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MMM projects\One MT\"/>
    </mc:Choice>
  </mc:AlternateContent>
  <xr:revisionPtr revIDLastSave="0" documentId="13_ncr:1_{019171DC-9205-488D-8B8A-CC4DB7470916}" xr6:coauthVersionLast="47" xr6:coauthVersionMax="47" xr10:uidLastSave="{00000000-0000-0000-0000-000000000000}"/>
  <bookViews>
    <workbookView xWindow="-110" yWindow="-110" windowWidth="19420" windowHeight="10420" tabRatio="968" firstSheet="15" activeTab="37" xr2:uid="{00000000-000D-0000-FFFF-FFFF00000000}"/>
  </bookViews>
  <sheets>
    <sheet name="KPI trend" sheetId="36" state="hidden" r:id="rId1"/>
    <sheet name="Cover" sheetId="19" r:id="rId2"/>
    <sheet name="Model Fit  " sheetId="41" r:id="rId3"/>
    <sheet name="Model Fit" sheetId="20" state="hidden" r:id="rId4"/>
    <sheet name="Model Fit - Holdout" sheetId="1" r:id="rId5"/>
    <sheet name="SEP CPM" sheetId="21" state="hidden" r:id="rId6"/>
    <sheet name="Mapping" sheetId="3" state="hidden" r:id="rId7"/>
    <sheet name="Contribution" sheetId="16" r:id="rId8"/>
    <sheet name="Adoption Rate" sheetId="46" r:id="rId9"/>
    <sheet name="Media Summary -Split" sheetId="34" r:id="rId10"/>
    <sheet name="Media Summary -Split (2)" sheetId="48" state="hidden" r:id="rId11"/>
    <sheet name="Media Summary -Split (3)" sheetId="51" state="hidden" r:id="rId12"/>
    <sheet name="Sheet4" sheetId="53" state="hidden" r:id="rId13"/>
    <sheet name="Media Summary -Split (4)" sheetId="52" state="hidden" r:id="rId14"/>
    <sheet name="Response curve Illustration" sheetId="49" r:id="rId15"/>
    <sheet name="Response Curves- Post iOS S3" sheetId="43" r:id="rId16"/>
    <sheet name="ROI MOM" sheetId="45" state="hidden" r:id="rId17"/>
    <sheet name="Media Summary -Split L" sheetId="40" state="hidden" r:id="rId18"/>
    <sheet name="Detailed contribution" sheetId="24" state="hidden" r:id="rId19"/>
    <sheet name="Competition" sheetId="35" r:id="rId20"/>
    <sheet name="Next steps" sheetId="39" r:id="rId21"/>
    <sheet name="Sheet2" sheetId="50" state="hidden" r:id="rId22"/>
    <sheet name="Sheet1" sheetId="47" state="hidden" r:id="rId23"/>
    <sheet name="Media Summary " sheetId="33" state="hidden" r:id="rId24"/>
    <sheet name="Contribution Total" sheetId="26" state="hidden" r:id="rId25"/>
    <sheet name="Model Details" sheetId="42" state="hidden" r:id="rId26"/>
    <sheet name="Optimal ROI" sheetId="44" state="hidden" r:id="rId27"/>
    <sheet name="Monthly ROI Eff" sheetId="30" state="hidden" r:id="rId28"/>
    <sheet name="Spend sheet" sheetId="31" r:id="rId29"/>
    <sheet name="Impressions sheet" sheetId="32" state="hidden" r:id="rId30"/>
    <sheet name="notes-Kavya" sheetId="27" state="hidden" r:id="rId31"/>
    <sheet name="Media Summary" sheetId="15" state="hidden" r:id="rId32"/>
    <sheet name="Media Summary Quarter" sheetId="4" state="hidden" r:id="rId33"/>
    <sheet name="Rollback Summary" sheetId="23" state="hidden" r:id="rId34"/>
    <sheet name="MediaSummary-ios14.5" sheetId="13" state="hidden" r:id="rId35"/>
    <sheet name="Due to" sheetId="10" state="hidden" r:id="rId36"/>
    <sheet name="Raw Data" sheetId="6" state="hidden" r:id="rId37"/>
    <sheet name="Sheet3" sheetId="54" r:id="rId38"/>
    <sheet name="Model Decomp" sheetId="2" r:id="rId39"/>
  </sheets>
  <externalReferences>
    <externalReference r:id="rId40"/>
    <externalReference r:id="rId41"/>
  </externalReferences>
  <definedNames>
    <definedName name="_xlnm._FilterDatabase" localSheetId="18" hidden="1">'Detailed contribution'!$A$2:$P$29</definedName>
    <definedName name="_xlnm._FilterDatabase" localSheetId="6" hidden="1">Mapping!$H$1:$J$215</definedName>
    <definedName name="_xlnm._FilterDatabase" localSheetId="38" hidden="1">'Model Decomp'!$A$1:$L$5993</definedName>
    <definedName name="_xlnm._FilterDatabase" localSheetId="3" hidden="1">'Model Fit'!$A$1:$E$154</definedName>
    <definedName name="_xlnm._FilterDatabase" localSheetId="2" hidden="1">'Model Fit  '!$A$1:$E$154</definedName>
    <definedName name="_xlnm._FilterDatabase" localSheetId="4" hidden="1">'Model Fit - Holdout'!$A$1:$E$154</definedName>
  </definedNames>
  <calcPr calcId="191028"/>
  <pivotCaches>
    <pivotCache cacheId="0" r:id="rId42"/>
    <pivotCache cacheId="1" r:id="rId43"/>
    <pivotCache cacheId="2" r:id="rId44"/>
    <pivotCache cacheId="3" r:id="rId45"/>
    <pivotCache cacheId="4" r:id="rId46"/>
    <pivotCache cacheId="12" r:id="rId47"/>
    <pivotCache cacheId="6" r:id="rId48"/>
    <pivotCache cacheId="7" r:id="rId49"/>
    <pivotCache cacheId="8" r:id="rId50"/>
    <pivotCache cacheId="9" r:id="rId5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41" i="52" l="1"/>
  <c r="W42" i="52"/>
  <c r="W43" i="52"/>
  <c r="W44" i="52"/>
  <c r="W45" i="52"/>
  <c r="W46" i="52"/>
  <c r="W47" i="52"/>
  <c r="W48" i="52"/>
  <c r="W49" i="52"/>
  <c r="W50" i="52"/>
  <c r="W51" i="52"/>
  <c r="W52" i="52"/>
  <c r="W53" i="52"/>
  <c r="W54" i="52"/>
  <c r="W55" i="52"/>
  <c r="W56" i="52"/>
  <c r="W40" i="52"/>
  <c r="V41" i="52"/>
  <c r="V42" i="52"/>
  <c r="V43" i="52"/>
  <c r="V44" i="52"/>
  <c r="V45" i="52"/>
  <c r="V46" i="52"/>
  <c r="V47" i="52"/>
  <c r="V48" i="52"/>
  <c r="V49" i="52"/>
  <c r="V50" i="52"/>
  <c r="V51" i="52"/>
  <c r="V52" i="52"/>
  <c r="V53" i="52"/>
  <c r="V54" i="52"/>
  <c r="V55" i="52"/>
  <c r="V56" i="52"/>
  <c r="V40" i="52"/>
  <c r="T40" i="52"/>
  <c r="L40" i="52"/>
  <c r="P40" i="34"/>
  <c r="J3" i="53"/>
  <c r="J4" i="53"/>
  <c r="J5" i="53"/>
  <c r="J6" i="53"/>
  <c r="J7" i="53"/>
  <c r="J8" i="53"/>
  <c r="J9" i="53"/>
  <c r="J10" i="53"/>
  <c r="J2" i="53"/>
  <c r="F3" i="53"/>
  <c r="F4" i="53"/>
  <c r="F5" i="53"/>
  <c r="F6" i="53"/>
  <c r="F7" i="53"/>
  <c r="F8" i="53"/>
  <c r="F9" i="53"/>
  <c r="F10" i="53"/>
  <c r="F2" i="53"/>
  <c r="G3" i="53"/>
  <c r="H3" i="53"/>
  <c r="G4" i="53"/>
  <c r="H4" i="53"/>
  <c r="G5" i="53"/>
  <c r="H5" i="53"/>
  <c r="G6" i="53"/>
  <c r="H6" i="53"/>
  <c r="G7" i="53"/>
  <c r="H7" i="53"/>
  <c r="G8" i="53"/>
  <c r="H8" i="53"/>
  <c r="G9" i="53"/>
  <c r="H9" i="53"/>
  <c r="G10" i="53"/>
  <c r="H10" i="53"/>
  <c r="G2" i="53"/>
  <c r="O40" i="51"/>
  <c r="H2" i="53"/>
  <c r="K40" i="34"/>
  <c r="AE41" i="51"/>
  <c r="AF41" i="51"/>
  <c r="AG41" i="51"/>
  <c r="AE42" i="51"/>
  <c r="AF42" i="51"/>
  <c r="AG42" i="51"/>
  <c r="AE43" i="51"/>
  <c r="AF43" i="51"/>
  <c r="AG43" i="51"/>
  <c r="AE44" i="51"/>
  <c r="AF44" i="51"/>
  <c r="AG44" i="51"/>
  <c r="AE45" i="51"/>
  <c r="AF45" i="51"/>
  <c r="AG45" i="51"/>
  <c r="AE46" i="51"/>
  <c r="AF46" i="51"/>
  <c r="AG46" i="51"/>
  <c r="AE47" i="51"/>
  <c r="AF47" i="51"/>
  <c r="AG47" i="51"/>
  <c r="AE48" i="51"/>
  <c r="AF48" i="51"/>
  <c r="AG48" i="51"/>
  <c r="AE49" i="51"/>
  <c r="AF49" i="51"/>
  <c r="AG49" i="51"/>
  <c r="AE50" i="51"/>
  <c r="AF50" i="51"/>
  <c r="AG50" i="51"/>
  <c r="AE51" i="51"/>
  <c r="AF51" i="51"/>
  <c r="AG51" i="51"/>
  <c r="AE52" i="51"/>
  <c r="AF52" i="51"/>
  <c r="AG52" i="51"/>
  <c r="AE53" i="51"/>
  <c r="AF53" i="51"/>
  <c r="AG53" i="51"/>
  <c r="AE54" i="51"/>
  <c r="AF54" i="51"/>
  <c r="AG54" i="51"/>
  <c r="AE55" i="51"/>
  <c r="AF55" i="51"/>
  <c r="AG55" i="51"/>
  <c r="AE56" i="51"/>
  <c r="AF56" i="51"/>
  <c r="AG56" i="51"/>
  <c r="AF40" i="51"/>
  <c r="AG40" i="51"/>
  <c r="AE40" i="51"/>
  <c r="T41" i="52"/>
  <c r="T42" i="52"/>
  <c r="T43" i="52"/>
  <c r="T44" i="52"/>
  <c r="T45" i="52"/>
  <c r="T46" i="52"/>
  <c r="T47" i="52"/>
  <c r="T48" i="52"/>
  <c r="T49" i="52"/>
  <c r="T50" i="52"/>
  <c r="T51" i="52"/>
  <c r="T52" i="52"/>
  <c r="T53" i="52"/>
  <c r="T54" i="52"/>
  <c r="T55" i="52"/>
  <c r="T56" i="52"/>
  <c r="T57" i="52"/>
  <c r="T58" i="52"/>
  <c r="L41" i="52"/>
  <c r="L42" i="52"/>
  <c r="L43" i="52"/>
  <c r="L44" i="52"/>
  <c r="L45" i="52"/>
  <c r="L46" i="52"/>
  <c r="L47" i="52"/>
  <c r="L48" i="52"/>
  <c r="L49" i="52"/>
  <c r="L50" i="52"/>
  <c r="L51" i="52"/>
  <c r="L52" i="52"/>
  <c r="L53" i="52"/>
  <c r="L54" i="52"/>
  <c r="L55" i="52"/>
  <c r="L56" i="52"/>
  <c r="E61" i="52"/>
  <c r="E60" i="52"/>
  <c r="D60" i="52"/>
  <c r="O56" i="52"/>
  <c r="O55" i="52"/>
  <c r="O54" i="52"/>
  <c r="S53" i="52"/>
  <c r="F53" i="52"/>
  <c r="O52" i="52"/>
  <c r="N52" i="52"/>
  <c r="O51" i="52"/>
  <c r="N51" i="52"/>
  <c r="S50" i="52"/>
  <c r="R50" i="52"/>
  <c r="F50" i="52"/>
  <c r="E50" i="52"/>
  <c r="O49" i="52"/>
  <c r="N49" i="52"/>
  <c r="O48" i="52"/>
  <c r="O47" i="52"/>
  <c r="N47" i="52"/>
  <c r="M47" i="52"/>
  <c r="O46" i="52"/>
  <c r="N46" i="52"/>
  <c r="M46" i="52"/>
  <c r="O45" i="52"/>
  <c r="N45" i="52"/>
  <c r="O44" i="52"/>
  <c r="N44" i="52"/>
  <c r="M44" i="52"/>
  <c r="S43" i="52"/>
  <c r="R43" i="52"/>
  <c r="Q43" i="52"/>
  <c r="F43" i="52"/>
  <c r="E43" i="52"/>
  <c r="D43" i="52"/>
  <c r="O42" i="52"/>
  <c r="M42" i="52"/>
  <c r="O41" i="52"/>
  <c r="N41" i="52"/>
  <c r="M41" i="52"/>
  <c r="S40" i="52"/>
  <c r="R40" i="52"/>
  <c r="Q40" i="52"/>
  <c r="F40" i="52"/>
  <c r="E40" i="52"/>
  <c r="D40" i="52"/>
  <c r="AC42" i="34"/>
  <c r="AC41" i="34"/>
  <c r="X40" i="34"/>
  <c r="AC40" i="34"/>
  <c r="I60" i="34"/>
  <c r="H60" i="34"/>
  <c r="G60" i="34"/>
  <c r="O5" i="34"/>
  <c r="G11" i="16"/>
  <c r="F39" i="52" l="1"/>
  <c r="R39" i="52"/>
  <c r="N43" i="52"/>
  <c r="O40" i="52"/>
  <c r="N50" i="52"/>
  <c r="Q39" i="52"/>
  <c r="S39" i="52"/>
  <c r="M43" i="52"/>
  <c r="M40" i="52"/>
  <c r="O50" i="52"/>
  <c r="E39" i="52"/>
  <c r="F61" i="52"/>
  <c r="O43" i="52"/>
  <c r="N40" i="52"/>
  <c r="D39" i="52"/>
  <c r="O53" i="52"/>
  <c r="F60" i="52"/>
  <c r="I199" i="31"/>
  <c r="K4" i="34"/>
  <c r="Q45" i="51"/>
  <c r="P1" i="51"/>
  <c r="O1" i="51"/>
  <c r="M1" i="51"/>
  <c r="L1" i="51"/>
  <c r="K1" i="51"/>
  <c r="H61" i="51"/>
  <c r="H60" i="51"/>
  <c r="G60" i="51"/>
  <c r="I60" i="51" s="1"/>
  <c r="X56" i="51"/>
  <c r="Q56" i="51"/>
  <c r="M56" i="51"/>
  <c r="X55" i="51"/>
  <c r="Q55" i="51"/>
  <c r="M55" i="51"/>
  <c r="X54" i="51"/>
  <c r="Q54" i="51"/>
  <c r="M54" i="51"/>
  <c r="AB53" i="51"/>
  <c r="I53" i="51"/>
  <c r="M53" i="51" s="1"/>
  <c r="E53" i="51"/>
  <c r="Q53" i="51" s="1"/>
  <c r="X52" i="51"/>
  <c r="W52" i="51"/>
  <c r="Q52" i="51"/>
  <c r="P52" i="51"/>
  <c r="M52" i="51"/>
  <c r="L52" i="51"/>
  <c r="X51" i="51"/>
  <c r="W51" i="51"/>
  <c r="Q51" i="51"/>
  <c r="P51" i="51"/>
  <c r="M51" i="51"/>
  <c r="L51" i="51"/>
  <c r="AB50" i="51"/>
  <c r="AA50" i="51"/>
  <c r="X50" i="51"/>
  <c r="I50" i="51"/>
  <c r="H50" i="51"/>
  <c r="E50" i="51"/>
  <c r="D50" i="51"/>
  <c r="P50" i="51" s="1"/>
  <c r="X49" i="51"/>
  <c r="W49" i="51"/>
  <c r="Q49" i="51"/>
  <c r="P49" i="51"/>
  <c r="M49" i="51"/>
  <c r="L49" i="51"/>
  <c r="X48" i="51"/>
  <c r="Q48" i="51"/>
  <c r="M48" i="51"/>
  <c r="X47" i="51"/>
  <c r="W47" i="51"/>
  <c r="V47" i="51"/>
  <c r="Q47" i="51"/>
  <c r="P47" i="51"/>
  <c r="O47" i="51"/>
  <c r="M47" i="51"/>
  <c r="L47" i="51"/>
  <c r="K47" i="51"/>
  <c r="X46" i="51"/>
  <c r="W46" i="51"/>
  <c r="V46" i="51"/>
  <c r="Q46" i="51"/>
  <c r="P46" i="51"/>
  <c r="O46" i="51"/>
  <c r="M46" i="51"/>
  <c r="L46" i="51"/>
  <c r="K46" i="51"/>
  <c r="X45" i="51"/>
  <c r="W45" i="51"/>
  <c r="P45" i="51"/>
  <c r="M45" i="51"/>
  <c r="L45" i="51"/>
  <c r="X44" i="51"/>
  <c r="W44" i="51"/>
  <c r="V44" i="51"/>
  <c r="Q44" i="51"/>
  <c r="P44" i="51"/>
  <c r="O44" i="51"/>
  <c r="M44" i="51"/>
  <c r="L44" i="51"/>
  <c r="K44" i="51"/>
  <c r="AB43" i="51"/>
  <c r="AA43" i="51"/>
  <c r="Z43" i="51"/>
  <c r="I43" i="51"/>
  <c r="M5" i="51" s="1"/>
  <c r="H43" i="51"/>
  <c r="M4" i="51" s="1"/>
  <c r="G43" i="51"/>
  <c r="G39" i="51" s="1"/>
  <c r="E43" i="51"/>
  <c r="Q43" i="51" s="1"/>
  <c r="D43" i="51"/>
  <c r="L43" i="51" s="1"/>
  <c r="C43" i="51"/>
  <c r="X42" i="51"/>
  <c r="V42" i="51"/>
  <c r="Q42" i="51"/>
  <c r="O42" i="51"/>
  <c r="M42" i="51"/>
  <c r="K42" i="51"/>
  <c r="X41" i="51"/>
  <c r="W41" i="51"/>
  <c r="V41" i="51"/>
  <c r="Q41" i="51"/>
  <c r="P41" i="51"/>
  <c r="O41" i="51"/>
  <c r="M41" i="51"/>
  <c r="L41" i="51"/>
  <c r="K41" i="51"/>
  <c r="AB40" i="51"/>
  <c r="AA40" i="51"/>
  <c r="Z40" i="51"/>
  <c r="Z39" i="51" s="1"/>
  <c r="X40" i="51"/>
  <c r="K40" i="51"/>
  <c r="I40" i="51"/>
  <c r="H40" i="51"/>
  <c r="G40" i="51"/>
  <c r="E40" i="51"/>
  <c r="Q40" i="51" s="1"/>
  <c r="D40" i="51"/>
  <c r="P40" i="51" s="1"/>
  <c r="C40" i="51"/>
  <c r="AB39" i="51"/>
  <c r="C39" i="51"/>
  <c r="E38" i="51"/>
  <c r="K5" i="51"/>
  <c r="K4" i="51"/>
  <c r="M4" i="34"/>
  <c r="M5" i="34"/>
  <c r="Q39" i="34"/>
  <c r="D43" i="34"/>
  <c r="D39" i="34" s="1"/>
  <c r="H39" i="34"/>
  <c r="E39" i="34"/>
  <c r="D40" i="34"/>
  <c r="C39" i="34"/>
  <c r="O39" i="34" s="1"/>
  <c r="B2" i="50"/>
  <c r="B3" i="50"/>
  <c r="B4" i="50"/>
  <c r="B5" i="50"/>
  <c r="B6" i="50"/>
  <c r="B7" i="50"/>
  <c r="B8" i="50"/>
  <c r="B9" i="50"/>
  <c r="B10" i="50"/>
  <c r="B11" i="50"/>
  <c r="B12" i="50"/>
  <c r="B13" i="50"/>
  <c r="B1" i="50"/>
  <c r="H61" i="34"/>
  <c r="I61" i="34"/>
  <c r="O40" i="34"/>
  <c r="O39" i="52" l="1"/>
  <c r="N39" i="52"/>
  <c r="M39" i="52"/>
  <c r="AA39" i="51"/>
  <c r="L5" i="51"/>
  <c r="H39" i="51"/>
  <c r="W39" i="51" s="1"/>
  <c r="K43" i="51"/>
  <c r="L40" i="51"/>
  <c r="W40" i="51"/>
  <c r="K39" i="51"/>
  <c r="D39" i="51"/>
  <c r="P39" i="51" s="1"/>
  <c r="O43" i="51"/>
  <c r="Q50" i="51"/>
  <c r="M40" i="51"/>
  <c r="P43" i="51"/>
  <c r="W43" i="51"/>
  <c r="W50" i="51"/>
  <c r="V43" i="51"/>
  <c r="I61" i="51"/>
  <c r="V39" i="51"/>
  <c r="X53" i="51"/>
  <c r="M50" i="51"/>
  <c r="O39" i="51"/>
  <c r="X43" i="51"/>
  <c r="L50" i="51"/>
  <c r="I39" i="51"/>
  <c r="X39" i="51" s="1"/>
  <c r="E39" i="51"/>
  <c r="M43" i="51"/>
  <c r="V40" i="51"/>
  <c r="K39" i="34"/>
  <c r="M39" i="34"/>
  <c r="L5" i="34"/>
  <c r="K5" i="34"/>
  <c r="L40" i="34"/>
  <c r="Q43" i="34"/>
  <c r="P39" i="48"/>
  <c r="Q39" i="48"/>
  <c r="O39" i="48"/>
  <c r="M39" i="48"/>
  <c r="L39" i="48"/>
  <c r="K39" i="48"/>
  <c r="X56" i="48"/>
  <c r="Q56" i="48"/>
  <c r="M56" i="48"/>
  <c r="X55" i="48"/>
  <c r="Q55" i="48"/>
  <c r="M55" i="48"/>
  <c r="X54" i="48"/>
  <c r="Q54" i="48"/>
  <c r="M54" i="48"/>
  <c r="AB53" i="48"/>
  <c r="X53" i="48"/>
  <c r="I53" i="48"/>
  <c r="E53" i="48"/>
  <c r="Q53" i="48" s="1"/>
  <c r="X52" i="48"/>
  <c r="W52" i="48"/>
  <c r="Q52" i="48"/>
  <c r="P52" i="48"/>
  <c r="M52" i="48"/>
  <c r="L52" i="48"/>
  <c r="X51" i="48"/>
  <c r="W51" i="48"/>
  <c r="Q51" i="48"/>
  <c r="P51" i="48"/>
  <c r="M51" i="48"/>
  <c r="L51" i="48"/>
  <c r="AB50" i="48"/>
  <c r="AA50" i="48"/>
  <c r="W50" i="48"/>
  <c r="Q50" i="48"/>
  <c r="P50" i="48"/>
  <c r="I50" i="48"/>
  <c r="X50" i="48" s="1"/>
  <c r="H50" i="48"/>
  <c r="E50" i="48"/>
  <c r="M50" i="48" s="1"/>
  <c r="D50" i="48"/>
  <c r="L50" i="48" s="1"/>
  <c r="X49" i="48"/>
  <c r="W49" i="48"/>
  <c r="Q49" i="48"/>
  <c r="P49" i="48"/>
  <c r="M49" i="48"/>
  <c r="L49" i="48"/>
  <c r="X48" i="48"/>
  <c r="Q48" i="48"/>
  <c r="M48" i="48"/>
  <c r="X47" i="48"/>
  <c r="W47" i="48"/>
  <c r="V47" i="48"/>
  <c r="Q47" i="48"/>
  <c r="P47" i="48"/>
  <c r="O47" i="48"/>
  <c r="M47" i="48"/>
  <c r="L47" i="48"/>
  <c r="K47" i="48"/>
  <c r="X46" i="48"/>
  <c r="W46" i="48"/>
  <c r="V46" i="48"/>
  <c r="Q46" i="48"/>
  <c r="P46" i="48"/>
  <c r="O46" i="48"/>
  <c r="M46" i="48"/>
  <c r="L46" i="48"/>
  <c r="K46" i="48"/>
  <c r="X45" i="48"/>
  <c r="W45" i="48"/>
  <c r="Q45" i="48"/>
  <c r="P45" i="48"/>
  <c r="M45" i="48"/>
  <c r="L45" i="48"/>
  <c r="X44" i="48"/>
  <c r="W44" i="48"/>
  <c r="V44" i="48"/>
  <c r="Q44" i="48"/>
  <c r="P44" i="48"/>
  <c r="O44" i="48"/>
  <c r="M44" i="48"/>
  <c r="L44" i="48"/>
  <c r="K44" i="48"/>
  <c r="AB43" i="48"/>
  <c r="AA43" i="48"/>
  <c r="AA39" i="48" s="1"/>
  <c r="Z43" i="48"/>
  <c r="X43" i="48"/>
  <c r="Q43" i="48"/>
  <c r="P43" i="48"/>
  <c r="I43" i="48"/>
  <c r="H43" i="48"/>
  <c r="L43" i="48" s="1"/>
  <c r="G43" i="48"/>
  <c r="K43" i="48" s="1"/>
  <c r="E43" i="48"/>
  <c r="M43" i="48" s="1"/>
  <c r="D43" i="48"/>
  <c r="C43" i="48"/>
  <c r="O43" i="48" s="1"/>
  <c r="X42" i="48"/>
  <c r="V42" i="48"/>
  <c r="Q42" i="48"/>
  <c r="O42" i="48"/>
  <c r="M42" i="48"/>
  <c r="K42" i="48"/>
  <c r="X41" i="48"/>
  <c r="W41" i="48"/>
  <c r="V41" i="48"/>
  <c r="Q41" i="48"/>
  <c r="P41" i="48"/>
  <c r="O41" i="48"/>
  <c r="M41" i="48"/>
  <c r="L41" i="48"/>
  <c r="K41" i="48"/>
  <c r="AB40" i="48"/>
  <c r="AA40" i="48"/>
  <c r="Z40" i="48"/>
  <c r="O40" i="48" s="1"/>
  <c r="Q40" i="48"/>
  <c r="I40" i="48"/>
  <c r="I39" i="48" s="1"/>
  <c r="X39" i="48" s="1"/>
  <c r="H40" i="48"/>
  <c r="H39" i="48" s="1"/>
  <c r="W39" i="48" s="1"/>
  <c r="G40" i="48"/>
  <c r="V40" i="48" s="1"/>
  <c r="E40" i="48"/>
  <c r="M40" i="48" s="1"/>
  <c r="D40" i="48"/>
  <c r="P40" i="48" s="1"/>
  <c r="C40" i="48"/>
  <c r="K40" i="48" s="1"/>
  <c r="AB39" i="48"/>
  <c r="Z39" i="48"/>
  <c r="D39" i="48"/>
  <c r="C39" i="48"/>
  <c r="E38" i="48"/>
  <c r="L39" i="51" l="1"/>
  <c r="M39" i="51"/>
  <c r="Q39" i="51"/>
  <c r="W40" i="48"/>
  <c r="V43" i="48"/>
  <c r="E39" i="48"/>
  <c r="X40" i="48"/>
  <c r="W43" i="48"/>
  <c r="G39" i="48"/>
  <c r="V39" i="48" s="1"/>
  <c r="L40" i="48"/>
  <c r="M53" i="48"/>
  <c r="X44" i="34" l="1"/>
  <c r="E8" i="35"/>
  <c r="F17" i="45" l="1"/>
  <c r="E17" i="45"/>
  <c r="D17" i="45"/>
  <c r="M16" i="16" l="1"/>
  <c r="M10" i="16"/>
  <c r="R15" i="45" l="1"/>
  <c r="Q15" i="45"/>
  <c r="P15" i="45"/>
  <c r="O15" i="45"/>
  <c r="N15" i="45"/>
  <c r="R14" i="45"/>
  <c r="R13" i="45"/>
  <c r="R12" i="45"/>
  <c r="Q12" i="45"/>
  <c r="P12" i="45"/>
  <c r="R11" i="45"/>
  <c r="Q11" i="45"/>
  <c r="P11" i="45"/>
  <c r="R10" i="45"/>
  <c r="Q10" i="45"/>
  <c r="R9" i="45"/>
  <c r="R8" i="45"/>
  <c r="Q8" i="45"/>
  <c r="P8" i="45"/>
  <c r="O8" i="45"/>
  <c r="N8" i="45"/>
  <c r="R7" i="45"/>
  <c r="Q7" i="45"/>
  <c r="P7" i="45"/>
  <c r="O7" i="45"/>
  <c r="N7" i="45"/>
  <c r="R6" i="45"/>
  <c r="Q6" i="45"/>
  <c r="P6" i="45"/>
  <c r="R5" i="45"/>
  <c r="Q5" i="45"/>
  <c r="N5" i="45"/>
  <c r="R4" i="45"/>
  <c r="Q4" i="45"/>
  <c r="P4" i="45"/>
  <c r="O4" i="45"/>
  <c r="N4" i="45"/>
  <c r="R3" i="45"/>
  <c r="Q3" i="45"/>
  <c r="P3" i="45"/>
  <c r="O3" i="45"/>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 i="24"/>
  <c r="E34" i="43" l="1"/>
  <c r="E33" i="43"/>
  <c r="E32" i="43"/>
  <c r="E31" i="43"/>
  <c r="E30" i="43"/>
  <c r="N15" i="44"/>
  <c r="N14" i="44"/>
  <c r="N13" i="44"/>
  <c r="N12" i="44"/>
  <c r="N11" i="44"/>
  <c r="E26" i="43"/>
  <c r="E25" i="43"/>
  <c r="E24" i="43"/>
  <c r="E22" i="43"/>
  <c r="E23" i="43"/>
  <c r="E21" i="43"/>
  <c r="N6" i="44"/>
  <c r="N5" i="44"/>
  <c r="N4" i="44"/>
  <c r="N3" i="44"/>
  <c r="N2" i="44"/>
  <c r="N1" i="44"/>
  <c r="G9" i="35" l="1"/>
  <c r="G10" i="35"/>
  <c r="M47" i="34"/>
  <c r="I53" i="34"/>
  <c r="I43" i="34" l="1"/>
  <c r="I40" i="34"/>
  <c r="I39" i="34" s="1"/>
  <c r="H43" i="34"/>
  <c r="H36" i="24"/>
  <c r="H37" i="24"/>
  <c r="H38" i="24"/>
  <c r="H39" i="24"/>
  <c r="H40" i="24"/>
  <c r="H41" i="24"/>
  <c r="H35" i="24"/>
  <c r="N21" i="44" l="1"/>
  <c r="N22" i="44"/>
  <c r="K25" i="44" s="1"/>
  <c r="N20" i="44"/>
  <c r="J25" i="44" s="1"/>
  <c r="D27" i="44"/>
  <c r="D28" i="44"/>
  <c r="D29" i="44"/>
  <c r="D30" i="44"/>
  <c r="D31" i="44"/>
  <c r="D32" i="44"/>
  <c r="D33" i="44"/>
  <c r="D26" i="44"/>
  <c r="D24" i="44"/>
  <c r="D23" i="44"/>
  <c r="D22" i="44"/>
  <c r="D20" i="44"/>
  <c r="D19" i="44"/>
  <c r="D18" i="44"/>
  <c r="D13" i="44"/>
  <c r="D14" i="44"/>
  <c r="D15" i="44"/>
  <c r="D16" i="44"/>
  <c r="D12" i="44"/>
  <c r="D6" i="44"/>
  <c r="D7" i="44"/>
  <c r="D8" i="44"/>
  <c r="D5" i="44"/>
  <c r="D3" i="44"/>
  <c r="N25" i="44"/>
  <c r="M25" i="44"/>
  <c r="D2" i="44"/>
  <c r="L25" i="44" l="1"/>
  <c r="O22" i="24" l="1"/>
  <c r="O21" i="24"/>
  <c r="N25" i="24"/>
  <c r="N26" i="24"/>
  <c r="N27" i="24"/>
  <c r="G32" i="24"/>
  <c r="D3" i="24"/>
  <c r="I24" i="24"/>
  <c r="F34" i="24"/>
  <c r="J20" i="24"/>
  <c r="N13" i="24"/>
  <c r="N14" i="24"/>
  <c r="M1" i="24"/>
  <c r="X4" i="24"/>
  <c r="M4"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 i="24"/>
  <c r="N19"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 i="24"/>
  <c r="N21" i="24"/>
  <c r="N22" i="24"/>
  <c r="N23" i="24"/>
  <c r="N3" i="24"/>
  <c r="N4" i="24"/>
  <c r="N5" i="24"/>
  <c r="P4" i="24"/>
  <c r="P5" i="24"/>
  <c r="P6" i="24"/>
  <c r="P7" i="24"/>
  <c r="P8" i="24"/>
  <c r="P9" i="24"/>
  <c r="P10" i="24"/>
  <c r="P11" i="24"/>
  <c r="P12" i="24"/>
  <c r="P13" i="24"/>
  <c r="P14" i="24"/>
  <c r="P15" i="24"/>
  <c r="P16" i="24"/>
  <c r="P17" i="24"/>
  <c r="P18" i="24"/>
  <c r="P19" i="24"/>
  <c r="P20" i="24"/>
  <c r="P21" i="24"/>
  <c r="P22" i="24"/>
  <c r="P23" i="24"/>
  <c r="P24" i="24"/>
  <c r="P25" i="24"/>
  <c r="P26" i="24"/>
  <c r="P27" i="24"/>
  <c r="P28" i="24"/>
  <c r="P29" i="24"/>
  <c r="P3" i="24"/>
  <c r="N6" i="24"/>
  <c r="N7" i="24"/>
  <c r="N8" i="24"/>
  <c r="N9" i="24"/>
  <c r="N10" i="24"/>
  <c r="N11" i="24"/>
  <c r="N12" i="24"/>
  <c r="N15" i="24"/>
  <c r="N16" i="24"/>
  <c r="N17" i="24"/>
  <c r="N18" i="24"/>
  <c r="N20" i="24"/>
  <c r="N28" i="24"/>
  <c r="N29" i="24"/>
  <c r="M44" i="34"/>
  <c r="M45" i="34"/>
  <c r="AA43" i="34"/>
  <c r="P43" i="34"/>
  <c r="L43" i="34" l="1"/>
  <c r="O25" i="24"/>
  <c r="O26" i="24"/>
  <c r="N24" i="24"/>
  <c r="O24" i="24"/>
  <c r="Q48" i="34"/>
  <c r="L5" i="40"/>
  <c r="K4" i="40"/>
  <c r="K5" i="40"/>
  <c r="D154" i="41"/>
  <c r="E154" i="41" s="1"/>
  <c r="D153" i="41"/>
  <c r="E153" i="41" s="1"/>
  <c r="D152" i="41"/>
  <c r="E152" i="41" s="1"/>
  <c r="D151" i="41"/>
  <c r="E151" i="41" s="1"/>
  <c r="D150" i="41"/>
  <c r="E150" i="41" s="1"/>
  <c r="D149" i="41"/>
  <c r="E149" i="41" s="1"/>
  <c r="D148" i="41"/>
  <c r="E148" i="41" s="1"/>
  <c r="D147" i="41"/>
  <c r="E147" i="41" s="1"/>
  <c r="D146" i="41"/>
  <c r="E146" i="41" s="1"/>
  <c r="D145" i="41"/>
  <c r="E145" i="41" s="1"/>
  <c r="D144" i="41"/>
  <c r="E144" i="41" s="1"/>
  <c r="D143" i="41"/>
  <c r="E143" i="41" s="1"/>
  <c r="D142" i="41"/>
  <c r="E142" i="41" s="1"/>
  <c r="D141" i="41"/>
  <c r="E141" i="41" s="1"/>
  <c r="D140" i="41"/>
  <c r="E140" i="41" s="1"/>
  <c r="D139" i="41"/>
  <c r="E139" i="41" s="1"/>
  <c r="D138" i="41"/>
  <c r="E138" i="41" s="1"/>
  <c r="D137" i="41"/>
  <c r="E137" i="41" s="1"/>
  <c r="D136" i="41"/>
  <c r="E136" i="41" s="1"/>
  <c r="D135" i="41"/>
  <c r="E135" i="41" s="1"/>
  <c r="D134" i="41"/>
  <c r="E134" i="41" s="1"/>
  <c r="D133" i="41"/>
  <c r="E133" i="41" s="1"/>
  <c r="D132" i="41"/>
  <c r="E132" i="41" s="1"/>
  <c r="D131" i="41"/>
  <c r="E131" i="41" s="1"/>
  <c r="D130" i="41"/>
  <c r="E130" i="41" s="1"/>
  <c r="D129" i="41"/>
  <c r="E129" i="41" s="1"/>
  <c r="D128" i="41"/>
  <c r="E128" i="41" s="1"/>
  <c r="D127" i="41"/>
  <c r="E127" i="41" s="1"/>
  <c r="D126" i="41"/>
  <c r="E126" i="41" s="1"/>
  <c r="D125" i="41"/>
  <c r="E125" i="41" s="1"/>
  <c r="D124" i="41"/>
  <c r="E124" i="41" s="1"/>
  <c r="D123" i="41"/>
  <c r="E123" i="41" s="1"/>
  <c r="D122" i="41"/>
  <c r="E122" i="41" s="1"/>
  <c r="D121" i="41"/>
  <c r="E121" i="41" s="1"/>
  <c r="D120" i="41"/>
  <c r="E120" i="41" s="1"/>
  <c r="D119" i="41"/>
  <c r="E119" i="41" s="1"/>
  <c r="D118" i="41"/>
  <c r="E118" i="41" s="1"/>
  <c r="D117" i="41"/>
  <c r="E117" i="41" s="1"/>
  <c r="D116" i="41"/>
  <c r="E116" i="41" s="1"/>
  <c r="D115" i="41"/>
  <c r="E115" i="41" s="1"/>
  <c r="D114" i="41"/>
  <c r="E114" i="41" s="1"/>
  <c r="D113" i="41"/>
  <c r="E113" i="41" s="1"/>
  <c r="D112" i="41"/>
  <c r="E112" i="41" s="1"/>
  <c r="D111" i="41"/>
  <c r="E111" i="41" s="1"/>
  <c r="D110" i="41"/>
  <c r="E110" i="41" s="1"/>
  <c r="D109" i="41"/>
  <c r="E109" i="41" s="1"/>
  <c r="D108" i="41"/>
  <c r="E108" i="41" s="1"/>
  <c r="D107" i="41"/>
  <c r="E107" i="41" s="1"/>
  <c r="D106" i="41"/>
  <c r="E106" i="41" s="1"/>
  <c r="D105" i="41"/>
  <c r="E105" i="41" s="1"/>
  <c r="D104" i="41"/>
  <c r="E104" i="41" s="1"/>
  <c r="D103" i="41"/>
  <c r="E103" i="41" s="1"/>
  <c r="D102" i="41"/>
  <c r="E102" i="41" s="1"/>
  <c r="D101" i="41"/>
  <c r="E101" i="41" s="1"/>
  <c r="D100" i="41"/>
  <c r="E100" i="41" s="1"/>
  <c r="D99" i="41"/>
  <c r="E99" i="41" s="1"/>
  <c r="D98" i="41"/>
  <c r="E98" i="41" s="1"/>
  <c r="D97" i="41"/>
  <c r="E97" i="41" s="1"/>
  <c r="D96" i="41"/>
  <c r="E96" i="41" s="1"/>
  <c r="D95" i="41"/>
  <c r="E95" i="41" s="1"/>
  <c r="D94" i="41"/>
  <c r="E94" i="41" s="1"/>
  <c r="D93" i="41"/>
  <c r="E93" i="41" s="1"/>
  <c r="D92" i="41"/>
  <c r="E92" i="41" s="1"/>
  <c r="D91" i="41"/>
  <c r="E91" i="41" s="1"/>
  <c r="D90" i="41"/>
  <c r="E90" i="41" s="1"/>
  <c r="D89" i="41"/>
  <c r="E89" i="41" s="1"/>
  <c r="D88" i="41"/>
  <c r="E88" i="41" s="1"/>
  <c r="D87" i="41"/>
  <c r="E87" i="41" s="1"/>
  <c r="D86" i="41"/>
  <c r="E86" i="41" s="1"/>
  <c r="D85" i="41"/>
  <c r="E85" i="41" s="1"/>
  <c r="D84" i="41"/>
  <c r="E84" i="41" s="1"/>
  <c r="D83" i="41"/>
  <c r="E83" i="41" s="1"/>
  <c r="D82" i="41"/>
  <c r="E82" i="41" s="1"/>
  <c r="D81" i="41"/>
  <c r="E81" i="41" s="1"/>
  <c r="D80" i="41"/>
  <c r="E80" i="41" s="1"/>
  <c r="D79" i="41"/>
  <c r="E79" i="41" s="1"/>
  <c r="D78" i="41"/>
  <c r="E78" i="41" s="1"/>
  <c r="D77" i="41"/>
  <c r="E77" i="41" s="1"/>
  <c r="D76" i="41"/>
  <c r="E76" i="41" s="1"/>
  <c r="D75" i="41"/>
  <c r="E75" i="41" s="1"/>
  <c r="D74" i="41"/>
  <c r="E74" i="41" s="1"/>
  <c r="D73" i="41"/>
  <c r="E73" i="41" s="1"/>
  <c r="D72" i="41"/>
  <c r="E72" i="41" s="1"/>
  <c r="D71" i="41"/>
  <c r="E71" i="41" s="1"/>
  <c r="D70" i="41"/>
  <c r="E70" i="41" s="1"/>
  <c r="D69" i="41"/>
  <c r="E69" i="41" s="1"/>
  <c r="D68" i="41"/>
  <c r="E68" i="41" s="1"/>
  <c r="D67" i="41"/>
  <c r="E67" i="41" s="1"/>
  <c r="D66" i="41"/>
  <c r="E66" i="41" s="1"/>
  <c r="D65" i="41"/>
  <c r="E65" i="41" s="1"/>
  <c r="D64" i="41"/>
  <c r="E64" i="41" s="1"/>
  <c r="D63" i="41"/>
  <c r="E63" i="41" s="1"/>
  <c r="D62" i="41"/>
  <c r="E62" i="41" s="1"/>
  <c r="D61" i="41"/>
  <c r="E61" i="41" s="1"/>
  <c r="D60" i="41"/>
  <c r="E60" i="41" s="1"/>
  <c r="D59" i="41"/>
  <c r="E59" i="41" s="1"/>
  <c r="D58" i="41"/>
  <c r="E58" i="41" s="1"/>
  <c r="D57" i="41"/>
  <c r="E57" i="41" s="1"/>
  <c r="D56" i="41"/>
  <c r="E56" i="41" s="1"/>
  <c r="D55" i="41"/>
  <c r="E55" i="41" s="1"/>
  <c r="D54" i="41"/>
  <c r="E54" i="41" s="1"/>
  <c r="D53" i="41"/>
  <c r="E53" i="41" s="1"/>
  <c r="D52" i="41"/>
  <c r="E52" i="41" s="1"/>
  <c r="D51" i="41"/>
  <c r="E51" i="41" s="1"/>
  <c r="D50" i="41"/>
  <c r="E50" i="41" s="1"/>
  <c r="D49" i="41"/>
  <c r="E49" i="41" s="1"/>
  <c r="D48" i="41"/>
  <c r="E48" i="41" s="1"/>
  <c r="D47" i="41"/>
  <c r="E47" i="41" s="1"/>
  <c r="D46" i="41"/>
  <c r="E46" i="41" s="1"/>
  <c r="D45" i="41"/>
  <c r="E45" i="41" s="1"/>
  <c r="D44" i="41"/>
  <c r="E44" i="41" s="1"/>
  <c r="D43" i="41"/>
  <c r="E43" i="41" s="1"/>
  <c r="D42" i="41"/>
  <c r="E42" i="41" s="1"/>
  <c r="D41" i="41"/>
  <c r="E41" i="41" s="1"/>
  <c r="D40" i="41"/>
  <c r="E40" i="41" s="1"/>
  <c r="D39" i="41"/>
  <c r="E39" i="41" s="1"/>
  <c r="D38" i="41"/>
  <c r="E38" i="41" s="1"/>
  <c r="D37" i="41"/>
  <c r="E37" i="41" s="1"/>
  <c r="D36" i="41"/>
  <c r="E36" i="41" s="1"/>
  <c r="D35" i="41"/>
  <c r="E35" i="41" s="1"/>
  <c r="D34" i="41"/>
  <c r="E34" i="41" s="1"/>
  <c r="D33" i="41"/>
  <c r="E33" i="41" s="1"/>
  <c r="D32" i="41"/>
  <c r="E32" i="41" s="1"/>
  <c r="D31" i="41"/>
  <c r="E31" i="41" s="1"/>
  <c r="D30" i="41"/>
  <c r="E30" i="41" s="1"/>
  <c r="D29" i="41"/>
  <c r="E29" i="41" s="1"/>
  <c r="D28" i="41"/>
  <c r="E28" i="41" s="1"/>
  <c r="D27" i="41"/>
  <c r="E27" i="41" s="1"/>
  <c r="D26" i="41"/>
  <c r="E26" i="41" s="1"/>
  <c r="D25" i="41"/>
  <c r="E25" i="41" s="1"/>
  <c r="D24" i="41"/>
  <c r="E24" i="41" s="1"/>
  <c r="D23" i="41"/>
  <c r="E23" i="41" s="1"/>
  <c r="D22" i="41"/>
  <c r="E22" i="41" s="1"/>
  <c r="D21" i="41"/>
  <c r="E21" i="41" s="1"/>
  <c r="D20" i="41"/>
  <c r="E20" i="41" s="1"/>
  <c r="D19" i="41"/>
  <c r="E19" i="41" s="1"/>
  <c r="D18" i="41"/>
  <c r="E18" i="41" s="1"/>
  <c r="D17" i="41"/>
  <c r="E17" i="41" s="1"/>
  <c r="D16" i="41"/>
  <c r="E16" i="41" s="1"/>
  <c r="D15" i="41"/>
  <c r="E15" i="41" s="1"/>
  <c r="D14" i="41"/>
  <c r="E14" i="41" s="1"/>
  <c r="D13" i="41"/>
  <c r="E13" i="41" s="1"/>
  <c r="D12" i="41"/>
  <c r="E12" i="41" s="1"/>
  <c r="D11" i="41"/>
  <c r="E11" i="41" s="1"/>
  <c r="D10" i="41"/>
  <c r="E10" i="41" s="1"/>
  <c r="D9" i="41"/>
  <c r="E9" i="41" s="1"/>
  <c r="D8" i="41"/>
  <c r="E8" i="41" s="1"/>
  <c r="D7" i="41"/>
  <c r="E7" i="41" s="1"/>
  <c r="D6" i="41"/>
  <c r="E6" i="41" s="1"/>
  <c r="D5" i="41"/>
  <c r="E5" i="41" s="1"/>
  <c r="D4" i="41"/>
  <c r="E4" i="41" s="1"/>
  <c r="D3" i="41"/>
  <c r="E3" i="41" s="1"/>
  <c r="J2" i="41"/>
  <c r="D2" i="41"/>
  <c r="E2" i="41" s="1"/>
  <c r="J3" i="41" l="1"/>
  <c r="W39" i="40" l="1"/>
  <c r="Z39" i="40"/>
  <c r="O43" i="40"/>
  <c r="V43" i="40"/>
  <c r="G39" i="40"/>
  <c r="K43" i="40"/>
  <c r="X56" i="40"/>
  <c r="Q56" i="40"/>
  <c r="M56" i="40"/>
  <c r="X55" i="40"/>
  <c r="Q55" i="40"/>
  <c r="M55" i="40"/>
  <c r="X54" i="40"/>
  <c r="Q54" i="40"/>
  <c r="M54" i="40"/>
  <c r="AB53" i="40"/>
  <c r="Q53" i="40"/>
  <c r="I53" i="40"/>
  <c r="X53" i="40" s="1"/>
  <c r="E53" i="40"/>
  <c r="X52" i="40"/>
  <c r="W52" i="40"/>
  <c r="Q52" i="40"/>
  <c r="P52" i="40"/>
  <c r="O52" i="40"/>
  <c r="M52" i="40"/>
  <c r="L52" i="40"/>
  <c r="X51" i="40"/>
  <c r="W51" i="40"/>
  <c r="Q51" i="40"/>
  <c r="P51" i="40"/>
  <c r="O51" i="40"/>
  <c r="M51" i="40"/>
  <c r="L51" i="40"/>
  <c r="AB50" i="40"/>
  <c r="Q50" i="40" s="1"/>
  <c r="AA50" i="40"/>
  <c r="W50" i="40"/>
  <c r="P50" i="40"/>
  <c r="L50" i="40"/>
  <c r="I50" i="40"/>
  <c r="I39" i="40" s="1"/>
  <c r="H50" i="40"/>
  <c r="E50" i="40"/>
  <c r="D50" i="40"/>
  <c r="X49" i="40"/>
  <c r="W49" i="40"/>
  <c r="Q49" i="40"/>
  <c r="P49" i="40"/>
  <c r="M49" i="40"/>
  <c r="L49" i="40"/>
  <c r="X48" i="40"/>
  <c r="Q48" i="40"/>
  <c r="M48" i="40"/>
  <c r="X47" i="40"/>
  <c r="W47" i="40"/>
  <c r="V47" i="40"/>
  <c r="Q47" i="40"/>
  <c r="P47" i="40"/>
  <c r="O47" i="40"/>
  <c r="M47" i="40"/>
  <c r="L47" i="40"/>
  <c r="K47" i="40"/>
  <c r="X46" i="40"/>
  <c r="W46" i="40"/>
  <c r="V46" i="40"/>
  <c r="Q46" i="40"/>
  <c r="P46" i="40"/>
  <c r="O46" i="40"/>
  <c r="M46" i="40"/>
  <c r="L46" i="40"/>
  <c r="K46" i="40"/>
  <c r="X45" i="40"/>
  <c r="W45" i="40"/>
  <c r="Q45" i="40"/>
  <c r="P45" i="40"/>
  <c r="M45" i="40"/>
  <c r="L45" i="40"/>
  <c r="X44" i="40"/>
  <c r="W44" i="40"/>
  <c r="V44" i="40"/>
  <c r="Q44" i="40"/>
  <c r="P44" i="40"/>
  <c r="O44" i="40"/>
  <c r="M44" i="40"/>
  <c r="L44" i="40"/>
  <c r="K44" i="40"/>
  <c r="X42" i="40"/>
  <c r="V42" i="40"/>
  <c r="Q42" i="40"/>
  <c r="O42" i="40"/>
  <c r="M42" i="40"/>
  <c r="K42" i="40"/>
  <c r="X41" i="40"/>
  <c r="W41" i="40"/>
  <c r="V41" i="40"/>
  <c r="Q41" i="40"/>
  <c r="P41" i="40"/>
  <c r="O41" i="40"/>
  <c r="M41" i="40"/>
  <c r="L41" i="40"/>
  <c r="K41" i="40"/>
  <c r="AB40" i="40"/>
  <c r="AB39" i="40" s="1"/>
  <c r="AA40" i="40"/>
  <c r="AA39" i="40" s="1"/>
  <c r="Z40" i="40"/>
  <c r="M40" i="40"/>
  <c r="I40" i="40"/>
  <c r="X40" i="40" s="1"/>
  <c r="H40" i="40"/>
  <c r="W40" i="40" s="1"/>
  <c r="G40" i="40"/>
  <c r="E40" i="40"/>
  <c r="E39" i="40" s="1"/>
  <c r="D40" i="40"/>
  <c r="D39" i="40" s="1"/>
  <c r="C40" i="40"/>
  <c r="O40" i="40" s="1"/>
  <c r="H39" i="40"/>
  <c r="E38" i="40"/>
  <c r="V39" i="40" l="1"/>
  <c r="X39" i="40"/>
  <c r="P40" i="40"/>
  <c r="M50" i="40"/>
  <c r="Q40" i="40"/>
  <c r="C39" i="40"/>
  <c r="C61" i="40" s="1"/>
  <c r="V40" i="40"/>
  <c r="K40" i="40"/>
  <c r="X50" i="40"/>
  <c r="L40" i="40"/>
  <c r="M53" i="40"/>
  <c r="G43" i="34" l="1"/>
  <c r="O42" i="34" l="1"/>
  <c r="C43" i="34" l="1"/>
  <c r="K43" i="34" s="1"/>
  <c r="E43" i="34"/>
  <c r="M43" i="34" l="1"/>
  <c r="F8" i="35"/>
  <c r="X48" i="34"/>
  <c r="E50" i="34"/>
  <c r="AB50" i="34"/>
  <c r="D50" i="34" l="1"/>
  <c r="Z43" i="34"/>
  <c r="L45" i="34"/>
  <c r="L44" i="34"/>
  <c r="P185" i="31"/>
  <c r="X11" i="24" l="1"/>
  <c r="O9" i="24"/>
  <c r="O11" i="24"/>
  <c r="O12" i="24"/>
  <c r="O13" i="24"/>
  <c r="O27" i="24" l="1"/>
  <c r="O28" i="24"/>
  <c r="D2" i="20" l="1"/>
  <c r="E2" i="20" s="1"/>
  <c r="X55" i="34" l="1"/>
  <c r="X54" i="34"/>
  <c r="J196" i="31"/>
  <c r="M54" i="34"/>
  <c r="E53" i="34"/>
  <c r="AB53" i="34"/>
  <c r="O4" i="24"/>
  <c r="O5" i="24"/>
  <c r="O6" i="24"/>
  <c r="O7" i="24"/>
  <c r="O8" i="24"/>
  <c r="O10" i="24"/>
  <c r="O14" i="24"/>
  <c r="O15" i="24"/>
  <c r="O16" i="24"/>
  <c r="O17" i="24"/>
  <c r="O18" i="24"/>
  <c r="O19" i="24"/>
  <c r="O20" i="24"/>
  <c r="O23" i="24"/>
  <c r="O29" i="24"/>
  <c r="O3" i="24"/>
  <c r="R24" i="24"/>
  <c r="X49" i="34"/>
  <c r="X46" i="34"/>
  <c r="M56" i="34"/>
  <c r="M49" i="34"/>
  <c r="M48" i="34"/>
  <c r="M46" i="34"/>
  <c r="I50" i="34"/>
  <c r="AA40" i="34"/>
  <c r="AB40" i="34"/>
  <c r="AB43" i="34"/>
  <c r="AA50" i="34"/>
  <c r="H50" i="34"/>
  <c r="L50" i="34" s="1"/>
  <c r="M27" i="16"/>
  <c r="M24" i="16"/>
  <c r="M18" i="16"/>
  <c r="M19" i="16"/>
  <c r="M13" i="16"/>
  <c r="P39" i="34" l="1"/>
  <c r="L39" i="34"/>
  <c r="X53" i="34"/>
  <c r="X43" i="34"/>
  <c r="M53" i="34"/>
  <c r="M50" i="34"/>
  <c r="H32" i="24"/>
  <c r="D47" i="24" l="1"/>
  <c r="D48" i="24"/>
  <c r="H18" i="36" l="1"/>
  <c r="H19" i="36"/>
  <c r="H20" i="36"/>
  <c r="H21" i="36"/>
  <c r="H17" i="36"/>
  <c r="K196" i="31"/>
  <c r="L196" i="31"/>
  <c r="M196" i="31"/>
  <c r="N196" i="31"/>
  <c r="I196" i="31"/>
  <c r="W9" i="31" a="1"/>
  <c r="W9" i="31" s="1"/>
  <c r="W8" i="31"/>
  <c r="U3" i="36"/>
  <c r="U4" i="36"/>
  <c r="U5" i="36"/>
  <c r="U6" i="36"/>
  <c r="U7" i="36"/>
  <c r="U8" i="36"/>
  <c r="U2" i="36"/>
  <c r="P49" i="34"/>
  <c r="W49" i="34"/>
  <c r="L49" i="34"/>
  <c r="K46" i="34"/>
  <c r="M22" i="16"/>
  <c r="M20" i="16"/>
  <c r="E21" i="36"/>
  <c r="F21" i="36" s="1"/>
  <c r="E20" i="36"/>
  <c r="E19" i="36"/>
  <c r="F19" i="36" s="1"/>
  <c r="E18" i="36"/>
  <c r="E17" i="36"/>
  <c r="F17" i="36"/>
  <c r="E16" i="36"/>
  <c r="B173" i="36"/>
  <c r="B172" i="36"/>
  <c r="B171" i="36"/>
  <c r="F59" i="24"/>
  <c r="G59" i="24" s="1"/>
  <c r="F58" i="24"/>
  <c r="G58" i="24" s="1"/>
  <c r="F57" i="24"/>
  <c r="G57" i="24" s="1"/>
  <c r="F56" i="24"/>
  <c r="G56" i="24" s="1"/>
  <c r="F55" i="24"/>
  <c r="G55" i="24" s="1"/>
  <c r="F20" i="36" l="1"/>
  <c r="F18" i="36"/>
  <c r="E9" i="35"/>
  <c r="E10" i="35"/>
  <c r="G6" i="16"/>
  <c r="D8" i="35"/>
  <c r="O44" i="34"/>
  <c r="Z40" i="34"/>
  <c r="Z39" i="34" s="1"/>
  <c r="K47" i="34"/>
  <c r="L41" i="34"/>
  <c r="M41" i="34"/>
  <c r="H40" i="34"/>
  <c r="G40" i="34"/>
  <c r="E40" i="34"/>
  <c r="C40" i="34"/>
  <c r="AB39" i="34"/>
  <c r="AB40" i="33"/>
  <c r="AC40" i="33"/>
  <c r="AB41" i="33"/>
  <c r="AC41" i="33"/>
  <c r="AC42" i="33"/>
  <c r="AB43" i="33"/>
  <c r="AC43" i="33"/>
  <c r="AB44" i="33"/>
  <c r="AC44" i="33"/>
  <c r="AB45" i="33"/>
  <c r="AC45" i="33"/>
  <c r="AC46" i="33"/>
  <c r="AC47" i="33"/>
  <c r="AB48" i="33"/>
  <c r="AC48" i="33"/>
  <c r="AB49" i="33"/>
  <c r="AC49" i="33"/>
  <c r="AC50" i="33"/>
  <c r="AC51" i="33"/>
  <c r="AB52" i="33"/>
  <c r="AC52" i="33"/>
  <c r="AA41" i="33"/>
  <c r="AA42" i="33"/>
  <c r="AA44" i="33"/>
  <c r="AA45" i="33"/>
  <c r="AA52" i="33"/>
  <c r="G5" i="33"/>
  <c r="F5" i="33"/>
  <c r="F4" i="33"/>
  <c r="X47" i="34"/>
  <c r="M52" i="34"/>
  <c r="L46" i="34"/>
  <c r="L51" i="34"/>
  <c r="L52" i="34"/>
  <c r="L47" i="34"/>
  <c r="K41" i="34"/>
  <c r="K42" i="34"/>
  <c r="M42" i="34"/>
  <c r="K44" i="34"/>
  <c r="M51" i="34"/>
  <c r="M55" i="34"/>
  <c r="O41" i="34"/>
  <c r="P41" i="34"/>
  <c r="Q41" i="34"/>
  <c r="Q42" i="34"/>
  <c r="P45" i="34"/>
  <c r="Q45" i="34"/>
  <c r="P44" i="34"/>
  <c r="Q44" i="34"/>
  <c r="O47" i="34"/>
  <c r="P47" i="34"/>
  <c r="Q47" i="34"/>
  <c r="Q56" i="34"/>
  <c r="P52" i="34"/>
  <c r="Q52" i="34"/>
  <c r="P51" i="34"/>
  <c r="Q51" i="34"/>
  <c r="Q55" i="34"/>
  <c r="Q54" i="34"/>
  <c r="O46" i="34"/>
  <c r="P46" i="34"/>
  <c r="Q46" i="34"/>
  <c r="V41" i="34"/>
  <c r="W41" i="34"/>
  <c r="X41" i="34"/>
  <c r="V42" i="34"/>
  <c r="X42" i="34"/>
  <c r="W45" i="34"/>
  <c r="X45" i="34"/>
  <c r="V44" i="34"/>
  <c r="W44" i="34"/>
  <c r="V47" i="34"/>
  <c r="W47" i="34"/>
  <c r="X56" i="34"/>
  <c r="W52" i="34"/>
  <c r="X52" i="34"/>
  <c r="W51" i="34"/>
  <c r="X51" i="34"/>
  <c r="V46" i="34"/>
  <c r="W46" i="34"/>
  <c r="Q49" i="34"/>
  <c r="E38" i="34"/>
  <c r="N41" i="33"/>
  <c r="O41" i="33"/>
  <c r="P41" i="33"/>
  <c r="N42" i="33"/>
  <c r="P42" i="33"/>
  <c r="O43" i="33"/>
  <c r="P43" i="33"/>
  <c r="N44" i="33"/>
  <c r="O44" i="33"/>
  <c r="P44" i="33"/>
  <c r="N45" i="33"/>
  <c r="O45" i="33"/>
  <c r="P45" i="33"/>
  <c r="P46" i="33"/>
  <c r="P47" i="33"/>
  <c r="O48" i="33"/>
  <c r="P48" i="33"/>
  <c r="O49" i="33"/>
  <c r="P49" i="33"/>
  <c r="P50" i="33"/>
  <c r="P51" i="33"/>
  <c r="N52" i="33"/>
  <c r="O52" i="33"/>
  <c r="P52" i="33"/>
  <c r="X41" i="33"/>
  <c r="V40" i="33"/>
  <c r="R40" i="33"/>
  <c r="R181" i="31"/>
  <c r="Q181" i="31"/>
  <c r="P181" i="31"/>
  <c r="T182" i="32"/>
  <c r="S182" i="32"/>
  <c r="R182" i="32"/>
  <c r="T194" i="32"/>
  <c r="S194" i="32"/>
  <c r="R194" i="32"/>
  <c r="T193" i="32"/>
  <c r="S193" i="32"/>
  <c r="R193" i="32"/>
  <c r="T192" i="32"/>
  <c r="S192" i="32"/>
  <c r="R192" i="32"/>
  <c r="T191" i="32"/>
  <c r="S191" i="32"/>
  <c r="R191" i="32"/>
  <c r="T190" i="32"/>
  <c r="S190" i="32"/>
  <c r="R190" i="32"/>
  <c r="T189" i="32"/>
  <c r="S189" i="32"/>
  <c r="R189" i="32"/>
  <c r="T188" i="32"/>
  <c r="S188" i="32"/>
  <c r="R188" i="32"/>
  <c r="T187" i="32"/>
  <c r="S187" i="32"/>
  <c r="R187" i="32"/>
  <c r="T186" i="32"/>
  <c r="S186" i="32"/>
  <c r="R186" i="32"/>
  <c r="T185" i="32"/>
  <c r="S185" i="32"/>
  <c r="R185" i="32"/>
  <c r="T184" i="32"/>
  <c r="S184" i="32"/>
  <c r="R184" i="32"/>
  <c r="T183" i="32"/>
  <c r="S183" i="32"/>
  <c r="R183" i="32"/>
  <c r="Q182" i="31"/>
  <c r="R182" i="31"/>
  <c r="Q183" i="31"/>
  <c r="R183" i="31"/>
  <c r="Q184" i="31"/>
  <c r="R184" i="31"/>
  <c r="Q185" i="31"/>
  <c r="R185" i="31"/>
  <c r="Q186" i="31"/>
  <c r="R186" i="31"/>
  <c r="Q187" i="31"/>
  <c r="R187" i="31"/>
  <c r="Q188" i="31"/>
  <c r="R188" i="31"/>
  <c r="Q189" i="31"/>
  <c r="R189" i="31"/>
  <c r="Q190" i="31"/>
  <c r="R190" i="31"/>
  <c r="Q191" i="31"/>
  <c r="R191" i="31"/>
  <c r="Q192" i="31"/>
  <c r="R192" i="31"/>
  <c r="Q193" i="31"/>
  <c r="R193" i="31"/>
  <c r="Q194" i="31"/>
  <c r="R194" i="31"/>
  <c r="P182" i="31"/>
  <c r="P183" i="31"/>
  <c r="P184" i="31"/>
  <c r="P186" i="31"/>
  <c r="P187" i="31"/>
  <c r="P188" i="31"/>
  <c r="P189" i="31"/>
  <c r="P190" i="31"/>
  <c r="P191" i="31"/>
  <c r="P192" i="31"/>
  <c r="P193" i="31"/>
  <c r="P194" i="31"/>
  <c r="T52" i="33"/>
  <c r="S52" i="33"/>
  <c r="R52" i="33"/>
  <c r="W52" i="33"/>
  <c r="V52" i="33"/>
  <c r="T51" i="33"/>
  <c r="S51" i="33"/>
  <c r="R51" i="33"/>
  <c r="X51" i="33"/>
  <c r="V51" i="33"/>
  <c r="T50" i="33"/>
  <c r="S50" i="33"/>
  <c r="R50" i="33"/>
  <c r="W50" i="33"/>
  <c r="V50" i="33"/>
  <c r="T49" i="33"/>
  <c r="S49" i="33"/>
  <c r="R49" i="33"/>
  <c r="X49" i="33"/>
  <c r="T48" i="33"/>
  <c r="S48" i="33"/>
  <c r="R48" i="33"/>
  <c r="W48" i="33"/>
  <c r="V48" i="33"/>
  <c r="T47" i="33"/>
  <c r="S47" i="33"/>
  <c r="R47" i="33"/>
  <c r="X47" i="33"/>
  <c r="T46" i="33"/>
  <c r="S46" i="33"/>
  <c r="R46" i="33"/>
  <c r="W46" i="33"/>
  <c r="V46" i="33"/>
  <c r="T45" i="33"/>
  <c r="S45" i="33"/>
  <c r="R45" i="33"/>
  <c r="X45" i="33"/>
  <c r="T44" i="33"/>
  <c r="S44" i="33"/>
  <c r="R44" i="33"/>
  <c r="W44" i="33"/>
  <c r="V44" i="33"/>
  <c r="T43" i="33"/>
  <c r="S43" i="33"/>
  <c r="R43" i="33"/>
  <c r="X43" i="33"/>
  <c r="T42" i="33"/>
  <c r="S42" i="33"/>
  <c r="R42" i="33"/>
  <c r="W42" i="33"/>
  <c r="V42" i="33"/>
  <c r="T41" i="33"/>
  <c r="S41" i="33"/>
  <c r="R41" i="33"/>
  <c r="T40" i="33"/>
  <c r="S40" i="33"/>
  <c r="P40" i="33"/>
  <c r="W40" i="33"/>
  <c r="F40" i="33"/>
  <c r="H38" i="33"/>
  <c r="AG33" i="30"/>
  <c r="AH33" i="30"/>
  <c r="AI33" i="30"/>
  <c r="AJ33" i="30"/>
  <c r="AG34" i="30"/>
  <c r="AH34" i="30"/>
  <c r="AI34" i="30"/>
  <c r="AJ34" i="30"/>
  <c r="AG35" i="30"/>
  <c r="AH35" i="30"/>
  <c r="AI35" i="30"/>
  <c r="AJ35" i="30"/>
  <c r="AG36" i="30"/>
  <c r="AH36" i="30"/>
  <c r="AI36" i="30"/>
  <c r="AJ36" i="30"/>
  <c r="AG37" i="30"/>
  <c r="AH37" i="30"/>
  <c r="AI37" i="30"/>
  <c r="AJ37" i="30"/>
  <c r="AG38" i="30"/>
  <c r="AH38" i="30"/>
  <c r="AI38" i="30"/>
  <c r="AJ38" i="30"/>
  <c r="AG39" i="30"/>
  <c r="AH39" i="30"/>
  <c r="AI39" i="30"/>
  <c r="AJ39" i="30"/>
  <c r="AG40" i="30"/>
  <c r="AH40" i="30"/>
  <c r="AI40" i="30"/>
  <c r="AJ40" i="30"/>
  <c r="AG41" i="30"/>
  <c r="AH41" i="30"/>
  <c r="AI41" i="30"/>
  <c r="AJ41" i="30"/>
  <c r="AG42" i="30"/>
  <c r="AH42" i="30"/>
  <c r="AI42" i="30"/>
  <c r="AJ42" i="30"/>
  <c r="AG43" i="30"/>
  <c r="AH43" i="30"/>
  <c r="AI43" i="30"/>
  <c r="AJ43" i="30"/>
  <c r="AG44" i="30"/>
  <c r="AH44" i="30"/>
  <c r="AI44" i="30"/>
  <c r="AJ44" i="30"/>
  <c r="AG45" i="30"/>
  <c r="AH45" i="30"/>
  <c r="AI45" i="30"/>
  <c r="AJ45" i="30"/>
  <c r="AF34" i="30"/>
  <c r="AF35" i="30"/>
  <c r="AF36" i="30"/>
  <c r="AF37" i="30"/>
  <c r="AF38" i="30"/>
  <c r="AF39" i="30"/>
  <c r="AF40" i="30"/>
  <c r="AF41" i="30"/>
  <c r="AF42" i="30"/>
  <c r="AF43" i="30"/>
  <c r="AF44" i="30"/>
  <c r="AF45" i="30"/>
  <c r="AF33" i="30"/>
  <c r="AA33" i="30"/>
  <c r="AB33" i="30"/>
  <c r="AC33" i="30"/>
  <c r="AD33" i="30"/>
  <c r="AA34" i="30"/>
  <c r="AB34" i="30"/>
  <c r="AC34" i="30"/>
  <c r="AD34" i="30"/>
  <c r="AA35" i="30"/>
  <c r="AB35" i="30"/>
  <c r="AC35" i="30"/>
  <c r="AD35" i="30"/>
  <c r="AA36" i="30"/>
  <c r="AB36" i="30"/>
  <c r="AC36" i="30"/>
  <c r="AD36" i="30"/>
  <c r="AA37" i="30"/>
  <c r="AB37" i="30"/>
  <c r="AC37" i="30"/>
  <c r="AD37" i="30"/>
  <c r="AA38" i="30"/>
  <c r="AB38" i="30"/>
  <c r="AC38" i="30"/>
  <c r="AD38" i="30"/>
  <c r="AA39" i="30"/>
  <c r="AB39" i="30"/>
  <c r="AC39" i="30"/>
  <c r="AD39" i="30"/>
  <c r="AA40" i="30"/>
  <c r="AB40" i="30"/>
  <c r="AC40" i="30"/>
  <c r="AD40" i="30"/>
  <c r="AA41" i="30"/>
  <c r="AB41" i="30"/>
  <c r="AC41" i="30"/>
  <c r="AD41" i="30"/>
  <c r="AA42" i="30"/>
  <c r="AB42" i="30"/>
  <c r="AC42" i="30"/>
  <c r="AD42" i="30"/>
  <c r="AA43" i="30"/>
  <c r="AB43" i="30"/>
  <c r="AC43" i="30"/>
  <c r="AD43" i="30"/>
  <c r="AA44" i="30"/>
  <c r="AB44" i="30"/>
  <c r="AC44" i="30"/>
  <c r="AD44" i="30"/>
  <c r="AA45" i="30"/>
  <c r="AB45" i="30"/>
  <c r="AC45" i="30"/>
  <c r="AD45" i="30"/>
  <c r="Z34" i="30"/>
  <c r="Z35" i="30"/>
  <c r="Z36" i="30"/>
  <c r="Z37" i="30"/>
  <c r="Z38" i="30"/>
  <c r="Z39" i="30"/>
  <c r="Z40" i="30"/>
  <c r="Z41" i="30"/>
  <c r="Z42" i="30"/>
  <c r="Z43" i="30"/>
  <c r="Z44" i="30"/>
  <c r="Z45" i="30"/>
  <c r="Z33" i="30"/>
  <c r="L1" i="32"/>
  <c r="J5" i="32"/>
  <c r="K1" i="32"/>
  <c r="M1" i="32"/>
  <c r="Z1" i="32" s="1"/>
  <c r="N1" i="32"/>
  <c r="O1" i="32"/>
  <c r="P1" i="32"/>
  <c r="Q1" i="32"/>
  <c r="R1" i="32"/>
  <c r="S1" i="32"/>
  <c r="T1" i="32"/>
  <c r="U1" i="32"/>
  <c r="V1" i="32"/>
  <c r="W1" i="32"/>
  <c r="K2" i="32"/>
  <c r="L2" i="32"/>
  <c r="M2" i="32"/>
  <c r="N2" i="32"/>
  <c r="O2" i="32"/>
  <c r="P2" i="32"/>
  <c r="Q2" i="32"/>
  <c r="R2" i="32"/>
  <c r="S2" i="32"/>
  <c r="T2" i="32"/>
  <c r="U2" i="32"/>
  <c r="V2" i="32"/>
  <c r="W2" i="32"/>
  <c r="K3" i="32"/>
  <c r="L3" i="32"/>
  <c r="M3" i="32"/>
  <c r="N3" i="32"/>
  <c r="O3" i="32"/>
  <c r="P3" i="32"/>
  <c r="Q3" i="32"/>
  <c r="R3" i="32"/>
  <c r="S3" i="32"/>
  <c r="T3" i="32"/>
  <c r="U3" i="32"/>
  <c r="V3" i="32"/>
  <c r="W3" i="32"/>
  <c r="K5" i="32"/>
  <c r="L5" i="32"/>
  <c r="M5" i="32"/>
  <c r="N5" i="32"/>
  <c r="O5" i="32"/>
  <c r="P5" i="32"/>
  <c r="Q5" i="32"/>
  <c r="R5" i="32"/>
  <c r="S5" i="32"/>
  <c r="T5" i="32"/>
  <c r="U5" i="32"/>
  <c r="V5" i="32"/>
  <c r="W5" i="32"/>
  <c r="K6" i="32"/>
  <c r="L6" i="32"/>
  <c r="M6" i="32"/>
  <c r="N6" i="32"/>
  <c r="O6" i="32"/>
  <c r="P6" i="32"/>
  <c r="Q6" i="32"/>
  <c r="R6" i="32"/>
  <c r="S6" i="32"/>
  <c r="T6" i="32"/>
  <c r="U6" i="32"/>
  <c r="V6" i="32"/>
  <c r="W6" i="32"/>
  <c r="J6" i="32"/>
  <c r="J3" i="32"/>
  <c r="J2" i="32"/>
  <c r="J1" i="32"/>
  <c r="G4" i="26"/>
  <c r="O48" i="30"/>
  <c r="J31" i="30"/>
  <c r="I39" i="30"/>
  <c r="U39" i="30" s="1"/>
  <c r="J39" i="30"/>
  <c r="V39" i="30" s="1"/>
  <c r="K39" i="30"/>
  <c r="W39" i="30" s="1"/>
  <c r="L39" i="30"/>
  <c r="X39" i="30" s="1"/>
  <c r="I40" i="30"/>
  <c r="U40" i="30" s="1"/>
  <c r="J40" i="30"/>
  <c r="V40" i="30" s="1"/>
  <c r="K40" i="30"/>
  <c r="W40" i="30" s="1"/>
  <c r="L40" i="30"/>
  <c r="X40" i="30" s="1"/>
  <c r="I41" i="30"/>
  <c r="U41" i="30" s="1"/>
  <c r="J41" i="30"/>
  <c r="V41" i="30" s="1"/>
  <c r="K41" i="30"/>
  <c r="W41" i="30" s="1"/>
  <c r="L41" i="30"/>
  <c r="X41" i="30" s="1"/>
  <c r="I42" i="30"/>
  <c r="U42" i="30" s="1"/>
  <c r="J42" i="30"/>
  <c r="V42" i="30" s="1"/>
  <c r="K42" i="30"/>
  <c r="W42" i="30" s="1"/>
  <c r="L42" i="30"/>
  <c r="X42" i="30" s="1"/>
  <c r="I43" i="30"/>
  <c r="U43" i="30" s="1"/>
  <c r="J43" i="30"/>
  <c r="V43" i="30" s="1"/>
  <c r="K43" i="30"/>
  <c r="W43" i="30" s="1"/>
  <c r="L43" i="30"/>
  <c r="X43" i="30" s="1"/>
  <c r="I44" i="30"/>
  <c r="U44" i="30" s="1"/>
  <c r="J44" i="30"/>
  <c r="V44" i="30" s="1"/>
  <c r="K44" i="30"/>
  <c r="W44" i="30" s="1"/>
  <c r="L44" i="30"/>
  <c r="X44" i="30" s="1"/>
  <c r="I45" i="30"/>
  <c r="U45" i="30" s="1"/>
  <c r="J45" i="30"/>
  <c r="V45" i="30" s="1"/>
  <c r="K45" i="30"/>
  <c r="W45" i="30" s="1"/>
  <c r="L45" i="30"/>
  <c r="X45" i="30" s="1"/>
  <c r="H45" i="30"/>
  <c r="T45" i="30" s="1"/>
  <c r="H44" i="30"/>
  <c r="T44" i="30" s="1"/>
  <c r="H43" i="30"/>
  <c r="T43" i="30" s="1"/>
  <c r="H42" i="30"/>
  <c r="T42" i="30" s="1"/>
  <c r="H41" i="30"/>
  <c r="T41" i="30" s="1"/>
  <c r="H40" i="30"/>
  <c r="T40" i="30" s="1"/>
  <c r="H39" i="30"/>
  <c r="T39" i="30" s="1"/>
  <c r="I38" i="30"/>
  <c r="U38" i="30" s="1"/>
  <c r="J38" i="30"/>
  <c r="V38" i="30" s="1"/>
  <c r="K38" i="30"/>
  <c r="W38" i="30" s="1"/>
  <c r="L38" i="30"/>
  <c r="X38" i="30" s="1"/>
  <c r="H38" i="30"/>
  <c r="T38" i="30" s="1"/>
  <c r="I37" i="30"/>
  <c r="U37" i="30" s="1"/>
  <c r="J37" i="30"/>
  <c r="V37" i="30" s="1"/>
  <c r="K37" i="30"/>
  <c r="W37" i="30" s="1"/>
  <c r="L37" i="30"/>
  <c r="X37" i="30" s="1"/>
  <c r="H37" i="30"/>
  <c r="T37" i="30" s="1"/>
  <c r="I36" i="30"/>
  <c r="U36" i="30" s="1"/>
  <c r="J36" i="30"/>
  <c r="V36" i="30" s="1"/>
  <c r="K36" i="30"/>
  <c r="W36" i="30" s="1"/>
  <c r="L36" i="30"/>
  <c r="X36" i="30" s="1"/>
  <c r="H36" i="30"/>
  <c r="T36" i="30" s="1"/>
  <c r="I35" i="30"/>
  <c r="U35" i="30" s="1"/>
  <c r="J35" i="30"/>
  <c r="V35" i="30" s="1"/>
  <c r="K35" i="30"/>
  <c r="W35" i="30" s="1"/>
  <c r="L35" i="30"/>
  <c r="X35" i="30" s="1"/>
  <c r="H35" i="30"/>
  <c r="T35" i="30" s="1"/>
  <c r="I34" i="30"/>
  <c r="U34" i="30" s="1"/>
  <c r="J34" i="30"/>
  <c r="V34" i="30" s="1"/>
  <c r="K34" i="30"/>
  <c r="W34" i="30" s="1"/>
  <c r="L34" i="30"/>
  <c r="X34" i="30" s="1"/>
  <c r="H34" i="30"/>
  <c r="T34" i="30" s="1"/>
  <c r="I33" i="30"/>
  <c r="U33" i="30" s="1"/>
  <c r="J33" i="30"/>
  <c r="V33" i="30" s="1"/>
  <c r="K33" i="30"/>
  <c r="W33" i="30" s="1"/>
  <c r="L33" i="30"/>
  <c r="X33" i="30" s="1"/>
  <c r="H33" i="30"/>
  <c r="T33" i="30" s="1"/>
  <c r="I1" i="31"/>
  <c r="J1" i="31"/>
  <c r="K1" i="31"/>
  <c r="L1" i="31"/>
  <c r="M1" i="31"/>
  <c r="N1" i="31"/>
  <c r="O1" i="31"/>
  <c r="P1" i="31"/>
  <c r="Q1" i="31"/>
  <c r="R1" i="31"/>
  <c r="S1" i="31"/>
  <c r="T1" i="31"/>
  <c r="U1" i="31"/>
  <c r="I2" i="31"/>
  <c r="J2" i="31"/>
  <c r="K2" i="31"/>
  <c r="L2" i="31"/>
  <c r="M2" i="31"/>
  <c r="N2" i="31"/>
  <c r="O2" i="31"/>
  <c r="P2" i="31"/>
  <c r="Q2" i="31"/>
  <c r="R2" i="31"/>
  <c r="S2" i="31"/>
  <c r="T2" i="31"/>
  <c r="U2" i="31"/>
  <c r="I3" i="31"/>
  <c r="J3" i="31"/>
  <c r="K3" i="31"/>
  <c r="L3" i="31"/>
  <c r="M3" i="31"/>
  <c r="N3" i="31"/>
  <c r="O3" i="31"/>
  <c r="P3" i="31"/>
  <c r="Q3" i="31"/>
  <c r="R3" i="31"/>
  <c r="S3" i="31"/>
  <c r="T3" i="31"/>
  <c r="U3" i="31"/>
  <c r="H3" i="31"/>
  <c r="H2" i="31"/>
  <c r="H1" i="31"/>
  <c r="I5" i="31"/>
  <c r="J5" i="31"/>
  <c r="K5" i="31"/>
  <c r="L5" i="31"/>
  <c r="M5" i="31"/>
  <c r="N5" i="31"/>
  <c r="O5" i="31"/>
  <c r="P5" i="31"/>
  <c r="Q5" i="31"/>
  <c r="R5" i="31"/>
  <c r="S5" i="31"/>
  <c r="T5" i="31"/>
  <c r="U5" i="31"/>
  <c r="H5" i="31"/>
  <c r="I6" i="31"/>
  <c r="J6" i="31"/>
  <c r="K6" i="31"/>
  <c r="L6" i="31"/>
  <c r="M6" i="31"/>
  <c r="N6" i="31"/>
  <c r="O6" i="31"/>
  <c r="P6" i="31"/>
  <c r="Q6" i="31"/>
  <c r="R6" i="31"/>
  <c r="S6" i="31"/>
  <c r="T6" i="31"/>
  <c r="U6" i="31"/>
  <c r="H6" i="31"/>
  <c r="V40" i="34" l="1"/>
  <c r="G39" i="34"/>
  <c r="V39" i="34" s="1"/>
  <c r="M40" i="34"/>
  <c r="Q40" i="34"/>
  <c r="AA39" i="34"/>
  <c r="W40" i="34"/>
  <c r="P50" i="34"/>
  <c r="W50" i="34"/>
  <c r="V43" i="34"/>
  <c r="Q50" i="34"/>
  <c r="X50" i="34"/>
  <c r="Q53" i="34"/>
  <c r="O43" i="34"/>
  <c r="W43" i="34"/>
  <c r="V43" i="33"/>
  <c r="W51" i="33"/>
  <c r="V45" i="33"/>
  <c r="X48" i="33"/>
  <c r="O40" i="33"/>
  <c r="W47" i="33"/>
  <c r="X46" i="33"/>
  <c r="X52" i="33"/>
  <c r="X42" i="33"/>
  <c r="W43" i="33"/>
  <c r="X50" i="33"/>
  <c r="V41" i="33"/>
  <c r="V49" i="33"/>
  <c r="X40" i="33"/>
  <c r="W41" i="33"/>
  <c r="W49" i="33"/>
  <c r="V47" i="33"/>
  <c r="X44" i="33"/>
  <c r="W45" i="33"/>
  <c r="J48" i="30"/>
  <c r="W6" i="31"/>
  <c r="W5" i="31"/>
  <c r="W39" i="34" l="1"/>
  <c r="X39" i="34"/>
  <c r="Q17" i="26"/>
  <c r="F13" i="26"/>
  <c r="D49" i="24"/>
  <c r="E49" i="24" s="1"/>
  <c r="E47" i="24"/>
  <c r="I29" i="24"/>
  <c r="S1" i="24"/>
  <c r="D154" i="1"/>
  <c r="E154" i="1" s="1"/>
  <c r="D153" i="1"/>
  <c r="E153" i="1" s="1"/>
  <c r="D152" i="1"/>
  <c r="E152" i="1" s="1"/>
  <c r="D151" i="1"/>
  <c r="E151" i="1" s="1"/>
  <c r="D150" i="1"/>
  <c r="E150" i="1" s="1"/>
  <c r="D149" i="1"/>
  <c r="E149" i="1" s="1"/>
  <c r="D148" i="1"/>
  <c r="E148" i="1" s="1"/>
  <c r="D147" i="1"/>
  <c r="E147" i="1" s="1"/>
  <c r="D146" i="1"/>
  <c r="E146" i="1" s="1"/>
  <c r="D145" i="1"/>
  <c r="E145" i="1" s="1"/>
  <c r="D144" i="1"/>
  <c r="E144" i="1" s="1"/>
  <c r="D143" i="1"/>
  <c r="E143" i="1" s="1"/>
  <c r="D142" i="1"/>
  <c r="E142" i="1" s="1"/>
  <c r="D141" i="1"/>
  <c r="E141" i="1" s="1"/>
  <c r="D140" i="1"/>
  <c r="E140" i="1" s="1"/>
  <c r="D139" i="1"/>
  <c r="E139" i="1" s="1"/>
  <c r="D138" i="1"/>
  <c r="E138" i="1" s="1"/>
  <c r="D137" i="1"/>
  <c r="E137" i="1" s="1"/>
  <c r="D136" i="1"/>
  <c r="E136" i="1" s="1"/>
  <c r="D135" i="1"/>
  <c r="E135" i="1" s="1"/>
  <c r="D134" i="1"/>
  <c r="E134" i="1" s="1"/>
  <c r="D133" i="1"/>
  <c r="E133" i="1" s="1"/>
  <c r="D132" i="1"/>
  <c r="E132" i="1" s="1"/>
  <c r="D131" i="1"/>
  <c r="E131" i="1" s="1"/>
  <c r="D130" i="1"/>
  <c r="E130" i="1" s="1"/>
  <c r="D129" i="1"/>
  <c r="E129" i="1" s="1"/>
  <c r="D128" i="1"/>
  <c r="E128" i="1" s="1"/>
  <c r="D127" i="1"/>
  <c r="E127" i="1" s="1"/>
  <c r="D126" i="1"/>
  <c r="E126" i="1" s="1"/>
  <c r="D125" i="1"/>
  <c r="E125" i="1" s="1"/>
  <c r="D124" i="1"/>
  <c r="E124" i="1" s="1"/>
  <c r="D123" i="1"/>
  <c r="E123" i="1" s="1"/>
  <c r="D122" i="1"/>
  <c r="E122" i="1" s="1"/>
  <c r="D121" i="1"/>
  <c r="E121" i="1" s="1"/>
  <c r="D120" i="1"/>
  <c r="E120" i="1" s="1"/>
  <c r="D119" i="1"/>
  <c r="E119" i="1" s="1"/>
  <c r="D118" i="1"/>
  <c r="E118" i="1" s="1"/>
  <c r="D117" i="1"/>
  <c r="E117" i="1" s="1"/>
  <c r="D116" i="1"/>
  <c r="E116" i="1" s="1"/>
  <c r="D115" i="1"/>
  <c r="E115" i="1" s="1"/>
  <c r="D114" i="1"/>
  <c r="E114" i="1" s="1"/>
  <c r="D113" i="1"/>
  <c r="E113" i="1" s="1"/>
  <c r="D112" i="1"/>
  <c r="E112" i="1" s="1"/>
  <c r="D111" i="1"/>
  <c r="E111" i="1" s="1"/>
  <c r="D110" i="1"/>
  <c r="E110" i="1" s="1"/>
  <c r="D109" i="1"/>
  <c r="E109" i="1" s="1"/>
  <c r="D108" i="1"/>
  <c r="E108" i="1" s="1"/>
  <c r="D107" i="1"/>
  <c r="E107" i="1" s="1"/>
  <c r="D106" i="1"/>
  <c r="E106" i="1" s="1"/>
  <c r="D105" i="1"/>
  <c r="E105" i="1" s="1"/>
  <c r="D104" i="1"/>
  <c r="E104" i="1" s="1"/>
  <c r="D103" i="1"/>
  <c r="E103" i="1" s="1"/>
  <c r="D102" i="1"/>
  <c r="E102" i="1" s="1"/>
  <c r="D101" i="1"/>
  <c r="E101" i="1" s="1"/>
  <c r="D100" i="1"/>
  <c r="E100" i="1" s="1"/>
  <c r="D99" i="1"/>
  <c r="E99" i="1" s="1"/>
  <c r="D98" i="1"/>
  <c r="E98" i="1" s="1"/>
  <c r="D97" i="1"/>
  <c r="E97" i="1" s="1"/>
  <c r="D96" i="1"/>
  <c r="E96" i="1" s="1"/>
  <c r="D95" i="1"/>
  <c r="E95" i="1" s="1"/>
  <c r="D94" i="1"/>
  <c r="E94" i="1" s="1"/>
  <c r="D93" i="1"/>
  <c r="E93" i="1" s="1"/>
  <c r="D92" i="1"/>
  <c r="E92" i="1" s="1"/>
  <c r="D91" i="1"/>
  <c r="E91" i="1" s="1"/>
  <c r="D90" i="1"/>
  <c r="E90" i="1" s="1"/>
  <c r="D89" i="1"/>
  <c r="E89" i="1" s="1"/>
  <c r="D88" i="1"/>
  <c r="E88" i="1" s="1"/>
  <c r="D87" i="1"/>
  <c r="E87" i="1" s="1"/>
  <c r="D86" i="1"/>
  <c r="E86" i="1" s="1"/>
  <c r="D85" i="1"/>
  <c r="E85" i="1" s="1"/>
  <c r="D84" i="1"/>
  <c r="E84" i="1" s="1"/>
  <c r="D83" i="1"/>
  <c r="E83" i="1" s="1"/>
  <c r="D82" i="1"/>
  <c r="E82" i="1" s="1"/>
  <c r="D81" i="1"/>
  <c r="E81" i="1" s="1"/>
  <c r="D80" i="1"/>
  <c r="E80" i="1" s="1"/>
  <c r="D79" i="1"/>
  <c r="E79" i="1" s="1"/>
  <c r="D78" i="1"/>
  <c r="E78" i="1" s="1"/>
  <c r="D77" i="1"/>
  <c r="E77" i="1" s="1"/>
  <c r="D76" i="1"/>
  <c r="E76" i="1" s="1"/>
  <c r="D75" i="1"/>
  <c r="E75" i="1" s="1"/>
  <c r="D74" i="1"/>
  <c r="E74" i="1" s="1"/>
  <c r="D73" i="1"/>
  <c r="E73" i="1" s="1"/>
  <c r="D72" i="1"/>
  <c r="E72" i="1" s="1"/>
  <c r="D71" i="1"/>
  <c r="E71" i="1" s="1"/>
  <c r="D70" i="1"/>
  <c r="E70" i="1" s="1"/>
  <c r="D69" i="1"/>
  <c r="E69" i="1" s="1"/>
  <c r="D68" i="1"/>
  <c r="E68" i="1" s="1"/>
  <c r="D67" i="1"/>
  <c r="E67" i="1" s="1"/>
  <c r="D66" i="1"/>
  <c r="E66" i="1" s="1"/>
  <c r="D65" i="1"/>
  <c r="E65" i="1" s="1"/>
  <c r="D64" i="1"/>
  <c r="E64" i="1" s="1"/>
  <c r="D63" i="1"/>
  <c r="E63" i="1" s="1"/>
  <c r="D62" i="1"/>
  <c r="E62" i="1" s="1"/>
  <c r="D61" i="1"/>
  <c r="E61" i="1" s="1"/>
  <c r="D60" i="1"/>
  <c r="E60" i="1" s="1"/>
  <c r="D59" i="1"/>
  <c r="E59" i="1" s="1"/>
  <c r="D58" i="1"/>
  <c r="E58" i="1" s="1"/>
  <c r="D57" i="1"/>
  <c r="E57" i="1" s="1"/>
  <c r="D56" i="1"/>
  <c r="E56" i="1" s="1"/>
  <c r="D55" i="1"/>
  <c r="E55" i="1" s="1"/>
  <c r="D54" i="1"/>
  <c r="E54" i="1" s="1"/>
  <c r="D53" i="1"/>
  <c r="E53" i="1" s="1"/>
  <c r="D52" i="1"/>
  <c r="E52" i="1" s="1"/>
  <c r="D51" i="1"/>
  <c r="E51" i="1" s="1"/>
  <c r="D50" i="1"/>
  <c r="E50" i="1" s="1"/>
  <c r="D49" i="1"/>
  <c r="E49" i="1" s="1"/>
  <c r="D48" i="1"/>
  <c r="E48" i="1" s="1"/>
  <c r="D47" i="1"/>
  <c r="E47" i="1" s="1"/>
  <c r="D46" i="1"/>
  <c r="E46" i="1" s="1"/>
  <c r="D45" i="1"/>
  <c r="E45" i="1" s="1"/>
  <c r="D44" i="1"/>
  <c r="E44" i="1" s="1"/>
  <c r="D43" i="1"/>
  <c r="E43" i="1" s="1"/>
  <c r="D42" i="1"/>
  <c r="E42" i="1" s="1"/>
  <c r="D41" i="1"/>
  <c r="E41" i="1" s="1"/>
  <c r="D40" i="1"/>
  <c r="E40" i="1" s="1"/>
  <c r="D39" i="1"/>
  <c r="E39" i="1" s="1"/>
  <c r="D38" i="1"/>
  <c r="E38" i="1" s="1"/>
  <c r="D37" i="1"/>
  <c r="E37" i="1" s="1"/>
  <c r="D36" i="1"/>
  <c r="E36" i="1" s="1"/>
  <c r="D35" i="1"/>
  <c r="E35" i="1" s="1"/>
  <c r="D34" i="1"/>
  <c r="E34" i="1" s="1"/>
  <c r="D33" i="1"/>
  <c r="E33" i="1" s="1"/>
  <c r="D32" i="1"/>
  <c r="E32" i="1" s="1"/>
  <c r="D31" i="1"/>
  <c r="E31" i="1" s="1"/>
  <c r="D30" i="1"/>
  <c r="E30" i="1" s="1"/>
  <c r="D29" i="1"/>
  <c r="E29" i="1" s="1"/>
  <c r="D28" i="1"/>
  <c r="E28" i="1" s="1"/>
  <c r="D27" i="1"/>
  <c r="E27" i="1" s="1"/>
  <c r="D26" i="1"/>
  <c r="E26" i="1" s="1"/>
  <c r="D25" i="1"/>
  <c r="E25" i="1" s="1"/>
  <c r="D24" i="1"/>
  <c r="E24" i="1" s="1"/>
  <c r="D23" i="1"/>
  <c r="E23" i="1" s="1"/>
  <c r="D22" i="1"/>
  <c r="E22" i="1" s="1"/>
  <c r="D21" i="1"/>
  <c r="E21" i="1" s="1"/>
  <c r="D20" i="1"/>
  <c r="E20" i="1" s="1"/>
  <c r="D19" i="1"/>
  <c r="E19" i="1" s="1"/>
  <c r="D18" i="1"/>
  <c r="E18" i="1" s="1"/>
  <c r="D17" i="1"/>
  <c r="E17" i="1" s="1"/>
  <c r="D16" i="1"/>
  <c r="E16" i="1" s="1"/>
  <c r="D15" i="1"/>
  <c r="E15" i="1" s="1"/>
  <c r="D14" i="1"/>
  <c r="E14" i="1" s="1"/>
  <c r="D13" i="1"/>
  <c r="E13" i="1" s="1"/>
  <c r="D12" i="1"/>
  <c r="E12" i="1" s="1"/>
  <c r="D11" i="1"/>
  <c r="E11" i="1" s="1"/>
  <c r="D10" i="1"/>
  <c r="E10" i="1" s="1"/>
  <c r="D9" i="1"/>
  <c r="E9" i="1" s="1"/>
  <c r="D8" i="1"/>
  <c r="E8" i="1" s="1"/>
  <c r="D7" i="1"/>
  <c r="E7" i="1" s="1"/>
  <c r="D6" i="1"/>
  <c r="E6" i="1" s="1"/>
  <c r="D5" i="1"/>
  <c r="E5" i="1" s="1"/>
  <c r="D4" i="1"/>
  <c r="E4" i="1" s="1"/>
  <c r="D3" i="1"/>
  <c r="E3" i="1" s="1"/>
  <c r="D2" i="1"/>
  <c r="E2" i="1" s="1"/>
  <c r="E48" i="24" l="1"/>
  <c r="J3" i="1"/>
  <c r="E29" i="16" l="1"/>
  <c r="G29" i="16" s="1"/>
  <c r="E31" i="16"/>
  <c r="E30" i="16"/>
  <c r="L41" i="26"/>
  <c r="M41" i="26"/>
  <c r="N41" i="26"/>
  <c r="O41" i="26"/>
  <c r="P41" i="26"/>
  <c r="Q41" i="26"/>
  <c r="K41" i="26"/>
  <c r="L42" i="26"/>
  <c r="M42" i="26"/>
  <c r="N42" i="26"/>
  <c r="O42" i="26"/>
  <c r="L43" i="26"/>
  <c r="M43" i="26"/>
  <c r="N43" i="26"/>
  <c r="O43" i="26"/>
  <c r="L44" i="26"/>
  <c r="M44" i="26"/>
  <c r="N44" i="26"/>
  <c r="O44" i="26"/>
  <c r="L45" i="26"/>
  <c r="M45" i="26"/>
  <c r="N45" i="26"/>
  <c r="O45" i="26"/>
  <c r="L46" i="26"/>
  <c r="M46" i="26"/>
  <c r="N46" i="26"/>
  <c r="O46" i="26"/>
  <c r="L47" i="26"/>
  <c r="M47" i="26"/>
  <c r="N47" i="26"/>
  <c r="O47" i="26"/>
  <c r="L48" i="26"/>
  <c r="M48" i="26"/>
  <c r="N48" i="26"/>
  <c r="O48" i="26"/>
  <c r="L49" i="26"/>
  <c r="M49" i="26"/>
  <c r="N49" i="26"/>
  <c r="O49" i="26"/>
  <c r="L50" i="26"/>
  <c r="M50" i="26"/>
  <c r="N50" i="26"/>
  <c r="O50" i="26"/>
  <c r="L51" i="26"/>
  <c r="M51" i="26"/>
  <c r="N51" i="26"/>
  <c r="O51" i="26"/>
  <c r="L52" i="26"/>
  <c r="M52" i="26"/>
  <c r="N52" i="26"/>
  <c r="O52" i="26"/>
  <c r="L53" i="26"/>
  <c r="M53" i="26"/>
  <c r="N53" i="26"/>
  <c r="O53" i="26"/>
  <c r="L54" i="26"/>
  <c r="M54" i="26"/>
  <c r="N54" i="26"/>
  <c r="O54" i="26"/>
  <c r="L55" i="26"/>
  <c r="M55" i="26"/>
  <c r="N55" i="26"/>
  <c r="O55" i="26"/>
  <c r="K43" i="26"/>
  <c r="K44" i="26"/>
  <c r="K45" i="26"/>
  <c r="K46" i="26"/>
  <c r="K47" i="26"/>
  <c r="K48" i="26"/>
  <c r="K49" i="26"/>
  <c r="K50" i="26"/>
  <c r="K51" i="26"/>
  <c r="K52" i="26"/>
  <c r="K53" i="26"/>
  <c r="K54" i="26"/>
  <c r="K55" i="26"/>
  <c r="K42" i="26"/>
  <c r="J5" i="26"/>
  <c r="J6" i="26"/>
  <c r="J7" i="26"/>
  <c r="J8" i="26"/>
  <c r="J9" i="26"/>
  <c r="J10" i="26"/>
  <c r="J11" i="26"/>
  <c r="J12" i="26"/>
  <c r="J13" i="26"/>
  <c r="J14" i="26"/>
  <c r="J15" i="26"/>
  <c r="J16" i="26"/>
  <c r="J4" i="26"/>
  <c r="S13" i="26"/>
  <c r="Q55" i="26"/>
  <c r="I40" i="24"/>
  <c r="I3" i="24"/>
  <c r="S17" i="26"/>
  <c r="R17" i="26"/>
  <c r="I36" i="24"/>
  <c r="I37" i="24"/>
  <c r="I38" i="24"/>
  <c r="I39" i="24"/>
  <c r="I41" i="24"/>
  <c r="I35" i="24"/>
  <c r="R4" i="26"/>
  <c r="M21" i="26"/>
  <c r="AH3" i="26"/>
  <c r="AH4" i="26"/>
  <c r="AH5" i="26"/>
  <c r="AH6" i="26"/>
  <c r="AH7" i="26"/>
  <c r="AH8" i="26"/>
  <c r="AH9" i="26"/>
  <c r="AH10" i="26"/>
  <c r="AH11" i="26"/>
  <c r="AH12" i="26"/>
  <c r="AH13" i="26"/>
  <c r="AH14" i="26"/>
  <c r="AH15" i="26"/>
  <c r="AH2" i="26"/>
  <c r="V4" i="26"/>
  <c r="I45" i="24" l="1"/>
  <c r="E20" i="16"/>
  <c r="G20" i="16" s="1"/>
  <c r="E23" i="16"/>
  <c r="E22" i="16"/>
  <c r="G22" i="16" s="1"/>
  <c r="E17" i="16"/>
  <c r="G17" i="16" s="1"/>
  <c r="G16" i="16" s="1"/>
  <c r="E19" i="16"/>
  <c r="G19" i="16" s="1"/>
  <c r="E18" i="16"/>
  <c r="G18" i="16" s="1"/>
  <c r="E27" i="16"/>
  <c r="G27" i="16" s="1"/>
  <c r="E14" i="16"/>
  <c r="E11" i="16"/>
  <c r="E26" i="16"/>
  <c r="G26" i="16" s="1"/>
  <c r="J42" i="26"/>
  <c r="E25" i="16"/>
  <c r="E12" i="16"/>
  <c r="E15" i="16"/>
  <c r="E10" i="16" l="1"/>
  <c r="E21" i="16"/>
  <c r="G25" i="16"/>
  <c r="E24" i="16"/>
  <c r="G24" i="16" s="1"/>
  <c r="E13" i="16"/>
  <c r="E9" i="16" s="1"/>
  <c r="G14" i="16"/>
  <c r="G15" i="16"/>
  <c r="G9" i="16" l="1"/>
  <c r="S5" i="26" l="1"/>
  <c r="S6" i="26"/>
  <c r="S7" i="26"/>
  <c r="S8" i="26"/>
  <c r="S9" i="26"/>
  <c r="S10" i="26"/>
  <c r="S11" i="26"/>
  <c r="S12" i="26"/>
  <c r="S14" i="26"/>
  <c r="S15" i="26"/>
  <c r="S16" i="26"/>
  <c r="S4" i="26"/>
  <c r="Q4" i="26"/>
  <c r="Q42" i="26" s="1"/>
  <c r="Q5" i="26"/>
  <c r="Q43" i="26" s="1"/>
  <c r="R5" i="26"/>
  <c r="Q6" i="26"/>
  <c r="Q44" i="26" s="1"/>
  <c r="R6" i="26"/>
  <c r="Q7" i="26"/>
  <c r="Q45" i="26" s="1"/>
  <c r="R7" i="26"/>
  <c r="Q8" i="26"/>
  <c r="Q46" i="26" s="1"/>
  <c r="R8" i="26"/>
  <c r="Q9" i="26"/>
  <c r="Q47" i="26" s="1"/>
  <c r="R9" i="26"/>
  <c r="Q10" i="26"/>
  <c r="Q48" i="26" s="1"/>
  <c r="R10" i="26"/>
  <c r="Q11" i="26"/>
  <c r="Q49" i="26" s="1"/>
  <c r="R11" i="26"/>
  <c r="Q12" i="26"/>
  <c r="Q50" i="26" s="1"/>
  <c r="R12" i="26"/>
  <c r="Q13" i="26"/>
  <c r="Q51" i="26" s="1"/>
  <c r="R13" i="26"/>
  <c r="Q14" i="26"/>
  <c r="Q52" i="26" s="1"/>
  <c r="R14" i="26"/>
  <c r="Q15" i="26"/>
  <c r="Q53" i="26" s="1"/>
  <c r="R15" i="26"/>
  <c r="Q16" i="26"/>
  <c r="Q54" i="26" s="1"/>
  <c r="R16" i="26"/>
  <c r="H5" i="26"/>
  <c r="H6" i="26"/>
  <c r="H7" i="26"/>
  <c r="H8" i="26"/>
  <c r="H9" i="26"/>
  <c r="H10" i="26"/>
  <c r="H11" i="26"/>
  <c r="H12" i="26"/>
  <c r="H13" i="26"/>
  <c r="H4" i="26"/>
  <c r="G5" i="26"/>
  <c r="G6" i="26"/>
  <c r="G7" i="26"/>
  <c r="G8" i="26"/>
  <c r="G9" i="26"/>
  <c r="G10" i="26"/>
  <c r="G11" i="26"/>
  <c r="G12" i="26"/>
  <c r="G13" i="26"/>
  <c r="H4" i="15"/>
  <c r="G4" i="15"/>
  <c r="I13" i="24"/>
  <c r="I7" i="24"/>
  <c r="I21" i="24"/>
  <c r="I26" i="24"/>
  <c r="I27" i="24"/>
  <c r="I28" i="24"/>
  <c r="S9" i="24"/>
  <c r="I5" i="24"/>
  <c r="S3" i="24"/>
  <c r="F5" i="26"/>
  <c r="F6" i="26"/>
  <c r="F7" i="26"/>
  <c r="F8" i="26"/>
  <c r="F9" i="26"/>
  <c r="F10" i="26"/>
  <c r="F11" i="26"/>
  <c r="F12" i="26"/>
  <c r="F4" i="26"/>
  <c r="S4" i="24"/>
  <c r="I4" i="24"/>
  <c r="I9" i="24"/>
  <c r="I10" i="24"/>
  <c r="I12" i="24"/>
  <c r="I16" i="24"/>
  <c r="I19" i="24"/>
  <c r="I22" i="24"/>
  <c r="S8" i="24"/>
  <c r="S2" i="24"/>
  <c r="S6" i="24"/>
  <c r="S5" i="24"/>
  <c r="J4" i="24"/>
  <c r="J5" i="24"/>
  <c r="J6" i="24"/>
  <c r="J7" i="24"/>
  <c r="J8" i="24"/>
  <c r="J9" i="24"/>
  <c r="J10" i="24"/>
  <c r="J11" i="24"/>
  <c r="J12" i="24"/>
  <c r="J13" i="24"/>
  <c r="J14" i="24"/>
  <c r="J15" i="24"/>
  <c r="J16" i="24"/>
  <c r="J17" i="24"/>
  <c r="J18" i="24"/>
  <c r="J19" i="24"/>
  <c r="J21" i="24"/>
  <c r="J22" i="24"/>
  <c r="J23" i="24"/>
  <c r="J24" i="24"/>
  <c r="J25" i="24"/>
  <c r="J26" i="24"/>
  <c r="J27" i="24"/>
  <c r="J28" i="24"/>
  <c r="J29" i="24"/>
  <c r="J3" i="24"/>
  <c r="K4" i="15"/>
  <c r="F4" i="15"/>
  <c r="E4" i="21"/>
  <c r="D4" i="21"/>
  <c r="C4" i="21"/>
  <c r="B4" i="21"/>
  <c r="I14" i="24" l="1"/>
  <c r="I8" i="24"/>
  <c r="I11" i="24"/>
  <c r="I20" i="24"/>
  <c r="J32" i="24"/>
  <c r="I23" i="24"/>
  <c r="I17" i="24"/>
  <c r="I25" i="24"/>
  <c r="I6" i="24"/>
  <c r="I18" i="24"/>
  <c r="I15" i="24"/>
  <c r="K23" i="24"/>
  <c r="K29" i="24"/>
  <c r="K21" i="24"/>
  <c r="K6" i="24"/>
  <c r="K27" i="24"/>
  <c r="K19" i="24"/>
  <c r="K12" i="24"/>
  <c r="K26" i="24"/>
  <c r="K18" i="24"/>
  <c r="K17" i="24"/>
  <c r="K16" i="24"/>
  <c r="K9" i="24"/>
  <c r="K15" i="24"/>
  <c r="K8" i="24"/>
  <c r="K3" i="24"/>
  <c r="K22" i="24"/>
  <c r="K14" i="24"/>
  <c r="K7" i="24"/>
  <c r="K28" i="24"/>
  <c r="K20" i="24"/>
  <c r="K13" i="24"/>
  <c r="K5" i="24"/>
  <c r="K4" i="24"/>
  <c r="K11" i="24"/>
  <c r="K10" i="24"/>
  <c r="K24" i="24"/>
  <c r="K25" i="24"/>
  <c r="J2" i="20"/>
  <c r="D154" i="20"/>
  <c r="E154" i="20" s="1"/>
  <c r="D153" i="20"/>
  <c r="E153" i="20" s="1"/>
  <c r="D152" i="20"/>
  <c r="E152" i="20" s="1"/>
  <c r="D151" i="20"/>
  <c r="E151" i="20" s="1"/>
  <c r="D150" i="20"/>
  <c r="E150" i="20" s="1"/>
  <c r="D149" i="20"/>
  <c r="E149" i="20" s="1"/>
  <c r="D148" i="20"/>
  <c r="E148" i="20" s="1"/>
  <c r="D147" i="20"/>
  <c r="E147" i="20" s="1"/>
  <c r="D146" i="20"/>
  <c r="E146" i="20" s="1"/>
  <c r="D145" i="20"/>
  <c r="E145" i="20" s="1"/>
  <c r="D144" i="20"/>
  <c r="E144" i="20" s="1"/>
  <c r="D143" i="20"/>
  <c r="E143" i="20" s="1"/>
  <c r="D142" i="20"/>
  <c r="E142" i="20" s="1"/>
  <c r="D141" i="20"/>
  <c r="E141" i="20" s="1"/>
  <c r="D140" i="20"/>
  <c r="E140" i="20" s="1"/>
  <c r="D139" i="20"/>
  <c r="E139" i="20" s="1"/>
  <c r="D138" i="20"/>
  <c r="E138" i="20" s="1"/>
  <c r="D137" i="20"/>
  <c r="E137" i="20" s="1"/>
  <c r="D136" i="20"/>
  <c r="E136" i="20" s="1"/>
  <c r="D135" i="20"/>
  <c r="E135" i="20" s="1"/>
  <c r="D134" i="20"/>
  <c r="E134" i="20" s="1"/>
  <c r="D133" i="20"/>
  <c r="E133" i="20" s="1"/>
  <c r="D132" i="20"/>
  <c r="E132" i="20" s="1"/>
  <c r="D131" i="20"/>
  <c r="E131" i="20" s="1"/>
  <c r="D130" i="20"/>
  <c r="E130" i="20" s="1"/>
  <c r="D129" i="20"/>
  <c r="E129" i="20" s="1"/>
  <c r="D128" i="20"/>
  <c r="E128" i="20" s="1"/>
  <c r="D127" i="20"/>
  <c r="E127" i="20" s="1"/>
  <c r="D126" i="20"/>
  <c r="E126" i="20" s="1"/>
  <c r="D125" i="20"/>
  <c r="E125" i="20" s="1"/>
  <c r="D124" i="20"/>
  <c r="E124" i="20" s="1"/>
  <c r="D123" i="20"/>
  <c r="E123" i="20" s="1"/>
  <c r="D122" i="20"/>
  <c r="E122" i="20" s="1"/>
  <c r="D121" i="20"/>
  <c r="E121" i="20" s="1"/>
  <c r="D120" i="20"/>
  <c r="E120" i="20" s="1"/>
  <c r="D119" i="20"/>
  <c r="E119" i="20" s="1"/>
  <c r="D118" i="20"/>
  <c r="E118" i="20" s="1"/>
  <c r="D117" i="20"/>
  <c r="E117" i="20" s="1"/>
  <c r="D116" i="20"/>
  <c r="E116" i="20" s="1"/>
  <c r="D115" i="20"/>
  <c r="E115" i="20" s="1"/>
  <c r="D114" i="20"/>
  <c r="E114" i="20" s="1"/>
  <c r="D113" i="20"/>
  <c r="E113" i="20" s="1"/>
  <c r="D112" i="20"/>
  <c r="E112" i="20" s="1"/>
  <c r="D111" i="20"/>
  <c r="E111" i="20" s="1"/>
  <c r="D110" i="20"/>
  <c r="E110" i="20" s="1"/>
  <c r="D109" i="20"/>
  <c r="E109" i="20" s="1"/>
  <c r="D108" i="20"/>
  <c r="E108" i="20" s="1"/>
  <c r="D107" i="20"/>
  <c r="E107" i="20" s="1"/>
  <c r="D106" i="20"/>
  <c r="E106" i="20" s="1"/>
  <c r="D105" i="20"/>
  <c r="E105" i="20" s="1"/>
  <c r="D104" i="20"/>
  <c r="E104" i="20" s="1"/>
  <c r="D103" i="20"/>
  <c r="E103" i="20" s="1"/>
  <c r="D102" i="20"/>
  <c r="E102" i="20" s="1"/>
  <c r="D101" i="20"/>
  <c r="E101" i="20" s="1"/>
  <c r="D100" i="20"/>
  <c r="E100" i="20" s="1"/>
  <c r="D99" i="20"/>
  <c r="E99" i="20" s="1"/>
  <c r="D98" i="20"/>
  <c r="E98" i="20" s="1"/>
  <c r="D97" i="20"/>
  <c r="E97" i="20" s="1"/>
  <c r="D96" i="20"/>
  <c r="E96" i="20" s="1"/>
  <c r="D95" i="20"/>
  <c r="E95" i="20" s="1"/>
  <c r="D94" i="20"/>
  <c r="E94" i="20" s="1"/>
  <c r="D93" i="20"/>
  <c r="E93" i="20" s="1"/>
  <c r="D92" i="20"/>
  <c r="E92" i="20" s="1"/>
  <c r="D91" i="20"/>
  <c r="E91" i="20" s="1"/>
  <c r="D90" i="20"/>
  <c r="E90" i="20" s="1"/>
  <c r="D89" i="20"/>
  <c r="E89" i="20" s="1"/>
  <c r="D88" i="20"/>
  <c r="E88" i="20" s="1"/>
  <c r="D87" i="20"/>
  <c r="E87" i="20" s="1"/>
  <c r="D86" i="20"/>
  <c r="E86" i="20" s="1"/>
  <c r="D85" i="20"/>
  <c r="E85" i="20" s="1"/>
  <c r="D84" i="20"/>
  <c r="E84" i="20" s="1"/>
  <c r="D83" i="20"/>
  <c r="E83" i="20" s="1"/>
  <c r="D82" i="20"/>
  <c r="E82" i="20" s="1"/>
  <c r="D81" i="20"/>
  <c r="E81" i="20" s="1"/>
  <c r="D80" i="20"/>
  <c r="E80" i="20" s="1"/>
  <c r="D79" i="20"/>
  <c r="E79" i="20" s="1"/>
  <c r="D78" i="20"/>
  <c r="E78" i="20" s="1"/>
  <c r="D77" i="20"/>
  <c r="E77" i="20" s="1"/>
  <c r="D76" i="20"/>
  <c r="E76" i="20" s="1"/>
  <c r="D75" i="20"/>
  <c r="E75" i="20" s="1"/>
  <c r="D74" i="20"/>
  <c r="E74" i="20" s="1"/>
  <c r="D73" i="20"/>
  <c r="E73" i="20" s="1"/>
  <c r="D72" i="20"/>
  <c r="E72" i="20" s="1"/>
  <c r="D71" i="20"/>
  <c r="E71" i="20" s="1"/>
  <c r="D70" i="20"/>
  <c r="E70" i="20" s="1"/>
  <c r="D69" i="20"/>
  <c r="E69" i="20" s="1"/>
  <c r="D68" i="20"/>
  <c r="E68" i="20" s="1"/>
  <c r="D67" i="20"/>
  <c r="E67" i="20" s="1"/>
  <c r="D66" i="20"/>
  <c r="E66" i="20" s="1"/>
  <c r="D65" i="20"/>
  <c r="E65" i="20" s="1"/>
  <c r="D64" i="20"/>
  <c r="E64" i="20" s="1"/>
  <c r="D63" i="20"/>
  <c r="E63" i="20" s="1"/>
  <c r="D62" i="20"/>
  <c r="E62" i="20" s="1"/>
  <c r="D61" i="20"/>
  <c r="E61" i="20" s="1"/>
  <c r="D60" i="20"/>
  <c r="E60" i="20" s="1"/>
  <c r="D59" i="20"/>
  <c r="E59" i="20" s="1"/>
  <c r="D58" i="20"/>
  <c r="E58" i="20" s="1"/>
  <c r="D57" i="20"/>
  <c r="E57" i="20" s="1"/>
  <c r="D56" i="20"/>
  <c r="E56" i="20" s="1"/>
  <c r="D55" i="20"/>
  <c r="E55" i="20" s="1"/>
  <c r="D54" i="20"/>
  <c r="E54" i="20" s="1"/>
  <c r="D53" i="20"/>
  <c r="E53" i="20" s="1"/>
  <c r="D52" i="20"/>
  <c r="E52" i="20" s="1"/>
  <c r="D51" i="20"/>
  <c r="E51" i="20" s="1"/>
  <c r="D50" i="20"/>
  <c r="E50" i="20" s="1"/>
  <c r="D49" i="20"/>
  <c r="E49" i="20" s="1"/>
  <c r="D48" i="20"/>
  <c r="E48" i="20" s="1"/>
  <c r="D47" i="20"/>
  <c r="E47" i="20" s="1"/>
  <c r="D46" i="20"/>
  <c r="E46" i="20" s="1"/>
  <c r="D45" i="20"/>
  <c r="E45" i="20" s="1"/>
  <c r="D44" i="20"/>
  <c r="E44" i="20" s="1"/>
  <c r="D43" i="20"/>
  <c r="E43" i="20" s="1"/>
  <c r="D42" i="20"/>
  <c r="E42" i="20" s="1"/>
  <c r="D41" i="20"/>
  <c r="E41" i="20" s="1"/>
  <c r="D40" i="20"/>
  <c r="E40" i="20" s="1"/>
  <c r="D39" i="20"/>
  <c r="E39" i="20" s="1"/>
  <c r="D38" i="20"/>
  <c r="E38" i="20" s="1"/>
  <c r="D37" i="20"/>
  <c r="E37" i="20" s="1"/>
  <c r="D36" i="20"/>
  <c r="E36" i="20" s="1"/>
  <c r="D35" i="20"/>
  <c r="E35" i="20" s="1"/>
  <c r="D34" i="20"/>
  <c r="E34" i="20" s="1"/>
  <c r="D33" i="20"/>
  <c r="E33" i="20" s="1"/>
  <c r="D32" i="20"/>
  <c r="E32" i="20" s="1"/>
  <c r="D31" i="20"/>
  <c r="E31" i="20" s="1"/>
  <c r="D30" i="20"/>
  <c r="E30" i="20" s="1"/>
  <c r="D29" i="20"/>
  <c r="E29" i="20" s="1"/>
  <c r="D28" i="20"/>
  <c r="E28" i="20" s="1"/>
  <c r="D27" i="20"/>
  <c r="E27" i="20" s="1"/>
  <c r="D26" i="20"/>
  <c r="E26" i="20" s="1"/>
  <c r="D25" i="20"/>
  <c r="E25" i="20" s="1"/>
  <c r="D24" i="20"/>
  <c r="E24" i="20" s="1"/>
  <c r="D23" i="20"/>
  <c r="E23" i="20" s="1"/>
  <c r="D22" i="20"/>
  <c r="E22" i="20" s="1"/>
  <c r="D21" i="20"/>
  <c r="E21" i="20" s="1"/>
  <c r="D20" i="20"/>
  <c r="E20" i="20" s="1"/>
  <c r="D19" i="20"/>
  <c r="E19" i="20" s="1"/>
  <c r="D18" i="20"/>
  <c r="E18" i="20" s="1"/>
  <c r="D17" i="20"/>
  <c r="E17" i="20" s="1"/>
  <c r="D16" i="20"/>
  <c r="E16" i="20" s="1"/>
  <c r="D15" i="20"/>
  <c r="E15" i="20" s="1"/>
  <c r="D14" i="20"/>
  <c r="E14" i="20" s="1"/>
  <c r="D13" i="20"/>
  <c r="E13" i="20" s="1"/>
  <c r="D12" i="20"/>
  <c r="E12" i="20" s="1"/>
  <c r="D11" i="20"/>
  <c r="E11" i="20" s="1"/>
  <c r="D10" i="20"/>
  <c r="E10" i="20" s="1"/>
  <c r="D9" i="20"/>
  <c r="E9" i="20" s="1"/>
  <c r="D8" i="20"/>
  <c r="E8" i="20" s="1"/>
  <c r="D7" i="20"/>
  <c r="E7" i="20" s="1"/>
  <c r="D6" i="20"/>
  <c r="E6" i="20" s="1"/>
  <c r="D5" i="20"/>
  <c r="E5" i="20" s="1"/>
  <c r="D4" i="20"/>
  <c r="E4" i="20" s="1"/>
  <c r="D3" i="20"/>
  <c r="E3" i="20" s="1"/>
  <c r="K7" i="15"/>
  <c r="L7" i="15"/>
  <c r="I32" i="24" l="1"/>
  <c r="I49" i="24" s="1"/>
  <c r="H24" i="20"/>
  <c r="J3" i="20"/>
  <c r="K32" i="24"/>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2" i="2"/>
  <c r="T57" i="2"/>
  <c r="T58" i="2"/>
  <c r="T59" i="2"/>
  <c r="T60" i="2"/>
  <c r="G31" i="16" l="1"/>
  <c r="C12" i="13"/>
  <c r="D12" i="13"/>
  <c r="E12" i="13"/>
  <c r="C13" i="13"/>
  <c r="D13" i="13"/>
  <c r="E13" i="13"/>
  <c r="C14" i="13"/>
  <c r="D14" i="13"/>
  <c r="E14" i="13"/>
  <c r="C15" i="13"/>
  <c r="D15" i="13"/>
  <c r="E15" i="13"/>
  <c r="C16" i="13"/>
  <c r="D16" i="13"/>
  <c r="E16" i="13"/>
  <c r="C17" i="13"/>
  <c r="D17" i="13"/>
  <c r="E17" i="13"/>
  <c r="C18" i="13"/>
  <c r="D18" i="13"/>
  <c r="E18" i="13"/>
  <c r="C19" i="13"/>
  <c r="D19" i="13"/>
  <c r="E19" i="13"/>
  <c r="E11" i="13"/>
  <c r="D11" i="13"/>
  <c r="C11" i="13"/>
  <c r="K14" i="13"/>
  <c r="L14" i="13"/>
  <c r="M14" i="13"/>
  <c r="K15" i="13"/>
  <c r="L15" i="13"/>
  <c r="M15" i="13"/>
  <c r="K16" i="13"/>
  <c r="L16" i="13"/>
  <c r="M16" i="13"/>
  <c r="K17" i="13"/>
  <c r="L17" i="13"/>
  <c r="M17" i="13"/>
  <c r="K18" i="13"/>
  <c r="L18" i="13"/>
  <c r="M18" i="13"/>
  <c r="K19" i="13"/>
  <c r="L19" i="13"/>
  <c r="M19" i="13"/>
  <c r="M13" i="13"/>
  <c r="L13" i="13"/>
  <c r="K13" i="13"/>
  <c r="P68" i="6"/>
  <c r="P69" i="6"/>
  <c r="P70" i="6"/>
  <c r="P71" i="6"/>
  <c r="P72" i="6"/>
  <c r="P73" i="6"/>
  <c r="P74" i="6"/>
  <c r="P75" i="6"/>
  <c r="P76" i="6"/>
  <c r="P77" i="6"/>
  <c r="P78" i="6"/>
  <c r="P67" i="6"/>
  <c r="Q9" i="13" l="1"/>
  <c r="I41" i="13" s="1"/>
  <c r="P9" i="13"/>
  <c r="O9" i="13"/>
  <c r="E34" i="13"/>
  <c r="E33" i="13"/>
  <c r="E31" i="13"/>
  <c r="E30" i="13"/>
  <c r="E29" i="13"/>
  <c r="M41" i="13"/>
  <c r="M51" i="13"/>
  <c r="M50" i="13"/>
  <c r="M49" i="13"/>
  <c r="M48" i="13"/>
  <c r="M47" i="13"/>
  <c r="M46" i="13"/>
  <c r="M45" i="13"/>
  <c r="M44" i="13"/>
  <c r="M43" i="13"/>
  <c r="E35" i="13"/>
  <c r="E32" i="13"/>
  <c r="E28" i="13"/>
  <c r="E27" i="13"/>
  <c r="Q10" i="13"/>
  <c r="P10" i="13"/>
  <c r="O10" i="13"/>
  <c r="M10" i="13"/>
  <c r="L10" i="13"/>
  <c r="K10" i="13"/>
  <c r="M35" i="13"/>
  <c r="I18" i="13"/>
  <c r="I33" i="13"/>
  <c r="I16" i="13"/>
  <c r="M31" i="13"/>
  <c r="I14" i="13"/>
  <c r="I13" i="13"/>
  <c r="I28" i="13"/>
  <c r="M27" i="13"/>
  <c r="L28" i="13"/>
  <c r="H27" i="13"/>
  <c r="G27" i="13"/>
  <c r="G28" i="13"/>
  <c r="K43" i="13"/>
  <c r="L43" i="13"/>
  <c r="K44" i="13"/>
  <c r="L44" i="13"/>
  <c r="C27" i="13"/>
  <c r="D27" i="13"/>
  <c r="C28" i="13"/>
  <c r="D28" i="13"/>
  <c r="B7" i="10"/>
  <c r="B8" i="10"/>
  <c r="B9" i="10"/>
  <c r="B10" i="10"/>
  <c r="B11" i="10"/>
  <c r="B12" i="10"/>
  <c r="B13" i="10"/>
  <c r="B14" i="10"/>
  <c r="B15" i="10"/>
  <c r="B16" i="10"/>
  <c r="B17" i="10"/>
  <c r="B18" i="10"/>
  <c r="B19" i="10"/>
  <c r="B20" i="10"/>
  <c r="B21" i="10"/>
  <c r="B22" i="10"/>
  <c r="B23" i="10"/>
  <c r="B24" i="10"/>
  <c r="B25" i="10"/>
  <c r="B26" i="10"/>
  <c r="B27" i="10"/>
  <c r="B28" i="10"/>
  <c r="B29" i="10"/>
  <c r="B6" i="10"/>
  <c r="Q5" i="10"/>
  <c r="Q6" i="10"/>
  <c r="Q7" i="10"/>
  <c r="Q8" i="10"/>
  <c r="Q9" i="10"/>
  <c r="Q10" i="10"/>
  <c r="Q11" i="10"/>
  <c r="Q12" i="10"/>
  <c r="Q13" i="10"/>
  <c r="Q14" i="10"/>
  <c r="Q15" i="10"/>
  <c r="Q16" i="10"/>
  <c r="Q17" i="10"/>
  <c r="Q18" i="10"/>
  <c r="L22" i="15"/>
  <c r="L23" i="15"/>
  <c r="D8" i="15"/>
  <c r="J8" i="15"/>
  <c r="D9" i="15"/>
  <c r="F9" i="15" s="1"/>
  <c r="J9" i="15"/>
  <c r="G12" i="16"/>
  <c r="G23" i="16"/>
  <c r="G21" i="16"/>
  <c r="G7" i="16"/>
  <c r="G30" i="16"/>
  <c r="L5" i="15"/>
  <c r="J5" i="15" s="1"/>
  <c r="L11" i="15"/>
  <c r="J11" i="15" s="1"/>
  <c r="L6" i="15"/>
  <c r="J6" i="15" s="1"/>
  <c r="L10" i="15"/>
  <c r="L13" i="15"/>
  <c r="J13" i="15" s="1"/>
  <c r="L14" i="15"/>
  <c r="J14" i="15" s="1"/>
  <c r="L12" i="15"/>
  <c r="J12" i="15" s="1"/>
  <c r="L30" i="15"/>
  <c r="L29" i="15"/>
  <c r="L28" i="15"/>
  <c r="L27" i="15"/>
  <c r="L26" i="15"/>
  <c r="L25" i="15"/>
  <c r="L24" i="15"/>
  <c r="L21" i="15"/>
  <c r="D12" i="15"/>
  <c r="D14" i="15"/>
  <c r="D13" i="15"/>
  <c r="D10" i="15"/>
  <c r="D6" i="15"/>
  <c r="D11" i="15"/>
  <c r="D5" i="15"/>
  <c r="C3" i="4"/>
  <c r="C7" i="4"/>
  <c r="C19" i="4" s="1"/>
  <c r="D7" i="4"/>
  <c r="D19" i="4" s="1"/>
  <c r="E7" i="4"/>
  <c r="C8" i="4"/>
  <c r="C20" i="4" s="1"/>
  <c r="D8" i="4"/>
  <c r="D20" i="4" s="1"/>
  <c r="E8" i="4"/>
  <c r="E20" i="4" s="1"/>
  <c r="C9" i="4"/>
  <c r="D9" i="4"/>
  <c r="E9" i="4"/>
  <c r="E21" i="4" s="1"/>
  <c r="C10" i="4"/>
  <c r="C22" i="4" s="1"/>
  <c r="D10" i="4"/>
  <c r="E10" i="4"/>
  <c r="C11" i="4"/>
  <c r="C23" i="4" s="1"/>
  <c r="D11" i="4"/>
  <c r="D23" i="4" s="1"/>
  <c r="E11" i="4"/>
  <c r="C12" i="4"/>
  <c r="D12" i="4"/>
  <c r="D24" i="4" s="1"/>
  <c r="E12" i="4"/>
  <c r="E24" i="4" s="1"/>
  <c r="C13" i="4"/>
  <c r="D13" i="4"/>
  <c r="E13" i="4"/>
  <c r="E25" i="4" s="1"/>
  <c r="C14" i="4"/>
  <c r="C26" i="4" s="1"/>
  <c r="D14" i="4"/>
  <c r="E14" i="4"/>
  <c r="G28" i="16" l="1"/>
  <c r="G8" i="16" s="1"/>
  <c r="J10" i="15"/>
  <c r="L4" i="15"/>
  <c r="D4" i="15"/>
  <c r="G13" i="16"/>
  <c r="F8" i="15"/>
  <c r="D7" i="15"/>
  <c r="F7" i="15" s="1"/>
  <c r="J4" i="15"/>
  <c r="G12" i="13"/>
  <c r="K9" i="13"/>
  <c r="C10" i="13"/>
  <c r="L9" i="13"/>
  <c r="M32" i="13"/>
  <c r="E9" i="13"/>
  <c r="I11" i="13"/>
  <c r="I15" i="13"/>
  <c r="I19" i="13"/>
  <c r="I12" i="13"/>
  <c r="H12" i="13"/>
  <c r="E26" i="13"/>
  <c r="M28" i="13"/>
  <c r="M9" i="13"/>
  <c r="E25" i="13" s="1"/>
  <c r="D9" i="13"/>
  <c r="I17" i="13"/>
  <c r="I48" i="13"/>
  <c r="I43" i="13"/>
  <c r="I44" i="13"/>
  <c r="I49" i="13"/>
  <c r="I42" i="13"/>
  <c r="I45" i="13"/>
  <c r="I51" i="13"/>
  <c r="I47" i="13"/>
  <c r="I46" i="13"/>
  <c r="I50" i="13"/>
  <c r="I32" i="13"/>
  <c r="I29" i="13"/>
  <c r="M29" i="13"/>
  <c r="M33" i="13"/>
  <c r="I30" i="13"/>
  <c r="I34" i="13"/>
  <c r="M42" i="13"/>
  <c r="H11" i="13"/>
  <c r="M30" i="13"/>
  <c r="M34" i="13"/>
  <c r="I27" i="13"/>
  <c r="I31" i="13"/>
  <c r="I35" i="13"/>
  <c r="E10" i="13"/>
  <c r="I10" i="13" s="1"/>
  <c r="G11" i="13"/>
  <c r="D10" i="13"/>
  <c r="L27" i="13"/>
  <c r="K27" i="13"/>
  <c r="K28" i="13"/>
  <c r="H28" i="13"/>
  <c r="G10" i="16"/>
  <c r="F20" i="15"/>
  <c r="F22" i="15"/>
  <c r="F23" i="15"/>
  <c r="H8" i="15"/>
  <c r="G9" i="15"/>
  <c r="H9" i="15"/>
  <c r="G8" i="15"/>
  <c r="D15" i="4"/>
  <c r="D37" i="4" s="1"/>
  <c r="C15" i="4"/>
  <c r="C37" i="4" s="1"/>
  <c r="G5" i="16"/>
  <c r="E28" i="16"/>
  <c r="E4" i="16" s="1"/>
  <c r="E5" i="16"/>
  <c r="J7" i="15"/>
  <c r="F5" i="15"/>
  <c r="H5" i="15"/>
  <c r="G5" i="15"/>
  <c r="F11" i="15"/>
  <c r="H11" i="15"/>
  <c r="G11" i="15"/>
  <c r="F6" i="15"/>
  <c r="H6" i="15"/>
  <c r="G6" i="15"/>
  <c r="F10" i="15"/>
  <c r="H10" i="15"/>
  <c r="G10" i="15"/>
  <c r="F13" i="15"/>
  <c r="H13" i="15"/>
  <c r="G13" i="15"/>
  <c r="F14" i="15"/>
  <c r="H14" i="15"/>
  <c r="G14" i="15"/>
  <c r="F12" i="15"/>
  <c r="H12" i="15"/>
  <c r="G12" i="15"/>
  <c r="L20" i="15"/>
  <c r="F21" i="15"/>
  <c r="F24" i="15"/>
  <c r="F25" i="15"/>
  <c r="F26" i="15"/>
  <c r="F27" i="15"/>
  <c r="F28" i="15"/>
  <c r="F29" i="15"/>
  <c r="F30" i="15"/>
  <c r="E26" i="4"/>
  <c r="D25" i="4"/>
  <c r="C24" i="4"/>
  <c r="E22" i="4"/>
  <c r="D21" i="4"/>
  <c r="E15" i="4"/>
  <c r="E35" i="4" s="1"/>
  <c r="D26" i="4"/>
  <c r="C25" i="4"/>
  <c r="E23" i="4"/>
  <c r="D22" i="4"/>
  <c r="C21" i="4"/>
  <c r="E19" i="4"/>
  <c r="G4" i="16" l="1"/>
  <c r="D23" i="15"/>
  <c r="D36" i="4"/>
  <c r="D33" i="4"/>
  <c r="D35" i="4"/>
  <c r="G7" i="15"/>
  <c r="I9" i="13"/>
  <c r="E42" i="13"/>
  <c r="I26" i="13"/>
  <c r="M26" i="13"/>
  <c r="D32" i="4"/>
  <c r="H7" i="15"/>
  <c r="D39" i="4"/>
  <c r="D31" i="4"/>
  <c r="D25" i="15"/>
  <c r="C39" i="4"/>
  <c r="D34" i="4"/>
  <c r="C35" i="4"/>
  <c r="E38" i="4"/>
  <c r="D38" i="4"/>
  <c r="C27" i="4"/>
  <c r="D27" i="4"/>
  <c r="C31" i="4"/>
  <c r="E31" i="4"/>
  <c r="C36" i="4"/>
  <c r="C33" i="4"/>
  <c r="C32" i="4"/>
  <c r="C34" i="4"/>
  <c r="C38" i="4"/>
  <c r="E27" i="4"/>
  <c r="E39" i="4"/>
  <c r="E33" i="4"/>
  <c r="E37" i="4"/>
  <c r="E32" i="4"/>
  <c r="E36" i="4"/>
  <c r="E34" i="4"/>
  <c r="D21" i="15" l="1"/>
  <c r="D26" i="15"/>
  <c r="D27" i="15"/>
  <c r="D20" i="15"/>
  <c r="D22" i="15"/>
  <c r="D30" i="15"/>
  <c r="D28" i="15"/>
  <c r="D29" i="15"/>
  <c r="D24" i="15"/>
  <c r="I25" i="13"/>
  <c r="E41" i="13"/>
  <c r="E44" i="13"/>
  <c r="E51" i="13"/>
  <c r="E43" i="13"/>
  <c r="M25" i="13"/>
  <c r="E48" i="13"/>
  <c r="E47" i="13"/>
  <c r="E46" i="13"/>
  <c r="E50" i="13"/>
  <c r="E49" i="13"/>
  <c r="E45" i="13"/>
  <c r="B2" i="10" l="1"/>
  <c r="B3" i="10"/>
  <c r="B4" i="10"/>
  <c r="B5" i="10"/>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J4068" i="2"/>
  <c r="K4068" i="2"/>
  <c r="J4069" i="2"/>
  <c r="K4069" i="2"/>
  <c r="J4070" i="2"/>
  <c r="K4070" i="2"/>
  <c r="J4071" i="2"/>
  <c r="K4071" i="2"/>
  <c r="J4072" i="2"/>
  <c r="K4072" i="2"/>
  <c r="J4073" i="2"/>
  <c r="K4073" i="2"/>
  <c r="J4074" i="2"/>
  <c r="K4074" i="2"/>
  <c r="J4075" i="2"/>
  <c r="K4075" i="2"/>
  <c r="J4076" i="2"/>
  <c r="K4076" i="2"/>
  <c r="J4077" i="2"/>
  <c r="K4077" i="2"/>
  <c r="J4078" i="2"/>
  <c r="K4078" i="2"/>
  <c r="J4079" i="2"/>
  <c r="K4079" i="2"/>
  <c r="J4080" i="2"/>
  <c r="K4080" i="2"/>
  <c r="J4081" i="2"/>
  <c r="K4081" i="2"/>
  <c r="J4082" i="2"/>
  <c r="K4082" i="2"/>
  <c r="J4083" i="2"/>
  <c r="K4083" i="2"/>
  <c r="J4084" i="2"/>
  <c r="K4084" i="2"/>
  <c r="J4085" i="2"/>
  <c r="K4085" i="2"/>
  <c r="J4086" i="2"/>
  <c r="K4086" i="2"/>
  <c r="J4087" i="2"/>
  <c r="K4087" i="2"/>
  <c r="J4088" i="2"/>
  <c r="K4088" i="2"/>
  <c r="J4089" i="2"/>
  <c r="K4089" i="2"/>
  <c r="J4090" i="2"/>
  <c r="K4090" i="2"/>
  <c r="J4091" i="2"/>
  <c r="K4091" i="2"/>
  <c r="J4092" i="2"/>
  <c r="K4092" i="2"/>
  <c r="J4093" i="2"/>
  <c r="K4093" i="2"/>
  <c r="J4094" i="2"/>
  <c r="K4094" i="2"/>
  <c r="J4095" i="2"/>
  <c r="K4095" i="2"/>
  <c r="J4096" i="2"/>
  <c r="K4096" i="2"/>
  <c r="J4097" i="2"/>
  <c r="K4097" i="2"/>
  <c r="J4098" i="2"/>
  <c r="K4098" i="2"/>
  <c r="J4099" i="2"/>
  <c r="K4099" i="2"/>
  <c r="J4100" i="2"/>
  <c r="K4100" i="2"/>
  <c r="J4101" i="2"/>
  <c r="K4101" i="2"/>
  <c r="J4102" i="2"/>
  <c r="K4102" i="2"/>
  <c r="J4103" i="2"/>
  <c r="K4103" i="2"/>
  <c r="J4104" i="2"/>
  <c r="K4104" i="2"/>
  <c r="J4105" i="2"/>
  <c r="K4105" i="2"/>
  <c r="J4106" i="2"/>
  <c r="K4106" i="2"/>
  <c r="J4107" i="2"/>
  <c r="K4107" i="2"/>
  <c r="J4108" i="2"/>
  <c r="K4108" i="2"/>
  <c r="J4109" i="2"/>
  <c r="K4109" i="2"/>
  <c r="J4110" i="2"/>
  <c r="K4110" i="2"/>
  <c r="J4111" i="2"/>
  <c r="K4111" i="2"/>
  <c r="J4112" i="2"/>
  <c r="K4112" i="2"/>
  <c r="J4113" i="2"/>
  <c r="K4113" i="2"/>
  <c r="J4114" i="2"/>
  <c r="K4114" i="2"/>
  <c r="J4115" i="2"/>
  <c r="K4115" i="2"/>
  <c r="J4116" i="2"/>
  <c r="K4116" i="2"/>
  <c r="J4117" i="2"/>
  <c r="K4117" i="2"/>
  <c r="J4118" i="2"/>
  <c r="K4118" i="2"/>
  <c r="J4119" i="2"/>
  <c r="K4119" i="2"/>
  <c r="J4120" i="2"/>
  <c r="K4120" i="2"/>
  <c r="J4121" i="2"/>
  <c r="K4121" i="2"/>
  <c r="J4122" i="2"/>
  <c r="K4122" i="2"/>
  <c r="J4123" i="2"/>
  <c r="K4123" i="2"/>
  <c r="J4124" i="2"/>
  <c r="K4124" i="2"/>
  <c r="J4125" i="2"/>
  <c r="K4125" i="2"/>
  <c r="J4126" i="2"/>
  <c r="K4126" i="2"/>
  <c r="J4127" i="2"/>
  <c r="K4127" i="2"/>
  <c r="J4128" i="2"/>
  <c r="K4128" i="2"/>
  <c r="J4129" i="2"/>
  <c r="K4129" i="2"/>
  <c r="J4130" i="2"/>
  <c r="K4130" i="2"/>
  <c r="J4131" i="2"/>
  <c r="K4131" i="2"/>
  <c r="J4132" i="2"/>
  <c r="K4132" i="2"/>
  <c r="J4133" i="2"/>
  <c r="K4133" i="2"/>
  <c r="J4134" i="2"/>
  <c r="K4134" i="2"/>
  <c r="J4135" i="2"/>
  <c r="K4135" i="2"/>
  <c r="J4136" i="2"/>
  <c r="K4136" i="2"/>
  <c r="J4137" i="2"/>
  <c r="K4137" i="2"/>
  <c r="J4138" i="2"/>
  <c r="K4138" i="2"/>
  <c r="J4139" i="2"/>
  <c r="K4139" i="2"/>
  <c r="J4140" i="2"/>
  <c r="K4140" i="2"/>
  <c r="J4141" i="2"/>
  <c r="K4141" i="2"/>
  <c r="J4142" i="2"/>
  <c r="K4142" i="2"/>
  <c r="J4143" i="2"/>
  <c r="K4143" i="2"/>
  <c r="J4144" i="2"/>
  <c r="K4144" i="2"/>
  <c r="J4145" i="2"/>
  <c r="K4145" i="2"/>
  <c r="J4146" i="2"/>
  <c r="K4146" i="2"/>
  <c r="J4147" i="2"/>
  <c r="K4147" i="2"/>
  <c r="J4148" i="2"/>
  <c r="K4148" i="2"/>
  <c r="J4149" i="2"/>
  <c r="K4149" i="2"/>
  <c r="J4150" i="2"/>
  <c r="K4150" i="2"/>
  <c r="J4151" i="2"/>
  <c r="K4151" i="2"/>
  <c r="J4152" i="2"/>
  <c r="K4152" i="2"/>
  <c r="J4153" i="2"/>
  <c r="K4153" i="2"/>
  <c r="J4154" i="2"/>
  <c r="K4154" i="2"/>
  <c r="J4155" i="2"/>
  <c r="K4155" i="2"/>
  <c r="J4156" i="2"/>
  <c r="K4156" i="2"/>
  <c r="J4157" i="2"/>
  <c r="K4157" i="2"/>
  <c r="J4158" i="2"/>
  <c r="K4158" i="2"/>
  <c r="J4159" i="2"/>
  <c r="K4159" i="2"/>
  <c r="J4160" i="2"/>
  <c r="K4160" i="2"/>
  <c r="J4161" i="2"/>
  <c r="K4161" i="2"/>
  <c r="J4162" i="2"/>
  <c r="K4162" i="2"/>
  <c r="J4163" i="2"/>
  <c r="K4163" i="2"/>
  <c r="J4164" i="2"/>
  <c r="K4164" i="2"/>
  <c r="J4165" i="2"/>
  <c r="K4165" i="2"/>
  <c r="J4166" i="2"/>
  <c r="K4166" i="2"/>
  <c r="J4167" i="2"/>
  <c r="K4167" i="2"/>
  <c r="J4168" i="2"/>
  <c r="K4168" i="2"/>
  <c r="J4169" i="2"/>
  <c r="K4169" i="2"/>
  <c r="J4170" i="2"/>
  <c r="K4170" i="2"/>
  <c r="J4171" i="2"/>
  <c r="K4171" i="2"/>
  <c r="J4172" i="2"/>
  <c r="K4172" i="2"/>
  <c r="J4173" i="2"/>
  <c r="K4173" i="2"/>
  <c r="J4174" i="2"/>
  <c r="K4174" i="2"/>
  <c r="J4175" i="2"/>
  <c r="K4175" i="2"/>
  <c r="J4176" i="2"/>
  <c r="K4176" i="2"/>
  <c r="J4177" i="2"/>
  <c r="K4177" i="2"/>
  <c r="J4178" i="2"/>
  <c r="K4178" i="2"/>
  <c r="J4179" i="2"/>
  <c r="K4179" i="2"/>
  <c r="J4180" i="2"/>
  <c r="K4180" i="2"/>
  <c r="J4181" i="2"/>
  <c r="K4181" i="2"/>
  <c r="J4182" i="2"/>
  <c r="K4182" i="2"/>
  <c r="J4183" i="2"/>
  <c r="K4183" i="2"/>
  <c r="J4184" i="2"/>
  <c r="K4184" i="2"/>
  <c r="J4185" i="2"/>
  <c r="K4185" i="2"/>
  <c r="J4186" i="2"/>
  <c r="K4186" i="2"/>
  <c r="J4187" i="2"/>
  <c r="K4187" i="2"/>
  <c r="J4188" i="2"/>
  <c r="K4188" i="2"/>
  <c r="J4189" i="2"/>
  <c r="K4189" i="2"/>
  <c r="J4190" i="2"/>
  <c r="K4190" i="2"/>
  <c r="J4191" i="2"/>
  <c r="K4191" i="2"/>
  <c r="J4192" i="2"/>
  <c r="K4192" i="2"/>
  <c r="J4193" i="2"/>
  <c r="K4193" i="2"/>
  <c r="J4194" i="2"/>
  <c r="K4194" i="2"/>
  <c r="J4195" i="2"/>
  <c r="K4195" i="2"/>
  <c r="J4196" i="2"/>
  <c r="K4196" i="2"/>
  <c r="J4197" i="2"/>
  <c r="K4197" i="2"/>
  <c r="J4198" i="2"/>
  <c r="K4198" i="2"/>
  <c r="J4199" i="2"/>
  <c r="K4199" i="2"/>
  <c r="J4200" i="2"/>
  <c r="K4200" i="2"/>
  <c r="J4201" i="2"/>
  <c r="K4201" i="2"/>
  <c r="J4202" i="2"/>
  <c r="K4202" i="2"/>
  <c r="J4203" i="2"/>
  <c r="K4203" i="2"/>
  <c r="J4204" i="2"/>
  <c r="K4204" i="2"/>
  <c r="J4205" i="2"/>
  <c r="K4205" i="2"/>
  <c r="J4206" i="2"/>
  <c r="K4206" i="2"/>
  <c r="J4207" i="2"/>
  <c r="K4207" i="2"/>
  <c r="J4208" i="2"/>
  <c r="K4208" i="2"/>
  <c r="J4209" i="2"/>
  <c r="K4209" i="2"/>
  <c r="J4210" i="2"/>
  <c r="K4210" i="2"/>
  <c r="J4211" i="2"/>
  <c r="K4211" i="2"/>
  <c r="J4212" i="2"/>
  <c r="K4212" i="2"/>
  <c r="J4213" i="2"/>
  <c r="K4213" i="2"/>
  <c r="J4214" i="2"/>
  <c r="K4214" i="2"/>
  <c r="J4215" i="2"/>
  <c r="K4215" i="2"/>
  <c r="J4216" i="2"/>
  <c r="K4216" i="2"/>
  <c r="J4217" i="2"/>
  <c r="K4217" i="2"/>
  <c r="J4218" i="2"/>
  <c r="K4218" i="2"/>
  <c r="J4219" i="2"/>
  <c r="K4219" i="2"/>
  <c r="J4220" i="2"/>
  <c r="K4220" i="2"/>
  <c r="J4221" i="2"/>
  <c r="K4221" i="2"/>
  <c r="J4222" i="2"/>
  <c r="K4222" i="2"/>
  <c r="J4223" i="2"/>
  <c r="K4223" i="2"/>
  <c r="J4224" i="2"/>
  <c r="K4224" i="2"/>
  <c r="J4225" i="2"/>
  <c r="K4225" i="2"/>
  <c r="J4226" i="2"/>
  <c r="K4226" i="2"/>
  <c r="J4227" i="2"/>
  <c r="K4227" i="2"/>
  <c r="J4228" i="2"/>
  <c r="K4228" i="2"/>
  <c r="J4229" i="2"/>
  <c r="K4229" i="2"/>
  <c r="J4230" i="2"/>
  <c r="K4230" i="2"/>
  <c r="J4231" i="2"/>
  <c r="K4231" i="2"/>
  <c r="J4232" i="2"/>
  <c r="K4232" i="2"/>
  <c r="J4233" i="2"/>
  <c r="K4233" i="2"/>
  <c r="J4234" i="2"/>
  <c r="K4234" i="2"/>
  <c r="J4235" i="2"/>
  <c r="K4235" i="2"/>
  <c r="J4236" i="2"/>
  <c r="K4236" i="2"/>
  <c r="J4237" i="2"/>
  <c r="K4237" i="2"/>
  <c r="J4238" i="2"/>
  <c r="K4238" i="2"/>
  <c r="J4239" i="2"/>
  <c r="K4239" i="2"/>
  <c r="J4240" i="2"/>
  <c r="K4240" i="2"/>
  <c r="J4241" i="2"/>
  <c r="K4241" i="2"/>
  <c r="J4242" i="2"/>
  <c r="K4242" i="2"/>
  <c r="J4243" i="2"/>
  <c r="K4243" i="2"/>
  <c r="J4244" i="2"/>
  <c r="K4244" i="2"/>
  <c r="J4245" i="2"/>
  <c r="K4245" i="2"/>
  <c r="J4246" i="2"/>
  <c r="K4246" i="2"/>
  <c r="J4247" i="2"/>
  <c r="K4247" i="2"/>
  <c r="J4248" i="2"/>
  <c r="K4248" i="2"/>
  <c r="J4249" i="2"/>
  <c r="K4249" i="2"/>
  <c r="J4250" i="2"/>
  <c r="K4250" i="2"/>
  <c r="J4251" i="2"/>
  <c r="K4251" i="2"/>
  <c r="J4252" i="2"/>
  <c r="K4252" i="2"/>
  <c r="J4253" i="2"/>
  <c r="K4253" i="2"/>
  <c r="J4254" i="2"/>
  <c r="K4254" i="2"/>
  <c r="J4255" i="2"/>
  <c r="K4255" i="2"/>
  <c r="J4256" i="2"/>
  <c r="K4256" i="2"/>
  <c r="J4257" i="2"/>
  <c r="K4257" i="2"/>
  <c r="J4258" i="2"/>
  <c r="K4258" i="2"/>
  <c r="J4259" i="2"/>
  <c r="K4259" i="2"/>
  <c r="J4260" i="2"/>
  <c r="K4260" i="2"/>
  <c r="J4261" i="2"/>
  <c r="K4261" i="2"/>
  <c r="J4262" i="2"/>
  <c r="K4262" i="2"/>
  <c r="J4263" i="2"/>
  <c r="K4263" i="2"/>
  <c r="J4264" i="2"/>
  <c r="K4264" i="2"/>
  <c r="J4265" i="2"/>
  <c r="K4265" i="2"/>
  <c r="J4266" i="2"/>
  <c r="K4266" i="2"/>
  <c r="J4267" i="2"/>
  <c r="K4267" i="2"/>
  <c r="J4268" i="2"/>
  <c r="K4268" i="2"/>
  <c r="J4269" i="2"/>
  <c r="K4269" i="2"/>
  <c r="J4270" i="2"/>
  <c r="K4270" i="2"/>
  <c r="J4271" i="2"/>
  <c r="K4271" i="2"/>
  <c r="J4272" i="2"/>
  <c r="K4272" i="2"/>
  <c r="J4273" i="2"/>
  <c r="K4273" i="2"/>
  <c r="J4274" i="2"/>
  <c r="K4274" i="2"/>
  <c r="J4275" i="2"/>
  <c r="K4275" i="2"/>
  <c r="J4276" i="2"/>
  <c r="K4276" i="2"/>
  <c r="J4277" i="2"/>
  <c r="K4277" i="2"/>
  <c r="J4278" i="2"/>
  <c r="K4278" i="2"/>
  <c r="J4279" i="2"/>
  <c r="K4279" i="2"/>
  <c r="J4280" i="2"/>
  <c r="K4280" i="2"/>
  <c r="J4281" i="2"/>
  <c r="K4281" i="2"/>
  <c r="J4282" i="2"/>
  <c r="K4282" i="2"/>
  <c r="J4283" i="2"/>
  <c r="K4283" i="2"/>
  <c r="J4284" i="2"/>
  <c r="K4284" i="2"/>
  <c r="J4285" i="2"/>
  <c r="K4285" i="2"/>
  <c r="J4286" i="2"/>
  <c r="K4286" i="2"/>
  <c r="J4287" i="2"/>
  <c r="K4287" i="2"/>
  <c r="J4288" i="2"/>
  <c r="K4288" i="2"/>
  <c r="J4289" i="2"/>
  <c r="K4289" i="2"/>
  <c r="J4290" i="2"/>
  <c r="K4290" i="2"/>
  <c r="J4291" i="2"/>
  <c r="K4291" i="2"/>
  <c r="J4292" i="2"/>
  <c r="K4292" i="2"/>
  <c r="J4293" i="2"/>
  <c r="K4293" i="2"/>
  <c r="J4294" i="2"/>
  <c r="K4294" i="2"/>
  <c r="J4295" i="2"/>
  <c r="K4295" i="2"/>
  <c r="J4296" i="2"/>
  <c r="K4296" i="2"/>
  <c r="J4297" i="2"/>
  <c r="K4297" i="2"/>
  <c r="J4298" i="2"/>
  <c r="K4298" i="2"/>
  <c r="J4299" i="2"/>
  <c r="K4299" i="2"/>
  <c r="J4300" i="2"/>
  <c r="K4300" i="2"/>
  <c r="J4301" i="2"/>
  <c r="K4301" i="2"/>
  <c r="J4302" i="2"/>
  <c r="K4302" i="2"/>
  <c r="J4303" i="2"/>
  <c r="K4303" i="2"/>
  <c r="J4304" i="2"/>
  <c r="K4304" i="2"/>
  <c r="J4305" i="2"/>
  <c r="K4305" i="2"/>
  <c r="J4306" i="2"/>
  <c r="K4306" i="2"/>
  <c r="J4307" i="2"/>
  <c r="K4307" i="2"/>
  <c r="J4308" i="2"/>
  <c r="K4308" i="2"/>
  <c r="J4309" i="2"/>
  <c r="K4309" i="2"/>
  <c r="J4310" i="2"/>
  <c r="K4310" i="2"/>
  <c r="J4311" i="2"/>
  <c r="K4311" i="2"/>
  <c r="J4312" i="2"/>
  <c r="K4312" i="2"/>
  <c r="J4313" i="2"/>
  <c r="K4313" i="2"/>
  <c r="J4314" i="2"/>
  <c r="K4314" i="2"/>
  <c r="J4315" i="2"/>
  <c r="K4315" i="2"/>
  <c r="J4316" i="2"/>
  <c r="K4316" i="2"/>
  <c r="J4317" i="2"/>
  <c r="K4317" i="2"/>
  <c r="J4318" i="2"/>
  <c r="K4318" i="2"/>
  <c r="J4319" i="2"/>
  <c r="K4319" i="2"/>
  <c r="J4320" i="2"/>
  <c r="K4320" i="2"/>
  <c r="J4321" i="2"/>
  <c r="K4321" i="2"/>
  <c r="J4322" i="2"/>
  <c r="K4322" i="2"/>
  <c r="J4323" i="2"/>
  <c r="K4323" i="2"/>
  <c r="J4324" i="2"/>
  <c r="K4324" i="2"/>
  <c r="J4325" i="2"/>
  <c r="K4325" i="2"/>
  <c r="J4326" i="2"/>
  <c r="K4326" i="2"/>
  <c r="J4327" i="2"/>
  <c r="K4327" i="2"/>
  <c r="J4328" i="2"/>
  <c r="K4328" i="2"/>
  <c r="J4329" i="2"/>
  <c r="K4329" i="2"/>
  <c r="J4330" i="2"/>
  <c r="K4330" i="2"/>
  <c r="J4331" i="2"/>
  <c r="K4331" i="2"/>
  <c r="J4332" i="2"/>
  <c r="K4332" i="2"/>
  <c r="J4333" i="2"/>
  <c r="K4333" i="2"/>
  <c r="J4334" i="2"/>
  <c r="K4334" i="2"/>
  <c r="J4335" i="2"/>
  <c r="K4335" i="2"/>
  <c r="J4336" i="2"/>
  <c r="K4336" i="2"/>
  <c r="J4337" i="2"/>
  <c r="K4337" i="2"/>
  <c r="J4338" i="2"/>
  <c r="K4338" i="2"/>
  <c r="J4339" i="2"/>
  <c r="K4339" i="2"/>
  <c r="J4340" i="2"/>
  <c r="K4340" i="2"/>
  <c r="J4341" i="2"/>
  <c r="K4341" i="2"/>
  <c r="J4342" i="2"/>
  <c r="K4342" i="2"/>
  <c r="J4343" i="2"/>
  <c r="K4343" i="2"/>
  <c r="J4344" i="2"/>
  <c r="K4344" i="2"/>
  <c r="J4345" i="2"/>
  <c r="K4345" i="2"/>
  <c r="J4346" i="2"/>
  <c r="K4346" i="2"/>
  <c r="J4347" i="2"/>
  <c r="K4347" i="2"/>
  <c r="J4348" i="2"/>
  <c r="K4348" i="2"/>
  <c r="J4349" i="2"/>
  <c r="K4349" i="2"/>
  <c r="J4350" i="2"/>
  <c r="K4350" i="2"/>
  <c r="J4351" i="2"/>
  <c r="K4351" i="2"/>
  <c r="J4352" i="2"/>
  <c r="K4352" i="2"/>
  <c r="J4353" i="2"/>
  <c r="K4353" i="2"/>
  <c r="J4354" i="2"/>
  <c r="K4354" i="2"/>
  <c r="J4355" i="2"/>
  <c r="K4355" i="2"/>
  <c r="J4356" i="2"/>
  <c r="K4356" i="2"/>
  <c r="J4357" i="2"/>
  <c r="K4357" i="2"/>
  <c r="J4358" i="2"/>
  <c r="K4358" i="2"/>
  <c r="J4359" i="2"/>
  <c r="K4359" i="2"/>
  <c r="J4360" i="2"/>
  <c r="K4360" i="2"/>
  <c r="J4361" i="2"/>
  <c r="K4361" i="2"/>
  <c r="J4362" i="2"/>
  <c r="K4362" i="2"/>
  <c r="J4363" i="2"/>
  <c r="K4363" i="2"/>
  <c r="J4364" i="2"/>
  <c r="K4364" i="2"/>
  <c r="J4365" i="2"/>
  <c r="K4365" i="2"/>
  <c r="J4366" i="2"/>
  <c r="K4366" i="2"/>
  <c r="J4367" i="2"/>
  <c r="K4367" i="2"/>
  <c r="J4368" i="2"/>
  <c r="K4368" i="2"/>
  <c r="J4369" i="2"/>
  <c r="K4369" i="2"/>
  <c r="J4370" i="2"/>
  <c r="K4370" i="2"/>
  <c r="J4371" i="2"/>
  <c r="K4371" i="2"/>
  <c r="J4372" i="2"/>
  <c r="K4372" i="2"/>
  <c r="J4373" i="2"/>
  <c r="K4373" i="2"/>
  <c r="J4374" i="2"/>
  <c r="K4374" i="2"/>
  <c r="J4375" i="2"/>
  <c r="K4375" i="2"/>
  <c r="J4376" i="2"/>
  <c r="K4376" i="2"/>
  <c r="J4377" i="2"/>
  <c r="K4377" i="2"/>
  <c r="J4378" i="2"/>
  <c r="K4378" i="2"/>
  <c r="J4379" i="2"/>
  <c r="K4379" i="2"/>
  <c r="J4380" i="2"/>
  <c r="K4380" i="2"/>
  <c r="J4381" i="2"/>
  <c r="K4381" i="2"/>
  <c r="J4382" i="2"/>
  <c r="K4382" i="2"/>
  <c r="J4383" i="2"/>
  <c r="K4383" i="2"/>
  <c r="J4384" i="2"/>
  <c r="K4384" i="2"/>
  <c r="J4385" i="2"/>
  <c r="K4385" i="2"/>
  <c r="J4386" i="2"/>
  <c r="K4386" i="2"/>
  <c r="J4387" i="2"/>
  <c r="K4387" i="2"/>
  <c r="J4388" i="2"/>
  <c r="K4388" i="2"/>
  <c r="J4389" i="2"/>
  <c r="K4389" i="2"/>
  <c r="J4390" i="2"/>
  <c r="K4390" i="2"/>
  <c r="J4391" i="2"/>
  <c r="K4391" i="2"/>
  <c r="J4392" i="2"/>
  <c r="K4392" i="2"/>
  <c r="J4393" i="2"/>
  <c r="K4393" i="2"/>
  <c r="J4394" i="2"/>
  <c r="K4394" i="2"/>
  <c r="J4395" i="2"/>
  <c r="K4395" i="2"/>
  <c r="J4396" i="2"/>
  <c r="K4396" i="2"/>
  <c r="J4397" i="2"/>
  <c r="K4397" i="2"/>
  <c r="J4398" i="2"/>
  <c r="K4398" i="2"/>
  <c r="J4399" i="2"/>
  <c r="K4399" i="2"/>
  <c r="J4400" i="2"/>
  <c r="K4400" i="2"/>
  <c r="J4401" i="2"/>
  <c r="K4401" i="2"/>
  <c r="J4402" i="2"/>
  <c r="K4402" i="2"/>
  <c r="J4403" i="2"/>
  <c r="K4403" i="2"/>
  <c r="J4404" i="2"/>
  <c r="K4404" i="2"/>
  <c r="J4405" i="2"/>
  <c r="K4405" i="2"/>
  <c r="J4406" i="2"/>
  <c r="K4406" i="2"/>
  <c r="J4407" i="2"/>
  <c r="K4407" i="2"/>
  <c r="J4408" i="2"/>
  <c r="K4408" i="2"/>
  <c r="J4409" i="2"/>
  <c r="K4409" i="2"/>
  <c r="J4410" i="2"/>
  <c r="K4410" i="2"/>
  <c r="J4411" i="2"/>
  <c r="K4411" i="2"/>
  <c r="J4412" i="2"/>
  <c r="K4412" i="2"/>
  <c r="J4413" i="2"/>
  <c r="K4413" i="2"/>
  <c r="J4414" i="2"/>
  <c r="K4414" i="2"/>
  <c r="J4415" i="2"/>
  <c r="K4415" i="2"/>
  <c r="J4416" i="2"/>
  <c r="K4416" i="2"/>
  <c r="J4417" i="2"/>
  <c r="K4417" i="2"/>
  <c r="J4418" i="2"/>
  <c r="K4418" i="2"/>
  <c r="J4419" i="2"/>
  <c r="K4419" i="2"/>
  <c r="J4420" i="2"/>
  <c r="K4420" i="2"/>
  <c r="J4421" i="2"/>
  <c r="K4421" i="2"/>
  <c r="J4422" i="2"/>
  <c r="K4422" i="2"/>
  <c r="J4423" i="2"/>
  <c r="K4423" i="2"/>
  <c r="J4424" i="2"/>
  <c r="K4424" i="2"/>
  <c r="J4425" i="2"/>
  <c r="K4425" i="2"/>
  <c r="J4426" i="2"/>
  <c r="K4426" i="2"/>
  <c r="J4427" i="2"/>
  <c r="K4427" i="2"/>
  <c r="J4428" i="2"/>
  <c r="K4428" i="2"/>
  <c r="J4429" i="2"/>
  <c r="K4429" i="2"/>
  <c r="J4430" i="2"/>
  <c r="K4430" i="2"/>
  <c r="J4431" i="2"/>
  <c r="K4431" i="2"/>
  <c r="J4432" i="2"/>
  <c r="K4432" i="2"/>
  <c r="J4433" i="2"/>
  <c r="K4433" i="2"/>
  <c r="J4434" i="2"/>
  <c r="K4434" i="2"/>
  <c r="J4435" i="2"/>
  <c r="K4435" i="2"/>
  <c r="J4436" i="2"/>
  <c r="K4436" i="2"/>
  <c r="J4437" i="2"/>
  <c r="K4437" i="2"/>
  <c r="J4438" i="2"/>
  <c r="K4438" i="2"/>
  <c r="J4439" i="2"/>
  <c r="K4439" i="2"/>
  <c r="J4440" i="2"/>
  <c r="K4440" i="2"/>
  <c r="J4441" i="2"/>
  <c r="K4441" i="2"/>
  <c r="J4442" i="2"/>
  <c r="K4442" i="2"/>
  <c r="J4443" i="2"/>
  <c r="K4443" i="2"/>
  <c r="J4444" i="2"/>
  <c r="K4444" i="2"/>
  <c r="J4445" i="2"/>
  <c r="K4445" i="2"/>
  <c r="J4446" i="2"/>
  <c r="K4446" i="2"/>
  <c r="J4447" i="2"/>
  <c r="K4447" i="2"/>
  <c r="J4448" i="2"/>
  <c r="K4448" i="2"/>
  <c r="J4449" i="2"/>
  <c r="K4449" i="2"/>
  <c r="J4450" i="2"/>
  <c r="K4450" i="2"/>
  <c r="J4451" i="2"/>
  <c r="K4451" i="2"/>
  <c r="J4452" i="2"/>
  <c r="K4452" i="2"/>
  <c r="J4453" i="2"/>
  <c r="K4453" i="2"/>
  <c r="J4454" i="2"/>
  <c r="K4454" i="2"/>
  <c r="J4455" i="2"/>
  <c r="K4455" i="2"/>
  <c r="J4456" i="2"/>
  <c r="K4456" i="2"/>
  <c r="J4457" i="2"/>
  <c r="K4457" i="2"/>
  <c r="J4458" i="2"/>
  <c r="K4458" i="2"/>
  <c r="J4459" i="2"/>
  <c r="K4459" i="2"/>
  <c r="J4460" i="2"/>
  <c r="K4460" i="2"/>
  <c r="J4461" i="2"/>
  <c r="K4461" i="2"/>
  <c r="J4462" i="2"/>
  <c r="K4462" i="2"/>
  <c r="J4463" i="2"/>
  <c r="K4463" i="2"/>
  <c r="J4464" i="2"/>
  <c r="K4464" i="2"/>
  <c r="J4465" i="2"/>
  <c r="K4465" i="2"/>
  <c r="J4466" i="2"/>
  <c r="K4466" i="2"/>
  <c r="J4467" i="2"/>
  <c r="K4467" i="2"/>
  <c r="J4468" i="2"/>
  <c r="K4468" i="2"/>
  <c r="J4469" i="2"/>
  <c r="K4469" i="2"/>
  <c r="J4470" i="2"/>
  <c r="K4470" i="2"/>
  <c r="J4471" i="2"/>
  <c r="K4471" i="2"/>
  <c r="J4472" i="2"/>
  <c r="K4472" i="2"/>
  <c r="J4473" i="2"/>
  <c r="K4473" i="2"/>
  <c r="J4474" i="2"/>
  <c r="K4474" i="2"/>
  <c r="J4475" i="2"/>
  <c r="K4475" i="2"/>
  <c r="J4476" i="2"/>
  <c r="K4476" i="2"/>
  <c r="J4477" i="2"/>
  <c r="K4477" i="2"/>
  <c r="J4478" i="2"/>
  <c r="K4478" i="2"/>
  <c r="J4479" i="2"/>
  <c r="K4479" i="2"/>
  <c r="J4480" i="2"/>
  <c r="K4480" i="2"/>
  <c r="J4481" i="2"/>
  <c r="K4481" i="2"/>
  <c r="J4482" i="2"/>
  <c r="K4482" i="2"/>
  <c r="J4483" i="2"/>
  <c r="K4483" i="2"/>
  <c r="J4484" i="2"/>
  <c r="K4484" i="2"/>
  <c r="J4485" i="2"/>
  <c r="K4485" i="2"/>
  <c r="J4486" i="2"/>
  <c r="K4486" i="2"/>
  <c r="J4487" i="2"/>
  <c r="K4487" i="2"/>
  <c r="J4488" i="2"/>
  <c r="K4488" i="2"/>
  <c r="J4489" i="2"/>
  <c r="K4489" i="2"/>
  <c r="J4490" i="2"/>
  <c r="K4490" i="2"/>
  <c r="J4491" i="2"/>
  <c r="K4491" i="2"/>
  <c r="J4492" i="2"/>
  <c r="K4492" i="2"/>
  <c r="J4493" i="2"/>
  <c r="K4493" i="2"/>
  <c r="J4494" i="2"/>
  <c r="K4494" i="2"/>
  <c r="J4495" i="2"/>
  <c r="K4495" i="2"/>
  <c r="J4496" i="2"/>
  <c r="K4496" i="2"/>
  <c r="J4497" i="2"/>
  <c r="K4497" i="2"/>
  <c r="J4498" i="2"/>
  <c r="K4498" i="2"/>
  <c r="J4499" i="2"/>
  <c r="K4499" i="2"/>
  <c r="J4500" i="2"/>
  <c r="K4500" i="2"/>
  <c r="J4501" i="2"/>
  <c r="K4501" i="2"/>
  <c r="J4502" i="2"/>
  <c r="K4502" i="2"/>
  <c r="J4503" i="2"/>
  <c r="K4503" i="2"/>
  <c r="J4504" i="2"/>
  <c r="K4504" i="2"/>
  <c r="J4505" i="2"/>
  <c r="K4505" i="2"/>
  <c r="J4506" i="2"/>
  <c r="K4506" i="2"/>
  <c r="J4507" i="2"/>
  <c r="K4507" i="2"/>
  <c r="J4508" i="2"/>
  <c r="K4508" i="2"/>
  <c r="J4509" i="2"/>
  <c r="K4509" i="2"/>
  <c r="J4510" i="2"/>
  <c r="K4510" i="2"/>
  <c r="J4511" i="2"/>
  <c r="K4511" i="2"/>
  <c r="J4512" i="2"/>
  <c r="K4512" i="2"/>
  <c r="J4513" i="2"/>
  <c r="K4513" i="2"/>
  <c r="J4514" i="2"/>
  <c r="K4514" i="2"/>
  <c r="J4515" i="2"/>
  <c r="K4515" i="2"/>
  <c r="J4516" i="2"/>
  <c r="K4516" i="2"/>
  <c r="J4517" i="2"/>
  <c r="K4517" i="2"/>
  <c r="J4518" i="2"/>
  <c r="K4518" i="2"/>
  <c r="J4519" i="2"/>
  <c r="K4519" i="2"/>
  <c r="J4520" i="2"/>
  <c r="K4520" i="2"/>
  <c r="J4521" i="2"/>
  <c r="K4521" i="2"/>
  <c r="J4522" i="2"/>
  <c r="K4522" i="2"/>
  <c r="J4523" i="2"/>
  <c r="K4523" i="2"/>
  <c r="J4524" i="2"/>
  <c r="K4524" i="2"/>
  <c r="J4525" i="2"/>
  <c r="K4525" i="2"/>
  <c r="J4526" i="2"/>
  <c r="K4526" i="2"/>
  <c r="J4527" i="2"/>
  <c r="K4527" i="2"/>
  <c r="J4528" i="2"/>
  <c r="K4528" i="2"/>
  <c r="J4529" i="2"/>
  <c r="K4529" i="2"/>
  <c r="J4530" i="2"/>
  <c r="K4530" i="2"/>
  <c r="J4531" i="2"/>
  <c r="K4531" i="2"/>
  <c r="J4532" i="2"/>
  <c r="K4532" i="2"/>
  <c r="J4533" i="2"/>
  <c r="K4533" i="2"/>
  <c r="J4534" i="2"/>
  <c r="K4534" i="2"/>
  <c r="J4535" i="2"/>
  <c r="K4535" i="2"/>
  <c r="J4536" i="2"/>
  <c r="K4536" i="2"/>
  <c r="J4537" i="2"/>
  <c r="K4537" i="2"/>
  <c r="J4538" i="2"/>
  <c r="K4538" i="2"/>
  <c r="J4539" i="2"/>
  <c r="K4539" i="2"/>
  <c r="J4540" i="2"/>
  <c r="K4540" i="2"/>
  <c r="J4541" i="2"/>
  <c r="K4541" i="2"/>
  <c r="J4542" i="2"/>
  <c r="K4542" i="2"/>
  <c r="J4543" i="2"/>
  <c r="K4543" i="2"/>
  <c r="J4544" i="2"/>
  <c r="K4544" i="2"/>
  <c r="J4545" i="2"/>
  <c r="K4545" i="2"/>
  <c r="J4546" i="2"/>
  <c r="K4546" i="2"/>
  <c r="J4547" i="2"/>
  <c r="K4547" i="2"/>
  <c r="J4548" i="2"/>
  <c r="K4548" i="2"/>
  <c r="J4549" i="2"/>
  <c r="K4549" i="2"/>
  <c r="J4550" i="2"/>
  <c r="K4550" i="2"/>
  <c r="J4551" i="2"/>
  <c r="K4551" i="2"/>
  <c r="J4552" i="2"/>
  <c r="K4552" i="2"/>
  <c r="J4553" i="2"/>
  <c r="K4553" i="2"/>
  <c r="J4554" i="2"/>
  <c r="K4554" i="2"/>
  <c r="J4555" i="2"/>
  <c r="K4555" i="2"/>
  <c r="J4556" i="2"/>
  <c r="K4556" i="2"/>
  <c r="J4557" i="2"/>
  <c r="K4557" i="2"/>
  <c r="J4558" i="2"/>
  <c r="K4558" i="2"/>
  <c r="J4559" i="2"/>
  <c r="K4559" i="2"/>
  <c r="J4560" i="2"/>
  <c r="K4560" i="2"/>
  <c r="J4561" i="2"/>
  <c r="K4561" i="2"/>
  <c r="J4562" i="2"/>
  <c r="K4562" i="2"/>
  <c r="J4563" i="2"/>
  <c r="K4563" i="2"/>
  <c r="J4564" i="2"/>
  <c r="K4564" i="2"/>
  <c r="J4565" i="2"/>
  <c r="K4565" i="2"/>
  <c r="J4566" i="2"/>
  <c r="K4566" i="2"/>
  <c r="J4567" i="2"/>
  <c r="K4567" i="2"/>
  <c r="J4568" i="2"/>
  <c r="K4568" i="2"/>
  <c r="J4569" i="2"/>
  <c r="K4569" i="2"/>
  <c r="J4570" i="2"/>
  <c r="K4570" i="2"/>
  <c r="J4571" i="2"/>
  <c r="K4571" i="2"/>
  <c r="J4572" i="2"/>
  <c r="K4572" i="2"/>
  <c r="J4573" i="2"/>
  <c r="K4573" i="2"/>
  <c r="J4574" i="2"/>
  <c r="K4574" i="2"/>
  <c r="J4575" i="2"/>
  <c r="K4575" i="2"/>
  <c r="J4576" i="2"/>
  <c r="K4576" i="2"/>
  <c r="J4577" i="2"/>
  <c r="K4577" i="2"/>
  <c r="J4578" i="2"/>
  <c r="K4578" i="2"/>
  <c r="J4579" i="2"/>
  <c r="K4579" i="2"/>
  <c r="J4580" i="2"/>
  <c r="K4580" i="2"/>
  <c r="J4581" i="2"/>
  <c r="K4581" i="2"/>
  <c r="J4582" i="2"/>
  <c r="K4582" i="2"/>
  <c r="J4583" i="2"/>
  <c r="K4583" i="2"/>
  <c r="J4584" i="2"/>
  <c r="K4584" i="2"/>
  <c r="J4585" i="2"/>
  <c r="K4585" i="2"/>
  <c r="J4586" i="2"/>
  <c r="K4586" i="2"/>
  <c r="J4587" i="2"/>
  <c r="K4587" i="2"/>
  <c r="J4588" i="2"/>
  <c r="K4588" i="2"/>
  <c r="J4589" i="2"/>
  <c r="K4589" i="2"/>
  <c r="J4590" i="2"/>
  <c r="K4590" i="2"/>
  <c r="J4591" i="2"/>
  <c r="K4591" i="2"/>
  <c r="J4592" i="2"/>
  <c r="K4592" i="2"/>
  <c r="J4593" i="2"/>
  <c r="K4593" i="2"/>
  <c r="J4594" i="2"/>
  <c r="K4594" i="2"/>
  <c r="J4595" i="2"/>
  <c r="K4595" i="2"/>
  <c r="J4596" i="2"/>
  <c r="K4596" i="2"/>
  <c r="J4597" i="2"/>
  <c r="K4597" i="2"/>
  <c r="J4598" i="2"/>
  <c r="K4598" i="2"/>
  <c r="J4599" i="2"/>
  <c r="K4599" i="2"/>
  <c r="J4600" i="2"/>
  <c r="K4600" i="2"/>
  <c r="J4601" i="2"/>
  <c r="K4601" i="2"/>
  <c r="J4602" i="2"/>
  <c r="K4602" i="2"/>
  <c r="J4603" i="2"/>
  <c r="K4603" i="2"/>
  <c r="J4604" i="2"/>
  <c r="K4604" i="2"/>
  <c r="J4605" i="2"/>
  <c r="K4605" i="2"/>
  <c r="J4606" i="2"/>
  <c r="K4606" i="2"/>
  <c r="J4607" i="2"/>
  <c r="K4607" i="2"/>
  <c r="J4608" i="2"/>
  <c r="K4608" i="2"/>
  <c r="J4609" i="2"/>
  <c r="K4609" i="2"/>
  <c r="J4610" i="2"/>
  <c r="K4610" i="2"/>
  <c r="J4611" i="2"/>
  <c r="K4611" i="2"/>
  <c r="J4612" i="2"/>
  <c r="K4612" i="2"/>
  <c r="J4613" i="2"/>
  <c r="K4613" i="2"/>
  <c r="J4614" i="2"/>
  <c r="K4614" i="2"/>
  <c r="J4615" i="2"/>
  <c r="K4615" i="2"/>
  <c r="J4616" i="2"/>
  <c r="K4616" i="2"/>
  <c r="J4617" i="2"/>
  <c r="K4617" i="2"/>
  <c r="J4618" i="2"/>
  <c r="K4618" i="2"/>
  <c r="J4619" i="2"/>
  <c r="K4619" i="2"/>
  <c r="J4620" i="2"/>
  <c r="K4620" i="2"/>
  <c r="J4621" i="2"/>
  <c r="K4621" i="2"/>
  <c r="J4622" i="2"/>
  <c r="K4622" i="2"/>
  <c r="J4623" i="2"/>
  <c r="K4623" i="2"/>
  <c r="J4624" i="2"/>
  <c r="K4624" i="2"/>
  <c r="J4625" i="2"/>
  <c r="K4625" i="2"/>
  <c r="J4626" i="2"/>
  <c r="K4626" i="2"/>
  <c r="J4627" i="2"/>
  <c r="K4627" i="2"/>
  <c r="J4628" i="2"/>
  <c r="K4628" i="2"/>
  <c r="J4629" i="2"/>
  <c r="K4629" i="2"/>
  <c r="J4630" i="2"/>
  <c r="K4630" i="2"/>
  <c r="J4631" i="2"/>
  <c r="K4631" i="2"/>
  <c r="J4632" i="2"/>
  <c r="K4632" i="2"/>
  <c r="J4633" i="2"/>
  <c r="K4633" i="2"/>
  <c r="J4634" i="2"/>
  <c r="K4634" i="2"/>
  <c r="J4635" i="2"/>
  <c r="K4635" i="2"/>
  <c r="J4636" i="2"/>
  <c r="K4636" i="2"/>
  <c r="J4637" i="2"/>
  <c r="K4637" i="2"/>
  <c r="J4638" i="2"/>
  <c r="K4638" i="2"/>
  <c r="J4639" i="2"/>
  <c r="K4639" i="2"/>
  <c r="J4640" i="2"/>
  <c r="K4640" i="2"/>
  <c r="J4641" i="2"/>
  <c r="K4641" i="2"/>
  <c r="J4642" i="2"/>
  <c r="K4642" i="2"/>
  <c r="J4643" i="2"/>
  <c r="K4643" i="2"/>
  <c r="J4644" i="2"/>
  <c r="K4644" i="2"/>
  <c r="J4645" i="2"/>
  <c r="K4645" i="2"/>
  <c r="J4646" i="2"/>
  <c r="K4646" i="2"/>
  <c r="J4647" i="2"/>
  <c r="K4647" i="2"/>
  <c r="J4648" i="2"/>
  <c r="K4648" i="2"/>
  <c r="J4649" i="2"/>
  <c r="K4649" i="2"/>
  <c r="J4650" i="2"/>
  <c r="K4650" i="2"/>
  <c r="J4651" i="2"/>
  <c r="K4651" i="2"/>
  <c r="J4652" i="2"/>
  <c r="K4652" i="2"/>
  <c r="J4653" i="2"/>
  <c r="K4653" i="2"/>
  <c r="J4654" i="2"/>
  <c r="K4654" i="2"/>
  <c r="J4655" i="2"/>
  <c r="K4655" i="2"/>
  <c r="J4656" i="2"/>
  <c r="K4656" i="2"/>
  <c r="J4657" i="2"/>
  <c r="K4657" i="2"/>
  <c r="J4658" i="2"/>
  <c r="K4658" i="2"/>
  <c r="J4659" i="2"/>
  <c r="K4659" i="2"/>
  <c r="J4660" i="2"/>
  <c r="K4660" i="2"/>
  <c r="J4661" i="2"/>
  <c r="K4661" i="2"/>
  <c r="J4662" i="2"/>
  <c r="K4662" i="2"/>
  <c r="J4663" i="2"/>
  <c r="K4663" i="2"/>
  <c r="J4664" i="2"/>
  <c r="K4664" i="2"/>
  <c r="J4665" i="2"/>
  <c r="K4665" i="2"/>
  <c r="J4666" i="2"/>
  <c r="K4666" i="2"/>
  <c r="J4667" i="2"/>
  <c r="K4667" i="2"/>
  <c r="J4668" i="2"/>
  <c r="K4668" i="2"/>
  <c r="J4669" i="2"/>
  <c r="K4669" i="2"/>
  <c r="J4670" i="2"/>
  <c r="K4670" i="2"/>
  <c r="J4671" i="2"/>
  <c r="K4671" i="2"/>
  <c r="J4672" i="2"/>
  <c r="K4672" i="2"/>
  <c r="J4673" i="2"/>
  <c r="K4673" i="2"/>
  <c r="J4674" i="2"/>
  <c r="K4674" i="2"/>
  <c r="J4675" i="2"/>
  <c r="K4675" i="2"/>
  <c r="J4676" i="2"/>
  <c r="K4676" i="2"/>
  <c r="J4677" i="2"/>
  <c r="K4677" i="2"/>
  <c r="J4678" i="2"/>
  <c r="K4678" i="2"/>
  <c r="J4679" i="2"/>
  <c r="K4679" i="2"/>
  <c r="J4680" i="2"/>
  <c r="K4680" i="2"/>
  <c r="J4681" i="2"/>
  <c r="K4681" i="2"/>
  <c r="J4682" i="2"/>
  <c r="K4682" i="2"/>
  <c r="J4683" i="2"/>
  <c r="K4683" i="2"/>
  <c r="J4684" i="2"/>
  <c r="K4684" i="2"/>
  <c r="J4685" i="2"/>
  <c r="K4685" i="2"/>
  <c r="J4686" i="2"/>
  <c r="K4686" i="2"/>
  <c r="J4687" i="2"/>
  <c r="K4687" i="2"/>
  <c r="J4688" i="2"/>
  <c r="K4688" i="2"/>
  <c r="J4689" i="2"/>
  <c r="K4689" i="2"/>
  <c r="J4690" i="2"/>
  <c r="K4690" i="2"/>
  <c r="J4691" i="2"/>
  <c r="K4691" i="2"/>
  <c r="J4692" i="2"/>
  <c r="K4692" i="2"/>
  <c r="J4693" i="2"/>
  <c r="K4693" i="2"/>
  <c r="J4694" i="2"/>
  <c r="K4694" i="2"/>
  <c r="J4695" i="2"/>
  <c r="K4695" i="2"/>
  <c r="J4696" i="2"/>
  <c r="K4696" i="2"/>
  <c r="J4697" i="2"/>
  <c r="K4697" i="2"/>
  <c r="J4698" i="2"/>
  <c r="K4698" i="2"/>
  <c r="J4699" i="2"/>
  <c r="K4699" i="2"/>
  <c r="J4700" i="2"/>
  <c r="K4700" i="2"/>
  <c r="J4701" i="2"/>
  <c r="K4701" i="2"/>
  <c r="J4702" i="2"/>
  <c r="K4702" i="2"/>
  <c r="J4703" i="2"/>
  <c r="K4703" i="2"/>
  <c r="J4704" i="2"/>
  <c r="K4704" i="2"/>
  <c r="J4705" i="2"/>
  <c r="K4705" i="2"/>
  <c r="J4706" i="2"/>
  <c r="K4706" i="2"/>
  <c r="J4707" i="2"/>
  <c r="K4707" i="2"/>
  <c r="J4708" i="2"/>
  <c r="K4708" i="2"/>
  <c r="J4709" i="2"/>
  <c r="K4709" i="2"/>
  <c r="J4710" i="2"/>
  <c r="K4710" i="2"/>
  <c r="J4711" i="2"/>
  <c r="K4711" i="2"/>
  <c r="J4712" i="2"/>
  <c r="K4712" i="2"/>
  <c r="J4713" i="2"/>
  <c r="K4713" i="2"/>
  <c r="J4714" i="2"/>
  <c r="K4714" i="2"/>
  <c r="J4715" i="2"/>
  <c r="K4715" i="2"/>
  <c r="J4716" i="2"/>
  <c r="K4716" i="2"/>
  <c r="J4717" i="2"/>
  <c r="K4717" i="2"/>
  <c r="J4718" i="2"/>
  <c r="K4718" i="2"/>
  <c r="J4719" i="2"/>
  <c r="K4719" i="2"/>
  <c r="J4720" i="2"/>
  <c r="K4720" i="2"/>
  <c r="J4721" i="2"/>
  <c r="K4721" i="2"/>
  <c r="J4722" i="2"/>
  <c r="K4722" i="2"/>
  <c r="J4723" i="2"/>
  <c r="K4723" i="2"/>
  <c r="J4724" i="2"/>
  <c r="K4724" i="2"/>
  <c r="J4725" i="2"/>
  <c r="K4725" i="2"/>
  <c r="J4726" i="2"/>
  <c r="K4726" i="2"/>
  <c r="J4727" i="2"/>
  <c r="K4727" i="2"/>
  <c r="J4728" i="2"/>
  <c r="K4728" i="2"/>
  <c r="J4729" i="2"/>
  <c r="K4729" i="2"/>
  <c r="J4730" i="2"/>
  <c r="K4730" i="2"/>
  <c r="J4731" i="2"/>
  <c r="K4731" i="2"/>
  <c r="J4732" i="2"/>
  <c r="K4732" i="2"/>
  <c r="J4733" i="2"/>
  <c r="K4733" i="2"/>
  <c r="J4734" i="2"/>
  <c r="K4734" i="2"/>
  <c r="J4735" i="2"/>
  <c r="K4735" i="2"/>
  <c r="J4736" i="2"/>
  <c r="K4736" i="2"/>
  <c r="J4737" i="2"/>
  <c r="K4737" i="2"/>
  <c r="J4738" i="2"/>
  <c r="K4738" i="2"/>
  <c r="J4739" i="2"/>
  <c r="K4739" i="2"/>
  <c r="J4740" i="2"/>
  <c r="K4740" i="2"/>
  <c r="J4741" i="2"/>
  <c r="K4741" i="2"/>
  <c r="J4742" i="2"/>
  <c r="K4742" i="2"/>
  <c r="J4743" i="2"/>
  <c r="K4743" i="2"/>
  <c r="J4744" i="2"/>
  <c r="K4744" i="2"/>
  <c r="J4745" i="2"/>
  <c r="K4745" i="2"/>
  <c r="J4746" i="2"/>
  <c r="K4746" i="2"/>
  <c r="J4747" i="2"/>
  <c r="K4747" i="2"/>
  <c r="J4748" i="2"/>
  <c r="K4748" i="2"/>
  <c r="J4749" i="2"/>
  <c r="K4749" i="2"/>
  <c r="J4750" i="2"/>
  <c r="K4750" i="2"/>
  <c r="J4751" i="2"/>
  <c r="K4751" i="2"/>
  <c r="J4752" i="2"/>
  <c r="K4752" i="2"/>
  <c r="J4753" i="2"/>
  <c r="K4753" i="2"/>
  <c r="J4754" i="2"/>
  <c r="K4754" i="2"/>
  <c r="J4755" i="2"/>
  <c r="K4755" i="2"/>
  <c r="J4756" i="2"/>
  <c r="K4756" i="2"/>
  <c r="J4757" i="2"/>
  <c r="K4757" i="2"/>
  <c r="J4758" i="2"/>
  <c r="K4758" i="2"/>
  <c r="J4759" i="2"/>
  <c r="K4759" i="2"/>
  <c r="J4760" i="2"/>
  <c r="K4760" i="2"/>
  <c r="J4761" i="2"/>
  <c r="K4761" i="2"/>
  <c r="J4762" i="2"/>
  <c r="K4762" i="2"/>
  <c r="J4763" i="2"/>
  <c r="K4763" i="2"/>
  <c r="J4764" i="2"/>
  <c r="K4764" i="2"/>
  <c r="J4765" i="2"/>
  <c r="K4765" i="2"/>
  <c r="J4766" i="2"/>
  <c r="K4766" i="2"/>
  <c r="J4767" i="2"/>
  <c r="K4767" i="2"/>
  <c r="J4768" i="2"/>
  <c r="K4768" i="2"/>
  <c r="J4769" i="2"/>
  <c r="K4769" i="2"/>
  <c r="J4770" i="2"/>
  <c r="K4770" i="2"/>
  <c r="J4771" i="2"/>
  <c r="K4771" i="2"/>
  <c r="J4772" i="2"/>
  <c r="K4772" i="2"/>
  <c r="J4773" i="2"/>
  <c r="K4773" i="2"/>
  <c r="J4774" i="2"/>
  <c r="K4774" i="2"/>
  <c r="J4775" i="2"/>
  <c r="K4775" i="2"/>
  <c r="J4776" i="2"/>
  <c r="K4776" i="2"/>
  <c r="J4777" i="2"/>
  <c r="K4777" i="2"/>
  <c r="J4778" i="2"/>
  <c r="K4778" i="2"/>
  <c r="J4779" i="2"/>
  <c r="K4779" i="2"/>
  <c r="J4780" i="2"/>
  <c r="K4780" i="2"/>
  <c r="J4781" i="2"/>
  <c r="K4781" i="2"/>
  <c r="J4782" i="2"/>
  <c r="K4782" i="2"/>
  <c r="J4783" i="2"/>
  <c r="K4783" i="2"/>
  <c r="J4784" i="2"/>
  <c r="K4784" i="2"/>
  <c r="J4785" i="2"/>
  <c r="K4785" i="2"/>
  <c r="J4786" i="2"/>
  <c r="K4786" i="2"/>
  <c r="J4787" i="2"/>
  <c r="K4787" i="2"/>
  <c r="J4788" i="2"/>
  <c r="K4788" i="2"/>
  <c r="J4789" i="2"/>
  <c r="K4789" i="2"/>
  <c r="J4790" i="2"/>
  <c r="K4790" i="2"/>
  <c r="J4791" i="2"/>
  <c r="K4791" i="2"/>
  <c r="J4792" i="2"/>
  <c r="K4792" i="2"/>
  <c r="J4793" i="2"/>
  <c r="K4793" i="2"/>
  <c r="J4794" i="2"/>
  <c r="K4794" i="2"/>
  <c r="J4795" i="2"/>
  <c r="K4795" i="2"/>
  <c r="J4796" i="2"/>
  <c r="K4796" i="2"/>
  <c r="J4797" i="2"/>
  <c r="K4797" i="2"/>
  <c r="J4798" i="2"/>
  <c r="K4798" i="2"/>
  <c r="J4799" i="2"/>
  <c r="K4799" i="2"/>
  <c r="J4800" i="2"/>
  <c r="K4800" i="2"/>
  <c r="J4801" i="2"/>
  <c r="K4801" i="2"/>
  <c r="J4802" i="2"/>
  <c r="K4802" i="2"/>
  <c r="J4803" i="2"/>
  <c r="K4803" i="2"/>
  <c r="J4804" i="2"/>
  <c r="K4804" i="2"/>
  <c r="J4805" i="2"/>
  <c r="K4805" i="2"/>
  <c r="J4806" i="2"/>
  <c r="K4806" i="2"/>
  <c r="J4807" i="2"/>
  <c r="K4807" i="2"/>
  <c r="J4808" i="2"/>
  <c r="K4808" i="2"/>
  <c r="J4809" i="2"/>
  <c r="K4809" i="2"/>
  <c r="J4810" i="2"/>
  <c r="K4810" i="2"/>
  <c r="J4811" i="2"/>
  <c r="K4811" i="2"/>
  <c r="J4812" i="2"/>
  <c r="K4812" i="2"/>
  <c r="J4813" i="2"/>
  <c r="K4813" i="2"/>
  <c r="J4814" i="2"/>
  <c r="K4814" i="2"/>
  <c r="J4815" i="2"/>
  <c r="K4815" i="2"/>
  <c r="J4816" i="2"/>
  <c r="K4816" i="2"/>
  <c r="J4817" i="2"/>
  <c r="K4817" i="2"/>
  <c r="J4818" i="2"/>
  <c r="K4818" i="2"/>
  <c r="J4819" i="2"/>
  <c r="K4819" i="2"/>
  <c r="J4820" i="2"/>
  <c r="K4820" i="2"/>
  <c r="J4821" i="2"/>
  <c r="K4821" i="2"/>
  <c r="J4822" i="2"/>
  <c r="K4822" i="2"/>
  <c r="J4823" i="2"/>
  <c r="K4823" i="2"/>
  <c r="J4824" i="2"/>
  <c r="K4824" i="2"/>
  <c r="J4825" i="2"/>
  <c r="K4825" i="2"/>
  <c r="J4826" i="2"/>
  <c r="K4826" i="2"/>
  <c r="J4827" i="2"/>
  <c r="K4827" i="2"/>
  <c r="J4828" i="2"/>
  <c r="K4828" i="2"/>
  <c r="J4829" i="2"/>
  <c r="K4829" i="2"/>
  <c r="J4830" i="2"/>
  <c r="K4830" i="2"/>
  <c r="J4831" i="2"/>
  <c r="K4831" i="2"/>
  <c r="J4832" i="2"/>
  <c r="K4832" i="2"/>
  <c r="J4833" i="2"/>
  <c r="K4833" i="2"/>
  <c r="J4834" i="2"/>
  <c r="K4834" i="2"/>
  <c r="J4835" i="2"/>
  <c r="K4835" i="2"/>
  <c r="J4836" i="2"/>
  <c r="K4836" i="2"/>
  <c r="J4837" i="2"/>
  <c r="K4837" i="2"/>
  <c r="J4838" i="2"/>
  <c r="K4838" i="2"/>
  <c r="J4839" i="2"/>
  <c r="K4839" i="2"/>
  <c r="J4840" i="2"/>
  <c r="K4840" i="2"/>
  <c r="J4841" i="2"/>
  <c r="K4841" i="2"/>
  <c r="J4842" i="2"/>
  <c r="K4842" i="2"/>
  <c r="J4843" i="2"/>
  <c r="K4843" i="2"/>
  <c r="J4844" i="2"/>
  <c r="K4844" i="2"/>
  <c r="J4845" i="2"/>
  <c r="K4845" i="2"/>
  <c r="J4846" i="2"/>
  <c r="K4846" i="2"/>
  <c r="J4847" i="2"/>
  <c r="K4847" i="2"/>
  <c r="J4848" i="2"/>
  <c r="K4848" i="2"/>
  <c r="J4849" i="2"/>
  <c r="K4849" i="2"/>
  <c r="J4850" i="2"/>
  <c r="K4850" i="2"/>
  <c r="J4851" i="2"/>
  <c r="K4851" i="2"/>
  <c r="J4852" i="2"/>
  <c r="K4852" i="2"/>
  <c r="J4853" i="2"/>
  <c r="K4853" i="2"/>
  <c r="J4854" i="2"/>
  <c r="K4854" i="2"/>
  <c r="J4855" i="2"/>
  <c r="K4855" i="2"/>
  <c r="J4856" i="2"/>
  <c r="K4856" i="2"/>
  <c r="J4857" i="2"/>
  <c r="K4857" i="2"/>
  <c r="J4858" i="2"/>
  <c r="K4858" i="2"/>
  <c r="J4859" i="2"/>
  <c r="K4859" i="2"/>
  <c r="J4860" i="2"/>
  <c r="K4860" i="2"/>
  <c r="J4861" i="2"/>
  <c r="K4861" i="2"/>
  <c r="J4862" i="2"/>
  <c r="K4862" i="2"/>
  <c r="J4863" i="2"/>
  <c r="K4863" i="2"/>
  <c r="J4864" i="2"/>
  <c r="K4864" i="2"/>
  <c r="J4865" i="2"/>
  <c r="K4865" i="2"/>
  <c r="J4866" i="2"/>
  <c r="K4866" i="2"/>
  <c r="J4867" i="2"/>
  <c r="K4867" i="2"/>
  <c r="J4868" i="2"/>
  <c r="K4868" i="2"/>
  <c r="J4869" i="2"/>
  <c r="K4869" i="2"/>
  <c r="J4870" i="2"/>
  <c r="K4870" i="2"/>
  <c r="J4871" i="2"/>
  <c r="K4871" i="2"/>
  <c r="J4872" i="2"/>
  <c r="K4872" i="2"/>
  <c r="J4873" i="2"/>
  <c r="K4873" i="2"/>
  <c r="J4874" i="2"/>
  <c r="K4874" i="2"/>
  <c r="J4875" i="2"/>
  <c r="K4875" i="2"/>
  <c r="J4876" i="2"/>
  <c r="K4876" i="2"/>
  <c r="J4877" i="2"/>
  <c r="K4877" i="2"/>
  <c r="J4878" i="2"/>
  <c r="K4878" i="2"/>
  <c r="J4879" i="2"/>
  <c r="K4879" i="2"/>
  <c r="J4880" i="2"/>
  <c r="K4880" i="2"/>
  <c r="J4881" i="2"/>
  <c r="K4881" i="2"/>
  <c r="J4882" i="2"/>
  <c r="K4882" i="2"/>
  <c r="J4883" i="2"/>
  <c r="K4883" i="2"/>
  <c r="J4884" i="2"/>
  <c r="K4884" i="2"/>
  <c r="J4885" i="2"/>
  <c r="K4885" i="2"/>
  <c r="J4886" i="2"/>
  <c r="K4886" i="2"/>
  <c r="J4887" i="2"/>
  <c r="K4887" i="2"/>
  <c r="J4888" i="2"/>
  <c r="K4888" i="2"/>
  <c r="J4889" i="2"/>
  <c r="K4889" i="2"/>
  <c r="J4890" i="2"/>
  <c r="K4890" i="2"/>
  <c r="J4891" i="2"/>
  <c r="K4891" i="2"/>
  <c r="J4892" i="2"/>
  <c r="K4892" i="2"/>
  <c r="J4893" i="2"/>
  <c r="K4893" i="2"/>
  <c r="J4894" i="2"/>
  <c r="K4894" i="2"/>
  <c r="J4895" i="2"/>
  <c r="K4895" i="2"/>
  <c r="J4896" i="2"/>
  <c r="K4896" i="2"/>
  <c r="J4897" i="2"/>
  <c r="K4897" i="2"/>
  <c r="J4898" i="2"/>
  <c r="K4898" i="2"/>
  <c r="J4899" i="2"/>
  <c r="K4899" i="2"/>
  <c r="J4900" i="2"/>
  <c r="K4900" i="2"/>
  <c r="J4901" i="2"/>
  <c r="K4901" i="2"/>
  <c r="J4902" i="2"/>
  <c r="K4902" i="2"/>
  <c r="J4903" i="2"/>
  <c r="K4903" i="2"/>
  <c r="J4904" i="2"/>
  <c r="K4904" i="2"/>
  <c r="J4905" i="2"/>
  <c r="K4905" i="2"/>
  <c r="J4906" i="2"/>
  <c r="K4906" i="2"/>
  <c r="J4907" i="2"/>
  <c r="K4907" i="2"/>
  <c r="J4908" i="2"/>
  <c r="K4908" i="2"/>
  <c r="J4909" i="2"/>
  <c r="K4909" i="2"/>
  <c r="J4910" i="2"/>
  <c r="K4910" i="2"/>
  <c r="J4911" i="2"/>
  <c r="K4911" i="2"/>
  <c r="J4912" i="2"/>
  <c r="K4912" i="2"/>
  <c r="J4913" i="2"/>
  <c r="K4913" i="2"/>
  <c r="J4914" i="2"/>
  <c r="K4914" i="2"/>
  <c r="J4915" i="2"/>
  <c r="K4915" i="2"/>
  <c r="J4916" i="2"/>
  <c r="K4916" i="2"/>
  <c r="J4917" i="2"/>
  <c r="K4917" i="2"/>
  <c r="J4918" i="2"/>
  <c r="K4918" i="2"/>
  <c r="J4919" i="2"/>
  <c r="K4919" i="2"/>
  <c r="J4920" i="2"/>
  <c r="K4920" i="2"/>
  <c r="J4921" i="2"/>
  <c r="K4921" i="2"/>
  <c r="J4922" i="2"/>
  <c r="K4922" i="2"/>
  <c r="J4923" i="2"/>
  <c r="K4923" i="2"/>
  <c r="J4924" i="2"/>
  <c r="K4924" i="2"/>
  <c r="J4925" i="2"/>
  <c r="K4925" i="2"/>
  <c r="J4926" i="2"/>
  <c r="K4926" i="2"/>
  <c r="J4927" i="2"/>
  <c r="K4927" i="2"/>
  <c r="J4928" i="2"/>
  <c r="K4928" i="2"/>
  <c r="J4929" i="2"/>
  <c r="K4929" i="2"/>
  <c r="J4930" i="2"/>
  <c r="K4930" i="2"/>
  <c r="J4931" i="2"/>
  <c r="K4931" i="2"/>
  <c r="J4932" i="2"/>
  <c r="K4932" i="2"/>
  <c r="J4933" i="2"/>
  <c r="K4933" i="2"/>
  <c r="J4934" i="2"/>
  <c r="K4934" i="2"/>
  <c r="J4935" i="2"/>
  <c r="K4935" i="2"/>
  <c r="J4936" i="2"/>
  <c r="K4936" i="2"/>
  <c r="J4937" i="2"/>
  <c r="K4937" i="2"/>
  <c r="J4938" i="2"/>
  <c r="K4938" i="2"/>
  <c r="J4939" i="2"/>
  <c r="K4939" i="2"/>
  <c r="J4940" i="2"/>
  <c r="K4940" i="2"/>
  <c r="J4941" i="2"/>
  <c r="K4941" i="2"/>
  <c r="J4942" i="2"/>
  <c r="K4942" i="2"/>
  <c r="J4943" i="2"/>
  <c r="K4943" i="2"/>
  <c r="J4944" i="2"/>
  <c r="K4944" i="2"/>
  <c r="J4945" i="2"/>
  <c r="K4945" i="2"/>
  <c r="J4946" i="2"/>
  <c r="K4946" i="2"/>
  <c r="J4947" i="2"/>
  <c r="K4947" i="2"/>
  <c r="J4948" i="2"/>
  <c r="K4948" i="2"/>
  <c r="J4949" i="2"/>
  <c r="K4949" i="2"/>
  <c r="J4950" i="2"/>
  <c r="K4950" i="2"/>
  <c r="J4951" i="2"/>
  <c r="K4951" i="2"/>
  <c r="J4952" i="2"/>
  <c r="K4952" i="2"/>
  <c r="J4953" i="2"/>
  <c r="K4953" i="2"/>
  <c r="J4954" i="2"/>
  <c r="K4954" i="2"/>
  <c r="J4955" i="2"/>
  <c r="K4955" i="2"/>
  <c r="J4956" i="2"/>
  <c r="K4956" i="2"/>
  <c r="J4957" i="2"/>
  <c r="K4957" i="2"/>
  <c r="J4958" i="2"/>
  <c r="K4958" i="2"/>
  <c r="J4959" i="2"/>
  <c r="K4959" i="2"/>
  <c r="J4960" i="2"/>
  <c r="K4960" i="2"/>
  <c r="J4961" i="2"/>
  <c r="K4961" i="2"/>
  <c r="J4962" i="2"/>
  <c r="K4962" i="2"/>
  <c r="J4963" i="2"/>
  <c r="K4963" i="2"/>
  <c r="J4964" i="2"/>
  <c r="K4964" i="2"/>
  <c r="J4965" i="2"/>
  <c r="K4965" i="2"/>
  <c r="J4966" i="2"/>
  <c r="K4966" i="2"/>
  <c r="J4967" i="2"/>
  <c r="K4967" i="2"/>
  <c r="J4968" i="2"/>
  <c r="K4968" i="2"/>
  <c r="J4969" i="2"/>
  <c r="K4969" i="2"/>
  <c r="J4970" i="2"/>
  <c r="K4970" i="2"/>
  <c r="J4971" i="2"/>
  <c r="K4971" i="2"/>
  <c r="J4972" i="2"/>
  <c r="K4972" i="2"/>
  <c r="J4973" i="2"/>
  <c r="K4973" i="2"/>
  <c r="J4974" i="2"/>
  <c r="K4974" i="2"/>
  <c r="J4975" i="2"/>
  <c r="K4975" i="2"/>
  <c r="J4976" i="2"/>
  <c r="K4976" i="2"/>
  <c r="J4977" i="2"/>
  <c r="K4977" i="2"/>
  <c r="J4978" i="2"/>
  <c r="K4978" i="2"/>
  <c r="J4979" i="2"/>
  <c r="K4979" i="2"/>
  <c r="J4980" i="2"/>
  <c r="K4980" i="2"/>
  <c r="J4981" i="2"/>
  <c r="K4981" i="2"/>
  <c r="J4982" i="2"/>
  <c r="K4982" i="2"/>
  <c r="J4983" i="2"/>
  <c r="K4983" i="2"/>
  <c r="J4984" i="2"/>
  <c r="K4984" i="2"/>
  <c r="J4985" i="2"/>
  <c r="K4985" i="2"/>
  <c r="J4986" i="2"/>
  <c r="K4986" i="2"/>
  <c r="J4987" i="2"/>
  <c r="K4987" i="2"/>
  <c r="J4988" i="2"/>
  <c r="K4988" i="2"/>
  <c r="J4989" i="2"/>
  <c r="K4989" i="2"/>
  <c r="J4990" i="2"/>
  <c r="K4990" i="2"/>
  <c r="J4991" i="2"/>
  <c r="K4991" i="2"/>
  <c r="J4992" i="2"/>
  <c r="K4992" i="2"/>
  <c r="J4993" i="2"/>
  <c r="K4993" i="2"/>
  <c r="J4994" i="2"/>
  <c r="K4994" i="2"/>
  <c r="J4995" i="2"/>
  <c r="K4995" i="2"/>
  <c r="J4996" i="2"/>
  <c r="K4996" i="2"/>
  <c r="J4997" i="2"/>
  <c r="K4997" i="2"/>
  <c r="J4998" i="2"/>
  <c r="K4998" i="2"/>
  <c r="J4999" i="2"/>
  <c r="K4999" i="2"/>
  <c r="J5000" i="2"/>
  <c r="K5000" i="2"/>
  <c r="J5001" i="2"/>
  <c r="K5001" i="2"/>
  <c r="J5002" i="2"/>
  <c r="K5002" i="2"/>
  <c r="J5003" i="2"/>
  <c r="K5003" i="2"/>
  <c r="J5004" i="2"/>
  <c r="K5004" i="2"/>
  <c r="J5005" i="2"/>
  <c r="K5005" i="2"/>
  <c r="J5006" i="2"/>
  <c r="K5006" i="2"/>
  <c r="J5007" i="2"/>
  <c r="K5007" i="2"/>
  <c r="J5008" i="2"/>
  <c r="K5008" i="2"/>
  <c r="J5009" i="2"/>
  <c r="K5009" i="2"/>
  <c r="J5010" i="2"/>
  <c r="K5010" i="2"/>
  <c r="J5011" i="2"/>
  <c r="K5011" i="2"/>
  <c r="J5012" i="2"/>
  <c r="K5012" i="2"/>
  <c r="J5013" i="2"/>
  <c r="K5013" i="2"/>
  <c r="J5014" i="2"/>
  <c r="K5014" i="2"/>
  <c r="J5015" i="2"/>
  <c r="K5015" i="2"/>
  <c r="J5016" i="2"/>
  <c r="K5016" i="2"/>
  <c r="J5017" i="2"/>
  <c r="K5017" i="2"/>
  <c r="J5018" i="2"/>
  <c r="K5018" i="2"/>
  <c r="J5019" i="2"/>
  <c r="K5019" i="2"/>
  <c r="J5020" i="2"/>
  <c r="K5020" i="2"/>
  <c r="J5021" i="2"/>
  <c r="K5021" i="2"/>
  <c r="J5022" i="2"/>
  <c r="K5022" i="2"/>
  <c r="J5023" i="2"/>
  <c r="K5023" i="2"/>
  <c r="J5024" i="2"/>
  <c r="K5024" i="2"/>
  <c r="J5025" i="2"/>
  <c r="K5025" i="2"/>
  <c r="J5026" i="2"/>
  <c r="K5026" i="2"/>
  <c r="J5027" i="2"/>
  <c r="K5027" i="2"/>
  <c r="J5028" i="2"/>
  <c r="K5028" i="2"/>
  <c r="J5029" i="2"/>
  <c r="K5029" i="2"/>
  <c r="J5030" i="2"/>
  <c r="K5030" i="2"/>
  <c r="J5031" i="2"/>
  <c r="K5031" i="2"/>
  <c r="J5032" i="2"/>
  <c r="K5032" i="2"/>
  <c r="J5033" i="2"/>
  <c r="K5033" i="2"/>
  <c r="J5034" i="2"/>
  <c r="K5034" i="2"/>
  <c r="J5035" i="2"/>
  <c r="K5035" i="2"/>
  <c r="J5036" i="2"/>
  <c r="K5036" i="2"/>
  <c r="J5037" i="2"/>
  <c r="K5037" i="2"/>
  <c r="J5038" i="2"/>
  <c r="K5038" i="2"/>
  <c r="J5039" i="2"/>
  <c r="K5039" i="2"/>
  <c r="J5040" i="2"/>
  <c r="K5040" i="2"/>
  <c r="J5041" i="2"/>
  <c r="K5041" i="2"/>
  <c r="J5042" i="2"/>
  <c r="K5042" i="2"/>
  <c r="J5043" i="2"/>
  <c r="K5043" i="2"/>
  <c r="J5044" i="2"/>
  <c r="K5044" i="2"/>
  <c r="J5045" i="2"/>
  <c r="K5045" i="2"/>
  <c r="J5046" i="2"/>
  <c r="K5046" i="2"/>
  <c r="J5047" i="2"/>
  <c r="K5047" i="2"/>
  <c r="J5048" i="2"/>
  <c r="K5048" i="2"/>
  <c r="J5049" i="2"/>
  <c r="K5049" i="2"/>
  <c r="J5050" i="2"/>
  <c r="K5050" i="2"/>
  <c r="J5051" i="2"/>
  <c r="K5051" i="2"/>
  <c r="J5052" i="2"/>
  <c r="K5052" i="2"/>
  <c r="J5053" i="2"/>
  <c r="K5053" i="2"/>
  <c r="J5054" i="2"/>
  <c r="K5054" i="2"/>
  <c r="J5055" i="2"/>
  <c r="K5055" i="2"/>
  <c r="J5056" i="2"/>
  <c r="K5056" i="2"/>
  <c r="J5057" i="2"/>
  <c r="K5057" i="2"/>
  <c r="J5058" i="2"/>
  <c r="K5058" i="2"/>
  <c r="J5059" i="2"/>
  <c r="K5059" i="2"/>
  <c r="J5060" i="2"/>
  <c r="K5060" i="2"/>
  <c r="J5061" i="2"/>
  <c r="K5061" i="2"/>
  <c r="J5062" i="2"/>
  <c r="K5062" i="2"/>
  <c r="J5063" i="2"/>
  <c r="K5063" i="2"/>
  <c r="J5064" i="2"/>
  <c r="K5064" i="2"/>
  <c r="J5065" i="2"/>
  <c r="K5065" i="2"/>
  <c r="J5066" i="2"/>
  <c r="K5066" i="2"/>
  <c r="J5067" i="2"/>
  <c r="K5067" i="2"/>
  <c r="J5068" i="2"/>
  <c r="K5068" i="2"/>
  <c r="J5069" i="2"/>
  <c r="K5069" i="2"/>
  <c r="J5070" i="2"/>
  <c r="K5070" i="2"/>
  <c r="J5071" i="2"/>
  <c r="K5071" i="2"/>
  <c r="J5072" i="2"/>
  <c r="K5072" i="2"/>
  <c r="J5073" i="2"/>
  <c r="K5073" i="2"/>
  <c r="J5074" i="2"/>
  <c r="K5074" i="2"/>
  <c r="J5075" i="2"/>
  <c r="K5075" i="2"/>
  <c r="J5076" i="2"/>
  <c r="K5076" i="2"/>
  <c r="J5077" i="2"/>
  <c r="K5077" i="2"/>
  <c r="J5078" i="2"/>
  <c r="K5078" i="2"/>
  <c r="J5079" i="2"/>
  <c r="K5079" i="2"/>
  <c r="J5080" i="2"/>
  <c r="K5080" i="2"/>
  <c r="J5081" i="2"/>
  <c r="K5081" i="2"/>
  <c r="J5082" i="2"/>
  <c r="K5082" i="2"/>
  <c r="J5083" i="2"/>
  <c r="K5083" i="2"/>
  <c r="J5084" i="2"/>
  <c r="K5084" i="2"/>
  <c r="J5085" i="2"/>
  <c r="K5085" i="2"/>
  <c r="J5086" i="2"/>
  <c r="K5086" i="2"/>
  <c r="J5087" i="2"/>
  <c r="K5087" i="2"/>
  <c r="J5088" i="2"/>
  <c r="K5088" i="2"/>
  <c r="J5089" i="2"/>
  <c r="K5089" i="2"/>
  <c r="J5090" i="2"/>
  <c r="K5090" i="2"/>
  <c r="J5091" i="2"/>
  <c r="K5091" i="2"/>
  <c r="J5092" i="2"/>
  <c r="K5092" i="2"/>
  <c r="J5093" i="2"/>
  <c r="K5093" i="2"/>
  <c r="J5094" i="2"/>
  <c r="K5094" i="2"/>
  <c r="J5095" i="2"/>
  <c r="K5095" i="2"/>
  <c r="J5096" i="2"/>
  <c r="K5096" i="2"/>
  <c r="J5097" i="2"/>
  <c r="K5097" i="2"/>
  <c r="J5098" i="2"/>
  <c r="K5098" i="2"/>
  <c r="J5099" i="2"/>
  <c r="K5099" i="2"/>
  <c r="J5100" i="2"/>
  <c r="K5100" i="2"/>
  <c r="J5101" i="2"/>
  <c r="K5101" i="2"/>
  <c r="J5102" i="2"/>
  <c r="K5102" i="2"/>
  <c r="J5103" i="2"/>
  <c r="K5103" i="2"/>
  <c r="J5104" i="2"/>
  <c r="K5104" i="2"/>
  <c r="J5105" i="2"/>
  <c r="K5105" i="2"/>
  <c r="J5106" i="2"/>
  <c r="K5106" i="2"/>
  <c r="J5107" i="2"/>
  <c r="K5107" i="2"/>
  <c r="J5108" i="2"/>
  <c r="K5108" i="2"/>
  <c r="J5109" i="2"/>
  <c r="K5109" i="2"/>
  <c r="J5110" i="2"/>
  <c r="K5110" i="2"/>
  <c r="J5111" i="2"/>
  <c r="K5111" i="2"/>
  <c r="J5112" i="2"/>
  <c r="K5112" i="2"/>
  <c r="J5113" i="2"/>
  <c r="K5113" i="2"/>
  <c r="J5114" i="2"/>
  <c r="K5114" i="2"/>
  <c r="J5115" i="2"/>
  <c r="K5115" i="2"/>
  <c r="J5116" i="2"/>
  <c r="K5116" i="2"/>
  <c r="J5117" i="2"/>
  <c r="K5117" i="2"/>
  <c r="J5118" i="2"/>
  <c r="K5118" i="2"/>
  <c r="J5119" i="2"/>
  <c r="K5119" i="2"/>
  <c r="J5120" i="2"/>
  <c r="K5120" i="2"/>
  <c r="J5121" i="2"/>
  <c r="K5121" i="2"/>
  <c r="J5122" i="2"/>
  <c r="K5122" i="2"/>
  <c r="J5123" i="2"/>
  <c r="K5123" i="2"/>
  <c r="J5124" i="2"/>
  <c r="K5124" i="2"/>
  <c r="J5125" i="2"/>
  <c r="K5125" i="2"/>
  <c r="J5126" i="2"/>
  <c r="K5126" i="2"/>
  <c r="J5127" i="2"/>
  <c r="K5127" i="2"/>
  <c r="J5128" i="2"/>
  <c r="K5128" i="2"/>
  <c r="J5129" i="2"/>
  <c r="K5129" i="2"/>
  <c r="J5130" i="2"/>
  <c r="K5130" i="2"/>
  <c r="J5131" i="2"/>
  <c r="K5131" i="2"/>
  <c r="J5132" i="2"/>
  <c r="K5132" i="2"/>
  <c r="J5133" i="2"/>
  <c r="K5133" i="2"/>
  <c r="J5134" i="2"/>
  <c r="K5134" i="2"/>
  <c r="J5135" i="2"/>
  <c r="K5135" i="2"/>
  <c r="J5136" i="2"/>
  <c r="K5136" i="2"/>
  <c r="J5137" i="2"/>
  <c r="K5137" i="2"/>
  <c r="J5138" i="2"/>
  <c r="K5138" i="2"/>
  <c r="J5139" i="2"/>
  <c r="K5139" i="2"/>
  <c r="J5140" i="2"/>
  <c r="K5140" i="2"/>
  <c r="J5141" i="2"/>
  <c r="K5141" i="2"/>
  <c r="J5142" i="2"/>
  <c r="K5142" i="2"/>
  <c r="J5143" i="2"/>
  <c r="K5143" i="2"/>
  <c r="J5144" i="2"/>
  <c r="K5144" i="2"/>
  <c r="J5145" i="2"/>
  <c r="K5145" i="2"/>
  <c r="J5146" i="2"/>
  <c r="K5146" i="2"/>
  <c r="J5147" i="2"/>
  <c r="K5147" i="2"/>
  <c r="J5148" i="2"/>
  <c r="K5148" i="2"/>
  <c r="J5149" i="2"/>
  <c r="K5149" i="2"/>
  <c r="J5150" i="2"/>
  <c r="K5150" i="2"/>
  <c r="J5151" i="2"/>
  <c r="K5151" i="2"/>
  <c r="J5152" i="2"/>
  <c r="K5152" i="2"/>
  <c r="J5153" i="2"/>
  <c r="K5153" i="2"/>
  <c r="J5154" i="2"/>
  <c r="K5154" i="2"/>
  <c r="J5155" i="2"/>
  <c r="K5155" i="2"/>
  <c r="J5156" i="2"/>
  <c r="K5156" i="2"/>
  <c r="J5157" i="2"/>
  <c r="K5157" i="2"/>
  <c r="J5158" i="2"/>
  <c r="K5158" i="2"/>
  <c r="J5159" i="2"/>
  <c r="K5159" i="2"/>
  <c r="J5160" i="2"/>
  <c r="K5160" i="2"/>
  <c r="J5161" i="2"/>
  <c r="K5161" i="2"/>
  <c r="J5162" i="2"/>
  <c r="K5162" i="2"/>
  <c r="J5163" i="2"/>
  <c r="K5163" i="2"/>
  <c r="J5164" i="2"/>
  <c r="K5164" i="2"/>
  <c r="J5165" i="2"/>
  <c r="K5165" i="2"/>
  <c r="J5166" i="2"/>
  <c r="K5166" i="2"/>
  <c r="J5167" i="2"/>
  <c r="K5167" i="2"/>
  <c r="J5168" i="2"/>
  <c r="K5168" i="2"/>
  <c r="J5169" i="2"/>
  <c r="K5169" i="2"/>
  <c r="J5170" i="2"/>
  <c r="K5170" i="2"/>
  <c r="J5171" i="2"/>
  <c r="K5171" i="2"/>
  <c r="J5172" i="2"/>
  <c r="K5172" i="2"/>
  <c r="J5173" i="2"/>
  <c r="K5173" i="2"/>
  <c r="J5174" i="2"/>
  <c r="K5174" i="2"/>
  <c r="J5175" i="2"/>
  <c r="K5175" i="2"/>
  <c r="J5176" i="2"/>
  <c r="K5176" i="2"/>
  <c r="J5177" i="2"/>
  <c r="K5177" i="2"/>
  <c r="J5178" i="2"/>
  <c r="K5178" i="2"/>
  <c r="J5179" i="2"/>
  <c r="K5179" i="2"/>
  <c r="J5180" i="2"/>
  <c r="K5180" i="2"/>
  <c r="J5181" i="2"/>
  <c r="K5181" i="2"/>
  <c r="J5182" i="2"/>
  <c r="K5182" i="2"/>
  <c r="J5183" i="2"/>
  <c r="K5183" i="2"/>
  <c r="J5184" i="2"/>
  <c r="K5184" i="2"/>
  <c r="J5185" i="2"/>
  <c r="K5185" i="2"/>
  <c r="J5186" i="2"/>
  <c r="K5186" i="2"/>
  <c r="J5187" i="2"/>
  <c r="K5187" i="2"/>
  <c r="J5188" i="2"/>
  <c r="K5188" i="2"/>
  <c r="J5189" i="2"/>
  <c r="K5189" i="2"/>
  <c r="J5190" i="2"/>
  <c r="K5190" i="2"/>
  <c r="J5191" i="2"/>
  <c r="K5191" i="2"/>
  <c r="J5192" i="2"/>
  <c r="K5192" i="2"/>
  <c r="J5193" i="2"/>
  <c r="K5193" i="2"/>
  <c r="J5194" i="2"/>
  <c r="K5194" i="2"/>
  <c r="J5195" i="2"/>
  <c r="K5195" i="2"/>
  <c r="J5196" i="2"/>
  <c r="K5196" i="2"/>
  <c r="J5197" i="2"/>
  <c r="K5197" i="2"/>
  <c r="J5198" i="2"/>
  <c r="K5198" i="2"/>
  <c r="J5199" i="2"/>
  <c r="K5199" i="2"/>
  <c r="J5200" i="2"/>
  <c r="K5200" i="2"/>
  <c r="J5201" i="2"/>
  <c r="K5201" i="2"/>
  <c r="J5202" i="2"/>
  <c r="K5202" i="2"/>
  <c r="J5203" i="2"/>
  <c r="K5203" i="2"/>
  <c r="J5204" i="2"/>
  <c r="K5204" i="2"/>
  <c r="J5205" i="2"/>
  <c r="K5205" i="2"/>
  <c r="J5206" i="2"/>
  <c r="K5206" i="2"/>
  <c r="J5207" i="2"/>
  <c r="K5207" i="2"/>
  <c r="J5208" i="2"/>
  <c r="K5208" i="2"/>
  <c r="J5209" i="2"/>
  <c r="K5209" i="2"/>
  <c r="J5210" i="2"/>
  <c r="K5210" i="2"/>
  <c r="J5211" i="2"/>
  <c r="K5211" i="2"/>
  <c r="J5212" i="2"/>
  <c r="K5212" i="2"/>
  <c r="J5213" i="2"/>
  <c r="K5213" i="2"/>
  <c r="J5214" i="2"/>
  <c r="K5214" i="2"/>
  <c r="J5215" i="2"/>
  <c r="K5215" i="2"/>
  <c r="J5216" i="2"/>
  <c r="K5216" i="2"/>
  <c r="J5217" i="2"/>
  <c r="K5217" i="2"/>
  <c r="J5218" i="2"/>
  <c r="K5218" i="2"/>
  <c r="J5219" i="2"/>
  <c r="K5219" i="2"/>
  <c r="J5220" i="2"/>
  <c r="K5220" i="2"/>
  <c r="J5221" i="2"/>
  <c r="K5221" i="2"/>
  <c r="J5222" i="2"/>
  <c r="K5222" i="2"/>
  <c r="J5223" i="2"/>
  <c r="K5223" i="2"/>
  <c r="J5224" i="2"/>
  <c r="K5224" i="2"/>
  <c r="J5225" i="2"/>
  <c r="K5225" i="2"/>
  <c r="J5226" i="2"/>
  <c r="K5226" i="2"/>
  <c r="J5227" i="2"/>
  <c r="K5227" i="2"/>
  <c r="J5228" i="2"/>
  <c r="K5228" i="2"/>
  <c r="J5229" i="2"/>
  <c r="K5229" i="2"/>
  <c r="J5230" i="2"/>
  <c r="K5230" i="2"/>
  <c r="J5231" i="2"/>
  <c r="K5231" i="2"/>
  <c r="J5232" i="2"/>
  <c r="K5232" i="2"/>
  <c r="J5233" i="2"/>
  <c r="K5233" i="2"/>
  <c r="J5234" i="2"/>
  <c r="K5234" i="2"/>
  <c r="J5235" i="2"/>
  <c r="K5235" i="2"/>
  <c r="J5236" i="2"/>
  <c r="K5236" i="2"/>
  <c r="J5237" i="2"/>
  <c r="K5237" i="2"/>
  <c r="J5238" i="2"/>
  <c r="K5238" i="2"/>
  <c r="J5239" i="2"/>
  <c r="K5239" i="2"/>
  <c r="J5240" i="2"/>
  <c r="K5240" i="2"/>
  <c r="J5241" i="2"/>
  <c r="K5241" i="2"/>
  <c r="J5242" i="2"/>
  <c r="K5242" i="2"/>
  <c r="J5243" i="2"/>
  <c r="K5243" i="2"/>
  <c r="J5244" i="2"/>
  <c r="K5244" i="2"/>
  <c r="J5245" i="2"/>
  <c r="K5245" i="2"/>
  <c r="J5246" i="2"/>
  <c r="K5246" i="2"/>
  <c r="J5247" i="2"/>
  <c r="K5247" i="2"/>
  <c r="J5248" i="2"/>
  <c r="K5248" i="2"/>
  <c r="J5249" i="2"/>
  <c r="K5249" i="2"/>
  <c r="J5250" i="2"/>
  <c r="K5250" i="2"/>
  <c r="J5251" i="2"/>
  <c r="K5251" i="2"/>
  <c r="J5252" i="2"/>
  <c r="K5252" i="2"/>
  <c r="J5253" i="2"/>
  <c r="K5253" i="2"/>
  <c r="J5254" i="2"/>
  <c r="K5254" i="2"/>
  <c r="J5255" i="2"/>
  <c r="K5255" i="2"/>
  <c r="J5256" i="2"/>
  <c r="K5256" i="2"/>
  <c r="J5257" i="2"/>
  <c r="K5257" i="2"/>
  <c r="J5258" i="2"/>
  <c r="K5258" i="2"/>
  <c r="J5259" i="2"/>
  <c r="K5259" i="2"/>
  <c r="J5260" i="2"/>
  <c r="K5260" i="2"/>
  <c r="J5261" i="2"/>
  <c r="K5261" i="2"/>
  <c r="J5262" i="2"/>
  <c r="K5262" i="2"/>
  <c r="J5263" i="2"/>
  <c r="K5263" i="2"/>
  <c r="J5264" i="2"/>
  <c r="K5264" i="2"/>
  <c r="J5265" i="2"/>
  <c r="K5265" i="2"/>
  <c r="J5266" i="2"/>
  <c r="K5266" i="2"/>
  <c r="J5267" i="2"/>
  <c r="K5267" i="2"/>
  <c r="J5268" i="2"/>
  <c r="K5268" i="2"/>
  <c r="J5269" i="2"/>
  <c r="K5269" i="2"/>
  <c r="J5270" i="2"/>
  <c r="K5270" i="2"/>
  <c r="J5271" i="2"/>
  <c r="K5271" i="2"/>
  <c r="J5272" i="2"/>
  <c r="K5272" i="2"/>
  <c r="J5273" i="2"/>
  <c r="K5273" i="2"/>
  <c r="J5274" i="2"/>
  <c r="K5274" i="2"/>
  <c r="J5275" i="2"/>
  <c r="K5275" i="2"/>
  <c r="J5276" i="2"/>
  <c r="K5276" i="2"/>
  <c r="J5277" i="2"/>
  <c r="K5277" i="2"/>
  <c r="J5278" i="2"/>
  <c r="K5278" i="2"/>
  <c r="J5279" i="2"/>
  <c r="K5279" i="2"/>
  <c r="J5280" i="2"/>
  <c r="K5280" i="2"/>
  <c r="J5281" i="2"/>
  <c r="K5281" i="2"/>
  <c r="J5282" i="2"/>
  <c r="K5282" i="2"/>
  <c r="J5283" i="2"/>
  <c r="K5283" i="2"/>
  <c r="J5284" i="2"/>
  <c r="K5284" i="2"/>
  <c r="J5285" i="2"/>
  <c r="K5285" i="2"/>
  <c r="J5286" i="2"/>
  <c r="K5286" i="2"/>
  <c r="J5287" i="2"/>
  <c r="K5287" i="2"/>
  <c r="J5288" i="2"/>
  <c r="K5288" i="2"/>
  <c r="J5289" i="2"/>
  <c r="K5289" i="2"/>
  <c r="J5290" i="2"/>
  <c r="K5290" i="2"/>
  <c r="J5291" i="2"/>
  <c r="K5291" i="2"/>
  <c r="J5292" i="2"/>
  <c r="K5292" i="2"/>
  <c r="J5293" i="2"/>
  <c r="K5293" i="2"/>
  <c r="J5294" i="2"/>
  <c r="K5294" i="2"/>
  <c r="J5295" i="2"/>
  <c r="K5295" i="2"/>
  <c r="J5296" i="2"/>
  <c r="K5296" i="2"/>
  <c r="J5297" i="2"/>
  <c r="K5297" i="2"/>
  <c r="J5298" i="2"/>
  <c r="K5298" i="2"/>
  <c r="J5299" i="2"/>
  <c r="K5299" i="2"/>
  <c r="J5300" i="2"/>
  <c r="K5300" i="2"/>
  <c r="J5301" i="2"/>
  <c r="K5301" i="2"/>
  <c r="J5302" i="2"/>
  <c r="K5302" i="2"/>
  <c r="J5303" i="2"/>
  <c r="K5303" i="2"/>
  <c r="J5304" i="2"/>
  <c r="K5304" i="2"/>
  <c r="J5305" i="2"/>
  <c r="K5305" i="2"/>
  <c r="J5306" i="2"/>
  <c r="K5306" i="2"/>
  <c r="J5307" i="2"/>
  <c r="K5307" i="2"/>
  <c r="J5308" i="2"/>
  <c r="K5308" i="2"/>
  <c r="J5309" i="2"/>
  <c r="K5309" i="2"/>
  <c r="J5310" i="2"/>
  <c r="K5310" i="2"/>
  <c r="J5311" i="2"/>
  <c r="K5311" i="2"/>
  <c r="J5312" i="2"/>
  <c r="K5312" i="2"/>
  <c r="J5313" i="2"/>
  <c r="K5313" i="2"/>
  <c r="J5314" i="2"/>
  <c r="K5314" i="2"/>
  <c r="J5315" i="2"/>
  <c r="K5315" i="2"/>
  <c r="J5316" i="2"/>
  <c r="K5316" i="2"/>
  <c r="J5317" i="2"/>
  <c r="K5317" i="2"/>
  <c r="J5318" i="2"/>
  <c r="K5318" i="2"/>
  <c r="J5319" i="2"/>
  <c r="K5319" i="2"/>
  <c r="J5320" i="2"/>
  <c r="K5320" i="2"/>
  <c r="J5321" i="2"/>
  <c r="K5321" i="2"/>
  <c r="J5322" i="2"/>
  <c r="K5322" i="2"/>
  <c r="J5323" i="2"/>
  <c r="K5323" i="2"/>
  <c r="J5324" i="2"/>
  <c r="K5324" i="2"/>
  <c r="J5325" i="2"/>
  <c r="K5325" i="2"/>
  <c r="J5326" i="2"/>
  <c r="K5326" i="2"/>
  <c r="J5327" i="2"/>
  <c r="K5327" i="2"/>
  <c r="J5328" i="2"/>
  <c r="K5328" i="2"/>
  <c r="J5329" i="2"/>
  <c r="K5329" i="2"/>
  <c r="J5330" i="2"/>
  <c r="K5330" i="2"/>
  <c r="J5331" i="2"/>
  <c r="K5331" i="2"/>
  <c r="J5332" i="2"/>
  <c r="K5332" i="2"/>
  <c r="J5333" i="2"/>
  <c r="K5333" i="2"/>
  <c r="J5334" i="2"/>
  <c r="K5334" i="2"/>
  <c r="J5335" i="2"/>
  <c r="K5335" i="2"/>
  <c r="J5336" i="2"/>
  <c r="K5336" i="2"/>
  <c r="J5337" i="2"/>
  <c r="K5337" i="2"/>
  <c r="J5338" i="2"/>
  <c r="K5338" i="2"/>
  <c r="J5339" i="2"/>
  <c r="K5339" i="2"/>
  <c r="J5340" i="2"/>
  <c r="K5340" i="2"/>
  <c r="J5341" i="2"/>
  <c r="K5341" i="2"/>
  <c r="J5342" i="2"/>
  <c r="K5342" i="2"/>
  <c r="J5343" i="2"/>
  <c r="K5343" i="2"/>
  <c r="J5344" i="2"/>
  <c r="K5344" i="2"/>
  <c r="J5345" i="2"/>
  <c r="K5345" i="2"/>
  <c r="J5346" i="2"/>
  <c r="K5346" i="2"/>
  <c r="J5347" i="2"/>
  <c r="K5347" i="2"/>
  <c r="J5348" i="2"/>
  <c r="K5348" i="2"/>
  <c r="J5349" i="2"/>
  <c r="K5349" i="2"/>
  <c r="J5350" i="2"/>
  <c r="K5350" i="2"/>
  <c r="J5351" i="2"/>
  <c r="K5351" i="2"/>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2" i="6"/>
  <c r="L35" i="13"/>
  <c r="L34" i="13"/>
  <c r="L33" i="13"/>
  <c r="L32" i="13"/>
  <c r="L31" i="13"/>
  <c r="L30" i="13"/>
  <c r="L29" i="13"/>
  <c r="L26" i="13"/>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2" i="2"/>
  <c r="L51" i="13"/>
  <c r="K51" i="13"/>
  <c r="L50" i="13"/>
  <c r="K50" i="13"/>
  <c r="L49" i="13"/>
  <c r="K49" i="13"/>
  <c r="L48" i="13"/>
  <c r="K48" i="13"/>
  <c r="L47" i="13"/>
  <c r="K47" i="13"/>
  <c r="L46" i="13"/>
  <c r="K46" i="13"/>
  <c r="L45" i="13"/>
  <c r="K45" i="13"/>
  <c r="L42" i="13"/>
  <c r="K42" i="13"/>
  <c r="D35" i="13"/>
  <c r="K35" i="13"/>
  <c r="D34" i="13"/>
  <c r="C34" i="13"/>
  <c r="K34" i="13"/>
  <c r="D33" i="13"/>
  <c r="C33" i="13"/>
  <c r="K33" i="13"/>
  <c r="D32" i="13"/>
  <c r="C32" i="13"/>
  <c r="G16" i="13"/>
  <c r="D31" i="13"/>
  <c r="C31" i="13"/>
  <c r="K31" i="13"/>
  <c r="D30" i="13"/>
  <c r="C30" i="13"/>
  <c r="D29" i="13"/>
  <c r="D26" i="13"/>
  <c r="C26" i="13"/>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2" i="6"/>
  <c r="K29" i="13" l="1"/>
  <c r="C9" i="13"/>
  <c r="H41" i="13"/>
  <c r="H43" i="13"/>
  <c r="H44" i="13"/>
  <c r="G41" i="13"/>
  <c r="G43" i="13"/>
  <c r="G44" i="13"/>
  <c r="G15" i="13"/>
  <c r="G19" i="13"/>
  <c r="G35" i="13"/>
  <c r="H15" i="13"/>
  <c r="H19" i="13"/>
  <c r="G29" i="13"/>
  <c r="G13" i="13"/>
  <c r="G17" i="13"/>
  <c r="H13" i="13"/>
  <c r="H17" i="13"/>
  <c r="G10" i="13"/>
  <c r="G14" i="13"/>
  <c r="G31" i="13"/>
  <c r="G32" i="13"/>
  <c r="G33" i="13"/>
  <c r="G18" i="13"/>
  <c r="G34" i="13"/>
  <c r="D25" i="13"/>
  <c r="H10" i="13"/>
  <c r="H26" i="13"/>
  <c r="H29" i="13"/>
  <c r="H14" i="13"/>
  <c r="H30" i="13"/>
  <c r="H31" i="13"/>
  <c r="H16" i="13"/>
  <c r="H32" i="13"/>
  <c r="H33" i="13"/>
  <c r="H18" i="13"/>
  <c r="H34" i="13"/>
  <c r="H35" i="13"/>
  <c r="C29" i="13"/>
  <c r="C35" i="13"/>
  <c r="K26" i="13"/>
  <c r="K30" i="13"/>
  <c r="K32" i="13"/>
  <c r="K41" i="13"/>
  <c r="G42" i="13"/>
  <c r="G45" i="13"/>
  <c r="G46" i="13"/>
  <c r="G47" i="13"/>
  <c r="G48" i="13"/>
  <c r="G49" i="13"/>
  <c r="G50" i="13"/>
  <c r="G51" i="13"/>
  <c r="C25" i="13"/>
  <c r="G26" i="13"/>
  <c r="G30" i="13"/>
  <c r="L41" i="13"/>
  <c r="H42" i="13"/>
  <c r="H45" i="13"/>
  <c r="H46" i="13"/>
  <c r="H47" i="13"/>
  <c r="H48" i="13"/>
  <c r="H49" i="13"/>
  <c r="H50" i="13"/>
  <c r="H51" i="13"/>
  <c r="H9" i="13" l="1"/>
  <c r="G9" i="13"/>
  <c r="C48" i="13"/>
  <c r="C43" i="13"/>
  <c r="C44" i="13"/>
  <c r="D42" i="13"/>
  <c r="D43" i="13"/>
  <c r="D44" i="13"/>
  <c r="D48" i="13"/>
  <c r="C50" i="13"/>
  <c r="D46" i="13"/>
  <c r="C41" i="13"/>
  <c r="C49" i="13"/>
  <c r="G25" i="13"/>
  <c r="K25" i="13"/>
  <c r="C51" i="13"/>
  <c r="C47" i="13"/>
  <c r="C45" i="13"/>
  <c r="C42" i="13"/>
  <c r="L25" i="13"/>
  <c r="D41" i="13"/>
  <c r="D51" i="13"/>
  <c r="D49" i="13"/>
  <c r="D47" i="13"/>
  <c r="D45" i="13"/>
  <c r="H25" i="13"/>
  <c r="D50" i="13"/>
  <c r="C46" i="13"/>
  <c r="V6" i="10" l="1"/>
  <c r="S6" i="10"/>
  <c r="S7" i="10"/>
  <c r="T7" i="10" s="1"/>
  <c r="S8" i="10"/>
  <c r="U8" i="10" s="1"/>
  <c r="S9" i="10"/>
  <c r="U9" i="10" s="1"/>
  <c r="S10" i="10"/>
  <c r="U10" i="10" s="1"/>
  <c r="S11" i="10"/>
  <c r="T11" i="10" s="1"/>
  <c r="S12" i="10"/>
  <c r="U12" i="10" s="1"/>
  <c r="S13" i="10"/>
  <c r="T13" i="10" s="1"/>
  <c r="S14" i="10"/>
  <c r="U14" i="10" s="1"/>
  <c r="S15" i="10"/>
  <c r="T15" i="10" s="1"/>
  <c r="S16" i="10"/>
  <c r="T16" i="10" s="1"/>
  <c r="S17" i="10"/>
  <c r="U17" i="10" s="1"/>
  <c r="S18" i="10"/>
  <c r="T18" i="10" s="1"/>
  <c r="S5" i="10"/>
  <c r="U11" i="10" l="1"/>
  <c r="V11" i="10" s="1"/>
  <c r="T8" i="10"/>
  <c r="V8" i="10" s="1"/>
  <c r="U18" i="10"/>
  <c r="V18" i="10" s="1"/>
  <c r="U15" i="10"/>
  <c r="V15" i="10" s="1"/>
  <c r="U7" i="10"/>
  <c r="V7" i="10" s="1"/>
  <c r="T12" i="10"/>
  <c r="T17" i="10"/>
  <c r="V17" i="10" s="1"/>
  <c r="T14" i="10"/>
  <c r="V14" i="10" s="1"/>
  <c r="T10" i="10"/>
  <c r="V10" i="10" s="1"/>
  <c r="U16" i="10"/>
  <c r="V16" i="10" s="1"/>
  <c r="U13" i="10"/>
  <c r="V13" i="10" s="1"/>
  <c r="T9" i="10"/>
  <c r="V9" i="10" s="1"/>
  <c r="V5" i="10"/>
  <c r="Q2" i="10" l="1"/>
  <c r="Q19" i="10" l="1"/>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2" i="2"/>
  <c r="F7" i="4"/>
  <c r="R19" i="4" l="1"/>
  <c r="Q19" i="4"/>
  <c r="T19" i="4"/>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2" i="6"/>
  <c r="P14" i="4"/>
  <c r="T14" i="4" s="1"/>
  <c r="N14" i="4"/>
  <c r="R14" i="4" s="1"/>
  <c r="M14" i="4"/>
  <c r="Q14" i="4" s="1"/>
  <c r="P13" i="4"/>
  <c r="T13" i="4" s="1"/>
  <c r="N13" i="4"/>
  <c r="R13" i="4" s="1"/>
  <c r="M13" i="4"/>
  <c r="Q13" i="4" s="1"/>
  <c r="P12" i="4"/>
  <c r="T12" i="4" s="1"/>
  <c r="N12" i="4"/>
  <c r="R12" i="4" s="1"/>
  <c r="M12" i="4"/>
  <c r="Q12" i="4" s="1"/>
  <c r="P11" i="4"/>
  <c r="T11" i="4" s="1"/>
  <c r="N11" i="4"/>
  <c r="R11" i="4" s="1"/>
  <c r="M11" i="4"/>
  <c r="Q11" i="4" s="1"/>
  <c r="P10" i="4"/>
  <c r="T10" i="4" s="1"/>
  <c r="N10" i="4"/>
  <c r="R10" i="4" s="1"/>
  <c r="M10" i="4"/>
  <c r="Q10" i="4" s="1"/>
  <c r="P9" i="4"/>
  <c r="T9" i="4" s="1"/>
  <c r="N9" i="4"/>
  <c r="R9" i="4" s="1"/>
  <c r="M9" i="4"/>
  <c r="Q9" i="4" s="1"/>
  <c r="P8" i="4"/>
  <c r="T8" i="4" s="1"/>
  <c r="N8" i="4"/>
  <c r="R8" i="4" s="1"/>
  <c r="M8" i="4"/>
  <c r="Q8" i="4" s="1"/>
  <c r="P7" i="4"/>
  <c r="N7" i="4"/>
  <c r="M7" i="4"/>
  <c r="M19" i="4" s="1"/>
  <c r="J15" i="4"/>
  <c r="J36" i="4" s="1"/>
  <c r="I15" i="4"/>
  <c r="I31" i="4" s="1"/>
  <c r="H15" i="4"/>
  <c r="H33" i="4" s="1"/>
  <c r="G15" i="4"/>
  <c r="G39" i="4" s="1"/>
  <c r="F14" i="4"/>
  <c r="F13" i="4"/>
  <c r="F12" i="4"/>
  <c r="F11" i="4"/>
  <c r="F10" i="4"/>
  <c r="F9" i="4"/>
  <c r="F8" i="4"/>
  <c r="G27" i="4"/>
  <c r="J26" i="4"/>
  <c r="I26" i="4"/>
  <c r="H26" i="4"/>
  <c r="G26" i="4"/>
  <c r="J25" i="4"/>
  <c r="I25" i="4"/>
  <c r="H25" i="4"/>
  <c r="G25" i="4"/>
  <c r="J24" i="4"/>
  <c r="I24" i="4"/>
  <c r="H24" i="4"/>
  <c r="G24" i="4"/>
  <c r="J23" i="4"/>
  <c r="I23" i="4"/>
  <c r="H23" i="4"/>
  <c r="G23" i="4"/>
  <c r="J22" i="4"/>
  <c r="I22" i="4"/>
  <c r="H22" i="4"/>
  <c r="G22" i="4"/>
  <c r="J21" i="4"/>
  <c r="I21" i="4"/>
  <c r="H21" i="4"/>
  <c r="G21" i="4"/>
  <c r="J20" i="4"/>
  <c r="I20" i="4"/>
  <c r="H20" i="4"/>
  <c r="G20" i="4"/>
  <c r="J19" i="4"/>
  <c r="I19" i="4"/>
  <c r="H19" i="4"/>
  <c r="G19" i="4"/>
  <c r="F19" i="4"/>
  <c r="J33" i="4"/>
  <c r="J31" i="4"/>
  <c r="J2" i="1" l="1"/>
  <c r="H35" i="4"/>
  <c r="H31" i="4"/>
  <c r="J27" i="4"/>
  <c r="J35" i="4"/>
  <c r="H27" i="4"/>
  <c r="H39" i="4"/>
  <c r="F26" i="4"/>
  <c r="I39" i="4"/>
  <c r="I27" i="4"/>
  <c r="I36" i="4"/>
  <c r="I34" i="4"/>
  <c r="I32" i="4"/>
  <c r="I37" i="4"/>
  <c r="I33" i="4"/>
  <c r="I35" i="4"/>
  <c r="I38" i="4"/>
  <c r="T7" i="4"/>
  <c r="P19" i="4"/>
  <c r="R7" i="4"/>
  <c r="N19" i="4"/>
  <c r="T25" i="4"/>
  <c r="P25" i="4"/>
  <c r="T21" i="4"/>
  <c r="P21" i="4"/>
  <c r="T23" i="4"/>
  <c r="P23" i="4"/>
  <c r="P24" i="4"/>
  <c r="T24" i="4"/>
  <c r="Q20" i="4"/>
  <c r="M20" i="4"/>
  <c r="Q21" i="4"/>
  <c r="M21" i="4"/>
  <c r="Q22" i="4"/>
  <c r="M22" i="4"/>
  <c r="Q23" i="4"/>
  <c r="M23" i="4"/>
  <c r="Q24" i="4"/>
  <c r="M24" i="4"/>
  <c r="Q25" i="4"/>
  <c r="M25" i="4"/>
  <c r="Q26" i="4"/>
  <c r="M26" i="4"/>
  <c r="T20" i="4"/>
  <c r="P20" i="4"/>
  <c r="P22" i="4"/>
  <c r="T22" i="4"/>
  <c r="T26" i="4"/>
  <c r="P26" i="4"/>
  <c r="R20" i="4"/>
  <c r="N20" i="4"/>
  <c r="R21" i="4"/>
  <c r="N21" i="4"/>
  <c r="R22" i="4"/>
  <c r="N22" i="4"/>
  <c r="R23" i="4"/>
  <c r="N23" i="4"/>
  <c r="R24" i="4"/>
  <c r="N24" i="4"/>
  <c r="R25" i="4"/>
  <c r="N25" i="4"/>
  <c r="R26" i="4"/>
  <c r="N26" i="4"/>
  <c r="F23" i="4"/>
  <c r="J37" i="4"/>
  <c r="J39" i="4"/>
  <c r="H37" i="4"/>
  <c r="F15" i="4"/>
  <c r="H32" i="4"/>
  <c r="J34" i="4"/>
  <c r="H36" i="4"/>
  <c r="J38" i="4"/>
  <c r="F24" i="4"/>
  <c r="J32" i="4"/>
  <c r="H34" i="4"/>
  <c r="H38" i="4"/>
  <c r="F20" i="4"/>
  <c r="P15" i="4"/>
  <c r="T15" i="4" s="1"/>
  <c r="F21" i="4"/>
  <c r="F25" i="4"/>
  <c r="F22" i="4"/>
  <c r="M15" i="4"/>
  <c r="Q15" i="4" s="1"/>
  <c r="N15" i="4"/>
  <c r="R15" i="4" s="1"/>
  <c r="Q7" i="4"/>
  <c r="G31" i="4"/>
  <c r="G32" i="4"/>
  <c r="G33" i="4"/>
  <c r="G34" i="4"/>
  <c r="G35" i="4"/>
  <c r="G36" i="4"/>
  <c r="G37" i="4"/>
  <c r="G38" i="4"/>
  <c r="F39" i="4" l="1"/>
  <c r="F31" i="4"/>
  <c r="F32" i="4"/>
  <c r="F36" i="4"/>
  <c r="F33" i="4"/>
  <c r="F35" i="4"/>
  <c r="F37" i="4"/>
  <c r="F38" i="4"/>
  <c r="F34" i="4"/>
  <c r="Q27" i="4"/>
  <c r="M27" i="4"/>
  <c r="T27" i="4"/>
  <c r="P27" i="4"/>
  <c r="R27" i="4"/>
  <c r="N27" i="4"/>
  <c r="F27" i="4"/>
  <c r="O7" i="4" l="1"/>
  <c r="S7" i="4" s="1"/>
  <c r="S19" i="4"/>
  <c r="S22" i="4"/>
  <c r="S24" i="4"/>
  <c r="O9" i="4"/>
  <c r="S9" i="4" s="1"/>
  <c r="O10" i="4"/>
  <c r="O14" i="4"/>
  <c r="S14" i="4" s="1"/>
  <c r="O13" i="4"/>
  <c r="S13" i="4" s="1"/>
  <c r="O8" i="4"/>
  <c r="S8" i="4" s="1"/>
  <c r="O11" i="4"/>
  <c r="S11" i="4" s="1"/>
  <c r="O12" i="4"/>
  <c r="S12" i="4" s="1"/>
  <c r="O22" i="4" l="1"/>
  <c r="S23" i="4"/>
  <c r="S20" i="4"/>
  <c r="S21" i="4"/>
  <c r="S26" i="4"/>
  <c r="O15" i="4"/>
  <c r="S15" i="4" s="1"/>
  <c r="S25" i="4"/>
  <c r="O21" i="4"/>
  <c r="O26" i="4"/>
  <c r="O19" i="4"/>
  <c r="O20" i="4"/>
  <c r="O25" i="4"/>
  <c r="O23" i="4"/>
  <c r="S10" i="4"/>
  <c r="O24" i="4"/>
  <c r="S27" i="4" l="1"/>
  <c r="O2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Kavyahbhat</author>
  </authors>
  <commentList>
    <comment ref="F5" authorId="0" shapeId="0" xr:uid="{2287AF26-27AA-46AB-A123-2C1BB65F94FB}">
      <text>
        <r>
          <rPr>
            <b/>
            <sz val="9"/>
            <color indexed="81"/>
            <rFont val="Tahoma"/>
            <family val="2"/>
          </rPr>
          <t>Kavyahbhat:</t>
        </r>
        <r>
          <rPr>
            <sz val="9"/>
            <color indexed="81"/>
            <rFont val="Tahoma"/>
            <family val="2"/>
          </rPr>
          <t xml:space="preserve">
Downloaded from Game Refinery portal</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<sst xmlns="http://schemas.openxmlformats.org/spreadsheetml/2006/main" count="33837" uniqueCount="661">
  <si>
    <t>Date</t>
  </si>
  <si>
    <t>KingsChoice_Revenue</t>
  </si>
  <si>
    <t>Row Labels</t>
  </si>
  <si>
    <t>Sum of KingsChoice_Revenue</t>
  </si>
  <si>
    <t>Sun</t>
  </si>
  <si>
    <t>Sat</t>
  </si>
  <si>
    <t>Grand Total</t>
  </si>
  <si>
    <t>MOM Rev</t>
  </si>
  <si>
    <t>% Change</t>
  </si>
  <si>
    <t>Spend</t>
  </si>
  <si>
    <t>May</t>
  </si>
  <si>
    <t>Data received</t>
  </si>
  <si>
    <t>168Days</t>
  </si>
  <si>
    <t>17th May -31st Oct 2021</t>
  </si>
  <si>
    <t>Jun</t>
  </si>
  <si>
    <t>Total Months</t>
  </si>
  <si>
    <t>~6</t>
  </si>
  <si>
    <t>Jul</t>
  </si>
  <si>
    <t>Splits</t>
  </si>
  <si>
    <t>2 months each</t>
  </si>
  <si>
    <t>May-Jun</t>
  </si>
  <si>
    <t>Aug</t>
  </si>
  <si>
    <t>Jul-Aug</t>
  </si>
  <si>
    <t>Sep</t>
  </si>
  <si>
    <t>Sep-Oct</t>
  </si>
  <si>
    <t>Oct</t>
  </si>
  <si>
    <t>KPI</t>
  </si>
  <si>
    <t>King's Choice Revenue</t>
  </si>
  <si>
    <t>Time Period</t>
  </si>
  <si>
    <t>153 days (1st Jun to 31st Oct. 2021)</t>
  </si>
  <si>
    <t>Launch Date</t>
  </si>
  <si>
    <t>May 17th 2021</t>
  </si>
  <si>
    <t>Macro</t>
  </si>
  <si>
    <t>Micro</t>
  </si>
  <si>
    <t>Variable</t>
  </si>
  <si>
    <t>Incremental</t>
  </si>
  <si>
    <t>Media</t>
  </si>
  <si>
    <t>Total Facebook</t>
  </si>
  <si>
    <t>AEO</t>
  </si>
  <si>
    <t>MAIA</t>
  </si>
  <si>
    <t>Total Google</t>
  </si>
  <si>
    <t>UAC 2.5</t>
  </si>
  <si>
    <t>UAC 1.0</t>
  </si>
  <si>
    <t>Total Unity</t>
  </si>
  <si>
    <t>Iron Source</t>
  </si>
  <si>
    <t>Moloco</t>
  </si>
  <si>
    <t>Apple Search</t>
  </si>
  <si>
    <t>Total Snapchat</t>
  </si>
  <si>
    <t>Total Tiktok</t>
  </si>
  <si>
    <t>Kaden</t>
  </si>
  <si>
    <t>Game Events</t>
  </si>
  <si>
    <t>New Content</t>
  </si>
  <si>
    <t>Internal Event</t>
  </si>
  <si>
    <t>Base</t>
  </si>
  <si>
    <t>Competitors</t>
  </si>
  <si>
    <t>Kings Throne-Game of Conquest</t>
  </si>
  <si>
    <t>Game of Sulthans</t>
  </si>
  <si>
    <t>seasonality</t>
  </si>
  <si>
    <t>Holiday</t>
  </si>
  <si>
    <t>Actual</t>
  </si>
  <si>
    <t>Model</t>
  </si>
  <si>
    <t>Error</t>
  </si>
  <si>
    <t>MAPE</t>
  </si>
  <si>
    <t>Model Statistics</t>
  </si>
  <si>
    <t>Acceptable Range</t>
  </si>
  <si>
    <t>RSQ</t>
  </si>
  <si>
    <t>&gt; 80%</t>
  </si>
  <si>
    <t>&lt; 20%</t>
  </si>
  <si>
    <t>Holdout MAPE</t>
  </si>
  <si>
    <t>FB ST Pre Sep</t>
  </si>
  <si>
    <t>FB ST Post Sep</t>
  </si>
  <si>
    <t>Arki Post Sep</t>
  </si>
  <si>
    <t>Arki  Sep</t>
  </si>
  <si>
    <t>Impressions</t>
  </si>
  <si>
    <t>Spend (USD)</t>
  </si>
  <si>
    <t>CPM (000 USD)</t>
  </si>
  <si>
    <t>Title</t>
  </si>
  <si>
    <t>Variable 1</t>
  </si>
  <si>
    <t>Agg</t>
  </si>
  <si>
    <t>Ios 14.5</t>
  </si>
  <si>
    <t>Ios 14.5comp</t>
  </si>
  <si>
    <t>aarki_Post_ios14_5</t>
  </si>
  <si>
    <t>Aarki</t>
  </si>
  <si>
    <t>Competition Codycross</t>
  </si>
  <si>
    <t>sum</t>
  </si>
  <si>
    <t>Pre</t>
  </si>
  <si>
    <t>aarki_Pre_ios14_5</t>
  </si>
  <si>
    <t>Competition Nytcross</t>
  </si>
  <si>
    <t>apple_search_Post_ios14_5</t>
  </si>
  <si>
    <t>Competition Wordcraze</t>
  </si>
  <si>
    <t>apple_search_Pre_ios14_5</t>
  </si>
  <si>
    <t>Competition Jeopardy</t>
  </si>
  <si>
    <t>chartboost_xpromo_Post_ios14_5</t>
  </si>
  <si>
    <t>Chartboost Xpromo</t>
  </si>
  <si>
    <t>Competition Triviacrack2</t>
  </si>
  <si>
    <t>chartboost_xpromo_Pre_ios14_5</t>
  </si>
  <si>
    <t>Competition Triviastar</t>
  </si>
  <si>
    <t>Competition_NYTCross</t>
  </si>
  <si>
    <t>Competition Pddcross</t>
  </si>
  <si>
    <t>Competition_TriviaCrack2</t>
  </si>
  <si>
    <t>Competition 1Cluecross</t>
  </si>
  <si>
    <t>Competition_TriviaStar</t>
  </si>
  <si>
    <t>Competition Dailypopcross</t>
  </si>
  <si>
    <t>Competition_WordCraze</t>
  </si>
  <si>
    <t>Facebook</t>
  </si>
  <si>
    <t>Covid_Residential_Post_ios14_5</t>
  </si>
  <si>
    <t>Covid Residential</t>
  </si>
  <si>
    <t>Google</t>
  </si>
  <si>
    <t>Covid_Residential_Pre_ios14_5</t>
  </si>
  <si>
    <t>Event_int_LB_Event</t>
  </si>
  <si>
    <t>Event Int Lb Event</t>
  </si>
  <si>
    <t>Facebook_Post_ios14_5</t>
  </si>
  <si>
    <t>Facebook_Pre_ios14_5</t>
  </si>
  <si>
    <t>Ironsource</t>
  </si>
  <si>
    <t>GDP_Post_ios14_5</t>
  </si>
  <si>
    <t>GDP</t>
  </si>
  <si>
    <t>Liftoff</t>
  </si>
  <si>
    <t>GDP_Pre_ios14_5</t>
  </si>
  <si>
    <t>Unity</t>
  </si>
  <si>
    <t>Google_Post_ios14_5</t>
  </si>
  <si>
    <t>Vungle</t>
  </si>
  <si>
    <t>Google_Pre_ios14_5</t>
  </si>
  <si>
    <t>Event Build Update</t>
  </si>
  <si>
    <t>ironsource_Post_ios14_5</t>
  </si>
  <si>
    <t>ironsource_Pre_ios14_5</t>
  </si>
  <si>
    <t>Event Int Trivia</t>
  </si>
  <si>
    <t>liftoff</t>
  </si>
  <si>
    <t>Event Bugs</t>
  </si>
  <si>
    <t>unity_Post_ios14_5</t>
  </si>
  <si>
    <t>Event Holidays</t>
  </si>
  <si>
    <t>unity_Pre_ios14_5</t>
  </si>
  <si>
    <t>Event Quarter Change</t>
  </si>
  <si>
    <t>vungle_Post_ios14_5</t>
  </si>
  <si>
    <t>Event Ios 14</t>
  </si>
  <si>
    <t>vungle_Pre_ios14_5</t>
  </si>
  <si>
    <t>Avg</t>
  </si>
  <si>
    <t>aarki_split</t>
  </si>
  <si>
    <t>Competition_Jeopardy</t>
  </si>
  <si>
    <t>Event_bugs</t>
  </si>
  <si>
    <t>Event_Build_update</t>
  </si>
  <si>
    <t>Event_Holidays</t>
  </si>
  <si>
    <t>Event_int_LB_Event_Post_ios14_5</t>
  </si>
  <si>
    <t>Event_int_LB_Event_Pre_ios14_5</t>
  </si>
  <si>
    <t>Event_int_Trivia</t>
  </si>
  <si>
    <t>Facebook_NonStatic_Post_ios14_5</t>
  </si>
  <si>
    <t>Facebook NonStatic</t>
  </si>
  <si>
    <t>Facebook_NonStatic_Pre_ios14_5</t>
  </si>
  <si>
    <t>Facebook_NonStatic_split</t>
  </si>
  <si>
    <t>Facebook_Static_Post_ios14_5</t>
  </si>
  <si>
    <t>Facebook Static</t>
  </si>
  <si>
    <t>Facebook_Static_Pre_ios14_5</t>
  </si>
  <si>
    <t>Gdp</t>
  </si>
  <si>
    <t>Google_split</t>
  </si>
  <si>
    <t>Google_split_2</t>
  </si>
  <si>
    <t>ironsource_split</t>
  </si>
  <si>
    <t>vungle_split</t>
  </si>
  <si>
    <t>Aarki_mm</t>
  </si>
  <si>
    <t>aarki_split_mm</t>
  </si>
  <si>
    <t>apple_search</t>
  </si>
  <si>
    <t>Competition_1ClueCross</t>
  </si>
  <si>
    <t>Competition_DailyPOPCross</t>
  </si>
  <si>
    <t>Event_int_LB_Event_1</t>
  </si>
  <si>
    <t>Event_int_LB_Event_2</t>
  </si>
  <si>
    <t>Facebook_NonStatic_mm</t>
  </si>
  <si>
    <t>Facebook_Static_mm</t>
  </si>
  <si>
    <t>Google_mm</t>
  </si>
  <si>
    <t>ironsource_mm</t>
  </si>
  <si>
    <t>liftoff_mm</t>
  </si>
  <si>
    <t>Unity_mm</t>
  </si>
  <si>
    <t>vungle_mm</t>
  </si>
  <si>
    <t>Post</t>
  </si>
  <si>
    <t>Google_Split_Mar</t>
  </si>
  <si>
    <t>Fb_NS_Mar</t>
  </si>
  <si>
    <t>Covid_Residential</t>
  </si>
  <si>
    <t>ios14_5_series</t>
  </si>
  <si>
    <t>iOS 14.5 Rollout</t>
  </si>
  <si>
    <t>FB_NS_Pre_iOS_14_5</t>
  </si>
  <si>
    <t>Event_int_LB_Event_peaks</t>
  </si>
  <si>
    <t>Facebook_Static_Post_ios14_5_A</t>
  </si>
  <si>
    <t>Facebook_Static_Post_ios14_5_B</t>
  </si>
  <si>
    <t>Trend_Poly</t>
  </si>
  <si>
    <t>Trend</t>
  </si>
  <si>
    <t>ios14_5_series_decimal</t>
  </si>
  <si>
    <t>google</t>
  </si>
  <si>
    <t>ios14_5_series_decimal_May</t>
  </si>
  <si>
    <t>Event_int_LB_Event_peak_1</t>
  </si>
  <si>
    <t>Event_int_LB_Event_peak_2</t>
  </si>
  <si>
    <t>Total Revenue</t>
  </si>
  <si>
    <t>Group</t>
  </si>
  <si>
    <t>Bucket</t>
  </si>
  <si>
    <t>Incremental Revenue</t>
  </si>
  <si>
    <t>% Incremental Revenue</t>
  </si>
  <si>
    <t xml:space="preserve">Spend Share% </t>
  </si>
  <si>
    <t>Revenue (USD)</t>
  </si>
  <si>
    <t>Base Trend</t>
  </si>
  <si>
    <t>Competition</t>
  </si>
  <si>
    <t>Total Competition</t>
  </si>
  <si>
    <t>Call Me the Emperor</t>
  </si>
  <si>
    <t>Legend of the pheniox</t>
  </si>
  <si>
    <t>Total Incremental</t>
  </si>
  <si>
    <t>Total Media</t>
  </si>
  <si>
    <t>FacebookAEO</t>
  </si>
  <si>
    <t>FacebookMAIA</t>
  </si>
  <si>
    <t>GoogleUAC 2.5</t>
  </si>
  <si>
    <t>GoogleUAC 1.0</t>
  </si>
  <si>
    <t>UnityAEO</t>
  </si>
  <si>
    <t>IronSourceTotal</t>
  </si>
  <si>
    <t>IronSource</t>
  </si>
  <si>
    <t>MolocoTotal</t>
  </si>
  <si>
    <t>Apple SearchTotal</t>
  </si>
  <si>
    <t>SnapchatMAIA</t>
  </si>
  <si>
    <t>SnapchatAEO</t>
  </si>
  <si>
    <t>Total TikTok</t>
  </si>
  <si>
    <t>TikTokMAIA</t>
  </si>
  <si>
    <t>TikTokAEO</t>
  </si>
  <si>
    <t>KadenTotal</t>
  </si>
  <si>
    <t>Event</t>
  </si>
  <si>
    <t>Total Event</t>
  </si>
  <si>
    <t>New Content/Internal</t>
  </si>
  <si>
    <t>Key Points</t>
  </si>
  <si>
    <t>Base Sales (31.2%) refers to the sales generated through organic/ external factors</t>
  </si>
  <si>
    <t>Incremental sales (69%) refers to revenue generated through paid marketing campaigns/events (additional sales)</t>
  </si>
  <si>
    <t>Meida has the lion's share of total incremental (67%)</t>
  </si>
  <si>
    <t>FB (23.7%) has the highest sales contribution in media followed by Google (11.9%) &amp; Unity (9.6%)</t>
  </si>
  <si>
    <t>With Facebook, AEO &amp; MAIA have 22.8% 1.0% respectively</t>
  </si>
  <si>
    <t>TikTok (0.8%) has the lowest sales contribution in media followed by Kaden (0.2%)</t>
  </si>
  <si>
    <t>Internal Event has been the most productive event with a contribution of ~2.0%</t>
  </si>
  <si>
    <t>iOS ATT Adoption Rate (2021)</t>
  </si>
  <si>
    <t>Month</t>
  </si>
  <si>
    <t>Mar</t>
  </si>
  <si>
    <t>Apr</t>
  </si>
  <si>
    <t>Dec</t>
  </si>
  <si>
    <t>Adoption Rate</t>
  </si>
  <si>
    <t>Split</t>
  </si>
  <si>
    <t>Pre iOS (till 26th April)</t>
  </si>
  <si>
    <t>Post ATT S1</t>
  </si>
  <si>
    <t>Post ATT S2</t>
  </si>
  <si>
    <t>Post ATT S3</t>
  </si>
  <si>
    <t>Period</t>
  </si>
  <si>
    <t>Post iOS S1</t>
  </si>
  <si>
    <t>Post iOS S2</t>
  </si>
  <si>
    <t>Post iOS S3</t>
  </si>
  <si>
    <t>Jul to Aug 2021</t>
  </si>
  <si>
    <t>Sept to Oct 2021</t>
  </si>
  <si>
    <t>30 days</t>
  </si>
  <si>
    <t>62 days</t>
  </si>
  <si>
    <t>61 days</t>
  </si>
  <si>
    <t>Media Spend</t>
  </si>
  <si>
    <t>Incr. Revenue</t>
  </si>
  <si>
    <t>Spend(USD)</t>
  </si>
  <si>
    <t>ROI</t>
  </si>
  <si>
    <t>Effectiveness(000')</t>
  </si>
  <si>
    <t>CPM(USD)</t>
  </si>
  <si>
    <t>Support (Impressions)</t>
  </si>
  <si>
    <t>DigitalImp_AppleSearch_Total_Jul_Aug_TRFM</t>
  </si>
  <si>
    <t>DigitalImp_AppleSearch_Total_Sep_Oct_TRFM</t>
  </si>
  <si>
    <t>DigitalImp_FB_AEO_Jul_Aug_TRFM_TRFM_TRFM</t>
  </si>
  <si>
    <t>DigitalImp_FB_AEO_May_Jun_TRFM_TRFM</t>
  </si>
  <si>
    <t>DigitalImp_FB_AEO_Sep_Oct_TRFM_TRFM</t>
  </si>
  <si>
    <t>DigitalImp_FB_MAIA_May_Jun_TRFM</t>
  </si>
  <si>
    <t>DigitalImp_FB_MAIA_Sep_Oct_TRFM</t>
  </si>
  <si>
    <t>DigitalImp_Google_UAC1_0_Jul_Aug_TRFM</t>
  </si>
  <si>
    <t>DigitalImp_Google_UAC1_0_May_Jun_TRFM</t>
  </si>
  <si>
    <t>DigitalImp_Google_UAC1_0_Sep_Oct_TRFM_TRFM</t>
  </si>
  <si>
    <t>DigitalImp_Google_UAC2_5_Jul_Aug_TRFM</t>
  </si>
  <si>
    <t>DigitalImp_Google_UAC2_5_May_Jun_TRFM_TRFM</t>
  </si>
  <si>
    <t>DigitalImp_Google_UAC2_5_Sep_Oct_TRFM_TRFM_TRFM</t>
  </si>
  <si>
    <t>DigitalImp_IronSource_Total_Jul_Aug_TRFM_TRFM</t>
  </si>
  <si>
    <t>DigitalImp_IronSource_Total_May_Jun_TRFM</t>
  </si>
  <si>
    <t>DigitalImp_IronSource_Total_Sep_Oct_TRFM_TRFM</t>
  </si>
  <si>
    <t>DigitalImp_Kaden_Total_Sep_Oct_TRFM_TRFM_TRFM_TRFM</t>
  </si>
  <si>
    <t>DigitalImp_Moloco_Total_Sep_Oct_TRFM</t>
  </si>
  <si>
    <t>DigitalImp_Snapchat_AEO_Jul_Aug_TRFM_TRFM_TRFM</t>
  </si>
  <si>
    <t>DigitalImp_Snapchat_AEO_Sep_Oct_TRFM_TRFM</t>
  </si>
  <si>
    <t>DigitalImp_Snapchat_MAIA_Jul_Aug_TRFM</t>
  </si>
  <si>
    <t>DigitalImp_Snapchat_MAIA_Sep_Oct_TRFM</t>
  </si>
  <si>
    <t>DigitalImp_TikTok_AEO_Sep_Oct_TRFM</t>
  </si>
  <si>
    <t>DigitalImp_TikTok_MAIA_Sep_Oct_TRFM</t>
  </si>
  <si>
    <t>DigitalImp_Unity_AEO_Jul_Aug_TRFM_TRFM</t>
  </si>
  <si>
    <t>DigitalImp_Unity_AEO_May_Jun_TRFM_TRFM</t>
  </si>
  <si>
    <t>DigitalImp_Unity_AEO_Sep_Oct_TRFM_TRFM</t>
  </si>
  <si>
    <t>FB_AEO</t>
  </si>
  <si>
    <t>FB_MAIA</t>
  </si>
  <si>
    <t>-</t>
  </si>
  <si>
    <t>Google UAC2.5</t>
  </si>
  <si>
    <t>Google UAC1.0</t>
  </si>
  <si>
    <t>Unity-AEO</t>
  </si>
  <si>
    <t>Snapchat-MAIA</t>
  </si>
  <si>
    <t>Snapchat-AEO</t>
  </si>
  <si>
    <t>TikTok-MAIA</t>
  </si>
  <si>
    <t>TikTok-AEO</t>
  </si>
  <si>
    <t>unity-MAIA_Spends</t>
  </si>
  <si>
    <t>CPM(000 USD)</t>
  </si>
  <si>
    <t>incr</t>
  </si>
  <si>
    <t>spend</t>
  </si>
  <si>
    <t>imp</t>
  </si>
  <si>
    <t>cpm</t>
  </si>
  <si>
    <t>effe</t>
  </si>
  <si>
    <t>roi</t>
  </si>
  <si>
    <t>Response curve is a mechanism identifying how your Response (Incr. Revenue Per Impression) moves along with additional Impressions. It helps you explain what the optimal level of Impressions is to attain the maximum volume response and what is your saturation point</t>
  </si>
  <si>
    <r>
      <t xml:space="preserve">Point A: Current Threshold- </t>
    </r>
    <r>
      <rPr>
        <sz val="11"/>
        <color rgb="FF000000"/>
        <rFont val="Calibri"/>
        <family val="2"/>
        <scheme val="minor"/>
      </rPr>
      <t>This is the minimum amount of Impressions that is currently used by the media tactics.</t>
    </r>
  </si>
  <si>
    <r>
      <t xml:space="preserve">Point B: Maximum Marginal - </t>
    </r>
    <r>
      <rPr>
        <sz val="11"/>
        <color rgb="FF000000"/>
        <rFont val="Calibri"/>
        <family val="2"/>
        <scheme val="minor"/>
      </rPr>
      <t>At this point, the maximum volume response per one Impression is reached.  Marginal Digital media response is maximized i.e. the rate of increase after this point will not be the same as you increase the amount of Impressions</t>
    </r>
  </si>
  <si>
    <r>
      <t xml:space="preserve">Point C:  Maximum ROI- </t>
    </r>
    <r>
      <rPr>
        <sz val="11"/>
        <color rgb="FF000000"/>
        <rFont val="Calibri"/>
        <family val="2"/>
        <scheme val="minor"/>
      </rPr>
      <t xml:space="preserve">At this point, the best returns are obtained for the level of investment. </t>
    </r>
  </si>
  <si>
    <t>Optimal Range :</t>
  </si>
  <si>
    <r>
      <t xml:space="preserve">Between point B and C-  </t>
    </r>
    <r>
      <rPr>
        <sz val="11"/>
        <color rgb="FF000000"/>
        <rFont val="Calibri"/>
        <family val="2"/>
        <scheme val="minor"/>
      </rPr>
      <t>After point B, marginal Digital media response per Impression declines; however, cumulative volume per cumulative Impressions (Digital media</t>
    </r>
    <r>
      <rPr>
        <sz val="11"/>
        <color rgb="FFC00000"/>
        <rFont val="Calibri"/>
        <family val="2"/>
        <scheme val="minor"/>
      </rPr>
      <t xml:space="preserve"> </t>
    </r>
    <r>
      <rPr>
        <sz val="11"/>
        <rFont val="Calibri"/>
        <family val="2"/>
        <scheme val="minor"/>
      </rPr>
      <t>responsiveness) are still rising which causes ROI to rise. After point C, Digital media response and ROI diminish</t>
    </r>
  </si>
  <si>
    <t>Metric</t>
  </si>
  <si>
    <t>Current ROI</t>
  </si>
  <si>
    <t>Max  ROI</t>
  </si>
  <si>
    <t xml:space="preserve"> *Recommended spend change to reach optimal ROI</t>
  </si>
  <si>
    <t>Avg Current Daily Spend</t>
  </si>
  <si>
    <t>Avg Optimal Daily Spend</t>
  </si>
  <si>
    <t>*Post iOS S3 (Sept - Oct 2021)</t>
  </si>
  <si>
    <t xml:space="preserve">Facebook AEO </t>
  </si>
  <si>
    <t>Facebook MAIA</t>
  </si>
  <si>
    <t>Snapchat-MAIA **</t>
  </si>
  <si>
    <t>Snapchat-AEO **</t>
  </si>
  <si>
    <t>TikTok-MAIA **</t>
  </si>
  <si>
    <t>TikTok-AEO **</t>
  </si>
  <si>
    <t>Kaden **</t>
  </si>
  <si>
    <t>*Optimal % are based on individual tactical spend levels &amp; Response curves for major tactics built on S3 time period only to ensure we are capturing latest impact</t>
  </si>
  <si>
    <t xml:space="preserve">**The spend for these media tactics are very small  and not enough to get a robust read </t>
  </si>
  <si>
    <t>**Post iOS S2 (JUL - AUG 2021)</t>
  </si>
  <si>
    <t>Facebook AEO</t>
  </si>
  <si>
    <t>**Post iOS S1 (JUN 2021)</t>
  </si>
  <si>
    <t>Decomps</t>
  </si>
  <si>
    <t>Values</t>
  </si>
  <si>
    <t xml:space="preserve"> TotalAppleSearch</t>
  </si>
  <si>
    <t xml:space="preserve"> FB_AEO</t>
  </si>
  <si>
    <t xml:space="preserve"> FB_MAIA</t>
  </si>
  <si>
    <t xml:space="preserve"> Google UAC1.0</t>
  </si>
  <si>
    <t xml:space="preserve"> Google UAC2.5</t>
  </si>
  <si>
    <t>dec</t>
  </si>
  <si>
    <t xml:space="preserve"> Totalironsource</t>
  </si>
  <si>
    <t>dec/maintain</t>
  </si>
  <si>
    <t xml:space="preserve"> Totalkaden</t>
  </si>
  <si>
    <t xml:space="preserve"> TotalMoloco</t>
  </si>
  <si>
    <t xml:space="preserve"> Snapchat-AEO</t>
  </si>
  <si>
    <t xml:space="preserve"> Snapchat-MAIA</t>
  </si>
  <si>
    <t xml:space="preserve"> TikTok-AEO</t>
  </si>
  <si>
    <t xml:space="preserve"> TikTok-MAIA</t>
  </si>
  <si>
    <t xml:space="preserve"> unity-AEO</t>
  </si>
  <si>
    <t>Level1</t>
  </si>
  <si>
    <t>Level2</t>
  </si>
  <si>
    <t>Level3</t>
  </si>
  <si>
    <t>Imp*1000</t>
  </si>
  <si>
    <t>Imp</t>
  </si>
  <si>
    <t>Contribution</t>
  </si>
  <si>
    <t>Spend Share</t>
  </si>
  <si>
    <t>Contribution Share</t>
  </si>
  <si>
    <t>Coeff</t>
  </si>
  <si>
    <t>CPM</t>
  </si>
  <si>
    <t>Effe</t>
  </si>
  <si>
    <t>DigitalImp_FB_AEO_May_Jun_TRFM_TRFM_TRFM</t>
  </si>
  <si>
    <t>DigitalImp_FB_AEO_Jul_Aug_TRFM_TRFM_TRFM_SC2</t>
  </si>
  <si>
    <t>FB_MAIA_Sep_Oct</t>
  </si>
  <si>
    <t>DigitalImp_FB_AEO_Sep_Oct_TRFM_TRFM_SC</t>
  </si>
  <si>
    <t>FB_AEO_May_Jun</t>
  </si>
  <si>
    <t>DigitalImp_FB_MAIA_May_Jun_TRFM_SC2</t>
  </si>
  <si>
    <t>FB_AEO_Jul_Aug</t>
  </si>
  <si>
    <t>DigitalImp_FB_MAIA_Sep_Oct_TRFM_SC</t>
  </si>
  <si>
    <t>FB_AEO_Sep_Oct</t>
  </si>
  <si>
    <t>DigitalImp_Google_UAC1_0_May_Jun_TRFM_SC</t>
  </si>
  <si>
    <t>Google_UAC1_0_May_Jun</t>
  </si>
  <si>
    <t>DigitalImp_Google_UAC1_0_Jul_Aug_TRFM_SC2</t>
  </si>
  <si>
    <t>Google_UAC1_0_Jul_Aug</t>
  </si>
  <si>
    <t>DigitalImp_Google_UAC1_0_Sep_Oct_TRFM_TRFM_SC2</t>
  </si>
  <si>
    <t>Google_UAC1_0_Sep_Oct</t>
  </si>
  <si>
    <t>DigitalImp_Google_UAC2_5_May_Jun_TRFM_TRFM_SC2</t>
  </si>
  <si>
    <t>Google_UAC2_5_May_Jun</t>
  </si>
  <si>
    <t>DigitalImp_Google_UAC2_5_Jul_Aug_TRFM_SC2</t>
  </si>
  <si>
    <t>Google_UAC2_5_Jul_Aug</t>
  </si>
  <si>
    <t>DigitalImp_Google_UAC2_5_Sep_Oct_TRFM_TRFM_SC6</t>
  </si>
  <si>
    <t>Google_UAC2_5_Sep_Oct</t>
  </si>
  <si>
    <t>DigitalImp_Unity_AEO_May_Jun_TRFM_TRFM_SC2</t>
  </si>
  <si>
    <t>Unity_AEO_May_Jun</t>
  </si>
  <si>
    <t>DigitalImp_Unity_AEO_Jul_Aug_TRFM_TRFM_SC</t>
  </si>
  <si>
    <t>Unity_AEO_Jul_Aug</t>
  </si>
  <si>
    <t>DigitalImp_Unity_AEO_Sep_Oct_TRFM_TRFM_SC</t>
  </si>
  <si>
    <t>Unity_AEO_Sep_Oct</t>
  </si>
  <si>
    <t>DigitalImp_IronSource_Total_May_Jun_TRFM_SC</t>
  </si>
  <si>
    <t>Total</t>
  </si>
  <si>
    <t>IronSource_Total_May_Jun</t>
  </si>
  <si>
    <t>DigitalImp_IronSource_Total_Jul_Aug_TRFM_TRFM_SC2</t>
  </si>
  <si>
    <t>IronSource_Total_Jul_Aug</t>
  </si>
  <si>
    <t>DigitalImp_IronSource_Total_Sep_Oct_TRFM_TRFM_SC3</t>
  </si>
  <si>
    <t>IronSource_Total_Sep_Oct</t>
  </si>
  <si>
    <t>DigitalImp_Moloco_Total_Sep_Oct_TRFM_SC</t>
  </si>
  <si>
    <t>Moloco_Total_Sep_Oct</t>
  </si>
  <si>
    <t>DigitalImp_AppleSearch_Total_Jul_Aug_TRFM_SC2</t>
  </si>
  <si>
    <t>Snapchat_MAIA_Jul_Aug</t>
  </si>
  <si>
    <t>DigitalImp_AppleSearch_Total_Sep_Oct_TRFM_SC</t>
  </si>
  <si>
    <t>Snapchat_MAIA_Sep_Oct</t>
  </si>
  <si>
    <t>DigitalImp_Snapchat_AEO_Jul_Aug_TRFM_TRFM_TRFM_SC2</t>
  </si>
  <si>
    <t>Snapchat</t>
  </si>
  <si>
    <t>Snapchat_AEO_Jul_Aug</t>
  </si>
  <si>
    <t>DigitalImp_Snapchat_AEO_Sep_Oct_TRFM_TRFM_SC2</t>
  </si>
  <si>
    <t>Snapchat_AEO_Sep_Oct</t>
  </si>
  <si>
    <t>DigitalImp_Snapchat_MAIA_Jul_Aug_TRFM_SC</t>
  </si>
  <si>
    <t>AppleSearch_Total_Jul_Aug</t>
  </si>
  <si>
    <t>DigitalImp_Snapchat_MAIA_Sep_Oct_TRFM_SC</t>
  </si>
  <si>
    <t>AppleSearch_Total_Sep_Oct</t>
  </si>
  <si>
    <t>DigitalImp_TikTok_AEO_Sep_Oct_TRFM_SC</t>
  </si>
  <si>
    <t>TikTok</t>
  </si>
  <si>
    <t>Kaden_Total_Sep_Oct</t>
  </si>
  <si>
    <t>DigitalImp_TikTok_MAIA_Sep_Oct_TRFM_SC</t>
  </si>
  <si>
    <t>TikTok_MAIA_Sep_Oct</t>
  </si>
  <si>
    <t>DigitalImp_Kaden_Total_Sep_Oct_TRFM_TRFM_TRFM_TRFM_SC2</t>
  </si>
  <si>
    <t>TikTok_AEO_Sep_Oct</t>
  </si>
  <si>
    <t>Update</t>
  </si>
  <si>
    <t>GameUpdate_NewContent_TRFM</t>
  </si>
  <si>
    <t>GameUpdate_Newcontent_InternalEvent_TRFM_TRFM_TRFM</t>
  </si>
  <si>
    <t>GU_InternalEvent_AugSep_29th_TRFM</t>
  </si>
  <si>
    <t>GU_InternalEvent_AugSep_Others_TRFM_TRFM_TRFM</t>
  </si>
  <si>
    <t>GU_InternalEvent_Oct_29th_TRFM</t>
  </si>
  <si>
    <t>GU_InternalEvent_Oct_Others_TRFM</t>
  </si>
  <si>
    <t>GameUpdate_InternalEvent_SepOct_TRFM</t>
  </si>
  <si>
    <t>Week_Fri_JulAug</t>
  </si>
  <si>
    <t>Week_Fri_MayJun</t>
  </si>
  <si>
    <t>Week_Fri_SepOct_V2</t>
  </si>
  <si>
    <t>Fri</t>
  </si>
  <si>
    <t>Week_Mon_SepOct</t>
  </si>
  <si>
    <t>Week_Sat_JulAug</t>
  </si>
  <si>
    <t>Week_Sat_MayJun</t>
  </si>
  <si>
    <t>Mon</t>
  </si>
  <si>
    <t>Week_Sat_SepOct_V2</t>
  </si>
  <si>
    <t>Week_Sun_JulAug</t>
  </si>
  <si>
    <t>Week_Sun_MayJun</t>
  </si>
  <si>
    <t>Week_Sun_SepOct_V2</t>
  </si>
  <si>
    <t>Revenue Lost %</t>
  </si>
  <si>
    <t>Downloads</t>
  </si>
  <si>
    <t>Other Factor</t>
  </si>
  <si>
    <t>Contribution %</t>
  </si>
  <si>
    <t>Kings Choice</t>
  </si>
  <si>
    <t>Seasonality</t>
  </si>
  <si>
    <t>Holiday Effect</t>
  </si>
  <si>
    <t>King's Throne-Game of Conquest</t>
  </si>
  <si>
    <t>S.No</t>
  </si>
  <si>
    <t>Next Steps</t>
  </si>
  <si>
    <t>Optimization</t>
  </si>
  <si>
    <t>Final Presentation</t>
  </si>
  <si>
    <t>8,33,770.88</t>
  </si>
  <si>
    <t>2,70,983.73</t>
  </si>
  <si>
    <t>9,63,039.35</t>
  </si>
  <si>
    <t>2,29,215.02</t>
  </si>
  <si>
    <t>4,07,871.88</t>
  </si>
  <si>
    <t>1,00,378.66</t>
  </si>
  <si>
    <t>5,59,301.10</t>
  </si>
  <si>
    <t>Split 1</t>
  </si>
  <si>
    <t>Split 2</t>
  </si>
  <si>
    <t>Split 3</t>
  </si>
  <si>
    <t>Effectiveness</t>
  </si>
  <si>
    <t>TotalAppleSearch</t>
  </si>
  <si>
    <t>Totalironsource</t>
  </si>
  <si>
    <t>Totalkaden</t>
  </si>
  <si>
    <t>TotalMoloco</t>
  </si>
  <si>
    <t>unity-AEO</t>
  </si>
  <si>
    <t>unity-MAIA</t>
  </si>
  <si>
    <t>Sum of Spend</t>
  </si>
  <si>
    <t>Sum of Decomps</t>
  </si>
  <si>
    <t>Eff</t>
  </si>
  <si>
    <t>Spend share</t>
  </si>
  <si>
    <t>Sum of Imp</t>
  </si>
  <si>
    <t>ProjectName</t>
  </si>
  <si>
    <t>1MT_KC_USA_IOS_FEB2022_V2</t>
  </si>
  <si>
    <t>ModelName</t>
  </si>
  <si>
    <t>SC Final Model 12th Mar</t>
  </si>
  <si>
    <t>UserName</t>
  </si>
  <si>
    <t>dhanushak@analytic-edge.com</t>
  </si>
  <si>
    <t>CreatedOn</t>
  </si>
  <si>
    <t>Mar 12 2022  3:03PM</t>
  </si>
  <si>
    <t>ModelDuration</t>
  </si>
  <si>
    <t>2021-06-01 to 2021-10-31</t>
  </si>
  <si>
    <t>ModelType</t>
  </si>
  <si>
    <t>Un-Pooled</t>
  </si>
  <si>
    <t>DependentVariable</t>
  </si>
  <si>
    <t>ModelForm</t>
  </si>
  <si>
    <t>Additive</t>
  </si>
  <si>
    <t>Level 1</t>
  </si>
  <si>
    <t>Level 2</t>
  </si>
  <si>
    <t>Level 3</t>
  </si>
  <si>
    <t>Level 4</t>
  </si>
  <si>
    <t>Level 5</t>
  </si>
  <si>
    <t>Level 6</t>
  </si>
  <si>
    <t>MeasureName</t>
  </si>
  <si>
    <t>Priors</t>
  </si>
  <si>
    <t>StandardDeviation</t>
  </si>
  <si>
    <t>Coefficient</t>
  </si>
  <si>
    <t>T-Stat</t>
  </si>
  <si>
    <t>P-Value</t>
  </si>
  <si>
    <t>Standard Error</t>
  </si>
  <si>
    <t>VIF</t>
  </si>
  <si>
    <t>Correction_Factor</t>
  </si>
  <si>
    <t>Intercept</t>
  </si>
  <si>
    <t>NA</t>
  </si>
  <si>
    <t>BASE</t>
  </si>
  <si>
    <t>BaseLine</t>
  </si>
  <si>
    <t>Comp</t>
  </si>
  <si>
    <t>Comp_KingsThron_GameofConquest_Dwnlds</t>
  </si>
  <si>
    <t>GU</t>
  </si>
  <si>
    <t>Comp_GameofSultans_Dwnlds_TRFM</t>
  </si>
  <si>
    <t>Dummy</t>
  </si>
  <si>
    <t>Week_Mon_JulAug</t>
  </si>
  <si>
    <t>Week_Wed_JulAug</t>
  </si>
  <si>
    <t>Week_Wed_SepOct</t>
  </si>
  <si>
    <t>Week_Thur_JulAug</t>
  </si>
  <si>
    <t>Week_Thur_SepOct</t>
  </si>
  <si>
    <t>INCREMENTAL</t>
  </si>
  <si>
    <t>Digital</t>
  </si>
  <si>
    <t>AppleSearch</t>
  </si>
  <si>
    <t>FB</t>
  </si>
  <si>
    <t>DigitalImp_IronSource_Total_Sep_Oct_TRFM_TRFM_SC</t>
  </si>
  <si>
    <t>DigitalImp_Snapchat_AEO_Sep_Oct_TRFM_TRFM_SC</t>
  </si>
  <si>
    <t>DigitalImp_Kaden_Total_Sep_Oct_TRFM_TRFM_TRFM_TRFM_SC</t>
  </si>
  <si>
    <t>Weekday</t>
  </si>
  <si>
    <t>DigitalImp_Google_UAC2_5_Sep_Oct_TRFM_TRFM_SC5</t>
  </si>
  <si>
    <t>Optimal ROI</t>
  </si>
  <si>
    <t xml:space="preserve"> *Optimal spend change to achieve better ROI</t>
  </si>
  <si>
    <t>Avg Current Spend</t>
  </si>
  <si>
    <t>Avg Optimal Spend</t>
  </si>
  <si>
    <t>FB_MAIA_May_Jun</t>
  </si>
  <si>
    <t>STAGES</t>
  </si>
  <si>
    <t>PERCENT</t>
  </si>
  <si>
    <t>AVERAGE SPEND</t>
  </si>
  <si>
    <t>AVERAGE PROJECTED KINGSCHOICE_REVENUE</t>
  </si>
  <si>
    <t>Current</t>
  </si>
  <si>
    <t>Marginal Peak</t>
  </si>
  <si>
    <t>Optimal</t>
  </si>
  <si>
    <t>TotalAppleSearch_Spends</t>
  </si>
  <si>
    <t>Google UAC1.0_Spends</t>
  </si>
  <si>
    <t>Google UAC2.5_Spends</t>
  </si>
  <si>
    <t>Totalironsource_Spends</t>
  </si>
  <si>
    <t>Totalkaden_Spends</t>
  </si>
  <si>
    <t>TotalMoloco_Spends</t>
  </si>
  <si>
    <t>Snapchat-AEO_Spends</t>
  </si>
  <si>
    <t>Snapchat-MAIA_Spends</t>
  </si>
  <si>
    <t>TikTok-AEO_Spends</t>
  </si>
  <si>
    <t>TikTok-MAIA_Spends</t>
  </si>
  <si>
    <t>unity-AEO_Spends</t>
  </si>
  <si>
    <t>Jul_Aug</t>
  </si>
  <si>
    <t>Sep_Oct</t>
  </si>
  <si>
    <t>5months</t>
  </si>
  <si>
    <t>FB AAA1.0_Spends</t>
  </si>
  <si>
    <t>FB MAIA_Spends</t>
  </si>
  <si>
    <t>FB AAA2.5_Spends</t>
  </si>
  <si>
    <t>FB AEO_Spends</t>
  </si>
  <si>
    <t>date</t>
  </si>
  <si>
    <t>Column Labels</t>
  </si>
  <si>
    <t>Sum of TotalAppleSearch_Spends</t>
  </si>
  <si>
    <t>Sum of FB_AEO</t>
  </si>
  <si>
    <t>Sum of FB_MAIA</t>
  </si>
  <si>
    <t>Sum of Google UAC1.0_Spends</t>
  </si>
  <si>
    <t>Sum of Google UAC2.5_Spends</t>
  </si>
  <si>
    <t>Sum of Totalironsource_Spends</t>
  </si>
  <si>
    <t>Sum of Totalkaden_Spends</t>
  </si>
  <si>
    <t>Sum of TotalMoloco_Spends</t>
  </si>
  <si>
    <t>Sum of Snapchat-AEO_Spends</t>
  </si>
  <si>
    <t>Sum of Snapchat-MAIA_Spends</t>
  </si>
  <si>
    <t>Sum of TikTok-AEO_Spends</t>
  </si>
  <si>
    <t>Sum of TikTok-MAIA_Spends</t>
  </si>
  <si>
    <t>Sum of unity-AEO_Spends</t>
  </si>
  <si>
    <t>Sum of unity-MAIA_Spends</t>
  </si>
  <si>
    <t>Total FB_Impressions</t>
  </si>
  <si>
    <t>FB AAA1.0_Impressions</t>
  </si>
  <si>
    <t>FB AAA2.5_Impressions</t>
  </si>
  <si>
    <t>FB AAA3.0_Impressions</t>
  </si>
  <si>
    <t>FB MAIA_Impressions</t>
  </si>
  <si>
    <t>FB AEO_Impressions</t>
  </si>
  <si>
    <t>FB VO_Impressions</t>
  </si>
  <si>
    <t>Google UAC1.0_Impressions</t>
  </si>
  <si>
    <t>Google UAC2.5_Impressions</t>
  </si>
  <si>
    <t>Snapchat-MAIA_Impressions</t>
  </si>
  <si>
    <t>Snapchat-AEO_Impressions</t>
  </si>
  <si>
    <t>TikTok-MAIA_Impressions</t>
  </si>
  <si>
    <t>TikTok-AEO_Impressions</t>
  </si>
  <si>
    <t>TotalMoloco_Impressions</t>
  </si>
  <si>
    <t>unity-MAIA_Impressions</t>
  </si>
  <si>
    <t>unity-AEO_Impressions</t>
  </si>
  <si>
    <t>Totalironsource_Impressions</t>
  </si>
  <si>
    <t>TotalAppleSearch_Impressions</t>
  </si>
  <si>
    <t>Totalkaden_Impressions</t>
  </si>
  <si>
    <t>Sum of TotalAppleSearch_Impressions</t>
  </si>
  <si>
    <t>Sum of Google UAC1.0_Impressions</t>
  </si>
  <si>
    <t>Sum of Google UAC2.5_Impressions</t>
  </si>
  <si>
    <t>Sum of Totalironsource_Impressions</t>
  </si>
  <si>
    <t>Sum of Totalkaden_Impressions</t>
  </si>
  <si>
    <t>Sum of TotalMoloco_Impressions</t>
  </si>
  <si>
    <t>Sum of Snapchat-AEO_Impressions</t>
  </si>
  <si>
    <t>Sum of Snapchat-MAIA_Impressions</t>
  </si>
  <si>
    <t>Sum of TikTok-AEO_Impressions</t>
  </si>
  <si>
    <t>Sum of TikTok-MAIA_Impressions</t>
  </si>
  <si>
    <t>Sum of unity-AEO_Impressions</t>
  </si>
  <si>
    <t>Sum of unity-MAIA_Impressions</t>
  </si>
  <si>
    <t>if its revenue, AEO/VO campaigns should have higher ROI</t>
  </si>
  <si>
    <t>if its revenue AEO/VO should be more effective and if its installs MAI should be</t>
  </si>
  <si>
    <t>anyway.. the objective of installs campaigns is primarily to increase installs - to add new users hence installs more effective there</t>
  </si>
  <si>
    <t>and objective of AEO/VO campaigns is to increase revenue thus</t>
  </si>
  <si>
    <t>Incremental Revenue %</t>
  </si>
  <si>
    <t>Spends (USD)</t>
  </si>
  <si>
    <t>Time period analyzed is Mar 1'2021 - Sep 20' 2021 (7 months)</t>
  </si>
  <si>
    <t>Revenue Share</t>
  </si>
  <si>
    <t>Spend/Revenue</t>
  </si>
  <si>
    <t>No media network has crossed the breakeven point</t>
  </si>
  <si>
    <t>Unity (0.98) has the highest ROI followed by Total Facebook (0.87), Apple Search (0.85)</t>
  </si>
  <si>
    <t>Facebook has lower CPM than all the media networks, except for Aarki, Thus resulting it to have a high ROI (0.87) despite having low effectiveness (7.4)</t>
  </si>
  <si>
    <t>Within Facebook, Non-Static has higher ROI &amp; effectiveness than Static</t>
  </si>
  <si>
    <t>Apple Search despite having the highest effectiveness (440.1) is only the 3rd highest ROI (0.85) because of its very high CPM (517.7)</t>
  </si>
  <si>
    <t>Google (0.96) has the lowest ROI followed by Vungle (0.62)</t>
  </si>
  <si>
    <t>Google could have lowest ROI (0.60) because iOS users would probably prefer Safari over Google</t>
  </si>
  <si>
    <t>DTC- Revenue (USD)</t>
  </si>
  <si>
    <t>Q2 21</t>
  </si>
  <si>
    <t>Q3 21</t>
  </si>
  <si>
    <t>Q3 21 VS Q2 21</t>
  </si>
  <si>
    <t>Impression</t>
  </si>
  <si>
    <t>Contribution % to DTC Sales</t>
  </si>
  <si>
    <t>Spend/Revenue (USD)</t>
  </si>
  <si>
    <t>Effectiveness (000)</t>
  </si>
  <si>
    <t>Contribution Share to Total Media</t>
  </si>
  <si>
    <t>Sum of Decomp</t>
  </si>
  <si>
    <t>#N/A</t>
  </si>
  <si>
    <t xml:space="preserve">Pre iOS 14.5 </t>
  </si>
  <si>
    <t xml:space="preserve">Post iOS 14.5 </t>
  </si>
  <si>
    <t>Other Period</t>
  </si>
  <si>
    <t xml:space="preserve">1 Mar  to 26 Apr </t>
  </si>
  <si>
    <t xml:space="preserve">27 Apr  to 22 Jun </t>
  </si>
  <si>
    <t xml:space="preserve">23 Jun  to 30 Sep </t>
  </si>
  <si>
    <t>57 DAYS</t>
  </si>
  <si>
    <t>100 DAYS</t>
  </si>
  <si>
    <t>Measure</t>
  </si>
  <si>
    <t>Var</t>
  </si>
  <si>
    <t>Aggregation Type</t>
  </si>
  <si>
    <t>Absolute Due-To</t>
  </si>
  <si>
    <t>% Due-To</t>
  </si>
  <si>
    <t>Sum of % Due-To</t>
  </si>
  <si>
    <t>Q3 21 vs Q2 21</t>
  </si>
  <si>
    <t>Sum</t>
  </si>
  <si>
    <t>Support</t>
  </si>
  <si>
    <t>Covid</t>
  </si>
  <si>
    <t>Digital Media</t>
  </si>
  <si>
    <t>Average</t>
  </si>
  <si>
    <t>++</t>
  </si>
  <si>
    <t>Non-Media</t>
  </si>
  <si>
    <t>(blank)</t>
  </si>
  <si>
    <t>Others</t>
  </si>
  <si>
    <t>ios 14.5</t>
  </si>
  <si>
    <t>ios 14.5 comp</t>
  </si>
  <si>
    <t>variable</t>
  </si>
  <si>
    <t>value</t>
  </si>
  <si>
    <t>Sum of value</t>
  </si>
  <si>
    <t>Average of value</t>
  </si>
  <si>
    <t>Qtr1</t>
  </si>
  <si>
    <t>Qtr2</t>
  </si>
  <si>
    <t>Qtr3</t>
  </si>
  <si>
    <t>Default</t>
  </si>
  <si>
    <t>Main</t>
  </si>
  <si>
    <t>Dimension</t>
  </si>
  <si>
    <t>ios 14.5 true</t>
  </si>
  <si>
    <t>Decomp</t>
  </si>
  <si>
    <t>Roll Back</t>
  </si>
  <si>
    <t xml:space="preserve"> DTC</t>
  </si>
  <si>
    <t>NonMedia</t>
  </si>
  <si>
    <t>Baseline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</si>
</sst>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0.0%"/>
    <numFmt numFmtId="166" formatCode="_(* #,##0.0_);_(* \(#,##0.0\);_(* &quot;-&quot;??_);_(@_)"/>
    <numFmt numFmtId="167" formatCode="_(* #,##0_);_(* \(#,##0\);_(* &quot;-&quot;??_);_(@_)"/>
    <numFmt numFmtId="168" formatCode="yyyy\-mm\-dd\ hh:mm:ss"/>
    <numFmt numFmtId="169" formatCode="0.0"/>
    <numFmt numFmtId="170" formatCode="0.000"/>
    <numFmt numFmtId="171" formatCode="mm/dd/yyyy"/>
    <numFmt numFmtId="172" formatCode="0_);[Red]\(0\)"/>
    <numFmt numFmtId="173" formatCode="yyyy\-mm\-dd;@"/>
    <numFmt numFmtId="174" formatCode="#,##0.0"/>
  </numFmts>
  <fonts count="5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sz val="11"/>
      <color indexed="8"/>
      <name val="Calibri"/>
      <family val="2"/>
      <scheme val="minor"/>
    </font>
    <font>
      <b/>
      <sz val="10"/>
      <name val="Arial"/>
      <family val="2"/>
    </font>
    <font>
      <sz val="11"/>
      <color rgb="FF000000"/>
      <name val="Segoe UI"/>
      <family val="2"/>
    </font>
    <font>
      <b/>
      <sz val="10"/>
      <color theme="0"/>
      <name val="Arial"/>
      <family val="2"/>
    </font>
    <font>
      <sz val="10"/>
      <color theme="1"/>
      <name val="Calibri"/>
      <family val="2"/>
      <scheme val="minor"/>
    </font>
    <font>
      <i/>
      <sz val="11"/>
      <color theme="1"/>
      <name val="Calibri"/>
      <family val="2"/>
      <scheme val="minor"/>
    </font>
    <font>
      <i/>
      <sz val="9"/>
      <color theme="1"/>
      <name val="Calibri"/>
      <family val="2"/>
      <scheme val="minor"/>
    </font>
    <font>
      <b/>
      <i/>
      <sz val="11"/>
      <color theme="0"/>
      <name val="Calibri"/>
      <family val="2"/>
      <scheme val="minor"/>
    </font>
    <font>
      <b/>
      <i/>
      <sz val="11"/>
      <color theme="1"/>
      <name val="Calibri"/>
      <family val="2"/>
      <scheme val="minor"/>
    </font>
    <font>
      <i/>
      <sz val="9"/>
      <color theme="0"/>
      <name val="Calibri"/>
      <family val="2"/>
      <scheme val="minor"/>
    </font>
    <font>
      <b/>
      <i/>
      <sz val="9"/>
      <color theme="1"/>
      <name val="Calibri"/>
      <family val="2"/>
      <scheme val="minor"/>
    </font>
    <font>
      <sz val="11"/>
      <name val="Calibri"/>
      <family val="2"/>
      <scheme val="minor"/>
    </font>
    <font>
      <b/>
      <sz val="11"/>
      <name val="Calibri"/>
      <family val="2"/>
      <scheme val="minor"/>
    </font>
    <font>
      <b/>
      <i/>
      <sz val="9"/>
      <name val="Calibri"/>
      <family val="2"/>
      <scheme val="minor"/>
    </font>
    <font>
      <sz val="12"/>
      <color theme="1"/>
      <name val="Calibri"/>
      <family val="2"/>
      <scheme val="minor"/>
    </font>
    <font>
      <b/>
      <sz val="12"/>
      <color theme="0"/>
      <name val="Calibri"/>
      <family val="2"/>
      <scheme val="minor"/>
    </font>
    <font>
      <sz val="11"/>
      <color rgb="FF212121"/>
      <name val="Roboto"/>
    </font>
    <font>
      <sz val="11"/>
      <color rgb="FF242424"/>
      <name val="Segoe UI"/>
      <family val="2"/>
    </font>
    <font>
      <sz val="8"/>
      <color theme="1"/>
      <name val="Calibri"/>
      <family val="2"/>
      <scheme val="minor"/>
    </font>
    <font>
      <sz val="8"/>
      <color theme="0" tint="-0.499984740745262"/>
      <name val="Arial"/>
      <family val="2"/>
    </font>
    <font>
      <sz val="8"/>
      <color theme="0" tint="-0.499984740745262"/>
      <name val="Calibri"/>
      <family val="2"/>
      <scheme val="minor"/>
    </font>
    <font>
      <b/>
      <sz val="10"/>
      <color theme="1"/>
      <name val="Arial"/>
      <family val="2"/>
    </font>
    <font>
      <sz val="10"/>
      <color theme="1"/>
      <name val="Arial"/>
      <family val="2"/>
    </font>
    <font>
      <sz val="11"/>
      <color theme="0" tint="-0.249977111117893"/>
      <name val="Calibri"/>
      <family val="2"/>
      <scheme val="minor"/>
    </font>
    <font>
      <sz val="11"/>
      <color theme="0" tint="-4.9989318521683403E-2"/>
      <name val="Calibri"/>
      <family val="2"/>
      <scheme val="minor"/>
    </font>
    <font>
      <i/>
      <sz val="10"/>
      <color theme="1"/>
      <name val="Calibri"/>
      <family val="2"/>
      <scheme val="minor"/>
    </font>
    <font>
      <i/>
      <sz val="10"/>
      <name val="Calibri"/>
      <family val="2"/>
      <scheme val="minor"/>
    </font>
    <font>
      <i/>
      <sz val="10"/>
      <color theme="0" tint="-0.249977111117893"/>
      <name val="Calibri"/>
      <family val="2"/>
      <scheme val="minor"/>
    </font>
    <font>
      <sz val="11"/>
      <color theme="0" tint="-0.499984740745262"/>
      <name val="Calibri"/>
      <family val="2"/>
      <scheme val="minor"/>
    </font>
    <font>
      <b/>
      <sz val="10"/>
      <color theme="1"/>
      <name val="Calibri"/>
      <family val="2"/>
      <scheme val="minor"/>
    </font>
    <font>
      <b/>
      <sz val="10"/>
      <name val="Calibri"/>
      <family val="2"/>
      <scheme val="minor"/>
    </font>
    <font>
      <sz val="10"/>
      <color theme="0" tint="-0.249977111117893"/>
      <name val="Calibri"/>
      <family val="2"/>
      <scheme val="minor"/>
    </font>
    <font>
      <b/>
      <i/>
      <sz val="10"/>
      <color theme="1"/>
      <name val="Calibri"/>
      <family val="2"/>
      <scheme val="minor"/>
    </font>
    <font>
      <b/>
      <sz val="12"/>
      <color theme="1"/>
      <name val="Calibri"/>
      <family val="2"/>
      <scheme val="minor"/>
    </font>
    <font>
      <i/>
      <sz val="12"/>
      <color theme="1"/>
      <name val="Calibri"/>
      <family val="2"/>
      <scheme val="minor"/>
    </font>
    <font>
      <b/>
      <sz val="12"/>
      <name val="Calibri"/>
      <family val="2"/>
      <scheme val="minor"/>
    </font>
    <font>
      <b/>
      <sz val="12"/>
      <color theme="0" tint="-0.249977111117893"/>
      <name val="Calibri"/>
      <family val="2"/>
      <scheme val="minor"/>
    </font>
    <font>
      <sz val="12"/>
      <color theme="0" tint="-0.249977111117893"/>
      <name val="Calibri"/>
      <family val="2"/>
      <scheme val="minor"/>
    </font>
    <font>
      <b/>
      <sz val="10"/>
      <color theme="0" tint="-0.249977111117893"/>
      <name val="Calibri"/>
      <family val="2"/>
      <scheme val="minor"/>
    </font>
    <font>
      <b/>
      <sz val="11"/>
      <color theme="0" tint="-0.249977111117893"/>
      <name val="Calibri"/>
      <family val="2"/>
      <scheme val="minor"/>
    </font>
    <font>
      <sz val="11"/>
      <color rgb="FFFFFFFF"/>
      <name val="Calibri"/>
      <family val="2"/>
      <scheme val="minor"/>
    </font>
    <font>
      <b/>
      <sz val="12"/>
      <color theme="0" tint="-0.34998626667073579"/>
      <name val="Calibri"/>
      <family val="2"/>
      <scheme val="minor"/>
    </font>
    <font>
      <b/>
      <sz val="12"/>
      <color theme="0" tint="-0.14999847407452621"/>
      <name val="Calibri"/>
      <family val="2"/>
      <scheme val="minor"/>
    </font>
    <font>
      <i/>
      <sz val="10"/>
      <color theme="0" tint="-0.14999847407452621"/>
      <name val="Calibri"/>
      <family val="2"/>
      <scheme val="minor"/>
    </font>
    <font>
      <b/>
      <sz val="11"/>
      <color theme="0" tint="-0.14999847407452621"/>
      <name val="Calibri"/>
      <family val="2"/>
      <scheme val="minor"/>
    </font>
    <font>
      <sz val="10"/>
      <color theme="1" tint="0.34998626667073579"/>
      <name val="Calibri"/>
      <family val="2"/>
      <scheme val="minor"/>
    </font>
    <font>
      <sz val="10"/>
      <color rgb="FFFF0000"/>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000000"/>
      <name val="Calibri"/>
      <family val="2"/>
      <scheme val="minor"/>
    </font>
    <font>
      <sz val="11"/>
      <color rgb="FF000000"/>
      <name val="Calibri"/>
      <family val="2"/>
    </font>
  </fonts>
  <fills count="31">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FFFFFF"/>
        <bgColor indexed="64"/>
      </patternFill>
    </fill>
    <fill>
      <patternFill patternType="solid">
        <fgColor theme="0"/>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1"/>
        <bgColor indexed="64"/>
      </patternFill>
    </fill>
    <fill>
      <patternFill patternType="solid">
        <fgColor rgb="FFFF0000"/>
        <bgColor indexed="64"/>
      </patternFill>
    </fill>
    <fill>
      <patternFill patternType="solid">
        <fgColor theme="7" tint="-0.499984740745262"/>
        <bgColor indexed="64"/>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rgb="FFE2EFDA"/>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rgb="FFFFF2CC"/>
        <bgColor indexed="64"/>
      </patternFill>
    </fill>
    <fill>
      <patternFill patternType="solid">
        <fgColor rgb="FFEDEDED"/>
        <bgColor indexed="64"/>
      </patternFill>
    </fill>
    <fill>
      <patternFill patternType="solid">
        <fgColor rgb="FFFCE4D6"/>
        <bgColor indexed="64"/>
      </patternFill>
    </fill>
    <fill>
      <patternFill patternType="solid">
        <fgColor rgb="FFD6DCE4"/>
        <bgColor indexed="64"/>
      </patternFill>
    </fill>
    <fill>
      <patternFill patternType="solid">
        <fgColor rgb="FFD0CECE"/>
        <bgColor indexed="64"/>
      </patternFill>
    </fill>
    <fill>
      <patternFill patternType="solid">
        <fgColor rgb="FFD9D2E9"/>
        <bgColor indexed="64"/>
      </patternFill>
    </fill>
    <fill>
      <patternFill patternType="solid">
        <fgColor rgb="FFD5A6BD"/>
        <bgColor indexed="64"/>
      </patternFill>
    </fill>
    <fill>
      <patternFill patternType="solid">
        <fgColor rgb="FFB6D7A8"/>
        <bgColor indexed="64"/>
      </patternFill>
    </fill>
    <fill>
      <patternFill patternType="solid">
        <fgColor rgb="FF0070C0"/>
        <bgColor indexed="64"/>
      </patternFill>
    </fill>
    <fill>
      <patternFill patternType="solid">
        <fgColor theme="4" tint="-0.499984740745262"/>
        <bgColor indexed="64"/>
      </patternFill>
    </fill>
    <fill>
      <patternFill patternType="solid">
        <fgColor rgb="FF7A7A7A"/>
      </patternFill>
    </fill>
    <fill>
      <patternFill patternType="solid">
        <fgColor rgb="FFFFC000"/>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top style="thin">
        <color auto="1"/>
      </top>
      <bottom style="thin">
        <color auto="1"/>
      </bottom>
      <diagonal/>
    </border>
    <border>
      <left/>
      <right style="thin">
        <color auto="1"/>
      </right>
      <top style="medium">
        <color indexed="64"/>
      </top>
      <bottom style="thin">
        <color auto="1"/>
      </bottom>
      <diagonal/>
    </border>
    <border>
      <left/>
      <right style="thin">
        <color auto="1"/>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indexed="64"/>
      </left>
      <right style="thin">
        <color auto="1"/>
      </right>
      <top style="thin">
        <color auto="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right style="thin">
        <color auto="1"/>
      </right>
      <top style="medium">
        <color indexed="64"/>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E1DFDD"/>
      </left>
      <right style="medium">
        <color rgb="FFE1DFDD"/>
      </right>
      <top style="medium">
        <color rgb="FFE1DFDD"/>
      </top>
      <bottom style="medium">
        <color rgb="FFE1DFDD"/>
      </bottom>
      <diagonal/>
    </border>
    <border>
      <left style="medium">
        <color indexed="64"/>
      </left>
      <right style="thin">
        <color auto="1"/>
      </right>
      <top/>
      <bottom/>
      <diagonal/>
    </border>
    <border>
      <left style="thin">
        <color auto="1"/>
      </left>
      <right style="medium">
        <color indexed="64"/>
      </right>
      <top style="thin">
        <color auto="1"/>
      </top>
      <bottom/>
      <diagonal/>
    </border>
    <border>
      <left style="thin">
        <color auto="1"/>
      </left>
      <right/>
      <top style="medium">
        <color indexed="64"/>
      </top>
      <bottom style="medium">
        <color indexed="64"/>
      </bottom>
      <diagonal/>
    </border>
    <border>
      <left/>
      <right/>
      <top style="medium">
        <color indexed="64"/>
      </top>
      <bottom style="thin">
        <color auto="1"/>
      </bottom>
      <diagonal/>
    </border>
    <border>
      <left/>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thin">
        <color auto="1"/>
      </left>
      <right/>
      <top style="medium">
        <color indexed="64"/>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medium">
        <color indexed="64"/>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top style="medium">
        <color rgb="FFDDDDDD"/>
      </top>
      <bottom/>
      <diagonal/>
    </border>
    <border>
      <left/>
      <right/>
      <top/>
      <bottom style="thin">
        <color theme="4" tint="0.39997558519241921"/>
      </bottom>
      <diagonal/>
    </border>
    <border>
      <left/>
      <right/>
      <top style="thin">
        <color theme="4" tint="0.39997558519241921"/>
      </top>
      <bottom/>
      <diagonal/>
    </border>
    <border>
      <left/>
      <right/>
      <top style="thin">
        <color indexed="64"/>
      </top>
      <bottom/>
      <diagonal/>
    </border>
    <border>
      <left style="medium">
        <color indexed="64"/>
      </left>
      <right/>
      <top style="thin">
        <color auto="1"/>
      </top>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auto="1"/>
      </left>
      <right/>
      <top/>
      <bottom/>
      <diagonal/>
    </border>
    <border>
      <left/>
      <right style="medium">
        <color indexed="64"/>
      </right>
      <top/>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right style="medium">
        <color indexed="64"/>
      </right>
      <top style="thin">
        <color auto="1"/>
      </top>
      <bottom style="thin">
        <color auto="1"/>
      </bottom>
      <diagonal/>
    </border>
    <border>
      <left/>
      <right/>
      <top/>
      <bottom style="thin">
        <color auto="1"/>
      </bottom>
      <diagonal/>
    </border>
    <border>
      <left style="thin">
        <color auto="1"/>
      </left>
      <right/>
      <top/>
      <bottom style="thin">
        <color auto="1"/>
      </bottom>
      <diagonal/>
    </border>
    <border>
      <left style="thin">
        <color rgb="FFF2F2F2"/>
      </left>
      <right style="thin">
        <color rgb="FFF2F2F2"/>
      </right>
      <top style="thin">
        <color rgb="FFF2F2F2"/>
      </top>
      <bottom style="thin">
        <color rgb="FFF2F2F2"/>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6" fillId="0" borderId="0"/>
    <xf numFmtId="0" fontId="5" fillId="0" borderId="0"/>
  </cellStyleXfs>
  <cellXfs count="728">
    <xf numFmtId="0" fontId="0" fillId="0" borderId="0" xfId="0"/>
    <xf numFmtId="0" fontId="5" fillId="0" borderId="1" xfId="0" applyFont="1" applyBorder="1"/>
    <xf numFmtId="14" fontId="5" fillId="0" borderId="1" xfId="0" applyNumberFormat="1" applyFont="1" applyBorder="1"/>
    <xf numFmtId="165" fontId="0" fillId="0" borderId="1" xfId="2" applyNumberFormat="1" applyFont="1" applyBorder="1"/>
    <xf numFmtId="0" fontId="6" fillId="0" borderId="0" xfId="3"/>
    <xf numFmtId="0" fontId="5" fillId="0" borderId="1" xfId="3" applyFont="1" applyBorder="1"/>
    <xf numFmtId="0" fontId="7" fillId="3" borderId="1" xfId="3" applyFont="1" applyFill="1" applyBorder="1"/>
    <xf numFmtId="0" fontId="3" fillId="3" borderId="0" xfId="0" applyFont="1" applyFill="1"/>
    <xf numFmtId="0" fontId="5" fillId="4" borderId="1" xfId="3" applyFont="1" applyFill="1" applyBorder="1"/>
    <xf numFmtId="0" fontId="7" fillId="0" borderId="1" xfId="3" applyFont="1" applyBorder="1" applyAlignment="1">
      <alignment horizontal="center" vertical="center"/>
    </xf>
    <xf numFmtId="0" fontId="7" fillId="4" borderId="1" xfId="3" applyFont="1" applyFill="1" applyBorder="1" applyAlignment="1">
      <alignment horizontal="center" vertical="center"/>
    </xf>
    <xf numFmtId="17" fontId="2" fillId="2" borderId="11" xfId="0" applyNumberFormat="1" applyFont="1" applyFill="1" applyBorder="1" applyAlignment="1">
      <alignment horizontal="center" vertical="center"/>
    </xf>
    <xf numFmtId="0" fontId="2" fillId="2" borderId="11" xfId="0" applyFont="1" applyFill="1" applyBorder="1" applyAlignment="1">
      <alignment horizontal="center" vertical="center"/>
    </xf>
    <xf numFmtId="0" fontId="2" fillId="2" borderId="7" xfId="0" applyFont="1" applyFill="1" applyBorder="1" applyAlignment="1">
      <alignment horizontal="center" vertical="center"/>
    </xf>
    <xf numFmtId="0" fontId="0" fillId="0" borderId="17" xfId="0" applyBorder="1"/>
    <xf numFmtId="0" fontId="0" fillId="0" borderId="18" xfId="0" applyBorder="1"/>
    <xf numFmtId="17" fontId="2" fillId="2" borderId="20" xfId="0" applyNumberFormat="1" applyFont="1" applyFill="1" applyBorder="1" applyAlignment="1">
      <alignment horizontal="center" vertical="center"/>
    </xf>
    <xf numFmtId="0" fontId="3" fillId="0" borderId="28" xfId="0" applyFont="1" applyBorder="1"/>
    <xf numFmtId="165" fontId="0" fillId="0" borderId="21" xfId="2" applyNumberFormat="1" applyFont="1" applyBorder="1"/>
    <xf numFmtId="165" fontId="0" fillId="0" borderId="13" xfId="2" applyNumberFormat="1" applyFont="1" applyBorder="1"/>
    <xf numFmtId="165" fontId="0" fillId="0" borderId="14" xfId="2" applyNumberFormat="1" applyFont="1" applyBorder="1"/>
    <xf numFmtId="165" fontId="0" fillId="0" borderId="22" xfId="2" applyNumberFormat="1" applyFont="1" applyBorder="1"/>
    <xf numFmtId="165" fontId="0" fillId="0" borderId="10" xfId="2" applyNumberFormat="1" applyFont="1" applyBorder="1"/>
    <xf numFmtId="165" fontId="3" fillId="0" borderId="29" xfId="2" applyNumberFormat="1" applyFont="1" applyBorder="1"/>
    <xf numFmtId="165" fontId="3" fillId="0" borderId="26" xfId="2" applyNumberFormat="1" applyFont="1" applyBorder="1"/>
    <xf numFmtId="165" fontId="3" fillId="0" borderId="27" xfId="2" applyNumberFormat="1" applyFont="1" applyBorder="1"/>
    <xf numFmtId="167" fontId="3" fillId="0" borderId="25" xfId="1" applyNumberFormat="1" applyFont="1" applyBorder="1"/>
    <xf numFmtId="167" fontId="3" fillId="0" borderId="26" xfId="1" applyNumberFormat="1" applyFont="1" applyBorder="1"/>
    <xf numFmtId="167" fontId="3" fillId="0" borderId="27" xfId="1" applyNumberFormat="1" applyFont="1" applyBorder="1"/>
    <xf numFmtId="164" fontId="0" fillId="0" borderId="21" xfId="1" applyFont="1" applyBorder="1"/>
    <xf numFmtId="164" fontId="0" fillId="0" borderId="13" xfId="1" applyFont="1" applyBorder="1"/>
    <xf numFmtId="164" fontId="0" fillId="0" borderId="14" xfId="1" applyFont="1" applyBorder="1"/>
    <xf numFmtId="164" fontId="0" fillId="0" borderId="22" xfId="1" applyFont="1" applyBorder="1"/>
    <xf numFmtId="164" fontId="0" fillId="0" borderId="1" xfId="1" applyFont="1" applyBorder="1"/>
    <xf numFmtId="164" fontId="0" fillId="0" borderId="10" xfId="1" applyFont="1" applyBorder="1"/>
    <xf numFmtId="0" fontId="2" fillId="2" borderId="3" xfId="0" applyFont="1" applyFill="1" applyBorder="1" applyAlignment="1">
      <alignment horizontal="center" vertical="center" wrapText="1"/>
    </xf>
    <xf numFmtId="0" fontId="2" fillId="2" borderId="30" xfId="0" applyFont="1" applyFill="1" applyBorder="1" applyAlignment="1">
      <alignment horizontal="center" vertical="center"/>
    </xf>
    <xf numFmtId="0" fontId="2" fillId="2" borderId="31" xfId="0" applyFont="1" applyFill="1" applyBorder="1" applyAlignment="1">
      <alignment horizontal="center" vertical="center"/>
    </xf>
    <xf numFmtId="17" fontId="2" fillId="2" borderId="32"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166" fontId="0" fillId="0" borderId="12" xfId="1" applyNumberFormat="1" applyFont="1" applyBorder="1"/>
    <xf numFmtId="166" fontId="0" fillId="0" borderId="13" xfId="1" applyNumberFormat="1" applyFont="1" applyBorder="1"/>
    <xf numFmtId="166" fontId="0" fillId="0" borderId="14" xfId="1" applyNumberFormat="1" applyFont="1" applyBorder="1"/>
    <xf numFmtId="166" fontId="0" fillId="0" borderId="9" xfId="1" applyNumberFormat="1" applyFont="1" applyBorder="1"/>
    <xf numFmtId="166" fontId="0" fillId="0" borderId="1" xfId="1" applyNumberFormat="1" applyFont="1" applyBorder="1"/>
    <xf numFmtId="166" fontId="0" fillId="0" borderId="10" xfId="1" applyNumberFormat="1" applyFont="1" applyBorder="1"/>
    <xf numFmtId="167" fontId="0" fillId="0" borderId="12" xfId="1" applyNumberFormat="1" applyFont="1" applyBorder="1"/>
    <xf numFmtId="167" fontId="0" fillId="0" borderId="13" xfId="1" applyNumberFormat="1" applyFont="1" applyBorder="1"/>
    <xf numFmtId="167" fontId="0" fillId="0" borderId="14" xfId="1" applyNumberFormat="1" applyFont="1" applyBorder="1"/>
    <xf numFmtId="167" fontId="0" fillId="0" borderId="9" xfId="1" applyNumberFormat="1" applyFont="1" applyBorder="1"/>
    <xf numFmtId="167" fontId="0" fillId="0" borderId="1" xfId="1" applyNumberFormat="1" applyFont="1" applyBorder="1"/>
    <xf numFmtId="167" fontId="0" fillId="0" borderId="10" xfId="1" applyNumberFormat="1" applyFont="1" applyBorder="1"/>
    <xf numFmtId="166" fontId="0" fillId="0" borderId="22" xfId="1" applyNumberFormat="1" applyFont="1" applyBorder="1"/>
    <xf numFmtId="167" fontId="0" fillId="0" borderId="22" xfId="1" applyNumberFormat="1" applyFont="1" applyBorder="1"/>
    <xf numFmtId="0" fontId="3" fillId="0" borderId="1" xfId="0" applyFont="1" applyBorder="1" applyAlignment="1">
      <alignment horizontal="center" vertical="top"/>
    </xf>
    <xf numFmtId="168" fontId="0" fillId="0" borderId="0" xfId="0" applyNumberFormat="1"/>
    <xf numFmtId="166" fontId="0" fillId="0" borderId="21" xfId="1" applyNumberFormat="1" applyFont="1" applyBorder="1"/>
    <xf numFmtId="0" fontId="4" fillId="0" borderId="0" xfId="0" applyFont="1"/>
    <xf numFmtId="17" fontId="2" fillId="5" borderId="6" xfId="0" applyNumberFormat="1" applyFont="1" applyFill="1" applyBorder="1" applyAlignment="1">
      <alignment horizontal="center" vertical="center"/>
    </xf>
    <xf numFmtId="0" fontId="2" fillId="5" borderId="11" xfId="0" applyFont="1" applyFill="1" applyBorder="1" applyAlignment="1">
      <alignment horizontal="center" vertical="center"/>
    </xf>
    <xf numFmtId="0" fontId="2" fillId="5" borderId="7" xfId="0" applyFont="1" applyFill="1" applyBorder="1" applyAlignment="1">
      <alignment horizontal="center" vertical="center"/>
    </xf>
    <xf numFmtId="167" fontId="5" fillId="0" borderId="1" xfId="1" applyNumberFormat="1" applyFont="1" applyBorder="1"/>
    <xf numFmtId="14" fontId="6" fillId="0" borderId="0" xfId="3" applyNumberFormat="1"/>
    <xf numFmtId="0" fontId="8" fillId="6" borderId="38" xfId="0" applyFont="1" applyFill="1" applyBorder="1" applyAlignment="1">
      <alignment vertical="center" wrapText="1"/>
    </xf>
    <xf numFmtId="164" fontId="0" fillId="7" borderId="1" xfId="1" applyFont="1" applyFill="1" applyBorder="1"/>
    <xf numFmtId="164" fontId="0" fillId="0" borderId="0" xfId="1" applyFont="1" applyFill="1"/>
    <xf numFmtId="164" fontId="0" fillId="0" borderId="0" xfId="0" applyNumberFormat="1"/>
    <xf numFmtId="164" fontId="0" fillId="8" borderId="22" xfId="1" applyFont="1" applyFill="1" applyBorder="1"/>
    <xf numFmtId="164" fontId="0" fillId="8" borderId="1" xfId="1" applyFont="1" applyFill="1" applyBorder="1"/>
    <xf numFmtId="164" fontId="0" fillId="8" borderId="10" xfId="1" applyFont="1" applyFill="1" applyBorder="1"/>
    <xf numFmtId="0" fontId="5" fillId="0" borderId="0" xfId="4"/>
    <xf numFmtId="0" fontId="0" fillId="0" borderId="1" xfId="0" applyBorder="1" applyAlignment="1">
      <alignment horizontal="center" vertical="center"/>
    </xf>
    <xf numFmtId="0" fontId="5" fillId="0" borderId="1" xfId="4" applyBorder="1" applyAlignment="1">
      <alignment horizontal="center" vertical="center"/>
    </xf>
    <xf numFmtId="0" fontId="9" fillId="9" borderId="1" xfId="4" applyFont="1" applyFill="1" applyBorder="1" applyAlignment="1">
      <alignment horizontal="center" vertical="center"/>
    </xf>
    <xf numFmtId="0" fontId="2" fillId="0" borderId="0" xfId="0" applyFont="1" applyAlignment="1">
      <alignment horizontal="center" vertical="center" wrapText="1"/>
    </xf>
    <xf numFmtId="165" fontId="0" fillId="0" borderId="0" xfId="2" applyNumberFormat="1" applyFont="1" applyFill="1" applyBorder="1" applyAlignment="1"/>
    <xf numFmtId="165" fontId="10" fillId="0" borderId="10" xfId="2" applyNumberFormat="1" applyFont="1" applyBorder="1" applyAlignment="1">
      <alignment horizontal="center" vertical="center"/>
    </xf>
    <xf numFmtId="0" fontId="9" fillId="9" borderId="4" xfId="4" applyFont="1" applyFill="1" applyBorder="1" applyAlignment="1">
      <alignment horizontal="center" vertical="center"/>
    </xf>
    <xf numFmtId="0" fontId="9" fillId="9" borderId="8" xfId="4" applyFont="1" applyFill="1" applyBorder="1" applyAlignment="1">
      <alignment horizontal="center" vertical="center"/>
    </xf>
    <xf numFmtId="0" fontId="9" fillId="9" borderId="5" xfId="4" applyFont="1" applyFill="1" applyBorder="1"/>
    <xf numFmtId="0" fontId="5" fillId="0" borderId="1" xfId="4" applyBorder="1"/>
    <xf numFmtId="9" fontId="5" fillId="0" borderId="1" xfId="2" applyFont="1" applyBorder="1" applyAlignment="1">
      <alignment horizontal="center" vertical="center"/>
    </xf>
    <xf numFmtId="9" fontId="5" fillId="0" borderId="1" xfId="2" quotePrefix="1" applyFont="1" applyBorder="1" applyAlignment="1">
      <alignment horizontal="center" vertical="center"/>
    </xf>
    <xf numFmtId="0" fontId="5" fillId="10" borderId="1" xfId="4" applyFill="1" applyBorder="1"/>
    <xf numFmtId="167" fontId="5" fillId="10" borderId="1" xfId="1" applyNumberFormat="1" applyFont="1" applyFill="1" applyBorder="1"/>
    <xf numFmtId="9" fontId="5" fillId="10" borderId="1" xfId="2" applyFont="1" applyFill="1" applyBorder="1" applyAlignment="1">
      <alignment horizontal="center" vertical="center"/>
    </xf>
    <xf numFmtId="164" fontId="5" fillId="0" borderId="1" xfId="1" applyFont="1" applyBorder="1"/>
    <xf numFmtId="165" fontId="0" fillId="0" borderId="1" xfId="2" applyNumberFormat="1" applyFont="1" applyBorder="1" applyAlignment="1">
      <alignment horizontal="center" vertical="center"/>
    </xf>
    <xf numFmtId="167" fontId="0" fillId="0" borderId="0" xfId="1" applyNumberFormat="1" applyFont="1" applyBorder="1"/>
    <xf numFmtId="165" fontId="0" fillId="0" borderId="0" xfId="2" applyNumberFormat="1" applyFont="1" applyBorder="1" applyAlignment="1">
      <alignment horizontal="center"/>
    </xf>
    <xf numFmtId="0" fontId="0" fillId="0" borderId="44" xfId="0" applyBorder="1"/>
    <xf numFmtId="0" fontId="0" fillId="0" borderId="45" xfId="0" applyBorder="1"/>
    <xf numFmtId="0" fontId="3" fillId="0" borderId="3" xfId="0" applyFont="1" applyBorder="1"/>
    <xf numFmtId="17" fontId="2" fillId="2" borderId="6" xfId="0" applyNumberFormat="1" applyFont="1" applyFill="1" applyBorder="1" applyAlignment="1">
      <alignment horizontal="center" vertical="center"/>
    </xf>
    <xf numFmtId="17" fontId="2" fillId="5" borderId="20" xfId="0" applyNumberFormat="1" applyFont="1" applyFill="1" applyBorder="1" applyAlignment="1">
      <alignment horizontal="center" vertical="center"/>
    </xf>
    <xf numFmtId="0" fontId="2" fillId="0" borderId="0" xfId="0" applyFont="1" applyAlignment="1">
      <alignment horizontal="center" vertical="center"/>
    </xf>
    <xf numFmtId="167" fontId="0" fillId="0" borderId="0" xfId="1" applyNumberFormat="1" applyFont="1" applyFill="1" applyBorder="1"/>
    <xf numFmtId="167" fontId="3" fillId="0" borderId="0" xfId="1" applyNumberFormat="1" applyFont="1" applyFill="1" applyBorder="1"/>
    <xf numFmtId="9" fontId="0" fillId="0" borderId="0" xfId="2" applyFont="1" applyBorder="1"/>
    <xf numFmtId="17" fontId="2" fillId="5" borderId="11" xfId="0" applyNumberFormat="1" applyFont="1" applyFill="1" applyBorder="1" applyAlignment="1">
      <alignment horizontal="center" vertical="center"/>
    </xf>
    <xf numFmtId="164" fontId="0" fillId="0" borderId="0" xfId="1" applyFont="1" applyFill="1" applyBorder="1"/>
    <xf numFmtId="165" fontId="3" fillId="0" borderId="25" xfId="2" applyNumberFormat="1" applyFont="1" applyBorder="1"/>
    <xf numFmtId="0" fontId="3" fillId="0" borderId="0" xfId="0" applyFont="1"/>
    <xf numFmtId="166" fontId="3" fillId="0" borderId="25" xfId="1" applyNumberFormat="1" applyFont="1" applyBorder="1"/>
    <xf numFmtId="166" fontId="3" fillId="0" borderId="26" xfId="1" applyNumberFormat="1" applyFont="1" applyBorder="1"/>
    <xf numFmtId="166" fontId="3" fillId="0" borderId="27" xfId="1" applyNumberFormat="1" applyFont="1" applyBorder="1"/>
    <xf numFmtId="164" fontId="3" fillId="0" borderId="29" xfId="1" applyFont="1" applyBorder="1"/>
    <xf numFmtId="164" fontId="3" fillId="0" borderId="26" xfId="1" applyFont="1" applyBorder="1"/>
    <xf numFmtId="164" fontId="3" fillId="0" borderId="26" xfId="1" applyFont="1" applyFill="1" applyBorder="1"/>
    <xf numFmtId="164" fontId="3" fillId="0" borderId="27" xfId="1" applyFont="1" applyBorder="1"/>
    <xf numFmtId="166" fontId="3" fillId="0" borderId="29" xfId="1" applyNumberFormat="1" applyFont="1" applyBorder="1"/>
    <xf numFmtId="164" fontId="0" fillId="0" borderId="9" xfId="1" applyFont="1" applyBorder="1"/>
    <xf numFmtId="166" fontId="0" fillId="0" borderId="9" xfId="1" applyNumberFormat="1" applyFont="1" applyFill="1" applyBorder="1"/>
    <xf numFmtId="166" fontId="0" fillId="0" borderId="1" xfId="1" applyNumberFormat="1" applyFont="1" applyFill="1" applyBorder="1"/>
    <xf numFmtId="166" fontId="0" fillId="0" borderId="10" xfId="1" applyNumberFormat="1" applyFont="1" applyFill="1" applyBorder="1"/>
    <xf numFmtId="164" fontId="0" fillId="0" borderId="22" xfId="1" applyFont="1" applyFill="1" applyBorder="1"/>
    <xf numFmtId="164" fontId="0" fillId="0" borderId="1" xfId="1" applyFont="1" applyFill="1" applyBorder="1"/>
    <xf numFmtId="164" fontId="0" fillId="0" borderId="10" xfId="1" applyFont="1" applyFill="1" applyBorder="1"/>
    <xf numFmtId="167" fontId="0" fillId="0" borderId="9" xfId="1" applyNumberFormat="1" applyFont="1" applyFill="1" applyBorder="1"/>
    <xf numFmtId="167" fontId="0" fillId="0" borderId="1" xfId="1" applyNumberFormat="1" applyFont="1" applyFill="1" applyBorder="1"/>
    <xf numFmtId="167" fontId="0" fillId="0" borderId="10" xfId="1" applyNumberFormat="1" applyFont="1" applyFill="1" applyBorder="1"/>
    <xf numFmtId="166" fontId="0" fillId="0" borderId="22" xfId="1" applyNumberFormat="1" applyFont="1" applyFill="1" applyBorder="1"/>
    <xf numFmtId="2" fontId="0" fillId="0" borderId="0" xfId="0" applyNumberFormat="1"/>
    <xf numFmtId="165" fontId="10" fillId="0" borderId="7" xfId="2" applyNumberFormat="1" applyFont="1" applyBorder="1" applyAlignment="1">
      <alignment horizontal="center" vertical="center"/>
    </xf>
    <xf numFmtId="0" fontId="7" fillId="8" borderId="1" xfId="3" applyFont="1" applyFill="1" applyBorder="1" applyAlignment="1">
      <alignment horizontal="center" vertical="center"/>
    </xf>
    <xf numFmtId="14" fontId="5" fillId="8" borderId="1" xfId="0" applyNumberFormat="1" applyFont="1" applyFill="1" applyBorder="1"/>
    <xf numFmtId="2" fontId="5" fillId="8" borderId="1" xfId="0" applyNumberFormat="1" applyFont="1" applyFill="1" applyBorder="1"/>
    <xf numFmtId="0" fontId="2" fillId="5" borderId="1" xfId="0" applyFont="1" applyFill="1" applyBorder="1" applyAlignment="1">
      <alignment horizontal="center" vertical="center"/>
    </xf>
    <xf numFmtId="167" fontId="3" fillId="0" borderId="1" xfId="1" applyNumberFormat="1" applyFont="1" applyBorder="1"/>
    <xf numFmtId="165" fontId="3" fillId="0" borderId="1" xfId="2" applyNumberFormat="1" applyFont="1" applyBorder="1"/>
    <xf numFmtId="0" fontId="0" fillId="0" borderId="0" xfId="0" applyAlignment="1">
      <alignment horizontal="center" vertical="center"/>
    </xf>
    <xf numFmtId="165" fontId="0" fillId="0" borderId="0" xfId="2" applyNumberFormat="1" applyFont="1" applyFill="1" applyBorder="1"/>
    <xf numFmtId="165" fontId="3" fillId="0" borderId="0" xfId="2" applyNumberFormat="1" applyFont="1" applyFill="1" applyBorder="1"/>
    <xf numFmtId="166" fontId="3" fillId="0" borderId="0" xfId="1" applyNumberFormat="1" applyFont="1" applyFill="1" applyBorder="1"/>
    <xf numFmtId="166" fontId="0" fillId="0" borderId="0" xfId="1" applyNumberFormat="1" applyFont="1" applyFill="1" applyBorder="1"/>
    <xf numFmtId="167" fontId="3" fillId="0" borderId="0" xfId="1" applyNumberFormat="1" applyFont="1" applyBorder="1"/>
    <xf numFmtId="0" fontId="3" fillId="0" borderId="1" xfId="0" applyFont="1" applyBorder="1"/>
    <xf numFmtId="0" fontId="0" fillId="0" borderId="1" xfId="0" applyBorder="1"/>
    <xf numFmtId="0" fontId="3" fillId="4" borderId="1" xfId="0" applyFont="1" applyFill="1" applyBorder="1"/>
    <xf numFmtId="167" fontId="3" fillId="4" borderId="1" xfId="1" applyNumberFormat="1" applyFont="1" applyFill="1" applyBorder="1"/>
    <xf numFmtId="165" fontId="3" fillId="4" borderId="1" xfId="2" applyNumberFormat="1" applyFont="1" applyFill="1" applyBorder="1"/>
    <xf numFmtId="0" fontId="3" fillId="8" borderId="1" xfId="0" applyFont="1" applyFill="1" applyBorder="1"/>
    <xf numFmtId="167" fontId="3" fillId="8" borderId="1" xfId="1" applyNumberFormat="1" applyFont="1" applyFill="1" applyBorder="1"/>
    <xf numFmtId="165" fontId="3" fillId="8" borderId="1" xfId="2" applyNumberFormat="1" applyFont="1" applyFill="1" applyBorder="1"/>
    <xf numFmtId="166" fontId="3" fillId="8" borderId="1" xfId="1" applyNumberFormat="1" applyFont="1" applyFill="1" applyBorder="1"/>
    <xf numFmtId="164" fontId="3" fillId="8" borderId="1" xfId="1" applyFont="1" applyFill="1" applyBorder="1"/>
    <xf numFmtId="15" fontId="0" fillId="0" borderId="0" xfId="0" applyNumberFormat="1" applyAlignment="1">
      <alignment horizontal="center" vertical="center"/>
    </xf>
    <xf numFmtId="164" fontId="3" fillId="0" borderId="0" xfId="1" applyFont="1" applyFill="1" applyBorder="1"/>
    <xf numFmtId="17" fontId="2" fillId="5" borderId="1" xfId="0" applyNumberFormat="1" applyFont="1" applyFill="1" applyBorder="1" applyAlignment="1">
      <alignment horizontal="center" vertical="center"/>
    </xf>
    <xf numFmtId="15" fontId="0" fillId="0" borderId="1" xfId="0" applyNumberFormat="1" applyBorder="1" applyAlignment="1">
      <alignment horizontal="center" vertical="center"/>
    </xf>
    <xf numFmtId="166" fontId="0" fillId="4" borderId="1" xfId="1" applyNumberFormat="1" applyFont="1" applyFill="1" applyBorder="1"/>
    <xf numFmtId="164" fontId="0" fillId="4" borderId="1" xfId="1" applyFont="1" applyFill="1" applyBorder="1"/>
    <xf numFmtId="165" fontId="0" fillId="4" borderId="1" xfId="2" applyNumberFormat="1" applyFont="1" applyFill="1" applyBorder="1"/>
    <xf numFmtId="167" fontId="0" fillId="11" borderId="1" xfId="1" applyNumberFormat="1" applyFont="1" applyFill="1" applyBorder="1"/>
    <xf numFmtId="167" fontId="3" fillId="11" borderId="1" xfId="1" applyNumberFormat="1" applyFont="1" applyFill="1" applyBorder="1"/>
    <xf numFmtId="167" fontId="12" fillId="0" borderId="0" xfId="1" applyNumberFormat="1" applyFont="1" applyFill="1" applyBorder="1"/>
    <xf numFmtId="166" fontId="12" fillId="0" borderId="0" xfId="1" applyNumberFormat="1" applyFont="1" applyFill="1" applyBorder="1"/>
    <xf numFmtId="167" fontId="1" fillId="0" borderId="0" xfId="1" applyNumberFormat="1" applyFont="1" applyFill="1" applyBorder="1"/>
    <xf numFmtId="166" fontId="1" fillId="0" borderId="0" xfId="1" applyNumberFormat="1" applyFont="1" applyFill="1" applyBorder="1"/>
    <xf numFmtId="0" fontId="11" fillId="0" borderId="1" xfId="0" applyFont="1" applyBorder="1"/>
    <xf numFmtId="165" fontId="0" fillId="0" borderId="40" xfId="2" applyNumberFormat="1" applyFont="1" applyBorder="1" applyAlignment="1">
      <alignment horizontal="center" vertical="center"/>
    </xf>
    <xf numFmtId="167" fontId="0" fillId="0" borderId="37" xfId="1" applyNumberFormat="1" applyFont="1" applyFill="1" applyBorder="1"/>
    <xf numFmtId="167" fontId="12" fillId="0" borderId="54" xfId="1" applyNumberFormat="1" applyFont="1" applyBorder="1" applyAlignment="1">
      <alignment horizontal="right"/>
    </xf>
    <xf numFmtId="167" fontId="12" fillId="0" borderId="52" xfId="1" applyNumberFormat="1" applyFont="1" applyBorder="1" applyAlignment="1">
      <alignment horizontal="right"/>
    </xf>
    <xf numFmtId="167" fontId="15" fillId="0" borderId="0" xfId="1" applyNumberFormat="1" applyFont="1" applyBorder="1" applyAlignment="1">
      <alignment horizontal="right"/>
    </xf>
    <xf numFmtId="167" fontId="0" fillId="0" borderId="1" xfId="1" applyNumberFormat="1" applyFont="1" applyBorder="1" applyAlignment="1">
      <alignment horizontal="center" vertical="center"/>
    </xf>
    <xf numFmtId="167" fontId="3" fillId="4" borderId="1" xfId="1" applyNumberFormat="1" applyFont="1" applyFill="1" applyBorder="1" applyAlignment="1">
      <alignment horizontal="center" vertical="center"/>
    </xf>
    <xf numFmtId="165" fontId="3" fillId="4" borderId="1" xfId="2" applyNumberFormat="1" applyFont="1" applyFill="1" applyBorder="1" applyAlignment="1">
      <alignment horizontal="center" vertical="center"/>
    </xf>
    <xf numFmtId="0" fontId="0" fillId="0" borderId="1" xfId="0" applyBorder="1" applyAlignment="1">
      <alignment horizontal="right"/>
    </xf>
    <xf numFmtId="0" fontId="2" fillId="2" borderId="46" xfId="0" applyFont="1" applyFill="1" applyBorder="1" applyAlignment="1">
      <alignment horizontal="center" vertical="center" wrapText="1"/>
    </xf>
    <xf numFmtId="167" fontId="0" fillId="0" borderId="57" xfId="1" applyNumberFormat="1" applyFont="1" applyBorder="1"/>
    <xf numFmtId="0" fontId="0" fillId="0" borderId="9" xfId="0" applyBorder="1" applyAlignment="1">
      <alignment horizontal="center" vertical="center"/>
    </xf>
    <xf numFmtId="0" fontId="13" fillId="5" borderId="1" xfId="0" applyFont="1" applyFill="1" applyBorder="1" applyAlignment="1">
      <alignment horizontal="left" vertical="center"/>
    </xf>
    <xf numFmtId="0" fontId="11" fillId="0" borderId="1" xfId="0" applyFont="1" applyBorder="1" applyAlignment="1">
      <alignment horizontal="left" vertical="center"/>
    </xf>
    <xf numFmtId="0" fontId="14" fillId="0" borderId="1" xfId="0" applyFont="1" applyBorder="1" applyAlignment="1">
      <alignment horizontal="left"/>
    </xf>
    <xf numFmtId="167" fontId="11" fillId="0" borderId="1" xfId="1" applyNumberFormat="1" applyFont="1" applyBorder="1" applyAlignment="1">
      <alignment horizontal="left"/>
    </xf>
    <xf numFmtId="165" fontId="14" fillId="0" borderId="1" xfId="2" applyNumberFormat="1" applyFont="1" applyBorder="1" applyAlignment="1">
      <alignment horizontal="left"/>
    </xf>
    <xf numFmtId="167" fontId="14" fillId="0" borderId="1" xfId="1" applyNumberFormat="1" applyFont="1" applyBorder="1" applyAlignment="1">
      <alignment horizontal="left"/>
    </xf>
    <xf numFmtId="0" fontId="11" fillId="0" borderId="1" xfId="0" applyFont="1" applyBorder="1" applyAlignment="1">
      <alignment horizontal="left"/>
    </xf>
    <xf numFmtId="165" fontId="11" fillId="0" borderId="1" xfId="2" applyNumberFormat="1" applyFont="1" applyBorder="1" applyAlignment="1">
      <alignment horizontal="left"/>
    </xf>
    <xf numFmtId="0" fontId="13" fillId="0" borderId="1" xfId="0" applyFont="1" applyBorder="1" applyAlignment="1">
      <alignment horizontal="left" vertical="center"/>
    </xf>
    <xf numFmtId="0" fontId="0" fillId="0" borderId="1" xfId="0" applyBorder="1" applyAlignment="1">
      <alignment horizontal="left"/>
    </xf>
    <xf numFmtId="167" fontId="11" fillId="0" borderId="1" xfId="1" applyNumberFormat="1" applyFont="1" applyFill="1" applyBorder="1" applyAlignment="1">
      <alignment horizontal="left"/>
    </xf>
    <xf numFmtId="165" fontId="14" fillId="0" borderId="1" xfId="2" applyNumberFormat="1" applyFont="1" applyFill="1" applyBorder="1" applyAlignment="1">
      <alignment horizontal="left"/>
    </xf>
    <xf numFmtId="0" fontId="3" fillId="0" borderId="1" xfId="0" applyFont="1" applyBorder="1" applyAlignment="1">
      <alignment horizontal="left"/>
    </xf>
    <xf numFmtId="165" fontId="11" fillId="0" borderId="1" xfId="2" applyNumberFormat="1" applyFont="1" applyFill="1" applyBorder="1" applyAlignment="1">
      <alignment horizontal="left"/>
    </xf>
    <xf numFmtId="167" fontId="3" fillId="0" borderId="1" xfId="1" applyNumberFormat="1" applyFont="1" applyFill="1" applyBorder="1"/>
    <xf numFmtId="167" fontId="16" fillId="0" borderId="0" xfId="1" applyNumberFormat="1" applyFont="1" applyFill="1" applyBorder="1"/>
    <xf numFmtId="0" fontId="16" fillId="0" borderId="1" xfId="0" applyFont="1" applyBorder="1" applyAlignment="1">
      <alignment horizontal="right"/>
    </xf>
    <xf numFmtId="167" fontId="16" fillId="0" borderId="1" xfId="1" applyNumberFormat="1" applyFont="1" applyBorder="1"/>
    <xf numFmtId="165" fontId="16" fillId="0" borderId="0" xfId="2" applyNumberFormat="1" applyFont="1" applyFill="1" applyBorder="1"/>
    <xf numFmtId="165" fontId="3" fillId="0" borderId="45" xfId="2" applyNumberFormat="1" applyFont="1" applyBorder="1"/>
    <xf numFmtId="165" fontId="3" fillId="4" borderId="45" xfId="2" applyNumberFormat="1" applyFont="1" applyFill="1" applyBorder="1"/>
    <xf numFmtId="165" fontId="0" fillId="0" borderId="45" xfId="2" applyNumberFormat="1" applyFont="1" applyBorder="1"/>
    <xf numFmtId="165" fontId="3" fillId="0" borderId="45" xfId="2" applyNumberFormat="1" applyFont="1" applyFill="1" applyBorder="1"/>
    <xf numFmtId="165" fontId="16" fillId="0" borderId="45" xfId="2" applyNumberFormat="1" applyFont="1" applyBorder="1"/>
    <xf numFmtId="165" fontId="0" fillId="0" borderId="34" xfId="2" applyNumberFormat="1" applyFont="1" applyBorder="1"/>
    <xf numFmtId="164" fontId="3" fillId="0" borderId="62" xfId="1" applyFont="1" applyBorder="1"/>
    <xf numFmtId="164" fontId="3" fillId="4" borderId="62" xfId="1" applyFont="1" applyFill="1" applyBorder="1"/>
    <xf numFmtId="164" fontId="17" fillId="0" borderId="62" xfId="1" applyFont="1" applyFill="1" applyBorder="1"/>
    <xf numFmtId="164" fontId="18" fillId="0" borderId="62" xfId="1" applyFont="1" applyFill="1" applyBorder="1"/>
    <xf numFmtId="164" fontId="19" fillId="0" borderId="62" xfId="1" applyFont="1" applyFill="1" applyBorder="1"/>
    <xf numFmtId="166" fontId="3" fillId="0" borderId="45" xfId="1" applyNumberFormat="1" applyFont="1" applyBorder="1"/>
    <xf numFmtId="166" fontId="3" fillId="4" borderId="45" xfId="1" applyNumberFormat="1" applyFont="1" applyFill="1" applyBorder="1"/>
    <xf numFmtId="166" fontId="0" fillId="0" borderId="45" xfId="1" applyNumberFormat="1" applyFont="1" applyFill="1" applyBorder="1"/>
    <xf numFmtId="166" fontId="0" fillId="0" borderId="45" xfId="1" applyNumberFormat="1" applyFont="1" applyBorder="1"/>
    <xf numFmtId="166" fontId="3" fillId="0" borderId="45" xfId="1" applyNumberFormat="1" applyFont="1" applyFill="1" applyBorder="1"/>
    <xf numFmtId="166" fontId="16" fillId="0" borderId="45" xfId="1" applyNumberFormat="1" applyFont="1" applyBorder="1"/>
    <xf numFmtId="166" fontId="0" fillId="0" borderId="34" xfId="1" applyNumberFormat="1" applyFont="1" applyBorder="1"/>
    <xf numFmtId="167" fontId="3" fillId="0" borderId="62" xfId="1" applyNumberFormat="1" applyFont="1" applyBorder="1"/>
    <xf numFmtId="167" fontId="3" fillId="4" borderId="62" xfId="1" applyNumberFormat="1" applyFont="1" applyFill="1" applyBorder="1"/>
    <xf numFmtId="167" fontId="0" fillId="0" borderId="62" xfId="1" applyNumberFormat="1" applyFont="1" applyBorder="1"/>
    <xf numFmtId="167" fontId="3" fillId="0" borderId="62" xfId="1" applyNumberFormat="1" applyFont="1" applyFill="1" applyBorder="1"/>
    <xf numFmtId="167" fontId="16" fillId="0" borderId="62" xfId="1" applyNumberFormat="1" applyFont="1" applyBorder="1"/>
    <xf numFmtId="167" fontId="3" fillId="0" borderId="45" xfId="1" applyNumberFormat="1" applyFont="1" applyBorder="1"/>
    <xf numFmtId="167" fontId="3" fillId="4" borderId="45" xfId="1" applyNumberFormat="1" applyFont="1" applyFill="1" applyBorder="1"/>
    <xf numFmtId="167" fontId="0" fillId="0" borderId="45" xfId="1" applyNumberFormat="1" applyFont="1" applyBorder="1"/>
    <xf numFmtId="167" fontId="3" fillId="0" borderId="45" xfId="1" applyNumberFormat="1" applyFont="1" applyFill="1" applyBorder="1"/>
    <xf numFmtId="167" fontId="16" fillId="0" borderId="45" xfId="1" applyNumberFormat="1" applyFont="1" applyBorder="1"/>
    <xf numFmtId="167" fontId="0" fillId="0" borderId="34" xfId="1" applyNumberFormat="1" applyFont="1" applyBorder="1"/>
    <xf numFmtId="167" fontId="0" fillId="0" borderId="43" xfId="1" applyNumberFormat="1" applyFont="1" applyBorder="1"/>
    <xf numFmtId="0" fontId="0" fillId="0" borderId="11" xfId="0" applyBorder="1"/>
    <xf numFmtId="167" fontId="0" fillId="0" borderId="11" xfId="1" applyNumberFormat="1" applyFont="1" applyBorder="1"/>
    <xf numFmtId="164" fontId="17" fillId="0" borderId="43" xfId="1" applyFont="1" applyFill="1" applyBorder="1"/>
    <xf numFmtId="2" fontId="4" fillId="9" borderId="1" xfId="0" applyNumberFormat="1" applyFont="1" applyFill="1" applyBorder="1"/>
    <xf numFmtId="0" fontId="4" fillId="9" borderId="1" xfId="0" applyFont="1" applyFill="1" applyBorder="1"/>
    <xf numFmtId="167" fontId="0" fillId="0" borderId="0" xfId="0" applyNumberFormat="1"/>
    <xf numFmtId="10" fontId="16" fillId="0" borderId="45" xfId="2" applyNumberFormat="1" applyFont="1" applyBorder="1"/>
    <xf numFmtId="0" fontId="2" fillId="12" borderId="4" xfId="0" applyFont="1" applyFill="1" applyBorder="1" applyAlignment="1">
      <alignment horizontal="center" vertical="center"/>
    </xf>
    <xf numFmtId="0" fontId="2" fillId="12" borderId="8" xfId="0" applyFont="1" applyFill="1" applyBorder="1" applyAlignment="1">
      <alignment horizontal="center" vertical="center"/>
    </xf>
    <xf numFmtId="0" fontId="2" fillId="12" borderId="51" xfId="0" applyFont="1" applyFill="1" applyBorder="1" applyAlignment="1">
      <alignment horizontal="center" vertical="center"/>
    </xf>
    <xf numFmtId="0" fontId="2" fillId="12" borderId="33" xfId="0" applyFont="1" applyFill="1" applyBorder="1" applyAlignment="1">
      <alignment horizontal="center" vertical="center"/>
    </xf>
    <xf numFmtId="0" fontId="2" fillId="12" borderId="42" xfId="0" applyFont="1" applyFill="1" applyBorder="1" applyAlignment="1">
      <alignment horizontal="center" vertical="center"/>
    </xf>
    <xf numFmtId="3" fontId="0" fillId="0" borderId="0" xfId="0" applyNumberFormat="1" applyAlignment="1">
      <alignment horizontal="center" vertical="center"/>
    </xf>
    <xf numFmtId="3" fontId="0" fillId="0" borderId="0" xfId="0" applyNumberFormat="1"/>
    <xf numFmtId="9" fontId="0" fillId="0" borderId="0" xfId="2" applyFont="1"/>
    <xf numFmtId="165" fontId="0" fillId="0" borderId="0" xfId="2" applyNumberFormat="1" applyFont="1"/>
    <xf numFmtId="0" fontId="22" fillId="0" borderId="0" xfId="0" applyFont="1"/>
    <xf numFmtId="0" fontId="22" fillId="6" borderId="63" xfId="0" applyFont="1" applyFill="1" applyBorder="1" applyAlignment="1">
      <alignment horizontal="right" vertical="center" wrapText="1"/>
    </xf>
    <xf numFmtId="165" fontId="0" fillId="0" borderId="0" xfId="0" applyNumberFormat="1"/>
    <xf numFmtId="9" fontId="0" fillId="0" borderId="0" xfId="0" applyNumberFormat="1"/>
    <xf numFmtId="0" fontId="3" fillId="13" borderId="64" xfId="0" applyFont="1" applyFill="1" applyBorder="1"/>
    <xf numFmtId="4" fontId="3" fillId="13" borderId="65" xfId="0" applyNumberFormat="1" applyFont="1" applyFill="1" applyBorder="1" applyAlignment="1">
      <alignment horizontal="center" vertical="center"/>
    </xf>
    <xf numFmtId="165" fontId="3" fillId="13" borderId="65" xfId="2" applyNumberFormat="1" applyFont="1" applyFill="1" applyBorder="1" applyAlignment="1">
      <alignment horizontal="center" vertical="center"/>
    </xf>
    <xf numFmtId="165" fontId="0" fillId="0" borderId="0" xfId="2" applyNumberFormat="1" applyFont="1" applyAlignment="1">
      <alignment horizontal="center" vertical="center"/>
    </xf>
    <xf numFmtId="0" fontId="0" fillId="10" borderId="0" xfId="0" applyFill="1"/>
    <xf numFmtId="0" fontId="3" fillId="0" borderId="64" xfId="0" applyFont="1" applyBorder="1"/>
    <xf numFmtId="169" fontId="0" fillId="0" borderId="0" xfId="2" applyNumberFormat="1" applyFont="1"/>
    <xf numFmtId="0" fontId="23" fillId="0" borderId="0" xfId="0" applyFont="1"/>
    <xf numFmtId="170" fontId="0" fillId="0" borderId="0" xfId="0" applyNumberFormat="1" applyAlignment="1">
      <alignment horizontal="center" vertical="center"/>
    </xf>
    <xf numFmtId="2" fontId="0" fillId="0" borderId="0" xfId="0" applyNumberFormat="1" applyAlignment="1">
      <alignment horizontal="center" vertical="center"/>
    </xf>
    <xf numFmtId="169" fontId="0" fillId="0" borderId="0" xfId="0" applyNumberFormat="1" applyAlignment="1">
      <alignment horizontal="center" vertical="center"/>
    </xf>
    <xf numFmtId="4" fontId="3" fillId="13" borderId="0" xfId="0" applyNumberFormat="1" applyFont="1" applyFill="1" applyAlignment="1">
      <alignment horizontal="center" vertical="center"/>
    </xf>
    <xf numFmtId="0" fontId="3" fillId="13" borderId="64" xfId="0" applyFont="1" applyFill="1" applyBorder="1" applyAlignment="1">
      <alignment horizontal="center" vertical="center"/>
    </xf>
    <xf numFmtId="165" fontId="0" fillId="0" borderId="0" xfId="2" applyNumberFormat="1" applyFont="1" applyBorder="1" applyAlignment="1">
      <alignment horizontal="center" vertical="center"/>
    </xf>
    <xf numFmtId="0" fontId="25" fillId="0" borderId="1" xfId="0" applyFont="1" applyBorder="1" applyAlignment="1">
      <alignment horizontal="center" vertical="center"/>
    </xf>
    <xf numFmtId="171" fontId="26" fillId="0" borderId="1" xfId="0" applyNumberFormat="1" applyFont="1" applyBorder="1" applyAlignment="1">
      <alignment horizontal="center" vertical="center"/>
    </xf>
    <xf numFmtId="3" fontId="25" fillId="0" borderId="1" xfId="1" applyNumberFormat="1" applyFont="1" applyBorder="1" applyAlignment="1">
      <alignment horizontal="center" vertical="center"/>
    </xf>
    <xf numFmtId="3" fontId="25" fillId="0" borderId="1" xfId="0" applyNumberFormat="1" applyFont="1" applyBorder="1" applyAlignment="1">
      <alignment horizontal="center" vertical="center"/>
    </xf>
    <xf numFmtId="167" fontId="25" fillId="0" borderId="1" xfId="1" applyNumberFormat="1" applyFont="1" applyBorder="1" applyAlignment="1">
      <alignment horizontal="center" vertical="center"/>
    </xf>
    <xf numFmtId="0" fontId="26" fillId="0" borderId="1" xfId="0" applyFont="1" applyBorder="1" applyAlignment="1">
      <alignment horizontal="center" vertical="center"/>
    </xf>
    <xf numFmtId="167" fontId="25" fillId="0" borderId="1" xfId="1" applyNumberFormat="1" applyFont="1" applyFill="1" applyBorder="1" applyAlignment="1">
      <alignment horizontal="center" vertical="center"/>
    </xf>
    <xf numFmtId="0" fontId="3" fillId="0" borderId="1" xfId="0" applyFont="1" applyBorder="1" applyAlignment="1">
      <alignment horizontal="center" vertical="center"/>
    </xf>
    <xf numFmtId="0" fontId="2" fillId="12" borderId="0" xfId="0" applyFont="1" applyFill="1"/>
    <xf numFmtId="0" fontId="3" fillId="2" borderId="0" xfId="0" applyFont="1" applyFill="1"/>
    <xf numFmtId="0" fontId="18" fillId="0" borderId="1" xfId="0" applyFont="1" applyBorder="1" applyAlignment="1">
      <alignment horizontal="center" vertical="center"/>
    </xf>
    <xf numFmtId="0" fontId="3" fillId="13" borderId="0" xfId="0" applyFont="1" applyFill="1"/>
    <xf numFmtId="0" fontId="0" fillId="14" borderId="0" xfId="0" applyFill="1"/>
    <xf numFmtId="0" fontId="27" fillId="15" borderId="68" xfId="0" applyFont="1" applyFill="1" applyBorder="1" applyAlignment="1">
      <alignment horizontal="center" wrapText="1"/>
    </xf>
    <xf numFmtId="172" fontId="28" fillId="0" borderId="1" xfId="0" applyNumberFormat="1" applyFont="1" applyBorder="1"/>
    <xf numFmtId="0" fontId="27" fillId="15" borderId="0" xfId="0" applyFont="1" applyFill="1" applyAlignment="1">
      <alignment horizontal="center" wrapText="1"/>
    </xf>
    <xf numFmtId="172" fontId="28" fillId="0" borderId="0" xfId="0" applyNumberFormat="1" applyFont="1"/>
    <xf numFmtId="0" fontId="0" fillId="0" borderId="0" xfId="0" applyAlignment="1">
      <alignment wrapText="1"/>
    </xf>
    <xf numFmtId="0" fontId="27" fillId="16" borderId="66" xfId="0" applyFont="1" applyFill="1" applyBorder="1" applyAlignment="1">
      <alignment horizontal="center"/>
    </xf>
    <xf numFmtId="15" fontId="28" fillId="0" borderId="1" xfId="0" applyNumberFormat="1" applyFont="1" applyBorder="1"/>
    <xf numFmtId="0" fontId="0" fillId="17" borderId="0" xfId="0" applyFill="1" applyAlignment="1">
      <alignment wrapText="1"/>
    </xf>
    <xf numFmtId="0" fontId="0" fillId="8" borderId="0" xfId="0" applyFill="1" applyAlignment="1">
      <alignment wrapText="1"/>
    </xf>
    <xf numFmtId="0" fontId="0" fillId="18" borderId="0" xfId="0" applyFill="1" applyAlignment="1">
      <alignment wrapText="1"/>
    </xf>
    <xf numFmtId="0" fontId="27" fillId="15" borderId="69" xfId="0" applyFont="1" applyFill="1" applyBorder="1" applyAlignment="1">
      <alignment horizontal="center" wrapText="1"/>
    </xf>
    <xf numFmtId="0" fontId="27" fillId="19" borderId="68" xfId="0" applyFont="1" applyFill="1" applyBorder="1" applyAlignment="1">
      <alignment horizontal="center" wrapText="1"/>
    </xf>
    <xf numFmtId="0" fontId="27" fillId="20" borderId="68" xfId="0" applyFont="1" applyFill="1" applyBorder="1" applyAlignment="1">
      <alignment horizontal="center" wrapText="1"/>
    </xf>
    <xf numFmtId="0" fontId="27" fillId="21" borderId="68" xfId="0" applyFont="1" applyFill="1" applyBorder="1" applyAlignment="1">
      <alignment horizontal="center" wrapText="1"/>
    </xf>
    <xf numFmtId="0" fontId="27" fillId="22" borderId="68" xfId="0" applyFont="1" applyFill="1" applyBorder="1" applyAlignment="1">
      <alignment horizontal="center" wrapText="1"/>
    </xf>
    <xf numFmtId="0" fontId="27" fillId="23" borderId="68" xfId="0" applyFont="1" applyFill="1" applyBorder="1" applyAlignment="1">
      <alignment horizontal="center" wrapText="1"/>
    </xf>
    <xf numFmtId="0" fontId="27" fillId="24" borderId="68" xfId="0" applyFont="1" applyFill="1" applyBorder="1" applyAlignment="1">
      <alignment horizontal="center" wrapText="1"/>
    </xf>
    <xf numFmtId="0" fontId="27" fillId="25" borderId="68" xfId="0" applyFont="1" applyFill="1" applyBorder="1" applyAlignment="1">
      <alignment horizontal="center" wrapText="1"/>
    </xf>
    <xf numFmtId="0" fontId="27" fillId="26" borderId="68" xfId="0" applyFont="1" applyFill="1" applyBorder="1" applyAlignment="1">
      <alignment horizontal="center" wrapText="1"/>
    </xf>
    <xf numFmtId="15" fontId="24" fillId="0" borderId="1" xfId="0" applyNumberFormat="1" applyFont="1" applyBorder="1" applyAlignment="1">
      <alignment horizontal="center" vertical="center"/>
    </xf>
    <xf numFmtId="17" fontId="2" fillId="12" borderId="9" xfId="0" applyNumberFormat="1" applyFont="1" applyFill="1" applyBorder="1" applyAlignment="1">
      <alignment horizontal="center" vertical="center"/>
    </xf>
    <xf numFmtId="17" fontId="2" fillId="12" borderId="1" xfId="0" applyNumberFormat="1" applyFont="1" applyFill="1" applyBorder="1" applyAlignment="1">
      <alignment horizontal="center" vertical="center"/>
    </xf>
    <xf numFmtId="17" fontId="2" fillId="12" borderId="17" xfId="0" applyNumberFormat="1" applyFont="1" applyFill="1" applyBorder="1" applyAlignment="1">
      <alignment horizontal="center" vertical="center"/>
    </xf>
    <xf numFmtId="3" fontId="3" fillId="0" borderId="0" xfId="0" applyNumberFormat="1" applyFont="1" applyAlignment="1">
      <alignment horizontal="center" vertical="center"/>
    </xf>
    <xf numFmtId="17" fontId="2" fillId="12" borderId="12" xfId="0" applyNumberFormat="1" applyFont="1" applyFill="1" applyBorder="1" applyAlignment="1">
      <alignment horizontal="center" vertical="center"/>
    </xf>
    <xf numFmtId="17" fontId="2" fillId="12" borderId="13" xfId="0" applyNumberFormat="1" applyFont="1" applyFill="1" applyBorder="1" applyAlignment="1">
      <alignment horizontal="center" vertical="center"/>
    </xf>
    <xf numFmtId="0" fontId="0" fillId="10" borderId="1" xfId="0" applyFill="1" applyBorder="1"/>
    <xf numFmtId="9" fontId="0" fillId="0" borderId="0" xfId="2" applyFont="1" applyFill="1"/>
    <xf numFmtId="169" fontId="29" fillId="0" borderId="0" xfId="0" applyNumberFormat="1" applyFont="1" applyAlignment="1">
      <alignment horizontal="center" vertical="center"/>
    </xf>
    <xf numFmtId="165" fontId="0" fillId="0" borderId="0" xfId="2" applyNumberFormat="1" applyFont="1" applyFill="1"/>
    <xf numFmtId="3" fontId="3" fillId="0" borderId="1" xfId="0" applyNumberFormat="1" applyFont="1" applyBorder="1" applyAlignment="1">
      <alignment horizontal="center" vertical="center"/>
    </xf>
    <xf numFmtId="0" fontId="11" fillId="0" borderId="1" xfId="0" applyFont="1" applyBorder="1" applyAlignment="1">
      <alignment horizontal="right"/>
    </xf>
    <xf numFmtId="3" fontId="11" fillId="0" borderId="1" xfId="0" applyNumberFormat="1" applyFont="1" applyBorder="1" applyAlignment="1">
      <alignment horizontal="center" vertical="center"/>
    </xf>
    <xf numFmtId="0" fontId="11" fillId="10" borderId="1" xfId="0" applyFont="1" applyFill="1" applyBorder="1"/>
    <xf numFmtId="0" fontId="0" fillId="10" borderId="22" xfId="0" applyFill="1" applyBorder="1"/>
    <xf numFmtId="0" fontId="3" fillId="10" borderId="1" xfId="0" applyFont="1" applyFill="1" applyBorder="1"/>
    <xf numFmtId="0" fontId="30" fillId="0" borderId="0" xfId="0" applyFont="1"/>
    <xf numFmtId="173" fontId="0" fillId="0" borderId="0" xfId="0" applyNumberFormat="1"/>
    <xf numFmtId="165" fontId="3" fillId="0" borderId="0" xfId="2" applyNumberFormat="1" applyFont="1"/>
    <xf numFmtId="172" fontId="0" fillId="0" borderId="0" xfId="0" applyNumberFormat="1"/>
    <xf numFmtId="4" fontId="0" fillId="0" borderId="0" xfId="0" applyNumberFormat="1"/>
    <xf numFmtId="0" fontId="3" fillId="4" borderId="18" xfId="0" applyFont="1" applyFill="1" applyBorder="1"/>
    <xf numFmtId="174" fontId="3" fillId="4" borderId="1" xfId="0" applyNumberFormat="1" applyFont="1" applyFill="1" applyBorder="1" applyAlignment="1">
      <alignment horizontal="center" vertical="center"/>
    </xf>
    <xf numFmtId="3" fontId="3" fillId="4" borderId="1" xfId="0" applyNumberFormat="1" applyFont="1" applyFill="1" applyBorder="1" applyAlignment="1">
      <alignment horizontal="center" vertical="center"/>
    </xf>
    <xf numFmtId="3" fontId="31" fillId="0" borderId="1" xfId="0" applyNumberFormat="1" applyFont="1" applyBorder="1" applyAlignment="1">
      <alignment horizontal="center" vertical="center"/>
    </xf>
    <xf numFmtId="0" fontId="31" fillId="10" borderId="1" xfId="0" applyFont="1" applyFill="1" applyBorder="1"/>
    <xf numFmtId="169" fontId="31" fillId="0" borderId="1" xfId="0" applyNumberFormat="1" applyFont="1" applyBorder="1" applyAlignment="1">
      <alignment horizontal="center" vertical="center"/>
    </xf>
    <xf numFmtId="3" fontId="32" fillId="0" borderId="1" xfId="0" applyNumberFormat="1" applyFont="1" applyBorder="1" applyAlignment="1">
      <alignment horizontal="center" vertical="center"/>
    </xf>
    <xf numFmtId="169" fontId="33" fillId="0" borderId="1" xfId="0" applyNumberFormat="1" applyFont="1" applyBorder="1" applyAlignment="1">
      <alignment horizontal="center" vertical="center"/>
    </xf>
    <xf numFmtId="169" fontId="32" fillId="0" borderId="1" xfId="0" applyNumberFormat="1" applyFont="1" applyBorder="1" applyAlignment="1">
      <alignment horizontal="center" vertical="center"/>
    </xf>
    <xf numFmtId="3" fontId="33" fillId="0" borderId="1" xfId="0" applyNumberFormat="1" applyFont="1" applyBorder="1" applyAlignment="1">
      <alignment horizontal="center" vertical="center"/>
    </xf>
    <xf numFmtId="10" fontId="0" fillId="0" borderId="0" xfId="0" applyNumberFormat="1"/>
    <xf numFmtId="0" fontId="0" fillId="0" borderId="23" xfId="0" applyBorder="1"/>
    <xf numFmtId="165" fontId="34" fillId="0" borderId="24" xfId="2" applyNumberFormat="1" applyFont="1" applyBorder="1" applyAlignment="1">
      <alignment horizontal="center" vertical="center"/>
    </xf>
    <xf numFmtId="0" fontId="0" fillId="0" borderId="25" xfId="0" applyBorder="1"/>
    <xf numFmtId="0" fontId="0" fillId="0" borderId="27" xfId="0" applyBorder="1"/>
    <xf numFmtId="0" fontId="29" fillId="0" borderId="0" xfId="0" applyFont="1"/>
    <xf numFmtId="165" fontId="29" fillId="0" borderId="0" xfId="2" applyNumberFormat="1" applyFont="1" applyBorder="1" applyAlignment="1">
      <alignment horizontal="center" vertical="center"/>
    </xf>
    <xf numFmtId="9" fontId="29" fillId="0" borderId="0" xfId="2" applyFont="1" applyBorder="1"/>
    <xf numFmtId="0" fontId="10" fillId="0" borderId="0" xfId="0" applyFont="1"/>
    <xf numFmtId="3" fontId="37" fillId="0" borderId="0" xfId="0" applyNumberFormat="1" applyFont="1" applyAlignment="1">
      <alignment horizontal="center" vertical="center"/>
    </xf>
    <xf numFmtId="0" fontId="37" fillId="0" borderId="0" xfId="0" applyFont="1"/>
    <xf numFmtId="3" fontId="39" fillId="0" borderId="1" xfId="0" applyNumberFormat="1" applyFont="1" applyBorder="1" applyAlignment="1">
      <alignment horizontal="center" vertical="center"/>
    </xf>
    <xf numFmtId="0" fontId="20" fillId="10" borderId="1" xfId="0" applyFont="1" applyFill="1" applyBorder="1"/>
    <xf numFmtId="169" fontId="39" fillId="0" borderId="1" xfId="0" applyNumberFormat="1" applyFont="1" applyBorder="1" applyAlignment="1">
      <alignment horizontal="center" vertical="center"/>
    </xf>
    <xf numFmtId="0" fontId="39" fillId="10" borderId="1" xfId="0" applyFont="1" applyFill="1" applyBorder="1"/>
    <xf numFmtId="0" fontId="40" fillId="10" borderId="1" xfId="0" applyFont="1" applyFill="1" applyBorder="1"/>
    <xf numFmtId="169" fontId="41" fillId="0" borderId="1" xfId="0" applyNumberFormat="1" applyFont="1" applyBorder="1" applyAlignment="1">
      <alignment horizontal="center" vertical="center"/>
    </xf>
    <xf numFmtId="3" fontId="41" fillId="0" borderId="1" xfId="0" applyNumberFormat="1" applyFont="1" applyBorder="1" applyAlignment="1">
      <alignment horizontal="center" vertical="center"/>
    </xf>
    <xf numFmtId="169" fontId="42" fillId="0" borderId="1" xfId="0" applyNumberFormat="1" applyFont="1" applyBorder="1" applyAlignment="1">
      <alignment horizontal="center" vertical="center"/>
    </xf>
    <xf numFmtId="3" fontId="42" fillId="0" borderId="1" xfId="0" applyNumberFormat="1" applyFont="1" applyBorder="1" applyAlignment="1">
      <alignment horizontal="center" vertical="center"/>
    </xf>
    <xf numFmtId="169" fontId="40" fillId="0" borderId="1" xfId="0" applyNumberFormat="1" applyFont="1" applyBorder="1" applyAlignment="1">
      <alignment horizontal="center" vertical="center"/>
    </xf>
    <xf numFmtId="3" fontId="20" fillId="0" borderId="1" xfId="0" applyNumberFormat="1" applyFont="1" applyBorder="1" applyAlignment="1">
      <alignment horizontal="center" vertical="center"/>
    </xf>
    <xf numFmtId="3" fontId="43" fillId="0" borderId="1" xfId="0" applyNumberFormat="1" applyFont="1" applyBorder="1" applyAlignment="1">
      <alignment horizontal="center" vertical="center"/>
    </xf>
    <xf numFmtId="164" fontId="26" fillId="0" borderId="1" xfId="0" applyNumberFormat="1" applyFont="1" applyBorder="1" applyAlignment="1">
      <alignment horizontal="center" vertical="center"/>
    </xf>
    <xf numFmtId="2" fontId="32" fillId="0" borderId="1" xfId="0" applyNumberFormat="1" applyFont="1" applyBorder="1" applyAlignment="1">
      <alignment horizontal="center" vertical="center"/>
    </xf>
    <xf numFmtId="2" fontId="31" fillId="0" borderId="1" xfId="0" applyNumberFormat="1" applyFont="1" applyBorder="1" applyAlignment="1">
      <alignment horizontal="center" vertical="center"/>
    </xf>
    <xf numFmtId="0" fontId="0" fillId="3" borderId="0" xfId="0" applyFill="1"/>
    <xf numFmtId="3" fontId="0" fillId="3" borderId="0" xfId="0" applyNumberFormat="1" applyFill="1" applyAlignment="1">
      <alignment horizontal="center" vertical="center"/>
    </xf>
    <xf numFmtId="3" fontId="0" fillId="3" borderId="0" xfId="0" applyNumberFormat="1" applyFill="1"/>
    <xf numFmtId="165" fontId="0" fillId="3" borderId="0" xfId="2" applyNumberFormat="1" applyFont="1" applyFill="1"/>
    <xf numFmtId="9" fontId="0" fillId="3" borderId="0" xfId="2" applyFont="1" applyFill="1"/>
    <xf numFmtId="0" fontId="0" fillId="5" borderId="0" xfId="0" applyFill="1"/>
    <xf numFmtId="17" fontId="21" fillId="5" borderId="12" xfId="0" applyNumberFormat="1" applyFont="1" applyFill="1" applyBorder="1" applyAlignment="1">
      <alignment horizontal="center" vertical="center"/>
    </xf>
    <xf numFmtId="17" fontId="21" fillId="5" borderId="13" xfId="0" applyNumberFormat="1" applyFont="1" applyFill="1" applyBorder="1" applyAlignment="1">
      <alignment horizontal="center" vertical="center"/>
    </xf>
    <xf numFmtId="17" fontId="21" fillId="5" borderId="18" xfId="0" applyNumberFormat="1" applyFont="1" applyFill="1" applyBorder="1" applyAlignment="1">
      <alignment horizontal="center" vertical="center"/>
    </xf>
    <xf numFmtId="17" fontId="21" fillId="5" borderId="17" xfId="0" applyNumberFormat="1" applyFont="1" applyFill="1" applyBorder="1" applyAlignment="1">
      <alignment horizontal="center" vertical="center"/>
    </xf>
    <xf numFmtId="17" fontId="21" fillId="5" borderId="9" xfId="0" applyNumberFormat="1" applyFont="1" applyFill="1" applyBorder="1" applyAlignment="1">
      <alignment horizontal="center" vertical="center"/>
    </xf>
    <xf numFmtId="17" fontId="21" fillId="5" borderId="1" xfId="0" applyNumberFormat="1" applyFont="1" applyFill="1" applyBorder="1" applyAlignment="1">
      <alignment horizontal="center" vertical="center"/>
    </xf>
    <xf numFmtId="0" fontId="2" fillId="5" borderId="22" xfId="0" applyFont="1" applyFill="1" applyBorder="1" applyAlignment="1">
      <alignment horizontal="center" vertical="center"/>
    </xf>
    <xf numFmtId="0" fontId="2" fillId="5" borderId="61" xfId="0" applyFont="1" applyFill="1" applyBorder="1" applyAlignment="1">
      <alignment horizontal="center" vertical="center"/>
    </xf>
    <xf numFmtId="0" fontId="44" fillId="0" borderId="0" xfId="0" applyFont="1"/>
    <xf numFmtId="10" fontId="0" fillId="0" borderId="0" xfId="2" applyNumberFormat="1" applyFont="1"/>
    <xf numFmtId="2" fontId="0" fillId="0" borderId="0" xfId="2" applyNumberFormat="1" applyFont="1"/>
    <xf numFmtId="167" fontId="2" fillId="5" borderId="3" xfId="1" applyNumberFormat="1" applyFont="1" applyFill="1" applyBorder="1" applyAlignment="1">
      <alignment horizontal="left" vertical="center"/>
    </xf>
    <xf numFmtId="167" fontId="2" fillId="5" borderId="27" xfId="1" applyNumberFormat="1" applyFont="1" applyFill="1" applyBorder="1" applyAlignment="1">
      <alignment horizontal="left" vertical="center"/>
    </xf>
    <xf numFmtId="17" fontId="21" fillId="5" borderId="14" xfId="0" applyNumberFormat="1" applyFont="1" applyFill="1" applyBorder="1" applyAlignment="1">
      <alignment horizontal="center" vertical="center"/>
    </xf>
    <xf numFmtId="0" fontId="0" fillId="0" borderId="58" xfId="0" applyBorder="1"/>
    <xf numFmtId="0" fontId="0" fillId="0" borderId="71" xfId="0" applyBorder="1"/>
    <xf numFmtId="174" fontId="3" fillId="4" borderId="9" xfId="0" applyNumberFormat="1" applyFont="1" applyFill="1" applyBorder="1" applyAlignment="1">
      <alignment horizontal="center" vertical="center"/>
    </xf>
    <xf numFmtId="174" fontId="3" fillId="4" borderId="10" xfId="0" applyNumberFormat="1" applyFont="1" applyFill="1" applyBorder="1" applyAlignment="1">
      <alignment horizontal="center" vertical="center"/>
    </xf>
    <xf numFmtId="169" fontId="39" fillId="0" borderId="9" xfId="0" applyNumberFormat="1" applyFont="1" applyBorder="1" applyAlignment="1">
      <alignment horizontal="center" vertical="center"/>
    </xf>
    <xf numFmtId="169" fontId="39" fillId="0" borderId="10" xfId="0" applyNumberFormat="1" applyFont="1" applyBorder="1" applyAlignment="1">
      <alignment horizontal="center" vertical="center"/>
    </xf>
    <xf numFmtId="169" fontId="31" fillId="0" borderId="9" xfId="0" applyNumberFormat="1" applyFont="1" applyBorder="1" applyAlignment="1">
      <alignment horizontal="center" vertical="center"/>
    </xf>
    <xf numFmtId="169" fontId="31" fillId="0" borderId="10" xfId="0" applyNumberFormat="1" applyFont="1" applyBorder="1" applyAlignment="1">
      <alignment horizontal="center" vertical="center"/>
    </xf>
    <xf numFmtId="169" fontId="33" fillId="0" borderId="9" xfId="0" applyNumberFormat="1" applyFont="1" applyBorder="1" applyAlignment="1">
      <alignment horizontal="center" vertical="center"/>
    </xf>
    <xf numFmtId="169" fontId="32" fillId="0" borderId="9" xfId="0" applyNumberFormat="1" applyFont="1" applyBorder="1" applyAlignment="1">
      <alignment horizontal="center" vertical="center"/>
    </xf>
    <xf numFmtId="169" fontId="42" fillId="0" borderId="9" xfId="0" applyNumberFormat="1" applyFont="1" applyBorder="1" applyAlignment="1">
      <alignment horizontal="center" vertical="center"/>
    </xf>
    <xf numFmtId="3" fontId="20" fillId="0" borderId="9" xfId="0" applyNumberFormat="1" applyFont="1" applyBorder="1" applyAlignment="1">
      <alignment horizontal="center" vertical="center"/>
    </xf>
    <xf numFmtId="3" fontId="31" fillId="0" borderId="9" xfId="0" applyNumberFormat="1" applyFont="1" applyBorder="1" applyAlignment="1">
      <alignment horizontal="center" vertical="center"/>
    </xf>
    <xf numFmtId="3" fontId="39" fillId="0" borderId="6" xfId="0" applyNumberFormat="1" applyFont="1" applyBorder="1" applyAlignment="1">
      <alignment horizontal="center" vertical="center"/>
    </xf>
    <xf numFmtId="3" fontId="39" fillId="0" borderId="11" xfId="0" applyNumberFormat="1" applyFont="1" applyBorder="1" applyAlignment="1">
      <alignment horizontal="center" vertical="center"/>
    </xf>
    <xf numFmtId="169" fontId="41" fillId="0" borderId="7" xfId="0" applyNumberFormat="1" applyFont="1" applyBorder="1" applyAlignment="1">
      <alignment horizontal="center" vertical="center"/>
    </xf>
    <xf numFmtId="0" fontId="0" fillId="5" borderId="62" xfId="0" applyFill="1" applyBorder="1"/>
    <xf numFmtId="0" fontId="0" fillId="10" borderId="62" xfId="0" applyFill="1" applyBorder="1"/>
    <xf numFmtId="0" fontId="39" fillId="10" borderId="62" xfId="0" applyFont="1" applyFill="1" applyBorder="1"/>
    <xf numFmtId="0" fontId="31" fillId="10" borderId="62" xfId="0" applyFont="1" applyFill="1" applyBorder="1"/>
    <xf numFmtId="0" fontId="20" fillId="10" borderId="62" xfId="0" applyFont="1" applyFill="1" applyBorder="1"/>
    <xf numFmtId="0" fontId="0" fillId="0" borderId="58" xfId="0" applyBorder="1" applyAlignment="1">
      <alignment horizontal="left"/>
    </xf>
    <xf numFmtId="0" fontId="0" fillId="0" borderId="71" xfId="0" applyBorder="1" applyAlignment="1">
      <alignment horizontal="left"/>
    </xf>
    <xf numFmtId="3" fontId="3" fillId="4" borderId="9" xfId="0" applyNumberFormat="1" applyFont="1" applyFill="1" applyBorder="1" applyAlignment="1">
      <alignment horizontal="center" vertical="center"/>
    </xf>
    <xf numFmtId="3" fontId="3" fillId="4" borderId="10" xfId="0" applyNumberFormat="1" applyFont="1" applyFill="1" applyBorder="1" applyAlignment="1">
      <alignment horizontal="center" vertical="center"/>
    </xf>
    <xf numFmtId="3" fontId="3" fillId="0" borderId="9" xfId="0" applyNumberFormat="1" applyFont="1" applyBorder="1" applyAlignment="1">
      <alignment horizontal="center" vertical="center"/>
    </xf>
    <xf numFmtId="3" fontId="3" fillId="0" borderId="10" xfId="0" applyNumberFormat="1" applyFont="1" applyBorder="1" applyAlignment="1">
      <alignment horizontal="center" vertical="center"/>
    </xf>
    <xf numFmtId="3" fontId="31" fillId="0" borderId="10" xfId="0" applyNumberFormat="1" applyFont="1" applyBorder="1" applyAlignment="1">
      <alignment horizontal="center" vertical="center"/>
    </xf>
    <xf numFmtId="3" fontId="33" fillId="0" borderId="9" xfId="0" applyNumberFormat="1" applyFont="1" applyBorder="1" applyAlignment="1">
      <alignment horizontal="center" vertical="center"/>
    </xf>
    <xf numFmtId="3" fontId="11" fillId="0" borderId="9" xfId="0" applyNumberFormat="1" applyFont="1" applyBorder="1" applyAlignment="1">
      <alignment horizontal="center" vertical="center"/>
    </xf>
    <xf numFmtId="3" fontId="0" fillId="0" borderId="6" xfId="0" applyNumberFormat="1" applyBorder="1" applyAlignment="1">
      <alignment horizontal="center" vertical="center"/>
    </xf>
    <xf numFmtId="3" fontId="0" fillId="0" borderId="11" xfId="0" applyNumberFormat="1" applyBorder="1" applyAlignment="1">
      <alignment horizontal="center" vertical="center"/>
    </xf>
    <xf numFmtId="3" fontId="3" fillId="0" borderId="7" xfId="0" applyNumberFormat="1" applyFont="1" applyBorder="1" applyAlignment="1">
      <alignment horizontal="center" vertical="center"/>
    </xf>
    <xf numFmtId="0" fontId="0" fillId="5" borderId="8" xfId="0" applyFill="1" applyBorder="1"/>
    <xf numFmtId="0" fontId="0" fillId="10" borderId="8" xfId="0" applyFill="1" applyBorder="1"/>
    <xf numFmtId="0" fontId="0" fillId="5" borderId="37" xfId="0" applyFill="1" applyBorder="1"/>
    <xf numFmtId="17" fontId="2" fillId="5" borderId="48" xfId="0" applyNumberFormat="1" applyFont="1" applyFill="1" applyBorder="1" applyAlignment="1">
      <alignment horizontal="center" vertical="center"/>
    </xf>
    <xf numFmtId="17" fontId="2" fillId="5" borderId="72" xfId="0" applyNumberFormat="1" applyFont="1" applyFill="1" applyBorder="1" applyAlignment="1">
      <alignment horizontal="center" vertical="center"/>
    </xf>
    <xf numFmtId="17" fontId="21" fillId="5" borderId="48" xfId="0" applyNumberFormat="1" applyFont="1" applyFill="1" applyBorder="1" applyAlignment="1">
      <alignment horizontal="center" vertical="center"/>
    </xf>
    <xf numFmtId="17" fontId="21" fillId="5" borderId="72" xfId="0" applyNumberFormat="1" applyFont="1" applyFill="1" applyBorder="1" applyAlignment="1">
      <alignment horizontal="center" vertical="center"/>
    </xf>
    <xf numFmtId="0" fontId="0" fillId="10" borderId="37" xfId="0" applyFill="1" applyBorder="1"/>
    <xf numFmtId="17" fontId="21" fillId="27" borderId="48" xfId="0" applyNumberFormat="1" applyFont="1" applyFill="1" applyBorder="1" applyAlignment="1">
      <alignment horizontal="center" vertical="center"/>
    </xf>
    <xf numFmtId="17" fontId="21" fillId="27" borderId="72" xfId="0" applyNumberFormat="1" applyFont="1" applyFill="1" applyBorder="1" applyAlignment="1">
      <alignment horizontal="center" vertical="center"/>
    </xf>
    <xf numFmtId="17" fontId="21" fillId="5" borderId="73" xfId="0" applyNumberFormat="1" applyFont="1" applyFill="1" applyBorder="1" applyAlignment="1">
      <alignment horizontal="center" vertical="center"/>
    </xf>
    <xf numFmtId="169" fontId="33" fillId="0" borderId="10" xfId="0" applyNumberFormat="1" applyFont="1" applyBorder="1" applyAlignment="1">
      <alignment horizontal="center" vertical="center"/>
    </xf>
    <xf numFmtId="3" fontId="33" fillId="0" borderId="10" xfId="0" applyNumberFormat="1" applyFont="1" applyBorder="1" applyAlignment="1">
      <alignment horizontal="center" vertical="center"/>
    </xf>
    <xf numFmtId="3" fontId="45" fillId="0" borderId="9" xfId="0" applyNumberFormat="1" applyFont="1" applyBorder="1" applyAlignment="1">
      <alignment horizontal="center" vertical="center"/>
    </xf>
    <xf numFmtId="169" fontId="0" fillId="0" borderId="0" xfId="0" applyNumberFormat="1"/>
    <xf numFmtId="167" fontId="0" fillId="0" borderId="0" xfId="1" applyNumberFormat="1" applyFont="1"/>
    <xf numFmtId="0" fontId="2" fillId="28" borderId="4" xfId="0" applyFont="1" applyFill="1" applyBorder="1" applyAlignment="1">
      <alignment horizontal="center" vertical="center"/>
    </xf>
    <xf numFmtId="0" fontId="2" fillId="28" borderId="8" xfId="0" applyFont="1" applyFill="1" applyBorder="1" applyAlignment="1">
      <alignment horizontal="center" vertical="center"/>
    </xf>
    <xf numFmtId="9" fontId="2" fillId="28" borderId="8" xfId="2" applyFont="1" applyFill="1" applyBorder="1" applyAlignment="1">
      <alignment horizontal="center" vertical="center" wrapText="1"/>
    </xf>
    <xf numFmtId="0" fontId="3" fillId="0" borderId="9" xfId="0" applyFont="1" applyBorder="1"/>
    <xf numFmtId="9" fontId="17" fillId="0" borderId="1" xfId="2" applyFont="1" applyBorder="1" applyAlignment="1">
      <alignment horizontal="center"/>
    </xf>
    <xf numFmtId="0" fontId="3" fillId="0" borderId="54" xfId="0" applyFont="1" applyBorder="1"/>
    <xf numFmtId="164" fontId="0" fillId="0" borderId="0" xfId="1" applyFont="1"/>
    <xf numFmtId="4" fontId="22" fillId="0" borderId="0" xfId="0" applyNumberFormat="1" applyFont="1"/>
    <xf numFmtId="0" fontId="46" fillId="29" borderId="0" xfId="0" applyFont="1" applyFill="1"/>
    <xf numFmtId="169" fontId="48" fillId="0" borderId="1" xfId="0" applyNumberFormat="1" applyFont="1" applyBorder="1" applyAlignment="1">
      <alignment horizontal="center" vertical="center"/>
    </xf>
    <xf numFmtId="169" fontId="49" fillId="0" borderId="1" xfId="0" applyNumberFormat="1" applyFont="1" applyBorder="1" applyAlignment="1">
      <alignment horizontal="center" vertical="center"/>
    </xf>
    <xf numFmtId="3" fontId="48" fillId="0" borderId="1" xfId="0" applyNumberFormat="1" applyFont="1" applyBorder="1" applyAlignment="1">
      <alignment horizontal="center" vertical="center"/>
    </xf>
    <xf numFmtId="3" fontId="49" fillId="0" borderId="1" xfId="0" applyNumberFormat="1" applyFont="1" applyBorder="1" applyAlignment="1">
      <alignment horizontal="center" vertical="center"/>
    </xf>
    <xf numFmtId="169" fontId="48" fillId="0" borderId="9" xfId="0" applyNumberFormat="1" applyFont="1" applyBorder="1" applyAlignment="1">
      <alignment horizontal="center" vertical="center"/>
    </xf>
    <xf numFmtId="3" fontId="50" fillId="0" borderId="9" xfId="0" applyNumberFormat="1" applyFont="1" applyBorder="1" applyAlignment="1">
      <alignment horizontal="center" vertical="center"/>
    </xf>
    <xf numFmtId="3" fontId="49" fillId="0" borderId="10" xfId="0" applyNumberFormat="1" applyFont="1" applyBorder="1" applyAlignment="1">
      <alignment horizontal="center" vertical="center"/>
    </xf>
    <xf numFmtId="9" fontId="0" fillId="0" borderId="0" xfId="2" applyFont="1" applyAlignment="1">
      <alignment horizontal="center" vertical="center"/>
    </xf>
    <xf numFmtId="2" fontId="0" fillId="0" borderId="1" xfId="0" applyNumberFormat="1" applyBorder="1" applyAlignment="1">
      <alignment horizontal="center" vertical="center"/>
    </xf>
    <xf numFmtId="9" fontId="0" fillId="0" borderId="1" xfId="2" applyFont="1" applyBorder="1" applyAlignment="1">
      <alignment horizontal="center" vertical="center"/>
    </xf>
    <xf numFmtId="3" fontId="0" fillId="0" borderId="1" xfId="0" applyNumberFormat="1" applyBorder="1" applyAlignment="1">
      <alignment horizontal="center" vertical="center"/>
    </xf>
    <xf numFmtId="0" fontId="0" fillId="0" borderId="34" xfId="0" applyBorder="1" applyAlignment="1">
      <alignment horizontal="center" vertical="center"/>
    </xf>
    <xf numFmtId="165" fontId="51" fillId="0" borderId="0" xfId="2" applyNumberFormat="1" applyFont="1"/>
    <xf numFmtId="0" fontId="3" fillId="4" borderId="67" xfId="0" applyFont="1" applyFill="1" applyBorder="1"/>
    <xf numFmtId="0" fontId="0" fillId="10" borderId="55" xfId="0" applyFill="1" applyBorder="1"/>
    <xf numFmtId="3" fontId="3" fillId="4" borderId="24" xfId="0" applyNumberFormat="1" applyFont="1" applyFill="1" applyBorder="1" applyAlignment="1">
      <alignment horizontal="center" vertical="center"/>
    </xf>
    <xf numFmtId="0" fontId="0" fillId="10" borderId="24" xfId="0" applyFill="1" applyBorder="1"/>
    <xf numFmtId="174" fontId="3" fillId="4" borderId="24" xfId="0" applyNumberFormat="1" applyFont="1" applyFill="1" applyBorder="1" applyAlignment="1">
      <alignment horizontal="center" vertical="center"/>
    </xf>
    <xf numFmtId="3" fontId="3" fillId="0" borderId="13" xfId="0" applyNumberFormat="1" applyFont="1" applyBorder="1" applyAlignment="1">
      <alignment horizontal="center" vertical="center"/>
    </xf>
    <xf numFmtId="3" fontId="50" fillId="0" borderId="13" xfId="0" applyNumberFormat="1" applyFont="1" applyBorder="1" applyAlignment="1">
      <alignment horizontal="center" vertical="center"/>
    </xf>
    <xf numFmtId="3" fontId="39" fillId="0" borderId="13" xfId="0" applyNumberFormat="1" applyFont="1" applyBorder="1" applyAlignment="1">
      <alignment horizontal="center" vertical="center"/>
    </xf>
    <xf numFmtId="3" fontId="48" fillId="0" borderId="13" xfId="0" applyNumberFormat="1" applyFont="1" applyBorder="1" applyAlignment="1">
      <alignment horizontal="center" vertical="center"/>
    </xf>
    <xf numFmtId="169" fontId="48" fillId="0" borderId="13" xfId="0" applyNumberFormat="1" applyFont="1" applyBorder="1" applyAlignment="1">
      <alignment horizontal="center" vertical="center"/>
    </xf>
    <xf numFmtId="169" fontId="39" fillId="0" borderId="13" xfId="0" applyNumberFormat="1" applyFont="1" applyBorder="1" applyAlignment="1">
      <alignment horizontal="center" vertical="center"/>
    </xf>
    <xf numFmtId="0" fontId="39" fillId="10" borderId="13" xfId="0" applyFont="1" applyFill="1" applyBorder="1"/>
    <xf numFmtId="0" fontId="0" fillId="10" borderId="13" xfId="0" applyFill="1" applyBorder="1"/>
    <xf numFmtId="0" fontId="3" fillId="0" borderId="4" xfId="0" applyFont="1" applyBorder="1"/>
    <xf numFmtId="3" fontId="3" fillId="0" borderId="8" xfId="0" applyNumberFormat="1" applyFont="1" applyBorder="1" applyAlignment="1">
      <alignment horizontal="center" vertical="center"/>
    </xf>
    <xf numFmtId="3" fontId="39" fillId="0" borderId="8" xfId="0" applyNumberFormat="1" applyFont="1" applyBorder="1" applyAlignment="1">
      <alignment horizontal="center" vertical="center"/>
    </xf>
    <xf numFmtId="0" fontId="20" fillId="10" borderId="8" xfId="0" applyFont="1" applyFill="1" applyBorder="1"/>
    <xf numFmtId="169" fontId="39" fillId="0" borderId="8" xfId="0" applyNumberFormat="1" applyFont="1" applyBorder="1" applyAlignment="1">
      <alignment horizontal="center" vertical="center"/>
    </xf>
    <xf numFmtId="0" fontId="39" fillId="10" borderId="8" xfId="0" applyFont="1" applyFill="1" applyBorder="1"/>
    <xf numFmtId="0" fontId="0" fillId="0" borderId="51" xfId="0" applyBorder="1"/>
    <xf numFmtId="0" fontId="0" fillId="10" borderId="5" xfId="0" applyFill="1" applyBorder="1"/>
    <xf numFmtId="0" fontId="11" fillId="0" borderId="9" xfId="0" applyFont="1" applyBorder="1" applyAlignment="1">
      <alignment horizontal="right"/>
    </xf>
    <xf numFmtId="0" fontId="0" fillId="10" borderId="10" xfId="0" applyFill="1" applyBorder="1"/>
    <xf numFmtId="0" fontId="11" fillId="0" borderId="6" xfId="0" applyFont="1" applyBorder="1" applyAlignment="1">
      <alignment horizontal="right"/>
    </xf>
    <xf numFmtId="0" fontId="31" fillId="10" borderId="11" xfId="0" applyFont="1" applyFill="1" applyBorder="1"/>
    <xf numFmtId="3" fontId="33" fillId="0" borderId="11" xfId="0" applyNumberFormat="1" applyFont="1" applyBorder="1" applyAlignment="1">
      <alignment horizontal="center" vertical="center"/>
    </xf>
    <xf numFmtId="3" fontId="31" fillId="0" borderId="11" xfId="0" applyNumberFormat="1" applyFont="1" applyBorder="1" applyAlignment="1">
      <alignment horizontal="center" vertical="center"/>
    </xf>
    <xf numFmtId="169" fontId="33" fillId="0" borderId="11" xfId="0" applyNumberFormat="1" applyFont="1" applyBorder="1" applyAlignment="1">
      <alignment horizontal="center" vertical="center"/>
    </xf>
    <xf numFmtId="169" fontId="31" fillId="0" borderId="11" xfId="0" applyNumberFormat="1" applyFont="1" applyBorder="1" applyAlignment="1">
      <alignment horizontal="center" vertical="center"/>
    </xf>
    <xf numFmtId="0" fontId="0" fillId="0" borderId="37" xfId="0" applyBorder="1"/>
    <xf numFmtId="0" fontId="0" fillId="10" borderId="7" xfId="0" applyFill="1" applyBorder="1"/>
    <xf numFmtId="0" fontId="3" fillId="0" borderId="13" xfId="0" applyFont="1" applyBorder="1" applyAlignment="1">
      <alignment horizontal="left"/>
    </xf>
    <xf numFmtId="0" fontId="3" fillId="10" borderId="13" xfId="0" applyFont="1" applyFill="1" applyBorder="1"/>
    <xf numFmtId="0" fontId="11" fillId="10" borderId="8" xfId="0" applyFont="1" applyFill="1" applyBorder="1"/>
    <xf numFmtId="3" fontId="50" fillId="0" borderId="8" xfId="0" applyNumberFormat="1" applyFont="1" applyBorder="1" applyAlignment="1">
      <alignment horizontal="center" vertical="center"/>
    </xf>
    <xf numFmtId="3" fontId="48" fillId="0" borderId="8" xfId="0" applyNumberFormat="1" applyFont="1" applyBorder="1" applyAlignment="1">
      <alignment horizontal="center" vertical="center"/>
    </xf>
    <xf numFmtId="0" fontId="40" fillId="10" borderId="8" xfId="0" applyFont="1" applyFill="1" applyBorder="1"/>
    <xf numFmtId="169" fontId="41" fillId="0" borderId="8" xfId="0" applyNumberFormat="1" applyFont="1" applyBorder="1" applyAlignment="1">
      <alignment horizontal="center" vertical="center"/>
    </xf>
    <xf numFmtId="169" fontId="48" fillId="0" borderId="8" xfId="0" applyNumberFormat="1" applyFont="1" applyBorder="1" applyAlignment="1">
      <alignment horizontal="center" vertical="center"/>
    </xf>
    <xf numFmtId="169" fontId="39" fillId="0" borderId="5" xfId="0" applyNumberFormat="1" applyFont="1" applyBorder="1" applyAlignment="1">
      <alignment horizontal="center" vertical="center"/>
    </xf>
    <xf numFmtId="3" fontId="49" fillId="0" borderId="11" xfId="0" applyNumberFormat="1" applyFont="1" applyBorder="1" applyAlignment="1">
      <alignment horizontal="center" vertical="center"/>
    </xf>
    <xf numFmtId="3" fontId="32" fillId="0" borderId="11" xfId="0" applyNumberFormat="1" applyFont="1" applyBorder="1" applyAlignment="1">
      <alignment horizontal="center" vertical="center"/>
    </xf>
    <xf numFmtId="169" fontId="32" fillId="0" borderId="11" xfId="0" applyNumberFormat="1" applyFont="1" applyBorder="1" applyAlignment="1">
      <alignment horizontal="center" vertical="center"/>
    </xf>
    <xf numFmtId="169" fontId="49" fillId="0" borderId="11" xfId="0" applyNumberFormat="1" applyFont="1" applyBorder="1" applyAlignment="1">
      <alignment horizontal="center" vertical="center"/>
    </xf>
    <xf numFmtId="169" fontId="31" fillId="0" borderId="7" xfId="0" applyNumberFormat="1" applyFont="1" applyBorder="1" applyAlignment="1">
      <alignment horizontal="center" vertical="center"/>
    </xf>
    <xf numFmtId="174" fontId="3" fillId="4" borderId="23" xfId="0" applyNumberFormat="1" applyFont="1" applyFill="1" applyBorder="1" applyAlignment="1">
      <alignment horizontal="center" vertical="center"/>
    </xf>
    <xf numFmtId="174" fontId="3" fillId="4" borderId="40" xfId="0" applyNumberFormat="1" applyFont="1" applyFill="1" applyBorder="1" applyAlignment="1">
      <alignment horizontal="center" vertical="center"/>
    </xf>
    <xf numFmtId="0" fontId="0" fillId="10" borderId="66" xfId="0" applyFill="1" applyBorder="1"/>
    <xf numFmtId="3" fontId="3" fillId="4" borderId="23" xfId="0" applyNumberFormat="1" applyFont="1" applyFill="1" applyBorder="1" applyAlignment="1">
      <alignment horizontal="center" vertical="center"/>
    </xf>
    <xf numFmtId="3" fontId="3" fillId="4" borderId="40" xfId="0" applyNumberFormat="1" applyFont="1" applyFill="1" applyBorder="1" applyAlignment="1">
      <alignment horizontal="center" vertical="center"/>
    </xf>
    <xf numFmtId="169" fontId="39" fillId="0" borderId="14" xfId="0" applyNumberFormat="1" applyFont="1" applyBorder="1" applyAlignment="1">
      <alignment horizontal="center" vertical="center"/>
    </xf>
    <xf numFmtId="0" fontId="39" fillId="10" borderId="75" xfId="0" applyFont="1" applyFill="1" applyBorder="1"/>
    <xf numFmtId="3" fontId="3" fillId="0" borderId="14" xfId="0" applyNumberFormat="1" applyFont="1" applyBorder="1" applyAlignment="1">
      <alignment horizontal="center" vertical="center"/>
    </xf>
    <xf numFmtId="169" fontId="39" fillId="0" borderId="4" xfId="0" applyNumberFormat="1" applyFont="1" applyBorder="1" applyAlignment="1">
      <alignment horizontal="center" vertical="center"/>
    </xf>
    <xf numFmtId="0" fontId="39" fillId="10" borderId="42" xfId="0" applyFont="1" applyFill="1" applyBorder="1"/>
    <xf numFmtId="3" fontId="3" fillId="0" borderId="4" xfId="0" applyNumberFormat="1" applyFont="1" applyBorder="1" applyAlignment="1">
      <alignment horizontal="center" vertical="center"/>
    </xf>
    <xf numFmtId="3" fontId="3" fillId="0" borderId="5" xfId="0" applyNumberFormat="1" applyFont="1" applyBorder="1" applyAlignment="1">
      <alignment horizontal="center" vertical="center"/>
    </xf>
    <xf numFmtId="169" fontId="49" fillId="0" borderId="6" xfId="0" applyNumberFormat="1" applyFont="1" applyBorder="1" applyAlignment="1">
      <alignment horizontal="center" vertical="center"/>
    </xf>
    <xf numFmtId="0" fontId="31" fillId="10" borderId="43" xfId="0" applyFont="1" applyFill="1" applyBorder="1"/>
    <xf numFmtId="3" fontId="49" fillId="0" borderId="6" xfId="0" applyNumberFormat="1" applyFont="1" applyBorder="1" applyAlignment="1">
      <alignment horizontal="center" vertical="center"/>
    </xf>
    <xf numFmtId="3" fontId="31" fillId="0" borderId="7" xfId="0" applyNumberFormat="1" applyFont="1" applyBorder="1" applyAlignment="1">
      <alignment horizontal="center" vertical="center"/>
    </xf>
    <xf numFmtId="169" fontId="48" fillId="0" borderId="12" xfId="0" applyNumberFormat="1" applyFont="1" applyBorder="1" applyAlignment="1">
      <alignment horizontal="center" vertical="center"/>
    </xf>
    <xf numFmtId="3" fontId="50" fillId="0" borderId="12" xfId="0" applyNumberFormat="1" applyFont="1" applyBorder="1" applyAlignment="1">
      <alignment horizontal="center" vertical="center"/>
    </xf>
    <xf numFmtId="169" fontId="41" fillId="0" borderId="4" xfId="0" applyNumberFormat="1" applyFont="1" applyBorder="1" applyAlignment="1">
      <alignment horizontal="center" vertical="center"/>
    </xf>
    <xf numFmtId="169" fontId="32" fillId="0" borderId="6" xfId="0" applyNumberFormat="1" applyFont="1" applyBorder="1" applyAlignment="1">
      <alignment horizontal="center" vertical="center"/>
    </xf>
    <xf numFmtId="3" fontId="31" fillId="0" borderId="6" xfId="0" applyNumberFormat="1" applyFont="1" applyBorder="1" applyAlignment="1">
      <alignment horizontal="center" vertical="center"/>
    </xf>
    <xf numFmtId="0" fontId="3" fillId="0" borderId="24" xfId="0" applyFont="1" applyBorder="1" applyAlignment="1">
      <alignment horizontal="left"/>
    </xf>
    <xf numFmtId="0" fontId="3" fillId="10" borderId="24" xfId="0" applyFont="1" applyFill="1" applyBorder="1"/>
    <xf numFmtId="3" fontId="3" fillId="0" borderId="24" xfId="0" applyNumberFormat="1" applyFont="1" applyBorder="1" applyAlignment="1">
      <alignment horizontal="center" vertical="center"/>
    </xf>
    <xf numFmtId="3" fontId="39" fillId="0" borderId="24" xfId="0" applyNumberFormat="1" applyFont="1" applyBorder="1" applyAlignment="1">
      <alignment horizontal="center" vertical="center"/>
    </xf>
    <xf numFmtId="0" fontId="39" fillId="10" borderId="24" xfId="0" applyFont="1" applyFill="1" applyBorder="1"/>
    <xf numFmtId="169" fontId="39" fillId="0" borderId="24" xfId="0" applyNumberFormat="1" applyFont="1" applyBorder="1" applyAlignment="1">
      <alignment horizontal="center" vertical="center"/>
    </xf>
    <xf numFmtId="0" fontId="3" fillId="0" borderId="4" xfId="0" applyFont="1" applyBorder="1" applyAlignment="1">
      <alignment horizontal="left"/>
    </xf>
    <xf numFmtId="0" fontId="3" fillId="10" borderId="8" xfId="0" applyFont="1" applyFill="1" applyBorder="1"/>
    <xf numFmtId="3" fontId="42" fillId="0" borderId="8" xfId="0" applyNumberFormat="1" applyFont="1" applyBorder="1" applyAlignment="1">
      <alignment horizontal="center" vertical="center"/>
    </xf>
    <xf numFmtId="169" fontId="40" fillId="0" borderId="8" xfId="0" applyNumberFormat="1" applyFont="1" applyBorder="1" applyAlignment="1">
      <alignment horizontal="center" vertical="center"/>
    </xf>
    <xf numFmtId="169" fontId="42" fillId="0" borderId="8" xfId="0" applyNumberFormat="1" applyFont="1" applyBorder="1" applyAlignment="1">
      <alignment horizontal="center" vertical="center"/>
    </xf>
    <xf numFmtId="169" fontId="47" fillId="0" borderId="13" xfId="0" applyNumberFormat="1" applyFont="1" applyBorder="1" applyAlignment="1">
      <alignment horizontal="center" vertical="center"/>
    </xf>
    <xf numFmtId="3" fontId="20" fillId="0" borderId="8" xfId="0" applyNumberFormat="1" applyFont="1" applyBorder="1" applyAlignment="1">
      <alignment horizontal="center" vertical="center"/>
    </xf>
    <xf numFmtId="3" fontId="43" fillId="0" borderId="8" xfId="0" applyNumberFormat="1" applyFont="1" applyBorder="1" applyAlignment="1">
      <alignment horizontal="center" vertical="center"/>
    </xf>
    <xf numFmtId="169" fontId="42" fillId="0" borderId="5" xfId="0" applyNumberFormat="1" applyFont="1" applyBorder="1" applyAlignment="1">
      <alignment horizontal="center" vertical="center"/>
    </xf>
    <xf numFmtId="169" fontId="33" fillId="0" borderId="7" xfId="0" applyNumberFormat="1" applyFont="1" applyBorder="1" applyAlignment="1">
      <alignment horizontal="center" vertical="center"/>
    </xf>
    <xf numFmtId="169" fontId="39" fillId="0" borderId="23" xfId="0" applyNumberFormat="1" applyFont="1" applyBorder="1" applyAlignment="1">
      <alignment horizontal="center" vertical="center"/>
    </xf>
    <xf numFmtId="169" fontId="39" fillId="0" borderId="40" xfId="0" applyNumberFormat="1" applyFont="1" applyBorder="1" applyAlignment="1">
      <alignment horizontal="center" vertical="center"/>
    </xf>
    <xf numFmtId="0" fontId="39" fillId="10" borderId="66" xfId="0" applyFont="1" applyFill="1" applyBorder="1"/>
    <xf numFmtId="3" fontId="3" fillId="0" borderId="23" xfId="0" applyNumberFormat="1" applyFont="1" applyBorder="1" applyAlignment="1">
      <alignment horizontal="center" vertical="center"/>
    </xf>
    <xf numFmtId="3" fontId="3" fillId="0" borderId="40" xfId="0" applyNumberFormat="1" applyFont="1" applyBorder="1" applyAlignment="1">
      <alignment horizontal="center" vertical="center"/>
    </xf>
    <xf numFmtId="169" fontId="42" fillId="0" borderId="4" xfId="0" applyNumberFormat="1" applyFont="1" applyBorder="1" applyAlignment="1">
      <alignment horizontal="center" vertical="center"/>
    </xf>
    <xf numFmtId="169" fontId="31" fillId="0" borderId="6"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39" fillId="0" borderId="48" xfId="0" applyNumberFormat="1" applyFont="1" applyBorder="1" applyAlignment="1">
      <alignment horizontal="center" vertical="center"/>
    </xf>
    <xf numFmtId="3" fontId="39" fillId="0" borderId="72" xfId="0" applyNumberFormat="1" applyFont="1" applyBorder="1" applyAlignment="1">
      <alignment horizontal="center" vertical="center"/>
    </xf>
    <xf numFmtId="169" fontId="41" fillId="0" borderId="73" xfId="0" applyNumberFormat="1" applyFont="1" applyBorder="1" applyAlignment="1">
      <alignment horizontal="center" vertical="center"/>
    </xf>
    <xf numFmtId="3" fontId="0" fillId="0" borderId="48" xfId="0" applyNumberFormat="1" applyBorder="1" applyAlignment="1">
      <alignment horizontal="center" vertical="center"/>
    </xf>
    <xf numFmtId="3" fontId="0" fillId="0" borderId="72" xfId="0" applyNumberFormat="1" applyBorder="1" applyAlignment="1">
      <alignment horizontal="center" vertical="center"/>
    </xf>
    <xf numFmtId="3" fontId="3" fillId="0" borderId="73" xfId="0" applyNumberFormat="1" applyFont="1" applyBorder="1" applyAlignment="1">
      <alignment horizontal="center" vertical="center"/>
    </xf>
    <xf numFmtId="3" fontId="20" fillId="0" borderId="4" xfId="0" applyNumberFormat="1" applyFont="1" applyBorder="1" applyAlignment="1">
      <alignment horizontal="center" vertical="center"/>
    </xf>
    <xf numFmtId="0" fontId="20" fillId="10" borderId="42" xfId="0" applyFont="1" applyFill="1" applyBorder="1"/>
    <xf numFmtId="3" fontId="50" fillId="0" borderId="5" xfId="0" applyNumberFormat="1" applyFont="1" applyBorder="1" applyAlignment="1">
      <alignment horizontal="center" vertical="center"/>
    </xf>
    <xf numFmtId="3" fontId="11" fillId="0" borderId="11" xfId="0" applyNumberFormat="1" applyFont="1" applyBorder="1" applyAlignment="1">
      <alignment horizontal="center" vertical="center"/>
    </xf>
    <xf numFmtId="3" fontId="49" fillId="0" borderId="7" xfId="0" applyNumberFormat="1" applyFont="1" applyBorder="1" applyAlignment="1">
      <alignment horizontal="center" vertical="center"/>
    </xf>
    <xf numFmtId="0" fontId="0" fillId="0" borderId="44" xfId="0" applyBorder="1" applyAlignment="1">
      <alignment horizontal="center" vertical="center"/>
    </xf>
    <xf numFmtId="167" fontId="2" fillId="5" borderId="1" xfId="1" applyNumberFormat="1" applyFont="1" applyFill="1" applyBorder="1" applyAlignment="1">
      <alignment horizontal="center" vertical="center"/>
    </xf>
    <xf numFmtId="0" fontId="10" fillId="0" borderId="1" xfId="0" applyFont="1" applyBorder="1"/>
    <xf numFmtId="167" fontId="10" fillId="0" borderId="1" xfId="1" applyNumberFormat="1" applyFont="1" applyBorder="1" applyAlignment="1">
      <alignment horizontal="center" vertical="center"/>
    </xf>
    <xf numFmtId="167" fontId="10" fillId="0" borderId="1" xfId="1" applyNumberFormat="1" applyFont="1" applyBorder="1"/>
    <xf numFmtId="167" fontId="10" fillId="0" borderId="1" xfId="1" applyNumberFormat="1" applyFont="1" applyFill="1" applyBorder="1"/>
    <xf numFmtId="165" fontId="10" fillId="0" borderId="1" xfId="2" applyNumberFormat="1" applyFont="1" applyBorder="1" applyAlignment="1">
      <alignment horizontal="center" vertical="center"/>
    </xf>
    <xf numFmtId="167" fontId="35" fillId="0" borderId="1" xfId="1" applyNumberFormat="1" applyFont="1" applyBorder="1"/>
    <xf numFmtId="167" fontId="35" fillId="0" borderId="1" xfId="1" applyNumberFormat="1" applyFont="1" applyFill="1" applyBorder="1"/>
    <xf numFmtId="165" fontId="35" fillId="0" borderId="1" xfId="2" applyNumberFormat="1" applyFont="1" applyBorder="1" applyAlignment="1">
      <alignment horizontal="center" vertical="center"/>
    </xf>
    <xf numFmtId="165" fontId="35" fillId="0" borderId="1" xfId="2" applyNumberFormat="1" applyFont="1" applyFill="1" applyBorder="1" applyAlignment="1">
      <alignment horizontal="center" vertical="center"/>
    </xf>
    <xf numFmtId="167" fontId="31" fillId="0" borderId="1" xfId="1" applyNumberFormat="1" applyFont="1" applyBorder="1" applyAlignment="1">
      <alignment horizontal="right"/>
    </xf>
    <xf numFmtId="167" fontId="31" fillId="0" borderId="1" xfId="1" applyNumberFormat="1" applyFont="1" applyFill="1" applyBorder="1" applyAlignment="1">
      <alignment horizontal="right"/>
    </xf>
    <xf numFmtId="165" fontId="31" fillId="0" borderId="1" xfId="2" applyNumberFormat="1" applyFont="1" applyBorder="1" applyAlignment="1">
      <alignment horizontal="center" vertical="center"/>
    </xf>
    <xf numFmtId="165" fontId="36" fillId="0" borderId="1" xfId="2" applyNumberFormat="1" applyFont="1" applyFill="1" applyBorder="1" applyAlignment="1">
      <alignment horizontal="center" vertical="center"/>
    </xf>
    <xf numFmtId="167" fontId="38" fillId="0" borderId="1" xfId="1" applyNumberFormat="1" applyFont="1" applyBorder="1"/>
    <xf numFmtId="167" fontId="38" fillId="0" borderId="1" xfId="1" applyNumberFormat="1" applyFont="1" applyFill="1" applyBorder="1"/>
    <xf numFmtId="165" fontId="32" fillId="0" borderId="1" xfId="2" applyNumberFormat="1" applyFont="1" applyFill="1" applyBorder="1" applyAlignment="1">
      <alignment horizontal="right" vertical="center"/>
    </xf>
    <xf numFmtId="167" fontId="31" fillId="0" borderId="1" xfId="1" applyNumberFormat="1" applyFont="1" applyBorder="1"/>
    <xf numFmtId="167" fontId="31" fillId="0" borderId="1" xfId="1" applyNumberFormat="1" applyFont="1" applyFill="1" applyBorder="1"/>
    <xf numFmtId="0" fontId="0" fillId="7" borderId="0" xfId="0" applyFill="1"/>
    <xf numFmtId="0" fontId="52" fillId="7" borderId="0" xfId="0" applyFont="1" applyFill="1"/>
    <xf numFmtId="9" fontId="2" fillId="28" borderId="47" xfId="2" applyFont="1" applyFill="1" applyBorder="1" applyAlignment="1">
      <alignment horizontal="center" vertical="center" wrapText="1"/>
    </xf>
    <xf numFmtId="9" fontId="2" fillId="28" borderId="5" xfId="2" applyFont="1" applyFill="1" applyBorder="1" applyAlignment="1">
      <alignment horizontal="center" vertical="center" wrapText="1"/>
    </xf>
    <xf numFmtId="0" fontId="2" fillId="28" borderId="9" xfId="0" applyFont="1" applyFill="1" applyBorder="1"/>
    <xf numFmtId="0" fontId="2" fillId="28" borderId="1" xfId="0" applyFont="1" applyFill="1" applyBorder="1" applyAlignment="1">
      <alignment horizontal="center" vertical="center"/>
    </xf>
    <xf numFmtId="0" fontId="2" fillId="28" borderId="10" xfId="0" applyFont="1" applyFill="1" applyBorder="1" applyAlignment="1">
      <alignment horizontal="center" vertical="center"/>
    </xf>
    <xf numFmtId="165" fontId="3" fillId="0" borderId="24" xfId="2" applyNumberFormat="1" applyFont="1" applyBorder="1" applyAlignment="1">
      <alignment horizontal="center" vertical="center"/>
    </xf>
    <xf numFmtId="0" fontId="45" fillId="0" borderId="9" xfId="0" applyFont="1" applyBorder="1"/>
    <xf numFmtId="164" fontId="29" fillId="0" borderId="1" xfId="1" applyFont="1" applyBorder="1"/>
    <xf numFmtId="9" fontId="29" fillId="0" borderId="1" xfId="2" applyFont="1" applyBorder="1" applyAlignment="1">
      <alignment horizontal="center"/>
    </xf>
    <xf numFmtId="167" fontId="29" fillId="0" borderId="1" xfId="1" applyNumberFormat="1" applyFont="1" applyBorder="1"/>
    <xf numFmtId="167" fontId="29" fillId="0" borderId="10" xfId="1" applyNumberFormat="1" applyFont="1" applyBorder="1"/>
    <xf numFmtId="0" fontId="45" fillId="0" borderId="6" xfId="0" applyFont="1" applyBorder="1"/>
    <xf numFmtId="164" fontId="29" fillId="0" borderId="11" xfId="1" applyFont="1" applyBorder="1"/>
    <xf numFmtId="9" fontId="29" fillId="0" borderId="11" xfId="2" applyFont="1" applyBorder="1" applyAlignment="1">
      <alignment horizontal="center"/>
    </xf>
    <xf numFmtId="167" fontId="29" fillId="0" borderId="11" xfId="1" applyNumberFormat="1" applyFont="1" applyBorder="1"/>
    <xf numFmtId="167" fontId="29" fillId="0" borderId="7" xfId="1" applyNumberFormat="1" applyFont="1" applyBorder="1"/>
    <xf numFmtId="167" fontId="2" fillId="5" borderId="4" xfId="1" applyNumberFormat="1" applyFont="1" applyFill="1" applyBorder="1" applyAlignment="1">
      <alignment horizontal="left" vertical="center"/>
    </xf>
    <xf numFmtId="167" fontId="2" fillId="5" borderId="9" xfId="1" applyNumberFormat="1" applyFont="1" applyFill="1" applyBorder="1" applyAlignment="1">
      <alignment horizontal="left" vertical="center"/>
    </xf>
    <xf numFmtId="167" fontId="2" fillId="5" borderId="6" xfId="1" applyNumberFormat="1" applyFont="1" applyFill="1" applyBorder="1" applyAlignment="1">
      <alignment horizontal="left" vertical="center"/>
    </xf>
    <xf numFmtId="2" fontId="33" fillId="0" borderId="1" xfId="0" applyNumberFormat="1" applyFont="1" applyBorder="1" applyAlignment="1">
      <alignment horizontal="center" vertical="center"/>
    </xf>
    <xf numFmtId="0" fontId="3" fillId="0" borderId="33" xfId="0" applyFont="1" applyBorder="1" applyAlignment="1">
      <alignment horizontal="left" vertical="center"/>
    </xf>
    <xf numFmtId="0" fontId="11" fillId="0" borderId="44" xfId="0" applyFont="1" applyBorder="1" applyAlignment="1">
      <alignment horizontal="right" vertical="center"/>
    </xf>
    <xf numFmtId="0" fontId="3" fillId="0" borderId="45" xfId="0" applyFont="1" applyBorder="1" applyAlignment="1">
      <alignment horizontal="left" vertical="center"/>
    </xf>
    <xf numFmtId="0" fontId="11" fillId="0" borderId="45" xfId="0" applyFont="1" applyBorder="1" applyAlignment="1">
      <alignment horizontal="right" vertical="center"/>
    </xf>
    <xf numFmtId="0" fontId="11" fillId="0" borderId="34" xfId="0" applyFont="1" applyBorder="1" applyAlignment="1">
      <alignment horizontal="right" vertical="center"/>
    </xf>
    <xf numFmtId="0" fontId="0" fillId="0" borderId="33" xfId="0" applyBorder="1" applyAlignment="1">
      <alignment horizontal="center" vertical="center"/>
    </xf>
    <xf numFmtId="3" fontId="45" fillId="0" borderId="4" xfId="0" applyNumberFormat="1" applyFont="1" applyBorder="1" applyAlignment="1">
      <alignment horizontal="center" vertical="center"/>
    </xf>
    <xf numFmtId="3" fontId="45" fillId="0" borderId="8" xfId="0" applyNumberFormat="1" applyFont="1" applyBorder="1" applyAlignment="1">
      <alignment horizontal="center" vertical="center"/>
    </xf>
    <xf numFmtId="0" fontId="0" fillId="0" borderId="46" xfId="0" applyBorder="1" applyAlignment="1">
      <alignment horizontal="center" vertical="center"/>
    </xf>
    <xf numFmtId="0" fontId="0" fillId="0" borderId="49" xfId="0" applyBorder="1" applyAlignment="1">
      <alignment horizontal="center" vertical="center"/>
    </xf>
    <xf numFmtId="0" fontId="0" fillId="0" borderId="50" xfId="0" applyBorder="1"/>
    <xf numFmtId="0" fontId="31" fillId="0" borderId="1" xfId="0" applyFont="1" applyBorder="1" applyAlignment="1">
      <alignment horizontal="right"/>
    </xf>
    <xf numFmtId="167" fontId="35" fillId="0" borderId="1" xfId="1" applyNumberFormat="1" applyFont="1" applyBorder="1" applyAlignment="1">
      <alignment horizontal="left" vertical="center"/>
    </xf>
    <xf numFmtId="0" fontId="0" fillId="0" borderId="3" xfId="0" applyBorder="1" applyAlignment="1">
      <alignment horizontal="center" vertical="center"/>
    </xf>
    <xf numFmtId="3" fontId="0" fillId="0" borderId="0" xfId="2" applyNumberFormat="1" applyFont="1" applyFill="1"/>
    <xf numFmtId="1" fontId="57" fillId="0" borderId="77" xfId="0" applyNumberFormat="1" applyFont="1" applyBorder="1" applyAlignment="1">
      <alignment horizontal="center" wrapText="1" readingOrder="1"/>
    </xf>
    <xf numFmtId="0" fontId="0" fillId="0" borderId="53" xfId="0" applyBorder="1" applyAlignment="1">
      <alignment horizontal="center" vertical="center"/>
    </xf>
    <xf numFmtId="0" fontId="0" fillId="0" borderId="54" xfId="0" applyBorder="1" applyAlignment="1">
      <alignment horizontal="center" vertical="center"/>
    </xf>
    <xf numFmtId="0" fontId="0" fillId="0" borderId="58" xfId="0" applyBorder="1" applyAlignment="1">
      <alignment horizontal="center" vertical="center"/>
    </xf>
    <xf numFmtId="0" fontId="0" fillId="0" borderId="60" xfId="0" applyBorder="1" applyAlignment="1">
      <alignment horizontal="center" vertical="center"/>
    </xf>
    <xf numFmtId="0" fontId="0" fillId="0" borderId="52" xfId="0" applyBorder="1" applyAlignment="1">
      <alignment horizontal="center" vertical="center"/>
    </xf>
    <xf numFmtId="0" fontId="0" fillId="0" borderId="11" xfId="0" applyBorder="1" applyAlignment="1">
      <alignment horizontal="center"/>
    </xf>
    <xf numFmtId="0" fontId="0" fillId="0" borderId="7" xfId="0" applyBorder="1" applyAlignment="1">
      <alignment horizontal="center"/>
    </xf>
    <xf numFmtId="0" fontId="20" fillId="0" borderId="8" xfId="0" applyFont="1" applyBorder="1" applyAlignment="1">
      <alignment horizontal="center" vertical="center"/>
    </xf>
    <xf numFmtId="0" fontId="20" fillId="0" borderId="5" xfId="0" applyFont="1" applyBorder="1" applyAlignment="1">
      <alignment horizontal="center" vertical="center"/>
    </xf>
    <xf numFmtId="0" fontId="20" fillId="0" borderId="1" xfId="0" applyFont="1" applyBorder="1" applyAlignment="1">
      <alignment horizontal="center" vertical="center"/>
    </xf>
    <xf numFmtId="0" fontId="20" fillId="0" borderId="10" xfId="0" applyFont="1" applyBorder="1" applyAlignment="1">
      <alignment horizontal="center" vertical="center"/>
    </xf>
    <xf numFmtId="167" fontId="2" fillId="5" borderId="47" xfId="1" applyNumberFormat="1" applyFont="1" applyFill="1" applyBorder="1" applyAlignment="1">
      <alignment horizontal="center" vertical="center"/>
    </xf>
    <xf numFmtId="167" fontId="2" fillId="5" borderId="49" xfId="1" applyNumberFormat="1" applyFont="1" applyFill="1" applyBorder="1" applyAlignment="1">
      <alignment horizontal="center" vertical="center"/>
    </xf>
    <xf numFmtId="167" fontId="10" fillId="0" borderId="1" xfId="1" applyNumberFormat="1" applyFont="1" applyBorder="1" applyAlignment="1">
      <alignment horizontal="center" vertical="center"/>
    </xf>
    <xf numFmtId="0" fontId="10" fillId="0" borderId="1" xfId="0" applyFont="1" applyBorder="1" applyAlignment="1">
      <alignment horizontal="center" vertical="center"/>
    </xf>
    <xf numFmtId="167" fontId="35" fillId="0" borderId="1" xfId="1" applyNumberFormat="1" applyFont="1" applyBorder="1" applyAlignment="1">
      <alignment horizontal="center" vertical="center"/>
    </xf>
    <xf numFmtId="0" fontId="0" fillId="0" borderId="1" xfId="0" applyBorder="1" applyAlignment="1"/>
    <xf numFmtId="167" fontId="2" fillId="5" borderId="42" xfId="1" applyNumberFormat="1" applyFont="1" applyFill="1" applyBorder="1" applyAlignment="1">
      <alignment horizontal="center" vertical="center"/>
    </xf>
    <xf numFmtId="0" fontId="11" fillId="0" borderId="1" xfId="0" applyFont="1" applyBorder="1" applyAlignment="1"/>
    <xf numFmtId="0" fontId="0" fillId="0" borderId="61" xfId="0" applyBorder="1" applyAlignment="1">
      <alignment horizontal="left"/>
    </xf>
    <xf numFmtId="0" fontId="0" fillId="0" borderId="62" xfId="0" applyBorder="1" applyAlignment="1">
      <alignment horizontal="left"/>
    </xf>
    <xf numFmtId="0" fontId="0" fillId="0" borderId="22" xfId="0" applyBorder="1" applyAlignment="1">
      <alignment horizontal="left"/>
    </xf>
    <xf numFmtId="0" fontId="2" fillId="28" borderId="4" xfId="0" applyFont="1" applyFill="1" applyBorder="1" applyAlignment="1">
      <alignment horizontal="center"/>
    </xf>
    <xf numFmtId="0" fontId="2" fillId="28" borderId="8" xfId="0" applyFont="1" applyFill="1" applyBorder="1" applyAlignment="1">
      <alignment horizontal="center"/>
    </xf>
    <xf numFmtId="0" fontId="2" fillId="28" borderId="5" xfId="0" applyFont="1" applyFill="1" applyBorder="1" applyAlignment="1">
      <alignment horizontal="center"/>
    </xf>
    <xf numFmtId="0" fontId="34" fillId="0" borderId="41" xfId="0" applyFont="1" applyBorder="1" applyAlignment="1">
      <alignment horizontal="center"/>
    </xf>
    <xf numFmtId="0" fontId="34" fillId="0" borderId="29" xfId="0" applyFont="1" applyBorder="1" applyAlignment="1">
      <alignment horizontal="center"/>
    </xf>
    <xf numFmtId="0" fontId="3" fillId="0" borderId="41" xfId="0" applyFont="1" applyBorder="1" applyAlignment="1">
      <alignment horizontal="center"/>
    </xf>
    <xf numFmtId="0" fontId="3" fillId="0" borderId="29" xfId="0" applyFont="1" applyBorder="1" applyAlignment="1">
      <alignment horizontal="center"/>
    </xf>
    <xf numFmtId="0" fontId="21" fillId="5" borderId="4" xfId="0" applyFont="1" applyFill="1" applyBorder="1" applyAlignment="1">
      <alignment horizontal="center"/>
    </xf>
    <xf numFmtId="0" fontId="21" fillId="5" borderId="8" xfId="0" applyFont="1" applyFill="1" applyBorder="1" applyAlignment="1">
      <alignment horizontal="center"/>
    </xf>
    <xf numFmtId="0" fontId="21" fillId="5" borderId="5" xfId="0" applyFont="1" applyFill="1" applyBorder="1" applyAlignment="1">
      <alignment horizontal="center"/>
    </xf>
    <xf numFmtId="17" fontId="21" fillId="5" borderId="1" xfId="0" applyNumberFormat="1" applyFont="1" applyFill="1" applyBorder="1" applyAlignment="1">
      <alignment horizontal="center" vertical="center"/>
    </xf>
    <xf numFmtId="17" fontId="21" fillId="5" borderId="61" xfId="0" applyNumberFormat="1" applyFont="1" applyFill="1" applyBorder="1" applyAlignment="1">
      <alignment horizontal="center" vertical="center"/>
    </xf>
    <xf numFmtId="0" fontId="2" fillId="5" borderId="59" xfId="0" applyFont="1" applyFill="1" applyBorder="1" applyAlignment="1">
      <alignment horizontal="center" vertical="center"/>
    </xf>
    <xf numFmtId="0" fontId="2" fillId="5" borderId="60" xfId="0" applyFont="1" applyFill="1" applyBorder="1" applyAlignment="1">
      <alignment horizontal="center" vertical="center"/>
    </xf>
    <xf numFmtId="0" fontId="2" fillId="5" borderId="8" xfId="0" applyFont="1" applyFill="1" applyBorder="1" applyAlignment="1">
      <alignment horizontal="center"/>
    </xf>
    <xf numFmtId="17" fontId="21" fillId="9" borderId="47" xfId="0" applyNumberFormat="1" applyFont="1" applyFill="1" applyBorder="1" applyAlignment="1">
      <alignment horizontal="center" vertical="center"/>
    </xf>
    <xf numFmtId="17" fontId="21" fillId="9" borderId="42" xfId="0" applyNumberFormat="1" applyFont="1" applyFill="1" applyBorder="1" applyAlignment="1">
      <alignment horizontal="center" vertical="center"/>
    </xf>
    <xf numFmtId="17" fontId="21" fillId="9" borderId="19" xfId="0" applyNumberFormat="1" applyFont="1" applyFill="1" applyBorder="1" applyAlignment="1">
      <alignment horizontal="center" vertical="center"/>
    </xf>
    <xf numFmtId="0" fontId="56" fillId="0" borderId="1" xfId="0" applyFont="1" applyBorder="1" applyAlignment="1">
      <alignment horizontal="left" vertical="center" readingOrder="1"/>
    </xf>
    <xf numFmtId="0" fontId="55" fillId="0" borderId="57" xfId="0" applyFont="1" applyBorder="1" applyAlignment="1">
      <alignment horizontal="left" vertical="center" wrapText="1" readingOrder="1"/>
    </xf>
    <xf numFmtId="0" fontId="55" fillId="0" borderId="66" xfId="0" applyFont="1" applyBorder="1" applyAlignment="1">
      <alignment horizontal="left" vertical="center" wrapText="1" readingOrder="1"/>
    </xf>
    <xf numFmtId="0" fontId="55" fillId="0" borderId="55" xfId="0" applyFont="1" applyBorder="1" applyAlignment="1">
      <alignment horizontal="left" vertical="center" wrapText="1" readingOrder="1"/>
    </xf>
    <xf numFmtId="0" fontId="55" fillId="0" borderId="70" xfId="0" applyFont="1" applyBorder="1" applyAlignment="1">
      <alignment horizontal="left" vertical="center" wrapText="1" readingOrder="1"/>
    </xf>
    <xf numFmtId="0" fontId="55" fillId="0" borderId="0" xfId="0" applyFont="1" applyAlignment="1">
      <alignment horizontal="left" vertical="center" wrapText="1" readingOrder="1"/>
    </xf>
    <xf numFmtId="0" fontId="55" fillId="0" borderId="56" xfId="0" applyFont="1" applyBorder="1" applyAlignment="1">
      <alignment horizontal="left" vertical="center" wrapText="1" readingOrder="1"/>
    </xf>
    <xf numFmtId="0" fontId="55" fillId="0" borderId="76" xfId="0" applyFont="1" applyBorder="1" applyAlignment="1">
      <alignment horizontal="left" vertical="center" wrapText="1" readingOrder="1"/>
    </xf>
    <xf numFmtId="0" fontId="55" fillId="0" borderId="75" xfId="0" applyFont="1" applyBorder="1" applyAlignment="1">
      <alignment horizontal="left" vertical="center" wrapText="1" readingOrder="1"/>
    </xf>
    <xf numFmtId="0" fontId="55" fillId="0" borderId="21" xfId="0" applyFont="1" applyBorder="1" applyAlignment="1">
      <alignment horizontal="left" vertical="center" wrapText="1" readingOrder="1"/>
    </xf>
    <xf numFmtId="0" fontId="3" fillId="8" borderId="1" xfId="0" applyFont="1" applyFill="1" applyBorder="1" applyAlignment="1">
      <alignment horizontal="left" vertical="top" wrapText="1"/>
    </xf>
    <xf numFmtId="0" fontId="55" fillId="0" borderId="1" xfId="0" applyFont="1" applyBorder="1" applyAlignment="1">
      <alignment horizontal="left" vertical="center" wrapText="1" readingOrder="1"/>
    </xf>
    <xf numFmtId="0" fontId="55" fillId="0" borderId="1" xfId="0" applyFont="1" applyBorder="1" applyAlignment="1">
      <alignment horizontal="left" vertical="center" readingOrder="1"/>
    </xf>
    <xf numFmtId="0" fontId="2" fillId="9" borderId="9" xfId="0" applyFont="1" applyFill="1" applyBorder="1" applyAlignment="1">
      <alignment horizontal="center"/>
    </xf>
    <xf numFmtId="0" fontId="2" fillId="9" borderId="1" xfId="0" applyFont="1" applyFill="1" applyBorder="1" applyAlignment="1">
      <alignment horizontal="center"/>
    </xf>
    <xf numFmtId="0" fontId="2" fillId="9" borderId="61" xfId="0" applyFont="1" applyFill="1" applyBorder="1" applyAlignment="1">
      <alignment horizontal="center"/>
    </xf>
    <xf numFmtId="0" fontId="2" fillId="9" borderId="10" xfId="0" applyFont="1" applyFill="1" applyBorder="1" applyAlignment="1">
      <alignment horizontal="center"/>
    </xf>
    <xf numFmtId="0" fontId="0" fillId="30" borderId="0" xfId="0" applyFill="1" applyAlignment="1">
      <alignment horizontal="center"/>
    </xf>
    <xf numFmtId="3" fontId="3" fillId="0" borderId="61" xfId="0" applyNumberFormat="1" applyFont="1" applyBorder="1" applyAlignment="1">
      <alignment horizontal="center" vertical="center"/>
    </xf>
    <xf numFmtId="3" fontId="3" fillId="0" borderId="62" xfId="0" applyNumberFormat="1" applyFont="1" applyBorder="1" applyAlignment="1">
      <alignment horizontal="center" vertical="center"/>
    </xf>
    <xf numFmtId="3" fontId="3" fillId="0" borderId="22" xfId="0" applyNumberFormat="1" applyFont="1" applyBorder="1" applyAlignment="1">
      <alignment horizontal="center" vertical="center"/>
    </xf>
    <xf numFmtId="3" fontId="39" fillId="0" borderId="61" xfId="0" applyNumberFormat="1" applyFont="1" applyBorder="1" applyAlignment="1">
      <alignment horizontal="center" vertical="center"/>
    </xf>
    <xf numFmtId="3" fontId="39" fillId="0" borderId="62" xfId="0" applyNumberFormat="1" applyFont="1" applyBorder="1" applyAlignment="1">
      <alignment horizontal="center" vertical="center"/>
    </xf>
    <xf numFmtId="3" fontId="39" fillId="0" borderId="22" xfId="0" applyNumberFormat="1" applyFont="1" applyBorder="1" applyAlignment="1">
      <alignment horizontal="center" vertical="center"/>
    </xf>
    <xf numFmtId="169" fontId="41" fillId="0" borderId="61" xfId="0" applyNumberFormat="1" applyFont="1" applyBorder="1" applyAlignment="1">
      <alignment horizontal="center" vertical="center"/>
    </xf>
    <xf numFmtId="169" fontId="41" fillId="0" borderId="62" xfId="0" applyNumberFormat="1" applyFont="1" applyBorder="1" applyAlignment="1">
      <alignment horizontal="center" vertical="center"/>
    </xf>
    <xf numFmtId="169" fontId="41" fillId="0" borderId="22" xfId="0" applyNumberFormat="1" applyFont="1" applyBorder="1" applyAlignment="1">
      <alignment horizontal="center" vertical="center"/>
    </xf>
    <xf numFmtId="3" fontId="3" fillId="0" borderId="18" xfId="0" applyNumberFormat="1" applyFont="1" applyBorder="1" applyAlignment="1">
      <alignment horizontal="center" vertical="center"/>
    </xf>
    <xf numFmtId="3" fontId="3" fillId="0" borderId="74" xfId="0" applyNumberFormat="1" applyFont="1" applyBorder="1" applyAlignment="1">
      <alignment horizontal="center" vertical="center"/>
    </xf>
    <xf numFmtId="169" fontId="41" fillId="0" borderId="18" xfId="0" applyNumberFormat="1" applyFont="1" applyBorder="1" applyAlignment="1">
      <alignment horizontal="center" vertical="center"/>
    </xf>
    <xf numFmtId="169" fontId="41" fillId="0" borderId="74" xfId="0" applyNumberFormat="1" applyFont="1" applyBorder="1" applyAlignment="1">
      <alignment horizontal="center" vertical="center"/>
    </xf>
    <xf numFmtId="17" fontId="2" fillId="5" borderId="1" xfId="0" applyNumberFormat="1" applyFont="1" applyFill="1" applyBorder="1" applyAlignment="1">
      <alignment horizontal="center" vertical="center"/>
    </xf>
    <xf numFmtId="0" fontId="2" fillId="5" borderId="70" xfId="0" applyFont="1" applyFill="1" applyBorder="1" applyAlignment="1">
      <alignment horizontal="center"/>
    </xf>
    <xf numFmtId="0" fontId="2" fillId="5" borderId="0" xfId="0" applyFont="1" applyFill="1" applyAlignment="1">
      <alignment horizontal="center"/>
    </xf>
    <xf numFmtId="0" fontId="11" fillId="0" borderId="61" xfId="0" applyFont="1" applyBorder="1" applyAlignment="1">
      <alignment horizontal="center"/>
    </xf>
    <xf numFmtId="0" fontId="11" fillId="0" borderId="62" xfId="0" applyFont="1" applyBorder="1" applyAlignment="1">
      <alignment horizontal="center"/>
    </xf>
    <xf numFmtId="0" fontId="11" fillId="0" borderId="22" xfId="0" applyFont="1" applyBorder="1" applyAlignment="1">
      <alignment horizontal="center"/>
    </xf>
    <xf numFmtId="0" fontId="0" fillId="0" borderId="56" xfId="0" applyBorder="1" applyAlignment="1">
      <alignment horizontal="center"/>
    </xf>
    <xf numFmtId="0" fontId="2" fillId="5" borderId="61" xfId="0" applyFont="1" applyFill="1" applyBorder="1" applyAlignment="1">
      <alignment horizontal="center" vertical="center"/>
    </xf>
    <xf numFmtId="0" fontId="2" fillId="5" borderId="22" xfId="0" applyFont="1" applyFill="1" applyBorder="1" applyAlignment="1">
      <alignment horizontal="center" vertical="center"/>
    </xf>
    <xf numFmtId="17" fontId="2" fillId="5" borderId="61" xfId="0" applyNumberFormat="1" applyFont="1" applyFill="1" applyBorder="1" applyAlignment="1">
      <alignment horizontal="left" vertical="center"/>
    </xf>
    <xf numFmtId="17" fontId="2" fillId="5" borderId="62" xfId="0" applyNumberFormat="1" applyFont="1" applyFill="1" applyBorder="1" applyAlignment="1">
      <alignment horizontal="left" vertical="center"/>
    </xf>
    <xf numFmtId="17" fontId="2" fillId="5" borderId="22" xfId="0" applyNumberFormat="1" applyFont="1" applyFill="1" applyBorder="1" applyAlignment="1">
      <alignment horizontal="left" vertical="center"/>
    </xf>
    <xf numFmtId="0" fontId="2" fillId="12" borderId="1" xfId="0" applyFont="1" applyFill="1" applyBorder="1" applyAlignment="1">
      <alignment horizontal="center"/>
    </xf>
    <xf numFmtId="17" fontId="2" fillId="12" borderId="1" xfId="0" applyNumberFormat="1" applyFont="1" applyFill="1" applyBorder="1" applyAlignment="1">
      <alignment horizontal="center" vertical="center"/>
    </xf>
    <xf numFmtId="0" fontId="2" fillId="12" borderId="0" xfId="0" applyFont="1" applyFill="1" applyAlignment="1">
      <alignment horizontal="center" vertical="center"/>
    </xf>
    <xf numFmtId="0" fontId="0" fillId="0" borderId="0" xfId="0" applyAlignment="1">
      <alignment horizontal="center"/>
    </xf>
    <xf numFmtId="0" fontId="0" fillId="0" borderId="23" xfId="0" applyBorder="1" applyAlignment="1">
      <alignment horizontal="center" vertical="center"/>
    </xf>
    <xf numFmtId="0" fontId="0" fillId="0" borderId="39" xfId="0" applyBorder="1" applyAlignment="1">
      <alignment horizontal="center" vertical="center"/>
    </xf>
    <xf numFmtId="0" fontId="0" fillId="0" borderId="48" xfId="0" applyBorder="1" applyAlignment="1">
      <alignment horizontal="center" vertical="center"/>
    </xf>
    <xf numFmtId="0" fontId="2" fillId="12" borderId="0" xfId="0" applyFont="1" applyFill="1" applyAlignment="1">
      <alignment horizontal="center"/>
    </xf>
    <xf numFmtId="0" fontId="11" fillId="0" borderId="1" xfId="0" applyFont="1" applyBorder="1" applyAlignment="1">
      <alignment horizontal="left"/>
    </xf>
    <xf numFmtId="0" fontId="0" fillId="0" borderId="1" xfId="0" applyBorder="1" applyAlignment="1">
      <alignment horizontal="left"/>
    </xf>
    <xf numFmtId="0" fontId="11" fillId="0" borderId="1" xfId="0" applyFont="1" applyBorder="1" applyAlignment="1">
      <alignment horizontal="left"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165" fontId="0" fillId="0" borderId="16" xfId="2" applyNumberFormat="1" applyFont="1" applyBorder="1" applyAlignment="1">
      <alignment horizontal="center"/>
    </xf>
    <xf numFmtId="165" fontId="0" fillId="0" borderId="43" xfId="2" applyNumberFormat="1" applyFont="1" applyBorder="1" applyAlignment="1">
      <alignment horizontal="center"/>
    </xf>
    <xf numFmtId="165" fontId="0" fillId="0" borderId="50" xfId="2" applyNumberFormat="1" applyFont="1" applyBorder="1" applyAlignment="1">
      <alignment horizontal="center"/>
    </xf>
    <xf numFmtId="0" fontId="2" fillId="2" borderId="15" xfId="0" applyFont="1" applyFill="1" applyBorder="1" applyAlignment="1">
      <alignment horizontal="center" vertical="center"/>
    </xf>
    <xf numFmtId="0" fontId="2" fillId="2" borderId="16"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5" xfId="0" applyFont="1" applyFill="1" applyBorder="1" applyAlignment="1">
      <alignment horizontal="center" vertical="center"/>
    </xf>
    <xf numFmtId="0" fontId="2" fillId="2" borderId="19"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5"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42" xfId="0" applyFont="1" applyFill="1" applyBorder="1" applyAlignment="1">
      <alignment horizontal="center" vertical="center"/>
    </xf>
    <xf numFmtId="0" fontId="2" fillId="5" borderId="49"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34" xfId="0" applyFont="1" applyFill="1" applyBorder="1" applyAlignment="1">
      <alignment horizontal="center" vertical="center"/>
    </xf>
    <xf numFmtId="0" fontId="2" fillId="5" borderId="47" xfId="0" applyFont="1" applyFill="1" applyBorder="1" applyAlignment="1">
      <alignment horizontal="center" vertical="center"/>
    </xf>
    <xf numFmtId="0" fontId="2" fillId="5" borderId="1" xfId="0" applyFont="1" applyFill="1" applyBorder="1" applyAlignment="1">
      <alignment horizontal="center" vertical="center"/>
    </xf>
    <xf numFmtId="0" fontId="5" fillId="0" borderId="23" xfId="4" applyBorder="1" applyAlignment="1">
      <alignment horizontal="center" vertical="center"/>
    </xf>
    <xf numFmtId="0" fontId="5" fillId="0" borderId="39" xfId="4" applyBorder="1" applyAlignment="1">
      <alignment horizontal="center" vertical="center"/>
    </xf>
    <xf numFmtId="0" fontId="5" fillId="0" borderId="12" xfId="4" applyBorder="1" applyAlignment="1">
      <alignment horizontal="center" vertical="center"/>
    </xf>
    <xf numFmtId="0" fontId="5" fillId="0" borderId="9" xfId="4" applyBorder="1" applyAlignment="1">
      <alignment horizontal="center" vertical="center"/>
    </xf>
    <xf numFmtId="0" fontId="9" fillId="9" borderId="2" xfId="4" applyFont="1" applyFill="1" applyBorder="1" applyAlignment="1">
      <alignment horizontal="center" vertical="center"/>
    </xf>
    <xf numFmtId="0" fontId="9" fillId="9" borderId="13" xfId="4" applyFont="1" applyFill="1" applyBorder="1" applyAlignment="1">
      <alignment horizontal="center" vertical="center"/>
    </xf>
    <xf numFmtId="0" fontId="9" fillId="9" borderId="16" xfId="4" applyFont="1" applyFill="1" applyBorder="1" applyAlignment="1">
      <alignment horizontal="center" vertical="center"/>
    </xf>
    <xf numFmtId="0" fontId="9" fillId="9" borderId="43" xfId="4" applyFont="1" applyFill="1" applyBorder="1" applyAlignment="1">
      <alignment horizontal="center" vertical="center"/>
    </xf>
    <xf numFmtId="0" fontId="9" fillId="9" borderId="20" xfId="4" applyFont="1" applyFill="1" applyBorder="1" applyAlignment="1">
      <alignment horizontal="center" vertical="center"/>
    </xf>
    <xf numFmtId="0" fontId="9" fillId="9" borderId="41" xfId="4" applyFont="1" applyFill="1" applyBorder="1" applyAlignment="1">
      <alignment horizontal="center"/>
    </xf>
    <xf numFmtId="0" fontId="9" fillId="9" borderId="35" xfId="4" applyFont="1" applyFill="1" applyBorder="1" applyAlignment="1">
      <alignment horizontal="center"/>
    </xf>
    <xf numFmtId="0" fontId="9" fillId="9" borderId="36" xfId="4" applyFont="1" applyFill="1" applyBorder="1" applyAlignment="1">
      <alignment horizontal="center"/>
    </xf>
    <xf numFmtId="0" fontId="5" fillId="0" borderId="24" xfId="4" applyBorder="1" applyAlignment="1">
      <alignment horizontal="center" vertical="center"/>
    </xf>
    <xf numFmtId="0" fontId="5" fillId="0" borderId="2" xfId="4" applyBorder="1" applyAlignment="1">
      <alignment horizontal="center" vertical="center"/>
    </xf>
    <xf numFmtId="0" fontId="5" fillId="0" borderId="13" xfId="4" applyBorder="1" applyAlignment="1">
      <alignment horizontal="center" vertical="center"/>
    </xf>
    <xf numFmtId="0" fontId="0" fillId="0" borderId="0" xfId="0" applyNumberFormat="1"/>
  </cellXfs>
  <cellStyles count="5">
    <cellStyle name="Comma" xfId="1" builtinId="3"/>
    <cellStyle name="Normal" xfId="0" builtinId="0"/>
    <cellStyle name="Normal 2" xfId="3" xr:uid="{C718B0DD-C7C3-4B37-A44D-42465D15E83C}"/>
    <cellStyle name="Normal 3" xfId="4" xr:uid="{0CC249FB-DEE9-4103-AC75-A40D57F6FDC3}"/>
    <cellStyle name="Percent" xfId="2" builtinId="5"/>
  </cellStyles>
  <dxfs count="29">
    <dxf>
      <numFmt numFmtId="167" formatCode="_(* #,##0_);_(* \(#,##0\);_(* &quot;-&quot;??_);_(@_)"/>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vertical="center"/>
    </dxf>
    <dxf>
      <alignment horizont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pivotCacheDefinition" Target="pivotCache/pivotCacheDefinition6.xml"/><Relationship Id="rId50" Type="http://schemas.openxmlformats.org/officeDocument/2006/relationships/pivotCacheDefinition" Target="pivotCache/pivotCacheDefinition9.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pivotCacheDefinition" Target="pivotCache/pivotCacheDefinition4.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3.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48" Type="http://schemas.openxmlformats.org/officeDocument/2006/relationships/pivotCacheDefinition" Target="pivotCache/pivotCacheDefinition7.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5.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'KPI trend'!$B$1</c:f>
              <c:strCache>
                <c:ptCount val="1"/>
                <c:pt idx="0">
                  <c:v>KingsChoice_Revenue</c:v>
                </c:pt>
              </c:strCache>
            </c:strRef>
          </c:tx>
          <c:spPr>
            <a:ln w="28575" cap="rnd">
              <a:solidFill>
                <a:schemeClr val="accent1"/>
              </a:solidFill>
              <a:round/>
            </a:ln>
            <a:effectLst/>
          </c:spPr>
          <c:marker>
            <c:symbol val="none"/>
          </c:marker>
          <c:cat>
            <c:numRef>
              <c:f>'KPI trend'!$A$2:$A$169</c:f>
              <c:numCache>
                <c:formatCode>yyyy\-mm\-dd;@</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'KPI trend'!$B$2:$B$169</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F791-41FA-9BD3-FFF1D40E5604}"/>
            </c:ext>
          </c:extLst>
        </c:ser>
        <c:dLbls>
          <c:showLegendKey val="0"/>
          <c:showVal val="0"/>
          <c:showCatName val="0"/>
          <c:showSerName val="0"/>
          <c:showPercent val="0"/>
          <c:showBubbleSize val="0"/>
        </c:dLbls>
        <c:smooth val="0"/>
        <c:axId val="485742591"/>
        <c:axId val="485736767"/>
      </c:lineChart>
      <c:dateAx>
        <c:axId val="485742591"/>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36767"/>
        <c:crosses val="autoZero"/>
        <c:auto val="1"/>
        <c:lblOffset val="100"/>
        <c:baseTimeUnit val="days"/>
      </c:dateAx>
      <c:valAx>
        <c:axId val="4857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4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  '!$D$1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'!$D$2:$D$154</c:f>
              <c:numCache>
                <c:formatCode>_(* #,##0_);_(* \(#,##0\);_(* "-"??_);_(@_)</c:formatCode>
                <c:ptCount val="153"/>
                <c:pt idx="0">
                  <c:v>-528.65359204001993</c:v>
                </c:pt>
                <c:pt idx="1">
                  <c:v>-223.2616626573199</c:v>
                </c:pt>
                <c:pt idx="2">
                  <c:v>751.9152546974401</c:v>
                </c:pt>
                <c:pt idx="3">
                  <c:v>-309.95681597383009</c:v>
                </c:pt>
                <c:pt idx="4">
                  <c:v>-383.45697017827979</c:v>
                </c:pt>
                <c:pt idx="5">
                  <c:v>-860.15445710733002</c:v>
                </c:pt>
                <c:pt idx="6">
                  <c:v>-653.78568611988021</c:v>
                </c:pt>
                <c:pt idx="7">
                  <c:v>-123.51299282823993</c:v>
                </c:pt>
                <c:pt idx="8">
                  <c:v>791.68640049733995</c:v>
                </c:pt>
                <c:pt idx="9">
                  <c:v>506.96428915250999</c:v>
                </c:pt>
                <c:pt idx="10">
                  <c:v>594.77463731404032</c:v>
                </c:pt>
                <c:pt idx="11">
                  <c:v>612.21826173585987</c:v>
                </c:pt>
                <c:pt idx="12">
                  <c:v>1017.6658627922802</c:v>
                </c:pt>
                <c:pt idx="13">
                  <c:v>697.61947627712016</c:v>
                </c:pt>
                <c:pt idx="14">
                  <c:v>76.093008521269894</c:v>
                </c:pt>
                <c:pt idx="15">
                  <c:v>33.851151419320104</c:v>
                </c:pt>
                <c:pt idx="16">
                  <c:v>-427.02768097350008</c:v>
                </c:pt>
                <c:pt idx="17">
                  <c:v>35.00134008716941</c:v>
                </c:pt>
                <c:pt idx="18">
                  <c:v>51.048674058640245</c:v>
                </c:pt>
                <c:pt idx="19">
                  <c:v>-408.38461474015003</c:v>
                </c:pt>
                <c:pt idx="20">
                  <c:v>-620.53951070193034</c:v>
                </c:pt>
                <c:pt idx="21">
                  <c:v>-690.31202352329001</c:v>
                </c:pt>
                <c:pt idx="22">
                  <c:v>-449.59360447055951</c:v>
                </c:pt>
                <c:pt idx="23">
                  <c:v>-1406.6582938189099</c:v>
                </c:pt>
                <c:pt idx="24">
                  <c:v>-319.81916142730006</c:v>
                </c:pt>
                <c:pt idx="25">
                  <c:v>-411.67386901737973</c:v>
                </c:pt>
                <c:pt idx="26">
                  <c:v>-1676.6516162014004</c:v>
                </c:pt>
                <c:pt idx="27">
                  <c:v>-1494.4934545147298</c:v>
                </c:pt>
                <c:pt idx="28">
                  <c:v>-1795.3827763644704</c:v>
                </c:pt>
                <c:pt idx="29">
                  <c:v>-989.13508996239943</c:v>
                </c:pt>
                <c:pt idx="30">
                  <c:v>-1192.4752421449402</c:v>
                </c:pt>
                <c:pt idx="31">
                  <c:v>-333.8088707295401</c:v>
                </c:pt>
                <c:pt idx="32">
                  <c:v>-2028.0100522992898</c:v>
                </c:pt>
                <c:pt idx="33">
                  <c:v>-1779.1520186999096</c:v>
                </c:pt>
                <c:pt idx="34">
                  <c:v>-791.42236649824008</c:v>
                </c:pt>
                <c:pt idx="35">
                  <c:v>-193.54868143711974</c:v>
                </c:pt>
                <c:pt idx="36">
                  <c:v>584.30423286628957</c:v>
                </c:pt>
                <c:pt idx="37">
                  <c:v>115.50250626077013</c:v>
                </c:pt>
                <c:pt idx="38">
                  <c:v>-220.25853231802921</c:v>
                </c:pt>
                <c:pt idx="39">
                  <c:v>-249.17333681928994</c:v>
                </c:pt>
                <c:pt idx="40">
                  <c:v>-645.05638922899016</c:v>
                </c:pt>
                <c:pt idx="41">
                  <c:v>918.57279812153956</c:v>
                </c:pt>
                <c:pt idx="42">
                  <c:v>209.33130690776034</c:v>
                </c:pt>
                <c:pt idx="43">
                  <c:v>1811.5795977752396</c:v>
                </c:pt>
                <c:pt idx="44">
                  <c:v>279.02116281257076</c:v>
                </c:pt>
                <c:pt idx="45">
                  <c:v>-1689.7786395223502</c:v>
                </c:pt>
                <c:pt idx="46">
                  <c:v>-1198.04540351581</c:v>
                </c:pt>
                <c:pt idx="47">
                  <c:v>1015.1253119344092</c:v>
                </c:pt>
                <c:pt idx="48">
                  <c:v>792.11429385546035</c:v>
                </c:pt>
                <c:pt idx="49">
                  <c:v>52.688744843560016</c:v>
                </c:pt>
                <c:pt idx="50">
                  <c:v>-739.43182334066023</c:v>
                </c:pt>
                <c:pt idx="51">
                  <c:v>-780.94606462990851</c:v>
                </c:pt>
                <c:pt idx="52">
                  <c:v>80.026331404780649</c:v>
                </c:pt>
                <c:pt idx="53">
                  <c:v>-396.01151615983872</c:v>
                </c:pt>
                <c:pt idx="54">
                  <c:v>-2084.0383875487896</c:v>
                </c:pt>
                <c:pt idx="55">
                  <c:v>-2111.1773069229794</c:v>
                </c:pt>
                <c:pt idx="56">
                  <c:v>357.61479747391968</c:v>
                </c:pt>
                <c:pt idx="57">
                  <c:v>-1727.7793633493702</c:v>
                </c:pt>
                <c:pt idx="58">
                  <c:v>-1792.8667664048407</c:v>
                </c:pt>
                <c:pt idx="59">
                  <c:v>-564.44131194240072</c:v>
                </c:pt>
                <c:pt idx="60">
                  <c:v>-959.58245910910955</c:v>
                </c:pt>
                <c:pt idx="61">
                  <c:v>1.3518453969609254</c:v>
                </c:pt>
                <c:pt idx="62">
                  <c:v>-964.26527571299084</c:v>
                </c:pt>
                <c:pt idx="63">
                  <c:v>-797.35445366012027</c:v>
                </c:pt>
                <c:pt idx="64">
                  <c:v>-2821.9351428364607</c:v>
                </c:pt>
                <c:pt idx="65">
                  <c:v>-1426.0019909220809</c:v>
                </c:pt>
                <c:pt idx="66">
                  <c:v>569.69066679980097</c:v>
                </c:pt>
                <c:pt idx="67">
                  <c:v>1360.41570911489</c:v>
                </c:pt>
                <c:pt idx="68">
                  <c:v>717.31697126168001</c:v>
                </c:pt>
                <c:pt idx="69">
                  <c:v>-713.47909930163951</c:v>
                </c:pt>
                <c:pt idx="70">
                  <c:v>578.61552761283019</c:v>
                </c:pt>
                <c:pt idx="71">
                  <c:v>-1373.1017277332112</c:v>
                </c:pt>
                <c:pt idx="72">
                  <c:v>2526.4631093327007</c:v>
                </c:pt>
                <c:pt idx="73">
                  <c:v>-185.6710537175004</c:v>
                </c:pt>
                <c:pt idx="74">
                  <c:v>-1070.5700473700999</c:v>
                </c:pt>
                <c:pt idx="75">
                  <c:v>1348.8835020082988</c:v>
                </c:pt>
                <c:pt idx="76">
                  <c:v>2204.5742150910992</c:v>
                </c:pt>
                <c:pt idx="77">
                  <c:v>1119.6641268765306</c:v>
                </c:pt>
                <c:pt idx="78">
                  <c:v>2821.09260901792</c:v>
                </c:pt>
                <c:pt idx="79">
                  <c:v>1009.952153812621</c:v>
                </c:pt>
                <c:pt idx="80">
                  <c:v>1301.9869380842993</c:v>
                </c:pt>
                <c:pt idx="81">
                  <c:v>570.43850432749969</c:v>
                </c:pt>
                <c:pt idx="82">
                  <c:v>1516.5332844504992</c:v>
                </c:pt>
                <c:pt idx="83">
                  <c:v>-97.814568584999506</c:v>
                </c:pt>
                <c:pt idx="84">
                  <c:v>4893.5341521791615</c:v>
                </c:pt>
                <c:pt idx="85">
                  <c:v>1445.2716176002996</c:v>
                </c:pt>
                <c:pt idx="86">
                  <c:v>1261.3511318834007</c:v>
                </c:pt>
                <c:pt idx="87">
                  <c:v>1042.2544719409998</c:v>
                </c:pt>
                <c:pt idx="88">
                  <c:v>3970.5386018314002</c:v>
                </c:pt>
                <c:pt idx="89">
                  <c:v>-90.964119574000506</c:v>
                </c:pt>
                <c:pt idx="90">
                  <c:v>762.8973099529012</c:v>
                </c:pt>
                <c:pt idx="91">
                  <c:v>1638.4791803653989</c:v>
                </c:pt>
                <c:pt idx="92">
                  <c:v>-1708.6618361148012</c:v>
                </c:pt>
                <c:pt idx="93">
                  <c:v>69.131788325301386</c:v>
                </c:pt>
                <c:pt idx="94">
                  <c:v>-901.58869635739939</c:v>
                </c:pt>
                <c:pt idx="95">
                  <c:v>450.1829433214989</c:v>
                </c:pt>
                <c:pt idx="96">
                  <c:v>-760.43929799400212</c:v>
                </c:pt>
                <c:pt idx="97">
                  <c:v>-1455.3197512908009</c:v>
                </c:pt>
                <c:pt idx="98">
                  <c:v>1455.3197512908009</c:v>
                </c:pt>
                <c:pt idx="99">
                  <c:v>2480.0868460258989</c:v>
                </c:pt>
                <c:pt idx="100">
                  <c:v>2896.9420390926007</c:v>
                </c:pt>
                <c:pt idx="101">
                  <c:v>1063.5411462609009</c:v>
                </c:pt>
                <c:pt idx="102">
                  <c:v>1064.2896228822974</c:v>
                </c:pt>
                <c:pt idx="103">
                  <c:v>-937.9227581073028</c:v>
                </c:pt>
                <c:pt idx="104">
                  <c:v>4895.2204055744987</c:v>
                </c:pt>
                <c:pt idx="105">
                  <c:v>6459.4513884836015</c:v>
                </c:pt>
                <c:pt idx="106">
                  <c:v>5497.8176630144008</c:v>
                </c:pt>
                <c:pt idx="107">
                  <c:v>4301.9990211018994</c:v>
                </c:pt>
                <c:pt idx="108">
                  <c:v>1722.5540081344006</c:v>
                </c:pt>
                <c:pt idx="109">
                  <c:v>910.0745222892001</c:v>
                </c:pt>
                <c:pt idx="110">
                  <c:v>458.51700026429899</c:v>
                </c:pt>
                <c:pt idx="111">
                  <c:v>3424.8140664364</c:v>
                </c:pt>
                <c:pt idx="112">
                  <c:v>-870.84555172669934</c:v>
                </c:pt>
                <c:pt idx="113">
                  <c:v>-1344.960898447298</c:v>
                </c:pt>
                <c:pt idx="114">
                  <c:v>-1912.5786770961022</c:v>
                </c:pt>
                <c:pt idx="115">
                  <c:v>-74.5669802943994</c:v>
                </c:pt>
                <c:pt idx="116">
                  <c:v>-5366.0789045066995</c:v>
                </c:pt>
                <c:pt idx="117">
                  <c:v>-1532.1913978960001</c:v>
                </c:pt>
                <c:pt idx="118">
                  <c:v>-1571.2110078092992</c:v>
                </c:pt>
                <c:pt idx="119">
                  <c:v>-947.3304600545016</c:v>
                </c:pt>
                <c:pt idx="120">
                  <c:v>830.60096114910266</c:v>
                </c:pt>
                <c:pt idx="121">
                  <c:v>-2141.8839970511981</c:v>
                </c:pt>
                <c:pt idx="122">
                  <c:v>-138.55621278130275</c:v>
                </c:pt>
                <c:pt idx="123">
                  <c:v>2730.4629459506978</c:v>
                </c:pt>
                <c:pt idx="124">
                  <c:v>-1362.9167203983961</c:v>
                </c:pt>
                <c:pt idx="125">
                  <c:v>315.88245725260276</c:v>
                </c:pt>
                <c:pt idx="126">
                  <c:v>2810.5008730953996</c:v>
                </c:pt>
                <c:pt idx="127">
                  <c:v>-1440.3846914612004</c:v>
                </c:pt>
                <c:pt idx="128">
                  <c:v>1192.867609833098</c:v>
                </c:pt>
                <c:pt idx="129">
                  <c:v>20.282372542795201</c:v>
                </c:pt>
                <c:pt idx="130">
                  <c:v>-5845.4390784610005</c:v>
                </c:pt>
                <c:pt idx="131">
                  <c:v>789.56363411049824</c:v>
                </c:pt>
                <c:pt idx="132">
                  <c:v>-3433.3839168449995</c:v>
                </c:pt>
                <c:pt idx="133">
                  <c:v>-1354.5487717384021</c:v>
                </c:pt>
                <c:pt idx="134">
                  <c:v>-106.58834151990595</c:v>
                </c:pt>
                <c:pt idx="135">
                  <c:v>-686.84148341920081</c:v>
                </c:pt>
                <c:pt idx="136">
                  <c:v>-2078.4099857188994</c:v>
                </c:pt>
                <c:pt idx="137">
                  <c:v>509.12729334089818</c:v>
                </c:pt>
                <c:pt idx="138">
                  <c:v>2139.7145749921037</c:v>
                </c:pt>
                <c:pt idx="139">
                  <c:v>-357.10879477039998</c:v>
                </c:pt>
                <c:pt idx="140">
                  <c:v>-1951.8669226443017</c:v>
                </c:pt>
                <c:pt idx="141">
                  <c:v>-3634.2827370311061</c:v>
                </c:pt>
                <c:pt idx="142">
                  <c:v>-2581.0630292299029</c:v>
                </c:pt>
                <c:pt idx="143">
                  <c:v>430.01828864330309</c:v>
                </c:pt>
                <c:pt idx="144">
                  <c:v>-1114.9483772866006</c:v>
                </c:pt>
                <c:pt idx="145">
                  <c:v>851.89277437149576</c:v>
                </c:pt>
                <c:pt idx="146">
                  <c:v>-5002.0821849357962</c:v>
                </c:pt>
                <c:pt idx="147">
                  <c:v>5299.9365172847974</c:v>
                </c:pt>
                <c:pt idx="148">
                  <c:v>-573.62696561519988</c:v>
                </c:pt>
                <c:pt idx="149">
                  <c:v>-1138.573271556801</c:v>
                </c:pt>
                <c:pt idx="150">
                  <c:v>-117.84092072390195</c:v>
                </c:pt>
                <c:pt idx="151">
                  <c:v>1296.2501279627031</c:v>
                </c:pt>
                <c:pt idx="152">
                  <c:v>-1178.4092072389976</c:v>
                </c:pt>
              </c:numCache>
            </c:numRef>
          </c:val>
          <c:extLst>
            <c:ext xmlns:c16="http://schemas.microsoft.com/office/drawing/2014/chart" uri="{C3380CC4-5D6E-409C-BE32-E72D297353CC}">
              <c16:uniqueId val="{00000000-F9D6-4427-9374-343D0B2E990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F9D6-4427-9374-343D0B2E9906}"/>
            </c:ext>
          </c:extLst>
        </c:ser>
        <c:ser>
          <c:idx val="1"/>
          <c:order val="1"/>
          <c:tx>
            <c:strRef>
              <c:f>'Model Fit  '!$C$1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'!$C$2:$C$154</c:f>
              <c:numCache>
                <c:formatCode>#,##0</c:formatCode>
                <c:ptCount val="153"/>
                <c:pt idx="0">
                  <c:v>1385.3835920400199</c:v>
                </c:pt>
                <c:pt idx="1">
                  <c:v>1391.20166265732</c:v>
                </c:pt>
                <c:pt idx="2">
                  <c:v>1378.5447453025599</c:v>
                </c:pt>
                <c:pt idx="3">
                  <c:v>3705.8668159738299</c:v>
                </c:pt>
                <c:pt idx="4">
                  <c:v>3329.1069701782799</c:v>
                </c:pt>
                <c:pt idx="5">
                  <c:v>3324.7344571073299</c:v>
                </c:pt>
                <c:pt idx="6">
                  <c:v>3304.5556861198802</c:v>
                </c:pt>
                <c:pt idx="7">
                  <c:v>3278.3429928282399</c:v>
                </c:pt>
                <c:pt idx="8">
                  <c:v>3328.2635995026599</c:v>
                </c:pt>
                <c:pt idx="9">
                  <c:v>3365.7557108474898</c:v>
                </c:pt>
                <c:pt idx="10">
                  <c:v>3802.8553626859598</c:v>
                </c:pt>
                <c:pt idx="11">
                  <c:v>3466.3217382641401</c:v>
                </c:pt>
                <c:pt idx="12">
                  <c:v>3486.6041372077202</c:v>
                </c:pt>
                <c:pt idx="13">
                  <c:v>3625.01052372288</c:v>
                </c:pt>
                <c:pt idx="14">
                  <c:v>3708.2169914787301</c:v>
                </c:pt>
                <c:pt idx="15">
                  <c:v>3820.5188485806798</c:v>
                </c:pt>
                <c:pt idx="16">
                  <c:v>3984.0176809734999</c:v>
                </c:pt>
                <c:pt idx="17">
                  <c:v>4486.4786599128302</c:v>
                </c:pt>
                <c:pt idx="18">
                  <c:v>4275.2513259413599</c:v>
                </c:pt>
                <c:pt idx="19">
                  <c:v>4476.0846147401498</c:v>
                </c:pt>
                <c:pt idx="20">
                  <c:v>4676.2895107019303</c:v>
                </c:pt>
                <c:pt idx="21">
                  <c:v>4872.0920235232898</c:v>
                </c:pt>
                <c:pt idx="22">
                  <c:v>5017.0536044705595</c:v>
                </c:pt>
                <c:pt idx="23">
                  <c:v>5257.6282938189097</c:v>
                </c:pt>
                <c:pt idx="24">
                  <c:v>5905.2091614273004</c:v>
                </c:pt>
                <c:pt idx="25">
                  <c:v>5571.5538690173798</c:v>
                </c:pt>
                <c:pt idx="26">
                  <c:v>5801.3016162014001</c:v>
                </c:pt>
                <c:pt idx="27">
                  <c:v>5864.4434545147296</c:v>
                </c:pt>
                <c:pt idx="28">
                  <c:v>5964.03277636447</c:v>
                </c:pt>
                <c:pt idx="29">
                  <c:v>6074.9350899623996</c:v>
                </c:pt>
                <c:pt idx="30">
                  <c:v>7467.4752421449402</c:v>
                </c:pt>
                <c:pt idx="31">
                  <c:v>7870.8088707295401</c:v>
                </c:pt>
                <c:pt idx="32">
                  <c:v>7813.0100522992898</c:v>
                </c:pt>
                <c:pt idx="33">
                  <c:v>7687.1520186999096</c:v>
                </c:pt>
                <c:pt idx="34">
                  <c:v>7836.4223664982401</c:v>
                </c:pt>
                <c:pt idx="35">
                  <c:v>6333.5486814371197</c:v>
                </c:pt>
                <c:pt idx="36">
                  <c:v>7481.8800671337103</c:v>
                </c:pt>
                <c:pt idx="37">
                  <c:v>7785.9231937392296</c:v>
                </c:pt>
                <c:pt idx="38">
                  <c:v>8341.6856323180291</c:v>
                </c:pt>
                <c:pt idx="39">
                  <c:v>8183.8976368192898</c:v>
                </c:pt>
                <c:pt idx="40">
                  <c:v>9592.8634892289901</c:v>
                </c:pt>
                <c:pt idx="41">
                  <c:v>8183.8743018784598</c:v>
                </c:pt>
                <c:pt idx="42">
                  <c:v>6722.93009309224</c:v>
                </c:pt>
                <c:pt idx="43">
                  <c:v>7953.7404022247601</c:v>
                </c:pt>
                <c:pt idx="44">
                  <c:v>8347.0202371874293</c:v>
                </c:pt>
                <c:pt idx="45">
                  <c:v>8920.01863952235</c:v>
                </c:pt>
                <c:pt idx="46">
                  <c:v>8855.2811035158102</c:v>
                </c:pt>
                <c:pt idx="47">
                  <c:v>8737.7417880655903</c:v>
                </c:pt>
                <c:pt idx="48">
                  <c:v>8967.7528061445391</c:v>
                </c:pt>
                <c:pt idx="49">
                  <c:v>7529.0098551564397</c:v>
                </c:pt>
                <c:pt idx="50">
                  <c:v>8699.1775233406606</c:v>
                </c:pt>
                <c:pt idx="51">
                  <c:v>9067.6303646299093</c:v>
                </c:pt>
                <c:pt idx="52">
                  <c:v>9604.38226859522</c:v>
                </c:pt>
                <c:pt idx="53">
                  <c:v>9485.8872161598392</c:v>
                </c:pt>
                <c:pt idx="54">
                  <c:v>9323.2754875487899</c:v>
                </c:pt>
                <c:pt idx="55">
                  <c:v>9578.4830069229793</c:v>
                </c:pt>
                <c:pt idx="56">
                  <c:v>8105.3652025260799</c:v>
                </c:pt>
                <c:pt idx="57">
                  <c:v>9269.7722633493704</c:v>
                </c:pt>
                <c:pt idx="58">
                  <c:v>9608.4953664048408</c:v>
                </c:pt>
                <c:pt idx="59">
                  <c:v>10084.1456119424</c:v>
                </c:pt>
                <c:pt idx="60">
                  <c:v>9881.1495591091098</c:v>
                </c:pt>
                <c:pt idx="61">
                  <c:v>9553.25245460304</c:v>
                </c:pt>
                <c:pt idx="62">
                  <c:v>9665.9795757129905</c:v>
                </c:pt>
                <c:pt idx="63">
                  <c:v>8147.9115536601203</c:v>
                </c:pt>
                <c:pt idx="64">
                  <c:v>9341.1494428364604</c:v>
                </c:pt>
                <c:pt idx="65">
                  <c:v>9729.9405909220804</c:v>
                </c:pt>
                <c:pt idx="66">
                  <c:v>10259.206433200199</c:v>
                </c:pt>
                <c:pt idx="67">
                  <c:v>9961.2442908851099</c:v>
                </c:pt>
                <c:pt idx="68">
                  <c:v>9565.5687287383207</c:v>
                </c:pt>
                <c:pt idx="69">
                  <c:v>9791.4361993016391</c:v>
                </c:pt>
                <c:pt idx="70">
                  <c:v>8306.7930723871705</c:v>
                </c:pt>
                <c:pt idx="71">
                  <c:v>9468.4131277332108</c:v>
                </c:pt>
                <c:pt idx="72">
                  <c:v>9825.6582906672993</c:v>
                </c:pt>
                <c:pt idx="73">
                  <c:v>10297.998153717501</c:v>
                </c:pt>
                <c:pt idx="74">
                  <c:v>10148.6471473701</c:v>
                </c:pt>
                <c:pt idx="75">
                  <c:v>9916.5221979917005</c:v>
                </c:pt>
                <c:pt idx="76">
                  <c:v>10018.9986849089</c:v>
                </c:pt>
                <c:pt idx="77">
                  <c:v>8467.2858731234701</c:v>
                </c:pt>
                <c:pt idx="78">
                  <c:v>9614.4973909820801</c:v>
                </c:pt>
                <c:pt idx="79">
                  <c:v>9937.0992461873793</c:v>
                </c:pt>
                <c:pt idx="80">
                  <c:v>10461.1916619157</c:v>
                </c:pt>
                <c:pt idx="81">
                  <c:v>10518.2057956725</c:v>
                </c:pt>
                <c:pt idx="82">
                  <c:v>10529.0653155495</c:v>
                </c:pt>
                <c:pt idx="83">
                  <c:v>10812.854568585</c:v>
                </c:pt>
                <c:pt idx="84">
                  <c:v>9408.3772478208393</c:v>
                </c:pt>
                <c:pt idx="85">
                  <c:v>10458.696982399701</c:v>
                </c:pt>
                <c:pt idx="86">
                  <c:v>10844.7588681166</c:v>
                </c:pt>
                <c:pt idx="87">
                  <c:v>11442.475528059</c:v>
                </c:pt>
                <c:pt idx="88">
                  <c:v>11410.7923981686</c:v>
                </c:pt>
                <c:pt idx="89">
                  <c:v>17442.277119573999</c:v>
                </c:pt>
                <c:pt idx="90">
                  <c:v>13743.744090047099</c:v>
                </c:pt>
                <c:pt idx="91">
                  <c:v>10121.5937196346</c:v>
                </c:pt>
                <c:pt idx="92">
                  <c:v>14166.603236114801</c:v>
                </c:pt>
                <c:pt idx="93">
                  <c:v>14555.205311674699</c:v>
                </c:pt>
                <c:pt idx="94">
                  <c:v>16674.0757963574</c:v>
                </c:pt>
                <c:pt idx="95">
                  <c:v>17360.588056678502</c:v>
                </c:pt>
                <c:pt idx="96">
                  <c:v>17392.326297994001</c:v>
                </c:pt>
                <c:pt idx="97">
                  <c:v>19495.893751290801</c:v>
                </c:pt>
                <c:pt idx="98">
                  <c:v>18550.8472487092</c:v>
                </c:pt>
                <c:pt idx="99">
                  <c:v>14628.7491539741</c:v>
                </c:pt>
                <c:pt idx="100">
                  <c:v>15553.1319609074</c:v>
                </c:pt>
                <c:pt idx="101">
                  <c:v>18889.0358537391</c:v>
                </c:pt>
                <c:pt idx="102">
                  <c:v>19706.577377117701</c:v>
                </c:pt>
                <c:pt idx="103">
                  <c:v>20310.969758107301</c:v>
                </c:pt>
                <c:pt idx="104">
                  <c:v>15652.2935944255</c:v>
                </c:pt>
                <c:pt idx="105">
                  <c:v>16439.158611516399</c:v>
                </c:pt>
                <c:pt idx="106">
                  <c:v>19800.2563369856</c:v>
                </c:pt>
                <c:pt idx="107">
                  <c:v>21002.0699788981</c:v>
                </c:pt>
                <c:pt idx="108">
                  <c:v>23858.816991865599</c:v>
                </c:pt>
                <c:pt idx="109">
                  <c:v>25217.4984777108</c:v>
                </c:pt>
                <c:pt idx="110">
                  <c:v>25873.2289997357</c:v>
                </c:pt>
                <c:pt idx="111">
                  <c:v>21277.3449335636</c:v>
                </c:pt>
                <c:pt idx="112">
                  <c:v>22033.288551726699</c:v>
                </c:pt>
                <c:pt idx="113">
                  <c:v>25289.359898447299</c:v>
                </c:pt>
                <c:pt idx="114">
                  <c:v>26430.288677096101</c:v>
                </c:pt>
                <c:pt idx="115">
                  <c:v>24292.080980294399</c:v>
                </c:pt>
                <c:pt idx="116">
                  <c:v>24725.104904506701</c:v>
                </c:pt>
                <c:pt idx="117">
                  <c:v>25206.872397896001</c:v>
                </c:pt>
                <c:pt idx="118">
                  <c:v>25653.7520078093</c:v>
                </c:pt>
                <c:pt idx="119">
                  <c:v>26120.704460054501</c:v>
                </c:pt>
                <c:pt idx="120">
                  <c:v>29191.620038850899</c:v>
                </c:pt>
                <c:pt idx="121">
                  <c:v>29984.333997051199</c:v>
                </c:pt>
                <c:pt idx="122">
                  <c:v>32262.139212781301</c:v>
                </c:pt>
                <c:pt idx="123">
                  <c:v>33237.6310540493</c:v>
                </c:pt>
                <c:pt idx="124">
                  <c:v>33435.835720398398</c:v>
                </c:pt>
                <c:pt idx="125">
                  <c:v>28162.286542747399</c:v>
                </c:pt>
                <c:pt idx="126">
                  <c:v>28547.323126904601</c:v>
                </c:pt>
                <c:pt idx="127">
                  <c:v>31661.855691461202</c:v>
                </c:pt>
                <c:pt idx="128">
                  <c:v>32601.2813901669</c:v>
                </c:pt>
                <c:pt idx="129">
                  <c:v>35480.557627457201</c:v>
                </c:pt>
                <c:pt idx="130">
                  <c:v>37043.486078460999</c:v>
                </c:pt>
                <c:pt idx="131">
                  <c:v>37962.280365889499</c:v>
                </c:pt>
                <c:pt idx="132">
                  <c:v>33777.817916845001</c:v>
                </c:pt>
                <c:pt idx="133">
                  <c:v>35149.891771738403</c:v>
                </c:pt>
                <c:pt idx="134">
                  <c:v>38973.235341519903</c:v>
                </c:pt>
                <c:pt idx="135">
                  <c:v>40575.971483419198</c:v>
                </c:pt>
                <c:pt idx="136">
                  <c:v>43648.1789857189</c:v>
                </c:pt>
                <c:pt idx="137">
                  <c:v>45097.5427066591</c:v>
                </c:pt>
                <c:pt idx="138">
                  <c:v>45555.291425007897</c:v>
                </c:pt>
                <c:pt idx="139">
                  <c:v>40532.728794770403</c:v>
                </c:pt>
                <c:pt idx="140">
                  <c:v>40711.256922644301</c:v>
                </c:pt>
                <c:pt idx="141">
                  <c:v>43120.518737031103</c:v>
                </c:pt>
                <c:pt idx="142">
                  <c:v>43479.510029229903</c:v>
                </c:pt>
                <c:pt idx="143">
                  <c:v>45020.648711356698</c:v>
                </c:pt>
                <c:pt idx="144">
                  <c:v>45095.0183772866</c:v>
                </c:pt>
                <c:pt idx="145">
                  <c:v>44564.953225628502</c:v>
                </c:pt>
                <c:pt idx="146">
                  <c:v>38963.529184935796</c:v>
                </c:pt>
                <c:pt idx="147">
                  <c:v>38846.5134827152</c:v>
                </c:pt>
                <c:pt idx="148">
                  <c:v>41366.663965615197</c:v>
                </c:pt>
                <c:pt idx="149">
                  <c:v>41728.369271556803</c:v>
                </c:pt>
                <c:pt idx="150">
                  <c:v>65504.700920723903</c:v>
                </c:pt>
                <c:pt idx="151">
                  <c:v>50113.736872037298</c:v>
                </c:pt>
                <c:pt idx="152">
                  <c:v>48409.316207238997</c:v>
                </c:pt>
              </c:numCache>
            </c:numRef>
          </c:val>
          <c:smooth val="0"/>
          <c:extLst>
            <c:ext xmlns:c16="http://schemas.microsoft.com/office/drawing/2014/chart" uri="{C3380CC4-5D6E-409C-BE32-E72D297353CC}">
              <c16:uniqueId val="{00000002-F9D6-4427-9374-343D0B2E990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Fit'!$D$2:$D$154</c:f>
              <c:numCache>
                <c:formatCode>_(* #,##0_);_(* \(#,##0\);_(* "-"??_);_(@_)</c:formatCode>
                <c:ptCount val="153"/>
                <c:pt idx="0">
                  <c:v>-810.49473223721998</c:v>
                </c:pt>
                <c:pt idx="1">
                  <c:v>-1589.15306720746</c:v>
                </c:pt>
                <c:pt idx="2">
                  <c:v>-344.94296944909001</c:v>
                </c:pt>
                <c:pt idx="3">
                  <c:v>36.133884560609658</c:v>
                </c:pt>
                <c:pt idx="4">
                  <c:v>-124.9370388144398</c:v>
                </c:pt>
                <c:pt idx="5">
                  <c:v>62.908480321189927</c:v>
                </c:pt>
                <c:pt idx="6">
                  <c:v>223.18939934574018</c:v>
                </c:pt>
                <c:pt idx="7">
                  <c:v>1876.1200042949899</c:v>
                </c:pt>
                <c:pt idx="8">
                  <c:v>1388.23399164691</c:v>
                </c:pt>
                <c:pt idx="9">
                  <c:v>1410.9875653377699</c:v>
                </c:pt>
                <c:pt idx="10">
                  <c:v>587.82210880161028</c:v>
                </c:pt>
                <c:pt idx="11">
                  <c:v>892.65872901575995</c:v>
                </c:pt>
                <c:pt idx="12">
                  <c:v>1402.7108774752705</c:v>
                </c:pt>
                <c:pt idx="13">
                  <c:v>745.95187151834989</c:v>
                </c:pt>
                <c:pt idx="14">
                  <c:v>682.84213132822015</c:v>
                </c:pt>
                <c:pt idx="15">
                  <c:v>292.04649054676975</c:v>
                </c:pt>
                <c:pt idx="16">
                  <c:v>-40.532388418690061</c:v>
                </c:pt>
                <c:pt idx="17">
                  <c:v>-390.52551441766082</c:v>
                </c:pt>
                <c:pt idx="18">
                  <c:v>-423.48371372984002</c:v>
                </c:pt>
                <c:pt idx="19">
                  <c:v>-471.72918499451043</c:v>
                </c:pt>
                <c:pt idx="20">
                  <c:v>-550.07593112317045</c:v>
                </c:pt>
                <c:pt idx="21">
                  <c:v>315.90023727103971</c:v>
                </c:pt>
                <c:pt idx="22">
                  <c:v>-333.03028061840996</c:v>
                </c:pt>
                <c:pt idx="23">
                  <c:v>-1025.5122074700798</c:v>
                </c:pt>
                <c:pt idx="24">
                  <c:v>-233.43047894457959</c:v>
                </c:pt>
                <c:pt idx="25">
                  <c:v>-344.23797647156971</c:v>
                </c:pt>
                <c:pt idx="26">
                  <c:v>-993.8901728021101</c:v>
                </c:pt>
                <c:pt idx="27">
                  <c:v>-419.06533974109061</c:v>
                </c:pt>
                <c:pt idx="28">
                  <c:v>668.69624516092972</c:v>
                </c:pt>
                <c:pt idx="29">
                  <c:v>241.90286563201062</c:v>
                </c:pt>
                <c:pt idx="30">
                  <c:v>-222.01749468108028</c:v>
                </c:pt>
                <c:pt idx="31">
                  <c:v>710.06689213758</c:v>
                </c:pt>
                <c:pt idx="32">
                  <c:v>-923.09182698934001</c:v>
                </c:pt>
                <c:pt idx="33">
                  <c:v>-902.88823891742959</c:v>
                </c:pt>
                <c:pt idx="34">
                  <c:v>1144.9435592926602</c:v>
                </c:pt>
                <c:pt idx="35">
                  <c:v>222.03855005176956</c:v>
                </c:pt>
                <c:pt idx="36">
                  <c:v>1680.2231718483199</c:v>
                </c:pt>
                <c:pt idx="37">
                  <c:v>792.46228586123016</c:v>
                </c:pt>
                <c:pt idx="38">
                  <c:v>534.28936110437007</c:v>
                </c:pt>
                <c:pt idx="39">
                  <c:v>460.81173191051948</c:v>
                </c:pt>
                <c:pt idx="40">
                  <c:v>-204.94390897087032</c:v>
                </c:pt>
                <c:pt idx="41">
                  <c:v>1018.2844391183098</c:v>
                </c:pt>
                <c:pt idx="42">
                  <c:v>-723.12595963052991</c:v>
                </c:pt>
                <c:pt idx="43">
                  <c:v>1778.8964478281196</c:v>
                </c:pt>
                <c:pt idx="44">
                  <c:v>143.31365587294931</c:v>
                </c:pt>
                <c:pt idx="45">
                  <c:v>-1812.2894691616893</c:v>
                </c:pt>
                <c:pt idx="46">
                  <c:v>-1501.0493261450401</c:v>
                </c:pt>
                <c:pt idx="47">
                  <c:v>604.63331738608031</c:v>
                </c:pt>
                <c:pt idx="48">
                  <c:v>407.28875499221976</c:v>
                </c:pt>
                <c:pt idx="49">
                  <c:v>-1043.2803991256096</c:v>
                </c:pt>
                <c:pt idx="50">
                  <c:v>-435.01238830617967</c:v>
                </c:pt>
                <c:pt idx="51">
                  <c:v>-668.25509478322965</c:v>
                </c:pt>
                <c:pt idx="52">
                  <c:v>372.60677070514976</c:v>
                </c:pt>
                <c:pt idx="53">
                  <c:v>44.362151733210339</c:v>
                </c:pt>
                <c:pt idx="54">
                  <c:v>-1532.7646912907403</c:v>
                </c:pt>
                <c:pt idx="55">
                  <c:v>-2433.2381165839806</c:v>
                </c:pt>
                <c:pt idx="56">
                  <c:v>-391.57956479414133</c:v>
                </c:pt>
                <c:pt idx="57">
                  <c:v>-1745.4853011294499</c:v>
                </c:pt>
                <c:pt idx="58">
                  <c:v>-1948.8056980975707</c:v>
                </c:pt>
                <c:pt idx="59">
                  <c:v>-609.74273759850075</c:v>
                </c:pt>
                <c:pt idx="60">
                  <c:v>-931.60238753596968</c:v>
                </c:pt>
                <c:pt idx="61">
                  <c:v>241.61495176549033</c:v>
                </c:pt>
                <c:pt idx="62">
                  <c:v>67.004899413370367</c:v>
                </c:pt>
                <c:pt idx="63">
                  <c:v>-592.59800045983957</c:v>
                </c:pt>
                <c:pt idx="64">
                  <c:v>-1931.1168943182402</c:v>
                </c:pt>
                <c:pt idx="65">
                  <c:v>-807.59099703838001</c:v>
                </c:pt>
                <c:pt idx="66">
                  <c:v>569.86568148110018</c:v>
                </c:pt>
                <c:pt idx="67">
                  <c:v>1198.3432333338005</c:v>
                </c:pt>
                <c:pt idx="68">
                  <c:v>275.02696041509989</c:v>
                </c:pt>
                <c:pt idx="69">
                  <c:v>-1141.0259298284</c:v>
                </c:pt>
                <c:pt idx="70">
                  <c:v>-677.95942670663862</c:v>
                </c:pt>
                <c:pt idx="71">
                  <c:v>-2055.3907018444997</c:v>
                </c:pt>
                <c:pt idx="72">
                  <c:v>1969.9250608378006</c:v>
                </c:pt>
                <c:pt idx="73">
                  <c:v>-804.73327905289989</c:v>
                </c:pt>
                <c:pt idx="74">
                  <c:v>-1567.2680524990992</c:v>
                </c:pt>
                <c:pt idx="75">
                  <c:v>798.35801055409866</c:v>
                </c:pt>
                <c:pt idx="76">
                  <c:v>1575.9980643932995</c:v>
                </c:pt>
                <c:pt idx="77">
                  <c:v>45.388081971761494</c:v>
                </c:pt>
                <c:pt idx="78">
                  <c:v>2253.1911791220009</c:v>
                </c:pt>
                <c:pt idx="79">
                  <c:v>261.52424472100029</c:v>
                </c:pt>
                <c:pt idx="80">
                  <c:v>608.5540948247999</c:v>
                </c:pt>
                <c:pt idx="81">
                  <c:v>-269.27765101680052</c:v>
                </c:pt>
                <c:pt idx="82">
                  <c:v>751.97242030799862</c:v>
                </c:pt>
                <c:pt idx="83">
                  <c:v>-962.23912406169984</c:v>
                </c:pt>
                <c:pt idx="84">
                  <c:v>3238.1802526389001</c:v>
                </c:pt>
                <c:pt idx="85">
                  <c:v>454.69448679980087</c:v>
                </c:pt>
                <c:pt idx="86">
                  <c:v>479.44403730720114</c:v>
                </c:pt>
                <c:pt idx="87">
                  <c:v>431.3826855604002</c:v>
                </c:pt>
                <c:pt idx="88">
                  <c:v>3488.7721272086001</c:v>
                </c:pt>
                <c:pt idx="89">
                  <c:v>-31.008821249703033</c:v>
                </c:pt>
                <c:pt idx="90">
                  <c:v>322.98345326419985</c:v>
                </c:pt>
                <c:pt idx="91">
                  <c:v>-77.063533945400195</c:v>
                </c:pt>
                <c:pt idx="92">
                  <c:v>-624.04685674490065</c:v>
                </c:pt>
                <c:pt idx="93">
                  <c:v>1011.6488125629003</c:v>
                </c:pt>
                <c:pt idx="94">
                  <c:v>267.08512792799957</c:v>
                </c:pt>
                <c:pt idx="95">
                  <c:v>1338.6203166623018</c:v>
                </c:pt>
                <c:pt idx="96">
                  <c:v>-90.341138836000027</c:v>
                </c:pt>
                <c:pt idx="97">
                  <c:v>-825.41413527770055</c:v>
                </c:pt>
                <c:pt idx="98">
                  <c:v>825.41413527780242</c:v>
                </c:pt>
                <c:pt idx="99">
                  <c:v>2051.1584649881988</c:v>
                </c:pt>
                <c:pt idx="100">
                  <c:v>2354.4102366408006</c:v>
                </c:pt>
                <c:pt idx="101">
                  <c:v>855.35461545640283</c:v>
                </c:pt>
                <c:pt idx="102">
                  <c:v>1051.5342080044975</c:v>
                </c:pt>
                <c:pt idx="103">
                  <c:v>-790.88386451510087</c:v>
                </c:pt>
                <c:pt idx="104">
                  <c:v>4814.7415762395995</c:v>
                </c:pt>
                <c:pt idx="105">
                  <c:v>5153.4097387063011</c:v>
                </c:pt>
                <c:pt idx="106">
                  <c:v>5292.6139546490012</c:v>
                </c:pt>
                <c:pt idx="107">
                  <c:v>4066.015964441398</c:v>
                </c:pt>
                <c:pt idx="108">
                  <c:v>1983.1790937613987</c:v>
                </c:pt>
                <c:pt idx="109">
                  <c:v>1618.258413844902</c:v>
                </c:pt>
                <c:pt idx="110">
                  <c:v>1219.1316641855992</c:v>
                </c:pt>
                <c:pt idx="111">
                  <c:v>4066.272962733201</c:v>
                </c:pt>
                <c:pt idx="112">
                  <c:v>-1467.7711340235001</c:v>
                </c:pt>
                <c:pt idx="113">
                  <c:v>-827.00195458229791</c:v>
                </c:pt>
                <c:pt idx="114">
                  <c:v>-1172.1326054584024</c:v>
                </c:pt>
                <c:pt idx="115">
                  <c:v>-89.794860115802294</c:v>
                </c:pt>
                <c:pt idx="116">
                  <c:v>-5033.0312615756993</c:v>
                </c:pt>
                <c:pt idx="117">
                  <c:v>-1056.7629703868988</c:v>
                </c:pt>
                <c:pt idx="118">
                  <c:v>257.44530482680057</c:v>
                </c:pt>
                <c:pt idx="119">
                  <c:v>-304.46347213349873</c:v>
                </c:pt>
                <c:pt idx="120">
                  <c:v>1600.7136806787021</c:v>
                </c:pt>
                <c:pt idx="121">
                  <c:v>-1424.8315213942005</c:v>
                </c:pt>
                <c:pt idx="122">
                  <c:v>-505.91064113060202</c:v>
                </c:pt>
                <c:pt idx="123">
                  <c:v>2194.7536041299973</c:v>
                </c:pt>
                <c:pt idx="124">
                  <c:v>-1944.9048662927016</c:v>
                </c:pt>
                <c:pt idx="125">
                  <c:v>1936.1925903332012</c:v>
                </c:pt>
                <c:pt idx="126">
                  <c:v>3209.0663496898014</c:v>
                </c:pt>
                <c:pt idx="127">
                  <c:v>-244.07541116379798</c:v>
                </c:pt>
                <c:pt idx="128">
                  <c:v>2251.799442524396</c:v>
                </c:pt>
                <c:pt idx="129">
                  <c:v>1287.6398949441937</c:v>
                </c:pt>
                <c:pt idx="130">
                  <c:v>-4849.8643013305991</c:v>
                </c:pt>
                <c:pt idx="131">
                  <c:v>1523.3541641299962</c:v>
                </c:pt>
                <c:pt idx="132">
                  <c:v>-3328.4238614376009</c:v>
                </c:pt>
                <c:pt idx="133">
                  <c:v>-2986.8188880408998</c:v>
                </c:pt>
                <c:pt idx="134">
                  <c:v>-1142.4576910438045</c:v>
                </c:pt>
                <c:pt idx="135">
                  <c:v>-2018.2994595052005</c:v>
                </c:pt>
                <c:pt idx="136">
                  <c:v>-3347.7631313156962</c:v>
                </c:pt>
                <c:pt idx="137">
                  <c:v>-1014.7870358134023</c:v>
                </c:pt>
                <c:pt idx="138">
                  <c:v>521.03989863990137</c:v>
                </c:pt>
                <c:pt idx="139">
                  <c:v>-2278.4273938619954</c:v>
                </c:pt>
                <c:pt idx="140">
                  <c:v>-5052.8143343671982</c:v>
                </c:pt>
                <c:pt idx="141">
                  <c:v>-5607.7648457942996</c:v>
                </c:pt>
                <c:pt idx="142">
                  <c:v>-4237.0015850232012</c:v>
                </c:pt>
                <c:pt idx="143">
                  <c:v>-421.54541535070166</c:v>
                </c:pt>
                <c:pt idx="144">
                  <c:v>-1636.9501927200981</c:v>
                </c:pt>
                <c:pt idx="145">
                  <c:v>742.99958561869425</c:v>
                </c:pt>
                <c:pt idx="146">
                  <c:v>-4965.370496819698</c:v>
                </c:pt>
                <c:pt idx="147">
                  <c:v>4393.486264414998</c:v>
                </c:pt>
                <c:pt idx="148">
                  <c:v>-499.13934098650498</c:v>
                </c:pt>
                <c:pt idx="149">
                  <c:v>-831.60928478829737</c:v>
                </c:pt>
                <c:pt idx="150">
                  <c:v>-118.03954429269652</c:v>
                </c:pt>
                <c:pt idx="151">
                  <c:v>1298.4349872226012</c:v>
                </c:pt>
                <c:pt idx="152">
                  <c:v>-1180.3954429301011</c:v>
                </c:pt>
              </c:numCache>
            </c:numRef>
          </c:val>
          <c:extLst>
            <c:ext xmlns:c16="http://schemas.microsoft.com/office/drawing/2014/chart" uri="{C3380CC4-5D6E-409C-BE32-E72D297353CC}">
              <c16:uniqueId val="{00000000-AED6-4D52-ABD1-3B760CF46A6E}"/>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AED6-4D52-ABD1-3B760CF46A6E}"/>
            </c:ext>
          </c:extLst>
        </c:ser>
        <c:ser>
          <c:idx val="1"/>
          <c:order val="1"/>
          <c:tx>
            <c:strRef>
              <c:f>'Model Fit'!$C$1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Fit'!$C$2:$C$154</c:f>
              <c:numCache>
                <c:formatCode>#,##0</c:formatCode>
                <c:ptCount val="153"/>
                <c:pt idx="0">
                  <c:v>1667.22473223722</c:v>
                </c:pt>
                <c:pt idx="1">
                  <c:v>2757.0930672074601</c:v>
                </c:pt>
                <c:pt idx="2">
                  <c:v>2475.4029694490901</c:v>
                </c:pt>
                <c:pt idx="3">
                  <c:v>3359.7761154393902</c:v>
                </c:pt>
                <c:pt idx="4">
                  <c:v>3070.5870388144399</c:v>
                </c:pt>
                <c:pt idx="5">
                  <c:v>2401.67151967881</c:v>
                </c:pt>
                <c:pt idx="6">
                  <c:v>2427.5806006542598</c:v>
                </c:pt>
                <c:pt idx="7">
                  <c:v>1278.70999570501</c:v>
                </c:pt>
                <c:pt idx="8">
                  <c:v>2731.7160083530898</c:v>
                </c:pt>
                <c:pt idx="9">
                  <c:v>2461.7324346622299</c:v>
                </c:pt>
                <c:pt idx="10">
                  <c:v>3809.8078911983898</c:v>
                </c:pt>
                <c:pt idx="11">
                  <c:v>3185.88127098424</c:v>
                </c:pt>
                <c:pt idx="12">
                  <c:v>3101.5591225247299</c:v>
                </c:pt>
                <c:pt idx="13">
                  <c:v>3576.6781284816502</c:v>
                </c:pt>
                <c:pt idx="14">
                  <c:v>3101.4678686717798</c:v>
                </c:pt>
                <c:pt idx="15">
                  <c:v>3562.3235094532301</c:v>
                </c:pt>
                <c:pt idx="16">
                  <c:v>3597.5223884186898</c:v>
                </c:pt>
                <c:pt idx="17">
                  <c:v>4912.0055144176604</c:v>
                </c:pt>
                <c:pt idx="18">
                  <c:v>4749.7837137298402</c:v>
                </c:pt>
                <c:pt idx="19">
                  <c:v>4539.4291849945103</c:v>
                </c:pt>
                <c:pt idx="20">
                  <c:v>4605.8259311231704</c:v>
                </c:pt>
                <c:pt idx="21">
                  <c:v>3865.87976272896</c:v>
                </c:pt>
                <c:pt idx="22">
                  <c:v>4900.49028061841</c:v>
                </c:pt>
                <c:pt idx="23">
                  <c:v>4876.4822074700796</c:v>
                </c:pt>
                <c:pt idx="24">
                  <c:v>5818.8204789445799</c:v>
                </c:pt>
                <c:pt idx="25">
                  <c:v>5504.1179764715698</c:v>
                </c:pt>
                <c:pt idx="26">
                  <c:v>5118.5401728021097</c:v>
                </c:pt>
                <c:pt idx="27">
                  <c:v>4789.0153397410904</c:v>
                </c:pt>
                <c:pt idx="28">
                  <c:v>3499.9537548390699</c:v>
                </c:pt>
                <c:pt idx="29">
                  <c:v>4843.8971343679896</c:v>
                </c:pt>
                <c:pt idx="30">
                  <c:v>6497.0174946810803</c:v>
                </c:pt>
                <c:pt idx="31">
                  <c:v>6826.93310786242</c:v>
                </c:pt>
                <c:pt idx="32">
                  <c:v>6708.09182698934</c:v>
                </c:pt>
                <c:pt idx="33">
                  <c:v>6810.8882389174296</c:v>
                </c:pt>
                <c:pt idx="34">
                  <c:v>5900.0564407073398</c:v>
                </c:pt>
                <c:pt idx="35">
                  <c:v>5917.9614499482304</c:v>
                </c:pt>
                <c:pt idx="36">
                  <c:v>6385.96112815168</c:v>
                </c:pt>
                <c:pt idx="37">
                  <c:v>7108.9634141387696</c:v>
                </c:pt>
                <c:pt idx="38">
                  <c:v>7587.1377388956298</c:v>
                </c:pt>
                <c:pt idx="39">
                  <c:v>7473.9125680894804</c:v>
                </c:pt>
                <c:pt idx="40">
                  <c:v>9152.7510089708703</c:v>
                </c:pt>
                <c:pt idx="41">
                  <c:v>8084.1626608816896</c:v>
                </c:pt>
                <c:pt idx="42">
                  <c:v>7655.3873596305302</c:v>
                </c:pt>
                <c:pt idx="43">
                  <c:v>7986.4235521718801</c:v>
                </c:pt>
                <c:pt idx="44">
                  <c:v>8482.7277441270508</c:v>
                </c:pt>
                <c:pt idx="45">
                  <c:v>9042.5294691616891</c:v>
                </c:pt>
                <c:pt idx="46">
                  <c:v>9158.2850261450403</c:v>
                </c:pt>
                <c:pt idx="47">
                  <c:v>9148.2337826139192</c:v>
                </c:pt>
                <c:pt idx="48">
                  <c:v>9352.5783450077797</c:v>
                </c:pt>
                <c:pt idx="49">
                  <c:v>8624.9789991256093</c:v>
                </c:pt>
                <c:pt idx="50">
                  <c:v>8394.7580883061801</c:v>
                </c:pt>
                <c:pt idx="51">
                  <c:v>8954.9393947832305</c:v>
                </c:pt>
                <c:pt idx="52">
                  <c:v>9311.8018292948509</c:v>
                </c:pt>
                <c:pt idx="53">
                  <c:v>9045.5135482667902</c:v>
                </c:pt>
                <c:pt idx="54">
                  <c:v>8772.0017912907406</c:v>
                </c:pt>
                <c:pt idx="55">
                  <c:v>9900.5438165839805</c:v>
                </c:pt>
                <c:pt idx="56">
                  <c:v>8854.5595647941409</c:v>
                </c:pt>
                <c:pt idx="57">
                  <c:v>9287.4782011294501</c:v>
                </c:pt>
                <c:pt idx="58">
                  <c:v>9764.4342980975707</c:v>
                </c:pt>
                <c:pt idx="59">
                  <c:v>10129.4470375985</c:v>
                </c:pt>
                <c:pt idx="60">
                  <c:v>9853.1694875359699</c:v>
                </c:pt>
                <c:pt idx="61">
                  <c:v>9312.9893482345105</c:v>
                </c:pt>
                <c:pt idx="62">
                  <c:v>8634.7094005866293</c:v>
                </c:pt>
                <c:pt idx="63">
                  <c:v>7943.1551004598396</c:v>
                </c:pt>
                <c:pt idx="64">
                  <c:v>8450.3311943182398</c:v>
                </c:pt>
                <c:pt idx="65">
                  <c:v>9111.5295970383795</c:v>
                </c:pt>
                <c:pt idx="66">
                  <c:v>10259.0314185189</c:v>
                </c:pt>
                <c:pt idx="67">
                  <c:v>10123.316766666199</c:v>
                </c:pt>
                <c:pt idx="68">
                  <c:v>10007.858739584901</c:v>
                </c:pt>
                <c:pt idx="69">
                  <c:v>10218.9830298284</c:v>
                </c:pt>
                <c:pt idx="70">
                  <c:v>9563.3680267066393</c:v>
                </c:pt>
                <c:pt idx="71">
                  <c:v>10150.702101844499</c:v>
                </c:pt>
                <c:pt idx="72">
                  <c:v>10382.196339162199</c:v>
                </c:pt>
                <c:pt idx="73">
                  <c:v>10917.0603790529</c:v>
                </c:pt>
                <c:pt idx="74">
                  <c:v>10645.3451524991</c:v>
                </c:pt>
                <c:pt idx="75">
                  <c:v>10467.047689445901</c:v>
                </c:pt>
                <c:pt idx="76">
                  <c:v>10647.5748356067</c:v>
                </c:pt>
                <c:pt idx="77">
                  <c:v>9541.5619180282392</c:v>
                </c:pt>
                <c:pt idx="78">
                  <c:v>10182.398820877999</c:v>
                </c:pt>
                <c:pt idx="79">
                  <c:v>10685.527155279</c:v>
                </c:pt>
                <c:pt idx="80">
                  <c:v>11154.624505175199</c:v>
                </c:pt>
                <c:pt idx="81">
                  <c:v>11357.9219510168</c:v>
                </c:pt>
                <c:pt idx="82">
                  <c:v>11293.626179692001</c:v>
                </c:pt>
                <c:pt idx="83">
                  <c:v>11677.279124061701</c:v>
                </c:pt>
                <c:pt idx="84">
                  <c:v>11063.731147361101</c:v>
                </c:pt>
                <c:pt idx="85">
                  <c:v>11449.274113200199</c:v>
                </c:pt>
                <c:pt idx="86">
                  <c:v>11626.665962692799</c:v>
                </c:pt>
                <c:pt idx="87">
                  <c:v>12053.347314439599</c:v>
                </c:pt>
                <c:pt idx="88">
                  <c:v>11892.5588727914</c:v>
                </c:pt>
                <c:pt idx="89">
                  <c:v>17382.321821249701</c:v>
                </c:pt>
                <c:pt idx="90">
                  <c:v>14183.657946735801</c:v>
                </c:pt>
                <c:pt idx="91">
                  <c:v>11837.136433945399</c:v>
                </c:pt>
                <c:pt idx="92">
                  <c:v>13081.9882567449</c:v>
                </c:pt>
                <c:pt idx="93">
                  <c:v>13612.6882874371</c:v>
                </c:pt>
                <c:pt idx="94">
                  <c:v>15505.401972072001</c:v>
                </c:pt>
                <c:pt idx="95">
                  <c:v>16472.150683337699</c:v>
                </c:pt>
                <c:pt idx="96">
                  <c:v>16722.228138835999</c:v>
                </c:pt>
                <c:pt idx="97">
                  <c:v>18865.988135277701</c:v>
                </c:pt>
                <c:pt idx="98">
                  <c:v>19180.752864722199</c:v>
                </c:pt>
                <c:pt idx="99">
                  <c:v>15057.677535011801</c:v>
                </c:pt>
                <c:pt idx="100">
                  <c:v>16095.6637633592</c:v>
                </c:pt>
                <c:pt idx="101">
                  <c:v>19097.222384543598</c:v>
                </c:pt>
                <c:pt idx="102">
                  <c:v>19719.332791995501</c:v>
                </c:pt>
                <c:pt idx="103">
                  <c:v>20163.9308645151</c:v>
                </c:pt>
                <c:pt idx="104">
                  <c:v>15732.7724237604</c:v>
                </c:pt>
                <c:pt idx="105">
                  <c:v>17745.200261293699</c:v>
                </c:pt>
                <c:pt idx="106">
                  <c:v>20005.460045350999</c:v>
                </c:pt>
                <c:pt idx="107">
                  <c:v>21238.053035558602</c:v>
                </c:pt>
                <c:pt idx="108">
                  <c:v>23598.1919062386</c:v>
                </c:pt>
                <c:pt idx="109">
                  <c:v>24509.314586155098</c:v>
                </c:pt>
                <c:pt idx="110">
                  <c:v>25112.6143358144</c:v>
                </c:pt>
                <c:pt idx="111">
                  <c:v>20635.886037266799</c:v>
                </c:pt>
                <c:pt idx="112">
                  <c:v>22630.214134023499</c:v>
                </c:pt>
                <c:pt idx="113">
                  <c:v>24771.400954582299</c:v>
                </c:pt>
                <c:pt idx="114">
                  <c:v>25689.842605458402</c:v>
                </c:pt>
                <c:pt idx="115">
                  <c:v>24307.308860115802</c:v>
                </c:pt>
                <c:pt idx="116">
                  <c:v>24392.057261575701</c:v>
                </c:pt>
                <c:pt idx="117">
                  <c:v>24731.443970386899</c:v>
                </c:pt>
                <c:pt idx="118">
                  <c:v>23825.095695173201</c:v>
                </c:pt>
                <c:pt idx="119">
                  <c:v>25477.837472133499</c:v>
                </c:pt>
                <c:pt idx="120">
                  <c:v>28421.507319321299</c:v>
                </c:pt>
                <c:pt idx="121">
                  <c:v>29267.281521394201</c:v>
                </c:pt>
                <c:pt idx="122">
                  <c:v>32629.493641130601</c:v>
                </c:pt>
                <c:pt idx="123">
                  <c:v>33773.34039587</c:v>
                </c:pt>
                <c:pt idx="124">
                  <c:v>34017.823866292703</c:v>
                </c:pt>
                <c:pt idx="125">
                  <c:v>26541.9764096668</c:v>
                </c:pt>
                <c:pt idx="126">
                  <c:v>28148.757650310199</c:v>
                </c:pt>
                <c:pt idx="127">
                  <c:v>30465.546411163799</c:v>
                </c:pt>
                <c:pt idx="128">
                  <c:v>31542.349557475602</c:v>
                </c:pt>
                <c:pt idx="129">
                  <c:v>34213.200105055803</c:v>
                </c:pt>
                <c:pt idx="130">
                  <c:v>36047.911301330598</c:v>
                </c:pt>
                <c:pt idx="131">
                  <c:v>37228.489835870001</c:v>
                </c:pt>
                <c:pt idx="132">
                  <c:v>33672.857861437602</c:v>
                </c:pt>
                <c:pt idx="133">
                  <c:v>36782.161888040901</c:v>
                </c:pt>
                <c:pt idx="134">
                  <c:v>40009.104691043802</c:v>
                </c:pt>
                <c:pt idx="135">
                  <c:v>41907.429459505198</c:v>
                </c:pt>
                <c:pt idx="136">
                  <c:v>44917.532131315696</c:v>
                </c:pt>
                <c:pt idx="137">
                  <c:v>46621.457035813401</c:v>
                </c:pt>
                <c:pt idx="138">
                  <c:v>47173.9661013601</c:v>
                </c:pt>
                <c:pt idx="139">
                  <c:v>42454.047393861998</c:v>
                </c:pt>
                <c:pt idx="140">
                  <c:v>43812.204334367198</c:v>
                </c:pt>
                <c:pt idx="141">
                  <c:v>45094.000845794297</c:v>
                </c:pt>
                <c:pt idx="142">
                  <c:v>45135.448585023201</c:v>
                </c:pt>
                <c:pt idx="143">
                  <c:v>45872.212415350703</c:v>
                </c:pt>
                <c:pt idx="144">
                  <c:v>45617.020192720098</c:v>
                </c:pt>
                <c:pt idx="145">
                  <c:v>44673.846414381303</c:v>
                </c:pt>
                <c:pt idx="146">
                  <c:v>38926.817496819698</c:v>
                </c:pt>
                <c:pt idx="147">
                  <c:v>39752.963735584999</c:v>
                </c:pt>
                <c:pt idx="148">
                  <c:v>41292.176340986502</c:v>
                </c:pt>
                <c:pt idx="149">
                  <c:v>41421.405284788299</c:v>
                </c:pt>
                <c:pt idx="150">
                  <c:v>65504.899544292697</c:v>
                </c:pt>
                <c:pt idx="151">
                  <c:v>50111.5520127774</c:v>
                </c:pt>
                <c:pt idx="152">
                  <c:v>48411.3024429301</c:v>
                </c:pt>
              </c:numCache>
            </c:numRef>
          </c:val>
          <c:smooth val="0"/>
          <c:extLst>
            <c:ext xmlns:c16="http://schemas.microsoft.com/office/drawing/2014/chart" uri="{C3380CC4-5D6E-409C-BE32-E72D297353CC}">
              <c16:uniqueId val="{00000002-AED6-4D52-ABD1-3B760CF46A6E}"/>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8446662296291195E-2"/>
          <c:y val="0.33521276595744681"/>
          <c:w val="0.89711290598338311"/>
          <c:h val="0.49452029932428665"/>
        </c:manualLayout>
      </c:layout>
      <c:barChart>
        <c:barDir val="col"/>
        <c:grouping val="clustered"/>
        <c:varyColors val="0"/>
        <c:ser>
          <c:idx val="2"/>
          <c:order val="2"/>
          <c:tx>
            <c:strRef>
              <c:f>'Model Fit - Holdout'!$D$1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Holdout'!$D$2:$D$154</c:f>
              <c:numCache>
                <c:formatCode>_(* #,##0_);_(* \(#,##0\);_(* "-"??_);_(@_)</c:formatCode>
                <c:ptCount val="153"/>
                <c:pt idx="0">
                  <c:v>-528.65359204002198</c:v>
                </c:pt>
                <c:pt idx="1">
                  <c:v>-223.26166265732218</c:v>
                </c:pt>
                <c:pt idx="2">
                  <c:v>751.9152546974351</c:v>
                </c:pt>
                <c:pt idx="3">
                  <c:v>-309.95681597383009</c:v>
                </c:pt>
                <c:pt idx="4">
                  <c:v>-383.45697017827661</c:v>
                </c:pt>
                <c:pt idx="5">
                  <c:v>-860.15445710732774</c:v>
                </c:pt>
                <c:pt idx="6">
                  <c:v>-653.7856861198743</c:v>
                </c:pt>
                <c:pt idx="7">
                  <c:v>-123.51299282823447</c:v>
                </c:pt>
                <c:pt idx="8">
                  <c:v>791.68640049734449</c:v>
                </c:pt>
                <c:pt idx="9">
                  <c:v>506.96428915250908</c:v>
                </c:pt>
                <c:pt idx="10">
                  <c:v>594.77463731404623</c:v>
                </c:pt>
                <c:pt idx="11">
                  <c:v>612.21826173586032</c:v>
                </c:pt>
                <c:pt idx="12">
                  <c:v>1017.6658627922798</c:v>
                </c:pt>
                <c:pt idx="13">
                  <c:v>697.61947627712516</c:v>
                </c:pt>
                <c:pt idx="14">
                  <c:v>76.093008521274442</c:v>
                </c:pt>
                <c:pt idx="15">
                  <c:v>33.851151419316011</c:v>
                </c:pt>
                <c:pt idx="16">
                  <c:v>-427.02768097350008</c:v>
                </c:pt>
                <c:pt idx="17">
                  <c:v>35.00134008717032</c:v>
                </c:pt>
                <c:pt idx="18">
                  <c:v>51.048674058644792</c:v>
                </c:pt>
                <c:pt idx="19">
                  <c:v>-408.38461474014457</c:v>
                </c:pt>
                <c:pt idx="20">
                  <c:v>-620.53951070193398</c:v>
                </c:pt>
                <c:pt idx="21">
                  <c:v>-690.31202352328546</c:v>
                </c:pt>
                <c:pt idx="22">
                  <c:v>-449.59360447055678</c:v>
                </c:pt>
                <c:pt idx="23">
                  <c:v>-1406.6582938189072</c:v>
                </c:pt>
                <c:pt idx="24">
                  <c:v>-319.8191614273037</c:v>
                </c:pt>
                <c:pt idx="25">
                  <c:v>-411.67386901737427</c:v>
                </c:pt>
                <c:pt idx="26">
                  <c:v>-1676.6516162013959</c:v>
                </c:pt>
                <c:pt idx="27">
                  <c:v>-1494.4934545147244</c:v>
                </c:pt>
                <c:pt idx="28">
                  <c:v>-1795.3827763644631</c:v>
                </c:pt>
                <c:pt idx="29">
                  <c:v>-989.13508996239943</c:v>
                </c:pt>
                <c:pt idx="30">
                  <c:v>-1192.4752421449393</c:v>
                </c:pt>
                <c:pt idx="31">
                  <c:v>-333.80887072953556</c:v>
                </c:pt>
                <c:pt idx="32">
                  <c:v>-2028.0100522992798</c:v>
                </c:pt>
                <c:pt idx="33">
                  <c:v>-1779.1520186999078</c:v>
                </c:pt>
                <c:pt idx="34">
                  <c:v>-791.42236649823644</c:v>
                </c:pt>
                <c:pt idx="35">
                  <c:v>-193.5486814371161</c:v>
                </c:pt>
                <c:pt idx="36">
                  <c:v>584.30423286629139</c:v>
                </c:pt>
                <c:pt idx="37">
                  <c:v>115.50250626077195</c:v>
                </c:pt>
                <c:pt idx="38">
                  <c:v>-220.25853231803103</c:v>
                </c:pt>
                <c:pt idx="39">
                  <c:v>-249.17333681928267</c:v>
                </c:pt>
                <c:pt idx="40">
                  <c:v>-645.05638922898288</c:v>
                </c:pt>
                <c:pt idx="41">
                  <c:v>918.57279812154138</c:v>
                </c:pt>
                <c:pt idx="42">
                  <c:v>209.33130690775852</c:v>
                </c:pt>
                <c:pt idx="43">
                  <c:v>1811.5795977752377</c:v>
                </c:pt>
                <c:pt idx="44">
                  <c:v>279.02116281257258</c:v>
                </c:pt>
                <c:pt idx="45">
                  <c:v>-1689.7786395223447</c:v>
                </c:pt>
                <c:pt idx="46">
                  <c:v>-1198.0454035158082</c:v>
                </c:pt>
                <c:pt idx="47">
                  <c:v>1015.1253119344165</c:v>
                </c:pt>
                <c:pt idx="48">
                  <c:v>792.11429385546217</c:v>
                </c:pt>
                <c:pt idx="49">
                  <c:v>52.688744843564564</c:v>
                </c:pt>
                <c:pt idx="50">
                  <c:v>-739.43182334065659</c:v>
                </c:pt>
                <c:pt idx="51">
                  <c:v>-780.94606462990669</c:v>
                </c:pt>
                <c:pt idx="52">
                  <c:v>80.026331404780649</c:v>
                </c:pt>
                <c:pt idx="53">
                  <c:v>-396.01151615983508</c:v>
                </c:pt>
                <c:pt idx="54">
                  <c:v>-2084.0383875487823</c:v>
                </c:pt>
                <c:pt idx="55">
                  <c:v>-2111.1773069229776</c:v>
                </c:pt>
                <c:pt idx="56">
                  <c:v>357.61479747392241</c:v>
                </c:pt>
                <c:pt idx="57">
                  <c:v>-1727.7793633493702</c:v>
                </c:pt>
                <c:pt idx="58">
                  <c:v>-1792.8667664048407</c:v>
                </c:pt>
                <c:pt idx="59">
                  <c:v>-564.44131194244073</c:v>
                </c:pt>
                <c:pt idx="60">
                  <c:v>-959.58245910910227</c:v>
                </c:pt>
                <c:pt idx="61">
                  <c:v>1.3518453969663824</c:v>
                </c:pt>
                <c:pt idx="62">
                  <c:v>-964.26527571298539</c:v>
                </c:pt>
                <c:pt idx="63">
                  <c:v>-797.35445366011845</c:v>
                </c:pt>
                <c:pt idx="64">
                  <c:v>-2821.9351428364625</c:v>
                </c:pt>
                <c:pt idx="65">
                  <c:v>-1426.0019909220719</c:v>
                </c:pt>
                <c:pt idx="66">
                  <c:v>569.69066679978823</c:v>
                </c:pt>
                <c:pt idx="67">
                  <c:v>1360.4157091148991</c:v>
                </c:pt>
                <c:pt idx="68">
                  <c:v>717.31697126169456</c:v>
                </c:pt>
                <c:pt idx="69">
                  <c:v>-713.47909930164133</c:v>
                </c:pt>
                <c:pt idx="70">
                  <c:v>578.61552761283929</c:v>
                </c:pt>
                <c:pt idx="71">
                  <c:v>-1373.1017277332039</c:v>
                </c:pt>
                <c:pt idx="72">
                  <c:v>2526.4631093327062</c:v>
                </c:pt>
                <c:pt idx="73">
                  <c:v>-185.67105371747311</c:v>
                </c:pt>
                <c:pt idx="74">
                  <c:v>-1070.5700473701418</c:v>
                </c:pt>
                <c:pt idx="75">
                  <c:v>1348.8835020083134</c:v>
                </c:pt>
                <c:pt idx="76">
                  <c:v>2204.5742150911283</c:v>
                </c:pt>
                <c:pt idx="77">
                  <c:v>1119.6641268765325</c:v>
                </c:pt>
                <c:pt idx="78">
                  <c:v>2821.0926090179273</c:v>
                </c:pt>
                <c:pt idx="79">
                  <c:v>1009.9521538126246</c:v>
                </c:pt>
                <c:pt idx="80">
                  <c:v>1301.9869380843411</c:v>
                </c:pt>
                <c:pt idx="81">
                  <c:v>570.43850432749969</c:v>
                </c:pt>
                <c:pt idx="82">
                  <c:v>1516.533284450501</c:v>
                </c:pt>
                <c:pt idx="83">
                  <c:v>-97.814568585017696</c:v>
                </c:pt>
                <c:pt idx="84">
                  <c:v>4893.5341521791615</c:v>
                </c:pt>
                <c:pt idx="85">
                  <c:v>1445.2716176003087</c:v>
                </c:pt>
                <c:pt idx="86">
                  <c:v>1261.3511318833807</c:v>
                </c:pt>
                <c:pt idx="87">
                  <c:v>1042.2544719409925</c:v>
                </c:pt>
                <c:pt idx="88">
                  <c:v>3970.5386018313748</c:v>
                </c:pt>
                <c:pt idx="89">
                  <c:v>-90.964119573945936</c:v>
                </c:pt>
                <c:pt idx="90">
                  <c:v>762.89730995293576</c:v>
                </c:pt>
                <c:pt idx="91">
                  <c:v>1638.4791803654334</c:v>
                </c:pt>
                <c:pt idx="92">
                  <c:v>-1708.6618361148321</c:v>
                </c:pt>
                <c:pt idx="93">
                  <c:v>69.131788325339585</c:v>
                </c:pt>
                <c:pt idx="94">
                  <c:v>-901.58869635737756</c:v>
                </c:pt>
                <c:pt idx="95">
                  <c:v>450.18294332154255</c:v>
                </c:pt>
                <c:pt idx="96">
                  <c:v>-760.43929799398393</c:v>
                </c:pt>
                <c:pt idx="97">
                  <c:v>-1455.3197512908082</c:v>
                </c:pt>
                <c:pt idx="98">
                  <c:v>1455.3197512907864</c:v>
                </c:pt>
                <c:pt idx="99">
                  <c:v>2480.086846025948</c:v>
                </c:pt>
                <c:pt idx="100">
                  <c:v>2896.9420390925679</c:v>
                </c:pt>
                <c:pt idx="101">
                  <c:v>1063.5411462609263</c:v>
                </c:pt>
                <c:pt idx="102">
                  <c:v>1064.2896228823265</c:v>
                </c:pt>
                <c:pt idx="103">
                  <c:v>-937.92275810727006</c:v>
                </c:pt>
                <c:pt idx="104">
                  <c:v>4895.2204055745515</c:v>
                </c:pt>
                <c:pt idx="105">
                  <c:v>6459.4513884836015</c:v>
                </c:pt>
                <c:pt idx="106">
                  <c:v>5497.8176630143789</c:v>
                </c:pt>
                <c:pt idx="107">
                  <c:v>4301.9990211019358</c:v>
                </c:pt>
                <c:pt idx="108">
                  <c:v>1722.5540081343934</c:v>
                </c:pt>
                <c:pt idx="109">
                  <c:v>910.07452228922193</c:v>
                </c:pt>
                <c:pt idx="110">
                  <c:v>458.51700026429171</c:v>
                </c:pt>
                <c:pt idx="111">
                  <c:v>3424.8140664364364</c:v>
                </c:pt>
                <c:pt idx="112">
                  <c:v>-870.84555172670662</c:v>
                </c:pt>
                <c:pt idx="113">
                  <c:v>-1344.9608984472361</c:v>
                </c:pt>
                <c:pt idx="114">
                  <c:v>-1912.578677096044</c:v>
                </c:pt>
                <c:pt idx="115">
                  <c:v>-74.56698029436302</c:v>
                </c:pt>
                <c:pt idx="116">
                  <c:v>-5366.0789045066886</c:v>
                </c:pt>
                <c:pt idx="117">
                  <c:v>-1532.191397895971</c:v>
                </c:pt>
                <c:pt idx="118">
                  <c:v>-1571.2110078093247</c:v>
                </c:pt>
                <c:pt idx="119">
                  <c:v>-947.33046005446158</c:v>
                </c:pt>
                <c:pt idx="120">
                  <c:v>830.60096114908447</c:v>
                </c:pt>
                <c:pt idx="121">
                  <c:v>-2141.8839970512236</c:v>
                </c:pt>
                <c:pt idx="122">
                  <c:v>-138.55621278123726</c:v>
                </c:pt>
                <c:pt idx="123">
                  <c:v>2730.4629459507632</c:v>
                </c:pt>
                <c:pt idx="124">
                  <c:v>-1362.916720398367</c:v>
                </c:pt>
                <c:pt idx="125">
                  <c:v>315.88245725265733</c:v>
                </c:pt>
                <c:pt idx="126">
                  <c:v>2810.500873095425</c:v>
                </c:pt>
                <c:pt idx="127">
                  <c:v>-1440.3846914611349</c:v>
                </c:pt>
                <c:pt idx="128">
                  <c:v>1192.8676098331598</c:v>
                </c:pt>
                <c:pt idx="129">
                  <c:v>20.282372542831581</c:v>
                </c:pt>
                <c:pt idx="130">
                  <c:v>-5845.4390784609568</c:v>
                </c:pt>
                <c:pt idx="131">
                  <c:v>789.56363411054917</c:v>
                </c:pt>
                <c:pt idx="132">
                  <c:v>-3433.3839168450068</c:v>
                </c:pt>
                <c:pt idx="133">
                  <c:v>-1354.5487717383439</c:v>
                </c:pt>
                <c:pt idx="134">
                  <c:v>-106.58834151984775</c:v>
                </c:pt>
                <c:pt idx="135">
                  <c:v>-686.84148341916443</c:v>
                </c:pt>
                <c:pt idx="136">
                  <c:v>-2078.4099857188776</c:v>
                </c:pt>
                <c:pt idx="137">
                  <c:v>509.12729334088363</c:v>
                </c:pt>
                <c:pt idx="138">
                  <c:v>2139.7145749921328</c:v>
                </c:pt>
                <c:pt idx="139">
                  <c:v>-357.10879477038543</c:v>
                </c:pt>
                <c:pt idx="140">
                  <c:v>-1949.4536734533976</c:v>
                </c:pt>
                <c:pt idx="141">
                  <c:v>-3582.7742363069847</c:v>
                </c:pt>
                <c:pt idx="142">
                  <c:v>-2422.4487112560164</c:v>
                </c:pt>
                <c:pt idx="143">
                  <c:v>711.17824649176328</c:v>
                </c:pt>
                <c:pt idx="144">
                  <c:v>-727.21990940662363</c:v>
                </c:pt>
                <c:pt idx="145">
                  <c:v>1357.9260653567908</c:v>
                </c:pt>
                <c:pt idx="146">
                  <c:v>-4408.8616709226917</c:v>
                </c:pt>
                <c:pt idx="147">
                  <c:v>5940.7711494466785</c:v>
                </c:pt>
                <c:pt idx="148">
                  <c:v>45.46902117200807</c:v>
                </c:pt>
                <c:pt idx="149">
                  <c:v>-545.80363276299613</c:v>
                </c:pt>
                <c:pt idx="150">
                  <c:v>20664.316788251788</c:v>
                </c:pt>
                <c:pt idx="151">
                  <c:v>7977.2762223091922</c:v>
                </c:pt>
                <c:pt idx="152">
                  <c:v>4040.427703591733</c:v>
                </c:pt>
              </c:numCache>
            </c:numRef>
          </c:val>
          <c:extLst>
            <c:ext xmlns:c16="http://schemas.microsoft.com/office/drawing/2014/chart" uri="{C3380CC4-5D6E-409C-BE32-E72D297353CC}">
              <c16:uniqueId val="{00000002-CA81-4057-8A40-40EA6E09F1D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 Holdout'!$B$1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0-CA81-4057-8A40-40EA6E09F1D6}"/>
            </c:ext>
          </c:extLst>
        </c:ser>
        <c:ser>
          <c:idx val="1"/>
          <c:order val="1"/>
          <c:tx>
            <c:strRef>
              <c:f>'Model Fit - Holdout'!$C$1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Holdout'!$C$2:$C$154</c:f>
              <c:numCache>
                <c:formatCode>#,##0</c:formatCode>
                <c:ptCount val="153"/>
                <c:pt idx="0">
                  <c:v>1385.383592040022</c:v>
                </c:pt>
                <c:pt idx="1">
                  <c:v>1391.2016626573222</c:v>
                </c:pt>
                <c:pt idx="2">
                  <c:v>1378.5447453025649</c:v>
                </c:pt>
                <c:pt idx="3">
                  <c:v>3705.8668159738299</c:v>
                </c:pt>
                <c:pt idx="4">
                  <c:v>3329.1069701782767</c:v>
                </c:pt>
                <c:pt idx="5">
                  <c:v>3324.7344571073277</c:v>
                </c:pt>
                <c:pt idx="6">
                  <c:v>3304.5556861198743</c:v>
                </c:pt>
                <c:pt idx="7">
                  <c:v>3278.3429928282344</c:v>
                </c:pt>
                <c:pt idx="8">
                  <c:v>3328.2635995026553</c:v>
                </c:pt>
                <c:pt idx="9">
                  <c:v>3365.7557108474907</c:v>
                </c:pt>
                <c:pt idx="10">
                  <c:v>3802.8553626859539</c:v>
                </c:pt>
                <c:pt idx="11">
                  <c:v>3466.3217382641396</c:v>
                </c:pt>
                <c:pt idx="12">
                  <c:v>3486.6041372077207</c:v>
                </c:pt>
                <c:pt idx="13">
                  <c:v>3625.010523722875</c:v>
                </c:pt>
                <c:pt idx="14">
                  <c:v>3708.2169914787255</c:v>
                </c:pt>
                <c:pt idx="15">
                  <c:v>3820.5188485806839</c:v>
                </c:pt>
                <c:pt idx="16">
                  <c:v>3984.0176809734999</c:v>
                </c:pt>
                <c:pt idx="17">
                  <c:v>4486.4786599128292</c:v>
                </c:pt>
                <c:pt idx="18">
                  <c:v>4275.2513259413554</c:v>
                </c:pt>
                <c:pt idx="19">
                  <c:v>4476.0846147401444</c:v>
                </c:pt>
                <c:pt idx="20">
                  <c:v>4676.289510701934</c:v>
                </c:pt>
                <c:pt idx="21">
                  <c:v>4872.0920235232852</c:v>
                </c:pt>
                <c:pt idx="22">
                  <c:v>5017.0536044705568</c:v>
                </c:pt>
                <c:pt idx="23">
                  <c:v>5257.628293818907</c:v>
                </c:pt>
                <c:pt idx="24">
                  <c:v>5905.209161427304</c:v>
                </c:pt>
                <c:pt idx="25">
                  <c:v>5571.5538690173744</c:v>
                </c:pt>
                <c:pt idx="26">
                  <c:v>5801.3016162013955</c:v>
                </c:pt>
                <c:pt idx="27">
                  <c:v>5864.4434545147242</c:v>
                </c:pt>
                <c:pt idx="28">
                  <c:v>5964.0327763644627</c:v>
                </c:pt>
                <c:pt idx="29">
                  <c:v>6074.9350899623996</c:v>
                </c:pt>
                <c:pt idx="30">
                  <c:v>7467.4752421449393</c:v>
                </c:pt>
                <c:pt idx="31">
                  <c:v>7870.8088707295356</c:v>
                </c:pt>
                <c:pt idx="32">
                  <c:v>7813.0100522992798</c:v>
                </c:pt>
                <c:pt idx="33">
                  <c:v>7687.1520186999078</c:v>
                </c:pt>
                <c:pt idx="34">
                  <c:v>7836.4223664982364</c:v>
                </c:pt>
                <c:pt idx="35">
                  <c:v>6333.5486814371161</c:v>
                </c:pt>
                <c:pt idx="36">
                  <c:v>7481.8800671337085</c:v>
                </c:pt>
                <c:pt idx="37">
                  <c:v>7785.9231937392278</c:v>
                </c:pt>
                <c:pt idx="38">
                  <c:v>8341.6856323180309</c:v>
                </c:pt>
                <c:pt idx="39">
                  <c:v>8183.8976368192825</c:v>
                </c:pt>
                <c:pt idx="40">
                  <c:v>9592.8634892289829</c:v>
                </c:pt>
                <c:pt idx="41">
                  <c:v>8183.874301878458</c:v>
                </c:pt>
                <c:pt idx="42">
                  <c:v>6722.9300930922418</c:v>
                </c:pt>
                <c:pt idx="43">
                  <c:v>7953.740402224762</c:v>
                </c:pt>
                <c:pt idx="44">
                  <c:v>8347.0202371874275</c:v>
                </c:pt>
                <c:pt idx="45">
                  <c:v>8920.0186395223445</c:v>
                </c:pt>
                <c:pt idx="46">
                  <c:v>8855.2811035158084</c:v>
                </c:pt>
                <c:pt idx="47">
                  <c:v>8737.741788065583</c:v>
                </c:pt>
                <c:pt idx="48">
                  <c:v>8967.7528061445373</c:v>
                </c:pt>
                <c:pt idx="49">
                  <c:v>7529.0098551564352</c:v>
                </c:pt>
                <c:pt idx="50">
                  <c:v>8699.177523340657</c:v>
                </c:pt>
                <c:pt idx="51">
                  <c:v>9067.6303646299075</c:v>
                </c:pt>
                <c:pt idx="52">
                  <c:v>9604.38226859522</c:v>
                </c:pt>
                <c:pt idx="53">
                  <c:v>9485.8872161598356</c:v>
                </c:pt>
                <c:pt idx="54">
                  <c:v>9323.2754875487826</c:v>
                </c:pt>
                <c:pt idx="55">
                  <c:v>9578.4830069229774</c:v>
                </c:pt>
                <c:pt idx="56">
                  <c:v>8105.3652025260772</c:v>
                </c:pt>
                <c:pt idx="57">
                  <c:v>9269.7722633493704</c:v>
                </c:pt>
                <c:pt idx="58">
                  <c:v>9608.4953664048408</c:v>
                </c:pt>
                <c:pt idx="59">
                  <c:v>10084.14561194244</c:v>
                </c:pt>
                <c:pt idx="60">
                  <c:v>9881.1495591091025</c:v>
                </c:pt>
                <c:pt idx="61">
                  <c:v>9553.2524546030345</c:v>
                </c:pt>
                <c:pt idx="62">
                  <c:v>9665.979575712985</c:v>
                </c:pt>
                <c:pt idx="63">
                  <c:v>8147.9115536601184</c:v>
                </c:pt>
                <c:pt idx="64">
                  <c:v>9341.1494428364622</c:v>
                </c:pt>
                <c:pt idx="65">
                  <c:v>9729.9405909220714</c:v>
                </c:pt>
                <c:pt idx="66">
                  <c:v>10259.206433200212</c:v>
                </c:pt>
                <c:pt idx="67">
                  <c:v>9961.2442908851008</c:v>
                </c:pt>
                <c:pt idx="68">
                  <c:v>9565.5687287383062</c:v>
                </c:pt>
                <c:pt idx="69">
                  <c:v>9791.436199301641</c:v>
                </c:pt>
                <c:pt idx="70">
                  <c:v>8306.7930723871614</c:v>
                </c:pt>
                <c:pt idx="71">
                  <c:v>9468.4131277332035</c:v>
                </c:pt>
                <c:pt idx="72">
                  <c:v>9825.6582906672938</c:v>
                </c:pt>
                <c:pt idx="73">
                  <c:v>10297.998153717474</c:v>
                </c:pt>
                <c:pt idx="74">
                  <c:v>10148.647147370142</c:v>
                </c:pt>
                <c:pt idx="75">
                  <c:v>9916.522197991686</c:v>
                </c:pt>
                <c:pt idx="76">
                  <c:v>10018.998684908871</c:v>
                </c:pt>
                <c:pt idx="77">
                  <c:v>8467.2858731234683</c:v>
                </c:pt>
                <c:pt idx="78">
                  <c:v>9614.4973909820728</c:v>
                </c:pt>
                <c:pt idx="79">
                  <c:v>9937.0992461873757</c:v>
                </c:pt>
                <c:pt idx="80">
                  <c:v>10461.191661915658</c:v>
                </c:pt>
                <c:pt idx="81">
                  <c:v>10518.2057956725</c:v>
                </c:pt>
                <c:pt idx="82">
                  <c:v>10529.065315549498</c:v>
                </c:pt>
                <c:pt idx="83">
                  <c:v>10812.854568585019</c:v>
                </c:pt>
                <c:pt idx="84">
                  <c:v>9408.3772478208393</c:v>
                </c:pt>
                <c:pt idx="85">
                  <c:v>10458.696982399691</c:v>
                </c:pt>
                <c:pt idx="86">
                  <c:v>10844.75886811662</c:v>
                </c:pt>
                <c:pt idx="87">
                  <c:v>11442.475528059007</c:v>
                </c:pt>
                <c:pt idx="88">
                  <c:v>11410.792398168625</c:v>
                </c:pt>
                <c:pt idx="89">
                  <c:v>17442.277119573944</c:v>
                </c:pt>
                <c:pt idx="90">
                  <c:v>13743.744090047065</c:v>
                </c:pt>
                <c:pt idx="91">
                  <c:v>10121.593719634566</c:v>
                </c:pt>
                <c:pt idx="92">
                  <c:v>14166.603236114832</c:v>
                </c:pt>
                <c:pt idx="93">
                  <c:v>14555.205311674661</c:v>
                </c:pt>
                <c:pt idx="94">
                  <c:v>16674.075796357378</c:v>
                </c:pt>
                <c:pt idx="95">
                  <c:v>17360.588056678458</c:v>
                </c:pt>
                <c:pt idx="96">
                  <c:v>17392.326297993983</c:v>
                </c:pt>
                <c:pt idx="97">
                  <c:v>19495.893751290809</c:v>
                </c:pt>
                <c:pt idx="98">
                  <c:v>18550.847248709215</c:v>
                </c:pt>
                <c:pt idx="99">
                  <c:v>14628.749153974051</c:v>
                </c:pt>
                <c:pt idx="100">
                  <c:v>15553.131960907433</c:v>
                </c:pt>
                <c:pt idx="101">
                  <c:v>18889.035853739075</c:v>
                </c:pt>
                <c:pt idx="102">
                  <c:v>19706.577377117672</c:v>
                </c:pt>
                <c:pt idx="103">
                  <c:v>20310.969758107269</c:v>
                </c:pt>
                <c:pt idx="104">
                  <c:v>15652.293594425448</c:v>
                </c:pt>
                <c:pt idx="105">
                  <c:v>16439.158611516399</c:v>
                </c:pt>
                <c:pt idx="106">
                  <c:v>19800.256336985622</c:v>
                </c:pt>
                <c:pt idx="107">
                  <c:v>21002.069978898064</c:v>
                </c:pt>
                <c:pt idx="108">
                  <c:v>23858.816991865606</c:v>
                </c:pt>
                <c:pt idx="109">
                  <c:v>25217.498477710778</c:v>
                </c:pt>
                <c:pt idx="110">
                  <c:v>25873.228999735707</c:v>
                </c:pt>
                <c:pt idx="111">
                  <c:v>21277.344933563563</c:v>
                </c:pt>
                <c:pt idx="112">
                  <c:v>22033.288551726706</c:v>
                </c:pt>
                <c:pt idx="113">
                  <c:v>25289.359898447237</c:v>
                </c:pt>
                <c:pt idx="114">
                  <c:v>26430.288677096043</c:v>
                </c:pt>
                <c:pt idx="115">
                  <c:v>24292.080980294362</c:v>
                </c:pt>
                <c:pt idx="116">
                  <c:v>24725.10490450669</c:v>
                </c:pt>
                <c:pt idx="117">
                  <c:v>25206.872397895972</c:v>
                </c:pt>
                <c:pt idx="118">
                  <c:v>25653.752007809326</c:v>
                </c:pt>
                <c:pt idx="119">
                  <c:v>26120.704460054461</c:v>
                </c:pt>
                <c:pt idx="120">
                  <c:v>29191.620038850917</c:v>
                </c:pt>
                <c:pt idx="121">
                  <c:v>29984.333997051224</c:v>
                </c:pt>
                <c:pt idx="122">
                  <c:v>32262.139212781236</c:v>
                </c:pt>
                <c:pt idx="123">
                  <c:v>33237.631054049234</c:v>
                </c:pt>
                <c:pt idx="124">
                  <c:v>33435.835720398369</c:v>
                </c:pt>
                <c:pt idx="125">
                  <c:v>28162.286542747344</c:v>
                </c:pt>
                <c:pt idx="126">
                  <c:v>28547.323126904575</c:v>
                </c:pt>
                <c:pt idx="127">
                  <c:v>31661.855691461136</c:v>
                </c:pt>
                <c:pt idx="128">
                  <c:v>32601.281390166838</c:v>
                </c:pt>
                <c:pt idx="129">
                  <c:v>35480.557627457165</c:v>
                </c:pt>
                <c:pt idx="130">
                  <c:v>37043.486078460955</c:v>
                </c:pt>
                <c:pt idx="131">
                  <c:v>37962.280365889448</c:v>
                </c:pt>
                <c:pt idx="132">
                  <c:v>33777.817916845008</c:v>
                </c:pt>
                <c:pt idx="133">
                  <c:v>35149.891771738345</c:v>
                </c:pt>
                <c:pt idx="134">
                  <c:v>38973.235341519845</c:v>
                </c:pt>
                <c:pt idx="135">
                  <c:v>40575.971483419162</c:v>
                </c:pt>
                <c:pt idx="136">
                  <c:v>43648.178985718878</c:v>
                </c:pt>
                <c:pt idx="137">
                  <c:v>45097.542706659115</c:v>
                </c:pt>
                <c:pt idx="138">
                  <c:v>45555.291425007868</c:v>
                </c:pt>
                <c:pt idx="139">
                  <c:v>40532.728794770388</c:v>
                </c:pt>
                <c:pt idx="140">
                  <c:v>40708.843673453397</c:v>
                </c:pt>
                <c:pt idx="141">
                  <c:v>43069.010236306982</c:v>
                </c:pt>
                <c:pt idx="142">
                  <c:v>43320.895711256017</c:v>
                </c:pt>
                <c:pt idx="143">
                  <c:v>44739.488753508238</c:v>
                </c:pt>
                <c:pt idx="144">
                  <c:v>44707.289909406623</c:v>
                </c:pt>
                <c:pt idx="145">
                  <c:v>44058.919934643207</c:v>
                </c:pt>
                <c:pt idx="146">
                  <c:v>38370.308670922692</c:v>
                </c:pt>
                <c:pt idx="147">
                  <c:v>38205.678850553319</c:v>
                </c:pt>
                <c:pt idx="148">
                  <c:v>40747.567978827989</c:v>
                </c:pt>
                <c:pt idx="149">
                  <c:v>41135.599632762998</c:v>
                </c:pt>
                <c:pt idx="150">
                  <c:v>44722.543211748212</c:v>
                </c:pt>
                <c:pt idx="151">
                  <c:v>43432.710777690809</c:v>
                </c:pt>
                <c:pt idx="152">
                  <c:v>43190.479296408266</c:v>
                </c:pt>
              </c:numCache>
            </c:numRef>
          </c:val>
          <c:smooth val="0"/>
          <c:extLst>
            <c:ext xmlns:c16="http://schemas.microsoft.com/office/drawing/2014/chart" uri="{C3380CC4-5D6E-409C-BE32-E72D297353CC}">
              <c16:uniqueId val="{00000001-CA81-4057-8A40-40EA6E09F1D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majorUnit val="1"/>
        <c:major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0216405739564995"/>
          <c:y val="3.7834755868843647E-2"/>
          <c:w val="0.4289220610165434"/>
          <c:h val="0.95101276035584614"/>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F6-43D3-8601-4DC8F03D9EE6}"/>
              </c:ext>
            </c:extLst>
          </c:dPt>
          <c:cat>
            <c:strRef>
              <c:f>Contribution!#REF!</c:f>
              <c:strCache>
                <c:ptCount val="1"/>
                <c:pt idx="0">
                  <c:v>#REF!</c:v>
                </c:pt>
              </c:strCache>
            </c:strRef>
          </c:cat>
          <c:val>
            <c:numRef>
              <c:f>Contribution!#REF!</c:f>
              <c:numCache>
                <c:formatCode>General</c:formatCode>
                <c:ptCount val="1"/>
                <c:pt idx="0">
                  <c:v>1</c:v>
                </c:pt>
              </c:numCache>
            </c:numRef>
          </c:val>
          <c:extLst>
            <c:ext xmlns:c16="http://schemas.microsoft.com/office/drawing/2014/chart" uri="{C3380CC4-5D6E-409C-BE32-E72D297353CC}">
              <c16:uniqueId val="{0000000E-9543-47C6-9F46-2924E518D6C5}"/>
            </c:ext>
          </c:extLst>
        </c:ser>
        <c:ser>
          <c:idx val="2"/>
          <c:order val="1"/>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543-47C6-9F46-2924E518D6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543-47C6-9F46-2924E518D6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543-47C6-9F46-2924E518D6C5}"/>
              </c:ext>
            </c:extLst>
          </c:dPt>
          <c:dPt>
            <c:idx val="3"/>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9543-47C6-9F46-2924E518D6C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9543-47C6-9F46-2924E518D6C5}"/>
              </c:ext>
            </c:extLst>
          </c:dPt>
          <c:dLbls>
            <c:dLbl>
              <c:idx val="0"/>
              <c:layout>
                <c:manualLayout>
                  <c:x val="2.4358160587069473E-2"/>
                  <c:y val="-5.22305034810515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43-47C6-9F46-2924E518D6C5}"/>
                </c:ext>
              </c:extLst>
            </c:dLbl>
            <c:dLbl>
              <c:idx val="3"/>
              <c:layout>
                <c:manualLayout>
                  <c:x val="-8.2807059831806421E-3"/>
                  <c:y val="2.3780930501727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543-47C6-9F46-2924E518D6C5}"/>
                </c:ext>
              </c:extLst>
            </c:dLbl>
            <c:dLbl>
              <c:idx val="4"/>
              <c:layout>
                <c:manualLayout>
                  <c:x val="-1.1236809684503723E-2"/>
                  <c:y val="-3.01776476158742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543-47C6-9F46-2924E518D6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Base</c:v>
              </c:pt>
              <c:pt idx="1">
                <c:v>TV</c:v>
              </c:pt>
              <c:pt idx="2">
                <c:v>Digital</c:v>
              </c:pt>
              <c:pt idx="3">
                <c:v>Trade</c:v>
              </c:pt>
              <c:pt idx="4">
                <c:v>Consumer Promo</c:v>
              </c:pt>
            </c:strLit>
          </c:cat>
          <c:val>
            <c:numLit>
              <c:formatCode>0.0%</c:formatCode>
              <c:ptCount val="5"/>
              <c:pt idx="0">
                <c:v>0.76916585915789359</c:v>
              </c:pt>
              <c:pt idx="1">
                <c:v>1.6855937325622575E-2</c:v>
              </c:pt>
              <c:pt idx="2">
                <c:v>1.9323159595739946E-2</c:v>
              </c:pt>
              <c:pt idx="3">
                <c:v>0.19339840487218318</c:v>
              </c:pt>
              <c:pt idx="4">
                <c:v>1.256639048560735E-3</c:v>
              </c:pt>
            </c:numLit>
          </c:val>
          <c:extLst>
            <c:ext xmlns:c16="http://schemas.microsoft.com/office/drawing/2014/chart" uri="{C3380CC4-5D6E-409C-BE32-E72D297353CC}">
              <c16:uniqueId val="{0000000D-9543-47C6-9F46-2924E518D6C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0547423230575107E-2"/>
          <c:y val="8.2925504433922867E-2"/>
          <c:w val="0.34883867074308117"/>
          <c:h val="0.88336889672109098"/>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iOS 14.5 -</a:t>
            </a:r>
            <a:r>
              <a:rPr lang="en-US" baseline="0"/>
              <a:t> </a:t>
            </a:r>
            <a:r>
              <a:rPr lang="en-US"/>
              <a:t>Adoption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'Adoption Rate'!$E$19</c:f>
              <c:strCache>
                <c:ptCount val="1"/>
                <c:pt idx="0">
                  <c:v>Adoption Rate</c:v>
                </c:pt>
              </c:strCache>
            </c:strRef>
          </c:tx>
          <c:spPr>
            <a:ln w="22225" cap="rnd">
              <a:solidFill>
                <a:schemeClr val="accent1"/>
              </a:solidFill>
            </a:ln>
            <a:effectLst>
              <a:glow rad="139700">
                <a:schemeClr val="accent1">
                  <a:satMod val="175000"/>
                  <a:alpha val="14000"/>
                </a:schemeClr>
              </a:glow>
            </a:effectLst>
          </c:spPr>
          <c:marker>
            <c:symbol val="none"/>
          </c:marker>
          <c:cat>
            <c:strRef>
              <c:f>'Adoption Rate'!$F$18:$N$18</c:f>
              <c:strCache>
                <c:ptCount val="8"/>
                <c:pt idx="0">
                  <c:v>Mar</c:v>
                </c:pt>
                <c:pt idx="1">
                  <c:v>Apr</c:v>
                </c:pt>
                <c:pt idx="2">
                  <c:v>May</c:v>
                </c:pt>
                <c:pt idx="3">
                  <c:v>Jun</c:v>
                </c:pt>
                <c:pt idx="4">
                  <c:v>Jul</c:v>
                </c:pt>
                <c:pt idx="5">
                  <c:v>Aug</c:v>
                </c:pt>
                <c:pt idx="6">
                  <c:v>Sep</c:v>
                </c:pt>
                <c:pt idx="7">
                  <c:v>Oct</c:v>
                </c:pt>
              </c:strCache>
            </c:strRef>
          </c:cat>
          <c:val>
            <c:numRef>
              <c:f>'Adoption Rate'!$F$19:$N$19</c:f>
              <c:numCache>
                <c:formatCode>0.0%</c:formatCode>
                <c:ptCount val="8"/>
                <c:pt idx="0">
                  <c:v>0</c:v>
                </c:pt>
                <c:pt idx="1">
                  <c:v>1.2E-2</c:v>
                </c:pt>
                <c:pt idx="2">
                  <c:v>0.14499999999999999</c:v>
                </c:pt>
                <c:pt idx="3">
                  <c:v>0.56399999999999995</c:v>
                </c:pt>
                <c:pt idx="4">
                  <c:v>0.78700000000000003</c:v>
                </c:pt>
                <c:pt idx="5">
                  <c:v>0.82399999999999995</c:v>
                </c:pt>
                <c:pt idx="6">
                  <c:v>0.85699999999999998</c:v>
                </c:pt>
                <c:pt idx="7">
                  <c:v>0.877</c:v>
                </c:pt>
              </c:numCache>
            </c:numRef>
          </c:val>
          <c:smooth val="0"/>
          <c:extLst>
            <c:ext xmlns:c16="http://schemas.microsoft.com/office/drawing/2014/chart" uri="{C3380CC4-5D6E-409C-BE32-E72D297353CC}">
              <c16:uniqueId val="{00000000-14E6-4BE2-A6EE-FBA5AD12F0AC}"/>
            </c:ext>
          </c:extLst>
        </c:ser>
        <c:dLbls>
          <c:showLegendKey val="0"/>
          <c:showVal val="0"/>
          <c:showCatName val="0"/>
          <c:showSerName val="0"/>
          <c:showPercent val="0"/>
          <c:showBubbleSize val="0"/>
        </c:dLbls>
        <c:smooth val="0"/>
        <c:axId val="672629136"/>
        <c:axId val="672629792"/>
      </c:lineChart>
      <c:catAx>
        <c:axId val="672629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792"/>
        <c:crosses val="autoZero"/>
        <c:auto val="1"/>
        <c:lblAlgn val="ctr"/>
        <c:lblOffset val="100"/>
        <c:noMultiLvlLbl val="0"/>
      </c:catAx>
      <c:valAx>
        <c:axId val="672629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994375429577041"/>
          <c:y val="0.231335896078020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'Spend sheet'!$G$7</c:f>
              <c:strCache>
                <c:ptCount val="1"/>
                <c:pt idx="0">
                  <c:v>KingsChoice_Revenue</c:v>
                </c:pt>
              </c:strCache>
            </c:strRef>
          </c:tx>
          <c:spPr>
            <a:ln w="28575" cap="rnd">
              <a:solidFill>
                <a:schemeClr val="accent1"/>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sheet'!$G$8:$G$175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7ABC-437C-8B4E-FF69BB3216EE}"/>
            </c:ext>
          </c:extLst>
        </c:ser>
        <c:dLbls>
          <c:showLegendKey val="0"/>
          <c:showVal val="0"/>
          <c:showCatName val="0"/>
          <c:showSerName val="0"/>
          <c:showPercent val="0"/>
          <c:showBubbleSize val="0"/>
        </c:dLbls>
        <c:marker val="1"/>
        <c:smooth val="0"/>
        <c:axId val="560386591"/>
        <c:axId val="560392831"/>
      </c:lineChart>
      <c:lineChart>
        <c:grouping val="standard"/>
        <c:varyColors val="0"/>
        <c:ser>
          <c:idx val="1"/>
          <c:order val="1"/>
          <c:tx>
            <c:strRef>
              <c:f>'Spend sheet'!$H$7</c:f>
              <c:strCache>
                <c:ptCount val="1"/>
                <c:pt idx="0">
                  <c:v>FB_AEO</c:v>
                </c:pt>
              </c:strCache>
            </c:strRef>
          </c:tx>
          <c:spPr>
            <a:ln w="28575" cap="rnd">
              <a:solidFill>
                <a:schemeClr val="accent2"/>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sheet'!$O$8:$O$175</c:f>
              <c:numCache>
                <c:formatCode>General</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165.16</c:v>
                </c:pt>
                <c:pt idx="156">
                  <c:v>1000</c:v>
                </c:pt>
                <c:pt idx="157">
                  <c:v>1000</c:v>
                </c:pt>
                <c:pt idx="158">
                  <c:v>1000</c:v>
                </c:pt>
                <c:pt idx="159">
                  <c:v>970.33</c:v>
                </c:pt>
                <c:pt idx="160">
                  <c:v>1000</c:v>
                </c:pt>
                <c:pt idx="161">
                  <c:v>1000</c:v>
                </c:pt>
                <c:pt idx="162">
                  <c:v>1000</c:v>
                </c:pt>
                <c:pt idx="163">
                  <c:v>1000</c:v>
                </c:pt>
                <c:pt idx="164">
                  <c:v>1000</c:v>
                </c:pt>
                <c:pt idx="165">
                  <c:v>1000</c:v>
                </c:pt>
                <c:pt idx="166">
                  <c:v>1000</c:v>
                </c:pt>
                <c:pt idx="167">
                  <c:v>896.26</c:v>
                </c:pt>
              </c:numCache>
            </c:numRef>
          </c:val>
          <c:smooth val="0"/>
          <c:extLst>
            <c:ext xmlns:c16="http://schemas.microsoft.com/office/drawing/2014/chart" uri="{C3380CC4-5D6E-409C-BE32-E72D297353CC}">
              <c16:uniqueId val="{00000001-7ABC-437C-8B4E-FF69BB3216EE}"/>
            </c:ext>
          </c:extLst>
        </c:ser>
        <c:dLbls>
          <c:showLegendKey val="0"/>
          <c:showVal val="0"/>
          <c:showCatName val="0"/>
          <c:showSerName val="0"/>
          <c:showPercent val="0"/>
          <c:showBubbleSize val="0"/>
        </c:dLbls>
        <c:marker val="1"/>
        <c:smooth val="0"/>
        <c:axId val="150886255"/>
        <c:axId val="150880847"/>
      </c:lineChart>
      <c:dateAx>
        <c:axId val="560386591"/>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2831"/>
        <c:crosses val="autoZero"/>
        <c:auto val="1"/>
        <c:lblOffset val="100"/>
        <c:baseTimeUnit val="days"/>
      </c:dateAx>
      <c:valAx>
        <c:axId val="560392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86591"/>
        <c:crosses val="autoZero"/>
        <c:crossBetween val="between"/>
      </c:valAx>
      <c:valAx>
        <c:axId val="150880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86255"/>
        <c:crosses val="max"/>
        <c:crossBetween val="between"/>
      </c:valAx>
      <c:dateAx>
        <c:axId val="150886255"/>
        <c:scaling>
          <c:orientation val="minMax"/>
        </c:scaling>
        <c:delete val="1"/>
        <c:axPos val="b"/>
        <c:numFmt formatCode="d\-mmm\-yy" sourceLinked="1"/>
        <c:majorTickMark val="out"/>
        <c:minorTickMark val="none"/>
        <c:tickLblPos val="nextTo"/>
        <c:crossAx val="15088084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'Impressions sheet'!$B$7</c:f>
              <c:strCache>
                <c:ptCount val="1"/>
                <c:pt idx="0">
                  <c:v>Total FB_Impressions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sheet'!$B$8:$B$175</c:f>
            </c:numRef>
          </c:val>
          <c:smooth val="0"/>
          <c:extLst>
            <c:ext xmlns:c16="http://schemas.microsoft.com/office/drawing/2014/chart" uri="{C3380CC4-5D6E-409C-BE32-E72D297353CC}">
              <c16:uniqueId val="{00000000-74F8-4A96-8A19-C31344157B08}"/>
            </c:ext>
          </c:extLst>
        </c:ser>
        <c:ser>
          <c:idx val="1"/>
          <c:order val="1"/>
          <c:tx>
            <c:strRef>
              <c:f>'Impressions sheet'!$C$7</c:f>
              <c:strCache>
                <c:ptCount val="1"/>
                <c:pt idx="0">
                  <c:v>FB AAA1.0_Impressions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sheet'!$C$8:$C$175</c:f>
            </c:numRef>
          </c:val>
          <c:smooth val="0"/>
          <c:extLst>
            <c:ext xmlns:c16="http://schemas.microsoft.com/office/drawing/2014/chart" uri="{C3380CC4-5D6E-409C-BE32-E72D297353CC}">
              <c16:uniqueId val="{00000001-74F8-4A96-8A19-C31344157B08}"/>
            </c:ext>
          </c:extLst>
        </c:ser>
        <c:ser>
          <c:idx val="2"/>
          <c:order val="2"/>
          <c:tx>
            <c:strRef>
              <c:f>'Impressions sheet'!$D$7</c:f>
              <c:strCache>
                <c:ptCount val="1"/>
                <c:pt idx="0">
                  <c:v>FB AAA2.5_Impressions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sheet'!$D$8:$D$175</c:f>
            </c:numRef>
          </c:val>
          <c:smooth val="0"/>
          <c:extLst>
            <c:ext xmlns:c16="http://schemas.microsoft.com/office/drawing/2014/chart" uri="{C3380CC4-5D6E-409C-BE32-E72D297353CC}">
              <c16:uniqueId val="{00000002-74F8-4A96-8A19-C31344157B08}"/>
            </c:ext>
          </c:extLst>
        </c:ser>
        <c:ser>
          <c:idx val="3"/>
          <c:order val="3"/>
          <c:tx>
            <c:strRef>
              <c:f>'Impressions sheet'!$E$7</c:f>
              <c:strCache>
                <c:ptCount val="1"/>
                <c:pt idx="0">
                  <c:v>FB AAA3.0_Impressions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sheet'!$E$8:$E$175</c:f>
            </c:numRef>
          </c:val>
          <c:smooth val="0"/>
          <c:extLst>
            <c:ext xmlns:c16="http://schemas.microsoft.com/office/drawing/2014/chart" uri="{C3380CC4-5D6E-409C-BE32-E72D297353CC}">
              <c16:uniqueId val="{00000003-74F8-4A96-8A19-C31344157B08}"/>
            </c:ext>
          </c:extLst>
        </c:ser>
        <c:ser>
          <c:idx val="4"/>
          <c:order val="4"/>
          <c:tx>
            <c:strRef>
              <c:f>'Impressions sheet'!$F$7</c:f>
              <c:strCache>
                <c:ptCount val="1"/>
                <c:pt idx="0">
                  <c:v>FB MAIA_Impressions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sheet'!$F$8:$F$175</c:f>
            </c:numRef>
          </c:val>
          <c:smooth val="0"/>
          <c:extLst>
            <c:ext xmlns:c16="http://schemas.microsoft.com/office/drawing/2014/chart" uri="{C3380CC4-5D6E-409C-BE32-E72D297353CC}">
              <c16:uniqueId val="{00000004-74F8-4A96-8A19-C31344157B08}"/>
            </c:ext>
          </c:extLst>
        </c:ser>
        <c:ser>
          <c:idx val="5"/>
          <c:order val="5"/>
          <c:tx>
            <c:strRef>
              <c:f>'Impressions sheet'!$G$7</c:f>
              <c:strCache>
                <c:ptCount val="1"/>
                <c:pt idx="0">
                  <c:v>FB AEO_Impressions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sheet'!$G$8:$G$175</c:f>
            </c:numRef>
          </c:val>
          <c:smooth val="0"/>
          <c:extLst>
            <c:ext xmlns:c16="http://schemas.microsoft.com/office/drawing/2014/chart" uri="{C3380CC4-5D6E-409C-BE32-E72D297353CC}">
              <c16:uniqueId val="{00000005-74F8-4A96-8A19-C31344157B08}"/>
            </c:ext>
          </c:extLst>
        </c:ser>
        <c:ser>
          <c:idx val="6"/>
          <c:order val="6"/>
          <c:tx>
            <c:strRef>
              <c:f>'Impressions sheet'!$H$7</c:f>
              <c:strCache>
                <c:ptCount val="1"/>
                <c:pt idx="0">
                  <c:v>FB VO_Impressions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sheet'!$H$8:$H$175</c:f>
            </c:numRef>
          </c:val>
          <c:smooth val="0"/>
          <c:extLst>
            <c:ext xmlns:c16="http://schemas.microsoft.com/office/drawing/2014/chart" uri="{C3380CC4-5D6E-409C-BE32-E72D297353CC}">
              <c16:uniqueId val="{00000006-74F8-4A96-8A19-C31344157B08}"/>
            </c:ext>
          </c:extLst>
        </c:ser>
        <c:ser>
          <c:idx val="7"/>
          <c:order val="7"/>
          <c:tx>
            <c:strRef>
              <c:f>'Impressions sheet'!$I$7</c:f>
              <c:strCache>
                <c:ptCount val="1"/>
                <c:pt idx="0">
                  <c:v>KingsChoice_Revenue</c:v>
                </c:pt>
              </c:strCache>
            </c:strRef>
          </c:tx>
          <c:spPr>
            <a:ln w="28575" cap="rnd">
              <a:solidFill>
                <a:schemeClr val="accent2">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sheet'!$I$8:$I$175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7-74F8-4A96-8A19-C31344157B08}"/>
            </c:ext>
          </c:extLst>
        </c:ser>
        <c:dLbls>
          <c:showLegendKey val="0"/>
          <c:showVal val="0"/>
          <c:showCatName val="0"/>
          <c:showSerName val="0"/>
          <c:showPercent val="0"/>
          <c:showBubbleSize val="0"/>
        </c:dLbls>
        <c:marker val="1"/>
        <c:smooth val="0"/>
        <c:axId val="561134543"/>
        <c:axId val="561137455"/>
      </c:lineChart>
      <c:lineChart>
        <c:grouping val="standard"/>
        <c:varyColors val="0"/>
        <c:ser>
          <c:idx val="8"/>
          <c:order val="8"/>
          <c:tx>
            <c:strRef>
              <c:f>'Impressions sheet'!$J$7</c:f>
              <c:strCache>
                <c:ptCount val="1"/>
                <c:pt idx="0">
                  <c:v>FB_AEO</c:v>
                </c:pt>
              </c:strCache>
            </c:strRef>
          </c:tx>
          <c:spPr>
            <a:ln w="28575" cap="rnd">
              <a:solidFill>
                <a:schemeClr val="accent3">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sheet'!$T$8:$T$175</c:f>
              <c:numCache>
                <c:formatCode>0_);[Red]\(0\)</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59105</c:v>
                </c:pt>
                <c:pt idx="26">
                  <c:v>35570</c:v>
                </c:pt>
                <c:pt idx="27">
                  <c:v>33511</c:v>
                </c:pt>
                <c:pt idx="28">
                  <c:v>43579</c:v>
                </c:pt>
                <c:pt idx="29">
                  <c:v>46869</c:v>
                </c:pt>
                <c:pt idx="30">
                  <c:v>43893</c:v>
                </c:pt>
                <c:pt idx="31">
                  <c:v>43219</c:v>
                </c:pt>
                <c:pt idx="32">
                  <c:v>42267</c:v>
                </c:pt>
                <c:pt idx="33">
                  <c:v>45424</c:v>
                </c:pt>
                <c:pt idx="34">
                  <c:v>48750</c:v>
                </c:pt>
                <c:pt idx="35">
                  <c:v>42954</c:v>
                </c:pt>
                <c:pt idx="36">
                  <c:v>48841</c:v>
                </c:pt>
                <c:pt idx="37">
                  <c:v>18623</c:v>
                </c:pt>
                <c:pt idx="38">
                  <c:v>27993</c:v>
                </c:pt>
                <c:pt idx="39">
                  <c:v>24539</c:v>
                </c:pt>
                <c:pt idx="40">
                  <c:v>28201</c:v>
                </c:pt>
                <c:pt idx="41">
                  <c:v>29784</c:v>
                </c:pt>
                <c:pt idx="42">
                  <c:v>25793</c:v>
                </c:pt>
                <c:pt idx="43">
                  <c:v>30487</c:v>
                </c:pt>
                <c:pt idx="44">
                  <c:v>27841</c:v>
                </c:pt>
                <c:pt idx="45">
                  <c:v>25799</c:v>
                </c:pt>
                <c:pt idx="46">
                  <c:v>25247</c:v>
                </c:pt>
                <c:pt idx="47">
                  <c:v>26420</c:v>
                </c:pt>
                <c:pt idx="48">
                  <c:v>25217</c:v>
                </c:pt>
                <c:pt idx="49">
                  <c:v>24392</c:v>
                </c:pt>
                <c:pt idx="50">
                  <c:v>25369</c:v>
                </c:pt>
                <c:pt idx="51">
                  <c:v>27906</c:v>
                </c:pt>
                <c:pt idx="52">
                  <c:v>25405</c:v>
                </c:pt>
                <c:pt idx="53">
                  <c:v>25228</c:v>
                </c:pt>
                <c:pt idx="54">
                  <c:v>24696</c:v>
                </c:pt>
                <c:pt idx="55">
                  <c:v>24303</c:v>
                </c:pt>
                <c:pt idx="56">
                  <c:v>27442</c:v>
                </c:pt>
                <c:pt idx="57">
                  <c:v>26218</c:v>
                </c:pt>
                <c:pt idx="58">
                  <c:v>23730</c:v>
                </c:pt>
                <c:pt idx="59">
                  <c:v>22082</c:v>
                </c:pt>
                <c:pt idx="60">
                  <c:v>22562</c:v>
                </c:pt>
                <c:pt idx="61">
                  <c:v>22126</c:v>
                </c:pt>
                <c:pt idx="62">
                  <c:v>22723</c:v>
                </c:pt>
                <c:pt idx="63">
                  <c:v>22547</c:v>
                </c:pt>
                <c:pt idx="64">
                  <c:v>21845</c:v>
                </c:pt>
                <c:pt idx="65">
                  <c:v>22065</c:v>
                </c:pt>
                <c:pt idx="66">
                  <c:v>22523</c:v>
                </c:pt>
                <c:pt idx="67">
                  <c:v>25660</c:v>
                </c:pt>
                <c:pt idx="68">
                  <c:v>28930</c:v>
                </c:pt>
                <c:pt idx="69">
                  <c:v>31391</c:v>
                </c:pt>
                <c:pt idx="70">
                  <c:v>29459</c:v>
                </c:pt>
                <c:pt idx="71">
                  <c:v>29716</c:v>
                </c:pt>
                <c:pt idx="72">
                  <c:v>31693</c:v>
                </c:pt>
                <c:pt idx="73">
                  <c:v>31747</c:v>
                </c:pt>
                <c:pt idx="74">
                  <c:v>29551</c:v>
                </c:pt>
                <c:pt idx="75">
                  <c:v>28034</c:v>
                </c:pt>
                <c:pt idx="76">
                  <c:v>25612</c:v>
                </c:pt>
                <c:pt idx="77">
                  <c:v>28760</c:v>
                </c:pt>
                <c:pt idx="78">
                  <c:v>28336</c:v>
                </c:pt>
                <c:pt idx="79">
                  <c:v>29754</c:v>
                </c:pt>
                <c:pt idx="80">
                  <c:v>29086</c:v>
                </c:pt>
                <c:pt idx="81">
                  <c:v>28417</c:v>
                </c:pt>
                <c:pt idx="82">
                  <c:v>30816</c:v>
                </c:pt>
                <c:pt idx="83">
                  <c:v>32320</c:v>
                </c:pt>
                <c:pt idx="84">
                  <c:v>28892</c:v>
                </c:pt>
                <c:pt idx="85">
                  <c:v>30119</c:v>
                </c:pt>
                <c:pt idx="86">
                  <c:v>33598</c:v>
                </c:pt>
                <c:pt idx="87">
                  <c:v>29122</c:v>
                </c:pt>
                <c:pt idx="88">
                  <c:v>29617</c:v>
                </c:pt>
                <c:pt idx="89">
                  <c:v>28421</c:v>
                </c:pt>
                <c:pt idx="90">
                  <c:v>36257</c:v>
                </c:pt>
                <c:pt idx="91">
                  <c:v>36278</c:v>
                </c:pt>
                <c:pt idx="92">
                  <c:v>33168</c:v>
                </c:pt>
                <c:pt idx="93">
                  <c:v>60982</c:v>
                </c:pt>
                <c:pt idx="94">
                  <c:v>41227</c:v>
                </c:pt>
                <c:pt idx="95">
                  <c:v>51261</c:v>
                </c:pt>
                <c:pt idx="96">
                  <c:v>100144</c:v>
                </c:pt>
                <c:pt idx="97">
                  <c:v>42757</c:v>
                </c:pt>
                <c:pt idx="98">
                  <c:v>19922</c:v>
                </c:pt>
                <c:pt idx="99">
                  <c:v>81667</c:v>
                </c:pt>
                <c:pt idx="100">
                  <c:v>86152</c:v>
                </c:pt>
                <c:pt idx="101">
                  <c:v>73354</c:v>
                </c:pt>
                <c:pt idx="102">
                  <c:v>39023</c:v>
                </c:pt>
                <c:pt idx="103">
                  <c:v>28654</c:v>
                </c:pt>
                <c:pt idx="104">
                  <c:v>57349</c:v>
                </c:pt>
                <c:pt idx="105">
                  <c:v>42335</c:v>
                </c:pt>
                <c:pt idx="106">
                  <c:v>41853</c:v>
                </c:pt>
                <c:pt idx="107">
                  <c:v>57053</c:v>
                </c:pt>
                <c:pt idx="108">
                  <c:v>67969</c:v>
                </c:pt>
                <c:pt idx="109">
                  <c:v>135880</c:v>
                </c:pt>
                <c:pt idx="110">
                  <c:v>123088</c:v>
                </c:pt>
                <c:pt idx="111">
                  <c:v>118951</c:v>
                </c:pt>
                <c:pt idx="112">
                  <c:v>184495</c:v>
                </c:pt>
                <c:pt idx="113">
                  <c:v>233386</c:v>
                </c:pt>
                <c:pt idx="114">
                  <c:v>165924</c:v>
                </c:pt>
                <c:pt idx="115">
                  <c:v>196435</c:v>
                </c:pt>
                <c:pt idx="116">
                  <c:v>197483</c:v>
                </c:pt>
                <c:pt idx="117">
                  <c:v>170706</c:v>
                </c:pt>
                <c:pt idx="118">
                  <c:v>156241</c:v>
                </c:pt>
                <c:pt idx="119">
                  <c:v>191852</c:v>
                </c:pt>
                <c:pt idx="120">
                  <c:v>172972</c:v>
                </c:pt>
                <c:pt idx="121">
                  <c:v>127972</c:v>
                </c:pt>
                <c:pt idx="122">
                  <c:v>160319</c:v>
                </c:pt>
                <c:pt idx="123">
                  <c:v>177293</c:v>
                </c:pt>
                <c:pt idx="124">
                  <c:v>225326</c:v>
                </c:pt>
                <c:pt idx="125">
                  <c:v>250839</c:v>
                </c:pt>
                <c:pt idx="126">
                  <c:v>325234</c:v>
                </c:pt>
                <c:pt idx="127">
                  <c:v>246545</c:v>
                </c:pt>
                <c:pt idx="128">
                  <c:v>357063</c:v>
                </c:pt>
                <c:pt idx="129">
                  <c:v>246983</c:v>
                </c:pt>
                <c:pt idx="130">
                  <c:v>200222</c:v>
                </c:pt>
                <c:pt idx="131">
                  <c:v>175358</c:v>
                </c:pt>
                <c:pt idx="132">
                  <c:v>144609</c:v>
                </c:pt>
                <c:pt idx="133">
                  <c:v>204360</c:v>
                </c:pt>
                <c:pt idx="134">
                  <c:v>179088</c:v>
                </c:pt>
                <c:pt idx="135">
                  <c:v>145856</c:v>
                </c:pt>
                <c:pt idx="136">
                  <c:v>161331</c:v>
                </c:pt>
                <c:pt idx="137">
                  <c:v>145834</c:v>
                </c:pt>
                <c:pt idx="138">
                  <c:v>260069</c:v>
                </c:pt>
                <c:pt idx="139">
                  <c:v>217077</c:v>
                </c:pt>
                <c:pt idx="140">
                  <c:v>148076</c:v>
                </c:pt>
                <c:pt idx="141">
                  <c:v>126190</c:v>
                </c:pt>
                <c:pt idx="142">
                  <c:v>225367</c:v>
                </c:pt>
                <c:pt idx="143">
                  <c:v>336353</c:v>
                </c:pt>
                <c:pt idx="144">
                  <c:v>309493</c:v>
                </c:pt>
                <c:pt idx="145">
                  <c:v>369019</c:v>
                </c:pt>
                <c:pt idx="146">
                  <c:v>415808</c:v>
                </c:pt>
                <c:pt idx="147">
                  <c:v>343931</c:v>
                </c:pt>
                <c:pt idx="148">
                  <c:v>325781</c:v>
                </c:pt>
                <c:pt idx="149">
                  <c:v>353691</c:v>
                </c:pt>
                <c:pt idx="150">
                  <c:v>352331</c:v>
                </c:pt>
                <c:pt idx="151">
                  <c:v>339404</c:v>
                </c:pt>
                <c:pt idx="152">
                  <c:v>347557</c:v>
                </c:pt>
                <c:pt idx="153">
                  <c:v>359168</c:v>
                </c:pt>
                <c:pt idx="154">
                  <c:v>313394</c:v>
                </c:pt>
                <c:pt idx="155">
                  <c:v>296745</c:v>
                </c:pt>
                <c:pt idx="156">
                  <c:v>244061</c:v>
                </c:pt>
                <c:pt idx="157">
                  <c:v>306418</c:v>
                </c:pt>
                <c:pt idx="158">
                  <c:v>253423</c:v>
                </c:pt>
                <c:pt idx="159">
                  <c:v>269355</c:v>
                </c:pt>
                <c:pt idx="160">
                  <c:v>272838</c:v>
                </c:pt>
                <c:pt idx="161">
                  <c:v>279096</c:v>
                </c:pt>
                <c:pt idx="162">
                  <c:v>269371</c:v>
                </c:pt>
                <c:pt idx="163">
                  <c:v>265376</c:v>
                </c:pt>
                <c:pt idx="164">
                  <c:v>348106</c:v>
                </c:pt>
                <c:pt idx="165">
                  <c:v>179641</c:v>
                </c:pt>
                <c:pt idx="166">
                  <c:v>259685</c:v>
                </c:pt>
                <c:pt idx="167">
                  <c:v>253554</c:v>
                </c:pt>
              </c:numCache>
            </c:numRef>
          </c:val>
          <c:smooth val="0"/>
          <c:extLst>
            <c:ext xmlns:c16="http://schemas.microsoft.com/office/drawing/2014/chart" uri="{C3380CC4-5D6E-409C-BE32-E72D297353CC}">
              <c16:uniqueId val="{00000008-74F8-4A96-8A19-C31344157B08}"/>
            </c:ext>
          </c:extLst>
        </c:ser>
        <c:dLbls>
          <c:showLegendKey val="0"/>
          <c:showVal val="0"/>
          <c:showCatName val="0"/>
          <c:showSerName val="0"/>
          <c:showPercent val="0"/>
          <c:showBubbleSize val="0"/>
        </c:dLbls>
        <c:marker val="1"/>
        <c:smooth val="0"/>
        <c:axId val="740292047"/>
        <c:axId val="740297039"/>
      </c:lineChart>
      <c:dateAx>
        <c:axId val="561134543"/>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7455"/>
        <c:crosses val="autoZero"/>
        <c:auto val="1"/>
        <c:lblOffset val="100"/>
        <c:baseTimeUnit val="days"/>
      </c:dateAx>
      <c:valAx>
        <c:axId val="561137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4543"/>
        <c:crosses val="autoZero"/>
        <c:crossBetween val="between"/>
      </c:valAx>
      <c:valAx>
        <c:axId val="740297039"/>
        <c:scaling>
          <c:orientation val="minMax"/>
        </c:scaling>
        <c:delete val="0"/>
        <c:axPos val="r"/>
        <c:numFmt formatCode="0_);[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92047"/>
        <c:crosses val="max"/>
        <c:crossBetween val="between"/>
      </c:valAx>
      <c:dateAx>
        <c:axId val="740292047"/>
        <c:scaling>
          <c:orientation val="minMax"/>
        </c:scaling>
        <c:delete val="1"/>
        <c:axPos val="b"/>
        <c:numFmt formatCode="d\-mmm\-yy" sourceLinked="1"/>
        <c:majorTickMark val="out"/>
        <c:minorTickMark val="none"/>
        <c:tickLblPos val="nextTo"/>
        <c:crossAx val="74029703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284692</xdr:colOff>
      <xdr:row>0</xdr:row>
      <xdr:rowOff>127001</xdr:rowOff>
    </xdr:from>
    <xdr:to>
      <xdr:col>16</xdr:col>
      <xdr:colOff>70908</xdr:colOff>
      <xdr:row>13</xdr:row>
      <xdr:rowOff>79375</xdr:rowOff>
    </xdr:to>
    <xdr:graphicFrame macro="">
      <xdr:nvGraphicFramePr>
        <xdr:cNvPr id="2" name="Chart 1">
          <a:extLst>
            <a:ext uri="{FF2B5EF4-FFF2-40B4-BE49-F238E27FC236}">
              <a16:creationId xmlns:a16="http://schemas.microsoft.com/office/drawing/2014/main" id="{F6BD281A-F687-438B-876B-F354BE05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63501</xdr:colOff>
      <xdr:row>2</xdr:row>
      <xdr:rowOff>21430</xdr:rowOff>
    </xdr:from>
    <xdr:to>
      <xdr:col>14</xdr:col>
      <xdr:colOff>431801</xdr:colOff>
      <xdr:row>31</xdr:row>
      <xdr:rowOff>83798</xdr:rowOff>
    </xdr:to>
    <xdr:pic>
      <xdr:nvPicPr>
        <xdr:cNvPr id="5" name="Picture 4">
          <a:extLst>
            <a:ext uri="{FF2B5EF4-FFF2-40B4-BE49-F238E27FC236}">
              <a16:creationId xmlns:a16="http://schemas.microsoft.com/office/drawing/2014/main" id="{C9A0B1DD-4D81-43AE-BCCF-E1CE37A41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1" y="21430"/>
          <a:ext cx="8902700" cy="5726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E7ED2E6A-42BD-4A54-9DB2-25E14E8D4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8ECAE2F7-8282-4805-BDFB-1A0253A6F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313764</xdr:colOff>
      <xdr:row>12</xdr:row>
      <xdr:rowOff>168089</xdr:rowOff>
    </xdr:from>
    <xdr:to>
      <xdr:col>14</xdr:col>
      <xdr:colOff>593911</xdr:colOff>
      <xdr:row>16</xdr:row>
      <xdr:rowOff>11207</xdr:rowOff>
    </xdr:to>
    <xdr:sp macro="" textlink="">
      <xdr:nvSpPr>
        <xdr:cNvPr id="3" name="Oval 2">
          <a:extLst>
            <a:ext uri="{FF2B5EF4-FFF2-40B4-BE49-F238E27FC236}">
              <a16:creationId xmlns:a16="http://schemas.microsoft.com/office/drawing/2014/main" id="{C845F73F-6608-41F5-A197-6FF74213730F}"/>
            </a:ext>
          </a:extLst>
        </xdr:cNvPr>
        <xdr:cNvSpPr/>
      </xdr:nvSpPr>
      <xdr:spPr>
        <a:xfrm>
          <a:off x="10925735" y="2454089"/>
          <a:ext cx="280147" cy="605118"/>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560293</xdr:colOff>
      <xdr:row>9</xdr:row>
      <xdr:rowOff>168088</xdr:rowOff>
    </xdr:from>
    <xdr:to>
      <xdr:col>17</xdr:col>
      <xdr:colOff>410134</xdr:colOff>
      <xdr:row>14</xdr:row>
      <xdr:rowOff>179294</xdr:rowOff>
    </xdr:to>
    <xdr:sp macro="" textlink="">
      <xdr:nvSpPr>
        <xdr:cNvPr id="4" name="Oval 3">
          <a:extLst>
            <a:ext uri="{FF2B5EF4-FFF2-40B4-BE49-F238E27FC236}">
              <a16:creationId xmlns:a16="http://schemas.microsoft.com/office/drawing/2014/main" id="{302B0EB1-8555-4B15-B69B-869531F96C85}"/>
            </a:ext>
          </a:extLst>
        </xdr:cNvPr>
        <xdr:cNvSpPr/>
      </xdr:nvSpPr>
      <xdr:spPr>
        <a:xfrm>
          <a:off x="12382499" y="1882588"/>
          <a:ext cx="454959" cy="963706"/>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369793</xdr:colOff>
      <xdr:row>12</xdr:row>
      <xdr:rowOff>78441</xdr:rowOff>
    </xdr:from>
    <xdr:to>
      <xdr:col>14</xdr:col>
      <xdr:colOff>179294</xdr:colOff>
      <xdr:row>16</xdr:row>
      <xdr:rowOff>85165</xdr:rowOff>
    </xdr:to>
    <xdr:sp macro="" textlink="">
      <xdr:nvSpPr>
        <xdr:cNvPr id="5" name="Oval 4">
          <a:extLst>
            <a:ext uri="{FF2B5EF4-FFF2-40B4-BE49-F238E27FC236}">
              <a16:creationId xmlns:a16="http://schemas.microsoft.com/office/drawing/2014/main" id="{9E56E3B3-69C2-471A-A920-CC2E388881A6}"/>
            </a:ext>
          </a:extLst>
        </xdr:cNvPr>
        <xdr:cNvSpPr/>
      </xdr:nvSpPr>
      <xdr:spPr>
        <a:xfrm>
          <a:off x="10376646" y="2364441"/>
          <a:ext cx="414619" cy="768724"/>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481854</xdr:colOff>
      <xdr:row>6</xdr:row>
      <xdr:rowOff>67235</xdr:rowOff>
    </xdr:from>
    <xdr:to>
      <xdr:col>16</xdr:col>
      <xdr:colOff>347383</xdr:colOff>
      <xdr:row>7</xdr:row>
      <xdr:rowOff>134471</xdr:rowOff>
    </xdr:to>
    <xdr:sp macro="" textlink="">
      <xdr:nvSpPr>
        <xdr:cNvPr id="6" name="Rectangle 5">
          <a:extLst>
            <a:ext uri="{FF2B5EF4-FFF2-40B4-BE49-F238E27FC236}">
              <a16:creationId xmlns:a16="http://schemas.microsoft.com/office/drawing/2014/main" id="{2A2ED448-D3E4-4006-A894-8BAA2EE8D30E}"/>
            </a:ext>
          </a:extLst>
        </xdr:cNvPr>
        <xdr:cNvSpPr/>
      </xdr:nvSpPr>
      <xdr:spPr>
        <a:xfrm>
          <a:off x="10488707" y="1210235"/>
          <a:ext cx="1680882" cy="257736"/>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Unexplained Peaks</a:t>
          </a:r>
          <a:r>
            <a:rPr lang="en-IN" sz="1100" b="1" baseline="0"/>
            <a:t> &amp; dip</a:t>
          </a:r>
          <a:endParaRPr lang="en-IN" sz="1100" b="1"/>
        </a:p>
      </xdr:txBody>
    </xdr:sp>
    <xdr:clientData/>
  </xdr:twoCellAnchor>
  <xdr:twoCellAnchor>
    <xdr:from>
      <xdr:col>13</xdr:col>
      <xdr:colOff>577103</xdr:colOff>
      <xdr:row>7</xdr:row>
      <xdr:rowOff>134471</xdr:rowOff>
    </xdr:from>
    <xdr:to>
      <xdr:col>15</xdr:col>
      <xdr:colOff>112060</xdr:colOff>
      <xdr:row>12</xdr:row>
      <xdr:rowOff>78441</xdr:rowOff>
    </xdr:to>
    <xdr:cxnSp macro="">
      <xdr:nvCxnSpPr>
        <xdr:cNvPr id="10" name="Straight Arrow Connector 9">
          <a:extLst>
            <a:ext uri="{FF2B5EF4-FFF2-40B4-BE49-F238E27FC236}">
              <a16:creationId xmlns:a16="http://schemas.microsoft.com/office/drawing/2014/main" id="{A87E73C0-67BD-48F8-9BF3-A1E7BBE0426F}"/>
            </a:ext>
          </a:extLst>
        </xdr:cNvPr>
        <xdr:cNvCxnSpPr>
          <a:stCxn id="6" idx="2"/>
          <a:endCxn id="5" idx="0"/>
        </xdr:cNvCxnSpPr>
      </xdr:nvCxnSpPr>
      <xdr:spPr>
        <a:xfrm flipH="1">
          <a:off x="10583956" y="1467971"/>
          <a:ext cx="745192" cy="8964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453838</xdr:colOff>
      <xdr:row>7</xdr:row>
      <xdr:rowOff>134471</xdr:rowOff>
    </xdr:from>
    <xdr:to>
      <xdr:col>15</xdr:col>
      <xdr:colOff>112060</xdr:colOff>
      <xdr:row>12</xdr:row>
      <xdr:rowOff>168089</xdr:rowOff>
    </xdr:to>
    <xdr:cxnSp macro="">
      <xdr:nvCxnSpPr>
        <xdr:cNvPr id="11" name="Straight Arrow Connector 10">
          <a:extLst>
            <a:ext uri="{FF2B5EF4-FFF2-40B4-BE49-F238E27FC236}">
              <a16:creationId xmlns:a16="http://schemas.microsoft.com/office/drawing/2014/main" id="{BB8A6C45-5A05-46F2-9FCB-D2516F307769}"/>
            </a:ext>
          </a:extLst>
        </xdr:cNvPr>
        <xdr:cNvCxnSpPr>
          <a:stCxn id="6" idx="2"/>
          <a:endCxn id="3" idx="0"/>
        </xdr:cNvCxnSpPr>
      </xdr:nvCxnSpPr>
      <xdr:spPr>
        <a:xfrm flipH="1">
          <a:off x="11065809" y="1467971"/>
          <a:ext cx="263339" cy="9861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134471</xdr:colOff>
      <xdr:row>7</xdr:row>
      <xdr:rowOff>145676</xdr:rowOff>
    </xdr:from>
    <xdr:to>
      <xdr:col>17</xdr:col>
      <xdr:colOff>182655</xdr:colOff>
      <xdr:row>9</xdr:row>
      <xdr:rowOff>168088</xdr:rowOff>
    </xdr:to>
    <xdr:cxnSp macro="">
      <xdr:nvCxnSpPr>
        <xdr:cNvPr id="15" name="Straight Arrow Connector 14">
          <a:extLst>
            <a:ext uri="{FF2B5EF4-FFF2-40B4-BE49-F238E27FC236}">
              <a16:creationId xmlns:a16="http://schemas.microsoft.com/office/drawing/2014/main" id="{528D24C7-D390-40B0-A3C8-C0A4C5D69E7F}"/>
            </a:ext>
          </a:extLst>
        </xdr:cNvPr>
        <xdr:cNvCxnSpPr>
          <a:endCxn id="4" idx="0"/>
        </xdr:cNvCxnSpPr>
      </xdr:nvCxnSpPr>
      <xdr:spPr>
        <a:xfrm>
          <a:off x="11351559" y="1479176"/>
          <a:ext cx="1258420"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476249</xdr:colOff>
      <xdr:row>5</xdr:row>
      <xdr:rowOff>112059</xdr:rowOff>
    </xdr:from>
    <xdr:to>
      <xdr:col>18</xdr:col>
      <xdr:colOff>466725</xdr:colOff>
      <xdr:row>23</xdr:row>
      <xdr:rowOff>104775</xdr:rowOff>
    </xdr:to>
    <xdr:graphicFrame macro="">
      <xdr:nvGraphicFramePr>
        <xdr:cNvPr id="3" name="Chart 2">
          <a:extLst>
            <a:ext uri="{FF2B5EF4-FFF2-40B4-BE49-F238E27FC236}">
              <a16:creationId xmlns:a16="http://schemas.microsoft.com/office/drawing/2014/main" id="{23236468-75C2-4138-A287-CB4FC2C31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604307</xdr:colOff>
      <xdr:row>9</xdr:row>
      <xdr:rowOff>137583</xdr:rowOff>
    </xdr:from>
    <xdr:to>
      <xdr:col>17</xdr:col>
      <xdr:colOff>31750</xdr:colOff>
      <xdr:row>17</xdr:row>
      <xdr:rowOff>38100</xdr:rowOff>
    </xdr:to>
    <xdr:cxnSp macro="">
      <xdr:nvCxnSpPr>
        <xdr:cNvPr id="4" name="Straight Connector 3">
          <a:extLst>
            <a:ext uri="{FF2B5EF4-FFF2-40B4-BE49-F238E27FC236}">
              <a16:creationId xmlns:a16="http://schemas.microsoft.com/office/drawing/2014/main" id="{12976EBE-664C-425C-8F12-727F2E62496E}"/>
            </a:ext>
          </a:extLst>
        </xdr:cNvPr>
        <xdr:cNvCxnSpPr/>
      </xdr:nvCxnSpPr>
      <xdr:spPr>
        <a:xfrm flipV="1">
          <a:off x="12383557" y="1852083"/>
          <a:ext cx="41276" cy="1424517"/>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314325</xdr:colOff>
      <xdr:row>9</xdr:row>
      <xdr:rowOff>148167</xdr:rowOff>
    </xdr:from>
    <xdr:to>
      <xdr:col>18</xdr:col>
      <xdr:colOff>328083</xdr:colOff>
      <xdr:row>17</xdr:row>
      <xdr:rowOff>57150</xdr:rowOff>
    </xdr:to>
    <xdr:cxnSp macro="">
      <xdr:nvCxnSpPr>
        <xdr:cNvPr id="5" name="Straight Connector 4">
          <a:extLst>
            <a:ext uri="{FF2B5EF4-FFF2-40B4-BE49-F238E27FC236}">
              <a16:creationId xmlns:a16="http://schemas.microsoft.com/office/drawing/2014/main" id="{7BE8B23F-D97D-4D38-AB90-7CB607FF9A84}"/>
            </a:ext>
          </a:extLst>
        </xdr:cNvPr>
        <xdr:cNvCxnSpPr/>
      </xdr:nvCxnSpPr>
      <xdr:spPr>
        <a:xfrm flipV="1">
          <a:off x="13321242" y="1862667"/>
          <a:ext cx="13758" cy="1432983"/>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27878</xdr:colOff>
      <xdr:row>10</xdr:row>
      <xdr:rowOff>76396</xdr:rowOff>
    </xdr:from>
    <xdr:to>
      <xdr:col>18</xdr:col>
      <xdr:colOff>297366</xdr:colOff>
      <xdr:row>10</xdr:row>
      <xdr:rowOff>85689</xdr:rowOff>
    </xdr:to>
    <xdr:cxnSp macro="">
      <xdr:nvCxnSpPr>
        <xdr:cNvPr id="7" name="Straight Arrow Connector 6">
          <a:extLst>
            <a:ext uri="{FF2B5EF4-FFF2-40B4-BE49-F238E27FC236}">
              <a16:creationId xmlns:a16="http://schemas.microsoft.com/office/drawing/2014/main" id="{AF5D4305-5E20-447E-B3B4-634980AC778C}"/>
            </a:ext>
          </a:extLst>
        </xdr:cNvPr>
        <xdr:cNvCxnSpPr/>
      </xdr:nvCxnSpPr>
      <xdr:spPr>
        <a:xfrm>
          <a:off x="12420961" y="1981396"/>
          <a:ext cx="883322" cy="9293"/>
        </a:xfrm>
        <a:prstGeom prst="straightConnector1">
          <a:avLst/>
        </a:prstGeom>
        <a:ln w="12700">
          <a:solidFill>
            <a:schemeClr val="bg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438150</xdr:colOff>
      <xdr:row>8</xdr:row>
      <xdr:rowOff>43364</xdr:rowOff>
    </xdr:from>
    <xdr:to>
      <xdr:col>19</xdr:col>
      <xdr:colOff>466725</xdr:colOff>
      <xdr:row>10</xdr:row>
      <xdr:rowOff>62413</xdr:rowOff>
    </xdr:to>
    <xdr:sp macro="" textlink="">
      <xdr:nvSpPr>
        <xdr:cNvPr id="14" name="TextBox 13">
          <a:extLst>
            <a:ext uri="{FF2B5EF4-FFF2-40B4-BE49-F238E27FC236}">
              <a16:creationId xmlns:a16="http://schemas.microsoft.com/office/drawing/2014/main" id="{893A56FE-012F-4EDD-8457-7ECC6357BB25}"/>
            </a:ext>
          </a:extLst>
        </xdr:cNvPr>
        <xdr:cNvSpPr txBox="1"/>
      </xdr:nvSpPr>
      <xdr:spPr>
        <a:xfrm>
          <a:off x="11603567" y="1567364"/>
          <a:ext cx="2483908"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2"/>
              </a:solidFill>
              <a:latin typeface="+mn-lt"/>
              <a:cs typeface="Aharoni" panose="02010803020104030203" pitchFamily="2" charset="-79"/>
            </a:rPr>
            <a:t>Holdout Period</a:t>
          </a:r>
        </a:p>
        <a:p>
          <a:pPr algn="ctr"/>
          <a:r>
            <a:rPr lang="en-US" sz="800" b="1">
              <a:solidFill>
                <a:schemeClr val="bg2"/>
              </a:solidFill>
              <a:latin typeface="+mn-lt"/>
              <a:cs typeface="Aharoni" panose="02010803020104030203" pitchFamily="2" charset="-79"/>
            </a:rPr>
            <a:t>(17th Oct</a:t>
          </a:r>
          <a:r>
            <a:rPr lang="en-US" sz="800" b="1" baseline="0">
              <a:solidFill>
                <a:schemeClr val="bg2"/>
              </a:solidFill>
              <a:latin typeface="+mn-lt"/>
              <a:cs typeface="Aharoni" panose="02010803020104030203" pitchFamily="2" charset="-79"/>
            </a:rPr>
            <a:t> - 31st Oct 2021)</a:t>
          </a:r>
          <a:endParaRPr lang="en-US" sz="800" b="1">
            <a:solidFill>
              <a:schemeClr val="bg2"/>
            </a:solidFill>
            <a:latin typeface="+mn-lt"/>
            <a:cs typeface="Aharoni" panose="02010803020104030203" pitchFamily="2" charset="-79"/>
          </a:endParaRPr>
        </a:p>
      </xdr:txBody>
    </xdr:sp>
    <xdr:clientData/>
  </xdr:twoCellAnchor>
  <xdr:twoCellAnchor>
    <xdr:from>
      <xdr:col>15</xdr:col>
      <xdr:colOff>578907</xdr:colOff>
      <xdr:row>2</xdr:row>
      <xdr:rowOff>21161</xdr:rowOff>
    </xdr:from>
    <xdr:to>
      <xdr:col>18</xdr:col>
      <xdr:colOff>476249</xdr:colOff>
      <xdr:row>5</xdr:row>
      <xdr:rowOff>10577</xdr:rowOff>
    </xdr:to>
    <xdr:sp macro="" textlink="">
      <xdr:nvSpPr>
        <xdr:cNvPr id="15" name="Speech Bubble: Rectangle 14">
          <a:extLst>
            <a:ext uri="{FF2B5EF4-FFF2-40B4-BE49-F238E27FC236}">
              <a16:creationId xmlns:a16="http://schemas.microsoft.com/office/drawing/2014/main" id="{C2A15907-F0EB-4BF2-9DAB-E277980890A0}"/>
            </a:ext>
          </a:extLst>
        </xdr:cNvPr>
        <xdr:cNvSpPr/>
      </xdr:nvSpPr>
      <xdr:spPr>
        <a:xfrm flipH="1">
          <a:off x="11744324" y="402161"/>
          <a:ext cx="1738842" cy="560916"/>
        </a:xfrm>
        <a:prstGeom prst="wedgeRectCallout">
          <a:avLst>
            <a:gd name="adj1" fmla="val -34344"/>
            <a:gd name="adj2" fmla="val 179225"/>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50" b="0">
              <a:solidFill>
                <a:sysClr val="windowText" lastClr="000000"/>
              </a:solidFill>
            </a:rPr>
            <a:t>Under prediction is due to the new event </a:t>
          </a:r>
          <a:r>
            <a:rPr lang="en-US" sz="850" b="0" baseline="0">
              <a:solidFill>
                <a:sysClr val="windowText" lastClr="000000"/>
              </a:solidFill>
            </a:rPr>
            <a:t> that has occured during the period of  29th to 31st  of Oct 2021</a:t>
          </a:r>
          <a:endParaRPr lang="en-US" sz="85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593912</xdr:colOff>
      <xdr:row>1</xdr:row>
      <xdr:rowOff>0</xdr:rowOff>
    </xdr:from>
    <xdr:to>
      <xdr:col>6</xdr:col>
      <xdr:colOff>506393</xdr:colOff>
      <xdr:row>1</xdr:row>
      <xdr:rowOff>0</xdr:rowOff>
    </xdr:to>
    <xdr:graphicFrame macro="">
      <xdr:nvGraphicFramePr>
        <xdr:cNvPr id="2" name="Chart 1">
          <a:extLst>
            <a:ext uri="{FF2B5EF4-FFF2-40B4-BE49-F238E27FC236}">
              <a16:creationId xmlns:a16="http://schemas.microsoft.com/office/drawing/2014/main" id="{EC1309E1-C7A3-433A-BA35-1B45DED8B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590549</xdr:colOff>
      <xdr:row>1</xdr:row>
      <xdr:rowOff>0</xdr:rowOff>
    </xdr:from>
    <xdr:to>
      <xdr:col>13</xdr:col>
      <xdr:colOff>590549</xdr:colOff>
      <xdr:row>14</xdr:row>
      <xdr:rowOff>171450</xdr:rowOff>
    </xdr:to>
    <xdr:graphicFrame macro="">
      <xdr:nvGraphicFramePr>
        <xdr:cNvPr id="2" name="Chart 1">
          <a:extLst>
            <a:ext uri="{FF2B5EF4-FFF2-40B4-BE49-F238E27FC236}">
              <a16:creationId xmlns:a16="http://schemas.microsoft.com/office/drawing/2014/main" id="{B0712A72-949A-43C8-AF26-053169A4D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628650</xdr:colOff>
      <xdr:row>4</xdr:row>
      <xdr:rowOff>38100</xdr:rowOff>
    </xdr:from>
    <xdr:to>
      <xdr:col>5</xdr:col>
      <xdr:colOff>657225</xdr:colOff>
      <xdr:row>13</xdr:row>
      <xdr:rowOff>104561</xdr:rowOff>
    </xdr:to>
    <xdr:cxnSp macro="">
      <xdr:nvCxnSpPr>
        <xdr:cNvPr id="3" name="Straight Connector 2">
          <a:extLst>
            <a:ext uri="{FF2B5EF4-FFF2-40B4-BE49-F238E27FC236}">
              <a16:creationId xmlns:a16="http://schemas.microsoft.com/office/drawing/2014/main" id="{C0C684F3-93EE-482A-8EE8-C22169BDB9DA}"/>
            </a:ext>
          </a:extLst>
        </xdr:cNvPr>
        <xdr:cNvCxnSpPr/>
      </xdr:nvCxnSpPr>
      <xdr:spPr>
        <a:xfrm flipV="1">
          <a:off x="3990975" y="80010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4</xdr:row>
      <xdr:rowOff>9525</xdr:rowOff>
    </xdr:from>
    <xdr:to>
      <xdr:col>7</xdr:col>
      <xdr:colOff>504825</xdr:colOff>
      <xdr:row>13</xdr:row>
      <xdr:rowOff>75986</xdr:rowOff>
    </xdr:to>
    <xdr:cxnSp macro="">
      <xdr:nvCxnSpPr>
        <xdr:cNvPr id="4" name="Straight Connector 3">
          <a:extLst>
            <a:ext uri="{FF2B5EF4-FFF2-40B4-BE49-F238E27FC236}">
              <a16:creationId xmlns:a16="http://schemas.microsoft.com/office/drawing/2014/main" id="{2074DF7F-8E27-4F16-B7B1-27BB0E2C4052}"/>
            </a:ext>
          </a:extLst>
        </xdr:cNvPr>
        <xdr:cNvCxnSpPr/>
      </xdr:nvCxnSpPr>
      <xdr:spPr>
        <a:xfrm flipV="1">
          <a:off x="5305425" y="77152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4</xdr:row>
      <xdr:rowOff>57150</xdr:rowOff>
    </xdr:from>
    <xdr:to>
      <xdr:col>10</xdr:col>
      <xdr:colOff>47625</xdr:colOff>
      <xdr:row>13</xdr:row>
      <xdr:rowOff>123611</xdr:rowOff>
    </xdr:to>
    <xdr:cxnSp macro="">
      <xdr:nvCxnSpPr>
        <xdr:cNvPr id="5" name="Straight Connector 4">
          <a:extLst>
            <a:ext uri="{FF2B5EF4-FFF2-40B4-BE49-F238E27FC236}">
              <a16:creationId xmlns:a16="http://schemas.microsoft.com/office/drawing/2014/main" id="{8328E745-01F8-4635-B89C-C51AB5B0793D}"/>
            </a:ext>
          </a:extLst>
        </xdr:cNvPr>
        <xdr:cNvCxnSpPr/>
      </xdr:nvCxnSpPr>
      <xdr:spPr>
        <a:xfrm flipV="1">
          <a:off x="6677025" y="81915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xdr:row>
      <xdr:rowOff>171450</xdr:rowOff>
    </xdr:from>
    <xdr:to>
      <xdr:col>5</xdr:col>
      <xdr:colOff>504825</xdr:colOff>
      <xdr:row>4</xdr:row>
      <xdr:rowOff>186218</xdr:rowOff>
    </xdr:to>
    <xdr:sp macro="" textlink="">
      <xdr:nvSpPr>
        <xdr:cNvPr id="6" name="TextBox 5">
          <a:extLst>
            <a:ext uri="{FF2B5EF4-FFF2-40B4-BE49-F238E27FC236}">
              <a16:creationId xmlns:a16="http://schemas.microsoft.com/office/drawing/2014/main" id="{13932085-3CDE-406E-B5C7-65BC08071C08}"/>
            </a:ext>
          </a:extLst>
        </xdr:cNvPr>
        <xdr:cNvSpPr txBox="1"/>
      </xdr:nvSpPr>
      <xdr:spPr>
        <a:xfrm>
          <a:off x="30956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lumMod val="50000"/>
                </a:schemeClr>
              </a:solidFill>
              <a:latin typeface="+mn-lt"/>
              <a:cs typeface="Aharoni" panose="02010803020104030203" pitchFamily="2" charset="-79"/>
            </a:rPr>
            <a:t>Pre iOS</a:t>
          </a:r>
        </a:p>
      </xdr:txBody>
    </xdr:sp>
    <xdr:clientData/>
  </xdr:twoCellAnchor>
  <xdr:twoCellAnchor>
    <xdr:from>
      <xdr:col>6</xdr:col>
      <xdr:colOff>200025</xdr:colOff>
      <xdr:row>2</xdr:row>
      <xdr:rowOff>161925</xdr:rowOff>
    </xdr:from>
    <xdr:to>
      <xdr:col>7</xdr:col>
      <xdr:colOff>238125</xdr:colOff>
      <xdr:row>4</xdr:row>
      <xdr:rowOff>176693</xdr:rowOff>
    </xdr:to>
    <xdr:sp macro="" textlink="">
      <xdr:nvSpPr>
        <xdr:cNvPr id="7" name="TextBox 6">
          <a:extLst>
            <a:ext uri="{FF2B5EF4-FFF2-40B4-BE49-F238E27FC236}">
              <a16:creationId xmlns:a16="http://schemas.microsoft.com/office/drawing/2014/main" id="{96BEAD86-E7D6-4B36-941E-D132AC15F192}"/>
            </a:ext>
          </a:extLst>
        </xdr:cNvPr>
        <xdr:cNvSpPr txBox="1"/>
      </xdr:nvSpPr>
      <xdr:spPr>
        <a:xfrm>
          <a:off x="4295775" y="54292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S1</a:t>
          </a:r>
        </a:p>
      </xdr:txBody>
    </xdr:sp>
    <xdr:clientData/>
  </xdr:twoCellAnchor>
  <xdr:twoCellAnchor>
    <xdr:from>
      <xdr:col>8</xdr:col>
      <xdr:colOff>247650</xdr:colOff>
      <xdr:row>2</xdr:row>
      <xdr:rowOff>171450</xdr:rowOff>
    </xdr:from>
    <xdr:to>
      <xdr:col>9</xdr:col>
      <xdr:colOff>409575</xdr:colOff>
      <xdr:row>4</xdr:row>
      <xdr:rowOff>186218</xdr:rowOff>
    </xdr:to>
    <xdr:sp macro="" textlink="">
      <xdr:nvSpPr>
        <xdr:cNvPr id="8" name="TextBox 7">
          <a:extLst>
            <a:ext uri="{FF2B5EF4-FFF2-40B4-BE49-F238E27FC236}">
              <a16:creationId xmlns:a16="http://schemas.microsoft.com/office/drawing/2014/main" id="{002227C0-25A6-41D7-8251-29C97435576F}"/>
            </a:ext>
          </a:extLst>
        </xdr:cNvPr>
        <xdr:cNvSpPr txBox="1"/>
      </xdr:nvSpPr>
      <xdr:spPr>
        <a:xfrm>
          <a:off x="56864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S2</a:t>
          </a:r>
        </a:p>
      </xdr:txBody>
    </xdr:sp>
    <xdr:clientData/>
  </xdr:twoCellAnchor>
  <xdr:twoCellAnchor>
    <xdr:from>
      <xdr:col>10</xdr:col>
      <xdr:colOff>381000</xdr:colOff>
      <xdr:row>2</xdr:row>
      <xdr:rowOff>180975</xdr:rowOff>
    </xdr:from>
    <xdr:to>
      <xdr:col>11</xdr:col>
      <xdr:colOff>542925</xdr:colOff>
      <xdr:row>5</xdr:row>
      <xdr:rowOff>5243</xdr:rowOff>
    </xdr:to>
    <xdr:sp macro="" textlink="">
      <xdr:nvSpPr>
        <xdr:cNvPr id="9" name="TextBox 8">
          <a:extLst>
            <a:ext uri="{FF2B5EF4-FFF2-40B4-BE49-F238E27FC236}">
              <a16:creationId xmlns:a16="http://schemas.microsoft.com/office/drawing/2014/main" id="{DAF512D9-1490-4988-B481-360459D001F1}"/>
            </a:ext>
          </a:extLst>
        </xdr:cNvPr>
        <xdr:cNvSpPr txBox="1"/>
      </xdr:nvSpPr>
      <xdr:spPr>
        <a:xfrm>
          <a:off x="7038975" y="56197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S3</a:t>
          </a:r>
        </a:p>
      </xdr:txBody>
    </xdr:sp>
    <xdr:clientData/>
  </xdr:twoCellAnchor>
  <xdr:twoCellAnchor>
    <xdr:from>
      <xdr:col>12</xdr:col>
      <xdr:colOff>142875</xdr:colOff>
      <xdr:row>4</xdr:row>
      <xdr:rowOff>66675</xdr:rowOff>
    </xdr:from>
    <xdr:to>
      <xdr:col>12</xdr:col>
      <xdr:colOff>171450</xdr:colOff>
      <xdr:row>13</xdr:row>
      <xdr:rowOff>133136</xdr:rowOff>
    </xdr:to>
    <xdr:cxnSp macro="">
      <xdr:nvCxnSpPr>
        <xdr:cNvPr id="11" name="Straight Connector 10">
          <a:extLst>
            <a:ext uri="{FF2B5EF4-FFF2-40B4-BE49-F238E27FC236}">
              <a16:creationId xmlns:a16="http://schemas.microsoft.com/office/drawing/2014/main" id="{B72C3C7F-7F69-4E74-941C-0851CA56F567}"/>
            </a:ext>
          </a:extLst>
        </xdr:cNvPr>
        <xdr:cNvCxnSpPr/>
      </xdr:nvCxnSpPr>
      <xdr:spPr>
        <a:xfrm flipV="1">
          <a:off x="8020050" y="82867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xdr:row>
      <xdr:rowOff>114300</xdr:rowOff>
    </xdr:from>
    <xdr:ext cx="1295291" cy="264560"/>
    <xdr:sp macro="" textlink="">
      <xdr:nvSpPr>
        <xdr:cNvPr id="12" name="TextBox 11">
          <a:extLst>
            <a:ext uri="{FF2B5EF4-FFF2-40B4-BE49-F238E27FC236}">
              <a16:creationId xmlns:a16="http://schemas.microsoft.com/office/drawing/2014/main" id="{961B28E5-CC42-4F93-91C1-DDEE3A3F2E30}"/>
            </a:ext>
          </a:extLst>
        </xdr:cNvPr>
        <xdr:cNvSpPr txBox="1"/>
      </xdr:nvSpPr>
      <xdr:spPr>
        <a:xfrm>
          <a:off x="6048375" y="1638300"/>
          <a:ext cx="1295291" cy="26456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MODELING PERIOD</a:t>
          </a:r>
        </a:p>
      </xdr:txBody>
    </xdr:sp>
    <xdr:clientData/>
  </xdr:oneCellAnchor>
  <xdr:twoCellAnchor>
    <xdr:from>
      <xdr:col>7</xdr:col>
      <xdr:colOff>447675</xdr:colOff>
      <xdr:row>10</xdr:row>
      <xdr:rowOff>47625</xdr:rowOff>
    </xdr:from>
    <xdr:to>
      <xdr:col>12</xdr:col>
      <xdr:colOff>200025</xdr:colOff>
      <xdr:row>10</xdr:row>
      <xdr:rowOff>66675</xdr:rowOff>
    </xdr:to>
    <xdr:cxnSp macro="">
      <xdr:nvCxnSpPr>
        <xdr:cNvPr id="13" name="Straight Arrow Connector 12">
          <a:extLst>
            <a:ext uri="{FF2B5EF4-FFF2-40B4-BE49-F238E27FC236}">
              <a16:creationId xmlns:a16="http://schemas.microsoft.com/office/drawing/2014/main" id="{C0339059-9CA7-4A4C-B43F-FCE3C133976D}"/>
            </a:ext>
          </a:extLst>
        </xdr:cNvPr>
        <xdr:cNvCxnSpPr/>
      </xdr:nvCxnSpPr>
      <xdr:spPr>
        <a:xfrm>
          <a:off x="5276850" y="1952625"/>
          <a:ext cx="2800350" cy="19050"/>
        </a:xfrm>
        <a:prstGeom prst="straightConnector1">
          <a:avLst/>
        </a:prstGeom>
        <a:ln>
          <a:solidFill>
            <a:schemeClr val="bg2">
              <a:lumMod val="9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123824</xdr:colOff>
      <xdr:row>2</xdr:row>
      <xdr:rowOff>139578</xdr:rowOff>
    </xdr:from>
    <xdr:to>
      <xdr:col>19</xdr:col>
      <xdr:colOff>24201</xdr:colOff>
      <xdr:row>20</xdr:row>
      <xdr:rowOff>165868</xdr:rowOff>
    </xdr:to>
    <xdr:pic>
      <xdr:nvPicPr>
        <xdr:cNvPr id="3" name="Picture 2">
          <a:extLst>
            <a:ext uri="{FF2B5EF4-FFF2-40B4-BE49-F238E27FC236}">
              <a16:creationId xmlns:a16="http://schemas.microsoft.com/office/drawing/2014/main" id="{AB141A57-961F-4391-8EDB-5E771204681D}"/>
            </a:ext>
          </a:extLst>
        </xdr:cNvPr>
        <xdr:cNvPicPr>
          <a:picLocks noChangeAspect="1"/>
        </xdr:cNvPicPr>
      </xdr:nvPicPr>
      <xdr:blipFill>
        <a:blip xmlns:r="http://schemas.openxmlformats.org/officeDocument/2006/relationships" r:embed="rId1"/>
        <a:stretch>
          <a:fillRect/>
        </a:stretch>
      </xdr:blipFill>
      <xdr:spPr>
        <a:xfrm>
          <a:off x="6219824" y="520578"/>
          <a:ext cx="5386777" cy="34552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340184</xdr:colOff>
      <xdr:row>3</xdr:row>
      <xdr:rowOff>33130</xdr:rowOff>
    </xdr:from>
    <xdr:to>
      <xdr:col>4</xdr:col>
      <xdr:colOff>514119</xdr:colOff>
      <xdr:row>3</xdr:row>
      <xdr:rowOff>182217</xdr:rowOff>
    </xdr:to>
    <xdr:sp macro="" textlink="">
      <xdr:nvSpPr>
        <xdr:cNvPr id="2" name="Arrow: Up 1">
          <a:extLst>
            <a:ext uri="{FF2B5EF4-FFF2-40B4-BE49-F238E27FC236}">
              <a16:creationId xmlns:a16="http://schemas.microsoft.com/office/drawing/2014/main" id="{3E9EC584-813C-4A7E-920F-7556C8DE2911}"/>
            </a:ext>
          </a:extLst>
        </xdr:cNvPr>
        <xdr:cNvSpPr/>
      </xdr:nvSpPr>
      <xdr:spPr>
        <a:xfrm>
          <a:off x="3961400" y="8569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334529</xdr:colOff>
      <xdr:row>10</xdr:row>
      <xdr:rowOff>29816</xdr:rowOff>
    </xdr:from>
    <xdr:to>
      <xdr:col>4</xdr:col>
      <xdr:colOff>508464</xdr:colOff>
      <xdr:row>10</xdr:row>
      <xdr:rowOff>178903</xdr:rowOff>
    </xdr:to>
    <xdr:sp macro="" textlink="">
      <xdr:nvSpPr>
        <xdr:cNvPr id="8" name="Arrow: Up 7">
          <a:extLst>
            <a:ext uri="{FF2B5EF4-FFF2-40B4-BE49-F238E27FC236}">
              <a16:creationId xmlns:a16="http://schemas.microsoft.com/office/drawing/2014/main" id="{E68BD37B-AE9F-4E00-8A9A-6A2CD2B71AE5}"/>
            </a:ext>
          </a:extLst>
        </xdr:cNvPr>
        <xdr:cNvSpPr/>
      </xdr:nvSpPr>
      <xdr:spPr>
        <a:xfrm>
          <a:off x="3969068" y="221555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362778</xdr:colOff>
      <xdr:row>16</xdr:row>
      <xdr:rowOff>0</xdr:rowOff>
    </xdr:from>
    <xdr:to>
      <xdr:col>4</xdr:col>
      <xdr:colOff>536713</xdr:colOff>
      <xdr:row>16</xdr:row>
      <xdr:rowOff>6624</xdr:rowOff>
    </xdr:to>
    <xdr:sp macro="" textlink="">
      <xdr:nvSpPr>
        <xdr:cNvPr id="13" name="Arrow: Up 12">
          <a:extLst>
            <a:ext uri="{FF2B5EF4-FFF2-40B4-BE49-F238E27FC236}">
              <a16:creationId xmlns:a16="http://schemas.microsoft.com/office/drawing/2014/main" id="{E5D616DD-0D82-48C6-9466-E1F9BF6A19AC}"/>
            </a:ext>
          </a:extLst>
        </xdr:cNvPr>
        <xdr:cNvSpPr/>
      </xdr:nvSpPr>
      <xdr:spPr>
        <a:xfrm rot="10800000">
          <a:off x="3991803" y="3170994"/>
          <a:ext cx="173935" cy="150330"/>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342299</xdr:colOff>
      <xdr:row>8</xdr:row>
      <xdr:rowOff>41961</xdr:rowOff>
    </xdr:from>
    <xdr:to>
      <xdr:col>4</xdr:col>
      <xdr:colOff>516234</xdr:colOff>
      <xdr:row>9</xdr:row>
      <xdr:rowOff>548</xdr:rowOff>
    </xdr:to>
    <xdr:sp macro="" textlink="">
      <xdr:nvSpPr>
        <xdr:cNvPr id="18" name="Arrow: Up 17">
          <a:extLst>
            <a:ext uri="{FF2B5EF4-FFF2-40B4-BE49-F238E27FC236}">
              <a16:creationId xmlns:a16="http://schemas.microsoft.com/office/drawing/2014/main" id="{63EAC87C-4E18-44F9-B61F-8E3321018F49}"/>
            </a:ext>
          </a:extLst>
        </xdr:cNvPr>
        <xdr:cNvSpPr/>
      </xdr:nvSpPr>
      <xdr:spPr>
        <a:xfrm rot="10800000">
          <a:off x="3971324" y="1823136"/>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348821</xdr:colOff>
      <xdr:row>13</xdr:row>
      <xdr:rowOff>41789</xdr:rowOff>
    </xdr:from>
    <xdr:to>
      <xdr:col>4</xdr:col>
      <xdr:colOff>522756</xdr:colOff>
      <xdr:row>13</xdr:row>
      <xdr:rowOff>189160</xdr:rowOff>
    </xdr:to>
    <xdr:sp macro="" textlink="">
      <xdr:nvSpPr>
        <xdr:cNvPr id="19" name="Arrow: Up 18">
          <a:extLst>
            <a:ext uri="{FF2B5EF4-FFF2-40B4-BE49-F238E27FC236}">
              <a16:creationId xmlns:a16="http://schemas.microsoft.com/office/drawing/2014/main" id="{13387E35-B3AC-400B-AA58-CB86890BE347}"/>
            </a:ext>
          </a:extLst>
        </xdr:cNvPr>
        <xdr:cNvSpPr/>
      </xdr:nvSpPr>
      <xdr:spPr>
        <a:xfrm rot="10800000">
          <a:off x="3977846" y="2775464"/>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337211</xdr:colOff>
      <xdr:row>5</xdr:row>
      <xdr:rowOff>34226</xdr:rowOff>
    </xdr:from>
    <xdr:to>
      <xdr:col>4</xdr:col>
      <xdr:colOff>511146</xdr:colOff>
      <xdr:row>5</xdr:row>
      <xdr:rowOff>183313</xdr:rowOff>
    </xdr:to>
    <xdr:sp macro="" textlink="">
      <xdr:nvSpPr>
        <xdr:cNvPr id="28" name="Arrow: Up 27">
          <a:extLst>
            <a:ext uri="{FF2B5EF4-FFF2-40B4-BE49-F238E27FC236}">
              <a16:creationId xmlns:a16="http://schemas.microsoft.com/office/drawing/2014/main" id="{DF25C0E7-9C98-454B-ACC2-BCC8044CCD93}"/>
            </a:ext>
          </a:extLst>
        </xdr:cNvPr>
        <xdr:cNvSpPr/>
      </xdr:nvSpPr>
      <xdr:spPr>
        <a:xfrm rot="10800000">
          <a:off x="3967597" y="1247983"/>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12</xdr:row>
      <xdr:rowOff>42390</xdr:rowOff>
    </xdr:from>
    <xdr:to>
      <xdr:col>4</xdr:col>
      <xdr:colOff>517950</xdr:colOff>
      <xdr:row>13</xdr:row>
      <xdr:rowOff>977</xdr:rowOff>
    </xdr:to>
    <xdr:sp macro="" textlink="">
      <xdr:nvSpPr>
        <xdr:cNvPr id="29" name="Arrow: Up 28">
          <a:extLst>
            <a:ext uri="{FF2B5EF4-FFF2-40B4-BE49-F238E27FC236}">
              <a16:creationId xmlns:a16="http://schemas.microsoft.com/office/drawing/2014/main" id="{9251BA08-C8F5-442C-A3F7-41F6EDF19114}"/>
            </a:ext>
          </a:extLst>
        </xdr:cNvPr>
        <xdr:cNvSpPr/>
      </xdr:nvSpPr>
      <xdr:spPr>
        <a:xfrm rot="10800000">
          <a:off x="3973040" y="2585565"/>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350537</xdr:colOff>
      <xdr:row>15</xdr:row>
      <xdr:rowOff>29261</xdr:rowOff>
    </xdr:from>
    <xdr:to>
      <xdr:col>4</xdr:col>
      <xdr:colOff>524472</xdr:colOff>
      <xdr:row>15</xdr:row>
      <xdr:rowOff>176632</xdr:rowOff>
    </xdr:to>
    <xdr:sp macro="" textlink="">
      <xdr:nvSpPr>
        <xdr:cNvPr id="30" name="Arrow: Up 29">
          <a:extLst>
            <a:ext uri="{FF2B5EF4-FFF2-40B4-BE49-F238E27FC236}">
              <a16:creationId xmlns:a16="http://schemas.microsoft.com/office/drawing/2014/main" id="{93EE1C13-18EB-4D46-9907-5499D847CF55}"/>
            </a:ext>
          </a:extLst>
        </xdr:cNvPr>
        <xdr:cNvSpPr/>
      </xdr:nvSpPr>
      <xdr:spPr>
        <a:xfrm rot="10800000">
          <a:off x="3979562" y="3143936"/>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11</xdr:row>
      <xdr:rowOff>32865</xdr:rowOff>
    </xdr:from>
    <xdr:to>
      <xdr:col>4</xdr:col>
      <xdr:colOff>517950</xdr:colOff>
      <xdr:row>11</xdr:row>
      <xdr:rowOff>181952</xdr:rowOff>
    </xdr:to>
    <xdr:sp macro="" textlink="">
      <xdr:nvSpPr>
        <xdr:cNvPr id="31" name="Arrow: Up 30">
          <a:extLst>
            <a:ext uri="{FF2B5EF4-FFF2-40B4-BE49-F238E27FC236}">
              <a16:creationId xmlns:a16="http://schemas.microsoft.com/office/drawing/2014/main" id="{390D96FC-317F-4CA4-B6E0-A6866CB79D30}"/>
            </a:ext>
          </a:extLst>
        </xdr:cNvPr>
        <xdr:cNvSpPr/>
      </xdr:nvSpPr>
      <xdr:spPr>
        <a:xfrm rot="10800000">
          <a:off x="3973040" y="2385540"/>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6</xdr:row>
      <xdr:rowOff>28239</xdr:rowOff>
    </xdr:from>
    <xdr:to>
      <xdr:col>4</xdr:col>
      <xdr:colOff>506310</xdr:colOff>
      <xdr:row>6</xdr:row>
      <xdr:rowOff>177326</xdr:rowOff>
    </xdr:to>
    <xdr:sp macro="" textlink="">
      <xdr:nvSpPr>
        <xdr:cNvPr id="17" name="Arrow: Up 16">
          <a:extLst>
            <a:ext uri="{FF2B5EF4-FFF2-40B4-BE49-F238E27FC236}">
              <a16:creationId xmlns:a16="http://schemas.microsoft.com/office/drawing/2014/main" id="{E4EE7C1B-A8F0-45DD-AE68-E414DE12B63C}"/>
            </a:ext>
          </a:extLst>
        </xdr:cNvPr>
        <xdr:cNvSpPr/>
      </xdr:nvSpPr>
      <xdr:spPr>
        <a:xfrm>
          <a:off x="3961400" y="14284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7</xdr:row>
      <xdr:rowOff>18714</xdr:rowOff>
    </xdr:from>
    <xdr:to>
      <xdr:col>4</xdr:col>
      <xdr:colOff>506310</xdr:colOff>
      <xdr:row>7</xdr:row>
      <xdr:rowOff>167801</xdr:rowOff>
    </xdr:to>
    <xdr:sp macro="" textlink="">
      <xdr:nvSpPr>
        <xdr:cNvPr id="20" name="Arrow: Up 19">
          <a:extLst>
            <a:ext uri="{FF2B5EF4-FFF2-40B4-BE49-F238E27FC236}">
              <a16:creationId xmlns:a16="http://schemas.microsoft.com/office/drawing/2014/main" id="{4F8AD711-43DE-4F85-BCDA-885536B5DFC2}"/>
            </a:ext>
          </a:extLst>
        </xdr:cNvPr>
        <xdr:cNvSpPr/>
      </xdr:nvSpPr>
      <xdr:spPr>
        <a:xfrm>
          <a:off x="3961400" y="1609389"/>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341900</xdr:colOff>
      <xdr:row>4</xdr:row>
      <xdr:rowOff>28239</xdr:rowOff>
    </xdr:from>
    <xdr:to>
      <xdr:col>4</xdr:col>
      <xdr:colOff>515835</xdr:colOff>
      <xdr:row>4</xdr:row>
      <xdr:rowOff>177326</xdr:rowOff>
    </xdr:to>
    <xdr:sp macro="" textlink="">
      <xdr:nvSpPr>
        <xdr:cNvPr id="21" name="Arrow: Up 20">
          <a:extLst>
            <a:ext uri="{FF2B5EF4-FFF2-40B4-BE49-F238E27FC236}">
              <a16:creationId xmlns:a16="http://schemas.microsoft.com/office/drawing/2014/main" id="{2E3C43FD-C9D2-4BBD-9FF5-F3038EAA7766}"/>
            </a:ext>
          </a:extLst>
        </xdr:cNvPr>
        <xdr:cNvSpPr/>
      </xdr:nvSpPr>
      <xdr:spPr>
        <a:xfrm>
          <a:off x="3970925" y="106646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9</xdr:row>
      <xdr:rowOff>23226</xdr:rowOff>
    </xdr:from>
    <xdr:to>
      <xdr:col>4</xdr:col>
      <xdr:colOff>506310</xdr:colOff>
      <xdr:row>9</xdr:row>
      <xdr:rowOff>172313</xdr:rowOff>
    </xdr:to>
    <xdr:sp macro="" textlink="">
      <xdr:nvSpPr>
        <xdr:cNvPr id="23" name="Arrow: Up 22">
          <a:extLst>
            <a:ext uri="{FF2B5EF4-FFF2-40B4-BE49-F238E27FC236}">
              <a16:creationId xmlns:a16="http://schemas.microsoft.com/office/drawing/2014/main" id="{2F2798A4-D439-4311-9340-E29F6E7F2CD7}"/>
            </a:ext>
          </a:extLst>
        </xdr:cNvPr>
        <xdr:cNvSpPr/>
      </xdr:nvSpPr>
      <xdr:spPr>
        <a:xfrm>
          <a:off x="3966914" y="201846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346560</xdr:colOff>
      <xdr:row>14</xdr:row>
      <xdr:rowOff>26808</xdr:rowOff>
    </xdr:from>
    <xdr:to>
      <xdr:col>4</xdr:col>
      <xdr:colOff>520495</xdr:colOff>
      <xdr:row>14</xdr:row>
      <xdr:rowOff>175895</xdr:rowOff>
    </xdr:to>
    <xdr:sp macro="" textlink="">
      <xdr:nvSpPr>
        <xdr:cNvPr id="24" name="Arrow: Up 23">
          <a:extLst>
            <a:ext uri="{FF2B5EF4-FFF2-40B4-BE49-F238E27FC236}">
              <a16:creationId xmlns:a16="http://schemas.microsoft.com/office/drawing/2014/main" id="{E1DB90BA-BDBD-40EF-83D6-71667116BFF0}"/>
            </a:ext>
          </a:extLst>
        </xdr:cNvPr>
        <xdr:cNvSpPr/>
      </xdr:nvSpPr>
      <xdr:spPr>
        <a:xfrm>
          <a:off x="3981099" y="2974545"/>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828675</xdr:colOff>
      <xdr:row>2</xdr:row>
      <xdr:rowOff>9530</xdr:rowOff>
    </xdr:from>
    <xdr:to>
      <xdr:col>21</xdr:col>
      <xdr:colOff>85724</xdr:colOff>
      <xdr:row>13</xdr:row>
      <xdr:rowOff>152399</xdr:rowOff>
    </xdr:to>
    <xdr:graphicFrame macro="">
      <xdr:nvGraphicFramePr>
        <xdr:cNvPr id="2" name="Chart 1">
          <a:extLst>
            <a:ext uri="{FF2B5EF4-FFF2-40B4-BE49-F238E27FC236}">
              <a16:creationId xmlns:a16="http://schemas.microsoft.com/office/drawing/2014/main" id="{805B177C-F096-43AD-A1B0-83977AB6E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542924</xdr:colOff>
      <xdr:row>9</xdr:row>
      <xdr:rowOff>71437</xdr:rowOff>
    </xdr:from>
    <xdr:to>
      <xdr:col>17</xdr:col>
      <xdr:colOff>1400174</xdr:colOff>
      <xdr:row>23</xdr:row>
      <xdr:rowOff>180975</xdr:rowOff>
    </xdr:to>
    <xdr:graphicFrame macro="">
      <xdr:nvGraphicFramePr>
        <xdr:cNvPr id="2" name="Chart 1">
          <a:extLst>
            <a:ext uri="{FF2B5EF4-FFF2-40B4-BE49-F238E27FC236}">
              <a16:creationId xmlns:a16="http://schemas.microsoft.com/office/drawing/2014/main" id="{E835FFF3-A9E7-46C0-86FE-103A16962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vyahbhat/Downloads/1MT_KC_USA_IOS_FEB2022_V2_ModelExport%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Kavya%20Bhat-8.13.2021\SynologyDrive\MMM%201MT\1MT_KC_USA_IOS_FEB2022_V2_ModelExport%20Fin%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sheetData sheetId="1"/>
      <sheetData sheetId="2">
        <row r="4">
          <cell r="A4" t="str">
            <v>Comp_GameofSultans_Dwnlds_TRFM</v>
          </cell>
          <cell r="B4">
            <v>-235413.52679547222</v>
          </cell>
        </row>
        <row r="5">
          <cell r="A5" t="str">
            <v>Comp_KingsThron_GameofConquest_Dwnlds</v>
          </cell>
          <cell r="B5">
            <v>-2429.915032511235</v>
          </cell>
        </row>
        <row r="6">
          <cell r="A6" t="str">
            <v>DigitalImp_AppleSearch_Total_Jul_Aug_TRFM_SC2</v>
          </cell>
          <cell r="B6">
            <v>55292.203148352412</v>
          </cell>
        </row>
        <row r="7">
          <cell r="A7" t="str">
            <v>DigitalImp_AppleSearch_Total_Sep_Oct_TRFM_SC</v>
          </cell>
          <cell r="B7">
            <v>55785.893885942955</v>
          </cell>
        </row>
        <row r="8">
          <cell r="A8" t="str">
            <v>DigitalImp_FB_AEO_Jul_Aug_TRFM_TRFM_TRFM_SC2</v>
          </cell>
          <cell r="B8">
            <v>146159.03484729148</v>
          </cell>
        </row>
        <row r="9">
          <cell r="A9" t="str">
            <v>DigitalImp_FB_AEO_May_Jun_TRFM_TRFM_TRFM</v>
          </cell>
          <cell r="B9">
            <v>63916.767988762811</v>
          </cell>
        </row>
        <row r="10">
          <cell r="A10" t="str">
            <v>DigitalImp_FB_AEO_Sep_Oct_TRFM_TRFM_SC</v>
          </cell>
          <cell r="B10">
            <v>380004.57056693494</v>
          </cell>
        </row>
        <row r="11">
          <cell r="A11" t="str">
            <v>DigitalImp_FB_MAIA_May_Jun_TRFM_SC2</v>
          </cell>
          <cell r="B11">
            <v>1630.2026197189684</v>
          </cell>
        </row>
        <row r="12">
          <cell r="A12" t="str">
            <v>DigitalImp_FB_MAIA_Sep_Oct_TRFM_SC</v>
          </cell>
          <cell r="B12">
            <v>21785.467689825244</v>
          </cell>
        </row>
        <row r="13">
          <cell r="A13" t="str">
            <v>DigitalImp_Google_UAC1_0_Jul_Aug_TRFM_SC2</v>
          </cell>
          <cell r="B13">
            <v>13772.999702794628</v>
          </cell>
        </row>
        <row r="14">
          <cell r="A14" t="str">
            <v>DigitalImp_Google_UAC1_0_May_Jun_TRFM_SC</v>
          </cell>
          <cell r="B14">
            <v>1.4252636836759711E-3</v>
          </cell>
        </row>
        <row r="15">
          <cell r="A15" t="str">
            <v>DigitalImp_Google_UAC1_0_Sep_Oct_TRFM_TRFM_SC2</v>
          </cell>
          <cell r="B15">
            <v>91014.312132481253</v>
          </cell>
        </row>
        <row r="16">
          <cell r="A16" t="str">
            <v>DigitalImp_Google_UAC2_5_Jul_Aug_TRFM_SC2</v>
          </cell>
          <cell r="B16">
            <v>10467.511613910858</v>
          </cell>
        </row>
        <row r="17">
          <cell r="A17" t="str">
            <v>DigitalImp_Google_UAC2_5_May_Jun_TRFM_TRFM_SC2</v>
          </cell>
          <cell r="B17">
            <v>2663.4144824297364</v>
          </cell>
        </row>
        <row r="18">
          <cell r="A18" t="str">
            <v>DigitalImp_Google_UAC2_5_Sep_Oct_TRFM_TRFM_SC6</v>
          </cell>
          <cell r="B18">
            <v>189382.98125843226</v>
          </cell>
        </row>
        <row r="19">
          <cell r="A19" t="str">
            <v>DigitalImp_IronSource_Total_Jul_Aug_TRFM_TRFM_SC2</v>
          </cell>
          <cell r="B19">
            <v>53418.708533494013</v>
          </cell>
        </row>
        <row r="20">
          <cell r="A20" t="str">
            <v>DigitalImp_IronSource_Total_May_Jun_TRFM_SC</v>
          </cell>
          <cell r="B20">
            <v>2706.9985248605294</v>
          </cell>
        </row>
        <row r="21">
          <cell r="A21" t="str">
            <v>DigitalImp_IronSource_Total_Sep_Oct_TRFM_TRFM_SC3</v>
          </cell>
          <cell r="B21">
            <v>136710.98420782742</v>
          </cell>
        </row>
        <row r="22">
          <cell r="A22" t="str">
            <v>DigitalImp_Kaden_Total_Sep_Oct_TRFM_TRFM_TRFM_TRFM_SC2</v>
          </cell>
          <cell r="B22">
            <v>4915.6015005710487</v>
          </cell>
        </row>
        <row r="23">
          <cell r="A23" t="str">
            <v>DigitalImp_Moloco_Total_Sep_Oct_TRFM_SC</v>
          </cell>
          <cell r="B23">
            <v>162393.75650342333</v>
          </cell>
        </row>
        <row r="24">
          <cell r="A24" t="str">
            <v>DigitalImp_Snapchat_AEO_Jul_Aug_TRFM_TRFM_TRFM_SC2</v>
          </cell>
          <cell r="B24">
            <v>5720.2318152869357</v>
          </cell>
        </row>
        <row r="25">
          <cell r="A25" t="str">
            <v>DigitalImp_Snapchat_AEO_Sep_Oct_TRFM_TRFM_SC2</v>
          </cell>
          <cell r="B25">
            <v>20947.56006060568</v>
          </cell>
        </row>
        <row r="26">
          <cell r="A26" t="str">
            <v>DigitalImp_Snapchat_MAIA_Jul_Aug_TRFM_SC</v>
          </cell>
          <cell r="B26">
            <v>9916.8772687416385</v>
          </cell>
        </row>
        <row r="27">
          <cell r="A27" t="str">
            <v>DigitalImp_Snapchat_MAIA_Sep_Oct_TRFM_SC</v>
          </cell>
          <cell r="B27">
            <v>34092.843227842888</v>
          </cell>
        </row>
        <row r="28">
          <cell r="A28" t="str">
            <v>DigitalImp_TikTok_AEO_Sep_Oct_TRFM_SC</v>
          </cell>
          <cell r="B28">
            <v>5408.0225846985049</v>
          </cell>
        </row>
        <row r="29">
          <cell r="A29" t="str">
            <v>DigitalImp_TikTok_MAIA_Sep_Oct_TRFM_SC</v>
          </cell>
          <cell r="B29">
            <v>14406.062244924915</v>
          </cell>
        </row>
        <row r="30">
          <cell r="A30" t="str">
            <v>DigitalImp_Unity_AEO_Jul_Aug_TRFM_TRFM_SC</v>
          </cell>
          <cell r="B30">
            <v>18617.618202587204</v>
          </cell>
        </row>
        <row r="31">
          <cell r="A31" t="str">
            <v>DigitalImp_Unity_AEO_May_Jun_TRFM_TRFM_SC2</v>
          </cell>
          <cell r="B31">
            <v>5536.4615213848228</v>
          </cell>
        </row>
        <row r="32">
          <cell r="A32" t="str">
            <v>DigitalImp_Unity_AEO_Sep_Oct_TRFM_TRFM_SC</v>
          </cell>
          <cell r="B32">
            <v>225449.40041752299</v>
          </cell>
        </row>
        <row r="33">
          <cell r="A33" t="str">
            <v>GameUpdate_InternalEvent_SepOct_TRFM</v>
          </cell>
          <cell r="B33">
            <v>1063.9063304462488</v>
          </cell>
        </row>
        <row r="34">
          <cell r="A34" t="str">
            <v>GameUpdate_Newcontent_InternalEvent_TRFM_TRFM_TRFM</v>
          </cell>
          <cell r="B34">
            <v>132.913999999998</v>
          </cell>
        </row>
        <row r="35">
          <cell r="A35" t="str">
            <v>GameUpdate_NewContent_TRFM</v>
          </cell>
          <cell r="B35">
            <v>4849.4084152840796</v>
          </cell>
        </row>
        <row r="36">
          <cell r="A36" t="str">
            <v>GU_InternalEvent_AugSep_29th_TRFM</v>
          </cell>
          <cell r="B36">
            <v>6885.4653636484218</v>
          </cell>
        </row>
        <row r="37">
          <cell r="A37" t="str">
            <v>GU_InternalEvent_AugSep_Others_TRFM_TRFM_TRFM</v>
          </cell>
          <cell r="B37">
            <v>3097.8479999999968</v>
          </cell>
        </row>
        <row r="38">
          <cell r="A38" t="str">
            <v>GU_InternalEvent_Oct_29th_TRFM</v>
          </cell>
          <cell r="B38">
            <v>22448.649131211649</v>
          </cell>
        </row>
        <row r="39">
          <cell r="A39" t="str">
            <v>GU_InternalEvent_Oct_Others_TRFM</v>
          </cell>
          <cell r="B39">
            <v>8658.7275546010715</v>
          </cell>
        </row>
        <row r="40">
          <cell r="A40" t="str">
            <v>Holiday</v>
          </cell>
          <cell r="B40">
            <v>14433.82801955946</v>
          </cell>
        </row>
        <row r="41">
          <cell r="A41" t="str">
            <v>INTERCEPT</v>
          </cell>
          <cell r="B41">
            <v>773478.34965432691</v>
          </cell>
        </row>
        <row r="42">
          <cell r="A42" t="str">
            <v>Week_Fri_JulAug</v>
          </cell>
          <cell r="B42">
            <v>16287.309733118942</v>
          </cell>
        </row>
        <row r="43">
          <cell r="A43" t="str">
            <v>Week_Fri_MayJun</v>
          </cell>
          <cell r="B43">
            <v>1448.1833437392279</v>
          </cell>
        </row>
        <row r="44">
          <cell r="A44" t="str">
            <v>Week_Fri_SepOct_V2</v>
          </cell>
          <cell r="B44">
            <v>39902.535668516881</v>
          </cell>
        </row>
        <row r="45">
          <cell r="A45" t="str">
            <v>Week_Mon_JulAug</v>
          </cell>
          <cell r="B45">
            <v>13838.514060175739</v>
          </cell>
        </row>
        <row r="46">
          <cell r="A46" t="str">
            <v>Week_Sat_JulAug</v>
          </cell>
          <cell r="B46">
            <v>14662.234570958462</v>
          </cell>
        </row>
        <row r="47">
          <cell r="A47" t="str">
            <v>Week_Sat_SepOct_V2</v>
          </cell>
          <cell r="B47">
            <v>44794.748635189128</v>
          </cell>
        </row>
        <row r="48">
          <cell r="A48" t="str">
            <v>Week_Sun_JulAug</v>
          </cell>
          <cell r="B48">
            <v>12573.590308917297</v>
          </cell>
        </row>
        <row r="49">
          <cell r="A49" t="str">
            <v>Week_Sun_SepOct_V2</v>
          </cell>
          <cell r="B49">
            <v>43630.820831195357</v>
          </cell>
        </row>
        <row r="50">
          <cell r="A50" t="str">
            <v>Week_Thur_JulAug</v>
          </cell>
          <cell r="B50">
            <v>12184.02671264397</v>
          </cell>
        </row>
        <row r="51">
          <cell r="A51" t="str">
            <v>Week_Thur_SepOct</v>
          </cell>
          <cell r="B51">
            <v>26287.166321125827</v>
          </cell>
        </row>
        <row r="52">
          <cell r="A52" t="str">
            <v>Week_Wed_JulAug</v>
          </cell>
          <cell r="B52">
            <v>8574.3394883021592</v>
          </cell>
        </row>
        <row r="53">
          <cell r="A53" t="str">
            <v>Week_Wed_SepOct</v>
          </cell>
          <cell r="B53">
            <v>22853.958971568303</v>
          </cell>
        </row>
        <row r="54">
          <cell r="A54" t="str">
            <v>Weekday</v>
          </cell>
          <cell r="B54">
            <v>-5938.3308624579295</v>
          </cell>
        </row>
        <row r="55">
          <cell r="A55" t="str">
            <v>Grand Total</v>
          </cell>
          <cell r="B55">
            <v>2580421.2404000014</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row r="11">
          <cell r="G11" t="str">
            <v>MeasureName</v>
          </cell>
        </row>
      </sheetData>
      <sheetData sheetId="1"/>
      <sheetData sheetId="2">
        <row r="4">
          <cell r="A4" t="str">
            <v>Comp_GameofSultans_Dwnlds_TRFM</v>
          </cell>
          <cell r="B4">
            <v>-219110.90844165417</v>
          </cell>
        </row>
        <row r="5">
          <cell r="A5" t="str">
            <v>Comp_KingsThron_GameofConquest_Dwnlds</v>
          </cell>
          <cell r="B5">
            <v>-21089.596226602695</v>
          </cell>
        </row>
        <row r="6">
          <cell r="A6" t="str">
            <v>DigitalImp_AppleSearch_Total_Jul_Aug_TRFM_SC2</v>
          </cell>
          <cell r="B6">
            <v>55292.20314835231</v>
          </cell>
        </row>
        <row r="7">
          <cell r="A7" t="str">
            <v>DigitalImp_AppleSearch_Total_Sep_Oct_TRFM_SC</v>
          </cell>
          <cell r="B7">
            <v>55785.893885942351</v>
          </cell>
        </row>
        <row r="8">
          <cell r="A8" t="str">
            <v>DigitalImp_FB_AEO_Jul_Aug_TRFM_TRFM_TRFM_SC2</v>
          </cell>
          <cell r="B8">
            <v>146159.03484729098</v>
          </cell>
        </row>
        <row r="9">
          <cell r="A9" t="str">
            <v>DigitalImp_FB_AEO_May_Jun_TRFM_TRFM_TRFM</v>
          </cell>
          <cell r="B9">
            <v>63916.767988762571</v>
          </cell>
        </row>
        <row r="10">
          <cell r="A10" t="str">
            <v>DigitalImp_FB_AEO_Sep_Oct_TRFM_TRFM_SC</v>
          </cell>
          <cell r="B10">
            <v>380004.57056693331</v>
          </cell>
        </row>
        <row r="11">
          <cell r="A11" t="str">
            <v>DigitalImp_FB_MAIA_May_Jun_TRFM_SC2</v>
          </cell>
          <cell r="B11">
            <v>1630.2026197189632</v>
          </cell>
        </row>
        <row r="12">
          <cell r="A12" t="str">
            <v>DigitalImp_FB_MAIA_Sep_Oct_TRFM_SC</v>
          </cell>
          <cell r="B12">
            <v>21785.467689825182</v>
          </cell>
        </row>
        <row r="13">
          <cell r="A13" t="str">
            <v>DigitalImp_Google_UAC1_0_Jul_Aug_TRFM_SC2</v>
          </cell>
          <cell r="B13">
            <v>13772.999702794597</v>
          </cell>
        </row>
        <row r="14">
          <cell r="A14" t="str">
            <v>DigitalImp_Google_UAC1_0_May_Jun_TRFM_SC</v>
          </cell>
          <cell r="B14">
            <v>1.4252636889066253E-3</v>
          </cell>
        </row>
        <row r="15">
          <cell r="A15" t="str">
            <v>DigitalImp_Google_UAC1_0_Sep_Oct_TRFM_TRFM_SC2</v>
          </cell>
          <cell r="B15">
            <v>91014.312132481486</v>
          </cell>
        </row>
        <row r="16">
          <cell r="A16" t="str">
            <v>DigitalImp_Google_UAC2_5_Jul_Aug_TRFM_SC2</v>
          </cell>
          <cell r="B16">
            <v>10467.511613910832</v>
          </cell>
        </row>
        <row r="17">
          <cell r="A17" t="str">
            <v>DigitalImp_Google_UAC2_5_May_Jun_TRFM_TRFM_SC2</v>
          </cell>
          <cell r="B17">
            <v>2663.41448242973</v>
          </cell>
        </row>
        <row r="18">
          <cell r="A18" t="str">
            <v>DigitalImp_Google_UAC2_5_Sep_Oct_TRFM_TRFM_SC5</v>
          </cell>
          <cell r="B18">
            <v>182939.24173922453</v>
          </cell>
        </row>
        <row r="19">
          <cell r="A19" t="str">
            <v>DigitalImp_IronSource_Total_Jul_Aug_TRFM_TRFM_SC2</v>
          </cell>
          <cell r="B19">
            <v>53418.708533494049</v>
          </cell>
        </row>
        <row r="20">
          <cell r="A20" t="str">
            <v>DigitalImp_IronSource_Total_May_Jun_TRFM_SC</v>
          </cell>
          <cell r="B20">
            <v>2706.9985248605412</v>
          </cell>
        </row>
        <row r="21">
          <cell r="A21" t="str">
            <v>DigitalImp_IronSource_Total_Sep_Oct_TRFM_TRFM_SC</v>
          </cell>
          <cell r="B21">
            <v>131907.44791612762</v>
          </cell>
        </row>
        <row r="22">
          <cell r="A22" t="str">
            <v>DigitalImp_Kaden_Total_Sep_Oct_TRFM_TRFM_TRFM_TRFM_SC</v>
          </cell>
          <cell r="B22">
            <v>4926.8799781326452</v>
          </cell>
        </row>
        <row r="23">
          <cell r="A23" t="str">
            <v>DigitalImp_Moloco_Total_Sep_Oct_TRFM_SC</v>
          </cell>
          <cell r="B23">
            <v>162393.75650342301</v>
          </cell>
        </row>
        <row r="24">
          <cell r="A24" t="str">
            <v>DigitalImp_Snapchat_AEO_Jul_Aug_TRFM_TRFM_TRFM_SC2</v>
          </cell>
          <cell r="B24">
            <v>5720.2318152868775</v>
          </cell>
        </row>
        <row r="25">
          <cell r="A25" t="str">
            <v>DigitalImp_Snapchat_AEO_Sep_Oct_TRFM_TRFM_SC</v>
          </cell>
          <cell r="B25">
            <v>18616.582659116517</v>
          </cell>
        </row>
        <row r="26">
          <cell r="A26" t="str">
            <v>DigitalImp_Snapchat_MAIA_Jul_Aug_TRFM_SC</v>
          </cell>
          <cell r="B26">
            <v>9916.8772687415767</v>
          </cell>
        </row>
        <row r="27">
          <cell r="A27" t="str">
            <v>DigitalImp_Snapchat_MAIA_Sep_Oct_TRFM_SC</v>
          </cell>
          <cell r="B27">
            <v>34092.843227842801</v>
          </cell>
        </row>
        <row r="28">
          <cell r="A28" t="str">
            <v>DigitalImp_TikTok_AEO_Sep_Oct_TRFM_SC</v>
          </cell>
          <cell r="B28">
            <v>5408.0225846984858</v>
          </cell>
        </row>
        <row r="29">
          <cell r="A29" t="str">
            <v>DigitalImp_TikTok_MAIA_Sep_Oct_TRFM_SC</v>
          </cell>
          <cell r="B29">
            <v>14406.062244924886</v>
          </cell>
        </row>
        <row r="30">
          <cell r="A30" t="str">
            <v>DigitalImp_Unity_AEO_Jul_Aug_TRFM_TRFM_SC</v>
          </cell>
          <cell r="B30">
            <v>18617.618202586902</v>
          </cell>
        </row>
        <row r="31">
          <cell r="A31" t="str">
            <v>DigitalImp_Unity_AEO_May_Jun_TRFM_TRFM_SC2</v>
          </cell>
          <cell r="B31">
            <v>5536.4615213848037</v>
          </cell>
        </row>
        <row r="32">
          <cell r="A32" t="str">
            <v>DigitalImp_Unity_AEO_Sep_Oct_TRFM_TRFM_SC</v>
          </cell>
          <cell r="B32">
            <v>225449.40041752241</v>
          </cell>
        </row>
        <row r="33">
          <cell r="A33" t="str">
            <v>GameUpdate_InternalEvent_SepOct_TRFM</v>
          </cell>
          <cell r="B33">
            <v>1767.6347011994526</v>
          </cell>
        </row>
        <row r="34">
          <cell r="A34" t="str">
            <v>GameUpdate_Newcontent_InternalEvent_TRFM_TRFM_TRFM</v>
          </cell>
          <cell r="B34">
            <v>132.91399999999945</v>
          </cell>
        </row>
        <row r="35">
          <cell r="A35" t="str">
            <v>GameUpdate_NewContent_TRFM</v>
          </cell>
          <cell r="B35">
            <v>4902.3847907293803</v>
          </cell>
        </row>
        <row r="36">
          <cell r="A36" t="str">
            <v>GU_InternalEvent_AugSep_29th_TRFM</v>
          </cell>
          <cell r="B36">
            <v>6890.082433385468</v>
          </cell>
        </row>
        <row r="37">
          <cell r="A37" t="str">
            <v>GU_InternalEvent_AugSep_Others_TRFM_TRFM_TRFM</v>
          </cell>
          <cell r="B37">
            <v>3097.8479999999813</v>
          </cell>
        </row>
        <row r="38">
          <cell r="A38" t="str">
            <v>GU_InternalEvent_Oct_29th_TRFM</v>
          </cell>
          <cell r="B38">
            <v>22685.872877414462</v>
          </cell>
        </row>
        <row r="39">
          <cell r="A39" t="str">
            <v>GU_InternalEvent_Oct_Others_TRFM</v>
          </cell>
          <cell r="B39">
            <v>9050.8105132785295</v>
          </cell>
        </row>
        <row r="40">
          <cell r="A40" t="str">
            <v>Holiday</v>
          </cell>
          <cell r="B40">
            <v>14665.89710400442</v>
          </cell>
        </row>
        <row r="41">
          <cell r="A41" t="str">
            <v>INTERCEPT</v>
          </cell>
          <cell r="B41">
            <v>789504.40233596682</v>
          </cell>
        </row>
        <row r="42">
          <cell r="A42" t="str">
            <v>Week_Fri_JulAug</v>
          </cell>
          <cell r="B42">
            <v>15510.990376126534</v>
          </cell>
        </row>
        <row r="43">
          <cell r="A43" t="str">
            <v>Week_Fri_MayJun</v>
          </cell>
          <cell r="B43">
            <v>1241.2658514075761</v>
          </cell>
        </row>
        <row r="44">
          <cell r="A44" t="str">
            <v>Week_Fri_SepOct_V2</v>
          </cell>
          <cell r="B44">
            <v>40201.23102540832</v>
          </cell>
        </row>
        <row r="45">
          <cell r="A45" t="str">
            <v>Week_Mon_JulAug</v>
          </cell>
          <cell r="B45">
            <v>13044.74455462311</v>
          </cell>
        </row>
        <row r="46">
          <cell r="A46" t="str">
            <v>Week_Sat_JulAug</v>
          </cell>
          <cell r="B46">
            <v>14065.091831639249</v>
          </cell>
        </row>
        <row r="47">
          <cell r="A47" t="str">
            <v>Week_Sat_SepOct_V2</v>
          </cell>
          <cell r="B47">
            <v>45209.910393830964</v>
          </cell>
        </row>
        <row r="48">
          <cell r="A48" t="str">
            <v>Week_Sun_JulAug</v>
          </cell>
          <cell r="B48">
            <v>12001.933219881328</v>
          </cell>
        </row>
        <row r="49">
          <cell r="A49" t="str">
            <v>Week_Sun_SepOct_V2</v>
          </cell>
          <cell r="B49">
            <v>44153.680024513596</v>
          </cell>
        </row>
        <row r="50">
          <cell r="A50" t="str">
            <v>Week_Thur_JulAug</v>
          </cell>
          <cell r="B50">
            <v>11512.576194404581</v>
          </cell>
        </row>
        <row r="51">
          <cell r="A51" t="str">
            <v>Week_Thur_SepOct</v>
          </cell>
          <cell r="B51">
            <v>26882.618833410841</v>
          </cell>
        </row>
        <row r="52">
          <cell r="A52" t="str">
            <v>Week_Wed_JulAug</v>
          </cell>
          <cell r="B52">
            <v>8015.2278308247996</v>
          </cell>
        </row>
        <row r="53">
          <cell r="A53" t="str">
            <v>Week_Wed_SepOct</v>
          </cell>
          <cell r="B53">
            <v>23464.796093383233</v>
          </cell>
        </row>
        <row r="54">
          <cell r="A54" t="str">
            <v>Weekday</v>
          </cell>
          <cell r="B54">
            <v>-5929.6811582463897</v>
          </cell>
        </row>
        <row r="55">
          <cell r="A55" t="str">
            <v>Grand Total</v>
          </cell>
          <cell r="B55">
            <v>2580421.2404000037</v>
          </cell>
        </row>
      </sheetData>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file:///D:\Kavya%20Bhat-8.13.2021\SynologyDrive\MMM%201MT\Workbook-1MT.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1666668" createdVersion="7" refreshedVersion="7" minRefreshableVersion="3" recordCount="6421" xr:uid="{68A390DF-7725-43AD-BE99-BA3A5174DBF0}">
  <cacheSource type="worksheet">
    <worksheetSource ref="A1:L1048576"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34">
        <s v="Aarki"/>
        <s v="Apple Search"/>
        <s v="Competition 1Cluecross"/>
        <s v="Competition Triviastar"/>
        <s v="Covid Residential"/>
        <s v="Event Build Update"/>
        <s v="Event Int Lb Event"/>
        <s v="Facebook NonStatic"/>
        <s v="Facebook Static"/>
        <s v="Google"/>
        <s v="iOS 14.5 Rollout"/>
        <s v="Ironsource"/>
        <s v="Liftoff"/>
        <s v="Unity"/>
        <s v="Vungle"/>
        <m/>
        <s v="Trend" u="1"/>
        <s v="Event Int Lb Event Pre Ios14 5" u="1"/>
        <s v="Competition Nytcross" u="1"/>
        <s v="Competition Triviacrack2" u="1"/>
        <s v="Event Int Trivia" u="1"/>
        <s v="Facebook Nonstatic Pre Ios14 5" u="1"/>
        <s v="Facebook" u="1"/>
        <s v="Competition Dailypopcross" u="1"/>
        <s v="Event Int Lb Event Post Ios14 5" u="1"/>
        <s v="Facebook Static Pre Ios14 5" u="1"/>
        <e v="#N/A" u="1"/>
        <s v="Event Bugs" u="1"/>
        <s v="Gdp" u="1"/>
        <s v="Competition Wordcraze" u="1"/>
        <s v="Event Holidays" u="1"/>
        <s v="Competition Jeopardy" u="1"/>
        <s v="Facebook Static Post Ios14 5" u="1"/>
        <s v="Facebook Nonstatic Post Ios14 5" u="1"/>
      </sharedItems>
    </cacheField>
    <cacheField name="Dimension" numFmtId="0">
      <sharedItems containsBlank="1"/>
    </cacheField>
    <cacheField name="Date" numFmtId="0">
      <sharedItems containsNonDate="0" containsDate="1" containsString="0" containsBlank="1" minDate="2021-03-01T00:00:00" maxDate="2021-10-01T00:00:00" count="215">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m/>
      </sharedItems>
      <fieldGroup base="8">
        <rangePr groupBy="quarters" startDate="2021-03-01T00:00:00" endDate="2021-10-01T00:00:00"/>
        <groupItems count="6">
          <s v="(blank)"/>
          <s v="Qtr1"/>
          <s v="Qtr2"/>
          <s v="Qtr3"/>
          <s v="Qtr4"/>
          <s v="&gt;10/1/2021"/>
        </groupItems>
      </fieldGroup>
    </cacheField>
    <cacheField name="ios 14.5" numFmtId="0">
      <sharedItems containsBlank="1"/>
    </cacheField>
    <cacheField name="ios 14.5 true" numFmtId="0">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2939815" createdVersion="7" refreshedVersion="7" minRefreshableVersion="3" recordCount="30" xr:uid="{E6B292B3-05A9-42A7-818A-8812F3784D66}">
  <cacheSource type="worksheet">
    <worksheetSource ref="A1:E31" sheet="Due to"/>
  </cacheSource>
  <cacheFields count="5">
    <cacheField name="Measure" numFmtId="0">
      <sharedItems containsBlank="1"/>
    </cacheField>
    <cacheField name="Var" numFmtId="0">
      <sharedItems containsBlank="1" count="21">
        <s v="Competition 1Cluecross"/>
        <s v="Aarki"/>
        <s v="Google"/>
        <s v="Ironsource"/>
        <s v="Apple Search"/>
        <s v="Liftoff"/>
        <s v="Event Bugs"/>
        <s v="Covid Residential"/>
        <s v="Unity"/>
        <s v="Vungle"/>
        <s v="Event Build Update"/>
        <s v="Competition Triviastar"/>
        <s v="Facebook"/>
        <s v="Event Int Lb Event"/>
        <s v="iOS 14.5 Rollout"/>
        <m/>
        <s v="Facebook NonStatic" u="1"/>
        <s v="Competition Nytcross" u="1"/>
        <e v="#N/A" u="1"/>
        <s v="Competition Jeopardy" u="1"/>
        <s v="Facebook Static" u="1"/>
      </sharedItems>
    </cacheField>
    <cacheField name="Aggregation Type" numFmtId="0">
      <sharedItems containsBlank="1"/>
    </cacheField>
    <cacheField name="Absolute Due-To" numFmtId="0">
      <sharedItems containsString="0" containsBlank="1" containsNumber="1" minValue="-597220.71" maxValue="166815.9"/>
    </cacheField>
    <cacheField name="% Due-To" numFmtId="0">
      <sharedItems containsString="0" containsBlank="1" containsNumber="1" minValue="-14.37" maxValue="4.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43287" createdVersion="7" refreshedVersion="7" minRefreshableVersion="3" recordCount="5992" xr:uid="{F61A0052-2262-44E9-8D20-CD7966898A5F}">
  <cacheSource type="worksheet">
    <worksheetSource ref="A1:L5993"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19">
        <s v="Aarki"/>
        <s v="Apple Search"/>
        <s v="Competition 1Cluecross"/>
        <s v="Competition Triviastar"/>
        <s v="Covid Residential"/>
        <s v="Event Build Update"/>
        <s v="Event Int Lb Event"/>
        <s v="Facebook NonStatic"/>
        <s v="Facebook Static"/>
        <s v="Google"/>
        <s v="iOS 14.5 Rollout"/>
        <s v="Ironsource"/>
        <s v="Liftoff"/>
        <s v="Unity"/>
        <s v="Vungle"/>
        <m/>
        <s v="Competition Nytcross" u="1"/>
        <e v="#N/A" u="1"/>
        <s v="Event Bugs"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ount="3">
        <s v="Pre"/>
        <s v="Post"/>
        <m/>
      </sharedItems>
    </cacheField>
    <cacheField name="ios 14.5 true" numFmtId="2">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5486109" createdVersion="7" refreshedVersion="7" minRefreshableVersion="3" recordCount="5778" xr:uid="{58C16BFA-5094-4B2C-A9DD-B9C05E04C48E}">
  <cacheSource type="worksheet">
    <worksheetSource ref="A1:F5779" sheet="Raw Data"/>
  </cacheSource>
  <cacheFields count="6">
    <cacheField name="Date" numFmtId="168">
      <sharedItems containsSemiMixedTypes="0" containsNonDate="0" containsDate="1" containsString="0" minDate="2021-03-01T00:00:00" maxDate="2021-10-01T00:00:00" count="214">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sharedItems>
      <fieldGroup base="0">
        <rangePr groupBy="quarters" startDate="2021-03-01T00:00:00" endDate="2021-10-01T00:00:00"/>
        <groupItems count="6">
          <s v="&lt;3/1/2021"/>
          <s v="Qtr1"/>
          <s v="Qtr2"/>
          <s v="Qtr3"/>
          <s v="Qtr4"/>
          <s v="&gt;10/1/2021"/>
        </groupItems>
      </fieldGroup>
    </cacheField>
    <cacheField name="ios 14.5" numFmtId="168">
      <sharedItems count="2">
        <s v="Pre"/>
        <s v="Post"/>
      </sharedItems>
    </cacheField>
    <cacheField name="ios 14.5 comp" numFmtId="2">
      <sharedItems containsMixedTypes="1" containsNumber="1" containsInteger="1" minValue="0" maxValue="0" count="3">
        <s v="Pre"/>
        <s v="Post"/>
        <n v="0"/>
      </sharedItems>
    </cacheField>
    <cacheField name="variable" numFmtId="0">
      <sharedItems count="46">
        <s v="Competition Codycross"/>
        <s v="Competition Nytcross"/>
        <s v="Competition Wordcraze"/>
        <s v="Competition Jeopardy"/>
        <s v="Competition Triviacrack2"/>
        <s v="Competition Triviastar"/>
        <s v="Competition Pddcross"/>
        <s v="Competition 1Cluecross"/>
        <s v="Competition Dailypopcross"/>
        <s v="Facebook"/>
        <s v="Google"/>
        <s v="Aarki"/>
        <s v="Apple Search"/>
        <s v="Chartboost Xpromo"/>
        <s v="Ironsource"/>
        <s v="Liftoff"/>
        <s v="Unity"/>
        <s v="Vungle"/>
        <s v="Event Build Update"/>
        <s v="Event Int Lb Event"/>
        <s v="Event Int Trivia"/>
        <s v="Event Bugs"/>
        <s v="Event Holidays"/>
        <s v="Event Quarter Change"/>
        <s v="Event Ios 14"/>
        <s v="Covid Residential"/>
        <s v="GDP"/>
        <s v="Competition_CodyCross" u="1"/>
        <s v="Competition_TriviaStar" u="1"/>
        <s v="Competition_TriviaCrack2" u="1"/>
        <s v="Event_ios_14" u="1"/>
        <s v="Event_int_LB_Event" u="1"/>
        <s v="Competition_NYTCross" u="1"/>
        <s v="Event_bugs" u="1"/>
        <s v="apple_search" u="1"/>
        <s v="Event_Holidays" u="1"/>
        <s v="Competition_DailyPOPCross" u="1"/>
        <s v="Event_Quarter_change" u="1"/>
        <s v="chartboost_xpromo" u="1"/>
        <s v="Event_int_Trivia" u="1"/>
        <s v="Covid_Residential" u="1"/>
        <s v="Competition_WordCraze" u="1"/>
        <s v="Competition_1ClueCross" u="1"/>
        <s v="Event_Build_update" u="1"/>
        <s v="Competition_Jeopardy" u="1"/>
        <s v="Competition_PDDCross" u="1"/>
      </sharedItems>
    </cacheField>
    <cacheField name="Agg" numFmtId="0">
      <sharedItems count="2">
        <s v="sum"/>
        <s v="Avg"/>
      </sharedItems>
    </cacheField>
    <cacheField name="value" numFmtId="0">
      <sharedItems containsSemiMixedTypes="0" containsString="0" containsNumber="1" minValue="0" maxValue="753408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8726849" createdVersion="7" refreshedVersion="7" minRefreshableVersion="3" recordCount="6420" xr:uid="{4A4EF735-C540-4006-AB5E-54B52B5CB944}">
  <cacheSource type="worksheet">
    <worksheetSource ref="A1:L6421"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22">
        <s v="Aarki"/>
        <s v="Apple Search"/>
        <s v="Competition 1Cluecross"/>
        <s v="Competition Triviastar"/>
        <s v="Covid Residential"/>
        <s v="Event Build Update"/>
        <s v="Event Int Lb Event"/>
        <s v="Facebook NonStatic"/>
        <s v="Facebook Static"/>
        <s v="Google"/>
        <s v="iOS 14.5 Rollout"/>
        <s v="Ironsource"/>
        <s v="Liftoff"/>
        <s v="Unity"/>
        <s v="Vungle"/>
        <m/>
        <s v="Trend" u="1"/>
        <s v="Competition Nytcross" u="1"/>
        <s v="Facebook" u="1"/>
        <e v="#N/A" u="1"/>
        <s v="Event Bugs" u="1"/>
        <s v="Competition Jeopardy"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acheField>
    <cacheField name="ios 14.5 true" numFmtId="2">
      <sharedItems containsBlank="1" containsMixedTypes="1" containsNumber="1" containsInteger="1" minValue="0" maxValue="0" count="4">
        <s v="Pre"/>
        <s v="Post"/>
        <n v="0"/>
        <m/>
      </sharedItems>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7.683969212965" createdVersion="7" refreshedVersion="7" minRefreshableVersion="3" recordCount="5350" xr:uid="{361067B8-B48D-4CBB-BEAA-8AC5056C5F0A}">
  <cacheSource type="worksheet">
    <worksheetSource ref="A1:M5351" sheet="Model Decomp"/>
  </cacheSource>
  <cacheFields count="14">
    <cacheField name="Default" numFmtId="0">
      <sharedItems/>
    </cacheField>
    <cacheField name="Main" numFmtId="0">
      <sharedItems/>
    </cacheField>
    <cacheField name="Macro" numFmtId="0">
      <sharedItems containsNonDate="0" containsString="0" containsBlank="1"/>
    </cacheField>
    <cacheField name="Micro" numFmtId="0">
      <sharedItems containsNonDate="0" containsString="0" containsBlank="1"/>
    </cacheField>
    <cacheField name="Title" numFmtId="0">
      <sharedItems count="25">
        <s v="aarki_Post_ios14_5"/>
        <s v="aarki_Pre_ios14_5"/>
        <s v="apple_search_Post_ios14_5"/>
        <s v="apple_search_Pre_ios14_5"/>
        <s v="Competition_1ClueCross"/>
        <s v="Competition_TriviaStar"/>
        <s v="Covid_Residential"/>
        <s v="Event_Build_update"/>
        <s v="Event_int_LB_Event_1"/>
        <s v="Event_int_LB_Event_2"/>
        <s v="Event_int_LB_Event_peak_1"/>
        <s v="Event_int_LB_Event_peak_2"/>
        <s v="Facebook_NonStatic_Post_ios14_5"/>
        <s v="Facebook_NonStatic_Pre_ios14_5"/>
        <s v="Facebook_Static_Post_ios14_5"/>
        <s v="Google_Post_ios14_5"/>
        <s v="Google_Pre_ios14_5"/>
        <s v="ios14_5_series_decimal_May"/>
        <s v="ironsource_Post_ios14_5"/>
        <s v="ironsource_Pre_ios14_5"/>
        <s v="liftoff"/>
        <s v="unity_Post_ios14_5"/>
        <s v="unity_Pre_ios14_5"/>
        <s v="vungle_Post_ios14_5"/>
        <s v="vungle_Pre_ios14_5"/>
      </sharedItems>
    </cacheField>
    <cacheField name="Variable 1" numFmtId="0">
      <sharedItems/>
    </cacheField>
    <cacheField name="Variable" numFmtId="0">
      <sharedItems count="15">
        <s v="Aarki"/>
        <s v="Apple Search"/>
        <s v="Competition 1Cluecross"/>
        <s v="Competition Triviastar"/>
        <s v="Covid Residential"/>
        <s v="Event Build Update"/>
        <s v="Event Int Lb Event"/>
        <s v="Facebook NonStatic"/>
        <s v="Facebook Static"/>
        <s v="Google"/>
        <s v="iOS 14.5 Rollout"/>
        <s v="Ironsource"/>
        <s v="Liftoff"/>
        <s v="Unity"/>
        <s v="Vungle"/>
      </sharedItems>
    </cacheField>
    <cacheField name="Dimension" numFmtId="0">
      <sharedItems/>
    </cacheField>
    <cacheField name="Date" numFmtId="14">
      <sharedItems containsSemiMixedTypes="0" containsNonDate="0" containsDate="1" containsString="0" minDate="2021-03-01T00:00:00" maxDate="2021-10-01T00:00:00" count="214">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sharedItems>
      <fieldGroup par="13" base="8">
        <rangePr groupBy="days" startDate="2021-03-01T00:00:00" endDate="2021-10-01T00:00:00"/>
        <groupItems count="368">
          <s v="&lt;01-03-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0-2021"/>
        </groupItems>
      </fieldGroup>
    </cacheField>
    <cacheField name="ios 14.5" numFmtId="14">
      <sharedItems/>
    </cacheField>
    <cacheField name="ios 14.5 true" numFmtId="2">
      <sharedItems containsMixedTypes="1" containsNumber="1" containsInteger="1" minValue="0" maxValue="0"/>
    </cacheField>
    <cacheField name="Decomp" numFmtId="0">
      <sharedItems containsSemiMixedTypes="0" containsString="0" containsNumber="1" minValue="-14680.1423923" maxValue="11474.015391299999"/>
    </cacheField>
    <cacheField name="Roll Back" numFmtId="0">
      <sharedItems count="3">
        <s v="Post"/>
        <s v="Pre"/>
        <e v="#N/A"/>
      </sharedItems>
    </cacheField>
    <cacheField name="Months" numFmtId="0" databaseField="0">
      <fieldGroup base="8">
        <rangePr groupBy="months" startDate="2021-03-01T00:00:00" endDate="2021-10-01T00:00:00"/>
        <groupItems count="14">
          <s v="&lt;01-03-2021"/>
          <s v="Jan"/>
          <s v="Feb"/>
          <s v="Mar"/>
          <s v="Apr"/>
          <s v="May"/>
          <s v="Jun"/>
          <s v="Jul"/>
          <s v="Aug"/>
          <s v="Sep"/>
          <s v="Oct"/>
          <s v="Nov"/>
          <s v="Dec"/>
          <s v="&gt;01-10-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691521643515" createdVersion="7" refreshedVersion="7" minRefreshableVersion="3" recordCount="168" xr:uid="{28175450-EC67-4916-89FA-659F95774898}">
  <cacheSource type="worksheet">
    <worksheetSource ref="F7:U175" sheet="Spend sheet"/>
  </cacheSource>
  <cacheFields count="16">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15"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FB_AEO" numFmtId="172">
      <sharedItems containsSemiMixedTypes="0" containsString="0" containsNumber="1" minValue="0" maxValue="22747.980000000003"/>
    </cacheField>
    <cacheField name="FB_MAIA" numFmtId="172">
      <sharedItems containsSemiMixedTypes="0" containsString="0" containsNumber="1" minValue="0" maxValue="8287.09"/>
    </cacheField>
    <cacheField name="Google UAC1.0_Spends" numFmtId="0">
      <sharedItems containsSemiMixedTypes="0" containsString="0" containsNumber="1" minValue="0" maxValue="14355.02"/>
    </cacheField>
    <cacheField name="Google UAC2.5_Spends" numFmtId="0">
      <sharedItems containsSemiMixedTypes="0" containsString="0" containsNumber="1" minValue="0" maxValue="36249.120000000003"/>
    </cacheField>
    <cacheField name="Snapchat-MAIA_Spends" numFmtId="0">
      <sharedItems containsSemiMixedTypes="0" containsString="0" containsNumber="1" minValue="0" maxValue="2000.01"/>
    </cacheField>
    <cacheField name="Snapchat-AEO_Spends" numFmtId="0">
      <sharedItems containsSemiMixedTypes="0" containsString="0" containsNumber="1" minValue="0" maxValue="1000.02"/>
    </cacheField>
    <cacheField name="TikTok-MAIA_Spends" numFmtId="0">
      <sharedItems containsSemiMixedTypes="0" containsString="0" containsNumber="1" minValue="0" maxValue="2000"/>
    </cacheField>
    <cacheField name="TikTok-AEO_Spends" numFmtId="0">
      <sharedItems containsSemiMixedTypes="0" containsString="0" containsNumber="1" minValue="0" maxValue="1000"/>
    </cacheField>
    <cacheField name="TotalMoloco_Spends" numFmtId="0">
      <sharedItems containsSemiMixedTypes="0" containsString="0" containsNumber="1" minValue="0" maxValue="10032.11"/>
    </cacheField>
    <cacheField name="unity-MAIA_Spends" numFmtId="0">
      <sharedItems containsSemiMixedTypes="0" containsString="0" containsNumber="1" minValue="0" maxValue="1440.52"/>
    </cacheField>
    <cacheField name="unity-AEO_Spends" numFmtId="0">
      <sharedItems containsSemiMixedTypes="0" containsString="0" containsNumber="1" minValue="0" maxValue="16835.570000000924"/>
    </cacheField>
    <cacheField name="Totalironsource_Spends" numFmtId="0">
      <sharedItems containsSemiMixedTypes="0" containsString="0" containsNumber="1" minValue="0" maxValue="7055.89"/>
    </cacheField>
    <cacheField name="TotalAppleSearch_Spends" numFmtId="0">
      <sharedItems containsSemiMixedTypes="0" containsString="0" containsNumber="1" minValue="0" maxValue="1638.42"/>
    </cacheField>
    <cacheField name="Totalkaden_Spends" numFmtId="0">
      <sharedItems containsSemiMixedTypes="0" containsString="0" containsNumber="1" minValue="0" maxValue="2096.64"/>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722135416669" createdVersion="7" refreshedVersion="7" minRefreshableVersion="3" recordCount="168" xr:uid="{436F0C04-5172-40A2-ABB6-257F8D586EFC}">
  <cacheSource type="worksheet">
    <worksheetSource ref="A7:W175" sheet="Impressions sheet"/>
  </cacheSource>
  <cacheFields count="23">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22"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Total FB_Impressions" numFmtId="172">
      <sharedItems containsString="0" containsBlank="1" containsNumber="1" containsInteger="1" minValue="74003" maxValue="909544"/>
    </cacheField>
    <cacheField name="FB AAA1.0_Impressions" numFmtId="172">
      <sharedItems containsString="0" containsBlank="1" containsNumber="1" containsInteger="1" minValue="0" maxValue="239918"/>
    </cacheField>
    <cacheField name="FB AAA2.5_Impressions" numFmtId="172">
      <sharedItems containsString="0" containsBlank="1" containsNumber="1" containsInteger="1" minValue="0" maxValue="404844"/>
    </cacheField>
    <cacheField name="FB AAA3.0_Impressions" numFmtId="172">
      <sharedItems containsNonDate="0" containsString="0" containsBlank="1"/>
    </cacheField>
    <cacheField name="FB MAIA_Impressions" numFmtId="172">
      <sharedItems containsString="0" containsBlank="1" containsNumber="1" containsInteger="1" minValue="0" maxValue="68647"/>
    </cacheField>
    <cacheField name="FB AEO_Impressions" numFmtId="172">
      <sharedItems containsString="0" containsBlank="1" containsNumber="1" containsInteger="1" minValue="0" maxValue="384697"/>
    </cacheField>
    <cacheField name="FB VO_Impressions" numFmtId="172">
      <sharedItems containsNonDate="0" containsString="0" containsBlank="1"/>
    </cacheField>
    <cacheField name="FB_AEO" numFmtId="172">
      <sharedItems containsSemiMixedTypes="0" containsString="0" containsNumber="1" containsInteger="1" minValue="0" maxValue="694405"/>
    </cacheField>
    <cacheField name="FB_MAIA" numFmtId="172">
      <sharedItems containsSemiMixedTypes="0" containsString="0" containsNumber="1" containsInteger="1" minValue="0" maxValue="301687"/>
    </cacheField>
    <cacheField name="Google UAC1.0_Impressions" numFmtId="172">
      <sharedItems containsSemiMixedTypes="0" containsString="0" containsNumber="1" containsInteger="1" minValue="0" maxValue="1384571"/>
    </cacheField>
    <cacheField name="Google UAC2.5_Impressions" numFmtId="172">
      <sharedItems containsSemiMixedTypes="0" containsString="0" containsNumber="1" containsInteger="1" minValue="0" maxValue="18988097"/>
    </cacheField>
    <cacheField name="Snapchat-MAIA_Impressions" numFmtId="172">
      <sharedItems containsSemiMixedTypes="0" containsString="0" containsNumber="1" containsInteger="1" minValue="0" maxValue="475616"/>
    </cacheField>
    <cacheField name="Snapchat-AEO_Impressions" numFmtId="172">
      <sharedItems containsSemiMixedTypes="0" containsString="0" containsNumber="1" containsInteger="1" minValue="0" maxValue="442562"/>
    </cacheField>
    <cacheField name="TikTok-MAIA_Impressions" numFmtId="172">
      <sharedItems containsSemiMixedTypes="0" containsString="0" containsNumber="1" containsInteger="1" minValue="0" maxValue="450717"/>
    </cacheField>
    <cacheField name="TikTok-AEO_Impressions" numFmtId="172">
      <sharedItems containsSemiMixedTypes="0" containsString="0" containsNumber="1" containsInteger="1" minValue="0" maxValue="202950"/>
    </cacheField>
    <cacheField name="TotalMoloco_Impressions" numFmtId="172">
      <sharedItems containsSemiMixedTypes="0" containsString="0" containsNumber="1" containsInteger="1" minValue="0" maxValue="8324307"/>
    </cacheField>
    <cacheField name="unity-MAIA_Impressions" numFmtId="172">
      <sharedItems containsSemiMixedTypes="0" containsString="0" containsNumber="1" containsInteger="1" minValue="0" maxValue="29874"/>
    </cacheField>
    <cacheField name="unity-AEO_Impressions" numFmtId="172">
      <sharedItems containsSemiMixedTypes="0" containsString="0" containsNumber="1" containsInteger="1" minValue="0" maxValue="415808"/>
    </cacheField>
    <cacheField name="Totalironsource_Impressions" numFmtId="172">
      <sharedItems containsSemiMixedTypes="0" containsString="0" containsNumber="1" containsInteger="1" minValue="0" maxValue="216080"/>
    </cacheField>
    <cacheField name="TotalAppleSearch_Impressions" numFmtId="172">
      <sharedItems containsSemiMixedTypes="0" containsString="0" containsNumber="1" containsInteger="1" minValue="0" maxValue="9890"/>
    </cacheField>
    <cacheField name="Totalkaden_Impressions" numFmtId="172">
      <sharedItems containsSemiMixedTypes="0" containsString="0" containsNumber="1" containsInteger="1" minValue="0" maxValue="336109"/>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6.811008912038" createdVersion="7" refreshedVersion="7" minRefreshableVersion="3" recordCount="168" xr:uid="{C38EA9EE-6F93-4199-93BB-26163063EB6A}">
  <cacheSource type="worksheet">
    <worksheetSource ref="A1:D169" sheet="Sheet1" r:id="rId2"/>
  </cacheSource>
  <cacheFields count="4">
    <cacheField name="Month" numFmtId="0">
      <sharedItems containsSemiMixedTypes="0" containsString="0" containsNumber="1" containsInteger="1" minValue="5" maxValue="10" count="6">
        <n v="5"/>
        <n v="6"/>
        <n v="7"/>
        <n v="8"/>
        <n v="9"/>
        <n v="10"/>
      </sharedItems>
    </cacheField>
    <cacheField name="Wek day" numFmtId="0">
      <sharedItems containsSemiMixedTypes="0" containsString="0" containsNumber="1" containsInteger="1" minValue="1" maxValue="7" count="7">
        <n v="2"/>
        <n v="3"/>
        <n v="4"/>
        <n v="5"/>
        <n v="6"/>
        <n v="7"/>
        <n v="1"/>
      </sharedItems>
    </cacheField>
    <cacheField name="Date" numFmtId="173">
      <sharedItems containsSemiMixedTypes="0" containsNonDate="0" containsDate="1" containsString="0" minDate="2021-05-17T00:00:00" maxDate="2021-11-01T00:00:00"/>
    </cacheField>
    <cacheField name="KingsChoice_Revenue" numFmtId="3">
      <sharedItems containsSemiMixedTypes="0" containsString="0" containsNumber="1" minValue="4.99" maxValue="65386.86"/>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35.002817939814" createdVersion="7" refreshedVersion="7" minRefreshableVersion="3" recordCount="27" xr:uid="{708CD738-A32C-4B3E-82C1-873FCEC9D157}">
  <cacheSource type="worksheet">
    <worksheetSource ref="B2:H29" sheet="Detailed contribution"/>
  </cacheSource>
  <cacheFields count="7">
    <cacheField name="Level1" numFmtId="0">
      <sharedItems count="9">
        <s v="Facebook"/>
        <s v="Google"/>
        <s v="Unity"/>
        <s v="IronSource"/>
        <s v="Moloco"/>
        <s v="Apple Search"/>
        <s v="Snapchat"/>
        <s v="TikTok"/>
        <s v="Kaden"/>
      </sharedItems>
    </cacheField>
    <cacheField name="Level2" numFmtId="0">
      <sharedItems containsBlank="1" count="6">
        <s v="AEO"/>
        <s v="MAIA"/>
        <s v="UAC 1.0"/>
        <s v="UAC 2.5"/>
        <s v="Total"/>
        <m u="1"/>
      </sharedItems>
    </cacheField>
    <cacheField name="Level3" numFmtId="0">
      <sharedItems/>
    </cacheField>
    <cacheField name="Imp*1000" numFmtId="3">
      <sharedItems containsSemiMixedTypes="0" containsString="0" containsNumber="1" containsInteger="1" minValue="0" maxValue="304180329"/>
    </cacheField>
    <cacheField name="Imp" numFmtId="3">
      <sharedItems containsSemiMixedTypes="0" containsString="0" containsNumber="1" containsInteger="1" minValue="0" maxValue="304180329"/>
    </cacheField>
    <cacheField name="Spend" numFmtId="3">
      <sharedItems containsSemiMixedTypes="0" containsString="0" containsNumber="1" minValue="0" maxValue="963039.35"/>
    </cacheField>
    <cacheField name="Decomps" numFmtId="3">
      <sharedItems containsSemiMixedTypes="0" containsString="0" containsNumber="1" minValue="1.4252636836759711E-3" maxValue="380004.570566934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1">
  <r>
    <s v="Media"/>
    <s v="Incremental"/>
    <m/>
    <m/>
    <s v="aarki_Post_ios14_5"/>
    <s v="Aarki"/>
    <x v="0"/>
    <s v=" DTC"/>
    <x v="0"/>
    <s v="Pre"/>
    <s v="Pre"/>
    <n v="0"/>
  </r>
  <r>
    <s v="Media"/>
    <s v="Incremental"/>
    <m/>
    <m/>
    <s v="aarki_Post_ios14_5"/>
    <s v="Aarki"/>
    <x v="0"/>
    <s v=" DTC"/>
    <x v="1"/>
    <s v="Pre"/>
    <s v="Pre"/>
    <n v="0"/>
  </r>
  <r>
    <s v="Media"/>
    <s v="Incremental"/>
    <m/>
    <m/>
    <s v="aarki_Post_ios14_5"/>
    <s v="Aarki"/>
    <x v="0"/>
    <s v=" DTC"/>
    <x v="2"/>
    <s v="Pre"/>
    <s v="Pre"/>
    <n v="0"/>
  </r>
  <r>
    <s v="Media"/>
    <s v="Incremental"/>
    <m/>
    <m/>
    <s v="aarki_Post_ios14_5"/>
    <s v="Aarki"/>
    <x v="0"/>
    <s v=" DTC"/>
    <x v="3"/>
    <s v="Pre"/>
    <s v="Pre"/>
    <n v="0"/>
  </r>
  <r>
    <s v="Media"/>
    <s v="Incremental"/>
    <m/>
    <m/>
    <s v="aarki_Post_ios14_5"/>
    <s v="Aarki"/>
    <x v="0"/>
    <s v=" DTC"/>
    <x v="4"/>
    <s v="Pre"/>
    <s v="Pre"/>
    <n v="0"/>
  </r>
  <r>
    <s v="Media"/>
    <s v="Incremental"/>
    <m/>
    <m/>
    <s v="aarki_Post_ios14_5"/>
    <s v="Aarki"/>
    <x v="0"/>
    <s v=" DTC"/>
    <x v="5"/>
    <s v="Pre"/>
    <s v="Pre"/>
    <n v="0"/>
  </r>
  <r>
    <s v="Media"/>
    <s v="Incremental"/>
    <m/>
    <m/>
    <s v="aarki_Post_ios14_5"/>
    <s v="Aarki"/>
    <x v="0"/>
    <s v=" DTC"/>
    <x v="6"/>
    <s v="Pre"/>
    <s v="Pre"/>
    <n v="0"/>
  </r>
  <r>
    <s v="Media"/>
    <s v="Incremental"/>
    <m/>
    <m/>
    <s v="aarki_Post_ios14_5"/>
    <s v="Aarki"/>
    <x v="0"/>
    <s v=" DTC"/>
    <x v="7"/>
    <s v="Pre"/>
    <s v="Pre"/>
    <n v="0"/>
  </r>
  <r>
    <s v="Media"/>
    <s v="Incremental"/>
    <m/>
    <m/>
    <s v="aarki_Post_ios14_5"/>
    <s v="Aarki"/>
    <x v="0"/>
    <s v=" DTC"/>
    <x v="8"/>
    <s v="Pre"/>
    <s v="Pre"/>
    <n v="0"/>
  </r>
  <r>
    <s v="Media"/>
    <s v="Incremental"/>
    <m/>
    <m/>
    <s v="aarki_Post_ios14_5"/>
    <s v="Aarki"/>
    <x v="0"/>
    <s v=" DTC"/>
    <x v="9"/>
    <s v="Pre"/>
    <s v="Pre"/>
    <n v="0"/>
  </r>
  <r>
    <s v="Media"/>
    <s v="Incremental"/>
    <m/>
    <m/>
    <s v="aarki_Post_ios14_5"/>
    <s v="Aarki"/>
    <x v="0"/>
    <s v=" DTC"/>
    <x v="10"/>
    <s v="Pre"/>
    <s v="Pre"/>
    <n v="0"/>
  </r>
  <r>
    <s v="Media"/>
    <s v="Incremental"/>
    <m/>
    <m/>
    <s v="aarki_Post_ios14_5"/>
    <s v="Aarki"/>
    <x v="0"/>
    <s v=" DTC"/>
    <x v="11"/>
    <s v="Pre"/>
    <s v="Pre"/>
    <n v="0"/>
  </r>
  <r>
    <s v="Media"/>
    <s v="Incremental"/>
    <m/>
    <m/>
    <s v="aarki_Post_ios14_5"/>
    <s v="Aarki"/>
    <x v="0"/>
    <s v=" DTC"/>
    <x v="12"/>
    <s v="Pre"/>
    <s v="Pre"/>
    <n v="0"/>
  </r>
  <r>
    <s v="Media"/>
    <s v="Incremental"/>
    <m/>
    <m/>
    <s v="aarki_Post_ios14_5"/>
    <s v="Aarki"/>
    <x v="0"/>
    <s v=" DTC"/>
    <x v="13"/>
    <s v="Pre"/>
    <s v="Pre"/>
    <n v="0"/>
  </r>
  <r>
    <s v="Media"/>
    <s v="Incremental"/>
    <m/>
    <m/>
    <s v="aarki_Post_ios14_5"/>
    <s v="Aarki"/>
    <x v="0"/>
    <s v=" DTC"/>
    <x v="14"/>
    <s v="Pre"/>
    <s v="Pre"/>
    <n v="0"/>
  </r>
  <r>
    <s v="Media"/>
    <s v="Incremental"/>
    <m/>
    <m/>
    <s v="aarki_Post_ios14_5"/>
    <s v="Aarki"/>
    <x v="0"/>
    <s v=" DTC"/>
    <x v="15"/>
    <s v="Pre"/>
    <s v="Pre"/>
    <n v="0"/>
  </r>
  <r>
    <s v="Media"/>
    <s v="Incremental"/>
    <m/>
    <m/>
    <s v="aarki_Post_ios14_5"/>
    <s v="Aarki"/>
    <x v="0"/>
    <s v=" DTC"/>
    <x v="16"/>
    <s v="Pre"/>
    <s v="Pre"/>
    <n v="0"/>
  </r>
  <r>
    <s v="Media"/>
    <s v="Incremental"/>
    <m/>
    <m/>
    <s v="aarki_Post_ios14_5"/>
    <s v="Aarki"/>
    <x v="0"/>
    <s v=" DTC"/>
    <x v="17"/>
    <s v="Pre"/>
    <s v="Pre"/>
    <n v="0"/>
  </r>
  <r>
    <s v="Media"/>
    <s v="Incremental"/>
    <m/>
    <m/>
    <s v="aarki_Post_ios14_5"/>
    <s v="Aarki"/>
    <x v="0"/>
    <s v=" DTC"/>
    <x v="18"/>
    <s v="Pre"/>
    <s v="Pre"/>
    <n v="0"/>
  </r>
  <r>
    <s v="Media"/>
    <s v="Incremental"/>
    <m/>
    <m/>
    <s v="aarki_Post_ios14_5"/>
    <s v="Aarki"/>
    <x v="0"/>
    <s v=" DTC"/>
    <x v="19"/>
    <s v="Pre"/>
    <s v="Pre"/>
    <n v="0"/>
  </r>
  <r>
    <s v="Media"/>
    <s v="Incremental"/>
    <m/>
    <m/>
    <s v="aarki_Post_ios14_5"/>
    <s v="Aarki"/>
    <x v="0"/>
    <s v=" DTC"/>
    <x v="20"/>
    <s v="Pre"/>
    <s v="Pre"/>
    <n v="0"/>
  </r>
  <r>
    <s v="Media"/>
    <s v="Incremental"/>
    <m/>
    <m/>
    <s v="aarki_Post_ios14_5"/>
    <s v="Aarki"/>
    <x v="0"/>
    <s v=" DTC"/>
    <x v="21"/>
    <s v="Pre"/>
    <s v="Pre"/>
    <n v="0"/>
  </r>
  <r>
    <s v="Media"/>
    <s v="Incremental"/>
    <m/>
    <m/>
    <s v="aarki_Post_ios14_5"/>
    <s v="Aarki"/>
    <x v="0"/>
    <s v=" DTC"/>
    <x v="22"/>
    <s v="Pre"/>
    <s v="Pre"/>
    <n v="0"/>
  </r>
  <r>
    <s v="Media"/>
    <s v="Incremental"/>
    <m/>
    <m/>
    <s v="aarki_Post_ios14_5"/>
    <s v="Aarki"/>
    <x v="0"/>
    <s v=" DTC"/>
    <x v="23"/>
    <s v="Pre"/>
    <s v="Pre"/>
    <n v="0"/>
  </r>
  <r>
    <s v="Media"/>
    <s v="Incremental"/>
    <m/>
    <m/>
    <s v="aarki_Post_ios14_5"/>
    <s v="Aarki"/>
    <x v="0"/>
    <s v=" DTC"/>
    <x v="24"/>
    <s v="Pre"/>
    <s v="Pre"/>
    <n v="0"/>
  </r>
  <r>
    <s v="Media"/>
    <s v="Incremental"/>
    <m/>
    <m/>
    <s v="aarki_Post_ios14_5"/>
    <s v="Aarki"/>
    <x v="0"/>
    <s v=" DTC"/>
    <x v="25"/>
    <s v="Pre"/>
    <s v="Pre"/>
    <n v="0"/>
  </r>
  <r>
    <s v="Media"/>
    <s v="Incremental"/>
    <m/>
    <m/>
    <s v="aarki_Post_ios14_5"/>
    <s v="Aarki"/>
    <x v="0"/>
    <s v=" DTC"/>
    <x v="26"/>
    <s v="Pre"/>
    <s v="Pre"/>
    <n v="0"/>
  </r>
  <r>
    <s v="Media"/>
    <s v="Incremental"/>
    <m/>
    <m/>
    <s v="aarki_Post_ios14_5"/>
    <s v="Aarki"/>
    <x v="0"/>
    <s v=" DTC"/>
    <x v="27"/>
    <s v="Pre"/>
    <s v="Pre"/>
    <n v="0"/>
  </r>
  <r>
    <s v="Media"/>
    <s v="Incremental"/>
    <m/>
    <m/>
    <s v="aarki_Post_ios14_5"/>
    <s v="Aarki"/>
    <x v="0"/>
    <s v=" DTC"/>
    <x v="28"/>
    <s v="Pre"/>
    <s v="Pre"/>
    <n v="0"/>
  </r>
  <r>
    <s v="Media"/>
    <s v="Incremental"/>
    <m/>
    <m/>
    <s v="aarki_Post_ios14_5"/>
    <s v="Aarki"/>
    <x v="0"/>
    <s v=" DTC"/>
    <x v="29"/>
    <s v="Pre"/>
    <s v="Pre"/>
    <n v="0"/>
  </r>
  <r>
    <s v="Media"/>
    <s v="Incremental"/>
    <m/>
    <m/>
    <s v="aarki_Post_ios14_5"/>
    <s v="Aarki"/>
    <x v="0"/>
    <s v=" DTC"/>
    <x v="30"/>
    <s v="Pre"/>
    <s v="Pre"/>
    <n v="0"/>
  </r>
  <r>
    <s v="Media"/>
    <s v="Incremental"/>
    <m/>
    <m/>
    <s v="aarki_Post_ios14_5"/>
    <s v="Aarki"/>
    <x v="0"/>
    <s v=" DTC"/>
    <x v="31"/>
    <s v="Pre"/>
    <s v="Pre"/>
    <n v="0"/>
  </r>
  <r>
    <s v="Media"/>
    <s v="Incremental"/>
    <m/>
    <m/>
    <s v="aarki_Post_ios14_5"/>
    <s v="Aarki"/>
    <x v="0"/>
    <s v=" DTC"/>
    <x v="32"/>
    <s v="Pre"/>
    <s v="Pre"/>
    <n v="0"/>
  </r>
  <r>
    <s v="Media"/>
    <s v="Incremental"/>
    <m/>
    <m/>
    <s v="aarki_Post_ios14_5"/>
    <s v="Aarki"/>
    <x v="0"/>
    <s v=" DTC"/>
    <x v="33"/>
    <s v="Pre"/>
    <s v="Pre"/>
    <n v="0"/>
  </r>
  <r>
    <s v="Media"/>
    <s v="Incremental"/>
    <m/>
    <m/>
    <s v="aarki_Post_ios14_5"/>
    <s v="Aarki"/>
    <x v="0"/>
    <s v=" DTC"/>
    <x v="34"/>
    <s v="Pre"/>
    <s v="Pre"/>
    <n v="0"/>
  </r>
  <r>
    <s v="Media"/>
    <s v="Incremental"/>
    <m/>
    <m/>
    <s v="aarki_Post_ios14_5"/>
    <s v="Aarki"/>
    <x v="0"/>
    <s v=" DTC"/>
    <x v="35"/>
    <s v="Pre"/>
    <s v="Pre"/>
    <n v="0"/>
  </r>
  <r>
    <s v="Media"/>
    <s v="Incremental"/>
    <m/>
    <m/>
    <s v="aarki_Post_ios14_5"/>
    <s v="Aarki"/>
    <x v="0"/>
    <s v=" DTC"/>
    <x v="36"/>
    <s v="Pre"/>
    <s v="Pre"/>
    <n v="0"/>
  </r>
  <r>
    <s v="Media"/>
    <s v="Incremental"/>
    <m/>
    <m/>
    <s v="aarki_Post_ios14_5"/>
    <s v="Aarki"/>
    <x v="0"/>
    <s v=" DTC"/>
    <x v="37"/>
    <s v="Pre"/>
    <s v="Pre"/>
    <n v="0"/>
  </r>
  <r>
    <s v="Media"/>
    <s v="Incremental"/>
    <m/>
    <m/>
    <s v="aarki_Post_ios14_5"/>
    <s v="Aarki"/>
    <x v="0"/>
    <s v=" DTC"/>
    <x v="38"/>
    <s v="Pre"/>
    <s v="Pre"/>
    <n v="0"/>
  </r>
  <r>
    <s v="Media"/>
    <s v="Incremental"/>
    <m/>
    <m/>
    <s v="aarki_Post_ios14_5"/>
    <s v="Aarki"/>
    <x v="0"/>
    <s v=" DTC"/>
    <x v="39"/>
    <s v="Pre"/>
    <s v="Pre"/>
    <n v="0"/>
  </r>
  <r>
    <s v="Media"/>
    <s v="Incremental"/>
    <m/>
    <m/>
    <s v="aarki_Post_ios14_5"/>
    <s v="Aarki"/>
    <x v="0"/>
    <s v=" DTC"/>
    <x v="40"/>
    <s v="Pre"/>
    <s v="Pre"/>
    <n v="0"/>
  </r>
  <r>
    <s v="Media"/>
    <s v="Incremental"/>
    <m/>
    <m/>
    <s v="aarki_Post_ios14_5"/>
    <s v="Aarki"/>
    <x v="0"/>
    <s v=" DTC"/>
    <x v="41"/>
    <s v="Pre"/>
    <s v="Pre"/>
    <n v="0"/>
  </r>
  <r>
    <s v="Media"/>
    <s v="Incremental"/>
    <m/>
    <m/>
    <s v="aarki_Post_ios14_5"/>
    <s v="Aarki"/>
    <x v="0"/>
    <s v=" DTC"/>
    <x v="42"/>
    <s v="Pre"/>
    <s v="Pre"/>
    <n v="0"/>
  </r>
  <r>
    <s v="Media"/>
    <s v="Incremental"/>
    <m/>
    <m/>
    <s v="aarki_Post_ios14_5"/>
    <s v="Aarki"/>
    <x v="0"/>
    <s v=" DTC"/>
    <x v="43"/>
    <s v="Pre"/>
    <s v="Pre"/>
    <n v="0"/>
  </r>
  <r>
    <s v="Media"/>
    <s v="Incremental"/>
    <m/>
    <m/>
    <s v="aarki_Post_ios14_5"/>
    <s v="Aarki"/>
    <x v="0"/>
    <s v=" DTC"/>
    <x v="44"/>
    <s v="Pre"/>
    <s v="Pre"/>
    <n v="0"/>
  </r>
  <r>
    <s v="Media"/>
    <s v="Incremental"/>
    <m/>
    <m/>
    <s v="aarki_Post_ios14_5"/>
    <s v="Aarki"/>
    <x v="0"/>
    <s v=" DTC"/>
    <x v="45"/>
    <s v="Pre"/>
    <s v="Pre"/>
    <n v="0"/>
  </r>
  <r>
    <s v="Media"/>
    <s v="Incremental"/>
    <m/>
    <m/>
    <s v="aarki_Post_ios14_5"/>
    <s v="Aarki"/>
    <x v="0"/>
    <s v=" DTC"/>
    <x v="46"/>
    <s v="Pre"/>
    <s v="Pre"/>
    <n v="0"/>
  </r>
  <r>
    <s v="Media"/>
    <s v="Incremental"/>
    <m/>
    <m/>
    <s v="aarki_Post_ios14_5"/>
    <s v="Aarki"/>
    <x v="0"/>
    <s v=" DTC"/>
    <x v="47"/>
    <s v="Pre"/>
    <s v="Pre"/>
    <n v="0"/>
  </r>
  <r>
    <s v="Media"/>
    <s v="Incremental"/>
    <m/>
    <m/>
    <s v="aarki_Post_ios14_5"/>
    <s v="Aarki"/>
    <x v="0"/>
    <s v=" DTC"/>
    <x v="48"/>
    <s v="Pre"/>
    <s v="Pre"/>
    <n v="0"/>
  </r>
  <r>
    <s v="Media"/>
    <s v="Incremental"/>
    <m/>
    <m/>
    <s v="aarki_Post_ios14_5"/>
    <s v="Aarki"/>
    <x v="0"/>
    <s v=" DTC"/>
    <x v="49"/>
    <s v="Pre"/>
    <s v="Pre"/>
    <n v="0"/>
  </r>
  <r>
    <s v="Media"/>
    <s v="Incremental"/>
    <m/>
    <m/>
    <s v="aarki_Post_ios14_5"/>
    <s v="Aarki"/>
    <x v="0"/>
    <s v=" DTC"/>
    <x v="50"/>
    <s v="Pre"/>
    <s v="Pre"/>
    <n v="0"/>
  </r>
  <r>
    <s v="Media"/>
    <s v="Incremental"/>
    <m/>
    <m/>
    <s v="aarki_Post_ios14_5"/>
    <s v="Aarki"/>
    <x v="0"/>
    <s v=" DTC"/>
    <x v="51"/>
    <s v="Pre"/>
    <s v="Pre"/>
    <n v="0"/>
  </r>
  <r>
    <s v="Media"/>
    <s v="Incremental"/>
    <m/>
    <m/>
    <s v="aarki_Post_ios14_5"/>
    <s v="Aarki"/>
    <x v="0"/>
    <s v=" DTC"/>
    <x v="52"/>
    <s v="Pre"/>
    <s v="Pre"/>
    <n v="0"/>
  </r>
  <r>
    <s v="Media"/>
    <s v="Incremental"/>
    <m/>
    <m/>
    <s v="aarki_Post_ios14_5"/>
    <s v="Aarki"/>
    <x v="0"/>
    <s v=" DTC"/>
    <x v="53"/>
    <s v="Pre"/>
    <s v="Pre"/>
    <n v="0"/>
  </r>
  <r>
    <s v="Media"/>
    <s v="Incremental"/>
    <m/>
    <m/>
    <s v="aarki_Post_ios14_5"/>
    <s v="Aarki"/>
    <x v="0"/>
    <s v=" DTC"/>
    <x v="54"/>
    <s v="Pre"/>
    <s v="Pre"/>
    <n v="0"/>
  </r>
  <r>
    <s v="Media"/>
    <s v="Incremental"/>
    <m/>
    <m/>
    <s v="aarki_Post_ios14_5"/>
    <s v="Aarki"/>
    <x v="0"/>
    <s v=" DTC"/>
    <x v="55"/>
    <s v="Pre"/>
    <s v="Pre"/>
    <n v="0"/>
  </r>
  <r>
    <s v="Media"/>
    <s v="Incremental"/>
    <m/>
    <m/>
    <s v="aarki_Post_ios14_5"/>
    <s v="Aarki"/>
    <x v="0"/>
    <s v=" DTC"/>
    <x v="56"/>
    <s v="Pre"/>
    <s v="Pre"/>
    <n v="0"/>
  </r>
  <r>
    <s v="Media"/>
    <s v="Incremental"/>
    <m/>
    <m/>
    <s v="aarki_Post_ios14_5"/>
    <s v="Aarki"/>
    <x v="0"/>
    <s v=" DTC"/>
    <x v="57"/>
    <s v="Post"/>
    <s v="Post"/>
    <n v="4.6999999999999999E-6"/>
  </r>
  <r>
    <s v="Media"/>
    <s v="Incremental"/>
    <m/>
    <m/>
    <s v="aarki_Post_ios14_5"/>
    <s v="Aarki"/>
    <x v="0"/>
    <s v=" DTC"/>
    <x v="58"/>
    <s v="Post"/>
    <s v="Post"/>
    <n v="2.7460000000000001E-4"/>
  </r>
  <r>
    <s v="Media"/>
    <s v="Incremental"/>
    <m/>
    <m/>
    <s v="aarki_Post_ios14_5"/>
    <s v="Aarki"/>
    <x v="0"/>
    <s v=" DTC"/>
    <x v="59"/>
    <s v="Post"/>
    <s v="Post"/>
    <n v="3.0639999999999999E-3"/>
  </r>
  <r>
    <s v="Media"/>
    <s v="Incremental"/>
    <m/>
    <m/>
    <s v="aarki_Post_ios14_5"/>
    <s v="Aarki"/>
    <x v="0"/>
    <s v=" DTC"/>
    <x v="60"/>
    <s v="Post"/>
    <s v="Post"/>
    <n v="1.7352599999999999E-2"/>
  </r>
  <r>
    <s v="Media"/>
    <s v="Incremental"/>
    <m/>
    <m/>
    <s v="aarki_Post_ios14_5"/>
    <s v="Aarki"/>
    <x v="0"/>
    <s v=" DTC"/>
    <x v="61"/>
    <s v="Post"/>
    <s v="Post"/>
    <n v="6.7284899999999995E-2"/>
  </r>
  <r>
    <s v="Media"/>
    <s v="Incremental"/>
    <m/>
    <m/>
    <s v="aarki_Post_ios14_5"/>
    <s v="Aarki"/>
    <x v="0"/>
    <s v=" DTC"/>
    <x v="62"/>
    <s v="Post"/>
    <s v="Post"/>
    <n v="0.20419409999999999"/>
  </r>
  <r>
    <s v="Media"/>
    <s v="Incremental"/>
    <m/>
    <m/>
    <s v="aarki_Post_ios14_5"/>
    <s v="Aarki"/>
    <x v="0"/>
    <s v=" DTC"/>
    <x v="63"/>
    <s v="Post"/>
    <s v="Post"/>
    <n v="0.52170059999999996"/>
  </r>
  <r>
    <s v="Media"/>
    <s v="Incremental"/>
    <m/>
    <m/>
    <s v="aarki_Post_ios14_5"/>
    <s v="Aarki"/>
    <x v="0"/>
    <s v=" DTC"/>
    <x v="64"/>
    <s v="Post"/>
    <s v="Post"/>
    <n v="1.1731115999999999"/>
  </r>
  <r>
    <s v="Media"/>
    <s v="Incremental"/>
    <m/>
    <m/>
    <s v="aarki_Post_ios14_5"/>
    <s v="Aarki"/>
    <x v="0"/>
    <s v=" DTC"/>
    <x v="65"/>
    <s v="Post"/>
    <s v="Post"/>
    <n v="2.3898234"/>
  </r>
  <r>
    <s v="Media"/>
    <s v="Incremental"/>
    <m/>
    <m/>
    <s v="aarki_Post_ios14_5"/>
    <s v="Aarki"/>
    <x v="0"/>
    <s v=" DTC"/>
    <x v="66"/>
    <s v="Post"/>
    <s v="Post"/>
    <n v="4.4990284999999997"/>
  </r>
  <r>
    <s v="Media"/>
    <s v="Incremental"/>
    <m/>
    <m/>
    <s v="aarki_Post_ios14_5"/>
    <s v="Aarki"/>
    <x v="0"/>
    <s v=" DTC"/>
    <x v="67"/>
    <s v="Post"/>
    <s v="Post"/>
    <n v="7.9389883000000001"/>
  </r>
  <r>
    <s v="Media"/>
    <s v="Incremental"/>
    <m/>
    <m/>
    <s v="aarki_Post_ios14_5"/>
    <s v="Aarki"/>
    <x v="0"/>
    <s v=" DTC"/>
    <x v="68"/>
    <s v="Post"/>
    <s v="Post"/>
    <n v="13.2706885"/>
  </r>
  <r>
    <s v="Media"/>
    <s v="Incremental"/>
    <m/>
    <m/>
    <s v="aarki_Post_ios14_5"/>
    <s v="Aarki"/>
    <x v="0"/>
    <s v=" DTC"/>
    <x v="69"/>
    <s v="Post"/>
    <s v="Post"/>
    <n v="21.185545099999999"/>
  </r>
  <r>
    <s v="Media"/>
    <s v="Incremental"/>
    <m/>
    <m/>
    <s v="aarki_Post_ios14_5"/>
    <s v="Aarki"/>
    <x v="0"/>
    <s v=" DTC"/>
    <x v="70"/>
    <s v="Post"/>
    <s v="Post"/>
    <n v="32.509315200000003"/>
  </r>
  <r>
    <s v="Media"/>
    <s v="Incremental"/>
    <m/>
    <m/>
    <s v="aarki_Post_ios14_5"/>
    <s v="Aarki"/>
    <x v="0"/>
    <s v=" DTC"/>
    <x v="71"/>
    <s v="Post"/>
    <s v="Post"/>
    <n v="48.202423899999999"/>
  </r>
  <r>
    <s v="Media"/>
    <s v="Incremental"/>
    <m/>
    <m/>
    <s v="aarki_Post_ios14_5"/>
    <s v="Aarki"/>
    <x v="0"/>
    <s v=" DTC"/>
    <x v="72"/>
    <s v="Post"/>
    <s v="Post"/>
    <n v="69.356960299999997"/>
  </r>
  <r>
    <s v="Media"/>
    <s v="Incremental"/>
    <m/>
    <m/>
    <s v="aarki_Post_ios14_5"/>
    <s v="Aarki"/>
    <x v="0"/>
    <s v=" DTC"/>
    <x v="73"/>
    <s v="Post"/>
    <s v="Post"/>
    <n v="97.190575899999999"/>
  </r>
  <r>
    <s v="Media"/>
    <s v="Incremental"/>
    <m/>
    <m/>
    <s v="aarki_Post_ios14_5"/>
    <s v="Aarki"/>
    <x v="0"/>
    <s v=" DTC"/>
    <x v="74"/>
    <s v="Post"/>
    <s v="Post"/>
    <n v="133.037429"/>
  </r>
  <r>
    <s v="Media"/>
    <s v="Incremental"/>
    <m/>
    <m/>
    <s v="aarki_Post_ios14_5"/>
    <s v="Aarki"/>
    <x v="0"/>
    <s v=" DTC"/>
    <x v="75"/>
    <s v="Post"/>
    <s v="Post"/>
    <n v="178.3362353"/>
  </r>
  <r>
    <s v="Media"/>
    <s v="Incremental"/>
    <m/>
    <m/>
    <s v="aarki_Post_ios14_5"/>
    <s v="Aarki"/>
    <x v="0"/>
    <s v=" DTC"/>
    <x v="76"/>
    <s v="Post"/>
    <s v="Post"/>
    <n v="234.6155359"/>
  </r>
  <r>
    <s v="Media"/>
    <s v="Incremental"/>
    <m/>
    <m/>
    <s v="aarki_Post_ios14_5"/>
    <s v="Aarki"/>
    <x v="0"/>
    <s v=" DTC"/>
    <x v="77"/>
    <s v="Post"/>
    <s v="Post"/>
    <n v="303.47653150000002"/>
  </r>
  <r>
    <s v="Media"/>
    <s v="Incremental"/>
    <m/>
    <m/>
    <s v="aarki_Post_ios14_5"/>
    <s v="Aarki"/>
    <x v="0"/>
    <s v=" DTC"/>
    <x v="78"/>
    <s v="Post"/>
    <s v="Post"/>
    <n v="386.57407819999997"/>
  </r>
  <r>
    <s v="Media"/>
    <s v="Incremental"/>
    <m/>
    <m/>
    <s v="aarki_Post_ios14_5"/>
    <s v="Aarki"/>
    <x v="0"/>
    <s v=" DTC"/>
    <x v="79"/>
    <s v="Post"/>
    <s v="Post"/>
    <n v="485.5965218"/>
  </r>
  <r>
    <s v="Media"/>
    <s v="Incremental"/>
    <m/>
    <m/>
    <s v="aarki_Post_ios14_5"/>
    <s v="Aarki"/>
    <x v="0"/>
    <s v=" DTC"/>
    <x v="80"/>
    <s v="Post"/>
    <s v="Post"/>
    <n v="602.24488989999998"/>
  </r>
  <r>
    <s v="Media"/>
    <s v="Incremental"/>
    <m/>
    <m/>
    <s v="aarki_Post_ios14_5"/>
    <s v="Aarki"/>
    <x v="0"/>
    <s v=" DTC"/>
    <x v="81"/>
    <s v="Post"/>
    <s v="Post"/>
    <n v="738.21192459999997"/>
  </r>
  <r>
    <s v="Media"/>
    <s v="Incremental"/>
    <m/>
    <m/>
    <s v="aarki_Post_ios14_5"/>
    <s v="Aarki"/>
    <x v="0"/>
    <s v=" DTC"/>
    <x v="82"/>
    <s v="Post"/>
    <s v="Post"/>
    <n v="777.02602400000001"/>
  </r>
  <r>
    <s v="Media"/>
    <s v="Incremental"/>
    <m/>
    <m/>
    <s v="aarki_Post_ios14_5"/>
    <s v="Aarki"/>
    <x v="0"/>
    <s v=" DTC"/>
    <x v="83"/>
    <s v="Post"/>
    <s v="Post"/>
    <n v="819.22844239999995"/>
  </r>
  <r>
    <s v="Media"/>
    <s v="Incremental"/>
    <m/>
    <m/>
    <s v="aarki_Post_ios14_5"/>
    <s v="Aarki"/>
    <x v="0"/>
    <s v=" DTC"/>
    <x v="84"/>
    <s v="Post"/>
    <s v="Post"/>
    <n v="835.42917780000005"/>
  </r>
  <r>
    <s v="Media"/>
    <s v="Incremental"/>
    <m/>
    <m/>
    <s v="aarki_Post_ios14_5"/>
    <s v="Aarki"/>
    <x v="0"/>
    <s v=" DTC"/>
    <x v="85"/>
    <s v="Post"/>
    <s v="Post"/>
    <n v="868.71065050000004"/>
  </r>
  <r>
    <s v="Media"/>
    <s v="Incremental"/>
    <m/>
    <m/>
    <s v="aarki_Post_ios14_5"/>
    <s v="Aarki"/>
    <x v="0"/>
    <s v=" DTC"/>
    <x v="86"/>
    <s v="Post"/>
    <s v="Post"/>
    <n v="858.82012139999995"/>
  </r>
  <r>
    <s v="Media"/>
    <s v="Incremental"/>
    <m/>
    <m/>
    <s v="aarki_Post_ios14_5"/>
    <s v="Aarki"/>
    <x v="0"/>
    <s v=" DTC"/>
    <x v="87"/>
    <s v="Post"/>
    <s v="Post"/>
    <n v="853.64836300000002"/>
  </r>
  <r>
    <s v="Media"/>
    <s v="Incremental"/>
    <m/>
    <m/>
    <s v="aarki_Post_ios14_5"/>
    <s v="Aarki"/>
    <x v="0"/>
    <s v=" DTC"/>
    <x v="88"/>
    <s v="Post"/>
    <s v="Post"/>
    <n v="850.46554270000001"/>
  </r>
  <r>
    <s v="Media"/>
    <s v="Incremental"/>
    <m/>
    <m/>
    <s v="aarki_Post_ios14_5"/>
    <s v="Aarki"/>
    <x v="0"/>
    <s v=" DTC"/>
    <x v="89"/>
    <s v="Post"/>
    <s v="Post"/>
    <n v="872.63046229999998"/>
  </r>
  <r>
    <s v="Media"/>
    <s v="Incremental"/>
    <m/>
    <m/>
    <s v="aarki_Post_ios14_5"/>
    <s v="Aarki"/>
    <x v="0"/>
    <s v=" DTC"/>
    <x v="90"/>
    <s v="Post"/>
    <s v="Post"/>
    <n v="911.46756270000003"/>
  </r>
  <r>
    <s v="Media"/>
    <s v="Incremental"/>
    <m/>
    <m/>
    <s v="aarki_Post_ios14_5"/>
    <s v="Aarki"/>
    <x v="0"/>
    <s v=" DTC"/>
    <x v="91"/>
    <s v="Post"/>
    <s v="Post"/>
    <n v="947.29444860000001"/>
  </r>
  <r>
    <s v="Media"/>
    <s v="Incremental"/>
    <m/>
    <m/>
    <s v="aarki_Post_ios14_5"/>
    <s v="Aarki"/>
    <x v="0"/>
    <s v=" DTC"/>
    <x v="92"/>
    <s v="Post"/>
    <s v="Post"/>
    <n v="956.36978899999997"/>
  </r>
  <r>
    <s v="Media"/>
    <s v="Incremental"/>
    <m/>
    <m/>
    <s v="aarki_Post_ios14_5"/>
    <s v="Aarki"/>
    <x v="0"/>
    <s v=" DTC"/>
    <x v="93"/>
    <s v="Post"/>
    <s v="Post"/>
    <n v="961.98040490000005"/>
  </r>
  <r>
    <s v="Media"/>
    <s v="Incremental"/>
    <m/>
    <m/>
    <s v="aarki_Post_ios14_5"/>
    <s v="Aarki"/>
    <x v="0"/>
    <s v=" DTC"/>
    <x v="94"/>
    <s v="Post"/>
    <s v="Post"/>
    <n v="965.94357409999998"/>
  </r>
  <r>
    <s v="Media"/>
    <s v="Incremental"/>
    <m/>
    <m/>
    <s v="aarki_Post_ios14_5"/>
    <s v="Aarki"/>
    <x v="0"/>
    <s v=" DTC"/>
    <x v="95"/>
    <s v="Post"/>
    <s v="Post"/>
    <n v="961.2793848"/>
  </r>
  <r>
    <s v="Media"/>
    <s v="Incremental"/>
    <m/>
    <m/>
    <s v="aarki_Post_ios14_5"/>
    <s v="Aarki"/>
    <x v="0"/>
    <s v=" DTC"/>
    <x v="96"/>
    <s v="Post"/>
    <s v="Post"/>
    <n v="957.96140370000001"/>
  </r>
  <r>
    <s v="Media"/>
    <s v="Incremental"/>
    <m/>
    <m/>
    <s v="aarki_Post_ios14_5"/>
    <s v="Aarki"/>
    <x v="0"/>
    <s v=" DTC"/>
    <x v="97"/>
    <s v="Post"/>
    <s v="Post"/>
    <n v="958.07615080000005"/>
  </r>
  <r>
    <s v="Media"/>
    <s v="Incremental"/>
    <m/>
    <m/>
    <s v="aarki_Post_ios14_5"/>
    <s v="Aarki"/>
    <x v="0"/>
    <s v=" DTC"/>
    <x v="98"/>
    <s v="Post"/>
    <s v="Post"/>
    <n v="967.43349490000003"/>
  </r>
  <r>
    <s v="Media"/>
    <s v="Incremental"/>
    <m/>
    <m/>
    <s v="aarki_Post_ios14_5"/>
    <s v="Aarki"/>
    <x v="0"/>
    <s v=" DTC"/>
    <x v="99"/>
    <s v="Post"/>
    <s v="Post"/>
    <n v="982.65497789999995"/>
  </r>
  <r>
    <s v="Media"/>
    <s v="Incremental"/>
    <m/>
    <m/>
    <s v="aarki_Post_ios14_5"/>
    <s v="Aarki"/>
    <x v="0"/>
    <s v=" DTC"/>
    <x v="100"/>
    <s v="Post"/>
    <s v="Post"/>
    <n v="991.15693060000001"/>
  </r>
  <r>
    <s v="Media"/>
    <s v="Incremental"/>
    <m/>
    <m/>
    <s v="aarki_Post_ios14_5"/>
    <s v="Aarki"/>
    <x v="0"/>
    <s v=" DTC"/>
    <x v="101"/>
    <s v="Post"/>
    <s v="Post"/>
    <n v="994.82199170000001"/>
  </r>
  <r>
    <s v="Media"/>
    <s v="Incremental"/>
    <m/>
    <m/>
    <s v="aarki_Post_ios14_5"/>
    <s v="Aarki"/>
    <x v="0"/>
    <s v=" DTC"/>
    <x v="102"/>
    <s v="Post"/>
    <s v="Post"/>
    <n v="989.86557779999998"/>
  </r>
  <r>
    <s v="Media"/>
    <s v="Incremental"/>
    <m/>
    <m/>
    <s v="aarki_Post_ios14_5"/>
    <s v="Aarki"/>
    <x v="0"/>
    <s v=" DTC"/>
    <x v="103"/>
    <s v="Post"/>
    <s v="Post"/>
    <n v="1001.2681935000001"/>
  </r>
  <r>
    <s v="Media"/>
    <s v="Incremental"/>
    <m/>
    <m/>
    <s v="aarki_Post_ios14_5"/>
    <s v="Aarki"/>
    <x v="0"/>
    <s v=" DTC"/>
    <x v="104"/>
    <s v="Post"/>
    <s v="Post"/>
    <n v="993.48131939999996"/>
  </r>
  <r>
    <s v="Media"/>
    <s v="Incremental"/>
    <m/>
    <m/>
    <s v="aarki_Post_ios14_5"/>
    <s v="Aarki"/>
    <x v="0"/>
    <s v=" DTC"/>
    <x v="105"/>
    <s v="Post"/>
    <s v="Post"/>
    <n v="1004.1809506"/>
  </r>
  <r>
    <s v="Media"/>
    <s v="Incremental"/>
    <m/>
    <m/>
    <s v="aarki_Post_ios14_5"/>
    <s v="Aarki"/>
    <x v="0"/>
    <s v=" DTC"/>
    <x v="106"/>
    <s v="Post"/>
    <s v="Post"/>
    <n v="1005.761357"/>
  </r>
  <r>
    <s v="Media"/>
    <s v="Incremental"/>
    <m/>
    <m/>
    <s v="aarki_Post_ios14_5"/>
    <s v="Aarki"/>
    <x v="0"/>
    <s v=" DTC"/>
    <x v="107"/>
    <s v="Post"/>
    <s v="Post"/>
    <n v="1012.2554688"/>
  </r>
  <r>
    <s v="Media"/>
    <s v="Incremental"/>
    <m/>
    <m/>
    <s v="aarki_Post_ios14_5"/>
    <s v="Aarki"/>
    <x v="0"/>
    <s v=" DTC"/>
    <x v="108"/>
    <s v="Post"/>
    <s v="Post"/>
    <n v="1008.2670981"/>
  </r>
  <r>
    <s v="Media"/>
    <s v="Incremental"/>
    <m/>
    <m/>
    <s v="aarki_Post_ios14_5"/>
    <s v="Aarki"/>
    <x v="0"/>
    <s v=" DTC"/>
    <x v="109"/>
    <s v="Post"/>
    <s v="Post"/>
    <n v="1009.1338016"/>
  </r>
  <r>
    <s v="Media"/>
    <s v="Incremental"/>
    <m/>
    <m/>
    <s v="aarki_Post_ios14_5"/>
    <s v="Aarki"/>
    <x v="0"/>
    <s v=" DTC"/>
    <x v="110"/>
    <s v="Post"/>
    <s v="Post"/>
    <n v="1001.9773514"/>
  </r>
  <r>
    <s v="Media"/>
    <s v="Incremental"/>
    <m/>
    <m/>
    <s v="aarki_Post_ios14_5"/>
    <s v="Aarki"/>
    <x v="0"/>
    <s v=" DTC"/>
    <x v="111"/>
    <s v="Post"/>
    <s v="Post"/>
    <n v="971.25238720000004"/>
  </r>
  <r>
    <s v="Media"/>
    <s v="Incremental"/>
    <m/>
    <m/>
    <s v="aarki_Post_ios14_5"/>
    <s v="Aarki"/>
    <x v="0"/>
    <s v=" DTC"/>
    <x v="112"/>
    <s v="Post"/>
    <s v="Post"/>
    <n v="947.30716719999998"/>
  </r>
  <r>
    <s v="Media"/>
    <s v="Incremental"/>
    <m/>
    <m/>
    <s v="aarki_Post_ios14_5"/>
    <s v="Aarki"/>
    <x v="0"/>
    <s v=" DTC"/>
    <x v="113"/>
    <s v="Post"/>
    <s v="Post"/>
    <n v="915.4647933"/>
  </r>
  <r>
    <s v="Media"/>
    <s v="Incremental"/>
    <m/>
    <m/>
    <s v="aarki_Post_ios14_5"/>
    <s v="Aarki"/>
    <x v="0"/>
    <s v=" DTC"/>
    <x v="114"/>
    <s v="Post"/>
    <n v="0"/>
    <n v="871.23144509999997"/>
  </r>
  <r>
    <s v="Media"/>
    <s v="Incremental"/>
    <m/>
    <m/>
    <s v="aarki_Post_ios14_5"/>
    <s v="Aarki"/>
    <x v="0"/>
    <s v=" DTC"/>
    <x v="115"/>
    <s v="Post"/>
    <n v="0"/>
    <n v="818.95083020000004"/>
  </r>
  <r>
    <s v="Media"/>
    <s v="Incremental"/>
    <m/>
    <m/>
    <s v="aarki_Post_ios14_5"/>
    <s v="Aarki"/>
    <x v="0"/>
    <s v=" DTC"/>
    <x v="116"/>
    <s v="Post"/>
    <n v="0"/>
    <n v="739.69670410000003"/>
  </r>
  <r>
    <s v="Media"/>
    <s v="Incremental"/>
    <m/>
    <m/>
    <s v="aarki_Post_ios14_5"/>
    <s v="Aarki"/>
    <x v="0"/>
    <s v=" DTC"/>
    <x v="117"/>
    <s v="Post"/>
    <n v="0"/>
    <n v="650.47648990000005"/>
  </r>
  <r>
    <s v="Media"/>
    <s v="Incremental"/>
    <m/>
    <m/>
    <s v="aarki_Post_ios14_5"/>
    <s v="Aarki"/>
    <x v="0"/>
    <s v=" DTC"/>
    <x v="118"/>
    <s v="Post"/>
    <n v="0"/>
    <n v="597.92313809999996"/>
  </r>
  <r>
    <s v="Media"/>
    <s v="Incremental"/>
    <m/>
    <m/>
    <s v="aarki_Post_ios14_5"/>
    <s v="Aarki"/>
    <x v="0"/>
    <s v=" DTC"/>
    <x v="119"/>
    <s v="Post"/>
    <n v="0"/>
    <n v="559.91751850000003"/>
  </r>
  <r>
    <s v="Media"/>
    <s v="Incremental"/>
    <m/>
    <m/>
    <s v="aarki_Post_ios14_5"/>
    <s v="Aarki"/>
    <x v="0"/>
    <s v=" DTC"/>
    <x v="120"/>
    <s v="Post"/>
    <n v="0"/>
    <n v="533.8092097"/>
  </r>
  <r>
    <s v="Media"/>
    <s v="Incremental"/>
    <m/>
    <m/>
    <s v="aarki_Post_ios14_5"/>
    <s v="Aarki"/>
    <x v="0"/>
    <s v=" DTC"/>
    <x v="121"/>
    <s v="Post"/>
    <n v="0"/>
    <n v="496.8612559"/>
  </r>
  <r>
    <s v="Media"/>
    <s v="Incremental"/>
    <m/>
    <m/>
    <s v="aarki_Post_ios14_5"/>
    <s v="Aarki"/>
    <x v="0"/>
    <s v=" DTC"/>
    <x v="122"/>
    <s v="Post"/>
    <n v="0"/>
    <n v="449.39659339999997"/>
  </r>
  <r>
    <s v="Media"/>
    <s v="Incremental"/>
    <m/>
    <m/>
    <s v="aarki_Post_ios14_5"/>
    <s v="Aarki"/>
    <x v="0"/>
    <s v=" DTC"/>
    <x v="123"/>
    <s v="Post"/>
    <n v="0"/>
    <n v="403.32087610000002"/>
  </r>
  <r>
    <s v="Media"/>
    <s v="Incremental"/>
    <m/>
    <m/>
    <s v="aarki_Post_ios14_5"/>
    <s v="Aarki"/>
    <x v="0"/>
    <s v=" DTC"/>
    <x v="124"/>
    <s v="Post"/>
    <n v="0"/>
    <n v="369.93779510000002"/>
  </r>
  <r>
    <s v="Media"/>
    <s v="Incremental"/>
    <m/>
    <m/>
    <s v="aarki_Post_ios14_5"/>
    <s v="Aarki"/>
    <x v="0"/>
    <s v=" DTC"/>
    <x v="125"/>
    <s v="Post"/>
    <n v="0"/>
    <n v="353.1316865"/>
  </r>
  <r>
    <s v="Media"/>
    <s v="Incremental"/>
    <m/>
    <m/>
    <s v="aarki_Post_ios14_5"/>
    <s v="Aarki"/>
    <x v="0"/>
    <s v=" DTC"/>
    <x v="126"/>
    <s v="Post"/>
    <n v="0"/>
    <n v="353.82339899999999"/>
  </r>
  <r>
    <s v="Media"/>
    <s v="Incremental"/>
    <m/>
    <m/>
    <s v="aarki_Post_ios14_5"/>
    <s v="Aarki"/>
    <x v="0"/>
    <s v=" DTC"/>
    <x v="127"/>
    <s v="Post"/>
    <n v="0"/>
    <n v="372.34959700000002"/>
  </r>
  <r>
    <s v="Media"/>
    <s v="Incremental"/>
    <m/>
    <m/>
    <s v="aarki_Post_ios14_5"/>
    <s v="Aarki"/>
    <x v="0"/>
    <s v=" DTC"/>
    <x v="128"/>
    <s v="Post"/>
    <n v="0"/>
    <n v="409.79285809999999"/>
  </r>
  <r>
    <s v="Media"/>
    <s v="Incremental"/>
    <m/>
    <m/>
    <s v="aarki_Post_ios14_5"/>
    <s v="Aarki"/>
    <x v="0"/>
    <s v=" DTC"/>
    <x v="129"/>
    <s v="Post"/>
    <n v="0"/>
    <n v="454.32580150000001"/>
  </r>
  <r>
    <s v="Media"/>
    <s v="Incremental"/>
    <m/>
    <m/>
    <s v="aarki_Post_ios14_5"/>
    <s v="Aarki"/>
    <x v="0"/>
    <s v=" DTC"/>
    <x v="130"/>
    <s v="Post"/>
    <n v="0"/>
    <n v="506.96495579999998"/>
  </r>
  <r>
    <s v="Media"/>
    <s v="Incremental"/>
    <m/>
    <m/>
    <s v="aarki_Post_ios14_5"/>
    <s v="Aarki"/>
    <x v="0"/>
    <s v=" DTC"/>
    <x v="131"/>
    <s v="Post"/>
    <n v="0"/>
    <n v="534.83914130000005"/>
  </r>
  <r>
    <s v="Media"/>
    <s v="Incremental"/>
    <m/>
    <m/>
    <s v="aarki_Post_ios14_5"/>
    <s v="Aarki"/>
    <x v="0"/>
    <s v=" DTC"/>
    <x v="132"/>
    <s v="Post"/>
    <n v="0"/>
    <n v="542.45189879999998"/>
  </r>
  <r>
    <s v="Media"/>
    <s v="Incremental"/>
    <m/>
    <m/>
    <s v="aarki_Post_ios14_5"/>
    <s v="Aarki"/>
    <x v="0"/>
    <s v=" DTC"/>
    <x v="133"/>
    <s v="Post"/>
    <n v="0"/>
    <n v="530.19251510000004"/>
  </r>
  <r>
    <s v="Media"/>
    <s v="Incremental"/>
    <m/>
    <m/>
    <s v="aarki_Post_ios14_5"/>
    <s v="Aarki"/>
    <x v="0"/>
    <s v=" DTC"/>
    <x v="134"/>
    <s v="Post"/>
    <n v="0"/>
    <n v="549.26600389999999"/>
  </r>
  <r>
    <s v="Media"/>
    <s v="Incremental"/>
    <m/>
    <m/>
    <s v="aarki_Post_ios14_5"/>
    <s v="Aarki"/>
    <x v="0"/>
    <s v=" DTC"/>
    <x v="135"/>
    <s v="Post"/>
    <n v="0"/>
    <n v="541.42093839999995"/>
  </r>
  <r>
    <s v="Media"/>
    <s v="Incremental"/>
    <m/>
    <m/>
    <s v="aarki_Post_ios14_5"/>
    <s v="Aarki"/>
    <x v="0"/>
    <s v=" DTC"/>
    <x v="136"/>
    <s v="Post"/>
    <n v="0"/>
    <n v="541.71299859999999"/>
  </r>
  <r>
    <s v="Media"/>
    <s v="Incremental"/>
    <m/>
    <m/>
    <s v="aarki_Post_ios14_5"/>
    <s v="Aarki"/>
    <x v="0"/>
    <s v=" DTC"/>
    <x v="137"/>
    <s v="Post"/>
    <n v="0"/>
    <n v="543.54803389999995"/>
  </r>
  <r>
    <s v="Media"/>
    <s v="Incremental"/>
    <m/>
    <m/>
    <s v="aarki_Post_ios14_5"/>
    <s v="Aarki"/>
    <x v="0"/>
    <s v=" DTC"/>
    <x v="138"/>
    <s v="Post"/>
    <n v="0"/>
    <n v="563.35374950000005"/>
  </r>
  <r>
    <s v="Media"/>
    <s v="Incremental"/>
    <m/>
    <m/>
    <s v="aarki_Post_ios14_5"/>
    <s v="Aarki"/>
    <x v="0"/>
    <s v=" DTC"/>
    <x v="139"/>
    <s v="Post"/>
    <n v="0"/>
    <n v="582.32784749999996"/>
  </r>
  <r>
    <s v="Media"/>
    <s v="Incremental"/>
    <m/>
    <m/>
    <s v="aarki_Post_ios14_5"/>
    <s v="Aarki"/>
    <x v="0"/>
    <s v=" DTC"/>
    <x v="140"/>
    <s v="Post"/>
    <n v="0"/>
    <n v="568.92228829999999"/>
  </r>
  <r>
    <s v="Media"/>
    <s v="Incremental"/>
    <m/>
    <m/>
    <s v="aarki_Post_ios14_5"/>
    <s v="Aarki"/>
    <x v="0"/>
    <s v=" DTC"/>
    <x v="141"/>
    <s v="Post"/>
    <n v="0"/>
    <n v="602.87399459999995"/>
  </r>
  <r>
    <s v="Media"/>
    <s v="Incremental"/>
    <m/>
    <m/>
    <s v="aarki_Post_ios14_5"/>
    <s v="Aarki"/>
    <x v="0"/>
    <s v=" DTC"/>
    <x v="142"/>
    <s v="Post"/>
    <n v="0"/>
    <n v="648.54187630000001"/>
  </r>
  <r>
    <s v="Media"/>
    <s v="Incremental"/>
    <m/>
    <m/>
    <s v="aarki_Post_ios14_5"/>
    <s v="Aarki"/>
    <x v="0"/>
    <s v=" DTC"/>
    <x v="143"/>
    <s v="Post"/>
    <n v="0"/>
    <n v="713.24358089999998"/>
  </r>
  <r>
    <s v="Media"/>
    <s v="Incremental"/>
    <m/>
    <m/>
    <s v="aarki_Post_ios14_5"/>
    <s v="Aarki"/>
    <x v="0"/>
    <s v=" DTC"/>
    <x v="144"/>
    <s v="Post"/>
    <n v="0"/>
    <n v="787.31357590000005"/>
  </r>
  <r>
    <s v="Media"/>
    <s v="Incremental"/>
    <m/>
    <m/>
    <s v="aarki_Post_ios14_5"/>
    <s v="Aarki"/>
    <x v="0"/>
    <s v=" DTC"/>
    <x v="145"/>
    <s v="Post"/>
    <n v="0"/>
    <n v="868.64574870000001"/>
  </r>
  <r>
    <s v="Media"/>
    <s v="Incremental"/>
    <m/>
    <m/>
    <s v="aarki_Post_ios14_5"/>
    <s v="Aarki"/>
    <x v="0"/>
    <s v=" DTC"/>
    <x v="146"/>
    <s v="Post"/>
    <n v="0"/>
    <n v="960.70654039999999"/>
  </r>
  <r>
    <s v="Media"/>
    <s v="Incremental"/>
    <m/>
    <m/>
    <s v="aarki_Post_ios14_5"/>
    <s v="Aarki"/>
    <x v="0"/>
    <s v=" DTC"/>
    <x v="147"/>
    <s v="Post"/>
    <n v="0"/>
    <n v="970.70612930000004"/>
  </r>
  <r>
    <s v="Media"/>
    <s v="Incremental"/>
    <m/>
    <m/>
    <s v="aarki_Post_ios14_5"/>
    <s v="Aarki"/>
    <x v="0"/>
    <s v=" DTC"/>
    <x v="148"/>
    <s v="Post"/>
    <n v="0"/>
    <n v="984.85099090000006"/>
  </r>
  <r>
    <s v="Media"/>
    <s v="Incremental"/>
    <m/>
    <m/>
    <s v="aarki_Post_ios14_5"/>
    <s v="Aarki"/>
    <x v="0"/>
    <s v=" DTC"/>
    <x v="149"/>
    <s v="Post"/>
    <n v="0"/>
    <n v="1022.2987005"/>
  </r>
  <r>
    <s v="Media"/>
    <s v="Incremental"/>
    <m/>
    <m/>
    <s v="aarki_Post_ios14_5"/>
    <s v="Aarki"/>
    <x v="0"/>
    <s v=" DTC"/>
    <x v="150"/>
    <s v="Post"/>
    <n v="0"/>
    <n v="1061.3598003"/>
  </r>
  <r>
    <s v="Media"/>
    <s v="Incremental"/>
    <m/>
    <m/>
    <s v="aarki_Post_ios14_5"/>
    <s v="Aarki"/>
    <x v="0"/>
    <s v=" DTC"/>
    <x v="151"/>
    <s v="Post"/>
    <n v="0"/>
    <n v="1109.5678433999999"/>
  </r>
  <r>
    <s v="Media"/>
    <s v="Incremental"/>
    <m/>
    <m/>
    <s v="aarki_Post_ios14_5"/>
    <s v="Aarki"/>
    <x v="0"/>
    <s v=" DTC"/>
    <x v="152"/>
    <s v="Post"/>
    <n v="0"/>
    <n v="1141.1568188000001"/>
  </r>
  <r>
    <s v="Media"/>
    <s v="Incremental"/>
    <m/>
    <m/>
    <s v="aarki_Post_ios14_5"/>
    <s v="Aarki"/>
    <x v="0"/>
    <s v=" DTC"/>
    <x v="153"/>
    <s v="Post"/>
    <n v="0"/>
    <n v="1118.9337769000001"/>
  </r>
  <r>
    <s v="Media"/>
    <s v="Incremental"/>
    <m/>
    <m/>
    <s v="aarki_Post_ios14_5"/>
    <s v="Aarki"/>
    <x v="0"/>
    <s v=" DTC"/>
    <x v="154"/>
    <s v="Post"/>
    <n v="0"/>
    <n v="1087.891582"/>
  </r>
  <r>
    <s v="Media"/>
    <s v="Incremental"/>
    <m/>
    <m/>
    <s v="aarki_Post_ios14_5"/>
    <s v="Aarki"/>
    <x v="0"/>
    <s v=" DTC"/>
    <x v="155"/>
    <s v="Post"/>
    <n v="0"/>
    <n v="1063.4994412000001"/>
  </r>
  <r>
    <s v="Media"/>
    <s v="Incremental"/>
    <m/>
    <m/>
    <s v="aarki_Post_ios14_5"/>
    <s v="Aarki"/>
    <x v="0"/>
    <s v=" DTC"/>
    <x v="156"/>
    <s v="Post"/>
    <n v="0"/>
    <n v="1063.0369146999999"/>
  </r>
  <r>
    <s v="Media"/>
    <s v="Incremental"/>
    <m/>
    <m/>
    <s v="aarki_Post_ios14_5"/>
    <s v="Aarki"/>
    <x v="0"/>
    <s v=" DTC"/>
    <x v="157"/>
    <s v="Post"/>
    <n v="0"/>
    <n v="1062.1149172999999"/>
  </r>
  <r>
    <s v="Media"/>
    <s v="Incremental"/>
    <m/>
    <m/>
    <s v="aarki_Post_ios14_5"/>
    <s v="Aarki"/>
    <x v="0"/>
    <s v=" DTC"/>
    <x v="158"/>
    <s v="Post"/>
    <n v="0"/>
    <n v="1040.4481125"/>
  </r>
  <r>
    <s v="Media"/>
    <s v="Incremental"/>
    <m/>
    <m/>
    <s v="aarki_Post_ios14_5"/>
    <s v="Aarki"/>
    <x v="0"/>
    <s v=" DTC"/>
    <x v="159"/>
    <s v="Post"/>
    <n v="0"/>
    <n v="1030.0475885000001"/>
  </r>
  <r>
    <s v="Media"/>
    <s v="Incremental"/>
    <m/>
    <m/>
    <s v="aarki_Post_ios14_5"/>
    <s v="Aarki"/>
    <x v="0"/>
    <s v=" DTC"/>
    <x v="160"/>
    <s v="Post"/>
    <n v="0"/>
    <n v="1028.3341236000001"/>
  </r>
  <r>
    <s v="Media"/>
    <s v="Incremental"/>
    <m/>
    <m/>
    <s v="aarki_Post_ios14_5"/>
    <s v="Aarki"/>
    <x v="0"/>
    <s v=" DTC"/>
    <x v="161"/>
    <s v="Post"/>
    <n v="0"/>
    <n v="1026.375693"/>
  </r>
  <r>
    <s v="Media"/>
    <s v="Incremental"/>
    <m/>
    <m/>
    <s v="aarki_Post_ios14_5"/>
    <s v="Aarki"/>
    <x v="0"/>
    <s v=" DTC"/>
    <x v="162"/>
    <s v="Post"/>
    <n v="0"/>
    <n v="1036.4298965"/>
  </r>
  <r>
    <s v="Media"/>
    <s v="Incremental"/>
    <m/>
    <m/>
    <s v="aarki_Post_ios14_5"/>
    <s v="Aarki"/>
    <x v="0"/>
    <s v=" DTC"/>
    <x v="163"/>
    <s v="Post"/>
    <n v="0"/>
    <n v="1041.3885465000001"/>
  </r>
  <r>
    <s v="Media"/>
    <s v="Incremental"/>
    <m/>
    <m/>
    <s v="aarki_Post_ios14_5"/>
    <s v="Aarki"/>
    <x v="0"/>
    <s v=" DTC"/>
    <x v="164"/>
    <s v="Post"/>
    <n v="0"/>
    <n v="1059.3055715999999"/>
  </r>
  <r>
    <s v="Media"/>
    <s v="Incremental"/>
    <m/>
    <m/>
    <s v="aarki_Post_ios14_5"/>
    <s v="Aarki"/>
    <x v="0"/>
    <s v=" DTC"/>
    <x v="165"/>
    <s v="Post"/>
    <n v="0"/>
    <n v="1064.8418325"/>
  </r>
  <r>
    <s v="Media"/>
    <s v="Incremental"/>
    <m/>
    <m/>
    <s v="aarki_Post_ios14_5"/>
    <s v="Aarki"/>
    <x v="0"/>
    <s v=" DTC"/>
    <x v="166"/>
    <s v="Post"/>
    <n v="0"/>
    <n v="1081.3475963999999"/>
  </r>
  <r>
    <s v="Media"/>
    <s v="Incremental"/>
    <m/>
    <m/>
    <s v="aarki_Post_ios14_5"/>
    <s v="Aarki"/>
    <x v="0"/>
    <s v=" DTC"/>
    <x v="167"/>
    <s v="Post"/>
    <n v="0"/>
    <n v="1108.4443223000001"/>
  </r>
  <r>
    <s v="Media"/>
    <s v="Incremental"/>
    <m/>
    <m/>
    <s v="aarki_Post_ios14_5"/>
    <s v="Aarki"/>
    <x v="0"/>
    <s v=" DTC"/>
    <x v="168"/>
    <s v="Post"/>
    <n v="0"/>
    <n v="1135.2030162000001"/>
  </r>
  <r>
    <s v="Media"/>
    <s v="Incremental"/>
    <m/>
    <m/>
    <s v="aarki_Post_ios14_5"/>
    <s v="Aarki"/>
    <x v="0"/>
    <s v=" DTC"/>
    <x v="169"/>
    <s v="Post"/>
    <n v="0"/>
    <n v="1174.8351714"/>
  </r>
  <r>
    <s v="Media"/>
    <s v="Incremental"/>
    <m/>
    <m/>
    <s v="aarki_Post_ios14_5"/>
    <s v="Aarki"/>
    <x v="0"/>
    <s v=" DTC"/>
    <x v="170"/>
    <s v="Post"/>
    <n v="0"/>
    <n v="1228.4864161999999"/>
  </r>
  <r>
    <s v="Media"/>
    <s v="Incremental"/>
    <m/>
    <m/>
    <s v="aarki_Post_ios14_5"/>
    <s v="Aarki"/>
    <x v="0"/>
    <s v=" DTC"/>
    <x v="171"/>
    <s v="Post"/>
    <n v="0"/>
    <n v="1275.4660342"/>
  </r>
  <r>
    <s v="Media"/>
    <s v="Incremental"/>
    <m/>
    <m/>
    <s v="aarki_Post_ios14_5"/>
    <s v="Aarki"/>
    <x v="0"/>
    <s v=" DTC"/>
    <x v="172"/>
    <s v="Post"/>
    <n v="0"/>
    <n v="1300.1446148"/>
  </r>
  <r>
    <s v="Media"/>
    <s v="Incremental"/>
    <m/>
    <m/>
    <s v="aarki_Post_ios14_5"/>
    <s v="Aarki"/>
    <x v="0"/>
    <s v=" DTC"/>
    <x v="173"/>
    <s v="Post"/>
    <n v="0"/>
    <n v="1370.3936596000001"/>
  </r>
  <r>
    <s v="Media"/>
    <s v="Incremental"/>
    <m/>
    <m/>
    <s v="aarki_Post_ios14_5"/>
    <s v="Aarki"/>
    <x v="0"/>
    <s v=" DTC"/>
    <x v="174"/>
    <s v="Post"/>
    <n v="0"/>
    <n v="1530.6216979999999"/>
  </r>
  <r>
    <s v="Media"/>
    <s v="Incremental"/>
    <m/>
    <m/>
    <s v="aarki_Post_ios14_5"/>
    <s v="Aarki"/>
    <x v="0"/>
    <s v=" DTC"/>
    <x v="175"/>
    <s v="Post"/>
    <n v="0"/>
    <n v="1601.2734143"/>
  </r>
  <r>
    <s v="Media"/>
    <s v="Incremental"/>
    <m/>
    <m/>
    <s v="aarki_Post_ios14_5"/>
    <s v="Aarki"/>
    <x v="0"/>
    <s v=" DTC"/>
    <x v="176"/>
    <s v="Post"/>
    <n v="0"/>
    <n v="1648.4335566"/>
  </r>
  <r>
    <s v="Media"/>
    <s v="Incremental"/>
    <m/>
    <m/>
    <s v="aarki_Post_ios14_5"/>
    <s v="Aarki"/>
    <x v="0"/>
    <s v=" DTC"/>
    <x v="177"/>
    <s v="Post"/>
    <n v="0"/>
    <n v="1676.6173421999999"/>
  </r>
  <r>
    <s v="Media"/>
    <s v="Incremental"/>
    <m/>
    <m/>
    <s v="aarki_Post_ios14_5"/>
    <s v="Aarki"/>
    <x v="0"/>
    <s v=" DTC"/>
    <x v="178"/>
    <s v="Post"/>
    <n v="0"/>
    <n v="1652.8414461"/>
  </r>
  <r>
    <s v="Media"/>
    <s v="Incremental"/>
    <m/>
    <m/>
    <s v="aarki_Post_ios14_5"/>
    <s v="Aarki"/>
    <x v="0"/>
    <s v=" DTC"/>
    <x v="179"/>
    <s v="Post"/>
    <n v="0"/>
    <n v="1637.0784649"/>
  </r>
  <r>
    <s v="Media"/>
    <s v="Incremental"/>
    <m/>
    <m/>
    <s v="aarki_Post_ios14_5"/>
    <s v="Aarki"/>
    <x v="0"/>
    <s v=" DTC"/>
    <x v="180"/>
    <s v="Post"/>
    <n v="0"/>
    <n v="1606.4477555000001"/>
  </r>
  <r>
    <s v="Media"/>
    <s v="Incremental"/>
    <m/>
    <m/>
    <s v="aarki_Post_ios14_5"/>
    <s v="Aarki"/>
    <x v="0"/>
    <s v=" DTC"/>
    <x v="181"/>
    <s v="Post"/>
    <n v="0"/>
    <n v="1620.4494993000001"/>
  </r>
  <r>
    <s v="Media"/>
    <s v="Incremental"/>
    <m/>
    <m/>
    <s v="aarki_Post_ios14_5"/>
    <s v="Aarki"/>
    <x v="0"/>
    <s v=" DTC"/>
    <x v="182"/>
    <s v="Post"/>
    <n v="0"/>
    <n v="1659.6747507"/>
  </r>
  <r>
    <s v="Media"/>
    <s v="Incremental"/>
    <m/>
    <m/>
    <s v="aarki_Post_ios14_5"/>
    <s v="Aarki"/>
    <x v="0"/>
    <s v=" DTC"/>
    <x v="183"/>
    <s v="Post"/>
    <n v="0"/>
    <n v="1686.8128813999999"/>
  </r>
  <r>
    <s v="Media"/>
    <s v="Incremental"/>
    <m/>
    <m/>
    <s v="aarki_Post_ios14_5"/>
    <s v="Aarki"/>
    <x v="0"/>
    <s v=" DTC"/>
    <x v="184"/>
    <s v="Post"/>
    <n v="0"/>
    <n v="1685.4504374999999"/>
  </r>
  <r>
    <s v="Media"/>
    <s v="Incremental"/>
    <m/>
    <m/>
    <s v="aarki_Post_ios14_5"/>
    <s v="Aarki"/>
    <x v="0"/>
    <s v=" DTC"/>
    <x v="185"/>
    <s v="Post"/>
    <n v="0"/>
    <n v="1644.1293439000001"/>
  </r>
  <r>
    <s v="Media"/>
    <s v="Incremental"/>
    <m/>
    <m/>
    <s v="aarki_Post_ios14_5"/>
    <s v="Aarki"/>
    <x v="0"/>
    <s v=" DTC"/>
    <x v="186"/>
    <s v="Post"/>
    <n v="0"/>
    <n v="1565.8645282"/>
  </r>
  <r>
    <s v="Media"/>
    <s v="Incremental"/>
    <m/>
    <m/>
    <s v="aarki_Post_ios14_5"/>
    <s v="Aarki"/>
    <x v="0"/>
    <s v=" DTC"/>
    <x v="187"/>
    <s v="Post"/>
    <n v="0"/>
    <n v="1580.4021554999999"/>
  </r>
  <r>
    <s v="Media"/>
    <s v="Incremental"/>
    <m/>
    <m/>
    <s v="aarki_Post_ios14_5"/>
    <s v="Aarki"/>
    <x v="0"/>
    <s v=" DTC"/>
    <x v="188"/>
    <s v="Post"/>
    <n v="0"/>
    <n v="1620.4728809999999"/>
  </r>
  <r>
    <s v="Media"/>
    <s v="Incremental"/>
    <m/>
    <m/>
    <s v="aarki_Post_ios14_5"/>
    <s v="Aarki"/>
    <x v="0"/>
    <s v=" DTC"/>
    <x v="189"/>
    <s v="Post"/>
    <n v="0"/>
    <n v="1672.9508909000001"/>
  </r>
  <r>
    <s v="Media"/>
    <s v="Incremental"/>
    <m/>
    <m/>
    <s v="aarki_Post_ios14_5"/>
    <s v="Aarki"/>
    <x v="0"/>
    <s v=" DTC"/>
    <x v="190"/>
    <s v="Post"/>
    <n v="0"/>
    <n v="1734.3485000000001"/>
  </r>
  <r>
    <s v="Media"/>
    <s v="Incremental"/>
    <m/>
    <m/>
    <s v="aarki_Post_ios14_5"/>
    <s v="Aarki"/>
    <x v="0"/>
    <s v=" DTC"/>
    <x v="191"/>
    <s v="Post"/>
    <n v="0"/>
    <n v="1774.3486089999999"/>
  </r>
  <r>
    <s v="Media"/>
    <s v="Incremental"/>
    <m/>
    <m/>
    <s v="aarki_Post_ios14_5"/>
    <s v="Aarki"/>
    <x v="0"/>
    <s v=" DTC"/>
    <x v="192"/>
    <s v="Post"/>
    <n v="0"/>
    <n v="1835.4570392999999"/>
  </r>
  <r>
    <s v="Media"/>
    <s v="Incremental"/>
    <m/>
    <m/>
    <s v="aarki_Post_ios14_5"/>
    <s v="Aarki"/>
    <x v="0"/>
    <s v=" DTC"/>
    <x v="193"/>
    <s v="Post"/>
    <n v="0"/>
    <n v="1893.5513137"/>
  </r>
  <r>
    <s v="Media"/>
    <s v="Incremental"/>
    <m/>
    <m/>
    <s v="aarki_Post_ios14_5"/>
    <s v="Aarki"/>
    <x v="0"/>
    <s v=" DTC"/>
    <x v="194"/>
    <s v="Post"/>
    <n v="0"/>
    <n v="1923.3418807999999"/>
  </r>
  <r>
    <s v="Media"/>
    <s v="Incremental"/>
    <m/>
    <m/>
    <s v="aarki_Post_ios14_5"/>
    <s v="Aarki"/>
    <x v="0"/>
    <s v=" DTC"/>
    <x v="195"/>
    <s v="Post"/>
    <n v="0"/>
    <n v="2011.8062437000001"/>
  </r>
  <r>
    <s v="Media"/>
    <s v="Incremental"/>
    <m/>
    <m/>
    <s v="aarki_Post_ios14_5"/>
    <s v="Aarki"/>
    <x v="0"/>
    <s v=" DTC"/>
    <x v="196"/>
    <s v="Post"/>
    <n v="0"/>
    <n v="2105.4256951000002"/>
  </r>
  <r>
    <s v="Media"/>
    <s v="Incremental"/>
    <m/>
    <m/>
    <s v="aarki_Post_ios14_5"/>
    <s v="Aarki"/>
    <x v="0"/>
    <s v=" DTC"/>
    <x v="197"/>
    <s v="Post"/>
    <n v="0"/>
    <n v="2127.0378807000002"/>
  </r>
  <r>
    <s v="Media"/>
    <s v="Incremental"/>
    <m/>
    <m/>
    <s v="aarki_Post_ios14_5"/>
    <s v="Aarki"/>
    <x v="0"/>
    <s v=" DTC"/>
    <x v="198"/>
    <s v="Post"/>
    <n v="0"/>
    <n v="2223.793987"/>
  </r>
  <r>
    <s v="Media"/>
    <s v="Incremental"/>
    <m/>
    <m/>
    <s v="aarki_Post_ios14_5"/>
    <s v="Aarki"/>
    <x v="0"/>
    <s v=" DTC"/>
    <x v="199"/>
    <s v="Post"/>
    <n v="0"/>
    <n v="2222.8955274999998"/>
  </r>
  <r>
    <s v="Media"/>
    <s v="Incremental"/>
    <m/>
    <m/>
    <s v="aarki_Post_ios14_5"/>
    <s v="Aarki"/>
    <x v="0"/>
    <s v=" DTC"/>
    <x v="200"/>
    <s v="Post"/>
    <n v="0"/>
    <n v="2318.6607938000002"/>
  </r>
  <r>
    <s v="Media"/>
    <s v="Incremental"/>
    <m/>
    <m/>
    <s v="aarki_Post_ios14_5"/>
    <s v="Aarki"/>
    <x v="0"/>
    <s v=" DTC"/>
    <x v="201"/>
    <s v="Post"/>
    <n v="0"/>
    <n v="2452.7887262999998"/>
  </r>
  <r>
    <s v="Media"/>
    <s v="Incremental"/>
    <m/>
    <m/>
    <s v="aarki_Post_ios14_5"/>
    <s v="Aarki"/>
    <x v="0"/>
    <s v=" DTC"/>
    <x v="202"/>
    <s v="Post"/>
    <n v="0"/>
    <n v="2428.5236457000001"/>
  </r>
  <r>
    <s v="Media"/>
    <s v="Incremental"/>
    <m/>
    <m/>
    <s v="aarki_Post_ios14_5"/>
    <s v="Aarki"/>
    <x v="0"/>
    <s v=" DTC"/>
    <x v="203"/>
    <s v="Post"/>
    <n v="0"/>
    <n v="2561.4958526999999"/>
  </r>
  <r>
    <s v="Media"/>
    <s v="Incremental"/>
    <m/>
    <m/>
    <s v="aarki_Post_ios14_5"/>
    <s v="Aarki"/>
    <x v="0"/>
    <s v=" DTC"/>
    <x v="204"/>
    <s v="Post"/>
    <n v="0"/>
    <n v="2700.0202499000002"/>
  </r>
  <r>
    <s v="Media"/>
    <s v="Incremental"/>
    <m/>
    <m/>
    <s v="aarki_Post_ios14_5"/>
    <s v="Aarki"/>
    <x v="0"/>
    <s v=" DTC"/>
    <x v="205"/>
    <s v="Post"/>
    <n v="0"/>
    <n v="2907.4419035000001"/>
  </r>
  <r>
    <s v="Media"/>
    <s v="Incremental"/>
    <m/>
    <m/>
    <s v="aarki_Post_ios14_5"/>
    <s v="Aarki"/>
    <x v="0"/>
    <s v=" DTC"/>
    <x v="206"/>
    <s v="Post"/>
    <n v="0"/>
    <n v="3159.9942667999999"/>
  </r>
  <r>
    <s v="Media"/>
    <s v="Incremental"/>
    <m/>
    <m/>
    <s v="aarki_Post_ios14_5"/>
    <s v="Aarki"/>
    <x v="0"/>
    <s v=" DTC"/>
    <x v="207"/>
    <s v="Post"/>
    <n v="0"/>
    <n v="3370.5889272999998"/>
  </r>
  <r>
    <s v="Media"/>
    <s v="Incremental"/>
    <m/>
    <m/>
    <s v="aarki_Post_ios14_5"/>
    <s v="Aarki"/>
    <x v="0"/>
    <s v=" DTC"/>
    <x v="208"/>
    <s v="Post"/>
    <n v="0"/>
    <n v="3657.5116054999999"/>
  </r>
  <r>
    <s v="Media"/>
    <s v="Incremental"/>
    <m/>
    <m/>
    <s v="aarki_Post_ios14_5"/>
    <s v="Aarki"/>
    <x v="0"/>
    <s v=" DTC"/>
    <x v="209"/>
    <s v="Post"/>
    <n v="0"/>
    <n v="3850.3762889"/>
  </r>
  <r>
    <s v="Media"/>
    <s v="Incremental"/>
    <m/>
    <m/>
    <s v="aarki_Post_ios14_5"/>
    <s v="Aarki"/>
    <x v="0"/>
    <s v=" DTC"/>
    <x v="210"/>
    <s v="Post"/>
    <n v="0"/>
    <n v="3986.9184928"/>
  </r>
  <r>
    <s v="Media"/>
    <s v="Incremental"/>
    <m/>
    <m/>
    <s v="aarki_Post_ios14_5"/>
    <s v="Aarki"/>
    <x v="0"/>
    <s v=" DTC"/>
    <x v="211"/>
    <s v="Post"/>
    <n v="0"/>
    <n v="4148.5470784999998"/>
  </r>
  <r>
    <s v="Media"/>
    <s v="Incremental"/>
    <m/>
    <m/>
    <s v="aarki_Post_ios14_5"/>
    <s v="Aarki"/>
    <x v="0"/>
    <s v=" DTC"/>
    <x v="212"/>
    <s v="Post"/>
    <n v="0"/>
    <n v="4033.5499178"/>
  </r>
  <r>
    <s v="Media"/>
    <s v="Incremental"/>
    <m/>
    <m/>
    <s v="aarki_Post_ios14_5"/>
    <s v="Aarki"/>
    <x v="0"/>
    <s v=" DTC"/>
    <x v="213"/>
    <s v="Post"/>
    <n v="0"/>
    <n v="3983.7102601000001"/>
  </r>
  <r>
    <s v="Media"/>
    <s v="Incremental"/>
    <m/>
    <m/>
    <s v="aarki_Pre_ios14_5"/>
    <s v="Aarki"/>
    <x v="0"/>
    <s v=" DTC"/>
    <x v="0"/>
    <s v="Pre"/>
    <s v="Pre"/>
    <n v="838.02917520000005"/>
  </r>
  <r>
    <s v="Media"/>
    <s v="Incremental"/>
    <m/>
    <m/>
    <s v="aarki_Pre_ios14_5"/>
    <s v="Aarki"/>
    <x v="0"/>
    <s v=" DTC"/>
    <x v="1"/>
    <s v="Pre"/>
    <s v="Pre"/>
    <n v="795.44496900000001"/>
  </r>
  <r>
    <s v="Media"/>
    <s v="Incremental"/>
    <m/>
    <m/>
    <s v="aarki_Pre_ios14_5"/>
    <s v="Aarki"/>
    <x v="0"/>
    <s v=" DTC"/>
    <x v="2"/>
    <s v="Pre"/>
    <s v="Pre"/>
    <n v="781.15469780000001"/>
  </r>
  <r>
    <s v="Media"/>
    <s v="Incremental"/>
    <m/>
    <m/>
    <s v="aarki_Pre_ios14_5"/>
    <s v="Aarki"/>
    <x v="0"/>
    <s v=" DTC"/>
    <x v="3"/>
    <s v="Pre"/>
    <s v="Pre"/>
    <n v="699.91786309999998"/>
  </r>
  <r>
    <s v="Media"/>
    <s v="Incremental"/>
    <m/>
    <m/>
    <s v="aarki_Pre_ios14_5"/>
    <s v="Aarki"/>
    <x v="0"/>
    <s v=" DTC"/>
    <x v="4"/>
    <s v="Pre"/>
    <s v="Pre"/>
    <n v="687.22817350000003"/>
  </r>
  <r>
    <s v="Media"/>
    <s v="Incremental"/>
    <m/>
    <m/>
    <s v="aarki_Pre_ios14_5"/>
    <s v="Aarki"/>
    <x v="0"/>
    <s v=" DTC"/>
    <x v="5"/>
    <s v="Pre"/>
    <s v="Pre"/>
    <n v="672.48397890000001"/>
  </r>
  <r>
    <s v="Media"/>
    <s v="Incremental"/>
    <m/>
    <m/>
    <s v="aarki_Pre_ios14_5"/>
    <s v="Aarki"/>
    <x v="0"/>
    <s v=" DTC"/>
    <x v="6"/>
    <s v="Pre"/>
    <s v="Pre"/>
    <n v="647.85350779999999"/>
  </r>
  <r>
    <s v="Media"/>
    <s v="Incremental"/>
    <m/>
    <m/>
    <s v="aarki_Pre_ios14_5"/>
    <s v="Aarki"/>
    <x v="0"/>
    <s v=" DTC"/>
    <x v="7"/>
    <s v="Pre"/>
    <s v="Pre"/>
    <n v="675.42610579999996"/>
  </r>
  <r>
    <s v="Media"/>
    <s v="Incremental"/>
    <m/>
    <m/>
    <s v="aarki_Pre_ios14_5"/>
    <s v="Aarki"/>
    <x v="0"/>
    <s v=" DTC"/>
    <x v="8"/>
    <s v="Pre"/>
    <s v="Pre"/>
    <n v="756.61283879999996"/>
  </r>
  <r>
    <s v="Media"/>
    <s v="Incremental"/>
    <m/>
    <m/>
    <s v="aarki_Pre_ios14_5"/>
    <s v="Aarki"/>
    <x v="0"/>
    <s v=" DTC"/>
    <x v="9"/>
    <s v="Pre"/>
    <s v="Pre"/>
    <n v="769.01369250000005"/>
  </r>
  <r>
    <s v="Media"/>
    <s v="Incremental"/>
    <m/>
    <m/>
    <s v="aarki_Pre_ios14_5"/>
    <s v="Aarki"/>
    <x v="0"/>
    <s v=" DTC"/>
    <x v="10"/>
    <s v="Pre"/>
    <s v="Pre"/>
    <n v="715.07631330000004"/>
  </r>
  <r>
    <s v="Media"/>
    <s v="Incremental"/>
    <m/>
    <m/>
    <s v="aarki_Pre_ios14_5"/>
    <s v="Aarki"/>
    <x v="0"/>
    <s v=" DTC"/>
    <x v="11"/>
    <s v="Pre"/>
    <s v="Pre"/>
    <n v="701.51294800000005"/>
  </r>
  <r>
    <s v="Media"/>
    <s v="Incremental"/>
    <m/>
    <m/>
    <s v="aarki_Pre_ios14_5"/>
    <s v="Aarki"/>
    <x v="0"/>
    <s v=" DTC"/>
    <x v="12"/>
    <s v="Pre"/>
    <s v="Pre"/>
    <n v="594.8076188"/>
  </r>
  <r>
    <s v="Media"/>
    <s v="Incremental"/>
    <m/>
    <m/>
    <s v="aarki_Pre_ios14_5"/>
    <s v="Aarki"/>
    <x v="0"/>
    <s v=" DTC"/>
    <x v="13"/>
    <s v="Pre"/>
    <s v="Pre"/>
    <n v="714.3579383"/>
  </r>
  <r>
    <s v="Media"/>
    <s v="Incremental"/>
    <m/>
    <m/>
    <s v="aarki_Pre_ios14_5"/>
    <s v="Aarki"/>
    <x v="0"/>
    <s v=" DTC"/>
    <x v="14"/>
    <s v="Pre"/>
    <s v="Pre"/>
    <n v="743.58180200000004"/>
  </r>
  <r>
    <s v="Media"/>
    <s v="Incremental"/>
    <m/>
    <m/>
    <s v="aarki_Pre_ios14_5"/>
    <s v="Aarki"/>
    <x v="0"/>
    <s v=" DTC"/>
    <x v="15"/>
    <s v="Pre"/>
    <s v="Pre"/>
    <n v="775.90901529999996"/>
  </r>
  <r>
    <s v="Media"/>
    <s v="Incremental"/>
    <m/>
    <m/>
    <s v="aarki_Pre_ios14_5"/>
    <s v="Aarki"/>
    <x v="0"/>
    <s v=" DTC"/>
    <x v="16"/>
    <s v="Pre"/>
    <s v="Pre"/>
    <n v="702.60455730000001"/>
  </r>
  <r>
    <s v="Media"/>
    <s v="Incremental"/>
    <m/>
    <m/>
    <s v="aarki_Pre_ios14_5"/>
    <s v="Aarki"/>
    <x v="0"/>
    <s v=" DTC"/>
    <x v="17"/>
    <s v="Pre"/>
    <s v="Pre"/>
    <n v="733.08784419999995"/>
  </r>
  <r>
    <s v="Media"/>
    <s v="Incremental"/>
    <m/>
    <m/>
    <s v="aarki_Pre_ios14_5"/>
    <s v="Aarki"/>
    <x v="0"/>
    <s v=" DTC"/>
    <x v="18"/>
    <s v="Pre"/>
    <s v="Pre"/>
    <n v="578.38653050000005"/>
  </r>
  <r>
    <s v="Media"/>
    <s v="Incremental"/>
    <m/>
    <m/>
    <s v="aarki_Pre_ios14_5"/>
    <s v="Aarki"/>
    <x v="0"/>
    <s v=" DTC"/>
    <x v="19"/>
    <s v="Pre"/>
    <s v="Pre"/>
    <n v="720.41754170000002"/>
  </r>
  <r>
    <s v="Media"/>
    <s v="Incremental"/>
    <m/>
    <m/>
    <s v="aarki_Pre_ios14_5"/>
    <s v="Aarki"/>
    <x v="0"/>
    <s v=" DTC"/>
    <x v="20"/>
    <s v="Pre"/>
    <s v="Pre"/>
    <n v="676.07667930000002"/>
  </r>
  <r>
    <s v="Media"/>
    <s v="Incremental"/>
    <m/>
    <m/>
    <s v="aarki_Pre_ios14_5"/>
    <s v="Aarki"/>
    <x v="0"/>
    <s v=" DTC"/>
    <x v="21"/>
    <s v="Pre"/>
    <s v="Pre"/>
    <n v="699.48693969999999"/>
  </r>
  <r>
    <s v="Media"/>
    <s v="Incremental"/>
    <m/>
    <m/>
    <s v="aarki_Pre_ios14_5"/>
    <s v="Aarki"/>
    <x v="0"/>
    <s v=" DTC"/>
    <x v="22"/>
    <s v="Pre"/>
    <s v="Pre"/>
    <n v="603.64586789999998"/>
  </r>
  <r>
    <s v="Media"/>
    <s v="Incremental"/>
    <m/>
    <m/>
    <s v="aarki_Pre_ios14_5"/>
    <s v="Aarki"/>
    <x v="0"/>
    <s v=" DTC"/>
    <x v="23"/>
    <s v="Pre"/>
    <s v="Pre"/>
    <n v="723.77174890000003"/>
  </r>
  <r>
    <s v="Media"/>
    <s v="Incremental"/>
    <m/>
    <m/>
    <s v="aarki_Pre_ios14_5"/>
    <s v="Aarki"/>
    <x v="0"/>
    <s v=" DTC"/>
    <x v="24"/>
    <s v="Pre"/>
    <s v="Pre"/>
    <n v="734.4044414"/>
  </r>
  <r>
    <s v="Media"/>
    <s v="Incremental"/>
    <m/>
    <m/>
    <s v="aarki_Pre_ios14_5"/>
    <s v="Aarki"/>
    <x v="0"/>
    <s v=" DTC"/>
    <x v="25"/>
    <s v="Pre"/>
    <s v="Pre"/>
    <n v="676.32403939999995"/>
  </r>
  <r>
    <s v="Media"/>
    <s v="Incremental"/>
    <m/>
    <m/>
    <s v="aarki_Pre_ios14_5"/>
    <s v="Aarki"/>
    <x v="0"/>
    <s v=" DTC"/>
    <x v="26"/>
    <s v="Pre"/>
    <s v="Pre"/>
    <n v="723.33262500000001"/>
  </r>
  <r>
    <s v="Media"/>
    <s v="Incremental"/>
    <m/>
    <m/>
    <s v="aarki_Pre_ios14_5"/>
    <s v="Aarki"/>
    <x v="0"/>
    <s v=" DTC"/>
    <x v="27"/>
    <s v="Pre"/>
    <s v="Pre"/>
    <n v="741.78421300000002"/>
  </r>
  <r>
    <s v="Media"/>
    <s v="Incremental"/>
    <m/>
    <m/>
    <s v="aarki_Pre_ios14_5"/>
    <s v="Aarki"/>
    <x v="0"/>
    <s v=" DTC"/>
    <x v="28"/>
    <s v="Pre"/>
    <s v="Pre"/>
    <n v="563.21232139999995"/>
  </r>
  <r>
    <s v="Media"/>
    <s v="Incremental"/>
    <m/>
    <m/>
    <s v="aarki_Pre_ios14_5"/>
    <s v="Aarki"/>
    <x v="0"/>
    <s v=" DTC"/>
    <x v="29"/>
    <s v="Pre"/>
    <s v="Pre"/>
    <n v="475.88313210000001"/>
  </r>
  <r>
    <s v="Media"/>
    <s v="Incremental"/>
    <m/>
    <m/>
    <s v="aarki_Pre_ios14_5"/>
    <s v="Aarki"/>
    <x v="0"/>
    <s v=" DTC"/>
    <x v="30"/>
    <s v="Pre"/>
    <s v="Pre"/>
    <n v="818.13310920000004"/>
  </r>
  <r>
    <s v="Media"/>
    <s v="Incremental"/>
    <m/>
    <m/>
    <s v="aarki_Pre_ios14_5"/>
    <s v="Aarki"/>
    <x v="0"/>
    <s v=" DTC"/>
    <x v="31"/>
    <s v="Pre"/>
    <s v="Pre"/>
    <n v="1009.8137022"/>
  </r>
  <r>
    <s v="Media"/>
    <s v="Incremental"/>
    <m/>
    <m/>
    <s v="aarki_Pre_ios14_5"/>
    <s v="Aarki"/>
    <x v="0"/>
    <s v=" DTC"/>
    <x v="32"/>
    <s v="Pre"/>
    <s v="Pre"/>
    <n v="871.31265450000001"/>
  </r>
  <r>
    <s v="Media"/>
    <s v="Incremental"/>
    <m/>
    <m/>
    <s v="aarki_Pre_ios14_5"/>
    <s v="Aarki"/>
    <x v="0"/>
    <s v=" DTC"/>
    <x v="33"/>
    <s v="Pre"/>
    <s v="Pre"/>
    <n v="847.6759859"/>
  </r>
  <r>
    <s v="Media"/>
    <s v="Incremental"/>
    <m/>
    <m/>
    <s v="aarki_Pre_ios14_5"/>
    <s v="Aarki"/>
    <x v="0"/>
    <s v=" DTC"/>
    <x v="34"/>
    <s v="Pre"/>
    <s v="Pre"/>
    <n v="626.56941529999995"/>
  </r>
  <r>
    <s v="Media"/>
    <s v="Incremental"/>
    <m/>
    <m/>
    <s v="aarki_Pre_ios14_5"/>
    <s v="Aarki"/>
    <x v="0"/>
    <s v=" DTC"/>
    <x v="35"/>
    <s v="Pre"/>
    <s v="Pre"/>
    <n v="596.5790101"/>
  </r>
  <r>
    <s v="Media"/>
    <s v="Incremental"/>
    <m/>
    <m/>
    <s v="aarki_Pre_ios14_5"/>
    <s v="Aarki"/>
    <x v="0"/>
    <s v=" DTC"/>
    <x v="36"/>
    <s v="Pre"/>
    <s v="Pre"/>
    <n v="678.95484610000005"/>
  </r>
  <r>
    <s v="Media"/>
    <s v="Incremental"/>
    <m/>
    <m/>
    <s v="aarki_Pre_ios14_5"/>
    <s v="Aarki"/>
    <x v="0"/>
    <s v=" DTC"/>
    <x v="37"/>
    <s v="Pre"/>
    <s v="Pre"/>
    <n v="741.55215829999997"/>
  </r>
  <r>
    <s v="Media"/>
    <s v="Incremental"/>
    <m/>
    <m/>
    <s v="aarki_Pre_ios14_5"/>
    <s v="Aarki"/>
    <x v="0"/>
    <s v=" DTC"/>
    <x v="38"/>
    <s v="Pre"/>
    <s v="Pre"/>
    <n v="863.81964259999995"/>
  </r>
  <r>
    <s v="Media"/>
    <s v="Incremental"/>
    <m/>
    <m/>
    <s v="aarki_Pre_ios14_5"/>
    <s v="Aarki"/>
    <x v="0"/>
    <s v=" DTC"/>
    <x v="39"/>
    <s v="Pre"/>
    <s v="Pre"/>
    <n v="850.48881470000003"/>
  </r>
  <r>
    <s v="Media"/>
    <s v="Incremental"/>
    <m/>
    <m/>
    <s v="aarki_Pre_ios14_5"/>
    <s v="Aarki"/>
    <x v="0"/>
    <s v=" DTC"/>
    <x v="40"/>
    <s v="Pre"/>
    <s v="Pre"/>
    <n v="878.06936210000003"/>
  </r>
  <r>
    <s v="Media"/>
    <s v="Incremental"/>
    <m/>
    <m/>
    <s v="aarki_Pre_ios14_5"/>
    <s v="Aarki"/>
    <x v="0"/>
    <s v=" DTC"/>
    <x v="41"/>
    <s v="Pre"/>
    <s v="Pre"/>
    <n v="871.48831500000006"/>
  </r>
  <r>
    <s v="Media"/>
    <s v="Incremental"/>
    <m/>
    <m/>
    <s v="aarki_Pre_ios14_5"/>
    <s v="Aarki"/>
    <x v="0"/>
    <s v=" DTC"/>
    <x v="42"/>
    <s v="Pre"/>
    <s v="Pre"/>
    <n v="854.99504279999996"/>
  </r>
  <r>
    <s v="Media"/>
    <s v="Incremental"/>
    <m/>
    <m/>
    <s v="aarki_Pre_ios14_5"/>
    <s v="Aarki"/>
    <x v="0"/>
    <s v=" DTC"/>
    <x v="43"/>
    <s v="Pre"/>
    <s v="Pre"/>
    <n v="822.67956670000001"/>
  </r>
  <r>
    <s v="Media"/>
    <s v="Incremental"/>
    <m/>
    <m/>
    <s v="aarki_Pre_ios14_5"/>
    <s v="Aarki"/>
    <x v="0"/>
    <s v=" DTC"/>
    <x v="44"/>
    <s v="Pre"/>
    <s v="Pre"/>
    <n v="757.03200560000005"/>
  </r>
  <r>
    <s v="Media"/>
    <s v="Incremental"/>
    <m/>
    <m/>
    <s v="aarki_Pre_ios14_5"/>
    <s v="Aarki"/>
    <x v="0"/>
    <s v=" DTC"/>
    <x v="45"/>
    <s v="Pre"/>
    <s v="Pre"/>
    <n v="723.09124810000003"/>
  </r>
  <r>
    <s v="Media"/>
    <s v="Incremental"/>
    <m/>
    <m/>
    <s v="aarki_Pre_ios14_5"/>
    <s v="Aarki"/>
    <x v="0"/>
    <s v=" DTC"/>
    <x v="46"/>
    <s v="Pre"/>
    <s v="Pre"/>
    <n v="638.14096459999996"/>
  </r>
  <r>
    <s v="Media"/>
    <s v="Incremental"/>
    <m/>
    <m/>
    <s v="aarki_Pre_ios14_5"/>
    <s v="Aarki"/>
    <x v="0"/>
    <s v=" DTC"/>
    <x v="47"/>
    <s v="Pre"/>
    <s v="Pre"/>
    <n v="580.17924989999995"/>
  </r>
  <r>
    <s v="Media"/>
    <s v="Incremental"/>
    <m/>
    <m/>
    <s v="aarki_Pre_ios14_5"/>
    <s v="Aarki"/>
    <x v="0"/>
    <s v=" DTC"/>
    <x v="48"/>
    <s v="Pre"/>
    <s v="Pre"/>
    <n v="616.81469790000006"/>
  </r>
  <r>
    <s v="Media"/>
    <s v="Incremental"/>
    <m/>
    <m/>
    <s v="aarki_Pre_ios14_5"/>
    <s v="Aarki"/>
    <x v="0"/>
    <s v=" DTC"/>
    <x v="49"/>
    <s v="Pre"/>
    <s v="Pre"/>
    <n v="654.15438500000005"/>
  </r>
  <r>
    <s v="Media"/>
    <s v="Incremental"/>
    <m/>
    <m/>
    <s v="aarki_Pre_ios14_5"/>
    <s v="Aarki"/>
    <x v="0"/>
    <s v=" DTC"/>
    <x v="50"/>
    <s v="Pre"/>
    <s v="Pre"/>
    <n v="620.08892519999995"/>
  </r>
  <r>
    <s v="Media"/>
    <s v="Incremental"/>
    <m/>
    <m/>
    <s v="aarki_Pre_ios14_5"/>
    <s v="Aarki"/>
    <x v="0"/>
    <s v=" DTC"/>
    <x v="51"/>
    <s v="Pre"/>
    <s v="Pre"/>
    <n v="717.36548019999998"/>
  </r>
  <r>
    <s v="Media"/>
    <s v="Incremental"/>
    <m/>
    <m/>
    <s v="aarki_Pre_ios14_5"/>
    <s v="Aarki"/>
    <x v="0"/>
    <s v=" DTC"/>
    <x v="52"/>
    <s v="Pre"/>
    <s v="Pre"/>
    <n v="798.03558250000003"/>
  </r>
  <r>
    <s v="Media"/>
    <s v="Incremental"/>
    <m/>
    <m/>
    <s v="aarki_Pre_ios14_5"/>
    <s v="Aarki"/>
    <x v="0"/>
    <s v=" DTC"/>
    <x v="53"/>
    <s v="Pre"/>
    <s v="Pre"/>
    <n v="796.43139280000003"/>
  </r>
  <r>
    <s v="Media"/>
    <s v="Incremental"/>
    <m/>
    <m/>
    <s v="aarki_Pre_ios14_5"/>
    <s v="Aarki"/>
    <x v="0"/>
    <s v=" DTC"/>
    <x v="54"/>
    <s v="Pre"/>
    <s v="Pre"/>
    <n v="889.55268960000001"/>
  </r>
  <r>
    <s v="Media"/>
    <s v="Incremental"/>
    <m/>
    <m/>
    <s v="aarki_Pre_ios14_5"/>
    <s v="Aarki"/>
    <x v="0"/>
    <s v=" DTC"/>
    <x v="55"/>
    <s v="Pre"/>
    <s v="Pre"/>
    <n v="937.49780150000004"/>
  </r>
  <r>
    <s v="Media"/>
    <s v="Incremental"/>
    <m/>
    <m/>
    <s v="aarki_Pre_ios14_5"/>
    <s v="Aarki"/>
    <x v="0"/>
    <s v=" DTC"/>
    <x v="56"/>
    <s v="Pre"/>
    <s v="Pre"/>
    <n v="880.28851789999999"/>
  </r>
  <r>
    <s v="Media"/>
    <s v="Incremental"/>
    <m/>
    <m/>
    <s v="aarki_Pre_ios14_5"/>
    <s v="Aarki"/>
    <x v="0"/>
    <s v=" DTC"/>
    <x v="57"/>
    <s v="Post"/>
    <s v="Post"/>
    <n v="317.651027"/>
  </r>
  <r>
    <s v="Media"/>
    <s v="Incremental"/>
    <m/>
    <m/>
    <s v="aarki_Pre_ios14_5"/>
    <s v="Aarki"/>
    <x v="0"/>
    <s v=" DTC"/>
    <x v="58"/>
    <s v="Post"/>
    <s v="Post"/>
    <n v="88.030885299999994"/>
  </r>
  <r>
    <s v="Media"/>
    <s v="Incremental"/>
    <m/>
    <m/>
    <s v="aarki_Pre_ios14_5"/>
    <s v="Aarki"/>
    <x v="0"/>
    <s v=" DTC"/>
    <x v="59"/>
    <s v="Post"/>
    <s v="Post"/>
    <n v="0"/>
  </r>
  <r>
    <s v="Media"/>
    <s v="Incremental"/>
    <m/>
    <m/>
    <s v="aarki_Pre_ios14_5"/>
    <s v="Aarki"/>
    <x v="0"/>
    <s v=" DTC"/>
    <x v="60"/>
    <s v="Post"/>
    <s v="Post"/>
    <n v="0"/>
  </r>
  <r>
    <s v="Media"/>
    <s v="Incremental"/>
    <m/>
    <m/>
    <s v="aarki_Pre_ios14_5"/>
    <s v="Aarki"/>
    <x v="0"/>
    <s v=" DTC"/>
    <x v="61"/>
    <s v="Post"/>
    <s v="Post"/>
    <n v="0"/>
  </r>
  <r>
    <s v="Media"/>
    <s v="Incremental"/>
    <m/>
    <m/>
    <s v="aarki_Pre_ios14_5"/>
    <s v="Aarki"/>
    <x v="0"/>
    <s v=" DTC"/>
    <x v="62"/>
    <s v="Post"/>
    <s v="Post"/>
    <n v="0"/>
  </r>
  <r>
    <s v="Media"/>
    <s v="Incremental"/>
    <m/>
    <m/>
    <s v="aarki_Pre_ios14_5"/>
    <s v="Aarki"/>
    <x v="0"/>
    <s v=" DTC"/>
    <x v="63"/>
    <s v="Post"/>
    <s v="Post"/>
    <n v="0"/>
  </r>
  <r>
    <s v="Media"/>
    <s v="Incremental"/>
    <m/>
    <m/>
    <s v="aarki_Pre_ios14_5"/>
    <s v="Aarki"/>
    <x v="0"/>
    <s v=" DTC"/>
    <x v="64"/>
    <s v="Post"/>
    <s v="Post"/>
    <n v="0"/>
  </r>
  <r>
    <s v="Media"/>
    <s v="Incremental"/>
    <m/>
    <m/>
    <s v="aarki_Pre_ios14_5"/>
    <s v="Aarki"/>
    <x v="0"/>
    <s v=" DTC"/>
    <x v="65"/>
    <s v="Post"/>
    <s v="Post"/>
    <n v="0"/>
  </r>
  <r>
    <s v="Media"/>
    <s v="Incremental"/>
    <m/>
    <m/>
    <s v="aarki_Pre_ios14_5"/>
    <s v="Aarki"/>
    <x v="0"/>
    <s v=" DTC"/>
    <x v="66"/>
    <s v="Post"/>
    <s v="Post"/>
    <n v="0"/>
  </r>
  <r>
    <s v="Media"/>
    <s v="Incremental"/>
    <m/>
    <m/>
    <s v="aarki_Pre_ios14_5"/>
    <s v="Aarki"/>
    <x v="0"/>
    <s v=" DTC"/>
    <x v="67"/>
    <s v="Post"/>
    <s v="Post"/>
    <n v="0"/>
  </r>
  <r>
    <s v="Media"/>
    <s v="Incremental"/>
    <m/>
    <m/>
    <s v="aarki_Pre_ios14_5"/>
    <s v="Aarki"/>
    <x v="0"/>
    <s v=" DTC"/>
    <x v="68"/>
    <s v="Post"/>
    <s v="Post"/>
    <n v="0"/>
  </r>
  <r>
    <s v="Media"/>
    <s v="Incremental"/>
    <m/>
    <m/>
    <s v="aarki_Pre_ios14_5"/>
    <s v="Aarki"/>
    <x v="0"/>
    <s v=" DTC"/>
    <x v="69"/>
    <s v="Post"/>
    <s v="Post"/>
    <n v="0"/>
  </r>
  <r>
    <s v="Media"/>
    <s v="Incremental"/>
    <m/>
    <m/>
    <s v="aarki_Pre_ios14_5"/>
    <s v="Aarki"/>
    <x v="0"/>
    <s v=" DTC"/>
    <x v="70"/>
    <s v="Post"/>
    <s v="Post"/>
    <n v="0"/>
  </r>
  <r>
    <s v="Media"/>
    <s v="Incremental"/>
    <m/>
    <m/>
    <s v="aarki_Pre_ios14_5"/>
    <s v="Aarki"/>
    <x v="0"/>
    <s v=" DTC"/>
    <x v="71"/>
    <s v="Post"/>
    <s v="Post"/>
    <n v="0"/>
  </r>
  <r>
    <s v="Media"/>
    <s v="Incremental"/>
    <m/>
    <m/>
    <s v="aarki_Pre_ios14_5"/>
    <s v="Aarki"/>
    <x v="0"/>
    <s v=" DTC"/>
    <x v="72"/>
    <s v="Post"/>
    <s v="Post"/>
    <n v="0"/>
  </r>
  <r>
    <s v="Media"/>
    <s v="Incremental"/>
    <m/>
    <m/>
    <s v="aarki_Pre_ios14_5"/>
    <s v="Aarki"/>
    <x v="0"/>
    <s v=" DTC"/>
    <x v="73"/>
    <s v="Post"/>
    <s v="Post"/>
    <n v="0"/>
  </r>
  <r>
    <s v="Media"/>
    <s v="Incremental"/>
    <m/>
    <m/>
    <s v="aarki_Pre_ios14_5"/>
    <s v="Aarki"/>
    <x v="0"/>
    <s v=" DTC"/>
    <x v="74"/>
    <s v="Post"/>
    <s v="Post"/>
    <n v="0"/>
  </r>
  <r>
    <s v="Media"/>
    <s v="Incremental"/>
    <m/>
    <m/>
    <s v="aarki_Pre_ios14_5"/>
    <s v="Aarki"/>
    <x v="0"/>
    <s v=" DTC"/>
    <x v="75"/>
    <s v="Post"/>
    <s v="Post"/>
    <n v="0"/>
  </r>
  <r>
    <s v="Media"/>
    <s v="Incremental"/>
    <m/>
    <m/>
    <s v="aarki_Pre_ios14_5"/>
    <s v="Aarki"/>
    <x v="0"/>
    <s v=" DTC"/>
    <x v="76"/>
    <s v="Post"/>
    <s v="Post"/>
    <n v="0"/>
  </r>
  <r>
    <s v="Media"/>
    <s v="Incremental"/>
    <m/>
    <m/>
    <s v="aarki_Pre_ios14_5"/>
    <s v="Aarki"/>
    <x v="0"/>
    <s v=" DTC"/>
    <x v="77"/>
    <s v="Post"/>
    <s v="Post"/>
    <n v="0"/>
  </r>
  <r>
    <s v="Media"/>
    <s v="Incremental"/>
    <m/>
    <m/>
    <s v="aarki_Pre_ios14_5"/>
    <s v="Aarki"/>
    <x v="0"/>
    <s v=" DTC"/>
    <x v="78"/>
    <s v="Post"/>
    <s v="Post"/>
    <n v="0"/>
  </r>
  <r>
    <s v="Media"/>
    <s v="Incremental"/>
    <m/>
    <m/>
    <s v="aarki_Pre_ios14_5"/>
    <s v="Aarki"/>
    <x v="0"/>
    <s v=" DTC"/>
    <x v="79"/>
    <s v="Post"/>
    <s v="Post"/>
    <n v="0"/>
  </r>
  <r>
    <s v="Media"/>
    <s v="Incremental"/>
    <m/>
    <m/>
    <s v="aarki_Pre_ios14_5"/>
    <s v="Aarki"/>
    <x v="0"/>
    <s v=" DTC"/>
    <x v="80"/>
    <s v="Post"/>
    <s v="Post"/>
    <n v="0"/>
  </r>
  <r>
    <s v="Media"/>
    <s v="Incremental"/>
    <m/>
    <m/>
    <s v="aarki_Pre_ios14_5"/>
    <s v="Aarki"/>
    <x v="0"/>
    <s v=" DTC"/>
    <x v="81"/>
    <s v="Post"/>
    <s v="Post"/>
    <n v="0"/>
  </r>
  <r>
    <s v="Media"/>
    <s v="Incremental"/>
    <m/>
    <m/>
    <s v="aarki_Pre_ios14_5"/>
    <s v="Aarki"/>
    <x v="0"/>
    <s v=" DTC"/>
    <x v="82"/>
    <s v="Post"/>
    <s v="Post"/>
    <n v="0"/>
  </r>
  <r>
    <s v="Media"/>
    <s v="Incremental"/>
    <m/>
    <m/>
    <s v="aarki_Pre_ios14_5"/>
    <s v="Aarki"/>
    <x v="0"/>
    <s v=" DTC"/>
    <x v="83"/>
    <s v="Post"/>
    <s v="Post"/>
    <n v="0"/>
  </r>
  <r>
    <s v="Media"/>
    <s v="Incremental"/>
    <m/>
    <m/>
    <s v="aarki_Pre_ios14_5"/>
    <s v="Aarki"/>
    <x v="0"/>
    <s v=" DTC"/>
    <x v="84"/>
    <s v="Post"/>
    <s v="Post"/>
    <n v="0"/>
  </r>
  <r>
    <s v="Media"/>
    <s v="Incremental"/>
    <m/>
    <m/>
    <s v="aarki_Pre_ios14_5"/>
    <s v="Aarki"/>
    <x v="0"/>
    <s v=" DTC"/>
    <x v="85"/>
    <s v="Post"/>
    <s v="Post"/>
    <n v="0"/>
  </r>
  <r>
    <s v="Media"/>
    <s v="Incremental"/>
    <m/>
    <m/>
    <s v="aarki_Pre_ios14_5"/>
    <s v="Aarki"/>
    <x v="0"/>
    <s v=" DTC"/>
    <x v="86"/>
    <s v="Post"/>
    <s v="Post"/>
    <n v="0"/>
  </r>
  <r>
    <s v="Media"/>
    <s v="Incremental"/>
    <m/>
    <m/>
    <s v="aarki_Pre_ios14_5"/>
    <s v="Aarki"/>
    <x v="0"/>
    <s v=" DTC"/>
    <x v="87"/>
    <s v="Post"/>
    <s v="Post"/>
    <n v="0"/>
  </r>
  <r>
    <s v="Media"/>
    <s v="Incremental"/>
    <m/>
    <m/>
    <s v="aarki_Pre_ios14_5"/>
    <s v="Aarki"/>
    <x v="0"/>
    <s v=" DTC"/>
    <x v="88"/>
    <s v="Post"/>
    <s v="Post"/>
    <n v="0"/>
  </r>
  <r>
    <s v="Media"/>
    <s v="Incremental"/>
    <m/>
    <m/>
    <s v="aarki_Pre_ios14_5"/>
    <s v="Aarki"/>
    <x v="0"/>
    <s v=" DTC"/>
    <x v="89"/>
    <s v="Post"/>
    <s v="Post"/>
    <n v="0"/>
  </r>
  <r>
    <s v="Media"/>
    <s v="Incremental"/>
    <m/>
    <m/>
    <s v="aarki_Pre_ios14_5"/>
    <s v="Aarki"/>
    <x v="0"/>
    <s v=" DTC"/>
    <x v="90"/>
    <s v="Post"/>
    <s v="Post"/>
    <n v="0"/>
  </r>
  <r>
    <s v="Media"/>
    <s v="Incremental"/>
    <m/>
    <m/>
    <s v="aarki_Pre_ios14_5"/>
    <s v="Aarki"/>
    <x v="0"/>
    <s v=" DTC"/>
    <x v="91"/>
    <s v="Post"/>
    <s v="Post"/>
    <n v="0"/>
  </r>
  <r>
    <s v="Media"/>
    <s v="Incremental"/>
    <m/>
    <m/>
    <s v="aarki_Pre_ios14_5"/>
    <s v="Aarki"/>
    <x v="0"/>
    <s v=" DTC"/>
    <x v="92"/>
    <s v="Post"/>
    <s v="Post"/>
    <n v="0"/>
  </r>
  <r>
    <s v="Media"/>
    <s v="Incremental"/>
    <m/>
    <m/>
    <s v="aarki_Pre_ios14_5"/>
    <s v="Aarki"/>
    <x v="0"/>
    <s v=" DTC"/>
    <x v="93"/>
    <s v="Post"/>
    <s v="Post"/>
    <n v="0"/>
  </r>
  <r>
    <s v="Media"/>
    <s v="Incremental"/>
    <m/>
    <m/>
    <s v="aarki_Pre_ios14_5"/>
    <s v="Aarki"/>
    <x v="0"/>
    <s v=" DTC"/>
    <x v="94"/>
    <s v="Post"/>
    <s v="Post"/>
    <n v="0"/>
  </r>
  <r>
    <s v="Media"/>
    <s v="Incremental"/>
    <m/>
    <m/>
    <s v="aarki_Pre_ios14_5"/>
    <s v="Aarki"/>
    <x v="0"/>
    <s v=" DTC"/>
    <x v="95"/>
    <s v="Post"/>
    <s v="Post"/>
    <n v="0"/>
  </r>
  <r>
    <s v="Media"/>
    <s v="Incremental"/>
    <m/>
    <m/>
    <s v="aarki_Pre_ios14_5"/>
    <s v="Aarki"/>
    <x v="0"/>
    <s v=" DTC"/>
    <x v="96"/>
    <s v="Post"/>
    <s v="Post"/>
    <n v="0"/>
  </r>
  <r>
    <s v="Media"/>
    <s v="Incremental"/>
    <m/>
    <m/>
    <s v="aarki_Pre_ios14_5"/>
    <s v="Aarki"/>
    <x v="0"/>
    <s v=" DTC"/>
    <x v="97"/>
    <s v="Post"/>
    <s v="Post"/>
    <n v="0"/>
  </r>
  <r>
    <s v="Media"/>
    <s v="Incremental"/>
    <m/>
    <m/>
    <s v="aarki_Pre_ios14_5"/>
    <s v="Aarki"/>
    <x v="0"/>
    <s v=" DTC"/>
    <x v="98"/>
    <s v="Post"/>
    <s v="Post"/>
    <n v="0"/>
  </r>
  <r>
    <s v="Media"/>
    <s v="Incremental"/>
    <m/>
    <m/>
    <s v="aarki_Pre_ios14_5"/>
    <s v="Aarki"/>
    <x v="0"/>
    <s v=" DTC"/>
    <x v="99"/>
    <s v="Post"/>
    <s v="Post"/>
    <n v="0"/>
  </r>
  <r>
    <s v="Media"/>
    <s v="Incremental"/>
    <m/>
    <m/>
    <s v="aarki_Pre_ios14_5"/>
    <s v="Aarki"/>
    <x v="0"/>
    <s v=" DTC"/>
    <x v="100"/>
    <s v="Post"/>
    <s v="Post"/>
    <n v="0"/>
  </r>
  <r>
    <s v="Media"/>
    <s v="Incremental"/>
    <m/>
    <m/>
    <s v="aarki_Pre_ios14_5"/>
    <s v="Aarki"/>
    <x v="0"/>
    <s v=" DTC"/>
    <x v="101"/>
    <s v="Post"/>
    <s v="Post"/>
    <n v="0"/>
  </r>
  <r>
    <s v="Media"/>
    <s v="Incremental"/>
    <m/>
    <m/>
    <s v="aarki_Pre_ios14_5"/>
    <s v="Aarki"/>
    <x v="0"/>
    <s v=" DTC"/>
    <x v="102"/>
    <s v="Post"/>
    <s v="Post"/>
    <n v="0"/>
  </r>
  <r>
    <s v="Media"/>
    <s v="Incremental"/>
    <m/>
    <m/>
    <s v="aarki_Pre_ios14_5"/>
    <s v="Aarki"/>
    <x v="0"/>
    <s v=" DTC"/>
    <x v="103"/>
    <s v="Post"/>
    <s v="Post"/>
    <n v="0"/>
  </r>
  <r>
    <s v="Media"/>
    <s v="Incremental"/>
    <m/>
    <m/>
    <s v="aarki_Pre_ios14_5"/>
    <s v="Aarki"/>
    <x v="0"/>
    <s v=" DTC"/>
    <x v="104"/>
    <s v="Post"/>
    <s v="Post"/>
    <n v="0"/>
  </r>
  <r>
    <s v="Media"/>
    <s v="Incremental"/>
    <m/>
    <m/>
    <s v="aarki_Pre_ios14_5"/>
    <s v="Aarki"/>
    <x v="0"/>
    <s v=" DTC"/>
    <x v="105"/>
    <s v="Post"/>
    <s v="Post"/>
    <n v="0"/>
  </r>
  <r>
    <s v="Media"/>
    <s v="Incremental"/>
    <m/>
    <m/>
    <s v="aarki_Pre_ios14_5"/>
    <s v="Aarki"/>
    <x v="0"/>
    <s v=" DTC"/>
    <x v="106"/>
    <s v="Post"/>
    <s v="Post"/>
    <n v="0"/>
  </r>
  <r>
    <s v="Media"/>
    <s v="Incremental"/>
    <m/>
    <m/>
    <s v="aarki_Pre_ios14_5"/>
    <s v="Aarki"/>
    <x v="0"/>
    <s v=" DTC"/>
    <x v="107"/>
    <s v="Post"/>
    <s v="Post"/>
    <n v="0"/>
  </r>
  <r>
    <s v="Media"/>
    <s v="Incremental"/>
    <m/>
    <m/>
    <s v="aarki_Pre_ios14_5"/>
    <s v="Aarki"/>
    <x v="0"/>
    <s v=" DTC"/>
    <x v="108"/>
    <s v="Post"/>
    <s v="Post"/>
    <n v="0"/>
  </r>
  <r>
    <s v="Media"/>
    <s v="Incremental"/>
    <m/>
    <m/>
    <s v="aarki_Pre_ios14_5"/>
    <s v="Aarki"/>
    <x v="0"/>
    <s v=" DTC"/>
    <x v="109"/>
    <s v="Post"/>
    <s v="Post"/>
    <n v="0"/>
  </r>
  <r>
    <s v="Media"/>
    <s v="Incremental"/>
    <m/>
    <m/>
    <s v="aarki_Pre_ios14_5"/>
    <s v="Aarki"/>
    <x v="0"/>
    <s v=" DTC"/>
    <x v="110"/>
    <s v="Post"/>
    <s v="Post"/>
    <n v="0"/>
  </r>
  <r>
    <s v="Media"/>
    <s v="Incremental"/>
    <m/>
    <m/>
    <s v="aarki_Pre_ios14_5"/>
    <s v="Aarki"/>
    <x v="0"/>
    <s v=" DTC"/>
    <x v="111"/>
    <s v="Post"/>
    <s v="Post"/>
    <n v="0"/>
  </r>
  <r>
    <s v="Media"/>
    <s v="Incremental"/>
    <m/>
    <m/>
    <s v="aarki_Pre_ios14_5"/>
    <s v="Aarki"/>
    <x v="0"/>
    <s v=" DTC"/>
    <x v="112"/>
    <s v="Post"/>
    <s v="Post"/>
    <n v="0"/>
  </r>
  <r>
    <s v="Media"/>
    <s v="Incremental"/>
    <m/>
    <m/>
    <s v="aarki_Pre_ios14_5"/>
    <s v="Aarki"/>
    <x v="0"/>
    <s v=" DTC"/>
    <x v="113"/>
    <s v="Post"/>
    <s v="Post"/>
    <n v="0"/>
  </r>
  <r>
    <s v="Media"/>
    <s v="Incremental"/>
    <m/>
    <m/>
    <s v="aarki_Pre_ios14_5"/>
    <s v="Aarki"/>
    <x v="0"/>
    <s v=" DTC"/>
    <x v="114"/>
    <s v="Post"/>
    <n v="0"/>
    <n v="0"/>
  </r>
  <r>
    <s v="Media"/>
    <s v="Incremental"/>
    <m/>
    <m/>
    <s v="aarki_Pre_ios14_5"/>
    <s v="Aarki"/>
    <x v="0"/>
    <s v=" DTC"/>
    <x v="115"/>
    <s v="Post"/>
    <n v="0"/>
    <n v="0"/>
  </r>
  <r>
    <s v="Media"/>
    <s v="Incremental"/>
    <m/>
    <m/>
    <s v="aarki_Pre_ios14_5"/>
    <s v="Aarki"/>
    <x v="0"/>
    <s v=" DTC"/>
    <x v="116"/>
    <s v="Post"/>
    <n v="0"/>
    <n v="0"/>
  </r>
  <r>
    <s v="Media"/>
    <s v="Incremental"/>
    <m/>
    <m/>
    <s v="aarki_Pre_ios14_5"/>
    <s v="Aarki"/>
    <x v="0"/>
    <s v=" DTC"/>
    <x v="117"/>
    <s v="Post"/>
    <n v="0"/>
    <n v="0"/>
  </r>
  <r>
    <s v="Media"/>
    <s v="Incremental"/>
    <m/>
    <m/>
    <s v="aarki_Pre_ios14_5"/>
    <s v="Aarki"/>
    <x v="0"/>
    <s v=" DTC"/>
    <x v="118"/>
    <s v="Post"/>
    <n v="0"/>
    <n v="0"/>
  </r>
  <r>
    <s v="Media"/>
    <s v="Incremental"/>
    <m/>
    <m/>
    <s v="aarki_Pre_ios14_5"/>
    <s v="Aarki"/>
    <x v="0"/>
    <s v=" DTC"/>
    <x v="119"/>
    <s v="Post"/>
    <n v="0"/>
    <n v="0"/>
  </r>
  <r>
    <s v="Media"/>
    <s v="Incremental"/>
    <m/>
    <m/>
    <s v="aarki_Pre_ios14_5"/>
    <s v="Aarki"/>
    <x v="0"/>
    <s v=" DTC"/>
    <x v="120"/>
    <s v="Post"/>
    <n v="0"/>
    <n v="0"/>
  </r>
  <r>
    <s v="Media"/>
    <s v="Incremental"/>
    <m/>
    <m/>
    <s v="aarki_Pre_ios14_5"/>
    <s v="Aarki"/>
    <x v="0"/>
    <s v=" DTC"/>
    <x v="121"/>
    <s v="Post"/>
    <n v="0"/>
    <n v="0"/>
  </r>
  <r>
    <s v="Media"/>
    <s v="Incremental"/>
    <m/>
    <m/>
    <s v="aarki_Pre_ios14_5"/>
    <s v="Aarki"/>
    <x v="0"/>
    <s v=" DTC"/>
    <x v="122"/>
    <s v="Post"/>
    <n v="0"/>
    <n v="0"/>
  </r>
  <r>
    <s v="Media"/>
    <s v="Incremental"/>
    <m/>
    <m/>
    <s v="aarki_Pre_ios14_5"/>
    <s v="Aarki"/>
    <x v="0"/>
    <s v=" DTC"/>
    <x v="123"/>
    <s v="Post"/>
    <n v="0"/>
    <n v="0"/>
  </r>
  <r>
    <s v="Media"/>
    <s v="Incremental"/>
    <m/>
    <m/>
    <s v="aarki_Pre_ios14_5"/>
    <s v="Aarki"/>
    <x v="0"/>
    <s v=" DTC"/>
    <x v="124"/>
    <s v="Post"/>
    <n v="0"/>
    <n v="0"/>
  </r>
  <r>
    <s v="Media"/>
    <s v="Incremental"/>
    <m/>
    <m/>
    <s v="aarki_Pre_ios14_5"/>
    <s v="Aarki"/>
    <x v="0"/>
    <s v=" DTC"/>
    <x v="125"/>
    <s v="Post"/>
    <n v="0"/>
    <n v="0"/>
  </r>
  <r>
    <s v="Media"/>
    <s v="Incremental"/>
    <m/>
    <m/>
    <s v="aarki_Pre_ios14_5"/>
    <s v="Aarki"/>
    <x v="0"/>
    <s v=" DTC"/>
    <x v="126"/>
    <s v="Post"/>
    <n v="0"/>
    <n v="0"/>
  </r>
  <r>
    <s v="Media"/>
    <s v="Incremental"/>
    <m/>
    <m/>
    <s v="aarki_Pre_ios14_5"/>
    <s v="Aarki"/>
    <x v="0"/>
    <s v=" DTC"/>
    <x v="127"/>
    <s v="Post"/>
    <n v="0"/>
    <n v="0"/>
  </r>
  <r>
    <s v="Media"/>
    <s v="Incremental"/>
    <m/>
    <m/>
    <s v="aarki_Pre_ios14_5"/>
    <s v="Aarki"/>
    <x v="0"/>
    <s v=" DTC"/>
    <x v="128"/>
    <s v="Post"/>
    <n v="0"/>
    <n v="0"/>
  </r>
  <r>
    <s v="Media"/>
    <s v="Incremental"/>
    <m/>
    <m/>
    <s v="aarki_Pre_ios14_5"/>
    <s v="Aarki"/>
    <x v="0"/>
    <s v=" DTC"/>
    <x v="129"/>
    <s v="Post"/>
    <n v="0"/>
    <n v="0"/>
  </r>
  <r>
    <s v="Media"/>
    <s v="Incremental"/>
    <m/>
    <m/>
    <s v="aarki_Pre_ios14_5"/>
    <s v="Aarki"/>
    <x v="0"/>
    <s v=" DTC"/>
    <x v="130"/>
    <s v="Post"/>
    <n v="0"/>
    <n v="0"/>
  </r>
  <r>
    <s v="Media"/>
    <s v="Incremental"/>
    <m/>
    <m/>
    <s v="aarki_Pre_ios14_5"/>
    <s v="Aarki"/>
    <x v="0"/>
    <s v=" DTC"/>
    <x v="131"/>
    <s v="Post"/>
    <n v="0"/>
    <n v="0"/>
  </r>
  <r>
    <s v="Media"/>
    <s v="Incremental"/>
    <m/>
    <m/>
    <s v="aarki_Pre_ios14_5"/>
    <s v="Aarki"/>
    <x v="0"/>
    <s v=" DTC"/>
    <x v="132"/>
    <s v="Post"/>
    <n v="0"/>
    <n v="0"/>
  </r>
  <r>
    <s v="Media"/>
    <s v="Incremental"/>
    <m/>
    <m/>
    <s v="aarki_Pre_ios14_5"/>
    <s v="Aarki"/>
    <x v="0"/>
    <s v=" DTC"/>
    <x v="133"/>
    <s v="Post"/>
    <n v="0"/>
    <n v="0"/>
  </r>
  <r>
    <s v="Media"/>
    <s v="Incremental"/>
    <m/>
    <m/>
    <s v="aarki_Pre_ios14_5"/>
    <s v="Aarki"/>
    <x v="0"/>
    <s v=" DTC"/>
    <x v="134"/>
    <s v="Post"/>
    <n v="0"/>
    <n v="0"/>
  </r>
  <r>
    <s v="Media"/>
    <s v="Incremental"/>
    <m/>
    <m/>
    <s v="aarki_Pre_ios14_5"/>
    <s v="Aarki"/>
    <x v="0"/>
    <s v=" DTC"/>
    <x v="135"/>
    <s v="Post"/>
    <n v="0"/>
    <n v="0"/>
  </r>
  <r>
    <s v="Media"/>
    <s v="Incremental"/>
    <m/>
    <m/>
    <s v="aarki_Pre_ios14_5"/>
    <s v="Aarki"/>
    <x v="0"/>
    <s v=" DTC"/>
    <x v="136"/>
    <s v="Post"/>
    <n v="0"/>
    <n v="0"/>
  </r>
  <r>
    <s v="Media"/>
    <s v="Incremental"/>
    <m/>
    <m/>
    <s v="aarki_Pre_ios14_5"/>
    <s v="Aarki"/>
    <x v="0"/>
    <s v=" DTC"/>
    <x v="137"/>
    <s v="Post"/>
    <n v="0"/>
    <n v="0"/>
  </r>
  <r>
    <s v="Media"/>
    <s v="Incremental"/>
    <m/>
    <m/>
    <s v="aarki_Pre_ios14_5"/>
    <s v="Aarki"/>
    <x v="0"/>
    <s v=" DTC"/>
    <x v="138"/>
    <s v="Post"/>
    <n v="0"/>
    <n v="0"/>
  </r>
  <r>
    <s v="Media"/>
    <s v="Incremental"/>
    <m/>
    <m/>
    <s v="aarki_Pre_ios14_5"/>
    <s v="Aarki"/>
    <x v="0"/>
    <s v=" DTC"/>
    <x v="139"/>
    <s v="Post"/>
    <n v="0"/>
    <n v="0"/>
  </r>
  <r>
    <s v="Media"/>
    <s v="Incremental"/>
    <m/>
    <m/>
    <s v="aarki_Pre_ios14_5"/>
    <s v="Aarki"/>
    <x v="0"/>
    <s v=" DTC"/>
    <x v="140"/>
    <s v="Post"/>
    <n v="0"/>
    <n v="0"/>
  </r>
  <r>
    <s v="Media"/>
    <s v="Incremental"/>
    <m/>
    <m/>
    <s v="aarki_Pre_ios14_5"/>
    <s v="Aarki"/>
    <x v="0"/>
    <s v=" DTC"/>
    <x v="141"/>
    <s v="Post"/>
    <n v="0"/>
    <n v="0"/>
  </r>
  <r>
    <s v="Media"/>
    <s v="Incremental"/>
    <m/>
    <m/>
    <s v="aarki_Pre_ios14_5"/>
    <s v="Aarki"/>
    <x v="0"/>
    <s v=" DTC"/>
    <x v="142"/>
    <s v="Post"/>
    <n v="0"/>
    <n v="0"/>
  </r>
  <r>
    <s v="Media"/>
    <s v="Incremental"/>
    <m/>
    <m/>
    <s v="aarki_Pre_ios14_5"/>
    <s v="Aarki"/>
    <x v="0"/>
    <s v=" DTC"/>
    <x v="143"/>
    <s v="Post"/>
    <n v="0"/>
    <n v="0"/>
  </r>
  <r>
    <s v="Media"/>
    <s v="Incremental"/>
    <m/>
    <m/>
    <s v="aarki_Pre_ios14_5"/>
    <s v="Aarki"/>
    <x v="0"/>
    <s v=" DTC"/>
    <x v="144"/>
    <s v="Post"/>
    <n v="0"/>
    <n v="0"/>
  </r>
  <r>
    <s v="Media"/>
    <s v="Incremental"/>
    <m/>
    <m/>
    <s v="aarki_Pre_ios14_5"/>
    <s v="Aarki"/>
    <x v="0"/>
    <s v=" DTC"/>
    <x v="145"/>
    <s v="Post"/>
    <n v="0"/>
    <n v="0"/>
  </r>
  <r>
    <s v="Media"/>
    <s v="Incremental"/>
    <m/>
    <m/>
    <s v="aarki_Pre_ios14_5"/>
    <s v="Aarki"/>
    <x v="0"/>
    <s v=" DTC"/>
    <x v="146"/>
    <s v="Post"/>
    <n v="0"/>
    <n v="0"/>
  </r>
  <r>
    <s v="Media"/>
    <s v="Incremental"/>
    <m/>
    <m/>
    <s v="aarki_Pre_ios14_5"/>
    <s v="Aarki"/>
    <x v="0"/>
    <s v=" DTC"/>
    <x v="147"/>
    <s v="Post"/>
    <n v="0"/>
    <n v="0"/>
  </r>
  <r>
    <s v="Media"/>
    <s v="Incremental"/>
    <m/>
    <m/>
    <s v="aarki_Pre_ios14_5"/>
    <s v="Aarki"/>
    <x v="0"/>
    <s v=" DTC"/>
    <x v="148"/>
    <s v="Post"/>
    <n v="0"/>
    <n v="0"/>
  </r>
  <r>
    <s v="Media"/>
    <s v="Incremental"/>
    <m/>
    <m/>
    <s v="aarki_Pre_ios14_5"/>
    <s v="Aarki"/>
    <x v="0"/>
    <s v=" DTC"/>
    <x v="149"/>
    <s v="Post"/>
    <n v="0"/>
    <n v="0"/>
  </r>
  <r>
    <s v="Media"/>
    <s v="Incremental"/>
    <m/>
    <m/>
    <s v="aarki_Pre_ios14_5"/>
    <s v="Aarki"/>
    <x v="0"/>
    <s v=" DTC"/>
    <x v="150"/>
    <s v="Post"/>
    <n v="0"/>
    <n v="0"/>
  </r>
  <r>
    <s v="Media"/>
    <s v="Incremental"/>
    <m/>
    <m/>
    <s v="aarki_Pre_ios14_5"/>
    <s v="Aarki"/>
    <x v="0"/>
    <s v=" DTC"/>
    <x v="151"/>
    <s v="Post"/>
    <n v="0"/>
    <n v="0"/>
  </r>
  <r>
    <s v="Media"/>
    <s v="Incremental"/>
    <m/>
    <m/>
    <s v="aarki_Pre_ios14_5"/>
    <s v="Aarki"/>
    <x v="0"/>
    <s v=" DTC"/>
    <x v="152"/>
    <s v="Post"/>
    <n v="0"/>
    <n v="0"/>
  </r>
  <r>
    <s v="Media"/>
    <s v="Incremental"/>
    <m/>
    <m/>
    <s v="aarki_Pre_ios14_5"/>
    <s v="Aarki"/>
    <x v="0"/>
    <s v=" DTC"/>
    <x v="153"/>
    <s v="Post"/>
    <n v="0"/>
    <n v="0"/>
  </r>
  <r>
    <s v="Media"/>
    <s v="Incremental"/>
    <m/>
    <m/>
    <s v="aarki_Pre_ios14_5"/>
    <s v="Aarki"/>
    <x v="0"/>
    <s v=" DTC"/>
    <x v="154"/>
    <s v="Post"/>
    <n v="0"/>
    <n v="0"/>
  </r>
  <r>
    <s v="Media"/>
    <s v="Incremental"/>
    <m/>
    <m/>
    <s v="aarki_Pre_ios14_5"/>
    <s v="Aarki"/>
    <x v="0"/>
    <s v=" DTC"/>
    <x v="155"/>
    <s v="Post"/>
    <n v="0"/>
    <n v="0"/>
  </r>
  <r>
    <s v="Media"/>
    <s v="Incremental"/>
    <m/>
    <m/>
    <s v="aarki_Pre_ios14_5"/>
    <s v="Aarki"/>
    <x v="0"/>
    <s v=" DTC"/>
    <x v="156"/>
    <s v="Post"/>
    <n v="0"/>
    <n v="0"/>
  </r>
  <r>
    <s v="Media"/>
    <s v="Incremental"/>
    <m/>
    <m/>
    <s v="aarki_Pre_ios14_5"/>
    <s v="Aarki"/>
    <x v="0"/>
    <s v=" DTC"/>
    <x v="157"/>
    <s v="Post"/>
    <n v="0"/>
    <n v="0"/>
  </r>
  <r>
    <s v="Media"/>
    <s v="Incremental"/>
    <m/>
    <m/>
    <s v="aarki_Pre_ios14_5"/>
    <s v="Aarki"/>
    <x v="0"/>
    <s v=" DTC"/>
    <x v="158"/>
    <s v="Post"/>
    <n v="0"/>
    <n v="0"/>
  </r>
  <r>
    <s v="Media"/>
    <s v="Incremental"/>
    <m/>
    <m/>
    <s v="aarki_Pre_ios14_5"/>
    <s v="Aarki"/>
    <x v="0"/>
    <s v=" DTC"/>
    <x v="159"/>
    <s v="Post"/>
    <n v="0"/>
    <n v="0"/>
  </r>
  <r>
    <s v="Media"/>
    <s v="Incremental"/>
    <m/>
    <m/>
    <s v="aarki_Pre_ios14_5"/>
    <s v="Aarki"/>
    <x v="0"/>
    <s v=" DTC"/>
    <x v="160"/>
    <s v="Post"/>
    <n v="0"/>
    <n v="0"/>
  </r>
  <r>
    <s v="Media"/>
    <s v="Incremental"/>
    <m/>
    <m/>
    <s v="aarki_Pre_ios14_5"/>
    <s v="Aarki"/>
    <x v="0"/>
    <s v=" DTC"/>
    <x v="161"/>
    <s v="Post"/>
    <n v="0"/>
    <n v="0"/>
  </r>
  <r>
    <s v="Media"/>
    <s v="Incremental"/>
    <m/>
    <m/>
    <s v="aarki_Pre_ios14_5"/>
    <s v="Aarki"/>
    <x v="0"/>
    <s v=" DTC"/>
    <x v="162"/>
    <s v="Post"/>
    <n v="0"/>
    <n v="0"/>
  </r>
  <r>
    <s v="Media"/>
    <s v="Incremental"/>
    <m/>
    <m/>
    <s v="aarki_Pre_ios14_5"/>
    <s v="Aarki"/>
    <x v="0"/>
    <s v=" DTC"/>
    <x v="163"/>
    <s v="Post"/>
    <n v="0"/>
    <n v="0"/>
  </r>
  <r>
    <s v="Media"/>
    <s v="Incremental"/>
    <m/>
    <m/>
    <s v="aarki_Pre_ios14_5"/>
    <s v="Aarki"/>
    <x v="0"/>
    <s v=" DTC"/>
    <x v="164"/>
    <s v="Post"/>
    <n v="0"/>
    <n v="0"/>
  </r>
  <r>
    <s v="Media"/>
    <s v="Incremental"/>
    <m/>
    <m/>
    <s v="aarki_Pre_ios14_5"/>
    <s v="Aarki"/>
    <x v="0"/>
    <s v=" DTC"/>
    <x v="165"/>
    <s v="Post"/>
    <n v="0"/>
    <n v="0"/>
  </r>
  <r>
    <s v="Media"/>
    <s v="Incremental"/>
    <m/>
    <m/>
    <s v="aarki_Pre_ios14_5"/>
    <s v="Aarki"/>
    <x v="0"/>
    <s v=" DTC"/>
    <x v="166"/>
    <s v="Post"/>
    <n v="0"/>
    <n v="0"/>
  </r>
  <r>
    <s v="Media"/>
    <s v="Incremental"/>
    <m/>
    <m/>
    <s v="aarki_Pre_ios14_5"/>
    <s v="Aarki"/>
    <x v="0"/>
    <s v=" DTC"/>
    <x v="167"/>
    <s v="Post"/>
    <n v="0"/>
    <n v="0"/>
  </r>
  <r>
    <s v="Media"/>
    <s v="Incremental"/>
    <m/>
    <m/>
    <s v="aarki_Pre_ios14_5"/>
    <s v="Aarki"/>
    <x v="0"/>
    <s v=" DTC"/>
    <x v="168"/>
    <s v="Post"/>
    <n v="0"/>
    <n v="0"/>
  </r>
  <r>
    <s v="Media"/>
    <s v="Incremental"/>
    <m/>
    <m/>
    <s v="aarki_Pre_ios14_5"/>
    <s v="Aarki"/>
    <x v="0"/>
    <s v=" DTC"/>
    <x v="169"/>
    <s v="Post"/>
    <n v="0"/>
    <n v="0"/>
  </r>
  <r>
    <s v="Media"/>
    <s v="Incremental"/>
    <m/>
    <m/>
    <s v="aarki_Pre_ios14_5"/>
    <s v="Aarki"/>
    <x v="0"/>
    <s v=" DTC"/>
    <x v="170"/>
    <s v="Post"/>
    <n v="0"/>
    <n v="0"/>
  </r>
  <r>
    <s v="Media"/>
    <s v="Incremental"/>
    <m/>
    <m/>
    <s v="aarki_Pre_ios14_5"/>
    <s v="Aarki"/>
    <x v="0"/>
    <s v=" DTC"/>
    <x v="171"/>
    <s v="Post"/>
    <n v="0"/>
    <n v="0"/>
  </r>
  <r>
    <s v="Media"/>
    <s v="Incremental"/>
    <m/>
    <m/>
    <s v="aarki_Pre_ios14_5"/>
    <s v="Aarki"/>
    <x v="0"/>
    <s v=" DTC"/>
    <x v="172"/>
    <s v="Post"/>
    <n v="0"/>
    <n v="0"/>
  </r>
  <r>
    <s v="Media"/>
    <s v="Incremental"/>
    <m/>
    <m/>
    <s v="aarki_Pre_ios14_5"/>
    <s v="Aarki"/>
    <x v="0"/>
    <s v=" DTC"/>
    <x v="173"/>
    <s v="Post"/>
    <n v="0"/>
    <n v="0"/>
  </r>
  <r>
    <s v="Media"/>
    <s v="Incremental"/>
    <m/>
    <m/>
    <s v="aarki_Pre_ios14_5"/>
    <s v="Aarki"/>
    <x v="0"/>
    <s v=" DTC"/>
    <x v="174"/>
    <s v="Post"/>
    <n v="0"/>
    <n v="0"/>
  </r>
  <r>
    <s v="Media"/>
    <s v="Incremental"/>
    <m/>
    <m/>
    <s v="aarki_Pre_ios14_5"/>
    <s v="Aarki"/>
    <x v="0"/>
    <s v=" DTC"/>
    <x v="175"/>
    <s v="Post"/>
    <n v="0"/>
    <n v="0"/>
  </r>
  <r>
    <s v="Media"/>
    <s v="Incremental"/>
    <m/>
    <m/>
    <s v="aarki_Pre_ios14_5"/>
    <s v="Aarki"/>
    <x v="0"/>
    <s v=" DTC"/>
    <x v="176"/>
    <s v="Post"/>
    <n v="0"/>
    <n v="0"/>
  </r>
  <r>
    <s v="Media"/>
    <s v="Incremental"/>
    <m/>
    <m/>
    <s v="aarki_Pre_ios14_5"/>
    <s v="Aarki"/>
    <x v="0"/>
    <s v=" DTC"/>
    <x v="177"/>
    <s v="Post"/>
    <n v="0"/>
    <n v="0"/>
  </r>
  <r>
    <s v="Media"/>
    <s v="Incremental"/>
    <m/>
    <m/>
    <s v="aarki_Pre_ios14_5"/>
    <s v="Aarki"/>
    <x v="0"/>
    <s v=" DTC"/>
    <x v="178"/>
    <s v="Post"/>
    <n v="0"/>
    <n v="0"/>
  </r>
  <r>
    <s v="Media"/>
    <s v="Incremental"/>
    <m/>
    <m/>
    <s v="aarki_Pre_ios14_5"/>
    <s v="Aarki"/>
    <x v="0"/>
    <s v=" DTC"/>
    <x v="179"/>
    <s v="Post"/>
    <n v="0"/>
    <n v="0"/>
  </r>
  <r>
    <s v="Media"/>
    <s v="Incremental"/>
    <m/>
    <m/>
    <s v="aarki_Pre_ios14_5"/>
    <s v="Aarki"/>
    <x v="0"/>
    <s v=" DTC"/>
    <x v="180"/>
    <s v="Post"/>
    <n v="0"/>
    <n v="0"/>
  </r>
  <r>
    <s v="Media"/>
    <s v="Incremental"/>
    <m/>
    <m/>
    <s v="aarki_Pre_ios14_5"/>
    <s v="Aarki"/>
    <x v="0"/>
    <s v=" DTC"/>
    <x v="181"/>
    <s v="Post"/>
    <n v="0"/>
    <n v="0"/>
  </r>
  <r>
    <s v="Media"/>
    <s v="Incremental"/>
    <m/>
    <m/>
    <s v="aarki_Pre_ios14_5"/>
    <s v="Aarki"/>
    <x v="0"/>
    <s v=" DTC"/>
    <x v="182"/>
    <s v="Post"/>
    <n v="0"/>
    <n v="0"/>
  </r>
  <r>
    <s v="Media"/>
    <s v="Incremental"/>
    <m/>
    <m/>
    <s v="aarki_Pre_ios14_5"/>
    <s v="Aarki"/>
    <x v="0"/>
    <s v=" DTC"/>
    <x v="183"/>
    <s v="Post"/>
    <n v="0"/>
    <n v="0"/>
  </r>
  <r>
    <s v="Media"/>
    <s v="Incremental"/>
    <m/>
    <m/>
    <s v="aarki_Pre_ios14_5"/>
    <s v="Aarki"/>
    <x v="0"/>
    <s v=" DTC"/>
    <x v="184"/>
    <s v="Post"/>
    <n v="0"/>
    <n v="0"/>
  </r>
  <r>
    <s v="Media"/>
    <s v="Incremental"/>
    <m/>
    <m/>
    <s v="aarki_Pre_ios14_5"/>
    <s v="Aarki"/>
    <x v="0"/>
    <s v=" DTC"/>
    <x v="185"/>
    <s v="Post"/>
    <n v="0"/>
    <n v="0"/>
  </r>
  <r>
    <s v="Media"/>
    <s v="Incremental"/>
    <m/>
    <m/>
    <s v="aarki_Pre_ios14_5"/>
    <s v="Aarki"/>
    <x v="0"/>
    <s v=" DTC"/>
    <x v="186"/>
    <s v="Post"/>
    <n v="0"/>
    <n v="0"/>
  </r>
  <r>
    <s v="Media"/>
    <s v="Incremental"/>
    <m/>
    <m/>
    <s v="aarki_Pre_ios14_5"/>
    <s v="Aarki"/>
    <x v="0"/>
    <s v=" DTC"/>
    <x v="187"/>
    <s v="Post"/>
    <n v="0"/>
    <n v="0"/>
  </r>
  <r>
    <s v="Media"/>
    <s v="Incremental"/>
    <m/>
    <m/>
    <s v="aarki_Pre_ios14_5"/>
    <s v="Aarki"/>
    <x v="0"/>
    <s v=" DTC"/>
    <x v="188"/>
    <s v="Post"/>
    <n v="0"/>
    <n v="0"/>
  </r>
  <r>
    <s v="Media"/>
    <s v="Incremental"/>
    <m/>
    <m/>
    <s v="aarki_Pre_ios14_5"/>
    <s v="Aarki"/>
    <x v="0"/>
    <s v=" DTC"/>
    <x v="189"/>
    <s v="Post"/>
    <n v="0"/>
    <n v="0"/>
  </r>
  <r>
    <s v="Media"/>
    <s v="Incremental"/>
    <m/>
    <m/>
    <s v="aarki_Pre_ios14_5"/>
    <s v="Aarki"/>
    <x v="0"/>
    <s v=" DTC"/>
    <x v="190"/>
    <s v="Post"/>
    <n v="0"/>
    <n v="0"/>
  </r>
  <r>
    <s v="Media"/>
    <s v="Incremental"/>
    <m/>
    <m/>
    <s v="aarki_Pre_ios14_5"/>
    <s v="Aarki"/>
    <x v="0"/>
    <s v=" DTC"/>
    <x v="191"/>
    <s v="Post"/>
    <n v="0"/>
    <n v="0"/>
  </r>
  <r>
    <s v="Media"/>
    <s v="Incremental"/>
    <m/>
    <m/>
    <s v="aarki_Pre_ios14_5"/>
    <s v="Aarki"/>
    <x v="0"/>
    <s v=" DTC"/>
    <x v="192"/>
    <s v="Post"/>
    <n v="0"/>
    <n v="0"/>
  </r>
  <r>
    <s v="Media"/>
    <s v="Incremental"/>
    <m/>
    <m/>
    <s v="aarki_Pre_ios14_5"/>
    <s v="Aarki"/>
    <x v="0"/>
    <s v=" DTC"/>
    <x v="193"/>
    <s v="Post"/>
    <n v="0"/>
    <n v="0"/>
  </r>
  <r>
    <s v="Media"/>
    <s v="Incremental"/>
    <m/>
    <m/>
    <s v="aarki_Pre_ios14_5"/>
    <s v="Aarki"/>
    <x v="0"/>
    <s v=" DTC"/>
    <x v="194"/>
    <s v="Post"/>
    <n v="0"/>
    <n v="0"/>
  </r>
  <r>
    <s v="Media"/>
    <s v="Incremental"/>
    <m/>
    <m/>
    <s v="aarki_Pre_ios14_5"/>
    <s v="Aarki"/>
    <x v="0"/>
    <s v=" DTC"/>
    <x v="195"/>
    <s v="Post"/>
    <n v="0"/>
    <n v="0"/>
  </r>
  <r>
    <s v="Media"/>
    <s v="Incremental"/>
    <m/>
    <m/>
    <s v="aarki_Pre_ios14_5"/>
    <s v="Aarki"/>
    <x v="0"/>
    <s v=" DTC"/>
    <x v="196"/>
    <s v="Post"/>
    <n v="0"/>
    <n v="0"/>
  </r>
  <r>
    <s v="Media"/>
    <s v="Incremental"/>
    <m/>
    <m/>
    <s v="aarki_Pre_ios14_5"/>
    <s v="Aarki"/>
    <x v="0"/>
    <s v=" DTC"/>
    <x v="197"/>
    <s v="Post"/>
    <n v="0"/>
    <n v="0"/>
  </r>
  <r>
    <s v="Media"/>
    <s v="Incremental"/>
    <m/>
    <m/>
    <s v="aarki_Pre_ios14_5"/>
    <s v="Aarki"/>
    <x v="0"/>
    <s v=" DTC"/>
    <x v="198"/>
    <s v="Post"/>
    <n v="0"/>
    <n v="0"/>
  </r>
  <r>
    <s v="Media"/>
    <s v="Incremental"/>
    <m/>
    <m/>
    <s v="aarki_Pre_ios14_5"/>
    <s v="Aarki"/>
    <x v="0"/>
    <s v=" DTC"/>
    <x v="199"/>
    <s v="Post"/>
    <n v="0"/>
    <n v="0"/>
  </r>
  <r>
    <s v="Media"/>
    <s v="Incremental"/>
    <m/>
    <m/>
    <s v="aarki_Pre_ios14_5"/>
    <s v="Aarki"/>
    <x v="0"/>
    <s v=" DTC"/>
    <x v="200"/>
    <s v="Post"/>
    <n v="0"/>
    <n v="0"/>
  </r>
  <r>
    <s v="Media"/>
    <s v="Incremental"/>
    <m/>
    <m/>
    <s v="aarki_Pre_ios14_5"/>
    <s v="Aarki"/>
    <x v="0"/>
    <s v=" DTC"/>
    <x v="201"/>
    <s v="Post"/>
    <n v="0"/>
    <n v="0"/>
  </r>
  <r>
    <s v="Media"/>
    <s v="Incremental"/>
    <m/>
    <m/>
    <s v="aarki_Pre_ios14_5"/>
    <s v="Aarki"/>
    <x v="0"/>
    <s v=" DTC"/>
    <x v="202"/>
    <s v="Post"/>
    <n v="0"/>
    <n v="0"/>
  </r>
  <r>
    <s v="Media"/>
    <s v="Incremental"/>
    <m/>
    <m/>
    <s v="aarki_Pre_ios14_5"/>
    <s v="Aarki"/>
    <x v="0"/>
    <s v=" DTC"/>
    <x v="203"/>
    <s v="Post"/>
    <n v="0"/>
    <n v="0"/>
  </r>
  <r>
    <s v="Media"/>
    <s v="Incremental"/>
    <m/>
    <m/>
    <s v="aarki_Pre_ios14_5"/>
    <s v="Aarki"/>
    <x v="0"/>
    <s v=" DTC"/>
    <x v="204"/>
    <s v="Post"/>
    <n v="0"/>
    <n v="0"/>
  </r>
  <r>
    <s v="Media"/>
    <s v="Incremental"/>
    <m/>
    <m/>
    <s v="aarki_Pre_ios14_5"/>
    <s v="Aarki"/>
    <x v="0"/>
    <s v=" DTC"/>
    <x v="205"/>
    <s v="Post"/>
    <n v="0"/>
    <n v="0"/>
  </r>
  <r>
    <s v="Media"/>
    <s v="Incremental"/>
    <m/>
    <m/>
    <s v="aarki_Pre_ios14_5"/>
    <s v="Aarki"/>
    <x v="0"/>
    <s v=" DTC"/>
    <x v="206"/>
    <s v="Post"/>
    <n v="0"/>
    <n v="0"/>
  </r>
  <r>
    <s v="Media"/>
    <s v="Incremental"/>
    <m/>
    <m/>
    <s v="aarki_Pre_ios14_5"/>
    <s v="Aarki"/>
    <x v="0"/>
    <s v=" DTC"/>
    <x v="207"/>
    <s v="Post"/>
    <n v="0"/>
    <n v="0"/>
  </r>
  <r>
    <s v="Media"/>
    <s v="Incremental"/>
    <m/>
    <m/>
    <s v="aarki_Pre_ios14_5"/>
    <s v="Aarki"/>
    <x v="0"/>
    <s v=" DTC"/>
    <x v="208"/>
    <s v="Post"/>
    <n v="0"/>
    <n v="0"/>
  </r>
  <r>
    <s v="Media"/>
    <s v="Incremental"/>
    <m/>
    <m/>
    <s v="aarki_Pre_ios14_5"/>
    <s v="Aarki"/>
    <x v="0"/>
    <s v=" DTC"/>
    <x v="209"/>
    <s v="Post"/>
    <n v="0"/>
    <n v="0"/>
  </r>
  <r>
    <s v="Media"/>
    <s v="Incremental"/>
    <m/>
    <m/>
    <s v="aarki_Pre_ios14_5"/>
    <s v="Aarki"/>
    <x v="0"/>
    <s v=" DTC"/>
    <x v="210"/>
    <s v="Post"/>
    <n v="0"/>
    <n v="0"/>
  </r>
  <r>
    <s v="Media"/>
    <s v="Incremental"/>
    <m/>
    <m/>
    <s v="aarki_Pre_ios14_5"/>
    <s v="Aarki"/>
    <x v="0"/>
    <s v=" DTC"/>
    <x v="211"/>
    <s v="Post"/>
    <n v="0"/>
    <n v="0"/>
  </r>
  <r>
    <s v="Media"/>
    <s v="Incremental"/>
    <m/>
    <m/>
    <s v="aarki_Pre_ios14_5"/>
    <s v="Aarki"/>
    <x v="0"/>
    <s v=" DTC"/>
    <x v="212"/>
    <s v="Post"/>
    <n v="0"/>
    <n v="0"/>
  </r>
  <r>
    <s v="Media"/>
    <s v="Incremental"/>
    <m/>
    <m/>
    <s v="aarki_Pre_ios14_5"/>
    <s v="Aarki"/>
    <x v="0"/>
    <s v=" DTC"/>
    <x v="213"/>
    <s v="Post"/>
    <n v="0"/>
    <n v="0"/>
  </r>
  <r>
    <s v="Media"/>
    <s v="Incremental"/>
    <m/>
    <m/>
    <s v="apple_search_Post_ios14_5"/>
    <s v="Apple Search"/>
    <x v="1"/>
    <s v=" DTC"/>
    <x v="0"/>
    <s v="Pre"/>
    <s v="Pre"/>
    <n v="0"/>
  </r>
  <r>
    <s v="Media"/>
    <s v="Incremental"/>
    <m/>
    <m/>
    <s v="apple_search_Post_ios14_5"/>
    <s v="Apple Search"/>
    <x v="1"/>
    <s v=" DTC"/>
    <x v="1"/>
    <s v="Pre"/>
    <s v="Pre"/>
    <n v="0"/>
  </r>
  <r>
    <s v="Media"/>
    <s v="Incremental"/>
    <m/>
    <m/>
    <s v="apple_search_Post_ios14_5"/>
    <s v="Apple Search"/>
    <x v="1"/>
    <s v=" DTC"/>
    <x v="2"/>
    <s v="Pre"/>
    <s v="Pre"/>
    <n v="0"/>
  </r>
  <r>
    <s v="Media"/>
    <s v="Incremental"/>
    <m/>
    <m/>
    <s v="apple_search_Post_ios14_5"/>
    <s v="Apple Search"/>
    <x v="1"/>
    <s v=" DTC"/>
    <x v="3"/>
    <s v="Pre"/>
    <s v="Pre"/>
    <n v="0"/>
  </r>
  <r>
    <s v="Media"/>
    <s v="Incremental"/>
    <m/>
    <m/>
    <s v="apple_search_Post_ios14_5"/>
    <s v="Apple Search"/>
    <x v="1"/>
    <s v=" DTC"/>
    <x v="4"/>
    <s v="Pre"/>
    <s v="Pre"/>
    <n v="0"/>
  </r>
  <r>
    <s v="Media"/>
    <s v="Incremental"/>
    <m/>
    <m/>
    <s v="apple_search_Post_ios14_5"/>
    <s v="Apple Search"/>
    <x v="1"/>
    <s v=" DTC"/>
    <x v="5"/>
    <s v="Pre"/>
    <s v="Pre"/>
    <n v="0"/>
  </r>
  <r>
    <s v="Media"/>
    <s v="Incremental"/>
    <m/>
    <m/>
    <s v="apple_search_Post_ios14_5"/>
    <s v="Apple Search"/>
    <x v="1"/>
    <s v=" DTC"/>
    <x v="6"/>
    <s v="Pre"/>
    <s v="Pre"/>
    <n v="0"/>
  </r>
  <r>
    <s v="Media"/>
    <s v="Incremental"/>
    <m/>
    <m/>
    <s v="apple_search_Post_ios14_5"/>
    <s v="Apple Search"/>
    <x v="1"/>
    <s v=" DTC"/>
    <x v="7"/>
    <s v="Pre"/>
    <s v="Pre"/>
    <n v="0"/>
  </r>
  <r>
    <s v="Media"/>
    <s v="Incremental"/>
    <m/>
    <m/>
    <s v="apple_search_Post_ios14_5"/>
    <s v="Apple Search"/>
    <x v="1"/>
    <s v=" DTC"/>
    <x v="8"/>
    <s v="Pre"/>
    <s v="Pre"/>
    <n v="0"/>
  </r>
  <r>
    <s v="Media"/>
    <s v="Incremental"/>
    <m/>
    <m/>
    <s v="apple_search_Post_ios14_5"/>
    <s v="Apple Search"/>
    <x v="1"/>
    <s v=" DTC"/>
    <x v="9"/>
    <s v="Pre"/>
    <s v="Pre"/>
    <n v="0"/>
  </r>
  <r>
    <s v="Media"/>
    <s v="Incremental"/>
    <m/>
    <m/>
    <s v="apple_search_Post_ios14_5"/>
    <s v="Apple Search"/>
    <x v="1"/>
    <s v=" DTC"/>
    <x v="10"/>
    <s v="Pre"/>
    <s v="Pre"/>
    <n v="0"/>
  </r>
  <r>
    <s v="Media"/>
    <s v="Incremental"/>
    <m/>
    <m/>
    <s v="apple_search_Post_ios14_5"/>
    <s v="Apple Search"/>
    <x v="1"/>
    <s v=" DTC"/>
    <x v="11"/>
    <s v="Pre"/>
    <s v="Pre"/>
    <n v="0"/>
  </r>
  <r>
    <s v="Media"/>
    <s v="Incremental"/>
    <m/>
    <m/>
    <s v="apple_search_Post_ios14_5"/>
    <s v="Apple Search"/>
    <x v="1"/>
    <s v=" DTC"/>
    <x v="12"/>
    <s v="Pre"/>
    <s v="Pre"/>
    <n v="0"/>
  </r>
  <r>
    <s v="Media"/>
    <s v="Incremental"/>
    <m/>
    <m/>
    <s v="apple_search_Post_ios14_5"/>
    <s v="Apple Search"/>
    <x v="1"/>
    <s v=" DTC"/>
    <x v="13"/>
    <s v="Pre"/>
    <s v="Pre"/>
    <n v="0"/>
  </r>
  <r>
    <s v="Media"/>
    <s v="Incremental"/>
    <m/>
    <m/>
    <s v="apple_search_Post_ios14_5"/>
    <s v="Apple Search"/>
    <x v="1"/>
    <s v=" DTC"/>
    <x v="14"/>
    <s v="Pre"/>
    <s v="Pre"/>
    <n v="0"/>
  </r>
  <r>
    <s v="Media"/>
    <s v="Incremental"/>
    <m/>
    <m/>
    <s v="apple_search_Post_ios14_5"/>
    <s v="Apple Search"/>
    <x v="1"/>
    <s v=" DTC"/>
    <x v="15"/>
    <s v="Pre"/>
    <s v="Pre"/>
    <n v="0"/>
  </r>
  <r>
    <s v="Media"/>
    <s v="Incremental"/>
    <m/>
    <m/>
    <s v="apple_search_Post_ios14_5"/>
    <s v="Apple Search"/>
    <x v="1"/>
    <s v=" DTC"/>
    <x v="16"/>
    <s v="Pre"/>
    <s v="Pre"/>
    <n v="0"/>
  </r>
  <r>
    <s v="Media"/>
    <s v="Incremental"/>
    <m/>
    <m/>
    <s v="apple_search_Post_ios14_5"/>
    <s v="Apple Search"/>
    <x v="1"/>
    <s v=" DTC"/>
    <x v="17"/>
    <s v="Pre"/>
    <s v="Pre"/>
    <n v="0"/>
  </r>
  <r>
    <s v="Media"/>
    <s v="Incremental"/>
    <m/>
    <m/>
    <s v="apple_search_Post_ios14_5"/>
    <s v="Apple Search"/>
    <x v="1"/>
    <s v=" DTC"/>
    <x v="18"/>
    <s v="Pre"/>
    <s v="Pre"/>
    <n v="0"/>
  </r>
  <r>
    <s v="Media"/>
    <s v="Incremental"/>
    <m/>
    <m/>
    <s v="apple_search_Post_ios14_5"/>
    <s v="Apple Search"/>
    <x v="1"/>
    <s v=" DTC"/>
    <x v="19"/>
    <s v="Pre"/>
    <s v="Pre"/>
    <n v="0"/>
  </r>
  <r>
    <s v="Media"/>
    <s v="Incremental"/>
    <m/>
    <m/>
    <s v="apple_search_Post_ios14_5"/>
    <s v="Apple Search"/>
    <x v="1"/>
    <s v=" DTC"/>
    <x v="20"/>
    <s v="Pre"/>
    <s v="Pre"/>
    <n v="0"/>
  </r>
  <r>
    <s v="Media"/>
    <s v="Incremental"/>
    <m/>
    <m/>
    <s v="apple_search_Post_ios14_5"/>
    <s v="Apple Search"/>
    <x v="1"/>
    <s v=" DTC"/>
    <x v="21"/>
    <s v="Pre"/>
    <s v="Pre"/>
    <n v="0"/>
  </r>
  <r>
    <s v="Media"/>
    <s v="Incremental"/>
    <m/>
    <m/>
    <s v="apple_search_Post_ios14_5"/>
    <s v="Apple Search"/>
    <x v="1"/>
    <s v=" DTC"/>
    <x v="22"/>
    <s v="Pre"/>
    <s v="Pre"/>
    <n v="0"/>
  </r>
  <r>
    <s v="Media"/>
    <s v="Incremental"/>
    <m/>
    <m/>
    <s v="apple_search_Post_ios14_5"/>
    <s v="Apple Search"/>
    <x v="1"/>
    <s v=" DTC"/>
    <x v="23"/>
    <s v="Pre"/>
    <s v="Pre"/>
    <n v="0"/>
  </r>
  <r>
    <s v="Media"/>
    <s v="Incremental"/>
    <m/>
    <m/>
    <s v="apple_search_Post_ios14_5"/>
    <s v="Apple Search"/>
    <x v="1"/>
    <s v=" DTC"/>
    <x v="24"/>
    <s v="Pre"/>
    <s v="Pre"/>
    <n v="0"/>
  </r>
  <r>
    <s v="Media"/>
    <s v="Incremental"/>
    <m/>
    <m/>
    <s v="apple_search_Post_ios14_5"/>
    <s v="Apple Search"/>
    <x v="1"/>
    <s v=" DTC"/>
    <x v="25"/>
    <s v="Pre"/>
    <s v="Pre"/>
    <n v="0"/>
  </r>
  <r>
    <s v="Media"/>
    <s v="Incremental"/>
    <m/>
    <m/>
    <s v="apple_search_Post_ios14_5"/>
    <s v="Apple Search"/>
    <x v="1"/>
    <s v=" DTC"/>
    <x v="26"/>
    <s v="Pre"/>
    <s v="Pre"/>
    <n v="0"/>
  </r>
  <r>
    <s v="Media"/>
    <s v="Incremental"/>
    <m/>
    <m/>
    <s v="apple_search_Post_ios14_5"/>
    <s v="Apple Search"/>
    <x v="1"/>
    <s v=" DTC"/>
    <x v="27"/>
    <s v="Pre"/>
    <s v="Pre"/>
    <n v="0"/>
  </r>
  <r>
    <s v="Media"/>
    <s v="Incremental"/>
    <m/>
    <m/>
    <s v="apple_search_Post_ios14_5"/>
    <s v="Apple Search"/>
    <x v="1"/>
    <s v=" DTC"/>
    <x v="28"/>
    <s v="Pre"/>
    <s v="Pre"/>
    <n v="0"/>
  </r>
  <r>
    <s v="Media"/>
    <s v="Incremental"/>
    <m/>
    <m/>
    <s v="apple_search_Post_ios14_5"/>
    <s v="Apple Search"/>
    <x v="1"/>
    <s v=" DTC"/>
    <x v="29"/>
    <s v="Pre"/>
    <s v="Pre"/>
    <n v="0"/>
  </r>
  <r>
    <s v="Media"/>
    <s v="Incremental"/>
    <m/>
    <m/>
    <s v="apple_search_Post_ios14_5"/>
    <s v="Apple Search"/>
    <x v="1"/>
    <s v=" DTC"/>
    <x v="30"/>
    <s v="Pre"/>
    <s v="Pre"/>
    <n v="0"/>
  </r>
  <r>
    <s v="Media"/>
    <s v="Incremental"/>
    <m/>
    <m/>
    <s v="apple_search_Post_ios14_5"/>
    <s v="Apple Search"/>
    <x v="1"/>
    <s v=" DTC"/>
    <x v="31"/>
    <s v="Pre"/>
    <s v="Pre"/>
    <n v="0"/>
  </r>
  <r>
    <s v="Media"/>
    <s v="Incremental"/>
    <m/>
    <m/>
    <s v="apple_search_Post_ios14_5"/>
    <s v="Apple Search"/>
    <x v="1"/>
    <s v=" DTC"/>
    <x v="32"/>
    <s v="Pre"/>
    <s v="Pre"/>
    <n v="0"/>
  </r>
  <r>
    <s v="Media"/>
    <s v="Incremental"/>
    <m/>
    <m/>
    <s v="apple_search_Post_ios14_5"/>
    <s v="Apple Search"/>
    <x v="1"/>
    <s v=" DTC"/>
    <x v="33"/>
    <s v="Pre"/>
    <s v="Pre"/>
    <n v="0"/>
  </r>
  <r>
    <s v="Media"/>
    <s v="Incremental"/>
    <m/>
    <m/>
    <s v="apple_search_Post_ios14_5"/>
    <s v="Apple Search"/>
    <x v="1"/>
    <s v=" DTC"/>
    <x v="34"/>
    <s v="Pre"/>
    <s v="Pre"/>
    <n v="0"/>
  </r>
  <r>
    <s v="Media"/>
    <s v="Incremental"/>
    <m/>
    <m/>
    <s v="apple_search_Post_ios14_5"/>
    <s v="Apple Search"/>
    <x v="1"/>
    <s v=" DTC"/>
    <x v="35"/>
    <s v="Pre"/>
    <s v="Pre"/>
    <n v="0"/>
  </r>
  <r>
    <s v="Media"/>
    <s v="Incremental"/>
    <m/>
    <m/>
    <s v="apple_search_Post_ios14_5"/>
    <s v="Apple Search"/>
    <x v="1"/>
    <s v=" DTC"/>
    <x v="36"/>
    <s v="Pre"/>
    <s v="Pre"/>
    <n v="0"/>
  </r>
  <r>
    <s v="Media"/>
    <s v="Incremental"/>
    <m/>
    <m/>
    <s v="apple_search_Post_ios14_5"/>
    <s v="Apple Search"/>
    <x v="1"/>
    <s v=" DTC"/>
    <x v="37"/>
    <s v="Pre"/>
    <s v="Pre"/>
    <n v="0"/>
  </r>
  <r>
    <s v="Media"/>
    <s v="Incremental"/>
    <m/>
    <m/>
    <s v="apple_search_Post_ios14_5"/>
    <s v="Apple Search"/>
    <x v="1"/>
    <s v=" DTC"/>
    <x v="38"/>
    <s v="Pre"/>
    <s v="Pre"/>
    <n v="0"/>
  </r>
  <r>
    <s v="Media"/>
    <s v="Incremental"/>
    <m/>
    <m/>
    <s v="apple_search_Post_ios14_5"/>
    <s v="Apple Search"/>
    <x v="1"/>
    <s v=" DTC"/>
    <x v="39"/>
    <s v="Pre"/>
    <s v="Pre"/>
    <n v="0"/>
  </r>
  <r>
    <s v="Media"/>
    <s v="Incremental"/>
    <m/>
    <m/>
    <s v="apple_search_Post_ios14_5"/>
    <s v="Apple Search"/>
    <x v="1"/>
    <s v=" DTC"/>
    <x v="40"/>
    <s v="Pre"/>
    <s v="Pre"/>
    <n v="0"/>
  </r>
  <r>
    <s v="Media"/>
    <s v="Incremental"/>
    <m/>
    <m/>
    <s v="apple_search_Post_ios14_5"/>
    <s v="Apple Search"/>
    <x v="1"/>
    <s v=" DTC"/>
    <x v="41"/>
    <s v="Pre"/>
    <s v="Pre"/>
    <n v="0"/>
  </r>
  <r>
    <s v="Media"/>
    <s v="Incremental"/>
    <m/>
    <m/>
    <s v="apple_search_Post_ios14_5"/>
    <s v="Apple Search"/>
    <x v="1"/>
    <s v=" DTC"/>
    <x v="42"/>
    <s v="Pre"/>
    <s v="Pre"/>
    <n v="0"/>
  </r>
  <r>
    <s v="Media"/>
    <s v="Incremental"/>
    <m/>
    <m/>
    <s v="apple_search_Post_ios14_5"/>
    <s v="Apple Search"/>
    <x v="1"/>
    <s v=" DTC"/>
    <x v="43"/>
    <s v="Pre"/>
    <s v="Pre"/>
    <n v="0"/>
  </r>
  <r>
    <s v="Media"/>
    <s v="Incremental"/>
    <m/>
    <m/>
    <s v="apple_search_Post_ios14_5"/>
    <s v="Apple Search"/>
    <x v="1"/>
    <s v=" DTC"/>
    <x v="44"/>
    <s v="Pre"/>
    <s v="Pre"/>
    <n v="0"/>
  </r>
  <r>
    <s v="Media"/>
    <s v="Incremental"/>
    <m/>
    <m/>
    <s v="apple_search_Post_ios14_5"/>
    <s v="Apple Search"/>
    <x v="1"/>
    <s v=" DTC"/>
    <x v="45"/>
    <s v="Pre"/>
    <s v="Pre"/>
    <n v="0"/>
  </r>
  <r>
    <s v="Media"/>
    <s v="Incremental"/>
    <m/>
    <m/>
    <s v="apple_search_Post_ios14_5"/>
    <s v="Apple Search"/>
    <x v="1"/>
    <s v=" DTC"/>
    <x v="46"/>
    <s v="Pre"/>
    <s v="Pre"/>
    <n v="0"/>
  </r>
  <r>
    <s v="Media"/>
    <s v="Incremental"/>
    <m/>
    <m/>
    <s v="apple_search_Post_ios14_5"/>
    <s v="Apple Search"/>
    <x v="1"/>
    <s v=" DTC"/>
    <x v="47"/>
    <s v="Pre"/>
    <s v="Pre"/>
    <n v="0"/>
  </r>
  <r>
    <s v="Media"/>
    <s v="Incremental"/>
    <m/>
    <m/>
    <s v="apple_search_Post_ios14_5"/>
    <s v="Apple Search"/>
    <x v="1"/>
    <s v=" DTC"/>
    <x v="48"/>
    <s v="Pre"/>
    <s v="Pre"/>
    <n v="0"/>
  </r>
  <r>
    <s v="Media"/>
    <s v="Incremental"/>
    <m/>
    <m/>
    <s v="apple_search_Post_ios14_5"/>
    <s v="Apple Search"/>
    <x v="1"/>
    <s v=" DTC"/>
    <x v="49"/>
    <s v="Pre"/>
    <s v="Pre"/>
    <n v="0"/>
  </r>
  <r>
    <s v="Media"/>
    <s v="Incremental"/>
    <m/>
    <m/>
    <s v="apple_search_Post_ios14_5"/>
    <s v="Apple Search"/>
    <x v="1"/>
    <s v=" DTC"/>
    <x v="50"/>
    <s v="Pre"/>
    <s v="Pre"/>
    <n v="0"/>
  </r>
  <r>
    <s v="Media"/>
    <s v="Incremental"/>
    <m/>
    <m/>
    <s v="apple_search_Post_ios14_5"/>
    <s v="Apple Search"/>
    <x v="1"/>
    <s v=" DTC"/>
    <x v="51"/>
    <s v="Pre"/>
    <s v="Pre"/>
    <n v="0"/>
  </r>
  <r>
    <s v="Media"/>
    <s v="Incremental"/>
    <m/>
    <m/>
    <s v="apple_search_Post_ios14_5"/>
    <s v="Apple Search"/>
    <x v="1"/>
    <s v=" DTC"/>
    <x v="52"/>
    <s v="Pre"/>
    <s v="Pre"/>
    <n v="0"/>
  </r>
  <r>
    <s v="Media"/>
    <s v="Incremental"/>
    <m/>
    <m/>
    <s v="apple_search_Post_ios14_5"/>
    <s v="Apple Search"/>
    <x v="1"/>
    <s v=" DTC"/>
    <x v="53"/>
    <s v="Pre"/>
    <s v="Pre"/>
    <n v="0"/>
  </r>
  <r>
    <s v="Media"/>
    <s v="Incremental"/>
    <m/>
    <m/>
    <s v="apple_search_Post_ios14_5"/>
    <s v="Apple Search"/>
    <x v="1"/>
    <s v=" DTC"/>
    <x v="54"/>
    <s v="Pre"/>
    <s v="Pre"/>
    <n v="0"/>
  </r>
  <r>
    <s v="Media"/>
    <s v="Incremental"/>
    <m/>
    <m/>
    <s v="apple_search_Post_ios14_5"/>
    <s v="Apple Search"/>
    <x v="1"/>
    <s v=" DTC"/>
    <x v="55"/>
    <s v="Pre"/>
    <s v="Pre"/>
    <n v="0"/>
  </r>
  <r>
    <s v="Media"/>
    <s v="Incremental"/>
    <m/>
    <m/>
    <s v="apple_search_Post_ios14_5"/>
    <s v="Apple Search"/>
    <x v="1"/>
    <s v=" DTC"/>
    <x v="56"/>
    <s v="Pre"/>
    <s v="Pre"/>
    <n v="0"/>
  </r>
  <r>
    <s v="Media"/>
    <s v="Incremental"/>
    <m/>
    <m/>
    <s v="apple_search_Post_ios14_5"/>
    <s v="Apple Search"/>
    <x v="1"/>
    <s v=" DTC"/>
    <x v="57"/>
    <s v="Post"/>
    <s v="Post"/>
    <n v="1569.6702863"/>
  </r>
  <r>
    <s v="Media"/>
    <s v="Incremental"/>
    <m/>
    <m/>
    <s v="apple_search_Post_ios14_5"/>
    <s v="Apple Search"/>
    <x v="1"/>
    <s v=" DTC"/>
    <x v="58"/>
    <s v="Post"/>
    <s v="Post"/>
    <n v="2092.6223602"/>
  </r>
  <r>
    <s v="Media"/>
    <s v="Incremental"/>
    <m/>
    <m/>
    <s v="apple_search_Post_ios14_5"/>
    <s v="Apple Search"/>
    <x v="1"/>
    <s v=" DTC"/>
    <x v="59"/>
    <s v="Post"/>
    <s v="Post"/>
    <n v="2379.9610501000002"/>
  </r>
  <r>
    <s v="Media"/>
    <s v="Incremental"/>
    <m/>
    <m/>
    <s v="apple_search_Post_ios14_5"/>
    <s v="Apple Search"/>
    <x v="1"/>
    <s v=" DTC"/>
    <x v="60"/>
    <s v="Post"/>
    <s v="Post"/>
    <n v="2409.4824981000002"/>
  </r>
  <r>
    <s v="Media"/>
    <s v="Incremental"/>
    <m/>
    <m/>
    <s v="apple_search_Post_ios14_5"/>
    <s v="Apple Search"/>
    <x v="1"/>
    <s v=" DTC"/>
    <x v="61"/>
    <s v="Post"/>
    <s v="Post"/>
    <n v="2310.7854037000002"/>
  </r>
  <r>
    <s v="Media"/>
    <s v="Incremental"/>
    <m/>
    <m/>
    <s v="apple_search_Post_ios14_5"/>
    <s v="Apple Search"/>
    <x v="1"/>
    <s v=" DTC"/>
    <x v="62"/>
    <s v="Post"/>
    <s v="Post"/>
    <n v="2317.4539077999998"/>
  </r>
  <r>
    <s v="Media"/>
    <s v="Incremental"/>
    <m/>
    <m/>
    <s v="apple_search_Post_ios14_5"/>
    <s v="Apple Search"/>
    <x v="1"/>
    <s v=" DTC"/>
    <x v="63"/>
    <s v="Post"/>
    <s v="Post"/>
    <n v="2551.37637"/>
  </r>
  <r>
    <s v="Media"/>
    <s v="Incremental"/>
    <m/>
    <m/>
    <s v="apple_search_Post_ios14_5"/>
    <s v="Apple Search"/>
    <x v="1"/>
    <s v=" DTC"/>
    <x v="64"/>
    <s v="Post"/>
    <s v="Post"/>
    <n v="2752.0350619000001"/>
  </r>
  <r>
    <s v="Media"/>
    <s v="Incremental"/>
    <m/>
    <m/>
    <s v="apple_search_Post_ios14_5"/>
    <s v="Apple Search"/>
    <x v="1"/>
    <s v=" DTC"/>
    <x v="65"/>
    <s v="Post"/>
    <s v="Post"/>
    <n v="2592.3019496000002"/>
  </r>
  <r>
    <s v="Media"/>
    <s v="Incremental"/>
    <m/>
    <m/>
    <s v="apple_search_Post_ios14_5"/>
    <s v="Apple Search"/>
    <x v="1"/>
    <s v=" DTC"/>
    <x v="66"/>
    <s v="Post"/>
    <s v="Post"/>
    <n v="2613.2658949000001"/>
  </r>
  <r>
    <s v="Media"/>
    <s v="Incremental"/>
    <m/>
    <m/>
    <s v="apple_search_Post_ios14_5"/>
    <s v="Apple Search"/>
    <x v="1"/>
    <s v=" DTC"/>
    <x v="67"/>
    <s v="Post"/>
    <s v="Post"/>
    <n v="2497.9156197000002"/>
  </r>
  <r>
    <s v="Media"/>
    <s v="Incremental"/>
    <m/>
    <m/>
    <s v="apple_search_Post_ios14_5"/>
    <s v="Apple Search"/>
    <x v="1"/>
    <s v=" DTC"/>
    <x v="68"/>
    <s v="Post"/>
    <s v="Post"/>
    <n v="2585.5700594999998"/>
  </r>
  <r>
    <s v="Media"/>
    <s v="Incremental"/>
    <m/>
    <m/>
    <s v="apple_search_Post_ios14_5"/>
    <s v="Apple Search"/>
    <x v="1"/>
    <s v=" DTC"/>
    <x v="69"/>
    <s v="Post"/>
    <s v="Post"/>
    <n v="2721.7577817000001"/>
  </r>
  <r>
    <s v="Media"/>
    <s v="Incremental"/>
    <m/>
    <m/>
    <s v="apple_search_Post_ios14_5"/>
    <s v="Apple Search"/>
    <x v="1"/>
    <s v=" DTC"/>
    <x v="70"/>
    <s v="Post"/>
    <s v="Post"/>
    <n v="2946.0231030999998"/>
  </r>
  <r>
    <s v="Media"/>
    <s v="Incremental"/>
    <m/>
    <m/>
    <s v="apple_search_Post_ios14_5"/>
    <s v="Apple Search"/>
    <x v="1"/>
    <s v=" DTC"/>
    <x v="71"/>
    <s v="Post"/>
    <s v="Post"/>
    <n v="2909.6988958000002"/>
  </r>
  <r>
    <s v="Media"/>
    <s v="Incremental"/>
    <m/>
    <m/>
    <s v="apple_search_Post_ios14_5"/>
    <s v="Apple Search"/>
    <x v="1"/>
    <s v=" DTC"/>
    <x v="72"/>
    <s v="Post"/>
    <s v="Post"/>
    <n v="2753.2257162999999"/>
  </r>
  <r>
    <s v="Media"/>
    <s v="Incremental"/>
    <m/>
    <m/>
    <s v="apple_search_Post_ios14_5"/>
    <s v="Apple Search"/>
    <x v="1"/>
    <s v=" DTC"/>
    <x v="73"/>
    <s v="Post"/>
    <s v="Post"/>
    <n v="2775.9974416"/>
  </r>
  <r>
    <s v="Media"/>
    <s v="Incremental"/>
    <m/>
    <m/>
    <s v="apple_search_Post_ios14_5"/>
    <s v="Apple Search"/>
    <x v="1"/>
    <s v=" DTC"/>
    <x v="74"/>
    <s v="Post"/>
    <s v="Post"/>
    <n v="2791.2700691999999"/>
  </r>
  <r>
    <s v="Media"/>
    <s v="Incremental"/>
    <m/>
    <m/>
    <s v="apple_search_Post_ios14_5"/>
    <s v="Apple Search"/>
    <x v="1"/>
    <s v=" DTC"/>
    <x v="75"/>
    <s v="Post"/>
    <s v="Post"/>
    <n v="2735.8447796"/>
  </r>
  <r>
    <s v="Media"/>
    <s v="Incremental"/>
    <m/>
    <m/>
    <s v="apple_search_Post_ios14_5"/>
    <s v="Apple Search"/>
    <x v="1"/>
    <s v=" DTC"/>
    <x v="76"/>
    <s v="Post"/>
    <s v="Post"/>
    <n v="2900.5603230000002"/>
  </r>
  <r>
    <s v="Media"/>
    <s v="Incremental"/>
    <m/>
    <m/>
    <s v="apple_search_Post_ios14_5"/>
    <s v="Apple Search"/>
    <x v="1"/>
    <s v=" DTC"/>
    <x v="77"/>
    <s v="Post"/>
    <s v="Post"/>
    <n v="3179.8113296000001"/>
  </r>
  <r>
    <s v="Media"/>
    <s v="Incremental"/>
    <m/>
    <m/>
    <s v="apple_search_Post_ios14_5"/>
    <s v="Apple Search"/>
    <x v="1"/>
    <s v=" DTC"/>
    <x v="78"/>
    <s v="Post"/>
    <s v="Post"/>
    <n v="3179.3582062"/>
  </r>
  <r>
    <s v="Media"/>
    <s v="Incremental"/>
    <m/>
    <m/>
    <s v="apple_search_Post_ios14_5"/>
    <s v="Apple Search"/>
    <x v="1"/>
    <s v=" DTC"/>
    <x v="79"/>
    <s v="Post"/>
    <s v="Post"/>
    <n v="3103.7064043999999"/>
  </r>
  <r>
    <s v="Media"/>
    <s v="Incremental"/>
    <m/>
    <m/>
    <s v="apple_search_Post_ios14_5"/>
    <s v="Apple Search"/>
    <x v="1"/>
    <s v=" DTC"/>
    <x v="80"/>
    <s v="Post"/>
    <s v="Post"/>
    <n v="2776.4166782000002"/>
  </r>
  <r>
    <s v="Media"/>
    <s v="Incremental"/>
    <m/>
    <m/>
    <s v="apple_search_Post_ios14_5"/>
    <s v="Apple Search"/>
    <x v="1"/>
    <s v=" DTC"/>
    <x v="81"/>
    <s v="Post"/>
    <s v="Post"/>
    <n v="2662.4608231000002"/>
  </r>
  <r>
    <s v="Media"/>
    <s v="Incremental"/>
    <m/>
    <m/>
    <s v="apple_search_Post_ios14_5"/>
    <s v="Apple Search"/>
    <x v="1"/>
    <s v=" DTC"/>
    <x v="82"/>
    <s v="Post"/>
    <s v="Post"/>
    <n v="2658.7612743999998"/>
  </r>
  <r>
    <s v="Media"/>
    <s v="Incremental"/>
    <m/>
    <m/>
    <s v="apple_search_Post_ios14_5"/>
    <s v="Apple Search"/>
    <x v="1"/>
    <s v=" DTC"/>
    <x v="83"/>
    <s v="Post"/>
    <s v="Post"/>
    <n v="2968.6330280000002"/>
  </r>
  <r>
    <s v="Media"/>
    <s v="Incremental"/>
    <m/>
    <m/>
    <s v="apple_search_Post_ios14_5"/>
    <s v="Apple Search"/>
    <x v="1"/>
    <s v=" DTC"/>
    <x v="84"/>
    <s v="Post"/>
    <s v="Post"/>
    <n v="3958.1873068"/>
  </r>
  <r>
    <s v="Media"/>
    <s v="Incremental"/>
    <m/>
    <m/>
    <s v="apple_search_Post_ios14_5"/>
    <s v="Apple Search"/>
    <x v="1"/>
    <s v=" DTC"/>
    <x v="85"/>
    <s v="Post"/>
    <s v="Post"/>
    <n v="3870.6223931999998"/>
  </r>
  <r>
    <s v="Media"/>
    <s v="Incremental"/>
    <m/>
    <m/>
    <s v="apple_search_Post_ios14_5"/>
    <s v="Apple Search"/>
    <x v="1"/>
    <s v=" DTC"/>
    <x v="86"/>
    <s v="Post"/>
    <s v="Post"/>
    <n v="3455.5108399999999"/>
  </r>
  <r>
    <s v="Media"/>
    <s v="Incremental"/>
    <m/>
    <m/>
    <s v="apple_search_Post_ios14_5"/>
    <s v="Apple Search"/>
    <x v="1"/>
    <s v=" DTC"/>
    <x v="87"/>
    <s v="Post"/>
    <s v="Post"/>
    <n v="3032.1710035000001"/>
  </r>
  <r>
    <s v="Media"/>
    <s v="Incremental"/>
    <m/>
    <m/>
    <s v="apple_search_Post_ios14_5"/>
    <s v="Apple Search"/>
    <x v="1"/>
    <s v=" DTC"/>
    <x v="88"/>
    <s v="Post"/>
    <s v="Post"/>
    <n v="2797.1212473999999"/>
  </r>
  <r>
    <s v="Media"/>
    <s v="Incremental"/>
    <m/>
    <m/>
    <s v="apple_search_Post_ios14_5"/>
    <s v="Apple Search"/>
    <x v="1"/>
    <s v=" DTC"/>
    <x v="89"/>
    <s v="Post"/>
    <s v="Post"/>
    <n v="3122.8923949"/>
  </r>
  <r>
    <s v="Media"/>
    <s v="Incremental"/>
    <m/>
    <m/>
    <s v="apple_search_Post_ios14_5"/>
    <s v="Apple Search"/>
    <x v="1"/>
    <s v=" DTC"/>
    <x v="90"/>
    <s v="Post"/>
    <s v="Post"/>
    <n v="3263.8258881000002"/>
  </r>
  <r>
    <s v="Media"/>
    <s v="Incremental"/>
    <m/>
    <m/>
    <s v="apple_search_Post_ios14_5"/>
    <s v="Apple Search"/>
    <x v="1"/>
    <s v=" DTC"/>
    <x v="91"/>
    <s v="Post"/>
    <s v="Post"/>
    <n v="3429.7351156"/>
  </r>
  <r>
    <s v="Media"/>
    <s v="Incremental"/>
    <m/>
    <m/>
    <s v="apple_search_Post_ios14_5"/>
    <s v="Apple Search"/>
    <x v="1"/>
    <s v=" DTC"/>
    <x v="92"/>
    <s v="Post"/>
    <s v="Post"/>
    <n v="3481.2322089999998"/>
  </r>
  <r>
    <s v="Media"/>
    <s v="Incremental"/>
    <m/>
    <m/>
    <s v="apple_search_Post_ios14_5"/>
    <s v="Apple Search"/>
    <x v="1"/>
    <s v=" DTC"/>
    <x v="93"/>
    <s v="Post"/>
    <s v="Post"/>
    <n v="3385.1223759"/>
  </r>
  <r>
    <s v="Media"/>
    <s v="Incremental"/>
    <m/>
    <m/>
    <s v="apple_search_Post_ios14_5"/>
    <s v="Apple Search"/>
    <x v="1"/>
    <s v=" DTC"/>
    <x v="94"/>
    <s v="Post"/>
    <s v="Post"/>
    <n v="3180.7176586"/>
  </r>
  <r>
    <s v="Media"/>
    <s v="Incremental"/>
    <m/>
    <m/>
    <s v="apple_search_Post_ios14_5"/>
    <s v="Apple Search"/>
    <x v="1"/>
    <s v=" DTC"/>
    <x v="95"/>
    <s v="Post"/>
    <s v="Post"/>
    <n v="3010.6782459000001"/>
  </r>
  <r>
    <s v="Media"/>
    <s v="Incremental"/>
    <m/>
    <m/>
    <s v="apple_search_Post_ios14_5"/>
    <s v="Apple Search"/>
    <x v="1"/>
    <s v=" DTC"/>
    <x v="96"/>
    <s v="Post"/>
    <s v="Post"/>
    <n v="2971.4655217999998"/>
  </r>
  <r>
    <s v="Media"/>
    <s v="Incremental"/>
    <m/>
    <m/>
    <s v="apple_search_Post_ios14_5"/>
    <s v="Apple Search"/>
    <x v="1"/>
    <s v=" DTC"/>
    <x v="97"/>
    <s v="Post"/>
    <s v="Post"/>
    <n v="3143.9471293000001"/>
  </r>
  <r>
    <s v="Media"/>
    <s v="Incremental"/>
    <m/>
    <m/>
    <s v="apple_search_Post_ios14_5"/>
    <s v="Apple Search"/>
    <x v="1"/>
    <s v=" DTC"/>
    <x v="98"/>
    <s v="Post"/>
    <s v="Post"/>
    <n v="3255.6345108"/>
  </r>
  <r>
    <s v="Media"/>
    <s v="Incremental"/>
    <m/>
    <m/>
    <s v="apple_search_Post_ios14_5"/>
    <s v="Apple Search"/>
    <x v="1"/>
    <s v=" DTC"/>
    <x v="99"/>
    <s v="Post"/>
    <s v="Post"/>
    <n v="3107.6014212"/>
  </r>
  <r>
    <s v="Media"/>
    <s v="Incremental"/>
    <m/>
    <m/>
    <s v="apple_search_Post_ios14_5"/>
    <s v="Apple Search"/>
    <x v="1"/>
    <s v=" DTC"/>
    <x v="100"/>
    <s v="Post"/>
    <s v="Post"/>
    <n v="3010.1449558999998"/>
  </r>
  <r>
    <s v="Media"/>
    <s v="Incremental"/>
    <m/>
    <m/>
    <s v="apple_search_Post_ios14_5"/>
    <s v="Apple Search"/>
    <x v="1"/>
    <s v=" DTC"/>
    <x v="101"/>
    <s v="Post"/>
    <s v="Post"/>
    <n v="2945.9191549000002"/>
  </r>
  <r>
    <s v="Media"/>
    <s v="Incremental"/>
    <m/>
    <m/>
    <s v="apple_search_Post_ios14_5"/>
    <s v="Apple Search"/>
    <x v="1"/>
    <s v=" DTC"/>
    <x v="102"/>
    <s v="Post"/>
    <s v="Post"/>
    <n v="2896.3172792999999"/>
  </r>
  <r>
    <s v="Media"/>
    <s v="Incremental"/>
    <m/>
    <m/>
    <s v="apple_search_Post_ios14_5"/>
    <s v="Apple Search"/>
    <x v="1"/>
    <s v=" DTC"/>
    <x v="103"/>
    <s v="Post"/>
    <s v="Post"/>
    <n v="2853.1996041000002"/>
  </r>
  <r>
    <s v="Media"/>
    <s v="Incremental"/>
    <m/>
    <m/>
    <s v="apple_search_Post_ios14_5"/>
    <s v="Apple Search"/>
    <x v="1"/>
    <s v=" DTC"/>
    <x v="104"/>
    <s v="Post"/>
    <s v="Post"/>
    <n v="2844.6320621999998"/>
  </r>
  <r>
    <s v="Media"/>
    <s v="Incremental"/>
    <m/>
    <m/>
    <s v="apple_search_Post_ios14_5"/>
    <s v="Apple Search"/>
    <x v="1"/>
    <s v=" DTC"/>
    <x v="105"/>
    <s v="Post"/>
    <s v="Post"/>
    <n v="2754.5250930000002"/>
  </r>
  <r>
    <s v="Media"/>
    <s v="Incremental"/>
    <m/>
    <m/>
    <s v="apple_search_Post_ios14_5"/>
    <s v="Apple Search"/>
    <x v="1"/>
    <s v=" DTC"/>
    <x v="106"/>
    <s v="Post"/>
    <s v="Post"/>
    <n v="2805.5473535000001"/>
  </r>
  <r>
    <s v="Media"/>
    <s v="Incremental"/>
    <m/>
    <m/>
    <s v="apple_search_Post_ios14_5"/>
    <s v="Apple Search"/>
    <x v="1"/>
    <s v=" DTC"/>
    <x v="107"/>
    <s v="Post"/>
    <s v="Post"/>
    <n v="2818.8125927000001"/>
  </r>
  <r>
    <s v="Media"/>
    <s v="Incremental"/>
    <m/>
    <m/>
    <s v="apple_search_Post_ios14_5"/>
    <s v="Apple Search"/>
    <x v="1"/>
    <s v=" DTC"/>
    <x v="108"/>
    <s v="Post"/>
    <s v="Post"/>
    <n v="2643.3583321999999"/>
  </r>
  <r>
    <s v="Media"/>
    <s v="Incremental"/>
    <m/>
    <m/>
    <s v="apple_search_Post_ios14_5"/>
    <s v="Apple Search"/>
    <x v="1"/>
    <s v=" DTC"/>
    <x v="109"/>
    <s v="Post"/>
    <s v="Post"/>
    <n v="2578.3571320000001"/>
  </r>
  <r>
    <s v="Media"/>
    <s v="Incremental"/>
    <m/>
    <m/>
    <s v="apple_search_Post_ios14_5"/>
    <s v="Apple Search"/>
    <x v="1"/>
    <s v=" DTC"/>
    <x v="110"/>
    <s v="Post"/>
    <s v="Post"/>
    <n v="2605.5603372"/>
  </r>
  <r>
    <s v="Media"/>
    <s v="Incremental"/>
    <m/>
    <m/>
    <s v="apple_search_Post_ios14_5"/>
    <s v="Apple Search"/>
    <x v="1"/>
    <s v=" DTC"/>
    <x v="111"/>
    <s v="Post"/>
    <s v="Post"/>
    <n v="2682.7714228"/>
  </r>
  <r>
    <s v="Media"/>
    <s v="Incremental"/>
    <m/>
    <m/>
    <s v="apple_search_Post_ios14_5"/>
    <s v="Apple Search"/>
    <x v="1"/>
    <s v=" DTC"/>
    <x v="112"/>
    <s v="Post"/>
    <s v="Post"/>
    <n v="2918.3615602"/>
  </r>
  <r>
    <s v="Media"/>
    <s v="Incremental"/>
    <m/>
    <m/>
    <s v="apple_search_Post_ios14_5"/>
    <s v="Apple Search"/>
    <x v="1"/>
    <s v=" DTC"/>
    <x v="113"/>
    <s v="Post"/>
    <s v="Post"/>
    <n v="2997.6316966999998"/>
  </r>
  <r>
    <s v="Media"/>
    <s v="Incremental"/>
    <m/>
    <m/>
    <s v="apple_search_Post_ios14_5"/>
    <s v="Apple Search"/>
    <x v="1"/>
    <s v=" DTC"/>
    <x v="114"/>
    <s v="Post"/>
    <n v="0"/>
    <n v="2893.0094048999999"/>
  </r>
  <r>
    <s v="Media"/>
    <s v="Incremental"/>
    <m/>
    <m/>
    <s v="apple_search_Post_ios14_5"/>
    <s v="Apple Search"/>
    <x v="1"/>
    <s v=" DTC"/>
    <x v="115"/>
    <s v="Post"/>
    <n v="0"/>
    <n v="2776.3346774000001"/>
  </r>
  <r>
    <s v="Media"/>
    <s v="Incremental"/>
    <m/>
    <m/>
    <s v="apple_search_Post_ios14_5"/>
    <s v="Apple Search"/>
    <x v="1"/>
    <s v=" DTC"/>
    <x v="116"/>
    <s v="Post"/>
    <n v="0"/>
    <n v="2737.9439647999998"/>
  </r>
  <r>
    <s v="Media"/>
    <s v="Incremental"/>
    <m/>
    <m/>
    <s v="apple_search_Post_ios14_5"/>
    <s v="Apple Search"/>
    <x v="1"/>
    <s v=" DTC"/>
    <x v="117"/>
    <s v="Post"/>
    <n v="0"/>
    <n v="2860.3599949999998"/>
  </r>
  <r>
    <s v="Media"/>
    <s v="Incremental"/>
    <m/>
    <m/>
    <s v="apple_search_Post_ios14_5"/>
    <s v="Apple Search"/>
    <x v="1"/>
    <s v=" DTC"/>
    <x v="118"/>
    <s v="Post"/>
    <n v="0"/>
    <n v="3094.6762263000001"/>
  </r>
  <r>
    <s v="Media"/>
    <s v="Incremental"/>
    <m/>
    <m/>
    <s v="apple_search_Post_ios14_5"/>
    <s v="Apple Search"/>
    <x v="1"/>
    <s v=" DTC"/>
    <x v="119"/>
    <s v="Post"/>
    <n v="0"/>
    <n v="3252.4649290000002"/>
  </r>
  <r>
    <s v="Media"/>
    <s v="Incremental"/>
    <m/>
    <m/>
    <s v="apple_search_Post_ios14_5"/>
    <s v="Apple Search"/>
    <x v="1"/>
    <s v=" DTC"/>
    <x v="120"/>
    <s v="Post"/>
    <n v="0"/>
    <n v="3390.1113509000002"/>
  </r>
  <r>
    <s v="Media"/>
    <s v="Incremental"/>
    <m/>
    <m/>
    <s v="apple_search_Post_ios14_5"/>
    <s v="Apple Search"/>
    <x v="1"/>
    <s v=" DTC"/>
    <x v="121"/>
    <s v="Post"/>
    <n v="0"/>
    <n v="3181.9043990999999"/>
  </r>
  <r>
    <s v="Media"/>
    <s v="Incremental"/>
    <m/>
    <m/>
    <s v="apple_search_Post_ios14_5"/>
    <s v="Apple Search"/>
    <x v="1"/>
    <s v=" DTC"/>
    <x v="122"/>
    <s v="Post"/>
    <n v="0"/>
    <n v="2098.8296346000002"/>
  </r>
  <r>
    <s v="Media"/>
    <s v="Incremental"/>
    <m/>
    <m/>
    <s v="apple_search_Post_ios14_5"/>
    <s v="Apple Search"/>
    <x v="1"/>
    <s v=" DTC"/>
    <x v="123"/>
    <s v="Post"/>
    <n v="0"/>
    <n v="2342.5409946"/>
  </r>
  <r>
    <s v="Media"/>
    <s v="Incremental"/>
    <m/>
    <m/>
    <s v="apple_search_Post_ios14_5"/>
    <s v="Apple Search"/>
    <x v="1"/>
    <s v=" DTC"/>
    <x v="124"/>
    <s v="Post"/>
    <n v="0"/>
    <n v="2925.1806587000001"/>
  </r>
  <r>
    <s v="Media"/>
    <s v="Incremental"/>
    <m/>
    <m/>
    <s v="apple_search_Post_ios14_5"/>
    <s v="Apple Search"/>
    <x v="1"/>
    <s v=" DTC"/>
    <x v="125"/>
    <s v="Post"/>
    <n v="0"/>
    <n v="3310.1632897999998"/>
  </r>
  <r>
    <s v="Media"/>
    <s v="Incremental"/>
    <m/>
    <m/>
    <s v="apple_search_Post_ios14_5"/>
    <s v="Apple Search"/>
    <x v="1"/>
    <s v=" DTC"/>
    <x v="126"/>
    <s v="Post"/>
    <n v="0"/>
    <n v="3224.0372453999998"/>
  </r>
  <r>
    <s v="Media"/>
    <s v="Incremental"/>
    <m/>
    <m/>
    <s v="apple_search_Post_ios14_5"/>
    <s v="Apple Search"/>
    <x v="1"/>
    <s v=" DTC"/>
    <x v="127"/>
    <s v="Post"/>
    <n v="0"/>
    <n v="3472.6796760000002"/>
  </r>
  <r>
    <s v="Media"/>
    <s v="Incremental"/>
    <m/>
    <m/>
    <s v="apple_search_Post_ios14_5"/>
    <s v="Apple Search"/>
    <x v="1"/>
    <s v=" DTC"/>
    <x v="128"/>
    <s v="Post"/>
    <n v="0"/>
    <n v="3525.9504136"/>
  </r>
  <r>
    <s v="Media"/>
    <s v="Incremental"/>
    <m/>
    <m/>
    <s v="apple_search_Post_ios14_5"/>
    <s v="Apple Search"/>
    <x v="1"/>
    <s v=" DTC"/>
    <x v="129"/>
    <s v="Post"/>
    <n v="0"/>
    <n v="3382.8897320999999"/>
  </r>
  <r>
    <s v="Media"/>
    <s v="Incremental"/>
    <m/>
    <m/>
    <s v="apple_search_Post_ios14_5"/>
    <s v="Apple Search"/>
    <x v="1"/>
    <s v=" DTC"/>
    <x v="130"/>
    <s v="Post"/>
    <n v="0"/>
    <n v="3230.8842961"/>
  </r>
  <r>
    <s v="Media"/>
    <s v="Incremental"/>
    <m/>
    <m/>
    <s v="apple_search_Post_ios14_5"/>
    <s v="Apple Search"/>
    <x v="1"/>
    <s v=" DTC"/>
    <x v="131"/>
    <s v="Post"/>
    <n v="0"/>
    <n v="3164.6728188000002"/>
  </r>
  <r>
    <s v="Media"/>
    <s v="Incremental"/>
    <m/>
    <m/>
    <s v="apple_search_Post_ios14_5"/>
    <s v="Apple Search"/>
    <x v="1"/>
    <s v=" DTC"/>
    <x v="132"/>
    <s v="Post"/>
    <n v="0"/>
    <n v="3275.3520076"/>
  </r>
  <r>
    <s v="Media"/>
    <s v="Incremental"/>
    <m/>
    <m/>
    <s v="apple_search_Post_ios14_5"/>
    <s v="Apple Search"/>
    <x v="1"/>
    <s v=" DTC"/>
    <x v="133"/>
    <s v="Post"/>
    <n v="0"/>
    <n v="3327.8406931"/>
  </r>
  <r>
    <s v="Media"/>
    <s v="Incremental"/>
    <m/>
    <m/>
    <s v="apple_search_Post_ios14_5"/>
    <s v="Apple Search"/>
    <x v="1"/>
    <s v=" DTC"/>
    <x v="134"/>
    <s v="Post"/>
    <n v="0"/>
    <n v="3193.1772212999999"/>
  </r>
  <r>
    <s v="Media"/>
    <s v="Incremental"/>
    <m/>
    <m/>
    <s v="apple_search_Post_ios14_5"/>
    <s v="Apple Search"/>
    <x v="1"/>
    <s v=" DTC"/>
    <x v="135"/>
    <s v="Post"/>
    <n v="0"/>
    <n v="3276.1355967999998"/>
  </r>
  <r>
    <s v="Media"/>
    <s v="Incremental"/>
    <m/>
    <m/>
    <s v="apple_search_Post_ios14_5"/>
    <s v="Apple Search"/>
    <x v="1"/>
    <s v=" DTC"/>
    <x v="136"/>
    <s v="Post"/>
    <n v="0"/>
    <n v="3963.8007317000001"/>
  </r>
  <r>
    <s v="Media"/>
    <s v="Incremental"/>
    <m/>
    <m/>
    <s v="apple_search_Post_ios14_5"/>
    <s v="Apple Search"/>
    <x v="1"/>
    <s v=" DTC"/>
    <x v="137"/>
    <s v="Post"/>
    <n v="0"/>
    <n v="4094.86481"/>
  </r>
  <r>
    <s v="Media"/>
    <s v="Incremental"/>
    <m/>
    <m/>
    <s v="apple_search_Post_ios14_5"/>
    <s v="Apple Search"/>
    <x v="1"/>
    <s v=" DTC"/>
    <x v="138"/>
    <s v="Post"/>
    <n v="0"/>
    <n v="3820.3361279999999"/>
  </r>
  <r>
    <s v="Media"/>
    <s v="Incremental"/>
    <m/>
    <m/>
    <s v="apple_search_Post_ios14_5"/>
    <s v="Apple Search"/>
    <x v="1"/>
    <s v=" DTC"/>
    <x v="139"/>
    <s v="Post"/>
    <n v="0"/>
    <n v="3697.6495494000001"/>
  </r>
  <r>
    <s v="Media"/>
    <s v="Incremental"/>
    <m/>
    <m/>
    <s v="apple_search_Post_ios14_5"/>
    <s v="Apple Search"/>
    <x v="1"/>
    <s v=" DTC"/>
    <x v="140"/>
    <s v="Post"/>
    <n v="0"/>
    <n v="3621.3390184"/>
  </r>
  <r>
    <s v="Media"/>
    <s v="Incremental"/>
    <m/>
    <m/>
    <s v="apple_search_Post_ios14_5"/>
    <s v="Apple Search"/>
    <x v="1"/>
    <s v=" DTC"/>
    <x v="141"/>
    <s v="Post"/>
    <n v="0"/>
    <n v="3521.1601329999999"/>
  </r>
  <r>
    <s v="Media"/>
    <s v="Incremental"/>
    <m/>
    <m/>
    <s v="apple_search_Post_ios14_5"/>
    <s v="Apple Search"/>
    <x v="1"/>
    <s v=" DTC"/>
    <x v="142"/>
    <s v="Post"/>
    <n v="0"/>
    <n v="3258.0237167999999"/>
  </r>
  <r>
    <s v="Media"/>
    <s v="Incremental"/>
    <m/>
    <m/>
    <s v="apple_search_Post_ios14_5"/>
    <s v="Apple Search"/>
    <x v="1"/>
    <s v=" DTC"/>
    <x v="143"/>
    <s v="Post"/>
    <n v="0"/>
    <n v="3269.8486191000002"/>
  </r>
  <r>
    <s v="Media"/>
    <s v="Incremental"/>
    <m/>
    <m/>
    <s v="apple_search_Post_ios14_5"/>
    <s v="Apple Search"/>
    <x v="1"/>
    <s v=" DTC"/>
    <x v="144"/>
    <s v="Post"/>
    <n v="0"/>
    <n v="3135.8000106999998"/>
  </r>
  <r>
    <s v="Media"/>
    <s v="Incremental"/>
    <m/>
    <m/>
    <s v="apple_search_Post_ios14_5"/>
    <s v="Apple Search"/>
    <x v="1"/>
    <s v=" DTC"/>
    <x v="145"/>
    <s v="Post"/>
    <n v="0"/>
    <n v="3062.5294610000001"/>
  </r>
  <r>
    <s v="Media"/>
    <s v="Incremental"/>
    <m/>
    <m/>
    <s v="apple_search_Post_ios14_5"/>
    <s v="Apple Search"/>
    <x v="1"/>
    <s v=" DTC"/>
    <x v="146"/>
    <s v="Post"/>
    <n v="0"/>
    <n v="3094.9024853000001"/>
  </r>
  <r>
    <s v="Media"/>
    <s v="Incremental"/>
    <m/>
    <m/>
    <s v="apple_search_Post_ios14_5"/>
    <s v="Apple Search"/>
    <x v="1"/>
    <s v=" DTC"/>
    <x v="147"/>
    <s v="Post"/>
    <n v="0"/>
    <n v="3211.7679825999999"/>
  </r>
  <r>
    <s v="Media"/>
    <s v="Incremental"/>
    <m/>
    <m/>
    <s v="apple_search_Post_ios14_5"/>
    <s v="Apple Search"/>
    <x v="1"/>
    <s v=" DTC"/>
    <x v="148"/>
    <s v="Post"/>
    <n v="0"/>
    <n v="3111.2229229"/>
  </r>
  <r>
    <s v="Media"/>
    <s v="Incremental"/>
    <m/>
    <m/>
    <s v="apple_search_Post_ios14_5"/>
    <s v="Apple Search"/>
    <x v="1"/>
    <s v=" DTC"/>
    <x v="149"/>
    <s v="Post"/>
    <n v="0"/>
    <n v="3086.8540575000002"/>
  </r>
  <r>
    <s v="Media"/>
    <s v="Incremental"/>
    <m/>
    <m/>
    <s v="apple_search_Post_ios14_5"/>
    <s v="Apple Search"/>
    <x v="1"/>
    <s v=" DTC"/>
    <x v="150"/>
    <s v="Post"/>
    <n v="0"/>
    <n v="3160.2539388"/>
  </r>
  <r>
    <s v="Media"/>
    <s v="Incremental"/>
    <m/>
    <m/>
    <s v="apple_search_Post_ios14_5"/>
    <s v="Apple Search"/>
    <x v="1"/>
    <s v=" DTC"/>
    <x v="151"/>
    <s v="Post"/>
    <n v="0"/>
    <n v="3119.6547848999999"/>
  </r>
  <r>
    <s v="Media"/>
    <s v="Incremental"/>
    <m/>
    <m/>
    <s v="apple_search_Post_ios14_5"/>
    <s v="Apple Search"/>
    <x v="1"/>
    <s v=" DTC"/>
    <x v="152"/>
    <s v="Post"/>
    <n v="0"/>
    <n v="2999.5288762"/>
  </r>
  <r>
    <s v="Media"/>
    <s v="Incremental"/>
    <m/>
    <m/>
    <s v="apple_search_Post_ios14_5"/>
    <s v="Apple Search"/>
    <x v="1"/>
    <s v=" DTC"/>
    <x v="153"/>
    <s v="Post"/>
    <n v="0"/>
    <n v="3098.0069792999998"/>
  </r>
  <r>
    <s v="Media"/>
    <s v="Incremental"/>
    <m/>
    <m/>
    <s v="apple_search_Post_ios14_5"/>
    <s v="Apple Search"/>
    <x v="1"/>
    <s v=" DTC"/>
    <x v="154"/>
    <s v="Post"/>
    <n v="0"/>
    <n v="3139.8675661000002"/>
  </r>
  <r>
    <s v="Media"/>
    <s v="Incremental"/>
    <m/>
    <m/>
    <s v="apple_search_Post_ios14_5"/>
    <s v="Apple Search"/>
    <x v="1"/>
    <s v=" DTC"/>
    <x v="155"/>
    <s v="Post"/>
    <n v="0"/>
    <n v="3061.3031194999999"/>
  </r>
  <r>
    <s v="Media"/>
    <s v="Incremental"/>
    <m/>
    <m/>
    <s v="apple_search_Post_ios14_5"/>
    <s v="Apple Search"/>
    <x v="1"/>
    <s v=" DTC"/>
    <x v="156"/>
    <s v="Post"/>
    <n v="0"/>
    <n v="3083.6750809"/>
  </r>
  <r>
    <s v="Media"/>
    <s v="Incremental"/>
    <m/>
    <m/>
    <s v="apple_search_Post_ios14_5"/>
    <s v="Apple Search"/>
    <x v="1"/>
    <s v=" DTC"/>
    <x v="157"/>
    <s v="Post"/>
    <n v="0"/>
    <n v="3064.4393740999999"/>
  </r>
  <r>
    <s v="Media"/>
    <s v="Incremental"/>
    <m/>
    <m/>
    <s v="apple_search_Post_ios14_5"/>
    <s v="Apple Search"/>
    <x v="1"/>
    <s v=" DTC"/>
    <x v="158"/>
    <s v="Post"/>
    <n v="0"/>
    <n v="3162.9195387999998"/>
  </r>
  <r>
    <s v="Media"/>
    <s v="Incremental"/>
    <m/>
    <m/>
    <s v="apple_search_Post_ios14_5"/>
    <s v="Apple Search"/>
    <x v="1"/>
    <s v=" DTC"/>
    <x v="159"/>
    <s v="Post"/>
    <n v="0"/>
    <n v="3313.5969577000001"/>
  </r>
  <r>
    <s v="Media"/>
    <s v="Incremental"/>
    <m/>
    <m/>
    <s v="apple_search_Post_ios14_5"/>
    <s v="Apple Search"/>
    <x v="1"/>
    <s v=" DTC"/>
    <x v="160"/>
    <s v="Post"/>
    <n v="0"/>
    <n v="3440.7552765999999"/>
  </r>
  <r>
    <s v="Media"/>
    <s v="Incremental"/>
    <m/>
    <m/>
    <s v="apple_search_Post_ios14_5"/>
    <s v="Apple Search"/>
    <x v="1"/>
    <s v=" DTC"/>
    <x v="161"/>
    <s v="Post"/>
    <n v="0"/>
    <n v="3511.3195483999998"/>
  </r>
  <r>
    <s v="Media"/>
    <s v="Incremental"/>
    <m/>
    <m/>
    <s v="apple_search_Post_ios14_5"/>
    <s v="Apple Search"/>
    <x v="1"/>
    <s v=" DTC"/>
    <x v="162"/>
    <s v="Post"/>
    <n v="0"/>
    <n v="3477.7905298999999"/>
  </r>
  <r>
    <s v="Media"/>
    <s v="Incremental"/>
    <m/>
    <m/>
    <s v="apple_search_Post_ios14_5"/>
    <s v="Apple Search"/>
    <x v="1"/>
    <s v=" DTC"/>
    <x v="163"/>
    <s v="Post"/>
    <n v="0"/>
    <n v="3463.8072671"/>
  </r>
  <r>
    <s v="Media"/>
    <s v="Incremental"/>
    <m/>
    <m/>
    <s v="apple_search_Post_ios14_5"/>
    <s v="Apple Search"/>
    <x v="1"/>
    <s v=" DTC"/>
    <x v="164"/>
    <s v="Post"/>
    <n v="0"/>
    <n v="3277.5321884"/>
  </r>
  <r>
    <s v="Media"/>
    <s v="Incremental"/>
    <m/>
    <m/>
    <s v="apple_search_Post_ios14_5"/>
    <s v="Apple Search"/>
    <x v="1"/>
    <s v=" DTC"/>
    <x v="165"/>
    <s v="Post"/>
    <n v="0"/>
    <n v="3041.3405724999998"/>
  </r>
  <r>
    <s v="Media"/>
    <s v="Incremental"/>
    <m/>
    <m/>
    <s v="apple_search_Post_ios14_5"/>
    <s v="Apple Search"/>
    <x v="1"/>
    <s v=" DTC"/>
    <x v="166"/>
    <s v="Post"/>
    <n v="0"/>
    <n v="2837.1772824"/>
  </r>
  <r>
    <s v="Media"/>
    <s v="Incremental"/>
    <m/>
    <m/>
    <s v="apple_search_Post_ios14_5"/>
    <s v="Apple Search"/>
    <x v="1"/>
    <s v=" DTC"/>
    <x v="167"/>
    <s v="Post"/>
    <n v="0"/>
    <n v="3369.9416065"/>
  </r>
  <r>
    <s v="Media"/>
    <s v="Incremental"/>
    <m/>
    <m/>
    <s v="apple_search_Post_ios14_5"/>
    <s v="Apple Search"/>
    <x v="1"/>
    <s v=" DTC"/>
    <x v="168"/>
    <s v="Post"/>
    <n v="0"/>
    <n v="3630.2894344000001"/>
  </r>
  <r>
    <s v="Media"/>
    <s v="Incremental"/>
    <m/>
    <m/>
    <s v="apple_search_Post_ios14_5"/>
    <s v="Apple Search"/>
    <x v="1"/>
    <s v=" DTC"/>
    <x v="169"/>
    <s v="Post"/>
    <n v="0"/>
    <n v="3716.3779236999999"/>
  </r>
  <r>
    <s v="Media"/>
    <s v="Incremental"/>
    <m/>
    <m/>
    <s v="apple_search_Post_ios14_5"/>
    <s v="Apple Search"/>
    <x v="1"/>
    <s v=" DTC"/>
    <x v="170"/>
    <s v="Post"/>
    <n v="0"/>
    <n v="3739.8062114999998"/>
  </r>
  <r>
    <s v="Media"/>
    <s v="Incremental"/>
    <m/>
    <m/>
    <s v="apple_search_Post_ios14_5"/>
    <s v="Apple Search"/>
    <x v="1"/>
    <s v=" DTC"/>
    <x v="171"/>
    <s v="Post"/>
    <n v="0"/>
    <n v="4191.7068633999997"/>
  </r>
  <r>
    <s v="Media"/>
    <s v="Incremental"/>
    <m/>
    <m/>
    <s v="apple_search_Post_ios14_5"/>
    <s v="Apple Search"/>
    <x v="1"/>
    <s v=" DTC"/>
    <x v="172"/>
    <s v="Post"/>
    <n v="0"/>
    <n v="3622.4696565999998"/>
  </r>
  <r>
    <s v="Media"/>
    <s v="Incremental"/>
    <m/>
    <m/>
    <s v="apple_search_Post_ios14_5"/>
    <s v="Apple Search"/>
    <x v="1"/>
    <s v=" DTC"/>
    <x v="173"/>
    <s v="Post"/>
    <n v="0"/>
    <n v="3543.6968422"/>
  </r>
  <r>
    <s v="Media"/>
    <s v="Incremental"/>
    <m/>
    <m/>
    <s v="apple_search_Post_ios14_5"/>
    <s v="Apple Search"/>
    <x v="1"/>
    <s v=" DTC"/>
    <x v="174"/>
    <s v="Post"/>
    <n v="0"/>
    <n v="3423.2374943"/>
  </r>
  <r>
    <s v="Media"/>
    <s v="Incremental"/>
    <m/>
    <m/>
    <s v="apple_search_Post_ios14_5"/>
    <s v="Apple Search"/>
    <x v="1"/>
    <s v=" DTC"/>
    <x v="175"/>
    <s v="Post"/>
    <n v="0"/>
    <n v="3266.501452"/>
  </r>
  <r>
    <s v="Media"/>
    <s v="Incremental"/>
    <m/>
    <m/>
    <s v="apple_search_Post_ios14_5"/>
    <s v="Apple Search"/>
    <x v="1"/>
    <s v=" DTC"/>
    <x v="176"/>
    <s v="Post"/>
    <n v="0"/>
    <n v="3138.6583690000002"/>
  </r>
  <r>
    <s v="Media"/>
    <s v="Incremental"/>
    <m/>
    <m/>
    <s v="apple_search_Post_ios14_5"/>
    <s v="Apple Search"/>
    <x v="1"/>
    <s v=" DTC"/>
    <x v="177"/>
    <s v="Post"/>
    <n v="0"/>
    <n v="3034.1201827999998"/>
  </r>
  <r>
    <s v="Media"/>
    <s v="Incremental"/>
    <m/>
    <m/>
    <s v="apple_search_Post_ios14_5"/>
    <s v="Apple Search"/>
    <x v="1"/>
    <s v=" DTC"/>
    <x v="178"/>
    <s v="Post"/>
    <n v="0"/>
    <n v="2755.5697095999999"/>
  </r>
  <r>
    <s v="Media"/>
    <s v="Incremental"/>
    <m/>
    <m/>
    <s v="apple_search_Post_ios14_5"/>
    <s v="Apple Search"/>
    <x v="1"/>
    <s v=" DTC"/>
    <x v="179"/>
    <s v="Post"/>
    <n v="0"/>
    <n v="2484.6978465000002"/>
  </r>
  <r>
    <s v="Media"/>
    <s v="Incremental"/>
    <m/>
    <m/>
    <s v="apple_search_Post_ios14_5"/>
    <s v="Apple Search"/>
    <x v="1"/>
    <s v=" DTC"/>
    <x v="180"/>
    <s v="Post"/>
    <n v="0"/>
    <n v="2479.7058243000001"/>
  </r>
  <r>
    <s v="Media"/>
    <s v="Incremental"/>
    <m/>
    <m/>
    <s v="apple_search_Post_ios14_5"/>
    <s v="Apple Search"/>
    <x v="1"/>
    <s v=" DTC"/>
    <x v="181"/>
    <s v="Post"/>
    <n v="0"/>
    <n v="2684.1403685"/>
  </r>
  <r>
    <s v="Media"/>
    <s v="Incremental"/>
    <m/>
    <m/>
    <s v="apple_search_Post_ios14_5"/>
    <s v="Apple Search"/>
    <x v="1"/>
    <s v=" DTC"/>
    <x v="182"/>
    <s v="Post"/>
    <n v="0"/>
    <n v="2697.7645434999999"/>
  </r>
  <r>
    <s v="Media"/>
    <s v="Incremental"/>
    <m/>
    <m/>
    <s v="apple_search_Post_ios14_5"/>
    <s v="Apple Search"/>
    <x v="1"/>
    <s v=" DTC"/>
    <x v="183"/>
    <s v="Post"/>
    <n v="0"/>
    <n v="2548.9452415000001"/>
  </r>
  <r>
    <s v="Media"/>
    <s v="Incremental"/>
    <m/>
    <m/>
    <s v="apple_search_Post_ios14_5"/>
    <s v="Apple Search"/>
    <x v="1"/>
    <s v=" DTC"/>
    <x v="184"/>
    <s v="Post"/>
    <n v="0"/>
    <n v="2493.0650065"/>
  </r>
  <r>
    <s v="Media"/>
    <s v="Incremental"/>
    <m/>
    <m/>
    <s v="apple_search_Post_ios14_5"/>
    <s v="Apple Search"/>
    <x v="1"/>
    <s v=" DTC"/>
    <x v="185"/>
    <s v="Post"/>
    <n v="0"/>
    <n v="2372.4060573000002"/>
  </r>
  <r>
    <s v="Media"/>
    <s v="Incremental"/>
    <m/>
    <m/>
    <s v="apple_search_Post_ios14_5"/>
    <s v="Apple Search"/>
    <x v="1"/>
    <s v=" DTC"/>
    <x v="186"/>
    <s v="Post"/>
    <n v="0"/>
    <n v="2390.0615425999999"/>
  </r>
  <r>
    <s v="Media"/>
    <s v="Incremental"/>
    <m/>
    <m/>
    <s v="apple_search_Post_ios14_5"/>
    <s v="Apple Search"/>
    <x v="1"/>
    <s v=" DTC"/>
    <x v="187"/>
    <s v="Post"/>
    <n v="0"/>
    <n v="2454.1570909000002"/>
  </r>
  <r>
    <s v="Media"/>
    <s v="Incremental"/>
    <m/>
    <m/>
    <s v="apple_search_Post_ios14_5"/>
    <s v="Apple Search"/>
    <x v="1"/>
    <s v=" DTC"/>
    <x v="188"/>
    <s v="Post"/>
    <n v="0"/>
    <n v="2672.3039434000002"/>
  </r>
  <r>
    <s v="Media"/>
    <s v="Incremental"/>
    <m/>
    <m/>
    <s v="apple_search_Post_ios14_5"/>
    <s v="Apple Search"/>
    <x v="1"/>
    <s v=" DTC"/>
    <x v="189"/>
    <s v="Post"/>
    <n v="0"/>
    <n v="2882.3902091999998"/>
  </r>
  <r>
    <s v="Media"/>
    <s v="Incremental"/>
    <m/>
    <m/>
    <s v="apple_search_Post_ios14_5"/>
    <s v="Apple Search"/>
    <x v="1"/>
    <s v=" DTC"/>
    <x v="190"/>
    <s v="Post"/>
    <n v="0"/>
    <n v="2762.5395102000002"/>
  </r>
  <r>
    <s v="Media"/>
    <s v="Incremental"/>
    <m/>
    <m/>
    <s v="apple_search_Post_ios14_5"/>
    <s v="Apple Search"/>
    <x v="1"/>
    <s v=" DTC"/>
    <x v="191"/>
    <s v="Post"/>
    <n v="0"/>
    <n v="2687.3865817000001"/>
  </r>
  <r>
    <s v="Media"/>
    <s v="Incremental"/>
    <m/>
    <m/>
    <s v="apple_search_Post_ios14_5"/>
    <s v="Apple Search"/>
    <x v="1"/>
    <s v=" DTC"/>
    <x v="192"/>
    <s v="Post"/>
    <n v="0"/>
    <n v="2633.6144473999998"/>
  </r>
  <r>
    <s v="Media"/>
    <s v="Incremental"/>
    <m/>
    <m/>
    <s v="apple_search_Post_ios14_5"/>
    <s v="Apple Search"/>
    <x v="1"/>
    <s v=" DTC"/>
    <x v="193"/>
    <s v="Post"/>
    <n v="0"/>
    <n v="2661.4451908999999"/>
  </r>
  <r>
    <s v="Media"/>
    <s v="Incremental"/>
    <m/>
    <m/>
    <s v="apple_search_Post_ios14_5"/>
    <s v="Apple Search"/>
    <x v="1"/>
    <s v=" DTC"/>
    <x v="194"/>
    <s v="Post"/>
    <n v="0"/>
    <n v="2823.6094803000001"/>
  </r>
  <r>
    <s v="Media"/>
    <s v="Incremental"/>
    <m/>
    <m/>
    <s v="apple_search_Post_ios14_5"/>
    <s v="Apple Search"/>
    <x v="1"/>
    <s v=" DTC"/>
    <x v="195"/>
    <s v="Post"/>
    <n v="0"/>
    <n v="3017.4980559000001"/>
  </r>
  <r>
    <s v="Media"/>
    <s v="Incremental"/>
    <m/>
    <m/>
    <s v="apple_search_Post_ios14_5"/>
    <s v="Apple Search"/>
    <x v="1"/>
    <s v=" DTC"/>
    <x v="196"/>
    <s v="Post"/>
    <n v="0"/>
    <n v="2915.7145243"/>
  </r>
  <r>
    <s v="Media"/>
    <s v="Incremental"/>
    <m/>
    <m/>
    <s v="apple_search_Post_ios14_5"/>
    <s v="Apple Search"/>
    <x v="1"/>
    <s v=" DTC"/>
    <x v="197"/>
    <s v="Post"/>
    <n v="0"/>
    <n v="2670.1671732"/>
  </r>
  <r>
    <s v="Media"/>
    <s v="Incremental"/>
    <m/>
    <m/>
    <s v="apple_search_Post_ios14_5"/>
    <s v="Apple Search"/>
    <x v="1"/>
    <s v=" DTC"/>
    <x v="198"/>
    <s v="Post"/>
    <n v="0"/>
    <n v="2529.1228126000001"/>
  </r>
  <r>
    <s v="Media"/>
    <s v="Incremental"/>
    <m/>
    <m/>
    <s v="apple_search_Post_ios14_5"/>
    <s v="Apple Search"/>
    <x v="1"/>
    <s v=" DTC"/>
    <x v="199"/>
    <s v="Post"/>
    <n v="0"/>
    <n v="2480.8786620000001"/>
  </r>
  <r>
    <s v="Media"/>
    <s v="Incremental"/>
    <m/>
    <m/>
    <s v="apple_search_Post_ios14_5"/>
    <s v="Apple Search"/>
    <x v="1"/>
    <s v=" DTC"/>
    <x v="200"/>
    <s v="Post"/>
    <n v="0"/>
    <n v="2643.8269510999999"/>
  </r>
  <r>
    <s v="Media"/>
    <s v="Incremental"/>
    <m/>
    <m/>
    <s v="apple_search_Post_ios14_5"/>
    <s v="Apple Search"/>
    <x v="1"/>
    <s v=" DTC"/>
    <x v="201"/>
    <s v="Post"/>
    <n v="0"/>
    <n v="2692.1882808999999"/>
  </r>
  <r>
    <s v="Media"/>
    <s v="Incremental"/>
    <m/>
    <m/>
    <s v="apple_search_Post_ios14_5"/>
    <s v="Apple Search"/>
    <x v="1"/>
    <s v=" DTC"/>
    <x v="202"/>
    <s v="Post"/>
    <n v="0"/>
    <n v="2763.9456415"/>
  </r>
  <r>
    <s v="Media"/>
    <s v="Incremental"/>
    <m/>
    <m/>
    <s v="apple_search_Post_ios14_5"/>
    <s v="Apple Search"/>
    <x v="1"/>
    <s v=" DTC"/>
    <x v="203"/>
    <s v="Post"/>
    <n v="0"/>
    <n v="2502.8647572"/>
  </r>
  <r>
    <s v="Media"/>
    <s v="Incremental"/>
    <m/>
    <m/>
    <s v="apple_search_Post_ios14_5"/>
    <s v="Apple Search"/>
    <x v="1"/>
    <s v=" DTC"/>
    <x v="204"/>
    <s v="Post"/>
    <n v="0"/>
    <n v="2394.5768932000001"/>
  </r>
  <r>
    <s v="Media"/>
    <s v="Incremental"/>
    <m/>
    <m/>
    <s v="apple_search_Post_ios14_5"/>
    <s v="Apple Search"/>
    <x v="1"/>
    <s v=" DTC"/>
    <x v="205"/>
    <s v="Post"/>
    <n v="0"/>
    <n v="2379.8105457000001"/>
  </r>
  <r>
    <s v="Media"/>
    <s v="Incremental"/>
    <m/>
    <m/>
    <s v="apple_search_Post_ios14_5"/>
    <s v="Apple Search"/>
    <x v="1"/>
    <s v=" DTC"/>
    <x v="206"/>
    <s v="Post"/>
    <n v="0"/>
    <n v="2556.193147"/>
  </r>
  <r>
    <s v="Media"/>
    <s v="Incremental"/>
    <m/>
    <m/>
    <s v="apple_search_Post_ios14_5"/>
    <s v="Apple Search"/>
    <x v="1"/>
    <s v=" DTC"/>
    <x v="207"/>
    <s v="Post"/>
    <n v="0"/>
    <n v="2363.6515957000001"/>
  </r>
  <r>
    <s v="Media"/>
    <s v="Incremental"/>
    <m/>
    <m/>
    <s v="apple_search_Post_ios14_5"/>
    <s v="Apple Search"/>
    <x v="1"/>
    <s v=" DTC"/>
    <x v="208"/>
    <s v="Post"/>
    <n v="0"/>
    <n v="2260.7465581000001"/>
  </r>
  <r>
    <s v="Media"/>
    <s v="Incremental"/>
    <m/>
    <m/>
    <s v="apple_search_Post_ios14_5"/>
    <s v="Apple Search"/>
    <x v="1"/>
    <s v=" DTC"/>
    <x v="209"/>
    <s v="Post"/>
    <n v="0"/>
    <n v="2347.8780895"/>
  </r>
  <r>
    <s v="Media"/>
    <s v="Incremental"/>
    <m/>
    <m/>
    <s v="apple_search_Post_ios14_5"/>
    <s v="Apple Search"/>
    <x v="1"/>
    <s v=" DTC"/>
    <x v="210"/>
    <s v="Post"/>
    <n v="0"/>
    <n v="2544.8543602999998"/>
  </r>
  <r>
    <s v="Media"/>
    <s v="Incremental"/>
    <m/>
    <m/>
    <s v="apple_search_Post_ios14_5"/>
    <s v="Apple Search"/>
    <x v="1"/>
    <s v=" DTC"/>
    <x v="211"/>
    <s v="Post"/>
    <n v="0"/>
    <n v="2470.2156783999999"/>
  </r>
  <r>
    <s v="Media"/>
    <s v="Incremental"/>
    <m/>
    <m/>
    <s v="apple_search_Post_ios14_5"/>
    <s v="Apple Search"/>
    <x v="1"/>
    <s v=" DTC"/>
    <x v="212"/>
    <s v="Post"/>
    <n v="0"/>
    <n v="2404.8452471999999"/>
  </r>
  <r>
    <s v="Media"/>
    <s v="Incremental"/>
    <m/>
    <m/>
    <s v="apple_search_Post_ios14_5"/>
    <s v="Apple Search"/>
    <x v="1"/>
    <s v=" DTC"/>
    <x v="213"/>
    <s v="Post"/>
    <n v="0"/>
    <n v="2215.9086775999999"/>
  </r>
  <r>
    <s v="Media"/>
    <s v="Incremental"/>
    <m/>
    <m/>
    <s v="apple_search_Pre_ios14_5"/>
    <s v="Apple Search"/>
    <x v="1"/>
    <s v=" DTC"/>
    <x v="0"/>
    <s v="Pre"/>
    <s v="Pre"/>
    <n v="1825.9396694"/>
  </r>
  <r>
    <s v="Media"/>
    <s v="Incremental"/>
    <m/>
    <m/>
    <s v="apple_search_Pre_ios14_5"/>
    <s v="Apple Search"/>
    <x v="1"/>
    <s v=" DTC"/>
    <x v="1"/>
    <s v="Pre"/>
    <s v="Pre"/>
    <n v="2600.8970419000002"/>
  </r>
  <r>
    <s v="Media"/>
    <s v="Incremental"/>
    <m/>
    <m/>
    <s v="apple_search_Pre_ios14_5"/>
    <s v="Apple Search"/>
    <x v="1"/>
    <s v=" DTC"/>
    <x v="2"/>
    <s v="Pre"/>
    <s v="Pre"/>
    <n v="2950.6403002000002"/>
  </r>
  <r>
    <s v="Media"/>
    <s v="Incremental"/>
    <m/>
    <m/>
    <s v="apple_search_Pre_ios14_5"/>
    <s v="Apple Search"/>
    <x v="1"/>
    <s v=" DTC"/>
    <x v="3"/>
    <s v="Pre"/>
    <s v="Pre"/>
    <n v="3050.2797424"/>
  </r>
  <r>
    <s v="Media"/>
    <s v="Incremental"/>
    <m/>
    <m/>
    <s v="apple_search_Pre_ios14_5"/>
    <s v="Apple Search"/>
    <x v="1"/>
    <s v=" DTC"/>
    <x v="4"/>
    <s v="Pre"/>
    <s v="Pre"/>
    <n v="3118.0846360999999"/>
  </r>
  <r>
    <s v="Media"/>
    <s v="Incremental"/>
    <m/>
    <m/>
    <s v="apple_search_Pre_ios14_5"/>
    <s v="Apple Search"/>
    <x v="1"/>
    <s v=" DTC"/>
    <x v="5"/>
    <s v="Pre"/>
    <s v="Pre"/>
    <n v="3181.9924366"/>
  </r>
  <r>
    <s v="Media"/>
    <s v="Incremental"/>
    <m/>
    <m/>
    <s v="apple_search_Pre_ios14_5"/>
    <s v="Apple Search"/>
    <x v="1"/>
    <s v=" DTC"/>
    <x v="6"/>
    <s v="Pre"/>
    <s v="Pre"/>
    <n v="3559.5850055000001"/>
  </r>
  <r>
    <s v="Media"/>
    <s v="Incremental"/>
    <m/>
    <m/>
    <s v="apple_search_Pre_ios14_5"/>
    <s v="Apple Search"/>
    <x v="1"/>
    <s v=" DTC"/>
    <x v="7"/>
    <s v="Pre"/>
    <s v="Pre"/>
    <n v="3512.9703214000001"/>
  </r>
  <r>
    <s v="Media"/>
    <s v="Incremental"/>
    <m/>
    <m/>
    <s v="apple_search_Pre_ios14_5"/>
    <s v="Apple Search"/>
    <x v="1"/>
    <s v=" DTC"/>
    <x v="8"/>
    <s v="Pre"/>
    <s v="Pre"/>
    <n v="3392.1554320999999"/>
  </r>
  <r>
    <s v="Media"/>
    <s v="Incremental"/>
    <m/>
    <m/>
    <s v="apple_search_Pre_ios14_5"/>
    <s v="Apple Search"/>
    <x v="1"/>
    <s v=" DTC"/>
    <x v="9"/>
    <s v="Pre"/>
    <s v="Pre"/>
    <n v="3273.3663098000002"/>
  </r>
  <r>
    <s v="Media"/>
    <s v="Incremental"/>
    <m/>
    <m/>
    <s v="apple_search_Pre_ios14_5"/>
    <s v="Apple Search"/>
    <x v="1"/>
    <s v=" DTC"/>
    <x v="10"/>
    <s v="Pre"/>
    <s v="Pre"/>
    <n v="3270.640954"/>
  </r>
  <r>
    <s v="Media"/>
    <s v="Incremental"/>
    <m/>
    <m/>
    <s v="apple_search_Pre_ios14_5"/>
    <s v="Apple Search"/>
    <x v="1"/>
    <s v=" DTC"/>
    <x v="11"/>
    <s v="Pre"/>
    <s v="Pre"/>
    <n v="3311.9330599999998"/>
  </r>
  <r>
    <s v="Media"/>
    <s v="Incremental"/>
    <m/>
    <m/>
    <s v="apple_search_Pre_ios14_5"/>
    <s v="Apple Search"/>
    <x v="1"/>
    <s v=" DTC"/>
    <x v="12"/>
    <s v="Pre"/>
    <s v="Pre"/>
    <n v="3326.5023537000002"/>
  </r>
  <r>
    <s v="Media"/>
    <s v="Incremental"/>
    <m/>
    <m/>
    <s v="apple_search_Pre_ios14_5"/>
    <s v="Apple Search"/>
    <x v="1"/>
    <s v=" DTC"/>
    <x v="13"/>
    <s v="Pre"/>
    <s v="Pre"/>
    <n v="3532.7468073999999"/>
  </r>
  <r>
    <s v="Media"/>
    <s v="Incremental"/>
    <m/>
    <m/>
    <s v="apple_search_Pre_ios14_5"/>
    <s v="Apple Search"/>
    <x v="1"/>
    <s v=" DTC"/>
    <x v="14"/>
    <s v="Pre"/>
    <s v="Pre"/>
    <n v="3625.3512043000001"/>
  </r>
  <r>
    <s v="Media"/>
    <s v="Incremental"/>
    <m/>
    <m/>
    <s v="apple_search_Pre_ios14_5"/>
    <s v="Apple Search"/>
    <x v="1"/>
    <s v=" DTC"/>
    <x v="15"/>
    <s v="Pre"/>
    <s v="Pre"/>
    <n v="3571.3224387"/>
  </r>
  <r>
    <s v="Media"/>
    <s v="Incremental"/>
    <m/>
    <m/>
    <s v="apple_search_Pre_ios14_5"/>
    <s v="Apple Search"/>
    <x v="1"/>
    <s v=" DTC"/>
    <x v="16"/>
    <s v="Pre"/>
    <s v="Pre"/>
    <n v="3451.9809998000001"/>
  </r>
  <r>
    <s v="Media"/>
    <s v="Incremental"/>
    <m/>
    <m/>
    <s v="apple_search_Pre_ios14_5"/>
    <s v="Apple Search"/>
    <x v="1"/>
    <s v=" DTC"/>
    <x v="17"/>
    <s v="Pre"/>
    <s v="Pre"/>
    <n v="3191.0072706999999"/>
  </r>
  <r>
    <s v="Media"/>
    <s v="Incremental"/>
    <m/>
    <m/>
    <s v="apple_search_Pre_ios14_5"/>
    <s v="Apple Search"/>
    <x v="1"/>
    <s v=" DTC"/>
    <x v="18"/>
    <s v="Pre"/>
    <s v="Pre"/>
    <n v="3654.1247754999999"/>
  </r>
  <r>
    <s v="Media"/>
    <s v="Incremental"/>
    <m/>
    <m/>
    <s v="apple_search_Pre_ios14_5"/>
    <s v="Apple Search"/>
    <x v="1"/>
    <s v=" DTC"/>
    <x v="19"/>
    <s v="Pre"/>
    <s v="Pre"/>
    <n v="3572.8984457000001"/>
  </r>
  <r>
    <s v="Media"/>
    <s v="Incremental"/>
    <m/>
    <m/>
    <s v="apple_search_Pre_ios14_5"/>
    <s v="Apple Search"/>
    <x v="1"/>
    <s v=" DTC"/>
    <x v="20"/>
    <s v="Pre"/>
    <s v="Pre"/>
    <n v="3537.9397555"/>
  </r>
  <r>
    <s v="Media"/>
    <s v="Incremental"/>
    <m/>
    <m/>
    <s v="apple_search_Pre_ios14_5"/>
    <s v="Apple Search"/>
    <x v="1"/>
    <s v=" DTC"/>
    <x v="21"/>
    <s v="Pre"/>
    <s v="Pre"/>
    <n v="3469.7944779999998"/>
  </r>
  <r>
    <s v="Media"/>
    <s v="Incremental"/>
    <m/>
    <m/>
    <s v="apple_search_Pre_ios14_5"/>
    <s v="Apple Search"/>
    <x v="1"/>
    <s v=" DTC"/>
    <x v="22"/>
    <s v="Pre"/>
    <s v="Pre"/>
    <n v="3221.5557263999999"/>
  </r>
  <r>
    <s v="Media"/>
    <s v="Incremental"/>
    <m/>
    <m/>
    <s v="apple_search_Pre_ios14_5"/>
    <s v="Apple Search"/>
    <x v="1"/>
    <s v=" DTC"/>
    <x v="23"/>
    <s v="Pre"/>
    <s v="Pre"/>
    <n v="3133.0545169000002"/>
  </r>
  <r>
    <s v="Media"/>
    <s v="Incremental"/>
    <m/>
    <m/>
    <s v="apple_search_Pre_ios14_5"/>
    <s v="Apple Search"/>
    <x v="1"/>
    <s v=" DTC"/>
    <x v="24"/>
    <s v="Pre"/>
    <s v="Pre"/>
    <n v="3062.0633112"/>
  </r>
  <r>
    <s v="Media"/>
    <s v="Incremental"/>
    <m/>
    <m/>
    <s v="apple_search_Pre_ios14_5"/>
    <s v="Apple Search"/>
    <x v="1"/>
    <s v=" DTC"/>
    <x v="25"/>
    <s v="Pre"/>
    <s v="Pre"/>
    <n v="2887.3089930000001"/>
  </r>
  <r>
    <s v="Media"/>
    <s v="Incremental"/>
    <m/>
    <m/>
    <s v="apple_search_Pre_ios14_5"/>
    <s v="Apple Search"/>
    <x v="1"/>
    <s v=" DTC"/>
    <x v="26"/>
    <s v="Pre"/>
    <s v="Pre"/>
    <n v="2788.2884484000001"/>
  </r>
  <r>
    <s v="Media"/>
    <s v="Incremental"/>
    <m/>
    <m/>
    <s v="apple_search_Pre_ios14_5"/>
    <s v="Apple Search"/>
    <x v="1"/>
    <s v=" DTC"/>
    <x v="27"/>
    <s v="Pre"/>
    <s v="Pre"/>
    <n v="3007.7249728000002"/>
  </r>
  <r>
    <s v="Media"/>
    <s v="Incremental"/>
    <m/>
    <m/>
    <s v="apple_search_Pre_ios14_5"/>
    <s v="Apple Search"/>
    <x v="1"/>
    <s v=" DTC"/>
    <x v="28"/>
    <s v="Pre"/>
    <s v="Pre"/>
    <n v="3260.5624124000001"/>
  </r>
  <r>
    <s v="Media"/>
    <s v="Incremental"/>
    <m/>
    <m/>
    <s v="apple_search_Pre_ios14_5"/>
    <s v="Apple Search"/>
    <x v="1"/>
    <s v=" DTC"/>
    <x v="29"/>
    <s v="Pre"/>
    <s v="Pre"/>
    <n v="3105.9145211999999"/>
  </r>
  <r>
    <s v="Media"/>
    <s v="Incremental"/>
    <m/>
    <m/>
    <s v="apple_search_Pre_ios14_5"/>
    <s v="Apple Search"/>
    <x v="1"/>
    <s v=" DTC"/>
    <x v="30"/>
    <s v="Pre"/>
    <s v="Pre"/>
    <n v="3000.6640802000002"/>
  </r>
  <r>
    <s v="Media"/>
    <s v="Incremental"/>
    <m/>
    <m/>
    <s v="apple_search_Pre_ios14_5"/>
    <s v="Apple Search"/>
    <x v="1"/>
    <s v=" DTC"/>
    <x v="31"/>
    <s v="Pre"/>
    <s v="Pre"/>
    <n v="3020.2011486000001"/>
  </r>
  <r>
    <s v="Media"/>
    <s v="Incremental"/>
    <m/>
    <m/>
    <s v="apple_search_Pre_ios14_5"/>
    <s v="Apple Search"/>
    <x v="1"/>
    <s v=" DTC"/>
    <x v="32"/>
    <s v="Pre"/>
    <s v="Pre"/>
    <n v="2967.8937916999998"/>
  </r>
  <r>
    <s v="Media"/>
    <s v="Incremental"/>
    <m/>
    <m/>
    <s v="apple_search_Pre_ios14_5"/>
    <s v="Apple Search"/>
    <x v="1"/>
    <s v=" DTC"/>
    <x v="33"/>
    <s v="Pre"/>
    <s v="Pre"/>
    <n v="3092.696113"/>
  </r>
  <r>
    <s v="Media"/>
    <s v="Incremental"/>
    <m/>
    <m/>
    <s v="apple_search_Pre_ios14_5"/>
    <s v="Apple Search"/>
    <x v="1"/>
    <s v=" DTC"/>
    <x v="34"/>
    <s v="Pre"/>
    <s v="Pre"/>
    <n v="3206.8523567000002"/>
  </r>
  <r>
    <s v="Media"/>
    <s v="Incremental"/>
    <m/>
    <m/>
    <s v="apple_search_Pre_ios14_5"/>
    <s v="Apple Search"/>
    <x v="1"/>
    <s v=" DTC"/>
    <x v="35"/>
    <s v="Pre"/>
    <s v="Pre"/>
    <n v="3246.7146001000001"/>
  </r>
  <r>
    <s v="Media"/>
    <s v="Incremental"/>
    <m/>
    <m/>
    <s v="apple_search_Pre_ios14_5"/>
    <s v="Apple Search"/>
    <x v="1"/>
    <s v=" DTC"/>
    <x v="36"/>
    <s v="Pre"/>
    <s v="Pre"/>
    <n v="3264.2159047"/>
  </r>
  <r>
    <s v="Media"/>
    <s v="Incremental"/>
    <m/>
    <m/>
    <s v="apple_search_Pre_ios14_5"/>
    <s v="Apple Search"/>
    <x v="1"/>
    <s v=" DTC"/>
    <x v="37"/>
    <s v="Pre"/>
    <s v="Pre"/>
    <n v="3120.2764275"/>
  </r>
  <r>
    <s v="Media"/>
    <s v="Incremental"/>
    <m/>
    <m/>
    <s v="apple_search_Pre_ios14_5"/>
    <s v="Apple Search"/>
    <x v="1"/>
    <s v=" DTC"/>
    <x v="38"/>
    <s v="Pre"/>
    <s v="Pre"/>
    <n v="3004.6084749000001"/>
  </r>
  <r>
    <s v="Media"/>
    <s v="Incremental"/>
    <m/>
    <m/>
    <s v="apple_search_Pre_ios14_5"/>
    <s v="Apple Search"/>
    <x v="1"/>
    <s v=" DTC"/>
    <x v="39"/>
    <s v="Pre"/>
    <s v="Pre"/>
    <n v="3169.6942435000001"/>
  </r>
  <r>
    <s v="Media"/>
    <s v="Incremental"/>
    <m/>
    <m/>
    <s v="apple_search_Pre_ios14_5"/>
    <s v="Apple Search"/>
    <x v="1"/>
    <s v=" DTC"/>
    <x v="40"/>
    <s v="Pre"/>
    <s v="Pre"/>
    <n v="3124.0642078000001"/>
  </r>
  <r>
    <s v="Media"/>
    <s v="Incremental"/>
    <m/>
    <m/>
    <s v="apple_search_Pre_ios14_5"/>
    <s v="Apple Search"/>
    <x v="1"/>
    <s v=" DTC"/>
    <x v="41"/>
    <s v="Pre"/>
    <s v="Pre"/>
    <n v="3183.5660133000001"/>
  </r>
  <r>
    <s v="Media"/>
    <s v="Incremental"/>
    <m/>
    <m/>
    <s v="apple_search_Pre_ios14_5"/>
    <s v="Apple Search"/>
    <x v="1"/>
    <s v=" DTC"/>
    <x v="42"/>
    <s v="Pre"/>
    <s v="Pre"/>
    <n v="3267.2099644999998"/>
  </r>
  <r>
    <s v="Media"/>
    <s v="Incremental"/>
    <m/>
    <m/>
    <s v="apple_search_Pre_ios14_5"/>
    <s v="Apple Search"/>
    <x v="1"/>
    <s v=" DTC"/>
    <x v="43"/>
    <s v="Pre"/>
    <s v="Pre"/>
    <n v="3233.8386925999998"/>
  </r>
  <r>
    <s v="Media"/>
    <s v="Incremental"/>
    <m/>
    <m/>
    <s v="apple_search_Pre_ios14_5"/>
    <s v="Apple Search"/>
    <x v="1"/>
    <s v=" DTC"/>
    <x v="44"/>
    <s v="Pre"/>
    <s v="Pre"/>
    <n v="3087.2936835999999"/>
  </r>
  <r>
    <s v="Media"/>
    <s v="Incremental"/>
    <m/>
    <m/>
    <s v="apple_search_Pre_ios14_5"/>
    <s v="Apple Search"/>
    <x v="1"/>
    <s v=" DTC"/>
    <x v="45"/>
    <s v="Pre"/>
    <s v="Pre"/>
    <n v="3086.8090566999999"/>
  </r>
  <r>
    <s v="Media"/>
    <s v="Incremental"/>
    <m/>
    <m/>
    <s v="apple_search_Pre_ios14_5"/>
    <s v="Apple Search"/>
    <x v="1"/>
    <s v=" DTC"/>
    <x v="46"/>
    <s v="Pre"/>
    <s v="Pre"/>
    <n v="2980.6459282999999"/>
  </r>
  <r>
    <s v="Media"/>
    <s v="Incremental"/>
    <m/>
    <m/>
    <s v="apple_search_Pre_ios14_5"/>
    <s v="Apple Search"/>
    <x v="1"/>
    <s v=" DTC"/>
    <x v="47"/>
    <s v="Pre"/>
    <s v="Pre"/>
    <n v="2925.0694429999999"/>
  </r>
  <r>
    <s v="Media"/>
    <s v="Incremental"/>
    <m/>
    <m/>
    <s v="apple_search_Pre_ios14_5"/>
    <s v="Apple Search"/>
    <x v="1"/>
    <s v=" DTC"/>
    <x v="48"/>
    <s v="Pre"/>
    <s v="Pre"/>
    <n v="3006.4067549000001"/>
  </r>
  <r>
    <s v="Media"/>
    <s v="Incremental"/>
    <m/>
    <m/>
    <s v="apple_search_Pre_ios14_5"/>
    <s v="Apple Search"/>
    <x v="1"/>
    <s v=" DTC"/>
    <x v="49"/>
    <s v="Pre"/>
    <s v="Pre"/>
    <n v="3063.6335368"/>
  </r>
  <r>
    <s v="Media"/>
    <s v="Incremental"/>
    <m/>
    <m/>
    <s v="apple_search_Pre_ios14_5"/>
    <s v="Apple Search"/>
    <x v="1"/>
    <s v=" DTC"/>
    <x v="50"/>
    <s v="Pre"/>
    <s v="Pre"/>
    <n v="2993.0680450999998"/>
  </r>
  <r>
    <s v="Media"/>
    <s v="Incremental"/>
    <m/>
    <m/>
    <s v="apple_search_Pre_ios14_5"/>
    <s v="Apple Search"/>
    <x v="1"/>
    <s v=" DTC"/>
    <x v="51"/>
    <s v="Pre"/>
    <s v="Pre"/>
    <n v="3545.1870978000002"/>
  </r>
  <r>
    <s v="Media"/>
    <s v="Incremental"/>
    <m/>
    <m/>
    <s v="apple_search_Pre_ios14_5"/>
    <s v="Apple Search"/>
    <x v="1"/>
    <s v=" DTC"/>
    <x v="52"/>
    <s v="Pre"/>
    <s v="Pre"/>
    <n v="3357.8864222000002"/>
  </r>
  <r>
    <s v="Media"/>
    <s v="Incremental"/>
    <m/>
    <m/>
    <s v="apple_search_Pre_ios14_5"/>
    <s v="Apple Search"/>
    <x v="1"/>
    <s v=" DTC"/>
    <x v="53"/>
    <s v="Pre"/>
    <s v="Pre"/>
    <n v="3256.1779737000002"/>
  </r>
  <r>
    <s v="Media"/>
    <s v="Incremental"/>
    <m/>
    <m/>
    <s v="apple_search_Pre_ios14_5"/>
    <s v="Apple Search"/>
    <x v="1"/>
    <s v=" DTC"/>
    <x v="54"/>
    <s v="Pre"/>
    <s v="Pre"/>
    <n v="3182.4764807000001"/>
  </r>
  <r>
    <s v="Media"/>
    <s v="Incremental"/>
    <m/>
    <m/>
    <s v="apple_search_Pre_ios14_5"/>
    <s v="Apple Search"/>
    <x v="1"/>
    <s v=" DTC"/>
    <x v="55"/>
    <s v="Pre"/>
    <s v="Pre"/>
    <n v="3191.6872444999999"/>
  </r>
  <r>
    <s v="Media"/>
    <s v="Incremental"/>
    <m/>
    <m/>
    <s v="apple_search_Pre_ios14_5"/>
    <s v="Apple Search"/>
    <x v="1"/>
    <s v=" DTC"/>
    <x v="56"/>
    <s v="Pre"/>
    <s v="Pre"/>
    <n v="3207.4013223000002"/>
  </r>
  <r>
    <s v="Media"/>
    <s v="Incremental"/>
    <m/>
    <m/>
    <s v="apple_search_Pre_ios14_5"/>
    <s v="Apple Search"/>
    <x v="1"/>
    <s v=" DTC"/>
    <x v="57"/>
    <s v="Post"/>
    <s v="Post"/>
    <n v="1740.2602695"/>
  </r>
  <r>
    <s v="Media"/>
    <s v="Incremental"/>
    <m/>
    <m/>
    <s v="apple_search_Pre_ios14_5"/>
    <s v="Apple Search"/>
    <x v="1"/>
    <s v=" DTC"/>
    <x v="58"/>
    <s v="Post"/>
    <s v="Post"/>
    <n v="926.2454616"/>
  </r>
  <r>
    <s v="Media"/>
    <s v="Incremental"/>
    <m/>
    <m/>
    <s v="apple_search_Pre_ios14_5"/>
    <s v="Apple Search"/>
    <x v="1"/>
    <s v=" DTC"/>
    <x v="59"/>
    <s v="Post"/>
    <s v="Post"/>
    <n v="486.83928859999997"/>
  </r>
  <r>
    <s v="Media"/>
    <s v="Incremental"/>
    <m/>
    <m/>
    <s v="apple_search_Pre_ios14_5"/>
    <s v="Apple Search"/>
    <x v="1"/>
    <s v=" DTC"/>
    <x v="60"/>
    <s v="Post"/>
    <s v="Post"/>
    <n v="245.6948529"/>
  </r>
  <r>
    <s v="Media"/>
    <s v="Incremental"/>
    <m/>
    <m/>
    <s v="apple_search_Pre_ios14_5"/>
    <s v="Apple Search"/>
    <x v="1"/>
    <s v=" DTC"/>
    <x v="61"/>
    <s v="Post"/>
    <s v="Post"/>
    <n v="113.6199896"/>
  </r>
  <r>
    <s v="Media"/>
    <s v="Incremental"/>
    <m/>
    <m/>
    <s v="apple_search_Pre_ios14_5"/>
    <s v="Apple Search"/>
    <x v="1"/>
    <s v=" DTC"/>
    <x v="62"/>
    <s v="Post"/>
    <s v="Post"/>
    <n v="40.365666099999999"/>
  </r>
  <r>
    <s v="Media"/>
    <s v="Incremental"/>
    <m/>
    <m/>
    <s v="apple_search_Pre_ios14_5"/>
    <s v="Apple Search"/>
    <x v="1"/>
    <s v=" DTC"/>
    <x v="63"/>
    <s v="Post"/>
    <s v="Post"/>
    <n v="0"/>
  </r>
  <r>
    <s v="Media"/>
    <s v="Incremental"/>
    <m/>
    <m/>
    <s v="apple_search_Pre_ios14_5"/>
    <s v="Apple Search"/>
    <x v="1"/>
    <s v=" DTC"/>
    <x v="64"/>
    <s v="Post"/>
    <s v="Post"/>
    <n v="0"/>
  </r>
  <r>
    <s v="Media"/>
    <s v="Incremental"/>
    <m/>
    <m/>
    <s v="apple_search_Pre_ios14_5"/>
    <s v="Apple Search"/>
    <x v="1"/>
    <s v=" DTC"/>
    <x v="65"/>
    <s v="Post"/>
    <s v="Post"/>
    <n v="0"/>
  </r>
  <r>
    <s v="Media"/>
    <s v="Incremental"/>
    <m/>
    <m/>
    <s v="apple_search_Pre_ios14_5"/>
    <s v="Apple Search"/>
    <x v="1"/>
    <s v=" DTC"/>
    <x v="66"/>
    <s v="Post"/>
    <s v="Post"/>
    <n v="0"/>
  </r>
  <r>
    <s v="Media"/>
    <s v="Incremental"/>
    <m/>
    <m/>
    <s v="apple_search_Pre_ios14_5"/>
    <s v="Apple Search"/>
    <x v="1"/>
    <s v=" DTC"/>
    <x v="67"/>
    <s v="Post"/>
    <s v="Post"/>
    <n v="0"/>
  </r>
  <r>
    <s v="Media"/>
    <s v="Incremental"/>
    <m/>
    <m/>
    <s v="apple_search_Pre_ios14_5"/>
    <s v="Apple Search"/>
    <x v="1"/>
    <s v=" DTC"/>
    <x v="68"/>
    <s v="Post"/>
    <s v="Post"/>
    <n v="0"/>
  </r>
  <r>
    <s v="Media"/>
    <s v="Incremental"/>
    <m/>
    <m/>
    <s v="apple_search_Pre_ios14_5"/>
    <s v="Apple Search"/>
    <x v="1"/>
    <s v=" DTC"/>
    <x v="69"/>
    <s v="Post"/>
    <s v="Post"/>
    <n v="0"/>
  </r>
  <r>
    <s v="Media"/>
    <s v="Incremental"/>
    <m/>
    <m/>
    <s v="apple_search_Pre_ios14_5"/>
    <s v="Apple Search"/>
    <x v="1"/>
    <s v=" DTC"/>
    <x v="70"/>
    <s v="Post"/>
    <s v="Post"/>
    <n v="0"/>
  </r>
  <r>
    <s v="Media"/>
    <s v="Incremental"/>
    <m/>
    <m/>
    <s v="apple_search_Pre_ios14_5"/>
    <s v="Apple Search"/>
    <x v="1"/>
    <s v=" DTC"/>
    <x v="71"/>
    <s v="Post"/>
    <s v="Post"/>
    <n v="0"/>
  </r>
  <r>
    <s v="Media"/>
    <s v="Incremental"/>
    <m/>
    <m/>
    <s v="apple_search_Pre_ios14_5"/>
    <s v="Apple Search"/>
    <x v="1"/>
    <s v=" DTC"/>
    <x v="72"/>
    <s v="Post"/>
    <s v="Post"/>
    <n v="0"/>
  </r>
  <r>
    <s v="Media"/>
    <s v="Incremental"/>
    <m/>
    <m/>
    <s v="apple_search_Pre_ios14_5"/>
    <s v="Apple Search"/>
    <x v="1"/>
    <s v=" DTC"/>
    <x v="73"/>
    <s v="Post"/>
    <s v="Post"/>
    <n v="0"/>
  </r>
  <r>
    <s v="Media"/>
    <s v="Incremental"/>
    <m/>
    <m/>
    <s v="apple_search_Pre_ios14_5"/>
    <s v="Apple Search"/>
    <x v="1"/>
    <s v=" DTC"/>
    <x v="74"/>
    <s v="Post"/>
    <s v="Post"/>
    <n v="0"/>
  </r>
  <r>
    <s v="Media"/>
    <s v="Incremental"/>
    <m/>
    <m/>
    <s v="apple_search_Pre_ios14_5"/>
    <s v="Apple Search"/>
    <x v="1"/>
    <s v=" DTC"/>
    <x v="75"/>
    <s v="Post"/>
    <s v="Post"/>
    <n v="0"/>
  </r>
  <r>
    <s v="Media"/>
    <s v="Incremental"/>
    <m/>
    <m/>
    <s v="apple_search_Pre_ios14_5"/>
    <s v="Apple Search"/>
    <x v="1"/>
    <s v=" DTC"/>
    <x v="76"/>
    <s v="Post"/>
    <s v="Post"/>
    <n v="0"/>
  </r>
  <r>
    <s v="Media"/>
    <s v="Incremental"/>
    <m/>
    <m/>
    <s v="apple_search_Pre_ios14_5"/>
    <s v="Apple Search"/>
    <x v="1"/>
    <s v=" DTC"/>
    <x v="77"/>
    <s v="Post"/>
    <s v="Post"/>
    <n v="0"/>
  </r>
  <r>
    <s v="Media"/>
    <s v="Incremental"/>
    <m/>
    <m/>
    <s v="apple_search_Pre_ios14_5"/>
    <s v="Apple Search"/>
    <x v="1"/>
    <s v=" DTC"/>
    <x v="78"/>
    <s v="Post"/>
    <s v="Post"/>
    <n v="0"/>
  </r>
  <r>
    <s v="Media"/>
    <s v="Incremental"/>
    <m/>
    <m/>
    <s v="apple_search_Pre_ios14_5"/>
    <s v="Apple Search"/>
    <x v="1"/>
    <s v=" DTC"/>
    <x v="79"/>
    <s v="Post"/>
    <s v="Post"/>
    <n v="0"/>
  </r>
  <r>
    <s v="Media"/>
    <s v="Incremental"/>
    <m/>
    <m/>
    <s v="apple_search_Pre_ios14_5"/>
    <s v="Apple Search"/>
    <x v="1"/>
    <s v=" DTC"/>
    <x v="80"/>
    <s v="Post"/>
    <s v="Post"/>
    <n v="0"/>
  </r>
  <r>
    <s v="Media"/>
    <s v="Incremental"/>
    <m/>
    <m/>
    <s v="apple_search_Pre_ios14_5"/>
    <s v="Apple Search"/>
    <x v="1"/>
    <s v=" DTC"/>
    <x v="81"/>
    <s v="Post"/>
    <s v="Post"/>
    <n v="0"/>
  </r>
  <r>
    <s v="Media"/>
    <s v="Incremental"/>
    <m/>
    <m/>
    <s v="apple_search_Pre_ios14_5"/>
    <s v="Apple Search"/>
    <x v="1"/>
    <s v=" DTC"/>
    <x v="82"/>
    <s v="Post"/>
    <s v="Post"/>
    <n v="0"/>
  </r>
  <r>
    <s v="Media"/>
    <s v="Incremental"/>
    <m/>
    <m/>
    <s v="apple_search_Pre_ios14_5"/>
    <s v="Apple Search"/>
    <x v="1"/>
    <s v=" DTC"/>
    <x v="83"/>
    <s v="Post"/>
    <s v="Post"/>
    <n v="0"/>
  </r>
  <r>
    <s v="Media"/>
    <s v="Incremental"/>
    <m/>
    <m/>
    <s v="apple_search_Pre_ios14_5"/>
    <s v="Apple Search"/>
    <x v="1"/>
    <s v=" DTC"/>
    <x v="84"/>
    <s v="Post"/>
    <s v="Post"/>
    <n v="0"/>
  </r>
  <r>
    <s v="Media"/>
    <s v="Incremental"/>
    <m/>
    <m/>
    <s v="apple_search_Pre_ios14_5"/>
    <s v="Apple Search"/>
    <x v="1"/>
    <s v=" DTC"/>
    <x v="85"/>
    <s v="Post"/>
    <s v="Post"/>
    <n v="0"/>
  </r>
  <r>
    <s v="Media"/>
    <s v="Incremental"/>
    <m/>
    <m/>
    <s v="apple_search_Pre_ios14_5"/>
    <s v="Apple Search"/>
    <x v="1"/>
    <s v=" DTC"/>
    <x v="86"/>
    <s v="Post"/>
    <s v="Post"/>
    <n v="0"/>
  </r>
  <r>
    <s v="Media"/>
    <s v="Incremental"/>
    <m/>
    <m/>
    <s v="apple_search_Pre_ios14_5"/>
    <s v="Apple Search"/>
    <x v="1"/>
    <s v=" DTC"/>
    <x v="87"/>
    <s v="Post"/>
    <s v="Post"/>
    <n v="0"/>
  </r>
  <r>
    <s v="Media"/>
    <s v="Incremental"/>
    <m/>
    <m/>
    <s v="apple_search_Pre_ios14_5"/>
    <s v="Apple Search"/>
    <x v="1"/>
    <s v=" DTC"/>
    <x v="88"/>
    <s v="Post"/>
    <s v="Post"/>
    <n v="0"/>
  </r>
  <r>
    <s v="Media"/>
    <s v="Incremental"/>
    <m/>
    <m/>
    <s v="apple_search_Pre_ios14_5"/>
    <s v="Apple Search"/>
    <x v="1"/>
    <s v=" DTC"/>
    <x v="89"/>
    <s v="Post"/>
    <s v="Post"/>
    <n v="0"/>
  </r>
  <r>
    <s v="Media"/>
    <s v="Incremental"/>
    <m/>
    <m/>
    <s v="apple_search_Pre_ios14_5"/>
    <s v="Apple Search"/>
    <x v="1"/>
    <s v=" DTC"/>
    <x v="90"/>
    <s v="Post"/>
    <s v="Post"/>
    <n v="0"/>
  </r>
  <r>
    <s v="Media"/>
    <s v="Incremental"/>
    <m/>
    <m/>
    <s v="apple_search_Pre_ios14_5"/>
    <s v="Apple Search"/>
    <x v="1"/>
    <s v=" DTC"/>
    <x v="91"/>
    <s v="Post"/>
    <s v="Post"/>
    <n v="0"/>
  </r>
  <r>
    <s v="Media"/>
    <s v="Incremental"/>
    <m/>
    <m/>
    <s v="apple_search_Pre_ios14_5"/>
    <s v="Apple Search"/>
    <x v="1"/>
    <s v=" DTC"/>
    <x v="92"/>
    <s v="Post"/>
    <s v="Post"/>
    <n v="0"/>
  </r>
  <r>
    <s v="Media"/>
    <s v="Incremental"/>
    <m/>
    <m/>
    <s v="apple_search_Pre_ios14_5"/>
    <s v="Apple Search"/>
    <x v="1"/>
    <s v=" DTC"/>
    <x v="93"/>
    <s v="Post"/>
    <s v="Post"/>
    <n v="0"/>
  </r>
  <r>
    <s v="Media"/>
    <s v="Incremental"/>
    <m/>
    <m/>
    <s v="apple_search_Pre_ios14_5"/>
    <s v="Apple Search"/>
    <x v="1"/>
    <s v=" DTC"/>
    <x v="94"/>
    <s v="Post"/>
    <s v="Post"/>
    <n v="0"/>
  </r>
  <r>
    <s v="Media"/>
    <s v="Incremental"/>
    <m/>
    <m/>
    <s v="apple_search_Pre_ios14_5"/>
    <s v="Apple Search"/>
    <x v="1"/>
    <s v=" DTC"/>
    <x v="95"/>
    <s v="Post"/>
    <s v="Post"/>
    <n v="0"/>
  </r>
  <r>
    <s v="Media"/>
    <s v="Incremental"/>
    <m/>
    <m/>
    <s v="apple_search_Pre_ios14_5"/>
    <s v="Apple Search"/>
    <x v="1"/>
    <s v=" DTC"/>
    <x v="96"/>
    <s v="Post"/>
    <s v="Post"/>
    <n v="0"/>
  </r>
  <r>
    <s v="Media"/>
    <s v="Incremental"/>
    <m/>
    <m/>
    <s v="apple_search_Pre_ios14_5"/>
    <s v="Apple Search"/>
    <x v="1"/>
    <s v=" DTC"/>
    <x v="97"/>
    <s v="Post"/>
    <s v="Post"/>
    <n v="0"/>
  </r>
  <r>
    <s v="Media"/>
    <s v="Incremental"/>
    <m/>
    <m/>
    <s v="apple_search_Pre_ios14_5"/>
    <s v="Apple Search"/>
    <x v="1"/>
    <s v=" DTC"/>
    <x v="98"/>
    <s v="Post"/>
    <s v="Post"/>
    <n v="0"/>
  </r>
  <r>
    <s v="Media"/>
    <s v="Incremental"/>
    <m/>
    <m/>
    <s v="apple_search_Pre_ios14_5"/>
    <s v="Apple Search"/>
    <x v="1"/>
    <s v=" DTC"/>
    <x v="99"/>
    <s v="Post"/>
    <s v="Post"/>
    <n v="0"/>
  </r>
  <r>
    <s v="Media"/>
    <s v="Incremental"/>
    <m/>
    <m/>
    <s v="apple_search_Pre_ios14_5"/>
    <s v="Apple Search"/>
    <x v="1"/>
    <s v=" DTC"/>
    <x v="100"/>
    <s v="Post"/>
    <s v="Post"/>
    <n v="0"/>
  </r>
  <r>
    <s v="Media"/>
    <s v="Incremental"/>
    <m/>
    <m/>
    <s v="apple_search_Pre_ios14_5"/>
    <s v="Apple Search"/>
    <x v="1"/>
    <s v=" DTC"/>
    <x v="101"/>
    <s v="Post"/>
    <s v="Post"/>
    <n v="0"/>
  </r>
  <r>
    <s v="Media"/>
    <s v="Incremental"/>
    <m/>
    <m/>
    <s v="apple_search_Pre_ios14_5"/>
    <s v="Apple Search"/>
    <x v="1"/>
    <s v=" DTC"/>
    <x v="102"/>
    <s v="Post"/>
    <s v="Post"/>
    <n v="0"/>
  </r>
  <r>
    <s v="Media"/>
    <s v="Incremental"/>
    <m/>
    <m/>
    <s v="apple_search_Pre_ios14_5"/>
    <s v="Apple Search"/>
    <x v="1"/>
    <s v=" DTC"/>
    <x v="103"/>
    <s v="Post"/>
    <s v="Post"/>
    <n v="0"/>
  </r>
  <r>
    <s v="Media"/>
    <s v="Incremental"/>
    <m/>
    <m/>
    <s v="apple_search_Pre_ios14_5"/>
    <s v="Apple Search"/>
    <x v="1"/>
    <s v=" DTC"/>
    <x v="104"/>
    <s v="Post"/>
    <s v="Post"/>
    <n v="0"/>
  </r>
  <r>
    <s v="Media"/>
    <s v="Incremental"/>
    <m/>
    <m/>
    <s v="apple_search_Pre_ios14_5"/>
    <s v="Apple Search"/>
    <x v="1"/>
    <s v=" DTC"/>
    <x v="105"/>
    <s v="Post"/>
    <s v="Post"/>
    <n v="0"/>
  </r>
  <r>
    <s v="Media"/>
    <s v="Incremental"/>
    <m/>
    <m/>
    <s v="apple_search_Pre_ios14_5"/>
    <s v="Apple Search"/>
    <x v="1"/>
    <s v=" DTC"/>
    <x v="106"/>
    <s v="Post"/>
    <s v="Post"/>
    <n v="0"/>
  </r>
  <r>
    <s v="Media"/>
    <s v="Incremental"/>
    <m/>
    <m/>
    <s v="apple_search_Pre_ios14_5"/>
    <s v="Apple Search"/>
    <x v="1"/>
    <s v=" DTC"/>
    <x v="107"/>
    <s v="Post"/>
    <s v="Post"/>
    <n v="0"/>
  </r>
  <r>
    <s v="Media"/>
    <s v="Incremental"/>
    <m/>
    <m/>
    <s v="apple_search_Pre_ios14_5"/>
    <s v="Apple Search"/>
    <x v="1"/>
    <s v=" DTC"/>
    <x v="108"/>
    <s v="Post"/>
    <s v="Post"/>
    <n v="0"/>
  </r>
  <r>
    <s v="Media"/>
    <s v="Incremental"/>
    <m/>
    <m/>
    <s v="apple_search_Pre_ios14_5"/>
    <s v="Apple Search"/>
    <x v="1"/>
    <s v=" DTC"/>
    <x v="109"/>
    <s v="Post"/>
    <s v="Post"/>
    <n v="0"/>
  </r>
  <r>
    <s v="Media"/>
    <s v="Incremental"/>
    <m/>
    <m/>
    <s v="apple_search_Pre_ios14_5"/>
    <s v="Apple Search"/>
    <x v="1"/>
    <s v=" DTC"/>
    <x v="110"/>
    <s v="Post"/>
    <s v="Post"/>
    <n v="0"/>
  </r>
  <r>
    <s v="Media"/>
    <s v="Incremental"/>
    <m/>
    <m/>
    <s v="apple_search_Pre_ios14_5"/>
    <s v="Apple Search"/>
    <x v="1"/>
    <s v=" DTC"/>
    <x v="111"/>
    <s v="Post"/>
    <s v="Post"/>
    <n v="0"/>
  </r>
  <r>
    <s v="Media"/>
    <s v="Incremental"/>
    <m/>
    <m/>
    <s v="apple_search_Pre_ios14_5"/>
    <s v="Apple Search"/>
    <x v="1"/>
    <s v=" DTC"/>
    <x v="112"/>
    <s v="Post"/>
    <s v="Post"/>
    <n v="0"/>
  </r>
  <r>
    <s v="Media"/>
    <s v="Incremental"/>
    <m/>
    <m/>
    <s v="apple_search_Pre_ios14_5"/>
    <s v="Apple Search"/>
    <x v="1"/>
    <s v=" DTC"/>
    <x v="113"/>
    <s v="Post"/>
    <s v="Post"/>
    <n v="0"/>
  </r>
  <r>
    <s v="Media"/>
    <s v="Incremental"/>
    <m/>
    <m/>
    <s v="apple_search_Pre_ios14_5"/>
    <s v="Apple Search"/>
    <x v="1"/>
    <s v=" DTC"/>
    <x v="114"/>
    <s v="Post"/>
    <n v="0"/>
    <n v="0"/>
  </r>
  <r>
    <s v="Media"/>
    <s v="Incremental"/>
    <m/>
    <m/>
    <s v="apple_search_Pre_ios14_5"/>
    <s v="Apple Search"/>
    <x v="1"/>
    <s v=" DTC"/>
    <x v="115"/>
    <s v="Post"/>
    <n v="0"/>
    <n v="0"/>
  </r>
  <r>
    <s v="Media"/>
    <s v="Incremental"/>
    <m/>
    <m/>
    <s v="apple_search_Pre_ios14_5"/>
    <s v="Apple Search"/>
    <x v="1"/>
    <s v=" DTC"/>
    <x v="116"/>
    <s v="Post"/>
    <n v="0"/>
    <n v="0"/>
  </r>
  <r>
    <s v="Media"/>
    <s v="Incremental"/>
    <m/>
    <m/>
    <s v="apple_search_Pre_ios14_5"/>
    <s v="Apple Search"/>
    <x v="1"/>
    <s v=" DTC"/>
    <x v="117"/>
    <s v="Post"/>
    <n v="0"/>
    <n v="0"/>
  </r>
  <r>
    <s v="Media"/>
    <s v="Incremental"/>
    <m/>
    <m/>
    <s v="apple_search_Pre_ios14_5"/>
    <s v="Apple Search"/>
    <x v="1"/>
    <s v=" DTC"/>
    <x v="118"/>
    <s v="Post"/>
    <n v="0"/>
    <n v="0"/>
  </r>
  <r>
    <s v="Media"/>
    <s v="Incremental"/>
    <m/>
    <m/>
    <s v="apple_search_Pre_ios14_5"/>
    <s v="Apple Search"/>
    <x v="1"/>
    <s v=" DTC"/>
    <x v="119"/>
    <s v="Post"/>
    <n v="0"/>
    <n v="0"/>
  </r>
  <r>
    <s v="Media"/>
    <s v="Incremental"/>
    <m/>
    <m/>
    <s v="apple_search_Pre_ios14_5"/>
    <s v="Apple Search"/>
    <x v="1"/>
    <s v=" DTC"/>
    <x v="120"/>
    <s v="Post"/>
    <n v="0"/>
    <n v="0"/>
  </r>
  <r>
    <s v="Media"/>
    <s v="Incremental"/>
    <m/>
    <m/>
    <s v="apple_search_Pre_ios14_5"/>
    <s v="Apple Search"/>
    <x v="1"/>
    <s v=" DTC"/>
    <x v="121"/>
    <s v="Post"/>
    <n v="0"/>
    <n v="0"/>
  </r>
  <r>
    <s v="Media"/>
    <s v="Incremental"/>
    <m/>
    <m/>
    <s v="apple_search_Pre_ios14_5"/>
    <s v="Apple Search"/>
    <x v="1"/>
    <s v=" DTC"/>
    <x v="122"/>
    <s v="Post"/>
    <n v="0"/>
    <n v="0"/>
  </r>
  <r>
    <s v="Media"/>
    <s v="Incremental"/>
    <m/>
    <m/>
    <s v="apple_search_Pre_ios14_5"/>
    <s v="Apple Search"/>
    <x v="1"/>
    <s v=" DTC"/>
    <x v="123"/>
    <s v="Post"/>
    <n v="0"/>
    <n v="0"/>
  </r>
  <r>
    <s v="Media"/>
    <s v="Incremental"/>
    <m/>
    <m/>
    <s v="apple_search_Pre_ios14_5"/>
    <s v="Apple Search"/>
    <x v="1"/>
    <s v=" DTC"/>
    <x v="124"/>
    <s v="Post"/>
    <n v="0"/>
    <n v="0"/>
  </r>
  <r>
    <s v="Media"/>
    <s v="Incremental"/>
    <m/>
    <m/>
    <s v="apple_search_Pre_ios14_5"/>
    <s v="Apple Search"/>
    <x v="1"/>
    <s v=" DTC"/>
    <x v="125"/>
    <s v="Post"/>
    <n v="0"/>
    <n v="0"/>
  </r>
  <r>
    <s v="Media"/>
    <s v="Incremental"/>
    <m/>
    <m/>
    <s v="apple_search_Pre_ios14_5"/>
    <s v="Apple Search"/>
    <x v="1"/>
    <s v=" DTC"/>
    <x v="126"/>
    <s v="Post"/>
    <n v="0"/>
    <n v="0"/>
  </r>
  <r>
    <s v="Media"/>
    <s v="Incremental"/>
    <m/>
    <m/>
    <s v="apple_search_Pre_ios14_5"/>
    <s v="Apple Search"/>
    <x v="1"/>
    <s v=" DTC"/>
    <x v="127"/>
    <s v="Post"/>
    <n v="0"/>
    <n v="0"/>
  </r>
  <r>
    <s v="Media"/>
    <s v="Incremental"/>
    <m/>
    <m/>
    <s v="apple_search_Pre_ios14_5"/>
    <s v="Apple Search"/>
    <x v="1"/>
    <s v=" DTC"/>
    <x v="128"/>
    <s v="Post"/>
    <n v="0"/>
    <n v="0"/>
  </r>
  <r>
    <s v="Media"/>
    <s v="Incremental"/>
    <m/>
    <m/>
    <s v="apple_search_Pre_ios14_5"/>
    <s v="Apple Search"/>
    <x v="1"/>
    <s v=" DTC"/>
    <x v="129"/>
    <s v="Post"/>
    <n v="0"/>
    <n v="0"/>
  </r>
  <r>
    <s v="Media"/>
    <s v="Incremental"/>
    <m/>
    <m/>
    <s v="apple_search_Pre_ios14_5"/>
    <s v="Apple Search"/>
    <x v="1"/>
    <s v=" DTC"/>
    <x v="130"/>
    <s v="Post"/>
    <n v="0"/>
    <n v="0"/>
  </r>
  <r>
    <s v="Media"/>
    <s v="Incremental"/>
    <m/>
    <m/>
    <s v="apple_search_Pre_ios14_5"/>
    <s v="Apple Search"/>
    <x v="1"/>
    <s v=" DTC"/>
    <x v="131"/>
    <s v="Post"/>
    <n v="0"/>
    <n v="0"/>
  </r>
  <r>
    <s v="Media"/>
    <s v="Incremental"/>
    <m/>
    <m/>
    <s v="apple_search_Pre_ios14_5"/>
    <s v="Apple Search"/>
    <x v="1"/>
    <s v=" DTC"/>
    <x v="132"/>
    <s v="Post"/>
    <n v="0"/>
    <n v="0"/>
  </r>
  <r>
    <s v="Media"/>
    <s v="Incremental"/>
    <m/>
    <m/>
    <s v="apple_search_Pre_ios14_5"/>
    <s v="Apple Search"/>
    <x v="1"/>
    <s v=" DTC"/>
    <x v="133"/>
    <s v="Post"/>
    <n v="0"/>
    <n v="0"/>
  </r>
  <r>
    <s v="Media"/>
    <s v="Incremental"/>
    <m/>
    <m/>
    <s v="apple_search_Pre_ios14_5"/>
    <s v="Apple Search"/>
    <x v="1"/>
    <s v=" DTC"/>
    <x v="134"/>
    <s v="Post"/>
    <n v="0"/>
    <n v="0"/>
  </r>
  <r>
    <s v="Media"/>
    <s v="Incremental"/>
    <m/>
    <m/>
    <s v="apple_search_Pre_ios14_5"/>
    <s v="Apple Search"/>
    <x v="1"/>
    <s v=" DTC"/>
    <x v="135"/>
    <s v="Post"/>
    <n v="0"/>
    <n v="0"/>
  </r>
  <r>
    <s v="Media"/>
    <s v="Incremental"/>
    <m/>
    <m/>
    <s v="apple_search_Pre_ios14_5"/>
    <s v="Apple Search"/>
    <x v="1"/>
    <s v=" DTC"/>
    <x v="136"/>
    <s v="Post"/>
    <n v="0"/>
    <n v="0"/>
  </r>
  <r>
    <s v="Media"/>
    <s v="Incremental"/>
    <m/>
    <m/>
    <s v="apple_search_Pre_ios14_5"/>
    <s v="Apple Search"/>
    <x v="1"/>
    <s v=" DTC"/>
    <x v="137"/>
    <s v="Post"/>
    <n v="0"/>
    <n v="0"/>
  </r>
  <r>
    <s v="Media"/>
    <s v="Incremental"/>
    <m/>
    <m/>
    <s v="apple_search_Pre_ios14_5"/>
    <s v="Apple Search"/>
    <x v="1"/>
    <s v=" DTC"/>
    <x v="138"/>
    <s v="Post"/>
    <n v="0"/>
    <n v="0"/>
  </r>
  <r>
    <s v="Media"/>
    <s v="Incremental"/>
    <m/>
    <m/>
    <s v="apple_search_Pre_ios14_5"/>
    <s v="Apple Search"/>
    <x v="1"/>
    <s v=" DTC"/>
    <x v="139"/>
    <s v="Post"/>
    <n v="0"/>
    <n v="0"/>
  </r>
  <r>
    <s v="Media"/>
    <s v="Incremental"/>
    <m/>
    <m/>
    <s v="apple_search_Pre_ios14_5"/>
    <s v="Apple Search"/>
    <x v="1"/>
    <s v=" DTC"/>
    <x v="140"/>
    <s v="Post"/>
    <n v="0"/>
    <n v="0"/>
  </r>
  <r>
    <s v="Media"/>
    <s v="Incremental"/>
    <m/>
    <m/>
    <s v="apple_search_Pre_ios14_5"/>
    <s v="Apple Search"/>
    <x v="1"/>
    <s v=" DTC"/>
    <x v="141"/>
    <s v="Post"/>
    <n v="0"/>
    <n v="0"/>
  </r>
  <r>
    <s v="Media"/>
    <s v="Incremental"/>
    <m/>
    <m/>
    <s v="apple_search_Pre_ios14_5"/>
    <s v="Apple Search"/>
    <x v="1"/>
    <s v=" DTC"/>
    <x v="142"/>
    <s v="Post"/>
    <n v="0"/>
    <n v="0"/>
  </r>
  <r>
    <s v="Media"/>
    <s v="Incremental"/>
    <m/>
    <m/>
    <s v="apple_search_Pre_ios14_5"/>
    <s v="Apple Search"/>
    <x v="1"/>
    <s v=" DTC"/>
    <x v="143"/>
    <s v="Post"/>
    <n v="0"/>
    <n v="0"/>
  </r>
  <r>
    <s v="Media"/>
    <s v="Incremental"/>
    <m/>
    <m/>
    <s v="apple_search_Pre_ios14_5"/>
    <s v="Apple Search"/>
    <x v="1"/>
    <s v=" DTC"/>
    <x v="144"/>
    <s v="Post"/>
    <n v="0"/>
    <n v="0"/>
  </r>
  <r>
    <s v="Media"/>
    <s v="Incremental"/>
    <m/>
    <m/>
    <s v="apple_search_Pre_ios14_5"/>
    <s v="Apple Search"/>
    <x v="1"/>
    <s v=" DTC"/>
    <x v="145"/>
    <s v="Post"/>
    <n v="0"/>
    <n v="0"/>
  </r>
  <r>
    <s v="Media"/>
    <s v="Incremental"/>
    <m/>
    <m/>
    <s v="apple_search_Pre_ios14_5"/>
    <s v="Apple Search"/>
    <x v="1"/>
    <s v=" DTC"/>
    <x v="146"/>
    <s v="Post"/>
    <n v="0"/>
    <n v="0"/>
  </r>
  <r>
    <s v="Media"/>
    <s v="Incremental"/>
    <m/>
    <m/>
    <s v="apple_search_Pre_ios14_5"/>
    <s v="Apple Search"/>
    <x v="1"/>
    <s v=" DTC"/>
    <x v="147"/>
    <s v="Post"/>
    <n v="0"/>
    <n v="0"/>
  </r>
  <r>
    <s v="Media"/>
    <s v="Incremental"/>
    <m/>
    <m/>
    <s v="apple_search_Pre_ios14_5"/>
    <s v="Apple Search"/>
    <x v="1"/>
    <s v=" DTC"/>
    <x v="148"/>
    <s v="Post"/>
    <n v="0"/>
    <n v="0"/>
  </r>
  <r>
    <s v="Media"/>
    <s v="Incremental"/>
    <m/>
    <m/>
    <s v="apple_search_Pre_ios14_5"/>
    <s v="Apple Search"/>
    <x v="1"/>
    <s v=" DTC"/>
    <x v="149"/>
    <s v="Post"/>
    <n v="0"/>
    <n v="0"/>
  </r>
  <r>
    <s v="Media"/>
    <s v="Incremental"/>
    <m/>
    <m/>
    <s v="apple_search_Pre_ios14_5"/>
    <s v="Apple Search"/>
    <x v="1"/>
    <s v=" DTC"/>
    <x v="150"/>
    <s v="Post"/>
    <n v="0"/>
    <n v="0"/>
  </r>
  <r>
    <s v="Media"/>
    <s v="Incremental"/>
    <m/>
    <m/>
    <s v="apple_search_Pre_ios14_5"/>
    <s v="Apple Search"/>
    <x v="1"/>
    <s v=" DTC"/>
    <x v="151"/>
    <s v="Post"/>
    <n v="0"/>
    <n v="0"/>
  </r>
  <r>
    <s v="Media"/>
    <s v="Incremental"/>
    <m/>
    <m/>
    <s v="apple_search_Pre_ios14_5"/>
    <s v="Apple Search"/>
    <x v="1"/>
    <s v=" DTC"/>
    <x v="152"/>
    <s v="Post"/>
    <n v="0"/>
    <n v="0"/>
  </r>
  <r>
    <s v="Media"/>
    <s v="Incremental"/>
    <m/>
    <m/>
    <s v="apple_search_Pre_ios14_5"/>
    <s v="Apple Search"/>
    <x v="1"/>
    <s v=" DTC"/>
    <x v="153"/>
    <s v="Post"/>
    <n v="0"/>
    <n v="0"/>
  </r>
  <r>
    <s v="Media"/>
    <s v="Incremental"/>
    <m/>
    <m/>
    <s v="apple_search_Pre_ios14_5"/>
    <s v="Apple Search"/>
    <x v="1"/>
    <s v=" DTC"/>
    <x v="154"/>
    <s v="Post"/>
    <n v="0"/>
    <n v="0"/>
  </r>
  <r>
    <s v="Media"/>
    <s v="Incremental"/>
    <m/>
    <m/>
    <s v="apple_search_Pre_ios14_5"/>
    <s v="Apple Search"/>
    <x v="1"/>
    <s v=" DTC"/>
    <x v="155"/>
    <s v="Post"/>
    <n v="0"/>
    <n v="0"/>
  </r>
  <r>
    <s v="Media"/>
    <s v="Incremental"/>
    <m/>
    <m/>
    <s v="apple_search_Pre_ios14_5"/>
    <s v="Apple Search"/>
    <x v="1"/>
    <s v=" DTC"/>
    <x v="156"/>
    <s v="Post"/>
    <n v="0"/>
    <n v="0"/>
  </r>
  <r>
    <s v="Media"/>
    <s v="Incremental"/>
    <m/>
    <m/>
    <s v="apple_search_Pre_ios14_5"/>
    <s v="Apple Search"/>
    <x v="1"/>
    <s v=" DTC"/>
    <x v="157"/>
    <s v="Post"/>
    <n v="0"/>
    <n v="0"/>
  </r>
  <r>
    <s v="Media"/>
    <s v="Incremental"/>
    <m/>
    <m/>
    <s v="apple_search_Pre_ios14_5"/>
    <s v="Apple Search"/>
    <x v="1"/>
    <s v=" DTC"/>
    <x v="158"/>
    <s v="Post"/>
    <n v="0"/>
    <n v="0"/>
  </r>
  <r>
    <s v="Media"/>
    <s v="Incremental"/>
    <m/>
    <m/>
    <s v="apple_search_Pre_ios14_5"/>
    <s v="Apple Search"/>
    <x v="1"/>
    <s v=" DTC"/>
    <x v="159"/>
    <s v="Post"/>
    <n v="0"/>
    <n v="0"/>
  </r>
  <r>
    <s v="Media"/>
    <s v="Incremental"/>
    <m/>
    <m/>
    <s v="apple_search_Pre_ios14_5"/>
    <s v="Apple Search"/>
    <x v="1"/>
    <s v=" DTC"/>
    <x v="160"/>
    <s v="Post"/>
    <n v="0"/>
    <n v="0"/>
  </r>
  <r>
    <s v="Media"/>
    <s v="Incremental"/>
    <m/>
    <m/>
    <s v="apple_search_Pre_ios14_5"/>
    <s v="Apple Search"/>
    <x v="1"/>
    <s v=" DTC"/>
    <x v="161"/>
    <s v="Post"/>
    <n v="0"/>
    <n v="0"/>
  </r>
  <r>
    <s v="Media"/>
    <s v="Incremental"/>
    <m/>
    <m/>
    <s v="apple_search_Pre_ios14_5"/>
    <s v="Apple Search"/>
    <x v="1"/>
    <s v=" DTC"/>
    <x v="162"/>
    <s v="Post"/>
    <n v="0"/>
    <n v="0"/>
  </r>
  <r>
    <s v="Media"/>
    <s v="Incremental"/>
    <m/>
    <m/>
    <s v="apple_search_Pre_ios14_5"/>
    <s v="Apple Search"/>
    <x v="1"/>
    <s v=" DTC"/>
    <x v="163"/>
    <s v="Post"/>
    <n v="0"/>
    <n v="0"/>
  </r>
  <r>
    <s v="Media"/>
    <s v="Incremental"/>
    <m/>
    <m/>
    <s v="apple_search_Pre_ios14_5"/>
    <s v="Apple Search"/>
    <x v="1"/>
    <s v=" DTC"/>
    <x v="164"/>
    <s v="Post"/>
    <n v="0"/>
    <n v="0"/>
  </r>
  <r>
    <s v="Media"/>
    <s v="Incremental"/>
    <m/>
    <m/>
    <s v="apple_search_Pre_ios14_5"/>
    <s v="Apple Search"/>
    <x v="1"/>
    <s v=" DTC"/>
    <x v="165"/>
    <s v="Post"/>
    <n v="0"/>
    <n v="0"/>
  </r>
  <r>
    <s v="Media"/>
    <s v="Incremental"/>
    <m/>
    <m/>
    <s v="apple_search_Pre_ios14_5"/>
    <s v="Apple Search"/>
    <x v="1"/>
    <s v=" DTC"/>
    <x v="166"/>
    <s v="Post"/>
    <n v="0"/>
    <n v="0"/>
  </r>
  <r>
    <s v="Media"/>
    <s v="Incremental"/>
    <m/>
    <m/>
    <s v="apple_search_Pre_ios14_5"/>
    <s v="Apple Search"/>
    <x v="1"/>
    <s v=" DTC"/>
    <x v="167"/>
    <s v="Post"/>
    <n v="0"/>
    <n v="0"/>
  </r>
  <r>
    <s v="Media"/>
    <s v="Incremental"/>
    <m/>
    <m/>
    <s v="apple_search_Pre_ios14_5"/>
    <s v="Apple Search"/>
    <x v="1"/>
    <s v=" DTC"/>
    <x v="168"/>
    <s v="Post"/>
    <n v="0"/>
    <n v="0"/>
  </r>
  <r>
    <s v="Media"/>
    <s v="Incremental"/>
    <m/>
    <m/>
    <s v="apple_search_Pre_ios14_5"/>
    <s v="Apple Search"/>
    <x v="1"/>
    <s v=" DTC"/>
    <x v="169"/>
    <s v="Post"/>
    <n v="0"/>
    <n v="0"/>
  </r>
  <r>
    <s v="Media"/>
    <s v="Incremental"/>
    <m/>
    <m/>
    <s v="apple_search_Pre_ios14_5"/>
    <s v="Apple Search"/>
    <x v="1"/>
    <s v=" DTC"/>
    <x v="170"/>
    <s v="Post"/>
    <n v="0"/>
    <n v="0"/>
  </r>
  <r>
    <s v="Media"/>
    <s v="Incremental"/>
    <m/>
    <m/>
    <s v="apple_search_Pre_ios14_5"/>
    <s v="Apple Search"/>
    <x v="1"/>
    <s v=" DTC"/>
    <x v="171"/>
    <s v="Post"/>
    <n v="0"/>
    <n v="0"/>
  </r>
  <r>
    <s v="Media"/>
    <s v="Incremental"/>
    <m/>
    <m/>
    <s v="apple_search_Pre_ios14_5"/>
    <s v="Apple Search"/>
    <x v="1"/>
    <s v=" DTC"/>
    <x v="172"/>
    <s v="Post"/>
    <n v="0"/>
    <n v="0"/>
  </r>
  <r>
    <s v="Media"/>
    <s v="Incremental"/>
    <m/>
    <m/>
    <s v="apple_search_Pre_ios14_5"/>
    <s v="Apple Search"/>
    <x v="1"/>
    <s v=" DTC"/>
    <x v="173"/>
    <s v="Post"/>
    <n v="0"/>
    <n v="0"/>
  </r>
  <r>
    <s v="Media"/>
    <s v="Incremental"/>
    <m/>
    <m/>
    <s v="apple_search_Pre_ios14_5"/>
    <s v="Apple Search"/>
    <x v="1"/>
    <s v=" DTC"/>
    <x v="174"/>
    <s v="Post"/>
    <n v="0"/>
    <n v="0"/>
  </r>
  <r>
    <s v="Media"/>
    <s v="Incremental"/>
    <m/>
    <m/>
    <s v="apple_search_Pre_ios14_5"/>
    <s v="Apple Search"/>
    <x v="1"/>
    <s v=" DTC"/>
    <x v="175"/>
    <s v="Post"/>
    <n v="0"/>
    <n v="0"/>
  </r>
  <r>
    <s v="Media"/>
    <s v="Incremental"/>
    <m/>
    <m/>
    <s v="apple_search_Pre_ios14_5"/>
    <s v="Apple Search"/>
    <x v="1"/>
    <s v=" DTC"/>
    <x v="176"/>
    <s v="Post"/>
    <n v="0"/>
    <n v="0"/>
  </r>
  <r>
    <s v="Media"/>
    <s v="Incremental"/>
    <m/>
    <m/>
    <s v="apple_search_Pre_ios14_5"/>
    <s v="Apple Search"/>
    <x v="1"/>
    <s v=" DTC"/>
    <x v="177"/>
    <s v="Post"/>
    <n v="0"/>
    <n v="0"/>
  </r>
  <r>
    <s v="Media"/>
    <s v="Incremental"/>
    <m/>
    <m/>
    <s v="apple_search_Pre_ios14_5"/>
    <s v="Apple Search"/>
    <x v="1"/>
    <s v=" DTC"/>
    <x v="178"/>
    <s v="Post"/>
    <n v="0"/>
    <n v="0"/>
  </r>
  <r>
    <s v="Media"/>
    <s v="Incremental"/>
    <m/>
    <m/>
    <s v="apple_search_Pre_ios14_5"/>
    <s v="Apple Search"/>
    <x v="1"/>
    <s v=" DTC"/>
    <x v="179"/>
    <s v="Post"/>
    <n v="0"/>
    <n v="0"/>
  </r>
  <r>
    <s v="Media"/>
    <s v="Incremental"/>
    <m/>
    <m/>
    <s v="apple_search_Pre_ios14_5"/>
    <s v="Apple Search"/>
    <x v="1"/>
    <s v=" DTC"/>
    <x v="180"/>
    <s v="Post"/>
    <n v="0"/>
    <n v="0"/>
  </r>
  <r>
    <s v="Media"/>
    <s v="Incremental"/>
    <m/>
    <m/>
    <s v="apple_search_Pre_ios14_5"/>
    <s v="Apple Search"/>
    <x v="1"/>
    <s v=" DTC"/>
    <x v="181"/>
    <s v="Post"/>
    <n v="0"/>
    <n v="0"/>
  </r>
  <r>
    <s v="Media"/>
    <s v="Incremental"/>
    <m/>
    <m/>
    <s v="apple_search_Pre_ios14_5"/>
    <s v="Apple Search"/>
    <x v="1"/>
    <s v=" DTC"/>
    <x v="182"/>
    <s v="Post"/>
    <n v="0"/>
    <n v="0"/>
  </r>
  <r>
    <s v="Media"/>
    <s v="Incremental"/>
    <m/>
    <m/>
    <s v="apple_search_Pre_ios14_5"/>
    <s v="Apple Search"/>
    <x v="1"/>
    <s v=" DTC"/>
    <x v="183"/>
    <s v="Post"/>
    <n v="0"/>
    <n v="0"/>
  </r>
  <r>
    <s v="Media"/>
    <s v="Incremental"/>
    <m/>
    <m/>
    <s v="apple_search_Pre_ios14_5"/>
    <s v="Apple Search"/>
    <x v="1"/>
    <s v=" DTC"/>
    <x v="184"/>
    <s v="Post"/>
    <n v="0"/>
    <n v="0"/>
  </r>
  <r>
    <s v="Media"/>
    <s v="Incremental"/>
    <m/>
    <m/>
    <s v="apple_search_Pre_ios14_5"/>
    <s v="Apple Search"/>
    <x v="1"/>
    <s v=" DTC"/>
    <x v="185"/>
    <s v="Post"/>
    <n v="0"/>
    <n v="0"/>
  </r>
  <r>
    <s v="Media"/>
    <s v="Incremental"/>
    <m/>
    <m/>
    <s v="apple_search_Pre_ios14_5"/>
    <s v="Apple Search"/>
    <x v="1"/>
    <s v=" DTC"/>
    <x v="186"/>
    <s v="Post"/>
    <n v="0"/>
    <n v="0"/>
  </r>
  <r>
    <s v="Media"/>
    <s v="Incremental"/>
    <m/>
    <m/>
    <s v="apple_search_Pre_ios14_5"/>
    <s v="Apple Search"/>
    <x v="1"/>
    <s v=" DTC"/>
    <x v="187"/>
    <s v="Post"/>
    <n v="0"/>
    <n v="0"/>
  </r>
  <r>
    <s v="Media"/>
    <s v="Incremental"/>
    <m/>
    <m/>
    <s v="apple_search_Pre_ios14_5"/>
    <s v="Apple Search"/>
    <x v="1"/>
    <s v=" DTC"/>
    <x v="188"/>
    <s v="Post"/>
    <n v="0"/>
    <n v="0"/>
  </r>
  <r>
    <s v="Media"/>
    <s v="Incremental"/>
    <m/>
    <m/>
    <s v="apple_search_Pre_ios14_5"/>
    <s v="Apple Search"/>
    <x v="1"/>
    <s v=" DTC"/>
    <x v="189"/>
    <s v="Post"/>
    <n v="0"/>
    <n v="0"/>
  </r>
  <r>
    <s v="Media"/>
    <s v="Incremental"/>
    <m/>
    <m/>
    <s v="apple_search_Pre_ios14_5"/>
    <s v="Apple Search"/>
    <x v="1"/>
    <s v=" DTC"/>
    <x v="190"/>
    <s v="Post"/>
    <n v="0"/>
    <n v="0"/>
  </r>
  <r>
    <s v="Media"/>
    <s v="Incremental"/>
    <m/>
    <m/>
    <s v="apple_search_Pre_ios14_5"/>
    <s v="Apple Search"/>
    <x v="1"/>
    <s v=" DTC"/>
    <x v="191"/>
    <s v="Post"/>
    <n v="0"/>
    <n v="0"/>
  </r>
  <r>
    <s v="Media"/>
    <s v="Incremental"/>
    <m/>
    <m/>
    <s v="apple_search_Pre_ios14_5"/>
    <s v="Apple Search"/>
    <x v="1"/>
    <s v=" DTC"/>
    <x v="192"/>
    <s v="Post"/>
    <n v="0"/>
    <n v="0"/>
  </r>
  <r>
    <s v="Media"/>
    <s v="Incremental"/>
    <m/>
    <m/>
    <s v="apple_search_Pre_ios14_5"/>
    <s v="Apple Search"/>
    <x v="1"/>
    <s v=" DTC"/>
    <x v="193"/>
    <s v="Post"/>
    <n v="0"/>
    <n v="0"/>
  </r>
  <r>
    <s v="Media"/>
    <s v="Incremental"/>
    <m/>
    <m/>
    <s v="apple_search_Pre_ios14_5"/>
    <s v="Apple Search"/>
    <x v="1"/>
    <s v=" DTC"/>
    <x v="194"/>
    <s v="Post"/>
    <n v="0"/>
    <n v="0"/>
  </r>
  <r>
    <s v="Media"/>
    <s v="Incremental"/>
    <m/>
    <m/>
    <s v="apple_search_Pre_ios14_5"/>
    <s v="Apple Search"/>
    <x v="1"/>
    <s v=" DTC"/>
    <x v="195"/>
    <s v="Post"/>
    <n v="0"/>
    <n v="0"/>
  </r>
  <r>
    <s v="Media"/>
    <s v="Incremental"/>
    <m/>
    <m/>
    <s v="apple_search_Pre_ios14_5"/>
    <s v="Apple Search"/>
    <x v="1"/>
    <s v=" DTC"/>
    <x v="196"/>
    <s v="Post"/>
    <n v="0"/>
    <n v="0"/>
  </r>
  <r>
    <s v="Media"/>
    <s v="Incremental"/>
    <m/>
    <m/>
    <s v="apple_search_Pre_ios14_5"/>
    <s v="Apple Search"/>
    <x v="1"/>
    <s v=" DTC"/>
    <x v="197"/>
    <s v="Post"/>
    <n v="0"/>
    <n v="0"/>
  </r>
  <r>
    <s v="Media"/>
    <s v="Incremental"/>
    <m/>
    <m/>
    <s v="apple_search_Pre_ios14_5"/>
    <s v="Apple Search"/>
    <x v="1"/>
    <s v=" DTC"/>
    <x v="198"/>
    <s v="Post"/>
    <n v="0"/>
    <n v="0"/>
  </r>
  <r>
    <s v="Media"/>
    <s v="Incremental"/>
    <m/>
    <m/>
    <s v="apple_search_Pre_ios14_5"/>
    <s v="Apple Search"/>
    <x v="1"/>
    <s v=" DTC"/>
    <x v="199"/>
    <s v="Post"/>
    <n v="0"/>
    <n v="0"/>
  </r>
  <r>
    <s v="Media"/>
    <s v="Incremental"/>
    <m/>
    <m/>
    <s v="apple_search_Pre_ios14_5"/>
    <s v="Apple Search"/>
    <x v="1"/>
    <s v=" DTC"/>
    <x v="200"/>
    <s v="Post"/>
    <n v="0"/>
    <n v="0"/>
  </r>
  <r>
    <s v="Media"/>
    <s v="Incremental"/>
    <m/>
    <m/>
    <s v="apple_search_Pre_ios14_5"/>
    <s v="Apple Search"/>
    <x v="1"/>
    <s v=" DTC"/>
    <x v="201"/>
    <s v="Post"/>
    <n v="0"/>
    <n v="0"/>
  </r>
  <r>
    <s v="Media"/>
    <s v="Incremental"/>
    <m/>
    <m/>
    <s v="apple_search_Pre_ios14_5"/>
    <s v="Apple Search"/>
    <x v="1"/>
    <s v=" DTC"/>
    <x v="202"/>
    <s v="Post"/>
    <n v="0"/>
    <n v="0"/>
  </r>
  <r>
    <s v="Media"/>
    <s v="Incremental"/>
    <m/>
    <m/>
    <s v="apple_search_Pre_ios14_5"/>
    <s v="Apple Search"/>
    <x v="1"/>
    <s v=" DTC"/>
    <x v="203"/>
    <s v="Post"/>
    <n v="0"/>
    <n v="0"/>
  </r>
  <r>
    <s v="Media"/>
    <s v="Incremental"/>
    <m/>
    <m/>
    <s v="apple_search_Pre_ios14_5"/>
    <s v="Apple Search"/>
    <x v="1"/>
    <s v=" DTC"/>
    <x v="204"/>
    <s v="Post"/>
    <n v="0"/>
    <n v="0"/>
  </r>
  <r>
    <s v="Media"/>
    <s v="Incremental"/>
    <m/>
    <m/>
    <s v="apple_search_Pre_ios14_5"/>
    <s v="Apple Search"/>
    <x v="1"/>
    <s v=" DTC"/>
    <x v="205"/>
    <s v="Post"/>
    <n v="0"/>
    <n v="0"/>
  </r>
  <r>
    <s v="Media"/>
    <s v="Incremental"/>
    <m/>
    <m/>
    <s v="apple_search_Pre_ios14_5"/>
    <s v="Apple Search"/>
    <x v="1"/>
    <s v=" DTC"/>
    <x v="206"/>
    <s v="Post"/>
    <n v="0"/>
    <n v="0"/>
  </r>
  <r>
    <s v="Media"/>
    <s v="Incremental"/>
    <m/>
    <m/>
    <s v="apple_search_Pre_ios14_5"/>
    <s v="Apple Search"/>
    <x v="1"/>
    <s v=" DTC"/>
    <x v="207"/>
    <s v="Post"/>
    <n v="0"/>
    <n v="0"/>
  </r>
  <r>
    <s v="Media"/>
    <s v="Incremental"/>
    <m/>
    <m/>
    <s v="apple_search_Pre_ios14_5"/>
    <s v="Apple Search"/>
    <x v="1"/>
    <s v=" DTC"/>
    <x v="208"/>
    <s v="Post"/>
    <n v="0"/>
    <n v="0"/>
  </r>
  <r>
    <s v="Media"/>
    <s v="Incremental"/>
    <m/>
    <m/>
    <s v="apple_search_Pre_ios14_5"/>
    <s v="Apple Search"/>
    <x v="1"/>
    <s v=" DTC"/>
    <x v="209"/>
    <s v="Post"/>
    <n v="0"/>
    <n v="0"/>
  </r>
  <r>
    <s v="Media"/>
    <s v="Incremental"/>
    <m/>
    <m/>
    <s v="apple_search_Pre_ios14_5"/>
    <s v="Apple Search"/>
    <x v="1"/>
    <s v=" DTC"/>
    <x v="210"/>
    <s v="Post"/>
    <n v="0"/>
    <n v="0"/>
  </r>
  <r>
    <s v="Media"/>
    <s v="Incremental"/>
    <m/>
    <m/>
    <s v="apple_search_Pre_ios14_5"/>
    <s v="Apple Search"/>
    <x v="1"/>
    <s v=" DTC"/>
    <x v="211"/>
    <s v="Post"/>
    <n v="0"/>
    <n v="0"/>
  </r>
  <r>
    <s v="Media"/>
    <s v="Incremental"/>
    <m/>
    <m/>
    <s v="apple_search_Pre_ios14_5"/>
    <s v="Apple Search"/>
    <x v="1"/>
    <s v=" DTC"/>
    <x v="212"/>
    <s v="Post"/>
    <n v="0"/>
    <n v="0"/>
  </r>
  <r>
    <s v="Media"/>
    <s v="Incremental"/>
    <m/>
    <m/>
    <s v="apple_search_Pre_ios14_5"/>
    <s v="Apple Search"/>
    <x v="1"/>
    <s v=" DTC"/>
    <x v="213"/>
    <s v="Post"/>
    <n v="0"/>
    <n v="0"/>
  </r>
  <r>
    <s v="NonMedia"/>
    <s v="Incremental"/>
    <m/>
    <m/>
    <s v="Competition_1ClueCross"/>
    <s v="Competition 1Cluecross"/>
    <x v="2"/>
    <s v=" DTC"/>
    <x v="0"/>
    <s v="Pre"/>
    <s v="Pre"/>
    <n v="-67.550757500000003"/>
  </r>
  <r>
    <s v="NonMedia"/>
    <s v="Incremental"/>
    <m/>
    <m/>
    <s v="Competition_1ClueCross"/>
    <s v="Competition 1Cluecross"/>
    <x v="2"/>
    <s v=" DTC"/>
    <x v="1"/>
    <s v="Pre"/>
    <s v="Pre"/>
    <n v="-36.9617352"/>
  </r>
  <r>
    <s v="NonMedia"/>
    <s v="Incremental"/>
    <m/>
    <m/>
    <s v="Competition_1ClueCross"/>
    <s v="Competition 1Cluecross"/>
    <x v="2"/>
    <s v=" DTC"/>
    <x v="2"/>
    <s v="Pre"/>
    <s v="Pre"/>
    <n v="-66.276214800000005"/>
  </r>
  <r>
    <s v="NonMedia"/>
    <s v="Incremental"/>
    <m/>
    <m/>
    <s v="Competition_1ClueCross"/>
    <s v="Competition 1Cluecross"/>
    <x v="2"/>
    <s v=" DTC"/>
    <x v="3"/>
    <s v="Pre"/>
    <s v="Pre"/>
    <n v="-82.845268599999997"/>
  </r>
  <r>
    <s v="NonMedia"/>
    <s v="Incremental"/>
    <m/>
    <m/>
    <s v="Competition_1ClueCross"/>
    <s v="Competition 1Cluecross"/>
    <x v="2"/>
    <s v=" DTC"/>
    <x v="4"/>
    <s v="Pre"/>
    <s v="Pre"/>
    <n v="-96.865236999999993"/>
  </r>
  <r>
    <s v="NonMedia"/>
    <s v="Incremental"/>
    <m/>
    <m/>
    <s v="Competition_1ClueCross"/>
    <s v="Competition 1Cluecross"/>
    <x v="2"/>
    <s v=" DTC"/>
    <x v="5"/>
    <s v="Pre"/>
    <s v="Pre"/>
    <n v="-95.590694499999998"/>
  </r>
  <r>
    <s v="NonMedia"/>
    <s v="Incremental"/>
    <m/>
    <m/>
    <s v="Competition_1ClueCross"/>
    <s v="Competition 1Cluecross"/>
    <x v="2"/>
    <s v=" DTC"/>
    <x v="6"/>
    <s v="Pre"/>
    <s v="Pre"/>
    <n v="-121.08154639999999"/>
  </r>
  <r>
    <s v="NonMedia"/>
    <s v="Incremental"/>
    <m/>
    <m/>
    <s v="Competition_1ClueCross"/>
    <s v="Competition 1Cluecross"/>
    <x v="2"/>
    <s v=" DTC"/>
    <x v="7"/>
    <s v="Pre"/>
    <s v="Pre"/>
    <n v="-156.76873889999999"/>
  </r>
  <r>
    <s v="NonMedia"/>
    <s v="Incremental"/>
    <m/>
    <m/>
    <s v="Competition_1ClueCross"/>
    <s v="Competition 1Cluecross"/>
    <x v="2"/>
    <s v=" DTC"/>
    <x v="8"/>
    <s v="Pre"/>
    <s v="Pre"/>
    <n v="-161.86690920000001"/>
  </r>
  <r>
    <s v="NonMedia"/>
    <s v="Incremental"/>
    <m/>
    <m/>
    <s v="Competition_1ClueCross"/>
    <s v="Competition 1Cluecross"/>
    <x v="2"/>
    <s v=" DTC"/>
    <x v="9"/>
    <s v="Pre"/>
    <s v="Pre"/>
    <n v="-169.5141649"/>
  </r>
  <r>
    <s v="NonMedia"/>
    <s v="Incremental"/>
    <m/>
    <m/>
    <s v="Competition_1ClueCross"/>
    <s v="Competition 1Cluecross"/>
    <x v="2"/>
    <s v=" DTC"/>
    <x v="10"/>
    <s v="Pre"/>
    <s v="Pre"/>
    <n v="-112.1597481"/>
  </r>
  <r>
    <s v="NonMedia"/>
    <s v="Incremental"/>
    <m/>
    <m/>
    <s v="Competition_1ClueCross"/>
    <s v="Competition 1Cluecross"/>
    <x v="2"/>
    <s v=" DTC"/>
    <x v="11"/>
    <s v="Pre"/>
    <s v="Pre"/>
    <n v="-85.394353699999996"/>
  </r>
  <r>
    <s v="NonMedia"/>
    <s v="Incremental"/>
    <m/>
    <m/>
    <s v="Competition_1ClueCross"/>
    <s v="Competition 1Cluecross"/>
    <x v="2"/>
    <s v=" DTC"/>
    <x v="12"/>
    <s v="Pre"/>
    <s v="Pre"/>
    <n v="-80.296183299999996"/>
  </r>
  <r>
    <s v="NonMedia"/>
    <s v="Incremental"/>
    <m/>
    <m/>
    <s v="Competition_1ClueCross"/>
    <s v="Competition 1Cluecross"/>
    <x v="2"/>
    <s v=" DTC"/>
    <x v="13"/>
    <s v="Pre"/>
    <s v="Pre"/>
    <n v="-67.550757500000003"/>
  </r>
  <r>
    <s v="NonMedia"/>
    <s v="Incremental"/>
    <m/>
    <m/>
    <s v="Competition_1ClueCross"/>
    <s v="Competition 1Cluecross"/>
    <x v="2"/>
    <s v=" DTC"/>
    <x v="14"/>
    <s v="Pre"/>
    <s v="Pre"/>
    <n v="-57.354416700000002"/>
  </r>
  <r>
    <s v="NonMedia"/>
    <s v="Incremental"/>
    <m/>
    <m/>
    <s v="Competition_1ClueCross"/>
    <s v="Competition 1Cluecross"/>
    <x v="2"/>
    <s v=" DTC"/>
    <x v="15"/>
    <s v="Pre"/>
    <s v="Pre"/>
    <n v="-66.276214800000005"/>
  </r>
  <r>
    <s v="NonMedia"/>
    <s v="Incremental"/>
    <m/>
    <m/>
    <s v="Competition_1ClueCross"/>
    <s v="Competition 1Cluecross"/>
    <x v="2"/>
    <s v=" DTC"/>
    <x v="16"/>
    <s v="Pre"/>
    <s v="Pre"/>
    <n v="-66.276214800000005"/>
  </r>
  <r>
    <s v="NonMedia"/>
    <s v="Incremental"/>
    <m/>
    <m/>
    <s v="Competition_1ClueCross"/>
    <s v="Competition 1Cluecross"/>
    <x v="2"/>
    <s v=" DTC"/>
    <x v="17"/>
    <s v="Pre"/>
    <s v="Pre"/>
    <n v="-168.23962220000001"/>
  </r>
  <r>
    <s v="NonMedia"/>
    <s v="Incremental"/>
    <m/>
    <m/>
    <s v="Competition_1ClueCross"/>
    <s v="Competition 1Cluecross"/>
    <x v="2"/>
    <s v=" DTC"/>
    <x v="18"/>
    <s v="Pre"/>
    <s v="Pre"/>
    <n v="-155.49419639999999"/>
  </r>
  <r>
    <s v="NonMedia"/>
    <s v="Incremental"/>
    <m/>
    <m/>
    <s v="Competition_1ClueCross"/>
    <s v="Competition 1Cluecross"/>
    <x v="2"/>
    <s v=" DTC"/>
    <x v="19"/>
    <s v="Pre"/>
    <s v="Pre"/>
    <n v="-145.29785559999999"/>
  </r>
  <r>
    <s v="NonMedia"/>
    <s v="Incremental"/>
    <m/>
    <m/>
    <s v="Competition_1ClueCross"/>
    <s v="Competition 1Cluecross"/>
    <x v="2"/>
    <s v=" DTC"/>
    <x v="20"/>
    <s v="Pre"/>
    <s v="Pre"/>
    <n v="-150.39602590000001"/>
  </r>
  <r>
    <s v="NonMedia"/>
    <s v="Incremental"/>
    <m/>
    <m/>
    <s v="Competition_1ClueCross"/>
    <s v="Competition 1Cluecross"/>
    <x v="2"/>
    <s v=" DTC"/>
    <x v="21"/>
    <s v="Pre"/>
    <s v="Pre"/>
    <n v="-103.23795"/>
  </r>
  <r>
    <s v="NonMedia"/>
    <s v="Incremental"/>
    <m/>
    <m/>
    <s v="Competition_1ClueCross"/>
    <s v="Competition 1Cluecross"/>
    <x v="2"/>
    <s v=" DTC"/>
    <x v="22"/>
    <s v="Pre"/>
    <s v="Pre"/>
    <n v="-68.825299999999999"/>
  </r>
  <r>
    <s v="NonMedia"/>
    <s v="Incremental"/>
    <m/>
    <m/>
    <s v="Competition_1ClueCross"/>
    <s v="Competition 1Cluecross"/>
    <x v="2"/>
    <s v=" DTC"/>
    <x v="23"/>
    <s v="Pre"/>
    <s v="Pre"/>
    <n v="-66.276214800000005"/>
  </r>
  <r>
    <s v="NonMedia"/>
    <s v="Incremental"/>
    <m/>
    <m/>
    <s v="Competition_1ClueCross"/>
    <s v="Competition 1Cluecross"/>
    <x v="2"/>
    <s v=" DTC"/>
    <x v="24"/>
    <s v="Pre"/>
    <s v="Pre"/>
    <n v="-63.727129699999999"/>
  </r>
  <r>
    <s v="NonMedia"/>
    <s v="Incremental"/>
    <m/>
    <m/>
    <s v="Competition_1ClueCross"/>
    <s v="Competition 1Cluecross"/>
    <x v="2"/>
    <s v=" DTC"/>
    <x v="25"/>
    <s v="Pre"/>
    <s v="Pre"/>
    <n v="-85.394353699999996"/>
  </r>
  <r>
    <s v="NonMedia"/>
    <s v="Incremental"/>
    <m/>
    <m/>
    <s v="Competition_1ClueCross"/>
    <s v="Competition 1Cluecross"/>
    <x v="2"/>
    <s v=" DTC"/>
    <x v="26"/>
    <s v="Pre"/>
    <s v="Pre"/>
    <n v="-61.178044499999999"/>
  </r>
  <r>
    <s v="NonMedia"/>
    <s v="Incremental"/>
    <m/>
    <m/>
    <s v="Competition_1ClueCross"/>
    <s v="Competition 1Cluecross"/>
    <x v="2"/>
    <s v=" DTC"/>
    <x v="27"/>
    <s v="Pre"/>
    <s v="Pre"/>
    <n v="-104.5124926"/>
  </r>
  <r>
    <s v="NonMedia"/>
    <s v="Incremental"/>
    <m/>
    <m/>
    <s v="Competition_1ClueCross"/>
    <s v="Competition 1Cluecross"/>
    <x v="2"/>
    <s v=" DTC"/>
    <x v="28"/>
    <s v="Pre"/>
    <s v="Pre"/>
    <n v="-73.923470300000005"/>
  </r>
  <r>
    <s v="NonMedia"/>
    <s v="Incremental"/>
    <m/>
    <m/>
    <s v="Competition_1ClueCross"/>
    <s v="Competition 1Cluecross"/>
    <x v="2"/>
    <s v=" DTC"/>
    <x v="29"/>
    <s v="Pre"/>
    <s v="Pre"/>
    <n v="-68.825299999999999"/>
  </r>
  <r>
    <s v="NonMedia"/>
    <s v="Incremental"/>
    <m/>
    <m/>
    <s v="Competition_1ClueCross"/>
    <s v="Competition 1Cluecross"/>
    <x v="2"/>
    <s v=" DTC"/>
    <x v="30"/>
    <s v="Pre"/>
    <s v="Pre"/>
    <n v="-72.648927799999996"/>
  </r>
  <r>
    <s v="NonMedia"/>
    <s v="Incremental"/>
    <m/>
    <m/>
    <s v="Competition_1ClueCross"/>
    <s v="Competition 1Cluecross"/>
    <x v="2"/>
    <s v=" DTC"/>
    <x v="31"/>
    <s v="Pre"/>
    <s v="Pre"/>
    <n v="-71.579969599999998"/>
  </r>
  <r>
    <s v="NonMedia"/>
    <s v="Incremental"/>
    <m/>
    <m/>
    <s v="Competition_1ClueCross"/>
    <s v="Competition 1Cluecross"/>
    <x v="2"/>
    <s v=" DTC"/>
    <x v="32"/>
    <s v="Pre"/>
    <s v="Pre"/>
    <n v="-54.594892100000003"/>
  </r>
  <r>
    <s v="NonMedia"/>
    <s v="Incremental"/>
    <m/>
    <m/>
    <s v="Competition_1ClueCross"/>
    <s v="Competition 1Cluecross"/>
    <x v="2"/>
    <s v=" DTC"/>
    <x v="33"/>
    <s v="Pre"/>
    <s v="Pre"/>
    <n v="-70.3667497"/>
  </r>
  <r>
    <s v="NonMedia"/>
    <s v="Incremental"/>
    <m/>
    <m/>
    <s v="Competition_1ClueCross"/>
    <s v="Competition 1Cluecross"/>
    <x v="2"/>
    <s v=" DTC"/>
    <x v="34"/>
    <s v="Pre"/>
    <s v="Pre"/>
    <n v="-98.270805600000003"/>
  </r>
  <r>
    <s v="NonMedia"/>
    <s v="Incremental"/>
    <m/>
    <m/>
    <s v="Competition_1ClueCross"/>
    <s v="Competition 1Cluecross"/>
    <x v="2"/>
    <s v=" DTC"/>
    <x v="35"/>
    <s v="Pre"/>
    <s v="Pre"/>
    <n v="-104.3369048"/>
  </r>
  <r>
    <s v="NonMedia"/>
    <s v="Incremental"/>
    <m/>
    <m/>
    <s v="Competition_1ClueCross"/>
    <s v="Competition 1Cluecross"/>
    <x v="2"/>
    <s v=" DTC"/>
    <x v="36"/>
    <s v="Pre"/>
    <s v="Pre"/>
    <n v="-99.484025500000001"/>
  </r>
  <r>
    <s v="NonMedia"/>
    <s v="Incremental"/>
    <m/>
    <m/>
    <s v="Competition_1ClueCross"/>
    <s v="Competition 1Cluecross"/>
    <x v="2"/>
    <s v=" DTC"/>
    <x v="37"/>
    <s v="Pre"/>
    <s v="Pre"/>
    <n v="-101.9104651"/>
  </r>
  <r>
    <s v="NonMedia"/>
    <s v="Incremental"/>
    <m/>
    <m/>
    <s v="Competition_1ClueCross"/>
    <s v="Competition 1Cluecross"/>
    <x v="2"/>
    <s v=" DTC"/>
    <x v="38"/>
    <s v="Pre"/>
    <s v="Pre"/>
    <n v="-97.057585900000007"/>
  </r>
  <r>
    <s v="NonMedia"/>
    <s v="Incremental"/>
    <m/>
    <m/>
    <s v="Competition_1ClueCross"/>
    <s v="Competition 1Cluecross"/>
    <x v="2"/>
    <s v=" DTC"/>
    <x v="39"/>
    <s v="Pre"/>
    <s v="Pre"/>
    <n v="-87.351827200000002"/>
  </r>
  <r>
    <s v="NonMedia"/>
    <s v="Incremental"/>
    <m/>
    <m/>
    <s v="Competition_1ClueCross"/>
    <s v="Competition 1Cluecross"/>
    <x v="2"/>
    <s v=" DTC"/>
    <x v="40"/>
    <s v="Pre"/>
    <s v="Pre"/>
    <n v="-87.351827200000002"/>
  </r>
  <r>
    <s v="NonMedia"/>
    <s v="Incremental"/>
    <m/>
    <m/>
    <s v="Competition_1ClueCross"/>
    <s v="Competition 1Cluecross"/>
    <x v="2"/>
    <s v=" DTC"/>
    <x v="41"/>
    <s v="Pre"/>
    <s v="Pre"/>
    <n v="-120.1087625"/>
  </r>
  <r>
    <s v="NonMedia"/>
    <s v="Incremental"/>
    <m/>
    <m/>
    <s v="Competition_1ClueCross"/>
    <s v="Competition 1Cluecross"/>
    <x v="2"/>
    <s v=" DTC"/>
    <x v="42"/>
    <s v="Pre"/>
    <s v="Pre"/>
    <n v="-105.5501246"/>
  </r>
  <r>
    <s v="NonMedia"/>
    <s v="Incremental"/>
    <m/>
    <m/>
    <s v="Competition_1ClueCross"/>
    <s v="Competition 1Cluecross"/>
    <x v="2"/>
    <s v=" DTC"/>
    <x v="43"/>
    <s v="Pre"/>
    <s v="Pre"/>
    <n v="-78.859288500000005"/>
  </r>
  <r>
    <s v="NonMedia"/>
    <s v="Incremental"/>
    <m/>
    <m/>
    <s v="Competition_1ClueCross"/>
    <s v="Competition 1Cluecross"/>
    <x v="2"/>
    <s v=" DTC"/>
    <x v="44"/>
    <s v="Pre"/>
    <s v="Pre"/>
    <n v="-77.646068700000001"/>
  </r>
  <r>
    <s v="NonMedia"/>
    <s v="Incremental"/>
    <m/>
    <m/>
    <s v="Competition_1ClueCross"/>
    <s v="Competition 1Cluecross"/>
    <x v="2"/>
    <s v=" DTC"/>
    <x v="45"/>
    <s v="Pre"/>
    <s v="Pre"/>
    <n v="-82.498947999999999"/>
  </r>
  <r>
    <s v="NonMedia"/>
    <s v="Incremental"/>
    <m/>
    <m/>
    <s v="Competition_1ClueCross"/>
    <s v="Competition 1Cluecross"/>
    <x v="2"/>
    <s v=" DTC"/>
    <x v="46"/>
    <s v="Pre"/>
    <s v="Pre"/>
    <n v="-77.646068700000001"/>
  </r>
  <r>
    <s v="NonMedia"/>
    <s v="Incremental"/>
    <m/>
    <m/>
    <s v="Competition_1ClueCross"/>
    <s v="Competition 1Cluecross"/>
    <x v="2"/>
    <s v=" DTC"/>
    <x v="47"/>
    <s v="Pre"/>
    <s v="Pre"/>
    <n v="-88.565047100000001"/>
  </r>
  <r>
    <s v="NonMedia"/>
    <s v="Incremental"/>
    <m/>
    <m/>
    <s v="Competition_1ClueCross"/>
    <s v="Competition 1Cluecross"/>
    <x v="2"/>
    <s v=" DTC"/>
    <x v="48"/>
    <s v="Pre"/>
    <s v="Pre"/>
    <n v="-202.6077105"/>
  </r>
  <r>
    <s v="NonMedia"/>
    <s v="Incremental"/>
    <m/>
    <m/>
    <s v="Competition_1ClueCross"/>
    <s v="Competition 1Cluecross"/>
    <x v="2"/>
    <s v=" DTC"/>
    <x v="49"/>
    <s v="Pre"/>
    <s v="Pre"/>
    <n v="-184.40941309999999"/>
  </r>
  <r>
    <s v="NonMedia"/>
    <s v="Incremental"/>
    <m/>
    <m/>
    <s v="Competition_1ClueCross"/>
    <s v="Competition 1Cluecross"/>
    <x v="2"/>
    <s v=" DTC"/>
    <x v="50"/>
    <s v="Pre"/>
    <s v="Pre"/>
    <n v="-126.17486150000001"/>
  </r>
  <r>
    <s v="NonMedia"/>
    <s v="Incremental"/>
    <m/>
    <m/>
    <s v="Competition_1ClueCross"/>
    <s v="Competition 1Cluecross"/>
    <x v="2"/>
    <s v=" DTC"/>
    <x v="51"/>
    <s v="Pre"/>
    <s v="Pre"/>
    <n v="-144.37315889999999"/>
  </r>
  <r>
    <s v="NonMedia"/>
    <s v="Incremental"/>
    <m/>
    <m/>
    <s v="Competition_1ClueCross"/>
    <s v="Competition 1Cluecross"/>
    <x v="2"/>
    <s v=" DTC"/>
    <x v="52"/>
    <s v="Pre"/>
    <s v="Pre"/>
    <n v="-195.32839150000001"/>
  </r>
  <r>
    <s v="NonMedia"/>
    <s v="Incremental"/>
    <m/>
    <m/>
    <s v="Competition_1ClueCross"/>
    <s v="Competition 1Cluecross"/>
    <x v="2"/>
    <s v=" DTC"/>
    <x v="53"/>
    <s v="Pre"/>
    <s v="Pre"/>
    <n v="-183.19619320000001"/>
  </r>
  <r>
    <s v="NonMedia"/>
    <s v="Incremental"/>
    <m/>
    <m/>
    <s v="Competition_1ClueCross"/>
    <s v="Competition 1Cluecross"/>
    <x v="2"/>
    <s v=" DTC"/>
    <x v="54"/>
    <s v="Pre"/>
    <s v="Pre"/>
    <n v="-226.87210690000001"/>
  </r>
  <r>
    <s v="NonMedia"/>
    <s v="Incremental"/>
    <m/>
    <m/>
    <s v="Competition_1ClueCross"/>
    <s v="Competition 1Cluecross"/>
    <x v="2"/>
    <s v=" DTC"/>
    <x v="55"/>
    <s v="Pre"/>
    <s v="Pre"/>
    <n v="-242.64396450000001"/>
  </r>
  <r>
    <s v="NonMedia"/>
    <s v="Incremental"/>
    <m/>
    <m/>
    <s v="Competition_1ClueCross"/>
    <s v="Competition 1Cluecross"/>
    <x v="2"/>
    <s v=" DTC"/>
    <x v="56"/>
    <s v="Pre"/>
    <s v="Pre"/>
    <n v="-149.2260382"/>
  </r>
  <r>
    <s v="NonMedia"/>
    <s v="Incremental"/>
    <m/>
    <m/>
    <s v="Competition_1ClueCross"/>
    <s v="Competition 1Cluecross"/>
    <x v="2"/>
    <s v=" DTC"/>
    <x v="57"/>
    <s v="Post"/>
    <s v="Post"/>
    <n v="-109.189784"/>
  </r>
  <r>
    <s v="NonMedia"/>
    <s v="Incremental"/>
    <m/>
    <m/>
    <s v="Competition_1ClueCross"/>
    <s v="Competition 1Cluecross"/>
    <x v="2"/>
    <s v=" DTC"/>
    <x v="58"/>
    <s v="Post"/>
    <s v="Post"/>
    <n v="-111.6162236"/>
  </r>
  <r>
    <s v="NonMedia"/>
    <s v="Incremental"/>
    <m/>
    <m/>
    <s v="Competition_1ClueCross"/>
    <s v="Competition 1Cluecross"/>
    <x v="2"/>
    <s v=" DTC"/>
    <x v="59"/>
    <s v="Post"/>
    <s v="Post"/>
    <n v="-75.219629100000006"/>
  </r>
  <r>
    <s v="NonMedia"/>
    <s v="Incremental"/>
    <m/>
    <m/>
    <s v="Competition_1ClueCross"/>
    <s v="Competition 1Cluecross"/>
    <x v="2"/>
    <s v=" DTC"/>
    <x v="60"/>
    <s v="Post"/>
    <s v="Post"/>
    <n v="-70.3667497"/>
  </r>
  <r>
    <s v="NonMedia"/>
    <s v="Incremental"/>
    <m/>
    <m/>
    <s v="Competition_1ClueCross"/>
    <s v="Competition 1Cluecross"/>
    <x v="2"/>
    <s v=" DTC"/>
    <x v="61"/>
    <s v="Post"/>
    <s v="Post"/>
    <n v="-74.641782800000001"/>
  </r>
  <r>
    <s v="NonMedia"/>
    <s v="Incremental"/>
    <m/>
    <m/>
    <s v="Competition_1ClueCross"/>
    <s v="Competition 1Cluecross"/>
    <x v="2"/>
    <s v=" DTC"/>
    <x v="62"/>
    <s v="Post"/>
    <s v="Post"/>
    <n v="-77.458454000000003"/>
  </r>
  <r>
    <s v="NonMedia"/>
    <s v="Incremental"/>
    <m/>
    <m/>
    <s v="Competition_1ClueCross"/>
    <s v="Competition 1Cluecross"/>
    <x v="2"/>
    <s v=" DTC"/>
    <x v="63"/>
    <s v="Post"/>
    <s v="Post"/>
    <n v="-59.150092200000003"/>
  </r>
  <r>
    <s v="NonMedia"/>
    <s v="Incremental"/>
    <m/>
    <m/>
    <s v="Competition_1ClueCross"/>
    <s v="Competition 1Cluecross"/>
    <x v="2"/>
    <s v=" DTC"/>
    <x v="64"/>
    <s v="Post"/>
    <s v="Post"/>
    <n v="-214.06700000000001"/>
  </r>
  <r>
    <s v="NonMedia"/>
    <s v="Incremental"/>
    <m/>
    <m/>
    <s v="Competition_1ClueCross"/>
    <s v="Competition 1Cluecross"/>
    <x v="2"/>
    <s v=" DTC"/>
    <x v="65"/>
    <s v="Post"/>
    <s v="Post"/>
    <n v="-174.63360520000001"/>
  </r>
  <r>
    <s v="NonMedia"/>
    <s v="Incremental"/>
    <m/>
    <m/>
    <s v="Competition_1ClueCross"/>
    <s v="Competition 1Cluecross"/>
    <x v="2"/>
    <s v=" DTC"/>
    <x v="66"/>
    <s v="Post"/>
    <s v="Post"/>
    <n v="-126.7501973"/>
  </r>
  <r>
    <s v="NonMedia"/>
    <s v="Incremental"/>
    <m/>
    <m/>
    <s v="Competition_1ClueCross"/>
    <s v="Competition 1Cluecross"/>
    <x v="2"/>
    <s v=" DTC"/>
    <x v="67"/>
    <s v="Post"/>
    <s v="Post"/>
    <n v="-123.9335263"/>
  </r>
  <r>
    <s v="NonMedia"/>
    <s v="Incremental"/>
    <m/>
    <m/>
    <s v="Competition_1ClueCross"/>
    <s v="Competition 1Cluecross"/>
    <x v="2"/>
    <s v=" DTC"/>
    <x v="68"/>
    <s v="Post"/>
    <s v="Post"/>
    <n v="-136.60854599999999"/>
  </r>
  <r>
    <s v="NonMedia"/>
    <s v="Incremental"/>
    <m/>
    <m/>
    <s v="Competition_1ClueCross"/>
    <s v="Competition 1Cluecross"/>
    <x v="2"/>
    <s v=" DTC"/>
    <x v="69"/>
    <s v="Post"/>
    <s v="Post"/>
    <n v="-136.60854599999999"/>
  </r>
  <r>
    <s v="NonMedia"/>
    <s v="Incremental"/>
    <m/>
    <m/>
    <s v="Competition_1ClueCross"/>
    <s v="Competition 1Cluecross"/>
    <x v="2"/>
    <s v=" DTC"/>
    <x v="70"/>
    <s v="Post"/>
    <s v="Post"/>
    <n v="-152.1002368"/>
  </r>
  <r>
    <s v="NonMedia"/>
    <s v="Incremental"/>
    <m/>
    <m/>
    <s v="Competition_1ClueCross"/>
    <s v="Competition 1Cluecross"/>
    <x v="2"/>
    <s v=" DTC"/>
    <x v="71"/>
    <s v="Post"/>
    <s v="Post"/>
    <n v="-150.69190130000001"/>
  </r>
  <r>
    <s v="NonMedia"/>
    <s v="Incremental"/>
    <m/>
    <m/>
    <s v="Competition_1ClueCross"/>
    <s v="Competition 1Cluecross"/>
    <x v="2"/>
    <s v=" DTC"/>
    <x v="72"/>
    <s v="Post"/>
    <s v="Post"/>
    <n v="-154.91690779999999"/>
  </r>
  <r>
    <s v="NonMedia"/>
    <s v="Incremental"/>
    <m/>
    <m/>
    <s v="Competition_1ClueCross"/>
    <s v="Competition 1Cluecross"/>
    <x v="2"/>
    <s v=" DTC"/>
    <x v="73"/>
    <s v="Post"/>
    <s v="Post"/>
    <n v="-139.425217"/>
  </r>
  <r>
    <s v="NonMedia"/>
    <s v="Incremental"/>
    <m/>
    <m/>
    <s v="Competition_1ClueCross"/>
    <s v="Competition 1Cluecross"/>
    <x v="2"/>
    <s v=" DTC"/>
    <x v="74"/>
    <s v="Post"/>
    <s v="Post"/>
    <n v="-164.77525650000001"/>
  </r>
  <r>
    <s v="NonMedia"/>
    <s v="Incremental"/>
    <m/>
    <m/>
    <s v="Competition_1ClueCross"/>
    <s v="Competition 1Cluecross"/>
    <x v="2"/>
    <s v=" DTC"/>
    <x v="75"/>
    <s v="Post"/>
    <s v="Post"/>
    <n v="-161.9585855"/>
  </r>
  <r>
    <s v="NonMedia"/>
    <s v="Incremental"/>
    <m/>
    <m/>
    <s v="Competition_1ClueCross"/>
    <s v="Competition 1Cluecross"/>
    <x v="2"/>
    <s v=" DTC"/>
    <x v="76"/>
    <s v="Post"/>
    <s v="Post"/>
    <n v="-160.55025000000001"/>
  </r>
  <r>
    <s v="NonMedia"/>
    <s v="Incremental"/>
    <m/>
    <m/>
    <s v="Competition_1ClueCross"/>
    <s v="Competition 1Cluecross"/>
    <x v="2"/>
    <s v=" DTC"/>
    <x v="77"/>
    <s v="Post"/>
    <s v="Post"/>
    <n v="-122.5251908"/>
  </r>
  <r>
    <s v="NonMedia"/>
    <s v="Incremental"/>
    <m/>
    <m/>
    <s v="Competition_1ClueCross"/>
    <s v="Competition 1Cluecross"/>
    <x v="2"/>
    <s v=" DTC"/>
    <x v="78"/>
    <s v="Post"/>
    <s v="Post"/>
    <n v="-150.69190130000001"/>
  </r>
  <r>
    <s v="NonMedia"/>
    <s v="Incremental"/>
    <m/>
    <m/>
    <s v="Competition_1ClueCross"/>
    <s v="Competition 1Cluecross"/>
    <x v="2"/>
    <s v=" DTC"/>
    <x v="79"/>
    <s v="Post"/>
    <s v="Post"/>
    <n v="-181.67528279999999"/>
  </r>
  <r>
    <s v="NonMedia"/>
    <s v="Incremental"/>
    <m/>
    <m/>
    <s v="Competition_1ClueCross"/>
    <s v="Competition 1Cluecross"/>
    <x v="2"/>
    <s v=" DTC"/>
    <x v="80"/>
    <s v="Post"/>
    <s v="Post"/>
    <n v="-109.850171"/>
  </r>
  <r>
    <s v="NonMedia"/>
    <s v="Incremental"/>
    <m/>
    <m/>
    <s v="Competition_1ClueCross"/>
    <s v="Competition 1Cluecross"/>
    <x v="2"/>
    <s v=" DTC"/>
    <x v="81"/>
    <s v="Post"/>
    <s v="Post"/>
    <n v="-123.9335263"/>
  </r>
  <r>
    <s v="NonMedia"/>
    <s v="Incremental"/>
    <m/>
    <m/>
    <s v="Competition_1ClueCross"/>
    <s v="Competition 1Cluecross"/>
    <x v="2"/>
    <s v=" DTC"/>
    <x v="82"/>
    <s v="Post"/>
    <s v="Post"/>
    <n v="-116.8918487"/>
  </r>
  <r>
    <s v="NonMedia"/>
    <s v="Incremental"/>
    <m/>
    <m/>
    <s v="Competition_1ClueCross"/>
    <s v="Competition 1Cluecross"/>
    <x v="2"/>
    <s v=" DTC"/>
    <x v="83"/>
    <s v="Post"/>
    <s v="Post"/>
    <n v="-108.4418355"/>
  </r>
  <r>
    <s v="NonMedia"/>
    <s v="Incremental"/>
    <m/>
    <m/>
    <s v="Competition_1ClueCross"/>
    <s v="Competition 1Cluecross"/>
    <x v="2"/>
    <s v=" DTC"/>
    <x v="84"/>
    <s v="Post"/>
    <s v="Post"/>
    <n v="-94.358480200000002"/>
  </r>
  <r>
    <s v="NonMedia"/>
    <s v="Incremental"/>
    <m/>
    <m/>
    <s v="Competition_1ClueCross"/>
    <s v="Competition 1Cluecross"/>
    <x v="2"/>
    <s v=" DTC"/>
    <x v="85"/>
    <s v="Post"/>
    <s v="Post"/>
    <n v="-61.966763200000003"/>
  </r>
  <r>
    <s v="NonMedia"/>
    <s v="Incremental"/>
    <m/>
    <m/>
    <s v="Competition_1ClueCross"/>
    <s v="Competition 1Cluecross"/>
    <x v="2"/>
    <s v=" DTC"/>
    <x v="86"/>
    <s v="Post"/>
    <s v="Post"/>
    <n v="-69.008440800000002"/>
  </r>
  <r>
    <s v="NonMedia"/>
    <s v="Incremental"/>
    <m/>
    <m/>
    <s v="Competition_1ClueCross"/>
    <s v="Competition 1Cluecross"/>
    <x v="2"/>
    <s v=" DTC"/>
    <x v="87"/>
    <s v="Post"/>
    <s v="Post"/>
    <n v="-77.458454000000003"/>
  </r>
  <r>
    <s v="NonMedia"/>
    <s v="Incremental"/>
    <m/>
    <m/>
    <s v="Competition_1ClueCross"/>
    <s v="Competition 1Cluecross"/>
    <x v="2"/>
    <s v=" DTC"/>
    <x v="88"/>
    <s v="Post"/>
    <s v="Post"/>
    <n v="-43.658401300000001"/>
  </r>
  <r>
    <s v="NonMedia"/>
    <s v="Incremental"/>
    <m/>
    <m/>
    <s v="Competition_1ClueCross"/>
    <s v="Competition 1Cluecross"/>
    <x v="2"/>
    <s v=" DTC"/>
    <x v="89"/>
    <s v="Post"/>
    <s v="Post"/>
    <n v="-57.741756500000001"/>
  </r>
  <r>
    <s v="NonMedia"/>
    <s v="Incremental"/>
    <m/>
    <m/>
    <s v="Competition_1ClueCross"/>
    <s v="Competition 1Cluecross"/>
    <x v="2"/>
    <s v=" DTC"/>
    <x v="90"/>
    <s v="Post"/>
    <s v="Post"/>
    <n v="-49.291743400000001"/>
  </r>
  <r>
    <s v="NonMedia"/>
    <s v="Incremental"/>
    <m/>
    <m/>
    <s v="Competition_1ClueCross"/>
    <s v="Competition 1Cluecross"/>
    <x v="2"/>
    <s v=" DTC"/>
    <x v="91"/>
    <s v="Post"/>
    <s v="Post"/>
    <n v="-52.108414500000002"/>
  </r>
  <r>
    <s v="NonMedia"/>
    <s v="Incremental"/>
    <m/>
    <m/>
    <s v="Competition_1ClueCross"/>
    <s v="Competition 1Cluecross"/>
    <x v="2"/>
    <s v=" DTC"/>
    <x v="92"/>
    <s v="Post"/>
    <s v="Post"/>
    <n v="-41.909618100000003"/>
  </r>
  <r>
    <s v="NonMedia"/>
    <s v="Incremental"/>
    <m/>
    <m/>
    <s v="Competition_1ClueCross"/>
    <s v="Competition 1Cluecross"/>
    <x v="2"/>
    <s v=" DTC"/>
    <x v="93"/>
    <s v="Post"/>
    <s v="Post"/>
    <n v="-38.417149899999998"/>
  </r>
  <r>
    <s v="NonMedia"/>
    <s v="Incremental"/>
    <m/>
    <m/>
    <s v="Competition_1ClueCross"/>
    <s v="Competition 1Cluecross"/>
    <x v="2"/>
    <s v=" DTC"/>
    <x v="94"/>
    <s v="Post"/>
    <s v="Post"/>
    <n v="-44.237930200000001"/>
  </r>
  <r>
    <s v="NonMedia"/>
    <s v="Incremental"/>
    <m/>
    <m/>
    <s v="Competition_1ClueCross"/>
    <s v="Competition 1Cluecross"/>
    <x v="2"/>
    <s v=" DTC"/>
    <x v="95"/>
    <s v="Post"/>
    <s v="Post"/>
    <n v="-53.551178700000001"/>
  </r>
  <r>
    <s v="NonMedia"/>
    <s v="Incremental"/>
    <m/>
    <m/>
    <s v="Competition_1ClueCross"/>
    <s v="Competition 1Cluecross"/>
    <x v="2"/>
    <s v=" DTC"/>
    <x v="96"/>
    <s v="Post"/>
    <s v="Post"/>
    <n v="-58.207802999999998"/>
  </r>
  <r>
    <s v="NonMedia"/>
    <s v="Incremental"/>
    <m/>
    <m/>
    <s v="Competition_1ClueCross"/>
    <s v="Competition 1Cluecross"/>
    <x v="2"/>
    <s v=" DTC"/>
    <x v="97"/>
    <s v="Post"/>
    <s v="Post"/>
    <n v="-46.5662424"/>
  </r>
  <r>
    <s v="NonMedia"/>
    <s v="Incremental"/>
    <m/>
    <m/>
    <s v="Competition_1ClueCross"/>
    <s v="Competition 1Cluecross"/>
    <x v="2"/>
    <s v=" DTC"/>
    <x v="98"/>
    <s v="Post"/>
    <s v="Post"/>
    <n v="-43.073774200000003"/>
  </r>
  <r>
    <s v="NonMedia"/>
    <s v="Incremental"/>
    <m/>
    <m/>
    <s v="Competition_1ClueCross"/>
    <s v="Competition 1Cluecross"/>
    <x v="2"/>
    <s v=" DTC"/>
    <x v="99"/>
    <s v="Post"/>
    <s v="Post"/>
    <n v="-51.222866600000003"/>
  </r>
  <r>
    <s v="NonMedia"/>
    <s v="Incremental"/>
    <m/>
    <m/>
    <s v="Competition_1ClueCross"/>
    <s v="Competition 1Cluecross"/>
    <x v="2"/>
    <s v=" DTC"/>
    <x v="100"/>
    <s v="Post"/>
    <s v="Post"/>
    <n v="-51.222866600000003"/>
  </r>
  <r>
    <s v="NonMedia"/>
    <s v="Incremental"/>
    <m/>
    <m/>
    <s v="Competition_1ClueCross"/>
    <s v="Competition 1Cluecross"/>
    <x v="2"/>
    <s v=" DTC"/>
    <x v="101"/>
    <s v="Post"/>
    <s v="Post"/>
    <n v="-44.237930200000001"/>
  </r>
  <r>
    <s v="NonMedia"/>
    <s v="Incremental"/>
    <m/>
    <m/>
    <s v="Competition_1ClueCross"/>
    <s v="Competition 1Cluecross"/>
    <x v="2"/>
    <s v=" DTC"/>
    <x v="102"/>
    <s v="Post"/>
    <s v="Post"/>
    <n v="-39.581306099999999"/>
  </r>
  <r>
    <s v="NonMedia"/>
    <s v="Incremental"/>
    <m/>
    <m/>
    <s v="Competition_1ClueCross"/>
    <s v="Competition 1Cluecross"/>
    <x v="2"/>
    <s v=" DTC"/>
    <x v="103"/>
    <s v="Post"/>
    <s v="Post"/>
    <n v="-47.730398399999999"/>
  </r>
  <r>
    <s v="NonMedia"/>
    <s v="Incremental"/>
    <m/>
    <m/>
    <s v="Competition_1ClueCross"/>
    <s v="Competition 1Cluecross"/>
    <x v="2"/>
    <s v=" DTC"/>
    <x v="104"/>
    <s v="Post"/>
    <s v="Post"/>
    <n v="-41.909618100000003"/>
  </r>
  <r>
    <s v="NonMedia"/>
    <s v="Incremental"/>
    <m/>
    <m/>
    <s v="Competition_1ClueCross"/>
    <s v="Competition 1Cluecross"/>
    <x v="2"/>
    <s v=" DTC"/>
    <x v="105"/>
    <s v="Post"/>
    <s v="Post"/>
    <n v="-57.043646899999999"/>
  </r>
  <r>
    <s v="NonMedia"/>
    <s v="Incremental"/>
    <m/>
    <m/>
    <s v="Competition_1ClueCross"/>
    <s v="Competition 1Cluecross"/>
    <x v="2"/>
    <s v=" DTC"/>
    <x v="106"/>
    <s v="Post"/>
    <s v="Post"/>
    <n v="-61.700271200000003"/>
  </r>
  <r>
    <s v="NonMedia"/>
    <s v="Incremental"/>
    <m/>
    <m/>
    <s v="Competition_1ClueCross"/>
    <s v="Competition 1Cluecross"/>
    <x v="2"/>
    <s v=" DTC"/>
    <x v="107"/>
    <s v="Post"/>
    <s v="Post"/>
    <n v="-77.998456000000004"/>
  </r>
  <r>
    <s v="NonMedia"/>
    <s v="Incremental"/>
    <m/>
    <m/>
    <s v="Competition_1ClueCross"/>
    <s v="Competition 1Cluecross"/>
    <x v="2"/>
    <s v=" DTC"/>
    <x v="108"/>
    <s v="Post"/>
    <s v="Post"/>
    <n v="-641.44998859999998"/>
  </r>
  <r>
    <s v="NonMedia"/>
    <s v="Incremental"/>
    <m/>
    <m/>
    <s v="Competition_1ClueCross"/>
    <s v="Competition 1Cluecross"/>
    <x v="2"/>
    <s v=" DTC"/>
    <x v="109"/>
    <s v="Post"/>
    <s v="Post"/>
    <n v="-572.76478120000002"/>
  </r>
  <r>
    <s v="NonMedia"/>
    <s v="Incremental"/>
    <m/>
    <m/>
    <s v="Competition_1ClueCross"/>
    <s v="Competition 1Cluecross"/>
    <x v="2"/>
    <s v=" DTC"/>
    <x v="110"/>
    <s v="Post"/>
    <s v="Post"/>
    <n v="-493.60216910000003"/>
  </r>
  <r>
    <s v="NonMedia"/>
    <s v="Incremental"/>
    <m/>
    <m/>
    <s v="Competition_1ClueCross"/>
    <s v="Competition 1Cluecross"/>
    <x v="2"/>
    <s v=" DTC"/>
    <x v="111"/>
    <s v="Post"/>
    <s v="Post"/>
    <n v="-271.24836190000002"/>
  </r>
  <r>
    <s v="NonMedia"/>
    <s v="Incremental"/>
    <m/>
    <m/>
    <s v="Competition_1ClueCross"/>
    <s v="Competition 1Cluecross"/>
    <x v="2"/>
    <s v=" DTC"/>
    <x v="112"/>
    <s v="Post"/>
    <s v="Post"/>
    <n v="-324.7995406"/>
  </r>
  <r>
    <s v="NonMedia"/>
    <s v="Incremental"/>
    <m/>
    <m/>
    <s v="Competition_1ClueCross"/>
    <s v="Competition 1Cluecross"/>
    <x v="2"/>
    <s v=" DTC"/>
    <x v="113"/>
    <s v="Post"/>
    <s v="Post"/>
    <n v="-217.697183"/>
  </r>
  <r>
    <s v="NonMedia"/>
    <s v="Incremental"/>
    <m/>
    <m/>
    <s v="Competition_1ClueCross"/>
    <s v="Competition 1Cluecross"/>
    <x v="2"/>
    <s v=" DTC"/>
    <x v="114"/>
    <s v="Post"/>
    <n v="0"/>
    <n v="-183.9366574"/>
  </r>
  <r>
    <s v="NonMedia"/>
    <s v="Incremental"/>
    <m/>
    <m/>
    <s v="Competition_1ClueCross"/>
    <s v="Competition 1Cluecross"/>
    <x v="2"/>
    <s v=" DTC"/>
    <x v="115"/>
    <s v="Post"/>
    <n v="0"/>
    <n v="-145.51950740000001"/>
  </r>
  <r>
    <s v="NonMedia"/>
    <s v="Incremental"/>
    <m/>
    <m/>
    <s v="Competition_1ClueCross"/>
    <s v="Competition 1Cluecross"/>
    <x v="2"/>
    <s v=" DTC"/>
    <x v="116"/>
    <s v="Post"/>
    <n v="0"/>
    <n v="-90.804172600000001"/>
  </r>
  <r>
    <s v="NonMedia"/>
    <s v="Incremental"/>
    <m/>
    <m/>
    <s v="Competition_1ClueCross"/>
    <s v="Competition 1Cluecross"/>
    <x v="2"/>
    <s v=" DTC"/>
    <x v="117"/>
    <s v="Post"/>
    <n v="0"/>
    <n v="-133.87794679999999"/>
  </r>
  <r>
    <s v="NonMedia"/>
    <s v="Incremental"/>
    <m/>
    <m/>
    <s v="Competition_1ClueCross"/>
    <s v="Competition 1Cluecross"/>
    <x v="2"/>
    <s v=" DTC"/>
    <x v="118"/>
    <s v="Post"/>
    <n v="0"/>
    <n v="-180.44418909999999"/>
  </r>
  <r>
    <s v="NonMedia"/>
    <s v="Incremental"/>
    <m/>
    <m/>
    <s v="Competition_1ClueCross"/>
    <s v="Competition 1Cluecross"/>
    <x v="2"/>
    <s v=" DTC"/>
    <x v="119"/>
    <s v="Post"/>
    <n v="0"/>
    <n v="-228.1745876"/>
  </r>
  <r>
    <s v="NonMedia"/>
    <s v="Incremental"/>
    <m/>
    <m/>
    <s v="Competition_1ClueCross"/>
    <s v="Competition 1Cluecross"/>
    <x v="2"/>
    <s v=" DTC"/>
    <x v="120"/>
    <s v="Post"/>
    <n v="0"/>
    <n v="-158.32522399999999"/>
  </r>
  <r>
    <s v="NonMedia"/>
    <s v="Incremental"/>
    <m/>
    <m/>
    <s v="Competition_1ClueCross"/>
    <s v="Competition 1Cluecross"/>
    <x v="2"/>
    <s v=" DTC"/>
    <x v="121"/>
    <s v="Post"/>
    <n v="0"/>
    <n v="-91.968328600000007"/>
  </r>
  <r>
    <s v="NonMedia"/>
    <s v="Incremental"/>
    <m/>
    <m/>
    <s v="Competition_1ClueCross"/>
    <s v="Competition 1Cluecross"/>
    <x v="2"/>
    <s v=" DTC"/>
    <x v="122"/>
    <s v="Post"/>
    <n v="0"/>
    <n v="-81.256456600000007"/>
  </r>
  <r>
    <s v="NonMedia"/>
    <s v="Incremental"/>
    <m/>
    <m/>
    <s v="Competition_1ClueCross"/>
    <s v="Competition 1Cluecross"/>
    <x v="2"/>
    <s v=" DTC"/>
    <x v="123"/>
    <s v="Post"/>
    <n v="0"/>
    <n v="-72.993088200000003"/>
  </r>
  <r>
    <s v="NonMedia"/>
    <s v="Incremental"/>
    <m/>
    <m/>
    <s v="Competition_1ClueCross"/>
    <s v="Competition 1Cluecross"/>
    <x v="2"/>
    <s v=" DTC"/>
    <x v="124"/>
    <s v="Post"/>
    <n v="0"/>
    <n v="-101.9148778"/>
  </r>
  <r>
    <s v="NonMedia"/>
    <s v="Incremental"/>
    <m/>
    <m/>
    <s v="Competition_1ClueCross"/>
    <s v="Competition 1Cluecross"/>
    <x v="2"/>
    <s v=" DTC"/>
    <x v="125"/>
    <s v="Post"/>
    <n v="0"/>
    <n v="-67.484175800000003"/>
  </r>
  <r>
    <s v="NonMedia"/>
    <s v="Incremental"/>
    <m/>
    <m/>
    <s v="Competition_1ClueCross"/>
    <s v="Competition 1Cluecross"/>
    <x v="2"/>
    <s v=" DTC"/>
    <x v="126"/>
    <s v="Post"/>
    <n v="0"/>
    <n v="-79.879228499999996"/>
  </r>
  <r>
    <s v="NonMedia"/>
    <s v="Incremental"/>
    <m/>
    <m/>
    <s v="Competition_1ClueCross"/>
    <s v="Competition 1Cluecross"/>
    <x v="2"/>
    <s v=" DTC"/>
    <x v="127"/>
    <s v="Post"/>
    <n v="0"/>
    <n v="-66.106947700000006"/>
  </r>
  <r>
    <s v="NonMedia"/>
    <s v="Incremental"/>
    <m/>
    <m/>
    <s v="Competition_1ClueCross"/>
    <s v="Competition 1Cluecross"/>
    <x v="2"/>
    <s v=" DTC"/>
    <x v="128"/>
    <s v="Post"/>
    <n v="0"/>
    <n v="-72.993088200000003"/>
  </r>
  <r>
    <s v="NonMedia"/>
    <s v="Incremental"/>
    <m/>
    <m/>
    <s v="Competition_1ClueCross"/>
    <s v="Competition 1Cluecross"/>
    <x v="2"/>
    <s v=" DTC"/>
    <x v="129"/>
    <s v="Post"/>
    <n v="0"/>
    <n v="-81.256456600000007"/>
  </r>
  <r>
    <s v="NonMedia"/>
    <s v="Incremental"/>
    <m/>
    <m/>
    <s v="Competition_1ClueCross"/>
    <s v="Competition 1Cluecross"/>
    <x v="2"/>
    <s v=" DTC"/>
    <x v="130"/>
    <s v="Post"/>
    <n v="0"/>
    <n v="-257.54165060000003"/>
  </r>
  <r>
    <s v="NonMedia"/>
    <s v="Incremental"/>
    <m/>
    <m/>
    <s v="Competition_1ClueCross"/>
    <s v="Competition 1Cluecross"/>
    <x v="2"/>
    <s v=" DTC"/>
    <x v="131"/>
    <s v="Post"/>
    <n v="0"/>
    <n v="-469.63477460000001"/>
  </r>
  <r>
    <s v="NonMedia"/>
    <s v="Incremental"/>
    <m/>
    <m/>
    <s v="Competition_1ClueCross"/>
    <s v="Competition 1Cluecross"/>
    <x v="2"/>
    <s v=" DTC"/>
    <x v="132"/>
    <s v="Post"/>
    <n v="0"/>
    <n v="-359.4565283"/>
  </r>
  <r>
    <s v="NonMedia"/>
    <s v="Incremental"/>
    <m/>
    <m/>
    <s v="Competition_1ClueCross"/>
    <s v="Competition 1Cluecross"/>
    <x v="2"/>
    <s v=" DTC"/>
    <x v="133"/>
    <s v="Post"/>
    <n v="0"/>
    <n v="-425.56347620000003"/>
  </r>
  <r>
    <s v="NonMedia"/>
    <s v="Incremental"/>
    <m/>
    <m/>
    <s v="Competition_1ClueCross"/>
    <s v="Competition 1Cluecross"/>
    <x v="2"/>
    <s v=" DTC"/>
    <x v="134"/>
    <s v="Post"/>
    <n v="0"/>
    <n v="-443.46744109999997"/>
  </r>
  <r>
    <s v="NonMedia"/>
    <s v="Incremental"/>
    <m/>
    <m/>
    <s v="Competition_1ClueCross"/>
    <s v="Competition 1Cluecross"/>
    <x v="2"/>
    <s v=" DTC"/>
    <x v="135"/>
    <s v="Post"/>
    <n v="0"/>
    <n v="-440.71298489999998"/>
  </r>
  <r>
    <s v="NonMedia"/>
    <s v="Incremental"/>
    <m/>
    <m/>
    <s v="Competition_1ClueCross"/>
    <s v="Competition 1Cluecross"/>
    <x v="2"/>
    <s v=" DTC"/>
    <x v="136"/>
    <s v="Post"/>
    <n v="0"/>
    <n v="-420.05456379999998"/>
  </r>
  <r>
    <s v="NonMedia"/>
    <s v="Incremental"/>
    <m/>
    <m/>
    <s v="Competition_1ClueCross"/>
    <s v="Competition 1Cluecross"/>
    <x v="2"/>
    <s v=" DTC"/>
    <x v="137"/>
    <s v="Post"/>
    <n v="0"/>
    <n v="-447.59912539999999"/>
  </r>
  <r>
    <s v="NonMedia"/>
    <s v="Incremental"/>
    <m/>
    <m/>
    <s v="Competition_1ClueCross"/>
    <s v="Competition 1Cluecross"/>
    <x v="2"/>
    <s v=" DTC"/>
    <x v="138"/>
    <s v="Post"/>
    <n v="0"/>
    <n v="-364.96544069999999"/>
  </r>
  <r>
    <s v="NonMedia"/>
    <s v="Incremental"/>
    <m/>
    <m/>
    <s v="Competition_1ClueCross"/>
    <s v="Competition 1Cluecross"/>
    <x v="2"/>
    <s v=" DTC"/>
    <x v="139"/>
    <s v="Post"/>
    <n v="0"/>
    <n v="-345.68424759999999"/>
  </r>
  <r>
    <s v="NonMedia"/>
    <s v="Incremental"/>
    <m/>
    <m/>
    <s v="Competition_1ClueCross"/>
    <s v="Competition 1Cluecross"/>
    <x v="2"/>
    <s v=" DTC"/>
    <x v="140"/>
    <s v="Post"/>
    <n v="0"/>
    <n v="-341.55256329999997"/>
  </r>
  <r>
    <s v="NonMedia"/>
    <s v="Incremental"/>
    <m/>
    <m/>
    <s v="Competition_1ClueCross"/>
    <s v="Competition 1Cluecross"/>
    <x v="2"/>
    <s v=" DTC"/>
    <x v="141"/>
    <s v="Post"/>
    <n v="0"/>
    <n v="-319.51691410000001"/>
  </r>
  <r>
    <s v="NonMedia"/>
    <s v="Incremental"/>
    <m/>
    <m/>
    <s v="Competition_1ClueCross"/>
    <s v="Competition 1Cluecross"/>
    <x v="2"/>
    <s v=" DTC"/>
    <x v="142"/>
    <s v="Post"/>
    <n v="0"/>
    <n v="-330.53473869999999"/>
  </r>
  <r>
    <s v="NonMedia"/>
    <s v="Incremental"/>
    <m/>
    <m/>
    <s v="Competition_1ClueCross"/>
    <s v="Competition 1Cluecross"/>
    <x v="2"/>
    <s v=" DTC"/>
    <x v="143"/>
    <s v="Post"/>
    <n v="0"/>
    <n v="-355.32484419999997"/>
  </r>
  <r>
    <s v="NonMedia"/>
    <s v="Incremental"/>
    <m/>
    <m/>
    <s v="Competition_1ClueCross"/>
    <s v="Competition 1Cluecross"/>
    <x v="2"/>
    <s v=" DTC"/>
    <x v="144"/>
    <s v="Post"/>
    <n v="0"/>
    <n v="-329.15751060000002"/>
  </r>
  <r>
    <s v="NonMedia"/>
    <s v="Incremental"/>
    <m/>
    <m/>
    <s v="Competition_1ClueCross"/>
    <s v="Competition 1Cluecross"/>
    <x v="2"/>
    <s v=" DTC"/>
    <x v="145"/>
    <s v="Post"/>
    <n v="0"/>
    <n v="-286.4634403"/>
  </r>
  <r>
    <s v="NonMedia"/>
    <s v="Incremental"/>
    <m/>
    <m/>
    <s v="Competition_1ClueCross"/>
    <s v="Competition 1Cluecross"/>
    <x v="2"/>
    <s v=" DTC"/>
    <x v="146"/>
    <s v="Post"/>
    <n v="0"/>
    <n v="-300.23572100000001"/>
  </r>
  <r>
    <s v="NonMedia"/>
    <s v="Incremental"/>
    <m/>
    <m/>
    <s v="Competition_1ClueCross"/>
    <s v="Competition 1Cluecross"/>
    <x v="2"/>
    <s v=" DTC"/>
    <x v="147"/>
    <s v="Post"/>
    <n v="0"/>
    <n v="-287.8406683"/>
  </r>
  <r>
    <s v="NonMedia"/>
    <s v="Incremental"/>
    <m/>
    <m/>
    <s v="Competition_1ClueCross"/>
    <s v="Competition 1Cluecross"/>
    <x v="2"/>
    <s v=" DTC"/>
    <x v="148"/>
    <s v="Post"/>
    <n v="0"/>
    <n v="-239.6376855"/>
  </r>
  <r>
    <s v="NonMedia"/>
    <s v="Incremental"/>
    <m/>
    <m/>
    <s v="Competition_1ClueCross"/>
    <s v="Competition 1Cluecross"/>
    <x v="2"/>
    <s v=" DTC"/>
    <x v="149"/>
    <s v="Post"/>
    <n v="0"/>
    <n v="-224.48817679999999"/>
  </r>
  <r>
    <s v="NonMedia"/>
    <s v="Incremental"/>
    <m/>
    <m/>
    <s v="Competition_1ClueCross"/>
    <s v="Competition 1Cluecross"/>
    <x v="2"/>
    <s v=" DTC"/>
    <x v="150"/>
    <s v="Post"/>
    <n v="0"/>
    <n v="-218.97926440000001"/>
  </r>
  <r>
    <s v="NonMedia"/>
    <s v="Incremental"/>
    <m/>
    <m/>
    <s v="Competition_1ClueCross"/>
    <s v="Competition 1Cluecross"/>
    <x v="2"/>
    <s v=" DTC"/>
    <x v="151"/>
    <s v="Post"/>
    <n v="0"/>
    <n v="-207.96143979999999"/>
  </r>
  <r>
    <s v="NonMedia"/>
    <s v="Incremental"/>
    <m/>
    <m/>
    <s v="Competition_1ClueCross"/>
    <s v="Competition 1Cluecross"/>
    <x v="2"/>
    <s v=" DTC"/>
    <x v="152"/>
    <s v="Post"/>
    <n v="0"/>
    <n v="-179.03965020000001"/>
  </r>
  <r>
    <s v="NonMedia"/>
    <s v="Incremental"/>
    <m/>
    <m/>
    <s v="Competition_1ClueCross"/>
    <s v="Competition 1Cluecross"/>
    <x v="2"/>
    <s v=" DTC"/>
    <x v="153"/>
    <s v="Post"/>
    <n v="0"/>
    <n v="-169.02091669999999"/>
  </r>
  <r>
    <s v="NonMedia"/>
    <s v="Incremental"/>
    <m/>
    <m/>
    <s v="Competition_1ClueCross"/>
    <s v="Competition 1Cluecross"/>
    <x v="2"/>
    <s v=" DTC"/>
    <x v="154"/>
    <s v="Post"/>
    <n v="0"/>
    <n v="-211.9262263"/>
  </r>
  <r>
    <s v="NonMedia"/>
    <s v="Incremental"/>
    <m/>
    <m/>
    <s v="Competition_1ClueCross"/>
    <s v="Competition 1Cluecross"/>
    <x v="2"/>
    <s v=" DTC"/>
    <x v="155"/>
    <s v="Post"/>
    <n v="0"/>
    <n v="-286.03539740000002"/>
  </r>
  <r>
    <s v="NonMedia"/>
    <s v="Incremental"/>
    <m/>
    <m/>
    <s v="Competition_1ClueCross"/>
    <s v="Competition 1Cluecross"/>
    <x v="2"/>
    <s v=" DTC"/>
    <x v="156"/>
    <s v="Post"/>
    <n v="0"/>
    <n v="-310.73845440000002"/>
  </r>
  <r>
    <s v="NonMedia"/>
    <s v="Incremental"/>
    <m/>
    <m/>
    <s v="Competition_1ClueCross"/>
    <s v="Competition 1Cluecross"/>
    <x v="2"/>
    <s v=" DTC"/>
    <x v="157"/>
    <s v="Post"/>
    <n v="0"/>
    <n v="-440.75454430000002"/>
  </r>
  <r>
    <s v="NonMedia"/>
    <s v="Incremental"/>
    <m/>
    <m/>
    <s v="Competition_1ClueCross"/>
    <s v="Competition 1Cluecross"/>
    <x v="2"/>
    <s v=" DTC"/>
    <x v="158"/>
    <s v="Post"/>
    <n v="0"/>
    <n v="-401.74971729999999"/>
  </r>
  <r>
    <s v="NonMedia"/>
    <s v="Incremental"/>
    <m/>
    <m/>
    <s v="Competition_1ClueCross"/>
    <s v="Competition 1Cluecross"/>
    <x v="2"/>
    <s v=" DTC"/>
    <x v="159"/>
    <s v="Post"/>
    <n v="0"/>
    <n v="-396.54907370000001"/>
  </r>
  <r>
    <s v="NonMedia"/>
    <s v="Incremental"/>
    <m/>
    <m/>
    <s v="Competition_1ClueCross"/>
    <s v="Competition 1Cluecross"/>
    <x v="2"/>
    <s v=" DTC"/>
    <x v="160"/>
    <s v="Post"/>
    <n v="0"/>
    <n v="-635.77867890000005"/>
  </r>
  <r>
    <s v="NonMedia"/>
    <s v="Incremental"/>
    <m/>
    <m/>
    <s v="Competition_1ClueCross"/>
    <s v="Competition 1Cluecross"/>
    <x v="2"/>
    <s v=" DTC"/>
    <x v="161"/>
    <s v="Post"/>
    <n v="0"/>
    <n v="-401.74971729999999"/>
  </r>
  <r>
    <s v="NonMedia"/>
    <s v="Incremental"/>
    <m/>
    <m/>
    <s v="Competition_1ClueCross"/>
    <s v="Competition 1Cluecross"/>
    <x v="2"/>
    <s v=" DTC"/>
    <x v="162"/>
    <s v="Post"/>
    <n v="0"/>
    <n v="-326.34038520000001"/>
  </r>
  <r>
    <s v="NonMedia"/>
    <s v="Incremental"/>
    <m/>
    <m/>
    <s v="Competition_1ClueCross"/>
    <s v="Competition 1Cluecross"/>
    <x v="2"/>
    <s v=" DTC"/>
    <x v="163"/>
    <s v="Post"/>
    <n v="0"/>
    <n v="-323.74006350000002"/>
  </r>
  <r>
    <s v="NonMedia"/>
    <s v="Incremental"/>
    <m/>
    <m/>
    <s v="Competition_1ClueCross"/>
    <s v="Competition 1Cluecross"/>
    <x v="2"/>
    <s v=" DTC"/>
    <x v="164"/>
    <s v="Post"/>
    <n v="0"/>
    <n v="-321.1397417"/>
  </r>
  <r>
    <s v="NonMedia"/>
    <s v="Incremental"/>
    <m/>
    <m/>
    <s v="Competition_1ClueCross"/>
    <s v="Competition 1Cluecross"/>
    <x v="2"/>
    <s v=" DTC"/>
    <x v="165"/>
    <s v="Post"/>
    <n v="0"/>
    <n v="-351.04344229999998"/>
  </r>
  <r>
    <s v="NonMedia"/>
    <s v="Incremental"/>
    <m/>
    <m/>
    <s v="Competition_1ClueCross"/>
    <s v="Competition 1Cluecross"/>
    <x v="2"/>
    <s v=" DTC"/>
    <x v="166"/>
    <s v="Post"/>
    <n v="0"/>
    <n v="-328.94070699999997"/>
  </r>
  <r>
    <s v="NonMedia"/>
    <s v="Incremental"/>
    <m/>
    <m/>
    <s v="Competition_1ClueCross"/>
    <s v="Competition 1Cluecross"/>
    <x v="2"/>
    <s v=" DTC"/>
    <x v="167"/>
    <s v="Post"/>
    <n v="0"/>
    <n v="-331.54102879999999"/>
  </r>
  <r>
    <s v="NonMedia"/>
    <s v="Incremental"/>
    <m/>
    <m/>
    <s v="Competition_1ClueCross"/>
    <s v="Competition 1Cluecross"/>
    <x v="2"/>
    <s v=" DTC"/>
    <x v="168"/>
    <s v="Post"/>
    <n v="0"/>
    <n v="-383.5474648"/>
  </r>
  <r>
    <s v="NonMedia"/>
    <s v="Incremental"/>
    <m/>
    <m/>
    <s v="Competition_1ClueCross"/>
    <s v="Competition 1Cluecross"/>
    <x v="2"/>
    <s v=" DTC"/>
    <x v="169"/>
    <s v="Post"/>
    <n v="0"/>
    <n v="-249.63089239999999"/>
  </r>
  <r>
    <s v="NonMedia"/>
    <s v="Incremental"/>
    <m/>
    <m/>
    <s v="Competition_1ClueCross"/>
    <s v="Competition 1Cluecross"/>
    <x v="2"/>
    <s v=" DTC"/>
    <x v="170"/>
    <s v="Post"/>
    <n v="0"/>
    <n v="-201.52493910000001"/>
  </r>
  <r>
    <s v="NonMedia"/>
    <s v="Incremental"/>
    <m/>
    <m/>
    <s v="Competition_1ClueCross"/>
    <s v="Competition 1Cluecross"/>
    <x v="2"/>
    <s v=" DTC"/>
    <x v="171"/>
    <s v="Post"/>
    <n v="0"/>
    <n v="-172.92139940000001"/>
  </r>
  <r>
    <s v="NonMedia"/>
    <s v="Incremental"/>
    <m/>
    <m/>
    <s v="Competition_1ClueCross"/>
    <s v="Competition 1Cluecross"/>
    <x v="2"/>
    <s v=" DTC"/>
    <x v="172"/>
    <s v="Post"/>
    <n v="0"/>
    <n v="-210.62606539999999"/>
  </r>
  <r>
    <s v="NonMedia"/>
    <s v="Incremental"/>
    <m/>
    <m/>
    <s v="Competition_1ClueCross"/>
    <s v="Competition 1Cluecross"/>
    <x v="2"/>
    <s v=" DTC"/>
    <x v="173"/>
    <s v="Post"/>
    <n v="0"/>
    <n v="-219.7271916"/>
  </r>
  <r>
    <s v="NonMedia"/>
    <s v="Incremental"/>
    <m/>
    <m/>
    <s v="Competition_1ClueCross"/>
    <s v="Competition 1Cluecross"/>
    <x v="2"/>
    <s v=" DTC"/>
    <x v="174"/>
    <s v="Post"/>
    <n v="0"/>
    <n v="-232.72880069999999"/>
  </r>
  <r>
    <s v="NonMedia"/>
    <s v="Incremental"/>
    <m/>
    <m/>
    <s v="Competition_1ClueCross"/>
    <s v="Competition 1Cluecross"/>
    <x v="2"/>
    <s v=" DTC"/>
    <x v="175"/>
    <s v="Post"/>
    <n v="0"/>
    <n v="-373.14617750000002"/>
  </r>
  <r>
    <s v="NonMedia"/>
    <s v="Incremental"/>
    <m/>
    <m/>
    <s v="Competition_1ClueCross"/>
    <s v="Competition 1Cluecross"/>
    <x v="2"/>
    <s v=" DTC"/>
    <x v="176"/>
    <s v="Post"/>
    <n v="0"/>
    <n v="-416.05148709999997"/>
  </r>
  <r>
    <s v="NonMedia"/>
    <s v="Incremental"/>
    <m/>
    <m/>
    <s v="Competition_1ClueCross"/>
    <s v="Competition 1Cluecross"/>
    <x v="2"/>
    <s v=" DTC"/>
    <x v="177"/>
    <s v="Post"/>
    <n v="0"/>
    <n v="-354.9439251"/>
  </r>
  <r>
    <s v="NonMedia"/>
    <s v="Incremental"/>
    <m/>
    <m/>
    <s v="Competition_1ClueCross"/>
    <s v="Competition 1Cluecross"/>
    <x v="2"/>
    <s v=" DTC"/>
    <x v="178"/>
    <s v="Post"/>
    <n v="0"/>
    <n v="-360.14456860000001"/>
  </r>
  <r>
    <s v="NonMedia"/>
    <s v="Incremental"/>
    <m/>
    <m/>
    <s v="Competition_1ClueCross"/>
    <s v="Competition 1Cluecross"/>
    <x v="2"/>
    <s v=" DTC"/>
    <x v="179"/>
    <s v="Post"/>
    <n v="0"/>
    <n v="-289.93588010000002"/>
  </r>
  <r>
    <s v="NonMedia"/>
    <s v="Incremental"/>
    <m/>
    <m/>
    <s v="Competition_1ClueCross"/>
    <s v="Competition 1Cluecross"/>
    <x v="2"/>
    <s v=" DTC"/>
    <x v="180"/>
    <s v="Post"/>
    <n v="0"/>
    <n v="-302.93748909999999"/>
  </r>
  <r>
    <s v="NonMedia"/>
    <s v="Incremental"/>
    <m/>
    <m/>
    <s v="Competition_1ClueCross"/>
    <s v="Competition 1Cluecross"/>
    <x v="2"/>
    <s v=" DTC"/>
    <x v="181"/>
    <s v="Post"/>
    <n v="0"/>
    <n v="-267.83314480000001"/>
  </r>
  <r>
    <s v="NonMedia"/>
    <s v="Incremental"/>
    <m/>
    <m/>
    <s v="Competition_1ClueCross"/>
    <s v="Competition 1Cluecross"/>
    <x v="2"/>
    <s v=" DTC"/>
    <x v="182"/>
    <s v="Post"/>
    <n v="0"/>
    <n v="-295.13652380000002"/>
  </r>
  <r>
    <s v="NonMedia"/>
    <s v="Incremental"/>
    <m/>
    <m/>
    <s v="Competition_1ClueCross"/>
    <s v="Competition 1Cluecross"/>
    <x v="2"/>
    <s v=" DTC"/>
    <x v="183"/>
    <s v="Post"/>
    <n v="0"/>
    <n v="-321.1397417"/>
  </r>
  <r>
    <s v="NonMedia"/>
    <s v="Incremental"/>
    <m/>
    <m/>
    <s v="Competition_1ClueCross"/>
    <s v="Competition 1Cluecross"/>
    <x v="2"/>
    <s v=" DTC"/>
    <x v="184"/>
    <s v="Post"/>
    <n v="0"/>
    <n v="-80.910392999999999"/>
  </r>
  <r>
    <s v="NonMedia"/>
    <s v="Incremental"/>
    <m/>
    <m/>
    <s v="Competition_1ClueCross"/>
    <s v="Competition 1Cluecross"/>
    <x v="2"/>
    <s v=" DTC"/>
    <x v="185"/>
    <s v="Post"/>
    <n v="0"/>
    <n v="-121.3655895"/>
  </r>
  <r>
    <s v="NonMedia"/>
    <s v="Incremental"/>
    <m/>
    <m/>
    <s v="Competition_1ClueCross"/>
    <s v="Competition 1Cluecross"/>
    <x v="2"/>
    <s v=" DTC"/>
    <x v="186"/>
    <s v="Post"/>
    <n v="0"/>
    <n v="-77.539126600000003"/>
  </r>
  <r>
    <s v="NonMedia"/>
    <s v="Incremental"/>
    <m/>
    <m/>
    <s v="Competition_1ClueCross"/>
    <s v="Competition 1Cluecross"/>
    <x v="2"/>
    <s v=" DTC"/>
    <x v="187"/>
    <s v="Post"/>
    <n v="0"/>
    <n v="-107.88052399999999"/>
  </r>
  <r>
    <s v="NonMedia"/>
    <s v="Incremental"/>
    <m/>
    <m/>
    <s v="Competition_1ClueCross"/>
    <s v="Competition 1Cluecross"/>
    <x v="2"/>
    <s v=" DTC"/>
    <x v="188"/>
    <s v="Post"/>
    <n v="0"/>
    <n v="-97.7667249"/>
  </r>
  <r>
    <s v="NonMedia"/>
    <s v="Incremental"/>
    <m/>
    <m/>
    <s v="Competition_1ClueCross"/>
    <s v="Competition 1Cluecross"/>
    <x v="2"/>
    <s v=" DTC"/>
    <x v="189"/>
    <s v="Post"/>
    <n v="0"/>
    <n v="-119.67995620000001"/>
  </r>
  <r>
    <s v="NonMedia"/>
    <s v="Incremental"/>
    <m/>
    <m/>
    <s v="Competition_1ClueCross"/>
    <s v="Competition 1Cluecross"/>
    <x v="2"/>
    <s v=" DTC"/>
    <x v="190"/>
    <s v="Post"/>
    <n v="0"/>
    <n v="-369.15366790000002"/>
  </r>
  <r>
    <s v="NonMedia"/>
    <s v="Incremental"/>
    <m/>
    <m/>
    <s v="Competition_1ClueCross"/>
    <s v="Competition 1Cluecross"/>
    <x v="2"/>
    <s v=" DTC"/>
    <x v="191"/>
    <s v="Post"/>
    <n v="0"/>
    <n v="-338.81227059999998"/>
  </r>
  <r>
    <s v="NonMedia"/>
    <s v="Incremental"/>
    <m/>
    <m/>
    <s v="Competition_1ClueCross"/>
    <s v="Competition 1Cluecross"/>
    <x v="2"/>
    <s v=" DTC"/>
    <x v="192"/>
    <s v="Post"/>
    <n v="0"/>
    <n v="-315.21340600000002"/>
  </r>
  <r>
    <s v="NonMedia"/>
    <s v="Incremental"/>
    <m/>
    <m/>
    <s v="Competition_1ClueCross"/>
    <s v="Competition 1Cluecross"/>
    <x v="2"/>
    <s v=" DTC"/>
    <x v="193"/>
    <s v="Post"/>
    <n v="0"/>
    <n v="-150.0213536"/>
  </r>
  <r>
    <s v="NonMedia"/>
    <s v="Incremental"/>
    <m/>
    <m/>
    <s v="Competition_1ClueCross"/>
    <s v="Competition 1Cluecross"/>
    <x v="2"/>
    <s v=" DTC"/>
    <x v="194"/>
    <s v="Post"/>
    <n v="0"/>
    <n v="-262.95877710000002"/>
  </r>
  <r>
    <s v="NonMedia"/>
    <s v="Incremental"/>
    <m/>
    <m/>
    <s v="Competition_1ClueCross"/>
    <s v="Competition 1Cluecross"/>
    <x v="2"/>
    <s v=" DTC"/>
    <x v="195"/>
    <s v="Post"/>
    <n v="0"/>
    <n v="-323.64157180000001"/>
  </r>
  <r>
    <s v="NonMedia"/>
    <s v="Incremental"/>
    <m/>
    <m/>
    <s v="Competition_1ClueCross"/>
    <s v="Competition 1Cluecross"/>
    <x v="2"/>
    <s v=" DTC"/>
    <x v="196"/>
    <s v="Post"/>
    <n v="0"/>
    <n v="-257.90187759999998"/>
  </r>
  <r>
    <s v="NonMedia"/>
    <s v="Incremental"/>
    <m/>
    <m/>
    <s v="Competition_1ClueCross"/>
    <s v="Competition 1Cluecross"/>
    <x v="2"/>
    <s v=" DTC"/>
    <x v="197"/>
    <s v="Post"/>
    <n v="0"/>
    <n v="-214.07541470000001"/>
  </r>
  <r>
    <s v="NonMedia"/>
    <s v="Incremental"/>
    <m/>
    <m/>
    <s v="Competition_1ClueCross"/>
    <s v="Competition 1Cluecross"/>
    <x v="2"/>
    <s v=" DTC"/>
    <x v="198"/>
    <s v="Post"/>
    <n v="0"/>
    <n v="-85.967292499999999"/>
  </r>
  <r>
    <s v="NonMedia"/>
    <s v="Incremental"/>
    <m/>
    <m/>
    <s v="Competition_1ClueCross"/>
    <s v="Competition 1Cluecross"/>
    <x v="2"/>
    <s v=" DTC"/>
    <x v="199"/>
    <s v="Post"/>
    <n v="0"/>
    <n v="-261.273144"/>
  </r>
  <r>
    <s v="NonMedia"/>
    <s v="Incremental"/>
    <m/>
    <m/>
    <s v="Competition_1ClueCross"/>
    <s v="Competition 1Cluecross"/>
    <x v="2"/>
    <s v=" DTC"/>
    <x v="200"/>
    <s v="Post"/>
    <n v="0"/>
    <n v="-268.01567669999997"/>
  </r>
  <r>
    <s v="NonMedia"/>
    <s v="Incremental"/>
    <m/>
    <m/>
    <s v="Competition_1ClueCross"/>
    <s v="Competition 1Cluecross"/>
    <x v="2"/>
    <s v=" DTC"/>
    <x v="201"/>
    <s v="Post"/>
    <n v="0"/>
    <n v="-252.844978"/>
  </r>
  <r>
    <s v="NonMedia"/>
    <s v="Incremental"/>
    <m/>
    <m/>
    <s v="Competition_1ClueCross"/>
    <s v="Competition 1Cluecross"/>
    <x v="2"/>
    <s v=" DTC"/>
    <x v="202"/>
    <s v="Post"/>
    <n v="0"/>
    <n v="-313.52777270000001"/>
  </r>
  <r>
    <s v="NonMedia"/>
    <s v="Incremental"/>
    <m/>
    <m/>
    <s v="Competition_1ClueCross"/>
    <s v="Competition 1Cluecross"/>
    <x v="2"/>
    <s v=" DTC"/>
    <x v="203"/>
    <s v="Post"/>
    <n v="0"/>
    <n v="-251.15934480000001"/>
  </r>
  <r>
    <s v="NonMedia"/>
    <s v="Incremental"/>
    <m/>
    <m/>
    <s v="Competition_1ClueCross"/>
    <s v="Competition 1Cluecross"/>
    <x v="2"/>
    <s v=" DTC"/>
    <x v="204"/>
    <s v="Post"/>
    <n v="0"/>
    <n v="-303.41397360000002"/>
  </r>
  <r>
    <s v="NonMedia"/>
    <s v="Incremental"/>
    <m/>
    <m/>
    <s v="Competition_1ClueCross"/>
    <s v="Competition 1Cluecross"/>
    <x v="2"/>
    <s v=" DTC"/>
    <x v="205"/>
    <s v="Post"/>
    <n v="0"/>
    <n v="-234.30301299999999"/>
  </r>
  <r>
    <s v="NonMedia"/>
    <s v="Incremental"/>
    <m/>
    <m/>
    <s v="Competition_1ClueCross"/>
    <s v="Competition 1Cluecross"/>
    <x v="2"/>
    <s v=" DTC"/>
    <x v="206"/>
    <s v="Post"/>
    <n v="0"/>
    <n v="-207.33288200000001"/>
  </r>
  <r>
    <s v="NonMedia"/>
    <s v="Incremental"/>
    <m/>
    <m/>
    <s v="Competition_1ClueCross"/>
    <s v="Competition 1Cluecross"/>
    <x v="2"/>
    <s v=" DTC"/>
    <x v="207"/>
    <s v="Post"/>
    <n v="0"/>
    <n v="-321.95593869999999"/>
  </r>
  <r>
    <s v="NonMedia"/>
    <s v="Incremental"/>
    <m/>
    <m/>
    <s v="Competition_1ClueCross"/>
    <s v="Competition 1Cluecross"/>
    <x v="2"/>
    <s v=" DTC"/>
    <x v="208"/>
    <s v="Post"/>
    <n v="0"/>
    <n v="-328.69847149999998"/>
  </r>
  <r>
    <s v="NonMedia"/>
    <s v="Incremental"/>
    <m/>
    <m/>
    <s v="Competition_1ClueCross"/>
    <s v="Competition 1Cluecross"/>
    <x v="2"/>
    <s v=" DTC"/>
    <x v="209"/>
    <s v="Post"/>
    <n v="0"/>
    <n v="-355.66860250000002"/>
  </r>
  <r>
    <s v="NonMedia"/>
    <s v="Incremental"/>
    <m/>
    <m/>
    <s v="Competition_1ClueCross"/>
    <s v="Competition 1Cluecross"/>
    <x v="2"/>
    <s v=" DTC"/>
    <x v="210"/>
    <s v="Post"/>
    <n v="0"/>
    <n v="-348.92606970000003"/>
  </r>
  <r>
    <s v="NonMedia"/>
    <s v="Incremental"/>
    <m/>
    <m/>
    <s v="Competition_1ClueCross"/>
    <s v="Competition 1Cluecross"/>
    <x v="2"/>
    <s v=" DTC"/>
    <x v="211"/>
    <s v="Post"/>
    <n v="0"/>
    <n v="-370.8393011"/>
  </r>
  <r>
    <s v="NonMedia"/>
    <s v="Incremental"/>
    <m/>
    <m/>
    <s v="Competition_1ClueCross"/>
    <s v="Competition 1Cluecross"/>
    <x v="2"/>
    <s v=" DTC"/>
    <x v="212"/>
    <s v="Post"/>
    <n v="0"/>
    <n v="-418.03703030000003"/>
  </r>
  <r>
    <s v="NonMedia"/>
    <s v="Incremental"/>
    <m/>
    <m/>
    <s v="Competition_1ClueCross"/>
    <s v="Competition 1Cluecross"/>
    <x v="2"/>
    <s v=" DTC"/>
    <x v="213"/>
    <s v="Post"/>
    <n v="0"/>
    <n v="-455.1209604"/>
  </r>
  <r>
    <s v="NonMedia"/>
    <s v="Incremental"/>
    <m/>
    <m/>
    <s v="Competition_TriviaStar"/>
    <s v="Competition Triviastar"/>
    <x v="3"/>
    <s v=" DTC"/>
    <x v="0"/>
    <s v="Pre"/>
    <s v="Pre"/>
    <n v="-2462.3622866999999"/>
  </r>
  <r>
    <s v="NonMedia"/>
    <s v="Incremental"/>
    <m/>
    <m/>
    <s v="Competition_TriviaStar"/>
    <s v="Competition Triviastar"/>
    <x v="3"/>
    <s v=" DTC"/>
    <x v="1"/>
    <s v="Pre"/>
    <s v="Pre"/>
    <n v="-2267.6843196999998"/>
  </r>
  <r>
    <s v="NonMedia"/>
    <s v="Incremental"/>
    <m/>
    <m/>
    <s v="Competition_TriviaStar"/>
    <s v="Competition Triviastar"/>
    <x v="3"/>
    <s v=" DTC"/>
    <x v="2"/>
    <s v="Pre"/>
    <s v="Pre"/>
    <n v="-2554.2586603999998"/>
  </r>
  <r>
    <s v="NonMedia"/>
    <s v="Incremental"/>
    <m/>
    <m/>
    <s v="Competition_TriviaStar"/>
    <s v="Competition Triviastar"/>
    <x v="3"/>
    <s v=" DTC"/>
    <x v="3"/>
    <s v="Pre"/>
    <s v="Pre"/>
    <n v="-3277.0791124000002"/>
  </r>
  <r>
    <s v="NonMedia"/>
    <s v="Incremental"/>
    <m/>
    <m/>
    <s v="Competition_TriviaStar"/>
    <s v="Competition Triviastar"/>
    <x v="3"/>
    <s v=" DTC"/>
    <x v="4"/>
    <s v="Pre"/>
    <s v="Pre"/>
    <n v="-3370.6501352999999"/>
  </r>
  <r>
    <s v="NonMedia"/>
    <s v="Incremental"/>
    <m/>
    <m/>
    <s v="Competition_TriviaStar"/>
    <s v="Competition Triviastar"/>
    <x v="3"/>
    <s v=" DTC"/>
    <x v="5"/>
    <s v="Pre"/>
    <s v="Pre"/>
    <n v="-4246.2823248000004"/>
  </r>
  <r>
    <s v="NonMedia"/>
    <s v="Incremental"/>
    <m/>
    <m/>
    <s v="Competition_TriviaStar"/>
    <s v="Competition Triviastar"/>
    <x v="3"/>
    <s v=" DTC"/>
    <x v="6"/>
    <s v="Pre"/>
    <s v="Pre"/>
    <n v="-4899.8141668999997"/>
  </r>
  <r>
    <s v="NonMedia"/>
    <s v="Incremental"/>
    <m/>
    <m/>
    <s v="Competition_TriviaStar"/>
    <s v="Competition Triviastar"/>
    <x v="3"/>
    <s v=" DTC"/>
    <x v="7"/>
    <s v="Pre"/>
    <s v="Pre"/>
    <n v="-3466.5238008000001"/>
  </r>
  <r>
    <s v="NonMedia"/>
    <s v="Incremental"/>
    <m/>
    <m/>
    <s v="Competition_TriviaStar"/>
    <s v="Competition Triviastar"/>
    <x v="3"/>
    <s v=" DTC"/>
    <x v="8"/>
    <s v="Pre"/>
    <s v="Pre"/>
    <n v="-3519.0659188"/>
  </r>
  <r>
    <s v="NonMedia"/>
    <s v="Incremental"/>
    <m/>
    <m/>
    <s v="Competition_TriviaStar"/>
    <s v="Competition Triviastar"/>
    <x v="3"/>
    <s v=" DTC"/>
    <x v="9"/>
    <s v="Pre"/>
    <s v="Pre"/>
    <n v="-3896.0713151999998"/>
  </r>
  <r>
    <s v="NonMedia"/>
    <s v="Incremental"/>
    <m/>
    <m/>
    <s v="Competition_TriviaStar"/>
    <s v="Competition Triviastar"/>
    <x v="3"/>
    <s v=" DTC"/>
    <x v="10"/>
    <s v="Pre"/>
    <s v="Pre"/>
    <n v="-4320.5948821000002"/>
  </r>
  <r>
    <s v="NonMedia"/>
    <s v="Incremental"/>
    <m/>
    <m/>
    <s v="Competition_TriviaStar"/>
    <s v="Competition Triviastar"/>
    <x v="3"/>
    <s v=" DTC"/>
    <x v="11"/>
    <s v="Pre"/>
    <s v="Pre"/>
    <n v="-5023.7382061999997"/>
  </r>
  <r>
    <s v="NonMedia"/>
    <s v="Incremental"/>
    <m/>
    <m/>
    <s v="Competition_TriviaStar"/>
    <s v="Competition Triviastar"/>
    <x v="3"/>
    <s v=" DTC"/>
    <x v="12"/>
    <s v="Pre"/>
    <s v="Pre"/>
    <n v="-5248.5598584999998"/>
  </r>
  <r>
    <s v="NonMedia"/>
    <s v="Incremental"/>
    <m/>
    <m/>
    <s v="Competition_TriviaStar"/>
    <s v="Competition Triviastar"/>
    <x v="3"/>
    <s v=" DTC"/>
    <x v="13"/>
    <s v="Pre"/>
    <s v="Pre"/>
    <n v="-5133.6370586000003"/>
  </r>
  <r>
    <s v="NonMedia"/>
    <s v="Incremental"/>
    <m/>
    <m/>
    <s v="Competition_TriviaStar"/>
    <s v="Competition Triviastar"/>
    <x v="3"/>
    <s v=" DTC"/>
    <x v="14"/>
    <s v="Pre"/>
    <s v="Pre"/>
    <n v="-3982.1064167999998"/>
  </r>
  <r>
    <s v="NonMedia"/>
    <s v="Incremental"/>
    <m/>
    <m/>
    <s v="Competition_TriviaStar"/>
    <s v="Competition Triviastar"/>
    <x v="3"/>
    <s v=" DTC"/>
    <x v="15"/>
    <s v="Pre"/>
    <s v="Pre"/>
    <n v="-3595.6811186999998"/>
  </r>
  <r>
    <s v="NonMedia"/>
    <s v="Incremental"/>
    <m/>
    <m/>
    <s v="Competition_TriviaStar"/>
    <s v="Competition Triviastar"/>
    <x v="3"/>
    <s v=" DTC"/>
    <x v="16"/>
    <s v="Pre"/>
    <s v="Pre"/>
    <n v="-3638.5940039000002"/>
  </r>
  <r>
    <s v="NonMedia"/>
    <s v="Incremental"/>
    <m/>
    <m/>
    <s v="Competition_TriviaStar"/>
    <s v="Competition Triviastar"/>
    <x v="3"/>
    <s v=" DTC"/>
    <x v="17"/>
    <s v="Pre"/>
    <s v="Pre"/>
    <n v="-3899.2112824000001"/>
  </r>
  <r>
    <s v="NonMedia"/>
    <s v="Incremental"/>
    <m/>
    <m/>
    <s v="Competition_TriviaStar"/>
    <s v="Competition Triviastar"/>
    <x v="3"/>
    <s v=" DTC"/>
    <x v="18"/>
    <s v="Pre"/>
    <s v="Pre"/>
    <n v="-4341.9466591"/>
  </r>
  <r>
    <s v="NonMedia"/>
    <s v="Incremental"/>
    <m/>
    <m/>
    <s v="Competition_TriviaStar"/>
    <s v="Competition Triviastar"/>
    <x v="3"/>
    <s v=" DTC"/>
    <x v="19"/>
    <s v="Pre"/>
    <s v="Pre"/>
    <n v="-4435.7270132000003"/>
  </r>
  <r>
    <s v="NonMedia"/>
    <s v="Incremental"/>
    <m/>
    <m/>
    <s v="Competition_TriviaStar"/>
    <s v="Competition Triviastar"/>
    <x v="3"/>
    <s v=" DTC"/>
    <x v="20"/>
    <s v="Pre"/>
    <s v="Pre"/>
    <n v="-4859.6225866000004"/>
  </r>
  <r>
    <s v="NonMedia"/>
    <s v="Incremental"/>
    <m/>
    <m/>
    <s v="Competition_TriviaStar"/>
    <s v="Competition Triviastar"/>
    <x v="3"/>
    <s v=" DTC"/>
    <x v="21"/>
    <s v="Pre"/>
    <s v="Pre"/>
    <n v="-3751.0048301000002"/>
  </r>
  <r>
    <s v="NonMedia"/>
    <s v="Incremental"/>
    <m/>
    <m/>
    <s v="Competition_TriviaStar"/>
    <s v="Competition Triviastar"/>
    <x v="3"/>
    <s v=" DTC"/>
    <x v="22"/>
    <s v="Pre"/>
    <s v="Pre"/>
    <n v="-3683.6002005999999"/>
  </r>
  <r>
    <s v="NonMedia"/>
    <s v="Incremental"/>
    <m/>
    <m/>
    <s v="Competition_TriviaStar"/>
    <s v="Competition Triviastar"/>
    <x v="3"/>
    <s v=" DTC"/>
    <x v="23"/>
    <s v="Pre"/>
    <s v="Pre"/>
    <n v="-3590.8665022999999"/>
  </r>
  <r>
    <s v="NonMedia"/>
    <s v="Incremental"/>
    <m/>
    <m/>
    <s v="Competition_TriviaStar"/>
    <s v="Competition Triviastar"/>
    <x v="3"/>
    <s v=" DTC"/>
    <x v="24"/>
    <s v="Pre"/>
    <s v="Pre"/>
    <n v="-3530.3698006999998"/>
  </r>
  <r>
    <s v="NonMedia"/>
    <s v="Incremental"/>
    <m/>
    <m/>
    <s v="Competition_TriviaStar"/>
    <s v="Competition Triviastar"/>
    <x v="3"/>
    <s v=" DTC"/>
    <x v="25"/>
    <s v="Pre"/>
    <s v="Pre"/>
    <n v="-3559.6761614000002"/>
  </r>
  <r>
    <s v="NonMedia"/>
    <s v="Incremental"/>
    <m/>
    <m/>
    <s v="Competition_TriviaStar"/>
    <s v="Competition Triviastar"/>
    <x v="3"/>
    <s v=" DTC"/>
    <x v="26"/>
    <s v="Pre"/>
    <s v="Pre"/>
    <n v="-3672.7149808999998"/>
  </r>
  <r>
    <s v="NonMedia"/>
    <s v="Incremental"/>
    <m/>
    <m/>
    <s v="Competition_TriviaStar"/>
    <s v="Competition Triviastar"/>
    <x v="3"/>
    <s v=" DTC"/>
    <x v="27"/>
    <s v="Pre"/>
    <s v="Pre"/>
    <n v="-3972.0585216999998"/>
  </r>
  <r>
    <s v="NonMedia"/>
    <s v="Incremental"/>
    <m/>
    <m/>
    <s v="Competition_TriviaStar"/>
    <s v="Competition Triviastar"/>
    <x v="3"/>
    <s v=" DTC"/>
    <x v="28"/>
    <s v="Pre"/>
    <s v="Pre"/>
    <n v="-3491.2248761999999"/>
  </r>
  <r>
    <s v="NonMedia"/>
    <s v="Incremental"/>
    <m/>
    <m/>
    <s v="Competition_TriviaStar"/>
    <s v="Competition Triviastar"/>
    <x v="3"/>
    <s v=" DTC"/>
    <x v="29"/>
    <s v="Pre"/>
    <s v="Pre"/>
    <n v="-3630.8487515000002"/>
  </r>
  <r>
    <s v="NonMedia"/>
    <s v="Incremental"/>
    <m/>
    <m/>
    <s v="Competition_TriviaStar"/>
    <s v="Competition Triviastar"/>
    <x v="3"/>
    <s v=" DTC"/>
    <x v="30"/>
    <s v="Pre"/>
    <s v="Pre"/>
    <n v="-3919.3070726000001"/>
  </r>
  <r>
    <s v="NonMedia"/>
    <s v="Incremental"/>
    <m/>
    <m/>
    <s v="Competition_TriviaStar"/>
    <s v="Competition Triviastar"/>
    <x v="3"/>
    <s v=" DTC"/>
    <x v="31"/>
    <s v="Pre"/>
    <s v="Pre"/>
    <n v="-3277.598497"/>
  </r>
  <r>
    <s v="NonMedia"/>
    <s v="Incremental"/>
    <m/>
    <m/>
    <s v="Competition_TriviaStar"/>
    <s v="Competition Triviastar"/>
    <x v="3"/>
    <s v=" DTC"/>
    <x v="32"/>
    <s v="Pre"/>
    <s v="Pre"/>
    <n v="-3752.3375609"/>
  </r>
  <r>
    <s v="NonMedia"/>
    <s v="Incremental"/>
    <m/>
    <m/>
    <s v="Competition_TriviaStar"/>
    <s v="Competition Triviastar"/>
    <x v="3"/>
    <s v=" DTC"/>
    <x v="33"/>
    <s v="Pre"/>
    <s v="Pre"/>
    <n v="-3961.7653079000002"/>
  </r>
  <r>
    <s v="NonMedia"/>
    <s v="Incremental"/>
    <m/>
    <m/>
    <s v="Competition_TriviaStar"/>
    <s v="Competition Triviastar"/>
    <x v="3"/>
    <s v=" DTC"/>
    <x v="34"/>
    <s v="Pre"/>
    <s v="Pre"/>
    <n v="-3946.0310989"/>
  </r>
  <r>
    <s v="NonMedia"/>
    <s v="Incremental"/>
    <m/>
    <m/>
    <s v="Competition_TriviaStar"/>
    <s v="Competition Triviastar"/>
    <x v="3"/>
    <s v=" DTC"/>
    <x v="35"/>
    <s v="Pre"/>
    <s v="Pre"/>
    <n v="-3106.3307279999999"/>
  </r>
  <r>
    <s v="NonMedia"/>
    <s v="Incremental"/>
    <m/>
    <m/>
    <s v="Competition_TriviaStar"/>
    <s v="Competition Triviastar"/>
    <x v="3"/>
    <s v=" DTC"/>
    <x v="36"/>
    <s v="Pre"/>
    <s v="Pre"/>
    <n v="-3070.8835445999998"/>
  </r>
  <r>
    <s v="NonMedia"/>
    <s v="Incremental"/>
    <m/>
    <m/>
    <s v="Competition_TriviaStar"/>
    <s v="Competition Triviastar"/>
    <x v="3"/>
    <s v=" DTC"/>
    <x v="37"/>
    <s v="Pre"/>
    <s v="Pre"/>
    <n v="-3195.4912456000002"/>
  </r>
  <r>
    <s v="NonMedia"/>
    <s v="Incremental"/>
    <m/>
    <m/>
    <s v="Competition_TriviaStar"/>
    <s v="Competition Triviastar"/>
    <x v="3"/>
    <s v=" DTC"/>
    <x v="38"/>
    <s v="Pre"/>
    <s v="Pre"/>
    <n v="-2635.0278707000002"/>
  </r>
  <r>
    <s v="NonMedia"/>
    <s v="Incremental"/>
    <m/>
    <m/>
    <s v="Competition_TriviaStar"/>
    <s v="Competition Triviastar"/>
    <x v="3"/>
    <s v=" DTC"/>
    <x v="39"/>
    <s v="Pre"/>
    <s v="Pre"/>
    <n v="-2452.5472172"/>
  </r>
  <r>
    <s v="NonMedia"/>
    <s v="Incremental"/>
    <m/>
    <m/>
    <s v="Competition_TriviaStar"/>
    <s v="Competition Triviastar"/>
    <x v="3"/>
    <s v=" DTC"/>
    <x v="40"/>
    <s v="Pre"/>
    <s v="Pre"/>
    <n v="-2761.9866603999999"/>
  </r>
  <r>
    <s v="NonMedia"/>
    <s v="Incremental"/>
    <m/>
    <m/>
    <s v="Competition_TriviaStar"/>
    <s v="Competition Triviastar"/>
    <x v="3"/>
    <s v=" DTC"/>
    <x v="41"/>
    <s v="Pre"/>
    <s v="Pre"/>
    <n v="-3295.6837946999999"/>
  </r>
  <r>
    <s v="NonMedia"/>
    <s v="Incremental"/>
    <m/>
    <m/>
    <s v="Competition_TriviaStar"/>
    <s v="Competition Triviastar"/>
    <x v="3"/>
    <s v=" DTC"/>
    <x v="42"/>
    <s v="Pre"/>
    <s v="Pre"/>
    <n v="-2797.2529908000001"/>
  </r>
  <r>
    <s v="NonMedia"/>
    <s v="Incremental"/>
    <m/>
    <m/>
    <s v="Competition_TriviaStar"/>
    <s v="Competition Triviastar"/>
    <x v="3"/>
    <s v=" DTC"/>
    <x v="43"/>
    <s v="Pre"/>
    <s v="Pre"/>
    <n v="-2518.0159948"/>
  </r>
  <r>
    <s v="NonMedia"/>
    <s v="Incremental"/>
    <m/>
    <m/>
    <s v="Competition_TriviaStar"/>
    <s v="Competition Triviastar"/>
    <x v="3"/>
    <s v=" DTC"/>
    <x v="44"/>
    <s v="Pre"/>
    <s v="Pre"/>
    <n v="-2922.9458097000002"/>
  </r>
  <r>
    <s v="NonMedia"/>
    <s v="Incremental"/>
    <m/>
    <m/>
    <s v="Competition_TriviaStar"/>
    <s v="Competition Triviastar"/>
    <x v="3"/>
    <s v=" DTC"/>
    <x v="45"/>
    <s v="Pre"/>
    <s v="Pre"/>
    <n v="-2863.4451803000002"/>
  </r>
  <r>
    <s v="NonMedia"/>
    <s v="Incremental"/>
    <m/>
    <m/>
    <s v="Competition_TriviaStar"/>
    <s v="Competition Triviastar"/>
    <x v="3"/>
    <s v=" DTC"/>
    <x v="46"/>
    <s v="Pre"/>
    <s v="Pre"/>
    <n v="-2335.7161943000001"/>
  </r>
  <r>
    <s v="NonMedia"/>
    <s v="Incremental"/>
    <m/>
    <m/>
    <s v="Competition_TriviaStar"/>
    <s v="Competition Triviastar"/>
    <x v="3"/>
    <s v=" DTC"/>
    <x v="47"/>
    <s v="Pre"/>
    <s v="Pre"/>
    <n v="-2559.9738854000002"/>
  </r>
  <r>
    <s v="NonMedia"/>
    <s v="Incremental"/>
    <m/>
    <m/>
    <s v="Competition_TriviaStar"/>
    <s v="Competition Triviastar"/>
    <x v="3"/>
    <s v=" DTC"/>
    <x v="48"/>
    <s v="Pre"/>
    <s v="Pre"/>
    <n v="-3048.2769225000002"/>
  </r>
  <r>
    <s v="NonMedia"/>
    <s v="Incremental"/>
    <m/>
    <m/>
    <s v="Competition_TriviaStar"/>
    <s v="Competition Triviastar"/>
    <x v="3"/>
    <s v=" DTC"/>
    <x v="49"/>
    <s v="Pre"/>
    <s v="Pre"/>
    <n v="-2804.6679629"/>
  </r>
  <r>
    <s v="NonMedia"/>
    <s v="Incremental"/>
    <m/>
    <m/>
    <s v="Competition_TriviaStar"/>
    <s v="Competition Triviastar"/>
    <x v="3"/>
    <s v=" DTC"/>
    <x v="50"/>
    <s v="Pre"/>
    <s v="Pre"/>
    <n v="-2803.4019920999999"/>
  </r>
  <r>
    <s v="NonMedia"/>
    <s v="Incremental"/>
    <m/>
    <m/>
    <s v="Competition_TriviaStar"/>
    <s v="Competition Triviastar"/>
    <x v="3"/>
    <s v=" DTC"/>
    <x v="51"/>
    <s v="Pre"/>
    <s v="Pre"/>
    <n v="-2875.9240356999999"/>
  </r>
  <r>
    <s v="NonMedia"/>
    <s v="Incremental"/>
    <m/>
    <m/>
    <s v="Competition_TriviaStar"/>
    <s v="Competition Triviastar"/>
    <x v="3"/>
    <s v=" DTC"/>
    <x v="52"/>
    <s v="Pre"/>
    <s v="Pre"/>
    <n v="-2811.5403759999999"/>
  </r>
  <r>
    <s v="NonMedia"/>
    <s v="Incremental"/>
    <m/>
    <m/>
    <s v="Competition_TriviaStar"/>
    <s v="Competition Triviastar"/>
    <x v="3"/>
    <s v=" DTC"/>
    <x v="53"/>
    <s v="Pre"/>
    <s v="Pre"/>
    <n v="-2659.2621696000001"/>
  </r>
  <r>
    <s v="NonMedia"/>
    <s v="Incremental"/>
    <m/>
    <m/>
    <s v="Competition_TriviaStar"/>
    <s v="Competition Triviastar"/>
    <x v="3"/>
    <s v=" DTC"/>
    <x v="54"/>
    <s v="Pre"/>
    <s v="Pre"/>
    <n v="-2728.3480067"/>
  </r>
  <r>
    <s v="NonMedia"/>
    <s v="Incremental"/>
    <m/>
    <m/>
    <s v="Competition_TriviaStar"/>
    <s v="Competition Triviastar"/>
    <x v="3"/>
    <s v=" DTC"/>
    <x v="55"/>
    <s v="Pre"/>
    <s v="Pre"/>
    <n v="-3156.6078556000002"/>
  </r>
  <r>
    <s v="NonMedia"/>
    <s v="Incremental"/>
    <m/>
    <m/>
    <s v="Competition_TriviaStar"/>
    <s v="Competition Triviastar"/>
    <x v="3"/>
    <s v=" DTC"/>
    <x v="56"/>
    <s v="Pre"/>
    <s v="Pre"/>
    <n v="-2812.9871997999999"/>
  </r>
  <r>
    <s v="NonMedia"/>
    <s v="Incremental"/>
    <m/>
    <m/>
    <s v="Competition_TriviaStar"/>
    <s v="Competition Triviastar"/>
    <x v="3"/>
    <s v=" DTC"/>
    <x v="57"/>
    <s v="Post"/>
    <s v="Post"/>
    <n v="-2751.8588937"/>
  </r>
  <r>
    <s v="NonMedia"/>
    <s v="Incremental"/>
    <m/>
    <m/>
    <s v="Competition_TriviaStar"/>
    <s v="Competition Triviastar"/>
    <x v="3"/>
    <s v=" DTC"/>
    <x v="58"/>
    <s v="Post"/>
    <s v="Post"/>
    <n v="-2613.8680724999999"/>
  </r>
  <r>
    <s v="NonMedia"/>
    <s v="Incremental"/>
    <m/>
    <m/>
    <s v="Competition_TriviaStar"/>
    <s v="Competition Triviastar"/>
    <x v="3"/>
    <s v=" DTC"/>
    <x v="59"/>
    <s v="Post"/>
    <s v="Post"/>
    <n v="-2442.2385976"/>
  </r>
  <r>
    <s v="NonMedia"/>
    <s v="Incremental"/>
    <m/>
    <m/>
    <s v="Competition_TriviaStar"/>
    <s v="Competition Triviastar"/>
    <x v="3"/>
    <s v=" DTC"/>
    <x v="60"/>
    <s v="Post"/>
    <s v="Post"/>
    <n v="-2428.8554773000001"/>
  </r>
  <r>
    <s v="NonMedia"/>
    <s v="Incremental"/>
    <m/>
    <m/>
    <s v="Competition_TriviaStar"/>
    <s v="Competition Triviastar"/>
    <x v="3"/>
    <s v=" DTC"/>
    <x v="61"/>
    <s v="Post"/>
    <s v="Post"/>
    <n v="-2414.7929174999999"/>
  </r>
  <r>
    <s v="NonMedia"/>
    <s v="Incremental"/>
    <m/>
    <m/>
    <s v="Competition_TriviaStar"/>
    <s v="Competition Triviastar"/>
    <x v="3"/>
    <s v=" DTC"/>
    <x v="62"/>
    <s v="Post"/>
    <s v="Post"/>
    <n v="-2435.5951537000001"/>
  </r>
  <r>
    <s v="NonMedia"/>
    <s v="Incremental"/>
    <m/>
    <m/>
    <s v="Competition_TriviaStar"/>
    <s v="Competition Triviastar"/>
    <x v="3"/>
    <s v=" DTC"/>
    <x v="63"/>
    <s v="Post"/>
    <s v="Post"/>
    <n v="-2017.6435583"/>
  </r>
  <r>
    <s v="NonMedia"/>
    <s v="Incremental"/>
    <m/>
    <m/>
    <s v="Competition_TriviaStar"/>
    <s v="Competition Triviastar"/>
    <x v="3"/>
    <s v=" DTC"/>
    <x v="64"/>
    <s v="Post"/>
    <s v="Post"/>
    <n v="-2596.8124842000002"/>
  </r>
  <r>
    <s v="NonMedia"/>
    <s v="Incremental"/>
    <m/>
    <m/>
    <s v="Competition_TriviaStar"/>
    <s v="Competition Triviastar"/>
    <x v="3"/>
    <s v=" DTC"/>
    <x v="65"/>
    <s v="Post"/>
    <s v="Post"/>
    <n v="-2890.9907742999999"/>
  </r>
  <r>
    <s v="NonMedia"/>
    <s v="Incremental"/>
    <m/>
    <m/>
    <s v="Competition_TriviaStar"/>
    <s v="Competition Triviastar"/>
    <x v="3"/>
    <s v=" DTC"/>
    <x v="66"/>
    <s v="Post"/>
    <s v="Post"/>
    <n v="-2981.4805016999999"/>
  </r>
  <r>
    <s v="NonMedia"/>
    <s v="Incremental"/>
    <m/>
    <m/>
    <s v="Competition_TriviaStar"/>
    <s v="Competition Triviastar"/>
    <x v="3"/>
    <s v=" DTC"/>
    <x v="67"/>
    <s v="Post"/>
    <s v="Post"/>
    <n v="-3362.8548317999998"/>
  </r>
  <r>
    <s v="NonMedia"/>
    <s v="Incremental"/>
    <m/>
    <m/>
    <s v="Competition_TriviaStar"/>
    <s v="Competition Triviastar"/>
    <x v="3"/>
    <s v=" DTC"/>
    <x v="68"/>
    <s v="Post"/>
    <s v="Post"/>
    <n v="-3196.0902384000001"/>
  </r>
  <r>
    <s v="NonMedia"/>
    <s v="Incremental"/>
    <m/>
    <m/>
    <s v="Competition_TriviaStar"/>
    <s v="Competition Triviastar"/>
    <x v="3"/>
    <s v=" DTC"/>
    <x v="69"/>
    <s v="Post"/>
    <s v="Post"/>
    <n v="-3345.6929869999999"/>
  </r>
  <r>
    <s v="NonMedia"/>
    <s v="Incremental"/>
    <m/>
    <m/>
    <s v="Competition_TriviaStar"/>
    <s v="Competition Triviastar"/>
    <x v="3"/>
    <s v=" DTC"/>
    <x v="70"/>
    <s v="Post"/>
    <s v="Post"/>
    <n v="-2965.7054726000001"/>
  </r>
  <r>
    <s v="NonMedia"/>
    <s v="Incremental"/>
    <m/>
    <m/>
    <s v="Competition_TriviaStar"/>
    <s v="Competition Triviastar"/>
    <x v="3"/>
    <s v=" DTC"/>
    <x v="71"/>
    <s v="Post"/>
    <s v="Post"/>
    <n v="-3309.8091294999999"/>
  </r>
  <r>
    <s v="NonMedia"/>
    <s v="Incremental"/>
    <m/>
    <m/>
    <s v="Competition_TriviaStar"/>
    <s v="Competition Triviastar"/>
    <x v="3"/>
    <s v=" DTC"/>
    <x v="72"/>
    <s v="Post"/>
    <s v="Post"/>
    <n v="-3225.7334249"/>
  </r>
  <r>
    <s v="NonMedia"/>
    <s v="Incremental"/>
    <m/>
    <m/>
    <s v="Competition_TriviaStar"/>
    <s v="Competition Triviastar"/>
    <x v="3"/>
    <s v=" DTC"/>
    <x v="73"/>
    <s v="Post"/>
    <s v="Post"/>
    <n v="-3367.8820389000002"/>
  </r>
  <r>
    <s v="NonMedia"/>
    <s v="Incremental"/>
    <m/>
    <m/>
    <s v="Competition_TriviaStar"/>
    <s v="Competition Triviastar"/>
    <x v="3"/>
    <s v=" DTC"/>
    <x v="74"/>
    <s v="Post"/>
    <s v="Post"/>
    <n v="-3712.6791036999998"/>
  </r>
  <r>
    <s v="NonMedia"/>
    <s v="Incremental"/>
    <m/>
    <m/>
    <s v="Competition_TriviaStar"/>
    <s v="Competition Triviastar"/>
    <x v="3"/>
    <s v=" DTC"/>
    <x v="75"/>
    <s v="Post"/>
    <s v="Post"/>
    <n v="-4098.9072888999999"/>
  </r>
  <r>
    <s v="NonMedia"/>
    <s v="Incremental"/>
    <m/>
    <m/>
    <s v="Competition_TriviaStar"/>
    <s v="Competition Triviastar"/>
    <x v="3"/>
    <s v=" DTC"/>
    <x v="76"/>
    <s v="Post"/>
    <s v="Post"/>
    <n v="-3953.4649875999999"/>
  </r>
  <r>
    <s v="NonMedia"/>
    <s v="Incremental"/>
    <m/>
    <m/>
    <s v="Competition_TriviaStar"/>
    <s v="Competition Triviastar"/>
    <x v="3"/>
    <s v=" DTC"/>
    <x v="77"/>
    <s v="Post"/>
    <s v="Post"/>
    <n v="-3087.2252023000001"/>
  </r>
  <r>
    <s v="NonMedia"/>
    <s v="Incremental"/>
    <m/>
    <m/>
    <s v="Competition_TriviaStar"/>
    <s v="Competition Triviastar"/>
    <x v="3"/>
    <s v=" DTC"/>
    <x v="78"/>
    <s v="Post"/>
    <s v="Post"/>
    <n v="-3044.4072661999999"/>
  </r>
  <r>
    <s v="NonMedia"/>
    <s v="Incremental"/>
    <m/>
    <m/>
    <s v="Competition_TriviaStar"/>
    <s v="Competition Triviastar"/>
    <x v="3"/>
    <s v=" DTC"/>
    <x v="79"/>
    <s v="Post"/>
    <s v="Post"/>
    <n v="-3095.8928007"/>
  </r>
  <r>
    <s v="NonMedia"/>
    <s v="Incremental"/>
    <m/>
    <m/>
    <s v="Competition_TriviaStar"/>
    <s v="Competition Triviastar"/>
    <x v="3"/>
    <s v=" DTC"/>
    <x v="80"/>
    <s v="Post"/>
    <s v="Post"/>
    <n v="-2890.6440702999998"/>
  </r>
  <r>
    <s v="NonMedia"/>
    <s v="Incremental"/>
    <m/>
    <m/>
    <s v="Competition_TriviaStar"/>
    <s v="Competition Triviastar"/>
    <x v="3"/>
    <s v=" DTC"/>
    <x v="81"/>
    <s v="Post"/>
    <s v="Post"/>
    <n v="-2860.4808278999999"/>
  </r>
  <r>
    <s v="NonMedia"/>
    <s v="Incremental"/>
    <m/>
    <m/>
    <s v="Competition_TriviaStar"/>
    <s v="Competition Triviastar"/>
    <x v="3"/>
    <s v=" DTC"/>
    <x v="82"/>
    <s v="Post"/>
    <s v="Post"/>
    <n v="-2931.0350788999999"/>
  </r>
  <r>
    <s v="NonMedia"/>
    <s v="Incremental"/>
    <m/>
    <m/>
    <s v="Competition_TriviaStar"/>
    <s v="Competition Triviastar"/>
    <x v="3"/>
    <s v=" DTC"/>
    <x v="83"/>
    <s v="Post"/>
    <s v="Post"/>
    <n v="-3226.0801289000001"/>
  </r>
  <r>
    <s v="NonMedia"/>
    <s v="Incremental"/>
    <m/>
    <m/>
    <s v="Competition_TriviaStar"/>
    <s v="Competition Triviastar"/>
    <x v="3"/>
    <s v=" DTC"/>
    <x v="84"/>
    <s v="Post"/>
    <s v="Post"/>
    <n v="-2554.8613079000002"/>
  </r>
  <r>
    <s v="NonMedia"/>
    <s v="Incremental"/>
    <m/>
    <m/>
    <s v="Competition_TriviaStar"/>
    <s v="Competition Triviastar"/>
    <x v="3"/>
    <s v=" DTC"/>
    <x v="85"/>
    <s v="Post"/>
    <s v="Post"/>
    <n v="-2714.8651745000002"/>
  </r>
  <r>
    <s v="NonMedia"/>
    <s v="Incremental"/>
    <m/>
    <m/>
    <s v="Competition_TriviaStar"/>
    <s v="Competition Triviastar"/>
    <x v="3"/>
    <s v=" DTC"/>
    <x v="86"/>
    <s v="Post"/>
    <s v="Post"/>
    <n v="-2676.9010935000001"/>
  </r>
  <r>
    <s v="NonMedia"/>
    <s v="Incremental"/>
    <m/>
    <m/>
    <s v="Competition_TriviaStar"/>
    <s v="Competition Triviastar"/>
    <x v="3"/>
    <s v=" DTC"/>
    <x v="87"/>
    <s v="Post"/>
    <s v="Post"/>
    <n v="-2677.5945013999999"/>
  </r>
  <r>
    <s v="NonMedia"/>
    <s v="Incremental"/>
    <m/>
    <m/>
    <s v="Competition_TriviaStar"/>
    <s v="Competition Triviastar"/>
    <x v="3"/>
    <s v=" DTC"/>
    <x v="88"/>
    <s v="Post"/>
    <s v="Post"/>
    <n v="-2528.1651047"/>
  </r>
  <r>
    <s v="NonMedia"/>
    <s v="Incremental"/>
    <m/>
    <m/>
    <s v="Competition_TriviaStar"/>
    <s v="Competition Triviastar"/>
    <x v="3"/>
    <s v=" DTC"/>
    <x v="89"/>
    <s v="Post"/>
    <s v="Post"/>
    <n v="-2422.5937561000001"/>
  </r>
  <r>
    <s v="NonMedia"/>
    <s v="Incremental"/>
    <m/>
    <m/>
    <s v="Competition_TriviaStar"/>
    <s v="Competition Triviastar"/>
    <x v="3"/>
    <s v=" DTC"/>
    <x v="90"/>
    <s v="Post"/>
    <s v="Post"/>
    <n v="-2623.1619833"/>
  </r>
  <r>
    <s v="NonMedia"/>
    <s v="Incremental"/>
    <m/>
    <m/>
    <s v="Competition_TriviaStar"/>
    <s v="Competition Triviastar"/>
    <x v="3"/>
    <s v=" DTC"/>
    <x v="91"/>
    <s v="Post"/>
    <s v="Post"/>
    <n v="-2207.1172596000001"/>
  </r>
  <r>
    <s v="NonMedia"/>
    <s v="Incremental"/>
    <m/>
    <m/>
    <s v="Competition_TriviaStar"/>
    <s v="Competition Triviastar"/>
    <x v="3"/>
    <s v=" DTC"/>
    <x v="92"/>
    <s v="Post"/>
    <s v="Post"/>
    <n v="-2296.6160045000001"/>
  </r>
  <r>
    <s v="NonMedia"/>
    <s v="Incremental"/>
    <m/>
    <m/>
    <s v="Competition_TriviaStar"/>
    <s v="Competition Triviastar"/>
    <x v="3"/>
    <s v=" DTC"/>
    <x v="93"/>
    <s v="Post"/>
    <s v="Post"/>
    <n v="-2714.2724530999999"/>
  </r>
  <r>
    <s v="NonMedia"/>
    <s v="Incremental"/>
    <m/>
    <m/>
    <s v="Competition_TriviaStar"/>
    <s v="Competition Triviastar"/>
    <x v="3"/>
    <s v=" DTC"/>
    <x v="94"/>
    <s v="Post"/>
    <s v="Post"/>
    <n v="-2717.4040524000002"/>
  </r>
  <r>
    <s v="NonMedia"/>
    <s v="Incremental"/>
    <m/>
    <m/>
    <s v="Competition_TriviaStar"/>
    <s v="Competition Triviastar"/>
    <x v="3"/>
    <s v=" DTC"/>
    <x v="95"/>
    <s v="Post"/>
    <s v="Post"/>
    <n v="-3025.7841689000002"/>
  </r>
  <r>
    <s v="NonMedia"/>
    <s v="Incremental"/>
    <m/>
    <m/>
    <s v="Competition_TriviaStar"/>
    <s v="Competition Triviastar"/>
    <x v="3"/>
    <s v=" DTC"/>
    <x v="96"/>
    <s v="Post"/>
    <s v="Post"/>
    <n v="-2740.3141733000002"/>
  </r>
  <r>
    <s v="NonMedia"/>
    <s v="Incremental"/>
    <m/>
    <m/>
    <s v="Competition_TriviaStar"/>
    <s v="Competition Triviastar"/>
    <x v="3"/>
    <s v=" DTC"/>
    <x v="97"/>
    <s v="Post"/>
    <s v="Post"/>
    <n v="-2577.8006538"/>
  </r>
  <r>
    <s v="NonMedia"/>
    <s v="Incremental"/>
    <m/>
    <m/>
    <s v="Competition_TriviaStar"/>
    <s v="Competition Triviastar"/>
    <x v="3"/>
    <s v=" DTC"/>
    <x v="98"/>
    <s v="Post"/>
    <s v="Post"/>
    <n v="-2054.8235774"/>
  </r>
  <r>
    <s v="NonMedia"/>
    <s v="Incremental"/>
    <m/>
    <m/>
    <s v="Competition_TriviaStar"/>
    <s v="Competition Triviastar"/>
    <x v="3"/>
    <s v=" DTC"/>
    <x v="99"/>
    <s v="Post"/>
    <s v="Post"/>
    <n v="-2389.9046982"/>
  </r>
  <r>
    <s v="NonMedia"/>
    <s v="Incremental"/>
    <m/>
    <m/>
    <s v="Competition_TriviaStar"/>
    <s v="Competition Triviastar"/>
    <x v="3"/>
    <s v=" DTC"/>
    <x v="100"/>
    <s v="Post"/>
    <s v="Post"/>
    <n v="-2627.906242"/>
  </r>
  <r>
    <s v="NonMedia"/>
    <s v="Incremental"/>
    <m/>
    <m/>
    <s v="Competition_TriviaStar"/>
    <s v="Competition Triviastar"/>
    <x v="3"/>
    <s v=" DTC"/>
    <x v="101"/>
    <s v="Post"/>
    <s v="Post"/>
    <n v="-2654.2776041000002"/>
  </r>
  <r>
    <s v="NonMedia"/>
    <s v="Incremental"/>
    <m/>
    <m/>
    <s v="Competition_TriviaStar"/>
    <s v="Competition Triviastar"/>
    <x v="3"/>
    <s v=" DTC"/>
    <x v="102"/>
    <s v="Post"/>
    <s v="Post"/>
    <n v="-2204.6458788"/>
  </r>
  <r>
    <s v="NonMedia"/>
    <s v="Incremental"/>
    <m/>
    <m/>
    <s v="Competition_TriviaStar"/>
    <s v="Competition Triviastar"/>
    <x v="3"/>
    <s v=" DTC"/>
    <x v="103"/>
    <s v="Post"/>
    <s v="Post"/>
    <n v="-2129.1578546000001"/>
  </r>
  <r>
    <s v="NonMedia"/>
    <s v="Incremental"/>
    <m/>
    <m/>
    <s v="Competition_TriviaStar"/>
    <s v="Competition Triviastar"/>
    <x v="3"/>
    <s v=" DTC"/>
    <x v="104"/>
    <s v="Post"/>
    <s v="Post"/>
    <n v="-2112.1812902000001"/>
  </r>
  <r>
    <s v="NonMedia"/>
    <s v="Incremental"/>
    <m/>
    <m/>
    <s v="Competition_TriviaStar"/>
    <s v="Competition Triviastar"/>
    <x v="3"/>
    <s v=" DTC"/>
    <x v="105"/>
    <s v="Post"/>
    <s v="Post"/>
    <n v="-1583.9299414"/>
  </r>
  <r>
    <s v="NonMedia"/>
    <s v="Incremental"/>
    <m/>
    <m/>
    <s v="Competition_TriviaStar"/>
    <s v="Competition Triviastar"/>
    <x v="3"/>
    <s v=" DTC"/>
    <x v="106"/>
    <s v="Post"/>
    <s v="Post"/>
    <n v="-1683.6466545999999"/>
  </r>
  <r>
    <s v="NonMedia"/>
    <s v="Incremental"/>
    <m/>
    <m/>
    <s v="Competition_TriviaStar"/>
    <s v="Competition Triviastar"/>
    <x v="3"/>
    <s v=" DTC"/>
    <x v="107"/>
    <s v="Post"/>
    <s v="Post"/>
    <n v="-1534.3188161999999"/>
  </r>
  <r>
    <s v="NonMedia"/>
    <s v="Incremental"/>
    <m/>
    <m/>
    <s v="Competition_TriviaStar"/>
    <s v="Competition Triviastar"/>
    <x v="3"/>
    <s v=" DTC"/>
    <x v="108"/>
    <s v="Post"/>
    <s v="Post"/>
    <n v="-1224.6201315999999"/>
  </r>
  <r>
    <s v="NonMedia"/>
    <s v="Incremental"/>
    <m/>
    <m/>
    <s v="Competition_TriviaStar"/>
    <s v="Competition Triviastar"/>
    <x v="3"/>
    <s v=" DTC"/>
    <x v="109"/>
    <s v="Post"/>
    <s v="Post"/>
    <n v="-979.53128419999996"/>
  </r>
  <r>
    <s v="NonMedia"/>
    <s v="Incremental"/>
    <m/>
    <m/>
    <s v="Competition_TriviaStar"/>
    <s v="Competition Triviastar"/>
    <x v="3"/>
    <s v=" DTC"/>
    <x v="110"/>
    <s v="Post"/>
    <s v="Post"/>
    <n v="-1194.4578861"/>
  </r>
  <r>
    <s v="NonMedia"/>
    <s v="Incremental"/>
    <m/>
    <m/>
    <s v="Competition_TriviaStar"/>
    <s v="Competition Triviastar"/>
    <x v="3"/>
    <s v=" DTC"/>
    <x v="111"/>
    <s v="Post"/>
    <s v="Post"/>
    <n v="-1259.3973653999999"/>
  </r>
  <r>
    <s v="NonMedia"/>
    <s v="Incremental"/>
    <m/>
    <m/>
    <s v="Competition_TriviaStar"/>
    <s v="Competition Triviastar"/>
    <x v="3"/>
    <s v=" DTC"/>
    <x v="112"/>
    <s v="Post"/>
    <s v="Post"/>
    <n v="-1108.5861379"/>
  </r>
  <r>
    <s v="NonMedia"/>
    <s v="Incremental"/>
    <m/>
    <m/>
    <s v="Competition_TriviaStar"/>
    <s v="Competition Triviastar"/>
    <x v="3"/>
    <s v=" DTC"/>
    <x v="113"/>
    <s v="Post"/>
    <s v="Post"/>
    <n v="-1765.7275193999999"/>
  </r>
  <r>
    <s v="NonMedia"/>
    <s v="Incremental"/>
    <m/>
    <m/>
    <s v="Competition_TriviaStar"/>
    <s v="Competition Triviastar"/>
    <x v="3"/>
    <s v=" DTC"/>
    <x v="114"/>
    <s v="Post"/>
    <n v="0"/>
    <n v="-1608.1586304"/>
  </r>
  <r>
    <s v="NonMedia"/>
    <s v="Incremental"/>
    <m/>
    <m/>
    <s v="Competition_TriviaStar"/>
    <s v="Competition Triviastar"/>
    <x v="3"/>
    <s v=" DTC"/>
    <x v="115"/>
    <s v="Post"/>
    <n v="0"/>
    <n v="-1847.9732053"/>
  </r>
  <r>
    <s v="NonMedia"/>
    <s v="Incremental"/>
    <m/>
    <m/>
    <s v="Competition_TriviaStar"/>
    <s v="Competition Triviastar"/>
    <x v="3"/>
    <s v=" DTC"/>
    <x v="116"/>
    <s v="Post"/>
    <n v="0"/>
    <n v="-1890.9914898"/>
  </r>
  <r>
    <s v="NonMedia"/>
    <s v="Incremental"/>
    <m/>
    <m/>
    <s v="Competition_TriviaStar"/>
    <s v="Competition Triviastar"/>
    <x v="3"/>
    <s v=" DTC"/>
    <x v="117"/>
    <s v="Post"/>
    <n v="0"/>
    <n v="-1866.9276218"/>
  </r>
  <r>
    <s v="NonMedia"/>
    <s v="Incremental"/>
    <m/>
    <m/>
    <s v="Competition_TriviaStar"/>
    <s v="Competition Triviastar"/>
    <x v="3"/>
    <s v=" DTC"/>
    <x v="118"/>
    <s v="Post"/>
    <n v="0"/>
    <n v="-2054.1642934000001"/>
  </r>
  <r>
    <s v="NonMedia"/>
    <s v="Incremental"/>
    <m/>
    <m/>
    <s v="Competition_TriviaStar"/>
    <s v="Competition Triviastar"/>
    <x v="3"/>
    <s v=" DTC"/>
    <x v="119"/>
    <s v="Post"/>
    <n v="0"/>
    <n v="-1634.5299926"/>
  </r>
  <r>
    <s v="NonMedia"/>
    <s v="Incremental"/>
    <m/>
    <m/>
    <s v="Competition_TriviaStar"/>
    <s v="Competition Triviastar"/>
    <x v="3"/>
    <s v=" DTC"/>
    <x v="120"/>
    <s v="Post"/>
    <n v="0"/>
    <n v="-1693.2062734000001"/>
  </r>
  <r>
    <s v="NonMedia"/>
    <s v="Incremental"/>
    <m/>
    <m/>
    <s v="Competition_TriviaStar"/>
    <s v="Competition Triviastar"/>
    <x v="3"/>
    <s v=" DTC"/>
    <x v="121"/>
    <s v="Post"/>
    <n v="0"/>
    <n v="-1846.8194582000001"/>
  </r>
  <r>
    <s v="NonMedia"/>
    <s v="Incremental"/>
    <m/>
    <m/>
    <s v="Competition_TriviaStar"/>
    <s v="Competition Triviastar"/>
    <x v="3"/>
    <s v=" DTC"/>
    <x v="122"/>
    <s v="Post"/>
    <n v="0"/>
    <n v="-1993.4947893000001"/>
  </r>
  <r>
    <s v="NonMedia"/>
    <s v="Incremental"/>
    <m/>
    <m/>
    <s v="Competition_TriviaStar"/>
    <s v="Competition Triviastar"/>
    <x v="3"/>
    <s v=" DTC"/>
    <x v="123"/>
    <s v="Post"/>
    <n v="0"/>
    <n v="-1972.198901"/>
  </r>
  <r>
    <s v="NonMedia"/>
    <s v="Incremental"/>
    <m/>
    <m/>
    <s v="Competition_TriviaStar"/>
    <s v="Competition Triviastar"/>
    <x v="3"/>
    <s v=" DTC"/>
    <x v="124"/>
    <s v="Post"/>
    <n v="0"/>
    <n v="-2156.5414337000002"/>
  </r>
  <r>
    <s v="NonMedia"/>
    <s v="Incremental"/>
    <m/>
    <m/>
    <s v="Competition_TriviaStar"/>
    <s v="Competition Triviastar"/>
    <x v="3"/>
    <s v=" DTC"/>
    <x v="125"/>
    <s v="Post"/>
    <n v="0"/>
    <n v="-2010.7976985"/>
  </r>
  <r>
    <s v="NonMedia"/>
    <s v="Incremental"/>
    <m/>
    <m/>
    <s v="Competition_TriviaStar"/>
    <s v="Competition Triviastar"/>
    <x v="3"/>
    <s v=" DTC"/>
    <x v="126"/>
    <s v="Post"/>
    <n v="0"/>
    <n v="-1948.5737750000001"/>
  </r>
  <r>
    <s v="NonMedia"/>
    <s v="Incremental"/>
    <m/>
    <m/>
    <s v="Competition_TriviaStar"/>
    <s v="Competition Triviastar"/>
    <x v="3"/>
    <s v=" DTC"/>
    <x v="127"/>
    <s v="Post"/>
    <n v="0"/>
    <n v="-2026.1041181000001"/>
  </r>
  <r>
    <s v="NonMedia"/>
    <s v="Incremental"/>
    <m/>
    <m/>
    <s v="Competition_TriviaStar"/>
    <s v="Competition Triviastar"/>
    <x v="3"/>
    <s v=" DTC"/>
    <x v="128"/>
    <s v="Post"/>
    <n v="0"/>
    <n v="-1862.5583512999999"/>
  </r>
  <r>
    <s v="NonMedia"/>
    <s v="Incremental"/>
    <m/>
    <m/>
    <s v="Competition_TriviaStar"/>
    <s v="Competition Triviastar"/>
    <x v="3"/>
    <s v=" DTC"/>
    <x v="129"/>
    <s v="Post"/>
    <n v="0"/>
    <n v="-1724.8005742"/>
  </r>
  <r>
    <s v="NonMedia"/>
    <s v="Incremental"/>
    <m/>
    <m/>
    <s v="Competition_TriviaStar"/>
    <s v="Competition Triviastar"/>
    <x v="3"/>
    <s v=" DTC"/>
    <x v="130"/>
    <s v="Post"/>
    <n v="0"/>
    <n v="-1583.7153146000001"/>
  </r>
  <r>
    <s v="NonMedia"/>
    <s v="Incremental"/>
    <m/>
    <m/>
    <s v="Competition_TriviaStar"/>
    <s v="Competition Triviastar"/>
    <x v="3"/>
    <s v=" DTC"/>
    <x v="131"/>
    <s v="Post"/>
    <n v="0"/>
    <n v="-1489.2148104"/>
  </r>
  <r>
    <s v="NonMedia"/>
    <s v="Incremental"/>
    <m/>
    <m/>
    <s v="Competition_TriviaStar"/>
    <s v="Competition Triviastar"/>
    <x v="3"/>
    <s v=" DTC"/>
    <x v="132"/>
    <s v="Post"/>
    <n v="0"/>
    <n v="-1627.1389617"/>
  </r>
  <r>
    <s v="NonMedia"/>
    <s v="Incremental"/>
    <m/>
    <m/>
    <s v="Competition_TriviaStar"/>
    <s v="Competition Triviastar"/>
    <x v="3"/>
    <s v=" DTC"/>
    <x v="133"/>
    <s v="Post"/>
    <n v="0"/>
    <n v="-1409.0224811999999"/>
  </r>
  <r>
    <s v="NonMedia"/>
    <s v="Incremental"/>
    <m/>
    <m/>
    <s v="Competition_TriviaStar"/>
    <s v="Competition Triviastar"/>
    <x v="3"/>
    <s v=" DTC"/>
    <x v="134"/>
    <s v="Post"/>
    <n v="0"/>
    <n v="-1902.8208901"/>
  </r>
  <r>
    <s v="NonMedia"/>
    <s v="Incremental"/>
    <m/>
    <m/>
    <s v="Competition_TriviaStar"/>
    <s v="Competition Triviastar"/>
    <x v="3"/>
    <s v=" DTC"/>
    <x v="135"/>
    <s v="Post"/>
    <n v="0"/>
    <n v="-1851.577659"/>
  </r>
  <r>
    <s v="NonMedia"/>
    <s v="Incremental"/>
    <m/>
    <m/>
    <s v="Competition_TriviaStar"/>
    <s v="Competition Triviastar"/>
    <x v="3"/>
    <s v=" DTC"/>
    <x v="136"/>
    <s v="Post"/>
    <n v="0"/>
    <n v="-1814.8089769000001"/>
  </r>
  <r>
    <s v="NonMedia"/>
    <s v="Incremental"/>
    <m/>
    <m/>
    <s v="Competition_TriviaStar"/>
    <s v="Competition Triviastar"/>
    <x v="3"/>
    <s v=" DTC"/>
    <x v="137"/>
    <s v="Post"/>
    <n v="0"/>
    <n v="-1561.4211815000001"/>
  </r>
  <r>
    <s v="NonMedia"/>
    <s v="Incremental"/>
    <m/>
    <m/>
    <s v="Competition_TriviaStar"/>
    <s v="Competition Triviastar"/>
    <x v="3"/>
    <s v=" DTC"/>
    <x v="138"/>
    <s v="Post"/>
    <n v="0"/>
    <n v="-1457.2709781000001"/>
  </r>
  <r>
    <s v="NonMedia"/>
    <s v="Incremental"/>
    <m/>
    <m/>
    <s v="Competition_TriviaStar"/>
    <s v="Competition Triviastar"/>
    <x v="3"/>
    <s v=" DTC"/>
    <x v="139"/>
    <s v="Post"/>
    <n v="0"/>
    <n v="-1694.1877348"/>
  </r>
  <r>
    <s v="NonMedia"/>
    <s v="Incremental"/>
    <m/>
    <m/>
    <s v="Competition_TriviaStar"/>
    <s v="Competition Triviastar"/>
    <x v="3"/>
    <s v=" DTC"/>
    <x v="140"/>
    <s v="Post"/>
    <n v="0"/>
    <n v="-1521.1586428000001"/>
  </r>
  <r>
    <s v="NonMedia"/>
    <s v="Incremental"/>
    <m/>
    <m/>
    <s v="Competition_TriviaStar"/>
    <s v="Competition Triviastar"/>
    <x v="3"/>
    <s v=" DTC"/>
    <x v="141"/>
    <s v="Post"/>
    <n v="0"/>
    <n v="-1641.1143883"/>
  </r>
  <r>
    <s v="NonMedia"/>
    <s v="Incremental"/>
    <m/>
    <m/>
    <s v="Competition_TriviaStar"/>
    <s v="Competition Triviastar"/>
    <x v="3"/>
    <s v=" DTC"/>
    <x v="142"/>
    <s v="Post"/>
    <n v="0"/>
    <n v="-1725.7988190000001"/>
  </r>
  <r>
    <s v="NonMedia"/>
    <s v="Incremental"/>
    <m/>
    <m/>
    <s v="Competition_TriviaStar"/>
    <s v="Competition Triviastar"/>
    <x v="3"/>
    <s v=" DTC"/>
    <x v="143"/>
    <s v="Post"/>
    <n v="0"/>
    <n v="-1760.7373855999999"/>
  </r>
  <r>
    <s v="NonMedia"/>
    <s v="Incremental"/>
    <m/>
    <m/>
    <s v="Competition_TriviaStar"/>
    <s v="Competition Triviastar"/>
    <x v="3"/>
    <s v=" DTC"/>
    <x v="144"/>
    <s v="Post"/>
    <n v="0"/>
    <n v="-1718.4783574"/>
  </r>
  <r>
    <s v="NonMedia"/>
    <s v="Incremental"/>
    <m/>
    <m/>
    <s v="Competition_TriviaStar"/>
    <s v="Competition Triviastar"/>
    <x v="3"/>
    <s v=" DTC"/>
    <x v="145"/>
    <s v="Post"/>
    <n v="0"/>
    <n v="-1993.3284151"/>
  </r>
  <r>
    <s v="NonMedia"/>
    <s v="Incremental"/>
    <m/>
    <m/>
    <s v="Competition_TriviaStar"/>
    <s v="Competition Triviastar"/>
    <x v="3"/>
    <s v=" DTC"/>
    <x v="146"/>
    <s v="Post"/>
    <n v="0"/>
    <n v="-2070.1932618000001"/>
  </r>
  <r>
    <s v="NonMedia"/>
    <s v="Incremental"/>
    <m/>
    <m/>
    <s v="Competition_TriviaStar"/>
    <s v="Competition Triviastar"/>
    <x v="3"/>
    <s v=" DTC"/>
    <x v="147"/>
    <s v="Post"/>
    <n v="0"/>
    <n v="-1605.8430734000001"/>
  </r>
  <r>
    <s v="NonMedia"/>
    <s v="Incremental"/>
    <m/>
    <m/>
    <s v="Competition_TriviaStar"/>
    <s v="Competition Triviastar"/>
    <x v="3"/>
    <s v=" DTC"/>
    <x v="148"/>
    <s v="Post"/>
    <n v="0"/>
    <n v="-2107.9601886"/>
  </r>
  <r>
    <s v="NonMedia"/>
    <s v="Incremental"/>
    <m/>
    <m/>
    <s v="Competition_TriviaStar"/>
    <s v="Competition Triviastar"/>
    <x v="3"/>
    <s v=" DTC"/>
    <x v="149"/>
    <s v="Post"/>
    <n v="0"/>
    <n v="-2095.1493808"/>
  </r>
  <r>
    <s v="NonMedia"/>
    <s v="Incremental"/>
    <m/>
    <m/>
    <s v="Competition_TriviaStar"/>
    <s v="Competition Triviastar"/>
    <x v="3"/>
    <s v=" DTC"/>
    <x v="150"/>
    <s v="Post"/>
    <n v="0"/>
    <n v="-2069.8605134999998"/>
  </r>
  <r>
    <s v="NonMedia"/>
    <s v="Incremental"/>
    <m/>
    <m/>
    <s v="Competition_TriviaStar"/>
    <s v="Competition Triviastar"/>
    <x v="3"/>
    <s v=" DTC"/>
    <x v="151"/>
    <s v="Post"/>
    <n v="0"/>
    <n v="-1981.6822262000001"/>
  </r>
  <r>
    <s v="NonMedia"/>
    <s v="Incremental"/>
    <m/>
    <m/>
    <s v="Competition_TriviaStar"/>
    <s v="Competition Triviastar"/>
    <x v="3"/>
    <s v=" DTC"/>
    <x v="152"/>
    <s v="Post"/>
    <n v="0"/>
    <n v="-2220.2627243000002"/>
  </r>
  <r>
    <s v="NonMedia"/>
    <s v="Incremental"/>
    <m/>
    <m/>
    <s v="Competition_TriviaStar"/>
    <s v="Competition Triviastar"/>
    <x v="3"/>
    <s v=" DTC"/>
    <x v="153"/>
    <s v="Post"/>
    <n v="0"/>
    <n v="-2495.635816"/>
  </r>
  <r>
    <s v="NonMedia"/>
    <s v="Incremental"/>
    <m/>
    <m/>
    <s v="Competition_TriviaStar"/>
    <s v="Competition Triviastar"/>
    <x v="3"/>
    <s v=" DTC"/>
    <x v="154"/>
    <s v="Post"/>
    <n v="0"/>
    <n v="-2399.2155597000001"/>
  </r>
  <r>
    <s v="NonMedia"/>
    <s v="Incremental"/>
    <m/>
    <m/>
    <s v="Competition_TriviaStar"/>
    <s v="Competition Triviastar"/>
    <x v="3"/>
    <s v=" DTC"/>
    <x v="155"/>
    <s v="Post"/>
    <n v="0"/>
    <n v="-2667.3283913"/>
  </r>
  <r>
    <s v="NonMedia"/>
    <s v="Incremental"/>
    <m/>
    <m/>
    <s v="Competition_TriviaStar"/>
    <s v="Competition Triviastar"/>
    <x v="3"/>
    <s v=" DTC"/>
    <x v="156"/>
    <s v="Post"/>
    <n v="0"/>
    <n v="-2803.356225"/>
  </r>
  <r>
    <s v="NonMedia"/>
    <s v="Incremental"/>
    <m/>
    <m/>
    <s v="Competition_TriviaStar"/>
    <s v="Competition Triviastar"/>
    <x v="3"/>
    <s v=" DTC"/>
    <x v="157"/>
    <s v="Post"/>
    <n v="0"/>
    <n v="-2489.5423424999999"/>
  </r>
  <r>
    <s v="NonMedia"/>
    <s v="Incremental"/>
    <m/>
    <m/>
    <s v="Competition_TriviaStar"/>
    <s v="Competition Triviastar"/>
    <x v="3"/>
    <s v=" DTC"/>
    <x v="158"/>
    <s v="Post"/>
    <n v="0"/>
    <n v="-2277.3460906999999"/>
  </r>
  <r>
    <s v="NonMedia"/>
    <s v="Incremental"/>
    <m/>
    <m/>
    <s v="Competition_TriviaStar"/>
    <s v="Competition Triviastar"/>
    <x v="3"/>
    <s v=" DTC"/>
    <x v="159"/>
    <s v="Post"/>
    <n v="0"/>
    <n v="-2219.8165325999998"/>
  </r>
  <r>
    <s v="NonMedia"/>
    <s v="Incremental"/>
    <m/>
    <m/>
    <s v="Competition_TriviaStar"/>
    <s v="Competition Triviastar"/>
    <x v="3"/>
    <s v=" DTC"/>
    <x v="160"/>
    <s v="Post"/>
    <n v="0"/>
    <n v="-2258.8864506"/>
  </r>
  <r>
    <s v="NonMedia"/>
    <s v="Incremental"/>
    <m/>
    <m/>
    <s v="Competition_TriviaStar"/>
    <s v="Competition Triviastar"/>
    <x v="3"/>
    <s v=" DTC"/>
    <x v="161"/>
    <s v="Post"/>
    <n v="0"/>
    <n v="-1526.0566587000001"/>
  </r>
  <r>
    <s v="NonMedia"/>
    <s v="Incremental"/>
    <m/>
    <m/>
    <s v="Competition_TriviaStar"/>
    <s v="Competition Triviastar"/>
    <x v="3"/>
    <s v=" DTC"/>
    <x v="162"/>
    <s v="Post"/>
    <n v="0"/>
    <n v="-1674.9883186"/>
  </r>
  <r>
    <s v="NonMedia"/>
    <s v="Incremental"/>
    <m/>
    <m/>
    <s v="Competition_TriviaStar"/>
    <s v="Competition Triviastar"/>
    <x v="3"/>
    <s v=" DTC"/>
    <x v="163"/>
    <s v="Post"/>
    <n v="0"/>
    <n v="-1736.6399323000001"/>
  </r>
  <r>
    <s v="NonMedia"/>
    <s v="Incremental"/>
    <m/>
    <m/>
    <s v="Competition_TriviaStar"/>
    <s v="Competition Triviastar"/>
    <x v="3"/>
    <s v=" DTC"/>
    <x v="164"/>
    <s v="Post"/>
    <n v="0"/>
    <n v="-1482.3270258"/>
  </r>
  <r>
    <s v="NonMedia"/>
    <s v="Incremental"/>
    <m/>
    <m/>
    <s v="Competition_TriviaStar"/>
    <s v="Competition Triviastar"/>
    <x v="3"/>
    <s v=" DTC"/>
    <x v="165"/>
    <s v="Post"/>
    <n v="0"/>
    <n v="-1098.4381986000001"/>
  </r>
  <r>
    <s v="NonMedia"/>
    <s v="Incremental"/>
    <m/>
    <m/>
    <s v="Competition_TriviaStar"/>
    <s v="Competition Triviastar"/>
    <x v="3"/>
    <s v=" DTC"/>
    <x v="166"/>
    <s v="Post"/>
    <n v="0"/>
    <n v="-1029.7970124999999"/>
  </r>
  <r>
    <s v="NonMedia"/>
    <s v="Incremental"/>
    <m/>
    <m/>
    <s v="Competition_TriviaStar"/>
    <s v="Competition Triviastar"/>
    <x v="3"/>
    <s v=" DTC"/>
    <x v="167"/>
    <s v="Post"/>
    <n v="0"/>
    <n v="-996.28290849999996"/>
  </r>
  <r>
    <s v="NonMedia"/>
    <s v="Incremental"/>
    <m/>
    <m/>
    <s v="Competition_TriviaStar"/>
    <s v="Competition Triviastar"/>
    <x v="3"/>
    <s v=" DTC"/>
    <x v="168"/>
    <s v="Post"/>
    <n v="0"/>
    <n v="-748.78035469999998"/>
  </r>
  <r>
    <s v="NonMedia"/>
    <s v="Incremental"/>
    <m/>
    <m/>
    <s v="Competition_TriviaStar"/>
    <s v="Competition Triviastar"/>
    <x v="3"/>
    <s v=" DTC"/>
    <x v="169"/>
    <s v="Post"/>
    <n v="0"/>
    <n v="-765.26857700000005"/>
  </r>
  <r>
    <s v="NonMedia"/>
    <s v="Incremental"/>
    <m/>
    <m/>
    <s v="Competition_TriviaStar"/>
    <s v="Competition Triviastar"/>
    <x v="3"/>
    <s v=" DTC"/>
    <x v="170"/>
    <s v="Post"/>
    <n v="0"/>
    <n v="-754.69460830000003"/>
  </r>
  <r>
    <s v="NonMedia"/>
    <s v="Incremental"/>
    <m/>
    <m/>
    <s v="Competition_TriviaStar"/>
    <s v="Competition Triviastar"/>
    <x v="3"/>
    <s v=" DTC"/>
    <x v="171"/>
    <s v="Post"/>
    <n v="0"/>
    <n v="-688.7417193"/>
  </r>
  <r>
    <s v="NonMedia"/>
    <s v="Incremental"/>
    <m/>
    <m/>
    <s v="Competition_TriviaStar"/>
    <s v="Competition Triviastar"/>
    <x v="3"/>
    <s v=" DTC"/>
    <x v="172"/>
    <s v="Post"/>
    <n v="0"/>
    <n v="-686.94952120000005"/>
  </r>
  <r>
    <s v="NonMedia"/>
    <s v="Incremental"/>
    <m/>
    <m/>
    <s v="Competition_TriviaStar"/>
    <s v="Competition Triviastar"/>
    <x v="3"/>
    <s v=" DTC"/>
    <x v="173"/>
    <s v="Post"/>
    <n v="0"/>
    <n v="-792.50998770000001"/>
  </r>
  <r>
    <s v="NonMedia"/>
    <s v="Incremental"/>
    <m/>
    <m/>
    <s v="Competition_TriviaStar"/>
    <s v="Competition Triviastar"/>
    <x v="3"/>
    <s v=" DTC"/>
    <x v="174"/>
    <s v="Post"/>
    <n v="0"/>
    <n v="-1007.0360969"/>
  </r>
  <r>
    <s v="NonMedia"/>
    <s v="Incremental"/>
    <m/>
    <m/>
    <s v="Competition_TriviaStar"/>
    <s v="Competition Triviastar"/>
    <x v="3"/>
    <s v=" DTC"/>
    <x v="175"/>
    <s v="Post"/>
    <n v="0"/>
    <n v="-974.418092"/>
  </r>
  <r>
    <s v="NonMedia"/>
    <s v="Incremental"/>
    <m/>
    <m/>
    <s v="Competition_TriviaStar"/>
    <s v="Competition Triviastar"/>
    <x v="3"/>
    <s v=" DTC"/>
    <x v="176"/>
    <s v="Post"/>
    <n v="0"/>
    <n v="-997.17900750000001"/>
  </r>
  <r>
    <s v="NonMedia"/>
    <s v="Incremental"/>
    <m/>
    <m/>
    <s v="Competition_TriviaStar"/>
    <s v="Competition Triviastar"/>
    <x v="3"/>
    <s v=" DTC"/>
    <x v="177"/>
    <s v="Post"/>
    <n v="0"/>
    <n v="-1003.9893602"/>
  </r>
  <r>
    <s v="NonMedia"/>
    <s v="Incremental"/>
    <m/>
    <m/>
    <s v="Competition_TriviaStar"/>
    <s v="Competition Triviastar"/>
    <x v="3"/>
    <s v=" DTC"/>
    <x v="178"/>
    <s v="Post"/>
    <n v="0"/>
    <n v="-1013.3087902"/>
  </r>
  <r>
    <s v="NonMedia"/>
    <s v="Incremental"/>
    <m/>
    <m/>
    <s v="Competition_TriviaStar"/>
    <s v="Competition Triviastar"/>
    <x v="3"/>
    <s v=" DTC"/>
    <x v="179"/>
    <s v="Post"/>
    <n v="0"/>
    <n v="-1226.0427013999999"/>
  </r>
  <r>
    <s v="NonMedia"/>
    <s v="Incremental"/>
    <m/>
    <m/>
    <s v="Competition_TriviaStar"/>
    <s v="Competition Triviastar"/>
    <x v="3"/>
    <s v=" DTC"/>
    <x v="180"/>
    <s v="Post"/>
    <n v="0"/>
    <n v="-1212.6012158999999"/>
  </r>
  <r>
    <s v="NonMedia"/>
    <s v="Incremental"/>
    <m/>
    <m/>
    <s v="Competition_TriviaStar"/>
    <s v="Competition Triviastar"/>
    <x v="3"/>
    <s v=" DTC"/>
    <x v="181"/>
    <s v="Post"/>
    <n v="0"/>
    <n v="-1752.9489347000001"/>
  </r>
  <r>
    <s v="NonMedia"/>
    <s v="Incremental"/>
    <m/>
    <m/>
    <s v="Competition_TriviaStar"/>
    <s v="Competition Triviastar"/>
    <x v="3"/>
    <s v=" DTC"/>
    <x v="182"/>
    <s v="Post"/>
    <n v="0"/>
    <n v="-1164.5703074999999"/>
  </r>
  <r>
    <s v="NonMedia"/>
    <s v="Incremental"/>
    <m/>
    <m/>
    <s v="Competition_TriviaStar"/>
    <s v="Competition Triviastar"/>
    <x v="3"/>
    <s v=" DTC"/>
    <x v="183"/>
    <s v="Post"/>
    <n v="0"/>
    <n v="-1396.4807381000001"/>
  </r>
  <r>
    <s v="NonMedia"/>
    <s v="Incremental"/>
    <m/>
    <m/>
    <s v="Competition_TriviaStar"/>
    <s v="Competition Triviastar"/>
    <x v="3"/>
    <s v=" DTC"/>
    <x v="184"/>
    <s v="Post"/>
    <n v="0"/>
    <n v="-1801.0420154999999"/>
  </r>
  <r>
    <s v="NonMedia"/>
    <s v="Incremental"/>
    <m/>
    <m/>
    <s v="Competition_TriviaStar"/>
    <s v="Competition Triviastar"/>
    <x v="3"/>
    <s v=" DTC"/>
    <x v="185"/>
    <s v="Post"/>
    <n v="0"/>
    <n v="-1736.3722946"/>
  </r>
  <r>
    <s v="NonMedia"/>
    <s v="Incremental"/>
    <m/>
    <m/>
    <s v="Competition_TriviaStar"/>
    <s v="Competition Triviastar"/>
    <x v="3"/>
    <s v=" DTC"/>
    <x v="186"/>
    <s v="Post"/>
    <n v="0"/>
    <n v="-1668.4011166"/>
  </r>
  <r>
    <s v="NonMedia"/>
    <s v="Incremental"/>
    <m/>
    <m/>
    <s v="Competition_TriviaStar"/>
    <s v="Competition Triviastar"/>
    <x v="3"/>
    <s v=" DTC"/>
    <x v="187"/>
    <s v="Post"/>
    <n v="0"/>
    <n v="-1984.952603"/>
  </r>
  <r>
    <s v="NonMedia"/>
    <s v="Incremental"/>
    <m/>
    <m/>
    <s v="Competition_TriviaStar"/>
    <s v="Competition Triviastar"/>
    <x v="3"/>
    <s v=" DTC"/>
    <x v="188"/>
    <s v="Post"/>
    <n v="0"/>
    <n v="-2161.8718693999999"/>
  </r>
  <r>
    <s v="NonMedia"/>
    <s v="Incremental"/>
    <m/>
    <m/>
    <s v="Competition_TriviaStar"/>
    <s v="Competition Triviastar"/>
    <x v="3"/>
    <s v=" DTC"/>
    <x v="189"/>
    <s v="Post"/>
    <n v="0"/>
    <n v="-2002.0424992000001"/>
  </r>
  <r>
    <s v="NonMedia"/>
    <s v="Incremental"/>
    <m/>
    <m/>
    <s v="Competition_TriviaStar"/>
    <s v="Competition Triviastar"/>
    <x v="3"/>
    <s v=" DTC"/>
    <x v="190"/>
    <s v="Post"/>
    <n v="0"/>
    <n v="-1676.1692512"/>
  </r>
  <r>
    <s v="NonMedia"/>
    <s v="Incremental"/>
    <m/>
    <m/>
    <s v="Competition_TriviaStar"/>
    <s v="Competition Triviastar"/>
    <x v="3"/>
    <s v=" DTC"/>
    <x v="191"/>
    <s v="Post"/>
    <n v="0"/>
    <n v="-1580.4269918"/>
  </r>
  <r>
    <s v="NonMedia"/>
    <s v="Incremental"/>
    <m/>
    <m/>
    <s v="Competition_TriviaStar"/>
    <s v="Competition Triviastar"/>
    <x v="3"/>
    <s v=" DTC"/>
    <x v="192"/>
    <s v="Post"/>
    <n v="0"/>
    <n v="-1696.3664013"/>
  </r>
  <r>
    <s v="NonMedia"/>
    <s v="Incremental"/>
    <m/>
    <m/>
    <s v="Competition_TriviaStar"/>
    <s v="Competition Triviastar"/>
    <x v="3"/>
    <s v=" DTC"/>
    <x v="193"/>
    <s v="Post"/>
    <n v="0"/>
    <n v="-1671.8967772000001"/>
  </r>
  <r>
    <s v="NonMedia"/>
    <s v="Incremental"/>
    <m/>
    <m/>
    <s v="Competition_TriviaStar"/>
    <s v="Competition Triviastar"/>
    <x v="3"/>
    <s v=" DTC"/>
    <x v="194"/>
    <s v="Post"/>
    <n v="0"/>
    <n v="-1551.2964869"/>
  </r>
  <r>
    <s v="NonMedia"/>
    <s v="Incremental"/>
    <m/>
    <m/>
    <s v="Competition_TriviaStar"/>
    <s v="Competition Triviastar"/>
    <x v="3"/>
    <s v=" DTC"/>
    <x v="195"/>
    <s v="Post"/>
    <n v="0"/>
    <n v="-1701.6098922000001"/>
  </r>
  <r>
    <s v="NonMedia"/>
    <s v="Incremental"/>
    <m/>
    <m/>
    <s v="Competition_TriviaStar"/>
    <s v="Competition Triviastar"/>
    <x v="3"/>
    <s v=" DTC"/>
    <x v="196"/>
    <s v="Post"/>
    <n v="0"/>
    <n v="-1649.7575935"/>
  </r>
  <r>
    <s v="NonMedia"/>
    <s v="Incremental"/>
    <m/>
    <m/>
    <s v="Competition_TriviaStar"/>
    <s v="Competition Triviastar"/>
    <x v="3"/>
    <s v=" DTC"/>
    <x v="197"/>
    <s v="Post"/>
    <n v="0"/>
    <n v="-1471.2847002000001"/>
  </r>
  <r>
    <s v="NonMedia"/>
    <s v="Incremental"/>
    <m/>
    <m/>
    <s v="Competition_TriviaStar"/>
    <s v="Competition Triviastar"/>
    <x v="3"/>
    <s v=" DTC"/>
    <x v="198"/>
    <s v="Post"/>
    <n v="0"/>
    <n v="-1511.8732037"/>
  </r>
  <r>
    <s v="NonMedia"/>
    <s v="Incremental"/>
    <m/>
    <m/>
    <s v="Competition_TriviaStar"/>
    <s v="Competition Triviastar"/>
    <x v="3"/>
    <s v=" DTC"/>
    <x v="199"/>
    <s v="Post"/>
    <n v="0"/>
    <n v="-1557.1225879000001"/>
  </r>
  <r>
    <s v="NonMedia"/>
    <s v="Incremental"/>
    <m/>
    <m/>
    <s v="Competition_TriviaStar"/>
    <s v="Competition Triviastar"/>
    <x v="3"/>
    <s v=" DTC"/>
    <x v="200"/>
    <s v="Post"/>
    <n v="0"/>
    <n v="-1582.5632287999999"/>
  </r>
  <r>
    <s v="NonMedia"/>
    <s v="Incremental"/>
    <m/>
    <m/>
    <s v="Competition_TriviaStar"/>
    <s v="Competition Triviastar"/>
    <x v="3"/>
    <s v=" DTC"/>
    <x v="201"/>
    <s v="Post"/>
    <n v="0"/>
    <n v="-1387.0004394"/>
  </r>
  <r>
    <s v="NonMedia"/>
    <s v="Incremental"/>
    <m/>
    <m/>
    <s v="Competition_TriviaStar"/>
    <s v="Competition Triviastar"/>
    <x v="3"/>
    <s v=" DTC"/>
    <x v="202"/>
    <s v="Post"/>
    <n v="0"/>
    <n v="-1466.8180228000001"/>
  </r>
  <r>
    <s v="NonMedia"/>
    <s v="Incremental"/>
    <m/>
    <m/>
    <s v="Competition_TriviaStar"/>
    <s v="Competition Triviastar"/>
    <x v="3"/>
    <s v=" DTC"/>
    <x v="203"/>
    <s v="Post"/>
    <n v="0"/>
    <n v="-994.32123349999995"/>
  </r>
  <r>
    <s v="NonMedia"/>
    <s v="Incremental"/>
    <m/>
    <m/>
    <s v="Competition_TriviaStar"/>
    <s v="Competition Triviastar"/>
    <x v="3"/>
    <s v=" DTC"/>
    <x v="204"/>
    <s v="Post"/>
    <n v="0"/>
    <n v="-1366.4148826000001"/>
  </r>
  <r>
    <s v="NonMedia"/>
    <s v="Incremental"/>
    <m/>
    <m/>
    <s v="Competition_TriviaStar"/>
    <s v="Competition Triviastar"/>
    <x v="3"/>
    <s v=" DTC"/>
    <x v="205"/>
    <s v="Post"/>
    <n v="0"/>
    <n v="-1542.7515387999999"/>
  </r>
  <r>
    <s v="NonMedia"/>
    <s v="Incremental"/>
    <m/>
    <m/>
    <s v="Competition_TriviaStar"/>
    <s v="Competition Triviastar"/>
    <x v="3"/>
    <s v=" DTC"/>
    <x v="206"/>
    <s v="Post"/>
    <n v="0"/>
    <n v="-1637.5227814"/>
  </r>
  <r>
    <s v="NonMedia"/>
    <s v="Incremental"/>
    <m/>
    <m/>
    <s v="Competition_TriviaStar"/>
    <s v="Competition Triviastar"/>
    <x v="3"/>
    <s v=" DTC"/>
    <x v="207"/>
    <s v="Post"/>
    <n v="0"/>
    <n v="-1798.7115750999999"/>
  </r>
  <r>
    <s v="NonMedia"/>
    <s v="Incremental"/>
    <m/>
    <m/>
    <s v="Competition_TriviaStar"/>
    <s v="Competition Triviastar"/>
    <x v="3"/>
    <s v=" DTC"/>
    <x v="208"/>
    <s v="Post"/>
    <n v="0"/>
    <n v="-1730.9346003999999"/>
  </r>
  <r>
    <s v="NonMedia"/>
    <s v="Incremental"/>
    <m/>
    <m/>
    <s v="Competition_TriviaStar"/>
    <s v="Competition Triviastar"/>
    <x v="3"/>
    <s v=" DTC"/>
    <x v="209"/>
    <s v="Post"/>
    <n v="0"/>
    <n v="-1675.0040309999999"/>
  </r>
  <r>
    <s v="NonMedia"/>
    <s v="Incremental"/>
    <m/>
    <m/>
    <s v="Competition_TriviaStar"/>
    <s v="Competition Triviastar"/>
    <x v="3"/>
    <s v=" DTC"/>
    <x v="210"/>
    <s v="Post"/>
    <n v="0"/>
    <n v="-1256.8841841999999"/>
  </r>
  <r>
    <s v="NonMedia"/>
    <s v="Incremental"/>
    <m/>
    <m/>
    <s v="Competition_TriviaStar"/>
    <s v="Competition Triviastar"/>
    <x v="3"/>
    <s v=" DTC"/>
    <x v="211"/>
    <s v="Post"/>
    <n v="0"/>
    <n v="-1273.7798769999999"/>
  </r>
  <r>
    <s v="NonMedia"/>
    <s v="Incremental"/>
    <m/>
    <m/>
    <s v="Competition_TriviaStar"/>
    <s v="Competition Triviastar"/>
    <x v="3"/>
    <s v=" DTC"/>
    <x v="212"/>
    <s v="Post"/>
    <n v="0"/>
    <n v="-1321.5539051000001"/>
  </r>
  <r>
    <s v="NonMedia"/>
    <s v="Incremental"/>
    <m/>
    <m/>
    <s v="Competition_TriviaStar"/>
    <s v="Competition Triviastar"/>
    <x v="3"/>
    <s v=" DTC"/>
    <x v="213"/>
    <s v="Post"/>
    <n v="0"/>
    <n v="-1365.8322725"/>
  </r>
  <r>
    <s v="Base"/>
    <s v="Baseline"/>
    <m/>
    <m/>
    <s v="Covid_Residential"/>
    <s v="Covid Residential"/>
    <x v="4"/>
    <s v=" DTC"/>
    <x v="0"/>
    <s v="Pre"/>
    <s v="Pre"/>
    <n v="7581.3477381000002"/>
  </r>
  <r>
    <s v="Base"/>
    <s v="Baseline"/>
    <m/>
    <m/>
    <s v="Covid_Residential"/>
    <s v="Covid Residential"/>
    <x v="4"/>
    <s v=" DTC"/>
    <x v="1"/>
    <s v="Pre"/>
    <s v="Pre"/>
    <n v="7581.3477381000002"/>
  </r>
  <r>
    <s v="Base"/>
    <s v="Baseline"/>
    <m/>
    <m/>
    <s v="Covid_Residential"/>
    <s v="Covid Residential"/>
    <x v="4"/>
    <s v=" DTC"/>
    <x v="2"/>
    <s v="Pre"/>
    <s v="Pre"/>
    <n v="7450.5086448000002"/>
  </r>
  <r>
    <s v="Base"/>
    <s v="Baseline"/>
    <m/>
    <m/>
    <s v="Covid_Residential"/>
    <s v="Covid Residential"/>
    <x v="4"/>
    <s v=" DTC"/>
    <x v="3"/>
    <s v="Pre"/>
    <s v="Pre"/>
    <n v="7319.6695516"/>
  </r>
  <r>
    <s v="Base"/>
    <s v="Baseline"/>
    <m/>
    <m/>
    <s v="Covid_Residential"/>
    <s v="Covid Residential"/>
    <x v="4"/>
    <s v=" DTC"/>
    <x v="4"/>
    <s v="Pre"/>
    <s v="Pre"/>
    <n v="7188.8304583999998"/>
  </r>
  <r>
    <s v="Base"/>
    <s v="Baseline"/>
    <m/>
    <m/>
    <s v="Covid_Residential"/>
    <s v="Covid Residential"/>
    <x v="4"/>
    <s v=" DTC"/>
    <x v="5"/>
    <s v="Pre"/>
    <s v="Pre"/>
    <n v="7057.9913650999997"/>
  </r>
  <r>
    <s v="Base"/>
    <s v="Baseline"/>
    <m/>
    <m/>
    <s v="Covid_Residential"/>
    <s v="Covid Residential"/>
    <x v="4"/>
    <s v=" DTC"/>
    <x v="6"/>
    <s v="Pre"/>
    <s v="Pre"/>
    <n v="6927.1522719000004"/>
  </r>
  <r>
    <s v="Base"/>
    <s v="Baseline"/>
    <m/>
    <m/>
    <s v="Covid_Residential"/>
    <s v="Covid Residential"/>
    <x v="4"/>
    <s v=" DTC"/>
    <x v="7"/>
    <s v="Pre"/>
    <s v="Pre"/>
    <n v="6927.1522719000004"/>
  </r>
  <r>
    <s v="Base"/>
    <s v="Baseline"/>
    <m/>
    <m/>
    <s v="Covid_Residential"/>
    <s v="Covid Residential"/>
    <x v="4"/>
    <s v=" DTC"/>
    <x v="8"/>
    <s v="Pre"/>
    <s v="Pre"/>
    <n v="6797.2281374000004"/>
  </r>
  <r>
    <s v="Base"/>
    <s v="Baseline"/>
    <m/>
    <m/>
    <s v="Covid_Residential"/>
    <s v="Covid Residential"/>
    <x v="4"/>
    <s v=" DTC"/>
    <x v="9"/>
    <s v="Pre"/>
    <s v="Pre"/>
    <n v="6797.2281374000004"/>
  </r>
  <r>
    <s v="Base"/>
    <s v="Baseline"/>
    <m/>
    <m/>
    <s v="Covid_Residential"/>
    <s v="Covid Residential"/>
    <x v="4"/>
    <s v=" DTC"/>
    <x v="10"/>
    <s v="Pre"/>
    <s v="Pre"/>
    <n v="6797.2281374000004"/>
  </r>
  <r>
    <s v="Base"/>
    <s v="Baseline"/>
    <m/>
    <m/>
    <s v="Covid_Residential"/>
    <s v="Covid Residential"/>
    <x v="4"/>
    <s v=" DTC"/>
    <x v="11"/>
    <s v="Pre"/>
    <s v="Pre"/>
    <n v="6797.2281374000004"/>
  </r>
  <r>
    <s v="Base"/>
    <s v="Baseline"/>
    <m/>
    <m/>
    <s v="Covid_Residential"/>
    <s v="Covid Residential"/>
    <x v="4"/>
    <s v=" DTC"/>
    <x v="12"/>
    <s v="Pre"/>
    <s v="Pre"/>
    <n v="6666.3890441000003"/>
  </r>
  <r>
    <s v="Base"/>
    <s v="Baseline"/>
    <m/>
    <m/>
    <s v="Covid_Residential"/>
    <s v="Covid Residential"/>
    <x v="4"/>
    <s v=" DTC"/>
    <x v="13"/>
    <s v="Pre"/>
    <s v="Pre"/>
    <n v="6797.2281374000004"/>
  </r>
  <r>
    <s v="Base"/>
    <s v="Baseline"/>
    <m/>
    <m/>
    <s v="Covid_Residential"/>
    <s v="Covid Residential"/>
    <x v="4"/>
    <s v=" DTC"/>
    <x v="14"/>
    <s v="Pre"/>
    <s v="Pre"/>
    <n v="6927.1522719000004"/>
  </r>
  <r>
    <s v="Base"/>
    <s v="Baseline"/>
    <m/>
    <m/>
    <s v="Covid_Residential"/>
    <s v="Covid Residential"/>
    <x v="4"/>
    <s v=" DTC"/>
    <x v="15"/>
    <s v="Pre"/>
    <s v="Pre"/>
    <n v="6927.1522719000004"/>
  </r>
  <r>
    <s v="Base"/>
    <s v="Baseline"/>
    <m/>
    <m/>
    <s v="Covid_Residential"/>
    <s v="Covid Residential"/>
    <x v="4"/>
    <s v=" DTC"/>
    <x v="16"/>
    <s v="Pre"/>
    <s v="Pre"/>
    <n v="6797.2281374000004"/>
  </r>
  <r>
    <s v="Base"/>
    <s v="Baseline"/>
    <m/>
    <m/>
    <s v="Covid_Residential"/>
    <s v="Covid Residential"/>
    <x v="4"/>
    <s v=" DTC"/>
    <x v="17"/>
    <s v="Pre"/>
    <s v="Pre"/>
    <n v="6927.1522719000004"/>
  </r>
  <r>
    <s v="Base"/>
    <s v="Baseline"/>
    <m/>
    <m/>
    <s v="Covid_Residential"/>
    <s v="Covid Residential"/>
    <x v="4"/>
    <s v=" DTC"/>
    <x v="18"/>
    <s v="Pre"/>
    <s v="Pre"/>
    <n v="6797.2281374000004"/>
  </r>
  <r>
    <s v="Base"/>
    <s v="Baseline"/>
    <m/>
    <m/>
    <s v="Covid_Residential"/>
    <s v="Covid Residential"/>
    <x v="4"/>
    <s v=" DTC"/>
    <x v="19"/>
    <s v="Pre"/>
    <s v="Pre"/>
    <n v="6666.3890441000003"/>
  </r>
  <r>
    <s v="Base"/>
    <s v="Baseline"/>
    <m/>
    <m/>
    <s v="Covid_Residential"/>
    <s v="Covid Residential"/>
    <x v="4"/>
    <s v=" DTC"/>
    <x v="20"/>
    <s v="Pre"/>
    <s v="Pre"/>
    <n v="6404.7108576999999"/>
  </r>
  <r>
    <s v="Base"/>
    <s v="Baseline"/>
    <m/>
    <m/>
    <s v="Covid_Residential"/>
    <s v="Covid Residential"/>
    <x v="4"/>
    <s v=" DTC"/>
    <x v="21"/>
    <s v="Pre"/>
    <s v="Pre"/>
    <n v="6143.0326711999996"/>
  </r>
  <r>
    <s v="Base"/>
    <s v="Baseline"/>
    <m/>
    <m/>
    <s v="Covid_Residential"/>
    <s v="Covid Residential"/>
    <x v="4"/>
    <s v=" DTC"/>
    <x v="22"/>
    <s v="Pre"/>
    <s v="Pre"/>
    <n v="6012.1935778999996"/>
  </r>
  <r>
    <s v="Base"/>
    <s v="Baseline"/>
    <m/>
    <m/>
    <s v="Covid_Residential"/>
    <s v="Covid Residential"/>
    <x v="4"/>
    <s v=" DTC"/>
    <x v="23"/>
    <s v="Pre"/>
    <s v="Pre"/>
    <n v="6143.0326711999996"/>
  </r>
  <r>
    <s v="Base"/>
    <s v="Baseline"/>
    <m/>
    <m/>
    <s v="Covid_Residential"/>
    <s v="Covid Residential"/>
    <x v="4"/>
    <s v=" DTC"/>
    <x v="24"/>
    <s v="Pre"/>
    <s v="Pre"/>
    <n v="6012.1935778999996"/>
  </r>
  <r>
    <s v="Base"/>
    <s v="Baseline"/>
    <m/>
    <m/>
    <s v="Covid_Residential"/>
    <s v="Covid Residential"/>
    <x v="4"/>
    <s v=" DTC"/>
    <x v="25"/>
    <s v="Pre"/>
    <s v="Pre"/>
    <n v="6012.1935778999996"/>
  </r>
  <r>
    <s v="Base"/>
    <s v="Baseline"/>
    <m/>
    <m/>
    <s v="Covid_Residential"/>
    <s v="Covid Residential"/>
    <x v="4"/>
    <s v=" DTC"/>
    <x v="26"/>
    <s v="Pre"/>
    <s v="Pre"/>
    <n v="6012.1935778999996"/>
  </r>
  <r>
    <s v="Base"/>
    <s v="Baseline"/>
    <m/>
    <m/>
    <s v="Covid_Residential"/>
    <s v="Covid Residential"/>
    <x v="4"/>
    <s v=" DTC"/>
    <x v="27"/>
    <s v="Pre"/>
    <s v="Pre"/>
    <n v="6143.0326711999996"/>
  </r>
  <r>
    <s v="Base"/>
    <s v="Baseline"/>
    <m/>
    <m/>
    <s v="Covid_Residential"/>
    <s v="Covid Residential"/>
    <x v="4"/>
    <s v=" DTC"/>
    <x v="28"/>
    <s v="Pre"/>
    <s v="Pre"/>
    <n v="6143.0326711999996"/>
  </r>
  <r>
    <s v="Base"/>
    <s v="Baseline"/>
    <m/>
    <m/>
    <s v="Covid_Residential"/>
    <s v="Covid Residential"/>
    <x v="4"/>
    <s v=" DTC"/>
    <x v="29"/>
    <s v="Pre"/>
    <s v="Pre"/>
    <n v="6143.0326711999996"/>
  </r>
  <r>
    <s v="Base"/>
    <s v="Baseline"/>
    <m/>
    <m/>
    <s v="Covid_Residential"/>
    <s v="Covid Residential"/>
    <x v="4"/>
    <s v=" DTC"/>
    <x v="30"/>
    <s v="Pre"/>
    <s v="Pre"/>
    <n v="6012.1935778999996"/>
  </r>
  <r>
    <s v="Base"/>
    <s v="Baseline"/>
    <m/>
    <m/>
    <s v="Covid_Residential"/>
    <s v="Covid Residential"/>
    <x v="4"/>
    <s v=" DTC"/>
    <x v="31"/>
    <s v="Pre"/>
    <s v="Pre"/>
    <n v="5882.2694434000005"/>
  </r>
  <r>
    <s v="Base"/>
    <s v="Baseline"/>
    <m/>
    <m/>
    <s v="Covid_Residential"/>
    <s v="Covid Residential"/>
    <x v="4"/>
    <s v=" DTC"/>
    <x v="32"/>
    <s v="Pre"/>
    <s v="Pre"/>
    <n v="6143.0326711999996"/>
  </r>
  <r>
    <s v="Base"/>
    <s v="Baseline"/>
    <m/>
    <m/>
    <s v="Covid_Residential"/>
    <s v="Covid Residential"/>
    <x v="4"/>
    <s v=" DTC"/>
    <x v="33"/>
    <s v="Pre"/>
    <s v="Pre"/>
    <n v="6143.0326711999996"/>
  </r>
  <r>
    <s v="Base"/>
    <s v="Baseline"/>
    <m/>
    <m/>
    <s v="Covid_Residential"/>
    <s v="Covid Residential"/>
    <x v="4"/>
    <s v=" DTC"/>
    <x v="34"/>
    <s v="Pre"/>
    <s v="Pre"/>
    <n v="5882.2694434000005"/>
  </r>
  <r>
    <s v="Base"/>
    <s v="Baseline"/>
    <m/>
    <m/>
    <s v="Covid_Residential"/>
    <s v="Covid Residential"/>
    <x v="4"/>
    <s v=" DTC"/>
    <x v="35"/>
    <s v="Pre"/>
    <s v="Pre"/>
    <n v="5882.2694434000005"/>
  </r>
  <r>
    <s v="Base"/>
    <s v="Baseline"/>
    <m/>
    <m/>
    <s v="Covid_Residential"/>
    <s v="Covid Residential"/>
    <x v="4"/>
    <s v=" DTC"/>
    <x v="36"/>
    <s v="Pre"/>
    <s v="Pre"/>
    <n v="5751.4303502000002"/>
  </r>
  <r>
    <s v="Base"/>
    <s v="Baseline"/>
    <m/>
    <m/>
    <s v="Covid_Residential"/>
    <s v="Covid Residential"/>
    <x v="4"/>
    <s v=" DTC"/>
    <x v="37"/>
    <s v="Pre"/>
    <s v="Pre"/>
    <n v="5620.5912569000002"/>
  </r>
  <r>
    <s v="Base"/>
    <s v="Baseline"/>
    <m/>
    <m/>
    <s v="Covid_Residential"/>
    <s v="Covid Residential"/>
    <x v="4"/>
    <s v=" DTC"/>
    <x v="38"/>
    <s v="Pre"/>
    <s v="Pre"/>
    <n v="5620.5912569000002"/>
  </r>
  <r>
    <s v="Base"/>
    <s v="Baseline"/>
    <m/>
    <m/>
    <s v="Covid_Residential"/>
    <s v="Covid Residential"/>
    <x v="4"/>
    <s v=" DTC"/>
    <x v="39"/>
    <s v="Pre"/>
    <s v="Pre"/>
    <n v="5228.0739771999997"/>
  </r>
  <r>
    <s v="Base"/>
    <s v="Baseline"/>
    <m/>
    <m/>
    <s v="Covid_Residential"/>
    <s v="Covid Residential"/>
    <x v="4"/>
    <s v=" DTC"/>
    <x v="40"/>
    <s v="Pre"/>
    <s v="Pre"/>
    <n v="5228.0739771999997"/>
  </r>
  <r>
    <s v="Base"/>
    <s v="Baseline"/>
    <m/>
    <m/>
    <s v="Covid_Residential"/>
    <s v="Covid Residential"/>
    <x v="4"/>
    <s v=" DTC"/>
    <x v="41"/>
    <s v="Pre"/>
    <s v="Pre"/>
    <n v="5358.9130704999998"/>
  </r>
  <r>
    <s v="Base"/>
    <s v="Baseline"/>
    <m/>
    <m/>
    <s v="Covid_Residential"/>
    <s v="Covid Residential"/>
    <x v="4"/>
    <s v=" DTC"/>
    <x v="42"/>
    <s v="Pre"/>
    <s v="Pre"/>
    <n v="5228.0739771999997"/>
  </r>
  <r>
    <s v="Base"/>
    <s v="Baseline"/>
    <m/>
    <m/>
    <s v="Covid_Residential"/>
    <s v="Covid Residential"/>
    <x v="4"/>
    <s v=" DTC"/>
    <x v="43"/>
    <s v="Pre"/>
    <s v="Pre"/>
    <n v="5228.0739771999997"/>
  </r>
  <r>
    <s v="Base"/>
    <s v="Baseline"/>
    <m/>
    <m/>
    <s v="Covid_Residential"/>
    <s v="Covid Residential"/>
    <x v="4"/>
    <s v=" DTC"/>
    <x v="44"/>
    <s v="Pre"/>
    <s v="Pre"/>
    <n v="5358.9130704999998"/>
  </r>
  <r>
    <s v="Base"/>
    <s v="Baseline"/>
    <m/>
    <m/>
    <s v="Covid_Residential"/>
    <s v="Covid Residential"/>
    <x v="4"/>
    <s v=" DTC"/>
    <x v="45"/>
    <s v="Pre"/>
    <s v="Pre"/>
    <n v="5358.9130704999998"/>
  </r>
  <r>
    <s v="Base"/>
    <s v="Baseline"/>
    <m/>
    <m/>
    <s v="Covid_Residential"/>
    <s v="Covid Residential"/>
    <x v="4"/>
    <s v=" DTC"/>
    <x v="46"/>
    <s v="Pre"/>
    <s v="Pre"/>
    <n v="5489.7521637"/>
  </r>
  <r>
    <s v="Base"/>
    <s v="Baseline"/>
    <m/>
    <m/>
    <s v="Covid_Residential"/>
    <s v="Covid Residential"/>
    <x v="4"/>
    <s v=" DTC"/>
    <x v="47"/>
    <s v="Pre"/>
    <s v="Pre"/>
    <n v="5489.7521637"/>
  </r>
  <r>
    <s v="Base"/>
    <s v="Baseline"/>
    <m/>
    <m/>
    <s v="Covid_Residential"/>
    <s v="Covid Residential"/>
    <x v="4"/>
    <s v=" DTC"/>
    <x v="48"/>
    <s v="Pre"/>
    <s v="Pre"/>
    <n v="5489.7521637"/>
  </r>
  <r>
    <s v="Base"/>
    <s v="Baseline"/>
    <m/>
    <m/>
    <s v="Covid_Residential"/>
    <s v="Covid Residential"/>
    <x v="4"/>
    <s v=" DTC"/>
    <x v="49"/>
    <s v="Pre"/>
    <s v="Pre"/>
    <n v="5620.5912569000002"/>
  </r>
  <r>
    <s v="Base"/>
    <s v="Baseline"/>
    <m/>
    <m/>
    <s v="Covid_Residential"/>
    <s v="Covid Residential"/>
    <x v="4"/>
    <s v=" DTC"/>
    <x v="50"/>
    <s v="Pre"/>
    <s v="Pre"/>
    <n v="5751.4303502000002"/>
  </r>
  <r>
    <s v="Base"/>
    <s v="Baseline"/>
    <m/>
    <m/>
    <s v="Covid_Residential"/>
    <s v="Covid Residential"/>
    <x v="4"/>
    <s v=" DTC"/>
    <x v="51"/>
    <s v="Pre"/>
    <s v="Pre"/>
    <n v="5751.4303502000002"/>
  </r>
  <r>
    <s v="Base"/>
    <s v="Baseline"/>
    <m/>
    <m/>
    <s v="Covid_Residential"/>
    <s v="Covid Residential"/>
    <x v="4"/>
    <s v=" DTC"/>
    <x v="52"/>
    <s v="Pre"/>
    <s v="Pre"/>
    <n v="5751.4303502000002"/>
  </r>
  <r>
    <s v="Base"/>
    <s v="Baseline"/>
    <m/>
    <m/>
    <s v="Covid_Residential"/>
    <s v="Covid Residential"/>
    <x v="4"/>
    <s v=" DTC"/>
    <x v="53"/>
    <s v="Pre"/>
    <s v="Pre"/>
    <n v="5620.5912569000002"/>
  </r>
  <r>
    <s v="Base"/>
    <s v="Baseline"/>
    <m/>
    <m/>
    <s v="Covid_Residential"/>
    <s v="Covid Residential"/>
    <x v="4"/>
    <s v=" DTC"/>
    <x v="54"/>
    <s v="Pre"/>
    <s v="Pre"/>
    <n v="5620.5912569000002"/>
  </r>
  <r>
    <s v="Base"/>
    <s v="Baseline"/>
    <m/>
    <m/>
    <s v="Covid_Residential"/>
    <s v="Covid Residential"/>
    <x v="4"/>
    <s v=" DTC"/>
    <x v="55"/>
    <s v="Pre"/>
    <s v="Pre"/>
    <n v="5620.5912569000002"/>
  </r>
  <r>
    <s v="Base"/>
    <s v="Baseline"/>
    <m/>
    <m/>
    <s v="Covid_Residential"/>
    <s v="Covid Residential"/>
    <x v="4"/>
    <s v=" DTC"/>
    <x v="56"/>
    <s v="Pre"/>
    <s v="Pre"/>
    <n v="5489.7521637"/>
  </r>
  <r>
    <s v="Base"/>
    <s v="Baseline"/>
    <m/>
    <m/>
    <s v="Covid_Residential"/>
    <s v="Covid Residential"/>
    <x v="4"/>
    <s v=" DTC"/>
    <x v="57"/>
    <s v="Post"/>
    <s v="Post"/>
    <n v="5358.9130704999998"/>
  </r>
  <r>
    <s v="Base"/>
    <s v="Baseline"/>
    <m/>
    <m/>
    <s v="Covid_Residential"/>
    <s v="Covid Residential"/>
    <x v="4"/>
    <s v=" DTC"/>
    <x v="58"/>
    <s v="Post"/>
    <s v="Post"/>
    <n v="5228.0739771999997"/>
  </r>
  <r>
    <s v="Base"/>
    <s v="Baseline"/>
    <m/>
    <m/>
    <s v="Covid_Residential"/>
    <s v="Covid Residential"/>
    <x v="4"/>
    <s v=" DTC"/>
    <x v="59"/>
    <s v="Post"/>
    <s v="Post"/>
    <n v="5228.0739771999997"/>
  </r>
  <r>
    <s v="Base"/>
    <s v="Baseline"/>
    <m/>
    <m/>
    <s v="Covid_Residential"/>
    <s v="Covid Residential"/>
    <x v="4"/>
    <s v=" DTC"/>
    <x v="60"/>
    <s v="Post"/>
    <s v="Post"/>
    <n v="5097.2348840000004"/>
  </r>
  <r>
    <s v="Base"/>
    <s v="Baseline"/>
    <m/>
    <m/>
    <s v="Covid_Residential"/>
    <s v="Covid Residential"/>
    <x v="4"/>
    <s v=" DTC"/>
    <x v="61"/>
    <s v="Post"/>
    <s v="Post"/>
    <n v="4967.3107495000004"/>
  </r>
  <r>
    <s v="Base"/>
    <s v="Baseline"/>
    <m/>
    <m/>
    <s v="Covid_Residential"/>
    <s v="Covid Residential"/>
    <x v="4"/>
    <s v=" DTC"/>
    <x v="62"/>
    <s v="Post"/>
    <s v="Post"/>
    <n v="4836.4716562000003"/>
  </r>
  <r>
    <s v="Base"/>
    <s v="Baseline"/>
    <m/>
    <m/>
    <s v="Covid_Residential"/>
    <s v="Covid Residential"/>
    <x v="4"/>
    <s v=" DTC"/>
    <x v="63"/>
    <s v="Post"/>
    <s v="Post"/>
    <n v="4836.4716562000003"/>
  </r>
  <r>
    <s v="Base"/>
    <s v="Baseline"/>
    <m/>
    <m/>
    <s v="Covid_Residential"/>
    <s v="Covid Residential"/>
    <x v="4"/>
    <s v=" DTC"/>
    <x v="64"/>
    <s v="Post"/>
    <s v="Post"/>
    <n v="4836.4716562000003"/>
  </r>
  <r>
    <s v="Base"/>
    <s v="Baseline"/>
    <m/>
    <m/>
    <s v="Covid_Residential"/>
    <s v="Covid Residential"/>
    <x v="4"/>
    <s v=" DTC"/>
    <x v="65"/>
    <s v="Post"/>
    <s v="Post"/>
    <n v="4836.4716562000003"/>
  </r>
  <r>
    <s v="Base"/>
    <s v="Baseline"/>
    <m/>
    <m/>
    <s v="Covid_Residential"/>
    <s v="Covid Residential"/>
    <x v="4"/>
    <s v=" DTC"/>
    <x v="66"/>
    <s v="Post"/>
    <s v="Post"/>
    <n v="4574.7934697999999"/>
  </r>
  <r>
    <s v="Base"/>
    <s v="Baseline"/>
    <m/>
    <m/>
    <s v="Covid_Residential"/>
    <s v="Covid Residential"/>
    <x v="4"/>
    <s v=" DTC"/>
    <x v="67"/>
    <s v="Post"/>
    <s v="Post"/>
    <n v="4574.7934697999999"/>
  </r>
  <r>
    <s v="Base"/>
    <s v="Baseline"/>
    <m/>
    <m/>
    <s v="Covid_Residential"/>
    <s v="Covid Residential"/>
    <x v="4"/>
    <s v=" DTC"/>
    <x v="68"/>
    <s v="Post"/>
    <s v="Post"/>
    <n v="4443.9543764999999"/>
  </r>
  <r>
    <s v="Base"/>
    <s v="Baseline"/>
    <m/>
    <m/>
    <s v="Covid_Residential"/>
    <s v="Covid Residential"/>
    <x v="4"/>
    <s v=" DTC"/>
    <x v="69"/>
    <s v="Post"/>
    <s v="Post"/>
    <n v="4313.1152832999996"/>
  </r>
  <r>
    <s v="Base"/>
    <s v="Baseline"/>
    <m/>
    <m/>
    <s v="Covid_Residential"/>
    <s v="Covid Residential"/>
    <x v="4"/>
    <s v=" DTC"/>
    <x v="70"/>
    <s v="Post"/>
    <s v="Post"/>
    <n v="4313.1152832999996"/>
  </r>
  <r>
    <s v="Base"/>
    <s v="Baseline"/>
    <m/>
    <m/>
    <s v="Covid_Residential"/>
    <s v="Covid Residential"/>
    <x v="4"/>
    <s v=" DTC"/>
    <x v="71"/>
    <s v="Post"/>
    <s v="Post"/>
    <n v="4313.1152832999996"/>
  </r>
  <r>
    <s v="Base"/>
    <s v="Baseline"/>
    <m/>
    <m/>
    <s v="Covid_Residential"/>
    <s v="Covid Residential"/>
    <x v="4"/>
    <s v=" DTC"/>
    <x v="72"/>
    <s v="Post"/>
    <s v="Post"/>
    <n v="4313.1152832999996"/>
  </r>
  <r>
    <s v="Base"/>
    <s v="Baseline"/>
    <m/>
    <m/>
    <s v="Covid_Residential"/>
    <s v="Covid Residential"/>
    <x v="4"/>
    <s v=" DTC"/>
    <x v="73"/>
    <s v="Post"/>
    <s v="Post"/>
    <n v="4313.1152832999996"/>
  </r>
  <r>
    <s v="Base"/>
    <s v="Baseline"/>
    <m/>
    <m/>
    <s v="Covid_Residential"/>
    <s v="Covid Residential"/>
    <x v="4"/>
    <s v=" DTC"/>
    <x v="74"/>
    <s v="Post"/>
    <s v="Post"/>
    <n v="4313.1152832999996"/>
  </r>
  <r>
    <s v="Base"/>
    <s v="Baseline"/>
    <m/>
    <m/>
    <s v="Covid_Residential"/>
    <s v="Covid Residential"/>
    <x v="4"/>
    <s v=" DTC"/>
    <x v="75"/>
    <s v="Post"/>
    <s v="Post"/>
    <n v="4313.1152832999996"/>
  </r>
  <r>
    <s v="Base"/>
    <s v="Baseline"/>
    <m/>
    <m/>
    <s v="Covid_Residential"/>
    <s v="Covid Residential"/>
    <x v="4"/>
    <s v=" DTC"/>
    <x v="76"/>
    <s v="Post"/>
    <s v="Post"/>
    <n v="4443.9543764999999"/>
  </r>
  <r>
    <s v="Base"/>
    <s v="Baseline"/>
    <m/>
    <m/>
    <s v="Covid_Residential"/>
    <s v="Covid Residential"/>
    <x v="4"/>
    <s v=" DTC"/>
    <x v="77"/>
    <s v="Post"/>
    <s v="Post"/>
    <n v="4443.9543764999999"/>
  </r>
  <r>
    <s v="Base"/>
    <s v="Baseline"/>
    <m/>
    <m/>
    <s v="Covid_Residential"/>
    <s v="Covid Residential"/>
    <x v="4"/>
    <s v=" DTC"/>
    <x v="78"/>
    <s v="Post"/>
    <s v="Post"/>
    <n v="4443.9543764999999"/>
  </r>
  <r>
    <s v="Base"/>
    <s v="Baseline"/>
    <m/>
    <m/>
    <s v="Covid_Residential"/>
    <s v="Covid Residential"/>
    <x v="4"/>
    <s v=" DTC"/>
    <x v="79"/>
    <s v="Post"/>
    <s v="Post"/>
    <n v="4443.9543764999999"/>
  </r>
  <r>
    <s v="Base"/>
    <s v="Baseline"/>
    <m/>
    <m/>
    <s v="Covid_Residential"/>
    <s v="Covid Residential"/>
    <x v="4"/>
    <s v=" DTC"/>
    <x v="80"/>
    <s v="Post"/>
    <s v="Post"/>
    <n v="4443.9543764999999"/>
  </r>
  <r>
    <s v="Base"/>
    <s v="Baseline"/>
    <m/>
    <m/>
    <s v="Covid_Residential"/>
    <s v="Covid Residential"/>
    <x v="4"/>
    <s v=" DTC"/>
    <x v="81"/>
    <s v="Post"/>
    <s v="Post"/>
    <n v="4313.1152832999996"/>
  </r>
  <r>
    <s v="Base"/>
    <s v="Baseline"/>
    <m/>
    <m/>
    <s v="Covid_Residential"/>
    <s v="Covid Residential"/>
    <x v="4"/>
    <s v=" DTC"/>
    <x v="82"/>
    <s v="Post"/>
    <s v="Post"/>
    <n v="4313.1152832999996"/>
  </r>
  <r>
    <s v="Base"/>
    <s v="Baseline"/>
    <m/>
    <m/>
    <s v="Covid_Residential"/>
    <s v="Covid Residential"/>
    <x v="4"/>
    <s v=" DTC"/>
    <x v="83"/>
    <s v="Post"/>
    <s v="Post"/>
    <n v="4313.1152832999996"/>
  </r>
  <r>
    <s v="Base"/>
    <s v="Baseline"/>
    <m/>
    <m/>
    <s v="Covid_Residential"/>
    <s v="Covid Residential"/>
    <x v="4"/>
    <s v=" DTC"/>
    <x v="84"/>
    <s v="Post"/>
    <s v="Post"/>
    <n v="4182.2761899999996"/>
  </r>
  <r>
    <s v="Base"/>
    <s v="Baseline"/>
    <m/>
    <m/>
    <s v="Covid_Residential"/>
    <s v="Covid Residential"/>
    <x v="4"/>
    <s v=" DTC"/>
    <x v="85"/>
    <s v="Post"/>
    <s v="Post"/>
    <n v="4052.3520555"/>
  </r>
  <r>
    <s v="Base"/>
    <s v="Baseline"/>
    <m/>
    <m/>
    <s v="Covid_Residential"/>
    <s v="Covid Residential"/>
    <x v="4"/>
    <s v=" DTC"/>
    <x v="86"/>
    <s v="Post"/>
    <s v="Post"/>
    <n v="3921.5129622999998"/>
  </r>
  <r>
    <s v="Base"/>
    <s v="Baseline"/>
    <m/>
    <m/>
    <s v="Covid_Residential"/>
    <s v="Covid Residential"/>
    <x v="4"/>
    <s v=" DTC"/>
    <x v="87"/>
    <s v="Post"/>
    <s v="Post"/>
    <n v="3921.5129622999998"/>
  </r>
  <r>
    <s v="Base"/>
    <s v="Baseline"/>
    <m/>
    <m/>
    <s v="Covid_Residential"/>
    <s v="Covid Residential"/>
    <x v="4"/>
    <s v=" DTC"/>
    <x v="88"/>
    <s v="Post"/>
    <s v="Post"/>
    <n v="4052.3520555"/>
  </r>
  <r>
    <s v="Base"/>
    <s v="Baseline"/>
    <m/>
    <m/>
    <s v="Covid_Residential"/>
    <s v="Covid Residential"/>
    <x v="4"/>
    <s v=" DTC"/>
    <x v="89"/>
    <s v="Post"/>
    <s v="Post"/>
    <n v="4182.2761899999996"/>
  </r>
  <r>
    <s v="Base"/>
    <s v="Baseline"/>
    <m/>
    <m/>
    <s v="Covid_Residential"/>
    <s v="Covid Residential"/>
    <x v="4"/>
    <s v=" DTC"/>
    <x v="90"/>
    <s v="Post"/>
    <s v="Post"/>
    <n v="4052.3520555"/>
  </r>
  <r>
    <s v="Base"/>
    <s v="Baseline"/>
    <m/>
    <m/>
    <s v="Covid_Residential"/>
    <s v="Covid Residential"/>
    <x v="4"/>
    <s v=" DTC"/>
    <x v="91"/>
    <s v="Post"/>
    <s v="Post"/>
    <n v="5228.0739771999997"/>
  </r>
  <r>
    <s v="Base"/>
    <s v="Baseline"/>
    <m/>
    <m/>
    <s v="Covid_Residential"/>
    <s v="Covid Residential"/>
    <x v="4"/>
    <s v=" DTC"/>
    <x v="92"/>
    <s v="Post"/>
    <s v="Post"/>
    <n v="5228.0739771999997"/>
  </r>
  <r>
    <s v="Base"/>
    <s v="Baseline"/>
    <m/>
    <m/>
    <s v="Covid_Residential"/>
    <s v="Covid Residential"/>
    <x v="4"/>
    <s v=" DTC"/>
    <x v="93"/>
    <s v="Post"/>
    <s v="Post"/>
    <n v="5358.9130704999998"/>
  </r>
  <r>
    <s v="Base"/>
    <s v="Baseline"/>
    <m/>
    <m/>
    <s v="Covid_Residential"/>
    <s v="Covid Residential"/>
    <x v="4"/>
    <s v=" DTC"/>
    <x v="94"/>
    <s v="Post"/>
    <s v="Post"/>
    <n v="5489.7521637"/>
  </r>
  <r>
    <s v="Base"/>
    <s v="Baseline"/>
    <m/>
    <m/>
    <s v="Covid_Residential"/>
    <s v="Covid Residential"/>
    <x v="4"/>
    <s v=" DTC"/>
    <x v="95"/>
    <s v="Post"/>
    <s v="Post"/>
    <n v="5489.7521637"/>
  </r>
  <r>
    <s v="Base"/>
    <s v="Baseline"/>
    <m/>
    <m/>
    <s v="Covid_Residential"/>
    <s v="Covid Residential"/>
    <x v="4"/>
    <s v=" DTC"/>
    <x v="96"/>
    <s v="Post"/>
    <s v="Post"/>
    <n v="5358.9130704999998"/>
  </r>
  <r>
    <s v="Base"/>
    <s v="Baseline"/>
    <m/>
    <m/>
    <s v="Covid_Residential"/>
    <s v="Covid Residential"/>
    <x v="4"/>
    <s v=" DTC"/>
    <x v="97"/>
    <s v="Post"/>
    <s v="Post"/>
    <n v="5358.9130704999998"/>
  </r>
  <r>
    <s v="Base"/>
    <s v="Baseline"/>
    <m/>
    <m/>
    <s v="Covid_Residential"/>
    <s v="Covid Residential"/>
    <x v="4"/>
    <s v=" DTC"/>
    <x v="98"/>
    <s v="Post"/>
    <s v="Post"/>
    <n v="4313.1152832999996"/>
  </r>
  <r>
    <s v="Base"/>
    <s v="Baseline"/>
    <m/>
    <m/>
    <s v="Covid_Residential"/>
    <s v="Covid Residential"/>
    <x v="4"/>
    <s v=" DTC"/>
    <x v="99"/>
    <s v="Post"/>
    <s v="Post"/>
    <n v="4443.9543764999999"/>
  </r>
  <r>
    <s v="Base"/>
    <s v="Baseline"/>
    <m/>
    <m/>
    <s v="Covid_Residential"/>
    <s v="Covid Residential"/>
    <x v="4"/>
    <s v=" DTC"/>
    <x v="100"/>
    <s v="Post"/>
    <s v="Post"/>
    <n v="4313.1152832999996"/>
  </r>
  <r>
    <s v="Base"/>
    <s v="Baseline"/>
    <m/>
    <m/>
    <s v="Covid_Residential"/>
    <s v="Covid Residential"/>
    <x v="4"/>
    <s v=" DTC"/>
    <x v="101"/>
    <s v="Post"/>
    <s v="Post"/>
    <n v="4182.2761899999996"/>
  </r>
  <r>
    <s v="Base"/>
    <s v="Baseline"/>
    <m/>
    <m/>
    <s v="Covid_Residential"/>
    <s v="Covid Residential"/>
    <x v="4"/>
    <s v=" DTC"/>
    <x v="102"/>
    <s v="Post"/>
    <s v="Post"/>
    <n v="4182.2761899999996"/>
  </r>
  <r>
    <s v="Base"/>
    <s v="Baseline"/>
    <m/>
    <m/>
    <s v="Covid_Residential"/>
    <s v="Covid Residential"/>
    <x v="4"/>
    <s v=" DTC"/>
    <x v="103"/>
    <s v="Post"/>
    <s v="Post"/>
    <n v="4182.2761899999996"/>
  </r>
  <r>
    <s v="Base"/>
    <s v="Baseline"/>
    <m/>
    <m/>
    <s v="Covid_Residential"/>
    <s v="Covid Residential"/>
    <x v="4"/>
    <s v=" DTC"/>
    <x v="104"/>
    <s v="Post"/>
    <s v="Post"/>
    <n v="4182.2761899999996"/>
  </r>
  <r>
    <s v="Base"/>
    <s v="Baseline"/>
    <m/>
    <m/>
    <s v="Covid_Residential"/>
    <s v="Covid Residential"/>
    <x v="4"/>
    <s v=" DTC"/>
    <x v="105"/>
    <s v="Post"/>
    <s v="Post"/>
    <n v="4052.3520555"/>
  </r>
  <r>
    <s v="Base"/>
    <s v="Baseline"/>
    <m/>
    <m/>
    <s v="Covid_Residential"/>
    <s v="Covid Residential"/>
    <x v="4"/>
    <s v=" DTC"/>
    <x v="106"/>
    <s v="Post"/>
    <s v="Post"/>
    <n v="3921.5129622999998"/>
  </r>
  <r>
    <s v="Base"/>
    <s v="Baseline"/>
    <m/>
    <m/>
    <s v="Covid_Residential"/>
    <s v="Covid Residential"/>
    <x v="4"/>
    <s v=" DTC"/>
    <x v="107"/>
    <s v="Post"/>
    <s v="Post"/>
    <n v="3921.5129622999998"/>
  </r>
  <r>
    <s v="Base"/>
    <s v="Baseline"/>
    <m/>
    <m/>
    <s v="Covid_Residential"/>
    <s v="Covid Residential"/>
    <x v="4"/>
    <s v=" DTC"/>
    <x v="108"/>
    <s v="Post"/>
    <s v="Post"/>
    <n v="3921.5129622999998"/>
  </r>
  <r>
    <s v="Base"/>
    <s v="Baseline"/>
    <m/>
    <m/>
    <s v="Covid_Residential"/>
    <s v="Covid Residential"/>
    <x v="4"/>
    <s v=" DTC"/>
    <x v="109"/>
    <s v="Post"/>
    <s v="Post"/>
    <n v="3921.5129622999998"/>
  </r>
  <r>
    <s v="Base"/>
    <s v="Baseline"/>
    <m/>
    <m/>
    <s v="Covid_Residential"/>
    <s v="Covid Residential"/>
    <x v="4"/>
    <s v=" DTC"/>
    <x v="110"/>
    <s v="Post"/>
    <s v="Post"/>
    <n v="3921.5129622999998"/>
  </r>
  <r>
    <s v="Base"/>
    <s v="Baseline"/>
    <m/>
    <m/>
    <s v="Covid_Residential"/>
    <s v="Covid Residential"/>
    <x v="4"/>
    <s v=" DTC"/>
    <x v="111"/>
    <s v="Post"/>
    <s v="Post"/>
    <n v="3790.6738690000002"/>
  </r>
  <r>
    <s v="Base"/>
    <s v="Baseline"/>
    <m/>
    <m/>
    <s v="Covid_Residential"/>
    <s v="Covid Residential"/>
    <x v="4"/>
    <s v=" DTC"/>
    <x v="112"/>
    <s v="Post"/>
    <s v="Post"/>
    <n v="3921.5129622999998"/>
  </r>
  <r>
    <s v="Base"/>
    <s v="Baseline"/>
    <m/>
    <m/>
    <s v="Covid_Residential"/>
    <s v="Covid Residential"/>
    <x v="4"/>
    <s v=" DTC"/>
    <x v="113"/>
    <s v="Post"/>
    <s v="Post"/>
    <n v="4052.3520555"/>
  </r>
  <r>
    <s v="Base"/>
    <s v="Baseline"/>
    <m/>
    <m/>
    <s v="Covid_Residential"/>
    <s v="Covid Residential"/>
    <x v="4"/>
    <s v=" DTC"/>
    <x v="114"/>
    <s v="Post"/>
    <n v="0"/>
    <n v="4052.3520555"/>
  </r>
  <r>
    <s v="Base"/>
    <s v="Baseline"/>
    <m/>
    <m/>
    <s v="Covid_Residential"/>
    <s v="Covid Residential"/>
    <x v="4"/>
    <s v=" DTC"/>
    <x v="115"/>
    <s v="Post"/>
    <n v="0"/>
    <n v="4052.3520555"/>
  </r>
  <r>
    <s v="Base"/>
    <s v="Baseline"/>
    <m/>
    <m/>
    <s v="Covid_Residential"/>
    <s v="Covid Residential"/>
    <x v="4"/>
    <s v=" DTC"/>
    <x v="116"/>
    <s v="Post"/>
    <n v="0"/>
    <n v="4052.3520555"/>
  </r>
  <r>
    <s v="Base"/>
    <s v="Baseline"/>
    <m/>
    <m/>
    <s v="Covid_Residential"/>
    <s v="Covid Residential"/>
    <x v="4"/>
    <s v=" DTC"/>
    <x v="117"/>
    <s v="Post"/>
    <n v="0"/>
    <n v="4052.3520555"/>
  </r>
  <r>
    <s v="Base"/>
    <s v="Baseline"/>
    <m/>
    <m/>
    <s v="Covid_Residential"/>
    <s v="Covid Residential"/>
    <x v="4"/>
    <s v=" DTC"/>
    <x v="118"/>
    <s v="Post"/>
    <n v="0"/>
    <n v="4182.2761899999996"/>
  </r>
  <r>
    <s v="Base"/>
    <s v="Baseline"/>
    <m/>
    <m/>
    <s v="Covid_Residential"/>
    <s v="Covid Residential"/>
    <x v="4"/>
    <s v=" DTC"/>
    <x v="119"/>
    <s v="Post"/>
    <n v="0"/>
    <n v="3790.6738690000002"/>
  </r>
  <r>
    <s v="Base"/>
    <s v="Baseline"/>
    <m/>
    <m/>
    <s v="Covid_Residential"/>
    <s v="Covid Residential"/>
    <x v="4"/>
    <s v=" DTC"/>
    <x v="120"/>
    <s v="Post"/>
    <n v="0"/>
    <n v="3659.8347758"/>
  </r>
  <r>
    <s v="Base"/>
    <s v="Baseline"/>
    <m/>
    <m/>
    <s v="Covid_Residential"/>
    <s v="Covid Residential"/>
    <x v="4"/>
    <s v=" DTC"/>
    <x v="121"/>
    <s v="Post"/>
    <n v="0"/>
    <n v="3659.8347758"/>
  </r>
  <r>
    <s v="Base"/>
    <s v="Baseline"/>
    <m/>
    <m/>
    <s v="Covid_Residential"/>
    <s v="Covid Residential"/>
    <x v="4"/>
    <s v=" DTC"/>
    <x v="122"/>
    <s v="Post"/>
    <n v="0"/>
    <n v="3659.8347758"/>
  </r>
  <r>
    <s v="Base"/>
    <s v="Baseline"/>
    <m/>
    <m/>
    <s v="Covid_Residential"/>
    <s v="Covid Residential"/>
    <x v="4"/>
    <s v=" DTC"/>
    <x v="123"/>
    <s v="Post"/>
    <n v="0"/>
    <n v="3659.8347758"/>
  </r>
  <r>
    <s v="Base"/>
    <s v="Baseline"/>
    <m/>
    <m/>
    <s v="Covid_Residential"/>
    <s v="Covid Residential"/>
    <x v="4"/>
    <s v=" DTC"/>
    <x v="124"/>
    <s v="Post"/>
    <n v="0"/>
    <n v="3659.8347758"/>
  </r>
  <r>
    <s v="Base"/>
    <s v="Baseline"/>
    <m/>
    <m/>
    <s v="Covid_Residential"/>
    <s v="Covid Residential"/>
    <x v="4"/>
    <s v=" DTC"/>
    <x v="125"/>
    <s v="Post"/>
    <n v="0"/>
    <n v="3398.1565893000002"/>
  </r>
  <r>
    <s v="Base"/>
    <s v="Baseline"/>
    <m/>
    <m/>
    <s v="Covid_Residential"/>
    <s v="Covid Residential"/>
    <x v="4"/>
    <s v=" DTC"/>
    <x v="126"/>
    <s v="Post"/>
    <n v="0"/>
    <n v="4705.6325630000001"/>
  </r>
  <r>
    <s v="Base"/>
    <s v="Baseline"/>
    <m/>
    <m/>
    <s v="Covid_Residential"/>
    <s v="Covid Residential"/>
    <x v="4"/>
    <s v=" DTC"/>
    <x v="127"/>
    <s v="Post"/>
    <n v="0"/>
    <n v="4836.4716562000003"/>
  </r>
  <r>
    <s v="Base"/>
    <s v="Baseline"/>
    <m/>
    <m/>
    <s v="Covid_Residential"/>
    <s v="Covid Residential"/>
    <x v="4"/>
    <s v=" DTC"/>
    <x v="128"/>
    <s v="Post"/>
    <n v="0"/>
    <n v="4967.3107495000004"/>
  </r>
  <r>
    <s v="Base"/>
    <s v="Baseline"/>
    <m/>
    <m/>
    <s v="Covid_Residential"/>
    <s v="Covid Residential"/>
    <x v="4"/>
    <s v=" DTC"/>
    <x v="129"/>
    <s v="Post"/>
    <n v="0"/>
    <n v="5097.2348840000004"/>
  </r>
  <r>
    <s v="Base"/>
    <s v="Baseline"/>
    <m/>
    <m/>
    <s v="Covid_Residential"/>
    <s v="Covid Residential"/>
    <x v="4"/>
    <s v=" DTC"/>
    <x v="130"/>
    <s v="Post"/>
    <n v="0"/>
    <n v="5228.0739771999997"/>
  </r>
  <r>
    <s v="Base"/>
    <s v="Baseline"/>
    <m/>
    <m/>
    <s v="Covid_Residential"/>
    <s v="Covid Residential"/>
    <x v="4"/>
    <s v=" DTC"/>
    <x v="131"/>
    <s v="Post"/>
    <n v="0"/>
    <n v="5228.0739771999997"/>
  </r>
  <r>
    <s v="Base"/>
    <s v="Baseline"/>
    <m/>
    <m/>
    <s v="Covid_Residential"/>
    <s v="Covid Residential"/>
    <x v="4"/>
    <s v=" DTC"/>
    <x v="132"/>
    <s v="Post"/>
    <n v="0"/>
    <n v="5620.5912569000002"/>
  </r>
  <r>
    <s v="Base"/>
    <s v="Baseline"/>
    <m/>
    <m/>
    <s v="Covid_Residential"/>
    <s v="Covid Residential"/>
    <x v="4"/>
    <s v=" DTC"/>
    <x v="133"/>
    <s v="Post"/>
    <n v="0"/>
    <n v="4705.6325630000001"/>
  </r>
  <r>
    <s v="Base"/>
    <s v="Baseline"/>
    <m/>
    <m/>
    <s v="Covid_Residential"/>
    <s v="Covid Residential"/>
    <x v="4"/>
    <s v=" DTC"/>
    <x v="134"/>
    <s v="Post"/>
    <n v="0"/>
    <n v="4705.6325630000001"/>
  </r>
  <r>
    <s v="Base"/>
    <s v="Baseline"/>
    <m/>
    <m/>
    <s v="Covid_Residential"/>
    <s v="Covid Residential"/>
    <x v="4"/>
    <s v=" DTC"/>
    <x v="135"/>
    <s v="Post"/>
    <n v="0"/>
    <n v="4574.7934697999999"/>
  </r>
  <r>
    <s v="Base"/>
    <s v="Baseline"/>
    <m/>
    <m/>
    <s v="Covid_Residential"/>
    <s v="Covid Residential"/>
    <x v="4"/>
    <s v=" DTC"/>
    <x v="136"/>
    <s v="Post"/>
    <n v="0"/>
    <n v="4443.9543764999999"/>
  </r>
  <r>
    <s v="Base"/>
    <s v="Baseline"/>
    <m/>
    <m/>
    <s v="Covid_Residential"/>
    <s v="Covid Residential"/>
    <x v="4"/>
    <s v=" DTC"/>
    <x v="137"/>
    <s v="Post"/>
    <n v="0"/>
    <n v="4313.1152832999996"/>
  </r>
  <r>
    <s v="Base"/>
    <s v="Baseline"/>
    <m/>
    <m/>
    <s v="Covid_Residential"/>
    <s v="Covid Residential"/>
    <x v="4"/>
    <s v=" DTC"/>
    <x v="138"/>
    <s v="Post"/>
    <n v="0"/>
    <n v="4313.1152832999996"/>
  </r>
  <r>
    <s v="Base"/>
    <s v="Baseline"/>
    <m/>
    <m/>
    <s v="Covid_Residential"/>
    <s v="Covid Residential"/>
    <x v="4"/>
    <s v=" DTC"/>
    <x v="139"/>
    <s v="Post"/>
    <n v="0"/>
    <n v="4182.2761899999996"/>
  </r>
  <r>
    <s v="Base"/>
    <s v="Baseline"/>
    <m/>
    <m/>
    <s v="Covid_Residential"/>
    <s v="Covid Residential"/>
    <x v="4"/>
    <s v=" DTC"/>
    <x v="140"/>
    <s v="Post"/>
    <n v="0"/>
    <n v="4052.3520555"/>
  </r>
  <r>
    <s v="Base"/>
    <s v="Baseline"/>
    <m/>
    <m/>
    <s v="Covid_Residential"/>
    <s v="Covid Residential"/>
    <x v="4"/>
    <s v=" DTC"/>
    <x v="141"/>
    <s v="Post"/>
    <n v="0"/>
    <n v="3921.5129622999998"/>
  </r>
  <r>
    <s v="Base"/>
    <s v="Baseline"/>
    <m/>
    <m/>
    <s v="Covid_Residential"/>
    <s v="Covid Residential"/>
    <x v="4"/>
    <s v=" DTC"/>
    <x v="142"/>
    <s v="Post"/>
    <n v="0"/>
    <n v="3921.5129622999998"/>
  </r>
  <r>
    <s v="Base"/>
    <s v="Baseline"/>
    <m/>
    <m/>
    <s v="Covid_Residential"/>
    <s v="Covid Residential"/>
    <x v="4"/>
    <s v=" DTC"/>
    <x v="143"/>
    <s v="Post"/>
    <n v="0"/>
    <n v="3921.5129622999998"/>
  </r>
  <r>
    <s v="Base"/>
    <s v="Baseline"/>
    <m/>
    <m/>
    <s v="Covid_Residential"/>
    <s v="Covid Residential"/>
    <x v="4"/>
    <s v=" DTC"/>
    <x v="144"/>
    <s v="Post"/>
    <n v="0"/>
    <n v="3921.5129622999998"/>
  </r>
  <r>
    <s v="Base"/>
    <s v="Baseline"/>
    <m/>
    <m/>
    <s v="Covid_Residential"/>
    <s v="Covid Residential"/>
    <x v="4"/>
    <s v=" DTC"/>
    <x v="145"/>
    <s v="Post"/>
    <n v="0"/>
    <n v="3921.5129622999998"/>
  </r>
  <r>
    <s v="Base"/>
    <s v="Baseline"/>
    <m/>
    <m/>
    <s v="Covid_Residential"/>
    <s v="Covid Residential"/>
    <x v="4"/>
    <s v=" DTC"/>
    <x v="146"/>
    <s v="Post"/>
    <n v="0"/>
    <n v="3921.5129622999998"/>
  </r>
  <r>
    <s v="Base"/>
    <s v="Baseline"/>
    <m/>
    <m/>
    <s v="Covid_Residential"/>
    <s v="Covid Residential"/>
    <x v="4"/>
    <s v=" DTC"/>
    <x v="147"/>
    <s v="Post"/>
    <n v="0"/>
    <n v="3921.5129622999998"/>
  </r>
  <r>
    <s v="Base"/>
    <s v="Baseline"/>
    <m/>
    <m/>
    <s v="Covid_Residential"/>
    <s v="Covid Residential"/>
    <x v="4"/>
    <s v=" DTC"/>
    <x v="148"/>
    <s v="Post"/>
    <n v="0"/>
    <n v="4052.3520555"/>
  </r>
  <r>
    <s v="Base"/>
    <s v="Baseline"/>
    <m/>
    <m/>
    <s v="Covid_Residential"/>
    <s v="Covid Residential"/>
    <x v="4"/>
    <s v=" DTC"/>
    <x v="149"/>
    <s v="Post"/>
    <n v="0"/>
    <n v="4052.3520555"/>
  </r>
  <r>
    <s v="Base"/>
    <s v="Baseline"/>
    <m/>
    <m/>
    <s v="Covid_Residential"/>
    <s v="Covid Residential"/>
    <x v="4"/>
    <s v=" DTC"/>
    <x v="150"/>
    <s v="Post"/>
    <n v="0"/>
    <n v="4182.2761899999996"/>
  </r>
  <r>
    <s v="Base"/>
    <s v="Baseline"/>
    <m/>
    <m/>
    <s v="Covid_Residential"/>
    <s v="Covid Residential"/>
    <x v="4"/>
    <s v=" DTC"/>
    <x v="151"/>
    <s v="Post"/>
    <n v="0"/>
    <n v="4182.2761899999996"/>
  </r>
  <r>
    <s v="Base"/>
    <s v="Baseline"/>
    <m/>
    <m/>
    <s v="Covid_Residential"/>
    <s v="Covid Residential"/>
    <x v="4"/>
    <s v=" DTC"/>
    <x v="152"/>
    <s v="Post"/>
    <n v="0"/>
    <n v="4182.2761899999996"/>
  </r>
  <r>
    <s v="Base"/>
    <s v="Baseline"/>
    <m/>
    <m/>
    <s v="Covid_Residential"/>
    <s v="Covid Residential"/>
    <x v="4"/>
    <s v=" DTC"/>
    <x v="153"/>
    <s v="Post"/>
    <n v="0"/>
    <n v="4182.2761899999996"/>
  </r>
  <r>
    <s v="Base"/>
    <s v="Baseline"/>
    <m/>
    <m/>
    <s v="Covid_Residential"/>
    <s v="Covid Residential"/>
    <x v="4"/>
    <s v=" DTC"/>
    <x v="154"/>
    <s v="Post"/>
    <n v="0"/>
    <n v="4182.2761899999996"/>
  </r>
  <r>
    <s v="Base"/>
    <s v="Baseline"/>
    <m/>
    <m/>
    <s v="Covid_Residential"/>
    <s v="Covid Residential"/>
    <x v="4"/>
    <s v=" DTC"/>
    <x v="155"/>
    <s v="Post"/>
    <n v="0"/>
    <n v="4052.3520555"/>
  </r>
  <r>
    <s v="Base"/>
    <s v="Baseline"/>
    <m/>
    <m/>
    <s v="Covid_Residential"/>
    <s v="Covid Residential"/>
    <x v="4"/>
    <s v=" DTC"/>
    <x v="156"/>
    <s v="Post"/>
    <n v="0"/>
    <n v="4052.3520555"/>
  </r>
  <r>
    <s v="Base"/>
    <s v="Baseline"/>
    <m/>
    <m/>
    <s v="Covid_Residential"/>
    <s v="Covid Residential"/>
    <x v="4"/>
    <s v=" DTC"/>
    <x v="157"/>
    <s v="Post"/>
    <n v="0"/>
    <n v="3921.5129622999998"/>
  </r>
  <r>
    <s v="Base"/>
    <s v="Baseline"/>
    <m/>
    <m/>
    <s v="Covid_Residential"/>
    <s v="Covid Residential"/>
    <x v="4"/>
    <s v=" DTC"/>
    <x v="158"/>
    <s v="Post"/>
    <n v="0"/>
    <n v="3921.5129622999998"/>
  </r>
  <r>
    <s v="Base"/>
    <s v="Baseline"/>
    <m/>
    <m/>
    <s v="Covid_Residential"/>
    <s v="Covid Residential"/>
    <x v="4"/>
    <s v=" DTC"/>
    <x v="159"/>
    <s v="Post"/>
    <n v="0"/>
    <n v="4052.3520555"/>
  </r>
  <r>
    <s v="Base"/>
    <s v="Baseline"/>
    <m/>
    <m/>
    <s v="Covid_Residential"/>
    <s v="Covid Residential"/>
    <x v="4"/>
    <s v=" DTC"/>
    <x v="160"/>
    <s v="Post"/>
    <n v="0"/>
    <n v="4052.3520555"/>
  </r>
  <r>
    <s v="Base"/>
    <s v="Baseline"/>
    <m/>
    <m/>
    <s v="Covid_Residential"/>
    <s v="Covid Residential"/>
    <x v="4"/>
    <s v=" DTC"/>
    <x v="161"/>
    <s v="Post"/>
    <n v="0"/>
    <n v="4182.2761899999996"/>
  </r>
  <r>
    <s v="Base"/>
    <s v="Baseline"/>
    <m/>
    <m/>
    <s v="Covid_Residential"/>
    <s v="Covid Residential"/>
    <x v="4"/>
    <s v=" DTC"/>
    <x v="162"/>
    <s v="Post"/>
    <n v="0"/>
    <n v="4313.1152832999996"/>
  </r>
  <r>
    <s v="Base"/>
    <s v="Baseline"/>
    <m/>
    <m/>
    <s v="Covid_Residential"/>
    <s v="Covid Residential"/>
    <x v="4"/>
    <s v=" DTC"/>
    <x v="163"/>
    <s v="Post"/>
    <n v="0"/>
    <n v="4313.1152832999996"/>
  </r>
  <r>
    <s v="Base"/>
    <s v="Baseline"/>
    <m/>
    <m/>
    <s v="Covid_Residential"/>
    <s v="Covid Residential"/>
    <x v="4"/>
    <s v=" DTC"/>
    <x v="164"/>
    <s v="Post"/>
    <n v="0"/>
    <n v="4313.1152832999996"/>
  </r>
  <r>
    <s v="Base"/>
    <s v="Baseline"/>
    <m/>
    <m/>
    <s v="Covid_Residential"/>
    <s v="Covid Residential"/>
    <x v="4"/>
    <s v=" DTC"/>
    <x v="165"/>
    <s v="Post"/>
    <n v="0"/>
    <n v="4313.1152832999996"/>
  </r>
  <r>
    <s v="Base"/>
    <s v="Baseline"/>
    <m/>
    <m/>
    <s v="Covid_Residential"/>
    <s v="Covid Residential"/>
    <x v="4"/>
    <s v=" DTC"/>
    <x v="166"/>
    <s v="Post"/>
    <n v="0"/>
    <n v="4313.1152832999996"/>
  </r>
  <r>
    <s v="Base"/>
    <s v="Baseline"/>
    <m/>
    <m/>
    <s v="Covid_Residential"/>
    <s v="Covid Residential"/>
    <x v="4"/>
    <s v=" DTC"/>
    <x v="167"/>
    <s v="Post"/>
    <n v="0"/>
    <n v="4313.1152832999996"/>
  </r>
  <r>
    <s v="Base"/>
    <s v="Baseline"/>
    <m/>
    <m/>
    <s v="Covid_Residential"/>
    <s v="Covid Residential"/>
    <x v="4"/>
    <s v=" DTC"/>
    <x v="168"/>
    <s v="Post"/>
    <n v="0"/>
    <n v="4182.2761899999996"/>
  </r>
  <r>
    <s v="Base"/>
    <s v="Baseline"/>
    <m/>
    <m/>
    <s v="Covid_Residential"/>
    <s v="Covid Residential"/>
    <x v="4"/>
    <s v=" DTC"/>
    <x v="169"/>
    <s v="Post"/>
    <n v="0"/>
    <n v="4052.3520555"/>
  </r>
  <r>
    <s v="Base"/>
    <s v="Baseline"/>
    <m/>
    <m/>
    <s v="Covid_Residential"/>
    <s v="Covid Residential"/>
    <x v="4"/>
    <s v=" DTC"/>
    <x v="170"/>
    <s v="Post"/>
    <n v="0"/>
    <n v="4052.3520555"/>
  </r>
  <r>
    <s v="Base"/>
    <s v="Baseline"/>
    <m/>
    <m/>
    <s v="Covid_Residential"/>
    <s v="Covid Residential"/>
    <x v="4"/>
    <s v=" DTC"/>
    <x v="171"/>
    <s v="Post"/>
    <n v="0"/>
    <n v="4052.3520555"/>
  </r>
  <r>
    <s v="Base"/>
    <s v="Baseline"/>
    <m/>
    <m/>
    <s v="Covid_Residential"/>
    <s v="Covid Residential"/>
    <x v="4"/>
    <s v=" DTC"/>
    <x v="172"/>
    <s v="Post"/>
    <n v="0"/>
    <n v="3921.5129622999998"/>
  </r>
  <r>
    <s v="Base"/>
    <s v="Baseline"/>
    <m/>
    <m/>
    <s v="Covid_Residential"/>
    <s v="Covid Residential"/>
    <x v="4"/>
    <s v=" DTC"/>
    <x v="173"/>
    <s v="Post"/>
    <n v="0"/>
    <n v="3921.5129622999998"/>
  </r>
  <r>
    <s v="Base"/>
    <s v="Baseline"/>
    <m/>
    <m/>
    <s v="Covid_Residential"/>
    <s v="Covid Residential"/>
    <x v="4"/>
    <s v=" DTC"/>
    <x v="174"/>
    <s v="Post"/>
    <n v="0"/>
    <n v="4182.2761899999996"/>
  </r>
  <r>
    <s v="Base"/>
    <s v="Baseline"/>
    <m/>
    <m/>
    <s v="Covid_Residential"/>
    <s v="Covid Residential"/>
    <x v="4"/>
    <s v=" DTC"/>
    <x v="175"/>
    <s v="Post"/>
    <n v="0"/>
    <n v="4182.2761899999996"/>
  </r>
  <r>
    <s v="Base"/>
    <s v="Baseline"/>
    <m/>
    <m/>
    <s v="Covid_Residential"/>
    <s v="Covid Residential"/>
    <x v="4"/>
    <s v=" DTC"/>
    <x v="176"/>
    <s v="Post"/>
    <n v="0"/>
    <n v="4182.2761899999996"/>
  </r>
  <r>
    <s v="Base"/>
    <s v="Baseline"/>
    <m/>
    <m/>
    <s v="Covid_Residential"/>
    <s v="Covid Residential"/>
    <x v="4"/>
    <s v=" DTC"/>
    <x v="177"/>
    <s v="Post"/>
    <n v="0"/>
    <n v="4182.2761899999996"/>
  </r>
  <r>
    <s v="Base"/>
    <s v="Baseline"/>
    <m/>
    <m/>
    <s v="Covid_Residential"/>
    <s v="Covid Residential"/>
    <x v="4"/>
    <s v=" DTC"/>
    <x v="178"/>
    <s v="Post"/>
    <n v="0"/>
    <n v="4182.2761899999996"/>
  </r>
  <r>
    <s v="Base"/>
    <s v="Baseline"/>
    <m/>
    <m/>
    <s v="Covid_Residential"/>
    <s v="Covid Residential"/>
    <x v="4"/>
    <s v=" DTC"/>
    <x v="179"/>
    <s v="Post"/>
    <n v="0"/>
    <n v="4313.1152832999996"/>
  </r>
  <r>
    <s v="Base"/>
    <s v="Baseline"/>
    <m/>
    <m/>
    <s v="Covid_Residential"/>
    <s v="Covid Residential"/>
    <x v="4"/>
    <s v=" DTC"/>
    <x v="180"/>
    <s v="Post"/>
    <n v="0"/>
    <n v="4443.9543764999999"/>
  </r>
  <r>
    <s v="Base"/>
    <s v="Baseline"/>
    <m/>
    <m/>
    <s v="Covid_Residential"/>
    <s v="Covid Residential"/>
    <x v="4"/>
    <s v=" DTC"/>
    <x v="181"/>
    <s v="Post"/>
    <n v="0"/>
    <n v="4443.9543764999999"/>
  </r>
  <r>
    <s v="Base"/>
    <s v="Baseline"/>
    <m/>
    <m/>
    <s v="Covid_Residential"/>
    <s v="Covid Residential"/>
    <x v="4"/>
    <s v=" DTC"/>
    <x v="182"/>
    <s v="Post"/>
    <n v="0"/>
    <n v="4443.9543764999999"/>
  </r>
  <r>
    <s v="Base"/>
    <s v="Baseline"/>
    <m/>
    <m/>
    <s v="Covid_Residential"/>
    <s v="Covid Residential"/>
    <x v="4"/>
    <s v=" DTC"/>
    <x v="183"/>
    <s v="Post"/>
    <n v="0"/>
    <n v="4443.9543764999999"/>
  </r>
  <r>
    <s v="Base"/>
    <s v="Baseline"/>
    <m/>
    <m/>
    <s v="Covid_Residential"/>
    <s v="Covid Residential"/>
    <x v="4"/>
    <s v=" DTC"/>
    <x v="184"/>
    <s v="Post"/>
    <n v="0"/>
    <n v="4443.9543764999999"/>
  </r>
  <r>
    <s v="Base"/>
    <s v="Baseline"/>
    <m/>
    <m/>
    <s v="Covid_Residential"/>
    <s v="Covid Residential"/>
    <x v="4"/>
    <s v=" DTC"/>
    <x v="185"/>
    <s v="Post"/>
    <n v="0"/>
    <n v="4443.9543764999999"/>
  </r>
  <r>
    <s v="Base"/>
    <s v="Baseline"/>
    <m/>
    <m/>
    <s v="Covid_Residential"/>
    <s v="Covid Residential"/>
    <x v="4"/>
    <s v=" DTC"/>
    <x v="186"/>
    <s v="Post"/>
    <n v="0"/>
    <n v="4313.1152832999996"/>
  </r>
  <r>
    <s v="Base"/>
    <s v="Baseline"/>
    <m/>
    <m/>
    <s v="Covid_Residential"/>
    <s v="Covid Residential"/>
    <x v="4"/>
    <s v=" DTC"/>
    <x v="187"/>
    <s v="Post"/>
    <n v="0"/>
    <n v="4182.2761899999996"/>
  </r>
  <r>
    <s v="Base"/>
    <s v="Baseline"/>
    <m/>
    <m/>
    <s v="Covid_Residential"/>
    <s v="Covid Residential"/>
    <x v="4"/>
    <s v=" DTC"/>
    <x v="188"/>
    <s v="Post"/>
    <n v="0"/>
    <n v="3921.5129622999998"/>
  </r>
  <r>
    <s v="Base"/>
    <s v="Baseline"/>
    <m/>
    <m/>
    <s v="Covid_Residential"/>
    <s v="Covid Residential"/>
    <x v="4"/>
    <s v=" DTC"/>
    <x v="189"/>
    <s v="Post"/>
    <n v="0"/>
    <n v="5228.0739771999997"/>
  </r>
  <r>
    <s v="Base"/>
    <s v="Baseline"/>
    <m/>
    <m/>
    <s v="Covid_Residential"/>
    <s v="Covid Residential"/>
    <x v="4"/>
    <s v=" DTC"/>
    <x v="190"/>
    <s v="Post"/>
    <n v="0"/>
    <n v="5228.0739771999997"/>
  </r>
  <r>
    <s v="Base"/>
    <s v="Baseline"/>
    <m/>
    <m/>
    <s v="Covid_Residential"/>
    <s v="Covid Residential"/>
    <x v="4"/>
    <s v=" DTC"/>
    <x v="191"/>
    <s v="Post"/>
    <n v="0"/>
    <n v="5228.0739771999997"/>
  </r>
  <r>
    <s v="Base"/>
    <s v="Baseline"/>
    <m/>
    <m/>
    <s v="Covid_Residential"/>
    <s v="Covid Residential"/>
    <x v="4"/>
    <s v=" DTC"/>
    <x v="192"/>
    <s v="Post"/>
    <n v="0"/>
    <n v="5228.0739771999997"/>
  </r>
  <r>
    <s v="Base"/>
    <s v="Baseline"/>
    <m/>
    <m/>
    <s v="Covid_Residential"/>
    <s v="Covid Residential"/>
    <x v="4"/>
    <s v=" DTC"/>
    <x v="193"/>
    <s v="Post"/>
    <n v="0"/>
    <n v="5097.2348840000004"/>
  </r>
  <r>
    <s v="Base"/>
    <s v="Baseline"/>
    <m/>
    <m/>
    <s v="Covid_Residential"/>
    <s v="Covid Residential"/>
    <x v="4"/>
    <s v=" DTC"/>
    <x v="194"/>
    <s v="Post"/>
    <n v="0"/>
    <n v="5097.2348840000004"/>
  </r>
  <r>
    <s v="Base"/>
    <s v="Baseline"/>
    <m/>
    <m/>
    <s v="Covid_Residential"/>
    <s v="Covid Residential"/>
    <x v="4"/>
    <s v=" DTC"/>
    <x v="195"/>
    <s v="Post"/>
    <n v="0"/>
    <n v="5358.9130704999998"/>
  </r>
  <r>
    <s v="Base"/>
    <s v="Baseline"/>
    <m/>
    <m/>
    <s v="Covid_Residential"/>
    <s v="Covid Residential"/>
    <x v="4"/>
    <s v=" DTC"/>
    <x v="196"/>
    <s v="Post"/>
    <n v="0"/>
    <n v="4052.3520555"/>
  </r>
  <r>
    <s v="Base"/>
    <s v="Baseline"/>
    <m/>
    <m/>
    <s v="Covid_Residential"/>
    <s v="Covid Residential"/>
    <x v="4"/>
    <s v=" DTC"/>
    <x v="197"/>
    <s v="Post"/>
    <n v="0"/>
    <n v="4052.3520555"/>
  </r>
  <r>
    <s v="Base"/>
    <s v="Baseline"/>
    <m/>
    <m/>
    <s v="Covid_Residential"/>
    <s v="Covid Residential"/>
    <x v="4"/>
    <s v=" DTC"/>
    <x v="198"/>
    <s v="Post"/>
    <n v="0"/>
    <n v="3921.5129622999998"/>
  </r>
  <r>
    <s v="Base"/>
    <s v="Baseline"/>
    <m/>
    <m/>
    <s v="Covid_Residential"/>
    <s v="Covid Residential"/>
    <x v="4"/>
    <s v=" DTC"/>
    <x v="199"/>
    <s v="Post"/>
    <n v="0"/>
    <n v="3921.5129622999998"/>
  </r>
  <r>
    <s v="Base"/>
    <s v="Baseline"/>
    <m/>
    <m/>
    <s v="Covid_Residential"/>
    <s v="Covid Residential"/>
    <x v="4"/>
    <s v=" DTC"/>
    <x v="200"/>
    <s v="Post"/>
    <n v="0"/>
    <n v="3921.5129622999998"/>
  </r>
  <r>
    <s v="Base"/>
    <s v="Baseline"/>
    <m/>
    <m/>
    <s v="Covid_Residential"/>
    <s v="Covid Residential"/>
    <x v="4"/>
    <s v=" DTC"/>
    <x v="201"/>
    <s v="Post"/>
    <n v="0"/>
    <n v="3921.5129622999998"/>
  </r>
  <r>
    <s v="Base"/>
    <s v="Baseline"/>
    <m/>
    <m/>
    <s v="Covid_Residential"/>
    <s v="Covid Residential"/>
    <x v="4"/>
    <s v=" DTC"/>
    <x v="202"/>
    <s v="Post"/>
    <n v="0"/>
    <n v="3790.6738690000002"/>
  </r>
  <r>
    <s v="Base"/>
    <s v="Baseline"/>
    <m/>
    <m/>
    <s v="Covid_Residential"/>
    <s v="Covid Residential"/>
    <x v="4"/>
    <s v=" DTC"/>
    <x v="203"/>
    <s v="Post"/>
    <n v="0"/>
    <n v="3659.8347758"/>
  </r>
  <r>
    <s v="Base"/>
    <s v="Baseline"/>
    <m/>
    <m/>
    <s v="Covid_Residential"/>
    <s v="Covid Residential"/>
    <x v="4"/>
    <s v=" DTC"/>
    <x v="204"/>
    <s v="Post"/>
    <n v="0"/>
    <n v="3659.8347758"/>
  </r>
  <r>
    <s v="Base"/>
    <s v="Baseline"/>
    <m/>
    <m/>
    <s v="Covid_Residential"/>
    <s v="Covid Residential"/>
    <x v="4"/>
    <s v=" DTC"/>
    <x v="205"/>
    <s v="Post"/>
    <n v="0"/>
    <n v="3790.6738690000002"/>
  </r>
  <r>
    <s v="Base"/>
    <s v="Baseline"/>
    <m/>
    <m/>
    <s v="Covid_Residential"/>
    <s v="Covid Residential"/>
    <x v="4"/>
    <s v=" DTC"/>
    <x v="206"/>
    <s v="Post"/>
    <n v="0"/>
    <n v="3659.8347758"/>
  </r>
  <r>
    <s v="Base"/>
    <s v="Baseline"/>
    <m/>
    <m/>
    <s v="Covid_Residential"/>
    <s v="Covid Residential"/>
    <x v="4"/>
    <s v=" DTC"/>
    <x v="207"/>
    <s v="Post"/>
    <n v="0"/>
    <n v="3659.8347758"/>
  </r>
  <r>
    <s v="Base"/>
    <s v="Baseline"/>
    <m/>
    <m/>
    <s v="Covid_Residential"/>
    <s v="Covid Residential"/>
    <x v="4"/>
    <s v=" DTC"/>
    <x v="208"/>
    <s v="Post"/>
    <n v="0"/>
    <n v="3528.9956825999998"/>
  </r>
  <r>
    <s v="Base"/>
    <s v="Baseline"/>
    <m/>
    <m/>
    <s v="Covid_Residential"/>
    <s v="Covid Residential"/>
    <x v="4"/>
    <s v=" DTC"/>
    <x v="209"/>
    <s v="Post"/>
    <n v="0"/>
    <n v="3528.9956825999998"/>
  </r>
  <r>
    <s v="Base"/>
    <s v="Baseline"/>
    <m/>
    <m/>
    <s v="Covid_Residential"/>
    <s v="Covid Residential"/>
    <x v="4"/>
    <s v=" DTC"/>
    <x v="210"/>
    <s v="Post"/>
    <n v="0"/>
    <n v="3528.9956825999998"/>
  </r>
  <r>
    <s v="Base"/>
    <s v="Baseline"/>
    <m/>
    <m/>
    <s v="Covid_Residential"/>
    <s v="Covid Residential"/>
    <x v="4"/>
    <s v=" DTC"/>
    <x v="211"/>
    <s v="Post"/>
    <n v="0"/>
    <n v="3398.1565893000002"/>
  </r>
  <r>
    <s v="Base"/>
    <s v="Baseline"/>
    <m/>
    <m/>
    <s v="Covid_Residential"/>
    <s v="Covid Residential"/>
    <x v="4"/>
    <s v=" DTC"/>
    <x v="212"/>
    <s v="Post"/>
    <n v="0"/>
    <n v="3267.3174961"/>
  </r>
  <r>
    <s v="Base"/>
    <s v="Baseline"/>
    <m/>
    <m/>
    <s v="Covid_Residential"/>
    <s v="Covid Residential"/>
    <x v="4"/>
    <s v=" DTC"/>
    <x v="213"/>
    <s v="Post"/>
    <n v="0"/>
    <n v="3267.3174961"/>
  </r>
  <r>
    <s v="NonMedia"/>
    <s v="Incremental"/>
    <m/>
    <m/>
    <s v="Event_Build_update"/>
    <s v="Event Build Update"/>
    <x v="5"/>
    <s v=" DTC"/>
    <x v="0"/>
    <s v="Pre"/>
    <s v="Pre"/>
    <n v="0"/>
  </r>
  <r>
    <s v="NonMedia"/>
    <s v="Incremental"/>
    <m/>
    <m/>
    <s v="Event_Build_update"/>
    <s v="Event Build Update"/>
    <x v="5"/>
    <s v=" DTC"/>
    <x v="1"/>
    <s v="Pre"/>
    <s v="Pre"/>
    <n v="0"/>
  </r>
  <r>
    <s v="NonMedia"/>
    <s v="Incremental"/>
    <m/>
    <m/>
    <s v="Event_Build_update"/>
    <s v="Event Build Update"/>
    <x v="5"/>
    <s v=" DTC"/>
    <x v="2"/>
    <s v="Pre"/>
    <s v="Pre"/>
    <n v="160.2687339"/>
  </r>
  <r>
    <s v="NonMedia"/>
    <s v="Incremental"/>
    <m/>
    <m/>
    <s v="Event_Build_update"/>
    <s v="Event Build Update"/>
    <x v="5"/>
    <s v=" DTC"/>
    <x v="3"/>
    <s v="Pre"/>
    <s v="Pre"/>
    <n v="160.2687339"/>
  </r>
  <r>
    <s v="NonMedia"/>
    <s v="Incremental"/>
    <m/>
    <m/>
    <s v="Event_Build_update"/>
    <s v="Event Build Update"/>
    <x v="5"/>
    <s v=" DTC"/>
    <x v="4"/>
    <s v="Pre"/>
    <s v="Pre"/>
    <n v="0"/>
  </r>
  <r>
    <s v="NonMedia"/>
    <s v="Incremental"/>
    <m/>
    <m/>
    <s v="Event_Build_update"/>
    <s v="Event Build Update"/>
    <x v="5"/>
    <s v=" DTC"/>
    <x v="5"/>
    <s v="Pre"/>
    <s v="Pre"/>
    <n v="0"/>
  </r>
  <r>
    <s v="NonMedia"/>
    <s v="Incremental"/>
    <m/>
    <m/>
    <s v="Event_Build_update"/>
    <s v="Event Build Update"/>
    <x v="5"/>
    <s v=" DTC"/>
    <x v="6"/>
    <s v="Pre"/>
    <s v="Pre"/>
    <n v="160.2687339"/>
  </r>
  <r>
    <s v="NonMedia"/>
    <s v="Incremental"/>
    <m/>
    <m/>
    <s v="Event_Build_update"/>
    <s v="Event Build Update"/>
    <x v="5"/>
    <s v=" DTC"/>
    <x v="7"/>
    <s v="Pre"/>
    <s v="Pre"/>
    <n v="160.2687339"/>
  </r>
  <r>
    <s v="NonMedia"/>
    <s v="Incremental"/>
    <m/>
    <m/>
    <s v="Event_Build_update"/>
    <s v="Event Build Update"/>
    <x v="5"/>
    <s v=" DTC"/>
    <x v="8"/>
    <s v="Pre"/>
    <s v="Pre"/>
    <n v="0"/>
  </r>
  <r>
    <s v="NonMedia"/>
    <s v="Incremental"/>
    <m/>
    <m/>
    <s v="Event_Build_update"/>
    <s v="Event Build Update"/>
    <x v="5"/>
    <s v=" DTC"/>
    <x v="9"/>
    <s v="Pre"/>
    <s v="Pre"/>
    <n v="0"/>
  </r>
  <r>
    <s v="NonMedia"/>
    <s v="Incremental"/>
    <m/>
    <m/>
    <s v="Event_Build_update"/>
    <s v="Event Build Update"/>
    <x v="5"/>
    <s v=" DTC"/>
    <x v="10"/>
    <s v="Pre"/>
    <s v="Pre"/>
    <n v="0"/>
  </r>
  <r>
    <s v="NonMedia"/>
    <s v="Incremental"/>
    <m/>
    <m/>
    <s v="Event_Build_update"/>
    <s v="Event Build Update"/>
    <x v="5"/>
    <s v=" DTC"/>
    <x v="11"/>
    <s v="Pre"/>
    <s v="Pre"/>
    <n v="0"/>
  </r>
  <r>
    <s v="NonMedia"/>
    <s v="Incremental"/>
    <m/>
    <m/>
    <s v="Event_Build_update"/>
    <s v="Event Build Update"/>
    <x v="5"/>
    <s v=" DTC"/>
    <x v="12"/>
    <s v="Pre"/>
    <s v="Pre"/>
    <n v="160.2687339"/>
  </r>
  <r>
    <s v="NonMedia"/>
    <s v="Incremental"/>
    <m/>
    <m/>
    <s v="Event_Build_update"/>
    <s v="Event Build Update"/>
    <x v="5"/>
    <s v=" DTC"/>
    <x v="13"/>
    <s v="Pre"/>
    <s v="Pre"/>
    <n v="160.2687339"/>
  </r>
  <r>
    <s v="NonMedia"/>
    <s v="Incremental"/>
    <m/>
    <m/>
    <s v="Event_Build_update"/>
    <s v="Event Build Update"/>
    <x v="5"/>
    <s v=" DTC"/>
    <x v="14"/>
    <s v="Pre"/>
    <s v="Pre"/>
    <n v="0"/>
  </r>
  <r>
    <s v="NonMedia"/>
    <s v="Incremental"/>
    <m/>
    <m/>
    <s v="Event_Build_update"/>
    <s v="Event Build Update"/>
    <x v="5"/>
    <s v=" DTC"/>
    <x v="15"/>
    <s v="Pre"/>
    <s v="Pre"/>
    <n v="0"/>
  </r>
  <r>
    <s v="NonMedia"/>
    <s v="Incremental"/>
    <m/>
    <m/>
    <s v="Event_Build_update"/>
    <s v="Event Build Update"/>
    <x v="5"/>
    <s v=" DTC"/>
    <x v="16"/>
    <s v="Pre"/>
    <s v="Pre"/>
    <n v="0"/>
  </r>
  <r>
    <s v="NonMedia"/>
    <s v="Incremental"/>
    <m/>
    <m/>
    <s v="Event_Build_update"/>
    <s v="Event Build Update"/>
    <x v="5"/>
    <s v=" DTC"/>
    <x v="17"/>
    <s v="Pre"/>
    <s v="Pre"/>
    <n v="0"/>
  </r>
  <r>
    <s v="NonMedia"/>
    <s v="Incremental"/>
    <m/>
    <m/>
    <s v="Event_Build_update"/>
    <s v="Event Build Update"/>
    <x v="5"/>
    <s v=" DTC"/>
    <x v="18"/>
    <s v="Pre"/>
    <s v="Pre"/>
    <n v="160.2687339"/>
  </r>
  <r>
    <s v="NonMedia"/>
    <s v="Incremental"/>
    <m/>
    <m/>
    <s v="Event_Build_update"/>
    <s v="Event Build Update"/>
    <x v="5"/>
    <s v=" DTC"/>
    <x v="19"/>
    <s v="Pre"/>
    <s v="Pre"/>
    <n v="160.2687339"/>
  </r>
  <r>
    <s v="NonMedia"/>
    <s v="Incremental"/>
    <m/>
    <m/>
    <s v="Event_Build_update"/>
    <s v="Event Build Update"/>
    <x v="5"/>
    <s v=" DTC"/>
    <x v="20"/>
    <s v="Pre"/>
    <s v="Pre"/>
    <n v="0"/>
  </r>
  <r>
    <s v="NonMedia"/>
    <s v="Incremental"/>
    <m/>
    <m/>
    <s v="Event_Build_update"/>
    <s v="Event Build Update"/>
    <x v="5"/>
    <s v=" DTC"/>
    <x v="21"/>
    <s v="Pre"/>
    <s v="Pre"/>
    <n v="0"/>
  </r>
  <r>
    <s v="NonMedia"/>
    <s v="Incremental"/>
    <m/>
    <m/>
    <s v="Event_Build_update"/>
    <s v="Event Build Update"/>
    <x v="5"/>
    <s v=" DTC"/>
    <x v="22"/>
    <s v="Pre"/>
    <s v="Pre"/>
    <n v="0"/>
  </r>
  <r>
    <s v="NonMedia"/>
    <s v="Incremental"/>
    <m/>
    <m/>
    <s v="Event_Build_update"/>
    <s v="Event Build Update"/>
    <x v="5"/>
    <s v=" DTC"/>
    <x v="23"/>
    <s v="Pre"/>
    <s v="Pre"/>
    <n v="160.2687339"/>
  </r>
  <r>
    <s v="NonMedia"/>
    <s v="Incremental"/>
    <m/>
    <m/>
    <s v="Event_Build_update"/>
    <s v="Event Build Update"/>
    <x v="5"/>
    <s v=" DTC"/>
    <x v="24"/>
    <s v="Pre"/>
    <s v="Pre"/>
    <n v="160.2687339"/>
  </r>
  <r>
    <s v="NonMedia"/>
    <s v="Incremental"/>
    <m/>
    <m/>
    <s v="Event_Build_update"/>
    <s v="Event Build Update"/>
    <x v="5"/>
    <s v=" DTC"/>
    <x v="25"/>
    <s v="Pre"/>
    <s v="Pre"/>
    <n v="0"/>
  </r>
  <r>
    <s v="NonMedia"/>
    <s v="Incremental"/>
    <m/>
    <m/>
    <s v="Event_Build_update"/>
    <s v="Event Build Update"/>
    <x v="5"/>
    <s v=" DTC"/>
    <x v="26"/>
    <s v="Pre"/>
    <s v="Pre"/>
    <n v="0"/>
  </r>
  <r>
    <s v="NonMedia"/>
    <s v="Incremental"/>
    <m/>
    <m/>
    <s v="Event_Build_update"/>
    <s v="Event Build Update"/>
    <x v="5"/>
    <s v=" DTC"/>
    <x v="27"/>
    <s v="Pre"/>
    <s v="Pre"/>
    <n v="0"/>
  </r>
  <r>
    <s v="NonMedia"/>
    <s v="Incremental"/>
    <m/>
    <m/>
    <s v="Event_Build_update"/>
    <s v="Event Build Update"/>
    <x v="5"/>
    <s v=" DTC"/>
    <x v="28"/>
    <s v="Pre"/>
    <s v="Pre"/>
    <n v="0"/>
  </r>
  <r>
    <s v="NonMedia"/>
    <s v="Incremental"/>
    <m/>
    <m/>
    <s v="Event_Build_update"/>
    <s v="Event Build Update"/>
    <x v="5"/>
    <s v=" DTC"/>
    <x v="29"/>
    <s v="Pre"/>
    <s v="Pre"/>
    <n v="0"/>
  </r>
  <r>
    <s v="NonMedia"/>
    <s v="Incremental"/>
    <m/>
    <m/>
    <s v="Event_Build_update"/>
    <s v="Event Build Update"/>
    <x v="5"/>
    <s v=" DTC"/>
    <x v="30"/>
    <s v="Pre"/>
    <s v="Pre"/>
    <n v="0"/>
  </r>
  <r>
    <s v="NonMedia"/>
    <s v="Incremental"/>
    <m/>
    <m/>
    <s v="Event_Build_update"/>
    <s v="Event Build Update"/>
    <x v="5"/>
    <s v=" DTC"/>
    <x v="31"/>
    <s v="Pre"/>
    <s v="Pre"/>
    <n v="0"/>
  </r>
  <r>
    <s v="NonMedia"/>
    <s v="Incremental"/>
    <m/>
    <m/>
    <s v="Event_Build_update"/>
    <s v="Event Build Update"/>
    <x v="5"/>
    <s v=" DTC"/>
    <x v="32"/>
    <s v="Pre"/>
    <s v="Pre"/>
    <n v="0"/>
  </r>
  <r>
    <s v="NonMedia"/>
    <s v="Incremental"/>
    <m/>
    <m/>
    <s v="Event_Build_update"/>
    <s v="Event Build Update"/>
    <x v="5"/>
    <s v=" DTC"/>
    <x v="33"/>
    <s v="Pre"/>
    <s v="Pre"/>
    <n v="160.2687339"/>
  </r>
  <r>
    <s v="NonMedia"/>
    <s v="Incremental"/>
    <m/>
    <m/>
    <s v="Event_Build_update"/>
    <s v="Event Build Update"/>
    <x v="5"/>
    <s v=" DTC"/>
    <x v="34"/>
    <s v="Pre"/>
    <s v="Pre"/>
    <n v="160.2687339"/>
  </r>
  <r>
    <s v="NonMedia"/>
    <s v="Incremental"/>
    <m/>
    <m/>
    <s v="Event_Build_update"/>
    <s v="Event Build Update"/>
    <x v="5"/>
    <s v=" DTC"/>
    <x v="35"/>
    <s v="Pre"/>
    <s v="Pre"/>
    <n v="0"/>
  </r>
  <r>
    <s v="NonMedia"/>
    <s v="Incremental"/>
    <m/>
    <m/>
    <s v="Event_Build_update"/>
    <s v="Event Build Update"/>
    <x v="5"/>
    <s v=" DTC"/>
    <x v="36"/>
    <s v="Pre"/>
    <s v="Pre"/>
    <n v="0"/>
  </r>
  <r>
    <s v="NonMedia"/>
    <s v="Incremental"/>
    <m/>
    <m/>
    <s v="Event_Build_update"/>
    <s v="Event Build Update"/>
    <x v="5"/>
    <s v=" DTC"/>
    <x v="37"/>
    <s v="Pre"/>
    <s v="Pre"/>
    <n v="0"/>
  </r>
  <r>
    <s v="NonMedia"/>
    <s v="Incremental"/>
    <m/>
    <m/>
    <s v="Event_Build_update"/>
    <s v="Event Build Update"/>
    <x v="5"/>
    <s v=" DTC"/>
    <x v="38"/>
    <s v="Pre"/>
    <s v="Pre"/>
    <n v="160.2687339"/>
  </r>
  <r>
    <s v="NonMedia"/>
    <s v="Incremental"/>
    <m/>
    <m/>
    <s v="Event_Build_update"/>
    <s v="Event Build Update"/>
    <x v="5"/>
    <s v=" DTC"/>
    <x v="39"/>
    <s v="Pre"/>
    <s v="Pre"/>
    <n v="160.2687339"/>
  </r>
  <r>
    <s v="NonMedia"/>
    <s v="Incremental"/>
    <m/>
    <m/>
    <s v="Event_Build_update"/>
    <s v="Event Build Update"/>
    <x v="5"/>
    <s v=" DTC"/>
    <x v="40"/>
    <s v="Pre"/>
    <s v="Pre"/>
    <n v="0"/>
  </r>
  <r>
    <s v="NonMedia"/>
    <s v="Incremental"/>
    <m/>
    <m/>
    <s v="Event_Build_update"/>
    <s v="Event Build Update"/>
    <x v="5"/>
    <s v=" DTC"/>
    <x v="41"/>
    <s v="Pre"/>
    <s v="Pre"/>
    <n v="0"/>
  </r>
  <r>
    <s v="NonMedia"/>
    <s v="Incremental"/>
    <m/>
    <m/>
    <s v="Event_Build_update"/>
    <s v="Event Build Update"/>
    <x v="5"/>
    <s v=" DTC"/>
    <x v="42"/>
    <s v="Pre"/>
    <s v="Pre"/>
    <n v="0"/>
  </r>
  <r>
    <s v="NonMedia"/>
    <s v="Incremental"/>
    <m/>
    <m/>
    <s v="Event_Build_update"/>
    <s v="Event Build Update"/>
    <x v="5"/>
    <s v=" DTC"/>
    <x v="43"/>
    <s v="Pre"/>
    <s v="Pre"/>
    <n v="0"/>
  </r>
  <r>
    <s v="NonMedia"/>
    <s v="Incremental"/>
    <m/>
    <m/>
    <s v="Event_Build_update"/>
    <s v="Event Build Update"/>
    <x v="5"/>
    <s v=" DTC"/>
    <x v="44"/>
    <s v="Pre"/>
    <s v="Pre"/>
    <n v="0"/>
  </r>
  <r>
    <s v="NonMedia"/>
    <s v="Incremental"/>
    <m/>
    <m/>
    <s v="Event_Build_update"/>
    <s v="Event Build Update"/>
    <x v="5"/>
    <s v=" DTC"/>
    <x v="45"/>
    <s v="Pre"/>
    <s v="Pre"/>
    <n v="160.2687339"/>
  </r>
  <r>
    <s v="NonMedia"/>
    <s v="Incremental"/>
    <m/>
    <m/>
    <s v="Event_Build_update"/>
    <s v="Event Build Update"/>
    <x v="5"/>
    <s v=" DTC"/>
    <x v="46"/>
    <s v="Pre"/>
    <s v="Pre"/>
    <n v="160.2687339"/>
  </r>
  <r>
    <s v="NonMedia"/>
    <s v="Incremental"/>
    <m/>
    <m/>
    <s v="Event_Build_update"/>
    <s v="Event Build Update"/>
    <x v="5"/>
    <s v=" DTC"/>
    <x v="47"/>
    <s v="Pre"/>
    <s v="Pre"/>
    <n v="0"/>
  </r>
  <r>
    <s v="NonMedia"/>
    <s v="Incremental"/>
    <m/>
    <m/>
    <s v="Event_Build_update"/>
    <s v="Event Build Update"/>
    <x v="5"/>
    <s v=" DTC"/>
    <x v="48"/>
    <s v="Pre"/>
    <s v="Pre"/>
    <n v="0"/>
  </r>
  <r>
    <s v="NonMedia"/>
    <s v="Incremental"/>
    <m/>
    <m/>
    <s v="Event_Build_update"/>
    <s v="Event Build Update"/>
    <x v="5"/>
    <s v=" DTC"/>
    <x v="49"/>
    <s v="Pre"/>
    <s v="Pre"/>
    <n v="0"/>
  </r>
  <r>
    <s v="NonMedia"/>
    <s v="Incremental"/>
    <m/>
    <m/>
    <s v="Event_Build_update"/>
    <s v="Event Build Update"/>
    <x v="5"/>
    <s v=" DTC"/>
    <x v="50"/>
    <s v="Pre"/>
    <s v="Pre"/>
    <n v="0"/>
  </r>
  <r>
    <s v="NonMedia"/>
    <s v="Incremental"/>
    <m/>
    <m/>
    <s v="Event_Build_update"/>
    <s v="Event Build Update"/>
    <x v="5"/>
    <s v=" DTC"/>
    <x v="51"/>
    <s v="Pre"/>
    <s v="Pre"/>
    <n v="0"/>
  </r>
  <r>
    <s v="NonMedia"/>
    <s v="Incremental"/>
    <m/>
    <m/>
    <s v="Event_Build_update"/>
    <s v="Event Build Update"/>
    <x v="5"/>
    <s v=" DTC"/>
    <x v="52"/>
    <s v="Pre"/>
    <s v="Pre"/>
    <n v="0"/>
  </r>
  <r>
    <s v="NonMedia"/>
    <s v="Incremental"/>
    <m/>
    <m/>
    <s v="Event_Build_update"/>
    <s v="Event Build Update"/>
    <x v="5"/>
    <s v=" DTC"/>
    <x v="53"/>
    <s v="Pre"/>
    <s v="Pre"/>
    <n v="0"/>
  </r>
  <r>
    <s v="NonMedia"/>
    <s v="Incremental"/>
    <m/>
    <m/>
    <s v="Event_Build_update"/>
    <s v="Event Build Update"/>
    <x v="5"/>
    <s v=" DTC"/>
    <x v="54"/>
    <s v="Pre"/>
    <s v="Pre"/>
    <n v="0"/>
  </r>
  <r>
    <s v="NonMedia"/>
    <s v="Incremental"/>
    <m/>
    <m/>
    <s v="Event_Build_update"/>
    <s v="Event Build Update"/>
    <x v="5"/>
    <s v=" DTC"/>
    <x v="55"/>
    <s v="Pre"/>
    <s v="Pre"/>
    <n v="160.2687339"/>
  </r>
  <r>
    <s v="NonMedia"/>
    <s v="Incremental"/>
    <m/>
    <m/>
    <s v="Event_Build_update"/>
    <s v="Event Build Update"/>
    <x v="5"/>
    <s v=" DTC"/>
    <x v="56"/>
    <s v="Pre"/>
    <s v="Pre"/>
    <n v="160.2687339"/>
  </r>
  <r>
    <s v="NonMedia"/>
    <s v="Incremental"/>
    <m/>
    <m/>
    <s v="Event_Build_update"/>
    <s v="Event Build Update"/>
    <x v="5"/>
    <s v=" DTC"/>
    <x v="57"/>
    <s v="Post"/>
    <s v="Post"/>
    <n v="0"/>
  </r>
  <r>
    <s v="NonMedia"/>
    <s v="Incremental"/>
    <m/>
    <m/>
    <s v="Event_Build_update"/>
    <s v="Event Build Update"/>
    <x v="5"/>
    <s v=" DTC"/>
    <x v="58"/>
    <s v="Post"/>
    <s v="Post"/>
    <n v="0"/>
  </r>
  <r>
    <s v="NonMedia"/>
    <s v="Incremental"/>
    <m/>
    <m/>
    <s v="Event_Build_update"/>
    <s v="Event Build Update"/>
    <x v="5"/>
    <s v=" DTC"/>
    <x v="59"/>
    <s v="Post"/>
    <s v="Post"/>
    <n v="160.2687339"/>
  </r>
  <r>
    <s v="NonMedia"/>
    <s v="Incremental"/>
    <m/>
    <m/>
    <s v="Event_Build_update"/>
    <s v="Event Build Update"/>
    <x v="5"/>
    <s v=" DTC"/>
    <x v="60"/>
    <s v="Post"/>
    <s v="Post"/>
    <n v="160.2687339"/>
  </r>
  <r>
    <s v="NonMedia"/>
    <s v="Incremental"/>
    <m/>
    <m/>
    <s v="Event_Build_update"/>
    <s v="Event Build Update"/>
    <x v="5"/>
    <s v=" DTC"/>
    <x v="61"/>
    <s v="Post"/>
    <s v="Post"/>
    <n v="0"/>
  </r>
  <r>
    <s v="NonMedia"/>
    <s v="Incremental"/>
    <m/>
    <m/>
    <s v="Event_Build_update"/>
    <s v="Event Build Update"/>
    <x v="5"/>
    <s v=" DTC"/>
    <x v="62"/>
    <s v="Post"/>
    <s v="Post"/>
    <n v="0"/>
  </r>
  <r>
    <s v="NonMedia"/>
    <s v="Incremental"/>
    <m/>
    <m/>
    <s v="Event_Build_update"/>
    <s v="Event Build Update"/>
    <x v="5"/>
    <s v=" DTC"/>
    <x v="63"/>
    <s v="Post"/>
    <s v="Post"/>
    <n v="0"/>
  </r>
  <r>
    <s v="NonMedia"/>
    <s v="Incremental"/>
    <m/>
    <m/>
    <s v="Event_Build_update"/>
    <s v="Event Build Update"/>
    <x v="5"/>
    <s v=" DTC"/>
    <x v="64"/>
    <s v="Post"/>
    <s v="Post"/>
    <n v="0"/>
  </r>
  <r>
    <s v="NonMedia"/>
    <s v="Incremental"/>
    <m/>
    <m/>
    <s v="Event_Build_update"/>
    <s v="Event Build Update"/>
    <x v="5"/>
    <s v=" DTC"/>
    <x v="65"/>
    <s v="Post"/>
    <s v="Post"/>
    <n v="0"/>
  </r>
  <r>
    <s v="NonMedia"/>
    <s v="Incremental"/>
    <m/>
    <m/>
    <s v="Event_Build_update"/>
    <s v="Event Build Update"/>
    <x v="5"/>
    <s v=" DTC"/>
    <x v="66"/>
    <s v="Post"/>
    <s v="Post"/>
    <n v="160.2687339"/>
  </r>
  <r>
    <s v="NonMedia"/>
    <s v="Incremental"/>
    <m/>
    <m/>
    <s v="Event_Build_update"/>
    <s v="Event Build Update"/>
    <x v="5"/>
    <s v=" DTC"/>
    <x v="67"/>
    <s v="Post"/>
    <s v="Post"/>
    <n v="0"/>
  </r>
  <r>
    <s v="NonMedia"/>
    <s v="Incremental"/>
    <m/>
    <m/>
    <s v="Event_Build_update"/>
    <s v="Event Build Update"/>
    <x v="5"/>
    <s v=" DTC"/>
    <x v="68"/>
    <s v="Post"/>
    <s v="Post"/>
    <n v="160.2687339"/>
  </r>
  <r>
    <s v="NonMedia"/>
    <s v="Incremental"/>
    <m/>
    <m/>
    <s v="Event_Build_update"/>
    <s v="Event Build Update"/>
    <x v="5"/>
    <s v=" DTC"/>
    <x v="69"/>
    <s v="Post"/>
    <s v="Post"/>
    <n v="160.2687339"/>
  </r>
  <r>
    <s v="NonMedia"/>
    <s v="Incremental"/>
    <m/>
    <m/>
    <s v="Event_Build_update"/>
    <s v="Event Build Update"/>
    <x v="5"/>
    <s v=" DTC"/>
    <x v="70"/>
    <s v="Post"/>
    <s v="Post"/>
    <n v="0"/>
  </r>
  <r>
    <s v="NonMedia"/>
    <s v="Incremental"/>
    <m/>
    <m/>
    <s v="Event_Build_update"/>
    <s v="Event Build Update"/>
    <x v="5"/>
    <s v=" DTC"/>
    <x v="71"/>
    <s v="Post"/>
    <s v="Post"/>
    <n v="0"/>
  </r>
  <r>
    <s v="NonMedia"/>
    <s v="Incremental"/>
    <m/>
    <m/>
    <s v="Event_Build_update"/>
    <s v="Event Build Update"/>
    <x v="5"/>
    <s v=" DTC"/>
    <x v="72"/>
    <s v="Post"/>
    <s v="Post"/>
    <n v="0"/>
  </r>
  <r>
    <s v="NonMedia"/>
    <s v="Incremental"/>
    <m/>
    <m/>
    <s v="Event_Build_update"/>
    <s v="Event Build Update"/>
    <x v="5"/>
    <s v=" DTC"/>
    <x v="73"/>
    <s v="Post"/>
    <s v="Post"/>
    <n v="0"/>
  </r>
  <r>
    <s v="NonMedia"/>
    <s v="Incremental"/>
    <m/>
    <m/>
    <s v="Event_Build_update"/>
    <s v="Event Build Update"/>
    <x v="5"/>
    <s v=" DTC"/>
    <x v="74"/>
    <s v="Post"/>
    <s v="Post"/>
    <n v="0"/>
  </r>
  <r>
    <s v="NonMedia"/>
    <s v="Incremental"/>
    <m/>
    <m/>
    <s v="Event_Build_update"/>
    <s v="Event Build Update"/>
    <x v="5"/>
    <s v=" DTC"/>
    <x v="75"/>
    <s v="Post"/>
    <s v="Post"/>
    <n v="160.2687339"/>
  </r>
  <r>
    <s v="NonMedia"/>
    <s v="Incremental"/>
    <m/>
    <m/>
    <s v="Event_Build_update"/>
    <s v="Event Build Update"/>
    <x v="5"/>
    <s v=" DTC"/>
    <x v="76"/>
    <s v="Post"/>
    <s v="Post"/>
    <n v="160.2687339"/>
  </r>
  <r>
    <s v="NonMedia"/>
    <s v="Incremental"/>
    <m/>
    <m/>
    <s v="Event_Build_update"/>
    <s v="Event Build Update"/>
    <x v="5"/>
    <s v=" DTC"/>
    <x v="77"/>
    <s v="Post"/>
    <s v="Post"/>
    <n v="0"/>
  </r>
  <r>
    <s v="NonMedia"/>
    <s v="Incremental"/>
    <m/>
    <m/>
    <s v="Event_Build_update"/>
    <s v="Event Build Update"/>
    <x v="5"/>
    <s v=" DTC"/>
    <x v="78"/>
    <s v="Post"/>
    <s v="Post"/>
    <n v="0"/>
  </r>
  <r>
    <s v="NonMedia"/>
    <s v="Incremental"/>
    <m/>
    <m/>
    <s v="Event_Build_update"/>
    <s v="Event Build Update"/>
    <x v="5"/>
    <s v=" DTC"/>
    <x v="79"/>
    <s v="Post"/>
    <s v="Post"/>
    <n v="0"/>
  </r>
  <r>
    <s v="NonMedia"/>
    <s v="Incremental"/>
    <m/>
    <m/>
    <s v="Event_Build_update"/>
    <s v="Event Build Update"/>
    <x v="5"/>
    <s v=" DTC"/>
    <x v="80"/>
    <s v="Post"/>
    <s v="Post"/>
    <n v="0"/>
  </r>
  <r>
    <s v="NonMedia"/>
    <s v="Incremental"/>
    <m/>
    <m/>
    <s v="Event_Build_update"/>
    <s v="Event Build Update"/>
    <x v="5"/>
    <s v=" DTC"/>
    <x v="81"/>
    <s v="Post"/>
    <s v="Post"/>
    <n v="0"/>
  </r>
  <r>
    <s v="NonMedia"/>
    <s v="Incremental"/>
    <m/>
    <m/>
    <s v="Event_Build_update"/>
    <s v="Event Build Update"/>
    <x v="5"/>
    <s v=" DTC"/>
    <x v="82"/>
    <s v="Post"/>
    <s v="Post"/>
    <n v="160.2687339"/>
  </r>
  <r>
    <s v="NonMedia"/>
    <s v="Incremental"/>
    <m/>
    <m/>
    <s v="Event_Build_update"/>
    <s v="Event Build Update"/>
    <x v="5"/>
    <s v=" DTC"/>
    <x v="83"/>
    <s v="Post"/>
    <s v="Post"/>
    <n v="160.2687339"/>
  </r>
  <r>
    <s v="NonMedia"/>
    <s v="Incremental"/>
    <m/>
    <m/>
    <s v="Event_Build_update"/>
    <s v="Event Build Update"/>
    <x v="5"/>
    <s v=" DTC"/>
    <x v="84"/>
    <s v="Post"/>
    <s v="Post"/>
    <n v="0"/>
  </r>
  <r>
    <s v="NonMedia"/>
    <s v="Incremental"/>
    <m/>
    <m/>
    <s v="Event_Build_update"/>
    <s v="Event Build Update"/>
    <x v="5"/>
    <s v=" DTC"/>
    <x v="85"/>
    <s v="Post"/>
    <s v="Post"/>
    <n v="0"/>
  </r>
  <r>
    <s v="NonMedia"/>
    <s v="Incremental"/>
    <m/>
    <m/>
    <s v="Event_Build_update"/>
    <s v="Event Build Update"/>
    <x v="5"/>
    <s v=" DTC"/>
    <x v="86"/>
    <s v="Post"/>
    <s v="Post"/>
    <n v="0"/>
  </r>
  <r>
    <s v="NonMedia"/>
    <s v="Incremental"/>
    <m/>
    <m/>
    <s v="Event_Build_update"/>
    <s v="Event Build Update"/>
    <x v="5"/>
    <s v=" DTC"/>
    <x v="87"/>
    <s v="Post"/>
    <s v="Post"/>
    <n v="0"/>
  </r>
  <r>
    <s v="NonMedia"/>
    <s v="Incremental"/>
    <m/>
    <m/>
    <s v="Event_Build_update"/>
    <s v="Event Build Update"/>
    <x v="5"/>
    <s v=" DTC"/>
    <x v="88"/>
    <s v="Post"/>
    <s v="Post"/>
    <n v="0"/>
  </r>
  <r>
    <s v="NonMedia"/>
    <s v="Incremental"/>
    <m/>
    <m/>
    <s v="Event_Build_update"/>
    <s v="Event Build Update"/>
    <x v="5"/>
    <s v=" DTC"/>
    <x v="89"/>
    <s v="Post"/>
    <s v="Post"/>
    <n v="0"/>
  </r>
  <r>
    <s v="NonMedia"/>
    <s v="Incremental"/>
    <m/>
    <m/>
    <s v="Event_Build_update"/>
    <s v="Event Build Update"/>
    <x v="5"/>
    <s v=" DTC"/>
    <x v="90"/>
    <s v="Post"/>
    <s v="Post"/>
    <n v="0"/>
  </r>
  <r>
    <s v="NonMedia"/>
    <s v="Incremental"/>
    <m/>
    <m/>
    <s v="Event_Build_update"/>
    <s v="Event Build Update"/>
    <x v="5"/>
    <s v=" DTC"/>
    <x v="91"/>
    <s v="Post"/>
    <s v="Post"/>
    <n v="0"/>
  </r>
  <r>
    <s v="NonMedia"/>
    <s v="Incremental"/>
    <m/>
    <m/>
    <s v="Event_Build_update"/>
    <s v="Event Build Update"/>
    <x v="5"/>
    <s v=" DTC"/>
    <x v="92"/>
    <s v="Post"/>
    <s v="Post"/>
    <n v="0"/>
  </r>
  <r>
    <s v="NonMedia"/>
    <s v="Incremental"/>
    <m/>
    <m/>
    <s v="Event_Build_update"/>
    <s v="Event Build Update"/>
    <x v="5"/>
    <s v=" DTC"/>
    <x v="93"/>
    <s v="Post"/>
    <s v="Post"/>
    <n v="160.2687339"/>
  </r>
  <r>
    <s v="NonMedia"/>
    <s v="Incremental"/>
    <m/>
    <m/>
    <s v="Event_Build_update"/>
    <s v="Event Build Update"/>
    <x v="5"/>
    <s v=" DTC"/>
    <x v="94"/>
    <s v="Post"/>
    <s v="Post"/>
    <n v="160.2687339"/>
  </r>
  <r>
    <s v="NonMedia"/>
    <s v="Incremental"/>
    <m/>
    <m/>
    <s v="Event_Build_update"/>
    <s v="Event Build Update"/>
    <x v="5"/>
    <s v=" DTC"/>
    <x v="95"/>
    <s v="Post"/>
    <s v="Post"/>
    <n v="0"/>
  </r>
  <r>
    <s v="NonMedia"/>
    <s v="Incremental"/>
    <m/>
    <m/>
    <s v="Event_Build_update"/>
    <s v="Event Build Update"/>
    <x v="5"/>
    <s v=" DTC"/>
    <x v="96"/>
    <s v="Post"/>
    <s v="Post"/>
    <n v="0"/>
  </r>
  <r>
    <s v="NonMedia"/>
    <s v="Incremental"/>
    <m/>
    <m/>
    <s v="Event_Build_update"/>
    <s v="Event Build Update"/>
    <x v="5"/>
    <s v=" DTC"/>
    <x v="97"/>
    <s v="Post"/>
    <s v="Post"/>
    <n v="0"/>
  </r>
  <r>
    <s v="NonMedia"/>
    <s v="Incremental"/>
    <m/>
    <m/>
    <s v="Event_Build_update"/>
    <s v="Event Build Update"/>
    <x v="5"/>
    <s v=" DTC"/>
    <x v="98"/>
    <s v="Post"/>
    <s v="Post"/>
    <n v="0"/>
  </r>
  <r>
    <s v="NonMedia"/>
    <s v="Incremental"/>
    <m/>
    <m/>
    <s v="Event_Build_update"/>
    <s v="Event Build Update"/>
    <x v="5"/>
    <s v=" DTC"/>
    <x v="99"/>
    <s v="Post"/>
    <s v="Post"/>
    <n v="0"/>
  </r>
  <r>
    <s v="NonMedia"/>
    <s v="Incremental"/>
    <m/>
    <m/>
    <s v="Event_Build_update"/>
    <s v="Event Build Update"/>
    <x v="5"/>
    <s v=" DTC"/>
    <x v="100"/>
    <s v="Post"/>
    <s v="Post"/>
    <n v="0"/>
  </r>
  <r>
    <s v="NonMedia"/>
    <s v="Incremental"/>
    <m/>
    <m/>
    <s v="Event_Build_update"/>
    <s v="Event Build Update"/>
    <x v="5"/>
    <s v=" DTC"/>
    <x v="101"/>
    <s v="Post"/>
    <s v="Post"/>
    <n v="0"/>
  </r>
  <r>
    <s v="NonMedia"/>
    <s v="Incremental"/>
    <m/>
    <m/>
    <s v="Event_Build_update"/>
    <s v="Event Build Update"/>
    <x v="5"/>
    <s v=" DTC"/>
    <x v="102"/>
    <s v="Post"/>
    <s v="Post"/>
    <n v="160.2687339"/>
  </r>
  <r>
    <s v="NonMedia"/>
    <s v="Incremental"/>
    <m/>
    <m/>
    <s v="Event_Build_update"/>
    <s v="Event Build Update"/>
    <x v="5"/>
    <s v=" DTC"/>
    <x v="103"/>
    <s v="Post"/>
    <s v="Post"/>
    <n v="160.2687339"/>
  </r>
  <r>
    <s v="NonMedia"/>
    <s v="Incremental"/>
    <m/>
    <m/>
    <s v="Event_Build_update"/>
    <s v="Event Build Update"/>
    <x v="5"/>
    <s v=" DTC"/>
    <x v="104"/>
    <s v="Post"/>
    <s v="Post"/>
    <n v="0"/>
  </r>
  <r>
    <s v="NonMedia"/>
    <s v="Incremental"/>
    <m/>
    <m/>
    <s v="Event_Build_update"/>
    <s v="Event Build Update"/>
    <x v="5"/>
    <s v=" DTC"/>
    <x v="105"/>
    <s v="Post"/>
    <s v="Post"/>
    <n v="0"/>
  </r>
  <r>
    <s v="NonMedia"/>
    <s v="Incremental"/>
    <m/>
    <m/>
    <s v="Event_Build_update"/>
    <s v="Event Build Update"/>
    <x v="5"/>
    <s v=" DTC"/>
    <x v="106"/>
    <s v="Post"/>
    <s v="Post"/>
    <n v="0"/>
  </r>
  <r>
    <s v="NonMedia"/>
    <s v="Incremental"/>
    <m/>
    <m/>
    <s v="Event_Build_update"/>
    <s v="Event Build Update"/>
    <x v="5"/>
    <s v=" DTC"/>
    <x v="107"/>
    <s v="Post"/>
    <s v="Post"/>
    <n v="0"/>
  </r>
  <r>
    <s v="NonMedia"/>
    <s v="Incremental"/>
    <m/>
    <m/>
    <s v="Event_Build_update"/>
    <s v="Event Build Update"/>
    <x v="5"/>
    <s v=" DTC"/>
    <x v="108"/>
    <s v="Post"/>
    <s v="Post"/>
    <n v="0"/>
  </r>
  <r>
    <s v="NonMedia"/>
    <s v="Incremental"/>
    <m/>
    <m/>
    <s v="Event_Build_update"/>
    <s v="Event Build Update"/>
    <x v="5"/>
    <s v=" DTC"/>
    <x v="109"/>
    <s v="Post"/>
    <s v="Post"/>
    <n v="0"/>
  </r>
  <r>
    <s v="NonMedia"/>
    <s v="Incremental"/>
    <m/>
    <m/>
    <s v="Event_Build_update"/>
    <s v="Event Build Update"/>
    <x v="5"/>
    <s v=" DTC"/>
    <x v="110"/>
    <s v="Post"/>
    <s v="Post"/>
    <n v="0"/>
  </r>
  <r>
    <s v="NonMedia"/>
    <s v="Incremental"/>
    <m/>
    <m/>
    <s v="Event_Build_update"/>
    <s v="Event Build Update"/>
    <x v="5"/>
    <s v=" DTC"/>
    <x v="111"/>
    <s v="Post"/>
    <s v="Post"/>
    <n v="0"/>
  </r>
  <r>
    <s v="NonMedia"/>
    <s v="Incremental"/>
    <m/>
    <m/>
    <s v="Event_Build_update"/>
    <s v="Event Build Update"/>
    <x v="5"/>
    <s v=" DTC"/>
    <x v="112"/>
    <s v="Post"/>
    <s v="Post"/>
    <n v="160.2687339"/>
  </r>
  <r>
    <s v="NonMedia"/>
    <s v="Incremental"/>
    <m/>
    <m/>
    <s v="Event_Build_update"/>
    <s v="Event Build Update"/>
    <x v="5"/>
    <s v=" DTC"/>
    <x v="113"/>
    <s v="Post"/>
    <s v="Post"/>
    <n v="160.2687339"/>
  </r>
  <r>
    <s v="NonMedia"/>
    <s v="Incremental"/>
    <m/>
    <m/>
    <s v="Event_Build_update"/>
    <s v="Event Build Update"/>
    <x v="5"/>
    <s v=" DTC"/>
    <x v="114"/>
    <s v="Post"/>
    <n v="0"/>
    <n v="0"/>
  </r>
  <r>
    <s v="NonMedia"/>
    <s v="Incremental"/>
    <m/>
    <m/>
    <s v="Event_Build_update"/>
    <s v="Event Build Update"/>
    <x v="5"/>
    <s v=" DTC"/>
    <x v="115"/>
    <s v="Post"/>
    <n v="0"/>
    <n v="0"/>
  </r>
  <r>
    <s v="NonMedia"/>
    <s v="Incremental"/>
    <m/>
    <m/>
    <s v="Event_Build_update"/>
    <s v="Event Build Update"/>
    <x v="5"/>
    <s v=" DTC"/>
    <x v="116"/>
    <s v="Post"/>
    <n v="0"/>
    <n v="0"/>
  </r>
  <r>
    <s v="NonMedia"/>
    <s v="Incremental"/>
    <m/>
    <m/>
    <s v="Event_Build_update"/>
    <s v="Event Build Update"/>
    <x v="5"/>
    <s v=" DTC"/>
    <x v="117"/>
    <s v="Post"/>
    <n v="0"/>
    <n v="0"/>
  </r>
  <r>
    <s v="NonMedia"/>
    <s v="Incremental"/>
    <m/>
    <m/>
    <s v="Event_Build_update"/>
    <s v="Event Build Update"/>
    <x v="5"/>
    <s v=" DTC"/>
    <x v="118"/>
    <s v="Post"/>
    <n v="0"/>
    <n v="0"/>
  </r>
  <r>
    <s v="NonMedia"/>
    <s v="Incremental"/>
    <m/>
    <m/>
    <s v="Event_Build_update"/>
    <s v="Event Build Update"/>
    <x v="5"/>
    <s v=" DTC"/>
    <x v="119"/>
    <s v="Post"/>
    <n v="0"/>
    <n v="0"/>
  </r>
  <r>
    <s v="NonMedia"/>
    <s v="Incremental"/>
    <m/>
    <m/>
    <s v="Event_Build_update"/>
    <s v="Event Build Update"/>
    <x v="5"/>
    <s v=" DTC"/>
    <x v="120"/>
    <s v="Post"/>
    <n v="0"/>
    <n v="0"/>
  </r>
  <r>
    <s v="NonMedia"/>
    <s v="Incremental"/>
    <m/>
    <m/>
    <s v="Event_Build_update"/>
    <s v="Event Build Update"/>
    <x v="5"/>
    <s v=" DTC"/>
    <x v="121"/>
    <s v="Post"/>
    <n v="0"/>
    <n v="0"/>
  </r>
  <r>
    <s v="NonMedia"/>
    <s v="Incremental"/>
    <m/>
    <m/>
    <s v="Event_Build_update"/>
    <s v="Event Build Update"/>
    <x v="5"/>
    <s v=" DTC"/>
    <x v="122"/>
    <s v="Post"/>
    <n v="0"/>
    <n v="0"/>
  </r>
  <r>
    <s v="NonMedia"/>
    <s v="Incremental"/>
    <m/>
    <m/>
    <s v="Event_Build_update"/>
    <s v="Event Build Update"/>
    <x v="5"/>
    <s v=" DTC"/>
    <x v="123"/>
    <s v="Post"/>
    <n v="0"/>
    <n v="0"/>
  </r>
  <r>
    <s v="NonMedia"/>
    <s v="Incremental"/>
    <m/>
    <m/>
    <s v="Event_Build_update"/>
    <s v="Event Build Update"/>
    <x v="5"/>
    <s v=" DTC"/>
    <x v="124"/>
    <s v="Post"/>
    <n v="0"/>
    <n v="0"/>
  </r>
  <r>
    <s v="NonMedia"/>
    <s v="Incremental"/>
    <m/>
    <m/>
    <s v="Event_Build_update"/>
    <s v="Event Build Update"/>
    <x v="5"/>
    <s v=" DTC"/>
    <x v="125"/>
    <s v="Post"/>
    <n v="0"/>
    <n v="0"/>
  </r>
  <r>
    <s v="NonMedia"/>
    <s v="Incremental"/>
    <m/>
    <m/>
    <s v="Event_Build_update"/>
    <s v="Event Build Update"/>
    <x v="5"/>
    <s v=" DTC"/>
    <x v="126"/>
    <s v="Post"/>
    <n v="0"/>
    <n v="0"/>
  </r>
  <r>
    <s v="NonMedia"/>
    <s v="Incremental"/>
    <m/>
    <m/>
    <s v="Event_Build_update"/>
    <s v="Event Build Update"/>
    <x v="5"/>
    <s v=" DTC"/>
    <x v="127"/>
    <s v="Post"/>
    <n v="0"/>
    <n v="0"/>
  </r>
  <r>
    <s v="NonMedia"/>
    <s v="Incremental"/>
    <m/>
    <m/>
    <s v="Event_Build_update"/>
    <s v="Event Build Update"/>
    <x v="5"/>
    <s v=" DTC"/>
    <x v="128"/>
    <s v="Post"/>
    <n v="0"/>
    <n v="0"/>
  </r>
  <r>
    <s v="NonMedia"/>
    <s v="Incremental"/>
    <m/>
    <m/>
    <s v="Event_Build_update"/>
    <s v="Event Build Update"/>
    <x v="5"/>
    <s v=" DTC"/>
    <x v="129"/>
    <s v="Post"/>
    <n v="0"/>
    <n v="0"/>
  </r>
  <r>
    <s v="NonMedia"/>
    <s v="Incremental"/>
    <m/>
    <m/>
    <s v="Event_Build_update"/>
    <s v="Event Build Update"/>
    <x v="5"/>
    <s v=" DTC"/>
    <x v="130"/>
    <s v="Post"/>
    <n v="0"/>
    <n v="160.2687339"/>
  </r>
  <r>
    <s v="NonMedia"/>
    <s v="Incremental"/>
    <m/>
    <m/>
    <s v="Event_Build_update"/>
    <s v="Event Build Update"/>
    <x v="5"/>
    <s v=" DTC"/>
    <x v="131"/>
    <s v="Post"/>
    <n v="0"/>
    <n v="160.2687339"/>
  </r>
  <r>
    <s v="NonMedia"/>
    <s v="Incremental"/>
    <m/>
    <m/>
    <s v="Event_Build_update"/>
    <s v="Event Build Update"/>
    <x v="5"/>
    <s v=" DTC"/>
    <x v="132"/>
    <s v="Post"/>
    <n v="0"/>
    <n v="0"/>
  </r>
  <r>
    <s v="NonMedia"/>
    <s v="Incremental"/>
    <m/>
    <m/>
    <s v="Event_Build_update"/>
    <s v="Event Build Update"/>
    <x v="5"/>
    <s v=" DTC"/>
    <x v="133"/>
    <s v="Post"/>
    <n v="0"/>
    <n v="0"/>
  </r>
  <r>
    <s v="NonMedia"/>
    <s v="Incremental"/>
    <m/>
    <m/>
    <s v="Event_Build_update"/>
    <s v="Event Build Update"/>
    <x v="5"/>
    <s v=" DTC"/>
    <x v="134"/>
    <s v="Post"/>
    <n v="0"/>
    <n v="0"/>
  </r>
  <r>
    <s v="NonMedia"/>
    <s v="Incremental"/>
    <m/>
    <m/>
    <s v="Event_Build_update"/>
    <s v="Event Build Update"/>
    <x v="5"/>
    <s v=" DTC"/>
    <x v="135"/>
    <s v="Post"/>
    <n v="0"/>
    <n v="0"/>
  </r>
  <r>
    <s v="NonMedia"/>
    <s v="Incremental"/>
    <m/>
    <m/>
    <s v="Event_Build_update"/>
    <s v="Event Build Update"/>
    <x v="5"/>
    <s v=" DTC"/>
    <x v="136"/>
    <s v="Post"/>
    <n v="0"/>
    <n v="0"/>
  </r>
  <r>
    <s v="NonMedia"/>
    <s v="Incremental"/>
    <m/>
    <m/>
    <s v="Event_Build_update"/>
    <s v="Event Build Update"/>
    <x v="5"/>
    <s v=" DTC"/>
    <x v="137"/>
    <s v="Post"/>
    <n v="0"/>
    <n v="0"/>
  </r>
  <r>
    <s v="NonMedia"/>
    <s v="Incremental"/>
    <m/>
    <m/>
    <s v="Event_Build_update"/>
    <s v="Event Build Update"/>
    <x v="5"/>
    <s v=" DTC"/>
    <x v="138"/>
    <s v="Post"/>
    <n v="0"/>
    <n v="0"/>
  </r>
  <r>
    <s v="NonMedia"/>
    <s v="Incremental"/>
    <m/>
    <m/>
    <s v="Event_Build_update"/>
    <s v="Event Build Update"/>
    <x v="5"/>
    <s v=" DTC"/>
    <x v="139"/>
    <s v="Post"/>
    <n v="0"/>
    <n v="0"/>
  </r>
  <r>
    <s v="NonMedia"/>
    <s v="Incremental"/>
    <m/>
    <m/>
    <s v="Event_Build_update"/>
    <s v="Event Build Update"/>
    <x v="5"/>
    <s v=" DTC"/>
    <x v="140"/>
    <s v="Post"/>
    <n v="0"/>
    <n v="0"/>
  </r>
  <r>
    <s v="NonMedia"/>
    <s v="Incremental"/>
    <m/>
    <m/>
    <s v="Event_Build_update"/>
    <s v="Event Build Update"/>
    <x v="5"/>
    <s v=" DTC"/>
    <x v="141"/>
    <s v="Post"/>
    <n v="0"/>
    <n v="0"/>
  </r>
  <r>
    <s v="NonMedia"/>
    <s v="Incremental"/>
    <m/>
    <m/>
    <s v="Event_Build_update"/>
    <s v="Event Build Update"/>
    <x v="5"/>
    <s v=" DTC"/>
    <x v="142"/>
    <s v="Post"/>
    <n v="0"/>
    <n v="160.2687339"/>
  </r>
  <r>
    <s v="NonMedia"/>
    <s v="Incremental"/>
    <m/>
    <m/>
    <s v="Event_Build_update"/>
    <s v="Event Build Update"/>
    <x v="5"/>
    <s v=" DTC"/>
    <x v="143"/>
    <s v="Post"/>
    <n v="0"/>
    <n v="160.2687339"/>
  </r>
  <r>
    <s v="NonMedia"/>
    <s v="Incremental"/>
    <m/>
    <m/>
    <s v="Event_Build_update"/>
    <s v="Event Build Update"/>
    <x v="5"/>
    <s v=" DTC"/>
    <x v="144"/>
    <s v="Post"/>
    <n v="0"/>
    <n v="0"/>
  </r>
  <r>
    <s v="NonMedia"/>
    <s v="Incremental"/>
    <m/>
    <m/>
    <s v="Event_Build_update"/>
    <s v="Event Build Update"/>
    <x v="5"/>
    <s v=" DTC"/>
    <x v="145"/>
    <s v="Post"/>
    <n v="0"/>
    <n v="0"/>
  </r>
  <r>
    <s v="NonMedia"/>
    <s v="Incremental"/>
    <m/>
    <m/>
    <s v="Event_Build_update"/>
    <s v="Event Build Update"/>
    <x v="5"/>
    <s v=" DTC"/>
    <x v="146"/>
    <s v="Post"/>
    <n v="0"/>
    <n v="0"/>
  </r>
  <r>
    <s v="NonMedia"/>
    <s v="Incremental"/>
    <m/>
    <m/>
    <s v="Event_Build_update"/>
    <s v="Event Build Update"/>
    <x v="5"/>
    <s v=" DTC"/>
    <x v="147"/>
    <s v="Post"/>
    <n v="0"/>
    <n v="0"/>
  </r>
  <r>
    <s v="NonMedia"/>
    <s v="Incremental"/>
    <m/>
    <m/>
    <s v="Event_Build_update"/>
    <s v="Event Build Update"/>
    <x v="5"/>
    <s v=" DTC"/>
    <x v="148"/>
    <s v="Post"/>
    <n v="0"/>
    <n v="0"/>
  </r>
  <r>
    <s v="NonMedia"/>
    <s v="Incremental"/>
    <m/>
    <m/>
    <s v="Event_Build_update"/>
    <s v="Event Build Update"/>
    <x v="5"/>
    <s v=" DTC"/>
    <x v="149"/>
    <s v="Post"/>
    <n v="0"/>
    <n v="0"/>
  </r>
  <r>
    <s v="NonMedia"/>
    <s v="Incremental"/>
    <m/>
    <m/>
    <s v="Event_Build_update"/>
    <s v="Event Build Update"/>
    <x v="5"/>
    <s v=" DTC"/>
    <x v="150"/>
    <s v="Post"/>
    <n v="0"/>
    <n v="0"/>
  </r>
  <r>
    <s v="NonMedia"/>
    <s v="Incremental"/>
    <m/>
    <m/>
    <s v="Event_Build_update"/>
    <s v="Event Build Update"/>
    <x v="5"/>
    <s v=" DTC"/>
    <x v="151"/>
    <s v="Post"/>
    <n v="0"/>
    <n v="0"/>
  </r>
  <r>
    <s v="NonMedia"/>
    <s v="Incremental"/>
    <m/>
    <m/>
    <s v="Event_Build_update"/>
    <s v="Event Build Update"/>
    <x v="5"/>
    <s v=" DTC"/>
    <x v="152"/>
    <s v="Post"/>
    <n v="0"/>
    <n v="0"/>
  </r>
  <r>
    <s v="NonMedia"/>
    <s v="Incremental"/>
    <m/>
    <m/>
    <s v="Event_Build_update"/>
    <s v="Event Build Update"/>
    <x v="5"/>
    <s v=" DTC"/>
    <x v="153"/>
    <s v="Post"/>
    <n v="0"/>
    <n v="0"/>
  </r>
  <r>
    <s v="NonMedia"/>
    <s v="Incremental"/>
    <m/>
    <m/>
    <s v="Event_Build_update"/>
    <s v="Event Build Update"/>
    <x v="5"/>
    <s v=" DTC"/>
    <x v="154"/>
    <s v="Post"/>
    <n v="0"/>
    <n v="0"/>
  </r>
  <r>
    <s v="NonMedia"/>
    <s v="Incremental"/>
    <m/>
    <m/>
    <s v="Event_Build_update"/>
    <s v="Event Build Update"/>
    <x v="5"/>
    <s v=" DTC"/>
    <x v="155"/>
    <s v="Post"/>
    <n v="0"/>
    <n v="0"/>
  </r>
  <r>
    <s v="NonMedia"/>
    <s v="Incremental"/>
    <m/>
    <m/>
    <s v="Event_Build_update"/>
    <s v="Event Build Update"/>
    <x v="5"/>
    <s v=" DTC"/>
    <x v="156"/>
    <s v="Post"/>
    <n v="0"/>
    <n v="0"/>
  </r>
  <r>
    <s v="NonMedia"/>
    <s v="Incremental"/>
    <m/>
    <m/>
    <s v="Event_Build_update"/>
    <s v="Event Build Update"/>
    <x v="5"/>
    <s v=" DTC"/>
    <x v="157"/>
    <s v="Post"/>
    <n v="0"/>
    <n v="0"/>
  </r>
  <r>
    <s v="NonMedia"/>
    <s v="Incremental"/>
    <m/>
    <m/>
    <s v="Event_Build_update"/>
    <s v="Event Build Update"/>
    <x v="5"/>
    <s v=" DTC"/>
    <x v="158"/>
    <s v="Post"/>
    <n v="0"/>
    <n v="160.2687339"/>
  </r>
  <r>
    <s v="NonMedia"/>
    <s v="Incremental"/>
    <m/>
    <m/>
    <s v="Event_Build_update"/>
    <s v="Event Build Update"/>
    <x v="5"/>
    <s v=" DTC"/>
    <x v="159"/>
    <s v="Post"/>
    <n v="0"/>
    <n v="160.2687339"/>
  </r>
  <r>
    <s v="NonMedia"/>
    <s v="Incremental"/>
    <m/>
    <m/>
    <s v="Event_Build_update"/>
    <s v="Event Build Update"/>
    <x v="5"/>
    <s v=" DTC"/>
    <x v="160"/>
    <s v="Post"/>
    <n v="0"/>
    <n v="0"/>
  </r>
  <r>
    <s v="NonMedia"/>
    <s v="Incremental"/>
    <m/>
    <m/>
    <s v="Event_Build_update"/>
    <s v="Event Build Update"/>
    <x v="5"/>
    <s v=" DTC"/>
    <x v="161"/>
    <s v="Post"/>
    <n v="0"/>
    <n v="0"/>
  </r>
  <r>
    <s v="NonMedia"/>
    <s v="Incremental"/>
    <m/>
    <m/>
    <s v="Event_Build_update"/>
    <s v="Event Build Update"/>
    <x v="5"/>
    <s v=" DTC"/>
    <x v="162"/>
    <s v="Post"/>
    <n v="0"/>
    <n v="0"/>
  </r>
  <r>
    <s v="NonMedia"/>
    <s v="Incremental"/>
    <m/>
    <m/>
    <s v="Event_Build_update"/>
    <s v="Event Build Update"/>
    <x v="5"/>
    <s v=" DTC"/>
    <x v="163"/>
    <s v="Post"/>
    <n v="0"/>
    <n v="0"/>
  </r>
  <r>
    <s v="NonMedia"/>
    <s v="Incremental"/>
    <m/>
    <m/>
    <s v="Event_Build_update"/>
    <s v="Event Build Update"/>
    <x v="5"/>
    <s v=" DTC"/>
    <x v="164"/>
    <s v="Post"/>
    <n v="0"/>
    <n v="0"/>
  </r>
  <r>
    <s v="NonMedia"/>
    <s v="Incremental"/>
    <m/>
    <m/>
    <s v="Event_Build_update"/>
    <s v="Event Build Update"/>
    <x v="5"/>
    <s v=" DTC"/>
    <x v="165"/>
    <s v="Post"/>
    <n v="0"/>
    <n v="0"/>
  </r>
  <r>
    <s v="NonMedia"/>
    <s v="Incremental"/>
    <m/>
    <m/>
    <s v="Event_Build_update"/>
    <s v="Event Build Update"/>
    <x v="5"/>
    <s v=" DTC"/>
    <x v="166"/>
    <s v="Post"/>
    <n v="0"/>
    <n v="0"/>
  </r>
  <r>
    <s v="NonMedia"/>
    <s v="Incremental"/>
    <m/>
    <m/>
    <s v="Event_Build_update"/>
    <s v="Event Build Update"/>
    <x v="5"/>
    <s v=" DTC"/>
    <x v="167"/>
    <s v="Post"/>
    <n v="0"/>
    <n v="0"/>
  </r>
  <r>
    <s v="NonMedia"/>
    <s v="Incremental"/>
    <m/>
    <m/>
    <s v="Event_Build_update"/>
    <s v="Event Build Update"/>
    <x v="5"/>
    <s v=" DTC"/>
    <x v="168"/>
    <s v="Post"/>
    <n v="0"/>
    <n v="0"/>
  </r>
  <r>
    <s v="NonMedia"/>
    <s v="Incremental"/>
    <m/>
    <m/>
    <s v="Event_Build_update"/>
    <s v="Event Build Update"/>
    <x v="5"/>
    <s v=" DTC"/>
    <x v="169"/>
    <s v="Post"/>
    <n v="0"/>
    <n v="0"/>
  </r>
  <r>
    <s v="NonMedia"/>
    <s v="Incremental"/>
    <m/>
    <m/>
    <s v="Event_Build_update"/>
    <s v="Event Build Update"/>
    <x v="5"/>
    <s v=" DTC"/>
    <x v="170"/>
    <s v="Post"/>
    <n v="0"/>
    <n v="0"/>
  </r>
  <r>
    <s v="NonMedia"/>
    <s v="Incremental"/>
    <m/>
    <m/>
    <s v="Event_Build_update"/>
    <s v="Event Build Update"/>
    <x v="5"/>
    <s v=" DTC"/>
    <x v="171"/>
    <s v="Post"/>
    <n v="0"/>
    <n v="0"/>
  </r>
  <r>
    <s v="NonMedia"/>
    <s v="Incremental"/>
    <m/>
    <m/>
    <s v="Event_Build_update"/>
    <s v="Event Build Update"/>
    <x v="5"/>
    <s v=" DTC"/>
    <x v="172"/>
    <s v="Post"/>
    <n v="0"/>
    <n v="0"/>
  </r>
  <r>
    <s v="NonMedia"/>
    <s v="Incremental"/>
    <m/>
    <m/>
    <s v="Event_Build_update"/>
    <s v="Event Build Update"/>
    <x v="5"/>
    <s v=" DTC"/>
    <x v="173"/>
    <s v="Post"/>
    <n v="0"/>
    <n v="160.2687339"/>
  </r>
  <r>
    <s v="NonMedia"/>
    <s v="Incremental"/>
    <m/>
    <m/>
    <s v="Event_Build_update"/>
    <s v="Event Build Update"/>
    <x v="5"/>
    <s v=" DTC"/>
    <x v="174"/>
    <s v="Post"/>
    <n v="0"/>
    <n v="160.2687339"/>
  </r>
  <r>
    <s v="NonMedia"/>
    <s v="Incremental"/>
    <m/>
    <m/>
    <s v="Event_Build_update"/>
    <s v="Event Build Update"/>
    <x v="5"/>
    <s v=" DTC"/>
    <x v="175"/>
    <s v="Post"/>
    <n v="0"/>
    <n v="0"/>
  </r>
  <r>
    <s v="NonMedia"/>
    <s v="Incremental"/>
    <m/>
    <m/>
    <s v="Event_Build_update"/>
    <s v="Event Build Update"/>
    <x v="5"/>
    <s v=" DTC"/>
    <x v="176"/>
    <s v="Post"/>
    <n v="0"/>
    <n v="0"/>
  </r>
  <r>
    <s v="NonMedia"/>
    <s v="Incremental"/>
    <m/>
    <m/>
    <s v="Event_Build_update"/>
    <s v="Event Build Update"/>
    <x v="5"/>
    <s v=" DTC"/>
    <x v="177"/>
    <s v="Post"/>
    <n v="0"/>
    <n v="0"/>
  </r>
  <r>
    <s v="NonMedia"/>
    <s v="Incremental"/>
    <m/>
    <m/>
    <s v="Event_Build_update"/>
    <s v="Event Build Update"/>
    <x v="5"/>
    <s v=" DTC"/>
    <x v="178"/>
    <s v="Post"/>
    <n v="0"/>
    <n v="0"/>
  </r>
  <r>
    <s v="NonMedia"/>
    <s v="Incremental"/>
    <m/>
    <m/>
    <s v="Event_Build_update"/>
    <s v="Event Build Update"/>
    <x v="5"/>
    <s v=" DTC"/>
    <x v="179"/>
    <s v="Post"/>
    <n v="0"/>
    <n v="0"/>
  </r>
  <r>
    <s v="NonMedia"/>
    <s v="Incremental"/>
    <m/>
    <m/>
    <s v="Event_Build_update"/>
    <s v="Event Build Update"/>
    <x v="5"/>
    <s v=" DTC"/>
    <x v="180"/>
    <s v="Post"/>
    <n v="0"/>
    <n v="0"/>
  </r>
  <r>
    <s v="NonMedia"/>
    <s v="Incremental"/>
    <m/>
    <m/>
    <s v="Event_Build_update"/>
    <s v="Event Build Update"/>
    <x v="5"/>
    <s v=" DTC"/>
    <x v="181"/>
    <s v="Post"/>
    <n v="0"/>
    <n v="0"/>
  </r>
  <r>
    <s v="NonMedia"/>
    <s v="Incremental"/>
    <m/>
    <m/>
    <s v="Event_Build_update"/>
    <s v="Event Build Update"/>
    <x v="5"/>
    <s v=" DTC"/>
    <x v="182"/>
    <s v="Post"/>
    <n v="0"/>
    <n v="0"/>
  </r>
  <r>
    <s v="NonMedia"/>
    <s v="Incremental"/>
    <m/>
    <m/>
    <s v="Event_Build_update"/>
    <s v="Event Build Update"/>
    <x v="5"/>
    <s v=" DTC"/>
    <x v="183"/>
    <s v="Post"/>
    <n v="0"/>
    <n v="0"/>
  </r>
  <r>
    <s v="NonMedia"/>
    <s v="Incremental"/>
    <m/>
    <m/>
    <s v="Event_Build_update"/>
    <s v="Event Build Update"/>
    <x v="5"/>
    <s v=" DTC"/>
    <x v="184"/>
    <s v="Post"/>
    <n v="0"/>
    <n v="0"/>
  </r>
  <r>
    <s v="NonMedia"/>
    <s v="Incremental"/>
    <m/>
    <m/>
    <s v="Event_Build_update"/>
    <s v="Event Build Update"/>
    <x v="5"/>
    <s v=" DTC"/>
    <x v="185"/>
    <s v="Post"/>
    <n v="0"/>
    <n v="0"/>
  </r>
  <r>
    <s v="NonMedia"/>
    <s v="Incremental"/>
    <m/>
    <m/>
    <s v="Event_Build_update"/>
    <s v="Event Build Update"/>
    <x v="5"/>
    <s v=" DTC"/>
    <x v="186"/>
    <s v="Post"/>
    <n v="0"/>
    <n v="160.2687339"/>
  </r>
  <r>
    <s v="NonMedia"/>
    <s v="Incremental"/>
    <m/>
    <m/>
    <s v="Event_Build_update"/>
    <s v="Event Build Update"/>
    <x v="5"/>
    <s v=" DTC"/>
    <x v="187"/>
    <s v="Post"/>
    <n v="0"/>
    <n v="160.2687339"/>
  </r>
  <r>
    <s v="NonMedia"/>
    <s v="Incremental"/>
    <m/>
    <m/>
    <s v="Event_Build_update"/>
    <s v="Event Build Update"/>
    <x v="5"/>
    <s v=" DTC"/>
    <x v="188"/>
    <s v="Post"/>
    <n v="0"/>
    <n v="0"/>
  </r>
  <r>
    <s v="NonMedia"/>
    <s v="Incremental"/>
    <m/>
    <m/>
    <s v="Event_Build_update"/>
    <s v="Event Build Update"/>
    <x v="5"/>
    <s v=" DTC"/>
    <x v="189"/>
    <s v="Post"/>
    <n v="0"/>
    <n v="0"/>
  </r>
  <r>
    <s v="NonMedia"/>
    <s v="Incremental"/>
    <m/>
    <m/>
    <s v="Event_Build_update"/>
    <s v="Event Build Update"/>
    <x v="5"/>
    <s v=" DTC"/>
    <x v="190"/>
    <s v="Post"/>
    <n v="0"/>
    <n v="0"/>
  </r>
  <r>
    <s v="NonMedia"/>
    <s v="Incremental"/>
    <m/>
    <m/>
    <s v="Event_Build_update"/>
    <s v="Event Build Update"/>
    <x v="5"/>
    <s v=" DTC"/>
    <x v="191"/>
    <s v="Post"/>
    <n v="0"/>
    <n v="0"/>
  </r>
  <r>
    <s v="NonMedia"/>
    <s v="Incremental"/>
    <m/>
    <m/>
    <s v="Event_Build_update"/>
    <s v="Event Build Update"/>
    <x v="5"/>
    <s v=" DTC"/>
    <x v="192"/>
    <s v="Post"/>
    <n v="0"/>
    <n v="0"/>
  </r>
  <r>
    <s v="NonMedia"/>
    <s v="Incremental"/>
    <m/>
    <m/>
    <s v="Event_Build_update"/>
    <s v="Event Build Update"/>
    <x v="5"/>
    <s v=" DTC"/>
    <x v="193"/>
    <s v="Post"/>
    <n v="0"/>
    <n v="0"/>
  </r>
  <r>
    <s v="NonMedia"/>
    <s v="Incremental"/>
    <m/>
    <m/>
    <s v="Event_Build_update"/>
    <s v="Event Build Update"/>
    <x v="5"/>
    <s v=" DTC"/>
    <x v="194"/>
    <s v="Post"/>
    <n v="0"/>
    <n v="160.2687339"/>
  </r>
  <r>
    <s v="NonMedia"/>
    <s v="Incremental"/>
    <m/>
    <m/>
    <s v="Event_Build_update"/>
    <s v="Event Build Update"/>
    <x v="5"/>
    <s v=" DTC"/>
    <x v="195"/>
    <s v="Post"/>
    <n v="0"/>
    <n v="0"/>
  </r>
  <r>
    <s v="NonMedia"/>
    <s v="Incremental"/>
    <m/>
    <m/>
    <s v="Event_Build_update"/>
    <s v="Event Build Update"/>
    <x v="5"/>
    <s v=" DTC"/>
    <x v="196"/>
    <s v="Post"/>
    <n v="0"/>
    <n v="160.2687339"/>
  </r>
  <r>
    <s v="NonMedia"/>
    <s v="Incremental"/>
    <m/>
    <m/>
    <s v="Event_Build_update"/>
    <s v="Event Build Update"/>
    <x v="5"/>
    <s v=" DTC"/>
    <x v="197"/>
    <s v="Post"/>
    <n v="0"/>
    <n v="160.2687339"/>
  </r>
  <r>
    <s v="NonMedia"/>
    <s v="Incremental"/>
    <m/>
    <m/>
    <s v="Event_Build_update"/>
    <s v="Event Build Update"/>
    <x v="5"/>
    <s v=" DTC"/>
    <x v="198"/>
    <s v="Post"/>
    <n v="0"/>
    <n v="0"/>
  </r>
  <r>
    <s v="NonMedia"/>
    <s v="Incremental"/>
    <m/>
    <m/>
    <s v="Event_Build_update"/>
    <s v="Event Build Update"/>
    <x v="5"/>
    <s v=" DTC"/>
    <x v="199"/>
    <s v="Post"/>
    <n v="0"/>
    <n v="0"/>
  </r>
  <r>
    <s v="NonMedia"/>
    <s v="Incremental"/>
    <m/>
    <m/>
    <s v="Event_Build_update"/>
    <s v="Event Build Update"/>
    <x v="5"/>
    <s v=" DTC"/>
    <x v="200"/>
    <s v="Post"/>
    <n v="0"/>
    <n v="0"/>
  </r>
  <r>
    <s v="NonMedia"/>
    <s v="Incremental"/>
    <m/>
    <m/>
    <s v="Event_Build_update"/>
    <s v="Event Build Update"/>
    <x v="5"/>
    <s v=" DTC"/>
    <x v="201"/>
    <s v="Post"/>
    <n v="0"/>
    <n v="160.2687339"/>
  </r>
  <r>
    <s v="NonMedia"/>
    <s v="Incremental"/>
    <m/>
    <m/>
    <s v="Event_Build_update"/>
    <s v="Event Build Update"/>
    <x v="5"/>
    <s v=" DTC"/>
    <x v="202"/>
    <s v="Post"/>
    <n v="0"/>
    <n v="160.2687339"/>
  </r>
  <r>
    <s v="NonMedia"/>
    <s v="Incremental"/>
    <m/>
    <m/>
    <s v="Event_Build_update"/>
    <s v="Event Build Update"/>
    <x v="5"/>
    <s v=" DTC"/>
    <x v="203"/>
    <s v="Post"/>
    <n v="0"/>
    <n v="0"/>
  </r>
  <r>
    <s v="NonMedia"/>
    <s v="Incremental"/>
    <m/>
    <m/>
    <s v="Event_Build_update"/>
    <s v="Event Build Update"/>
    <x v="5"/>
    <s v=" DTC"/>
    <x v="204"/>
    <s v="Post"/>
    <n v="0"/>
    <n v="160.2687339"/>
  </r>
  <r>
    <s v="NonMedia"/>
    <s v="Incremental"/>
    <m/>
    <m/>
    <s v="Event_Build_update"/>
    <s v="Event Build Update"/>
    <x v="5"/>
    <s v=" DTC"/>
    <x v="205"/>
    <s v="Post"/>
    <n v="0"/>
    <n v="160.2687339"/>
  </r>
  <r>
    <s v="NonMedia"/>
    <s v="Incremental"/>
    <m/>
    <m/>
    <s v="Event_Build_update"/>
    <s v="Event Build Update"/>
    <x v="5"/>
    <s v=" DTC"/>
    <x v="206"/>
    <s v="Post"/>
    <n v="0"/>
    <n v="0"/>
  </r>
  <r>
    <s v="NonMedia"/>
    <s v="Incremental"/>
    <m/>
    <m/>
    <s v="Event_Build_update"/>
    <s v="Event Build Update"/>
    <x v="5"/>
    <s v=" DTC"/>
    <x v="207"/>
    <s v="Post"/>
    <n v="0"/>
    <n v="0"/>
  </r>
  <r>
    <s v="NonMedia"/>
    <s v="Incremental"/>
    <m/>
    <m/>
    <s v="Event_Build_update"/>
    <s v="Event Build Update"/>
    <x v="5"/>
    <s v=" DTC"/>
    <x v="208"/>
    <s v="Post"/>
    <n v="0"/>
    <n v="0"/>
  </r>
  <r>
    <s v="NonMedia"/>
    <s v="Incremental"/>
    <m/>
    <m/>
    <s v="Event_Build_update"/>
    <s v="Event Build Update"/>
    <x v="5"/>
    <s v=" DTC"/>
    <x v="209"/>
    <s v="Post"/>
    <n v="0"/>
    <n v="0"/>
  </r>
  <r>
    <s v="NonMedia"/>
    <s v="Incremental"/>
    <m/>
    <m/>
    <s v="Event_Build_update"/>
    <s v="Event Build Update"/>
    <x v="5"/>
    <s v=" DTC"/>
    <x v="210"/>
    <s v="Post"/>
    <n v="0"/>
    <n v="0"/>
  </r>
  <r>
    <s v="NonMedia"/>
    <s v="Incremental"/>
    <m/>
    <m/>
    <s v="Event_Build_update"/>
    <s v="Event Build Update"/>
    <x v="5"/>
    <s v=" DTC"/>
    <x v="211"/>
    <s v="Post"/>
    <n v="0"/>
    <n v="0"/>
  </r>
  <r>
    <s v="NonMedia"/>
    <s v="Incremental"/>
    <m/>
    <m/>
    <s v="Event_Build_update"/>
    <s v="Event Build Update"/>
    <x v="5"/>
    <s v=" DTC"/>
    <x v="212"/>
    <s v="Post"/>
    <n v="0"/>
    <n v="160.2687339"/>
  </r>
  <r>
    <s v="NonMedia"/>
    <s v="Incremental"/>
    <m/>
    <m/>
    <s v="Event_Build_update"/>
    <s v="Event Build Update"/>
    <x v="5"/>
    <s v=" DTC"/>
    <x v="213"/>
    <s v="Post"/>
    <n v="0"/>
    <n v="160.2687339"/>
  </r>
  <r>
    <s v="NonMedia"/>
    <s v="Incremental"/>
    <m/>
    <m/>
    <s v="Event_int_LB_Event_1"/>
    <s v="Event Int Lb Event"/>
    <x v="6"/>
    <s v=" DTC"/>
    <x v="0"/>
    <s v="Pre"/>
    <s v="Pre"/>
    <n v="0"/>
  </r>
  <r>
    <s v="NonMedia"/>
    <s v="Incremental"/>
    <m/>
    <m/>
    <s v="Event_int_LB_Event_1"/>
    <s v="Event Int Lb Event"/>
    <x v="6"/>
    <s v=" DTC"/>
    <x v="1"/>
    <s v="Pre"/>
    <s v="Pre"/>
    <n v="2514.4431927999999"/>
  </r>
  <r>
    <s v="NonMedia"/>
    <s v="Incremental"/>
    <m/>
    <m/>
    <s v="Event_int_LB_Event_1"/>
    <s v="Event Int Lb Event"/>
    <x v="6"/>
    <s v=" DTC"/>
    <x v="2"/>
    <s v="Pre"/>
    <s v="Pre"/>
    <n v="0"/>
  </r>
  <r>
    <s v="NonMedia"/>
    <s v="Incremental"/>
    <m/>
    <m/>
    <s v="Event_int_LB_Event_1"/>
    <s v="Event Int Lb Event"/>
    <x v="6"/>
    <s v=" DTC"/>
    <x v="3"/>
    <s v="Pre"/>
    <s v="Pre"/>
    <n v="0"/>
  </r>
  <r>
    <s v="NonMedia"/>
    <s v="Incremental"/>
    <m/>
    <m/>
    <s v="Event_int_LB_Event_1"/>
    <s v="Event Int Lb Event"/>
    <x v="6"/>
    <s v=" DTC"/>
    <x v="4"/>
    <s v="Pre"/>
    <s v="Pre"/>
    <n v="0"/>
  </r>
  <r>
    <s v="NonMedia"/>
    <s v="Incremental"/>
    <m/>
    <m/>
    <s v="Event_int_LB_Event_1"/>
    <s v="Event Int Lb Event"/>
    <x v="6"/>
    <s v=" DTC"/>
    <x v="5"/>
    <s v="Pre"/>
    <s v="Pre"/>
    <n v="2514.4431927999999"/>
  </r>
  <r>
    <s v="NonMedia"/>
    <s v="Incremental"/>
    <m/>
    <m/>
    <s v="Event_int_LB_Event_1"/>
    <s v="Event Int Lb Event"/>
    <x v="6"/>
    <s v=" DTC"/>
    <x v="6"/>
    <s v="Pre"/>
    <s v="Pre"/>
    <n v="0"/>
  </r>
  <r>
    <s v="NonMedia"/>
    <s v="Incremental"/>
    <m/>
    <m/>
    <s v="Event_int_LB_Event_1"/>
    <s v="Event Int Lb Event"/>
    <x v="6"/>
    <s v=" DTC"/>
    <x v="7"/>
    <s v="Pre"/>
    <s v="Pre"/>
    <n v="0"/>
  </r>
  <r>
    <s v="NonMedia"/>
    <s v="Incremental"/>
    <m/>
    <m/>
    <s v="Event_int_LB_Event_1"/>
    <s v="Event Int Lb Event"/>
    <x v="6"/>
    <s v=" DTC"/>
    <x v="8"/>
    <s v="Pre"/>
    <s v="Pre"/>
    <n v="0"/>
  </r>
  <r>
    <s v="NonMedia"/>
    <s v="Incremental"/>
    <m/>
    <m/>
    <s v="Event_int_LB_Event_1"/>
    <s v="Event Int Lb Event"/>
    <x v="6"/>
    <s v=" DTC"/>
    <x v="9"/>
    <s v="Pre"/>
    <s v="Pre"/>
    <n v="2514.4431927999999"/>
  </r>
  <r>
    <s v="NonMedia"/>
    <s v="Incremental"/>
    <m/>
    <m/>
    <s v="Event_int_LB_Event_1"/>
    <s v="Event Int Lb Event"/>
    <x v="6"/>
    <s v=" DTC"/>
    <x v="10"/>
    <s v="Pre"/>
    <s v="Pre"/>
    <n v="0"/>
  </r>
  <r>
    <s v="NonMedia"/>
    <s v="Incremental"/>
    <m/>
    <m/>
    <s v="Event_int_LB_Event_1"/>
    <s v="Event Int Lb Event"/>
    <x v="6"/>
    <s v=" DTC"/>
    <x v="11"/>
    <s v="Pre"/>
    <s v="Pre"/>
    <n v="0"/>
  </r>
  <r>
    <s v="NonMedia"/>
    <s v="Incremental"/>
    <m/>
    <m/>
    <s v="Event_int_LB_Event_1"/>
    <s v="Event Int Lb Event"/>
    <x v="6"/>
    <s v=" DTC"/>
    <x v="12"/>
    <s v="Pre"/>
    <s v="Pre"/>
    <n v="2514.4431927999999"/>
  </r>
  <r>
    <s v="NonMedia"/>
    <s v="Incremental"/>
    <m/>
    <m/>
    <s v="Event_int_LB_Event_1"/>
    <s v="Event Int Lb Event"/>
    <x v="6"/>
    <s v=" DTC"/>
    <x v="13"/>
    <s v="Pre"/>
    <s v="Pre"/>
    <n v="0"/>
  </r>
  <r>
    <s v="NonMedia"/>
    <s v="Incremental"/>
    <m/>
    <m/>
    <s v="Event_int_LB_Event_1"/>
    <s v="Event Int Lb Event"/>
    <x v="6"/>
    <s v=" DTC"/>
    <x v="14"/>
    <s v="Pre"/>
    <s v="Pre"/>
    <n v="0"/>
  </r>
  <r>
    <s v="NonMedia"/>
    <s v="Incremental"/>
    <m/>
    <m/>
    <s v="Event_int_LB_Event_1"/>
    <s v="Event Int Lb Event"/>
    <x v="6"/>
    <s v=" DTC"/>
    <x v="15"/>
    <s v="Pre"/>
    <s v="Pre"/>
    <n v="0"/>
  </r>
  <r>
    <s v="NonMedia"/>
    <s v="Incremental"/>
    <m/>
    <m/>
    <s v="Event_int_LB_Event_1"/>
    <s v="Event Int Lb Event"/>
    <x v="6"/>
    <s v=" DTC"/>
    <x v="16"/>
    <s v="Pre"/>
    <s v="Pre"/>
    <n v="2514.4431927999999"/>
  </r>
  <r>
    <s v="NonMedia"/>
    <s v="Incremental"/>
    <m/>
    <m/>
    <s v="Event_int_LB_Event_1"/>
    <s v="Event Int Lb Event"/>
    <x v="6"/>
    <s v=" DTC"/>
    <x v="17"/>
    <s v="Pre"/>
    <s v="Pre"/>
    <n v="0"/>
  </r>
  <r>
    <s v="NonMedia"/>
    <s v="Incremental"/>
    <m/>
    <m/>
    <s v="Event_int_LB_Event_1"/>
    <s v="Event Int Lb Event"/>
    <x v="6"/>
    <s v=" DTC"/>
    <x v="18"/>
    <s v="Pre"/>
    <s v="Pre"/>
    <n v="0"/>
  </r>
  <r>
    <s v="NonMedia"/>
    <s v="Incremental"/>
    <m/>
    <m/>
    <s v="Event_int_LB_Event_1"/>
    <s v="Event Int Lb Event"/>
    <x v="6"/>
    <s v=" DTC"/>
    <x v="19"/>
    <s v="Pre"/>
    <s v="Pre"/>
    <n v="2514.4431927999999"/>
  </r>
  <r>
    <s v="NonMedia"/>
    <s v="Incremental"/>
    <m/>
    <m/>
    <s v="Event_int_LB_Event_1"/>
    <s v="Event Int Lb Event"/>
    <x v="6"/>
    <s v=" DTC"/>
    <x v="20"/>
    <s v="Pre"/>
    <s v="Pre"/>
    <n v="0"/>
  </r>
  <r>
    <s v="NonMedia"/>
    <s v="Incremental"/>
    <m/>
    <m/>
    <s v="Event_int_LB_Event_1"/>
    <s v="Event Int Lb Event"/>
    <x v="6"/>
    <s v=" DTC"/>
    <x v="21"/>
    <s v="Pre"/>
    <s v="Pre"/>
    <n v="0"/>
  </r>
  <r>
    <s v="NonMedia"/>
    <s v="Incremental"/>
    <m/>
    <m/>
    <s v="Event_int_LB_Event_1"/>
    <s v="Event Int Lb Event"/>
    <x v="6"/>
    <s v=" DTC"/>
    <x v="22"/>
    <s v="Pre"/>
    <s v="Pre"/>
    <n v="0"/>
  </r>
  <r>
    <s v="NonMedia"/>
    <s v="Incremental"/>
    <m/>
    <m/>
    <s v="Event_int_LB_Event_1"/>
    <s v="Event Int Lb Event"/>
    <x v="6"/>
    <s v=" DTC"/>
    <x v="23"/>
    <s v="Pre"/>
    <s v="Pre"/>
    <n v="2514.4431927999999"/>
  </r>
  <r>
    <s v="NonMedia"/>
    <s v="Incremental"/>
    <m/>
    <m/>
    <s v="Event_int_LB_Event_1"/>
    <s v="Event Int Lb Event"/>
    <x v="6"/>
    <s v=" DTC"/>
    <x v="24"/>
    <s v="Pre"/>
    <s v="Pre"/>
    <n v="0"/>
  </r>
  <r>
    <s v="NonMedia"/>
    <s v="Incremental"/>
    <m/>
    <m/>
    <s v="Event_int_LB_Event_1"/>
    <s v="Event Int Lb Event"/>
    <x v="6"/>
    <s v=" DTC"/>
    <x v="25"/>
    <s v="Pre"/>
    <s v="Pre"/>
    <n v="0"/>
  </r>
  <r>
    <s v="NonMedia"/>
    <s v="Incremental"/>
    <m/>
    <m/>
    <s v="Event_int_LB_Event_1"/>
    <s v="Event Int Lb Event"/>
    <x v="6"/>
    <s v=" DTC"/>
    <x v="26"/>
    <s v="Pre"/>
    <s v="Pre"/>
    <n v="2514.4431927999999"/>
  </r>
  <r>
    <s v="NonMedia"/>
    <s v="Incremental"/>
    <m/>
    <m/>
    <s v="Event_int_LB_Event_1"/>
    <s v="Event Int Lb Event"/>
    <x v="6"/>
    <s v=" DTC"/>
    <x v="27"/>
    <s v="Pre"/>
    <s v="Pre"/>
    <n v="0"/>
  </r>
  <r>
    <s v="NonMedia"/>
    <s v="Incremental"/>
    <m/>
    <m/>
    <s v="Event_int_LB_Event_1"/>
    <s v="Event Int Lb Event"/>
    <x v="6"/>
    <s v=" DTC"/>
    <x v="28"/>
    <s v="Pre"/>
    <s v="Pre"/>
    <n v="0"/>
  </r>
  <r>
    <s v="NonMedia"/>
    <s v="Incremental"/>
    <m/>
    <m/>
    <s v="Event_int_LB_Event_1"/>
    <s v="Event Int Lb Event"/>
    <x v="6"/>
    <s v=" DTC"/>
    <x v="29"/>
    <s v="Pre"/>
    <s v="Pre"/>
    <n v="2514.4431927999999"/>
  </r>
  <r>
    <s v="NonMedia"/>
    <s v="Incremental"/>
    <m/>
    <m/>
    <s v="Event_int_LB_Event_1"/>
    <s v="Event Int Lb Event"/>
    <x v="6"/>
    <s v=" DTC"/>
    <x v="30"/>
    <s v="Pre"/>
    <s v="Pre"/>
    <n v="0"/>
  </r>
  <r>
    <s v="NonMedia"/>
    <s v="Incremental"/>
    <m/>
    <m/>
    <s v="Event_int_LB_Event_1"/>
    <s v="Event Int Lb Event"/>
    <x v="6"/>
    <s v=" DTC"/>
    <x v="31"/>
    <s v="Pre"/>
    <s v="Pre"/>
    <n v="0"/>
  </r>
  <r>
    <s v="NonMedia"/>
    <s v="Incremental"/>
    <m/>
    <m/>
    <s v="Event_int_LB_Event_1"/>
    <s v="Event Int Lb Event"/>
    <x v="6"/>
    <s v=" DTC"/>
    <x v="32"/>
    <s v="Pre"/>
    <s v="Pre"/>
    <n v="0"/>
  </r>
  <r>
    <s v="NonMedia"/>
    <s v="Incremental"/>
    <m/>
    <m/>
    <s v="Event_int_LB_Event_1"/>
    <s v="Event Int Lb Event"/>
    <x v="6"/>
    <s v=" DTC"/>
    <x v="33"/>
    <s v="Pre"/>
    <s v="Pre"/>
    <n v="2514.4431927999999"/>
  </r>
  <r>
    <s v="NonMedia"/>
    <s v="Incremental"/>
    <m/>
    <m/>
    <s v="Event_int_LB_Event_1"/>
    <s v="Event Int Lb Event"/>
    <x v="6"/>
    <s v=" DTC"/>
    <x v="34"/>
    <s v="Pre"/>
    <s v="Pre"/>
    <n v="0"/>
  </r>
  <r>
    <s v="NonMedia"/>
    <s v="Incremental"/>
    <m/>
    <m/>
    <s v="Event_int_LB_Event_1"/>
    <s v="Event Int Lb Event"/>
    <x v="6"/>
    <s v=" DTC"/>
    <x v="35"/>
    <s v="Pre"/>
    <s v="Pre"/>
    <n v="0"/>
  </r>
  <r>
    <s v="NonMedia"/>
    <s v="Incremental"/>
    <m/>
    <m/>
    <s v="Event_int_LB_Event_1"/>
    <s v="Event Int Lb Event"/>
    <x v="6"/>
    <s v=" DTC"/>
    <x v="36"/>
    <s v="Pre"/>
    <s v="Pre"/>
    <n v="0"/>
  </r>
  <r>
    <s v="NonMedia"/>
    <s v="Incremental"/>
    <m/>
    <m/>
    <s v="Event_int_LB_Event_1"/>
    <s v="Event Int Lb Event"/>
    <x v="6"/>
    <s v=" DTC"/>
    <x v="37"/>
    <s v="Pre"/>
    <s v="Pre"/>
    <n v="2514.4431927999999"/>
  </r>
  <r>
    <s v="NonMedia"/>
    <s v="Incremental"/>
    <m/>
    <m/>
    <s v="Event_int_LB_Event_1"/>
    <s v="Event Int Lb Event"/>
    <x v="6"/>
    <s v=" DTC"/>
    <x v="38"/>
    <s v="Pre"/>
    <s v="Pre"/>
    <n v="0"/>
  </r>
  <r>
    <s v="NonMedia"/>
    <s v="Incremental"/>
    <m/>
    <m/>
    <s v="Event_int_LB_Event_1"/>
    <s v="Event Int Lb Event"/>
    <x v="6"/>
    <s v=" DTC"/>
    <x v="39"/>
    <s v="Pre"/>
    <s v="Pre"/>
    <n v="0"/>
  </r>
  <r>
    <s v="NonMedia"/>
    <s v="Incremental"/>
    <m/>
    <m/>
    <s v="Event_int_LB_Event_1"/>
    <s v="Event Int Lb Event"/>
    <x v="6"/>
    <s v=" DTC"/>
    <x v="40"/>
    <s v="Pre"/>
    <s v="Pre"/>
    <n v="2514.4431927999999"/>
  </r>
  <r>
    <s v="NonMedia"/>
    <s v="Incremental"/>
    <m/>
    <m/>
    <s v="Event_int_LB_Event_1"/>
    <s v="Event Int Lb Event"/>
    <x v="6"/>
    <s v=" DTC"/>
    <x v="41"/>
    <s v="Pre"/>
    <s v="Pre"/>
    <n v="0"/>
  </r>
  <r>
    <s v="NonMedia"/>
    <s v="Incremental"/>
    <m/>
    <m/>
    <s v="Event_int_LB_Event_1"/>
    <s v="Event Int Lb Event"/>
    <x v="6"/>
    <s v=" DTC"/>
    <x v="42"/>
    <s v="Pre"/>
    <s v="Pre"/>
    <n v="0"/>
  </r>
  <r>
    <s v="NonMedia"/>
    <s v="Incremental"/>
    <m/>
    <m/>
    <s v="Event_int_LB_Event_1"/>
    <s v="Event Int Lb Event"/>
    <x v="6"/>
    <s v=" DTC"/>
    <x v="43"/>
    <s v="Pre"/>
    <s v="Pre"/>
    <n v="0"/>
  </r>
  <r>
    <s v="NonMedia"/>
    <s v="Incremental"/>
    <m/>
    <m/>
    <s v="Event_int_LB_Event_1"/>
    <s v="Event Int Lb Event"/>
    <x v="6"/>
    <s v=" DTC"/>
    <x v="44"/>
    <s v="Pre"/>
    <s v="Pre"/>
    <n v="2514.4431927999999"/>
  </r>
  <r>
    <s v="NonMedia"/>
    <s v="Incremental"/>
    <m/>
    <m/>
    <s v="Event_int_LB_Event_1"/>
    <s v="Event Int Lb Event"/>
    <x v="6"/>
    <s v=" DTC"/>
    <x v="45"/>
    <s v="Pre"/>
    <s v="Pre"/>
    <n v="0"/>
  </r>
  <r>
    <s v="NonMedia"/>
    <s v="Incremental"/>
    <m/>
    <m/>
    <s v="Event_int_LB_Event_1"/>
    <s v="Event Int Lb Event"/>
    <x v="6"/>
    <s v=" DTC"/>
    <x v="46"/>
    <s v="Pre"/>
    <s v="Pre"/>
    <n v="0"/>
  </r>
  <r>
    <s v="NonMedia"/>
    <s v="Incremental"/>
    <m/>
    <m/>
    <s v="Event_int_LB_Event_1"/>
    <s v="Event Int Lb Event"/>
    <x v="6"/>
    <s v=" DTC"/>
    <x v="47"/>
    <s v="Pre"/>
    <s v="Pre"/>
    <n v="2514.4431927999999"/>
  </r>
  <r>
    <s v="NonMedia"/>
    <s v="Incremental"/>
    <m/>
    <m/>
    <s v="Event_int_LB_Event_1"/>
    <s v="Event Int Lb Event"/>
    <x v="6"/>
    <s v=" DTC"/>
    <x v="48"/>
    <s v="Pre"/>
    <s v="Pre"/>
    <n v="0"/>
  </r>
  <r>
    <s v="NonMedia"/>
    <s v="Incremental"/>
    <m/>
    <m/>
    <s v="Event_int_LB_Event_1"/>
    <s v="Event Int Lb Event"/>
    <x v="6"/>
    <s v=" DTC"/>
    <x v="49"/>
    <s v="Pre"/>
    <s v="Pre"/>
    <n v="0"/>
  </r>
  <r>
    <s v="NonMedia"/>
    <s v="Incremental"/>
    <m/>
    <m/>
    <s v="Event_int_LB_Event_1"/>
    <s v="Event Int Lb Event"/>
    <x v="6"/>
    <s v=" DTC"/>
    <x v="50"/>
    <s v="Pre"/>
    <s v="Pre"/>
    <n v="0"/>
  </r>
  <r>
    <s v="NonMedia"/>
    <s v="Incremental"/>
    <m/>
    <m/>
    <s v="Event_int_LB_Event_1"/>
    <s v="Event Int Lb Event"/>
    <x v="6"/>
    <s v=" DTC"/>
    <x v="51"/>
    <s v="Pre"/>
    <s v="Pre"/>
    <n v="2514.4431927999999"/>
  </r>
  <r>
    <s v="NonMedia"/>
    <s v="Incremental"/>
    <m/>
    <m/>
    <s v="Event_int_LB_Event_1"/>
    <s v="Event Int Lb Event"/>
    <x v="6"/>
    <s v=" DTC"/>
    <x v="52"/>
    <s v="Pre"/>
    <s v="Pre"/>
    <n v="0"/>
  </r>
  <r>
    <s v="NonMedia"/>
    <s v="Incremental"/>
    <m/>
    <m/>
    <s v="Event_int_LB_Event_1"/>
    <s v="Event Int Lb Event"/>
    <x v="6"/>
    <s v=" DTC"/>
    <x v="53"/>
    <s v="Pre"/>
    <s v="Pre"/>
    <n v="0"/>
  </r>
  <r>
    <s v="NonMedia"/>
    <s v="Incremental"/>
    <m/>
    <m/>
    <s v="Event_int_LB_Event_1"/>
    <s v="Event Int Lb Event"/>
    <x v="6"/>
    <s v=" DTC"/>
    <x v="54"/>
    <s v="Pre"/>
    <s v="Pre"/>
    <n v="2514.4431927999999"/>
  </r>
  <r>
    <s v="NonMedia"/>
    <s v="Incremental"/>
    <m/>
    <m/>
    <s v="Event_int_LB_Event_1"/>
    <s v="Event Int Lb Event"/>
    <x v="6"/>
    <s v=" DTC"/>
    <x v="55"/>
    <s v="Pre"/>
    <s v="Pre"/>
    <n v="0"/>
  </r>
  <r>
    <s v="NonMedia"/>
    <s v="Incremental"/>
    <m/>
    <m/>
    <s v="Event_int_LB_Event_1"/>
    <s v="Event Int Lb Event"/>
    <x v="6"/>
    <s v=" DTC"/>
    <x v="56"/>
    <s v="Pre"/>
    <s v="Pre"/>
    <n v="0"/>
  </r>
  <r>
    <s v="NonMedia"/>
    <s v="Incremental"/>
    <m/>
    <m/>
    <s v="Event_int_LB_Event_1"/>
    <s v="Event Int Lb Event"/>
    <x v="6"/>
    <s v=" DTC"/>
    <x v="57"/>
    <s v="Post"/>
    <s v="Post"/>
    <n v="0"/>
  </r>
  <r>
    <s v="NonMedia"/>
    <s v="Incremental"/>
    <m/>
    <m/>
    <s v="Event_int_LB_Event_1"/>
    <s v="Event Int Lb Event"/>
    <x v="6"/>
    <s v=" DTC"/>
    <x v="58"/>
    <s v="Post"/>
    <s v="Post"/>
    <n v="2514.4431927999999"/>
  </r>
  <r>
    <s v="NonMedia"/>
    <s v="Incremental"/>
    <m/>
    <m/>
    <s v="Event_int_LB_Event_1"/>
    <s v="Event Int Lb Event"/>
    <x v="6"/>
    <s v=" DTC"/>
    <x v="59"/>
    <s v="Post"/>
    <s v="Post"/>
    <n v="0"/>
  </r>
  <r>
    <s v="NonMedia"/>
    <s v="Incremental"/>
    <m/>
    <m/>
    <s v="Event_int_LB_Event_1"/>
    <s v="Event Int Lb Event"/>
    <x v="6"/>
    <s v=" DTC"/>
    <x v="60"/>
    <s v="Post"/>
    <s v="Post"/>
    <n v="0"/>
  </r>
  <r>
    <s v="NonMedia"/>
    <s v="Incremental"/>
    <m/>
    <m/>
    <s v="Event_int_LB_Event_1"/>
    <s v="Event Int Lb Event"/>
    <x v="6"/>
    <s v=" DTC"/>
    <x v="61"/>
    <s v="Post"/>
    <s v="Post"/>
    <n v="2514.4431927999999"/>
  </r>
  <r>
    <s v="NonMedia"/>
    <s v="Incremental"/>
    <m/>
    <m/>
    <s v="Event_int_LB_Event_1"/>
    <s v="Event Int Lb Event"/>
    <x v="6"/>
    <s v=" DTC"/>
    <x v="62"/>
    <s v="Post"/>
    <s v="Post"/>
    <n v="0"/>
  </r>
  <r>
    <s v="NonMedia"/>
    <s v="Incremental"/>
    <m/>
    <m/>
    <s v="Event_int_LB_Event_1"/>
    <s v="Event Int Lb Event"/>
    <x v="6"/>
    <s v=" DTC"/>
    <x v="63"/>
    <s v="Post"/>
    <s v="Post"/>
    <n v="0"/>
  </r>
  <r>
    <s v="NonMedia"/>
    <s v="Incremental"/>
    <m/>
    <m/>
    <s v="Event_int_LB_Event_1"/>
    <s v="Event Int Lb Event"/>
    <x v="6"/>
    <s v=" DTC"/>
    <x v="64"/>
    <s v="Post"/>
    <s v="Post"/>
    <n v="0"/>
  </r>
  <r>
    <s v="NonMedia"/>
    <s v="Incremental"/>
    <m/>
    <m/>
    <s v="Event_int_LB_Event_1"/>
    <s v="Event Int Lb Event"/>
    <x v="6"/>
    <s v=" DTC"/>
    <x v="65"/>
    <s v="Post"/>
    <s v="Post"/>
    <n v="2514.4431927999999"/>
  </r>
  <r>
    <s v="NonMedia"/>
    <s v="Incremental"/>
    <m/>
    <m/>
    <s v="Event_int_LB_Event_1"/>
    <s v="Event Int Lb Event"/>
    <x v="6"/>
    <s v=" DTC"/>
    <x v="66"/>
    <s v="Post"/>
    <s v="Post"/>
    <n v="0"/>
  </r>
  <r>
    <s v="NonMedia"/>
    <s v="Incremental"/>
    <m/>
    <m/>
    <s v="Event_int_LB_Event_1"/>
    <s v="Event Int Lb Event"/>
    <x v="6"/>
    <s v=" DTC"/>
    <x v="67"/>
    <s v="Post"/>
    <s v="Post"/>
    <n v="0"/>
  </r>
  <r>
    <s v="NonMedia"/>
    <s v="Incremental"/>
    <m/>
    <m/>
    <s v="Event_int_LB_Event_1"/>
    <s v="Event Int Lb Event"/>
    <x v="6"/>
    <s v=" DTC"/>
    <x v="68"/>
    <s v="Post"/>
    <s v="Post"/>
    <n v="2514.4431927999999"/>
  </r>
  <r>
    <s v="NonMedia"/>
    <s v="Incremental"/>
    <m/>
    <m/>
    <s v="Event_int_LB_Event_1"/>
    <s v="Event Int Lb Event"/>
    <x v="6"/>
    <s v=" DTC"/>
    <x v="69"/>
    <s v="Post"/>
    <s v="Post"/>
    <n v="0"/>
  </r>
  <r>
    <s v="NonMedia"/>
    <s v="Incremental"/>
    <m/>
    <m/>
    <s v="Event_int_LB_Event_1"/>
    <s v="Event Int Lb Event"/>
    <x v="6"/>
    <s v=" DTC"/>
    <x v="70"/>
    <s v="Post"/>
    <s v="Post"/>
    <n v="0"/>
  </r>
  <r>
    <s v="NonMedia"/>
    <s v="Incremental"/>
    <m/>
    <m/>
    <s v="Event_int_LB_Event_1"/>
    <s v="Event Int Lb Event"/>
    <x v="6"/>
    <s v=" DTC"/>
    <x v="71"/>
    <s v="Post"/>
    <s v="Post"/>
    <n v="0"/>
  </r>
  <r>
    <s v="NonMedia"/>
    <s v="Incremental"/>
    <m/>
    <m/>
    <s v="Event_int_LB_Event_1"/>
    <s v="Event Int Lb Event"/>
    <x v="6"/>
    <s v=" DTC"/>
    <x v="72"/>
    <s v="Post"/>
    <s v="Post"/>
    <n v="2514.4431927999999"/>
  </r>
  <r>
    <s v="NonMedia"/>
    <s v="Incremental"/>
    <m/>
    <m/>
    <s v="Event_int_LB_Event_1"/>
    <s v="Event Int Lb Event"/>
    <x v="6"/>
    <s v=" DTC"/>
    <x v="73"/>
    <s v="Post"/>
    <s v="Post"/>
    <n v="0"/>
  </r>
  <r>
    <s v="NonMedia"/>
    <s v="Incremental"/>
    <m/>
    <m/>
    <s v="Event_int_LB_Event_1"/>
    <s v="Event Int Lb Event"/>
    <x v="6"/>
    <s v=" DTC"/>
    <x v="74"/>
    <s v="Post"/>
    <s v="Post"/>
    <n v="0"/>
  </r>
  <r>
    <s v="NonMedia"/>
    <s v="Incremental"/>
    <m/>
    <m/>
    <s v="Event_int_LB_Event_1"/>
    <s v="Event Int Lb Event"/>
    <x v="6"/>
    <s v=" DTC"/>
    <x v="75"/>
    <s v="Post"/>
    <s v="Post"/>
    <n v="2514.4431927999999"/>
  </r>
  <r>
    <s v="NonMedia"/>
    <s v="Incremental"/>
    <m/>
    <m/>
    <s v="Event_int_LB_Event_1"/>
    <s v="Event Int Lb Event"/>
    <x v="6"/>
    <s v=" DTC"/>
    <x v="76"/>
    <s v="Post"/>
    <s v="Post"/>
    <n v="0"/>
  </r>
  <r>
    <s v="NonMedia"/>
    <s v="Incremental"/>
    <m/>
    <m/>
    <s v="Event_int_LB_Event_1"/>
    <s v="Event Int Lb Event"/>
    <x v="6"/>
    <s v=" DTC"/>
    <x v="77"/>
    <s v="Post"/>
    <s v="Post"/>
    <n v="0"/>
  </r>
  <r>
    <s v="NonMedia"/>
    <s v="Incremental"/>
    <m/>
    <m/>
    <s v="Event_int_LB_Event_1"/>
    <s v="Event Int Lb Event"/>
    <x v="6"/>
    <s v=" DTC"/>
    <x v="78"/>
    <s v="Post"/>
    <s v="Post"/>
    <n v="0"/>
  </r>
  <r>
    <s v="NonMedia"/>
    <s v="Incremental"/>
    <m/>
    <m/>
    <s v="Event_int_LB_Event_1"/>
    <s v="Event Int Lb Event"/>
    <x v="6"/>
    <s v=" DTC"/>
    <x v="79"/>
    <s v="Post"/>
    <s v="Post"/>
    <n v="2514.4431927999999"/>
  </r>
  <r>
    <s v="NonMedia"/>
    <s v="Incremental"/>
    <m/>
    <m/>
    <s v="Event_int_LB_Event_1"/>
    <s v="Event Int Lb Event"/>
    <x v="6"/>
    <s v=" DTC"/>
    <x v="80"/>
    <s v="Post"/>
    <s v="Post"/>
    <n v="0"/>
  </r>
  <r>
    <s v="NonMedia"/>
    <s v="Incremental"/>
    <m/>
    <m/>
    <s v="Event_int_LB_Event_1"/>
    <s v="Event Int Lb Event"/>
    <x v="6"/>
    <s v=" DTC"/>
    <x v="81"/>
    <s v="Post"/>
    <s v="Post"/>
    <n v="0"/>
  </r>
  <r>
    <s v="NonMedia"/>
    <s v="Incremental"/>
    <m/>
    <m/>
    <s v="Event_int_LB_Event_1"/>
    <s v="Event Int Lb Event"/>
    <x v="6"/>
    <s v=" DTC"/>
    <x v="82"/>
    <s v="Post"/>
    <s v="Post"/>
    <n v="2514.4431927999999"/>
  </r>
  <r>
    <s v="NonMedia"/>
    <s v="Incremental"/>
    <m/>
    <m/>
    <s v="Event_int_LB_Event_1"/>
    <s v="Event Int Lb Event"/>
    <x v="6"/>
    <s v=" DTC"/>
    <x v="83"/>
    <s v="Post"/>
    <s v="Post"/>
    <n v="0"/>
  </r>
  <r>
    <s v="NonMedia"/>
    <s v="Incremental"/>
    <m/>
    <m/>
    <s v="Event_int_LB_Event_1"/>
    <s v="Event Int Lb Event"/>
    <x v="6"/>
    <s v=" DTC"/>
    <x v="84"/>
    <s v="Post"/>
    <s v="Post"/>
    <n v="0"/>
  </r>
  <r>
    <s v="NonMedia"/>
    <s v="Incremental"/>
    <m/>
    <m/>
    <s v="Event_int_LB_Event_1"/>
    <s v="Event Int Lb Event"/>
    <x v="6"/>
    <s v=" DTC"/>
    <x v="85"/>
    <s v="Post"/>
    <s v="Post"/>
    <n v="0"/>
  </r>
  <r>
    <s v="NonMedia"/>
    <s v="Incremental"/>
    <m/>
    <m/>
    <s v="Event_int_LB_Event_1"/>
    <s v="Event Int Lb Event"/>
    <x v="6"/>
    <s v=" DTC"/>
    <x v="86"/>
    <s v="Post"/>
    <s v="Post"/>
    <n v="2514.4431927999999"/>
  </r>
  <r>
    <s v="NonMedia"/>
    <s v="Incremental"/>
    <m/>
    <m/>
    <s v="Event_int_LB_Event_1"/>
    <s v="Event Int Lb Event"/>
    <x v="6"/>
    <s v=" DTC"/>
    <x v="87"/>
    <s v="Post"/>
    <s v="Post"/>
    <n v="0"/>
  </r>
  <r>
    <s v="NonMedia"/>
    <s v="Incremental"/>
    <m/>
    <m/>
    <s v="Event_int_LB_Event_1"/>
    <s v="Event Int Lb Event"/>
    <x v="6"/>
    <s v=" DTC"/>
    <x v="88"/>
    <s v="Post"/>
    <s v="Post"/>
    <n v="0"/>
  </r>
  <r>
    <s v="NonMedia"/>
    <s v="Incremental"/>
    <m/>
    <m/>
    <s v="Event_int_LB_Event_1"/>
    <s v="Event Int Lb Event"/>
    <x v="6"/>
    <s v=" DTC"/>
    <x v="89"/>
    <s v="Post"/>
    <s v="Post"/>
    <n v="2514.4431927999999"/>
  </r>
  <r>
    <s v="NonMedia"/>
    <s v="Incremental"/>
    <m/>
    <m/>
    <s v="Event_int_LB_Event_1"/>
    <s v="Event Int Lb Event"/>
    <x v="6"/>
    <s v=" DTC"/>
    <x v="90"/>
    <s v="Post"/>
    <s v="Post"/>
    <n v="0"/>
  </r>
  <r>
    <s v="NonMedia"/>
    <s v="Incremental"/>
    <m/>
    <m/>
    <s v="Event_int_LB_Event_1"/>
    <s v="Event Int Lb Event"/>
    <x v="6"/>
    <s v=" DTC"/>
    <x v="91"/>
    <s v="Post"/>
    <s v="Post"/>
    <n v="0"/>
  </r>
  <r>
    <s v="NonMedia"/>
    <s v="Incremental"/>
    <m/>
    <m/>
    <s v="Event_int_LB_Event_1"/>
    <s v="Event Int Lb Event"/>
    <x v="6"/>
    <s v=" DTC"/>
    <x v="92"/>
    <s v="Post"/>
    <s v="Post"/>
    <n v="0"/>
  </r>
  <r>
    <s v="NonMedia"/>
    <s v="Incremental"/>
    <m/>
    <m/>
    <s v="Event_int_LB_Event_1"/>
    <s v="Event Int Lb Event"/>
    <x v="6"/>
    <s v=" DTC"/>
    <x v="93"/>
    <s v="Post"/>
    <s v="Post"/>
    <n v="2514.4431927999999"/>
  </r>
  <r>
    <s v="NonMedia"/>
    <s v="Incremental"/>
    <m/>
    <m/>
    <s v="Event_int_LB_Event_1"/>
    <s v="Event Int Lb Event"/>
    <x v="6"/>
    <s v=" DTC"/>
    <x v="94"/>
    <s v="Post"/>
    <s v="Post"/>
    <n v="0"/>
  </r>
  <r>
    <s v="NonMedia"/>
    <s v="Incremental"/>
    <m/>
    <m/>
    <s v="Event_int_LB_Event_1"/>
    <s v="Event Int Lb Event"/>
    <x v="6"/>
    <s v=" DTC"/>
    <x v="95"/>
    <s v="Post"/>
    <s v="Post"/>
    <n v="0"/>
  </r>
  <r>
    <s v="NonMedia"/>
    <s v="Incremental"/>
    <m/>
    <m/>
    <s v="Event_int_LB_Event_1"/>
    <s v="Event Int Lb Event"/>
    <x v="6"/>
    <s v=" DTC"/>
    <x v="96"/>
    <s v="Post"/>
    <s v="Post"/>
    <n v="2514.4431927999999"/>
  </r>
  <r>
    <s v="NonMedia"/>
    <s v="Incremental"/>
    <m/>
    <m/>
    <s v="Event_int_LB_Event_1"/>
    <s v="Event Int Lb Event"/>
    <x v="6"/>
    <s v=" DTC"/>
    <x v="97"/>
    <s v="Post"/>
    <s v="Post"/>
    <n v="0"/>
  </r>
  <r>
    <s v="NonMedia"/>
    <s v="Incremental"/>
    <m/>
    <m/>
    <s v="Event_int_LB_Event_1"/>
    <s v="Event Int Lb Event"/>
    <x v="6"/>
    <s v=" DTC"/>
    <x v="98"/>
    <s v="Post"/>
    <s v="Post"/>
    <n v="0"/>
  </r>
  <r>
    <s v="NonMedia"/>
    <s v="Incremental"/>
    <m/>
    <m/>
    <s v="Event_int_LB_Event_1"/>
    <s v="Event Int Lb Event"/>
    <x v="6"/>
    <s v=" DTC"/>
    <x v="99"/>
    <s v="Post"/>
    <s v="Post"/>
    <n v="0"/>
  </r>
  <r>
    <s v="NonMedia"/>
    <s v="Incremental"/>
    <m/>
    <m/>
    <s v="Event_int_LB_Event_1"/>
    <s v="Event Int Lb Event"/>
    <x v="6"/>
    <s v=" DTC"/>
    <x v="100"/>
    <s v="Post"/>
    <s v="Post"/>
    <n v="2514.4431927999999"/>
  </r>
  <r>
    <s v="NonMedia"/>
    <s v="Incremental"/>
    <m/>
    <m/>
    <s v="Event_int_LB_Event_1"/>
    <s v="Event Int Lb Event"/>
    <x v="6"/>
    <s v=" DTC"/>
    <x v="101"/>
    <s v="Post"/>
    <s v="Post"/>
    <n v="0"/>
  </r>
  <r>
    <s v="NonMedia"/>
    <s v="Incremental"/>
    <m/>
    <m/>
    <s v="Event_int_LB_Event_1"/>
    <s v="Event Int Lb Event"/>
    <x v="6"/>
    <s v=" DTC"/>
    <x v="102"/>
    <s v="Post"/>
    <s v="Post"/>
    <n v="0"/>
  </r>
  <r>
    <s v="NonMedia"/>
    <s v="Incremental"/>
    <m/>
    <m/>
    <s v="Event_int_LB_Event_1"/>
    <s v="Event Int Lb Event"/>
    <x v="6"/>
    <s v=" DTC"/>
    <x v="103"/>
    <s v="Post"/>
    <s v="Post"/>
    <n v="2514.4431927999999"/>
  </r>
  <r>
    <s v="NonMedia"/>
    <s v="Incremental"/>
    <m/>
    <m/>
    <s v="Event_int_LB_Event_1"/>
    <s v="Event Int Lb Event"/>
    <x v="6"/>
    <s v=" DTC"/>
    <x v="104"/>
    <s v="Post"/>
    <s v="Post"/>
    <n v="0"/>
  </r>
  <r>
    <s v="NonMedia"/>
    <s v="Incremental"/>
    <m/>
    <m/>
    <s v="Event_int_LB_Event_1"/>
    <s v="Event Int Lb Event"/>
    <x v="6"/>
    <s v=" DTC"/>
    <x v="105"/>
    <s v="Post"/>
    <s v="Post"/>
    <n v="0"/>
  </r>
  <r>
    <s v="NonMedia"/>
    <s v="Incremental"/>
    <m/>
    <m/>
    <s v="Event_int_LB_Event_1"/>
    <s v="Event Int Lb Event"/>
    <x v="6"/>
    <s v=" DTC"/>
    <x v="106"/>
    <s v="Post"/>
    <s v="Post"/>
    <n v="0"/>
  </r>
  <r>
    <s v="NonMedia"/>
    <s v="Incremental"/>
    <m/>
    <m/>
    <s v="Event_int_LB_Event_1"/>
    <s v="Event Int Lb Event"/>
    <x v="6"/>
    <s v=" DTC"/>
    <x v="107"/>
    <s v="Post"/>
    <s v="Post"/>
    <n v="2514.4431927999999"/>
  </r>
  <r>
    <s v="NonMedia"/>
    <s v="Incremental"/>
    <m/>
    <m/>
    <s v="Event_int_LB_Event_1"/>
    <s v="Event Int Lb Event"/>
    <x v="6"/>
    <s v=" DTC"/>
    <x v="108"/>
    <s v="Post"/>
    <s v="Post"/>
    <n v="0"/>
  </r>
  <r>
    <s v="NonMedia"/>
    <s v="Incremental"/>
    <m/>
    <m/>
    <s v="Event_int_LB_Event_1"/>
    <s v="Event Int Lb Event"/>
    <x v="6"/>
    <s v=" DTC"/>
    <x v="109"/>
    <s v="Post"/>
    <s v="Post"/>
    <n v="0"/>
  </r>
  <r>
    <s v="NonMedia"/>
    <s v="Incremental"/>
    <m/>
    <m/>
    <s v="Event_int_LB_Event_1"/>
    <s v="Event Int Lb Event"/>
    <x v="6"/>
    <s v=" DTC"/>
    <x v="110"/>
    <s v="Post"/>
    <s v="Post"/>
    <n v="2514.4431927999999"/>
  </r>
  <r>
    <s v="NonMedia"/>
    <s v="Incremental"/>
    <m/>
    <m/>
    <s v="Event_int_LB_Event_1"/>
    <s v="Event Int Lb Event"/>
    <x v="6"/>
    <s v=" DTC"/>
    <x v="111"/>
    <s v="Post"/>
    <s v="Post"/>
    <n v="0"/>
  </r>
  <r>
    <s v="NonMedia"/>
    <s v="Incremental"/>
    <m/>
    <m/>
    <s v="Event_int_LB_Event_1"/>
    <s v="Event Int Lb Event"/>
    <x v="6"/>
    <s v=" DTC"/>
    <x v="112"/>
    <s v="Post"/>
    <s v="Post"/>
    <n v="0"/>
  </r>
  <r>
    <s v="NonMedia"/>
    <s v="Incremental"/>
    <m/>
    <m/>
    <s v="Event_int_LB_Event_1"/>
    <s v="Event Int Lb Event"/>
    <x v="6"/>
    <s v=" DTC"/>
    <x v="113"/>
    <s v="Post"/>
    <s v="Post"/>
    <n v="0"/>
  </r>
  <r>
    <s v="NonMedia"/>
    <s v="Incremental"/>
    <m/>
    <m/>
    <s v="Event_int_LB_Event_1"/>
    <s v="Event Int Lb Event"/>
    <x v="6"/>
    <s v=" DTC"/>
    <x v="114"/>
    <s v="Post"/>
    <n v="0"/>
    <n v="2514.4431927999999"/>
  </r>
  <r>
    <s v="NonMedia"/>
    <s v="Incremental"/>
    <m/>
    <m/>
    <s v="Event_int_LB_Event_1"/>
    <s v="Event Int Lb Event"/>
    <x v="6"/>
    <s v=" DTC"/>
    <x v="115"/>
    <s v="Post"/>
    <n v="0"/>
    <n v="0"/>
  </r>
  <r>
    <s v="NonMedia"/>
    <s v="Incremental"/>
    <m/>
    <m/>
    <s v="Event_int_LB_Event_1"/>
    <s v="Event Int Lb Event"/>
    <x v="6"/>
    <s v=" DTC"/>
    <x v="116"/>
    <s v="Post"/>
    <n v="0"/>
    <n v="0"/>
  </r>
  <r>
    <s v="NonMedia"/>
    <s v="Incremental"/>
    <m/>
    <m/>
    <s v="Event_int_LB_Event_1"/>
    <s v="Event Int Lb Event"/>
    <x v="6"/>
    <s v=" DTC"/>
    <x v="117"/>
    <s v="Post"/>
    <n v="0"/>
    <n v="2514.4431927999999"/>
  </r>
  <r>
    <s v="NonMedia"/>
    <s v="Incremental"/>
    <m/>
    <m/>
    <s v="Event_int_LB_Event_1"/>
    <s v="Event Int Lb Event"/>
    <x v="6"/>
    <s v=" DTC"/>
    <x v="118"/>
    <s v="Post"/>
    <n v="0"/>
    <n v="0"/>
  </r>
  <r>
    <s v="NonMedia"/>
    <s v="Incremental"/>
    <m/>
    <m/>
    <s v="Event_int_LB_Event_1"/>
    <s v="Event Int Lb Event"/>
    <x v="6"/>
    <s v=" DTC"/>
    <x v="119"/>
    <s v="Post"/>
    <n v="0"/>
    <n v="0"/>
  </r>
  <r>
    <s v="NonMedia"/>
    <s v="Incremental"/>
    <m/>
    <m/>
    <s v="Event_int_LB_Event_1"/>
    <s v="Event Int Lb Event"/>
    <x v="6"/>
    <s v=" DTC"/>
    <x v="120"/>
    <s v="Post"/>
    <n v="0"/>
    <n v="0"/>
  </r>
  <r>
    <s v="NonMedia"/>
    <s v="Incremental"/>
    <m/>
    <m/>
    <s v="Event_int_LB_Event_1"/>
    <s v="Event Int Lb Event"/>
    <x v="6"/>
    <s v=" DTC"/>
    <x v="121"/>
    <s v="Post"/>
    <n v="0"/>
    <n v="2514.4431927999999"/>
  </r>
  <r>
    <s v="NonMedia"/>
    <s v="Incremental"/>
    <m/>
    <m/>
    <s v="Event_int_LB_Event_1"/>
    <s v="Event Int Lb Event"/>
    <x v="6"/>
    <s v=" DTC"/>
    <x v="122"/>
    <s v="Post"/>
    <n v="0"/>
    <n v="0"/>
  </r>
  <r>
    <s v="NonMedia"/>
    <s v="Incremental"/>
    <m/>
    <m/>
    <s v="Event_int_LB_Event_1"/>
    <s v="Event Int Lb Event"/>
    <x v="6"/>
    <s v=" DTC"/>
    <x v="123"/>
    <s v="Post"/>
    <n v="0"/>
    <n v="0"/>
  </r>
  <r>
    <s v="NonMedia"/>
    <s v="Incremental"/>
    <m/>
    <m/>
    <s v="Event_int_LB_Event_1"/>
    <s v="Event Int Lb Event"/>
    <x v="6"/>
    <s v=" DTC"/>
    <x v="124"/>
    <s v="Post"/>
    <n v="0"/>
    <n v="2514.4431927999999"/>
  </r>
  <r>
    <s v="NonMedia"/>
    <s v="Incremental"/>
    <m/>
    <m/>
    <s v="Event_int_LB_Event_1"/>
    <s v="Event Int Lb Event"/>
    <x v="6"/>
    <s v=" DTC"/>
    <x v="125"/>
    <s v="Post"/>
    <n v="0"/>
    <n v="0"/>
  </r>
  <r>
    <s v="NonMedia"/>
    <s v="Incremental"/>
    <m/>
    <m/>
    <s v="Event_int_LB_Event_1"/>
    <s v="Event Int Lb Event"/>
    <x v="6"/>
    <s v=" DTC"/>
    <x v="126"/>
    <s v="Post"/>
    <n v="0"/>
    <n v="0"/>
  </r>
  <r>
    <s v="NonMedia"/>
    <s v="Incremental"/>
    <m/>
    <m/>
    <s v="Event_int_LB_Event_1"/>
    <s v="Event Int Lb Event"/>
    <x v="6"/>
    <s v=" DTC"/>
    <x v="127"/>
    <s v="Post"/>
    <n v="0"/>
    <n v="0"/>
  </r>
  <r>
    <s v="NonMedia"/>
    <s v="Incremental"/>
    <m/>
    <m/>
    <s v="Event_int_LB_Event_1"/>
    <s v="Event Int Lb Event"/>
    <x v="6"/>
    <s v=" DTC"/>
    <x v="128"/>
    <s v="Post"/>
    <n v="0"/>
    <n v="2514.4431927999999"/>
  </r>
  <r>
    <s v="NonMedia"/>
    <s v="Incremental"/>
    <m/>
    <m/>
    <s v="Event_int_LB_Event_1"/>
    <s v="Event Int Lb Event"/>
    <x v="6"/>
    <s v=" DTC"/>
    <x v="129"/>
    <s v="Post"/>
    <n v="0"/>
    <n v="0"/>
  </r>
  <r>
    <s v="NonMedia"/>
    <s v="Incremental"/>
    <m/>
    <m/>
    <s v="Event_int_LB_Event_1"/>
    <s v="Event Int Lb Event"/>
    <x v="6"/>
    <s v=" DTC"/>
    <x v="130"/>
    <s v="Post"/>
    <n v="0"/>
    <n v="0"/>
  </r>
  <r>
    <s v="NonMedia"/>
    <s v="Incremental"/>
    <m/>
    <m/>
    <s v="Event_int_LB_Event_1"/>
    <s v="Event Int Lb Event"/>
    <x v="6"/>
    <s v=" DTC"/>
    <x v="131"/>
    <s v="Post"/>
    <n v="0"/>
    <n v="2514.4431927999999"/>
  </r>
  <r>
    <s v="NonMedia"/>
    <s v="Incremental"/>
    <m/>
    <m/>
    <s v="Event_int_LB_Event_1"/>
    <s v="Event Int Lb Event"/>
    <x v="6"/>
    <s v=" DTC"/>
    <x v="132"/>
    <s v="Post"/>
    <n v="0"/>
    <n v="0"/>
  </r>
  <r>
    <s v="NonMedia"/>
    <s v="Incremental"/>
    <m/>
    <m/>
    <s v="Event_int_LB_Event_1"/>
    <s v="Event Int Lb Event"/>
    <x v="6"/>
    <s v=" DTC"/>
    <x v="133"/>
    <s v="Post"/>
    <n v="0"/>
    <n v="0"/>
  </r>
  <r>
    <s v="NonMedia"/>
    <s v="Incremental"/>
    <m/>
    <m/>
    <s v="Event_int_LB_Event_1"/>
    <s v="Event Int Lb Event"/>
    <x v="6"/>
    <s v=" DTC"/>
    <x v="134"/>
    <s v="Post"/>
    <n v="0"/>
    <n v="0"/>
  </r>
  <r>
    <s v="NonMedia"/>
    <s v="Incremental"/>
    <m/>
    <m/>
    <s v="Event_int_LB_Event_1"/>
    <s v="Event Int Lb Event"/>
    <x v="6"/>
    <s v=" DTC"/>
    <x v="135"/>
    <s v="Post"/>
    <n v="0"/>
    <n v="2514.4431927999999"/>
  </r>
  <r>
    <s v="NonMedia"/>
    <s v="Incremental"/>
    <m/>
    <m/>
    <s v="Event_int_LB_Event_1"/>
    <s v="Event Int Lb Event"/>
    <x v="6"/>
    <s v=" DTC"/>
    <x v="136"/>
    <s v="Post"/>
    <n v="0"/>
    <n v="0"/>
  </r>
  <r>
    <s v="NonMedia"/>
    <s v="Incremental"/>
    <m/>
    <m/>
    <s v="Event_int_LB_Event_1"/>
    <s v="Event Int Lb Event"/>
    <x v="6"/>
    <s v=" DTC"/>
    <x v="137"/>
    <s v="Post"/>
    <n v="0"/>
    <n v="0"/>
  </r>
  <r>
    <s v="NonMedia"/>
    <s v="Incremental"/>
    <m/>
    <m/>
    <s v="Event_int_LB_Event_1"/>
    <s v="Event Int Lb Event"/>
    <x v="6"/>
    <s v=" DTC"/>
    <x v="138"/>
    <s v="Post"/>
    <n v="0"/>
    <n v="2514.4431927999999"/>
  </r>
  <r>
    <s v="NonMedia"/>
    <s v="Incremental"/>
    <m/>
    <m/>
    <s v="Event_int_LB_Event_1"/>
    <s v="Event Int Lb Event"/>
    <x v="6"/>
    <s v=" DTC"/>
    <x v="139"/>
    <s v="Post"/>
    <n v="0"/>
    <n v="0"/>
  </r>
  <r>
    <s v="NonMedia"/>
    <s v="Incremental"/>
    <m/>
    <m/>
    <s v="Event_int_LB_Event_1"/>
    <s v="Event Int Lb Event"/>
    <x v="6"/>
    <s v=" DTC"/>
    <x v="140"/>
    <s v="Post"/>
    <n v="0"/>
    <n v="0"/>
  </r>
  <r>
    <s v="NonMedia"/>
    <s v="Incremental"/>
    <m/>
    <m/>
    <s v="Event_int_LB_Event_1"/>
    <s v="Event Int Lb Event"/>
    <x v="6"/>
    <s v=" DTC"/>
    <x v="141"/>
    <s v="Post"/>
    <n v="0"/>
    <n v="0"/>
  </r>
  <r>
    <s v="NonMedia"/>
    <s v="Incremental"/>
    <m/>
    <m/>
    <s v="Event_int_LB_Event_1"/>
    <s v="Event Int Lb Event"/>
    <x v="6"/>
    <s v=" DTC"/>
    <x v="142"/>
    <s v="Post"/>
    <n v="0"/>
    <n v="2514.4431927999999"/>
  </r>
  <r>
    <s v="NonMedia"/>
    <s v="Incremental"/>
    <m/>
    <m/>
    <s v="Event_int_LB_Event_1"/>
    <s v="Event Int Lb Event"/>
    <x v="6"/>
    <s v=" DTC"/>
    <x v="143"/>
    <s v="Post"/>
    <n v="0"/>
    <n v="0"/>
  </r>
  <r>
    <s v="NonMedia"/>
    <s v="Incremental"/>
    <m/>
    <m/>
    <s v="Event_int_LB_Event_1"/>
    <s v="Event Int Lb Event"/>
    <x v="6"/>
    <s v=" DTC"/>
    <x v="144"/>
    <s v="Post"/>
    <n v="0"/>
    <n v="0"/>
  </r>
  <r>
    <s v="NonMedia"/>
    <s v="Incremental"/>
    <m/>
    <m/>
    <s v="Event_int_LB_Event_1"/>
    <s v="Event Int Lb Event"/>
    <x v="6"/>
    <s v=" DTC"/>
    <x v="145"/>
    <s v="Post"/>
    <n v="0"/>
    <n v="2514.4431927999999"/>
  </r>
  <r>
    <s v="NonMedia"/>
    <s v="Incremental"/>
    <m/>
    <m/>
    <s v="Event_int_LB_Event_1"/>
    <s v="Event Int Lb Event"/>
    <x v="6"/>
    <s v=" DTC"/>
    <x v="146"/>
    <s v="Post"/>
    <n v="0"/>
    <n v="0"/>
  </r>
  <r>
    <s v="NonMedia"/>
    <s v="Incremental"/>
    <m/>
    <m/>
    <s v="Event_int_LB_Event_1"/>
    <s v="Event Int Lb Event"/>
    <x v="6"/>
    <s v=" DTC"/>
    <x v="147"/>
    <s v="Post"/>
    <n v="0"/>
    <n v="0"/>
  </r>
  <r>
    <s v="NonMedia"/>
    <s v="Incremental"/>
    <m/>
    <m/>
    <s v="Event_int_LB_Event_1"/>
    <s v="Event Int Lb Event"/>
    <x v="6"/>
    <s v=" DTC"/>
    <x v="148"/>
    <s v="Post"/>
    <n v="0"/>
    <n v="0"/>
  </r>
  <r>
    <s v="NonMedia"/>
    <s v="Incremental"/>
    <m/>
    <m/>
    <s v="Event_int_LB_Event_1"/>
    <s v="Event Int Lb Event"/>
    <x v="6"/>
    <s v=" DTC"/>
    <x v="149"/>
    <s v="Post"/>
    <n v="0"/>
    <n v="2514.4431927999999"/>
  </r>
  <r>
    <s v="NonMedia"/>
    <s v="Incremental"/>
    <m/>
    <m/>
    <s v="Event_int_LB_Event_1"/>
    <s v="Event Int Lb Event"/>
    <x v="6"/>
    <s v=" DTC"/>
    <x v="150"/>
    <s v="Post"/>
    <n v="0"/>
    <n v="0"/>
  </r>
  <r>
    <s v="NonMedia"/>
    <s v="Incremental"/>
    <m/>
    <m/>
    <s v="Event_int_LB_Event_1"/>
    <s v="Event Int Lb Event"/>
    <x v="6"/>
    <s v=" DTC"/>
    <x v="151"/>
    <s v="Post"/>
    <n v="0"/>
    <n v="0"/>
  </r>
  <r>
    <s v="NonMedia"/>
    <s v="Incremental"/>
    <m/>
    <m/>
    <s v="Event_int_LB_Event_1"/>
    <s v="Event Int Lb Event"/>
    <x v="6"/>
    <s v=" DTC"/>
    <x v="152"/>
    <s v="Post"/>
    <n v="0"/>
    <n v="2514.4431927999999"/>
  </r>
  <r>
    <s v="NonMedia"/>
    <s v="Incremental"/>
    <m/>
    <m/>
    <s v="Event_int_LB_Event_1"/>
    <s v="Event Int Lb Event"/>
    <x v="6"/>
    <s v=" DTC"/>
    <x v="153"/>
    <s v="Post"/>
    <n v="0"/>
    <n v="0"/>
  </r>
  <r>
    <s v="NonMedia"/>
    <s v="Incremental"/>
    <m/>
    <m/>
    <s v="Event_int_LB_Event_1"/>
    <s v="Event Int Lb Event"/>
    <x v="6"/>
    <s v=" DTC"/>
    <x v="154"/>
    <s v="Post"/>
    <n v="0"/>
    <n v="0"/>
  </r>
  <r>
    <s v="NonMedia"/>
    <s v="Incremental"/>
    <m/>
    <m/>
    <s v="Event_int_LB_Event_1"/>
    <s v="Event Int Lb Event"/>
    <x v="6"/>
    <s v=" DTC"/>
    <x v="155"/>
    <s v="Post"/>
    <n v="0"/>
    <n v="0"/>
  </r>
  <r>
    <s v="NonMedia"/>
    <s v="Incremental"/>
    <m/>
    <m/>
    <s v="Event_int_LB_Event_1"/>
    <s v="Event Int Lb Event"/>
    <x v="6"/>
    <s v=" DTC"/>
    <x v="156"/>
    <s v="Post"/>
    <n v="0"/>
    <n v="2514.4431927999999"/>
  </r>
  <r>
    <s v="NonMedia"/>
    <s v="Incremental"/>
    <m/>
    <m/>
    <s v="Event_int_LB_Event_1"/>
    <s v="Event Int Lb Event"/>
    <x v="6"/>
    <s v=" DTC"/>
    <x v="157"/>
    <s v="Post"/>
    <n v="0"/>
    <n v="0"/>
  </r>
  <r>
    <s v="NonMedia"/>
    <s v="Incremental"/>
    <m/>
    <m/>
    <s v="Event_int_LB_Event_1"/>
    <s v="Event Int Lb Event"/>
    <x v="6"/>
    <s v=" DTC"/>
    <x v="158"/>
    <s v="Post"/>
    <n v="0"/>
    <n v="0"/>
  </r>
  <r>
    <s v="NonMedia"/>
    <s v="Incremental"/>
    <m/>
    <m/>
    <s v="Event_int_LB_Event_1"/>
    <s v="Event Int Lb Event"/>
    <x v="6"/>
    <s v=" DTC"/>
    <x v="159"/>
    <s v="Post"/>
    <n v="0"/>
    <n v="2514.4431927999999"/>
  </r>
  <r>
    <s v="NonMedia"/>
    <s v="Incremental"/>
    <m/>
    <m/>
    <s v="Event_int_LB_Event_1"/>
    <s v="Event Int Lb Event"/>
    <x v="6"/>
    <s v=" DTC"/>
    <x v="160"/>
    <s v="Post"/>
    <n v="0"/>
    <n v="0"/>
  </r>
  <r>
    <s v="NonMedia"/>
    <s v="Incremental"/>
    <m/>
    <m/>
    <s v="Event_int_LB_Event_1"/>
    <s v="Event Int Lb Event"/>
    <x v="6"/>
    <s v=" DTC"/>
    <x v="161"/>
    <s v="Post"/>
    <n v="0"/>
    <n v="0"/>
  </r>
  <r>
    <s v="NonMedia"/>
    <s v="Incremental"/>
    <m/>
    <m/>
    <s v="Event_int_LB_Event_1"/>
    <s v="Event Int Lb Event"/>
    <x v="6"/>
    <s v=" DTC"/>
    <x v="162"/>
    <s v="Post"/>
    <n v="0"/>
    <n v="0"/>
  </r>
  <r>
    <s v="NonMedia"/>
    <s v="Incremental"/>
    <m/>
    <m/>
    <s v="Event_int_LB_Event_1"/>
    <s v="Event Int Lb Event"/>
    <x v="6"/>
    <s v=" DTC"/>
    <x v="163"/>
    <s v="Post"/>
    <n v="0"/>
    <n v="2514.4431927999999"/>
  </r>
  <r>
    <s v="NonMedia"/>
    <s v="Incremental"/>
    <m/>
    <m/>
    <s v="Event_int_LB_Event_1"/>
    <s v="Event Int Lb Event"/>
    <x v="6"/>
    <s v=" DTC"/>
    <x v="164"/>
    <s v="Post"/>
    <n v="0"/>
    <n v="0"/>
  </r>
  <r>
    <s v="NonMedia"/>
    <s v="Incremental"/>
    <m/>
    <m/>
    <s v="Event_int_LB_Event_1"/>
    <s v="Event Int Lb Event"/>
    <x v="6"/>
    <s v=" DTC"/>
    <x v="165"/>
    <s v="Post"/>
    <n v="0"/>
    <n v="0"/>
  </r>
  <r>
    <s v="NonMedia"/>
    <s v="Incremental"/>
    <m/>
    <m/>
    <s v="Event_int_LB_Event_1"/>
    <s v="Event Int Lb Event"/>
    <x v="6"/>
    <s v=" DTC"/>
    <x v="166"/>
    <s v="Post"/>
    <n v="0"/>
    <n v="2514.4431927999999"/>
  </r>
  <r>
    <s v="NonMedia"/>
    <s v="Incremental"/>
    <m/>
    <m/>
    <s v="Event_int_LB_Event_1"/>
    <s v="Event Int Lb Event"/>
    <x v="6"/>
    <s v=" DTC"/>
    <x v="167"/>
    <s v="Post"/>
    <n v="0"/>
    <n v="0"/>
  </r>
  <r>
    <s v="NonMedia"/>
    <s v="Incremental"/>
    <m/>
    <m/>
    <s v="Event_int_LB_Event_1"/>
    <s v="Event Int Lb Event"/>
    <x v="6"/>
    <s v=" DTC"/>
    <x v="168"/>
    <s v="Post"/>
    <n v="0"/>
    <n v="0"/>
  </r>
  <r>
    <s v="NonMedia"/>
    <s v="Incremental"/>
    <m/>
    <m/>
    <s v="Event_int_LB_Event_1"/>
    <s v="Event Int Lb Event"/>
    <x v="6"/>
    <s v=" DTC"/>
    <x v="169"/>
    <s v="Post"/>
    <n v="0"/>
    <n v="0"/>
  </r>
  <r>
    <s v="NonMedia"/>
    <s v="Incremental"/>
    <m/>
    <m/>
    <s v="Event_int_LB_Event_1"/>
    <s v="Event Int Lb Event"/>
    <x v="6"/>
    <s v=" DTC"/>
    <x v="170"/>
    <s v="Post"/>
    <n v="0"/>
    <n v="2514.4431927999999"/>
  </r>
  <r>
    <s v="NonMedia"/>
    <s v="Incremental"/>
    <m/>
    <m/>
    <s v="Event_int_LB_Event_1"/>
    <s v="Event Int Lb Event"/>
    <x v="6"/>
    <s v=" DTC"/>
    <x v="171"/>
    <s v="Post"/>
    <n v="0"/>
    <n v="0"/>
  </r>
  <r>
    <s v="NonMedia"/>
    <s v="Incremental"/>
    <m/>
    <m/>
    <s v="Event_int_LB_Event_1"/>
    <s v="Event Int Lb Event"/>
    <x v="6"/>
    <s v=" DTC"/>
    <x v="172"/>
    <s v="Post"/>
    <n v="0"/>
    <n v="0"/>
  </r>
  <r>
    <s v="NonMedia"/>
    <s v="Incremental"/>
    <m/>
    <m/>
    <s v="Event_int_LB_Event_1"/>
    <s v="Event Int Lb Event"/>
    <x v="6"/>
    <s v=" DTC"/>
    <x v="173"/>
    <s v="Post"/>
    <n v="0"/>
    <n v="2514.4431927999999"/>
  </r>
  <r>
    <s v="NonMedia"/>
    <s v="Incremental"/>
    <m/>
    <m/>
    <s v="Event_int_LB_Event_1"/>
    <s v="Event Int Lb Event"/>
    <x v="6"/>
    <s v=" DTC"/>
    <x v="174"/>
    <s v="Post"/>
    <n v="0"/>
    <n v="0"/>
  </r>
  <r>
    <s v="NonMedia"/>
    <s v="Incremental"/>
    <m/>
    <m/>
    <s v="Event_int_LB_Event_1"/>
    <s v="Event Int Lb Event"/>
    <x v="6"/>
    <s v=" DTC"/>
    <x v="175"/>
    <s v="Post"/>
    <n v="0"/>
    <n v="0"/>
  </r>
  <r>
    <s v="NonMedia"/>
    <s v="Incremental"/>
    <m/>
    <m/>
    <s v="Event_int_LB_Event_1"/>
    <s v="Event Int Lb Event"/>
    <x v="6"/>
    <s v=" DTC"/>
    <x v="176"/>
    <s v="Post"/>
    <n v="0"/>
    <n v="0"/>
  </r>
  <r>
    <s v="NonMedia"/>
    <s v="Incremental"/>
    <m/>
    <m/>
    <s v="Event_int_LB_Event_1"/>
    <s v="Event Int Lb Event"/>
    <x v="6"/>
    <s v=" DTC"/>
    <x v="177"/>
    <s v="Post"/>
    <n v="0"/>
    <n v="2514.4431927999999"/>
  </r>
  <r>
    <s v="NonMedia"/>
    <s v="Incremental"/>
    <m/>
    <m/>
    <s v="Event_int_LB_Event_1"/>
    <s v="Event Int Lb Event"/>
    <x v="6"/>
    <s v=" DTC"/>
    <x v="178"/>
    <s v="Post"/>
    <n v="0"/>
    <n v="0"/>
  </r>
  <r>
    <s v="NonMedia"/>
    <s v="Incremental"/>
    <m/>
    <m/>
    <s v="Event_int_LB_Event_1"/>
    <s v="Event Int Lb Event"/>
    <x v="6"/>
    <s v=" DTC"/>
    <x v="179"/>
    <s v="Post"/>
    <n v="0"/>
    <n v="0"/>
  </r>
  <r>
    <s v="NonMedia"/>
    <s v="Incremental"/>
    <m/>
    <m/>
    <s v="Event_int_LB_Event_1"/>
    <s v="Event Int Lb Event"/>
    <x v="6"/>
    <s v=" DTC"/>
    <x v="180"/>
    <s v="Post"/>
    <n v="0"/>
    <n v="2514.4431927999999"/>
  </r>
  <r>
    <s v="NonMedia"/>
    <s v="Incremental"/>
    <m/>
    <m/>
    <s v="Event_int_LB_Event_1"/>
    <s v="Event Int Lb Event"/>
    <x v="6"/>
    <s v=" DTC"/>
    <x v="181"/>
    <s v="Post"/>
    <n v="0"/>
    <n v="0"/>
  </r>
  <r>
    <s v="NonMedia"/>
    <s v="Incremental"/>
    <m/>
    <m/>
    <s v="Event_int_LB_Event_1"/>
    <s v="Event Int Lb Event"/>
    <x v="6"/>
    <s v=" DTC"/>
    <x v="182"/>
    <s v="Post"/>
    <n v="0"/>
    <n v="0"/>
  </r>
  <r>
    <s v="NonMedia"/>
    <s v="Incremental"/>
    <m/>
    <m/>
    <s v="Event_int_LB_Event_1"/>
    <s v="Event Int Lb Event"/>
    <x v="6"/>
    <s v=" DTC"/>
    <x v="183"/>
    <s v="Post"/>
    <n v="0"/>
    <n v="0"/>
  </r>
  <r>
    <s v="NonMedia"/>
    <s v="Incremental"/>
    <m/>
    <m/>
    <s v="Event_int_LB_Event_1"/>
    <s v="Event Int Lb Event"/>
    <x v="6"/>
    <s v=" DTC"/>
    <x v="184"/>
    <s v="Post"/>
    <n v="0"/>
    <n v="2514.4431927999999"/>
  </r>
  <r>
    <s v="NonMedia"/>
    <s v="Incremental"/>
    <m/>
    <m/>
    <s v="Event_int_LB_Event_1"/>
    <s v="Event Int Lb Event"/>
    <x v="6"/>
    <s v=" DTC"/>
    <x v="185"/>
    <s v="Post"/>
    <n v="0"/>
    <n v="0"/>
  </r>
  <r>
    <s v="NonMedia"/>
    <s v="Incremental"/>
    <m/>
    <m/>
    <s v="Event_int_LB_Event_1"/>
    <s v="Event Int Lb Event"/>
    <x v="6"/>
    <s v=" DTC"/>
    <x v="186"/>
    <s v="Post"/>
    <n v="0"/>
    <n v="0"/>
  </r>
  <r>
    <s v="NonMedia"/>
    <s v="Incremental"/>
    <m/>
    <m/>
    <s v="Event_int_LB_Event_1"/>
    <s v="Event Int Lb Event"/>
    <x v="6"/>
    <s v=" DTC"/>
    <x v="187"/>
    <s v="Post"/>
    <n v="0"/>
    <n v="2514.4431927999999"/>
  </r>
  <r>
    <s v="NonMedia"/>
    <s v="Incremental"/>
    <m/>
    <m/>
    <s v="Event_int_LB_Event_1"/>
    <s v="Event Int Lb Event"/>
    <x v="6"/>
    <s v=" DTC"/>
    <x v="188"/>
    <s v="Post"/>
    <n v="0"/>
    <n v="0"/>
  </r>
  <r>
    <s v="NonMedia"/>
    <s v="Incremental"/>
    <m/>
    <m/>
    <s v="Event_int_LB_Event_1"/>
    <s v="Event Int Lb Event"/>
    <x v="6"/>
    <s v=" DTC"/>
    <x v="189"/>
    <s v="Post"/>
    <n v="0"/>
    <n v="0"/>
  </r>
  <r>
    <s v="NonMedia"/>
    <s v="Incremental"/>
    <m/>
    <m/>
    <s v="Event_int_LB_Event_1"/>
    <s v="Event Int Lb Event"/>
    <x v="6"/>
    <s v=" DTC"/>
    <x v="190"/>
    <s v="Post"/>
    <n v="0"/>
    <n v="0"/>
  </r>
  <r>
    <s v="NonMedia"/>
    <s v="Incremental"/>
    <m/>
    <m/>
    <s v="Event_int_LB_Event_1"/>
    <s v="Event Int Lb Event"/>
    <x v="6"/>
    <s v=" DTC"/>
    <x v="191"/>
    <s v="Post"/>
    <n v="0"/>
    <n v="2514.4431927999999"/>
  </r>
  <r>
    <s v="NonMedia"/>
    <s v="Incremental"/>
    <m/>
    <m/>
    <s v="Event_int_LB_Event_1"/>
    <s v="Event Int Lb Event"/>
    <x v="6"/>
    <s v=" DTC"/>
    <x v="192"/>
    <s v="Post"/>
    <n v="0"/>
    <n v="0"/>
  </r>
  <r>
    <s v="NonMedia"/>
    <s v="Incremental"/>
    <m/>
    <m/>
    <s v="Event_int_LB_Event_1"/>
    <s v="Event Int Lb Event"/>
    <x v="6"/>
    <s v=" DTC"/>
    <x v="193"/>
    <s v="Post"/>
    <n v="0"/>
    <n v="0"/>
  </r>
  <r>
    <s v="NonMedia"/>
    <s v="Incremental"/>
    <m/>
    <m/>
    <s v="Event_int_LB_Event_1"/>
    <s v="Event Int Lb Event"/>
    <x v="6"/>
    <s v=" DTC"/>
    <x v="194"/>
    <s v="Post"/>
    <n v="0"/>
    <n v="2514.4431927999999"/>
  </r>
  <r>
    <s v="NonMedia"/>
    <s v="Incremental"/>
    <m/>
    <m/>
    <s v="Event_int_LB_Event_1"/>
    <s v="Event Int Lb Event"/>
    <x v="6"/>
    <s v=" DTC"/>
    <x v="195"/>
    <s v="Post"/>
    <n v="0"/>
    <n v="0"/>
  </r>
  <r>
    <s v="NonMedia"/>
    <s v="Incremental"/>
    <m/>
    <m/>
    <s v="Event_int_LB_Event_1"/>
    <s v="Event Int Lb Event"/>
    <x v="6"/>
    <s v=" DTC"/>
    <x v="196"/>
    <s v="Post"/>
    <n v="0"/>
    <n v="0"/>
  </r>
  <r>
    <s v="NonMedia"/>
    <s v="Incremental"/>
    <m/>
    <m/>
    <s v="Event_int_LB_Event_1"/>
    <s v="Event Int Lb Event"/>
    <x v="6"/>
    <s v=" DTC"/>
    <x v="197"/>
    <s v="Post"/>
    <n v="0"/>
    <n v="0"/>
  </r>
  <r>
    <s v="NonMedia"/>
    <s v="Incremental"/>
    <m/>
    <m/>
    <s v="Event_int_LB_Event_1"/>
    <s v="Event Int Lb Event"/>
    <x v="6"/>
    <s v=" DTC"/>
    <x v="198"/>
    <s v="Post"/>
    <n v="0"/>
    <n v="2514.4431927999999"/>
  </r>
  <r>
    <s v="NonMedia"/>
    <s v="Incremental"/>
    <m/>
    <m/>
    <s v="Event_int_LB_Event_1"/>
    <s v="Event Int Lb Event"/>
    <x v="6"/>
    <s v=" DTC"/>
    <x v="199"/>
    <s v="Post"/>
    <n v="0"/>
    <n v="0"/>
  </r>
  <r>
    <s v="NonMedia"/>
    <s v="Incremental"/>
    <m/>
    <m/>
    <s v="Event_int_LB_Event_1"/>
    <s v="Event Int Lb Event"/>
    <x v="6"/>
    <s v=" DTC"/>
    <x v="200"/>
    <s v="Post"/>
    <n v="0"/>
    <n v="0"/>
  </r>
  <r>
    <s v="NonMedia"/>
    <s v="Incremental"/>
    <m/>
    <m/>
    <s v="Event_int_LB_Event_1"/>
    <s v="Event Int Lb Event"/>
    <x v="6"/>
    <s v=" DTC"/>
    <x v="201"/>
    <s v="Post"/>
    <n v="0"/>
    <n v="2514.4431927999999"/>
  </r>
  <r>
    <s v="NonMedia"/>
    <s v="Incremental"/>
    <m/>
    <m/>
    <s v="Event_int_LB_Event_1"/>
    <s v="Event Int Lb Event"/>
    <x v="6"/>
    <s v=" DTC"/>
    <x v="202"/>
    <s v="Post"/>
    <n v="0"/>
    <n v="0"/>
  </r>
  <r>
    <s v="NonMedia"/>
    <s v="Incremental"/>
    <m/>
    <m/>
    <s v="Event_int_LB_Event_1"/>
    <s v="Event Int Lb Event"/>
    <x v="6"/>
    <s v=" DTC"/>
    <x v="203"/>
    <s v="Post"/>
    <n v="0"/>
    <n v="0"/>
  </r>
  <r>
    <s v="NonMedia"/>
    <s v="Incremental"/>
    <m/>
    <m/>
    <s v="Event_int_LB_Event_1"/>
    <s v="Event Int Lb Event"/>
    <x v="6"/>
    <s v=" DTC"/>
    <x v="204"/>
    <s v="Post"/>
    <n v="0"/>
    <n v="0"/>
  </r>
  <r>
    <s v="NonMedia"/>
    <s v="Incremental"/>
    <m/>
    <m/>
    <s v="Event_int_LB_Event_1"/>
    <s v="Event Int Lb Event"/>
    <x v="6"/>
    <s v=" DTC"/>
    <x v="205"/>
    <s v="Post"/>
    <n v="0"/>
    <n v="2514.4431927999999"/>
  </r>
  <r>
    <s v="NonMedia"/>
    <s v="Incremental"/>
    <m/>
    <m/>
    <s v="Event_int_LB_Event_1"/>
    <s v="Event Int Lb Event"/>
    <x v="6"/>
    <s v=" DTC"/>
    <x v="206"/>
    <s v="Post"/>
    <n v="0"/>
    <n v="0"/>
  </r>
  <r>
    <s v="NonMedia"/>
    <s v="Incremental"/>
    <m/>
    <m/>
    <s v="Event_int_LB_Event_1"/>
    <s v="Event Int Lb Event"/>
    <x v="6"/>
    <s v=" DTC"/>
    <x v="207"/>
    <s v="Post"/>
    <n v="0"/>
    <n v="0"/>
  </r>
  <r>
    <s v="NonMedia"/>
    <s v="Incremental"/>
    <m/>
    <m/>
    <s v="Event_int_LB_Event_1"/>
    <s v="Event Int Lb Event"/>
    <x v="6"/>
    <s v=" DTC"/>
    <x v="208"/>
    <s v="Post"/>
    <n v="0"/>
    <n v="2514.4431927999999"/>
  </r>
  <r>
    <s v="NonMedia"/>
    <s v="Incremental"/>
    <m/>
    <m/>
    <s v="Event_int_LB_Event_1"/>
    <s v="Event Int Lb Event"/>
    <x v="6"/>
    <s v=" DTC"/>
    <x v="209"/>
    <s v="Post"/>
    <n v="0"/>
    <n v="0"/>
  </r>
  <r>
    <s v="NonMedia"/>
    <s v="Incremental"/>
    <m/>
    <m/>
    <s v="Event_int_LB_Event_1"/>
    <s v="Event Int Lb Event"/>
    <x v="6"/>
    <s v=" DTC"/>
    <x v="210"/>
    <s v="Post"/>
    <n v="0"/>
    <n v="0"/>
  </r>
  <r>
    <s v="NonMedia"/>
    <s v="Incremental"/>
    <m/>
    <m/>
    <s v="Event_int_LB_Event_1"/>
    <s v="Event Int Lb Event"/>
    <x v="6"/>
    <s v=" DTC"/>
    <x v="211"/>
    <s v="Post"/>
    <n v="0"/>
    <n v="0"/>
  </r>
  <r>
    <s v="NonMedia"/>
    <s v="Incremental"/>
    <m/>
    <m/>
    <s v="Event_int_LB_Event_1"/>
    <s v="Event Int Lb Event"/>
    <x v="6"/>
    <s v=" DTC"/>
    <x v="212"/>
    <s v="Post"/>
    <n v="0"/>
    <n v="2514.4431927999999"/>
  </r>
  <r>
    <s v="NonMedia"/>
    <s v="Incremental"/>
    <m/>
    <m/>
    <s v="Event_int_LB_Event_1"/>
    <s v="Event Int Lb Event"/>
    <x v="6"/>
    <s v=" DTC"/>
    <x v="213"/>
    <s v="Post"/>
    <n v="0"/>
    <n v="0"/>
  </r>
  <r>
    <s v="NonMedia"/>
    <s v="Incremental"/>
    <m/>
    <m/>
    <s v="Event_int_LB_Event_2"/>
    <s v="Event Int Lb Event"/>
    <x v="6"/>
    <s v=" DTC"/>
    <x v="0"/>
    <s v="Pre"/>
    <s v="Pre"/>
    <n v="0"/>
  </r>
  <r>
    <s v="NonMedia"/>
    <s v="Incremental"/>
    <m/>
    <m/>
    <s v="Event_int_LB_Event_2"/>
    <s v="Event Int Lb Event"/>
    <x v="6"/>
    <s v=" DTC"/>
    <x v="1"/>
    <s v="Pre"/>
    <s v="Pre"/>
    <n v="0"/>
  </r>
  <r>
    <s v="NonMedia"/>
    <s v="Incremental"/>
    <m/>
    <m/>
    <s v="Event_int_LB_Event_2"/>
    <s v="Event Int Lb Event"/>
    <x v="6"/>
    <s v=" DTC"/>
    <x v="2"/>
    <s v="Pre"/>
    <s v="Pre"/>
    <n v="3710.5476398000001"/>
  </r>
  <r>
    <s v="NonMedia"/>
    <s v="Incremental"/>
    <m/>
    <m/>
    <s v="Event_int_LB_Event_2"/>
    <s v="Event Int Lb Event"/>
    <x v="6"/>
    <s v=" DTC"/>
    <x v="3"/>
    <s v="Pre"/>
    <s v="Pre"/>
    <n v="3710.5476398000001"/>
  </r>
  <r>
    <s v="NonMedia"/>
    <s v="Incremental"/>
    <m/>
    <m/>
    <s v="Event_int_LB_Event_2"/>
    <s v="Event Int Lb Event"/>
    <x v="6"/>
    <s v=" DTC"/>
    <x v="4"/>
    <s v="Pre"/>
    <s v="Pre"/>
    <n v="0"/>
  </r>
  <r>
    <s v="NonMedia"/>
    <s v="Incremental"/>
    <m/>
    <m/>
    <s v="Event_int_LB_Event_2"/>
    <s v="Event Int Lb Event"/>
    <x v="6"/>
    <s v=" DTC"/>
    <x v="5"/>
    <s v="Pre"/>
    <s v="Pre"/>
    <n v="0"/>
  </r>
  <r>
    <s v="NonMedia"/>
    <s v="Incremental"/>
    <m/>
    <m/>
    <s v="Event_int_LB_Event_2"/>
    <s v="Event Int Lb Event"/>
    <x v="6"/>
    <s v=" DTC"/>
    <x v="6"/>
    <s v="Pre"/>
    <s v="Pre"/>
    <n v="3710.5476398000001"/>
  </r>
  <r>
    <s v="NonMedia"/>
    <s v="Incremental"/>
    <m/>
    <m/>
    <s v="Event_int_LB_Event_2"/>
    <s v="Event Int Lb Event"/>
    <x v="6"/>
    <s v=" DTC"/>
    <x v="7"/>
    <s v="Pre"/>
    <s v="Pre"/>
    <n v="0"/>
  </r>
  <r>
    <s v="NonMedia"/>
    <s v="Incremental"/>
    <m/>
    <m/>
    <s v="Event_int_LB_Event_2"/>
    <s v="Event Int Lb Event"/>
    <x v="6"/>
    <s v=" DTC"/>
    <x v="8"/>
    <s v="Pre"/>
    <s v="Pre"/>
    <n v="0"/>
  </r>
  <r>
    <s v="NonMedia"/>
    <s v="Incremental"/>
    <m/>
    <m/>
    <s v="Event_int_LB_Event_2"/>
    <s v="Event Int Lb Event"/>
    <x v="6"/>
    <s v=" DTC"/>
    <x v="9"/>
    <s v="Pre"/>
    <s v="Pre"/>
    <n v="0"/>
  </r>
  <r>
    <s v="NonMedia"/>
    <s v="Incremental"/>
    <m/>
    <m/>
    <s v="Event_int_LB_Event_2"/>
    <s v="Event Int Lb Event"/>
    <x v="6"/>
    <s v=" DTC"/>
    <x v="10"/>
    <s v="Pre"/>
    <s v="Pre"/>
    <n v="3710.5476398000001"/>
  </r>
  <r>
    <s v="NonMedia"/>
    <s v="Incremental"/>
    <m/>
    <m/>
    <s v="Event_int_LB_Event_2"/>
    <s v="Event Int Lb Event"/>
    <x v="6"/>
    <s v=" DTC"/>
    <x v="11"/>
    <s v="Pre"/>
    <s v="Pre"/>
    <n v="0"/>
  </r>
  <r>
    <s v="NonMedia"/>
    <s v="Incremental"/>
    <m/>
    <m/>
    <s v="Event_int_LB_Event_2"/>
    <s v="Event Int Lb Event"/>
    <x v="6"/>
    <s v=" DTC"/>
    <x v="12"/>
    <s v="Pre"/>
    <s v="Pre"/>
    <n v="0"/>
  </r>
  <r>
    <s v="NonMedia"/>
    <s v="Incremental"/>
    <m/>
    <m/>
    <s v="Event_int_LB_Event_2"/>
    <s v="Event Int Lb Event"/>
    <x v="6"/>
    <s v=" DTC"/>
    <x v="13"/>
    <s v="Pre"/>
    <s v="Pre"/>
    <n v="3710.5476398000001"/>
  </r>
  <r>
    <s v="NonMedia"/>
    <s v="Incremental"/>
    <m/>
    <m/>
    <s v="Event_int_LB_Event_2"/>
    <s v="Event Int Lb Event"/>
    <x v="6"/>
    <s v=" DTC"/>
    <x v="14"/>
    <s v="Pre"/>
    <s v="Pre"/>
    <n v="0"/>
  </r>
  <r>
    <s v="NonMedia"/>
    <s v="Incremental"/>
    <m/>
    <m/>
    <s v="Event_int_LB_Event_2"/>
    <s v="Event Int Lb Event"/>
    <x v="6"/>
    <s v=" DTC"/>
    <x v="15"/>
    <s v="Pre"/>
    <s v="Pre"/>
    <n v="0"/>
  </r>
  <r>
    <s v="NonMedia"/>
    <s v="Incremental"/>
    <m/>
    <m/>
    <s v="Event_int_LB_Event_2"/>
    <s v="Event Int Lb Event"/>
    <x v="6"/>
    <s v=" DTC"/>
    <x v="16"/>
    <s v="Pre"/>
    <s v="Pre"/>
    <n v="0"/>
  </r>
  <r>
    <s v="NonMedia"/>
    <s v="Incremental"/>
    <m/>
    <m/>
    <s v="Event_int_LB_Event_2"/>
    <s v="Event Int Lb Event"/>
    <x v="6"/>
    <s v=" DTC"/>
    <x v="17"/>
    <s v="Pre"/>
    <s v="Pre"/>
    <n v="3710.5476398000001"/>
  </r>
  <r>
    <s v="NonMedia"/>
    <s v="Incremental"/>
    <m/>
    <m/>
    <s v="Event_int_LB_Event_2"/>
    <s v="Event Int Lb Event"/>
    <x v="6"/>
    <s v=" DTC"/>
    <x v="18"/>
    <s v="Pre"/>
    <s v="Pre"/>
    <n v="0"/>
  </r>
  <r>
    <s v="NonMedia"/>
    <s v="Incremental"/>
    <m/>
    <m/>
    <s v="Event_int_LB_Event_2"/>
    <s v="Event Int Lb Event"/>
    <x v="6"/>
    <s v=" DTC"/>
    <x v="19"/>
    <s v="Pre"/>
    <s v="Pre"/>
    <n v="0"/>
  </r>
  <r>
    <s v="NonMedia"/>
    <s v="Incremental"/>
    <m/>
    <m/>
    <s v="Event_int_LB_Event_2"/>
    <s v="Event Int Lb Event"/>
    <x v="6"/>
    <s v=" DTC"/>
    <x v="20"/>
    <s v="Pre"/>
    <s v="Pre"/>
    <n v="3710.5476398000001"/>
  </r>
  <r>
    <s v="NonMedia"/>
    <s v="Incremental"/>
    <m/>
    <m/>
    <s v="Event_int_LB_Event_2"/>
    <s v="Event Int Lb Event"/>
    <x v="6"/>
    <s v=" DTC"/>
    <x v="21"/>
    <s v="Pre"/>
    <s v="Pre"/>
    <n v="0"/>
  </r>
  <r>
    <s v="NonMedia"/>
    <s v="Incremental"/>
    <m/>
    <m/>
    <s v="Event_int_LB_Event_2"/>
    <s v="Event Int Lb Event"/>
    <x v="6"/>
    <s v=" DTC"/>
    <x v="22"/>
    <s v="Pre"/>
    <s v="Pre"/>
    <n v="0"/>
  </r>
  <r>
    <s v="NonMedia"/>
    <s v="Incremental"/>
    <m/>
    <m/>
    <s v="Event_int_LB_Event_2"/>
    <s v="Event Int Lb Event"/>
    <x v="6"/>
    <s v=" DTC"/>
    <x v="23"/>
    <s v="Pre"/>
    <s v="Pre"/>
    <n v="0"/>
  </r>
  <r>
    <s v="NonMedia"/>
    <s v="Incremental"/>
    <m/>
    <m/>
    <s v="Event_int_LB_Event_2"/>
    <s v="Event Int Lb Event"/>
    <x v="6"/>
    <s v=" DTC"/>
    <x v="24"/>
    <s v="Pre"/>
    <s v="Pre"/>
    <n v="3710.5476398000001"/>
  </r>
  <r>
    <s v="NonMedia"/>
    <s v="Incremental"/>
    <m/>
    <m/>
    <s v="Event_int_LB_Event_2"/>
    <s v="Event Int Lb Event"/>
    <x v="6"/>
    <s v=" DTC"/>
    <x v="25"/>
    <s v="Pre"/>
    <s v="Pre"/>
    <n v="0"/>
  </r>
  <r>
    <s v="NonMedia"/>
    <s v="Incremental"/>
    <m/>
    <m/>
    <s v="Event_int_LB_Event_2"/>
    <s v="Event Int Lb Event"/>
    <x v="6"/>
    <s v=" DTC"/>
    <x v="26"/>
    <s v="Pre"/>
    <s v="Pre"/>
    <n v="0"/>
  </r>
  <r>
    <s v="NonMedia"/>
    <s v="Incremental"/>
    <m/>
    <m/>
    <s v="Event_int_LB_Event_2"/>
    <s v="Event Int Lb Event"/>
    <x v="6"/>
    <s v=" DTC"/>
    <x v="27"/>
    <s v="Pre"/>
    <s v="Pre"/>
    <n v="3710.5476398000001"/>
  </r>
  <r>
    <s v="NonMedia"/>
    <s v="Incremental"/>
    <m/>
    <m/>
    <s v="Event_int_LB_Event_2"/>
    <s v="Event Int Lb Event"/>
    <x v="6"/>
    <s v=" DTC"/>
    <x v="28"/>
    <s v="Pre"/>
    <s v="Pre"/>
    <n v="0"/>
  </r>
  <r>
    <s v="NonMedia"/>
    <s v="Incremental"/>
    <m/>
    <m/>
    <s v="Event_int_LB_Event_2"/>
    <s v="Event Int Lb Event"/>
    <x v="6"/>
    <s v=" DTC"/>
    <x v="29"/>
    <s v="Pre"/>
    <s v="Pre"/>
    <n v="0"/>
  </r>
  <r>
    <s v="NonMedia"/>
    <s v="Incremental"/>
    <m/>
    <m/>
    <s v="Event_int_LB_Event_2"/>
    <s v="Event Int Lb Event"/>
    <x v="6"/>
    <s v=" DTC"/>
    <x v="30"/>
    <s v="Pre"/>
    <s v="Pre"/>
    <n v="3710.5476398000001"/>
  </r>
  <r>
    <s v="NonMedia"/>
    <s v="Incremental"/>
    <m/>
    <m/>
    <s v="Event_int_LB_Event_2"/>
    <s v="Event Int Lb Event"/>
    <x v="6"/>
    <s v=" DTC"/>
    <x v="31"/>
    <s v="Pre"/>
    <s v="Pre"/>
    <n v="0"/>
  </r>
  <r>
    <s v="NonMedia"/>
    <s v="Incremental"/>
    <m/>
    <m/>
    <s v="Event_int_LB_Event_2"/>
    <s v="Event Int Lb Event"/>
    <x v="6"/>
    <s v=" DTC"/>
    <x v="32"/>
    <s v="Pre"/>
    <s v="Pre"/>
    <n v="0"/>
  </r>
  <r>
    <s v="NonMedia"/>
    <s v="Incremental"/>
    <m/>
    <m/>
    <s v="Event_int_LB_Event_2"/>
    <s v="Event Int Lb Event"/>
    <x v="6"/>
    <s v=" DTC"/>
    <x v="33"/>
    <s v="Pre"/>
    <s v="Pre"/>
    <n v="0"/>
  </r>
  <r>
    <s v="NonMedia"/>
    <s v="Incremental"/>
    <m/>
    <m/>
    <s v="Event_int_LB_Event_2"/>
    <s v="Event Int Lb Event"/>
    <x v="6"/>
    <s v=" DTC"/>
    <x v="34"/>
    <s v="Pre"/>
    <s v="Pre"/>
    <n v="3710.5476398000001"/>
  </r>
  <r>
    <s v="NonMedia"/>
    <s v="Incremental"/>
    <m/>
    <m/>
    <s v="Event_int_LB_Event_2"/>
    <s v="Event Int Lb Event"/>
    <x v="6"/>
    <s v=" DTC"/>
    <x v="35"/>
    <s v="Pre"/>
    <s v="Pre"/>
    <n v="0"/>
  </r>
  <r>
    <s v="NonMedia"/>
    <s v="Incremental"/>
    <m/>
    <m/>
    <s v="Event_int_LB_Event_2"/>
    <s v="Event Int Lb Event"/>
    <x v="6"/>
    <s v=" DTC"/>
    <x v="36"/>
    <s v="Pre"/>
    <s v="Pre"/>
    <n v="0"/>
  </r>
  <r>
    <s v="NonMedia"/>
    <s v="Incremental"/>
    <m/>
    <m/>
    <s v="Event_int_LB_Event_2"/>
    <s v="Event Int Lb Event"/>
    <x v="6"/>
    <s v=" DTC"/>
    <x v="37"/>
    <s v="Pre"/>
    <s v="Pre"/>
    <n v="0"/>
  </r>
  <r>
    <s v="NonMedia"/>
    <s v="Incremental"/>
    <m/>
    <m/>
    <s v="Event_int_LB_Event_2"/>
    <s v="Event Int Lb Event"/>
    <x v="6"/>
    <s v=" DTC"/>
    <x v="38"/>
    <s v="Pre"/>
    <s v="Pre"/>
    <n v="3710.5476398000001"/>
  </r>
  <r>
    <s v="NonMedia"/>
    <s v="Incremental"/>
    <m/>
    <m/>
    <s v="Event_int_LB_Event_2"/>
    <s v="Event Int Lb Event"/>
    <x v="6"/>
    <s v=" DTC"/>
    <x v="39"/>
    <s v="Pre"/>
    <s v="Pre"/>
    <n v="0"/>
  </r>
  <r>
    <s v="NonMedia"/>
    <s v="Incremental"/>
    <m/>
    <m/>
    <s v="Event_int_LB_Event_2"/>
    <s v="Event Int Lb Event"/>
    <x v="6"/>
    <s v=" DTC"/>
    <x v="40"/>
    <s v="Pre"/>
    <s v="Pre"/>
    <n v="0"/>
  </r>
  <r>
    <s v="NonMedia"/>
    <s v="Incremental"/>
    <m/>
    <m/>
    <s v="Event_int_LB_Event_2"/>
    <s v="Event Int Lb Event"/>
    <x v="6"/>
    <s v=" DTC"/>
    <x v="41"/>
    <s v="Pre"/>
    <s v="Pre"/>
    <n v="3710.5476398000001"/>
  </r>
  <r>
    <s v="NonMedia"/>
    <s v="Incremental"/>
    <m/>
    <m/>
    <s v="Event_int_LB_Event_2"/>
    <s v="Event Int Lb Event"/>
    <x v="6"/>
    <s v=" DTC"/>
    <x v="42"/>
    <s v="Pre"/>
    <s v="Pre"/>
    <n v="0"/>
  </r>
  <r>
    <s v="NonMedia"/>
    <s v="Incremental"/>
    <m/>
    <m/>
    <s v="Event_int_LB_Event_2"/>
    <s v="Event Int Lb Event"/>
    <x v="6"/>
    <s v=" DTC"/>
    <x v="43"/>
    <s v="Pre"/>
    <s v="Pre"/>
    <n v="0"/>
  </r>
  <r>
    <s v="NonMedia"/>
    <s v="Incremental"/>
    <m/>
    <m/>
    <s v="Event_int_LB_Event_2"/>
    <s v="Event Int Lb Event"/>
    <x v="6"/>
    <s v=" DTC"/>
    <x v="44"/>
    <s v="Pre"/>
    <s v="Pre"/>
    <n v="0"/>
  </r>
  <r>
    <s v="NonMedia"/>
    <s v="Incremental"/>
    <m/>
    <m/>
    <s v="Event_int_LB_Event_2"/>
    <s v="Event Int Lb Event"/>
    <x v="6"/>
    <s v=" DTC"/>
    <x v="45"/>
    <s v="Pre"/>
    <s v="Pre"/>
    <n v="3710.5476398000001"/>
  </r>
  <r>
    <s v="NonMedia"/>
    <s v="Incremental"/>
    <m/>
    <m/>
    <s v="Event_int_LB_Event_2"/>
    <s v="Event Int Lb Event"/>
    <x v="6"/>
    <s v=" DTC"/>
    <x v="46"/>
    <s v="Pre"/>
    <s v="Pre"/>
    <n v="0"/>
  </r>
  <r>
    <s v="NonMedia"/>
    <s v="Incremental"/>
    <m/>
    <m/>
    <s v="Event_int_LB_Event_2"/>
    <s v="Event Int Lb Event"/>
    <x v="6"/>
    <s v=" DTC"/>
    <x v="47"/>
    <s v="Pre"/>
    <s v="Pre"/>
    <n v="0"/>
  </r>
  <r>
    <s v="NonMedia"/>
    <s v="Incremental"/>
    <m/>
    <m/>
    <s v="Event_int_LB_Event_2"/>
    <s v="Event Int Lb Event"/>
    <x v="6"/>
    <s v=" DTC"/>
    <x v="48"/>
    <s v="Pre"/>
    <s v="Pre"/>
    <n v="0"/>
  </r>
  <r>
    <s v="NonMedia"/>
    <s v="Incremental"/>
    <m/>
    <m/>
    <s v="Event_int_LB_Event_2"/>
    <s v="Event Int Lb Event"/>
    <x v="6"/>
    <s v=" DTC"/>
    <x v="49"/>
    <s v="Pre"/>
    <s v="Pre"/>
    <n v="0"/>
  </r>
  <r>
    <s v="NonMedia"/>
    <s v="Incremental"/>
    <m/>
    <m/>
    <s v="Event_int_LB_Event_2"/>
    <s v="Event Int Lb Event"/>
    <x v="6"/>
    <s v=" DTC"/>
    <x v="50"/>
    <s v="Pre"/>
    <s v="Pre"/>
    <n v="0"/>
  </r>
  <r>
    <s v="NonMedia"/>
    <s v="Incremental"/>
    <m/>
    <m/>
    <s v="Event_int_LB_Event_2"/>
    <s v="Event Int Lb Event"/>
    <x v="6"/>
    <s v=" DTC"/>
    <x v="51"/>
    <s v="Pre"/>
    <s v="Pre"/>
    <n v="0"/>
  </r>
  <r>
    <s v="NonMedia"/>
    <s v="Incremental"/>
    <m/>
    <m/>
    <s v="Event_int_LB_Event_2"/>
    <s v="Event Int Lb Event"/>
    <x v="6"/>
    <s v=" DTC"/>
    <x v="52"/>
    <s v="Pre"/>
    <s v="Pre"/>
    <n v="3710.5476398000001"/>
  </r>
  <r>
    <s v="NonMedia"/>
    <s v="Incremental"/>
    <m/>
    <m/>
    <s v="Event_int_LB_Event_2"/>
    <s v="Event Int Lb Event"/>
    <x v="6"/>
    <s v=" DTC"/>
    <x v="53"/>
    <s v="Pre"/>
    <s v="Pre"/>
    <n v="0"/>
  </r>
  <r>
    <s v="NonMedia"/>
    <s v="Incremental"/>
    <m/>
    <m/>
    <s v="Event_int_LB_Event_2"/>
    <s v="Event Int Lb Event"/>
    <x v="6"/>
    <s v=" DTC"/>
    <x v="54"/>
    <s v="Pre"/>
    <s v="Pre"/>
    <n v="0"/>
  </r>
  <r>
    <s v="NonMedia"/>
    <s v="Incremental"/>
    <m/>
    <m/>
    <s v="Event_int_LB_Event_2"/>
    <s v="Event Int Lb Event"/>
    <x v="6"/>
    <s v=" DTC"/>
    <x v="55"/>
    <s v="Pre"/>
    <s v="Pre"/>
    <n v="3710.5476398000001"/>
  </r>
  <r>
    <s v="NonMedia"/>
    <s v="Incremental"/>
    <m/>
    <m/>
    <s v="Event_int_LB_Event_2"/>
    <s v="Event Int Lb Event"/>
    <x v="6"/>
    <s v=" DTC"/>
    <x v="56"/>
    <s v="Pre"/>
    <s v="Pre"/>
    <n v="0"/>
  </r>
  <r>
    <s v="NonMedia"/>
    <s v="Incremental"/>
    <m/>
    <m/>
    <s v="Event_int_LB_Event_2"/>
    <s v="Event Int Lb Event"/>
    <x v="6"/>
    <s v=" DTC"/>
    <x v="57"/>
    <s v="Post"/>
    <s v="Post"/>
    <n v="0"/>
  </r>
  <r>
    <s v="NonMedia"/>
    <s v="Incremental"/>
    <m/>
    <m/>
    <s v="Event_int_LB_Event_2"/>
    <s v="Event Int Lb Event"/>
    <x v="6"/>
    <s v=" DTC"/>
    <x v="58"/>
    <s v="Post"/>
    <s v="Post"/>
    <n v="0"/>
  </r>
  <r>
    <s v="NonMedia"/>
    <s v="Incremental"/>
    <m/>
    <m/>
    <s v="Event_int_LB_Event_2"/>
    <s v="Event Int Lb Event"/>
    <x v="6"/>
    <s v=" DTC"/>
    <x v="59"/>
    <s v="Post"/>
    <s v="Post"/>
    <n v="3710.5476398000001"/>
  </r>
  <r>
    <s v="NonMedia"/>
    <s v="Incremental"/>
    <m/>
    <m/>
    <s v="Event_int_LB_Event_2"/>
    <s v="Event Int Lb Event"/>
    <x v="6"/>
    <s v=" DTC"/>
    <x v="60"/>
    <s v="Post"/>
    <s v="Post"/>
    <n v="0"/>
  </r>
  <r>
    <s v="NonMedia"/>
    <s v="Incremental"/>
    <m/>
    <m/>
    <s v="Event_int_LB_Event_2"/>
    <s v="Event Int Lb Event"/>
    <x v="6"/>
    <s v=" DTC"/>
    <x v="61"/>
    <s v="Post"/>
    <s v="Post"/>
    <n v="0"/>
  </r>
  <r>
    <s v="NonMedia"/>
    <s v="Incremental"/>
    <m/>
    <m/>
    <s v="Event_int_LB_Event_2"/>
    <s v="Event Int Lb Event"/>
    <x v="6"/>
    <s v=" DTC"/>
    <x v="62"/>
    <s v="Post"/>
    <s v="Post"/>
    <n v="3710.5476398000001"/>
  </r>
  <r>
    <s v="NonMedia"/>
    <s v="Incremental"/>
    <m/>
    <m/>
    <s v="Event_int_LB_Event_2"/>
    <s v="Event Int Lb Event"/>
    <x v="6"/>
    <s v=" DTC"/>
    <x v="63"/>
    <s v="Post"/>
    <s v="Post"/>
    <n v="0"/>
  </r>
  <r>
    <s v="NonMedia"/>
    <s v="Incremental"/>
    <m/>
    <m/>
    <s v="Event_int_LB_Event_2"/>
    <s v="Event Int Lb Event"/>
    <x v="6"/>
    <s v=" DTC"/>
    <x v="64"/>
    <s v="Post"/>
    <s v="Post"/>
    <n v="0"/>
  </r>
  <r>
    <s v="NonMedia"/>
    <s v="Incremental"/>
    <m/>
    <m/>
    <s v="Event_int_LB_Event_2"/>
    <s v="Event Int Lb Event"/>
    <x v="6"/>
    <s v=" DTC"/>
    <x v="65"/>
    <s v="Post"/>
    <s v="Post"/>
    <n v="0"/>
  </r>
  <r>
    <s v="NonMedia"/>
    <s v="Incremental"/>
    <m/>
    <m/>
    <s v="Event_int_LB_Event_2"/>
    <s v="Event Int Lb Event"/>
    <x v="6"/>
    <s v=" DTC"/>
    <x v="66"/>
    <s v="Post"/>
    <s v="Post"/>
    <n v="3710.5476398000001"/>
  </r>
  <r>
    <s v="NonMedia"/>
    <s v="Incremental"/>
    <m/>
    <m/>
    <s v="Event_int_LB_Event_2"/>
    <s v="Event Int Lb Event"/>
    <x v="6"/>
    <s v=" DTC"/>
    <x v="67"/>
    <s v="Post"/>
    <s v="Post"/>
    <n v="0"/>
  </r>
  <r>
    <s v="NonMedia"/>
    <s v="Incremental"/>
    <m/>
    <m/>
    <s v="Event_int_LB_Event_2"/>
    <s v="Event Int Lb Event"/>
    <x v="6"/>
    <s v=" DTC"/>
    <x v="68"/>
    <s v="Post"/>
    <s v="Post"/>
    <n v="0"/>
  </r>
  <r>
    <s v="NonMedia"/>
    <s v="Incremental"/>
    <m/>
    <m/>
    <s v="Event_int_LB_Event_2"/>
    <s v="Event Int Lb Event"/>
    <x v="6"/>
    <s v=" DTC"/>
    <x v="69"/>
    <s v="Post"/>
    <s v="Post"/>
    <n v="3710.5476398000001"/>
  </r>
  <r>
    <s v="NonMedia"/>
    <s v="Incremental"/>
    <m/>
    <m/>
    <s v="Event_int_LB_Event_2"/>
    <s v="Event Int Lb Event"/>
    <x v="6"/>
    <s v=" DTC"/>
    <x v="70"/>
    <s v="Post"/>
    <s v="Post"/>
    <n v="0"/>
  </r>
  <r>
    <s v="NonMedia"/>
    <s v="Incremental"/>
    <m/>
    <m/>
    <s v="Event_int_LB_Event_2"/>
    <s v="Event Int Lb Event"/>
    <x v="6"/>
    <s v=" DTC"/>
    <x v="71"/>
    <s v="Post"/>
    <s v="Post"/>
    <n v="0"/>
  </r>
  <r>
    <s v="NonMedia"/>
    <s v="Incremental"/>
    <m/>
    <m/>
    <s v="Event_int_LB_Event_2"/>
    <s v="Event Int Lb Event"/>
    <x v="6"/>
    <s v=" DTC"/>
    <x v="72"/>
    <s v="Post"/>
    <s v="Post"/>
    <n v="0"/>
  </r>
  <r>
    <s v="NonMedia"/>
    <s v="Incremental"/>
    <m/>
    <m/>
    <s v="Event_int_LB_Event_2"/>
    <s v="Event Int Lb Event"/>
    <x v="6"/>
    <s v=" DTC"/>
    <x v="73"/>
    <s v="Post"/>
    <s v="Post"/>
    <n v="3710.5476398000001"/>
  </r>
  <r>
    <s v="NonMedia"/>
    <s v="Incremental"/>
    <m/>
    <m/>
    <s v="Event_int_LB_Event_2"/>
    <s v="Event Int Lb Event"/>
    <x v="6"/>
    <s v=" DTC"/>
    <x v="74"/>
    <s v="Post"/>
    <s v="Post"/>
    <n v="0"/>
  </r>
  <r>
    <s v="NonMedia"/>
    <s v="Incremental"/>
    <m/>
    <m/>
    <s v="Event_int_LB_Event_2"/>
    <s v="Event Int Lb Event"/>
    <x v="6"/>
    <s v=" DTC"/>
    <x v="75"/>
    <s v="Post"/>
    <s v="Post"/>
    <n v="0"/>
  </r>
  <r>
    <s v="NonMedia"/>
    <s v="Incremental"/>
    <m/>
    <m/>
    <s v="Event_int_LB_Event_2"/>
    <s v="Event Int Lb Event"/>
    <x v="6"/>
    <s v=" DTC"/>
    <x v="76"/>
    <s v="Post"/>
    <s v="Post"/>
    <n v="3710.5476398000001"/>
  </r>
  <r>
    <s v="NonMedia"/>
    <s v="Incremental"/>
    <m/>
    <m/>
    <s v="Event_int_LB_Event_2"/>
    <s v="Event Int Lb Event"/>
    <x v="6"/>
    <s v=" DTC"/>
    <x v="77"/>
    <s v="Post"/>
    <s v="Post"/>
    <n v="0"/>
  </r>
  <r>
    <s v="NonMedia"/>
    <s v="Incremental"/>
    <m/>
    <m/>
    <s v="Event_int_LB_Event_2"/>
    <s v="Event Int Lb Event"/>
    <x v="6"/>
    <s v=" DTC"/>
    <x v="78"/>
    <s v="Post"/>
    <s v="Post"/>
    <n v="0"/>
  </r>
  <r>
    <s v="NonMedia"/>
    <s v="Incremental"/>
    <m/>
    <m/>
    <s v="Event_int_LB_Event_2"/>
    <s v="Event Int Lb Event"/>
    <x v="6"/>
    <s v=" DTC"/>
    <x v="79"/>
    <s v="Post"/>
    <s v="Post"/>
    <n v="0"/>
  </r>
  <r>
    <s v="NonMedia"/>
    <s v="Incremental"/>
    <m/>
    <m/>
    <s v="Event_int_LB_Event_2"/>
    <s v="Event Int Lb Event"/>
    <x v="6"/>
    <s v=" DTC"/>
    <x v="80"/>
    <s v="Post"/>
    <s v="Post"/>
    <n v="3710.5476398000001"/>
  </r>
  <r>
    <s v="NonMedia"/>
    <s v="Incremental"/>
    <m/>
    <m/>
    <s v="Event_int_LB_Event_2"/>
    <s v="Event Int Lb Event"/>
    <x v="6"/>
    <s v=" DTC"/>
    <x v="81"/>
    <s v="Post"/>
    <s v="Post"/>
    <n v="0"/>
  </r>
  <r>
    <s v="NonMedia"/>
    <s v="Incremental"/>
    <m/>
    <m/>
    <s v="Event_int_LB_Event_2"/>
    <s v="Event Int Lb Event"/>
    <x v="6"/>
    <s v=" DTC"/>
    <x v="82"/>
    <s v="Post"/>
    <s v="Post"/>
    <n v="0"/>
  </r>
  <r>
    <s v="NonMedia"/>
    <s v="Incremental"/>
    <m/>
    <m/>
    <s v="Event_int_LB_Event_2"/>
    <s v="Event Int Lb Event"/>
    <x v="6"/>
    <s v=" DTC"/>
    <x v="83"/>
    <s v="Post"/>
    <s v="Post"/>
    <n v="3710.5476398000001"/>
  </r>
  <r>
    <s v="NonMedia"/>
    <s v="Incremental"/>
    <m/>
    <m/>
    <s v="Event_int_LB_Event_2"/>
    <s v="Event Int Lb Event"/>
    <x v="6"/>
    <s v=" DTC"/>
    <x v="84"/>
    <s v="Post"/>
    <s v="Post"/>
    <n v="0"/>
  </r>
  <r>
    <s v="NonMedia"/>
    <s v="Incremental"/>
    <m/>
    <m/>
    <s v="Event_int_LB_Event_2"/>
    <s v="Event Int Lb Event"/>
    <x v="6"/>
    <s v=" DTC"/>
    <x v="85"/>
    <s v="Post"/>
    <s v="Post"/>
    <n v="0"/>
  </r>
  <r>
    <s v="NonMedia"/>
    <s v="Incremental"/>
    <m/>
    <m/>
    <s v="Event_int_LB_Event_2"/>
    <s v="Event Int Lb Event"/>
    <x v="6"/>
    <s v=" DTC"/>
    <x v="86"/>
    <s v="Post"/>
    <s v="Post"/>
    <n v="0"/>
  </r>
  <r>
    <s v="NonMedia"/>
    <s v="Incremental"/>
    <m/>
    <m/>
    <s v="Event_int_LB_Event_2"/>
    <s v="Event Int Lb Event"/>
    <x v="6"/>
    <s v=" DTC"/>
    <x v="87"/>
    <s v="Post"/>
    <s v="Post"/>
    <n v="3710.5476398000001"/>
  </r>
  <r>
    <s v="NonMedia"/>
    <s v="Incremental"/>
    <m/>
    <m/>
    <s v="Event_int_LB_Event_2"/>
    <s v="Event Int Lb Event"/>
    <x v="6"/>
    <s v=" DTC"/>
    <x v="88"/>
    <s v="Post"/>
    <s v="Post"/>
    <n v="0"/>
  </r>
  <r>
    <s v="NonMedia"/>
    <s v="Incremental"/>
    <m/>
    <m/>
    <s v="Event_int_LB_Event_2"/>
    <s v="Event Int Lb Event"/>
    <x v="6"/>
    <s v=" DTC"/>
    <x v="89"/>
    <s v="Post"/>
    <s v="Post"/>
    <n v="0"/>
  </r>
  <r>
    <s v="NonMedia"/>
    <s v="Incremental"/>
    <m/>
    <m/>
    <s v="Event_int_LB_Event_2"/>
    <s v="Event Int Lb Event"/>
    <x v="6"/>
    <s v=" DTC"/>
    <x v="90"/>
    <s v="Post"/>
    <s v="Post"/>
    <n v="3710.5476398000001"/>
  </r>
  <r>
    <s v="NonMedia"/>
    <s v="Incremental"/>
    <m/>
    <m/>
    <s v="Event_int_LB_Event_2"/>
    <s v="Event Int Lb Event"/>
    <x v="6"/>
    <s v=" DTC"/>
    <x v="91"/>
    <s v="Post"/>
    <s v="Post"/>
    <n v="0"/>
  </r>
  <r>
    <s v="NonMedia"/>
    <s v="Incremental"/>
    <m/>
    <m/>
    <s v="Event_int_LB_Event_2"/>
    <s v="Event Int Lb Event"/>
    <x v="6"/>
    <s v=" DTC"/>
    <x v="92"/>
    <s v="Post"/>
    <s v="Post"/>
    <n v="0"/>
  </r>
  <r>
    <s v="NonMedia"/>
    <s v="Incremental"/>
    <m/>
    <m/>
    <s v="Event_int_LB_Event_2"/>
    <s v="Event Int Lb Event"/>
    <x v="6"/>
    <s v=" DTC"/>
    <x v="93"/>
    <s v="Post"/>
    <s v="Post"/>
    <n v="0"/>
  </r>
  <r>
    <s v="NonMedia"/>
    <s v="Incremental"/>
    <m/>
    <m/>
    <s v="Event_int_LB_Event_2"/>
    <s v="Event Int Lb Event"/>
    <x v="6"/>
    <s v=" DTC"/>
    <x v="94"/>
    <s v="Post"/>
    <s v="Post"/>
    <n v="3710.5476398000001"/>
  </r>
  <r>
    <s v="NonMedia"/>
    <s v="Incremental"/>
    <m/>
    <m/>
    <s v="Event_int_LB_Event_2"/>
    <s v="Event Int Lb Event"/>
    <x v="6"/>
    <s v=" DTC"/>
    <x v="95"/>
    <s v="Post"/>
    <s v="Post"/>
    <n v="0"/>
  </r>
  <r>
    <s v="NonMedia"/>
    <s v="Incremental"/>
    <m/>
    <m/>
    <s v="Event_int_LB_Event_2"/>
    <s v="Event Int Lb Event"/>
    <x v="6"/>
    <s v=" DTC"/>
    <x v="96"/>
    <s v="Post"/>
    <s v="Post"/>
    <n v="0"/>
  </r>
  <r>
    <s v="NonMedia"/>
    <s v="Incremental"/>
    <m/>
    <m/>
    <s v="Event_int_LB_Event_2"/>
    <s v="Event Int Lb Event"/>
    <x v="6"/>
    <s v=" DTC"/>
    <x v="97"/>
    <s v="Post"/>
    <s v="Post"/>
    <n v="3710.5476398000001"/>
  </r>
  <r>
    <s v="NonMedia"/>
    <s v="Incremental"/>
    <m/>
    <m/>
    <s v="Event_int_LB_Event_2"/>
    <s v="Event Int Lb Event"/>
    <x v="6"/>
    <s v=" DTC"/>
    <x v="98"/>
    <s v="Post"/>
    <s v="Post"/>
    <n v="0"/>
  </r>
  <r>
    <s v="NonMedia"/>
    <s v="Incremental"/>
    <m/>
    <m/>
    <s v="Event_int_LB_Event_2"/>
    <s v="Event Int Lb Event"/>
    <x v="6"/>
    <s v=" DTC"/>
    <x v="99"/>
    <s v="Post"/>
    <s v="Post"/>
    <n v="0"/>
  </r>
  <r>
    <s v="NonMedia"/>
    <s v="Incremental"/>
    <m/>
    <m/>
    <s v="Event_int_LB_Event_2"/>
    <s v="Event Int Lb Event"/>
    <x v="6"/>
    <s v=" DTC"/>
    <x v="100"/>
    <s v="Post"/>
    <s v="Post"/>
    <n v="0"/>
  </r>
  <r>
    <s v="NonMedia"/>
    <s v="Incremental"/>
    <m/>
    <m/>
    <s v="Event_int_LB_Event_2"/>
    <s v="Event Int Lb Event"/>
    <x v="6"/>
    <s v=" DTC"/>
    <x v="101"/>
    <s v="Post"/>
    <s v="Post"/>
    <n v="3710.5476398000001"/>
  </r>
  <r>
    <s v="NonMedia"/>
    <s v="Incremental"/>
    <m/>
    <m/>
    <s v="Event_int_LB_Event_2"/>
    <s v="Event Int Lb Event"/>
    <x v="6"/>
    <s v=" DTC"/>
    <x v="102"/>
    <s v="Post"/>
    <s v="Post"/>
    <n v="0"/>
  </r>
  <r>
    <s v="NonMedia"/>
    <s v="Incremental"/>
    <m/>
    <m/>
    <s v="Event_int_LB_Event_2"/>
    <s v="Event Int Lb Event"/>
    <x v="6"/>
    <s v=" DTC"/>
    <x v="103"/>
    <s v="Post"/>
    <s v="Post"/>
    <n v="0"/>
  </r>
  <r>
    <s v="NonMedia"/>
    <s v="Incremental"/>
    <m/>
    <m/>
    <s v="Event_int_LB_Event_2"/>
    <s v="Event Int Lb Event"/>
    <x v="6"/>
    <s v=" DTC"/>
    <x v="104"/>
    <s v="Post"/>
    <s v="Post"/>
    <n v="3710.5476398000001"/>
  </r>
  <r>
    <s v="NonMedia"/>
    <s v="Incremental"/>
    <m/>
    <m/>
    <s v="Event_int_LB_Event_2"/>
    <s v="Event Int Lb Event"/>
    <x v="6"/>
    <s v=" DTC"/>
    <x v="105"/>
    <s v="Post"/>
    <s v="Post"/>
    <n v="0"/>
  </r>
  <r>
    <s v="NonMedia"/>
    <s v="Incremental"/>
    <m/>
    <m/>
    <s v="Event_int_LB_Event_2"/>
    <s v="Event Int Lb Event"/>
    <x v="6"/>
    <s v=" DTC"/>
    <x v="106"/>
    <s v="Post"/>
    <s v="Post"/>
    <n v="0"/>
  </r>
  <r>
    <s v="NonMedia"/>
    <s v="Incremental"/>
    <m/>
    <m/>
    <s v="Event_int_LB_Event_2"/>
    <s v="Event Int Lb Event"/>
    <x v="6"/>
    <s v=" DTC"/>
    <x v="107"/>
    <s v="Post"/>
    <s v="Post"/>
    <n v="0"/>
  </r>
  <r>
    <s v="NonMedia"/>
    <s v="Incremental"/>
    <m/>
    <m/>
    <s v="Event_int_LB_Event_2"/>
    <s v="Event Int Lb Event"/>
    <x v="6"/>
    <s v=" DTC"/>
    <x v="108"/>
    <s v="Post"/>
    <s v="Post"/>
    <n v="3710.5476398000001"/>
  </r>
  <r>
    <s v="NonMedia"/>
    <s v="Incremental"/>
    <m/>
    <m/>
    <s v="Event_int_LB_Event_2"/>
    <s v="Event Int Lb Event"/>
    <x v="6"/>
    <s v=" DTC"/>
    <x v="109"/>
    <s v="Post"/>
    <s v="Post"/>
    <n v="0"/>
  </r>
  <r>
    <s v="NonMedia"/>
    <s v="Incremental"/>
    <m/>
    <m/>
    <s v="Event_int_LB_Event_2"/>
    <s v="Event Int Lb Event"/>
    <x v="6"/>
    <s v=" DTC"/>
    <x v="110"/>
    <s v="Post"/>
    <s v="Post"/>
    <n v="0"/>
  </r>
  <r>
    <s v="NonMedia"/>
    <s v="Incremental"/>
    <m/>
    <m/>
    <s v="Event_int_LB_Event_2"/>
    <s v="Event Int Lb Event"/>
    <x v="6"/>
    <s v=" DTC"/>
    <x v="111"/>
    <s v="Post"/>
    <s v="Post"/>
    <n v="3710.5476398000001"/>
  </r>
  <r>
    <s v="NonMedia"/>
    <s v="Incremental"/>
    <m/>
    <m/>
    <s v="Event_int_LB_Event_2"/>
    <s v="Event Int Lb Event"/>
    <x v="6"/>
    <s v=" DTC"/>
    <x v="112"/>
    <s v="Post"/>
    <s v="Post"/>
    <n v="0"/>
  </r>
  <r>
    <s v="NonMedia"/>
    <s v="Incremental"/>
    <m/>
    <m/>
    <s v="Event_int_LB_Event_2"/>
    <s v="Event Int Lb Event"/>
    <x v="6"/>
    <s v=" DTC"/>
    <x v="113"/>
    <s v="Post"/>
    <s v="Post"/>
    <n v="0"/>
  </r>
  <r>
    <s v="NonMedia"/>
    <s v="Incremental"/>
    <m/>
    <m/>
    <s v="Event_int_LB_Event_2"/>
    <s v="Event Int Lb Event"/>
    <x v="6"/>
    <s v=" DTC"/>
    <x v="114"/>
    <s v="Post"/>
    <n v="0"/>
    <n v="0"/>
  </r>
  <r>
    <s v="NonMedia"/>
    <s v="Incremental"/>
    <m/>
    <m/>
    <s v="Event_int_LB_Event_2"/>
    <s v="Event Int Lb Event"/>
    <x v="6"/>
    <s v=" DTC"/>
    <x v="115"/>
    <s v="Post"/>
    <n v="0"/>
    <n v="3710.5476398000001"/>
  </r>
  <r>
    <s v="NonMedia"/>
    <s v="Incremental"/>
    <m/>
    <m/>
    <s v="Event_int_LB_Event_2"/>
    <s v="Event Int Lb Event"/>
    <x v="6"/>
    <s v=" DTC"/>
    <x v="116"/>
    <s v="Post"/>
    <n v="0"/>
    <n v="0"/>
  </r>
  <r>
    <s v="NonMedia"/>
    <s v="Incremental"/>
    <m/>
    <m/>
    <s v="Event_int_LB_Event_2"/>
    <s v="Event Int Lb Event"/>
    <x v="6"/>
    <s v=" DTC"/>
    <x v="117"/>
    <s v="Post"/>
    <n v="0"/>
    <n v="0"/>
  </r>
  <r>
    <s v="NonMedia"/>
    <s v="Incremental"/>
    <m/>
    <m/>
    <s v="Event_int_LB_Event_2"/>
    <s v="Event Int Lb Event"/>
    <x v="6"/>
    <s v=" DTC"/>
    <x v="118"/>
    <s v="Post"/>
    <n v="0"/>
    <n v="3710.5476398000001"/>
  </r>
  <r>
    <s v="NonMedia"/>
    <s v="Incremental"/>
    <m/>
    <m/>
    <s v="Event_int_LB_Event_2"/>
    <s v="Event Int Lb Event"/>
    <x v="6"/>
    <s v=" DTC"/>
    <x v="119"/>
    <s v="Post"/>
    <n v="0"/>
    <n v="0"/>
  </r>
  <r>
    <s v="NonMedia"/>
    <s v="Incremental"/>
    <m/>
    <m/>
    <s v="Event_int_LB_Event_2"/>
    <s v="Event Int Lb Event"/>
    <x v="6"/>
    <s v=" DTC"/>
    <x v="120"/>
    <s v="Post"/>
    <n v="0"/>
    <n v="0"/>
  </r>
  <r>
    <s v="NonMedia"/>
    <s v="Incremental"/>
    <m/>
    <m/>
    <s v="Event_int_LB_Event_2"/>
    <s v="Event Int Lb Event"/>
    <x v="6"/>
    <s v=" DTC"/>
    <x v="121"/>
    <s v="Post"/>
    <n v="0"/>
    <n v="0"/>
  </r>
  <r>
    <s v="NonMedia"/>
    <s v="Incremental"/>
    <m/>
    <m/>
    <s v="Event_int_LB_Event_2"/>
    <s v="Event Int Lb Event"/>
    <x v="6"/>
    <s v=" DTC"/>
    <x v="122"/>
    <s v="Post"/>
    <n v="0"/>
    <n v="3710.5476398000001"/>
  </r>
  <r>
    <s v="NonMedia"/>
    <s v="Incremental"/>
    <m/>
    <m/>
    <s v="Event_int_LB_Event_2"/>
    <s v="Event Int Lb Event"/>
    <x v="6"/>
    <s v=" DTC"/>
    <x v="123"/>
    <s v="Post"/>
    <n v="0"/>
    <n v="0"/>
  </r>
  <r>
    <s v="NonMedia"/>
    <s v="Incremental"/>
    <m/>
    <m/>
    <s v="Event_int_LB_Event_2"/>
    <s v="Event Int Lb Event"/>
    <x v="6"/>
    <s v=" DTC"/>
    <x v="124"/>
    <s v="Post"/>
    <n v="0"/>
    <n v="0"/>
  </r>
  <r>
    <s v="NonMedia"/>
    <s v="Incremental"/>
    <m/>
    <m/>
    <s v="Event_int_LB_Event_2"/>
    <s v="Event Int Lb Event"/>
    <x v="6"/>
    <s v=" DTC"/>
    <x v="125"/>
    <s v="Post"/>
    <n v="0"/>
    <n v="3710.5476398000001"/>
  </r>
  <r>
    <s v="NonMedia"/>
    <s v="Incremental"/>
    <m/>
    <m/>
    <s v="Event_int_LB_Event_2"/>
    <s v="Event Int Lb Event"/>
    <x v="6"/>
    <s v=" DTC"/>
    <x v="126"/>
    <s v="Post"/>
    <n v="0"/>
    <n v="0"/>
  </r>
  <r>
    <s v="NonMedia"/>
    <s v="Incremental"/>
    <m/>
    <m/>
    <s v="Event_int_LB_Event_2"/>
    <s v="Event Int Lb Event"/>
    <x v="6"/>
    <s v=" DTC"/>
    <x v="127"/>
    <s v="Post"/>
    <n v="0"/>
    <n v="0"/>
  </r>
  <r>
    <s v="NonMedia"/>
    <s v="Incremental"/>
    <m/>
    <m/>
    <s v="Event_int_LB_Event_2"/>
    <s v="Event Int Lb Event"/>
    <x v="6"/>
    <s v=" DTC"/>
    <x v="128"/>
    <s v="Post"/>
    <n v="0"/>
    <n v="0"/>
  </r>
  <r>
    <s v="NonMedia"/>
    <s v="Incremental"/>
    <m/>
    <m/>
    <s v="Event_int_LB_Event_2"/>
    <s v="Event Int Lb Event"/>
    <x v="6"/>
    <s v=" DTC"/>
    <x v="129"/>
    <s v="Post"/>
    <n v="0"/>
    <n v="3710.5476398000001"/>
  </r>
  <r>
    <s v="NonMedia"/>
    <s v="Incremental"/>
    <m/>
    <m/>
    <s v="Event_int_LB_Event_2"/>
    <s v="Event Int Lb Event"/>
    <x v="6"/>
    <s v=" DTC"/>
    <x v="130"/>
    <s v="Post"/>
    <n v="0"/>
    <n v="0"/>
  </r>
  <r>
    <s v="NonMedia"/>
    <s v="Incremental"/>
    <m/>
    <m/>
    <s v="Event_int_LB_Event_2"/>
    <s v="Event Int Lb Event"/>
    <x v="6"/>
    <s v=" DTC"/>
    <x v="131"/>
    <s v="Post"/>
    <n v="0"/>
    <n v="0"/>
  </r>
  <r>
    <s v="NonMedia"/>
    <s v="Incremental"/>
    <m/>
    <m/>
    <s v="Event_int_LB_Event_2"/>
    <s v="Event Int Lb Event"/>
    <x v="6"/>
    <s v=" DTC"/>
    <x v="132"/>
    <s v="Post"/>
    <n v="0"/>
    <n v="3710.5476398000001"/>
  </r>
  <r>
    <s v="NonMedia"/>
    <s v="Incremental"/>
    <m/>
    <m/>
    <s v="Event_int_LB_Event_2"/>
    <s v="Event Int Lb Event"/>
    <x v="6"/>
    <s v=" DTC"/>
    <x v="133"/>
    <s v="Post"/>
    <n v="0"/>
    <n v="0"/>
  </r>
  <r>
    <s v="NonMedia"/>
    <s v="Incremental"/>
    <m/>
    <m/>
    <s v="Event_int_LB_Event_2"/>
    <s v="Event Int Lb Event"/>
    <x v="6"/>
    <s v=" DTC"/>
    <x v="134"/>
    <s v="Post"/>
    <n v="0"/>
    <n v="0"/>
  </r>
  <r>
    <s v="NonMedia"/>
    <s v="Incremental"/>
    <m/>
    <m/>
    <s v="Event_int_LB_Event_2"/>
    <s v="Event Int Lb Event"/>
    <x v="6"/>
    <s v=" DTC"/>
    <x v="135"/>
    <s v="Post"/>
    <n v="0"/>
    <n v="0"/>
  </r>
  <r>
    <s v="NonMedia"/>
    <s v="Incremental"/>
    <m/>
    <m/>
    <s v="Event_int_LB_Event_2"/>
    <s v="Event Int Lb Event"/>
    <x v="6"/>
    <s v=" DTC"/>
    <x v="136"/>
    <s v="Post"/>
    <n v="0"/>
    <n v="3710.5476398000001"/>
  </r>
  <r>
    <s v="NonMedia"/>
    <s v="Incremental"/>
    <m/>
    <m/>
    <s v="Event_int_LB_Event_2"/>
    <s v="Event Int Lb Event"/>
    <x v="6"/>
    <s v=" DTC"/>
    <x v="137"/>
    <s v="Post"/>
    <n v="0"/>
    <n v="0"/>
  </r>
  <r>
    <s v="NonMedia"/>
    <s v="Incremental"/>
    <m/>
    <m/>
    <s v="Event_int_LB_Event_2"/>
    <s v="Event Int Lb Event"/>
    <x v="6"/>
    <s v=" DTC"/>
    <x v="138"/>
    <s v="Post"/>
    <n v="0"/>
    <n v="0"/>
  </r>
  <r>
    <s v="NonMedia"/>
    <s v="Incremental"/>
    <m/>
    <m/>
    <s v="Event_int_LB_Event_2"/>
    <s v="Event Int Lb Event"/>
    <x v="6"/>
    <s v=" DTC"/>
    <x v="139"/>
    <s v="Post"/>
    <n v="0"/>
    <n v="3710.5476398000001"/>
  </r>
  <r>
    <s v="NonMedia"/>
    <s v="Incremental"/>
    <m/>
    <m/>
    <s v="Event_int_LB_Event_2"/>
    <s v="Event Int Lb Event"/>
    <x v="6"/>
    <s v=" DTC"/>
    <x v="140"/>
    <s v="Post"/>
    <n v="0"/>
    <n v="0"/>
  </r>
  <r>
    <s v="NonMedia"/>
    <s v="Incremental"/>
    <m/>
    <m/>
    <s v="Event_int_LB_Event_2"/>
    <s v="Event Int Lb Event"/>
    <x v="6"/>
    <s v=" DTC"/>
    <x v="141"/>
    <s v="Post"/>
    <n v="0"/>
    <n v="0"/>
  </r>
  <r>
    <s v="NonMedia"/>
    <s v="Incremental"/>
    <m/>
    <m/>
    <s v="Event_int_LB_Event_2"/>
    <s v="Event Int Lb Event"/>
    <x v="6"/>
    <s v=" DTC"/>
    <x v="142"/>
    <s v="Post"/>
    <n v="0"/>
    <n v="0"/>
  </r>
  <r>
    <s v="NonMedia"/>
    <s v="Incremental"/>
    <m/>
    <m/>
    <s v="Event_int_LB_Event_2"/>
    <s v="Event Int Lb Event"/>
    <x v="6"/>
    <s v=" DTC"/>
    <x v="143"/>
    <s v="Post"/>
    <n v="0"/>
    <n v="3710.5476398000001"/>
  </r>
  <r>
    <s v="NonMedia"/>
    <s v="Incremental"/>
    <m/>
    <m/>
    <s v="Event_int_LB_Event_2"/>
    <s v="Event Int Lb Event"/>
    <x v="6"/>
    <s v=" DTC"/>
    <x v="144"/>
    <s v="Post"/>
    <n v="0"/>
    <n v="0"/>
  </r>
  <r>
    <s v="NonMedia"/>
    <s v="Incremental"/>
    <m/>
    <m/>
    <s v="Event_int_LB_Event_2"/>
    <s v="Event Int Lb Event"/>
    <x v="6"/>
    <s v=" DTC"/>
    <x v="145"/>
    <s v="Post"/>
    <n v="0"/>
    <n v="0"/>
  </r>
  <r>
    <s v="NonMedia"/>
    <s v="Incremental"/>
    <m/>
    <m/>
    <s v="Event_int_LB_Event_2"/>
    <s v="Event Int Lb Event"/>
    <x v="6"/>
    <s v=" DTC"/>
    <x v="146"/>
    <s v="Post"/>
    <n v="0"/>
    <n v="3710.5476398000001"/>
  </r>
  <r>
    <s v="NonMedia"/>
    <s v="Incremental"/>
    <m/>
    <m/>
    <s v="Event_int_LB_Event_2"/>
    <s v="Event Int Lb Event"/>
    <x v="6"/>
    <s v=" DTC"/>
    <x v="147"/>
    <s v="Post"/>
    <n v="0"/>
    <n v="0"/>
  </r>
  <r>
    <s v="NonMedia"/>
    <s v="Incremental"/>
    <m/>
    <m/>
    <s v="Event_int_LB_Event_2"/>
    <s v="Event Int Lb Event"/>
    <x v="6"/>
    <s v=" DTC"/>
    <x v="148"/>
    <s v="Post"/>
    <n v="0"/>
    <n v="0"/>
  </r>
  <r>
    <s v="NonMedia"/>
    <s v="Incremental"/>
    <m/>
    <m/>
    <s v="Event_int_LB_Event_2"/>
    <s v="Event Int Lb Event"/>
    <x v="6"/>
    <s v=" DTC"/>
    <x v="149"/>
    <s v="Post"/>
    <n v="0"/>
    <n v="0"/>
  </r>
  <r>
    <s v="NonMedia"/>
    <s v="Incremental"/>
    <m/>
    <m/>
    <s v="Event_int_LB_Event_2"/>
    <s v="Event Int Lb Event"/>
    <x v="6"/>
    <s v=" DTC"/>
    <x v="150"/>
    <s v="Post"/>
    <n v="0"/>
    <n v="3710.5476398000001"/>
  </r>
  <r>
    <s v="NonMedia"/>
    <s v="Incremental"/>
    <m/>
    <m/>
    <s v="Event_int_LB_Event_2"/>
    <s v="Event Int Lb Event"/>
    <x v="6"/>
    <s v=" DTC"/>
    <x v="151"/>
    <s v="Post"/>
    <n v="0"/>
    <n v="0"/>
  </r>
  <r>
    <s v="NonMedia"/>
    <s v="Incremental"/>
    <m/>
    <m/>
    <s v="Event_int_LB_Event_2"/>
    <s v="Event Int Lb Event"/>
    <x v="6"/>
    <s v=" DTC"/>
    <x v="152"/>
    <s v="Post"/>
    <n v="0"/>
    <n v="0"/>
  </r>
  <r>
    <s v="NonMedia"/>
    <s v="Incremental"/>
    <m/>
    <m/>
    <s v="Event_int_LB_Event_2"/>
    <s v="Event Int Lb Event"/>
    <x v="6"/>
    <s v=" DTC"/>
    <x v="153"/>
    <s v="Post"/>
    <n v="0"/>
    <n v="3710.5476398000001"/>
  </r>
  <r>
    <s v="NonMedia"/>
    <s v="Incremental"/>
    <m/>
    <m/>
    <s v="Event_int_LB_Event_2"/>
    <s v="Event Int Lb Event"/>
    <x v="6"/>
    <s v=" DTC"/>
    <x v="154"/>
    <s v="Post"/>
    <n v="0"/>
    <n v="0"/>
  </r>
  <r>
    <s v="NonMedia"/>
    <s v="Incremental"/>
    <m/>
    <m/>
    <s v="Event_int_LB_Event_2"/>
    <s v="Event Int Lb Event"/>
    <x v="6"/>
    <s v=" DTC"/>
    <x v="155"/>
    <s v="Post"/>
    <n v="0"/>
    <n v="0"/>
  </r>
  <r>
    <s v="NonMedia"/>
    <s v="Incremental"/>
    <m/>
    <m/>
    <s v="Event_int_LB_Event_2"/>
    <s v="Event Int Lb Event"/>
    <x v="6"/>
    <s v=" DTC"/>
    <x v="156"/>
    <s v="Post"/>
    <n v="0"/>
    <n v="0"/>
  </r>
  <r>
    <s v="NonMedia"/>
    <s v="Incremental"/>
    <m/>
    <m/>
    <s v="Event_int_LB_Event_2"/>
    <s v="Event Int Lb Event"/>
    <x v="6"/>
    <s v=" DTC"/>
    <x v="157"/>
    <s v="Post"/>
    <n v="0"/>
    <n v="3710.5476398000001"/>
  </r>
  <r>
    <s v="NonMedia"/>
    <s v="Incremental"/>
    <m/>
    <m/>
    <s v="Event_int_LB_Event_2"/>
    <s v="Event Int Lb Event"/>
    <x v="6"/>
    <s v=" DTC"/>
    <x v="158"/>
    <s v="Post"/>
    <n v="0"/>
    <n v="0"/>
  </r>
  <r>
    <s v="NonMedia"/>
    <s v="Incremental"/>
    <m/>
    <m/>
    <s v="Event_int_LB_Event_2"/>
    <s v="Event Int Lb Event"/>
    <x v="6"/>
    <s v=" DTC"/>
    <x v="159"/>
    <s v="Post"/>
    <n v="0"/>
    <n v="0"/>
  </r>
  <r>
    <s v="NonMedia"/>
    <s v="Incremental"/>
    <m/>
    <m/>
    <s v="Event_int_LB_Event_2"/>
    <s v="Event Int Lb Event"/>
    <x v="6"/>
    <s v=" DTC"/>
    <x v="160"/>
    <s v="Post"/>
    <n v="0"/>
    <n v="3710.5476398000001"/>
  </r>
  <r>
    <s v="NonMedia"/>
    <s v="Incremental"/>
    <m/>
    <m/>
    <s v="Event_int_LB_Event_2"/>
    <s v="Event Int Lb Event"/>
    <x v="6"/>
    <s v=" DTC"/>
    <x v="161"/>
    <s v="Post"/>
    <n v="0"/>
    <n v="0"/>
  </r>
  <r>
    <s v="NonMedia"/>
    <s v="Incremental"/>
    <m/>
    <m/>
    <s v="Event_int_LB_Event_2"/>
    <s v="Event Int Lb Event"/>
    <x v="6"/>
    <s v=" DTC"/>
    <x v="162"/>
    <s v="Post"/>
    <n v="0"/>
    <n v="0"/>
  </r>
  <r>
    <s v="NonMedia"/>
    <s v="Incremental"/>
    <m/>
    <m/>
    <s v="Event_int_LB_Event_2"/>
    <s v="Event Int Lb Event"/>
    <x v="6"/>
    <s v=" DTC"/>
    <x v="163"/>
    <s v="Post"/>
    <n v="0"/>
    <n v="0"/>
  </r>
  <r>
    <s v="NonMedia"/>
    <s v="Incremental"/>
    <m/>
    <m/>
    <s v="Event_int_LB_Event_2"/>
    <s v="Event Int Lb Event"/>
    <x v="6"/>
    <s v=" DTC"/>
    <x v="164"/>
    <s v="Post"/>
    <n v="0"/>
    <n v="3710.5476398000001"/>
  </r>
  <r>
    <s v="NonMedia"/>
    <s v="Incremental"/>
    <m/>
    <m/>
    <s v="Event_int_LB_Event_2"/>
    <s v="Event Int Lb Event"/>
    <x v="6"/>
    <s v=" DTC"/>
    <x v="165"/>
    <s v="Post"/>
    <n v="0"/>
    <n v="0"/>
  </r>
  <r>
    <s v="NonMedia"/>
    <s v="Incremental"/>
    <m/>
    <m/>
    <s v="Event_int_LB_Event_2"/>
    <s v="Event Int Lb Event"/>
    <x v="6"/>
    <s v=" DTC"/>
    <x v="166"/>
    <s v="Post"/>
    <n v="0"/>
    <n v="0"/>
  </r>
  <r>
    <s v="NonMedia"/>
    <s v="Incremental"/>
    <m/>
    <m/>
    <s v="Event_int_LB_Event_2"/>
    <s v="Event Int Lb Event"/>
    <x v="6"/>
    <s v=" DTC"/>
    <x v="167"/>
    <s v="Post"/>
    <n v="0"/>
    <n v="3710.5476398000001"/>
  </r>
  <r>
    <s v="NonMedia"/>
    <s v="Incremental"/>
    <m/>
    <m/>
    <s v="Event_int_LB_Event_2"/>
    <s v="Event Int Lb Event"/>
    <x v="6"/>
    <s v=" DTC"/>
    <x v="168"/>
    <s v="Post"/>
    <n v="0"/>
    <n v="0"/>
  </r>
  <r>
    <s v="NonMedia"/>
    <s v="Incremental"/>
    <m/>
    <m/>
    <s v="Event_int_LB_Event_2"/>
    <s v="Event Int Lb Event"/>
    <x v="6"/>
    <s v=" DTC"/>
    <x v="169"/>
    <s v="Post"/>
    <n v="0"/>
    <n v="0"/>
  </r>
  <r>
    <s v="NonMedia"/>
    <s v="Incremental"/>
    <m/>
    <m/>
    <s v="Event_int_LB_Event_2"/>
    <s v="Event Int Lb Event"/>
    <x v="6"/>
    <s v=" DTC"/>
    <x v="170"/>
    <s v="Post"/>
    <n v="0"/>
    <n v="0"/>
  </r>
  <r>
    <s v="NonMedia"/>
    <s v="Incremental"/>
    <m/>
    <m/>
    <s v="Event_int_LB_Event_2"/>
    <s v="Event Int Lb Event"/>
    <x v="6"/>
    <s v=" DTC"/>
    <x v="171"/>
    <s v="Post"/>
    <n v="0"/>
    <n v="3710.5476398000001"/>
  </r>
  <r>
    <s v="NonMedia"/>
    <s v="Incremental"/>
    <m/>
    <m/>
    <s v="Event_int_LB_Event_2"/>
    <s v="Event Int Lb Event"/>
    <x v="6"/>
    <s v=" DTC"/>
    <x v="172"/>
    <s v="Post"/>
    <n v="0"/>
    <n v="0"/>
  </r>
  <r>
    <s v="NonMedia"/>
    <s v="Incremental"/>
    <m/>
    <m/>
    <s v="Event_int_LB_Event_2"/>
    <s v="Event Int Lb Event"/>
    <x v="6"/>
    <s v=" DTC"/>
    <x v="173"/>
    <s v="Post"/>
    <n v="0"/>
    <n v="0"/>
  </r>
  <r>
    <s v="NonMedia"/>
    <s v="Incremental"/>
    <m/>
    <m/>
    <s v="Event_int_LB_Event_2"/>
    <s v="Event Int Lb Event"/>
    <x v="6"/>
    <s v=" DTC"/>
    <x v="174"/>
    <s v="Post"/>
    <n v="0"/>
    <n v="3710.5476398000001"/>
  </r>
  <r>
    <s v="NonMedia"/>
    <s v="Incremental"/>
    <m/>
    <m/>
    <s v="Event_int_LB_Event_2"/>
    <s v="Event Int Lb Event"/>
    <x v="6"/>
    <s v=" DTC"/>
    <x v="175"/>
    <s v="Post"/>
    <n v="0"/>
    <n v="0"/>
  </r>
  <r>
    <s v="NonMedia"/>
    <s v="Incremental"/>
    <m/>
    <m/>
    <s v="Event_int_LB_Event_2"/>
    <s v="Event Int Lb Event"/>
    <x v="6"/>
    <s v=" DTC"/>
    <x v="176"/>
    <s v="Post"/>
    <n v="0"/>
    <n v="0"/>
  </r>
  <r>
    <s v="NonMedia"/>
    <s v="Incremental"/>
    <m/>
    <m/>
    <s v="Event_int_LB_Event_2"/>
    <s v="Event Int Lb Event"/>
    <x v="6"/>
    <s v=" DTC"/>
    <x v="177"/>
    <s v="Post"/>
    <n v="0"/>
    <n v="0"/>
  </r>
  <r>
    <s v="NonMedia"/>
    <s v="Incremental"/>
    <m/>
    <m/>
    <s v="Event_int_LB_Event_2"/>
    <s v="Event Int Lb Event"/>
    <x v="6"/>
    <s v=" DTC"/>
    <x v="178"/>
    <s v="Post"/>
    <n v="0"/>
    <n v="3710.5476398000001"/>
  </r>
  <r>
    <s v="NonMedia"/>
    <s v="Incremental"/>
    <m/>
    <m/>
    <s v="Event_int_LB_Event_2"/>
    <s v="Event Int Lb Event"/>
    <x v="6"/>
    <s v=" DTC"/>
    <x v="179"/>
    <s v="Post"/>
    <n v="0"/>
    <n v="0"/>
  </r>
  <r>
    <s v="NonMedia"/>
    <s v="Incremental"/>
    <m/>
    <m/>
    <s v="Event_int_LB_Event_2"/>
    <s v="Event Int Lb Event"/>
    <x v="6"/>
    <s v=" DTC"/>
    <x v="180"/>
    <s v="Post"/>
    <n v="0"/>
    <n v="0"/>
  </r>
  <r>
    <s v="NonMedia"/>
    <s v="Incremental"/>
    <m/>
    <m/>
    <s v="Event_int_LB_Event_2"/>
    <s v="Event Int Lb Event"/>
    <x v="6"/>
    <s v=" DTC"/>
    <x v="181"/>
    <s v="Post"/>
    <n v="0"/>
    <n v="3710.5476398000001"/>
  </r>
  <r>
    <s v="NonMedia"/>
    <s v="Incremental"/>
    <m/>
    <m/>
    <s v="Event_int_LB_Event_2"/>
    <s v="Event Int Lb Event"/>
    <x v="6"/>
    <s v=" DTC"/>
    <x v="182"/>
    <s v="Post"/>
    <n v="0"/>
    <n v="0"/>
  </r>
  <r>
    <s v="NonMedia"/>
    <s v="Incremental"/>
    <m/>
    <m/>
    <s v="Event_int_LB_Event_2"/>
    <s v="Event Int Lb Event"/>
    <x v="6"/>
    <s v=" DTC"/>
    <x v="183"/>
    <s v="Post"/>
    <n v="0"/>
    <n v="0"/>
  </r>
  <r>
    <s v="NonMedia"/>
    <s v="Incremental"/>
    <m/>
    <m/>
    <s v="Event_int_LB_Event_2"/>
    <s v="Event Int Lb Event"/>
    <x v="6"/>
    <s v=" DTC"/>
    <x v="184"/>
    <s v="Post"/>
    <n v="0"/>
    <n v="0"/>
  </r>
  <r>
    <s v="NonMedia"/>
    <s v="Incremental"/>
    <m/>
    <m/>
    <s v="Event_int_LB_Event_2"/>
    <s v="Event Int Lb Event"/>
    <x v="6"/>
    <s v=" DTC"/>
    <x v="185"/>
    <s v="Post"/>
    <n v="0"/>
    <n v="3710.5476398000001"/>
  </r>
  <r>
    <s v="NonMedia"/>
    <s v="Incremental"/>
    <m/>
    <m/>
    <s v="Event_int_LB_Event_2"/>
    <s v="Event Int Lb Event"/>
    <x v="6"/>
    <s v=" DTC"/>
    <x v="186"/>
    <s v="Post"/>
    <n v="0"/>
    <n v="0"/>
  </r>
  <r>
    <s v="NonMedia"/>
    <s v="Incremental"/>
    <m/>
    <m/>
    <s v="Event_int_LB_Event_2"/>
    <s v="Event Int Lb Event"/>
    <x v="6"/>
    <s v=" DTC"/>
    <x v="187"/>
    <s v="Post"/>
    <n v="0"/>
    <n v="0"/>
  </r>
  <r>
    <s v="NonMedia"/>
    <s v="Incremental"/>
    <m/>
    <m/>
    <s v="Event_int_LB_Event_2"/>
    <s v="Event Int Lb Event"/>
    <x v="6"/>
    <s v=" DTC"/>
    <x v="188"/>
    <s v="Post"/>
    <n v="0"/>
    <n v="0"/>
  </r>
  <r>
    <s v="NonMedia"/>
    <s v="Incremental"/>
    <m/>
    <m/>
    <s v="Event_int_LB_Event_2"/>
    <s v="Event Int Lb Event"/>
    <x v="6"/>
    <s v=" DTC"/>
    <x v="189"/>
    <s v="Post"/>
    <n v="0"/>
    <n v="0"/>
  </r>
  <r>
    <s v="NonMedia"/>
    <s v="Incremental"/>
    <m/>
    <m/>
    <s v="Event_int_LB_Event_2"/>
    <s v="Event Int Lb Event"/>
    <x v="6"/>
    <s v=" DTC"/>
    <x v="190"/>
    <s v="Post"/>
    <n v="0"/>
    <n v="0"/>
  </r>
  <r>
    <s v="NonMedia"/>
    <s v="Incremental"/>
    <m/>
    <m/>
    <s v="Event_int_LB_Event_2"/>
    <s v="Event Int Lb Event"/>
    <x v="6"/>
    <s v=" DTC"/>
    <x v="191"/>
    <s v="Post"/>
    <n v="0"/>
    <n v="0"/>
  </r>
  <r>
    <s v="NonMedia"/>
    <s v="Incremental"/>
    <m/>
    <m/>
    <s v="Event_int_LB_Event_2"/>
    <s v="Event Int Lb Event"/>
    <x v="6"/>
    <s v=" DTC"/>
    <x v="192"/>
    <s v="Post"/>
    <n v="0"/>
    <n v="3710.5476398000001"/>
  </r>
  <r>
    <s v="NonMedia"/>
    <s v="Incremental"/>
    <m/>
    <m/>
    <s v="Event_int_LB_Event_2"/>
    <s v="Event Int Lb Event"/>
    <x v="6"/>
    <s v=" DTC"/>
    <x v="193"/>
    <s v="Post"/>
    <n v="0"/>
    <n v="0"/>
  </r>
  <r>
    <s v="NonMedia"/>
    <s v="Incremental"/>
    <m/>
    <m/>
    <s v="Event_int_LB_Event_2"/>
    <s v="Event Int Lb Event"/>
    <x v="6"/>
    <s v=" DTC"/>
    <x v="194"/>
    <s v="Post"/>
    <n v="0"/>
    <n v="0"/>
  </r>
  <r>
    <s v="NonMedia"/>
    <s v="Incremental"/>
    <m/>
    <m/>
    <s v="Event_int_LB_Event_2"/>
    <s v="Event Int Lb Event"/>
    <x v="6"/>
    <s v=" DTC"/>
    <x v="195"/>
    <s v="Post"/>
    <n v="0"/>
    <n v="3710.5476398000001"/>
  </r>
  <r>
    <s v="NonMedia"/>
    <s v="Incremental"/>
    <m/>
    <m/>
    <s v="Event_int_LB_Event_2"/>
    <s v="Event Int Lb Event"/>
    <x v="6"/>
    <s v=" DTC"/>
    <x v="196"/>
    <s v="Post"/>
    <n v="0"/>
    <n v="0"/>
  </r>
  <r>
    <s v="NonMedia"/>
    <s v="Incremental"/>
    <m/>
    <m/>
    <s v="Event_int_LB_Event_2"/>
    <s v="Event Int Lb Event"/>
    <x v="6"/>
    <s v=" DTC"/>
    <x v="197"/>
    <s v="Post"/>
    <n v="0"/>
    <n v="0"/>
  </r>
  <r>
    <s v="NonMedia"/>
    <s v="Incremental"/>
    <m/>
    <m/>
    <s v="Event_int_LB_Event_2"/>
    <s v="Event Int Lb Event"/>
    <x v="6"/>
    <s v=" DTC"/>
    <x v="198"/>
    <s v="Post"/>
    <n v="0"/>
    <n v="0"/>
  </r>
  <r>
    <s v="NonMedia"/>
    <s v="Incremental"/>
    <m/>
    <m/>
    <s v="Event_int_LB_Event_2"/>
    <s v="Event Int Lb Event"/>
    <x v="6"/>
    <s v=" DTC"/>
    <x v="199"/>
    <s v="Post"/>
    <n v="0"/>
    <n v="3710.5476398000001"/>
  </r>
  <r>
    <s v="NonMedia"/>
    <s v="Incremental"/>
    <m/>
    <m/>
    <s v="Event_int_LB_Event_2"/>
    <s v="Event Int Lb Event"/>
    <x v="6"/>
    <s v=" DTC"/>
    <x v="200"/>
    <s v="Post"/>
    <n v="0"/>
    <n v="0"/>
  </r>
  <r>
    <s v="NonMedia"/>
    <s v="Incremental"/>
    <m/>
    <m/>
    <s v="Event_int_LB_Event_2"/>
    <s v="Event Int Lb Event"/>
    <x v="6"/>
    <s v=" DTC"/>
    <x v="201"/>
    <s v="Post"/>
    <n v="0"/>
    <n v="0"/>
  </r>
  <r>
    <s v="NonMedia"/>
    <s v="Incremental"/>
    <m/>
    <m/>
    <s v="Event_int_LB_Event_2"/>
    <s v="Event Int Lb Event"/>
    <x v="6"/>
    <s v=" DTC"/>
    <x v="202"/>
    <s v="Post"/>
    <n v="0"/>
    <n v="3710.5476398000001"/>
  </r>
  <r>
    <s v="NonMedia"/>
    <s v="Incremental"/>
    <m/>
    <m/>
    <s v="Event_int_LB_Event_2"/>
    <s v="Event Int Lb Event"/>
    <x v="6"/>
    <s v=" DTC"/>
    <x v="203"/>
    <s v="Post"/>
    <n v="0"/>
    <n v="0"/>
  </r>
  <r>
    <s v="NonMedia"/>
    <s v="Incremental"/>
    <m/>
    <m/>
    <s v="Event_int_LB_Event_2"/>
    <s v="Event Int Lb Event"/>
    <x v="6"/>
    <s v=" DTC"/>
    <x v="204"/>
    <s v="Post"/>
    <n v="0"/>
    <n v="0"/>
  </r>
  <r>
    <s v="NonMedia"/>
    <s v="Incremental"/>
    <m/>
    <m/>
    <s v="Event_int_LB_Event_2"/>
    <s v="Event Int Lb Event"/>
    <x v="6"/>
    <s v=" DTC"/>
    <x v="205"/>
    <s v="Post"/>
    <n v="0"/>
    <n v="0"/>
  </r>
  <r>
    <s v="NonMedia"/>
    <s v="Incremental"/>
    <m/>
    <m/>
    <s v="Event_int_LB_Event_2"/>
    <s v="Event Int Lb Event"/>
    <x v="6"/>
    <s v=" DTC"/>
    <x v="206"/>
    <s v="Post"/>
    <n v="0"/>
    <n v="3710.5476398000001"/>
  </r>
  <r>
    <s v="NonMedia"/>
    <s v="Incremental"/>
    <m/>
    <m/>
    <s v="Event_int_LB_Event_2"/>
    <s v="Event Int Lb Event"/>
    <x v="6"/>
    <s v=" DTC"/>
    <x v="207"/>
    <s v="Post"/>
    <n v="0"/>
    <n v="0"/>
  </r>
  <r>
    <s v="NonMedia"/>
    <s v="Incremental"/>
    <m/>
    <m/>
    <s v="Event_int_LB_Event_2"/>
    <s v="Event Int Lb Event"/>
    <x v="6"/>
    <s v=" DTC"/>
    <x v="208"/>
    <s v="Post"/>
    <n v="0"/>
    <n v="0"/>
  </r>
  <r>
    <s v="NonMedia"/>
    <s v="Incremental"/>
    <m/>
    <m/>
    <s v="Event_int_LB_Event_2"/>
    <s v="Event Int Lb Event"/>
    <x v="6"/>
    <s v=" DTC"/>
    <x v="209"/>
    <s v="Post"/>
    <n v="0"/>
    <n v="3710.5476398000001"/>
  </r>
  <r>
    <s v="NonMedia"/>
    <s v="Incremental"/>
    <m/>
    <m/>
    <s v="Event_int_LB_Event_2"/>
    <s v="Event Int Lb Event"/>
    <x v="6"/>
    <s v=" DTC"/>
    <x v="210"/>
    <s v="Post"/>
    <n v="0"/>
    <n v="0"/>
  </r>
  <r>
    <s v="NonMedia"/>
    <s v="Incremental"/>
    <m/>
    <m/>
    <s v="Event_int_LB_Event_2"/>
    <s v="Event Int Lb Event"/>
    <x v="6"/>
    <s v=" DTC"/>
    <x v="211"/>
    <s v="Post"/>
    <n v="0"/>
    <n v="0"/>
  </r>
  <r>
    <s v="NonMedia"/>
    <s v="Incremental"/>
    <m/>
    <m/>
    <s v="Event_int_LB_Event_2"/>
    <s v="Event Int Lb Event"/>
    <x v="6"/>
    <s v=" DTC"/>
    <x v="212"/>
    <s v="Post"/>
    <n v="0"/>
    <n v="0"/>
  </r>
  <r>
    <s v="NonMedia"/>
    <s v="Incremental"/>
    <m/>
    <m/>
    <s v="Event_int_LB_Event_2"/>
    <s v="Event Int Lb Event"/>
    <x v="6"/>
    <s v=" DTC"/>
    <x v="213"/>
    <s v="Post"/>
    <n v="0"/>
    <n v="3710.5476398000001"/>
  </r>
  <r>
    <s v="NonMedia"/>
    <s v="Incremental"/>
    <m/>
    <m/>
    <s v="Event_int_LB_Event_peak_1"/>
    <e v="#N/A"/>
    <x v="6"/>
    <s v=" DTC"/>
    <x v="0"/>
    <s v="Pre"/>
    <s v="Pre"/>
    <n v="0"/>
  </r>
  <r>
    <s v="NonMedia"/>
    <s v="Incremental"/>
    <m/>
    <m/>
    <s v="Event_int_LB_Event_peak_1"/>
    <e v="#N/A"/>
    <x v="6"/>
    <s v=" DTC"/>
    <x v="1"/>
    <s v="Pre"/>
    <s v="Pre"/>
    <n v="0"/>
  </r>
  <r>
    <s v="NonMedia"/>
    <s v="Incremental"/>
    <m/>
    <m/>
    <s v="Event_int_LB_Event_peak_1"/>
    <e v="#N/A"/>
    <x v="6"/>
    <s v=" DTC"/>
    <x v="2"/>
    <s v="Pre"/>
    <s v="Pre"/>
    <n v="0"/>
  </r>
  <r>
    <s v="NonMedia"/>
    <s v="Incremental"/>
    <m/>
    <m/>
    <s v="Event_int_LB_Event_peak_1"/>
    <e v="#N/A"/>
    <x v="6"/>
    <s v=" DTC"/>
    <x v="3"/>
    <s v="Pre"/>
    <s v="Pre"/>
    <n v="0"/>
  </r>
  <r>
    <s v="NonMedia"/>
    <s v="Incremental"/>
    <m/>
    <m/>
    <s v="Event_int_LB_Event_peak_1"/>
    <e v="#N/A"/>
    <x v="6"/>
    <s v=" DTC"/>
    <x v="4"/>
    <s v="Pre"/>
    <s v="Pre"/>
    <n v="0"/>
  </r>
  <r>
    <s v="NonMedia"/>
    <s v="Incremental"/>
    <m/>
    <m/>
    <s v="Event_int_LB_Event_peak_1"/>
    <e v="#N/A"/>
    <x v="6"/>
    <s v=" DTC"/>
    <x v="5"/>
    <s v="Pre"/>
    <s v="Pre"/>
    <n v="0"/>
  </r>
  <r>
    <s v="NonMedia"/>
    <s v="Incremental"/>
    <m/>
    <m/>
    <s v="Event_int_LB_Event_peak_1"/>
    <e v="#N/A"/>
    <x v="6"/>
    <s v=" DTC"/>
    <x v="6"/>
    <s v="Pre"/>
    <s v="Pre"/>
    <n v="0"/>
  </r>
  <r>
    <s v="NonMedia"/>
    <s v="Incremental"/>
    <m/>
    <m/>
    <s v="Event_int_LB_Event_peak_1"/>
    <e v="#N/A"/>
    <x v="6"/>
    <s v=" DTC"/>
    <x v="7"/>
    <s v="Pre"/>
    <s v="Pre"/>
    <n v="0"/>
  </r>
  <r>
    <s v="NonMedia"/>
    <s v="Incremental"/>
    <m/>
    <m/>
    <s v="Event_int_LB_Event_peak_1"/>
    <e v="#N/A"/>
    <x v="6"/>
    <s v=" DTC"/>
    <x v="8"/>
    <s v="Pre"/>
    <s v="Pre"/>
    <n v="0"/>
  </r>
  <r>
    <s v="NonMedia"/>
    <s v="Incremental"/>
    <m/>
    <m/>
    <s v="Event_int_LB_Event_peak_1"/>
    <e v="#N/A"/>
    <x v="6"/>
    <s v=" DTC"/>
    <x v="9"/>
    <s v="Pre"/>
    <s v="Pre"/>
    <n v="0"/>
  </r>
  <r>
    <s v="NonMedia"/>
    <s v="Incremental"/>
    <m/>
    <m/>
    <s v="Event_int_LB_Event_peak_1"/>
    <e v="#N/A"/>
    <x v="6"/>
    <s v=" DTC"/>
    <x v="10"/>
    <s v="Pre"/>
    <s v="Pre"/>
    <n v="0"/>
  </r>
  <r>
    <s v="NonMedia"/>
    <s v="Incremental"/>
    <m/>
    <m/>
    <s v="Event_int_LB_Event_peak_1"/>
    <e v="#N/A"/>
    <x v="6"/>
    <s v=" DTC"/>
    <x v="11"/>
    <s v="Pre"/>
    <s v="Pre"/>
    <n v="0"/>
  </r>
  <r>
    <s v="NonMedia"/>
    <s v="Incremental"/>
    <m/>
    <m/>
    <s v="Event_int_LB_Event_peak_1"/>
    <e v="#N/A"/>
    <x v="6"/>
    <s v=" DTC"/>
    <x v="12"/>
    <s v="Pre"/>
    <s v="Pre"/>
    <n v="0"/>
  </r>
  <r>
    <s v="NonMedia"/>
    <s v="Incremental"/>
    <m/>
    <m/>
    <s v="Event_int_LB_Event_peak_1"/>
    <e v="#N/A"/>
    <x v="6"/>
    <s v=" DTC"/>
    <x v="13"/>
    <s v="Pre"/>
    <s v="Pre"/>
    <n v="0"/>
  </r>
  <r>
    <s v="NonMedia"/>
    <s v="Incremental"/>
    <m/>
    <m/>
    <s v="Event_int_LB_Event_peak_1"/>
    <e v="#N/A"/>
    <x v="6"/>
    <s v=" DTC"/>
    <x v="14"/>
    <s v="Pre"/>
    <s v="Pre"/>
    <n v="0"/>
  </r>
  <r>
    <s v="NonMedia"/>
    <s v="Incremental"/>
    <m/>
    <m/>
    <s v="Event_int_LB_Event_peak_1"/>
    <e v="#N/A"/>
    <x v="6"/>
    <s v=" DTC"/>
    <x v="15"/>
    <s v="Pre"/>
    <s v="Pre"/>
    <n v="0"/>
  </r>
  <r>
    <s v="NonMedia"/>
    <s v="Incremental"/>
    <m/>
    <m/>
    <s v="Event_int_LB_Event_peak_1"/>
    <e v="#N/A"/>
    <x v="6"/>
    <s v=" DTC"/>
    <x v="16"/>
    <s v="Pre"/>
    <s v="Pre"/>
    <n v="0"/>
  </r>
  <r>
    <s v="NonMedia"/>
    <s v="Incremental"/>
    <m/>
    <m/>
    <s v="Event_int_LB_Event_peak_1"/>
    <e v="#N/A"/>
    <x v="6"/>
    <s v=" DTC"/>
    <x v="17"/>
    <s v="Pre"/>
    <s v="Pre"/>
    <n v="0"/>
  </r>
  <r>
    <s v="NonMedia"/>
    <s v="Incremental"/>
    <m/>
    <m/>
    <s v="Event_int_LB_Event_peak_1"/>
    <e v="#N/A"/>
    <x v="6"/>
    <s v=" DTC"/>
    <x v="18"/>
    <s v="Pre"/>
    <s v="Pre"/>
    <n v="0"/>
  </r>
  <r>
    <s v="NonMedia"/>
    <s v="Incremental"/>
    <m/>
    <m/>
    <s v="Event_int_LB_Event_peak_1"/>
    <e v="#N/A"/>
    <x v="6"/>
    <s v=" DTC"/>
    <x v="19"/>
    <s v="Pre"/>
    <s v="Pre"/>
    <n v="0"/>
  </r>
  <r>
    <s v="NonMedia"/>
    <s v="Incremental"/>
    <m/>
    <m/>
    <s v="Event_int_LB_Event_peak_1"/>
    <e v="#N/A"/>
    <x v="6"/>
    <s v=" DTC"/>
    <x v="20"/>
    <s v="Pre"/>
    <s v="Pre"/>
    <n v="0"/>
  </r>
  <r>
    <s v="NonMedia"/>
    <s v="Incremental"/>
    <m/>
    <m/>
    <s v="Event_int_LB_Event_peak_1"/>
    <e v="#N/A"/>
    <x v="6"/>
    <s v=" DTC"/>
    <x v="21"/>
    <s v="Pre"/>
    <s v="Pre"/>
    <n v="0"/>
  </r>
  <r>
    <s v="NonMedia"/>
    <s v="Incremental"/>
    <m/>
    <m/>
    <s v="Event_int_LB_Event_peak_1"/>
    <e v="#N/A"/>
    <x v="6"/>
    <s v=" DTC"/>
    <x v="22"/>
    <s v="Pre"/>
    <s v="Pre"/>
    <n v="0"/>
  </r>
  <r>
    <s v="NonMedia"/>
    <s v="Incremental"/>
    <m/>
    <m/>
    <s v="Event_int_LB_Event_peak_1"/>
    <e v="#N/A"/>
    <x v="6"/>
    <s v=" DTC"/>
    <x v="23"/>
    <s v="Pre"/>
    <s v="Pre"/>
    <n v="0"/>
  </r>
  <r>
    <s v="NonMedia"/>
    <s v="Incremental"/>
    <m/>
    <m/>
    <s v="Event_int_LB_Event_peak_1"/>
    <e v="#N/A"/>
    <x v="6"/>
    <s v=" DTC"/>
    <x v="24"/>
    <s v="Pre"/>
    <s v="Pre"/>
    <n v="0"/>
  </r>
  <r>
    <s v="NonMedia"/>
    <s v="Incremental"/>
    <m/>
    <m/>
    <s v="Event_int_LB_Event_peak_1"/>
    <e v="#N/A"/>
    <x v="6"/>
    <s v=" DTC"/>
    <x v="25"/>
    <s v="Pre"/>
    <s v="Pre"/>
    <n v="0"/>
  </r>
  <r>
    <s v="NonMedia"/>
    <s v="Incremental"/>
    <m/>
    <m/>
    <s v="Event_int_LB_Event_peak_1"/>
    <e v="#N/A"/>
    <x v="6"/>
    <s v=" DTC"/>
    <x v="26"/>
    <s v="Pre"/>
    <s v="Pre"/>
    <n v="0"/>
  </r>
  <r>
    <s v="NonMedia"/>
    <s v="Incremental"/>
    <m/>
    <m/>
    <s v="Event_int_LB_Event_peak_1"/>
    <e v="#N/A"/>
    <x v="6"/>
    <s v=" DTC"/>
    <x v="27"/>
    <s v="Pre"/>
    <s v="Pre"/>
    <n v="0"/>
  </r>
  <r>
    <s v="NonMedia"/>
    <s v="Incremental"/>
    <m/>
    <m/>
    <s v="Event_int_LB_Event_peak_1"/>
    <e v="#N/A"/>
    <x v="6"/>
    <s v=" DTC"/>
    <x v="28"/>
    <s v="Pre"/>
    <s v="Pre"/>
    <n v="0"/>
  </r>
  <r>
    <s v="NonMedia"/>
    <s v="Incremental"/>
    <m/>
    <m/>
    <s v="Event_int_LB_Event_peak_1"/>
    <e v="#N/A"/>
    <x v="6"/>
    <s v=" DTC"/>
    <x v="29"/>
    <s v="Pre"/>
    <s v="Pre"/>
    <n v="0"/>
  </r>
  <r>
    <s v="NonMedia"/>
    <s v="Incremental"/>
    <m/>
    <m/>
    <s v="Event_int_LB_Event_peak_1"/>
    <e v="#N/A"/>
    <x v="6"/>
    <s v=" DTC"/>
    <x v="30"/>
    <s v="Pre"/>
    <s v="Pre"/>
    <n v="0"/>
  </r>
  <r>
    <s v="NonMedia"/>
    <s v="Incremental"/>
    <m/>
    <m/>
    <s v="Event_int_LB_Event_peak_1"/>
    <e v="#N/A"/>
    <x v="6"/>
    <s v=" DTC"/>
    <x v="31"/>
    <s v="Pre"/>
    <s v="Pre"/>
    <n v="0"/>
  </r>
  <r>
    <s v="NonMedia"/>
    <s v="Incremental"/>
    <m/>
    <m/>
    <s v="Event_int_LB_Event_peak_1"/>
    <e v="#N/A"/>
    <x v="6"/>
    <s v=" DTC"/>
    <x v="32"/>
    <s v="Pre"/>
    <s v="Pre"/>
    <n v="0"/>
  </r>
  <r>
    <s v="NonMedia"/>
    <s v="Incremental"/>
    <m/>
    <m/>
    <s v="Event_int_LB_Event_peak_1"/>
    <e v="#N/A"/>
    <x v="6"/>
    <s v=" DTC"/>
    <x v="33"/>
    <s v="Pre"/>
    <s v="Pre"/>
    <n v="0"/>
  </r>
  <r>
    <s v="NonMedia"/>
    <s v="Incremental"/>
    <m/>
    <m/>
    <s v="Event_int_LB_Event_peak_1"/>
    <e v="#N/A"/>
    <x v="6"/>
    <s v=" DTC"/>
    <x v="34"/>
    <s v="Pre"/>
    <s v="Pre"/>
    <n v="0"/>
  </r>
  <r>
    <s v="NonMedia"/>
    <s v="Incremental"/>
    <m/>
    <m/>
    <s v="Event_int_LB_Event_peak_1"/>
    <e v="#N/A"/>
    <x v="6"/>
    <s v=" DTC"/>
    <x v="35"/>
    <s v="Pre"/>
    <s v="Pre"/>
    <n v="0"/>
  </r>
  <r>
    <s v="NonMedia"/>
    <s v="Incremental"/>
    <m/>
    <m/>
    <s v="Event_int_LB_Event_peak_1"/>
    <e v="#N/A"/>
    <x v="6"/>
    <s v=" DTC"/>
    <x v="36"/>
    <s v="Pre"/>
    <s v="Pre"/>
    <n v="0"/>
  </r>
  <r>
    <s v="NonMedia"/>
    <s v="Incremental"/>
    <m/>
    <m/>
    <s v="Event_int_LB_Event_peak_1"/>
    <e v="#N/A"/>
    <x v="6"/>
    <s v=" DTC"/>
    <x v="37"/>
    <s v="Pre"/>
    <s v="Pre"/>
    <n v="0"/>
  </r>
  <r>
    <s v="NonMedia"/>
    <s v="Incremental"/>
    <m/>
    <m/>
    <s v="Event_int_LB_Event_peak_1"/>
    <e v="#N/A"/>
    <x v="6"/>
    <s v=" DTC"/>
    <x v="38"/>
    <s v="Pre"/>
    <s v="Pre"/>
    <n v="0"/>
  </r>
  <r>
    <s v="NonMedia"/>
    <s v="Incremental"/>
    <m/>
    <m/>
    <s v="Event_int_LB_Event_peak_1"/>
    <e v="#N/A"/>
    <x v="6"/>
    <s v=" DTC"/>
    <x v="39"/>
    <s v="Pre"/>
    <s v="Pre"/>
    <n v="0"/>
  </r>
  <r>
    <s v="NonMedia"/>
    <s v="Incremental"/>
    <m/>
    <m/>
    <s v="Event_int_LB_Event_peak_1"/>
    <e v="#N/A"/>
    <x v="6"/>
    <s v=" DTC"/>
    <x v="40"/>
    <s v="Pre"/>
    <s v="Pre"/>
    <n v="0"/>
  </r>
  <r>
    <s v="NonMedia"/>
    <s v="Incremental"/>
    <m/>
    <m/>
    <s v="Event_int_LB_Event_peak_1"/>
    <e v="#N/A"/>
    <x v="6"/>
    <s v=" DTC"/>
    <x v="41"/>
    <s v="Pre"/>
    <s v="Pre"/>
    <n v="0"/>
  </r>
  <r>
    <s v="NonMedia"/>
    <s v="Incremental"/>
    <m/>
    <m/>
    <s v="Event_int_LB_Event_peak_1"/>
    <e v="#N/A"/>
    <x v="6"/>
    <s v=" DTC"/>
    <x v="42"/>
    <s v="Pre"/>
    <s v="Pre"/>
    <n v="0"/>
  </r>
  <r>
    <s v="NonMedia"/>
    <s v="Incremental"/>
    <m/>
    <m/>
    <s v="Event_int_LB_Event_peak_1"/>
    <e v="#N/A"/>
    <x v="6"/>
    <s v=" DTC"/>
    <x v="43"/>
    <s v="Pre"/>
    <s v="Pre"/>
    <n v="0"/>
  </r>
  <r>
    <s v="NonMedia"/>
    <s v="Incremental"/>
    <m/>
    <m/>
    <s v="Event_int_LB_Event_peak_1"/>
    <e v="#N/A"/>
    <x v="6"/>
    <s v=" DTC"/>
    <x v="44"/>
    <s v="Pre"/>
    <s v="Pre"/>
    <n v="0"/>
  </r>
  <r>
    <s v="NonMedia"/>
    <s v="Incremental"/>
    <m/>
    <m/>
    <s v="Event_int_LB_Event_peak_1"/>
    <e v="#N/A"/>
    <x v="6"/>
    <s v=" DTC"/>
    <x v="45"/>
    <s v="Pre"/>
    <s v="Pre"/>
    <n v="0"/>
  </r>
  <r>
    <s v="NonMedia"/>
    <s v="Incremental"/>
    <m/>
    <m/>
    <s v="Event_int_LB_Event_peak_1"/>
    <e v="#N/A"/>
    <x v="6"/>
    <s v=" DTC"/>
    <x v="46"/>
    <s v="Pre"/>
    <s v="Pre"/>
    <n v="0"/>
  </r>
  <r>
    <s v="NonMedia"/>
    <s v="Incremental"/>
    <m/>
    <m/>
    <s v="Event_int_LB_Event_peak_1"/>
    <e v="#N/A"/>
    <x v="6"/>
    <s v=" DTC"/>
    <x v="47"/>
    <s v="Pre"/>
    <s v="Pre"/>
    <n v="0"/>
  </r>
  <r>
    <s v="NonMedia"/>
    <s v="Incremental"/>
    <m/>
    <m/>
    <s v="Event_int_LB_Event_peak_1"/>
    <e v="#N/A"/>
    <x v="6"/>
    <s v=" DTC"/>
    <x v="48"/>
    <s v="Pre"/>
    <s v="Pre"/>
    <n v="11474.015391299999"/>
  </r>
  <r>
    <s v="NonMedia"/>
    <s v="Incremental"/>
    <m/>
    <m/>
    <s v="Event_int_LB_Event_peak_1"/>
    <e v="#N/A"/>
    <x v="6"/>
    <s v=" DTC"/>
    <x v="49"/>
    <s v="Pre"/>
    <s v="Pre"/>
    <n v="0"/>
  </r>
  <r>
    <s v="NonMedia"/>
    <s v="Incremental"/>
    <m/>
    <m/>
    <s v="Event_int_LB_Event_peak_1"/>
    <e v="#N/A"/>
    <x v="6"/>
    <s v=" DTC"/>
    <x v="50"/>
    <s v="Pre"/>
    <s v="Pre"/>
    <n v="0"/>
  </r>
  <r>
    <s v="NonMedia"/>
    <s v="Incremental"/>
    <m/>
    <m/>
    <s v="Event_int_LB_Event_peak_1"/>
    <e v="#N/A"/>
    <x v="6"/>
    <s v=" DTC"/>
    <x v="51"/>
    <s v="Pre"/>
    <s v="Pre"/>
    <n v="0"/>
  </r>
  <r>
    <s v="NonMedia"/>
    <s v="Incremental"/>
    <m/>
    <m/>
    <s v="Event_int_LB_Event_peak_1"/>
    <e v="#N/A"/>
    <x v="6"/>
    <s v=" DTC"/>
    <x v="52"/>
    <s v="Pre"/>
    <s v="Pre"/>
    <n v="0"/>
  </r>
  <r>
    <s v="NonMedia"/>
    <s v="Incremental"/>
    <m/>
    <m/>
    <s v="Event_int_LB_Event_peak_1"/>
    <e v="#N/A"/>
    <x v="6"/>
    <s v=" DTC"/>
    <x v="53"/>
    <s v="Pre"/>
    <s v="Pre"/>
    <n v="0"/>
  </r>
  <r>
    <s v="NonMedia"/>
    <s v="Incremental"/>
    <m/>
    <m/>
    <s v="Event_int_LB_Event_peak_1"/>
    <e v="#N/A"/>
    <x v="6"/>
    <s v=" DTC"/>
    <x v="54"/>
    <s v="Pre"/>
    <s v="Pre"/>
    <n v="0"/>
  </r>
  <r>
    <s v="NonMedia"/>
    <s v="Incremental"/>
    <m/>
    <m/>
    <s v="Event_int_LB_Event_peak_1"/>
    <e v="#N/A"/>
    <x v="6"/>
    <s v=" DTC"/>
    <x v="55"/>
    <s v="Pre"/>
    <s v="Pre"/>
    <n v="0"/>
  </r>
  <r>
    <s v="NonMedia"/>
    <s v="Incremental"/>
    <m/>
    <m/>
    <s v="Event_int_LB_Event_peak_1"/>
    <e v="#N/A"/>
    <x v="6"/>
    <s v=" DTC"/>
    <x v="56"/>
    <s v="Pre"/>
    <s v="Pre"/>
    <n v="0"/>
  </r>
  <r>
    <s v="NonMedia"/>
    <s v="Incremental"/>
    <m/>
    <m/>
    <s v="Event_int_LB_Event_peak_1"/>
    <e v="#N/A"/>
    <x v="6"/>
    <s v=" DTC"/>
    <x v="57"/>
    <s v="Post"/>
    <s v="Post"/>
    <n v="0"/>
  </r>
  <r>
    <s v="NonMedia"/>
    <s v="Incremental"/>
    <m/>
    <m/>
    <s v="Event_int_LB_Event_peak_1"/>
    <e v="#N/A"/>
    <x v="6"/>
    <s v=" DTC"/>
    <x v="58"/>
    <s v="Post"/>
    <s v="Post"/>
    <n v="0"/>
  </r>
  <r>
    <s v="NonMedia"/>
    <s v="Incremental"/>
    <m/>
    <m/>
    <s v="Event_int_LB_Event_peak_1"/>
    <e v="#N/A"/>
    <x v="6"/>
    <s v=" DTC"/>
    <x v="59"/>
    <s v="Post"/>
    <s v="Post"/>
    <n v="0"/>
  </r>
  <r>
    <s v="NonMedia"/>
    <s v="Incremental"/>
    <m/>
    <m/>
    <s v="Event_int_LB_Event_peak_1"/>
    <e v="#N/A"/>
    <x v="6"/>
    <s v=" DTC"/>
    <x v="60"/>
    <s v="Post"/>
    <s v="Post"/>
    <n v="0"/>
  </r>
  <r>
    <s v="NonMedia"/>
    <s v="Incremental"/>
    <m/>
    <m/>
    <s v="Event_int_LB_Event_peak_1"/>
    <e v="#N/A"/>
    <x v="6"/>
    <s v=" DTC"/>
    <x v="61"/>
    <s v="Post"/>
    <s v="Post"/>
    <n v="0"/>
  </r>
  <r>
    <s v="NonMedia"/>
    <s v="Incremental"/>
    <m/>
    <m/>
    <s v="Event_int_LB_Event_peak_1"/>
    <e v="#N/A"/>
    <x v="6"/>
    <s v=" DTC"/>
    <x v="62"/>
    <s v="Post"/>
    <s v="Post"/>
    <n v="0"/>
  </r>
  <r>
    <s v="NonMedia"/>
    <s v="Incremental"/>
    <m/>
    <m/>
    <s v="Event_int_LB_Event_peak_1"/>
    <e v="#N/A"/>
    <x v="6"/>
    <s v=" DTC"/>
    <x v="63"/>
    <s v="Post"/>
    <s v="Post"/>
    <n v="0"/>
  </r>
  <r>
    <s v="NonMedia"/>
    <s v="Incremental"/>
    <m/>
    <m/>
    <s v="Event_int_LB_Event_peak_1"/>
    <e v="#N/A"/>
    <x v="6"/>
    <s v=" DTC"/>
    <x v="64"/>
    <s v="Post"/>
    <s v="Post"/>
    <n v="0"/>
  </r>
  <r>
    <s v="NonMedia"/>
    <s v="Incremental"/>
    <m/>
    <m/>
    <s v="Event_int_LB_Event_peak_1"/>
    <e v="#N/A"/>
    <x v="6"/>
    <s v=" DTC"/>
    <x v="65"/>
    <s v="Post"/>
    <s v="Post"/>
    <n v="0"/>
  </r>
  <r>
    <s v="NonMedia"/>
    <s v="Incremental"/>
    <m/>
    <m/>
    <s v="Event_int_LB_Event_peak_1"/>
    <e v="#N/A"/>
    <x v="6"/>
    <s v=" DTC"/>
    <x v="66"/>
    <s v="Post"/>
    <s v="Post"/>
    <n v="0"/>
  </r>
  <r>
    <s v="NonMedia"/>
    <s v="Incremental"/>
    <m/>
    <m/>
    <s v="Event_int_LB_Event_peak_1"/>
    <e v="#N/A"/>
    <x v="6"/>
    <s v=" DTC"/>
    <x v="67"/>
    <s v="Post"/>
    <s v="Post"/>
    <n v="0"/>
  </r>
  <r>
    <s v="NonMedia"/>
    <s v="Incremental"/>
    <m/>
    <m/>
    <s v="Event_int_LB_Event_peak_1"/>
    <e v="#N/A"/>
    <x v="6"/>
    <s v=" DTC"/>
    <x v="68"/>
    <s v="Post"/>
    <s v="Post"/>
    <n v="0"/>
  </r>
  <r>
    <s v="NonMedia"/>
    <s v="Incremental"/>
    <m/>
    <m/>
    <s v="Event_int_LB_Event_peak_1"/>
    <e v="#N/A"/>
    <x v="6"/>
    <s v=" DTC"/>
    <x v="69"/>
    <s v="Post"/>
    <s v="Post"/>
    <n v="0"/>
  </r>
  <r>
    <s v="NonMedia"/>
    <s v="Incremental"/>
    <m/>
    <m/>
    <s v="Event_int_LB_Event_peak_1"/>
    <e v="#N/A"/>
    <x v="6"/>
    <s v=" DTC"/>
    <x v="70"/>
    <s v="Post"/>
    <s v="Post"/>
    <n v="0"/>
  </r>
  <r>
    <s v="NonMedia"/>
    <s v="Incremental"/>
    <m/>
    <m/>
    <s v="Event_int_LB_Event_peak_1"/>
    <e v="#N/A"/>
    <x v="6"/>
    <s v=" DTC"/>
    <x v="71"/>
    <s v="Post"/>
    <s v="Post"/>
    <n v="0"/>
  </r>
  <r>
    <s v="NonMedia"/>
    <s v="Incremental"/>
    <m/>
    <m/>
    <s v="Event_int_LB_Event_peak_1"/>
    <e v="#N/A"/>
    <x v="6"/>
    <s v=" DTC"/>
    <x v="72"/>
    <s v="Post"/>
    <s v="Post"/>
    <n v="0"/>
  </r>
  <r>
    <s v="NonMedia"/>
    <s v="Incremental"/>
    <m/>
    <m/>
    <s v="Event_int_LB_Event_peak_1"/>
    <e v="#N/A"/>
    <x v="6"/>
    <s v=" DTC"/>
    <x v="73"/>
    <s v="Post"/>
    <s v="Post"/>
    <n v="0"/>
  </r>
  <r>
    <s v="NonMedia"/>
    <s v="Incremental"/>
    <m/>
    <m/>
    <s v="Event_int_LB_Event_peak_1"/>
    <e v="#N/A"/>
    <x v="6"/>
    <s v=" DTC"/>
    <x v="74"/>
    <s v="Post"/>
    <s v="Post"/>
    <n v="0"/>
  </r>
  <r>
    <s v="NonMedia"/>
    <s v="Incremental"/>
    <m/>
    <m/>
    <s v="Event_int_LB_Event_peak_1"/>
    <e v="#N/A"/>
    <x v="6"/>
    <s v=" DTC"/>
    <x v="75"/>
    <s v="Post"/>
    <s v="Post"/>
    <n v="0"/>
  </r>
  <r>
    <s v="NonMedia"/>
    <s v="Incremental"/>
    <m/>
    <m/>
    <s v="Event_int_LB_Event_peak_1"/>
    <e v="#N/A"/>
    <x v="6"/>
    <s v=" DTC"/>
    <x v="76"/>
    <s v="Post"/>
    <s v="Post"/>
    <n v="0"/>
  </r>
  <r>
    <s v="NonMedia"/>
    <s v="Incremental"/>
    <m/>
    <m/>
    <s v="Event_int_LB_Event_peak_1"/>
    <e v="#N/A"/>
    <x v="6"/>
    <s v=" DTC"/>
    <x v="77"/>
    <s v="Post"/>
    <s v="Post"/>
    <n v="0"/>
  </r>
  <r>
    <s v="NonMedia"/>
    <s v="Incremental"/>
    <m/>
    <m/>
    <s v="Event_int_LB_Event_peak_1"/>
    <e v="#N/A"/>
    <x v="6"/>
    <s v=" DTC"/>
    <x v="78"/>
    <s v="Post"/>
    <s v="Post"/>
    <n v="0"/>
  </r>
  <r>
    <s v="NonMedia"/>
    <s v="Incremental"/>
    <m/>
    <m/>
    <s v="Event_int_LB_Event_peak_1"/>
    <e v="#N/A"/>
    <x v="6"/>
    <s v=" DTC"/>
    <x v="79"/>
    <s v="Post"/>
    <s v="Post"/>
    <n v="0"/>
  </r>
  <r>
    <s v="NonMedia"/>
    <s v="Incremental"/>
    <m/>
    <m/>
    <s v="Event_int_LB_Event_peak_1"/>
    <e v="#N/A"/>
    <x v="6"/>
    <s v=" DTC"/>
    <x v="80"/>
    <s v="Post"/>
    <s v="Post"/>
    <n v="0"/>
  </r>
  <r>
    <s v="NonMedia"/>
    <s v="Incremental"/>
    <m/>
    <m/>
    <s v="Event_int_LB_Event_peak_1"/>
    <e v="#N/A"/>
    <x v="6"/>
    <s v=" DTC"/>
    <x v="81"/>
    <s v="Post"/>
    <s v="Post"/>
    <n v="0"/>
  </r>
  <r>
    <s v="NonMedia"/>
    <s v="Incremental"/>
    <m/>
    <m/>
    <s v="Event_int_LB_Event_peak_1"/>
    <e v="#N/A"/>
    <x v="6"/>
    <s v=" DTC"/>
    <x v="82"/>
    <s v="Post"/>
    <s v="Post"/>
    <n v="0"/>
  </r>
  <r>
    <s v="NonMedia"/>
    <s v="Incremental"/>
    <m/>
    <m/>
    <s v="Event_int_LB_Event_peak_1"/>
    <e v="#N/A"/>
    <x v="6"/>
    <s v=" DTC"/>
    <x v="83"/>
    <s v="Post"/>
    <s v="Post"/>
    <n v="0"/>
  </r>
  <r>
    <s v="NonMedia"/>
    <s v="Incremental"/>
    <m/>
    <m/>
    <s v="Event_int_LB_Event_peak_1"/>
    <e v="#N/A"/>
    <x v="6"/>
    <s v=" DTC"/>
    <x v="84"/>
    <s v="Post"/>
    <s v="Post"/>
    <n v="0"/>
  </r>
  <r>
    <s v="NonMedia"/>
    <s v="Incremental"/>
    <m/>
    <m/>
    <s v="Event_int_LB_Event_peak_1"/>
    <e v="#N/A"/>
    <x v="6"/>
    <s v=" DTC"/>
    <x v="85"/>
    <s v="Post"/>
    <s v="Post"/>
    <n v="0"/>
  </r>
  <r>
    <s v="NonMedia"/>
    <s v="Incremental"/>
    <m/>
    <m/>
    <s v="Event_int_LB_Event_peak_1"/>
    <e v="#N/A"/>
    <x v="6"/>
    <s v=" DTC"/>
    <x v="86"/>
    <s v="Post"/>
    <s v="Post"/>
    <n v="0"/>
  </r>
  <r>
    <s v="NonMedia"/>
    <s v="Incremental"/>
    <m/>
    <m/>
    <s v="Event_int_LB_Event_peak_1"/>
    <e v="#N/A"/>
    <x v="6"/>
    <s v=" DTC"/>
    <x v="87"/>
    <s v="Post"/>
    <s v="Post"/>
    <n v="0"/>
  </r>
  <r>
    <s v="NonMedia"/>
    <s v="Incremental"/>
    <m/>
    <m/>
    <s v="Event_int_LB_Event_peak_1"/>
    <e v="#N/A"/>
    <x v="6"/>
    <s v=" DTC"/>
    <x v="88"/>
    <s v="Post"/>
    <s v="Post"/>
    <n v="0"/>
  </r>
  <r>
    <s v="NonMedia"/>
    <s v="Incremental"/>
    <m/>
    <m/>
    <s v="Event_int_LB_Event_peak_1"/>
    <e v="#N/A"/>
    <x v="6"/>
    <s v=" DTC"/>
    <x v="89"/>
    <s v="Post"/>
    <s v="Post"/>
    <n v="0"/>
  </r>
  <r>
    <s v="NonMedia"/>
    <s v="Incremental"/>
    <m/>
    <m/>
    <s v="Event_int_LB_Event_peak_1"/>
    <e v="#N/A"/>
    <x v="6"/>
    <s v=" DTC"/>
    <x v="90"/>
    <s v="Post"/>
    <s v="Post"/>
    <n v="0"/>
  </r>
  <r>
    <s v="NonMedia"/>
    <s v="Incremental"/>
    <m/>
    <m/>
    <s v="Event_int_LB_Event_peak_1"/>
    <e v="#N/A"/>
    <x v="6"/>
    <s v=" DTC"/>
    <x v="91"/>
    <s v="Post"/>
    <s v="Post"/>
    <n v="0"/>
  </r>
  <r>
    <s v="NonMedia"/>
    <s v="Incremental"/>
    <m/>
    <m/>
    <s v="Event_int_LB_Event_peak_1"/>
    <e v="#N/A"/>
    <x v="6"/>
    <s v=" DTC"/>
    <x v="92"/>
    <s v="Post"/>
    <s v="Post"/>
    <n v="0"/>
  </r>
  <r>
    <s v="NonMedia"/>
    <s v="Incremental"/>
    <m/>
    <m/>
    <s v="Event_int_LB_Event_peak_1"/>
    <e v="#N/A"/>
    <x v="6"/>
    <s v=" DTC"/>
    <x v="93"/>
    <s v="Post"/>
    <s v="Post"/>
    <n v="0"/>
  </r>
  <r>
    <s v="NonMedia"/>
    <s v="Incremental"/>
    <m/>
    <m/>
    <s v="Event_int_LB_Event_peak_1"/>
    <e v="#N/A"/>
    <x v="6"/>
    <s v=" DTC"/>
    <x v="94"/>
    <s v="Post"/>
    <s v="Post"/>
    <n v="0"/>
  </r>
  <r>
    <s v="NonMedia"/>
    <s v="Incremental"/>
    <m/>
    <m/>
    <s v="Event_int_LB_Event_peak_1"/>
    <e v="#N/A"/>
    <x v="6"/>
    <s v=" DTC"/>
    <x v="95"/>
    <s v="Post"/>
    <s v="Post"/>
    <n v="0"/>
  </r>
  <r>
    <s v="NonMedia"/>
    <s v="Incremental"/>
    <m/>
    <m/>
    <s v="Event_int_LB_Event_peak_1"/>
    <e v="#N/A"/>
    <x v="6"/>
    <s v=" DTC"/>
    <x v="96"/>
    <s v="Post"/>
    <s v="Post"/>
    <n v="0"/>
  </r>
  <r>
    <s v="NonMedia"/>
    <s v="Incremental"/>
    <m/>
    <m/>
    <s v="Event_int_LB_Event_peak_1"/>
    <e v="#N/A"/>
    <x v="6"/>
    <s v=" DTC"/>
    <x v="97"/>
    <s v="Post"/>
    <s v="Post"/>
    <n v="0"/>
  </r>
  <r>
    <s v="NonMedia"/>
    <s v="Incremental"/>
    <m/>
    <m/>
    <s v="Event_int_LB_Event_peak_1"/>
    <e v="#N/A"/>
    <x v="6"/>
    <s v=" DTC"/>
    <x v="98"/>
    <s v="Post"/>
    <s v="Post"/>
    <n v="0"/>
  </r>
  <r>
    <s v="NonMedia"/>
    <s v="Incremental"/>
    <m/>
    <m/>
    <s v="Event_int_LB_Event_peak_1"/>
    <e v="#N/A"/>
    <x v="6"/>
    <s v=" DTC"/>
    <x v="99"/>
    <s v="Post"/>
    <s v="Post"/>
    <n v="0"/>
  </r>
  <r>
    <s v="NonMedia"/>
    <s v="Incremental"/>
    <m/>
    <m/>
    <s v="Event_int_LB_Event_peak_1"/>
    <e v="#N/A"/>
    <x v="6"/>
    <s v=" DTC"/>
    <x v="100"/>
    <s v="Post"/>
    <s v="Post"/>
    <n v="0"/>
  </r>
  <r>
    <s v="NonMedia"/>
    <s v="Incremental"/>
    <m/>
    <m/>
    <s v="Event_int_LB_Event_peak_1"/>
    <e v="#N/A"/>
    <x v="6"/>
    <s v=" DTC"/>
    <x v="101"/>
    <s v="Post"/>
    <s v="Post"/>
    <n v="0"/>
  </r>
  <r>
    <s v="NonMedia"/>
    <s v="Incremental"/>
    <m/>
    <m/>
    <s v="Event_int_LB_Event_peak_1"/>
    <e v="#N/A"/>
    <x v="6"/>
    <s v=" DTC"/>
    <x v="102"/>
    <s v="Post"/>
    <s v="Post"/>
    <n v="0"/>
  </r>
  <r>
    <s v="NonMedia"/>
    <s v="Incremental"/>
    <m/>
    <m/>
    <s v="Event_int_LB_Event_peak_1"/>
    <e v="#N/A"/>
    <x v="6"/>
    <s v=" DTC"/>
    <x v="103"/>
    <s v="Post"/>
    <s v="Post"/>
    <n v="0"/>
  </r>
  <r>
    <s v="NonMedia"/>
    <s v="Incremental"/>
    <m/>
    <m/>
    <s v="Event_int_LB_Event_peak_1"/>
    <e v="#N/A"/>
    <x v="6"/>
    <s v=" DTC"/>
    <x v="104"/>
    <s v="Post"/>
    <s v="Post"/>
    <n v="0"/>
  </r>
  <r>
    <s v="NonMedia"/>
    <s v="Incremental"/>
    <m/>
    <m/>
    <s v="Event_int_LB_Event_peak_1"/>
    <e v="#N/A"/>
    <x v="6"/>
    <s v=" DTC"/>
    <x v="105"/>
    <s v="Post"/>
    <s v="Post"/>
    <n v="0"/>
  </r>
  <r>
    <s v="NonMedia"/>
    <s v="Incremental"/>
    <m/>
    <m/>
    <s v="Event_int_LB_Event_peak_1"/>
    <e v="#N/A"/>
    <x v="6"/>
    <s v=" DTC"/>
    <x v="106"/>
    <s v="Post"/>
    <s v="Post"/>
    <n v="0"/>
  </r>
  <r>
    <s v="NonMedia"/>
    <s v="Incremental"/>
    <m/>
    <m/>
    <s v="Event_int_LB_Event_peak_1"/>
    <e v="#N/A"/>
    <x v="6"/>
    <s v=" DTC"/>
    <x v="107"/>
    <s v="Post"/>
    <s v="Post"/>
    <n v="0"/>
  </r>
  <r>
    <s v="NonMedia"/>
    <s v="Incremental"/>
    <m/>
    <m/>
    <s v="Event_int_LB_Event_peak_1"/>
    <e v="#N/A"/>
    <x v="6"/>
    <s v=" DTC"/>
    <x v="108"/>
    <s v="Post"/>
    <s v="Post"/>
    <n v="0"/>
  </r>
  <r>
    <s v="NonMedia"/>
    <s v="Incremental"/>
    <m/>
    <m/>
    <s v="Event_int_LB_Event_peak_1"/>
    <e v="#N/A"/>
    <x v="6"/>
    <s v=" DTC"/>
    <x v="109"/>
    <s v="Post"/>
    <s v="Post"/>
    <n v="0"/>
  </r>
  <r>
    <s v="NonMedia"/>
    <s v="Incremental"/>
    <m/>
    <m/>
    <s v="Event_int_LB_Event_peak_1"/>
    <e v="#N/A"/>
    <x v="6"/>
    <s v=" DTC"/>
    <x v="110"/>
    <s v="Post"/>
    <s v="Post"/>
    <n v="0"/>
  </r>
  <r>
    <s v="NonMedia"/>
    <s v="Incremental"/>
    <m/>
    <m/>
    <s v="Event_int_LB_Event_peak_1"/>
    <e v="#N/A"/>
    <x v="6"/>
    <s v=" DTC"/>
    <x v="111"/>
    <s v="Post"/>
    <s v="Post"/>
    <n v="0"/>
  </r>
  <r>
    <s v="NonMedia"/>
    <s v="Incremental"/>
    <m/>
    <m/>
    <s v="Event_int_LB_Event_peak_1"/>
    <e v="#N/A"/>
    <x v="6"/>
    <s v=" DTC"/>
    <x v="112"/>
    <s v="Post"/>
    <s v="Post"/>
    <n v="0"/>
  </r>
  <r>
    <s v="NonMedia"/>
    <s v="Incremental"/>
    <m/>
    <m/>
    <s v="Event_int_LB_Event_peak_1"/>
    <e v="#N/A"/>
    <x v="6"/>
    <s v=" DTC"/>
    <x v="113"/>
    <s v="Post"/>
    <s v="Post"/>
    <n v="0"/>
  </r>
  <r>
    <s v="NonMedia"/>
    <s v="Incremental"/>
    <m/>
    <m/>
    <s v="Event_int_LB_Event_peak_1"/>
    <e v="#N/A"/>
    <x v="6"/>
    <s v=" DTC"/>
    <x v="114"/>
    <s v="Post"/>
    <n v="0"/>
    <n v="0"/>
  </r>
  <r>
    <s v="NonMedia"/>
    <s v="Incremental"/>
    <m/>
    <m/>
    <s v="Event_int_LB_Event_peak_1"/>
    <e v="#N/A"/>
    <x v="6"/>
    <s v=" DTC"/>
    <x v="115"/>
    <s v="Post"/>
    <n v="0"/>
    <n v="0"/>
  </r>
  <r>
    <s v="NonMedia"/>
    <s v="Incremental"/>
    <m/>
    <m/>
    <s v="Event_int_LB_Event_peak_1"/>
    <e v="#N/A"/>
    <x v="6"/>
    <s v=" DTC"/>
    <x v="116"/>
    <s v="Post"/>
    <n v="0"/>
    <n v="0"/>
  </r>
  <r>
    <s v="NonMedia"/>
    <s v="Incremental"/>
    <m/>
    <m/>
    <s v="Event_int_LB_Event_peak_1"/>
    <e v="#N/A"/>
    <x v="6"/>
    <s v=" DTC"/>
    <x v="117"/>
    <s v="Post"/>
    <n v="0"/>
    <n v="0"/>
  </r>
  <r>
    <s v="NonMedia"/>
    <s v="Incremental"/>
    <m/>
    <m/>
    <s v="Event_int_LB_Event_peak_1"/>
    <e v="#N/A"/>
    <x v="6"/>
    <s v=" DTC"/>
    <x v="118"/>
    <s v="Post"/>
    <n v="0"/>
    <n v="0"/>
  </r>
  <r>
    <s v="NonMedia"/>
    <s v="Incremental"/>
    <m/>
    <m/>
    <s v="Event_int_LB_Event_peak_1"/>
    <e v="#N/A"/>
    <x v="6"/>
    <s v=" DTC"/>
    <x v="119"/>
    <s v="Post"/>
    <n v="0"/>
    <n v="0"/>
  </r>
  <r>
    <s v="NonMedia"/>
    <s v="Incremental"/>
    <m/>
    <m/>
    <s v="Event_int_LB_Event_peak_1"/>
    <e v="#N/A"/>
    <x v="6"/>
    <s v=" DTC"/>
    <x v="120"/>
    <s v="Post"/>
    <n v="0"/>
    <n v="0"/>
  </r>
  <r>
    <s v="NonMedia"/>
    <s v="Incremental"/>
    <m/>
    <m/>
    <s v="Event_int_LB_Event_peak_1"/>
    <e v="#N/A"/>
    <x v="6"/>
    <s v=" DTC"/>
    <x v="121"/>
    <s v="Post"/>
    <n v="0"/>
    <n v="0"/>
  </r>
  <r>
    <s v="NonMedia"/>
    <s v="Incremental"/>
    <m/>
    <m/>
    <s v="Event_int_LB_Event_peak_1"/>
    <e v="#N/A"/>
    <x v="6"/>
    <s v=" DTC"/>
    <x v="122"/>
    <s v="Post"/>
    <n v="0"/>
    <n v="0"/>
  </r>
  <r>
    <s v="NonMedia"/>
    <s v="Incremental"/>
    <m/>
    <m/>
    <s v="Event_int_LB_Event_peak_1"/>
    <e v="#N/A"/>
    <x v="6"/>
    <s v=" DTC"/>
    <x v="123"/>
    <s v="Post"/>
    <n v="0"/>
    <n v="0"/>
  </r>
  <r>
    <s v="NonMedia"/>
    <s v="Incremental"/>
    <m/>
    <m/>
    <s v="Event_int_LB_Event_peak_1"/>
    <e v="#N/A"/>
    <x v="6"/>
    <s v=" DTC"/>
    <x v="124"/>
    <s v="Post"/>
    <n v="0"/>
    <n v="0"/>
  </r>
  <r>
    <s v="NonMedia"/>
    <s v="Incremental"/>
    <m/>
    <m/>
    <s v="Event_int_LB_Event_peak_1"/>
    <e v="#N/A"/>
    <x v="6"/>
    <s v=" DTC"/>
    <x v="125"/>
    <s v="Post"/>
    <n v="0"/>
    <n v="0"/>
  </r>
  <r>
    <s v="NonMedia"/>
    <s v="Incremental"/>
    <m/>
    <m/>
    <s v="Event_int_LB_Event_peak_1"/>
    <e v="#N/A"/>
    <x v="6"/>
    <s v=" DTC"/>
    <x v="126"/>
    <s v="Post"/>
    <n v="0"/>
    <n v="0"/>
  </r>
  <r>
    <s v="NonMedia"/>
    <s v="Incremental"/>
    <m/>
    <m/>
    <s v="Event_int_LB_Event_peak_1"/>
    <e v="#N/A"/>
    <x v="6"/>
    <s v=" DTC"/>
    <x v="127"/>
    <s v="Post"/>
    <n v="0"/>
    <n v="0"/>
  </r>
  <r>
    <s v="NonMedia"/>
    <s v="Incremental"/>
    <m/>
    <m/>
    <s v="Event_int_LB_Event_peak_1"/>
    <e v="#N/A"/>
    <x v="6"/>
    <s v=" DTC"/>
    <x v="128"/>
    <s v="Post"/>
    <n v="0"/>
    <n v="0"/>
  </r>
  <r>
    <s v="NonMedia"/>
    <s v="Incremental"/>
    <m/>
    <m/>
    <s v="Event_int_LB_Event_peak_1"/>
    <e v="#N/A"/>
    <x v="6"/>
    <s v=" DTC"/>
    <x v="129"/>
    <s v="Post"/>
    <n v="0"/>
    <n v="0"/>
  </r>
  <r>
    <s v="NonMedia"/>
    <s v="Incremental"/>
    <m/>
    <m/>
    <s v="Event_int_LB_Event_peak_1"/>
    <e v="#N/A"/>
    <x v="6"/>
    <s v=" DTC"/>
    <x v="130"/>
    <s v="Post"/>
    <n v="0"/>
    <n v="0"/>
  </r>
  <r>
    <s v="NonMedia"/>
    <s v="Incremental"/>
    <m/>
    <m/>
    <s v="Event_int_LB_Event_peak_1"/>
    <e v="#N/A"/>
    <x v="6"/>
    <s v=" DTC"/>
    <x v="131"/>
    <s v="Post"/>
    <n v="0"/>
    <n v="0"/>
  </r>
  <r>
    <s v="NonMedia"/>
    <s v="Incremental"/>
    <m/>
    <m/>
    <s v="Event_int_LB_Event_peak_1"/>
    <e v="#N/A"/>
    <x v="6"/>
    <s v=" DTC"/>
    <x v="132"/>
    <s v="Post"/>
    <n v="0"/>
    <n v="0"/>
  </r>
  <r>
    <s v="NonMedia"/>
    <s v="Incremental"/>
    <m/>
    <m/>
    <s v="Event_int_LB_Event_peak_1"/>
    <e v="#N/A"/>
    <x v="6"/>
    <s v=" DTC"/>
    <x v="133"/>
    <s v="Post"/>
    <n v="0"/>
    <n v="0"/>
  </r>
  <r>
    <s v="NonMedia"/>
    <s v="Incremental"/>
    <m/>
    <m/>
    <s v="Event_int_LB_Event_peak_1"/>
    <e v="#N/A"/>
    <x v="6"/>
    <s v=" DTC"/>
    <x v="134"/>
    <s v="Post"/>
    <n v="0"/>
    <n v="0"/>
  </r>
  <r>
    <s v="NonMedia"/>
    <s v="Incremental"/>
    <m/>
    <m/>
    <s v="Event_int_LB_Event_peak_1"/>
    <e v="#N/A"/>
    <x v="6"/>
    <s v=" DTC"/>
    <x v="135"/>
    <s v="Post"/>
    <n v="0"/>
    <n v="0"/>
  </r>
  <r>
    <s v="NonMedia"/>
    <s v="Incremental"/>
    <m/>
    <m/>
    <s v="Event_int_LB_Event_peak_1"/>
    <e v="#N/A"/>
    <x v="6"/>
    <s v=" DTC"/>
    <x v="136"/>
    <s v="Post"/>
    <n v="0"/>
    <n v="0"/>
  </r>
  <r>
    <s v="NonMedia"/>
    <s v="Incremental"/>
    <m/>
    <m/>
    <s v="Event_int_LB_Event_peak_1"/>
    <e v="#N/A"/>
    <x v="6"/>
    <s v=" DTC"/>
    <x v="137"/>
    <s v="Post"/>
    <n v="0"/>
    <n v="0"/>
  </r>
  <r>
    <s v="NonMedia"/>
    <s v="Incremental"/>
    <m/>
    <m/>
    <s v="Event_int_LB_Event_peak_1"/>
    <e v="#N/A"/>
    <x v="6"/>
    <s v=" DTC"/>
    <x v="138"/>
    <s v="Post"/>
    <n v="0"/>
    <n v="0"/>
  </r>
  <r>
    <s v="NonMedia"/>
    <s v="Incremental"/>
    <m/>
    <m/>
    <s v="Event_int_LB_Event_peak_1"/>
    <e v="#N/A"/>
    <x v="6"/>
    <s v=" DTC"/>
    <x v="139"/>
    <s v="Post"/>
    <n v="0"/>
    <n v="0"/>
  </r>
  <r>
    <s v="NonMedia"/>
    <s v="Incremental"/>
    <m/>
    <m/>
    <s v="Event_int_LB_Event_peak_1"/>
    <e v="#N/A"/>
    <x v="6"/>
    <s v=" DTC"/>
    <x v="140"/>
    <s v="Post"/>
    <n v="0"/>
    <n v="0"/>
  </r>
  <r>
    <s v="NonMedia"/>
    <s v="Incremental"/>
    <m/>
    <m/>
    <s v="Event_int_LB_Event_peak_1"/>
    <e v="#N/A"/>
    <x v="6"/>
    <s v=" DTC"/>
    <x v="141"/>
    <s v="Post"/>
    <n v="0"/>
    <n v="0"/>
  </r>
  <r>
    <s v="NonMedia"/>
    <s v="Incremental"/>
    <m/>
    <m/>
    <s v="Event_int_LB_Event_peak_1"/>
    <e v="#N/A"/>
    <x v="6"/>
    <s v=" DTC"/>
    <x v="142"/>
    <s v="Post"/>
    <n v="0"/>
    <n v="0"/>
  </r>
  <r>
    <s v="NonMedia"/>
    <s v="Incremental"/>
    <m/>
    <m/>
    <s v="Event_int_LB_Event_peak_1"/>
    <e v="#N/A"/>
    <x v="6"/>
    <s v=" DTC"/>
    <x v="143"/>
    <s v="Post"/>
    <n v="0"/>
    <n v="0"/>
  </r>
  <r>
    <s v="NonMedia"/>
    <s v="Incremental"/>
    <m/>
    <m/>
    <s v="Event_int_LB_Event_peak_1"/>
    <e v="#N/A"/>
    <x v="6"/>
    <s v=" DTC"/>
    <x v="144"/>
    <s v="Post"/>
    <n v="0"/>
    <n v="0"/>
  </r>
  <r>
    <s v="NonMedia"/>
    <s v="Incremental"/>
    <m/>
    <m/>
    <s v="Event_int_LB_Event_peak_1"/>
    <e v="#N/A"/>
    <x v="6"/>
    <s v=" DTC"/>
    <x v="145"/>
    <s v="Post"/>
    <n v="0"/>
    <n v="0"/>
  </r>
  <r>
    <s v="NonMedia"/>
    <s v="Incremental"/>
    <m/>
    <m/>
    <s v="Event_int_LB_Event_peak_1"/>
    <e v="#N/A"/>
    <x v="6"/>
    <s v=" DTC"/>
    <x v="146"/>
    <s v="Post"/>
    <n v="0"/>
    <n v="0"/>
  </r>
  <r>
    <s v="NonMedia"/>
    <s v="Incremental"/>
    <m/>
    <m/>
    <s v="Event_int_LB_Event_peak_1"/>
    <e v="#N/A"/>
    <x v="6"/>
    <s v=" DTC"/>
    <x v="147"/>
    <s v="Post"/>
    <n v="0"/>
    <n v="0"/>
  </r>
  <r>
    <s v="NonMedia"/>
    <s v="Incremental"/>
    <m/>
    <m/>
    <s v="Event_int_LB_Event_peak_1"/>
    <e v="#N/A"/>
    <x v="6"/>
    <s v=" DTC"/>
    <x v="148"/>
    <s v="Post"/>
    <n v="0"/>
    <n v="0"/>
  </r>
  <r>
    <s v="NonMedia"/>
    <s v="Incremental"/>
    <m/>
    <m/>
    <s v="Event_int_LB_Event_peak_1"/>
    <e v="#N/A"/>
    <x v="6"/>
    <s v=" DTC"/>
    <x v="149"/>
    <s v="Post"/>
    <n v="0"/>
    <n v="0"/>
  </r>
  <r>
    <s v="NonMedia"/>
    <s v="Incremental"/>
    <m/>
    <m/>
    <s v="Event_int_LB_Event_peak_1"/>
    <e v="#N/A"/>
    <x v="6"/>
    <s v=" DTC"/>
    <x v="150"/>
    <s v="Post"/>
    <n v="0"/>
    <n v="0"/>
  </r>
  <r>
    <s v="NonMedia"/>
    <s v="Incremental"/>
    <m/>
    <m/>
    <s v="Event_int_LB_Event_peak_1"/>
    <e v="#N/A"/>
    <x v="6"/>
    <s v=" DTC"/>
    <x v="151"/>
    <s v="Post"/>
    <n v="0"/>
    <n v="0"/>
  </r>
  <r>
    <s v="NonMedia"/>
    <s v="Incremental"/>
    <m/>
    <m/>
    <s v="Event_int_LB_Event_peak_1"/>
    <e v="#N/A"/>
    <x v="6"/>
    <s v=" DTC"/>
    <x v="152"/>
    <s v="Post"/>
    <n v="0"/>
    <n v="0"/>
  </r>
  <r>
    <s v="NonMedia"/>
    <s v="Incremental"/>
    <m/>
    <m/>
    <s v="Event_int_LB_Event_peak_1"/>
    <e v="#N/A"/>
    <x v="6"/>
    <s v=" DTC"/>
    <x v="153"/>
    <s v="Post"/>
    <n v="0"/>
    <n v="0"/>
  </r>
  <r>
    <s v="NonMedia"/>
    <s v="Incremental"/>
    <m/>
    <m/>
    <s v="Event_int_LB_Event_peak_1"/>
    <e v="#N/A"/>
    <x v="6"/>
    <s v=" DTC"/>
    <x v="154"/>
    <s v="Post"/>
    <n v="0"/>
    <n v="0"/>
  </r>
  <r>
    <s v="NonMedia"/>
    <s v="Incremental"/>
    <m/>
    <m/>
    <s v="Event_int_LB_Event_peak_1"/>
    <e v="#N/A"/>
    <x v="6"/>
    <s v=" DTC"/>
    <x v="155"/>
    <s v="Post"/>
    <n v="0"/>
    <n v="0"/>
  </r>
  <r>
    <s v="NonMedia"/>
    <s v="Incremental"/>
    <m/>
    <m/>
    <s v="Event_int_LB_Event_peak_1"/>
    <e v="#N/A"/>
    <x v="6"/>
    <s v=" DTC"/>
    <x v="156"/>
    <s v="Post"/>
    <n v="0"/>
    <n v="0"/>
  </r>
  <r>
    <s v="NonMedia"/>
    <s v="Incremental"/>
    <m/>
    <m/>
    <s v="Event_int_LB_Event_peak_1"/>
    <e v="#N/A"/>
    <x v="6"/>
    <s v=" DTC"/>
    <x v="157"/>
    <s v="Post"/>
    <n v="0"/>
    <n v="0"/>
  </r>
  <r>
    <s v="NonMedia"/>
    <s v="Incremental"/>
    <m/>
    <m/>
    <s v="Event_int_LB_Event_peak_1"/>
    <e v="#N/A"/>
    <x v="6"/>
    <s v=" DTC"/>
    <x v="158"/>
    <s v="Post"/>
    <n v="0"/>
    <n v="0"/>
  </r>
  <r>
    <s v="NonMedia"/>
    <s v="Incremental"/>
    <m/>
    <m/>
    <s v="Event_int_LB_Event_peak_1"/>
    <e v="#N/A"/>
    <x v="6"/>
    <s v=" DTC"/>
    <x v="159"/>
    <s v="Post"/>
    <n v="0"/>
    <n v="0"/>
  </r>
  <r>
    <s v="NonMedia"/>
    <s v="Incremental"/>
    <m/>
    <m/>
    <s v="Event_int_LB_Event_peak_1"/>
    <e v="#N/A"/>
    <x v="6"/>
    <s v=" DTC"/>
    <x v="160"/>
    <s v="Post"/>
    <n v="0"/>
    <n v="0"/>
  </r>
  <r>
    <s v="NonMedia"/>
    <s v="Incremental"/>
    <m/>
    <m/>
    <s v="Event_int_LB_Event_peak_1"/>
    <e v="#N/A"/>
    <x v="6"/>
    <s v=" DTC"/>
    <x v="161"/>
    <s v="Post"/>
    <n v="0"/>
    <n v="0"/>
  </r>
  <r>
    <s v="NonMedia"/>
    <s v="Incremental"/>
    <m/>
    <m/>
    <s v="Event_int_LB_Event_peak_1"/>
    <e v="#N/A"/>
    <x v="6"/>
    <s v=" DTC"/>
    <x v="162"/>
    <s v="Post"/>
    <n v="0"/>
    <n v="0"/>
  </r>
  <r>
    <s v="NonMedia"/>
    <s v="Incremental"/>
    <m/>
    <m/>
    <s v="Event_int_LB_Event_peak_1"/>
    <e v="#N/A"/>
    <x v="6"/>
    <s v=" DTC"/>
    <x v="163"/>
    <s v="Post"/>
    <n v="0"/>
    <n v="0"/>
  </r>
  <r>
    <s v="NonMedia"/>
    <s v="Incremental"/>
    <m/>
    <m/>
    <s v="Event_int_LB_Event_peak_1"/>
    <e v="#N/A"/>
    <x v="6"/>
    <s v=" DTC"/>
    <x v="164"/>
    <s v="Post"/>
    <n v="0"/>
    <n v="0"/>
  </r>
  <r>
    <s v="NonMedia"/>
    <s v="Incremental"/>
    <m/>
    <m/>
    <s v="Event_int_LB_Event_peak_1"/>
    <e v="#N/A"/>
    <x v="6"/>
    <s v=" DTC"/>
    <x v="165"/>
    <s v="Post"/>
    <n v="0"/>
    <n v="0"/>
  </r>
  <r>
    <s v="NonMedia"/>
    <s v="Incremental"/>
    <m/>
    <m/>
    <s v="Event_int_LB_Event_peak_1"/>
    <e v="#N/A"/>
    <x v="6"/>
    <s v=" DTC"/>
    <x v="166"/>
    <s v="Post"/>
    <n v="0"/>
    <n v="0"/>
  </r>
  <r>
    <s v="NonMedia"/>
    <s v="Incremental"/>
    <m/>
    <m/>
    <s v="Event_int_LB_Event_peak_1"/>
    <e v="#N/A"/>
    <x v="6"/>
    <s v=" DTC"/>
    <x v="167"/>
    <s v="Post"/>
    <n v="0"/>
    <n v="0"/>
  </r>
  <r>
    <s v="NonMedia"/>
    <s v="Incremental"/>
    <m/>
    <m/>
    <s v="Event_int_LB_Event_peak_1"/>
    <e v="#N/A"/>
    <x v="6"/>
    <s v=" DTC"/>
    <x v="168"/>
    <s v="Post"/>
    <n v="0"/>
    <n v="0"/>
  </r>
  <r>
    <s v="NonMedia"/>
    <s v="Incremental"/>
    <m/>
    <m/>
    <s v="Event_int_LB_Event_peak_1"/>
    <e v="#N/A"/>
    <x v="6"/>
    <s v=" DTC"/>
    <x v="169"/>
    <s v="Post"/>
    <n v="0"/>
    <n v="0"/>
  </r>
  <r>
    <s v="NonMedia"/>
    <s v="Incremental"/>
    <m/>
    <m/>
    <s v="Event_int_LB_Event_peak_1"/>
    <e v="#N/A"/>
    <x v="6"/>
    <s v=" DTC"/>
    <x v="170"/>
    <s v="Post"/>
    <n v="0"/>
    <n v="0"/>
  </r>
  <r>
    <s v="NonMedia"/>
    <s v="Incremental"/>
    <m/>
    <m/>
    <s v="Event_int_LB_Event_peak_1"/>
    <e v="#N/A"/>
    <x v="6"/>
    <s v=" DTC"/>
    <x v="171"/>
    <s v="Post"/>
    <n v="0"/>
    <n v="0"/>
  </r>
  <r>
    <s v="NonMedia"/>
    <s v="Incremental"/>
    <m/>
    <m/>
    <s v="Event_int_LB_Event_peak_1"/>
    <e v="#N/A"/>
    <x v="6"/>
    <s v=" DTC"/>
    <x v="172"/>
    <s v="Post"/>
    <n v="0"/>
    <n v="0"/>
  </r>
  <r>
    <s v="NonMedia"/>
    <s v="Incremental"/>
    <m/>
    <m/>
    <s v="Event_int_LB_Event_peak_1"/>
    <e v="#N/A"/>
    <x v="6"/>
    <s v=" DTC"/>
    <x v="173"/>
    <s v="Post"/>
    <n v="0"/>
    <n v="0"/>
  </r>
  <r>
    <s v="NonMedia"/>
    <s v="Incremental"/>
    <m/>
    <m/>
    <s v="Event_int_LB_Event_peak_1"/>
    <e v="#N/A"/>
    <x v="6"/>
    <s v=" DTC"/>
    <x v="174"/>
    <s v="Post"/>
    <n v="0"/>
    <n v="0"/>
  </r>
  <r>
    <s v="NonMedia"/>
    <s v="Incremental"/>
    <m/>
    <m/>
    <s v="Event_int_LB_Event_peak_1"/>
    <e v="#N/A"/>
    <x v="6"/>
    <s v=" DTC"/>
    <x v="175"/>
    <s v="Post"/>
    <n v="0"/>
    <n v="0"/>
  </r>
  <r>
    <s v="NonMedia"/>
    <s v="Incremental"/>
    <m/>
    <m/>
    <s v="Event_int_LB_Event_peak_1"/>
    <e v="#N/A"/>
    <x v="6"/>
    <s v=" DTC"/>
    <x v="176"/>
    <s v="Post"/>
    <n v="0"/>
    <n v="0"/>
  </r>
  <r>
    <s v="NonMedia"/>
    <s v="Incremental"/>
    <m/>
    <m/>
    <s v="Event_int_LB_Event_peak_1"/>
    <e v="#N/A"/>
    <x v="6"/>
    <s v=" DTC"/>
    <x v="177"/>
    <s v="Post"/>
    <n v="0"/>
    <n v="0"/>
  </r>
  <r>
    <s v="NonMedia"/>
    <s v="Incremental"/>
    <m/>
    <m/>
    <s v="Event_int_LB_Event_peak_1"/>
    <e v="#N/A"/>
    <x v="6"/>
    <s v=" DTC"/>
    <x v="178"/>
    <s v="Post"/>
    <n v="0"/>
    <n v="0"/>
  </r>
  <r>
    <s v="NonMedia"/>
    <s v="Incremental"/>
    <m/>
    <m/>
    <s v="Event_int_LB_Event_peak_1"/>
    <e v="#N/A"/>
    <x v="6"/>
    <s v=" DTC"/>
    <x v="179"/>
    <s v="Post"/>
    <n v="0"/>
    <n v="0"/>
  </r>
  <r>
    <s v="NonMedia"/>
    <s v="Incremental"/>
    <m/>
    <m/>
    <s v="Event_int_LB_Event_peak_1"/>
    <e v="#N/A"/>
    <x v="6"/>
    <s v=" DTC"/>
    <x v="180"/>
    <s v="Post"/>
    <n v="0"/>
    <n v="0"/>
  </r>
  <r>
    <s v="NonMedia"/>
    <s v="Incremental"/>
    <m/>
    <m/>
    <s v="Event_int_LB_Event_peak_1"/>
    <e v="#N/A"/>
    <x v="6"/>
    <s v=" DTC"/>
    <x v="181"/>
    <s v="Post"/>
    <n v="0"/>
    <n v="0"/>
  </r>
  <r>
    <s v="NonMedia"/>
    <s v="Incremental"/>
    <m/>
    <m/>
    <s v="Event_int_LB_Event_peak_1"/>
    <e v="#N/A"/>
    <x v="6"/>
    <s v=" DTC"/>
    <x v="182"/>
    <s v="Post"/>
    <n v="0"/>
    <n v="0"/>
  </r>
  <r>
    <s v="NonMedia"/>
    <s v="Incremental"/>
    <m/>
    <m/>
    <s v="Event_int_LB_Event_peak_1"/>
    <e v="#N/A"/>
    <x v="6"/>
    <s v=" DTC"/>
    <x v="183"/>
    <s v="Post"/>
    <n v="0"/>
    <n v="0"/>
  </r>
  <r>
    <s v="NonMedia"/>
    <s v="Incremental"/>
    <m/>
    <m/>
    <s v="Event_int_LB_Event_peak_1"/>
    <e v="#N/A"/>
    <x v="6"/>
    <s v=" DTC"/>
    <x v="184"/>
    <s v="Post"/>
    <n v="0"/>
    <n v="0"/>
  </r>
  <r>
    <s v="NonMedia"/>
    <s v="Incremental"/>
    <m/>
    <m/>
    <s v="Event_int_LB_Event_peak_1"/>
    <e v="#N/A"/>
    <x v="6"/>
    <s v=" DTC"/>
    <x v="185"/>
    <s v="Post"/>
    <n v="0"/>
    <n v="0"/>
  </r>
  <r>
    <s v="NonMedia"/>
    <s v="Incremental"/>
    <m/>
    <m/>
    <s v="Event_int_LB_Event_peak_1"/>
    <e v="#N/A"/>
    <x v="6"/>
    <s v=" DTC"/>
    <x v="186"/>
    <s v="Post"/>
    <n v="0"/>
    <n v="0"/>
  </r>
  <r>
    <s v="NonMedia"/>
    <s v="Incremental"/>
    <m/>
    <m/>
    <s v="Event_int_LB_Event_peak_1"/>
    <e v="#N/A"/>
    <x v="6"/>
    <s v=" DTC"/>
    <x v="187"/>
    <s v="Post"/>
    <n v="0"/>
    <n v="0"/>
  </r>
  <r>
    <s v="NonMedia"/>
    <s v="Incremental"/>
    <m/>
    <m/>
    <s v="Event_int_LB_Event_peak_1"/>
    <e v="#N/A"/>
    <x v="6"/>
    <s v=" DTC"/>
    <x v="188"/>
    <s v="Post"/>
    <n v="0"/>
    <n v="11474.015391299999"/>
  </r>
  <r>
    <s v="NonMedia"/>
    <s v="Incremental"/>
    <m/>
    <m/>
    <s v="Event_int_LB_Event_peak_1"/>
    <e v="#N/A"/>
    <x v="6"/>
    <s v=" DTC"/>
    <x v="189"/>
    <s v="Post"/>
    <n v="0"/>
    <n v="0"/>
  </r>
  <r>
    <s v="NonMedia"/>
    <s v="Incremental"/>
    <m/>
    <m/>
    <s v="Event_int_LB_Event_peak_1"/>
    <e v="#N/A"/>
    <x v="6"/>
    <s v=" DTC"/>
    <x v="190"/>
    <s v="Post"/>
    <n v="0"/>
    <n v="0"/>
  </r>
  <r>
    <s v="NonMedia"/>
    <s v="Incremental"/>
    <m/>
    <m/>
    <s v="Event_int_LB_Event_peak_1"/>
    <e v="#N/A"/>
    <x v="6"/>
    <s v=" DTC"/>
    <x v="191"/>
    <s v="Post"/>
    <n v="0"/>
    <n v="0"/>
  </r>
  <r>
    <s v="NonMedia"/>
    <s v="Incremental"/>
    <m/>
    <m/>
    <s v="Event_int_LB_Event_peak_1"/>
    <e v="#N/A"/>
    <x v="6"/>
    <s v=" DTC"/>
    <x v="192"/>
    <s v="Post"/>
    <n v="0"/>
    <n v="0"/>
  </r>
  <r>
    <s v="NonMedia"/>
    <s v="Incremental"/>
    <m/>
    <m/>
    <s v="Event_int_LB_Event_peak_1"/>
    <e v="#N/A"/>
    <x v="6"/>
    <s v=" DTC"/>
    <x v="193"/>
    <s v="Post"/>
    <n v="0"/>
    <n v="0"/>
  </r>
  <r>
    <s v="NonMedia"/>
    <s v="Incremental"/>
    <m/>
    <m/>
    <s v="Event_int_LB_Event_peak_1"/>
    <e v="#N/A"/>
    <x v="6"/>
    <s v=" DTC"/>
    <x v="194"/>
    <s v="Post"/>
    <n v="0"/>
    <n v="0"/>
  </r>
  <r>
    <s v="NonMedia"/>
    <s v="Incremental"/>
    <m/>
    <m/>
    <s v="Event_int_LB_Event_peak_1"/>
    <e v="#N/A"/>
    <x v="6"/>
    <s v=" DTC"/>
    <x v="195"/>
    <s v="Post"/>
    <n v="0"/>
    <n v="0"/>
  </r>
  <r>
    <s v="NonMedia"/>
    <s v="Incremental"/>
    <m/>
    <m/>
    <s v="Event_int_LB_Event_peak_1"/>
    <e v="#N/A"/>
    <x v="6"/>
    <s v=" DTC"/>
    <x v="196"/>
    <s v="Post"/>
    <n v="0"/>
    <n v="0"/>
  </r>
  <r>
    <s v="NonMedia"/>
    <s v="Incremental"/>
    <m/>
    <m/>
    <s v="Event_int_LB_Event_peak_1"/>
    <e v="#N/A"/>
    <x v="6"/>
    <s v=" DTC"/>
    <x v="197"/>
    <s v="Post"/>
    <n v="0"/>
    <n v="0"/>
  </r>
  <r>
    <s v="NonMedia"/>
    <s v="Incremental"/>
    <m/>
    <m/>
    <s v="Event_int_LB_Event_peak_1"/>
    <e v="#N/A"/>
    <x v="6"/>
    <s v=" DTC"/>
    <x v="198"/>
    <s v="Post"/>
    <n v="0"/>
    <n v="0"/>
  </r>
  <r>
    <s v="NonMedia"/>
    <s v="Incremental"/>
    <m/>
    <m/>
    <s v="Event_int_LB_Event_peak_1"/>
    <e v="#N/A"/>
    <x v="6"/>
    <s v=" DTC"/>
    <x v="199"/>
    <s v="Post"/>
    <n v="0"/>
    <n v="0"/>
  </r>
  <r>
    <s v="NonMedia"/>
    <s v="Incremental"/>
    <m/>
    <m/>
    <s v="Event_int_LB_Event_peak_1"/>
    <e v="#N/A"/>
    <x v="6"/>
    <s v=" DTC"/>
    <x v="200"/>
    <s v="Post"/>
    <n v="0"/>
    <n v="0"/>
  </r>
  <r>
    <s v="NonMedia"/>
    <s v="Incremental"/>
    <m/>
    <m/>
    <s v="Event_int_LB_Event_peak_1"/>
    <e v="#N/A"/>
    <x v="6"/>
    <s v=" DTC"/>
    <x v="201"/>
    <s v="Post"/>
    <n v="0"/>
    <n v="0"/>
  </r>
  <r>
    <s v="NonMedia"/>
    <s v="Incremental"/>
    <m/>
    <m/>
    <s v="Event_int_LB_Event_peak_1"/>
    <e v="#N/A"/>
    <x v="6"/>
    <s v=" DTC"/>
    <x v="202"/>
    <s v="Post"/>
    <n v="0"/>
    <n v="0"/>
  </r>
  <r>
    <s v="NonMedia"/>
    <s v="Incremental"/>
    <m/>
    <m/>
    <s v="Event_int_LB_Event_peak_1"/>
    <e v="#N/A"/>
    <x v="6"/>
    <s v=" DTC"/>
    <x v="203"/>
    <s v="Post"/>
    <n v="0"/>
    <n v="0"/>
  </r>
  <r>
    <s v="NonMedia"/>
    <s v="Incremental"/>
    <m/>
    <m/>
    <s v="Event_int_LB_Event_peak_1"/>
    <e v="#N/A"/>
    <x v="6"/>
    <s v=" DTC"/>
    <x v="204"/>
    <s v="Post"/>
    <n v="0"/>
    <n v="0"/>
  </r>
  <r>
    <s v="NonMedia"/>
    <s v="Incremental"/>
    <m/>
    <m/>
    <s v="Event_int_LB_Event_peak_1"/>
    <e v="#N/A"/>
    <x v="6"/>
    <s v=" DTC"/>
    <x v="205"/>
    <s v="Post"/>
    <n v="0"/>
    <n v="0"/>
  </r>
  <r>
    <s v="NonMedia"/>
    <s v="Incremental"/>
    <m/>
    <m/>
    <s v="Event_int_LB_Event_peak_1"/>
    <e v="#N/A"/>
    <x v="6"/>
    <s v=" DTC"/>
    <x v="206"/>
    <s v="Post"/>
    <n v="0"/>
    <n v="0"/>
  </r>
  <r>
    <s v="NonMedia"/>
    <s v="Incremental"/>
    <m/>
    <m/>
    <s v="Event_int_LB_Event_peak_1"/>
    <e v="#N/A"/>
    <x v="6"/>
    <s v=" DTC"/>
    <x v="207"/>
    <s v="Post"/>
    <n v="0"/>
    <n v="0"/>
  </r>
  <r>
    <s v="NonMedia"/>
    <s v="Incremental"/>
    <m/>
    <m/>
    <s v="Event_int_LB_Event_peak_1"/>
    <e v="#N/A"/>
    <x v="6"/>
    <s v=" DTC"/>
    <x v="208"/>
    <s v="Post"/>
    <n v="0"/>
    <n v="0"/>
  </r>
  <r>
    <s v="NonMedia"/>
    <s v="Incremental"/>
    <m/>
    <m/>
    <s v="Event_int_LB_Event_peak_1"/>
    <e v="#N/A"/>
    <x v="6"/>
    <s v=" DTC"/>
    <x v="209"/>
    <s v="Post"/>
    <n v="0"/>
    <n v="0"/>
  </r>
  <r>
    <s v="NonMedia"/>
    <s v="Incremental"/>
    <m/>
    <m/>
    <s v="Event_int_LB_Event_peak_1"/>
    <e v="#N/A"/>
    <x v="6"/>
    <s v=" DTC"/>
    <x v="210"/>
    <s v="Post"/>
    <n v="0"/>
    <n v="0"/>
  </r>
  <r>
    <s v="NonMedia"/>
    <s v="Incremental"/>
    <m/>
    <m/>
    <s v="Event_int_LB_Event_peak_1"/>
    <e v="#N/A"/>
    <x v="6"/>
    <s v=" DTC"/>
    <x v="211"/>
    <s v="Post"/>
    <n v="0"/>
    <n v="0"/>
  </r>
  <r>
    <s v="NonMedia"/>
    <s v="Incremental"/>
    <m/>
    <m/>
    <s v="Event_int_LB_Event_peak_1"/>
    <e v="#N/A"/>
    <x v="6"/>
    <s v=" DTC"/>
    <x v="212"/>
    <s v="Post"/>
    <n v="0"/>
    <n v="0"/>
  </r>
  <r>
    <s v="NonMedia"/>
    <s v="Incremental"/>
    <m/>
    <m/>
    <s v="Event_int_LB_Event_peak_1"/>
    <e v="#N/A"/>
    <x v="6"/>
    <s v=" DTC"/>
    <x v="213"/>
    <s v="Post"/>
    <n v="0"/>
    <n v="0"/>
  </r>
  <r>
    <s v="NonMedia"/>
    <s v="Incremental"/>
    <m/>
    <m/>
    <s v="Event_int_LB_Event_peak_2"/>
    <e v="#N/A"/>
    <x v="6"/>
    <s v=" DTC"/>
    <x v="0"/>
    <s v="Pre"/>
    <s v="Pre"/>
    <n v="0"/>
  </r>
  <r>
    <s v="NonMedia"/>
    <s v="Incremental"/>
    <m/>
    <m/>
    <s v="Event_int_LB_Event_peak_2"/>
    <e v="#N/A"/>
    <x v="6"/>
    <s v=" DTC"/>
    <x v="1"/>
    <s v="Pre"/>
    <s v="Pre"/>
    <n v="0"/>
  </r>
  <r>
    <s v="NonMedia"/>
    <s v="Incremental"/>
    <m/>
    <m/>
    <s v="Event_int_LB_Event_peak_2"/>
    <e v="#N/A"/>
    <x v="6"/>
    <s v=" DTC"/>
    <x v="2"/>
    <s v="Pre"/>
    <s v="Pre"/>
    <n v="0"/>
  </r>
  <r>
    <s v="NonMedia"/>
    <s v="Incremental"/>
    <m/>
    <m/>
    <s v="Event_int_LB_Event_peak_2"/>
    <e v="#N/A"/>
    <x v="6"/>
    <s v=" DTC"/>
    <x v="3"/>
    <s v="Pre"/>
    <s v="Pre"/>
    <n v="0"/>
  </r>
  <r>
    <s v="NonMedia"/>
    <s v="Incremental"/>
    <m/>
    <m/>
    <s v="Event_int_LB_Event_peak_2"/>
    <e v="#N/A"/>
    <x v="6"/>
    <s v=" DTC"/>
    <x v="4"/>
    <s v="Pre"/>
    <s v="Pre"/>
    <n v="0"/>
  </r>
  <r>
    <s v="NonMedia"/>
    <s v="Incremental"/>
    <m/>
    <m/>
    <s v="Event_int_LB_Event_peak_2"/>
    <e v="#N/A"/>
    <x v="6"/>
    <s v=" DTC"/>
    <x v="5"/>
    <s v="Pre"/>
    <s v="Pre"/>
    <n v="0"/>
  </r>
  <r>
    <s v="NonMedia"/>
    <s v="Incremental"/>
    <m/>
    <m/>
    <s v="Event_int_LB_Event_peak_2"/>
    <e v="#N/A"/>
    <x v="6"/>
    <s v=" DTC"/>
    <x v="6"/>
    <s v="Pre"/>
    <s v="Pre"/>
    <n v="0"/>
  </r>
  <r>
    <s v="NonMedia"/>
    <s v="Incremental"/>
    <m/>
    <m/>
    <s v="Event_int_LB_Event_peak_2"/>
    <e v="#N/A"/>
    <x v="6"/>
    <s v=" DTC"/>
    <x v="7"/>
    <s v="Pre"/>
    <s v="Pre"/>
    <n v="0"/>
  </r>
  <r>
    <s v="NonMedia"/>
    <s v="Incremental"/>
    <m/>
    <m/>
    <s v="Event_int_LB_Event_peak_2"/>
    <e v="#N/A"/>
    <x v="6"/>
    <s v=" DTC"/>
    <x v="8"/>
    <s v="Pre"/>
    <s v="Pre"/>
    <n v="0"/>
  </r>
  <r>
    <s v="NonMedia"/>
    <s v="Incremental"/>
    <m/>
    <m/>
    <s v="Event_int_LB_Event_peak_2"/>
    <e v="#N/A"/>
    <x v="6"/>
    <s v=" DTC"/>
    <x v="9"/>
    <s v="Pre"/>
    <s v="Pre"/>
    <n v="0"/>
  </r>
  <r>
    <s v="NonMedia"/>
    <s v="Incremental"/>
    <m/>
    <m/>
    <s v="Event_int_LB_Event_peak_2"/>
    <e v="#N/A"/>
    <x v="6"/>
    <s v=" DTC"/>
    <x v="10"/>
    <s v="Pre"/>
    <s v="Pre"/>
    <n v="0"/>
  </r>
  <r>
    <s v="NonMedia"/>
    <s v="Incremental"/>
    <m/>
    <m/>
    <s v="Event_int_LB_Event_peak_2"/>
    <e v="#N/A"/>
    <x v="6"/>
    <s v=" DTC"/>
    <x v="11"/>
    <s v="Pre"/>
    <s v="Pre"/>
    <n v="0"/>
  </r>
  <r>
    <s v="NonMedia"/>
    <s v="Incremental"/>
    <m/>
    <m/>
    <s v="Event_int_LB_Event_peak_2"/>
    <e v="#N/A"/>
    <x v="6"/>
    <s v=" DTC"/>
    <x v="12"/>
    <s v="Pre"/>
    <s v="Pre"/>
    <n v="0"/>
  </r>
  <r>
    <s v="NonMedia"/>
    <s v="Incremental"/>
    <m/>
    <m/>
    <s v="Event_int_LB_Event_peak_2"/>
    <e v="#N/A"/>
    <x v="6"/>
    <s v=" DTC"/>
    <x v="13"/>
    <s v="Pre"/>
    <s v="Pre"/>
    <n v="0"/>
  </r>
  <r>
    <s v="NonMedia"/>
    <s v="Incremental"/>
    <m/>
    <m/>
    <s v="Event_int_LB_Event_peak_2"/>
    <e v="#N/A"/>
    <x v="6"/>
    <s v=" DTC"/>
    <x v="14"/>
    <s v="Pre"/>
    <s v="Pre"/>
    <n v="0"/>
  </r>
  <r>
    <s v="NonMedia"/>
    <s v="Incremental"/>
    <m/>
    <m/>
    <s v="Event_int_LB_Event_peak_2"/>
    <e v="#N/A"/>
    <x v="6"/>
    <s v=" DTC"/>
    <x v="15"/>
    <s v="Pre"/>
    <s v="Pre"/>
    <n v="0"/>
  </r>
  <r>
    <s v="NonMedia"/>
    <s v="Incremental"/>
    <m/>
    <m/>
    <s v="Event_int_LB_Event_peak_2"/>
    <e v="#N/A"/>
    <x v="6"/>
    <s v=" DTC"/>
    <x v="16"/>
    <s v="Pre"/>
    <s v="Pre"/>
    <n v="0"/>
  </r>
  <r>
    <s v="NonMedia"/>
    <s v="Incremental"/>
    <m/>
    <m/>
    <s v="Event_int_LB_Event_peak_2"/>
    <e v="#N/A"/>
    <x v="6"/>
    <s v=" DTC"/>
    <x v="17"/>
    <s v="Pre"/>
    <s v="Pre"/>
    <n v="0"/>
  </r>
  <r>
    <s v="NonMedia"/>
    <s v="Incremental"/>
    <m/>
    <m/>
    <s v="Event_int_LB_Event_peak_2"/>
    <e v="#N/A"/>
    <x v="6"/>
    <s v=" DTC"/>
    <x v="18"/>
    <s v="Pre"/>
    <s v="Pre"/>
    <n v="0"/>
  </r>
  <r>
    <s v="NonMedia"/>
    <s v="Incremental"/>
    <m/>
    <m/>
    <s v="Event_int_LB_Event_peak_2"/>
    <e v="#N/A"/>
    <x v="6"/>
    <s v=" DTC"/>
    <x v="19"/>
    <s v="Pre"/>
    <s v="Pre"/>
    <n v="0"/>
  </r>
  <r>
    <s v="NonMedia"/>
    <s v="Incremental"/>
    <m/>
    <m/>
    <s v="Event_int_LB_Event_peak_2"/>
    <e v="#N/A"/>
    <x v="6"/>
    <s v=" DTC"/>
    <x v="20"/>
    <s v="Pre"/>
    <s v="Pre"/>
    <n v="0"/>
  </r>
  <r>
    <s v="NonMedia"/>
    <s v="Incremental"/>
    <m/>
    <m/>
    <s v="Event_int_LB_Event_peak_2"/>
    <e v="#N/A"/>
    <x v="6"/>
    <s v=" DTC"/>
    <x v="21"/>
    <s v="Pre"/>
    <s v="Pre"/>
    <n v="0"/>
  </r>
  <r>
    <s v="NonMedia"/>
    <s v="Incremental"/>
    <m/>
    <m/>
    <s v="Event_int_LB_Event_peak_2"/>
    <e v="#N/A"/>
    <x v="6"/>
    <s v=" DTC"/>
    <x v="22"/>
    <s v="Pre"/>
    <s v="Pre"/>
    <n v="0"/>
  </r>
  <r>
    <s v="NonMedia"/>
    <s v="Incremental"/>
    <m/>
    <m/>
    <s v="Event_int_LB_Event_peak_2"/>
    <e v="#N/A"/>
    <x v="6"/>
    <s v=" DTC"/>
    <x v="23"/>
    <s v="Pre"/>
    <s v="Pre"/>
    <n v="0"/>
  </r>
  <r>
    <s v="NonMedia"/>
    <s v="Incremental"/>
    <m/>
    <m/>
    <s v="Event_int_LB_Event_peak_2"/>
    <e v="#N/A"/>
    <x v="6"/>
    <s v=" DTC"/>
    <x v="24"/>
    <s v="Pre"/>
    <s v="Pre"/>
    <n v="0"/>
  </r>
  <r>
    <s v="NonMedia"/>
    <s v="Incremental"/>
    <m/>
    <m/>
    <s v="Event_int_LB_Event_peak_2"/>
    <e v="#N/A"/>
    <x v="6"/>
    <s v=" DTC"/>
    <x v="25"/>
    <s v="Pre"/>
    <s v="Pre"/>
    <n v="0"/>
  </r>
  <r>
    <s v="NonMedia"/>
    <s v="Incremental"/>
    <m/>
    <m/>
    <s v="Event_int_LB_Event_peak_2"/>
    <e v="#N/A"/>
    <x v="6"/>
    <s v=" DTC"/>
    <x v="26"/>
    <s v="Pre"/>
    <s v="Pre"/>
    <n v="0"/>
  </r>
  <r>
    <s v="NonMedia"/>
    <s v="Incremental"/>
    <m/>
    <m/>
    <s v="Event_int_LB_Event_peak_2"/>
    <e v="#N/A"/>
    <x v="6"/>
    <s v=" DTC"/>
    <x v="27"/>
    <s v="Pre"/>
    <s v="Pre"/>
    <n v="0"/>
  </r>
  <r>
    <s v="NonMedia"/>
    <s v="Incremental"/>
    <m/>
    <m/>
    <s v="Event_int_LB_Event_peak_2"/>
    <e v="#N/A"/>
    <x v="6"/>
    <s v=" DTC"/>
    <x v="28"/>
    <s v="Pre"/>
    <s v="Pre"/>
    <n v="0"/>
  </r>
  <r>
    <s v="NonMedia"/>
    <s v="Incremental"/>
    <m/>
    <m/>
    <s v="Event_int_LB_Event_peak_2"/>
    <e v="#N/A"/>
    <x v="6"/>
    <s v=" DTC"/>
    <x v="29"/>
    <s v="Pre"/>
    <s v="Pre"/>
    <n v="0"/>
  </r>
  <r>
    <s v="NonMedia"/>
    <s v="Incremental"/>
    <m/>
    <m/>
    <s v="Event_int_LB_Event_peak_2"/>
    <e v="#N/A"/>
    <x v="6"/>
    <s v=" DTC"/>
    <x v="30"/>
    <s v="Pre"/>
    <s v="Pre"/>
    <n v="0"/>
  </r>
  <r>
    <s v="NonMedia"/>
    <s v="Incremental"/>
    <m/>
    <m/>
    <s v="Event_int_LB_Event_peak_2"/>
    <e v="#N/A"/>
    <x v="6"/>
    <s v=" DTC"/>
    <x v="31"/>
    <s v="Pre"/>
    <s v="Pre"/>
    <n v="0"/>
  </r>
  <r>
    <s v="NonMedia"/>
    <s v="Incremental"/>
    <m/>
    <m/>
    <s v="Event_int_LB_Event_peak_2"/>
    <e v="#N/A"/>
    <x v="6"/>
    <s v=" DTC"/>
    <x v="32"/>
    <s v="Pre"/>
    <s v="Pre"/>
    <n v="0"/>
  </r>
  <r>
    <s v="NonMedia"/>
    <s v="Incremental"/>
    <m/>
    <m/>
    <s v="Event_int_LB_Event_peak_2"/>
    <e v="#N/A"/>
    <x v="6"/>
    <s v=" DTC"/>
    <x v="33"/>
    <s v="Pre"/>
    <s v="Pre"/>
    <n v="0"/>
  </r>
  <r>
    <s v="NonMedia"/>
    <s v="Incremental"/>
    <m/>
    <m/>
    <s v="Event_int_LB_Event_peak_2"/>
    <e v="#N/A"/>
    <x v="6"/>
    <s v=" DTC"/>
    <x v="34"/>
    <s v="Pre"/>
    <s v="Pre"/>
    <n v="0"/>
  </r>
  <r>
    <s v="NonMedia"/>
    <s v="Incremental"/>
    <m/>
    <m/>
    <s v="Event_int_LB_Event_peak_2"/>
    <e v="#N/A"/>
    <x v="6"/>
    <s v=" DTC"/>
    <x v="35"/>
    <s v="Pre"/>
    <s v="Pre"/>
    <n v="0"/>
  </r>
  <r>
    <s v="NonMedia"/>
    <s v="Incremental"/>
    <m/>
    <m/>
    <s v="Event_int_LB_Event_peak_2"/>
    <e v="#N/A"/>
    <x v="6"/>
    <s v=" DTC"/>
    <x v="36"/>
    <s v="Pre"/>
    <s v="Pre"/>
    <n v="0"/>
  </r>
  <r>
    <s v="NonMedia"/>
    <s v="Incremental"/>
    <m/>
    <m/>
    <s v="Event_int_LB_Event_peak_2"/>
    <e v="#N/A"/>
    <x v="6"/>
    <s v=" DTC"/>
    <x v="37"/>
    <s v="Pre"/>
    <s v="Pre"/>
    <n v="0"/>
  </r>
  <r>
    <s v="NonMedia"/>
    <s v="Incremental"/>
    <m/>
    <m/>
    <s v="Event_int_LB_Event_peak_2"/>
    <e v="#N/A"/>
    <x v="6"/>
    <s v=" DTC"/>
    <x v="38"/>
    <s v="Pre"/>
    <s v="Pre"/>
    <n v="0"/>
  </r>
  <r>
    <s v="NonMedia"/>
    <s v="Incremental"/>
    <m/>
    <m/>
    <s v="Event_int_LB_Event_peak_2"/>
    <e v="#N/A"/>
    <x v="6"/>
    <s v=" DTC"/>
    <x v="39"/>
    <s v="Pre"/>
    <s v="Pre"/>
    <n v="0"/>
  </r>
  <r>
    <s v="NonMedia"/>
    <s v="Incremental"/>
    <m/>
    <m/>
    <s v="Event_int_LB_Event_peak_2"/>
    <e v="#N/A"/>
    <x v="6"/>
    <s v=" DTC"/>
    <x v="40"/>
    <s v="Pre"/>
    <s v="Pre"/>
    <n v="0"/>
  </r>
  <r>
    <s v="NonMedia"/>
    <s v="Incremental"/>
    <m/>
    <m/>
    <s v="Event_int_LB_Event_peak_2"/>
    <e v="#N/A"/>
    <x v="6"/>
    <s v=" DTC"/>
    <x v="41"/>
    <s v="Pre"/>
    <s v="Pre"/>
    <n v="0"/>
  </r>
  <r>
    <s v="NonMedia"/>
    <s v="Incremental"/>
    <m/>
    <m/>
    <s v="Event_int_LB_Event_peak_2"/>
    <e v="#N/A"/>
    <x v="6"/>
    <s v=" DTC"/>
    <x v="42"/>
    <s v="Pre"/>
    <s v="Pre"/>
    <n v="0"/>
  </r>
  <r>
    <s v="NonMedia"/>
    <s v="Incremental"/>
    <m/>
    <m/>
    <s v="Event_int_LB_Event_peak_2"/>
    <e v="#N/A"/>
    <x v="6"/>
    <s v=" DTC"/>
    <x v="43"/>
    <s v="Pre"/>
    <s v="Pre"/>
    <n v="0"/>
  </r>
  <r>
    <s v="NonMedia"/>
    <s v="Incremental"/>
    <m/>
    <m/>
    <s v="Event_int_LB_Event_peak_2"/>
    <e v="#N/A"/>
    <x v="6"/>
    <s v=" DTC"/>
    <x v="44"/>
    <s v="Pre"/>
    <s v="Pre"/>
    <n v="0"/>
  </r>
  <r>
    <s v="NonMedia"/>
    <s v="Incremental"/>
    <m/>
    <m/>
    <s v="Event_int_LB_Event_peak_2"/>
    <e v="#N/A"/>
    <x v="6"/>
    <s v=" DTC"/>
    <x v="45"/>
    <s v="Pre"/>
    <s v="Pre"/>
    <n v="0"/>
  </r>
  <r>
    <s v="NonMedia"/>
    <s v="Incremental"/>
    <m/>
    <m/>
    <s v="Event_int_LB_Event_peak_2"/>
    <e v="#N/A"/>
    <x v="6"/>
    <s v=" DTC"/>
    <x v="46"/>
    <s v="Pre"/>
    <s v="Pre"/>
    <n v="0"/>
  </r>
  <r>
    <s v="NonMedia"/>
    <s v="Incremental"/>
    <m/>
    <m/>
    <s v="Event_int_LB_Event_peak_2"/>
    <e v="#N/A"/>
    <x v="6"/>
    <s v=" DTC"/>
    <x v="47"/>
    <s v="Pre"/>
    <s v="Pre"/>
    <n v="0"/>
  </r>
  <r>
    <s v="NonMedia"/>
    <s v="Incremental"/>
    <m/>
    <m/>
    <s v="Event_int_LB_Event_peak_2"/>
    <e v="#N/A"/>
    <x v="6"/>
    <s v=" DTC"/>
    <x v="48"/>
    <s v="Pre"/>
    <s v="Pre"/>
    <n v="0"/>
  </r>
  <r>
    <s v="NonMedia"/>
    <s v="Incremental"/>
    <m/>
    <m/>
    <s v="Event_int_LB_Event_peak_2"/>
    <e v="#N/A"/>
    <x v="6"/>
    <s v=" DTC"/>
    <x v="49"/>
    <s v="Pre"/>
    <s v="Pre"/>
    <n v="0"/>
  </r>
  <r>
    <s v="NonMedia"/>
    <s v="Incremental"/>
    <m/>
    <m/>
    <s v="Event_int_LB_Event_peak_2"/>
    <e v="#N/A"/>
    <x v="6"/>
    <s v=" DTC"/>
    <x v="50"/>
    <s v="Pre"/>
    <s v="Pre"/>
    <n v="0"/>
  </r>
  <r>
    <s v="NonMedia"/>
    <s v="Incremental"/>
    <m/>
    <m/>
    <s v="Event_int_LB_Event_peak_2"/>
    <e v="#N/A"/>
    <x v="6"/>
    <s v=" DTC"/>
    <x v="51"/>
    <s v="Pre"/>
    <s v="Pre"/>
    <n v="0"/>
  </r>
  <r>
    <s v="NonMedia"/>
    <s v="Incremental"/>
    <m/>
    <m/>
    <s v="Event_int_LB_Event_peak_2"/>
    <e v="#N/A"/>
    <x v="6"/>
    <s v=" DTC"/>
    <x v="52"/>
    <s v="Pre"/>
    <s v="Pre"/>
    <n v="0"/>
  </r>
  <r>
    <s v="NonMedia"/>
    <s v="Incremental"/>
    <m/>
    <m/>
    <s v="Event_int_LB_Event_peak_2"/>
    <e v="#N/A"/>
    <x v="6"/>
    <s v=" DTC"/>
    <x v="53"/>
    <s v="Pre"/>
    <s v="Pre"/>
    <n v="0"/>
  </r>
  <r>
    <s v="NonMedia"/>
    <s v="Incremental"/>
    <m/>
    <m/>
    <s v="Event_int_LB_Event_peak_2"/>
    <e v="#N/A"/>
    <x v="6"/>
    <s v=" DTC"/>
    <x v="54"/>
    <s v="Pre"/>
    <s v="Pre"/>
    <n v="0"/>
  </r>
  <r>
    <s v="NonMedia"/>
    <s v="Incremental"/>
    <m/>
    <m/>
    <s v="Event_int_LB_Event_peak_2"/>
    <e v="#N/A"/>
    <x v="6"/>
    <s v=" DTC"/>
    <x v="55"/>
    <s v="Pre"/>
    <s v="Pre"/>
    <n v="0"/>
  </r>
  <r>
    <s v="NonMedia"/>
    <s v="Incremental"/>
    <m/>
    <m/>
    <s v="Event_int_LB_Event_peak_2"/>
    <e v="#N/A"/>
    <x v="6"/>
    <s v=" DTC"/>
    <x v="56"/>
    <s v="Pre"/>
    <s v="Pre"/>
    <n v="0"/>
  </r>
  <r>
    <s v="NonMedia"/>
    <s v="Incremental"/>
    <m/>
    <m/>
    <s v="Event_int_LB_Event_peak_2"/>
    <e v="#N/A"/>
    <x v="6"/>
    <s v=" DTC"/>
    <x v="57"/>
    <s v="Post"/>
    <s v="Post"/>
    <n v="0"/>
  </r>
  <r>
    <s v="NonMedia"/>
    <s v="Incremental"/>
    <m/>
    <m/>
    <s v="Event_int_LB_Event_peak_2"/>
    <e v="#N/A"/>
    <x v="6"/>
    <s v=" DTC"/>
    <x v="58"/>
    <s v="Post"/>
    <s v="Post"/>
    <n v="0"/>
  </r>
  <r>
    <s v="NonMedia"/>
    <s v="Incremental"/>
    <m/>
    <m/>
    <s v="Event_int_LB_Event_peak_2"/>
    <e v="#N/A"/>
    <x v="6"/>
    <s v=" DTC"/>
    <x v="59"/>
    <s v="Post"/>
    <s v="Post"/>
    <n v="0"/>
  </r>
  <r>
    <s v="NonMedia"/>
    <s v="Incremental"/>
    <m/>
    <m/>
    <s v="Event_int_LB_Event_peak_2"/>
    <e v="#N/A"/>
    <x v="6"/>
    <s v=" DTC"/>
    <x v="60"/>
    <s v="Post"/>
    <s v="Post"/>
    <n v="0"/>
  </r>
  <r>
    <s v="NonMedia"/>
    <s v="Incremental"/>
    <m/>
    <m/>
    <s v="Event_int_LB_Event_peak_2"/>
    <e v="#N/A"/>
    <x v="6"/>
    <s v=" DTC"/>
    <x v="61"/>
    <s v="Post"/>
    <s v="Post"/>
    <n v="0"/>
  </r>
  <r>
    <s v="NonMedia"/>
    <s v="Incremental"/>
    <m/>
    <m/>
    <s v="Event_int_LB_Event_peak_2"/>
    <e v="#N/A"/>
    <x v="6"/>
    <s v=" DTC"/>
    <x v="62"/>
    <s v="Post"/>
    <s v="Post"/>
    <n v="0"/>
  </r>
  <r>
    <s v="NonMedia"/>
    <s v="Incremental"/>
    <m/>
    <m/>
    <s v="Event_int_LB_Event_peak_2"/>
    <e v="#N/A"/>
    <x v="6"/>
    <s v=" DTC"/>
    <x v="63"/>
    <s v="Post"/>
    <s v="Post"/>
    <n v="0"/>
  </r>
  <r>
    <s v="NonMedia"/>
    <s v="Incremental"/>
    <m/>
    <m/>
    <s v="Event_int_LB_Event_peak_2"/>
    <e v="#N/A"/>
    <x v="6"/>
    <s v=" DTC"/>
    <x v="64"/>
    <s v="Post"/>
    <s v="Post"/>
    <n v="0"/>
  </r>
  <r>
    <s v="NonMedia"/>
    <s v="Incremental"/>
    <m/>
    <m/>
    <s v="Event_int_LB_Event_peak_2"/>
    <e v="#N/A"/>
    <x v="6"/>
    <s v=" DTC"/>
    <x v="65"/>
    <s v="Post"/>
    <s v="Post"/>
    <n v="0"/>
  </r>
  <r>
    <s v="NonMedia"/>
    <s v="Incremental"/>
    <m/>
    <m/>
    <s v="Event_int_LB_Event_peak_2"/>
    <e v="#N/A"/>
    <x v="6"/>
    <s v=" DTC"/>
    <x v="66"/>
    <s v="Post"/>
    <s v="Post"/>
    <n v="0"/>
  </r>
  <r>
    <s v="NonMedia"/>
    <s v="Incremental"/>
    <m/>
    <m/>
    <s v="Event_int_LB_Event_peak_2"/>
    <e v="#N/A"/>
    <x v="6"/>
    <s v=" DTC"/>
    <x v="67"/>
    <s v="Post"/>
    <s v="Post"/>
    <n v="0"/>
  </r>
  <r>
    <s v="NonMedia"/>
    <s v="Incremental"/>
    <m/>
    <m/>
    <s v="Event_int_LB_Event_peak_2"/>
    <e v="#N/A"/>
    <x v="6"/>
    <s v=" DTC"/>
    <x v="68"/>
    <s v="Post"/>
    <s v="Post"/>
    <n v="0"/>
  </r>
  <r>
    <s v="NonMedia"/>
    <s v="Incremental"/>
    <m/>
    <m/>
    <s v="Event_int_LB_Event_peak_2"/>
    <e v="#N/A"/>
    <x v="6"/>
    <s v=" DTC"/>
    <x v="69"/>
    <s v="Post"/>
    <s v="Post"/>
    <n v="0"/>
  </r>
  <r>
    <s v="NonMedia"/>
    <s v="Incremental"/>
    <m/>
    <m/>
    <s v="Event_int_LB_Event_peak_2"/>
    <e v="#N/A"/>
    <x v="6"/>
    <s v=" DTC"/>
    <x v="70"/>
    <s v="Post"/>
    <s v="Post"/>
    <n v="0"/>
  </r>
  <r>
    <s v="NonMedia"/>
    <s v="Incremental"/>
    <m/>
    <m/>
    <s v="Event_int_LB_Event_peak_2"/>
    <e v="#N/A"/>
    <x v="6"/>
    <s v=" DTC"/>
    <x v="71"/>
    <s v="Post"/>
    <s v="Post"/>
    <n v="0"/>
  </r>
  <r>
    <s v="NonMedia"/>
    <s v="Incremental"/>
    <m/>
    <m/>
    <s v="Event_int_LB_Event_peak_2"/>
    <e v="#N/A"/>
    <x v="6"/>
    <s v=" DTC"/>
    <x v="72"/>
    <s v="Post"/>
    <s v="Post"/>
    <n v="0"/>
  </r>
  <r>
    <s v="NonMedia"/>
    <s v="Incremental"/>
    <m/>
    <m/>
    <s v="Event_int_LB_Event_peak_2"/>
    <e v="#N/A"/>
    <x v="6"/>
    <s v=" DTC"/>
    <x v="73"/>
    <s v="Post"/>
    <s v="Post"/>
    <n v="0"/>
  </r>
  <r>
    <s v="NonMedia"/>
    <s v="Incremental"/>
    <m/>
    <m/>
    <s v="Event_int_LB_Event_peak_2"/>
    <e v="#N/A"/>
    <x v="6"/>
    <s v=" DTC"/>
    <x v="74"/>
    <s v="Post"/>
    <s v="Post"/>
    <n v="0"/>
  </r>
  <r>
    <s v="NonMedia"/>
    <s v="Incremental"/>
    <m/>
    <m/>
    <s v="Event_int_LB_Event_peak_2"/>
    <e v="#N/A"/>
    <x v="6"/>
    <s v=" DTC"/>
    <x v="75"/>
    <s v="Post"/>
    <s v="Post"/>
    <n v="0"/>
  </r>
  <r>
    <s v="NonMedia"/>
    <s v="Incremental"/>
    <m/>
    <m/>
    <s v="Event_int_LB_Event_peak_2"/>
    <e v="#N/A"/>
    <x v="6"/>
    <s v=" DTC"/>
    <x v="76"/>
    <s v="Post"/>
    <s v="Post"/>
    <n v="0"/>
  </r>
  <r>
    <s v="NonMedia"/>
    <s v="Incremental"/>
    <m/>
    <m/>
    <s v="Event_int_LB_Event_peak_2"/>
    <e v="#N/A"/>
    <x v="6"/>
    <s v=" DTC"/>
    <x v="77"/>
    <s v="Post"/>
    <s v="Post"/>
    <n v="0"/>
  </r>
  <r>
    <s v="NonMedia"/>
    <s v="Incremental"/>
    <m/>
    <m/>
    <s v="Event_int_LB_Event_peak_2"/>
    <e v="#N/A"/>
    <x v="6"/>
    <s v=" DTC"/>
    <x v="78"/>
    <s v="Post"/>
    <s v="Post"/>
    <n v="0"/>
  </r>
  <r>
    <s v="NonMedia"/>
    <s v="Incremental"/>
    <m/>
    <m/>
    <s v="Event_int_LB_Event_peak_2"/>
    <e v="#N/A"/>
    <x v="6"/>
    <s v=" DTC"/>
    <x v="79"/>
    <s v="Post"/>
    <s v="Post"/>
    <n v="0"/>
  </r>
  <r>
    <s v="NonMedia"/>
    <s v="Incremental"/>
    <m/>
    <m/>
    <s v="Event_int_LB_Event_peak_2"/>
    <e v="#N/A"/>
    <x v="6"/>
    <s v=" DTC"/>
    <x v="80"/>
    <s v="Post"/>
    <s v="Post"/>
    <n v="0"/>
  </r>
  <r>
    <s v="NonMedia"/>
    <s v="Incremental"/>
    <m/>
    <m/>
    <s v="Event_int_LB_Event_peak_2"/>
    <e v="#N/A"/>
    <x v="6"/>
    <s v=" DTC"/>
    <x v="81"/>
    <s v="Post"/>
    <s v="Post"/>
    <n v="0"/>
  </r>
  <r>
    <s v="NonMedia"/>
    <s v="Incremental"/>
    <m/>
    <m/>
    <s v="Event_int_LB_Event_peak_2"/>
    <e v="#N/A"/>
    <x v="6"/>
    <s v=" DTC"/>
    <x v="82"/>
    <s v="Post"/>
    <s v="Post"/>
    <n v="0"/>
  </r>
  <r>
    <s v="NonMedia"/>
    <s v="Incremental"/>
    <m/>
    <m/>
    <s v="Event_int_LB_Event_peak_2"/>
    <e v="#N/A"/>
    <x v="6"/>
    <s v=" DTC"/>
    <x v="83"/>
    <s v="Post"/>
    <s v="Post"/>
    <n v="0"/>
  </r>
  <r>
    <s v="NonMedia"/>
    <s v="Incremental"/>
    <m/>
    <m/>
    <s v="Event_int_LB_Event_peak_2"/>
    <e v="#N/A"/>
    <x v="6"/>
    <s v=" DTC"/>
    <x v="84"/>
    <s v="Post"/>
    <s v="Post"/>
    <n v="0"/>
  </r>
  <r>
    <s v="NonMedia"/>
    <s v="Incremental"/>
    <m/>
    <m/>
    <s v="Event_int_LB_Event_peak_2"/>
    <e v="#N/A"/>
    <x v="6"/>
    <s v=" DTC"/>
    <x v="85"/>
    <s v="Post"/>
    <s v="Post"/>
    <n v="0"/>
  </r>
  <r>
    <s v="NonMedia"/>
    <s v="Incremental"/>
    <m/>
    <m/>
    <s v="Event_int_LB_Event_peak_2"/>
    <e v="#N/A"/>
    <x v="6"/>
    <s v=" DTC"/>
    <x v="86"/>
    <s v="Post"/>
    <s v="Post"/>
    <n v="0"/>
  </r>
  <r>
    <s v="NonMedia"/>
    <s v="Incremental"/>
    <m/>
    <m/>
    <s v="Event_int_LB_Event_peak_2"/>
    <e v="#N/A"/>
    <x v="6"/>
    <s v=" DTC"/>
    <x v="87"/>
    <s v="Post"/>
    <s v="Post"/>
    <n v="0"/>
  </r>
  <r>
    <s v="NonMedia"/>
    <s v="Incremental"/>
    <m/>
    <m/>
    <s v="Event_int_LB_Event_peak_2"/>
    <e v="#N/A"/>
    <x v="6"/>
    <s v=" DTC"/>
    <x v="88"/>
    <s v="Post"/>
    <s v="Post"/>
    <n v="0"/>
  </r>
  <r>
    <s v="NonMedia"/>
    <s v="Incremental"/>
    <m/>
    <m/>
    <s v="Event_int_LB_Event_peak_2"/>
    <e v="#N/A"/>
    <x v="6"/>
    <s v=" DTC"/>
    <x v="89"/>
    <s v="Post"/>
    <s v="Post"/>
    <n v="0"/>
  </r>
  <r>
    <s v="NonMedia"/>
    <s v="Incremental"/>
    <m/>
    <m/>
    <s v="Event_int_LB_Event_peak_2"/>
    <e v="#N/A"/>
    <x v="6"/>
    <s v=" DTC"/>
    <x v="90"/>
    <s v="Post"/>
    <s v="Post"/>
    <n v="0"/>
  </r>
  <r>
    <s v="NonMedia"/>
    <s v="Incremental"/>
    <m/>
    <m/>
    <s v="Event_int_LB_Event_peak_2"/>
    <e v="#N/A"/>
    <x v="6"/>
    <s v=" DTC"/>
    <x v="91"/>
    <s v="Post"/>
    <s v="Post"/>
    <n v="0"/>
  </r>
  <r>
    <s v="NonMedia"/>
    <s v="Incremental"/>
    <m/>
    <m/>
    <s v="Event_int_LB_Event_peak_2"/>
    <e v="#N/A"/>
    <x v="6"/>
    <s v=" DTC"/>
    <x v="92"/>
    <s v="Post"/>
    <s v="Post"/>
    <n v="0"/>
  </r>
  <r>
    <s v="NonMedia"/>
    <s v="Incremental"/>
    <m/>
    <m/>
    <s v="Event_int_LB_Event_peak_2"/>
    <e v="#N/A"/>
    <x v="6"/>
    <s v=" DTC"/>
    <x v="93"/>
    <s v="Post"/>
    <s v="Post"/>
    <n v="0"/>
  </r>
  <r>
    <s v="NonMedia"/>
    <s v="Incremental"/>
    <m/>
    <m/>
    <s v="Event_int_LB_Event_peak_2"/>
    <e v="#N/A"/>
    <x v="6"/>
    <s v=" DTC"/>
    <x v="94"/>
    <s v="Post"/>
    <s v="Post"/>
    <n v="0"/>
  </r>
  <r>
    <s v="NonMedia"/>
    <s v="Incremental"/>
    <m/>
    <m/>
    <s v="Event_int_LB_Event_peak_2"/>
    <e v="#N/A"/>
    <x v="6"/>
    <s v=" DTC"/>
    <x v="95"/>
    <s v="Post"/>
    <s v="Post"/>
    <n v="0"/>
  </r>
  <r>
    <s v="NonMedia"/>
    <s v="Incremental"/>
    <m/>
    <m/>
    <s v="Event_int_LB_Event_peak_2"/>
    <e v="#N/A"/>
    <x v="6"/>
    <s v=" DTC"/>
    <x v="96"/>
    <s v="Post"/>
    <s v="Post"/>
    <n v="0"/>
  </r>
  <r>
    <s v="NonMedia"/>
    <s v="Incremental"/>
    <m/>
    <m/>
    <s v="Event_int_LB_Event_peak_2"/>
    <e v="#N/A"/>
    <x v="6"/>
    <s v=" DTC"/>
    <x v="97"/>
    <s v="Post"/>
    <s v="Post"/>
    <n v="0"/>
  </r>
  <r>
    <s v="NonMedia"/>
    <s v="Incremental"/>
    <m/>
    <m/>
    <s v="Event_int_LB_Event_peak_2"/>
    <e v="#N/A"/>
    <x v="6"/>
    <s v=" DTC"/>
    <x v="98"/>
    <s v="Post"/>
    <s v="Post"/>
    <n v="0"/>
  </r>
  <r>
    <s v="NonMedia"/>
    <s v="Incremental"/>
    <m/>
    <m/>
    <s v="Event_int_LB_Event_peak_2"/>
    <e v="#N/A"/>
    <x v="6"/>
    <s v=" DTC"/>
    <x v="99"/>
    <s v="Post"/>
    <s v="Post"/>
    <n v="0"/>
  </r>
  <r>
    <s v="NonMedia"/>
    <s v="Incremental"/>
    <m/>
    <m/>
    <s v="Event_int_LB_Event_peak_2"/>
    <e v="#N/A"/>
    <x v="6"/>
    <s v=" DTC"/>
    <x v="100"/>
    <s v="Post"/>
    <s v="Post"/>
    <n v="0"/>
  </r>
  <r>
    <s v="NonMedia"/>
    <s v="Incremental"/>
    <m/>
    <m/>
    <s v="Event_int_LB_Event_peak_2"/>
    <e v="#N/A"/>
    <x v="6"/>
    <s v=" DTC"/>
    <x v="101"/>
    <s v="Post"/>
    <s v="Post"/>
    <n v="0"/>
  </r>
  <r>
    <s v="NonMedia"/>
    <s v="Incremental"/>
    <m/>
    <m/>
    <s v="Event_int_LB_Event_peak_2"/>
    <e v="#N/A"/>
    <x v="6"/>
    <s v=" DTC"/>
    <x v="102"/>
    <s v="Post"/>
    <s v="Post"/>
    <n v="0"/>
  </r>
  <r>
    <s v="NonMedia"/>
    <s v="Incremental"/>
    <m/>
    <m/>
    <s v="Event_int_LB_Event_peak_2"/>
    <e v="#N/A"/>
    <x v="6"/>
    <s v=" DTC"/>
    <x v="103"/>
    <s v="Post"/>
    <s v="Post"/>
    <n v="0"/>
  </r>
  <r>
    <s v="NonMedia"/>
    <s v="Incremental"/>
    <m/>
    <m/>
    <s v="Event_int_LB_Event_peak_2"/>
    <e v="#N/A"/>
    <x v="6"/>
    <s v=" DTC"/>
    <x v="104"/>
    <s v="Post"/>
    <s v="Post"/>
    <n v="0"/>
  </r>
  <r>
    <s v="NonMedia"/>
    <s v="Incremental"/>
    <m/>
    <m/>
    <s v="Event_int_LB_Event_peak_2"/>
    <e v="#N/A"/>
    <x v="6"/>
    <s v=" DTC"/>
    <x v="105"/>
    <s v="Post"/>
    <s v="Post"/>
    <n v="0"/>
  </r>
  <r>
    <s v="NonMedia"/>
    <s v="Incremental"/>
    <m/>
    <m/>
    <s v="Event_int_LB_Event_peak_2"/>
    <e v="#N/A"/>
    <x v="6"/>
    <s v=" DTC"/>
    <x v="106"/>
    <s v="Post"/>
    <s v="Post"/>
    <n v="0"/>
  </r>
  <r>
    <s v="NonMedia"/>
    <s v="Incremental"/>
    <m/>
    <m/>
    <s v="Event_int_LB_Event_peak_2"/>
    <e v="#N/A"/>
    <x v="6"/>
    <s v=" DTC"/>
    <x v="107"/>
    <s v="Post"/>
    <s v="Post"/>
    <n v="0"/>
  </r>
  <r>
    <s v="NonMedia"/>
    <s v="Incremental"/>
    <m/>
    <m/>
    <s v="Event_int_LB_Event_peak_2"/>
    <e v="#N/A"/>
    <x v="6"/>
    <s v=" DTC"/>
    <x v="108"/>
    <s v="Post"/>
    <s v="Post"/>
    <n v="0"/>
  </r>
  <r>
    <s v="NonMedia"/>
    <s v="Incremental"/>
    <m/>
    <m/>
    <s v="Event_int_LB_Event_peak_2"/>
    <e v="#N/A"/>
    <x v="6"/>
    <s v=" DTC"/>
    <x v="109"/>
    <s v="Post"/>
    <s v="Post"/>
    <n v="0"/>
  </r>
  <r>
    <s v="NonMedia"/>
    <s v="Incremental"/>
    <m/>
    <m/>
    <s v="Event_int_LB_Event_peak_2"/>
    <e v="#N/A"/>
    <x v="6"/>
    <s v=" DTC"/>
    <x v="110"/>
    <s v="Post"/>
    <s v="Post"/>
    <n v="0"/>
  </r>
  <r>
    <s v="NonMedia"/>
    <s v="Incremental"/>
    <m/>
    <m/>
    <s v="Event_int_LB_Event_peak_2"/>
    <e v="#N/A"/>
    <x v="6"/>
    <s v=" DTC"/>
    <x v="111"/>
    <s v="Post"/>
    <s v="Post"/>
    <n v="0"/>
  </r>
  <r>
    <s v="NonMedia"/>
    <s v="Incremental"/>
    <m/>
    <m/>
    <s v="Event_int_LB_Event_peak_2"/>
    <e v="#N/A"/>
    <x v="6"/>
    <s v=" DTC"/>
    <x v="112"/>
    <s v="Post"/>
    <s v="Post"/>
    <n v="0"/>
  </r>
  <r>
    <s v="NonMedia"/>
    <s v="Incremental"/>
    <m/>
    <m/>
    <s v="Event_int_LB_Event_peak_2"/>
    <e v="#N/A"/>
    <x v="6"/>
    <s v=" DTC"/>
    <x v="113"/>
    <s v="Post"/>
    <s v="Post"/>
    <n v="0"/>
  </r>
  <r>
    <s v="NonMedia"/>
    <s v="Incremental"/>
    <m/>
    <m/>
    <s v="Event_int_LB_Event_peak_2"/>
    <e v="#N/A"/>
    <x v="6"/>
    <s v=" DTC"/>
    <x v="114"/>
    <s v="Post"/>
    <n v="0"/>
    <n v="0"/>
  </r>
  <r>
    <s v="NonMedia"/>
    <s v="Incremental"/>
    <m/>
    <m/>
    <s v="Event_int_LB_Event_peak_2"/>
    <e v="#N/A"/>
    <x v="6"/>
    <s v=" DTC"/>
    <x v="115"/>
    <s v="Post"/>
    <n v="0"/>
    <n v="0"/>
  </r>
  <r>
    <s v="NonMedia"/>
    <s v="Incremental"/>
    <m/>
    <m/>
    <s v="Event_int_LB_Event_peak_2"/>
    <e v="#N/A"/>
    <x v="6"/>
    <s v=" DTC"/>
    <x v="116"/>
    <s v="Post"/>
    <n v="0"/>
    <n v="0"/>
  </r>
  <r>
    <s v="NonMedia"/>
    <s v="Incremental"/>
    <m/>
    <m/>
    <s v="Event_int_LB_Event_peak_2"/>
    <e v="#N/A"/>
    <x v="6"/>
    <s v=" DTC"/>
    <x v="117"/>
    <s v="Post"/>
    <n v="0"/>
    <n v="0"/>
  </r>
  <r>
    <s v="NonMedia"/>
    <s v="Incremental"/>
    <m/>
    <m/>
    <s v="Event_int_LB_Event_peak_2"/>
    <e v="#N/A"/>
    <x v="6"/>
    <s v=" DTC"/>
    <x v="118"/>
    <s v="Post"/>
    <n v="0"/>
    <n v="0"/>
  </r>
  <r>
    <s v="NonMedia"/>
    <s v="Incremental"/>
    <m/>
    <m/>
    <s v="Event_int_LB_Event_peak_2"/>
    <e v="#N/A"/>
    <x v="6"/>
    <s v=" DTC"/>
    <x v="119"/>
    <s v="Post"/>
    <n v="0"/>
    <n v="0"/>
  </r>
  <r>
    <s v="NonMedia"/>
    <s v="Incremental"/>
    <m/>
    <m/>
    <s v="Event_int_LB_Event_peak_2"/>
    <e v="#N/A"/>
    <x v="6"/>
    <s v=" DTC"/>
    <x v="120"/>
    <s v="Post"/>
    <n v="0"/>
    <n v="0"/>
  </r>
  <r>
    <s v="NonMedia"/>
    <s v="Incremental"/>
    <m/>
    <m/>
    <s v="Event_int_LB_Event_peak_2"/>
    <e v="#N/A"/>
    <x v="6"/>
    <s v=" DTC"/>
    <x v="121"/>
    <s v="Post"/>
    <n v="0"/>
    <n v="0"/>
  </r>
  <r>
    <s v="NonMedia"/>
    <s v="Incremental"/>
    <m/>
    <m/>
    <s v="Event_int_LB_Event_peak_2"/>
    <e v="#N/A"/>
    <x v="6"/>
    <s v=" DTC"/>
    <x v="122"/>
    <s v="Post"/>
    <n v="0"/>
    <n v="0"/>
  </r>
  <r>
    <s v="NonMedia"/>
    <s v="Incremental"/>
    <m/>
    <m/>
    <s v="Event_int_LB_Event_peak_2"/>
    <e v="#N/A"/>
    <x v="6"/>
    <s v=" DTC"/>
    <x v="123"/>
    <s v="Post"/>
    <n v="0"/>
    <n v="0"/>
  </r>
  <r>
    <s v="NonMedia"/>
    <s v="Incremental"/>
    <m/>
    <m/>
    <s v="Event_int_LB_Event_peak_2"/>
    <e v="#N/A"/>
    <x v="6"/>
    <s v=" DTC"/>
    <x v="124"/>
    <s v="Post"/>
    <n v="0"/>
    <n v="0"/>
  </r>
  <r>
    <s v="NonMedia"/>
    <s v="Incremental"/>
    <m/>
    <m/>
    <s v="Event_int_LB_Event_peak_2"/>
    <e v="#N/A"/>
    <x v="6"/>
    <s v=" DTC"/>
    <x v="125"/>
    <s v="Post"/>
    <n v="0"/>
    <n v="0"/>
  </r>
  <r>
    <s v="NonMedia"/>
    <s v="Incremental"/>
    <m/>
    <m/>
    <s v="Event_int_LB_Event_peak_2"/>
    <e v="#N/A"/>
    <x v="6"/>
    <s v=" DTC"/>
    <x v="126"/>
    <s v="Post"/>
    <n v="0"/>
    <n v="0"/>
  </r>
  <r>
    <s v="NonMedia"/>
    <s v="Incremental"/>
    <m/>
    <m/>
    <s v="Event_int_LB_Event_peak_2"/>
    <e v="#N/A"/>
    <x v="6"/>
    <s v=" DTC"/>
    <x v="127"/>
    <s v="Post"/>
    <n v="0"/>
    <n v="0"/>
  </r>
  <r>
    <s v="NonMedia"/>
    <s v="Incremental"/>
    <m/>
    <m/>
    <s v="Event_int_LB_Event_peak_2"/>
    <e v="#N/A"/>
    <x v="6"/>
    <s v=" DTC"/>
    <x v="128"/>
    <s v="Post"/>
    <n v="0"/>
    <n v="0"/>
  </r>
  <r>
    <s v="NonMedia"/>
    <s v="Incremental"/>
    <m/>
    <m/>
    <s v="Event_int_LB_Event_peak_2"/>
    <e v="#N/A"/>
    <x v="6"/>
    <s v=" DTC"/>
    <x v="129"/>
    <s v="Post"/>
    <n v="0"/>
    <n v="0"/>
  </r>
  <r>
    <s v="NonMedia"/>
    <s v="Incremental"/>
    <m/>
    <m/>
    <s v="Event_int_LB_Event_peak_2"/>
    <e v="#N/A"/>
    <x v="6"/>
    <s v=" DTC"/>
    <x v="130"/>
    <s v="Post"/>
    <n v="0"/>
    <n v="0"/>
  </r>
  <r>
    <s v="NonMedia"/>
    <s v="Incremental"/>
    <m/>
    <m/>
    <s v="Event_int_LB_Event_peak_2"/>
    <e v="#N/A"/>
    <x v="6"/>
    <s v=" DTC"/>
    <x v="131"/>
    <s v="Post"/>
    <n v="0"/>
    <n v="0"/>
  </r>
  <r>
    <s v="NonMedia"/>
    <s v="Incremental"/>
    <m/>
    <m/>
    <s v="Event_int_LB_Event_peak_2"/>
    <e v="#N/A"/>
    <x v="6"/>
    <s v=" DTC"/>
    <x v="132"/>
    <s v="Post"/>
    <n v="0"/>
    <n v="0"/>
  </r>
  <r>
    <s v="NonMedia"/>
    <s v="Incremental"/>
    <m/>
    <m/>
    <s v="Event_int_LB_Event_peak_2"/>
    <e v="#N/A"/>
    <x v="6"/>
    <s v=" DTC"/>
    <x v="133"/>
    <s v="Post"/>
    <n v="0"/>
    <n v="0"/>
  </r>
  <r>
    <s v="NonMedia"/>
    <s v="Incremental"/>
    <m/>
    <m/>
    <s v="Event_int_LB_Event_peak_2"/>
    <e v="#N/A"/>
    <x v="6"/>
    <s v=" DTC"/>
    <x v="134"/>
    <s v="Post"/>
    <n v="0"/>
    <n v="0"/>
  </r>
  <r>
    <s v="NonMedia"/>
    <s v="Incremental"/>
    <m/>
    <m/>
    <s v="Event_int_LB_Event_peak_2"/>
    <e v="#N/A"/>
    <x v="6"/>
    <s v=" DTC"/>
    <x v="135"/>
    <s v="Post"/>
    <n v="0"/>
    <n v="0"/>
  </r>
  <r>
    <s v="NonMedia"/>
    <s v="Incremental"/>
    <m/>
    <m/>
    <s v="Event_int_LB_Event_peak_2"/>
    <e v="#N/A"/>
    <x v="6"/>
    <s v=" DTC"/>
    <x v="136"/>
    <s v="Post"/>
    <n v="0"/>
    <n v="0"/>
  </r>
  <r>
    <s v="NonMedia"/>
    <s v="Incremental"/>
    <m/>
    <m/>
    <s v="Event_int_LB_Event_peak_2"/>
    <e v="#N/A"/>
    <x v="6"/>
    <s v=" DTC"/>
    <x v="137"/>
    <s v="Post"/>
    <n v="0"/>
    <n v="0"/>
  </r>
  <r>
    <s v="NonMedia"/>
    <s v="Incremental"/>
    <m/>
    <m/>
    <s v="Event_int_LB_Event_peak_2"/>
    <e v="#N/A"/>
    <x v="6"/>
    <s v=" DTC"/>
    <x v="138"/>
    <s v="Post"/>
    <n v="0"/>
    <n v="0"/>
  </r>
  <r>
    <s v="NonMedia"/>
    <s v="Incremental"/>
    <m/>
    <m/>
    <s v="Event_int_LB_Event_peak_2"/>
    <e v="#N/A"/>
    <x v="6"/>
    <s v=" DTC"/>
    <x v="139"/>
    <s v="Post"/>
    <n v="0"/>
    <n v="0"/>
  </r>
  <r>
    <s v="NonMedia"/>
    <s v="Incremental"/>
    <m/>
    <m/>
    <s v="Event_int_LB_Event_peak_2"/>
    <e v="#N/A"/>
    <x v="6"/>
    <s v=" DTC"/>
    <x v="140"/>
    <s v="Post"/>
    <n v="0"/>
    <n v="0"/>
  </r>
  <r>
    <s v="NonMedia"/>
    <s v="Incremental"/>
    <m/>
    <m/>
    <s v="Event_int_LB_Event_peak_2"/>
    <e v="#N/A"/>
    <x v="6"/>
    <s v=" DTC"/>
    <x v="141"/>
    <s v="Post"/>
    <n v="0"/>
    <n v="0"/>
  </r>
  <r>
    <s v="NonMedia"/>
    <s v="Incremental"/>
    <m/>
    <m/>
    <s v="Event_int_LB_Event_peak_2"/>
    <e v="#N/A"/>
    <x v="6"/>
    <s v=" DTC"/>
    <x v="142"/>
    <s v="Post"/>
    <n v="0"/>
    <n v="0"/>
  </r>
  <r>
    <s v="NonMedia"/>
    <s v="Incremental"/>
    <m/>
    <m/>
    <s v="Event_int_LB_Event_peak_2"/>
    <e v="#N/A"/>
    <x v="6"/>
    <s v=" DTC"/>
    <x v="143"/>
    <s v="Post"/>
    <n v="0"/>
    <n v="0"/>
  </r>
  <r>
    <s v="NonMedia"/>
    <s v="Incremental"/>
    <m/>
    <m/>
    <s v="Event_int_LB_Event_peak_2"/>
    <e v="#N/A"/>
    <x v="6"/>
    <s v=" DTC"/>
    <x v="144"/>
    <s v="Post"/>
    <n v="0"/>
    <n v="0"/>
  </r>
  <r>
    <s v="NonMedia"/>
    <s v="Incremental"/>
    <m/>
    <m/>
    <s v="Event_int_LB_Event_peak_2"/>
    <e v="#N/A"/>
    <x v="6"/>
    <s v=" DTC"/>
    <x v="145"/>
    <s v="Post"/>
    <n v="0"/>
    <n v="0"/>
  </r>
  <r>
    <s v="NonMedia"/>
    <s v="Incremental"/>
    <m/>
    <m/>
    <s v="Event_int_LB_Event_peak_2"/>
    <e v="#N/A"/>
    <x v="6"/>
    <s v=" DTC"/>
    <x v="146"/>
    <s v="Post"/>
    <n v="0"/>
    <n v="0"/>
  </r>
  <r>
    <s v="NonMedia"/>
    <s v="Incremental"/>
    <m/>
    <m/>
    <s v="Event_int_LB_Event_peak_2"/>
    <e v="#N/A"/>
    <x v="6"/>
    <s v=" DTC"/>
    <x v="147"/>
    <s v="Post"/>
    <n v="0"/>
    <n v="0"/>
  </r>
  <r>
    <s v="NonMedia"/>
    <s v="Incremental"/>
    <m/>
    <m/>
    <s v="Event_int_LB_Event_peak_2"/>
    <e v="#N/A"/>
    <x v="6"/>
    <s v=" DTC"/>
    <x v="148"/>
    <s v="Post"/>
    <n v="0"/>
    <n v="0"/>
  </r>
  <r>
    <s v="NonMedia"/>
    <s v="Incremental"/>
    <m/>
    <m/>
    <s v="Event_int_LB_Event_peak_2"/>
    <e v="#N/A"/>
    <x v="6"/>
    <s v=" DTC"/>
    <x v="149"/>
    <s v="Post"/>
    <n v="0"/>
    <n v="0"/>
  </r>
  <r>
    <s v="NonMedia"/>
    <s v="Incremental"/>
    <m/>
    <m/>
    <s v="Event_int_LB_Event_peak_2"/>
    <e v="#N/A"/>
    <x v="6"/>
    <s v=" DTC"/>
    <x v="150"/>
    <s v="Post"/>
    <n v="0"/>
    <n v="0"/>
  </r>
  <r>
    <s v="NonMedia"/>
    <s v="Incremental"/>
    <m/>
    <m/>
    <s v="Event_int_LB_Event_peak_2"/>
    <e v="#N/A"/>
    <x v="6"/>
    <s v=" DTC"/>
    <x v="151"/>
    <s v="Post"/>
    <n v="0"/>
    <n v="0"/>
  </r>
  <r>
    <s v="NonMedia"/>
    <s v="Incremental"/>
    <m/>
    <m/>
    <s v="Event_int_LB_Event_peak_2"/>
    <e v="#N/A"/>
    <x v="6"/>
    <s v=" DTC"/>
    <x v="152"/>
    <s v="Post"/>
    <n v="0"/>
    <n v="0"/>
  </r>
  <r>
    <s v="NonMedia"/>
    <s v="Incremental"/>
    <m/>
    <m/>
    <s v="Event_int_LB_Event_peak_2"/>
    <e v="#N/A"/>
    <x v="6"/>
    <s v=" DTC"/>
    <x v="153"/>
    <s v="Post"/>
    <n v="0"/>
    <n v="0"/>
  </r>
  <r>
    <s v="NonMedia"/>
    <s v="Incremental"/>
    <m/>
    <m/>
    <s v="Event_int_LB_Event_peak_2"/>
    <e v="#N/A"/>
    <x v="6"/>
    <s v=" DTC"/>
    <x v="154"/>
    <s v="Post"/>
    <n v="0"/>
    <n v="0"/>
  </r>
  <r>
    <s v="NonMedia"/>
    <s v="Incremental"/>
    <m/>
    <m/>
    <s v="Event_int_LB_Event_peak_2"/>
    <e v="#N/A"/>
    <x v="6"/>
    <s v=" DTC"/>
    <x v="155"/>
    <s v="Post"/>
    <n v="0"/>
    <n v="0"/>
  </r>
  <r>
    <s v="NonMedia"/>
    <s v="Incremental"/>
    <m/>
    <m/>
    <s v="Event_int_LB_Event_peak_2"/>
    <e v="#N/A"/>
    <x v="6"/>
    <s v=" DTC"/>
    <x v="156"/>
    <s v="Post"/>
    <n v="0"/>
    <n v="0"/>
  </r>
  <r>
    <s v="NonMedia"/>
    <s v="Incremental"/>
    <m/>
    <m/>
    <s v="Event_int_LB_Event_peak_2"/>
    <e v="#N/A"/>
    <x v="6"/>
    <s v=" DTC"/>
    <x v="157"/>
    <s v="Post"/>
    <n v="0"/>
    <n v="0"/>
  </r>
  <r>
    <s v="NonMedia"/>
    <s v="Incremental"/>
    <m/>
    <m/>
    <s v="Event_int_LB_Event_peak_2"/>
    <e v="#N/A"/>
    <x v="6"/>
    <s v=" DTC"/>
    <x v="158"/>
    <s v="Post"/>
    <n v="0"/>
    <n v="0"/>
  </r>
  <r>
    <s v="NonMedia"/>
    <s v="Incremental"/>
    <m/>
    <m/>
    <s v="Event_int_LB_Event_peak_2"/>
    <e v="#N/A"/>
    <x v="6"/>
    <s v=" DTC"/>
    <x v="159"/>
    <s v="Post"/>
    <n v="0"/>
    <n v="0"/>
  </r>
  <r>
    <s v="NonMedia"/>
    <s v="Incremental"/>
    <m/>
    <m/>
    <s v="Event_int_LB_Event_peak_2"/>
    <e v="#N/A"/>
    <x v="6"/>
    <s v=" DTC"/>
    <x v="160"/>
    <s v="Post"/>
    <n v="0"/>
    <n v="0"/>
  </r>
  <r>
    <s v="NonMedia"/>
    <s v="Incremental"/>
    <m/>
    <m/>
    <s v="Event_int_LB_Event_peak_2"/>
    <e v="#N/A"/>
    <x v="6"/>
    <s v=" DTC"/>
    <x v="161"/>
    <s v="Post"/>
    <n v="0"/>
    <n v="0"/>
  </r>
  <r>
    <s v="NonMedia"/>
    <s v="Incremental"/>
    <m/>
    <m/>
    <s v="Event_int_LB_Event_peak_2"/>
    <e v="#N/A"/>
    <x v="6"/>
    <s v=" DTC"/>
    <x v="162"/>
    <s v="Post"/>
    <n v="0"/>
    <n v="0"/>
  </r>
  <r>
    <s v="NonMedia"/>
    <s v="Incremental"/>
    <m/>
    <m/>
    <s v="Event_int_LB_Event_peak_2"/>
    <e v="#N/A"/>
    <x v="6"/>
    <s v=" DTC"/>
    <x v="163"/>
    <s v="Post"/>
    <n v="0"/>
    <n v="0"/>
  </r>
  <r>
    <s v="NonMedia"/>
    <s v="Incremental"/>
    <m/>
    <m/>
    <s v="Event_int_LB_Event_peak_2"/>
    <e v="#N/A"/>
    <x v="6"/>
    <s v=" DTC"/>
    <x v="164"/>
    <s v="Post"/>
    <n v="0"/>
    <n v="0"/>
  </r>
  <r>
    <s v="NonMedia"/>
    <s v="Incremental"/>
    <m/>
    <m/>
    <s v="Event_int_LB_Event_peak_2"/>
    <e v="#N/A"/>
    <x v="6"/>
    <s v=" DTC"/>
    <x v="165"/>
    <s v="Post"/>
    <n v="0"/>
    <n v="0"/>
  </r>
  <r>
    <s v="NonMedia"/>
    <s v="Incremental"/>
    <m/>
    <m/>
    <s v="Event_int_LB_Event_peak_2"/>
    <e v="#N/A"/>
    <x v="6"/>
    <s v=" DTC"/>
    <x v="166"/>
    <s v="Post"/>
    <n v="0"/>
    <n v="0"/>
  </r>
  <r>
    <s v="NonMedia"/>
    <s v="Incremental"/>
    <m/>
    <m/>
    <s v="Event_int_LB_Event_peak_2"/>
    <e v="#N/A"/>
    <x v="6"/>
    <s v=" DTC"/>
    <x v="167"/>
    <s v="Post"/>
    <n v="0"/>
    <n v="0"/>
  </r>
  <r>
    <s v="NonMedia"/>
    <s v="Incremental"/>
    <m/>
    <m/>
    <s v="Event_int_LB_Event_peak_2"/>
    <e v="#N/A"/>
    <x v="6"/>
    <s v=" DTC"/>
    <x v="168"/>
    <s v="Post"/>
    <n v="0"/>
    <n v="0"/>
  </r>
  <r>
    <s v="NonMedia"/>
    <s v="Incremental"/>
    <m/>
    <m/>
    <s v="Event_int_LB_Event_peak_2"/>
    <e v="#N/A"/>
    <x v="6"/>
    <s v=" DTC"/>
    <x v="169"/>
    <s v="Post"/>
    <n v="0"/>
    <n v="0"/>
  </r>
  <r>
    <s v="NonMedia"/>
    <s v="Incremental"/>
    <m/>
    <m/>
    <s v="Event_int_LB_Event_peak_2"/>
    <e v="#N/A"/>
    <x v="6"/>
    <s v=" DTC"/>
    <x v="170"/>
    <s v="Post"/>
    <n v="0"/>
    <n v="0"/>
  </r>
  <r>
    <s v="NonMedia"/>
    <s v="Incremental"/>
    <m/>
    <m/>
    <s v="Event_int_LB_Event_peak_2"/>
    <e v="#N/A"/>
    <x v="6"/>
    <s v=" DTC"/>
    <x v="171"/>
    <s v="Post"/>
    <n v="0"/>
    <n v="0"/>
  </r>
  <r>
    <s v="NonMedia"/>
    <s v="Incremental"/>
    <m/>
    <m/>
    <s v="Event_int_LB_Event_peak_2"/>
    <e v="#N/A"/>
    <x v="6"/>
    <s v=" DTC"/>
    <x v="172"/>
    <s v="Post"/>
    <n v="0"/>
    <n v="0"/>
  </r>
  <r>
    <s v="NonMedia"/>
    <s v="Incremental"/>
    <m/>
    <m/>
    <s v="Event_int_LB_Event_peak_2"/>
    <e v="#N/A"/>
    <x v="6"/>
    <s v=" DTC"/>
    <x v="173"/>
    <s v="Post"/>
    <n v="0"/>
    <n v="0"/>
  </r>
  <r>
    <s v="NonMedia"/>
    <s v="Incremental"/>
    <m/>
    <m/>
    <s v="Event_int_LB_Event_peak_2"/>
    <e v="#N/A"/>
    <x v="6"/>
    <s v=" DTC"/>
    <x v="174"/>
    <s v="Post"/>
    <n v="0"/>
    <n v="0"/>
  </r>
  <r>
    <s v="NonMedia"/>
    <s v="Incremental"/>
    <m/>
    <m/>
    <s v="Event_int_LB_Event_peak_2"/>
    <e v="#N/A"/>
    <x v="6"/>
    <s v=" DTC"/>
    <x v="175"/>
    <s v="Post"/>
    <n v="0"/>
    <n v="0"/>
  </r>
  <r>
    <s v="NonMedia"/>
    <s v="Incremental"/>
    <m/>
    <m/>
    <s v="Event_int_LB_Event_peak_2"/>
    <e v="#N/A"/>
    <x v="6"/>
    <s v=" DTC"/>
    <x v="176"/>
    <s v="Post"/>
    <n v="0"/>
    <n v="0"/>
  </r>
  <r>
    <s v="NonMedia"/>
    <s v="Incremental"/>
    <m/>
    <m/>
    <s v="Event_int_LB_Event_peak_2"/>
    <e v="#N/A"/>
    <x v="6"/>
    <s v=" DTC"/>
    <x v="177"/>
    <s v="Post"/>
    <n v="0"/>
    <n v="0"/>
  </r>
  <r>
    <s v="NonMedia"/>
    <s v="Incremental"/>
    <m/>
    <m/>
    <s v="Event_int_LB_Event_peak_2"/>
    <e v="#N/A"/>
    <x v="6"/>
    <s v=" DTC"/>
    <x v="178"/>
    <s v="Post"/>
    <n v="0"/>
    <n v="0"/>
  </r>
  <r>
    <s v="NonMedia"/>
    <s v="Incremental"/>
    <m/>
    <m/>
    <s v="Event_int_LB_Event_peak_2"/>
    <e v="#N/A"/>
    <x v="6"/>
    <s v=" DTC"/>
    <x v="179"/>
    <s v="Post"/>
    <n v="0"/>
    <n v="0"/>
  </r>
  <r>
    <s v="NonMedia"/>
    <s v="Incremental"/>
    <m/>
    <m/>
    <s v="Event_int_LB_Event_peak_2"/>
    <e v="#N/A"/>
    <x v="6"/>
    <s v=" DTC"/>
    <x v="180"/>
    <s v="Post"/>
    <n v="0"/>
    <n v="0"/>
  </r>
  <r>
    <s v="NonMedia"/>
    <s v="Incremental"/>
    <m/>
    <m/>
    <s v="Event_int_LB_Event_peak_2"/>
    <e v="#N/A"/>
    <x v="6"/>
    <s v=" DTC"/>
    <x v="181"/>
    <s v="Post"/>
    <n v="0"/>
    <n v="0"/>
  </r>
  <r>
    <s v="NonMedia"/>
    <s v="Incremental"/>
    <m/>
    <m/>
    <s v="Event_int_LB_Event_peak_2"/>
    <e v="#N/A"/>
    <x v="6"/>
    <s v=" DTC"/>
    <x v="182"/>
    <s v="Post"/>
    <n v="0"/>
    <n v="0"/>
  </r>
  <r>
    <s v="NonMedia"/>
    <s v="Incremental"/>
    <m/>
    <m/>
    <s v="Event_int_LB_Event_peak_2"/>
    <e v="#N/A"/>
    <x v="6"/>
    <s v=" DTC"/>
    <x v="183"/>
    <s v="Post"/>
    <n v="0"/>
    <n v="0"/>
  </r>
  <r>
    <s v="NonMedia"/>
    <s v="Incremental"/>
    <m/>
    <m/>
    <s v="Event_int_LB_Event_peak_2"/>
    <e v="#N/A"/>
    <x v="6"/>
    <s v=" DTC"/>
    <x v="184"/>
    <s v="Post"/>
    <n v="0"/>
    <n v="0"/>
  </r>
  <r>
    <s v="NonMedia"/>
    <s v="Incremental"/>
    <m/>
    <m/>
    <s v="Event_int_LB_Event_peak_2"/>
    <e v="#N/A"/>
    <x v="6"/>
    <s v=" DTC"/>
    <x v="185"/>
    <s v="Post"/>
    <n v="0"/>
    <n v="0"/>
  </r>
  <r>
    <s v="NonMedia"/>
    <s v="Incremental"/>
    <m/>
    <m/>
    <s v="Event_int_LB_Event_peak_2"/>
    <e v="#N/A"/>
    <x v="6"/>
    <s v=" DTC"/>
    <x v="186"/>
    <s v="Post"/>
    <n v="0"/>
    <n v="0"/>
  </r>
  <r>
    <s v="NonMedia"/>
    <s v="Incremental"/>
    <m/>
    <m/>
    <s v="Event_int_LB_Event_peak_2"/>
    <e v="#N/A"/>
    <x v="6"/>
    <s v=" DTC"/>
    <x v="187"/>
    <s v="Post"/>
    <n v="0"/>
    <n v="0"/>
  </r>
  <r>
    <s v="NonMedia"/>
    <s v="Incremental"/>
    <m/>
    <m/>
    <s v="Event_int_LB_Event_peak_2"/>
    <e v="#N/A"/>
    <x v="6"/>
    <s v=" DTC"/>
    <x v="188"/>
    <s v="Post"/>
    <n v="0"/>
    <n v="0"/>
  </r>
  <r>
    <s v="NonMedia"/>
    <s v="Incremental"/>
    <m/>
    <m/>
    <s v="Event_int_LB_Event_peak_2"/>
    <e v="#N/A"/>
    <x v="6"/>
    <s v=" DTC"/>
    <x v="189"/>
    <s v="Post"/>
    <n v="0"/>
    <n v="0"/>
  </r>
  <r>
    <s v="NonMedia"/>
    <s v="Incremental"/>
    <m/>
    <m/>
    <s v="Event_int_LB_Event_peak_2"/>
    <e v="#N/A"/>
    <x v="6"/>
    <s v=" DTC"/>
    <x v="190"/>
    <s v="Post"/>
    <n v="0"/>
    <n v="0"/>
  </r>
  <r>
    <s v="NonMedia"/>
    <s v="Incremental"/>
    <m/>
    <m/>
    <s v="Event_int_LB_Event_peak_2"/>
    <e v="#N/A"/>
    <x v="6"/>
    <s v=" DTC"/>
    <x v="191"/>
    <s v="Post"/>
    <n v="0"/>
    <n v="0"/>
  </r>
  <r>
    <s v="NonMedia"/>
    <s v="Incremental"/>
    <m/>
    <m/>
    <s v="Event_int_LB_Event_peak_2"/>
    <e v="#N/A"/>
    <x v="6"/>
    <s v=" DTC"/>
    <x v="192"/>
    <s v="Post"/>
    <n v="0"/>
    <n v="0"/>
  </r>
  <r>
    <s v="NonMedia"/>
    <s v="Incremental"/>
    <m/>
    <m/>
    <s v="Event_int_LB_Event_peak_2"/>
    <e v="#N/A"/>
    <x v="6"/>
    <s v=" DTC"/>
    <x v="193"/>
    <s v="Post"/>
    <n v="0"/>
    <n v="0"/>
  </r>
  <r>
    <s v="NonMedia"/>
    <s v="Incremental"/>
    <m/>
    <m/>
    <s v="Event_int_LB_Event_peak_2"/>
    <e v="#N/A"/>
    <x v="6"/>
    <s v=" DTC"/>
    <x v="194"/>
    <s v="Post"/>
    <n v="0"/>
    <n v="0"/>
  </r>
  <r>
    <s v="NonMedia"/>
    <s v="Incremental"/>
    <m/>
    <m/>
    <s v="Event_int_LB_Event_peak_2"/>
    <e v="#N/A"/>
    <x v="6"/>
    <s v=" DTC"/>
    <x v="195"/>
    <s v="Post"/>
    <n v="0"/>
    <n v="0"/>
  </r>
  <r>
    <s v="NonMedia"/>
    <s v="Incremental"/>
    <m/>
    <m/>
    <s v="Event_int_LB_Event_peak_2"/>
    <e v="#N/A"/>
    <x v="6"/>
    <s v=" DTC"/>
    <x v="196"/>
    <s v="Post"/>
    <n v="0"/>
    <n v="0"/>
  </r>
  <r>
    <s v="NonMedia"/>
    <s v="Incremental"/>
    <m/>
    <m/>
    <s v="Event_int_LB_Event_peak_2"/>
    <e v="#N/A"/>
    <x v="6"/>
    <s v=" DTC"/>
    <x v="197"/>
    <s v="Post"/>
    <n v="0"/>
    <n v="0"/>
  </r>
  <r>
    <s v="NonMedia"/>
    <s v="Incremental"/>
    <m/>
    <m/>
    <s v="Event_int_LB_Event_peak_2"/>
    <e v="#N/A"/>
    <x v="6"/>
    <s v=" DTC"/>
    <x v="198"/>
    <s v="Post"/>
    <n v="0"/>
    <n v="0"/>
  </r>
  <r>
    <s v="NonMedia"/>
    <s v="Incremental"/>
    <m/>
    <m/>
    <s v="Event_int_LB_Event_peak_2"/>
    <e v="#N/A"/>
    <x v="6"/>
    <s v=" DTC"/>
    <x v="199"/>
    <s v="Post"/>
    <n v="0"/>
    <n v="0"/>
  </r>
  <r>
    <s v="NonMedia"/>
    <s v="Incremental"/>
    <m/>
    <m/>
    <s v="Event_int_LB_Event_peak_2"/>
    <e v="#N/A"/>
    <x v="6"/>
    <s v=" DTC"/>
    <x v="200"/>
    <s v="Post"/>
    <n v="0"/>
    <n v="0"/>
  </r>
  <r>
    <s v="NonMedia"/>
    <s v="Incremental"/>
    <m/>
    <m/>
    <s v="Event_int_LB_Event_peak_2"/>
    <e v="#N/A"/>
    <x v="6"/>
    <s v=" DTC"/>
    <x v="201"/>
    <s v="Post"/>
    <n v="0"/>
    <n v="0"/>
  </r>
  <r>
    <s v="NonMedia"/>
    <s v="Incremental"/>
    <m/>
    <m/>
    <s v="Event_int_LB_Event_peak_2"/>
    <e v="#N/A"/>
    <x v="6"/>
    <s v=" DTC"/>
    <x v="202"/>
    <s v="Post"/>
    <n v="0"/>
    <n v="0"/>
  </r>
  <r>
    <s v="NonMedia"/>
    <s v="Incremental"/>
    <m/>
    <m/>
    <s v="Event_int_LB_Event_peak_2"/>
    <e v="#N/A"/>
    <x v="6"/>
    <s v=" DTC"/>
    <x v="203"/>
    <s v="Post"/>
    <n v="0"/>
    <n v="0"/>
  </r>
  <r>
    <s v="NonMedia"/>
    <s v="Incremental"/>
    <m/>
    <m/>
    <s v="Event_int_LB_Event_peak_2"/>
    <e v="#N/A"/>
    <x v="6"/>
    <s v=" DTC"/>
    <x v="204"/>
    <s v="Post"/>
    <n v="0"/>
    <n v="0"/>
  </r>
  <r>
    <s v="NonMedia"/>
    <s v="Incremental"/>
    <m/>
    <m/>
    <s v="Event_int_LB_Event_peak_2"/>
    <e v="#N/A"/>
    <x v="6"/>
    <s v=" DTC"/>
    <x v="205"/>
    <s v="Post"/>
    <n v="0"/>
    <n v="0"/>
  </r>
  <r>
    <s v="NonMedia"/>
    <s v="Incremental"/>
    <m/>
    <m/>
    <s v="Event_int_LB_Event_peak_2"/>
    <e v="#N/A"/>
    <x v="6"/>
    <s v=" DTC"/>
    <x v="206"/>
    <s v="Post"/>
    <n v="0"/>
    <n v="0"/>
  </r>
  <r>
    <s v="NonMedia"/>
    <s v="Incremental"/>
    <m/>
    <m/>
    <s v="Event_int_LB_Event_peak_2"/>
    <e v="#N/A"/>
    <x v="6"/>
    <s v=" DTC"/>
    <x v="207"/>
    <s v="Post"/>
    <n v="0"/>
    <n v="0"/>
  </r>
  <r>
    <s v="NonMedia"/>
    <s v="Incremental"/>
    <m/>
    <m/>
    <s v="Event_int_LB_Event_peak_2"/>
    <e v="#N/A"/>
    <x v="6"/>
    <s v=" DTC"/>
    <x v="208"/>
    <s v="Post"/>
    <n v="0"/>
    <n v="0"/>
  </r>
  <r>
    <s v="NonMedia"/>
    <s v="Incremental"/>
    <m/>
    <m/>
    <s v="Event_int_LB_Event_peak_2"/>
    <e v="#N/A"/>
    <x v="6"/>
    <s v=" DTC"/>
    <x v="209"/>
    <s v="Post"/>
    <n v="0"/>
    <n v="0"/>
  </r>
  <r>
    <s v="NonMedia"/>
    <s v="Incremental"/>
    <m/>
    <m/>
    <s v="Event_int_LB_Event_peak_2"/>
    <e v="#N/A"/>
    <x v="6"/>
    <s v=" DTC"/>
    <x v="210"/>
    <s v="Post"/>
    <n v="0"/>
    <n v="0"/>
  </r>
  <r>
    <s v="NonMedia"/>
    <s v="Incremental"/>
    <m/>
    <m/>
    <s v="Event_int_LB_Event_peak_2"/>
    <e v="#N/A"/>
    <x v="6"/>
    <s v=" DTC"/>
    <x v="211"/>
    <s v="Post"/>
    <n v="0"/>
    <n v="0"/>
  </r>
  <r>
    <s v="NonMedia"/>
    <s v="Incremental"/>
    <m/>
    <m/>
    <s v="Event_int_LB_Event_peak_2"/>
    <e v="#N/A"/>
    <x v="6"/>
    <s v=" DTC"/>
    <x v="212"/>
    <s v="Post"/>
    <n v="0"/>
    <n v="0"/>
  </r>
  <r>
    <s v="NonMedia"/>
    <s v="Incremental"/>
    <m/>
    <m/>
    <s v="Event_int_LB_Event_peak_2"/>
    <e v="#N/A"/>
    <x v="6"/>
    <s v=" DTC"/>
    <x v="213"/>
    <s v="Post"/>
    <n v="0"/>
    <n v="0"/>
  </r>
  <r>
    <s v="Media"/>
    <s v="Incremental"/>
    <m/>
    <m/>
    <s v="Facebook_NonStatic_Post_ios14_5"/>
    <s v="Facebook"/>
    <x v="7"/>
    <s v=" DTC"/>
    <x v="0"/>
    <s v="Pre"/>
    <s v="Pre"/>
    <n v="0"/>
  </r>
  <r>
    <s v="Media"/>
    <s v="Incremental"/>
    <m/>
    <m/>
    <s v="Facebook_NonStatic_Post_ios14_5"/>
    <s v="Facebook"/>
    <x v="7"/>
    <s v=" DTC"/>
    <x v="1"/>
    <s v="Pre"/>
    <s v="Pre"/>
    <n v="0"/>
  </r>
  <r>
    <s v="Media"/>
    <s v="Incremental"/>
    <m/>
    <m/>
    <s v="Facebook_NonStatic_Post_ios14_5"/>
    <s v="Facebook"/>
    <x v="7"/>
    <s v=" DTC"/>
    <x v="2"/>
    <s v="Pre"/>
    <s v="Pre"/>
    <n v="0"/>
  </r>
  <r>
    <s v="Media"/>
    <s v="Incremental"/>
    <m/>
    <m/>
    <s v="Facebook_NonStatic_Post_ios14_5"/>
    <s v="Facebook"/>
    <x v="7"/>
    <s v=" DTC"/>
    <x v="3"/>
    <s v="Pre"/>
    <s v="Pre"/>
    <n v="0"/>
  </r>
  <r>
    <s v="Media"/>
    <s v="Incremental"/>
    <m/>
    <m/>
    <s v="Facebook_NonStatic_Post_ios14_5"/>
    <s v="Facebook"/>
    <x v="7"/>
    <s v=" DTC"/>
    <x v="4"/>
    <s v="Pre"/>
    <s v="Pre"/>
    <n v="0"/>
  </r>
  <r>
    <s v="Media"/>
    <s v="Incremental"/>
    <m/>
    <m/>
    <s v="Facebook_NonStatic_Post_ios14_5"/>
    <s v="Facebook"/>
    <x v="7"/>
    <s v=" DTC"/>
    <x v="5"/>
    <s v="Pre"/>
    <s v="Pre"/>
    <n v="0"/>
  </r>
  <r>
    <s v="Media"/>
    <s v="Incremental"/>
    <m/>
    <m/>
    <s v="Facebook_NonStatic_Post_ios14_5"/>
    <s v="Facebook"/>
    <x v="7"/>
    <s v=" DTC"/>
    <x v="6"/>
    <s v="Pre"/>
    <s v="Pre"/>
    <n v="0"/>
  </r>
  <r>
    <s v="Media"/>
    <s v="Incremental"/>
    <m/>
    <m/>
    <s v="Facebook_NonStatic_Post_ios14_5"/>
    <s v="Facebook"/>
    <x v="7"/>
    <s v=" DTC"/>
    <x v="7"/>
    <s v="Pre"/>
    <s v="Pre"/>
    <n v="0"/>
  </r>
  <r>
    <s v="Media"/>
    <s v="Incremental"/>
    <m/>
    <m/>
    <s v="Facebook_NonStatic_Post_ios14_5"/>
    <s v="Facebook"/>
    <x v="7"/>
    <s v=" DTC"/>
    <x v="8"/>
    <s v="Pre"/>
    <s v="Pre"/>
    <n v="0"/>
  </r>
  <r>
    <s v="Media"/>
    <s v="Incremental"/>
    <m/>
    <m/>
    <s v="Facebook_NonStatic_Post_ios14_5"/>
    <s v="Facebook"/>
    <x v="7"/>
    <s v=" DTC"/>
    <x v="9"/>
    <s v="Pre"/>
    <s v="Pre"/>
    <n v="0"/>
  </r>
  <r>
    <s v="Media"/>
    <s v="Incremental"/>
    <m/>
    <m/>
    <s v="Facebook_NonStatic_Post_ios14_5"/>
    <s v="Facebook"/>
    <x v="7"/>
    <s v=" DTC"/>
    <x v="10"/>
    <s v="Pre"/>
    <s v="Pre"/>
    <n v="0"/>
  </r>
  <r>
    <s v="Media"/>
    <s v="Incremental"/>
    <m/>
    <m/>
    <s v="Facebook_NonStatic_Post_ios14_5"/>
    <s v="Facebook"/>
    <x v="7"/>
    <s v=" DTC"/>
    <x v="11"/>
    <s v="Pre"/>
    <s v="Pre"/>
    <n v="0"/>
  </r>
  <r>
    <s v="Media"/>
    <s v="Incremental"/>
    <m/>
    <m/>
    <s v="Facebook_NonStatic_Post_ios14_5"/>
    <s v="Facebook"/>
    <x v="7"/>
    <s v=" DTC"/>
    <x v="12"/>
    <s v="Pre"/>
    <s v="Pre"/>
    <n v="0"/>
  </r>
  <r>
    <s v="Media"/>
    <s v="Incremental"/>
    <m/>
    <m/>
    <s v="Facebook_NonStatic_Post_ios14_5"/>
    <s v="Facebook"/>
    <x v="7"/>
    <s v=" DTC"/>
    <x v="13"/>
    <s v="Pre"/>
    <s v="Pre"/>
    <n v="0"/>
  </r>
  <r>
    <s v="Media"/>
    <s v="Incremental"/>
    <m/>
    <m/>
    <s v="Facebook_NonStatic_Post_ios14_5"/>
    <s v="Facebook"/>
    <x v="7"/>
    <s v=" DTC"/>
    <x v="14"/>
    <s v="Pre"/>
    <s v="Pre"/>
    <n v="0"/>
  </r>
  <r>
    <s v="Media"/>
    <s v="Incremental"/>
    <m/>
    <m/>
    <s v="Facebook_NonStatic_Post_ios14_5"/>
    <s v="Facebook"/>
    <x v="7"/>
    <s v=" DTC"/>
    <x v="15"/>
    <s v="Pre"/>
    <s v="Pre"/>
    <n v="0"/>
  </r>
  <r>
    <s v="Media"/>
    <s v="Incremental"/>
    <m/>
    <m/>
    <s v="Facebook_NonStatic_Post_ios14_5"/>
    <s v="Facebook"/>
    <x v="7"/>
    <s v=" DTC"/>
    <x v="16"/>
    <s v="Pre"/>
    <s v="Pre"/>
    <n v="0"/>
  </r>
  <r>
    <s v="Media"/>
    <s v="Incremental"/>
    <m/>
    <m/>
    <s v="Facebook_NonStatic_Post_ios14_5"/>
    <s v="Facebook"/>
    <x v="7"/>
    <s v=" DTC"/>
    <x v="17"/>
    <s v="Pre"/>
    <s v="Pre"/>
    <n v="0"/>
  </r>
  <r>
    <s v="Media"/>
    <s v="Incremental"/>
    <m/>
    <m/>
    <s v="Facebook_NonStatic_Post_ios14_5"/>
    <s v="Facebook"/>
    <x v="7"/>
    <s v=" DTC"/>
    <x v="18"/>
    <s v="Pre"/>
    <s v="Pre"/>
    <n v="0"/>
  </r>
  <r>
    <s v="Media"/>
    <s v="Incremental"/>
    <m/>
    <m/>
    <s v="Facebook_NonStatic_Post_ios14_5"/>
    <s v="Facebook"/>
    <x v="7"/>
    <s v=" DTC"/>
    <x v="19"/>
    <s v="Pre"/>
    <s v="Pre"/>
    <n v="0"/>
  </r>
  <r>
    <s v="Media"/>
    <s v="Incremental"/>
    <m/>
    <m/>
    <s v="Facebook_NonStatic_Post_ios14_5"/>
    <s v="Facebook"/>
    <x v="7"/>
    <s v=" DTC"/>
    <x v="20"/>
    <s v="Pre"/>
    <s v="Pre"/>
    <n v="0"/>
  </r>
  <r>
    <s v="Media"/>
    <s v="Incremental"/>
    <m/>
    <m/>
    <s v="Facebook_NonStatic_Post_ios14_5"/>
    <s v="Facebook"/>
    <x v="7"/>
    <s v=" DTC"/>
    <x v="21"/>
    <s v="Pre"/>
    <s v="Pre"/>
    <n v="0"/>
  </r>
  <r>
    <s v="Media"/>
    <s v="Incremental"/>
    <m/>
    <m/>
    <s v="Facebook_NonStatic_Post_ios14_5"/>
    <s v="Facebook"/>
    <x v="7"/>
    <s v=" DTC"/>
    <x v="22"/>
    <s v="Pre"/>
    <s v="Pre"/>
    <n v="0"/>
  </r>
  <r>
    <s v="Media"/>
    <s v="Incremental"/>
    <m/>
    <m/>
    <s v="Facebook_NonStatic_Post_ios14_5"/>
    <s v="Facebook"/>
    <x v="7"/>
    <s v=" DTC"/>
    <x v="23"/>
    <s v="Pre"/>
    <s v="Pre"/>
    <n v="0"/>
  </r>
  <r>
    <s v="Media"/>
    <s v="Incremental"/>
    <m/>
    <m/>
    <s v="Facebook_NonStatic_Post_ios14_5"/>
    <s v="Facebook"/>
    <x v="7"/>
    <s v=" DTC"/>
    <x v="24"/>
    <s v="Pre"/>
    <s v="Pre"/>
    <n v="0"/>
  </r>
  <r>
    <s v="Media"/>
    <s v="Incremental"/>
    <m/>
    <m/>
    <s v="Facebook_NonStatic_Post_ios14_5"/>
    <s v="Facebook"/>
    <x v="7"/>
    <s v=" DTC"/>
    <x v="25"/>
    <s v="Pre"/>
    <s v="Pre"/>
    <n v="0"/>
  </r>
  <r>
    <s v="Media"/>
    <s v="Incremental"/>
    <m/>
    <m/>
    <s v="Facebook_NonStatic_Post_ios14_5"/>
    <s v="Facebook"/>
    <x v="7"/>
    <s v=" DTC"/>
    <x v="26"/>
    <s v="Pre"/>
    <s v="Pre"/>
    <n v="0"/>
  </r>
  <r>
    <s v="Media"/>
    <s v="Incremental"/>
    <m/>
    <m/>
    <s v="Facebook_NonStatic_Post_ios14_5"/>
    <s v="Facebook"/>
    <x v="7"/>
    <s v=" DTC"/>
    <x v="27"/>
    <s v="Pre"/>
    <s v="Pre"/>
    <n v="0"/>
  </r>
  <r>
    <s v="Media"/>
    <s v="Incremental"/>
    <m/>
    <m/>
    <s v="Facebook_NonStatic_Post_ios14_5"/>
    <s v="Facebook"/>
    <x v="7"/>
    <s v=" DTC"/>
    <x v="28"/>
    <s v="Pre"/>
    <s v="Pre"/>
    <n v="0"/>
  </r>
  <r>
    <s v="Media"/>
    <s v="Incremental"/>
    <m/>
    <m/>
    <s v="Facebook_NonStatic_Post_ios14_5"/>
    <s v="Facebook"/>
    <x v="7"/>
    <s v=" DTC"/>
    <x v="29"/>
    <s v="Pre"/>
    <s v="Pre"/>
    <n v="0"/>
  </r>
  <r>
    <s v="Media"/>
    <s v="Incremental"/>
    <m/>
    <m/>
    <s v="Facebook_NonStatic_Post_ios14_5"/>
    <s v="Facebook"/>
    <x v="7"/>
    <s v=" DTC"/>
    <x v="30"/>
    <s v="Pre"/>
    <s v="Pre"/>
    <n v="0"/>
  </r>
  <r>
    <s v="Media"/>
    <s v="Incremental"/>
    <m/>
    <m/>
    <s v="Facebook_NonStatic_Post_ios14_5"/>
    <s v="Facebook"/>
    <x v="7"/>
    <s v=" DTC"/>
    <x v="31"/>
    <s v="Pre"/>
    <s v="Pre"/>
    <n v="0"/>
  </r>
  <r>
    <s v="Media"/>
    <s v="Incremental"/>
    <m/>
    <m/>
    <s v="Facebook_NonStatic_Post_ios14_5"/>
    <s v="Facebook"/>
    <x v="7"/>
    <s v=" DTC"/>
    <x v="32"/>
    <s v="Pre"/>
    <s v="Pre"/>
    <n v="0"/>
  </r>
  <r>
    <s v="Media"/>
    <s v="Incremental"/>
    <m/>
    <m/>
    <s v="Facebook_NonStatic_Post_ios14_5"/>
    <s v="Facebook"/>
    <x v="7"/>
    <s v=" DTC"/>
    <x v="33"/>
    <s v="Pre"/>
    <s v="Pre"/>
    <n v="0"/>
  </r>
  <r>
    <s v="Media"/>
    <s v="Incremental"/>
    <m/>
    <m/>
    <s v="Facebook_NonStatic_Post_ios14_5"/>
    <s v="Facebook"/>
    <x v="7"/>
    <s v=" DTC"/>
    <x v="34"/>
    <s v="Pre"/>
    <s v="Pre"/>
    <n v="0"/>
  </r>
  <r>
    <s v="Media"/>
    <s v="Incremental"/>
    <m/>
    <m/>
    <s v="Facebook_NonStatic_Post_ios14_5"/>
    <s v="Facebook"/>
    <x v="7"/>
    <s v=" DTC"/>
    <x v="35"/>
    <s v="Pre"/>
    <s v="Pre"/>
    <n v="0"/>
  </r>
  <r>
    <s v="Media"/>
    <s v="Incremental"/>
    <m/>
    <m/>
    <s v="Facebook_NonStatic_Post_ios14_5"/>
    <s v="Facebook"/>
    <x v="7"/>
    <s v=" DTC"/>
    <x v="36"/>
    <s v="Pre"/>
    <s v="Pre"/>
    <n v="0"/>
  </r>
  <r>
    <s v="Media"/>
    <s v="Incremental"/>
    <m/>
    <m/>
    <s v="Facebook_NonStatic_Post_ios14_5"/>
    <s v="Facebook"/>
    <x v="7"/>
    <s v=" DTC"/>
    <x v="37"/>
    <s v="Pre"/>
    <s v="Pre"/>
    <n v="0"/>
  </r>
  <r>
    <s v="Media"/>
    <s v="Incremental"/>
    <m/>
    <m/>
    <s v="Facebook_NonStatic_Post_ios14_5"/>
    <s v="Facebook"/>
    <x v="7"/>
    <s v=" DTC"/>
    <x v="38"/>
    <s v="Pre"/>
    <s v="Pre"/>
    <n v="0"/>
  </r>
  <r>
    <s v="Media"/>
    <s v="Incremental"/>
    <m/>
    <m/>
    <s v="Facebook_NonStatic_Post_ios14_5"/>
    <s v="Facebook"/>
    <x v="7"/>
    <s v=" DTC"/>
    <x v="39"/>
    <s v="Pre"/>
    <s v="Pre"/>
    <n v="0"/>
  </r>
  <r>
    <s v="Media"/>
    <s v="Incremental"/>
    <m/>
    <m/>
    <s v="Facebook_NonStatic_Post_ios14_5"/>
    <s v="Facebook"/>
    <x v="7"/>
    <s v=" DTC"/>
    <x v="40"/>
    <s v="Pre"/>
    <s v="Pre"/>
    <n v="0"/>
  </r>
  <r>
    <s v="Media"/>
    <s v="Incremental"/>
    <m/>
    <m/>
    <s v="Facebook_NonStatic_Post_ios14_5"/>
    <s v="Facebook"/>
    <x v="7"/>
    <s v=" DTC"/>
    <x v="41"/>
    <s v="Pre"/>
    <s v="Pre"/>
    <n v="0"/>
  </r>
  <r>
    <s v="Media"/>
    <s v="Incremental"/>
    <m/>
    <m/>
    <s v="Facebook_NonStatic_Post_ios14_5"/>
    <s v="Facebook"/>
    <x v="7"/>
    <s v=" DTC"/>
    <x v="42"/>
    <s v="Pre"/>
    <s v="Pre"/>
    <n v="0"/>
  </r>
  <r>
    <s v="Media"/>
    <s v="Incremental"/>
    <m/>
    <m/>
    <s v="Facebook_NonStatic_Post_ios14_5"/>
    <s v="Facebook"/>
    <x v="7"/>
    <s v=" DTC"/>
    <x v="43"/>
    <s v="Pre"/>
    <s v="Pre"/>
    <n v="0"/>
  </r>
  <r>
    <s v="Media"/>
    <s v="Incremental"/>
    <m/>
    <m/>
    <s v="Facebook_NonStatic_Post_ios14_5"/>
    <s v="Facebook"/>
    <x v="7"/>
    <s v=" DTC"/>
    <x v="44"/>
    <s v="Pre"/>
    <s v="Pre"/>
    <n v="0"/>
  </r>
  <r>
    <s v="Media"/>
    <s v="Incremental"/>
    <m/>
    <m/>
    <s v="Facebook_NonStatic_Post_ios14_5"/>
    <s v="Facebook"/>
    <x v="7"/>
    <s v=" DTC"/>
    <x v="45"/>
    <s v="Pre"/>
    <s v="Pre"/>
    <n v="0"/>
  </r>
  <r>
    <s v="Media"/>
    <s v="Incremental"/>
    <m/>
    <m/>
    <s v="Facebook_NonStatic_Post_ios14_5"/>
    <s v="Facebook"/>
    <x v="7"/>
    <s v=" DTC"/>
    <x v="46"/>
    <s v="Pre"/>
    <s v="Pre"/>
    <n v="0"/>
  </r>
  <r>
    <s v="Media"/>
    <s v="Incremental"/>
    <m/>
    <m/>
    <s v="Facebook_NonStatic_Post_ios14_5"/>
    <s v="Facebook"/>
    <x v="7"/>
    <s v=" DTC"/>
    <x v="47"/>
    <s v="Pre"/>
    <s v="Pre"/>
    <n v="0"/>
  </r>
  <r>
    <s v="Media"/>
    <s v="Incremental"/>
    <m/>
    <m/>
    <s v="Facebook_NonStatic_Post_ios14_5"/>
    <s v="Facebook"/>
    <x v="7"/>
    <s v=" DTC"/>
    <x v="48"/>
    <s v="Pre"/>
    <s v="Pre"/>
    <n v="0"/>
  </r>
  <r>
    <s v="Media"/>
    <s v="Incremental"/>
    <m/>
    <m/>
    <s v="Facebook_NonStatic_Post_ios14_5"/>
    <s v="Facebook"/>
    <x v="7"/>
    <s v=" DTC"/>
    <x v="49"/>
    <s v="Pre"/>
    <s v="Pre"/>
    <n v="0"/>
  </r>
  <r>
    <s v="Media"/>
    <s v="Incremental"/>
    <m/>
    <m/>
    <s v="Facebook_NonStatic_Post_ios14_5"/>
    <s v="Facebook"/>
    <x v="7"/>
    <s v=" DTC"/>
    <x v="50"/>
    <s v="Pre"/>
    <s v="Pre"/>
    <n v="0"/>
  </r>
  <r>
    <s v="Media"/>
    <s v="Incremental"/>
    <m/>
    <m/>
    <s v="Facebook_NonStatic_Post_ios14_5"/>
    <s v="Facebook"/>
    <x v="7"/>
    <s v=" DTC"/>
    <x v="51"/>
    <s v="Pre"/>
    <s v="Pre"/>
    <n v="0"/>
  </r>
  <r>
    <s v="Media"/>
    <s v="Incremental"/>
    <m/>
    <m/>
    <s v="Facebook_NonStatic_Post_ios14_5"/>
    <s v="Facebook"/>
    <x v="7"/>
    <s v=" DTC"/>
    <x v="52"/>
    <s v="Pre"/>
    <s v="Pre"/>
    <n v="0"/>
  </r>
  <r>
    <s v="Media"/>
    <s v="Incremental"/>
    <m/>
    <m/>
    <s v="Facebook_NonStatic_Post_ios14_5"/>
    <s v="Facebook"/>
    <x v="7"/>
    <s v=" DTC"/>
    <x v="53"/>
    <s v="Pre"/>
    <s v="Pre"/>
    <n v="0"/>
  </r>
  <r>
    <s v="Media"/>
    <s v="Incremental"/>
    <m/>
    <m/>
    <s v="Facebook_NonStatic_Post_ios14_5"/>
    <s v="Facebook"/>
    <x v="7"/>
    <s v=" DTC"/>
    <x v="54"/>
    <s v="Pre"/>
    <s v="Pre"/>
    <n v="0"/>
  </r>
  <r>
    <s v="Media"/>
    <s v="Incremental"/>
    <m/>
    <m/>
    <s v="Facebook_NonStatic_Post_ios14_5"/>
    <s v="Facebook"/>
    <x v="7"/>
    <s v=" DTC"/>
    <x v="55"/>
    <s v="Pre"/>
    <s v="Pre"/>
    <n v="0"/>
  </r>
  <r>
    <s v="Media"/>
    <s v="Incremental"/>
    <m/>
    <m/>
    <s v="Facebook_NonStatic_Post_ios14_5"/>
    <s v="Facebook"/>
    <x v="7"/>
    <s v=" DTC"/>
    <x v="56"/>
    <s v="Pre"/>
    <s v="Pre"/>
    <n v="0"/>
  </r>
  <r>
    <s v="Media"/>
    <s v="Incremental"/>
    <m/>
    <m/>
    <s v="Facebook_NonStatic_Post_ios14_5"/>
    <s v="Facebook"/>
    <x v="7"/>
    <s v=" DTC"/>
    <x v="57"/>
    <s v="Post"/>
    <s v="Post"/>
    <n v="658.5456107"/>
  </r>
  <r>
    <s v="Media"/>
    <s v="Incremental"/>
    <m/>
    <m/>
    <s v="Facebook_NonStatic_Post_ios14_5"/>
    <s v="Facebook"/>
    <x v="7"/>
    <s v=" DTC"/>
    <x v="58"/>
    <s v="Post"/>
    <s v="Post"/>
    <n v="1134.1967067999999"/>
  </r>
  <r>
    <s v="Media"/>
    <s v="Incremental"/>
    <m/>
    <m/>
    <s v="Facebook_NonStatic_Post_ios14_5"/>
    <s v="Facebook"/>
    <x v="7"/>
    <s v=" DTC"/>
    <x v="59"/>
    <s v="Post"/>
    <s v="Post"/>
    <n v="1619.5243298"/>
  </r>
  <r>
    <s v="Media"/>
    <s v="Incremental"/>
    <m/>
    <m/>
    <s v="Facebook_NonStatic_Post_ios14_5"/>
    <s v="Facebook"/>
    <x v="7"/>
    <s v=" DTC"/>
    <x v="60"/>
    <s v="Post"/>
    <s v="Post"/>
    <n v="1664.1250573"/>
  </r>
  <r>
    <s v="Media"/>
    <s v="Incremental"/>
    <m/>
    <m/>
    <s v="Facebook_NonStatic_Post_ios14_5"/>
    <s v="Facebook"/>
    <x v="7"/>
    <s v=" DTC"/>
    <x v="61"/>
    <s v="Post"/>
    <s v="Post"/>
    <n v="1601.8345631"/>
  </r>
  <r>
    <s v="Media"/>
    <s v="Incremental"/>
    <m/>
    <m/>
    <s v="Facebook_NonStatic_Post_ios14_5"/>
    <s v="Facebook"/>
    <x v="7"/>
    <s v=" DTC"/>
    <x v="62"/>
    <s v="Post"/>
    <s v="Post"/>
    <n v="1544.1480148000001"/>
  </r>
  <r>
    <s v="Media"/>
    <s v="Incremental"/>
    <m/>
    <m/>
    <s v="Facebook_NonStatic_Post_ios14_5"/>
    <s v="Facebook"/>
    <x v="7"/>
    <s v=" DTC"/>
    <x v="63"/>
    <s v="Post"/>
    <s v="Post"/>
    <n v="1672.8285972000001"/>
  </r>
  <r>
    <s v="Media"/>
    <s v="Incremental"/>
    <m/>
    <m/>
    <s v="Facebook_NonStatic_Post_ios14_5"/>
    <s v="Facebook"/>
    <x v="7"/>
    <s v=" DTC"/>
    <x v="64"/>
    <s v="Post"/>
    <s v="Post"/>
    <n v="1888.4719333999999"/>
  </r>
  <r>
    <s v="Media"/>
    <s v="Incremental"/>
    <m/>
    <m/>
    <s v="Facebook_NonStatic_Post_ios14_5"/>
    <s v="Facebook"/>
    <x v="7"/>
    <s v=" DTC"/>
    <x v="65"/>
    <s v="Post"/>
    <s v="Post"/>
    <n v="1938.1619734999999"/>
  </r>
  <r>
    <s v="Media"/>
    <s v="Incremental"/>
    <m/>
    <m/>
    <s v="Facebook_NonStatic_Post_ios14_5"/>
    <s v="Facebook"/>
    <x v="7"/>
    <s v=" DTC"/>
    <x v="66"/>
    <s v="Post"/>
    <s v="Post"/>
    <n v="1958.8079164999999"/>
  </r>
  <r>
    <s v="Media"/>
    <s v="Incremental"/>
    <m/>
    <m/>
    <s v="Facebook_NonStatic_Post_ios14_5"/>
    <s v="Facebook"/>
    <x v="7"/>
    <s v=" DTC"/>
    <x v="67"/>
    <s v="Post"/>
    <s v="Post"/>
    <n v="1989.7285801"/>
  </r>
  <r>
    <s v="Media"/>
    <s v="Incremental"/>
    <m/>
    <m/>
    <s v="Facebook_NonStatic_Post_ios14_5"/>
    <s v="Facebook"/>
    <x v="7"/>
    <s v=" DTC"/>
    <x v="68"/>
    <s v="Post"/>
    <s v="Post"/>
    <n v="1907.5568263"/>
  </r>
  <r>
    <s v="Media"/>
    <s v="Incremental"/>
    <m/>
    <m/>
    <s v="Facebook_NonStatic_Post_ios14_5"/>
    <s v="Facebook"/>
    <x v="7"/>
    <s v=" DTC"/>
    <x v="69"/>
    <s v="Post"/>
    <s v="Post"/>
    <n v="1855.6243346000001"/>
  </r>
  <r>
    <s v="Media"/>
    <s v="Incremental"/>
    <m/>
    <m/>
    <s v="Facebook_NonStatic_Post_ios14_5"/>
    <s v="Facebook"/>
    <x v="7"/>
    <s v=" DTC"/>
    <x v="70"/>
    <s v="Post"/>
    <s v="Post"/>
    <n v="1725.6895970999999"/>
  </r>
  <r>
    <s v="Media"/>
    <s v="Incremental"/>
    <m/>
    <m/>
    <s v="Facebook_NonStatic_Post_ios14_5"/>
    <s v="Facebook"/>
    <x v="7"/>
    <s v=" DTC"/>
    <x v="71"/>
    <s v="Post"/>
    <s v="Post"/>
    <n v="1582.9528898000001"/>
  </r>
  <r>
    <s v="Media"/>
    <s v="Incremental"/>
    <m/>
    <m/>
    <s v="Facebook_NonStatic_Post_ios14_5"/>
    <s v="Facebook"/>
    <x v="7"/>
    <s v=" DTC"/>
    <x v="72"/>
    <s v="Post"/>
    <s v="Post"/>
    <n v="1587.7834601"/>
  </r>
  <r>
    <s v="Media"/>
    <s v="Incremental"/>
    <m/>
    <m/>
    <s v="Facebook_NonStatic_Post_ios14_5"/>
    <s v="Facebook"/>
    <x v="7"/>
    <s v=" DTC"/>
    <x v="73"/>
    <s v="Post"/>
    <s v="Post"/>
    <n v="1393.0122320999999"/>
  </r>
  <r>
    <s v="Media"/>
    <s v="Incremental"/>
    <m/>
    <m/>
    <s v="Facebook_NonStatic_Post_ios14_5"/>
    <s v="Facebook"/>
    <x v="7"/>
    <s v=" DTC"/>
    <x v="74"/>
    <s v="Post"/>
    <s v="Post"/>
    <n v="1222.5333615"/>
  </r>
  <r>
    <s v="Media"/>
    <s v="Incremental"/>
    <m/>
    <m/>
    <s v="Facebook_NonStatic_Post_ios14_5"/>
    <s v="Facebook"/>
    <x v="7"/>
    <s v=" DTC"/>
    <x v="75"/>
    <s v="Post"/>
    <s v="Post"/>
    <n v="1064.9626447999999"/>
  </r>
  <r>
    <s v="Media"/>
    <s v="Incremental"/>
    <m/>
    <m/>
    <s v="Facebook_NonStatic_Post_ios14_5"/>
    <s v="Facebook"/>
    <x v="7"/>
    <s v=" DTC"/>
    <x v="76"/>
    <s v="Post"/>
    <s v="Post"/>
    <n v="1032.3533276000001"/>
  </r>
  <r>
    <s v="Media"/>
    <s v="Incremental"/>
    <m/>
    <m/>
    <s v="Facebook_NonStatic_Post_ios14_5"/>
    <s v="Facebook"/>
    <x v="7"/>
    <s v=" DTC"/>
    <x v="77"/>
    <s v="Post"/>
    <s v="Post"/>
    <n v="1179.4421205000001"/>
  </r>
  <r>
    <s v="Media"/>
    <s v="Incremental"/>
    <m/>
    <m/>
    <s v="Facebook_NonStatic_Post_ios14_5"/>
    <s v="Facebook"/>
    <x v="7"/>
    <s v=" DTC"/>
    <x v="78"/>
    <s v="Post"/>
    <s v="Post"/>
    <n v="1149.6434578000001"/>
  </r>
  <r>
    <s v="Media"/>
    <s v="Incremental"/>
    <m/>
    <m/>
    <s v="Facebook_NonStatic_Post_ios14_5"/>
    <s v="Facebook"/>
    <x v="7"/>
    <s v=" DTC"/>
    <x v="79"/>
    <s v="Post"/>
    <s v="Post"/>
    <n v="1044.1256467999999"/>
  </r>
  <r>
    <s v="Media"/>
    <s v="Incremental"/>
    <m/>
    <m/>
    <s v="Facebook_NonStatic_Post_ios14_5"/>
    <s v="Facebook"/>
    <x v="7"/>
    <s v=" DTC"/>
    <x v="80"/>
    <s v="Post"/>
    <s v="Post"/>
    <n v="1014.3806529"/>
  </r>
  <r>
    <s v="Media"/>
    <s v="Incremental"/>
    <m/>
    <m/>
    <s v="Facebook_NonStatic_Post_ios14_5"/>
    <s v="Facebook"/>
    <x v="7"/>
    <s v=" DTC"/>
    <x v="81"/>
    <s v="Post"/>
    <s v="Post"/>
    <n v="1026.3628142"/>
  </r>
  <r>
    <s v="Media"/>
    <s v="Incremental"/>
    <m/>
    <m/>
    <s v="Facebook_NonStatic_Post_ios14_5"/>
    <s v="Facebook"/>
    <x v="7"/>
    <s v=" DTC"/>
    <x v="82"/>
    <s v="Post"/>
    <s v="Post"/>
    <n v="971.35531900000001"/>
  </r>
  <r>
    <s v="Media"/>
    <s v="Incremental"/>
    <m/>
    <m/>
    <s v="Facebook_NonStatic_Post_ios14_5"/>
    <s v="Facebook"/>
    <x v="7"/>
    <s v=" DTC"/>
    <x v="83"/>
    <s v="Post"/>
    <s v="Post"/>
    <n v="931.93523349999998"/>
  </r>
  <r>
    <s v="Media"/>
    <s v="Incremental"/>
    <m/>
    <m/>
    <s v="Facebook_NonStatic_Post_ios14_5"/>
    <s v="Facebook"/>
    <x v="7"/>
    <s v=" DTC"/>
    <x v="84"/>
    <s v="Post"/>
    <s v="Post"/>
    <n v="1001.4775476999999"/>
  </r>
  <r>
    <s v="Media"/>
    <s v="Incremental"/>
    <m/>
    <m/>
    <s v="Facebook_NonStatic_Post_ios14_5"/>
    <s v="Facebook"/>
    <x v="7"/>
    <s v=" DTC"/>
    <x v="85"/>
    <s v="Post"/>
    <s v="Post"/>
    <n v="1143.7226493999999"/>
  </r>
  <r>
    <s v="Media"/>
    <s v="Incremental"/>
    <m/>
    <m/>
    <s v="Facebook_NonStatic_Post_ios14_5"/>
    <s v="Facebook"/>
    <x v="7"/>
    <s v=" DTC"/>
    <x v="86"/>
    <s v="Post"/>
    <s v="Post"/>
    <n v="1257.4720135"/>
  </r>
  <r>
    <s v="Media"/>
    <s v="Incremental"/>
    <m/>
    <m/>
    <s v="Facebook_NonStatic_Post_ios14_5"/>
    <s v="Facebook"/>
    <x v="7"/>
    <s v=" DTC"/>
    <x v="87"/>
    <s v="Post"/>
    <s v="Post"/>
    <n v="1172.0779385000001"/>
  </r>
  <r>
    <s v="Media"/>
    <s v="Incremental"/>
    <m/>
    <m/>
    <s v="Facebook_NonStatic_Post_ios14_5"/>
    <s v="Facebook"/>
    <x v="7"/>
    <s v=" DTC"/>
    <x v="88"/>
    <s v="Post"/>
    <s v="Post"/>
    <n v="1042.2844093000001"/>
  </r>
  <r>
    <s v="Media"/>
    <s v="Incremental"/>
    <m/>
    <m/>
    <s v="Facebook_NonStatic_Post_ios14_5"/>
    <s v="Facebook"/>
    <x v="7"/>
    <s v=" DTC"/>
    <x v="89"/>
    <s v="Post"/>
    <s v="Post"/>
    <n v="938.55784819999997"/>
  </r>
  <r>
    <s v="Media"/>
    <s v="Incremental"/>
    <m/>
    <m/>
    <s v="Facebook_NonStatic_Post_ios14_5"/>
    <s v="Facebook"/>
    <x v="7"/>
    <s v=" DTC"/>
    <x v="90"/>
    <s v="Post"/>
    <s v="Post"/>
    <n v="939.87930080000001"/>
  </r>
  <r>
    <s v="Media"/>
    <s v="Incremental"/>
    <m/>
    <m/>
    <s v="Facebook_NonStatic_Post_ios14_5"/>
    <s v="Facebook"/>
    <x v="7"/>
    <s v=" DTC"/>
    <x v="91"/>
    <s v="Post"/>
    <s v="Post"/>
    <n v="936.21683800000005"/>
  </r>
  <r>
    <s v="Media"/>
    <s v="Incremental"/>
    <m/>
    <m/>
    <s v="Facebook_NonStatic_Post_ios14_5"/>
    <s v="Facebook"/>
    <x v="7"/>
    <s v=" DTC"/>
    <x v="92"/>
    <s v="Post"/>
    <s v="Post"/>
    <n v="898.30414489999998"/>
  </r>
  <r>
    <s v="Media"/>
    <s v="Incremental"/>
    <m/>
    <m/>
    <s v="Facebook_NonStatic_Post_ios14_5"/>
    <s v="Facebook"/>
    <x v="7"/>
    <s v=" DTC"/>
    <x v="93"/>
    <s v="Post"/>
    <s v="Post"/>
    <n v="842.01011749999998"/>
  </r>
  <r>
    <s v="Media"/>
    <s v="Incremental"/>
    <m/>
    <m/>
    <s v="Facebook_NonStatic_Post_ios14_5"/>
    <s v="Facebook"/>
    <x v="7"/>
    <s v=" DTC"/>
    <x v="94"/>
    <s v="Post"/>
    <s v="Post"/>
    <n v="782.49014690000001"/>
  </r>
  <r>
    <s v="Media"/>
    <s v="Incremental"/>
    <m/>
    <m/>
    <s v="Facebook_NonStatic_Post_ios14_5"/>
    <s v="Facebook"/>
    <x v="7"/>
    <s v=" DTC"/>
    <x v="95"/>
    <s v="Post"/>
    <s v="Post"/>
    <n v="565.78120479999995"/>
  </r>
  <r>
    <s v="Media"/>
    <s v="Incremental"/>
    <m/>
    <m/>
    <s v="Facebook_NonStatic_Post_ios14_5"/>
    <s v="Facebook"/>
    <x v="7"/>
    <s v=" DTC"/>
    <x v="96"/>
    <s v="Post"/>
    <s v="Post"/>
    <n v="368.24085530000002"/>
  </r>
  <r>
    <s v="Media"/>
    <s v="Incremental"/>
    <m/>
    <m/>
    <s v="Facebook_NonStatic_Post_ios14_5"/>
    <s v="Facebook"/>
    <x v="7"/>
    <s v=" DTC"/>
    <x v="97"/>
    <s v="Post"/>
    <s v="Post"/>
    <n v="224.4098731"/>
  </r>
  <r>
    <s v="Media"/>
    <s v="Incremental"/>
    <m/>
    <m/>
    <s v="Facebook_NonStatic_Post_ios14_5"/>
    <s v="Facebook"/>
    <x v="7"/>
    <s v=" DTC"/>
    <x v="98"/>
    <s v="Post"/>
    <s v="Post"/>
    <n v="130.036159"/>
  </r>
  <r>
    <s v="Media"/>
    <s v="Incremental"/>
    <m/>
    <m/>
    <s v="Facebook_NonStatic_Post_ios14_5"/>
    <s v="Facebook"/>
    <x v="7"/>
    <s v=" DTC"/>
    <x v="99"/>
    <s v="Post"/>
    <s v="Post"/>
    <n v="70.498099400000001"/>
  </r>
  <r>
    <s v="Media"/>
    <s v="Incremental"/>
    <m/>
    <m/>
    <s v="Facebook_NonStatic_Post_ios14_5"/>
    <s v="Facebook"/>
    <x v="7"/>
    <s v=" DTC"/>
    <x v="100"/>
    <s v="Post"/>
    <s v="Post"/>
    <n v="35.821230399999997"/>
  </r>
  <r>
    <s v="Media"/>
    <s v="Incremental"/>
    <m/>
    <m/>
    <s v="Facebook_NonStatic_Post_ios14_5"/>
    <s v="Facebook"/>
    <x v="7"/>
    <s v=" DTC"/>
    <x v="101"/>
    <s v="Post"/>
    <s v="Post"/>
    <n v="16.4036726"/>
  </r>
  <r>
    <s v="Media"/>
    <s v="Incremental"/>
    <m/>
    <m/>
    <s v="Facebook_NonStatic_Post_ios14_5"/>
    <s v="Facebook"/>
    <x v="7"/>
    <s v=" DTC"/>
    <x v="102"/>
    <s v="Post"/>
    <s v="Post"/>
    <n v="5.7299156"/>
  </r>
  <r>
    <s v="Media"/>
    <s v="Incremental"/>
    <m/>
    <m/>
    <s v="Facebook_NonStatic_Post_ios14_5"/>
    <s v="Facebook"/>
    <x v="7"/>
    <s v=" DTC"/>
    <x v="103"/>
    <s v="Post"/>
    <s v="Post"/>
    <n v="0"/>
  </r>
  <r>
    <s v="Media"/>
    <s v="Incremental"/>
    <m/>
    <m/>
    <s v="Facebook_NonStatic_Post_ios14_5"/>
    <s v="Facebook"/>
    <x v="7"/>
    <s v=" DTC"/>
    <x v="104"/>
    <s v="Post"/>
    <s v="Post"/>
    <n v="0"/>
  </r>
  <r>
    <s v="Media"/>
    <s v="Incremental"/>
    <m/>
    <m/>
    <s v="Facebook_NonStatic_Post_ios14_5"/>
    <s v="Facebook"/>
    <x v="7"/>
    <s v=" DTC"/>
    <x v="105"/>
    <s v="Post"/>
    <s v="Post"/>
    <n v="0"/>
  </r>
  <r>
    <s v="Media"/>
    <s v="Incremental"/>
    <m/>
    <m/>
    <s v="Facebook_NonStatic_Post_ios14_5"/>
    <s v="Facebook"/>
    <x v="7"/>
    <s v=" DTC"/>
    <x v="106"/>
    <s v="Post"/>
    <s v="Post"/>
    <n v="153.0828971"/>
  </r>
  <r>
    <s v="Media"/>
    <s v="Incremental"/>
    <m/>
    <m/>
    <s v="Facebook_NonStatic_Post_ios14_5"/>
    <s v="Facebook"/>
    <x v="7"/>
    <s v=" DTC"/>
    <x v="107"/>
    <s v="Post"/>
    <s v="Post"/>
    <n v="364.98614550000002"/>
  </r>
  <r>
    <s v="Media"/>
    <s v="Incremental"/>
    <m/>
    <m/>
    <s v="Facebook_NonStatic_Post_ios14_5"/>
    <s v="Facebook"/>
    <x v="7"/>
    <s v=" DTC"/>
    <x v="108"/>
    <s v="Post"/>
    <s v="Post"/>
    <n v="478.66618649999998"/>
  </r>
  <r>
    <s v="Media"/>
    <s v="Incremental"/>
    <m/>
    <m/>
    <s v="Facebook_NonStatic_Post_ios14_5"/>
    <s v="Facebook"/>
    <x v="7"/>
    <s v=" DTC"/>
    <x v="109"/>
    <s v="Post"/>
    <s v="Post"/>
    <n v="482.46597459999998"/>
  </r>
  <r>
    <s v="Media"/>
    <s v="Incremental"/>
    <m/>
    <m/>
    <s v="Facebook_NonStatic_Post_ios14_5"/>
    <s v="Facebook"/>
    <x v="7"/>
    <s v=" DTC"/>
    <x v="110"/>
    <s v="Post"/>
    <s v="Post"/>
    <n v="531.50054509999995"/>
  </r>
  <r>
    <s v="Media"/>
    <s v="Incremental"/>
    <m/>
    <m/>
    <s v="Facebook_NonStatic_Post_ios14_5"/>
    <s v="Facebook"/>
    <x v="7"/>
    <s v=" DTC"/>
    <x v="111"/>
    <s v="Post"/>
    <s v="Post"/>
    <n v="596.71105539999996"/>
  </r>
  <r>
    <s v="Media"/>
    <s v="Incremental"/>
    <m/>
    <m/>
    <s v="Facebook_NonStatic_Post_ios14_5"/>
    <s v="Facebook"/>
    <x v="7"/>
    <s v=" DTC"/>
    <x v="112"/>
    <s v="Post"/>
    <s v="Post"/>
    <n v="516.77081269999996"/>
  </r>
  <r>
    <s v="Media"/>
    <s v="Incremental"/>
    <m/>
    <m/>
    <s v="Facebook_NonStatic_Post_ios14_5"/>
    <s v="Facebook"/>
    <x v="7"/>
    <s v=" DTC"/>
    <x v="113"/>
    <s v="Post"/>
    <s v="Post"/>
    <n v="592.97159539999996"/>
  </r>
  <r>
    <s v="Media"/>
    <s v="Incremental"/>
    <m/>
    <m/>
    <s v="Facebook_NonStatic_Post_ios14_5"/>
    <s v="Facebook"/>
    <x v="7"/>
    <s v=" DTC"/>
    <x v="114"/>
    <s v="Post"/>
    <n v="0"/>
    <n v="989.03158180000003"/>
  </r>
  <r>
    <s v="Media"/>
    <s v="Incremental"/>
    <m/>
    <m/>
    <s v="Facebook_NonStatic_Post_ios14_5"/>
    <s v="Facebook"/>
    <x v="7"/>
    <s v=" DTC"/>
    <x v="115"/>
    <s v="Post"/>
    <n v="0"/>
    <n v="1326.5867291"/>
  </r>
  <r>
    <s v="Media"/>
    <s v="Incremental"/>
    <m/>
    <m/>
    <s v="Facebook_NonStatic_Post_ios14_5"/>
    <s v="Facebook"/>
    <x v="7"/>
    <s v=" DTC"/>
    <x v="116"/>
    <s v="Post"/>
    <n v="0"/>
    <n v="1565.5003463999999"/>
  </r>
  <r>
    <s v="Media"/>
    <s v="Incremental"/>
    <m/>
    <m/>
    <s v="Facebook_NonStatic_Post_ios14_5"/>
    <s v="Facebook"/>
    <x v="7"/>
    <s v=" DTC"/>
    <x v="117"/>
    <s v="Post"/>
    <n v="0"/>
    <n v="1875.1770429999999"/>
  </r>
  <r>
    <s v="Media"/>
    <s v="Incremental"/>
    <m/>
    <m/>
    <s v="Facebook_NonStatic_Post_ios14_5"/>
    <s v="Facebook"/>
    <x v="7"/>
    <s v=" DTC"/>
    <x v="118"/>
    <s v="Post"/>
    <n v="0"/>
    <n v="2048.7676710999999"/>
  </r>
  <r>
    <s v="Media"/>
    <s v="Incremental"/>
    <m/>
    <m/>
    <s v="Facebook_NonStatic_Post_ios14_5"/>
    <s v="Facebook"/>
    <x v="7"/>
    <s v=" DTC"/>
    <x v="119"/>
    <s v="Post"/>
    <n v="0"/>
    <n v="2072.8428213000002"/>
  </r>
  <r>
    <s v="Media"/>
    <s v="Incremental"/>
    <m/>
    <m/>
    <s v="Facebook_NonStatic_Post_ios14_5"/>
    <s v="Facebook"/>
    <x v="7"/>
    <s v=" DTC"/>
    <x v="120"/>
    <s v="Post"/>
    <n v="0"/>
    <n v="1921.9220425000001"/>
  </r>
  <r>
    <s v="Media"/>
    <s v="Incremental"/>
    <m/>
    <m/>
    <s v="Facebook_NonStatic_Post_ios14_5"/>
    <s v="Facebook"/>
    <x v="7"/>
    <s v=" DTC"/>
    <x v="121"/>
    <s v="Post"/>
    <n v="0"/>
    <n v="1830.6514189"/>
  </r>
  <r>
    <s v="Media"/>
    <s v="Incremental"/>
    <m/>
    <m/>
    <s v="Facebook_NonStatic_Post_ios14_5"/>
    <s v="Facebook"/>
    <x v="7"/>
    <s v=" DTC"/>
    <x v="122"/>
    <s v="Post"/>
    <n v="0"/>
    <n v="1515.7921466"/>
  </r>
  <r>
    <s v="Media"/>
    <s v="Incremental"/>
    <m/>
    <m/>
    <s v="Facebook_NonStatic_Post_ios14_5"/>
    <s v="Facebook"/>
    <x v="7"/>
    <s v=" DTC"/>
    <x v="123"/>
    <s v="Post"/>
    <n v="0"/>
    <n v="1313.0111692"/>
  </r>
  <r>
    <s v="Media"/>
    <s v="Incremental"/>
    <m/>
    <m/>
    <s v="Facebook_NonStatic_Post_ios14_5"/>
    <s v="Facebook"/>
    <x v="7"/>
    <s v=" DTC"/>
    <x v="124"/>
    <s v="Post"/>
    <n v="0"/>
    <n v="1221.8273727000001"/>
  </r>
  <r>
    <s v="Media"/>
    <s v="Incremental"/>
    <m/>
    <m/>
    <s v="Facebook_NonStatic_Post_ios14_5"/>
    <s v="Facebook"/>
    <x v="7"/>
    <s v=" DTC"/>
    <x v="125"/>
    <s v="Post"/>
    <n v="0"/>
    <n v="1154.6567852999999"/>
  </r>
  <r>
    <s v="Media"/>
    <s v="Incremental"/>
    <m/>
    <m/>
    <s v="Facebook_NonStatic_Post_ios14_5"/>
    <s v="Facebook"/>
    <x v="7"/>
    <s v=" DTC"/>
    <x v="126"/>
    <s v="Post"/>
    <n v="0"/>
    <n v="1040.9928709000001"/>
  </r>
  <r>
    <s v="Media"/>
    <s v="Incremental"/>
    <m/>
    <m/>
    <s v="Facebook_NonStatic_Post_ios14_5"/>
    <s v="Facebook"/>
    <x v="7"/>
    <s v=" DTC"/>
    <x v="127"/>
    <s v="Post"/>
    <n v="0"/>
    <n v="966.04255520000004"/>
  </r>
  <r>
    <s v="Media"/>
    <s v="Incremental"/>
    <m/>
    <m/>
    <s v="Facebook_NonStatic_Post_ios14_5"/>
    <s v="Facebook"/>
    <x v="7"/>
    <s v=" DTC"/>
    <x v="128"/>
    <s v="Post"/>
    <n v="0"/>
    <n v="918.64826979999998"/>
  </r>
  <r>
    <s v="Media"/>
    <s v="Incremental"/>
    <m/>
    <m/>
    <s v="Facebook_NonStatic_Post_ios14_5"/>
    <s v="Facebook"/>
    <x v="7"/>
    <s v=" DTC"/>
    <x v="129"/>
    <s v="Post"/>
    <n v="0"/>
    <n v="861.00199320000002"/>
  </r>
  <r>
    <s v="Media"/>
    <s v="Incremental"/>
    <m/>
    <m/>
    <s v="Facebook_NonStatic_Post_ios14_5"/>
    <s v="Facebook"/>
    <x v="7"/>
    <s v=" DTC"/>
    <x v="130"/>
    <s v="Post"/>
    <n v="0"/>
    <n v="846.47983580000005"/>
  </r>
  <r>
    <s v="Media"/>
    <s v="Incremental"/>
    <m/>
    <m/>
    <s v="Facebook_NonStatic_Post_ios14_5"/>
    <s v="Facebook"/>
    <x v="7"/>
    <s v=" DTC"/>
    <x v="131"/>
    <s v="Post"/>
    <n v="0"/>
    <n v="816.51176390000001"/>
  </r>
  <r>
    <s v="Media"/>
    <s v="Incremental"/>
    <m/>
    <m/>
    <s v="Facebook_NonStatic_Post_ios14_5"/>
    <s v="Facebook"/>
    <x v="7"/>
    <s v=" DTC"/>
    <x v="132"/>
    <s v="Post"/>
    <n v="0"/>
    <n v="809.93240479999997"/>
  </r>
  <r>
    <s v="Media"/>
    <s v="Incremental"/>
    <m/>
    <m/>
    <s v="Facebook_NonStatic_Post_ios14_5"/>
    <s v="Facebook"/>
    <x v="7"/>
    <s v=" DTC"/>
    <x v="133"/>
    <s v="Post"/>
    <n v="0"/>
    <n v="744.70682120000004"/>
  </r>
  <r>
    <s v="Media"/>
    <s v="Incremental"/>
    <m/>
    <m/>
    <s v="Facebook_NonStatic_Post_ios14_5"/>
    <s v="Facebook"/>
    <x v="7"/>
    <s v=" DTC"/>
    <x v="134"/>
    <s v="Post"/>
    <n v="0"/>
    <n v="618.60513109999999"/>
  </r>
  <r>
    <s v="Media"/>
    <s v="Incremental"/>
    <m/>
    <m/>
    <s v="Facebook_NonStatic_Post_ios14_5"/>
    <s v="Facebook"/>
    <x v="7"/>
    <s v=" DTC"/>
    <x v="135"/>
    <s v="Post"/>
    <n v="0"/>
    <n v="546.37929729999996"/>
  </r>
  <r>
    <s v="Media"/>
    <s v="Incremental"/>
    <m/>
    <m/>
    <s v="Facebook_NonStatic_Post_ios14_5"/>
    <s v="Facebook"/>
    <x v="7"/>
    <s v=" DTC"/>
    <x v="136"/>
    <s v="Post"/>
    <n v="0"/>
    <n v="645.82802140000001"/>
  </r>
  <r>
    <s v="Media"/>
    <s v="Incremental"/>
    <m/>
    <m/>
    <s v="Facebook_NonStatic_Post_ios14_5"/>
    <s v="Facebook"/>
    <x v="7"/>
    <s v=" DTC"/>
    <x v="137"/>
    <s v="Post"/>
    <n v="0"/>
    <n v="698.86061010000003"/>
  </r>
  <r>
    <s v="Media"/>
    <s v="Incremental"/>
    <m/>
    <m/>
    <s v="Facebook_NonStatic_Post_ios14_5"/>
    <s v="Facebook"/>
    <x v="7"/>
    <s v=" DTC"/>
    <x v="138"/>
    <s v="Post"/>
    <n v="0"/>
    <n v="758.94963670000004"/>
  </r>
  <r>
    <s v="Media"/>
    <s v="Incremental"/>
    <m/>
    <m/>
    <s v="Facebook_NonStatic_Post_ios14_5"/>
    <s v="Facebook"/>
    <x v="7"/>
    <s v=" DTC"/>
    <x v="139"/>
    <s v="Post"/>
    <n v="0"/>
    <n v="818.54230710000002"/>
  </r>
  <r>
    <s v="Media"/>
    <s v="Incremental"/>
    <m/>
    <m/>
    <s v="Facebook_NonStatic_Post_ios14_5"/>
    <s v="Facebook"/>
    <x v="7"/>
    <s v=" DTC"/>
    <x v="140"/>
    <s v="Post"/>
    <n v="0"/>
    <n v="872.88048909999998"/>
  </r>
  <r>
    <s v="Media"/>
    <s v="Incremental"/>
    <m/>
    <m/>
    <s v="Facebook_NonStatic_Post_ios14_5"/>
    <s v="Facebook"/>
    <x v="7"/>
    <s v=" DTC"/>
    <x v="141"/>
    <s v="Post"/>
    <n v="0"/>
    <n v="925.00783980000006"/>
  </r>
  <r>
    <s v="Media"/>
    <s v="Incremental"/>
    <m/>
    <m/>
    <s v="Facebook_NonStatic_Post_ios14_5"/>
    <s v="Facebook"/>
    <x v="7"/>
    <s v=" DTC"/>
    <x v="142"/>
    <s v="Post"/>
    <n v="0"/>
    <n v="957.06447830000002"/>
  </r>
  <r>
    <s v="Media"/>
    <s v="Incremental"/>
    <m/>
    <m/>
    <s v="Facebook_NonStatic_Post_ios14_5"/>
    <s v="Facebook"/>
    <x v="7"/>
    <s v=" DTC"/>
    <x v="143"/>
    <s v="Post"/>
    <n v="0"/>
    <n v="929.29933089999997"/>
  </r>
  <r>
    <s v="Media"/>
    <s v="Incremental"/>
    <m/>
    <m/>
    <s v="Facebook_NonStatic_Post_ios14_5"/>
    <s v="Facebook"/>
    <x v="7"/>
    <s v=" DTC"/>
    <x v="144"/>
    <s v="Post"/>
    <n v="0"/>
    <n v="897.95774359999996"/>
  </r>
  <r>
    <s v="Media"/>
    <s v="Incremental"/>
    <m/>
    <m/>
    <s v="Facebook_NonStatic_Post_ios14_5"/>
    <s v="Facebook"/>
    <x v="7"/>
    <s v=" DTC"/>
    <x v="145"/>
    <s v="Post"/>
    <n v="0"/>
    <n v="891.94616510000003"/>
  </r>
  <r>
    <s v="Media"/>
    <s v="Incremental"/>
    <m/>
    <m/>
    <s v="Facebook_NonStatic_Post_ios14_5"/>
    <s v="Facebook"/>
    <x v="7"/>
    <s v=" DTC"/>
    <x v="146"/>
    <s v="Post"/>
    <n v="0"/>
    <n v="816.08629059999998"/>
  </r>
  <r>
    <s v="Media"/>
    <s v="Incremental"/>
    <m/>
    <m/>
    <s v="Facebook_NonStatic_Post_ios14_5"/>
    <s v="Facebook"/>
    <x v="7"/>
    <s v=" DTC"/>
    <x v="147"/>
    <s v="Post"/>
    <n v="0"/>
    <n v="707.31917150000004"/>
  </r>
  <r>
    <s v="Media"/>
    <s v="Incremental"/>
    <m/>
    <m/>
    <s v="Facebook_NonStatic_Post_ios14_5"/>
    <s v="Facebook"/>
    <x v="7"/>
    <s v=" DTC"/>
    <x v="148"/>
    <s v="Post"/>
    <n v="0"/>
    <n v="697.71205989999999"/>
  </r>
  <r>
    <s v="Media"/>
    <s v="Incremental"/>
    <m/>
    <m/>
    <s v="Facebook_NonStatic_Post_ios14_5"/>
    <s v="Facebook"/>
    <x v="7"/>
    <s v=" DTC"/>
    <x v="149"/>
    <s v="Post"/>
    <n v="0"/>
    <n v="681.31173409999997"/>
  </r>
  <r>
    <s v="Media"/>
    <s v="Incremental"/>
    <m/>
    <m/>
    <s v="Facebook_NonStatic_Post_ios14_5"/>
    <s v="Facebook"/>
    <x v="7"/>
    <s v=" DTC"/>
    <x v="150"/>
    <s v="Post"/>
    <n v="0"/>
    <n v="688.86077990000001"/>
  </r>
  <r>
    <s v="Media"/>
    <s v="Incremental"/>
    <m/>
    <m/>
    <s v="Facebook_NonStatic_Post_ios14_5"/>
    <s v="Facebook"/>
    <x v="7"/>
    <s v=" DTC"/>
    <x v="151"/>
    <s v="Post"/>
    <n v="0"/>
    <n v="691.56740730000001"/>
  </r>
  <r>
    <s v="Media"/>
    <s v="Incremental"/>
    <m/>
    <m/>
    <s v="Facebook_NonStatic_Post_ios14_5"/>
    <s v="Facebook"/>
    <x v="7"/>
    <s v=" DTC"/>
    <x v="152"/>
    <s v="Post"/>
    <n v="0"/>
    <n v="645.98815950000005"/>
  </r>
  <r>
    <s v="Media"/>
    <s v="Incremental"/>
    <m/>
    <m/>
    <s v="Facebook_NonStatic_Post_ios14_5"/>
    <s v="Facebook"/>
    <x v="7"/>
    <s v=" DTC"/>
    <x v="153"/>
    <s v="Post"/>
    <n v="0"/>
    <n v="665.70826999999997"/>
  </r>
  <r>
    <s v="Media"/>
    <s v="Incremental"/>
    <m/>
    <m/>
    <s v="Facebook_NonStatic_Post_ios14_5"/>
    <s v="Facebook"/>
    <x v="7"/>
    <s v=" DTC"/>
    <x v="154"/>
    <s v="Post"/>
    <n v="0"/>
    <n v="668.28487080000002"/>
  </r>
  <r>
    <s v="Media"/>
    <s v="Incremental"/>
    <m/>
    <m/>
    <s v="Facebook_NonStatic_Post_ios14_5"/>
    <s v="Facebook"/>
    <x v="7"/>
    <s v=" DTC"/>
    <x v="155"/>
    <s v="Post"/>
    <n v="0"/>
    <n v="630.79761010000004"/>
  </r>
  <r>
    <s v="Media"/>
    <s v="Incremental"/>
    <m/>
    <m/>
    <s v="Facebook_NonStatic_Post_ios14_5"/>
    <s v="Facebook"/>
    <x v="7"/>
    <s v=" DTC"/>
    <x v="156"/>
    <s v="Post"/>
    <n v="0"/>
    <n v="619.82641590000003"/>
  </r>
  <r>
    <s v="Media"/>
    <s v="Incremental"/>
    <m/>
    <m/>
    <s v="Facebook_NonStatic_Post_ios14_5"/>
    <s v="Facebook"/>
    <x v="7"/>
    <s v=" DTC"/>
    <x v="157"/>
    <s v="Post"/>
    <n v="0"/>
    <n v="595.67051059999994"/>
  </r>
  <r>
    <s v="Media"/>
    <s v="Incremental"/>
    <m/>
    <m/>
    <s v="Facebook_NonStatic_Post_ios14_5"/>
    <s v="Facebook"/>
    <x v="7"/>
    <s v=" DTC"/>
    <x v="158"/>
    <s v="Post"/>
    <n v="0"/>
    <n v="569.29869529999996"/>
  </r>
  <r>
    <s v="Media"/>
    <s v="Incremental"/>
    <m/>
    <m/>
    <s v="Facebook_NonStatic_Post_ios14_5"/>
    <s v="Facebook"/>
    <x v="7"/>
    <s v=" DTC"/>
    <x v="159"/>
    <s v="Post"/>
    <n v="0"/>
    <n v="539.51607290000004"/>
  </r>
  <r>
    <s v="Media"/>
    <s v="Incremental"/>
    <m/>
    <m/>
    <s v="Facebook_NonStatic_Post_ios14_5"/>
    <s v="Facebook"/>
    <x v="7"/>
    <s v=" DTC"/>
    <x v="160"/>
    <s v="Post"/>
    <n v="0"/>
    <n v="545.18511039999999"/>
  </r>
  <r>
    <s v="Media"/>
    <s v="Incremental"/>
    <m/>
    <m/>
    <s v="Facebook_NonStatic_Post_ios14_5"/>
    <s v="Facebook"/>
    <x v="7"/>
    <s v=" DTC"/>
    <x v="161"/>
    <s v="Post"/>
    <n v="0"/>
    <n v="565.93316849999997"/>
  </r>
  <r>
    <s v="Media"/>
    <s v="Incremental"/>
    <m/>
    <m/>
    <s v="Facebook_NonStatic_Post_ios14_5"/>
    <s v="Facebook"/>
    <x v="7"/>
    <s v=" DTC"/>
    <x v="162"/>
    <s v="Post"/>
    <n v="0"/>
    <n v="571.94211659999996"/>
  </r>
  <r>
    <s v="Media"/>
    <s v="Incremental"/>
    <m/>
    <m/>
    <s v="Facebook_NonStatic_Post_ios14_5"/>
    <s v="Facebook"/>
    <x v="7"/>
    <s v=" DTC"/>
    <x v="163"/>
    <s v="Post"/>
    <n v="0"/>
    <n v="536.80036150000001"/>
  </r>
  <r>
    <s v="Media"/>
    <s v="Incremental"/>
    <m/>
    <m/>
    <s v="Facebook_NonStatic_Post_ios14_5"/>
    <s v="Facebook"/>
    <x v="7"/>
    <s v=" DTC"/>
    <x v="164"/>
    <s v="Post"/>
    <n v="0"/>
    <n v="470.56529269999999"/>
  </r>
  <r>
    <s v="Media"/>
    <s v="Incremental"/>
    <m/>
    <m/>
    <s v="Facebook_NonStatic_Post_ios14_5"/>
    <s v="Facebook"/>
    <x v="7"/>
    <s v=" DTC"/>
    <x v="165"/>
    <s v="Post"/>
    <n v="0"/>
    <n v="456.6790388"/>
  </r>
  <r>
    <s v="Media"/>
    <s v="Incremental"/>
    <m/>
    <m/>
    <s v="Facebook_NonStatic_Post_ios14_5"/>
    <s v="Facebook"/>
    <x v="7"/>
    <s v=" DTC"/>
    <x v="166"/>
    <s v="Post"/>
    <n v="0"/>
    <n v="418.11013170000001"/>
  </r>
  <r>
    <s v="Media"/>
    <s v="Incremental"/>
    <m/>
    <m/>
    <s v="Facebook_NonStatic_Post_ios14_5"/>
    <s v="Facebook"/>
    <x v="7"/>
    <s v=" DTC"/>
    <x v="167"/>
    <s v="Post"/>
    <n v="0"/>
    <n v="370.29569470000001"/>
  </r>
  <r>
    <s v="Media"/>
    <s v="Incremental"/>
    <m/>
    <m/>
    <s v="Facebook_NonStatic_Post_ios14_5"/>
    <s v="Facebook"/>
    <x v="7"/>
    <s v=" DTC"/>
    <x v="168"/>
    <s v="Post"/>
    <n v="0"/>
    <n v="326.61521520000002"/>
  </r>
  <r>
    <s v="Media"/>
    <s v="Incremental"/>
    <m/>
    <m/>
    <s v="Facebook_NonStatic_Post_ios14_5"/>
    <s v="Facebook"/>
    <x v="7"/>
    <s v=" DTC"/>
    <x v="169"/>
    <s v="Post"/>
    <n v="0"/>
    <n v="300.42916259999998"/>
  </r>
  <r>
    <s v="Media"/>
    <s v="Incremental"/>
    <m/>
    <m/>
    <s v="Facebook_NonStatic_Post_ios14_5"/>
    <s v="Facebook"/>
    <x v="7"/>
    <s v=" DTC"/>
    <x v="170"/>
    <s v="Post"/>
    <n v="0"/>
    <n v="266.73668029999999"/>
  </r>
  <r>
    <s v="Media"/>
    <s v="Incremental"/>
    <m/>
    <m/>
    <s v="Facebook_NonStatic_Post_ios14_5"/>
    <s v="Facebook"/>
    <x v="7"/>
    <s v=" DTC"/>
    <x v="171"/>
    <s v="Post"/>
    <n v="0"/>
    <n v="231.76276780000001"/>
  </r>
  <r>
    <s v="Media"/>
    <s v="Incremental"/>
    <m/>
    <m/>
    <s v="Facebook_NonStatic_Post_ios14_5"/>
    <s v="Facebook"/>
    <x v="7"/>
    <s v=" DTC"/>
    <x v="172"/>
    <s v="Post"/>
    <n v="0"/>
    <n v="182.7914528"/>
  </r>
  <r>
    <s v="Media"/>
    <s v="Incremental"/>
    <m/>
    <m/>
    <s v="Facebook_NonStatic_Post_ios14_5"/>
    <s v="Facebook"/>
    <x v="7"/>
    <s v=" DTC"/>
    <x v="173"/>
    <s v="Post"/>
    <n v="0"/>
    <n v="147.1978632"/>
  </r>
  <r>
    <s v="Media"/>
    <s v="Incremental"/>
    <m/>
    <m/>
    <s v="Facebook_NonStatic_Post_ios14_5"/>
    <s v="Facebook"/>
    <x v="7"/>
    <s v=" DTC"/>
    <x v="174"/>
    <s v="Post"/>
    <n v="0"/>
    <n v="135.3635026"/>
  </r>
  <r>
    <s v="Media"/>
    <s v="Incremental"/>
    <m/>
    <m/>
    <s v="Facebook_NonStatic_Post_ios14_5"/>
    <s v="Facebook"/>
    <x v="7"/>
    <s v=" DTC"/>
    <x v="175"/>
    <s v="Post"/>
    <n v="0"/>
    <n v="127.8156731"/>
  </r>
  <r>
    <s v="Media"/>
    <s v="Incremental"/>
    <m/>
    <m/>
    <s v="Facebook_NonStatic_Post_ios14_5"/>
    <s v="Facebook"/>
    <x v="7"/>
    <s v=" DTC"/>
    <x v="176"/>
    <s v="Post"/>
    <n v="0"/>
    <n v="124.51028959999999"/>
  </r>
  <r>
    <s v="Media"/>
    <s v="Incremental"/>
    <m/>
    <m/>
    <s v="Facebook_NonStatic_Post_ios14_5"/>
    <s v="Facebook"/>
    <x v="7"/>
    <s v=" DTC"/>
    <x v="177"/>
    <s v="Post"/>
    <n v="0"/>
    <n v="132.07714820000001"/>
  </r>
  <r>
    <s v="Media"/>
    <s v="Incremental"/>
    <m/>
    <m/>
    <s v="Facebook_NonStatic_Post_ios14_5"/>
    <s v="Facebook"/>
    <x v="7"/>
    <s v=" DTC"/>
    <x v="178"/>
    <s v="Post"/>
    <n v="0"/>
    <n v="145.17380650000001"/>
  </r>
  <r>
    <s v="Media"/>
    <s v="Incremental"/>
    <m/>
    <m/>
    <s v="Facebook_NonStatic_Post_ios14_5"/>
    <s v="Facebook"/>
    <x v="7"/>
    <s v=" DTC"/>
    <x v="179"/>
    <s v="Post"/>
    <n v="0"/>
    <n v="164.9948493"/>
  </r>
  <r>
    <s v="Media"/>
    <s v="Incremental"/>
    <m/>
    <m/>
    <s v="Facebook_NonStatic_Post_ios14_5"/>
    <s v="Facebook"/>
    <x v="7"/>
    <s v=" DTC"/>
    <x v="180"/>
    <s v="Post"/>
    <n v="0"/>
    <n v="139.40477870000001"/>
  </r>
  <r>
    <s v="Media"/>
    <s v="Incremental"/>
    <m/>
    <m/>
    <s v="Facebook_NonStatic_Post_ios14_5"/>
    <s v="Facebook"/>
    <x v="7"/>
    <s v=" DTC"/>
    <x v="181"/>
    <s v="Post"/>
    <n v="0"/>
    <n v="101.7752869"/>
  </r>
  <r>
    <s v="Media"/>
    <s v="Incremental"/>
    <m/>
    <m/>
    <s v="Facebook_NonStatic_Post_ios14_5"/>
    <s v="Facebook"/>
    <x v="7"/>
    <s v=" DTC"/>
    <x v="182"/>
    <s v="Post"/>
    <n v="0"/>
    <n v="68.794231699999997"/>
  </r>
  <r>
    <s v="Media"/>
    <s v="Incremental"/>
    <m/>
    <m/>
    <s v="Facebook_NonStatic_Post_ios14_5"/>
    <s v="Facebook"/>
    <x v="7"/>
    <s v=" DTC"/>
    <x v="183"/>
    <s v="Post"/>
    <n v="0"/>
    <n v="44.509016199999998"/>
  </r>
  <r>
    <s v="Media"/>
    <s v="Incremental"/>
    <m/>
    <m/>
    <s v="Facebook_NonStatic_Post_ios14_5"/>
    <s v="Facebook"/>
    <x v="7"/>
    <s v=" DTC"/>
    <x v="184"/>
    <s v="Post"/>
    <n v="0"/>
    <n v="26.981020999999998"/>
  </r>
  <r>
    <s v="Media"/>
    <s v="Incremental"/>
    <m/>
    <m/>
    <s v="Facebook_NonStatic_Post_ios14_5"/>
    <s v="Facebook"/>
    <x v="7"/>
    <s v=" DTC"/>
    <x v="185"/>
    <s v="Post"/>
    <n v="0"/>
    <n v="15.4893096"/>
  </r>
  <r>
    <s v="Media"/>
    <s v="Incremental"/>
    <m/>
    <m/>
    <s v="Facebook_NonStatic_Post_ios14_5"/>
    <s v="Facebook"/>
    <x v="7"/>
    <s v=" DTC"/>
    <x v="186"/>
    <s v="Post"/>
    <n v="0"/>
    <n v="8.2447078000000005"/>
  </r>
  <r>
    <s v="Media"/>
    <s v="Incremental"/>
    <m/>
    <m/>
    <s v="Facebook_NonStatic_Post_ios14_5"/>
    <s v="Facebook"/>
    <x v="7"/>
    <s v=" DTC"/>
    <x v="187"/>
    <s v="Post"/>
    <n v="0"/>
    <n v="3.8667372000000002"/>
  </r>
  <r>
    <s v="Media"/>
    <s v="Incremental"/>
    <m/>
    <m/>
    <s v="Facebook_NonStatic_Post_ios14_5"/>
    <s v="Facebook"/>
    <x v="7"/>
    <s v=" DTC"/>
    <x v="188"/>
    <s v="Post"/>
    <n v="0"/>
    <n v="1.1933513"/>
  </r>
  <r>
    <s v="Media"/>
    <s v="Incremental"/>
    <m/>
    <m/>
    <s v="Facebook_NonStatic_Post_ios14_5"/>
    <s v="Facebook"/>
    <x v="7"/>
    <s v=" DTC"/>
    <x v="189"/>
    <s v="Post"/>
    <n v="0"/>
    <n v="0.45792670000000002"/>
  </r>
  <r>
    <s v="Media"/>
    <s v="Incremental"/>
    <m/>
    <m/>
    <s v="Facebook_NonStatic_Post_ios14_5"/>
    <s v="Facebook"/>
    <x v="7"/>
    <s v=" DTC"/>
    <x v="190"/>
    <s v="Post"/>
    <n v="0"/>
    <n v="0.1828042"/>
  </r>
  <r>
    <s v="Media"/>
    <s v="Incremental"/>
    <m/>
    <m/>
    <s v="Facebook_NonStatic_Post_ios14_5"/>
    <s v="Facebook"/>
    <x v="7"/>
    <s v=" DTC"/>
    <x v="191"/>
    <s v="Post"/>
    <n v="0"/>
    <n v="5.82038E-2"/>
  </r>
  <r>
    <s v="Media"/>
    <s v="Incremental"/>
    <m/>
    <m/>
    <s v="Facebook_NonStatic_Post_ios14_5"/>
    <s v="Facebook"/>
    <x v="7"/>
    <s v=" DTC"/>
    <x v="192"/>
    <s v="Post"/>
    <n v="0"/>
    <n v="0"/>
  </r>
  <r>
    <s v="Media"/>
    <s v="Incremental"/>
    <m/>
    <m/>
    <s v="Facebook_NonStatic_Post_ios14_5"/>
    <s v="Facebook"/>
    <x v="7"/>
    <s v=" DTC"/>
    <x v="193"/>
    <s v="Post"/>
    <n v="0"/>
    <n v="0"/>
  </r>
  <r>
    <s v="Media"/>
    <s v="Incremental"/>
    <m/>
    <m/>
    <s v="Facebook_NonStatic_Post_ios14_5"/>
    <s v="Facebook"/>
    <x v="7"/>
    <s v=" DTC"/>
    <x v="194"/>
    <s v="Post"/>
    <n v="0"/>
    <n v="0"/>
  </r>
  <r>
    <s v="Media"/>
    <s v="Incremental"/>
    <m/>
    <m/>
    <s v="Facebook_NonStatic_Post_ios14_5"/>
    <s v="Facebook"/>
    <x v="7"/>
    <s v=" DTC"/>
    <x v="195"/>
    <s v="Post"/>
    <n v="0"/>
    <n v="0"/>
  </r>
  <r>
    <s v="Media"/>
    <s v="Incremental"/>
    <m/>
    <m/>
    <s v="Facebook_NonStatic_Post_ios14_5"/>
    <s v="Facebook"/>
    <x v="7"/>
    <s v=" DTC"/>
    <x v="196"/>
    <s v="Post"/>
    <n v="0"/>
    <n v="0"/>
  </r>
  <r>
    <s v="Media"/>
    <s v="Incremental"/>
    <m/>
    <m/>
    <s v="Facebook_NonStatic_Post_ios14_5"/>
    <s v="Facebook"/>
    <x v="7"/>
    <s v=" DTC"/>
    <x v="197"/>
    <s v="Post"/>
    <n v="0"/>
    <n v="0"/>
  </r>
  <r>
    <s v="Media"/>
    <s v="Incremental"/>
    <m/>
    <m/>
    <s v="Facebook_NonStatic_Post_ios14_5"/>
    <s v="Facebook"/>
    <x v="7"/>
    <s v=" DTC"/>
    <x v="198"/>
    <s v="Post"/>
    <n v="0"/>
    <n v="0"/>
  </r>
  <r>
    <s v="Media"/>
    <s v="Incremental"/>
    <m/>
    <m/>
    <s v="Facebook_NonStatic_Post_ios14_5"/>
    <s v="Facebook"/>
    <x v="7"/>
    <s v=" DTC"/>
    <x v="199"/>
    <s v="Post"/>
    <n v="0"/>
    <n v="0"/>
  </r>
  <r>
    <s v="Media"/>
    <s v="Incremental"/>
    <m/>
    <m/>
    <s v="Facebook_NonStatic_Post_ios14_5"/>
    <s v="Facebook"/>
    <x v="7"/>
    <s v=" DTC"/>
    <x v="200"/>
    <s v="Post"/>
    <n v="0"/>
    <n v="0"/>
  </r>
  <r>
    <s v="Media"/>
    <s v="Incremental"/>
    <m/>
    <m/>
    <s v="Facebook_NonStatic_Post_ios14_5"/>
    <s v="Facebook"/>
    <x v="7"/>
    <s v=" DTC"/>
    <x v="201"/>
    <s v="Post"/>
    <n v="0"/>
    <n v="0"/>
  </r>
  <r>
    <s v="Media"/>
    <s v="Incremental"/>
    <m/>
    <m/>
    <s v="Facebook_NonStatic_Post_ios14_5"/>
    <s v="Facebook"/>
    <x v="7"/>
    <s v=" DTC"/>
    <x v="202"/>
    <s v="Post"/>
    <n v="0"/>
    <n v="0"/>
  </r>
  <r>
    <s v="Media"/>
    <s v="Incremental"/>
    <m/>
    <m/>
    <s v="Facebook_NonStatic_Post_ios14_5"/>
    <s v="Facebook"/>
    <x v="7"/>
    <s v=" DTC"/>
    <x v="203"/>
    <s v="Post"/>
    <n v="0"/>
    <n v="0"/>
  </r>
  <r>
    <s v="Media"/>
    <s v="Incremental"/>
    <m/>
    <m/>
    <s v="Facebook_NonStatic_Post_ios14_5"/>
    <s v="Facebook"/>
    <x v="7"/>
    <s v=" DTC"/>
    <x v="204"/>
    <s v="Post"/>
    <n v="0"/>
    <n v="0"/>
  </r>
  <r>
    <s v="Media"/>
    <s v="Incremental"/>
    <m/>
    <m/>
    <s v="Facebook_NonStatic_Post_ios14_5"/>
    <s v="Facebook"/>
    <x v="7"/>
    <s v=" DTC"/>
    <x v="205"/>
    <s v="Post"/>
    <n v="0"/>
    <n v="0"/>
  </r>
  <r>
    <s v="Media"/>
    <s v="Incremental"/>
    <m/>
    <m/>
    <s v="Facebook_NonStatic_Post_ios14_5"/>
    <s v="Facebook"/>
    <x v="7"/>
    <s v=" DTC"/>
    <x v="206"/>
    <s v="Post"/>
    <n v="0"/>
    <n v="0"/>
  </r>
  <r>
    <s v="Media"/>
    <s v="Incremental"/>
    <m/>
    <m/>
    <s v="Facebook_NonStatic_Post_ios14_5"/>
    <s v="Facebook"/>
    <x v="7"/>
    <s v=" DTC"/>
    <x v="207"/>
    <s v="Post"/>
    <n v="0"/>
    <n v="0"/>
  </r>
  <r>
    <s v="Media"/>
    <s v="Incremental"/>
    <m/>
    <m/>
    <s v="Facebook_NonStatic_Post_ios14_5"/>
    <s v="Facebook"/>
    <x v="7"/>
    <s v=" DTC"/>
    <x v="208"/>
    <s v="Post"/>
    <n v="0"/>
    <n v="0"/>
  </r>
  <r>
    <s v="Media"/>
    <s v="Incremental"/>
    <m/>
    <m/>
    <s v="Facebook_NonStatic_Post_ios14_5"/>
    <s v="Facebook"/>
    <x v="7"/>
    <s v=" DTC"/>
    <x v="209"/>
    <s v="Post"/>
    <n v="0"/>
    <n v="0"/>
  </r>
  <r>
    <s v="Media"/>
    <s v="Incremental"/>
    <m/>
    <m/>
    <s v="Facebook_NonStatic_Post_ios14_5"/>
    <s v="Facebook"/>
    <x v="7"/>
    <s v=" DTC"/>
    <x v="210"/>
    <s v="Post"/>
    <n v="0"/>
    <n v="0"/>
  </r>
  <r>
    <s v="Media"/>
    <s v="Incremental"/>
    <m/>
    <m/>
    <s v="Facebook_NonStatic_Post_ios14_5"/>
    <s v="Facebook"/>
    <x v="7"/>
    <s v=" DTC"/>
    <x v="211"/>
    <s v="Post"/>
    <n v="0"/>
    <n v="0"/>
  </r>
  <r>
    <s v="Media"/>
    <s v="Incremental"/>
    <m/>
    <m/>
    <s v="Facebook_NonStatic_Post_ios14_5"/>
    <s v="Facebook"/>
    <x v="7"/>
    <s v=" DTC"/>
    <x v="212"/>
    <s v="Post"/>
    <n v="0"/>
    <n v="0"/>
  </r>
  <r>
    <s v="Media"/>
    <s v="Incremental"/>
    <m/>
    <m/>
    <s v="Facebook_NonStatic_Post_ios14_5"/>
    <s v="Facebook"/>
    <x v="7"/>
    <s v=" DTC"/>
    <x v="213"/>
    <s v="Post"/>
    <n v="0"/>
    <n v="0"/>
  </r>
  <r>
    <s v="Media"/>
    <s v="Incremental"/>
    <m/>
    <m/>
    <s v="Facebook_NonStatic_Pre_ios14_5"/>
    <s v="Facebook"/>
    <x v="7"/>
    <s v=" DTC"/>
    <x v="0"/>
    <s v="Pre"/>
    <s v="Pre"/>
    <n v="1614.6454857000001"/>
  </r>
  <r>
    <s v="Media"/>
    <s v="Incremental"/>
    <m/>
    <m/>
    <s v="Facebook_NonStatic_Pre_ios14_5"/>
    <s v="Facebook"/>
    <x v="7"/>
    <s v=" DTC"/>
    <x v="1"/>
    <s v="Pre"/>
    <s v="Pre"/>
    <n v="1966.5729782000001"/>
  </r>
  <r>
    <s v="Media"/>
    <s v="Incremental"/>
    <m/>
    <m/>
    <s v="Facebook_NonStatic_Pre_ios14_5"/>
    <s v="Facebook"/>
    <x v="7"/>
    <s v=" DTC"/>
    <x v="2"/>
    <s v="Pre"/>
    <s v="Pre"/>
    <n v="2084.7844279999999"/>
  </r>
  <r>
    <s v="Media"/>
    <s v="Incremental"/>
    <m/>
    <m/>
    <s v="Facebook_NonStatic_Pre_ios14_5"/>
    <s v="Facebook"/>
    <x v="7"/>
    <s v=" DTC"/>
    <x v="3"/>
    <s v="Pre"/>
    <s v="Pre"/>
    <n v="1950.140009"/>
  </r>
  <r>
    <s v="Media"/>
    <s v="Incremental"/>
    <m/>
    <m/>
    <s v="Facebook_NonStatic_Pre_ios14_5"/>
    <s v="Facebook"/>
    <x v="7"/>
    <s v=" DTC"/>
    <x v="4"/>
    <s v="Pre"/>
    <s v="Pre"/>
    <n v="1804.2055436999999"/>
  </r>
  <r>
    <s v="Media"/>
    <s v="Incremental"/>
    <m/>
    <m/>
    <s v="Facebook_NonStatic_Pre_ios14_5"/>
    <s v="Facebook"/>
    <x v="7"/>
    <s v=" DTC"/>
    <x v="5"/>
    <s v="Pre"/>
    <s v="Pre"/>
    <n v="1856.6290143000001"/>
  </r>
  <r>
    <s v="Media"/>
    <s v="Incremental"/>
    <m/>
    <m/>
    <s v="Facebook_NonStatic_Pre_ios14_5"/>
    <s v="Facebook"/>
    <x v="7"/>
    <s v=" DTC"/>
    <x v="6"/>
    <s v="Pre"/>
    <s v="Pre"/>
    <n v="2337.0653668"/>
  </r>
  <r>
    <s v="Media"/>
    <s v="Incremental"/>
    <m/>
    <m/>
    <s v="Facebook_NonStatic_Pre_ios14_5"/>
    <s v="Facebook"/>
    <x v="7"/>
    <s v=" DTC"/>
    <x v="7"/>
    <s v="Pre"/>
    <s v="Pre"/>
    <n v="1488.9524114000001"/>
  </r>
  <r>
    <s v="Media"/>
    <s v="Incremental"/>
    <m/>
    <m/>
    <s v="Facebook_NonStatic_Pre_ios14_5"/>
    <s v="Facebook"/>
    <x v="7"/>
    <s v=" DTC"/>
    <x v="8"/>
    <s v="Pre"/>
    <s v="Pre"/>
    <n v="733.5655514"/>
  </r>
  <r>
    <s v="Media"/>
    <s v="Incremental"/>
    <m/>
    <m/>
    <s v="Facebook_NonStatic_Pre_ios14_5"/>
    <s v="Facebook"/>
    <x v="7"/>
    <s v=" DTC"/>
    <x v="9"/>
    <s v="Pre"/>
    <s v="Pre"/>
    <n v="492.07927260000002"/>
  </r>
  <r>
    <s v="Media"/>
    <s v="Incremental"/>
    <m/>
    <m/>
    <s v="Facebook_NonStatic_Pre_ios14_5"/>
    <s v="Facebook"/>
    <x v="7"/>
    <s v=" DTC"/>
    <x v="10"/>
    <s v="Pre"/>
    <s v="Pre"/>
    <n v="413.08304930000003"/>
  </r>
  <r>
    <s v="Media"/>
    <s v="Incremental"/>
    <m/>
    <m/>
    <s v="Facebook_NonStatic_Pre_ios14_5"/>
    <s v="Facebook"/>
    <x v="7"/>
    <s v=" DTC"/>
    <x v="11"/>
    <s v="Pre"/>
    <s v="Pre"/>
    <n v="623.89073610000003"/>
  </r>
  <r>
    <s v="Media"/>
    <s v="Incremental"/>
    <m/>
    <m/>
    <s v="Facebook_NonStatic_Pre_ios14_5"/>
    <s v="Facebook"/>
    <x v="7"/>
    <s v=" DTC"/>
    <x v="12"/>
    <s v="Pre"/>
    <s v="Pre"/>
    <n v="846.60099479999997"/>
  </r>
  <r>
    <s v="Media"/>
    <s v="Incremental"/>
    <m/>
    <m/>
    <s v="Facebook_NonStatic_Pre_ios14_5"/>
    <s v="Facebook"/>
    <x v="7"/>
    <s v=" DTC"/>
    <x v="13"/>
    <s v="Pre"/>
    <s v="Pre"/>
    <n v="1208.6528505000001"/>
  </r>
  <r>
    <s v="Media"/>
    <s v="Incremental"/>
    <m/>
    <m/>
    <s v="Facebook_NonStatic_Pre_ios14_5"/>
    <s v="Facebook"/>
    <x v="7"/>
    <s v=" DTC"/>
    <x v="14"/>
    <s v="Pre"/>
    <s v="Pre"/>
    <n v="1292.8955066999999"/>
  </r>
  <r>
    <s v="Media"/>
    <s v="Incremental"/>
    <m/>
    <m/>
    <s v="Facebook_NonStatic_Pre_ios14_5"/>
    <s v="Facebook"/>
    <x v="7"/>
    <s v=" DTC"/>
    <x v="15"/>
    <s v="Pre"/>
    <s v="Pre"/>
    <n v="1417.6056991"/>
  </r>
  <r>
    <s v="Media"/>
    <s v="Incremental"/>
    <m/>
    <m/>
    <s v="Facebook_NonStatic_Pre_ios14_5"/>
    <s v="Facebook"/>
    <x v="7"/>
    <s v=" DTC"/>
    <x v="16"/>
    <s v="Pre"/>
    <s v="Pre"/>
    <n v="1288.082287"/>
  </r>
  <r>
    <s v="Media"/>
    <s v="Incremental"/>
    <m/>
    <m/>
    <s v="Facebook_NonStatic_Pre_ios14_5"/>
    <s v="Facebook"/>
    <x v="7"/>
    <s v=" DTC"/>
    <x v="17"/>
    <s v="Pre"/>
    <s v="Pre"/>
    <n v="862.52566449999995"/>
  </r>
  <r>
    <s v="Media"/>
    <s v="Incremental"/>
    <m/>
    <m/>
    <s v="Facebook_NonStatic_Pre_ios14_5"/>
    <s v="Facebook"/>
    <x v="7"/>
    <s v=" DTC"/>
    <x v="18"/>
    <s v="Pre"/>
    <s v="Pre"/>
    <n v="307.92240070000003"/>
  </r>
  <r>
    <s v="Media"/>
    <s v="Incremental"/>
    <m/>
    <m/>
    <s v="Facebook_NonStatic_Pre_ios14_5"/>
    <s v="Facebook"/>
    <x v="7"/>
    <s v=" DTC"/>
    <x v="19"/>
    <s v="Pre"/>
    <s v="Pre"/>
    <n v="82.157181600000001"/>
  </r>
  <r>
    <s v="Media"/>
    <s v="Incremental"/>
    <m/>
    <m/>
    <s v="Facebook_NonStatic_Pre_ios14_5"/>
    <s v="Facebook"/>
    <x v="7"/>
    <s v=" DTC"/>
    <x v="20"/>
    <s v="Pre"/>
    <s v="Pre"/>
    <n v="96.252292400000002"/>
  </r>
  <r>
    <s v="Media"/>
    <s v="Incremental"/>
    <m/>
    <m/>
    <s v="Facebook_NonStatic_Pre_ios14_5"/>
    <s v="Facebook"/>
    <x v="7"/>
    <s v=" DTC"/>
    <x v="21"/>
    <s v="Pre"/>
    <s v="Pre"/>
    <n v="91.022721200000007"/>
  </r>
  <r>
    <s v="Media"/>
    <s v="Incremental"/>
    <m/>
    <m/>
    <s v="Facebook_NonStatic_Pre_ios14_5"/>
    <s v="Facebook"/>
    <x v="7"/>
    <s v=" DTC"/>
    <x v="22"/>
    <s v="Pre"/>
    <s v="Pre"/>
    <n v="388.65746389999998"/>
  </r>
  <r>
    <s v="Media"/>
    <s v="Incremental"/>
    <m/>
    <m/>
    <s v="Facebook_NonStatic_Pre_ios14_5"/>
    <s v="Facebook"/>
    <x v="7"/>
    <s v=" DTC"/>
    <x v="23"/>
    <s v="Pre"/>
    <s v="Pre"/>
    <n v="846.10837240000001"/>
  </r>
  <r>
    <s v="Media"/>
    <s v="Incremental"/>
    <m/>
    <m/>
    <s v="Facebook_NonStatic_Pre_ios14_5"/>
    <s v="Facebook"/>
    <x v="7"/>
    <s v=" DTC"/>
    <x v="24"/>
    <s v="Pre"/>
    <s v="Pre"/>
    <n v="842.92817030000003"/>
  </r>
  <r>
    <s v="Media"/>
    <s v="Incremental"/>
    <m/>
    <m/>
    <s v="Facebook_NonStatic_Pre_ios14_5"/>
    <s v="Facebook"/>
    <x v="7"/>
    <s v=" DTC"/>
    <x v="25"/>
    <s v="Pre"/>
    <s v="Pre"/>
    <n v="625.11698019999994"/>
  </r>
  <r>
    <s v="Media"/>
    <s v="Incremental"/>
    <m/>
    <m/>
    <s v="Facebook_NonStatic_Pre_ios14_5"/>
    <s v="Facebook"/>
    <x v="7"/>
    <s v=" DTC"/>
    <x v="26"/>
    <s v="Pre"/>
    <s v="Pre"/>
    <n v="511.16359499999999"/>
  </r>
  <r>
    <s v="Media"/>
    <s v="Incremental"/>
    <m/>
    <m/>
    <s v="Facebook_NonStatic_Pre_ios14_5"/>
    <s v="Facebook"/>
    <x v="7"/>
    <s v=" DTC"/>
    <x v="27"/>
    <s v="Pre"/>
    <s v="Pre"/>
    <n v="791.81510219999996"/>
  </r>
  <r>
    <s v="Media"/>
    <s v="Incremental"/>
    <m/>
    <m/>
    <s v="Facebook_NonStatic_Pre_ios14_5"/>
    <s v="Facebook"/>
    <x v="7"/>
    <s v=" DTC"/>
    <x v="28"/>
    <s v="Pre"/>
    <s v="Pre"/>
    <n v="1155.7788854"/>
  </r>
  <r>
    <s v="Media"/>
    <s v="Incremental"/>
    <m/>
    <m/>
    <s v="Facebook_NonStatic_Pre_ios14_5"/>
    <s v="Facebook"/>
    <x v="7"/>
    <s v=" DTC"/>
    <x v="29"/>
    <s v="Pre"/>
    <s v="Pre"/>
    <n v="1389.4893486999999"/>
  </r>
  <r>
    <s v="Media"/>
    <s v="Incremental"/>
    <m/>
    <m/>
    <s v="Facebook_NonStatic_Pre_ios14_5"/>
    <s v="Facebook"/>
    <x v="7"/>
    <s v=" DTC"/>
    <x v="30"/>
    <s v="Pre"/>
    <s v="Pre"/>
    <n v="1319.8308598000001"/>
  </r>
  <r>
    <s v="Media"/>
    <s v="Incremental"/>
    <m/>
    <m/>
    <s v="Facebook_NonStatic_Pre_ios14_5"/>
    <s v="Facebook"/>
    <x v="7"/>
    <s v=" DTC"/>
    <x v="31"/>
    <s v="Pre"/>
    <s v="Pre"/>
    <n v="1582.2804163000001"/>
  </r>
  <r>
    <s v="Media"/>
    <s v="Incremental"/>
    <m/>
    <m/>
    <s v="Facebook_NonStatic_Pre_ios14_5"/>
    <s v="Facebook"/>
    <x v="7"/>
    <s v=" DTC"/>
    <x v="32"/>
    <s v="Pre"/>
    <s v="Pre"/>
    <n v="1058.6132195"/>
  </r>
  <r>
    <s v="Media"/>
    <s v="Incremental"/>
    <m/>
    <m/>
    <s v="Facebook_NonStatic_Pre_ios14_5"/>
    <s v="Facebook"/>
    <x v="7"/>
    <s v=" DTC"/>
    <x v="33"/>
    <s v="Pre"/>
    <s v="Pre"/>
    <n v="1544.5230220000001"/>
  </r>
  <r>
    <s v="Media"/>
    <s v="Incremental"/>
    <m/>
    <m/>
    <s v="Facebook_NonStatic_Pre_ios14_5"/>
    <s v="Facebook"/>
    <x v="7"/>
    <s v=" DTC"/>
    <x v="34"/>
    <s v="Pre"/>
    <s v="Pre"/>
    <n v="2189.0143136000002"/>
  </r>
  <r>
    <s v="Media"/>
    <s v="Incremental"/>
    <m/>
    <m/>
    <s v="Facebook_NonStatic_Pre_ios14_5"/>
    <s v="Facebook"/>
    <x v="7"/>
    <s v=" DTC"/>
    <x v="35"/>
    <s v="Pre"/>
    <s v="Pre"/>
    <n v="2137.4526784999998"/>
  </r>
  <r>
    <s v="Media"/>
    <s v="Incremental"/>
    <m/>
    <m/>
    <s v="Facebook_NonStatic_Pre_ios14_5"/>
    <s v="Facebook"/>
    <x v="7"/>
    <s v=" DTC"/>
    <x v="36"/>
    <s v="Pre"/>
    <s v="Pre"/>
    <n v="1852.7784615999999"/>
  </r>
  <r>
    <s v="Media"/>
    <s v="Incremental"/>
    <m/>
    <m/>
    <s v="Facebook_NonStatic_Pre_ios14_5"/>
    <s v="Facebook"/>
    <x v="7"/>
    <s v=" DTC"/>
    <x v="37"/>
    <s v="Pre"/>
    <s v="Pre"/>
    <n v="1794.9012057"/>
  </r>
  <r>
    <s v="Media"/>
    <s v="Incremental"/>
    <m/>
    <m/>
    <s v="Facebook_NonStatic_Pre_ios14_5"/>
    <s v="Facebook"/>
    <x v="7"/>
    <s v=" DTC"/>
    <x v="38"/>
    <s v="Pre"/>
    <s v="Pre"/>
    <n v="1175.6928617999999"/>
  </r>
  <r>
    <s v="Media"/>
    <s v="Incremental"/>
    <m/>
    <m/>
    <s v="Facebook_NonStatic_Pre_ios14_5"/>
    <s v="Facebook"/>
    <x v="7"/>
    <s v=" DTC"/>
    <x v="39"/>
    <s v="Pre"/>
    <s v="Pre"/>
    <n v="1021.6962867"/>
  </r>
  <r>
    <s v="Media"/>
    <s v="Incremental"/>
    <m/>
    <m/>
    <s v="Facebook_NonStatic_Pre_ios14_5"/>
    <s v="Facebook"/>
    <x v="7"/>
    <s v=" DTC"/>
    <x v="40"/>
    <s v="Pre"/>
    <s v="Pre"/>
    <n v="1303.6441898999999"/>
  </r>
  <r>
    <s v="Media"/>
    <s v="Incremental"/>
    <m/>
    <m/>
    <s v="Facebook_NonStatic_Pre_ios14_5"/>
    <s v="Facebook"/>
    <x v="7"/>
    <s v=" DTC"/>
    <x v="41"/>
    <s v="Pre"/>
    <s v="Pre"/>
    <n v="1183.3643199000001"/>
  </r>
  <r>
    <s v="Media"/>
    <s v="Incremental"/>
    <m/>
    <m/>
    <s v="Facebook_NonStatic_Pre_ios14_5"/>
    <s v="Facebook"/>
    <x v="7"/>
    <s v=" DTC"/>
    <x v="42"/>
    <s v="Pre"/>
    <s v="Pre"/>
    <n v="1208.4553065"/>
  </r>
  <r>
    <s v="Media"/>
    <s v="Incremental"/>
    <m/>
    <m/>
    <s v="Facebook_NonStatic_Pre_ios14_5"/>
    <s v="Facebook"/>
    <x v="7"/>
    <s v=" DTC"/>
    <x v="43"/>
    <s v="Pre"/>
    <s v="Pre"/>
    <n v="1147.9351633000001"/>
  </r>
  <r>
    <s v="Media"/>
    <s v="Incremental"/>
    <m/>
    <m/>
    <s v="Facebook_NonStatic_Pre_ios14_5"/>
    <s v="Facebook"/>
    <x v="7"/>
    <s v=" DTC"/>
    <x v="44"/>
    <s v="Pre"/>
    <s v="Pre"/>
    <n v="1073.4508761"/>
  </r>
  <r>
    <s v="Media"/>
    <s v="Incremental"/>
    <m/>
    <m/>
    <s v="Facebook_NonStatic_Pre_ios14_5"/>
    <s v="Facebook"/>
    <x v="7"/>
    <s v=" DTC"/>
    <x v="45"/>
    <s v="Pre"/>
    <s v="Pre"/>
    <n v="1254.0202663"/>
  </r>
  <r>
    <s v="Media"/>
    <s v="Incremental"/>
    <m/>
    <m/>
    <s v="Facebook_NonStatic_Pre_ios14_5"/>
    <s v="Facebook"/>
    <x v="7"/>
    <s v=" DTC"/>
    <x v="46"/>
    <s v="Pre"/>
    <s v="Pre"/>
    <n v="1078.2809918999999"/>
  </r>
  <r>
    <s v="Media"/>
    <s v="Incremental"/>
    <m/>
    <m/>
    <s v="Facebook_NonStatic_Pre_ios14_5"/>
    <s v="Facebook"/>
    <x v="7"/>
    <s v=" DTC"/>
    <x v="47"/>
    <s v="Pre"/>
    <s v="Pre"/>
    <n v="1017.6617393"/>
  </r>
  <r>
    <s v="Media"/>
    <s v="Incremental"/>
    <m/>
    <m/>
    <s v="Facebook_NonStatic_Pre_ios14_5"/>
    <s v="Facebook"/>
    <x v="7"/>
    <s v=" DTC"/>
    <x v="48"/>
    <s v="Pre"/>
    <s v="Pre"/>
    <n v="1669.6282342"/>
  </r>
  <r>
    <s v="Media"/>
    <s v="Incremental"/>
    <m/>
    <m/>
    <s v="Facebook_NonStatic_Pre_ios14_5"/>
    <s v="Facebook"/>
    <x v="7"/>
    <s v=" DTC"/>
    <x v="49"/>
    <s v="Pre"/>
    <s v="Pre"/>
    <n v="1885.0714726000001"/>
  </r>
  <r>
    <s v="Media"/>
    <s v="Incremental"/>
    <m/>
    <m/>
    <s v="Facebook_NonStatic_Pre_ios14_5"/>
    <s v="Facebook"/>
    <x v="7"/>
    <s v=" DTC"/>
    <x v="50"/>
    <s v="Pre"/>
    <s v="Pre"/>
    <n v="1954.6624806"/>
  </r>
  <r>
    <s v="Media"/>
    <s v="Incremental"/>
    <m/>
    <m/>
    <s v="Facebook_NonStatic_Pre_ios14_5"/>
    <s v="Facebook"/>
    <x v="7"/>
    <s v=" DTC"/>
    <x v="51"/>
    <s v="Pre"/>
    <s v="Pre"/>
    <n v="2660.8609096"/>
  </r>
  <r>
    <s v="Media"/>
    <s v="Incremental"/>
    <m/>
    <m/>
    <s v="Facebook_NonStatic_Pre_ios14_5"/>
    <s v="Facebook"/>
    <x v="7"/>
    <s v=" DTC"/>
    <x v="52"/>
    <s v="Pre"/>
    <s v="Pre"/>
    <n v="2714.7183589000001"/>
  </r>
  <r>
    <s v="Media"/>
    <s v="Incremental"/>
    <m/>
    <m/>
    <s v="Facebook_NonStatic_Pre_ios14_5"/>
    <s v="Facebook"/>
    <x v="7"/>
    <s v=" DTC"/>
    <x v="53"/>
    <s v="Pre"/>
    <s v="Pre"/>
    <n v="2530.7064719999998"/>
  </r>
  <r>
    <s v="Media"/>
    <s v="Incremental"/>
    <m/>
    <m/>
    <s v="Facebook_NonStatic_Pre_ios14_5"/>
    <s v="Facebook"/>
    <x v="7"/>
    <s v=" DTC"/>
    <x v="54"/>
    <s v="Pre"/>
    <s v="Pre"/>
    <n v="2377.0698287"/>
  </r>
  <r>
    <s v="Media"/>
    <s v="Incremental"/>
    <m/>
    <m/>
    <s v="Facebook_NonStatic_Pre_ios14_5"/>
    <s v="Facebook"/>
    <x v="7"/>
    <s v=" DTC"/>
    <x v="55"/>
    <s v="Pre"/>
    <s v="Pre"/>
    <n v="2424.2548913999999"/>
  </r>
  <r>
    <s v="Media"/>
    <s v="Incremental"/>
    <m/>
    <m/>
    <s v="Facebook_NonStatic_Pre_ios14_5"/>
    <s v="Facebook"/>
    <x v="7"/>
    <s v=" DTC"/>
    <x v="56"/>
    <s v="Pre"/>
    <s v="Pre"/>
    <n v="2681.9787102"/>
  </r>
  <r>
    <s v="Media"/>
    <s v="Incremental"/>
    <m/>
    <m/>
    <s v="Facebook_NonStatic_Pre_ios14_5"/>
    <s v="Facebook"/>
    <x v="7"/>
    <s v=" DTC"/>
    <x v="57"/>
    <s v="Post"/>
    <s v="Post"/>
    <n v="801.0261845"/>
  </r>
  <r>
    <s v="Media"/>
    <s v="Incremental"/>
    <m/>
    <m/>
    <s v="Facebook_NonStatic_Pre_ios14_5"/>
    <s v="Facebook"/>
    <x v="7"/>
    <s v=" DTC"/>
    <x v="58"/>
    <s v="Post"/>
    <s v="Post"/>
    <n v="0"/>
  </r>
  <r>
    <s v="Media"/>
    <s v="Incremental"/>
    <m/>
    <m/>
    <s v="Facebook_NonStatic_Pre_ios14_5"/>
    <s v="Facebook"/>
    <x v="7"/>
    <s v=" DTC"/>
    <x v="59"/>
    <s v="Post"/>
    <s v="Post"/>
    <n v="0"/>
  </r>
  <r>
    <s v="Media"/>
    <s v="Incremental"/>
    <m/>
    <m/>
    <s v="Facebook_NonStatic_Pre_ios14_5"/>
    <s v="Facebook"/>
    <x v="7"/>
    <s v=" DTC"/>
    <x v="60"/>
    <s v="Post"/>
    <s v="Post"/>
    <n v="0"/>
  </r>
  <r>
    <s v="Media"/>
    <s v="Incremental"/>
    <m/>
    <m/>
    <s v="Facebook_NonStatic_Pre_ios14_5"/>
    <s v="Facebook"/>
    <x v="7"/>
    <s v=" DTC"/>
    <x v="61"/>
    <s v="Post"/>
    <s v="Post"/>
    <n v="0"/>
  </r>
  <r>
    <s v="Media"/>
    <s v="Incremental"/>
    <m/>
    <m/>
    <s v="Facebook_NonStatic_Pre_ios14_5"/>
    <s v="Facebook"/>
    <x v="7"/>
    <s v=" DTC"/>
    <x v="62"/>
    <s v="Post"/>
    <s v="Post"/>
    <n v="0"/>
  </r>
  <r>
    <s v="Media"/>
    <s v="Incremental"/>
    <m/>
    <m/>
    <s v="Facebook_NonStatic_Pre_ios14_5"/>
    <s v="Facebook"/>
    <x v="7"/>
    <s v=" DTC"/>
    <x v="63"/>
    <s v="Post"/>
    <s v="Post"/>
    <n v="0"/>
  </r>
  <r>
    <s v="Media"/>
    <s v="Incremental"/>
    <m/>
    <m/>
    <s v="Facebook_NonStatic_Pre_ios14_5"/>
    <s v="Facebook"/>
    <x v="7"/>
    <s v=" DTC"/>
    <x v="64"/>
    <s v="Post"/>
    <s v="Post"/>
    <n v="0"/>
  </r>
  <r>
    <s v="Media"/>
    <s v="Incremental"/>
    <m/>
    <m/>
    <s v="Facebook_NonStatic_Pre_ios14_5"/>
    <s v="Facebook"/>
    <x v="7"/>
    <s v=" DTC"/>
    <x v="65"/>
    <s v="Post"/>
    <s v="Post"/>
    <n v="0"/>
  </r>
  <r>
    <s v="Media"/>
    <s v="Incremental"/>
    <m/>
    <m/>
    <s v="Facebook_NonStatic_Pre_ios14_5"/>
    <s v="Facebook"/>
    <x v="7"/>
    <s v=" DTC"/>
    <x v="66"/>
    <s v="Post"/>
    <s v="Post"/>
    <n v="0"/>
  </r>
  <r>
    <s v="Media"/>
    <s v="Incremental"/>
    <m/>
    <m/>
    <s v="Facebook_NonStatic_Pre_ios14_5"/>
    <s v="Facebook"/>
    <x v="7"/>
    <s v=" DTC"/>
    <x v="67"/>
    <s v="Post"/>
    <s v="Post"/>
    <n v="0"/>
  </r>
  <r>
    <s v="Media"/>
    <s v="Incremental"/>
    <m/>
    <m/>
    <s v="Facebook_NonStatic_Pre_ios14_5"/>
    <s v="Facebook"/>
    <x v="7"/>
    <s v=" DTC"/>
    <x v="68"/>
    <s v="Post"/>
    <s v="Post"/>
    <n v="0"/>
  </r>
  <r>
    <s v="Media"/>
    <s v="Incremental"/>
    <m/>
    <m/>
    <s v="Facebook_NonStatic_Pre_ios14_5"/>
    <s v="Facebook"/>
    <x v="7"/>
    <s v=" DTC"/>
    <x v="69"/>
    <s v="Post"/>
    <s v="Post"/>
    <n v="0"/>
  </r>
  <r>
    <s v="Media"/>
    <s v="Incremental"/>
    <m/>
    <m/>
    <s v="Facebook_NonStatic_Pre_ios14_5"/>
    <s v="Facebook"/>
    <x v="7"/>
    <s v=" DTC"/>
    <x v="70"/>
    <s v="Post"/>
    <s v="Post"/>
    <n v="0"/>
  </r>
  <r>
    <s v="Media"/>
    <s v="Incremental"/>
    <m/>
    <m/>
    <s v="Facebook_NonStatic_Pre_ios14_5"/>
    <s v="Facebook"/>
    <x v="7"/>
    <s v=" DTC"/>
    <x v="71"/>
    <s v="Post"/>
    <s v="Post"/>
    <n v="0"/>
  </r>
  <r>
    <s v="Media"/>
    <s v="Incremental"/>
    <m/>
    <m/>
    <s v="Facebook_NonStatic_Pre_ios14_5"/>
    <s v="Facebook"/>
    <x v="7"/>
    <s v=" DTC"/>
    <x v="72"/>
    <s v="Post"/>
    <s v="Post"/>
    <n v="0"/>
  </r>
  <r>
    <s v="Media"/>
    <s v="Incremental"/>
    <m/>
    <m/>
    <s v="Facebook_NonStatic_Pre_ios14_5"/>
    <s v="Facebook"/>
    <x v="7"/>
    <s v=" DTC"/>
    <x v="73"/>
    <s v="Post"/>
    <s v="Post"/>
    <n v="0"/>
  </r>
  <r>
    <s v="Media"/>
    <s v="Incremental"/>
    <m/>
    <m/>
    <s v="Facebook_NonStatic_Pre_ios14_5"/>
    <s v="Facebook"/>
    <x v="7"/>
    <s v=" DTC"/>
    <x v="74"/>
    <s v="Post"/>
    <s v="Post"/>
    <n v="0"/>
  </r>
  <r>
    <s v="Media"/>
    <s v="Incremental"/>
    <m/>
    <m/>
    <s v="Facebook_NonStatic_Pre_ios14_5"/>
    <s v="Facebook"/>
    <x v="7"/>
    <s v=" DTC"/>
    <x v="75"/>
    <s v="Post"/>
    <s v="Post"/>
    <n v="0"/>
  </r>
  <r>
    <s v="Media"/>
    <s v="Incremental"/>
    <m/>
    <m/>
    <s v="Facebook_NonStatic_Pre_ios14_5"/>
    <s v="Facebook"/>
    <x v="7"/>
    <s v=" DTC"/>
    <x v="76"/>
    <s v="Post"/>
    <s v="Post"/>
    <n v="0"/>
  </r>
  <r>
    <s v="Media"/>
    <s v="Incremental"/>
    <m/>
    <m/>
    <s v="Facebook_NonStatic_Pre_ios14_5"/>
    <s v="Facebook"/>
    <x v="7"/>
    <s v=" DTC"/>
    <x v="77"/>
    <s v="Post"/>
    <s v="Post"/>
    <n v="0"/>
  </r>
  <r>
    <s v="Media"/>
    <s v="Incremental"/>
    <m/>
    <m/>
    <s v="Facebook_NonStatic_Pre_ios14_5"/>
    <s v="Facebook"/>
    <x v="7"/>
    <s v=" DTC"/>
    <x v="78"/>
    <s v="Post"/>
    <s v="Post"/>
    <n v="0"/>
  </r>
  <r>
    <s v="Media"/>
    <s v="Incremental"/>
    <m/>
    <m/>
    <s v="Facebook_NonStatic_Pre_ios14_5"/>
    <s v="Facebook"/>
    <x v="7"/>
    <s v=" DTC"/>
    <x v="79"/>
    <s v="Post"/>
    <s v="Post"/>
    <n v="0"/>
  </r>
  <r>
    <s v="Media"/>
    <s v="Incremental"/>
    <m/>
    <m/>
    <s v="Facebook_NonStatic_Pre_ios14_5"/>
    <s v="Facebook"/>
    <x v="7"/>
    <s v=" DTC"/>
    <x v="80"/>
    <s v="Post"/>
    <s v="Post"/>
    <n v="0"/>
  </r>
  <r>
    <s v="Media"/>
    <s v="Incremental"/>
    <m/>
    <m/>
    <s v="Facebook_NonStatic_Pre_ios14_5"/>
    <s v="Facebook"/>
    <x v="7"/>
    <s v=" DTC"/>
    <x v="81"/>
    <s v="Post"/>
    <s v="Post"/>
    <n v="0"/>
  </r>
  <r>
    <s v="Media"/>
    <s v="Incremental"/>
    <m/>
    <m/>
    <s v="Facebook_NonStatic_Pre_ios14_5"/>
    <s v="Facebook"/>
    <x v="7"/>
    <s v=" DTC"/>
    <x v="82"/>
    <s v="Post"/>
    <s v="Post"/>
    <n v="0"/>
  </r>
  <r>
    <s v="Media"/>
    <s v="Incremental"/>
    <m/>
    <m/>
    <s v="Facebook_NonStatic_Pre_ios14_5"/>
    <s v="Facebook"/>
    <x v="7"/>
    <s v=" DTC"/>
    <x v="83"/>
    <s v="Post"/>
    <s v="Post"/>
    <n v="0"/>
  </r>
  <r>
    <s v="Media"/>
    <s v="Incremental"/>
    <m/>
    <m/>
    <s v="Facebook_NonStatic_Pre_ios14_5"/>
    <s v="Facebook"/>
    <x v="7"/>
    <s v=" DTC"/>
    <x v="84"/>
    <s v="Post"/>
    <s v="Post"/>
    <n v="0"/>
  </r>
  <r>
    <s v="Media"/>
    <s v="Incremental"/>
    <m/>
    <m/>
    <s v="Facebook_NonStatic_Pre_ios14_5"/>
    <s v="Facebook"/>
    <x v="7"/>
    <s v=" DTC"/>
    <x v="85"/>
    <s v="Post"/>
    <s v="Post"/>
    <n v="0"/>
  </r>
  <r>
    <s v="Media"/>
    <s v="Incremental"/>
    <m/>
    <m/>
    <s v="Facebook_NonStatic_Pre_ios14_5"/>
    <s v="Facebook"/>
    <x v="7"/>
    <s v=" DTC"/>
    <x v="86"/>
    <s v="Post"/>
    <s v="Post"/>
    <n v="0"/>
  </r>
  <r>
    <s v="Media"/>
    <s v="Incremental"/>
    <m/>
    <m/>
    <s v="Facebook_NonStatic_Pre_ios14_5"/>
    <s v="Facebook"/>
    <x v="7"/>
    <s v=" DTC"/>
    <x v="87"/>
    <s v="Post"/>
    <s v="Post"/>
    <n v="0"/>
  </r>
  <r>
    <s v="Media"/>
    <s v="Incremental"/>
    <m/>
    <m/>
    <s v="Facebook_NonStatic_Pre_ios14_5"/>
    <s v="Facebook"/>
    <x v="7"/>
    <s v=" DTC"/>
    <x v="88"/>
    <s v="Post"/>
    <s v="Post"/>
    <n v="0"/>
  </r>
  <r>
    <s v="Media"/>
    <s v="Incremental"/>
    <m/>
    <m/>
    <s v="Facebook_NonStatic_Pre_ios14_5"/>
    <s v="Facebook"/>
    <x v="7"/>
    <s v=" DTC"/>
    <x v="89"/>
    <s v="Post"/>
    <s v="Post"/>
    <n v="0"/>
  </r>
  <r>
    <s v="Media"/>
    <s v="Incremental"/>
    <m/>
    <m/>
    <s v="Facebook_NonStatic_Pre_ios14_5"/>
    <s v="Facebook"/>
    <x v="7"/>
    <s v=" DTC"/>
    <x v="90"/>
    <s v="Post"/>
    <s v="Post"/>
    <n v="0"/>
  </r>
  <r>
    <s v="Media"/>
    <s v="Incremental"/>
    <m/>
    <m/>
    <s v="Facebook_NonStatic_Pre_ios14_5"/>
    <s v="Facebook"/>
    <x v="7"/>
    <s v=" DTC"/>
    <x v="91"/>
    <s v="Post"/>
    <s v="Post"/>
    <n v="0"/>
  </r>
  <r>
    <s v="Media"/>
    <s v="Incremental"/>
    <m/>
    <m/>
    <s v="Facebook_NonStatic_Pre_ios14_5"/>
    <s v="Facebook"/>
    <x v="7"/>
    <s v=" DTC"/>
    <x v="92"/>
    <s v="Post"/>
    <s v="Post"/>
    <n v="0"/>
  </r>
  <r>
    <s v="Media"/>
    <s v="Incremental"/>
    <m/>
    <m/>
    <s v="Facebook_NonStatic_Pre_ios14_5"/>
    <s v="Facebook"/>
    <x v="7"/>
    <s v=" DTC"/>
    <x v="93"/>
    <s v="Post"/>
    <s v="Post"/>
    <n v="0"/>
  </r>
  <r>
    <s v="Media"/>
    <s v="Incremental"/>
    <m/>
    <m/>
    <s v="Facebook_NonStatic_Pre_ios14_5"/>
    <s v="Facebook"/>
    <x v="7"/>
    <s v=" DTC"/>
    <x v="94"/>
    <s v="Post"/>
    <s v="Post"/>
    <n v="0"/>
  </r>
  <r>
    <s v="Media"/>
    <s v="Incremental"/>
    <m/>
    <m/>
    <s v="Facebook_NonStatic_Pre_ios14_5"/>
    <s v="Facebook"/>
    <x v="7"/>
    <s v=" DTC"/>
    <x v="95"/>
    <s v="Post"/>
    <s v="Post"/>
    <n v="0"/>
  </r>
  <r>
    <s v="Media"/>
    <s v="Incremental"/>
    <m/>
    <m/>
    <s v="Facebook_NonStatic_Pre_ios14_5"/>
    <s v="Facebook"/>
    <x v="7"/>
    <s v=" DTC"/>
    <x v="96"/>
    <s v="Post"/>
    <s v="Post"/>
    <n v="0"/>
  </r>
  <r>
    <s v="Media"/>
    <s v="Incremental"/>
    <m/>
    <m/>
    <s v="Facebook_NonStatic_Pre_ios14_5"/>
    <s v="Facebook"/>
    <x v="7"/>
    <s v=" DTC"/>
    <x v="97"/>
    <s v="Post"/>
    <s v="Post"/>
    <n v="0"/>
  </r>
  <r>
    <s v="Media"/>
    <s v="Incremental"/>
    <m/>
    <m/>
    <s v="Facebook_NonStatic_Pre_ios14_5"/>
    <s v="Facebook"/>
    <x v="7"/>
    <s v=" DTC"/>
    <x v="98"/>
    <s v="Post"/>
    <s v="Post"/>
    <n v="0"/>
  </r>
  <r>
    <s v="Media"/>
    <s v="Incremental"/>
    <m/>
    <m/>
    <s v="Facebook_NonStatic_Pre_ios14_5"/>
    <s v="Facebook"/>
    <x v="7"/>
    <s v=" DTC"/>
    <x v="99"/>
    <s v="Post"/>
    <s v="Post"/>
    <n v="0"/>
  </r>
  <r>
    <s v="Media"/>
    <s v="Incremental"/>
    <m/>
    <m/>
    <s v="Facebook_NonStatic_Pre_ios14_5"/>
    <s v="Facebook"/>
    <x v="7"/>
    <s v=" DTC"/>
    <x v="100"/>
    <s v="Post"/>
    <s v="Post"/>
    <n v="0"/>
  </r>
  <r>
    <s v="Media"/>
    <s v="Incremental"/>
    <m/>
    <m/>
    <s v="Facebook_NonStatic_Pre_ios14_5"/>
    <s v="Facebook"/>
    <x v="7"/>
    <s v=" DTC"/>
    <x v="101"/>
    <s v="Post"/>
    <s v="Post"/>
    <n v="0"/>
  </r>
  <r>
    <s v="Media"/>
    <s v="Incremental"/>
    <m/>
    <m/>
    <s v="Facebook_NonStatic_Pre_ios14_5"/>
    <s v="Facebook"/>
    <x v="7"/>
    <s v=" DTC"/>
    <x v="102"/>
    <s v="Post"/>
    <s v="Post"/>
    <n v="0"/>
  </r>
  <r>
    <s v="Media"/>
    <s v="Incremental"/>
    <m/>
    <m/>
    <s v="Facebook_NonStatic_Pre_ios14_5"/>
    <s v="Facebook"/>
    <x v="7"/>
    <s v=" DTC"/>
    <x v="103"/>
    <s v="Post"/>
    <s v="Post"/>
    <n v="0"/>
  </r>
  <r>
    <s v="Media"/>
    <s v="Incremental"/>
    <m/>
    <m/>
    <s v="Facebook_NonStatic_Pre_ios14_5"/>
    <s v="Facebook"/>
    <x v="7"/>
    <s v=" DTC"/>
    <x v="104"/>
    <s v="Post"/>
    <s v="Post"/>
    <n v="0"/>
  </r>
  <r>
    <s v="Media"/>
    <s v="Incremental"/>
    <m/>
    <m/>
    <s v="Facebook_NonStatic_Pre_ios14_5"/>
    <s v="Facebook"/>
    <x v="7"/>
    <s v=" DTC"/>
    <x v="105"/>
    <s v="Post"/>
    <s v="Post"/>
    <n v="0"/>
  </r>
  <r>
    <s v="Media"/>
    <s v="Incremental"/>
    <m/>
    <m/>
    <s v="Facebook_NonStatic_Pre_ios14_5"/>
    <s v="Facebook"/>
    <x v="7"/>
    <s v=" DTC"/>
    <x v="106"/>
    <s v="Post"/>
    <s v="Post"/>
    <n v="0"/>
  </r>
  <r>
    <s v="Media"/>
    <s v="Incremental"/>
    <m/>
    <m/>
    <s v="Facebook_NonStatic_Pre_ios14_5"/>
    <s v="Facebook"/>
    <x v="7"/>
    <s v=" DTC"/>
    <x v="107"/>
    <s v="Post"/>
    <s v="Post"/>
    <n v="0"/>
  </r>
  <r>
    <s v="Media"/>
    <s v="Incremental"/>
    <m/>
    <m/>
    <s v="Facebook_NonStatic_Pre_ios14_5"/>
    <s v="Facebook"/>
    <x v="7"/>
    <s v=" DTC"/>
    <x v="108"/>
    <s v="Post"/>
    <s v="Post"/>
    <n v="0"/>
  </r>
  <r>
    <s v="Media"/>
    <s v="Incremental"/>
    <m/>
    <m/>
    <s v="Facebook_NonStatic_Pre_ios14_5"/>
    <s v="Facebook"/>
    <x v="7"/>
    <s v=" DTC"/>
    <x v="109"/>
    <s v="Post"/>
    <s v="Post"/>
    <n v="0"/>
  </r>
  <r>
    <s v="Media"/>
    <s v="Incremental"/>
    <m/>
    <m/>
    <s v="Facebook_NonStatic_Pre_ios14_5"/>
    <s v="Facebook"/>
    <x v="7"/>
    <s v=" DTC"/>
    <x v="110"/>
    <s v="Post"/>
    <s v="Post"/>
    <n v="0"/>
  </r>
  <r>
    <s v="Media"/>
    <s v="Incremental"/>
    <m/>
    <m/>
    <s v="Facebook_NonStatic_Pre_ios14_5"/>
    <s v="Facebook"/>
    <x v="7"/>
    <s v=" DTC"/>
    <x v="111"/>
    <s v="Post"/>
    <s v="Post"/>
    <n v="0"/>
  </r>
  <r>
    <s v="Media"/>
    <s v="Incremental"/>
    <m/>
    <m/>
    <s v="Facebook_NonStatic_Pre_ios14_5"/>
    <s v="Facebook"/>
    <x v="7"/>
    <s v=" DTC"/>
    <x v="112"/>
    <s v="Post"/>
    <s v="Post"/>
    <n v="0"/>
  </r>
  <r>
    <s v="Media"/>
    <s v="Incremental"/>
    <m/>
    <m/>
    <s v="Facebook_NonStatic_Pre_ios14_5"/>
    <s v="Facebook"/>
    <x v="7"/>
    <s v=" DTC"/>
    <x v="113"/>
    <s v="Post"/>
    <s v="Post"/>
    <n v="0"/>
  </r>
  <r>
    <s v="Media"/>
    <s v="Incremental"/>
    <m/>
    <m/>
    <s v="Facebook_NonStatic_Pre_ios14_5"/>
    <s v="Facebook"/>
    <x v="7"/>
    <s v=" DTC"/>
    <x v="114"/>
    <s v="Post"/>
    <n v="0"/>
    <n v="0"/>
  </r>
  <r>
    <s v="Media"/>
    <s v="Incremental"/>
    <m/>
    <m/>
    <s v="Facebook_NonStatic_Pre_ios14_5"/>
    <s v="Facebook"/>
    <x v="7"/>
    <s v=" DTC"/>
    <x v="115"/>
    <s v="Post"/>
    <n v="0"/>
    <n v="0"/>
  </r>
  <r>
    <s v="Media"/>
    <s v="Incremental"/>
    <m/>
    <m/>
    <s v="Facebook_NonStatic_Pre_ios14_5"/>
    <s v="Facebook"/>
    <x v="7"/>
    <s v=" DTC"/>
    <x v="116"/>
    <s v="Post"/>
    <n v="0"/>
    <n v="0"/>
  </r>
  <r>
    <s v="Media"/>
    <s v="Incremental"/>
    <m/>
    <m/>
    <s v="Facebook_NonStatic_Pre_ios14_5"/>
    <s v="Facebook"/>
    <x v="7"/>
    <s v=" DTC"/>
    <x v="117"/>
    <s v="Post"/>
    <n v="0"/>
    <n v="0"/>
  </r>
  <r>
    <s v="Media"/>
    <s v="Incremental"/>
    <m/>
    <m/>
    <s v="Facebook_NonStatic_Pre_ios14_5"/>
    <s v="Facebook"/>
    <x v="7"/>
    <s v=" DTC"/>
    <x v="118"/>
    <s v="Post"/>
    <n v="0"/>
    <n v="0"/>
  </r>
  <r>
    <s v="Media"/>
    <s v="Incremental"/>
    <m/>
    <m/>
    <s v="Facebook_NonStatic_Pre_ios14_5"/>
    <s v="Facebook"/>
    <x v="7"/>
    <s v=" DTC"/>
    <x v="119"/>
    <s v="Post"/>
    <n v="0"/>
    <n v="0"/>
  </r>
  <r>
    <s v="Media"/>
    <s v="Incremental"/>
    <m/>
    <m/>
    <s v="Facebook_NonStatic_Pre_ios14_5"/>
    <s v="Facebook"/>
    <x v="7"/>
    <s v=" DTC"/>
    <x v="120"/>
    <s v="Post"/>
    <n v="0"/>
    <n v="0"/>
  </r>
  <r>
    <s v="Media"/>
    <s v="Incremental"/>
    <m/>
    <m/>
    <s v="Facebook_NonStatic_Pre_ios14_5"/>
    <s v="Facebook"/>
    <x v="7"/>
    <s v=" DTC"/>
    <x v="121"/>
    <s v="Post"/>
    <n v="0"/>
    <n v="0"/>
  </r>
  <r>
    <s v="Media"/>
    <s v="Incremental"/>
    <m/>
    <m/>
    <s v="Facebook_NonStatic_Pre_ios14_5"/>
    <s v="Facebook"/>
    <x v="7"/>
    <s v=" DTC"/>
    <x v="122"/>
    <s v="Post"/>
    <n v="0"/>
    <n v="0"/>
  </r>
  <r>
    <s v="Media"/>
    <s v="Incremental"/>
    <m/>
    <m/>
    <s v="Facebook_NonStatic_Pre_ios14_5"/>
    <s v="Facebook"/>
    <x v="7"/>
    <s v=" DTC"/>
    <x v="123"/>
    <s v="Post"/>
    <n v="0"/>
    <n v="0"/>
  </r>
  <r>
    <s v="Media"/>
    <s v="Incremental"/>
    <m/>
    <m/>
    <s v="Facebook_NonStatic_Pre_ios14_5"/>
    <s v="Facebook"/>
    <x v="7"/>
    <s v=" DTC"/>
    <x v="124"/>
    <s v="Post"/>
    <n v="0"/>
    <n v="0"/>
  </r>
  <r>
    <s v="Media"/>
    <s v="Incremental"/>
    <m/>
    <m/>
    <s v="Facebook_NonStatic_Pre_ios14_5"/>
    <s v="Facebook"/>
    <x v="7"/>
    <s v=" DTC"/>
    <x v="125"/>
    <s v="Post"/>
    <n v="0"/>
    <n v="0"/>
  </r>
  <r>
    <s v="Media"/>
    <s v="Incremental"/>
    <m/>
    <m/>
    <s v="Facebook_NonStatic_Pre_ios14_5"/>
    <s v="Facebook"/>
    <x v="7"/>
    <s v=" DTC"/>
    <x v="126"/>
    <s v="Post"/>
    <n v="0"/>
    <n v="0"/>
  </r>
  <r>
    <s v="Media"/>
    <s v="Incremental"/>
    <m/>
    <m/>
    <s v="Facebook_NonStatic_Pre_ios14_5"/>
    <s v="Facebook"/>
    <x v="7"/>
    <s v=" DTC"/>
    <x v="127"/>
    <s v="Post"/>
    <n v="0"/>
    <n v="0"/>
  </r>
  <r>
    <s v="Media"/>
    <s v="Incremental"/>
    <m/>
    <m/>
    <s v="Facebook_NonStatic_Pre_ios14_5"/>
    <s v="Facebook"/>
    <x v="7"/>
    <s v=" DTC"/>
    <x v="128"/>
    <s v="Post"/>
    <n v="0"/>
    <n v="0"/>
  </r>
  <r>
    <s v="Media"/>
    <s v="Incremental"/>
    <m/>
    <m/>
    <s v="Facebook_NonStatic_Pre_ios14_5"/>
    <s v="Facebook"/>
    <x v="7"/>
    <s v=" DTC"/>
    <x v="129"/>
    <s v="Post"/>
    <n v="0"/>
    <n v="0"/>
  </r>
  <r>
    <s v="Media"/>
    <s v="Incremental"/>
    <m/>
    <m/>
    <s v="Facebook_NonStatic_Pre_ios14_5"/>
    <s v="Facebook"/>
    <x v="7"/>
    <s v=" DTC"/>
    <x v="130"/>
    <s v="Post"/>
    <n v="0"/>
    <n v="0"/>
  </r>
  <r>
    <s v="Media"/>
    <s v="Incremental"/>
    <m/>
    <m/>
    <s v="Facebook_NonStatic_Pre_ios14_5"/>
    <s v="Facebook"/>
    <x v="7"/>
    <s v=" DTC"/>
    <x v="131"/>
    <s v="Post"/>
    <n v="0"/>
    <n v="0"/>
  </r>
  <r>
    <s v="Media"/>
    <s v="Incremental"/>
    <m/>
    <m/>
    <s v="Facebook_NonStatic_Pre_ios14_5"/>
    <s v="Facebook"/>
    <x v="7"/>
    <s v=" DTC"/>
    <x v="132"/>
    <s v="Post"/>
    <n v="0"/>
    <n v="0"/>
  </r>
  <r>
    <s v="Media"/>
    <s v="Incremental"/>
    <m/>
    <m/>
    <s v="Facebook_NonStatic_Pre_ios14_5"/>
    <s v="Facebook"/>
    <x v="7"/>
    <s v=" DTC"/>
    <x v="133"/>
    <s v="Post"/>
    <n v="0"/>
    <n v="0"/>
  </r>
  <r>
    <s v="Media"/>
    <s v="Incremental"/>
    <m/>
    <m/>
    <s v="Facebook_NonStatic_Pre_ios14_5"/>
    <s v="Facebook"/>
    <x v="7"/>
    <s v=" DTC"/>
    <x v="134"/>
    <s v="Post"/>
    <n v="0"/>
    <n v="0"/>
  </r>
  <r>
    <s v="Media"/>
    <s v="Incremental"/>
    <m/>
    <m/>
    <s v="Facebook_NonStatic_Pre_ios14_5"/>
    <s v="Facebook"/>
    <x v="7"/>
    <s v=" DTC"/>
    <x v="135"/>
    <s v="Post"/>
    <n v="0"/>
    <n v="0"/>
  </r>
  <r>
    <s v="Media"/>
    <s v="Incremental"/>
    <m/>
    <m/>
    <s v="Facebook_NonStatic_Pre_ios14_5"/>
    <s v="Facebook"/>
    <x v="7"/>
    <s v=" DTC"/>
    <x v="136"/>
    <s v="Post"/>
    <n v="0"/>
    <n v="0"/>
  </r>
  <r>
    <s v="Media"/>
    <s v="Incremental"/>
    <m/>
    <m/>
    <s v="Facebook_NonStatic_Pre_ios14_5"/>
    <s v="Facebook"/>
    <x v="7"/>
    <s v=" DTC"/>
    <x v="137"/>
    <s v="Post"/>
    <n v="0"/>
    <n v="0"/>
  </r>
  <r>
    <s v="Media"/>
    <s v="Incremental"/>
    <m/>
    <m/>
    <s v="Facebook_NonStatic_Pre_ios14_5"/>
    <s v="Facebook"/>
    <x v="7"/>
    <s v=" DTC"/>
    <x v="138"/>
    <s v="Post"/>
    <n v="0"/>
    <n v="0"/>
  </r>
  <r>
    <s v="Media"/>
    <s v="Incremental"/>
    <m/>
    <m/>
    <s v="Facebook_NonStatic_Pre_ios14_5"/>
    <s v="Facebook"/>
    <x v="7"/>
    <s v=" DTC"/>
    <x v="139"/>
    <s v="Post"/>
    <n v="0"/>
    <n v="0"/>
  </r>
  <r>
    <s v="Media"/>
    <s v="Incremental"/>
    <m/>
    <m/>
    <s v="Facebook_NonStatic_Pre_ios14_5"/>
    <s v="Facebook"/>
    <x v="7"/>
    <s v=" DTC"/>
    <x v="140"/>
    <s v="Post"/>
    <n v="0"/>
    <n v="0"/>
  </r>
  <r>
    <s v="Media"/>
    <s v="Incremental"/>
    <m/>
    <m/>
    <s v="Facebook_NonStatic_Pre_ios14_5"/>
    <s v="Facebook"/>
    <x v="7"/>
    <s v=" DTC"/>
    <x v="141"/>
    <s v="Post"/>
    <n v="0"/>
    <n v="0"/>
  </r>
  <r>
    <s v="Media"/>
    <s v="Incremental"/>
    <m/>
    <m/>
    <s v="Facebook_NonStatic_Pre_ios14_5"/>
    <s v="Facebook"/>
    <x v="7"/>
    <s v=" DTC"/>
    <x v="142"/>
    <s v="Post"/>
    <n v="0"/>
    <n v="0"/>
  </r>
  <r>
    <s v="Media"/>
    <s v="Incremental"/>
    <m/>
    <m/>
    <s v="Facebook_NonStatic_Pre_ios14_5"/>
    <s v="Facebook"/>
    <x v="7"/>
    <s v=" DTC"/>
    <x v="143"/>
    <s v="Post"/>
    <n v="0"/>
    <n v="0"/>
  </r>
  <r>
    <s v="Media"/>
    <s v="Incremental"/>
    <m/>
    <m/>
    <s v="Facebook_NonStatic_Pre_ios14_5"/>
    <s v="Facebook"/>
    <x v="7"/>
    <s v=" DTC"/>
    <x v="144"/>
    <s v="Post"/>
    <n v="0"/>
    <n v="0"/>
  </r>
  <r>
    <s v="Media"/>
    <s v="Incremental"/>
    <m/>
    <m/>
    <s v="Facebook_NonStatic_Pre_ios14_5"/>
    <s v="Facebook"/>
    <x v="7"/>
    <s v=" DTC"/>
    <x v="145"/>
    <s v="Post"/>
    <n v="0"/>
    <n v="0"/>
  </r>
  <r>
    <s v="Media"/>
    <s v="Incremental"/>
    <m/>
    <m/>
    <s v="Facebook_NonStatic_Pre_ios14_5"/>
    <s v="Facebook"/>
    <x v="7"/>
    <s v=" DTC"/>
    <x v="146"/>
    <s v="Post"/>
    <n v="0"/>
    <n v="0"/>
  </r>
  <r>
    <s v="Media"/>
    <s v="Incremental"/>
    <m/>
    <m/>
    <s v="Facebook_NonStatic_Pre_ios14_5"/>
    <s v="Facebook"/>
    <x v="7"/>
    <s v=" DTC"/>
    <x v="147"/>
    <s v="Post"/>
    <n v="0"/>
    <n v="0"/>
  </r>
  <r>
    <s v="Media"/>
    <s v="Incremental"/>
    <m/>
    <m/>
    <s v="Facebook_NonStatic_Pre_ios14_5"/>
    <s v="Facebook"/>
    <x v="7"/>
    <s v=" DTC"/>
    <x v="148"/>
    <s v="Post"/>
    <n v="0"/>
    <n v="0"/>
  </r>
  <r>
    <s v="Media"/>
    <s v="Incremental"/>
    <m/>
    <m/>
    <s v="Facebook_NonStatic_Pre_ios14_5"/>
    <s v="Facebook"/>
    <x v="7"/>
    <s v=" DTC"/>
    <x v="149"/>
    <s v="Post"/>
    <n v="0"/>
    <n v="0"/>
  </r>
  <r>
    <s v="Media"/>
    <s v="Incremental"/>
    <m/>
    <m/>
    <s v="Facebook_NonStatic_Pre_ios14_5"/>
    <s v="Facebook"/>
    <x v="7"/>
    <s v=" DTC"/>
    <x v="150"/>
    <s v="Post"/>
    <n v="0"/>
    <n v="0"/>
  </r>
  <r>
    <s v="Media"/>
    <s v="Incremental"/>
    <m/>
    <m/>
    <s v="Facebook_NonStatic_Pre_ios14_5"/>
    <s v="Facebook"/>
    <x v="7"/>
    <s v=" DTC"/>
    <x v="151"/>
    <s v="Post"/>
    <n v="0"/>
    <n v="0"/>
  </r>
  <r>
    <s v="Media"/>
    <s v="Incremental"/>
    <m/>
    <m/>
    <s v="Facebook_NonStatic_Pre_ios14_5"/>
    <s v="Facebook"/>
    <x v="7"/>
    <s v=" DTC"/>
    <x v="152"/>
    <s v="Post"/>
    <n v="0"/>
    <n v="0"/>
  </r>
  <r>
    <s v="Media"/>
    <s v="Incremental"/>
    <m/>
    <m/>
    <s v="Facebook_NonStatic_Pre_ios14_5"/>
    <s v="Facebook"/>
    <x v="7"/>
    <s v=" DTC"/>
    <x v="153"/>
    <s v="Post"/>
    <n v="0"/>
    <n v="0"/>
  </r>
  <r>
    <s v="Media"/>
    <s v="Incremental"/>
    <m/>
    <m/>
    <s v="Facebook_NonStatic_Pre_ios14_5"/>
    <s v="Facebook"/>
    <x v="7"/>
    <s v=" DTC"/>
    <x v="154"/>
    <s v="Post"/>
    <n v="0"/>
    <n v="0"/>
  </r>
  <r>
    <s v="Media"/>
    <s v="Incremental"/>
    <m/>
    <m/>
    <s v="Facebook_NonStatic_Pre_ios14_5"/>
    <s v="Facebook"/>
    <x v="7"/>
    <s v=" DTC"/>
    <x v="155"/>
    <s v="Post"/>
    <n v="0"/>
    <n v="0"/>
  </r>
  <r>
    <s v="Media"/>
    <s v="Incremental"/>
    <m/>
    <m/>
    <s v="Facebook_NonStatic_Pre_ios14_5"/>
    <s v="Facebook"/>
    <x v="7"/>
    <s v=" DTC"/>
    <x v="156"/>
    <s v="Post"/>
    <n v="0"/>
    <n v="0"/>
  </r>
  <r>
    <s v="Media"/>
    <s v="Incremental"/>
    <m/>
    <m/>
    <s v="Facebook_NonStatic_Pre_ios14_5"/>
    <s v="Facebook"/>
    <x v="7"/>
    <s v=" DTC"/>
    <x v="157"/>
    <s v="Post"/>
    <n v="0"/>
    <n v="0"/>
  </r>
  <r>
    <s v="Media"/>
    <s v="Incremental"/>
    <m/>
    <m/>
    <s v="Facebook_NonStatic_Pre_ios14_5"/>
    <s v="Facebook"/>
    <x v="7"/>
    <s v=" DTC"/>
    <x v="158"/>
    <s v="Post"/>
    <n v="0"/>
    <n v="0"/>
  </r>
  <r>
    <s v="Media"/>
    <s v="Incremental"/>
    <m/>
    <m/>
    <s v="Facebook_NonStatic_Pre_ios14_5"/>
    <s v="Facebook"/>
    <x v="7"/>
    <s v=" DTC"/>
    <x v="159"/>
    <s v="Post"/>
    <n v="0"/>
    <n v="0"/>
  </r>
  <r>
    <s v="Media"/>
    <s v="Incremental"/>
    <m/>
    <m/>
    <s v="Facebook_NonStatic_Pre_ios14_5"/>
    <s v="Facebook"/>
    <x v="7"/>
    <s v=" DTC"/>
    <x v="160"/>
    <s v="Post"/>
    <n v="0"/>
    <n v="0"/>
  </r>
  <r>
    <s v="Media"/>
    <s v="Incremental"/>
    <m/>
    <m/>
    <s v="Facebook_NonStatic_Pre_ios14_5"/>
    <s v="Facebook"/>
    <x v="7"/>
    <s v=" DTC"/>
    <x v="161"/>
    <s v="Post"/>
    <n v="0"/>
    <n v="0"/>
  </r>
  <r>
    <s v="Media"/>
    <s v="Incremental"/>
    <m/>
    <m/>
    <s v="Facebook_NonStatic_Pre_ios14_5"/>
    <s v="Facebook"/>
    <x v="7"/>
    <s v=" DTC"/>
    <x v="162"/>
    <s v="Post"/>
    <n v="0"/>
    <n v="0"/>
  </r>
  <r>
    <s v="Media"/>
    <s v="Incremental"/>
    <m/>
    <m/>
    <s v="Facebook_NonStatic_Pre_ios14_5"/>
    <s v="Facebook"/>
    <x v="7"/>
    <s v=" DTC"/>
    <x v="163"/>
    <s v="Post"/>
    <n v="0"/>
    <n v="0"/>
  </r>
  <r>
    <s v="Media"/>
    <s v="Incremental"/>
    <m/>
    <m/>
    <s v="Facebook_NonStatic_Pre_ios14_5"/>
    <s v="Facebook"/>
    <x v="7"/>
    <s v=" DTC"/>
    <x v="164"/>
    <s v="Post"/>
    <n v="0"/>
    <n v="0"/>
  </r>
  <r>
    <s v="Media"/>
    <s v="Incremental"/>
    <m/>
    <m/>
    <s v="Facebook_NonStatic_Pre_ios14_5"/>
    <s v="Facebook"/>
    <x v="7"/>
    <s v=" DTC"/>
    <x v="165"/>
    <s v="Post"/>
    <n v="0"/>
    <n v="0"/>
  </r>
  <r>
    <s v="Media"/>
    <s v="Incremental"/>
    <m/>
    <m/>
    <s v="Facebook_NonStatic_Pre_ios14_5"/>
    <s v="Facebook"/>
    <x v="7"/>
    <s v=" DTC"/>
    <x v="166"/>
    <s v="Post"/>
    <n v="0"/>
    <n v="0"/>
  </r>
  <r>
    <s v="Media"/>
    <s v="Incremental"/>
    <m/>
    <m/>
    <s v="Facebook_NonStatic_Pre_ios14_5"/>
    <s v="Facebook"/>
    <x v="7"/>
    <s v=" DTC"/>
    <x v="167"/>
    <s v="Post"/>
    <n v="0"/>
    <n v="0"/>
  </r>
  <r>
    <s v="Media"/>
    <s v="Incremental"/>
    <m/>
    <m/>
    <s v="Facebook_NonStatic_Pre_ios14_5"/>
    <s v="Facebook"/>
    <x v="7"/>
    <s v=" DTC"/>
    <x v="168"/>
    <s v="Post"/>
    <n v="0"/>
    <n v="0"/>
  </r>
  <r>
    <s v="Media"/>
    <s v="Incremental"/>
    <m/>
    <m/>
    <s v="Facebook_NonStatic_Pre_ios14_5"/>
    <s v="Facebook"/>
    <x v="7"/>
    <s v=" DTC"/>
    <x v="169"/>
    <s v="Post"/>
    <n v="0"/>
    <n v="0"/>
  </r>
  <r>
    <s v="Media"/>
    <s v="Incremental"/>
    <m/>
    <m/>
    <s v="Facebook_NonStatic_Pre_ios14_5"/>
    <s v="Facebook"/>
    <x v="7"/>
    <s v=" DTC"/>
    <x v="170"/>
    <s v="Post"/>
    <n v="0"/>
    <n v="0"/>
  </r>
  <r>
    <s v="Media"/>
    <s v="Incremental"/>
    <m/>
    <m/>
    <s v="Facebook_NonStatic_Pre_ios14_5"/>
    <s v="Facebook"/>
    <x v="7"/>
    <s v=" DTC"/>
    <x v="171"/>
    <s v="Post"/>
    <n v="0"/>
    <n v="0"/>
  </r>
  <r>
    <s v="Media"/>
    <s v="Incremental"/>
    <m/>
    <m/>
    <s v="Facebook_NonStatic_Pre_ios14_5"/>
    <s v="Facebook"/>
    <x v="7"/>
    <s v=" DTC"/>
    <x v="172"/>
    <s v="Post"/>
    <n v="0"/>
    <n v="0"/>
  </r>
  <r>
    <s v="Media"/>
    <s v="Incremental"/>
    <m/>
    <m/>
    <s v="Facebook_NonStatic_Pre_ios14_5"/>
    <s v="Facebook"/>
    <x v="7"/>
    <s v=" DTC"/>
    <x v="173"/>
    <s v="Post"/>
    <n v="0"/>
    <n v="0"/>
  </r>
  <r>
    <s v="Media"/>
    <s v="Incremental"/>
    <m/>
    <m/>
    <s v="Facebook_NonStatic_Pre_ios14_5"/>
    <s v="Facebook"/>
    <x v="7"/>
    <s v=" DTC"/>
    <x v="174"/>
    <s v="Post"/>
    <n v="0"/>
    <n v="0"/>
  </r>
  <r>
    <s v="Media"/>
    <s v="Incremental"/>
    <m/>
    <m/>
    <s v="Facebook_NonStatic_Pre_ios14_5"/>
    <s v="Facebook"/>
    <x v="7"/>
    <s v=" DTC"/>
    <x v="175"/>
    <s v="Post"/>
    <n v="0"/>
    <n v="0"/>
  </r>
  <r>
    <s v="Media"/>
    <s v="Incremental"/>
    <m/>
    <m/>
    <s v="Facebook_NonStatic_Pre_ios14_5"/>
    <s v="Facebook"/>
    <x v="7"/>
    <s v=" DTC"/>
    <x v="176"/>
    <s v="Post"/>
    <n v="0"/>
    <n v="0"/>
  </r>
  <r>
    <s v="Media"/>
    <s v="Incremental"/>
    <m/>
    <m/>
    <s v="Facebook_NonStatic_Pre_ios14_5"/>
    <s v="Facebook"/>
    <x v="7"/>
    <s v=" DTC"/>
    <x v="177"/>
    <s v="Post"/>
    <n v="0"/>
    <n v="0"/>
  </r>
  <r>
    <s v="Media"/>
    <s v="Incremental"/>
    <m/>
    <m/>
    <s v="Facebook_NonStatic_Pre_ios14_5"/>
    <s v="Facebook"/>
    <x v="7"/>
    <s v=" DTC"/>
    <x v="178"/>
    <s v="Post"/>
    <n v="0"/>
    <n v="0"/>
  </r>
  <r>
    <s v="Media"/>
    <s v="Incremental"/>
    <m/>
    <m/>
    <s v="Facebook_NonStatic_Pre_ios14_5"/>
    <s v="Facebook"/>
    <x v="7"/>
    <s v=" DTC"/>
    <x v="179"/>
    <s v="Post"/>
    <n v="0"/>
    <n v="0"/>
  </r>
  <r>
    <s v="Media"/>
    <s v="Incremental"/>
    <m/>
    <m/>
    <s v="Facebook_NonStatic_Pre_ios14_5"/>
    <s v="Facebook"/>
    <x v="7"/>
    <s v=" DTC"/>
    <x v="180"/>
    <s v="Post"/>
    <n v="0"/>
    <n v="0"/>
  </r>
  <r>
    <s v="Media"/>
    <s v="Incremental"/>
    <m/>
    <m/>
    <s v="Facebook_NonStatic_Pre_ios14_5"/>
    <s v="Facebook"/>
    <x v="7"/>
    <s v=" DTC"/>
    <x v="181"/>
    <s v="Post"/>
    <n v="0"/>
    <n v="0"/>
  </r>
  <r>
    <s v="Media"/>
    <s v="Incremental"/>
    <m/>
    <m/>
    <s v="Facebook_NonStatic_Pre_ios14_5"/>
    <s v="Facebook"/>
    <x v="7"/>
    <s v=" DTC"/>
    <x v="182"/>
    <s v="Post"/>
    <n v="0"/>
    <n v="0"/>
  </r>
  <r>
    <s v="Media"/>
    <s v="Incremental"/>
    <m/>
    <m/>
    <s v="Facebook_NonStatic_Pre_ios14_5"/>
    <s v="Facebook"/>
    <x v="7"/>
    <s v=" DTC"/>
    <x v="183"/>
    <s v="Post"/>
    <n v="0"/>
    <n v="0"/>
  </r>
  <r>
    <s v="Media"/>
    <s v="Incremental"/>
    <m/>
    <m/>
    <s v="Facebook_NonStatic_Pre_ios14_5"/>
    <s v="Facebook"/>
    <x v="7"/>
    <s v=" DTC"/>
    <x v="184"/>
    <s v="Post"/>
    <n v="0"/>
    <n v="0"/>
  </r>
  <r>
    <s v="Media"/>
    <s v="Incremental"/>
    <m/>
    <m/>
    <s v="Facebook_NonStatic_Pre_ios14_5"/>
    <s v="Facebook"/>
    <x v="7"/>
    <s v=" DTC"/>
    <x v="185"/>
    <s v="Post"/>
    <n v="0"/>
    <n v="0"/>
  </r>
  <r>
    <s v="Media"/>
    <s v="Incremental"/>
    <m/>
    <m/>
    <s v="Facebook_NonStatic_Pre_ios14_5"/>
    <s v="Facebook"/>
    <x v="7"/>
    <s v=" DTC"/>
    <x v="186"/>
    <s v="Post"/>
    <n v="0"/>
    <n v="0"/>
  </r>
  <r>
    <s v="Media"/>
    <s v="Incremental"/>
    <m/>
    <m/>
    <s v="Facebook_NonStatic_Pre_ios14_5"/>
    <s v="Facebook"/>
    <x v="7"/>
    <s v=" DTC"/>
    <x v="187"/>
    <s v="Post"/>
    <n v="0"/>
    <n v="0"/>
  </r>
  <r>
    <s v="Media"/>
    <s v="Incremental"/>
    <m/>
    <m/>
    <s v="Facebook_NonStatic_Pre_ios14_5"/>
    <s v="Facebook"/>
    <x v="7"/>
    <s v=" DTC"/>
    <x v="188"/>
    <s v="Post"/>
    <n v="0"/>
    <n v="0"/>
  </r>
  <r>
    <s v="Media"/>
    <s v="Incremental"/>
    <m/>
    <m/>
    <s v="Facebook_NonStatic_Pre_ios14_5"/>
    <s v="Facebook"/>
    <x v="7"/>
    <s v=" DTC"/>
    <x v="189"/>
    <s v="Post"/>
    <n v="0"/>
    <n v="0"/>
  </r>
  <r>
    <s v="Media"/>
    <s v="Incremental"/>
    <m/>
    <m/>
    <s v="Facebook_NonStatic_Pre_ios14_5"/>
    <s v="Facebook"/>
    <x v="7"/>
    <s v=" DTC"/>
    <x v="190"/>
    <s v="Post"/>
    <n v="0"/>
    <n v="0"/>
  </r>
  <r>
    <s v="Media"/>
    <s v="Incremental"/>
    <m/>
    <m/>
    <s v="Facebook_NonStatic_Pre_ios14_5"/>
    <s v="Facebook"/>
    <x v="7"/>
    <s v=" DTC"/>
    <x v="191"/>
    <s v="Post"/>
    <n v="0"/>
    <n v="0"/>
  </r>
  <r>
    <s v="Media"/>
    <s v="Incremental"/>
    <m/>
    <m/>
    <s v="Facebook_NonStatic_Pre_ios14_5"/>
    <s v="Facebook"/>
    <x v="7"/>
    <s v=" DTC"/>
    <x v="192"/>
    <s v="Post"/>
    <n v="0"/>
    <n v="0"/>
  </r>
  <r>
    <s v="Media"/>
    <s v="Incremental"/>
    <m/>
    <m/>
    <s v="Facebook_NonStatic_Pre_ios14_5"/>
    <s v="Facebook"/>
    <x v="7"/>
    <s v=" DTC"/>
    <x v="193"/>
    <s v="Post"/>
    <n v="0"/>
    <n v="0"/>
  </r>
  <r>
    <s v="Media"/>
    <s v="Incremental"/>
    <m/>
    <m/>
    <s v="Facebook_NonStatic_Pre_ios14_5"/>
    <s v="Facebook"/>
    <x v="7"/>
    <s v=" DTC"/>
    <x v="194"/>
    <s v="Post"/>
    <n v="0"/>
    <n v="0"/>
  </r>
  <r>
    <s v="Media"/>
    <s v="Incremental"/>
    <m/>
    <m/>
    <s v="Facebook_NonStatic_Pre_ios14_5"/>
    <s v="Facebook"/>
    <x v="7"/>
    <s v=" DTC"/>
    <x v="195"/>
    <s v="Post"/>
    <n v="0"/>
    <n v="0"/>
  </r>
  <r>
    <s v="Media"/>
    <s v="Incremental"/>
    <m/>
    <m/>
    <s v="Facebook_NonStatic_Pre_ios14_5"/>
    <s v="Facebook"/>
    <x v="7"/>
    <s v=" DTC"/>
    <x v="196"/>
    <s v="Post"/>
    <n v="0"/>
    <n v="0"/>
  </r>
  <r>
    <s v="Media"/>
    <s v="Incremental"/>
    <m/>
    <m/>
    <s v="Facebook_NonStatic_Pre_ios14_5"/>
    <s v="Facebook"/>
    <x v="7"/>
    <s v=" DTC"/>
    <x v="197"/>
    <s v="Post"/>
    <n v="0"/>
    <n v="0"/>
  </r>
  <r>
    <s v="Media"/>
    <s v="Incremental"/>
    <m/>
    <m/>
    <s v="Facebook_NonStatic_Pre_ios14_5"/>
    <s v="Facebook"/>
    <x v="7"/>
    <s v=" DTC"/>
    <x v="198"/>
    <s v="Post"/>
    <n v="0"/>
    <n v="0"/>
  </r>
  <r>
    <s v="Media"/>
    <s v="Incremental"/>
    <m/>
    <m/>
    <s v="Facebook_NonStatic_Pre_ios14_5"/>
    <s v="Facebook"/>
    <x v="7"/>
    <s v=" DTC"/>
    <x v="199"/>
    <s v="Post"/>
    <n v="0"/>
    <n v="0"/>
  </r>
  <r>
    <s v="Media"/>
    <s v="Incremental"/>
    <m/>
    <m/>
    <s v="Facebook_NonStatic_Pre_ios14_5"/>
    <s v="Facebook"/>
    <x v="7"/>
    <s v=" DTC"/>
    <x v="200"/>
    <s v="Post"/>
    <n v="0"/>
    <n v="0"/>
  </r>
  <r>
    <s v="Media"/>
    <s v="Incremental"/>
    <m/>
    <m/>
    <s v="Facebook_NonStatic_Pre_ios14_5"/>
    <s v="Facebook"/>
    <x v="7"/>
    <s v=" DTC"/>
    <x v="201"/>
    <s v="Post"/>
    <n v="0"/>
    <n v="0"/>
  </r>
  <r>
    <s v="Media"/>
    <s v="Incremental"/>
    <m/>
    <m/>
    <s v="Facebook_NonStatic_Pre_ios14_5"/>
    <s v="Facebook"/>
    <x v="7"/>
    <s v=" DTC"/>
    <x v="202"/>
    <s v="Post"/>
    <n v="0"/>
    <n v="0"/>
  </r>
  <r>
    <s v="Media"/>
    <s v="Incremental"/>
    <m/>
    <m/>
    <s v="Facebook_NonStatic_Pre_ios14_5"/>
    <s v="Facebook"/>
    <x v="7"/>
    <s v=" DTC"/>
    <x v="203"/>
    <s v="Post"/>
    <n v="0"/>
    <n v="0"/>
  </r>
  <r>
    <s v="Media"/>
    <s v="Incremental"/>
    <m/>
    <m/>
    <s v="Facebook_NonStatic_Pre_ios14_5"/>
    <s v="Facebook"/>
    <x v="7"/>
    <s v=" DTC"/>
    <x v="204"/>
    <s v="Post"/>
    <n v="0"/>
    <n v="0"/>
  </r>
  <r>
    <s v="Media"/>
    <s v="Incremental"/>
    <m/>
    <m/>
    <s v="Facebook_NonStatic_Pre_ios14_5"/>
    <s v="Facebook"/>
    <x v="7"/>
    <s v=" DTC"/>
    <x v="205"/>
    <s v="Post"/>
    <n v="0"/>
    <n v="0"/>
  </r>
  <r>
    <s v="Media"/>
    <s v="Incremental"/>
    <m/>
    <m/>
    <s v="Facebook_NonStatic_Pre_ios14_5"/>
    <s v="Facebook"/>
    <x v="7"/>
    <s v=" DTC"/>
    <x v="206"/>
    <s v="Post"/>
    <n v="0"/>
    <n v="0"/>
  </r>
  <r>
    <s v="Media"/>
    <s v="Incremental"/>
    <m/>
    <m/>
    <s v="Facebook_NonStatic_Pre_ios14_5"/>
    <s v="Facebook"/>
    <x v="7"/>
    <s v=" DTC"/>
    <x v="207"/>
    <s v="Post"/>
    <n v="0"/>
    <n v="0"/>
  </r>
  <r>
    <s v="Media"/>
    <s v="Incremental"/>
    <m/>
    <m/>
    <s v="Facebook_NonStatic_Pre_ios14_5"/>
    <s v="Facebook"/>
    <x v="7"/>
    <s v=" DTC"/>
    <x v="208"/>
    <s v="Post"/>
    <n v="0"/>
    <n v="0"/>
  </r>
  <r>
    <s v="Media"/>
    <s v="Incremental"/>
    <m/>
    <m/>
    <s v="Facebook_NonStatic_Pre_ios14_5"/>
    <s v="Facebook"/>
    <x v="7"/>
    <s v=" DTC"/>
    <x v="209"/>
    <s v="Post"/>
    <n v="0"/>
    <n v="0"/>
  </r>
  <r>
    <s v="Media"/>
    <s v="Incremental"/>
    <m/>
    <m/>
    <s v="Facebook_NonStatic_Pre_ios14_5"/>
    <s v="Facebook"/>
    <x v="7"/>
    <s v=" DTC"/>
    <x v="210"/>
    <s v="Post"/>
    <n v="0"/>
    <n v="0"/>
  </r>
  <r>
    <s v="Media"/>
    <s v="Incremental"/>
    <m/>
    <m/>
    <s v="Facebook_NonStatic_Pre_ios14_5"/>
    <s v="Facebook"/>
    <x v="7"/>
    <s v=" DTC"/>
    <x v="211"/>
    <s v="Post"/>
    <n v="0"/>
    <n v="0"/>
  </r>
  <r>
    <s v="Media"/>
    <s v="Incremental"/>
    <m/>
    <m/>
    <s v="Facebook_NonStatic_Pre_ios14_5"/>
    <s v="Facebook"/>
    <x v="7"/>
    <s v=" DTC"/>
    <x v="212"/>
    <s v="Post"/>
    <n v="0"/>
    <n v="0"/>
  </r>
  <r>
    <s v="Media"/>
    <s v="Incremental"/>
    <m/>
    <m/>
    <s v="Facebook_NonStatic_Pre_ios14_5"/>
    <s v="Facebook"/>
    <x v="7"/>
    <s v=" DTC"/>
    <x v="213"/>
    <s v="Post"/>
    <n v="0"/>
    <n v="0"/>
  </r>
  <r>
    <s v="Media"/>
    <s v="Incremental"/>
    <m/>
    <m/>
    <s v="Facebook_Static_Post_ios14_5"/>
    <s v="Facebook"/>
    <x v="8"/>
    <s v=" DTC"/>
    <x v="0"/>
    <s v="Pre"/>
    <s v="Pre"/>
    <n v="0"/>
  </r>
  <r>
    <s v="Media"/>
    <s v="Incremental"/>
    <m/>
    <m/>
    <s v="Facebook_Static_Post_ios14_5"/>
    <s v="Facebook"/>
    <x v="8"/>
    <s v=" DTC"/>
    <x v="1"/>
    <s v="Pre"/>
    <s v="Pre"/>
    <n v="0"/>
  </r>
  <r>
    <s v="Media"/>
    <s v="Incremental"/>
    <m/>
    <m/>
    <s v="Facebook_Static_Post_ios14_5"/>
    <s v="Facebook"/>
    <x v="8"/>
    <s v=" DTC"/>
    <x v="2"/>
    <s v="Pre"/>
    <s v="Pre"/>
    <n v="0"/>
  </r>
  <r>
    <s v="Media"/>
    <s v="Incremental"/>
    <m/>
    <m/>
    <s v="Facebook_Static_Post_ios14_5"/>
    <s v="Facebook"/>
    <x v="8"/>
    <s v=" DTC"/>
    <x v="3"/>
    <s v="Pre"/>
    <s v="Pre"/>
    <n v="0"/>
  </r>
  <r>
    <s v="Media"/>
    <s v="Incremental"/>
    <m/>
    <m/>
    <s v="Facebook_Static_Post_ios14_5"/>
    <s v="Facebook"/>
    <x v="8"/>
    <s v=" DTC"/>
    <x v="4"/>
    <s v="Pre"/>
    <s v="Pre"/>
    <n v="0"/>
  </r>
  <r>
    <s v="Media"/>
    <s v="Incremental"/>
    <m/>
    <m/>
    <s v="Facebook_Static_Post_ios14_5"/>
    <s v="Facebook"/>
    <x v="8"/>
    <s v=" DTC"/>
    <x v="5"/>
    <s v="Pre"/>
    <s v="Pre"/>
    <n v="0"/>
  </r>
  <r>
    <s v="Media"/>
    <s v="Incremental"/>
    <m/>
    <m/>
    <s v="Facebook_Static_Post_ios14_5"/>
    <s v="Facebook"/>
    <x v="8"/>
    <s v=" DTC"/>
    <x v="6"/>
    <s v="Pre"/>
    <s v="Pre"/>
    <n v="0"/>
  </r>
  <r>
    <s v="Media"/>
    <s v="Incremental"/>
    <m/>
    <m/>
    <s v="Facebook_Static_Post_ios14_5"/>
    <s v="Facebook"/>
    <x v="8"/>
    <s v=" DTC"/>
    <x v="7"/>
    <s v="Pre"/>
    <s v="Pre"/>
    <n v="0"/>
  </r>
  <r>
    <s v="Media"/>
    <s v="Incremental"/>
    <m/>
    <m/>
    <s v="Facebook_Static_Post_ios14_5"/>
    <s v="Facebook"/>
    <x v="8"/>
    <s v=" DTC"/>
    <x v="8"/>
    <s v="Pre"/>
    <s v="Pre"/>
    <n v="0"/>
  </r>
  <r>
    <s v="Media"/>
    <s v="Incremental"/>
    <m/>
    <m/>
    <s v="Facebook_Static_Post_ios14_5"/>
    <s v="Facebook"/>
    <x v="8"/>
    <s v=" DTC"/>
    <x v="9"/>
    <s v="Pre"/>
    <s v="Pre"/>
    <n v="0"/>
  </r>
  <r>
    <s v="Media"/>
    <s v="Incremental"/>
    <m/>
    <m/>
    <s v="Facebook_Static_Post_ios14_5"/>
    <s v="Facebook"/>
    <x v="8"/>
    <s v=" DTC"/>
    <x v="10"/>
    <s v="Pre"/>
    <s v="Pre"/>
    <n v="0"/>
  </r>
  <r>
    <s v="Media"/>
    <s v="Incremental"/>
    <m/>
    <m/>
    <s v="Facebook_Static_Post_ios14_5"/>
    <s v="Facebook"/>
    <x v="8"/>
    <s v=" DTC"/>
    <x v="11"/>
    <s v="Pre"/>
    <s v="Pre"/>
    <n v="0"/>
  </r>
  <r>
    <s v="Media"/>
    <s v="Incremental"/>
    <m/>
    <m/>
    <s v="Facebook_Static_Post_ios14_5"/>
    <s v="Facebook"/>
    <x v="8"/>
    <s v=" DTC"/>
    <x v="12"/>
    <s v="Pre"/>
    <s v="Pre"/>
    <n v="0"/>
  </r>
  <r>
    <s v="Media"/>
    <s v="Incremental"/>
    <m/>
    <m/>
    <s v="Facebook_Static_Post_ios14_5"/>
    <s v="Facebook"/>
    <x v="8"/>
    <s v=" DTC"/>
    <x v="13"/>
    <s v="Pre"/>
    <s v="Pre"/>
    <n v="0"/>
  </r>
  <r>
    <s v="Media"/>
    <s v="Incremental"/>
    <m/>
    <m/>
    <s v="Facebook_Static_Post_ios14_5"/>
    <s v="Facebook"/>
    <x v="8"/>
    <s v=" DTC"/>
    <x v="14"/>
    <s v="Pre"/>
    <s v="Pre"/>
    <n v="0"/>
  </r>
  <r>
    <s v="Media"/>
    <s v="Incremental"/>
    <m/>
    <m/>
    <s v="Facebook_Static_Post_ios14_5"/>
    <s v="Facebook"/>
    <x v="8"/>
    <s v=" DTC"/>
    <x v="15"/>
    <s v="Pre"/>
    <s v="Pre"/>
    <n v="0"/>
  </r>
  <r>
    <s v="Media"/>
    <s v="Incremental"/>
    <m/>
    <m/>
    <s v="Facebook_Static_Post_ios14_5"/>
    <s v="Facebook"/>
    <x v="8"/>
    <s v=" DTC"/>
    <x v="16"/>
    <s v="Pre"/>
    <s v="Pre"/>
    <n v="0"/>
  </r>
  <r>
    <s v="Media"/>
    <s v="Incremental"/>
    <m/>
    <m/>
    <s v="Facebook_Static_Post_ios14_5"/>
    <s v="Facebook"/>
    <x v="8"/>
    <s v=" DTC"/>
    <x v="17"/>
    <s v="Pre"/>
    <s v="Pre"/>
    <n v="0"/>
  </r>
  <r>
    <s v="Media"/>
    <s v="Incremental"/>
    <m/>
    <m/>
    <s v="Facebook_Static_Post_ios14_5"/>
    <s v="Facebook"/>
    <x v="8"/>
    <s v=" DTC"/>
    <x v="18"/>
    <s v="Pre"/>
    <s v="Pre"/>
    <n v="0"/>
  </r>
  <r>
    <s v="Media"/>
    <s v="Incremental"/>
    <m/>
    <m/>
    <s v="Facebook_Static_Post_ios14_5"/>
    <s v="Facebook"/>
    <x v="8"/>
    <s v=" DTC"/>
    <x v="19"/>
    <s v="Pre"/>
    <s v="Pre"/>
    <n v="0"/>
  </r>
  <r>
    <s v="Media"/>
    <s v="Incremental"/>
    <m/>
    <m/>
    <s v="Facebook_Static_Post_ios14_5"/>
    <s v="Facebook"/>
    <x v="8"/>
    <s v=" DTC"/>
    <x v="20"/>
    <s v="Pre"/>
    <s v="Pre"/>
    <n v="0"/>
  </r>
  <r>
    <s v="Media"/>
    <s v="Incremental"/>
    <m/>
    <m/>
    <s v="Facebook_Static_Post_ios14_5"/>
    <s v="Facebook"/>
    <x v="8"/>
    <s v=" DTC"/>
    <x v="21"/>
    <s v="Pre"/>
    <s v="Pre"/>
    <n v="0"/>
  </r>
  <r>
    <s v="Media"/>
    <s v="Incremental"/>
    <m/>
    <m/>
    <s v="Facebook_Static_Post_ios14_5"/>
    <s v="Facebook"/>
    <x v="8"/>
    <s v=" DTC"/>
    <x v="22"/>
    <s v="Pre"/>
    <s v="Pre"/>
    <n v="0"/>
  </r>
  <r>
    <s v="Media"/>
    <s v="Incremental"/>
    <m/>
    <m/>
    <s v="Facebook_Static_Post_ios14_5"/>
    <s v="Facebook"/>
    <x v="8"/>
    <s v=" DTC"/>
    <x v="23"/>
    <s v="Pre"/>
    <s v="Pre"/>
    <n v="0"/>
  </r>
  <r>
    <s v="Media"/>
    <s v="Incremental"/>
    <m/>
    <m/>
    <s v="Facebook_Static_Post_ios14_5"/>
    <s v="Facebook"/>
    <x v="8"/>
    <s v=" DTC"/>
    <x v="24"/>
    <s v="Pre"/>
    <s v="Pre"/>
    <n v="0"/>
  </r>
  <r>
    <s v="Media"/>
    <s v="Incremental"/>
    <m/>
    <m/>
    <s v="Facebook_Static_Post_ios14_5"/>
    <s v="Facebook"/>
    <x v="8"/>
    <s v=" DTC"/>
    <x v="25"/>
    <s v="Pre"/>
    <s v="Pre"/>
    <n v="0"/>
  </r>
  <r>
    <s v="Media"/>
    <s v="Incremental"/>
    <m/>
    <m/>
    <s v="Facebook_Static_Post_ios14_5"/>
    <s v="Facebook"/>
    <x v="8"/>
    <s v=" DTC"/>
    <x v="26"/>
    <s v="Pre"/>
    <s v="Pre"/>
    <n v="0"/>
  </r>
  <r>
    <s v="Media"/>
    <s v="Incremental"/>
    <m/>
    <m/>
    <s v="Facebook_Static_Post_ios14_5"/>
    <s v="Facebook"/>
    <x v="8"/>
    <s v=" DTC"/>
    <x v="27"/>
    <s v="Pre"/>
    <s v="Pre"/>
    <n v="0"/>
  </r>
  <r>
    <s v="Media"/>
    <s v="Incremental"/>
    <m/>
    <m/>
    <s v="Facebook_Static_Post_ios14_5"/>
    <s v="Facebook"/>
    <x v="8"/>
    <s v=" DTC"/>
    <x v="28"/>
    <s v="Pre"/>
    <s v="Pre"/>
    <n v="0"/>
  </r>
  <r>
    <s v="Media"/>
    <s v="Incremental"/>
    <m/>
    <m/>
    <s v="Facebook_Static_Post_ios14_5"/>
    <s v="Facebook"/>
    <x v="8"/>
    <s v=" DTC"/>
    <x v="29"/>
    <s v="Pre"/>
    <s v="Pre"/>
    <n v="0"/>
  </r>
  <r>
    <s v="Media"/>
    <s v="Incremental"/>
    <m/>
    <m/>
    <s v="Facebook_Static_Post_ios14_5"/>
    <s v="Facebook"/>
    <x v="8"/>
    <s v=" DTC"/>
    <x v="30"/>
    <s v="Pre"/>
    <s v="Pre"/>
    <n v="0"/>
  </r>
  <r>
    <s v="Media"/>
    <s v="Incremental"/>
    <m/>
    <m/>
    <s v="Facebook_Static_Post_ios14_5"/>
    <s v="Facebook"/>
    <x v="8"/>
    <s v=" DTC"/>
    <x v="31"/>
    <s v="Pre"/>
    <s v="Pre"/>
    <n v="0"/>
  </r>
  <r>
    <s v="Media"/>
    <s v="Incremental"/>
    <m/>
    <m/>
    <s v="Facebook_Static_Post_ios14_5"/>
    <s v="Facebook"/>
    <x v="8"/>
    <s v=" DTC"/>
    <x v="32"/>
    <s v="Pre"/>
    <s v="Pre"/>
    <n v="0"/>
  </r>
  <r>
    <s v="Media"/>
    <s v="Incremental"/>
    <m/>
    <m/>
    <s v="Facebook_Static_Post_ios14_5"/>
    <s v="Facebook"/>
    <x v="8"/>
    <s v=" DTC"/>
    <x v="33"/>
    <s v="Pre"/>
    <s v="Pre"/>
    <n v="0"/>
  </r>
  <r>
    <s v="Media"/>
    <s v="Incremental"/>
    <m/>
    <m/>
    <s v="Facebook_Static_Post_ios14_5"/>
    <s v="Facebook"/>
    <x v="8"/>
    <s v=" DTC"/>
    <x v="34"/>
    <s v="Pre"/>
    <s v="Pre"/>
    <n v="0"/>
  </r>
  <r>
    <s v="Media"/>
    <s v="Incremental"/>
    <m/>
    <m/>
    <s v="Facebook_Static_Post_ios14_5"/>
    <s v="Facebook"/>
    <x v="8"/>
    <s v=" DTC"/>
    <x v="35"/>
    <s v="Pre"/>
    <s v="Pre"/>
    <n v="0"/>
  </r>
  <r>
    <s v="Media"/>
    <s v="Incremental"/>
    <m/>
    <m/>
    <s v="Facebook_Static_Post_ios14_5"/>
    <s v="Facebook"/>
    <x v="8"/>
    <s v=" DTC"/>
    <x v="36"/>
    <s v="Pre"/>
    <s v="Pre"/>
    <n v="0"/>
  </r>
  <r>
    <s v="Media"/>
    <s v="Incremental"/>
    <m/>
    <m/>
    <s v="Facebook_Static_Post_ios14_5"/>
    <s v="Facebook"/>
    <x v="8"/>
    <s v=" DTC"/>
    <x v="37"/>
    <s v="Pre"/>
    <s v="Pre"/>
    <n v="0"/>
  </r>
  <r>
    <s v="Media"/>
    <s v="Incremental"/>
    <m/>
    <m/>
    <s v="Facebook_Static_Post_ios14_5"/>
    <s v="Facebook"/>
    <x v="8"/>
    <s v=" DTC"/>
    <x v="38"/>
    <s v="Pre"/>
    <s v="Pre"/>
    <n v="0"/>
  </r>
  <r>
    <s v="Media"/>
    <s v="Incremental"/>
    <m/>
    <m/>
    <s v="Facebook_Static_Post_ios14_5"/>
    <s v="Facebook"/>
    <x v="8"/>
    <s v=" DTC"/>
    <x v="39"/>
    <s v="Pre"/>
    <s v="Pre"/>
    <n v="0"/>
  </r>
  <r>
    <s v="Media"/>
    <s v="Incremental"/>
    <m/>
    <m/>
    <s v="Facebook_Static_Post_ios14_5"/>
    <s v="Facebook"/>
    <x v="8"/>
    <s v=" DTC"/>
    <x v="40"/>
    <s v="Pre"/>
    <s v="Pre"/>
    <n v="0"/>
  </r>
  <r>
    <s v="Media"/>
    <s v="Incremental"/>
    <m/>
    <m/>
    <s v="Facebook_Static_Post_ios14_5"/>
    <s v="Facebook"/>
    <x v="8"/>
    <s v=" DTC"/>
    <x v="41"/>
    <s v="Pre"/>
    <s v="Pre"/>
    <n v="0"/>
  </r>
  <r>
    <s v="Media"/>
    <s v="Incremental"/>
    <m/>
    <m/>
    <s v="Facebook_Static_Post_ios14_5"/>
    <s v="Facebook"/>
    <x v="8"/>
    <s v=" DTC"/>
    <x v="42"/>
    <s v="Pre"/>
    <s v="Pre"/>
    <n v="0"/>
  </r>
  <r>
    <s v="Media"/>
    <s v="Incremental"/>
    <m/>
    <m/>
    <s v="Facebook_Static_Post_ios14_5"/>
    <s v="Facebook"/>
    <x v="8"/>
    <s v=" DTC"/>
    <x v="43"/>
    <s v="Pre"/>
    <s v="Pre"/>
    <n v="0"/>
  </r>
  <r>
    <s v="Media"/>
    <s v="Incremental"/>
    <m/>
    <m/>
    <s v="Facebook_Static_Post_ios14_5"/>
    <s v="Facebook"/>
    <x v="8"/>
    <s v=" DTC"/>
    <x v="44"/>
    <s v="Pre"/>
    <s v="Pre"/>
    <n v="0"/>
  </r>
  <r>
    <s v="Media"/>
    <s v="Incremental"/>
    <m/>
    <m/>
    <s v="Facebook_Static_Post_ios14_5"/>
    <s v="Facebook"/>
    <x v="8"/>
    <s v=" DTC"/>
    <x v="45"/>
    <s v="Pre"/>
    <s v="Pre"/>
    <n v="0"/>
  </r>
  <r>
    <s v="Media"/>
    <s v="Incremental"/>
    <m/>
    <m/>
    <s v="Facebook_Static_Post_ios14_5"/>
    <s v="Facebook"/>
    <x v="8"/>
    <s v=" DTC"/>
    <x v="46"/>
    <s v="Pre"/>
    <s v="Pre"/>
    <n v="0"/>
  </r>
  <r>
    <s v="Media"/>
    <s v="Incremental"/>
    <m/>
    <m/>
    <s v="Facebook_Static_Post_ios14_5"/>
    <s v="Facebook"/>
    <x v="8"/>
    <s v=" DTC"/>
    <x v="47"/>
    <s v="Pre"/>
    <s v="Pre"/>
    <n v="0"/>
  </r>
  <r>
    <s v="Media"/>
    <s v="Incremental"/>
    <m/>
    <m/>
    <s v="Facebook_Static_Post_ios14_5"/>
    <s v="Facebook"/>
    <x v="8"/>
    <s v=" DTC"/>
    <x v="48"/>
    <s v="Pre"/>
    <s v="Pre"/>
    <n v="0"/>
  </r>
  <r>
    <s v="Media"/>
    <s v="Incremental"/>
    <m/>
    <m/>
    <s v="Facebook_Static_Post_ios14_5"/>
    <s v="Facebook"/>
    <x v="8"/>
    <s v=" DTC"/>
    <x v="49"/>
    <s v="Pre"/>
    <s v="Pre"/>
    <n v="0"/>
  </r>
  <r>
    <s v="Media"/>
    <s v="Incremental"/>
    <m/>
    <m/>
    <s v="Facebook_Static_Post_ios14_5"/>
    <s v="Facebook"/>
    <x v="8"/>
    <s v=" DTC"/>
    <x v="50"/>
    <s v="Pre"/>
    <s v="Pre"/>
    <n v="0"/>
  </r>
  <r>
    <s v="Media"/>
    <s v="Incremental"/>
    <m/>
    <m/>
    <s v="Facebook_Static_Post_ios14_5"/>
    <s v="Facebook"/>
    <x v="8"/>
    <s v=" DTC"/>
    <x v="51"/>
    <s v="Pre"/>
    <s v="Pre"/>
    <n v="0"/>
  </r>
  <r>
    <s v="Media"/>
    <s v="Incremental"/>
    <m/>
    <m/>
    <s v="Facebook_Static_Post_ios14_5"/>
    <s v="Facebook"/>
    <x v="8"/>
    <s v=" DTC"/>
    <x v="52"/>
    <s v="Pre"/>
    <s v="Pre"/>
    <n v="0"/>
  </r>
  <r>
    <s v="Media"/>
    <s v="Incremental"/>
    <m/>
    <m/>
    <s v="Facebook_Static_Post_ios14_5"/>
    <s v="Facebook"/>
    <x v="8"/>
    <s v=" DTC"/>
    <x v="53"/>
    <s v="Pre"/>
    <s v="Pre"/>
    <n v="0"/>
  </r>
  <r>
    <s v="Media"/>
    <s v="Incremental"/>
    <m/>
    <m/>
    <s v="Facebook_Static_Post_ios14_5"/>
    <s v="Facebook"/>
    <x v="8"/>
    <s v=" DTC"/>
    <x v="54"/>
    <s v="Pre"/>
    <s v="Pre"/>
    <n v="0"/>
  </r>
  <r>
    <s v="Media"/>
    <s v="Incremental"/>
    <m/>
    <m/>
    <s v="Facebook_Static_Post_ios14_5"/>
    <s v="Facebook"/>
    <x v="8"/>
    <s v=" DTC"/>
    <x v="55"/>
    <s v="Pre"/>
    <s v="Pre"/>
    <n v="0"/>
  </r>
  <r>
    <s v="Media"/>
    <s v="Incremental"/>
    <m/>
    <m/>
    <s v="Facebook_Static_Post_ios14_5"/>
    <s v="Facebook"/>
    <x v="8"/>
    <s v=" DTC"/>
    <x v="56"/>
    <s v="Pre"/>
    <s v="Pre"/>
    <n v="0"/>
  </r>
  <r>
    <s v="Media"/>
    <s v="Incremental"/>
    <m/>
    <m/>
    <s v="Facebook_Static_Post_ios14_5"/>
    <s v="Facebook"/>
    <x v="8"/>
    <s v=" DTC"/>
    <x v="57"/>
    <s v="Post"/>
    <s v="Post"/>
    <n v="0"/>
  </r>
  <r>
    <s v="Media"/>
    <s v="Incremental"/>
    <m/>
    <m/>
    <s v="Facebook_Static_Post_ios14_5"/>
    <s v="Facebook"/>
    <x v="8"/>
    <s v=" DTC"/>
    <x v="58"/>
    <s v="Post"/>
    <s v="Post"/>
    <n v="3.9999999999999998E-7"/>
  </r>
  <r>
    <s v="Media"/>
    <s v="Incremental"/>
    <m/>
    <m/>
    <s v="Facebook_Static_Post_ios14_5"/>
    <s v="Facebook"/>
    <x v="8"/>
    <s v=" DTC"/>
    <x v="59"/>
    <s v="Post"/>
    <s v="Post"/>
    <n v="3.5500000000000002E-5"/>
  </r>
  <r>
    <s v="Media"/>
    <s v="Incremental"/>
    <m/>
    <m/>
    <s v="Facebook_Static_Post_ios14_5"/>
    <s v="Facebook"/>
    <x v="8"/>
    <s v=" DTC"/>
    <x v="60"/>
    <s v="Post"/>
    <s v="Post"/>
    <n v="9.0620000000000002E-4"/>
  </r>
  <r>
    <s v="Media"/>
    <s v="Incremental"/>
    <m/>
    <m/>
    <s v="Facebook_Static_Post_ios14_5"/>
    <s v="Facebook"/>
    <x v="8"/>
    <s v=" DTC"/>
    <x v="61"/>
    <s v="Post"/>
    <s v="Post"/>
    <n v="8.9514E-3"/>
  </r>
  <r>
    <s v="Media"/>
    <s v="Incremental"/>
    <m/>
    <m/>
    <s v="Facebook_Static_Post_ios14_5"/>
    <s v="Facebook"/>
    <x v="8"/>
    <s v=" DTC"/>
    <x v="62"/>
    <s v="Post"/>
    <s v="Post"/>
    <n v="5.0889499999999997E-2"/>
  </r>
  <r>
    <s v="Media"/>
    <s v="Incremental"/>
    <m/>
    <m/>
    <s v="Facebook_Static_Post_ios14_5"/>
    <s v="Facebook"/>
    <x v="8"/>
    <s v=" DTC"/>
    <x v="63"/>
    <s v="Post"/>
    <s v="Post"/>
    <n v="0.20564959999999999"/>
  </r>
  <r>
    <s v="Media"/>
    <s v="Incremental"/>
    <m/>
    <m/>
    <s v="Facebook_Static_Post_ios14_5"/>
    <s v="Facebook"/>
    <x v="8"/>
    <s v=" DTC"/>
    <x v="64"/>
    <s v="Post"/>
    <s v="Post"/>
    <n v="0.65625840000000002"/>
  </r>
  <r>
    <s v="Media"/>
    <s v="Incremental"/>
    <m/>
    <m/>
    <s v="Facebook_Static_Post_ios14_5"/>
    <s v="Facebook"/>
    <x v="8"/>
    <s v=" DTC"/>
    <x v="65"/>
    <s v="Post"/>
    <s v="Post"/>
    <n v="1.7537096999999999"/>
  </r>
  <r>
    <s v="Media"/>
    <s v="Incremental"/>
    <m/>
    <m/>
    <s v="Facebook_Static_Post_ios14_5"/>
    <s v="Facebook"/>
    <x v="8"/>
    <s v=" DTC"/>
    <x v="66"/>
    <s v="Post"/>
    <s v="Post"/>
    <n v="4.0772145000000002"/>
  </r>
  <r>
    <s v="Media"/>
    <s v="Incremental"/>
    <m/>
    <m/>
    <s v="Facebook_Static_Post_ios14_5"/>
    <s v="Facebook"/>
    <x v="8"/>
    <s v=" DTC"/>
    <x v="67"/>
    <s v="Post"/>
    <s v="Post"/>
    <n v="8.4781765"/>
  </r>
  <r>
    <s v="Media"/>
    <s v="Incremental"/>
    <m/>
    <m/>
    <s v="Facebook_Static_Post_ios14_5"/>
    <s v="Facebook"/>
    <x v="8"/>
    <s v=" DTC"/>
    <x v="68"/>
    <s v="Post"/>
    <s v="Post"/>
    <n v="16.101672900000001"/>
  </r>
  <r>
    <s v="Media"/>
    <s v="Incremental"/>
    <m/>
    <m/>
    <s v="Facebook_Static_Post_ios14_5"/>
    <s v="Facebook"/>
    <x v="8"/>
    <s v=" DTC"/>
    <x v="69"/>
    <s v="Post"/>
    <s v="Post"/>
    <n v="28.3841219"/>
  </r>
  <r>
    <s v="Media"/>
    <s v="Incremental"/>
    <m/>
    <m/>
    <s v="Facebook_Static_Post_ios14_5"/>
    <s v="Facebook"/>
    <x v="8"/>
    <s v=" DTC"/>
    <x v="70"/>
    <s v="Post"/>
    <s v="Post"/>
    <n v="47.0289328"/>
  </r>
  <r>
    <s v="Media"/>
    <s v="Incremental"/>
    <m/>
    <m/>
    <s v="Facebook_Static_Post_ios14_5"/>
    <s v="Facebook"/>
    <x v="8"/>
    <s v=" DTC"/>
    <x v="71"/>
    <s v="Post"/>
    <s v="Post"/>
    <n v="73.963742199999999"/>
  </r>
  <r>
    <s v="Media"/>
    <s v="Incremental"/>
    <m/>
    <m/>
    <s v="Facebook_Static_Post_ios14_5"/>
    <s v="Facebook"/>
    <x v="8"/>
    <s v=" DTC"/>
    <x v="72"/>
    <s v="Post"/>
    <s v="Post"/>
    <n v="111.2837047"/>
  </r>
  <r>
    <s v="Media"/>
    <s v="Incremental"/>
    <m/>
    <m/>
    <s v="Facebook_Static_Post_ios14_5"/>
    <s v="Facebook"/>
    <x v="8"/>
    <s v=" DTC"/>
    <x v="73"/>
    <s v="Post"/>
    <s v="Post"/>
    <n v="161.1855338"/>
  </r>
  <r>
    <s v="Media"/>
    <s v="Incremental"/>
    <m/>
    <m/>
    <s v="Facebook_Static_Post_ios14_5"/>
    <s v="Facebook"/>
    <x v="8"/>
    <s v=" DTC"/>
    <x v="74"/>
    <s v="Post"/>
    <s v="Post"/>
    <n v="225.89678219999999"/>
  </r>
  <r>
    <s v="Media"/>
    <s v="Incremental"/>
    <m/>
    <m/>
    <s v="Facebook_Static_Post_ios14_5"/>
    <s v="Facebook"/>
    <x v="8"/>
    <s v=" DTC"/>
    <x v="75"/>
    <s v="Post"/>
    <s v="Post"/>
    <n v="307.60438399999998"/>
  </r>
  <r>
    <s v="Media"/>
    <s v="Incremental"/>
    <m/>
    <m/>
    <s v="Facebook_Static_Post_ios14_5"/>
    <s v="Facebook"/>
    <x v="8"/>
    <s v=" DTC"/>
    <x v="76"/>
    <s v="Post"/>
    <s v="Post"/>
    <n v="408.38586350000003"/>
  </r>
  <r>
    <s v="Media"/>
    <s v="Incremental"/>
    <m/>
    <m/>
    <s v="Facebook_Static_Post_ios14_5"/>
    <s v="Facebook"/>
    <x v="8"/>
    <s v=" DTC"/>
    <x v="77"/>
    <s v="Post"/>
    <s v="Post"/>
    <n v="530.14594469999997"/>
  </r>
  <r>
    <s v="Media"/>
    <s v="Incremental"/>
    <m/>
    <m/>
    <s v="Facebook_Static_Post_ios14_5"/>
    <s v="Facebook"/>
    <x v="8"/>
    <s v=" DTC"/>
    <x v="78"/>
    <s v="Post"/>
    <s v="Post"/>
    <n v="674.56061390000002"/>
  </r>
  <r>
    <s v="Media"/>
    <s v="Incremental"/>
    <m/>
    <m/>
    <s v="Facebook_Static_Post_ios14_5"/>
    <s v="Facebook"/>
    <x v="8"/>
    <s v=" DTC"/>
    <x v="79"/>
    <s v="Post"/>
    <s v="Post"/>
    <n v="843.03005689999998"/>
  </r>
  <r>
    <s v="Media"/>
    <s v="Incremental"/>
    <m/>
    <m/>
    <s v="Facebook_Static_Post_ios14_5"/>
    <s v="Facebook"/>
    <x v="8"/>
    <s v=" DTC"/>
    <x v="80"/>
    <s v="Post"/>
    <s v="Post"/>
    <n v="1036.6413101999999"/>
  </r>
  <r>
    <s v="Media"/>
    <s v="Incremental"/>
    <m/>
    <m/>
    <s v="Facebook_Static_Post_ios14_5"/>
    <s v="Facebook"/>
    <x v="8"/>
    <s v=" DTC"/>
    <x v="81"/>
    <s v="Post"/>
    <s v="Post"/>
    <n v="1256.1409725000001"/>
  </r>
  <r>
    <s v="Media"/>
    <s v="Incremental"/>
    <m/>
    <m/>
    <s v="Facebook_Static_Post_ios14_5"/>
    <s v="Facebook"/>
    <x v="8"/>
    <s v=" DTC"/>
    <x v="82"/>
    <s v="Post"/>
    <s v="Post"/>
    <n v="1501.9179005999999"/>
  </r>
  <r>
    <s v="Media"/>
    <s v="Incremental"/>
    <m/>
    <m/>
    <s v="Facebook_Static_Post_ios14_5"/>
    <s v="Facebook"/>
    <x v="8"/>
    <s v=" DTC"/>
    <x v="83"/>
    <s v="Post"/>
    <s v="Post"/>
    <n v="1773.9954818000001"/>
  </r>
  <r>
    <s v="Media"/>
    <s v="Incremental"/>
    <m/>
    <m/>
    <s v="Facebook_Static_Post_ios14_5"/>
    <s v="Facebook"/>
    <x v="8"/>
    <s v=" DTC"/>
    <x v="84"/>
    <s v="Post"/>
    <s v="Post"/>
    <n v="2072.0328098"/>
  </r>
  <r>
    <s v="Media"/>
    <s v="Incremental"/>
    <m/>
    <m/>
    <s v="Facebook_Static_Post_ios14_5"/>
    <s v="Facebook"/>
    <x v="8"/>
    <s v=" DTC"/>
    <x v="85"/>
    <s v="Post"/>
    <s v="Post"/>
    <n v="2381.6063626999999"/>
  </r>
  <r>
    <s v="Media"/>
    <s v="Incremental"/>
    <m/>
    <m/>
    <s v="Facebook_Static_Post_ios14_5"/>
    <s v="Facebook"/>
    <x v="8"/>
    <s v=" DTC"/>
    <x v="86"/>
    <s v="Post"/>
    <s v="Post"/>
    <n v="2372.8143564000002"/>
  </r>
  <r>
    <s v="Media"/>
    <s v="Incremental"/>
    <m/>
    <m/>
    <s v="Facebook_Static_Post_ios14_5"/>
    <s v="Facebook"/>
    <x v="8"/>
    <s v=" DTC"/>
    <x v="87"/>
    <s v="Post"/>
    <s v="Post"/>
    <n v="2087.55123"/>
  </r>
  <r>
    <s v="Media"/>
    <s v="Incremental"/>
    <m/>
    <m/>
    <s v="Facebook_Static_Post_ios14_5"/>
    <s v="Facebook"/>
    <x v="8"/>
    <s v=" DTC"/>
    <x v="88"/>
    <s v="Post"/>
    <s v="Post"/>
    <n v="1305.6153128999999"/>
  </r>
  <r>
    <s v="Media"/>
    <s v="Incremental"/>
    <m/>
    <m/>
    <s v="Facebook_Static_Post_ios14_5"/>
    <s v="Facebook"/>
    <x v="8"/>
    <s v=" DTC"/>
    <x v="89"/>
    <s v="Post"/>
    <s v="Post"/>
    <n v="324.82491040000002"/>
  </r>
  <r>
    <s v="Media"/>
    <s v="Incremental"/>
    <m/>
    <m/>
    <s v="Facebook_Static_Post_ios14_5"/>
    <s v="Facebook"/>
    <x v="8"/>
    <s v=" DTC"/>
    <x v="90"/>
    <s v="Post"/>
    <s v="Post"/>
    <n v="0"/>
  </r>
  <r>
    <s v="Media"/>
    <s v="Incremental"/>
    <m/>
    <m/>
    <s v="Facebook_Static_Post_ios14_5"/>
    <s v="Facebook"/>
    <x v="8"/>
    <s v=" DTC"/>
    <x v="91"/>
    <s v="Post"/>
    <s v="Post"/>
    <n v="0"/>
  </r>
  <r>
    <s v="Media"/>
    <s v="Incremental"/>
    <m/>
    <m/>
    <s v="Facebook_Static_Post_ios14_5"/>
    <s v="Facebook"/>
    <x v="8"/>
    <s v=" DTC"/>
    <x v="92"/>
    <s v="Post"/>
    <s v="Post"/>
    <n v="0"/>
  </r>
  <r>
    <s v="Media"/>
    <s v="Incremental"/>
    <m/>
    <m/>
    <s v="Facebook_Static_Post_ios14_5"/>
    <s v="Facebook"/>
    <x v="8"/>
    <s v=" DTC"/>
    <x v="93"/>
    <s v="Post"/>
    <s v="Post"/>
    <n v="0"/>
  </r>
  <r>
    <s v="Media"/>
    <s v="Incremental"/>
    <m/>
    <m/>
    <s v="Facebook_Static_Post_ios14_5"/>
    <s v="Facebook"/>
    <x v="8"/>
    <s v=" DTC"/>
    <x v="94"/>
    <s v="Post"/>
    <s v="Post"/>
    <n v="0"/>
  </r>
  <r>
    <s v="Media"/>
    <s v="Incremental"/>
    <m/>
    <m/>
    <s v="Facebook_Static_Post_ios14_5"/>
    <s v="Facebook"/>
    <x v="8"/>
    <s v=" DTC"/>
    <x v="95"/>
    <s v="Post"/>
    <s v="Post"/>
    <n v="0"/>
  </r>
  <r>
    <s v="Media"/>
    <s v="Incremental"/>
    <m/>
    <m/>
    <s v="Facebook_Static_Post_ios14_5"/>
    <s v="Facebook"/>
    <x v="8"/>
    <s v=" DTC"/>
    <x v="96"/>
    <s v="Post"/>
    <s v="Post"/>
    <n v="0"/>
  </r>
  <r>
    <s v="Media"/>
    <s v="Incremental"/>
    <m/>
    <m/>
    <s v="Facebook_Static_Post_ios14_5"/>
    <s v="Facebook"/>
    <x v="8"/>
    <s v=" DTC"/>
    <x v="97"/>
    <s v="Post"/>
    <s v="Post"/>
    <n v="0"/>
  </r>
  <r>
    <s v="Media"/>
    <s v="Incremental"/>
    <m/>
    <m/>
    <s v="Facebook_Static_Post_ios14_5"/>
    <s v="Facebook"/>
    <x v="8"/>
    <s v=" DTC"/>
    <x v="98"/>
    <s v="Post"/>
    <s v="Post"/>
    <n v="0"/>
  </r>
  <r>
    <s v="Media"/>
    <s v="Incremental"/>
    <m/>
    <m/>
    <s v="Facebook_Static_Post_ios14_5"/>
    <s v="Facebook"/>
    <x v="8"/>
    <s v=" DTC"/>
    <x v="99"/>
    <s v="Post"/>
    <s v="Post"/>
    <n v="0"/>
  </r>
  <r>
    <s v="Media"/>
    <s v="Incremental"/>
    <m/>
    <m/>
    <s v="Facebook_Static_Post_ios14_5"/>
    <s v="Facebook"/>
    <x v="8"/>
    <s v=" DTC"/>
    <x v="100"/>
    <s v="Post"/>
    <s v="Post"/>
    <n v="0"/>
  </r>
  <r>
    <s v="Media"/>
    <s v="Incremental"/>
    <m/>
    <m/>
    <s v="Facebook_Static_Post_ios14_5"/>
    <s v="Facebook"/>
    <x v="8"/>
    <s v=" DTC"/>
    <x v="101"/>
    <s v="Post"/>
    <s v="Post"/>
    <n v="0"/>
  </r>
  <r>
    <s v="Media"/>
    <s v="Incremental"/>
    <m/>
    <m/>
    <s v="Facebook_Static_Post_ios14_5"/>
    <s v="Facebook"/>
    <x v="8"/>
    <s v=" DTC"/>
    <x v="102"/>
    <s v="Post"/>
    <s v="Post"/>
    <n v="0"/>
  </r>
  <r>
    <s v="Media"/>
    <s v="Incremental"/>
    <m/>
    <m/>
    <s v="Facebook_Static_Post_ios14_5"/>
    <s v="Facebook"/>
    <x v="8"/>
    <s v=" DTC"/>
    <x v="103"/>
    <s v="Post"/>
    <s v="Post"/>
    <n v="0"/>
  </r>
  <r>
    <s v="Media"/>
    <s v="Incremental"/>
    <m/>
    <m/>
    <s v="Facebook_Static_Post_ios14_5"/>
    <s v="Facebook"/>
    <x v="8"/>
    <s v=" DTC"/>
    <x v="104"/>
    <s v="Post"/>
    <s v="Post"/>
    <n v="0"/>
  </r>
  <r>
    <s v="Media"/>
    <s v="Incremental"/>
    <m/>
    <m/>
    <s v="Facebook_Static_Post_ios14_5"/>
    <s v="Facebook"/>
    <x v="8"/>
    <s v=" DTC"/>
    <x v="105"/>
    <s v="Post"/>
    <s v="Post"/>
    <n v="0"/>
  </r>
  <r>
    <s v="Media"/>
    <s v="Incremental"/>
    <m/>
    <m/>
    <s v="Facebook_Static_Post_ios14_5"/>
    <s v="Facebook"/>
    <x v="8"/>
    <s v=" DTC"/>
    <x v="106"/>
    <s v="Post"/>
    <s v="Post"/>
    <n v="0"/>
  </r>
  <r>
    <s v="Media"/>
    <s v="Incremental"/>
    <m/>
    <m/>
    <s v="Facebook_Static_Post_ios14_5"/>
    <s v="Facebook"/>
    <x v="8"/>
    <s v=" DTC"/>
    <x v="107"/>
    <s v="Post"/>
    <s v="Post"/>
    <n v="0"/>
  </r>
  <r>
    <s v="Media"/>
    <s v="Incremental"/>
    <m/>
    <m/>
    <s v="Facebook_Static_Post_ios14_5"/>
    <s v="Facebook"/>
    <x v="8"/>
    <s v=" DTC"/>
    <x v="108"/>
    <s v="Post"/>
    <s v="Post"/>
    <n v="0"/>
  </r>
  <r>
    <s v="Media"/>
    <s v="Incremental"/>
    <m/>
    <m/>
    <s v="Facebook_Static_Post_ios14_5"/>
    <s v="Facebook"/>
    <x v="8"/>
    <s v=" DTC"/>
    <x v="109"/>
    <s v="Post"/>
    <s v="Post"/>
    <n v="0"/>
  </r>
  <r>
    <s v="Media"/>
    <s v="Incremental"/>
    <m/>
    <m/>
    <s v="Facebook_Static_Post_ios14_5"/>
    <s v="Facebook"/>
    <x v="8"/>
    <s v=" DTC"/>
    <x v="110"/>
    <s v="Post"/>
    <s v="Post"/>
    <n v="0"/>
  </r>
  <r>
    <s v="Media"/>
    <s v="Incremental"/>
    <m/>
    <m/>
    <s v="Facebook_Static_Post_ios14_5"/>
    <s v="Facebook"/>
    <x v="8"/>
    <s v=" DTC"/>
    <x v="111"/>
    <s v="Post"/>
    <s v="Post"/>
    <n v="0"/>
  </r>
  <r>
    <s v="Media"/>
    <s v="Incremental"/>
    <m/>
    <m/>
    <s v="Facebook_Static_Post_ios14_5"/>
    <s v="Facebook"/>
    <x v="8"/>
    <s v=" DTC"/>
    <x v="112"/>
    <s v="Post"/>
    <s v="Post"/>
    <n v="0"/>
  </r>
  <r>
    <s v="Media"/>
    <s v="Incremental"/>
    <m/>
    <m/>
    <s v="Facebook_Static_Post_ios14_5"/>
    <s v="Facebook"/>
    <x v="8"/>
    <s v=" DTC"/>
    <x v="113"/>
    <s v="Post"/>
    <s v="Post"/>
    <n v="0"/>
  </r>
  <r>
    <s v="Media"/>
    <s v="Incremental"/>
    <m/>
    <m/>
    <s v="Facebook_Static_Post_ios14_5"/>
    <s v="Facebook"/>
    <x v="8"/>
    <s v=" DTC"/>
    <x v="114"/>
    <s v="Post"/>
    <n v="0"/>
    <n v="0"/>
  </r>
  <r>
    <s v="Media"/>
    <s v="Incremental"/>
    <m/>
    <m/>
    <s v="Facebook_Static_Post_ios14_5"/>
    <s v="Facebook"/>
    <x v="8"/>
    <s v=" DTC"/>
    <x v="115"/>
    <s v="Post"/>
    <n v="0"/>
    <n v="0"/>
  </r>
  <r>
    <s v="Media"/>
    <s v="Incremental"/>
    <m/>
    <m/>
    <s v="Facebook_Static_Post_ios14_5"/>
    <s v="Facebook"/>
    <x v="8"/>
    <s v=" DTC"/>
    <x v="116"/>
    <s v="Post"/>
    <n v="0"/>
    <n v="0"/>
  </r>
  <r>
    <s v="Media"/>
    <s v="Incremental"/>
    <m/>
    <m/>
    <s v="Facebook_Static_Post_ios14_5"/>
    <s v="Facebook"/>
    <x v="8"/>
    <s v=" DTC"/>
    <x v="117"/>
    <s v="Post"/>
    <n v="0"/>
    <n v="0"/>
  </r>
  <r>
    <s v="Media"/>
    <s v="Incremental"/>
    <m/>
    <m/>
    <s v="Facebook_Static_Post_ios14_5"/>
    <s v="Facebook"/>
    <x v="8"/>
    <s v=" DTC"/>
    <x v="118"/>
    <s v="Post"/>
    <n v="0"/>
    <n v="0"/>
  </r>
  <r>
    <s v="Media"/>
    <s v="Incremental"/>
    <m/>
    <m/>
    <s v="Facebook_Static_Post_ios14_5"/>
    <s v="Facebook"/>
    <x v="8"/>
    <s v=" DTC"/>
    <x v="119"/>
    <s v="Post"/>
    <n v="0"/>
    <n v="0"/>
  </r>
  <r>
    <s v="Media"/>
    <s v="Incremental"/>
    <m/>
    <m/>
    <s v="Facebook_Static_Post_ios14_5"/>
    <s v="Facebook"/>
    <x v="8"/>
    <s v=" DTC"/>
    <x v="120"/>
    <s v="Post"/>
    <n v="0"/>
    <n v="0"/>
  </r>
  <r>
    <s v="Media"/>
    <s v="Incremental"/>
    <m/>
    <m/>
    <s v="Facebook_Static_Post_ios14_5"/>
    <s v="Facebook"/>
    <x v="8"/>
    <s v=" DTC"/>
    <x v="121"/>
    <s v="Post"/>
    <n v="0"/>
    <n v="0"/>
  </r>
  <r>
    <s v="Media"/>
    <s v="Incremental"/>
    <m/>
    <m/>
    <s v="Facebook_Static_Post_ios14_5"/>
    <s v="Facebook"/>
    <x v="8"/>
    <s v=" DTC"/>
    <x v="122"/>
    <s v="Post"/>
    <n v="0"/>
    <n v="0"/>
  </r>
  <r>
    <s v="Media"/>
    <s v="Incremental"/>
    <m/>
    <m/>
    <s v="Facebook_Static_Post_ios14_5"/>
    <s v="Facebook"/>
    <x v="8"/>
    <s v=" DTC"/>
    <x v="123"/>
    <s v="Post"/>
    <n v="0"/>
    <n v="0"/>
  </r>
  <r>
    <s v="Media"/>
    <s v="Incremental"/>
    <m/>
    <m/>
    <s v="Facebook_Static_Post_ios14_5"/>
    <s v="Facebook"/>
    <x v="8"/>
    <s v=" DTC"/>
    <x v="124"/>
    <s v="Post"/>
    <n v="0"/>
    <n v="0"/>
  </r>
  <r>
    <s v="Media"/>
    <s v="Incremental"/>
    <m/>
    <m/>
    <s v="Facebook_Static_Post_ios14_5"/>
    <s v="Facebook"/>
    <x v="8"/>
    <s v=" DTC"/>
    <x v="125"/>
    <s v="Post"/>
    <n v="0"/>
    <n v="0"/>
  </r>
  <r>
    <s v="Media"/>
    <s v="Incremental"/>
    <m/>
    <m/>
    <s v="Facebook_Static_Post_ios14_5"/>
    <s v="Facebook"/>
    <x v="8"/>
    <s v=" DTC"/>
    <x v="126"/>
    <s v="Post"/>
    <n v="0"/>
    <n v="0"/>
  </r>
  <r>
    <s v="Media"/>
    <s v="Incremental"/>
    <m/>
    <m/>
    <s v="Facebook_Static_Post_ios14_5"/>
    <s v="Facebook"/>
    <x v="8"/>
    <s v=" DTC"/>
    <x v="127"/>
    <s v="Post"/>
    <n v="0"/>
    <n v="0"/>
  </r>
  <r>
    <s v="Media"/>
    <s v="Incremental"/>
    <m/>
    <m/>
    <s v="Facebook_Static_Post_ios14_5"/>
    <s v="Facebook"/>
    <x v="8"/>
    <s v=" DTC"/>
    <x v="128"/>
    <s v="Post"/>
    <n v="0"/>
    <n v="1.3499999999999999E-5"/>
  </r>
  <r>
    <s v="Media"/>
    <s v="Incremental"/>
    <m/>
    <m/>
    <s v="Facebook_Static_Post_ios14_5"/>
    <s v="Facebook"/>
    <x v="8"/>
    <s v=" DTC"/>
    <x v="129"/>
    <s v="Post"/>
    <n v="0"/>
    <n v="7.9080000000000003E-4"/>
  </r>
  <r>
    <s v="Media"/>
    <s v="Incremental"/>
    <m/>
    <m/>
    <s v="Facebook_Static_Post_ios14_5"/>
    <s v="Facebook"/>
    <x v="8"/>
    <s v=" DTC"/>
    <x v="130"/>
    <s v="Post"/>
    <n v="0"/>
    <n v="8.6309000000000004E-3"/>
  </r>
  <r>
    <s v="Media"/>
    <s v="Incremental"/>
    <m/>
    <m/>
    <s v="Facebook_Static_Post_ios14_5"/>
    <s v="Facebook"/>
    <x v="8"/>
    <s v=" DTC"/>
    <x v="131"/>
    <s v="Post"/>
    <n v="0"/>
    <n v="4.69305E-2"/>
  </r>
  <r>
    <s v="Media"/>
    <s v="Incremental"/>
    <m/>
    <m/>
    <s v="Facebook_Static_Post_ios14_5"/>
    <s v="Facebook"/>
    <x v="8"/>
    <s v=" DTC"/>
    <x v="132"/>
    <s v="Post"/>
    <n v="0"/>
    <n v="0.17181740000000001"/>
  </r>
  <r>
    <s v="Media"/>
    <s v="Incremental"/>
    <m/>
    <m/>
    <s v="Facebook_Static_Post_ios14_5"/>
    <s v="Facebook"/>
    <x v="8"/>
    <s v=" DTC"/>
    <x v="133"/>
    <s v="Post"/>
    <n v="0"/>
    <n v="0.48717579999999999"/>
  </r>
  <r>
    <s v="Media"/>
    <s v="Incremental"/>
    <m/>
    <m/>
    <s v="Facebook_Static_Post_ios14_5"/>
    <s v="Facebook"/>
    <x v="8"/>
    <s v=" DTC"/>
    <x v="134"/>
    <s v="Post"/>
    <n v="0"/>
    <n v="1.1559664999999999"/>
  </r>
  <r>
    <s v="Media"/>
    <s v="Incremental"/>
    <m/>
    <m/>
    <s v="Facebook_Static_Post_ios14_5"/>
    <s v="Facebook"/>
    <x v="8"/>
    <s v=" DTC"/>
    <x v="135"/>
    <s v="Post"/>
    <n v="0"/>
    <n v="2.4063983000000002"/>
  </r>
  <r>
    <s v="Media"/>
    <s v="Incremental"/>
    <m/>
    <m/>
    <s v="Facebook_Static_Post_ios14_5"/>
    <s v="Facebook"/>
    <x v="8"/>
    <s v=" DTC"/>
    <x v="136"/>
    <s v="Post"/>
    <n v="0"/>
    <n v="4.5326203999999999"/>
  </r>
  <r>
    <s v="Media"/>
    <s v="Incremental"/>
    <m/>
    <m/>
    <s v="Facebook_Static_Post_ios14_5"/>
    <s v="Facebook"/>
    <x v="8"/>
    <s v=" DTC"/>
    <x v="137"/>
    <s v="Post"/>
    <n v="0"/>
    <n v="7.8903176999999998"/>
  </r>
  <r>
    <s v="Media"/>
    <s v="Incremental"/>
    <m/>
    <m/>
    <s v="Facebook_Static_Post_ios14_5"/>
    <s v="Facebook"/>
    <x v="8"/>
    <s v=" DTC"/>
    <x v="138"/>
    <s v="Post"/>
    <n v="0"/>
    <n v="12.888004799999999"/>
  </r>
  <r>
    <s v="Media"/>
    <s v="Incremental"/>
    <m/>
    <m/>
    <s v="Facebook_Static_Post_ios14_5"/>
    <s v="Facebook"/>
    <x v="8"/>
    <s v=" DTC"/>
    <x v="139"/>
    <s v="Post"/>
    <n v="0"/>
    <n v="19.975023100000001"/>
  </r>
  <r>
    <s v="Media"/>
    <s v="Incremental"/>
    <m/>
    <m/>
    <s v="Facebook_Static_Post_ios14_5"/>
    <s v="Facebook"/>
    <x v="8"/>
    <s v=" DTC"/>
    <x v="140"/>
    <s v="Post"/>
    <n v="0"/>
    <n v="29.6275625"/>
  </r>
  <r>
    <s v="Media"/>
    <s v="Incremental"/>
    <m/>
    <m/>
    <s v="Facebook_Static_Post_ios14_5"/>
    <s v="Facebook"/>
    <x v="8"/>
    <s v=" DTC"/>
    <x v="141"/>
    <s v="Post"/>
    <n v="0"/>
    <n v="42.335395200000001"/>
  </r>
  <r>
    <s v="Media"/>
    <s v="Incremental"/>
    <m/>
    <m/>
    <s v="Facebook_Static_Post_ios14_5"/>
    <s v="Facebook"/>
    <x v="8"/>
    <s v=" DTC"/>
    <x v="142"/>
    <s v="Post"/>
    <n v="0"/>
    <n v="58.593743199999999"/>
  </r>
  <r>
    <s v="Media"/>
    <s v="Incremental"/>
    <m/>
    <m/>
    <s v="Facebook_Static_Post_ios14_5"/>
    <s v="Facebook"/>
    <x v="8"/>
    <s v=" DTC"/>
    <x v="143"/>
    <s v="Post"/>
    <n v="0"/>
    <n v="78.904963199999997"/>
  </r>
  <r>
    <s v="Media"/>
    <s v="Incremental"/>
    <m/>
    <m/>
    <s v="Facebook_Static_Post_ios14_5"/>
    <s v="Facebook"/>
    <x v="8"/>
    <s v=" DTC"/>
    <x v="144"/>
    <s v="Post"/>
    <n v="0"/>
    <n v="103.7941837"/>
  </r>
  <r>
    <s v="Media"/>
    <s v="Incremental"/>
    <m/>
    <m/>
    <s v="Facebook_Static_Post_ios14_5"/>
    <s v="Facebook"/>
    <x v="8"/>
    <s v=" DTC"/>
    <x v="145"/>
    <s v="Post"/>
    <n v="0"/>
    <n v="133.83986569999999"/>
  </r>
  <r>
    <s v="Media"/>
    <s v="Incremental"/>
    <m/>
    <m/>
    <s v="Facebook_Static_Post_ios14_5"/>
    <s v="Facebook"/>
    <x v="8"/>
    <s v=" DTC"/>
    <x v="146"/>
    <s v="Post"/>
    <n v="0"/>
    <n v="169.7162261"/>
  </r>
  <r>
    <s v="Media"/>
    <s v="Incremental"/>
    <m/>
    <m/>
    <s v="Facebook_Static_Post_ios14_5"/>
    <s v="Facebook"/>
    <x v="8"/>
    <s v=" DTC"/>
    <x v="147"/>
    <s v="Post"/>
    <n v="0"/>
    <n v="212.24406479999999"/>
  </r>
  <r>
    <s v="Media"/>
    <s v="Incremental"/>
    <m/>
    <m/>
    <s v="Facebook_Static_Post_ios14_5"/>
    <s v="Facebook"/>
    <x v="8"/>
    <s v=" DTC"/>
    <x v="148"/>
    <s v="Post"/>
    <n v="0"/>
    <n v="262.44667670000001"/>
  </r>
  <r>
    <s v="Media"/>
    <s v="Incremental"/>
    <m/>
    <m/>
    <s v="Facebook_Static_Post_ios14_5"/>
    <s v="Facebook"/>
    <x v="8"/>
    <s v=" DTC"/>
    <x v="149"/>
    <s v="Post"/>
    <n v="0"/>
    <n v="321.6066581"/>
  </r>
  <r>
    <s v="Media"/>
    <s v="Incremental"/>
    <m/>
    <m/>
    <s v="Facebook_Static_Post_ios14_5"/>
    <s v="Facebook"/>
    <x v="8"/>
    <s v=" DTC"/>
    <x v="150"/>
    <s v="Post"/>
    <n v="0"/>
    <n v="391.31806260000002"/>
  </r>
  <r>
    <s v="Media"/>
    <s v="Incremental"/>
    <m/>
    <m/>
    <s v="Facebook_Static_Post_ios14_5"/>
    <s v="Facebook"/>
    <x v="8"/>
    <s v=" DTC"/>
    <x v="151"/>
    <s v="Post"/>
    <n v="0"/>
    <n v="473.52811989999998"/>
  </r>
  <r>
    <s v="Media"/>
    <s v="Incremental"/>
    <m/>
    <m/>
    <s v="Facebook_Static_Post_ios14_5"/>
    <s v="Facebook"/>
    <x v="8"/>
    <s v=" DTC"/>
    <x v="152"/>
    <s v="Post"/>
    <n v="0"/>
    <n v="570.56246699999997"/>
  </r>
  <r>
    <s v="Media"/>
    <s v="Incremental"/>
    <m/>
    <m/>
    <s v="Facebook_Static_Post_ios14_5"/>
    <s v="Facebook"/>
    <x v="8"/>
    <s v=" DTC"/>
    <x v="153"/>
    <s v="Post"/>
    <n v="0"/>
    <n v="685.12824069999999"/>
  </r>
  <r>
    <s v="Media"/>
    <s v="Incremental"/>
    <m/>
    <m/>
    <s v="Facebook_Static_Post_ios14_5"/>
    <s v="Facebook"/>
    <x v="8"/>
    <s v=" DTC"/>
    <x v="154"/>
    <s v="Post"/>
    <n v="0"/>
    <n v="820.29408390000003"/>
  </r>
  <r>
    <s v="Media"/>
    <s v="Incremental"/>
    <m/>
    <m/>
    <s v="Facebook_Static_Post_ios14_5"/>
    <s v="Facebook"/>
    <x v="8"/>
    <s v=" DTC"/>
    <x v="155"/>
    <s v="Post"/>
    <n v="0"/>
    <n v="542.83291029999998"/>
  </r>
  <r>
    <s v="Media"/>
    <s v="Incremental"/>
    <m/>
    <m/>
    <s v="Facebook_Static_Post_ios14_5"/>
    <s v="Facebook"/>
    <x v="8"/>
    <s v=" DTC"/>
    <x v="156"/>
    <s v="Post"/>
    <n v="0"/>
    <n v="351.89285169999999"/>
  </r>
  <r>
    <s v="Media"/>
    <s v="Incremental"/>
    <m/>
    <m/>
    <s v="Facebook_Static_Post_ios14_5"/>
    <s v="Facebook"/>
    <x v="8"/>
    <s v=" DTC"/>
    <x v="157"/>
    <s v="Post"/>
    <n v="0"/>
    <n v="478.91813409999997"/>
  </r>
  <r>
    <s v="Media"/>
    <s v="Incremental"/>
    <m/>
    <m/>
    <s v="Facebook_Static_Post_ios14_5"/>
    <s v="Facebook"/>
    <x v="8"/>
    <s v=" DTC"/>
    <x v="158"/>
    <s v="Post"/>
    <n v="0"/>
    <n v="638.11805900000002"/>
  </r>
  <r>
    <s v="Media"/>
    <s v="Incremental"/>
    <m/>
    <m/>
    <s v="Facebook_Static_Post_ios14_5"/>
    <s v="Facebook"/>
    <x v="8"/>
    <s v=" DTC"/>
    <x v="159"/>
    <s v="Post"/>
    <n v="0"/>
    <n v="834.08426829999996"/>
  </r>
  <r>
    <s v="Media"/>
    <s v="Incremental"/>
    <m/>
    <m/>
    <s v="Facebook_Static_Post_ios14_5"/>
    <s v="Facebook"/>
    <x v="8"/>
    <s v=" DTC"/>
    <x v="160"/>
    <s v="Post"/>
    <n v="0"/>
    <n v="1071.4025681000001"/>
  </r>
  <r>
    <s v="Media"/>
    <s v="Incremental"/>
    <m/>
    <m/>
    <s v="Facebook_Static_Post_ios14_5"/>
    <s v="Facebook"/>
    <x v="8"/>
    <s v=" DTC"/>
    <x v="161"/>
    <s v="Post"/>
    <n v="0"/>
    <n v="1354.5561081999999"/>
  </r>
  <r>
    <s v="Media"/>
    <s v="Incremental"/>
    <m/>
    <m/>
    <s v="Facebook_Static_Post_ios14_5"/>
    <s v="Facebook"/>
    <x v="8"/>
    <s v=" DTC"/>
    <x v="162"/>
    <s v="Post"/>
    <n v="0"/>
    <n v="1687.8319027"/>
  </r>
  <r>
    <s v="Media"/>
    <s v="Incremental"/>
    <m/>
    <m/>
    <s v="Facebook_Static_Post_ios14_5"/>
    <s v="Facebook"/>
    <x v="8"/>
    <s v=" DTC"/>
    <x v="163"/>
    <s v="Post"/>
    <n v="0"/>
    <n v="2075.2336257000002"/>
  </r>
  <r>
    <s v="Media"/>
    <s v="Incremental"/>
    <m/>
    <m/>
    <s v="Facebook_Static_Post_ios14_5"/>
    <s v="Facebook"/>
    <x v="8"/>
    <s v=" DTC"/>
    <x v="164"/>
    <s v="Post"/>
    <n v="0"/>
    <n v="2520.4023462999999"/>
  </r>
  <r>
    <s v="Media"/>
    <s v="Incremental"/>
    <m/>
    <m/>
    <s v="Facebook_Static_Post_ios14_5"/>
    <s v="Facebook"/>
    <x v="8"/>
    <s v=" DTC"/>
    <x v="165"/>
    <s v="Post"/>
    <n v="0"/>
    <n v="3026.5468535999998"/>
  </r>
  <r>
    <s v="Media"/>
    <s v="Incremental"/>
    <m/>
    <m/>
    <s v="Facebook_Static_Post_ios14_5"/>
    <s v="Facebook"/>
    <x v="8"/>
    <s v=" DTC"/>
    <x v="166"/>
    <s v="Post"/>
    <n v="0"/>
    <n v="3435.3222341999999"/>
  </r>
  <r>
    <s v="Media"/>
    <s v="Incremental"/>
    <m/>
    <m/>
    <s v="Facebook_Static_Post_ios14_5"/>
    <s v="Facebook"/>
    <x v="8"/>
    <s v=" DTC"/>
    <x v="167"/>
    <s v="Post"/>
    <n v="0"/>
    <n v="3669.5840391000002"/>
  </r>
  <r>
    <s v="Media"/>
    <s v="Incremental"/>
    <m/>
    <m/>
    <s v="Facebook_Static_Post_ios14_5"/>
    <s v="Facebook"/>
    <x v="8"/>
    <s v=" DTC"/>
    <x v="168"/>
    <s v="Post"/>
    <n v="0"/>
    <n v="3809.3800566"/>
  </r>
  <r>
    <s v="Media"/>
    <s v="Incremental"/>
    <m/>
    <m/>
    <s v="Facebook_Static_Post_ios14_5"/>
    <s v="Facebook"/>
    <x v="8"/>
    <s v=" DTC"/>
    <x v="169"/>
    <s v="Post"/>
    <n v="0"/>
    <n v="3638.7109790999998"/>
  </r>
  <r>
    <s v="Media"/>
    <s v="Incremental"/>
    <m/>
    <m/>
    <s v="Facebook_Static_Post_ios14_5"/>
    <s v="Facebook"/>
    <x v="8"/>
    <s v=" DTC"/>
    <x v="170"/>
    <s v="Post"/>
    <n v="0"/>
    <n v="3556.0616651"/>
  </r>
  <r>
    <s v="Media"/>
    <s v="Incremental"/>
    <m/>
    <m/>
    <s v="Facebook_Static_Post_ios14_5"/>
    <s v="Facebook"/>
    <x v="8"/>
    <s v=" DTC"/>
    <x v="171"/>
    <s v="Post"/>
    <n v="0"/>
    <n v="3512.8086585000001"/>
  </r>
  <r>
    <s v="Media"/>
    <s v="Incremental"/>
    <m/>
    <m/>
    <s v="Facebook_Static_Post_ios14_5"/>
    <s v="Facebook"/>
    <x v="8"/>
    <s v=" DTC"/>
    <x v="172"/>
    <s v="Post"/>
    <n v="0"/>
    <n v="3244.9836945000002"/>
  </r>
  <r>
    <s v="Media"/>
    <s v="Incremental"/>
    <m/>
    <m/>
    <s v="Facebook_Static_Post_ios14_5"/>
    <s v="Facebook"/>
    <x v="8"/>
    <s v=" DTC"/>
    <x v="173"/>
    <s v="Post"/>
    <n v="0"/>
    <n v="2967.4975915999999"/>
  </r>
  <r>
    <s v="Media"/>
    <s v="Incremental"/>
    <m/>
    <m/>
    <s v="Facebook_Static_Post_ios14_5"/>
    <s v="Facebook"/>
    <x v="8"/>
    <s v=" DTC"/>
    <x v="174"/>
    <s v="Post"/>
    <n v="0"/>
    <n v="2597.8350257000002"/>
  </r>
  <r>
    <s v="Media"/>
    <s v="Incremental"/>
    <m/>
    <m/>
    <s v="Facebook_Static_Post_ios14_5"/>
    <s v="Facebook"/>
    <x v="8"/>
    <s v=" DTC"/>
    <x v="175"/>
    <s v="Post"/>
    <n v="0"/>
    <n v="2389.3504993000001"/>
  </r>
  <r>
    <s v="Media"/>
    <s v="Incremental"/>
    <m/>
    <m/>
    <s v="Facebook_Static_Post_ios14_5"/>
    <s v="Facebook"/>
    <x v="8"/>
    <s v=" DTC"/>
    <x v="176"/>
    <s v="Post"/>
    <n v="0"/>
    <n v="2099.3859253999999"/>
  </r>
  <r>
    <s v="Media"/>
    <s v="Incremental"/>
    <m/>
    <m/>
    <s v="Facebook_Static_Post_ios14_5"/>
    <s v="Facebook"/>
    <x v="8"/>
    <s v=" DTC"/>
    <x v="177"/>
    <s v="Post"/>
    <n v="0"/>
    <n v="2082.8199417999999"/>
  </r>
  <r>
    <s v="Media"/>
    <s v="Incremental"/>
    <m/>
    <m/>
    <s v="Facebook_Static_Post_ios14_5"/>
    <s v="Facebook"/>
    <x v="8"/>
    <s v=" DTC"/>
    <x v="178"/>
    <s v="Post"/>
    <n v="0"/>
    <n v="2231.3297121999999"/>
  </r>
  <r>
    <s v="Media"/>
    <s v="Incremental"/>
    <m/>
    <m/>
    <s v="Facebook_Static_Post_ios14_5"/>
    <s v="Facebook"/>
    <x v="8"/>
    <s v=" DTC"/>
    <x v="179"/>
    <s v="Post"/>
    <n v="0"/>
    <n v="2218.686674"/>
  </r>
  <r>
    <s v="Media"/>
    <s v="Incremental"/>
    <m/>
    <m/>
    <s v="Facebook_Static_Post_ios14_5"/>
    <s v="Facebook"/>
    <x v="8"/>
    <s v=" DTC"/>
    <x v="180"/>
    <s v="Post"/>
    <n v="0"/>
    <n v="1951.5822370000001"/>
  </r>
  <r>
    <s v="Media"/>
    <s v="Incremental"/>
    <m/>
    <m/>
    <s v="Facebook_Static_Post_ios14_5"/>
    <s v="Facebook"/>
    <x v="8"/>
    <s v=" DTC"/>
    <x v="181"/>
    <s v="Post"/>
    <n v="0"/>
    <n v="1663.5151186000001"/>
  </r>
  <r>
    <s v="Media"/>
    <s v="Incremental"/>
    <m/>
    <m/>
    <s v="Facebook_Static_Post_ios14_5"/>
    <s v="Facebook"/>
    <x v="8"/>
    <s v=" DTC"/>
    <x v="182"/>
    <s v="Post"/>
    <n v="0"/>
    <n v="1684.8926864"/>
  </r>
  <r>
    <s v="Media"/>
    <s v="Incremental"/>
    <m/>
    <m/>
    <s v="Facebook_Static_Post_ios14_5"/>
    <s v="Facebook"/>
    <x v="8"/>
    <s v=" DTC"/>
    <x v="183"/>
    <s v="Post"/>
    <n v="0"/>
    <n v="1796.4875602"/>
  </r>
  <r>
    <s v="Media"/>
    <s v="Incremental"/>
    <m/>
    <m/>
    <s v="Facebook_Static_Post_ios14_5"/>
    <s v="Facebook"/>
    <x v="8"/>
    <s v=" DTC"/>
    <x v="184"/>
    <s v="Post"/>
    <n v="0"/>
    <n v="1815.4510859"/>
  </r>
  <r>
    <s v="Media"/>
    <s v="Incremental"/>
    <m/>
    <m/>
    <s v="Facebook_Static_Post_ios14_5"/>
    <s v="Facebook"/>
    <x v="8"/>
    <s v=" DTC"/>
    <x v="185"/>
    <s v="Post"/>
    <n v="0"/>
    <n v="1870.9877399"/>
  </r>
  <r>
    <s v="Media"/>
    <s v="Incremental"/>
    <m/>
    <m/>
    <s v="Facebook_Static_Post_ios14_5"/>
    <s v="Facebook"/>
    <x v="8"/>
    <s v=" DTC"/>
    <x v="186"/>
    <s v="Post"/>
    <n v="0"/>
    <n v="1838.4583866999999"/>
  </r>
  <r>
    <s v="Media"/>
    <s v="Incremental"/>
    <m/>
    <m/>
    <s v="Facebook_Static_Post_ios14_5"/>
    <s v="Facebook"/>
    <x v="8"/>
    <s v=" DTC"/>
    <x v="187"/>
    <s v="Post"/>
    <n v="0"/>
    <n v="1829.9691330999999"/>
  </r>
  <r>
    <s v="Media"/>
    <s v="Incremental"/>
    <m/>
    <m/>
    <s v="Facebook_Static_Post_ios14_5"/>
    <s v="Facebook"/>
    <x v="8"/>
    <s v=" DTC"/>
    <x v="188"/>
    <s v="Post"/>
    <n v="0"/>
    <n v="1869.3513361"/>
  </r>
  <r>
    <s v="Media"/>
    <s v="Incremental"/>
    <m/>
    <m/>
    <s v="Facebook_Static_Post_ios14_5"/>
    <s v="Facebook"/>
    <x v="8"/>
    <s v=" DTC"/>
    <x v="189"/>
    <s v="Post"/>
    <n v="0"/>
    <n v="1982.1695173999999"/>
  </r>
  <r>
    <s v="Media"/>
    <s v="Incremental"/>
    <m/>
    <m/>
    <s v="Facebook_Static_Post_ios14_5"/>
    <s v="Facebook"/>
    <x v="8"/>
    <s v=" DTC"/>
    <x v="190"/>
    <s v="Post"/>
    <n v="0"/>
    <n v="2060.1241534000001"/>
  </r>
  <r>
    <s v="Media"/>
    <s v="Incremental"/>
    <m/>
    <m/>
    <s v="Facebook_Static_Post_ios14_5"/>
    <s v="Facebook"/>
    <x v="8"/>
    <s v=" DTC"/>
    <x v="191"/>
    <s v="Post"/>
    <n v="0"/>
    <n v="2058.5280954"/>
  </r>
  <r>
    <s v="Media"/>
    <s v="Incremental"/>
    <m/>
    <m/>
    <s v="Facebook_Static_Post_ios14_5"/>
    <s v="Facebook"/>
    <x v="8"/>
    <s v=" DTC"/>
    <x v="192"/>
    <s v="Post"/>
    <n v="0"/>
    <n v="2122.0876538000002"/>
  </r>
  <r>
    <s v="Media"/>
    <s v="Incremental"/>
    <m/>
    <m/>
    <s v="Facebook_Static_Post_ios14_5"/>
    <s v="Facebook"/>
    <x v="8"/>
    <s v=" DTC"/>
    <x v="193"/>
    <s v="Post"/>
    <n v="0"/>
    <n v="2253.6635718000002"/>
  </r>
  <r>
    <s v="Media"/>
    <s v="Incremental"/>
    <m/>
    <m/>
    <s v="Facebook_Static_Post_ios14_5"/>
    <s v="Facebook"/>
    <x v="8"/>
    <s v=" DTC"/>
    <x v="194"/>
    <s v="Post"/>
    <n v="0"/>
    <n v="2409.2317014"/>
  </r>
  <r>
    <s v="Media"/>
    <s v="Incremental"/>
    <m/>
    <m/>
    <s v="Facebook_Static_Post_ios14_5"/>
    <s v="Facebook"/>
    <x v="8"/>
    <s v=" DTC"/>
    <x v="195"/>
    <s v="Post"/>
    <n v="0"/>
    <n v="2611.798796"/>
  </r>
  <r>
    <s v="Media"/>
    <s v="Incremental"/>
    <m/>
    <m/>
    <s v="Facebook_Static_Post_ios14_5"/>
    <s v="Facebook"/>
    <x v="8"/>
    <s v=" DTC"/>
    <x v="196"/>
    <s v="Post"/>
    <n v="0"/>
    <n v="2778.0291077000002"/>
  </r>
  <r>
    <s v="Media"/>
    <s v="Incremental"/>
    <m/>
    <m/>
    <s v="Facebook_Static_Post_ios14_5"/>
    <s v="Facebook"/>
    <x v="8"/>
    <s v=" DTC"/>
    <x v="197"/>
    <s v="Post"/>
    <n v="0"/>
    <n v="2997.1315651999998"/>
  </r>
  <r>
    <s v="Media"/>
    <s v="Incremental"/>
    <m/>
    <m/>
    <s v="Facebook_Static_Post_ios14_5"/>
    <s v="Facebook"/>
    <x v="8"/>
    <s v=" DTC"/>
    <x v="198"/>
    <s v="Post"/>
    <n v="0"/>
    <n v="3314.1439647000002"/>
  </r>
  <r>
    <s v="Media"/>
    <s v="Incremental"/>
    <m/>
    <m/>
    <s v="Facebook_Static_Post_ios14_5"/>
    <s v="Facebook"/>
    <x v="8"/>
    <s v=" DTC"/>
    <x v="199"/>
    <s v="Post"/>
    <n v="0"/>
    <n v="3765.6294195"/>
  </r>
  <r>
    <s v="Media"/>
    <s v="Incremental"/>
    <m/>
    <m/>
    <s v="Facebook_Static_Post_ios14_5"/>
    <s v="Facebook"/>
    <x v="8"/>
    <s v=" DTC"/>
    <x v="200"/>
    <s v="Post"/>
    <n v="0"/>
    <n v="4275.9538782999998"/>
  </r>
  <r>
    <s v="Media"/>
    <s v="Incremental"/>
    <m/>
    <m/>
    <s v="Facebook_Static_Post_ios14_5"/>
    <s v="Facebook"/>
    <x v="8"/>
    <s v=" DTC"/>
    <x v="201"/>
    <s v="Post"/>
    <n v="0"/>
    <n v="4693.4594414000003"/>
  </r>
  <r>
    <s v="Media"/>
    <s v="Incremental"/>
    <m/>
    <m/>
    <s v="Facebook_Static_Post_ios14_5"/>
    <s v="Facebook"/>
    <x v="8"/>
    <s v=" DTC"/>
    <x v="202"/>
    <s v="Post"/>
    <n v="0"/>
    <n v="5226.0958600000004"/>
  </r>
  <r>
    <s v="Media"/>
    <s v="Incremental"/>
    <m/>
    <m/>
    <s v="Facebook_Static_Post_ios14_5"/>
    <s v="Facebook"/>
    <x v="8"/>
    <s v=" DTC"/>
    <x v="203"/>
    <s v="Post"/>
    <n v="0"/>
    <n v="5717.4007826999996"/>
  </r>
  <r>
    <s v="Media"/>
    <s v="Incremental"/>
    <m/>
    <m/>
    <s v="Facebook_Static_Post_ios14_5"/>
    <s v="Facebook"/>
    <x v="8"/>
    <s v=" DTC"/>
    <x v="204"/>
    <s v="Post"/>
    <n v="0"/>
    <n v="6022.4423264999996"/>
  </r>
  <r>
    <s v="Media"/>
    <s v="Incremental"/>
    <m/>
    <m/>
    <s v="Facebook_Static_Post_ios14_5"/>
    <s v="Facebook"/>
    <x v="8"/>
    <s v=" DTC"/>
    <x v="205"/>
    <s v="Post"/>
    <n v="0"/>
    <n v="6235.2923687000002"/>
  </r>
  <r>
    <s v="Media"/>
    <s v="Incremental"/>
    <m/>
    <m/>
    <s v="Facebook_Static_Post_ios14_5"/>
    <s v="Facebook"/>
    <x v="8"/>
    <s v=" DTC"/>
    <x v="206"/>
    <s v="Post"/>
    <n v="0"/>
    <n v="6268.5790331999997"/>
  </r>
  <r>
    <s v="Media"/>
    <s v="Incremental"/>
    <m/>
    <m/>
    <s v="Facebook_Static_Post_ios14_5"/>
    <s v="Facebook"/>
    <x v="8"/>
    <s v=" DTC"/>
    <x v="207"/>
    <s v="Post"/>
    <n v="0"/>
    <n v="6324.7221374999999"/>
  </r>
  <r>
    <s v="Media"/>
    <s v="Incremental"/>
    <m/>
    <m/>
    <s v="Facebook_Static_Post_ios14_5"/>
    <s v="Facebook"/>
    <x v="8"/>
    <s v=" DTC"/>
    <x v="208"/>
    <s v="Post"/>
    <n v="0"/>
    <n v="6615.0755287000002"/>
  </r>
  <r>
    <s v="Media"/>
    <s v="Incremental"/>
    <m/>
    <m/>
    <s v="Facebook_Static_Post_ios14_5"/>
    <s v="Facebook"/>
    <x v="8"/>
    <s v=" DTC"/>
    <x v="209"/>
    <s v="Post"/>
    <n v="0"/>
    <n v="6864.5484268"/>
  </r>
  <r>
    <s v="Media"/>
    <s v="Incremental"/>
    <m/>
    <m/>
    <s v="Facebook_Static_Post_ios14_5"/>
    <s v="Facebook"/>
    <x v="8"/>
    <s v=" DTC"/>
    <x v="210"/>
    <s v="Post"/>
    <n v="0"/>
    <n v="7112.3619422000002"/>
  </r>
  <r>
    <s v="Media"/>
    <s v="Incremental"/>
    <m/>
    <m/>
    <s v="Facebook_Static_Post_ios14_5"/>
    <s v="Facebook"/>
    <x v="8"/>
    <s v=" DTC"/>
    <x v="211"/>
    <s v="Post"/>
    <n v="0"/>
    <n v="7493.4751655"/>
  </r>
  <r>
    <s v="Media"/>
    <s v="Incremental"/>
    <m/>
    <m/>
    <s v="Facebook_Static_Post_ios14_5"/>
    <s v="Facebook"/>
    <x v="8"/>
    <s v=" DTC"/>
    <x v="212"/>
    <s v="Post"/>
    <n v="0"/>
    <n v="7757.3705344"/>
  </r>
  <r>
    <s v="Media"/>
    <s v="Incremental"/>
    <m/>
    <m/>
    <s v="Facebook_Static_Post_ios14_5"/>
    <s v="Facebook"/>
    <x v="8"/>
    <s v=" DTC"/>
    <x v="213"/>
    <s v="Post"/>
    <n v="0"/>
    <n v="7960.5362641000002"/>
  </r>
  <r>
    <s v="Media"/>
    <s v="Incremental"/>
    <m/>
    <m/>
    <s v="Google_Post_ios14_5"/>
    <s v="Google"/>
    <x v="9"/>
    <s v=" DTC"/>
    <x v="0"/>
    <s v="Pre"/>
    <s v="Pre"/>
    <n v="0"/>
  </r>
  <r>
    <s v="Media"/>
    <s v="Incremental"/>
    <m/>
    <m/>
    <s v="Google_Post_ios14_5"/>
    <s v="Google"/>
    <x v="9"/>
    <s v=" DTC"/>
    <x v="1"/>
    <s v="Pre"/>
    <s v="Pre"/>
    <n v="0"/>
  </r>
  <r>
    <s v="Media"/>
    <s v="Incremental"/>
    <m/>
    <m/>
    <s v="Google_Post_ios14_5"/>
    <s v="Google"/>
    <x v="9"/>
    <s v=" DTC"/>
    <x v="2"/>
    <s v="Pre"/>
    <s v="Pre"/>
    <n v="0"/>
  </r>
  <r>
    <s v="Media"/>
    <s v="Incremental"/>
    <m/>
    <m/>
    <s v="Google_Post_ios14_5"/>
    <s v="Google"/>
    <x v="9"/>
    <s v=" DTC"/>
    <x v="3"/>
    <s v="Pre"/>
    <s v="Pre"/>
    <n v="0"/>
  </r>
  <r>
    <s v="Media"/>
    <s v="Incremental"/>
    <m/>
    <m/>
    <s v="Google_Post_ios14_5"/>
    <s v="Google"/>
    <x v="9"/>
    <s v=" DTC"/>
    <x v="4"/>
    <s v="Pre"/>
    <s v="Pre"/>
    <n v="0"/>
  </r>
  <r>
    <s v="Media"/>
    <s v="Incremental"/>
    <m/>
    <m/>
    <s v="Google_Post_ios14_5"/>
    <s v="Google"/>
    <x v="9"/>
    <s v=" DTC"/>
    <x v="5"/>
    <s v="Pre"/>
    <s v="Pre"/>
    <n v="0"/>
  </r>
  <r>
    <s v="Media"/>
    <s v="Incremental"/>
    <m/>
    <m/>
    <s v="Google_Post_ios14_5"/>
    <s v="Google"/>
    <x v="9"/>
    <s v=" DTC"/>
    <x v="6"/>
    <s v="Pre"/>
    <s v="Pre"/>
    <n v="0"/>
  </r>
  <r>
    <s v="Media"/>
    <s v="Incremental"/>
    <m/>
    <m/>
    <s v="Google_Post_ios14_5"/>
    <s v="Google"/>
    <x v="9"/>
    <s v=" DTC"/>
    <x v="7"/>
    <s v="Pre"/>
    <s v="Pre"/>
    <n v="0"/>
  </r>
  <r>
    <s v="Media"/>
    <s v="Incremental"/>
    <m/>
    <m/>
    <s v="Google_Post_ios14_5"/>
    <s v="Google"/>
    <x v="9"/>
    <s v=" DTC"/>
    <x v="8"/>
    <s v="Pre"/>
    <s v="Pre"/>
    <n v="0"/>
  </r>
  <r>
    <s v="Media"/>
    <s v="Incremental"/>
    <m/>
    <m/>
    <s v="Google_Post_ios14_5"/>
    <s v="Google"/>
    <x v="9"/>
    <s v=" DTC"/>
    <x v="9"/>
    <s v="Pre"/>
    <s v="Pre"/>
    <n v="0"/>
  </r>
  <r>
    <s v="Media"/>
    <s v="Incremental"/>
    <m/>
    <m/>
    <s v="Google_Post_ios14_5"/>
    <s v="Google"/>
    <x v="9"/>
    <s v=" DTC"/>
    <x v="10"/>
    <s v="Pre"/>
    <s v="Pre"/>
    <n v="0"/>
  </r>
  <r>
    <s v="Media"/>
    <s v="Incremental"/>
    <m/>
    <m/>
    <s v="Google_Post_ios14_5"/>
    <s v="Google"/>
    <x v="9"/>
    <s v=" DTC"/>
    <x v="11"/>
    <s v="Pre"/>
    <s v="Pre"/>
    <n v="0"/>
  </r>
  <r>
    <s v="Media"/>
    <s v="Incremental"/>
    <m/>
    <m/>
    <s v="Google_Post_ios14_5"/>
    <s v="Google"/>
    <x v="9"/>
    <s v=" DTC"/>
    <x v="12"/>
    <s v="Pre"/>
    <s v="Pre"/>
    <n v="0"/>
  </r>
  <r>
    <s v="Media"/>
    <s v="Incremental"/>
    <m/>
    <m/>
    <s v="Google_Post_ios14_5"/>
    <s v="Google"/>
    <x v="9"/>
    <s v=" DTC"/>
    <x v="13"/>
    <s v="Pre"/>
    <s v="Pre"/>
    <n v="0"/>
  </r>
  <r>
    <s v="Media"/>
    <s v="Incremental"/>
    <m/>
    <m/>
    <s v="Google_Post_ios14_5"/>
    <s v="Google"/>
    <x v="9"/>
    <s v=" DTC"/>
    <x v="14"/>
    <s v="Pre"/>
    <s v="Pre"/>
    <n v="0"/>
  </r>
  <r>
    <s v="Media"/>
    <s v="Incremental"/>
    <m/>
    <m/>
    <s v="Google_Post_ios14_5"/>
    <s v="Google"/>
    <x v="9"/>
    <s v=" DTC"/>
    <x v="15"/>
    <s v="Pre"/>
    <s v="Pre"/>
    <n v="0"/>
  </r>
  <r>
    <s v="Media"/>
    <s v="Incremental"/>
    <m/>
    <m/>
    <s v="Google_Post_ios14_5"/>
    <s v="Google"/>
    <x v="9"/>
    <s v=" DTC"/>
    <x v="16"/>
    <s v="Pre"/>
    <s v="Pre"/>
    <n v="0"/>
  </r>
  <r>
    <s v="Media"/>
    <s v="Incremental"/>
    <m/>
    <m/>
    <s v="Google_Post_ios14_5"/>
    <s v="Google"/>
    <x v="9"/>
    <s v=" DTC"/>
    <x v="17"/>
    <s v="Pre"/>
    <s v="Pre"/>
    <n v="0"/>
  </r>
  <r>
    <s v="Media"/>
    <s v="Incremental"/>
    <m/>
    <m/>
    <s v="Google_Post_ios14_5"/>
    <s v="Google"/>
    <x v="9"/>
    <s v=" DTC"/>
    <x v="18"/>
    <s v="Pre"/>
    <s v="Pre"/>
    <n v="0"/>
  </r>
  <r>
    <s v="Media"/>
    <s v="Incremental"/>
    <m/>
    <m/>
    <s v="Google_Post_ios14_5"/>
    <s v="Google"/>
    <x v="9"/>
    <s v=" DTC"/>
    <x v="19"/>
    <s v="Pre"/>
    <s v="Pre"/>
    <n v="0"/>
  </r>
  <r>
    <s v="Media"/>
    <s v="Incremental"/>
    <m/>
    <m/>
    <s v="Google_Post_ios14_5"/>
    <s v="Google"/>
    <x v="9"/>
    <s v=" DTC"/>
    <x v="20"/>
    <s v="Pre"/>
    <s v="Pre"/>
    <n v="0"/>
  </r>
  <r>
    <s v="Media"/>
    <s v="Incremental"/>
    <m/>
    <m/>
    <s v="Google_Post_ios14_5"/>
    <s v="Google"/>
    <x v="9"/>
    <s v=" DTC"/>
    <x v="21"/>
    <s v="Pre"/>
    <s v="Pre"/>
    <n v="0"/>
  </r>
  <r>
    <s v="Media"/>
    <s v="Incremental"/>
    <m/>
    <m/>
    <s v="Google_Post_ios14_5"/>
    <s v="Google"/>
    <x v="9"/>
    <s v=" DTC"/>
    <x v="22"/>
    <s v="Pre"/>
    <s v="Pre"/>
    <n v="0"/>
  </r>
  <r>
    <s v="Media"/>
    <s v="Incremental"/>
    <m/>
    <m/>
    <s v="Google_Post_ios14_5"/>
    <s v="Google"/>
    <x v="9"/>
    <s v=" DTC"/>
    <x v="23"/>
    <s v="Pre"/>
    <s v="Pre"/>
    <n v="0"/>
  </r>
  <r>
    <s v="Media"/>
    <s v="Incremental"/>
    <m/>
    <m/>
    <s v="Google_Post_ios14_5"/>
    <s v="Google"/>
    <x v="9"/>
    <s v=" DTC"/>
    <x v="24"/>
    <s v="Pre"/>
    <s v="Pre"/>
    <n v="0"/>
  </r>
  <r>
    <s v="Media"/>
    <s v="Incremental"/>
    <m/>
    <m/>
    <s v="Google_Post_ios14_5"/>
    <s v="Google"/>
    <x v="9"/>
    <s v=" DTC"/>
    <x v="25"/>
    <s v="Pre"/>
    <s v="Pre"/>
    <n v="0"/>
  </r>
  <r>
    <s v="Media"/>
    <s v="Incremental"/>
    <m/>
    <m/>
    <s v="Google_Post_ios14_5"/>
    <s v="Google"/>
    <x v="9"/>
    <s v=" DTC"/>
    <x v="26"/>
    <s v="Pre"/>
    <s v="Pre"/>
    <n v="0"/>
  </r>
  <r>
    <s v="Media"/>
    <s v="Incremental"/>
    <m/>
    <m/>
    <s v="Google_Post_ios14_5"/>
    <s v="Google"/>
    <x v="9"/>
    <s v=" DTC"/>
    <x v="27"/>
    <s v="Pre"/>
    <s v="Pre"/>
    <n v="0"/>
  </r>
  <r>
    <s v="Media"/>
    <s v="Incremental"/>
    <m/>
    <m/>
    <s v="Google_Post_ios14_5"/>
    <s v="Google"/>
    <x v="9"/>
    <s v=" DTC"/>
    <x v="28"/>
    <s v="Pre"/>
    <s v="Pre"/>
    <n v="0"/>
  </r>
  <r>
    <s v="Media"/>
    <s v="Incremental"/>
    <m/>
    <m/>
    <s v="Google_Post_ios14_5"/>
    <s v="Google"/>
    <x v="9"/>
    <s v=" DTC"/>
    <x v="29"/>
    <s v="Pre"/>
    <s v="Pre"/>
    <n v="0"/>
  </r>
  <r>
    <s v="Media"/>
    <s v="Incremental"/>
    <m/>
    <m/>
    <s v="Google_Post_ios14_5"/>
    <s v="Google"/>
    <x v="9"/>
    <s v=" DTC"/>
    <x v="30"/>
    <s v="Pre"/>
    <s v="Pre"/>
    <n v="0"/>
  </r>
  <r>
    <s v="Media"/>
    <s v="Incremental"/>
    <m/>
    <m/>
    <s v="Google_Post_ios14_5"/>
    <s v="Google"/>
    <x v="9"/>
    <s v=" DTC"/>
    <x v="31"/>
    <s v="Pre"/>
    <s v="Pre"/>
    <n v="0"/>
  </r>
  <r>
    <s v="Media"/>
    <s v="Incremental"/>
    <m/>
    <m/>
    <s v="Google_Post_ios14_5"/>
    <s v="Google"/>
    <x v="9"/>
    <s v=" DTC"/>
    <x v="32"/>
    <s v="Pre"/>
    <s v="Pre"/>
    <n v="0"/>
  </r>
  <r>
    <s v="Media"/>
    <s v="Incremental"/>
    <m/>
    <m/>
    <s v="Google_Post_ios14_5"/>
    <s v="Google"/>
    <x v="9"/>
    <s v=" DTC"/>
    <x v="33"/>
    <s v="Pre"/>
    <s v="Pre"/>
    <n v="0"/>
  </r>
  <r>
    <s v="Media"/>
    <s v="Incremental"/>
    <m/>
    <m/>
    <s v="Google_Post_ios14_5"/>
    <s v="Google"/>
    <x v="9"/>
    <s v=" DTC"/>
    <x v="34"/>
    <s v="Pre"/>
    <s v="Pre"/>
    <n v="0"/>
  </r>
  <r>
    <s v="Media"/>
    <s v="Incremental"/>
    <m/>
    <m/>
    <s v="Google_Post_ios14_5"/>
    <s v="Google"/>
    <x v="9"/>
    <s v=" DTC"/>
    <x v="35"/>
    <s v="Pre"/>
    <s v="Pre"/>
    <n v="0"/>
  </r>
  <r>
    <s v="Media"/>
    <s v="Incremental"/>
    <m/>
    <m/>
    <s v="Google_Post_ios14_5"/>
    <s v="Google"/>
    <x v="9"/>
    <s v=" DTC"/>
    <x v="36"/>
    <s v="Pre"/>
    <s v="Pre"/>
    <n v="0"/>
  </r>
  <r>
    <s v="Media"/>
    <s v="Incremental"/>
    <m/>
    <m/>
    <s v="Google_Post_ios14_5"/>
    <s v="Google"/>
    <x v="9"/>
    <s v=" DTC"/>
    <x v="37"/>
    <s v="Pre"/>
    <s v="Pre"/>
    <n v="0"/>
  </r>
  <r>
    <s v="Media"/>
    <s v="Incremental"/>
    <m/>
    <m/>
    <s v="Google_Post_ios14_5"/>
    <s v="Google"/>
    <x v="9"/>
    <s v=" DTC"/>
    <x v="38"/>
    <s v="Pre"/>
    <s v="Pre"/>
    <n v="0"/>
  </r>
  <r>
    <s v="Media"/>
    <s v="Incremental"/>
    <m/>
    <m/>
    <s v="Google_Post_ios14_5"/>
    <s v="Google"/>
    <x v="9"/>
    <s v=" DTC"/>
    <x v="39"/>
    <s v="Pre"/>
    <s v="Pre"/>
    <n v="0"/>
  </r>
  <r>
    <s v="Media"/>
    <s v="Incremental"/>
    <m/>
    <m/>
    <s v="Google_Post_ios14_5"/>
    <s v="Google"/>
    <x v="9"/>
    <s v=" DTC"/>
    <x v="40"/>
    <s v="Pre"/>
    <s v="Pre"/>
    <n v="0"/>
  </r>
  <r>
    <s v="Media"/>
    <s v="Incremental"/>
    <m/>
    <m/>
    <s v="Google_Post_ios14_5"/>
    <s v="Google"/>
    <x v="9"/>
    <s v=" DTC"/>
    <x v="41"/>
    <s v="Pre"/>
    <s v="Pre"/>
    <n v="0"/>
  </r>
  <r>
    <s v="Media"/>
    <s v="Incremental"/>
    <m/>
    <m/>
    <s v="Google_Post_ios14_5"/>
    <s v="Google"/>
    <x v="9"/>
    <s v=" DTC"/>
    <x v="42"/>
    <s v="Pre"/>
    <s v="Pre"/>
    <n v="0"/>
  </r>
  <r>
    <s v="Media"/>
    <s v="Incremental"/>
    <m/>
    <m/>
    <s v="Google_Post_ios14_5"/>
    <s v="Google"/>
    <x v="9"/>
    <s v=" DTC"/>
    <x v="43"/>
    <s v="Pre"/>
    <s v="Pre"/>
    <n v="0"/>
  </r>
  <r>
    <s v="Media"/>
    <s v="Incremental"/>
    <m/>
    <m/>
    <s v="Google_Post_ios14_5"/>
    <s v="Google"/>
    <x v="9"/>
    <s v=" DTC"/>
    <x v="44"/>
    <s v="Pre"/>
    <s v="Pre"/>
    <n v="0"/>
  </r>
  <r>
    <s v="Media"/>
    <s v="Incremental"/>
    <m/>
    <m/>
    <s v="Google_Post_ios14_5"/>
    <s v="Google"/>
    <x v="9"/>
    <s v=" DTC"/>
    <x v="45"/>
    <s v="Pre"/>
    <s v="Pre"/>
    <n v="0"/>
  </r>
  <r>
    <s v="Media"/>
    <s v="Incremental"/>
    <m/>
    <m/>
    <s v="Google_Post_ios14_5"/>
    <s v="Google"/>
    <x v="9"/>
    <s v=" DTC"/>
    <x v="46"/>
    <s v="Pre"/>
    <s v="Pre"/>
    <n v="0"/>
  </r>
  <r>
    <s v="Media"/>
    <s v="Incremental"/>
    <m/>
    <m/>
    <s v="Google_Post_ios14_5"/>
    <s v="Google"/>
    <x v="9"/>
    <s v=" DTC"/>
    <x v="47"/>
    <s v="Pre"/>
    <s v="Pre"/>
    <n v="0"/>
  </r>
  <r>
    <s v="Media"/>
    <s v="Incremental"/>
    <m/>
    <m/>
    <s v="Google_Post_ios14_5"/>
    <s v="Google"/>
    <x v="9"/>
    <s v=" DTC"/>
    <x v="48"/>
    <s v="Pre"/>
    <s v="Pre"/>
    <n v="0"/>
  </r>
  <r>
    <s v="Media"/>
    <s v="Incremental"/>
    <m/>
    <m/>
    <s v="Google_Post_ios14_5"/>
    <s v="Google"/>
    <x v="9"/>
    <s v=" DTC"/>
    <x v="49"/>
    <s v="Pre"/>
    <s v="Pre"/>
    <n v="0"/>
  </r>
  <r>
    <s v="Media"/>
    <s v="Incremental"/>
    <m/>
    <m/>
    <s v="Google_Post_ios14_5"/>
    <s v="Google"/>
    <x v="9"/>
    <s v=" DTC"/>
    <x v="50"/>
    <s v="Pre"/>
    <s v="Pre"/>
    <n v="0"/>
  </r>
  <r>
    <s v="Media"/>
    <s v="Incremental"/>
    <m/>
    <m/>
    <s v="Google_Post_ios14_5"/>
    <s v="Google"/>
    <x v="9"/>
    <s v=" DTC"/>
    <x v="51"/>
    <s v="Pre"/>
    <s v="Pre"/>
    <n v="0"/>
  </r>
  <r>
    <s v="Media"/>
    <s v="Incremental"/>
    <m/>
    <m/>
    <s v="Google_Post_ios14_5"/>
    <s v="Google"/>
    <x v="9"/>
    <s v=" DTC"/>
    <x v="52"/>
    <s v="Pre"/>
    <s v="Pre"/>
    <n v="0"/>
  </r>
  <r>
    <s v="Media"/>
    <s v="Incremental"/>
    <m/>
    <m/>
    <s v="Google_Post_ios14_5"/>
    <s v="Google"/>
    <x v="9"/>
    <s v=" DTC"/>
    <x v="53"/>
    <s v="Pre"/>
    <s v="Pre"/>
    <n v="0"/>
  </r>
  <r>
    <s v="Media"/>
    <s v="Incremental"/>
    <m/>
    <m/>
    <s v="Google_Post_ios14_5"/>
    <s v="Google"/>
    <x v="9"/>
    <s v=" DTC"/>
    <x v="54"/>
    <s v="Pre"/>
    <s v="Pre"/>
    <n v="0"/>
  </r>
  <r>
    <s v="Media"/>
    <s v="Incremental"/>
    <m/>
    <m/>
    <s v="Google_Post_ios14_5"/>
    <s v="Google"/>
    <x v="9"/>
    <s v=" DTC"/>
    <x v="55"/>
    <s v="Pre"/>
    <s v="Pre"/>
    <n v="0"/>
  </r>
  <r>
    <s v="Media"/>
    <s v="Incremental"/>
    <m/>
    <m/>
    <s v="Google_Post_ios14_5"/>
    <s v="Google"/>
    <x v="9"/>
    <s v=" DTC"/>
    <x v="56"/>
    <s v="Pre"/>
    <s v="Pre"/>
    <n v="0"/>
  </r>
  <r>
    <s v="Media"/>
    <s v="Incremental"/>
    <m/>
    <m/>
    <s v="Google_Post_ios14_5"/>
    <s v="Google"/>
    <x v="9"/>
    <s v=" DTC"/>
    <x v="57"/>
    <s v="Post"/>
    <s v="Post"/>
    <n v="757.96126660000004"/>
  </r>
  <r>
    <s v="Media"/>
    <s v="Incremental"/>
    <m/>
    <m/>
    <s v="Google_Post_ios14_5"/>
    <s v="Google"/>
    <x v="9"/>
    <s v=" DTC"/>
    <x v="58"/>
    <s v="Post"/>
    <s v="Post"/>
    <n v="1966.5772328999999"/>
  </r>
  <r>
    <s v="Media"/>
    <s v="Incremental"/>
    <m/>
    <m/>
    <s v="Google_Post_ios14_5"/>
    <s v="Google"/>
    <x v="9"/>
    <s v=" DTC"/>
    <x v="59"/>
    <s v="Post"/>
    <s v="Post"/>
    <n v="2947.5361290999999"/>
  </r>
  <r>
    <s v="Media"/>
    <s v="Incremental"/>
    <m/>
    <m/>
    <s v="Google_Post_ios14_5"/>
    <s v="Google"/>
    <x v="9"/>
    <s v=" DTC"/>
    <x v="60"/>
    <s v="Post"/>
    <s v="Post"/>
    <n v="3515.8430173000002"/>
  </r>
  <r>
    <s v="Media"/>
    <s v="Incremental"/>
    <m/>
    <m/>
    <s v="Google_Post_ios14_5"/>
    <s v="Google"/>
    <x v="9"/>
    <s v=" DTC"/>
    <x v="61"/>
    <s v="Post"/>
    <s v="Post"/>
    <n v="4017.9979088"/>
  </r>
  <r>
    <s v="Media"/>
    <s v="Incremental"/>
    <m/>
    <m/>
    <s v="Google_Post_ios14_5"/>
    <s v="Google"/>
    <x v="9"/>
    <s v=" DTC"/>
    <x v="62"/>
    <s v="Post"/>
    <s v="Post"/>
    <n v="4570.3100463000001"/>
  </r>
  <r>
    <s v="Media"/>
    <s v="Incremental"/>
    <m/>
    <m/>
    <s v="Google_Post_ios14_5"/>
    <s v="Google"/>
    <x v="9"/>
    <s v=" DTC"/>
    <x v="63"/>
    <s v="Post"/>
    <s v="Post"/>
    <n v="4994.8050278999999"/>
  </r>
  <r>
    <s v="Media"/>
    <s v="Incremental"/>
    <m/>
    <m/>
    <s v="Google_Post_ios14_5"/>
    <s v="Google"/>
    <x v="9"/>
    <s v=" DTC"/>
    <x v="64"/>
    <s v="Post"/>
    <s v="Post"/>
    <n v="5305.0705827000002"/>
  </r>
  <r>
    <s v="Media"/>
    <s v="Incremental"/>
    <m/>
    <m/>
    <s v="Google_Post_ios14_5"/>
    <s v="Google"/>
    <x v="9"/>
    <s v=" DTC"/>
    <x v="65"/>
    <s v="Post"/>
    <s v="Post"/>
    <n v="5495.0934684000003"/>
  </r>
  <r>
    <s v="Media"/>
    <s v="Incremental"/>
    <m/>
    <m/>
    <s v="Google_Post_ios14_5"/>
    <s v="Google"/>
    <x v="9"/>
    <s v=" DTC"/>
    <x v="66"/>
    <s v="Post"/>
    <s v="Post"/>
    <n v="5556.0690279"/>
  </r>
  <r>
    <s v="Media"/>
    <s v="Incremental"/>
    <m/>
    <m/>
    <s v="Google_Post_ios14_5"/>
    <s v="Google"/>
    <x v="9"/>
    <s v=" DTC"/>
    <x v="67"/>
    <s v="Post"/>
    <s v="Post"/>
    <n v="5665.2382449999996"/>
  </r>
  <r>
    <s v="Media"/>
    <s v="Incremental"/>
    <m/>
    <m/>
    <s v="Google_Post_ios14_5"/>
    <s v="Google"/>
    <x v="9"/>
    <s v=" DTC"/>
    <x v="68"/>
    <s v="Post"/>
    <s v="Post"/>
    <n v="5897.3599993999997"/>
  </r>
  <r>
    <s v="Media"/>
    <s v="Incremental"/>
    <m/>
    <m/>
    <s v="Google_Post_ios14_5"/>
    <s v="Google"/>
    <x v="9"/>
    <s v=" DTC"/>
    <x v="69"/>
    <s v="Post"/>
    <s v="Post"/>
    <n v="5913.0233243000002"/>
  </r>
  <r>
    <s v="Media"/>
    <s v="Incremental"/>
    <m/>
    <m/>
    <s v="Google_Post_ios14_5"/>
    <s v="Google"/>
    <x v="9"/>
    <s v=" DTC"/>
    <x v="70"/>
    <s v="Post"/>
    <s v="Post"/>
    <n v="5722.2335285999998"/>
  </r>
  <r>
    <s v="Media"/>
    <s v="Incremental"/>
    <m/>
    <m/>
    <s v="Google_Post_ios14_5"/>
    <s v="Google"/>
    <x v="9"/>
    <s v=" DTC"/>
    <x v="71"/>
    <s v="Post"/>
    <s v="Post"/>
    <n v="5456.2738527000001"/>
  </r>
  <r>
    <s v="Media"/>
    <s v="Incremental"/>
    <m/>
    <m/>
    <s v="Google_Post_ios14_5"/>
    <s v="Google"/>
    <x v="9"/>
    <s v=" DTC"/>
    <x v="72"/>
    <s v="Post"/>
    <s v="Post"/>
    <n v="5062.3504431000001"/>
  </r>
  <r>
    <s v="Media"/>
    <s v="Incremental"/>
    <m/>
    <m/>
    <s v="Google_Post_ios14_5"/>
    <s v="Google"/>
    <x v="9"/>
    <s v=" DTC"/>
    <x v="73"/>
    <s v="Post"/>
    <s v="Post"/>
    <n v="4764.9483882000004"/>
  </r>
  <r>
    <s v="Media"/>
    <s v="Incremental"/>
    <m/>
    <m/>
    <s v="Google_Post_ios14_5"/>
    <s v="Google"/>
    <x v="9"/>
    <s v=" DTC"/>
    <x v="74"/>
    <s v="Post"/>
    <s v="Post"/>
    <n v="4353.7463086999996"/>
  </r>
  <r>
    <s v="Media"/>
    <s v="Incremental"/>
    <m/>
    <m/>
    <s v="Google_Post_ios14_5"/>
    <s v="Google"/>
    <x v="9"/>
    <s v=" DTC"/>
    <x v="75"/>
    <s v="Post"/>
    <s v="Post"/>
    <n v="4172.7974597000002"/>
  </r>
  <r>
    <s v="Media"/>
    <s v="Incremental"/>
    <m/>
    <m/>
    <s v="Google_Post_ios14_5"/>
    <s v="Google"/>
    <x v="9"/>
    <s v=" DTC"/>
    <x v="76"/>
    <s v="Post"/>
    <s v="Post"/>
    <n v="4011.7025061999998"/>
  </r>
  <r>
    <s v="Media"/>
    <s v="Incremental"/>
    <m/>
    <m/>
    <s v="Google_Post_ios14_5"/>
    <s v="Google"/>
    <x v="9"/>
    <s v=" DTC"/>
    <x v="77"/>
    <s v="Post"/>
    <s v="Post"/>
    <n v="3878.9373581"/>
  </r>
  <r>
    <s v="Media"/>
    <s v="Incremental"/>
    <m/>
    <m/>
    <s v="Google_Post_ios14_5"/>
    <s v="Google"/>
    <x v="9"/>
    <s v=" DTC"/>
    <x v="78"/>
    <s v="Post"/>
    <s v="Post"/>
    <n v="3730.4600657999999"/>
  </r>
  <r>
    <s v="Media"/>
    <s v="Incremental"/>
    <m/>
    <m/>
    <s v="Google_Post_ios14_5"/>
    <s v="Google"/>
    <x v="9"/>
    <s v=" DTC"/>
    <x v="79"/>
    <s v="Post"/>
    <s v="Post"/>
    <n v="3453.9226474000002"/>
  </r>
  <r>
    <s v="Media"/>
    <s v="Incremental"/>
    <m/>
    <m/>
    <s v="Google_Post_ios14_5"/>
    <s v="Google"/>
    <x v="9"/>
    <s v=" DTC"/>
    <x v="80"/>
    <s v="Post"/>
    <s v="Post"/>
    <n v="3136.8366053999998"/>
  </r>
  <r>
    <s v="Media"/>
    <s v="Incremental"/>
    <m/>
    <m/>
    <s v="Google_Post_ios14_5"/>
    <s v="Google"/>
    <x v="9"/>
    <s v=" DTC"/>
    <x v="81"/>
    <s v="Post"/>
    <s v="Post"/>
    <n v="2853.1650476"/>
  </r>
  <r>
    <s v="Media"/>
    <s v="Incremental"/>
    <m/>
    <m/>
    <s v="Google_Post_ios14_5"/>
    <s v="Google"/>
    <x v="9"/>
    <s v=" DTC"/>
    <x v="82"/>
    <s v="Post"/>
    <s v="Post"/>
    <n v="2648.6203888"/>
  </r>
  <r>
    <s v="Media"/>
    <s v="Incremental"/>
    <m/>
    <m/>
    <s v="Google_Post_ios14_5"/>
    <s v="Google"/>
    <x v="9"/>
    <s v=" DTC"/>
    <x v="83"/>
    <s v="Post"/>
    <s v="Post"/>
    <n v="2513.8532974999998"/>
  </r>
  <r>
    <s v="Media"/>
    <s v="Incremental"/>
    <m/>
    <m/>
    <s v="Google_Post_ios14_5"/>
    <s v="Google"/>
    <x v="9"/>
    <s v=" DTC"/>
    <x v="84"/>
    <s v="Post"/>
    <s v="Post"/>
    <n v="2448.2568916999999"/>
  </r>
  <r>
    <s v="Media"/>
    <s v="Incremental"/>
    <m/>
    <m/>
    <s v="Google_Post_ios14_5"/>
    <s v="Google"/>
    <x v="9"/>
    <s v=" DTC"/>
    <x v="85"/>
    <s v="Post"/>
    <s v="Post"/>
    <n v="2282.3825621000001"/>
  </r>
  <r>
    <s v="Media"/>
    <s v="Incremental"/>
    <m/>
    <m/>
    <s v="Google_Post_ios14_5"/>
    <s v="Google"/>
    <x v="9"/>
    <s v=" DTC"/>
    <x v="86"/>
    <s v="Post"/>
    <s v="Post"/>
    <n v="2179.9548608"/>
  </r>
  <r>
    <s v="Media"/>
    <s v="Incremental"/>
    <m/>
    <m/>
    <s v="Google_Post_ios14_5"/>
    <s v="Google"/>
    <x v="9"/>
    <s v=" DTC"/>
    <x v="87"/>
    <s v="Post"/>
    <s v="Post"/>
    <n v="2123.7394651999998"/>
  </r>
  <r>
    <s v="Media"/>
    <s v="Incremental"/>
    <m/>
    <m/>
    <s v="Google_Post_ios14_5"/>
    <s v="Google"/>
    <x v="9"/>
    <s v=" DTC"/>
    <x v="88"/>
    <s v="Post"/>
    <s v="Post"/>
    <n v="2006.0813723000001"/>
  </r>
  <r>
    <s v="Media"/>
    <s v="Incremental"/>
    <m/>
    <m/>
    <s v="Google_Post_ios14_5"/>
    <s v="Google"/>
    <x v="9"/>
    <s v=" DTC"/>
    <x v="89"/>
    <s v="Post"/>
    <s v="Post"/>
    <n v="1962.9101986999999"/>
  </r>
  <r>
    <s v="Media"/>
    <s v="Incremental"/>
    <m/>
    <m/>
    <s v="Google_Post_ios14_5"/>
    <s v="Google"/>
    <x v="9"/>
    <s v=" DTC"/>
    <x v="90"/>
    <s v="Post"/>
    <s v="Post"/>
    <n v="1984.6049823999999"/>
  </r>
  <r>
    <s v="Media"/>
    <s v="Incremental"/>
    <m/>
    <m/>
    <s v="Google_Post_ios14_5"/>
    <s v="Google"/>
    <x v="9"/>
    <s v=" DTC"/>
    <x v="91"/>
    <s v="Post"/>
    <s v="Post"/>
    <n v="2054.7643521"/>
  </r>
  <r>
    <s v="Media"/>
    <s v="Incremental"/>
    <m/>
    <m/>
    <s v="Google_Post_ios14_5"/>
    <s v="Google"/>
    <x v="9"/>
    <s v=" DTC"/>
    <x v="92"/>
    <s v="Post"/>
    <s v="Post"/>
    <n v="2117.6204014999998"/>
  </r>
  <r>
    <s v="Media"/>
    <s v="Incremental"/>
    <m/>
    <m/>
    <s v="Google_Post_ios14_5"/>
    <s v="Google"/>
    <x v="9"/>
    <s v=" DTC"/>
    <x v="93"/>
    <s v="Post"/>
    <s v="Post"/>
    <n v="2110.3801521999999"/>
  </r>
  <r>
    <s v="Media"/>
    <s v="Incremental"/>
    <m/>
    <m/>
    <s v="Google_Post_ios14_5"/>
    <s v="Google"/>
    <x v="9"/>
    <s v=" DTC"/>
    <x v="94"/>
    <s v="Post"/>
    <s v="Post"/>
    <n v="2010.2517519999999"/>
  </r>
  <r>
    <s v="Media"/>
    <s v="Incremental"/>
    <m/>
    <m/>
    <s v="Google_Post_ios14_5"/>
    <s v="Google"/>
    <x v="9"/>
    <s v=" DTC"/>
    <x v="95"/>
    <s v="Post"/>
    <s v="Post"/>
    <n v="1870.7951754000001"/>
  </r>
  <r>
    <s v="Media"/>
    <s v="Incremental"/>
    <m/>
    <m/>
    <s v="Google_Post_ios14_5"/>
    <s v="Google"/>
    <x v="9"/>
    <s v=" DTC"/>
    <x v="96"/>
    <s v="Post"/>
    <s v="Post"/>
    <n v="1749.6963564"/>
  </r>
  <r>
    <s v="Media"/>
    <s v="Incremental"/>
    <m/>
    <m/>
    <s v="Google_Post_ios14_5"/>
    <s v="Google"/>
    <x v="9"/>
    <s v=" DTC"/>
    <x v="97"/>
    <s v="Post"/>
    <s v="Post"/>
    <n v="1733.7343762999999"/>
  </r>
  <r>
    <s v="Media"/>
    <s v="Incremental"/>
    <m/>
    <m/>
    <s v="Google_Post_ios14_5"/>
    <s v="Google"/>
    <x v="9"/>
    <s v=" DTC"/>
    <x v="98"/>
    <s v="Post"/>
    <s v="Post"/>
    <n v="1849.0875724"/>
  </r>
  <r>
    <s v="Media"/>
    <s v="Incremental"/>
    <m/>
    <m/>
    <s v="Google_Post_ios14_5"/>
    <s v="Google"/>
    <x v="9"/>
    <s v=" DTC"/>
    <x v="99"/>
    <s v="Post"/>
    <s v="Post"/>
    <n v="1944.8575327999999"/>
  </r>
  <r>
    <s v="Media"/>
    <s v="Incremental"/>
    <m/>
    <m/>
    <s v="Google_Post_ios14_5"/>
    <s v="Google"/>
    <x v="9"/>
    <s v=" DTC"/>
    <x v="100"/>
    <s v="Post"/>
    <s v="Post"/>
    <n v="1916.9411791"/>
  </r>
  <r>
    <s v="Media"/>
    <s v="Incremental"/>
    <m/>
    <m/>
    <s v="Google_Post_ios14_5"/>
    <s v="Google"/>
    <x v="9"/>
    <s v=" DTC"/>
    <x v="101"/>
    <s v="Post"/>
    <s v="Post"/>
    <n v="1870.7081611999999"/>
  </r>
  <r>
    <s v="Media"/>
    <s v="Incremental"/>
    <m/>
    <m/>
    <s v="Google_Post_ios14_5"/>
    <s v="Google"/>
    <x v="9"/>
    <s v=" DTC"/>
    <x v="102"/>
    <s v="Post"/>
    <s v="Post"/>
    <n v="1748.6008756000001"/>
  </r>
  <r>
    <s v="Media"/>
    <s v="Incremental"/>
    <m/>
    <m/>
    <s v="Google_Post_ios14_5"/>
    <s v="Google"/>
    <x v="9"/>
    <s v=" DTC"/>
    <x v="103"/>
    <s v="Post"/>
    <s v="Post"/>
    <n v="1622.7721675"/>
  </r>
  <r>
    <s v="Media"/>
    <s v="Incremental"/>
    <m/>
    <m/>
    <s v="Google_Post_ios14_5"/>
    <s v="Google"/>
    <x v="9"/>
    <s v=" DTC"/>
    <x v="104"/>
    <s v="Post"/>
    <s v="Post"/>
    <n v="1499.4997054999999"/>
  </r>
  <r>
    <s v="Media"/>
    <s v="Incremental"/>
    <m/>
    <m/>
    <s v="Google_Post_ios14_5"/>
    <s v="Google"/>
    <x v="9"/>
    <s v=" DTC"/>
    <x v="105"/>
    <s v="Post"/>
    <s v="Post"/>
    <n v="1346.7629105999999"/>
  </r>
  <r>
    <s v="Media"/>
    <s v="Incremental"/>
    <m/>
    <m/>
    <s v="Google_Post_ios14_5"/>
    <s v="Google"/>
    <x v="9"/>
    <s v=" DTC"/>
    <x v="106"/>
    <s v="Post"/>
    <s v="Post"/>
    <n v="1187.4921949"/>
  </r>
  <r>
    <s v="Media"/>
    <s v="Incremental"/>
    <m/>
    <m/>
    <s v="Google_Post_ios14_5"/>
    <s v="Google"/>
    <x v="9"/>
    <s v=" DTC"/>
    <x v="107"/>
    <s v="Post"/>
    <s v="Post"/>
    <n v="1022.0589906"/>
  </r>
  <r>
    <s v="Media"/>
    <s v="Incremental"/>
    <m/>
    <m/>
    <s v="Google_Post_ios14_5"/>
    <s v="Google"/>
    <x v="9"/>
    <s v=" DTC"/>
    <x v="108"/>
    <s v="Post"/>
    <s v="Post"/>
    <n v="852.65230729999996"/>
  </r>
  <r>
    <s v="Media"/>
    <s v="Incremental"/>
    <m/>
    <m/>
    <s v="Google_Post_ios14_5"/>
    <s v="Google"/>
    <x v="9"/>
    <s v=" DTC"/>
    <x v="109"/>
    <s v="Post"/>
    <s v="Post"/>
    <n v="690.22709940000004"/>
  </r>
  <r>
    <s v="Media"/>
    <s v="Incremental"/>
    <m/>
    <m/>
    <s v="Google_Post_ios14_5"/>
    <s v="Google"/>
    <x v="9"/>
    <s v=" DTC"/>
    <x v="110"/>
    <s v="Post"/>
    <s v="Post"/>
    <n v="528.67147150000005"/>
  </r>
  <r>
    <s v="Media"/>
    <s v="Incremental"/>
    <m/>
    <m/>
    <s v="Google_Post_ios14_5"/>
    <s v="Google"/>
    <x v="9"/>
    <s v=" DTC"/>
    <x v="111"/>
    <s v="Post"/>
    <s v="Post"/>
    <n v="398.50494309999999"/>
  </r>
  <r>
    <s v="Media"/>
    <s v="Incremental"/>
    <m/>
    <m/>
    <s v="Google_Post_ios14_5"/>
    <s v="Google"/>
    <x v="9"/>
    <s v=" DTC"/>
    <x v="112"/>
    <s v="Post"/>
    <s v="Post"/>
    <n v="305.86173719999999"/>
  </r>
  <r>
    <s v="Media"/>
    <s v="Incremental"/>
    <m/>
    <m/>
    <s v="Google_Post_ios14_5"/>
    <s v="Google"/>
    <x v="9"/>
    <s v=" DTC"/>
    <x v="113"/>
    <s v="Post"/>
    <s v="Post"/>
    <n v="233.79200990000001"/>
  </r>
  <r>
    <s v="Media"/>
    <s v="Incremental"/>
    <m/>
    <m/>
    <s v="Google_Post_ios14_5"/>
    <s v="Google"/>
    <x v="9"/>
    <s v=" DTC"/>
    <x v="114"/>
    <s v="Post"/>
    <n v="0"/>
    <n v="191.26970510000001"/>
  </r>
  <r>
    <s v="Media"/>
    <s v="Incremental"/>
    <m/>
    <m/>
    <s v="Google_Post_ios14_5"/>
    <s v="Google"/>
    <x v="9"/>
    <s v=" DTC"/>
    <x v="115"/>
    <s v="Post"/>
    <n v="0"/>
    <n v="159.66084090000001"/>
  </r>
  <r>
    <s v="Media"/>
    <s v="Incremental"/>
    <m/>
    <m/>
    <s v="Google_Post_ios14_5"/>
    <s v="Google"/>
    <x v="9"/>
    <s v=" DTC"/>
    <x v="116"/>
    <s v="Post"/>
    <n v="0"/>
    <n v="137.63866920000001"/>
  </r>
  <r>
    <s v="Media"/>
    <s v="Incremental"/>
    <m/>
    <m/>
    <s v="Google_Post_ios14_5"/>
    <s v="Google"/>
    <x v="9"/>
    <s v=" DTC"/>
    <x v="117"/>
    <s v="Post"/>
    <n v="0"/>
    <n v="125.83162280000001"/>
  </r>
  <r>
    <s v="Media"/>
    <s v="Incremental"/>
    <m/>
    <m/>
    <s v="Google_Post_ios14_5"/>
    <s v="Google"/>
    <x v="9"/>
    <s v=" DTC"/>
    <x v="118"/>
    <s v="Post"/>
    <n v="0"/>
    <n v="118.7437601"/>
  </r>
  <r>
    <s v="Media"/>
    <s v="Incremental"/>
    <m/>
    <m/>
    <s v="Google_Post_ios14_5"/>
    <s v="Google"/>
    <x v="9"/>
    <s v=" DTC"/>
    <x v="119"/>
    <s v="Post"/>
    <n v="0"/>
    <n v="119.6868638"/>
  </r>
  <r>
    <s v="Media"/>
    <s v="Incremental"/>
    <m/>
    <m/>
    <s v="Google_Post_ios14_5"/>
    <s v="Google"/>
    <x v="9"/>
    <s v=" DTC"/>
    <x v="120"/>
    <s v="Post"/>
    <n v="0"/>
    <n v="122.08915039999999"/>
  </r>
  <r>
    <s v="Media"/>
    <s v="Incremental"/>
    <m/>
    <m/>
    <s v="Google_Post_ios14_5"/>
    <s v="Google"/>
    <x v="9"/>
    <s v=" DTC"/>
    <x v="121"/>
    <s v="Post"/>
    <n v="0"/>
    <n v="124.053518"/>
  </r>
  <r>
    <s v="Media"/>
    <s v="Incremental"/>
    <m/>
    <m/>
    <s v="Google_Post_ios14_5"/>
    <s v="Google"/>
    <x v="9"/>
    <s v=" DTC"/>
    <x v="122"/>
    <s v="Post"/>
    <n v="0"/>
    <n v="127.88572979999999"/>
  </r>
  <r>
    <s v="Media"/>
    <s v="Incremental"/>
    <m/>
    <m/>
    <s v="Google_Post_ios14_5"/>
    <s v="Google"/>
    <x v="9"/>
    <s v=" DTC"/>
    <x v="123"/>
    <s v="Post"/>
    <n v="0"/>
    <n v="129.4565341"/>
  </r>
  <r>
    <s v="Media"/>
    <s v="Incremental"/>
    <m/>
    <m/>
    <s v="Google_Post_ios14_5"/>
    <s v="Google"/>
    <x v="9"/>
    <s v=" DTC"/>
    <x v="124"/>
    <s v="Post"/>
    <n v="0"/>
    <n v="129.31106019999999"/>
  </r>
  <r>
    <s v="Media"/>
    <s v="Incremental"/>
    <m/>
    <m/>
    <s v="Google_Post_ios14_5"/>
    <s v="Google"/>
    <x v="9"/>
    <s v=" DTC"/>
    <x v="125"/>
    <s v="Post"/>
    <n v="0"/>
    <n v="139.25234660000001"/>
  </r>
  <r>
    <s v="Media"/>
    <s v="Incremental"/>
    <m/>
    <m/>
    <s v="Google_Post_ios14_5"/>
    <s v="Google"/>
    <x v="9"/>
    <s v=" DTC"/>
    <x v="126"/>
    <s v="Post"/>
    <n v="0"/>
    <n v="156.3697344"/>
  </r>
  <r>
    <s v="Media"/>
    <s v="Incremental"/>
    <m/>
    <m/>
    <s v="Google_Post_ios14_5"/>
    <s v="Google"/>
    <x v="9"/>
    <s v=" DTC"/>
    <x v="127"/>
    <s v="Post"/>
    <n v="0"/>
    <n v="191.73092120000001"/>
  </r>
  <r>
    <s v="Media"/>
    <s v="Incremental"/>
    <m/>
    <m/>
    <s v="Google_Post_ios14_5"/>
    <s v="Google"/>
    <x v="9"/>
    <s v=" DTC"/>
    <x v="128"/>
    <s v="Post"/>
    <n v="0"/>
    <n v="227.63562719999999"/>
  </r>
  <r>
    <s v="Media"/>
    <s v="Incremental"/>
    <m/>
    <m/>
    <s v="Google_Post_ios14_5"/>
    <s v="Google"/>
    <x v="9"/>
    <s v=" DTC"/>
    <x v="129"/>
    <s v="Post"/>
    <n v="0"/>
    <n v="265.6171099"/>
  </r>
  <r>
    <s v="Media"/>
    <s v="Incremental"/>
    <m/>
    <m/>
    <s v="Google_Post_ios14_5"/>
    <s v="Google"/>
    <x v="9"/>
    <s v=" DTC"/>
    <x v="130"/>
    <s v="Post"/>
    <n v="0"/>
    <n v="294.23179160000001"/>
  </r>
  <r>
    <s v="Media"/>
    <s v="Incremental"/>
    <m/>
    <m/>
    <s v="Google_Post_ios14_5"/>
    <s v="Google"/>
    <x v="9"/>
    <s v=" DTC"/>
    <x v="131"/>
    <s v="Post"/>
    <n v="0"/>
    <n v="307.59521649999999"/>
  </r>
  <r>
    <s v="Media"/>
    <s v="Incremental"/>
    <m/>
    <m/>
    <s v="Google_Post_ios14_5"/>
    <s v="Google"/>
    <x v="9"/>
    <s v=" DTC"/>
    <x v="132"/>
    <s v="Post"/>
    <n v="0"/>
    <n v="313.91111419999999"/>
  </r>
  <r>
    <s v="Media"/>
    <s v="Incremental"/>
    <m/>
    <m/>
    <s v="Google_Post_ios14_5"/>
    <s v="Google"/>
    <x v="9"/>
    <s v=" DTC"/>
    <x v="133"/>
    <s v="Post"/>
    <n v="0"/>
    <n v="310.4358818"/>
  </r>
  <r>
    <s v="Media"/>
    <s v="Incremental"/>
    <m/>
    <m/>
    <s v="Google_Post_ios14_5"/>
    <s v="Google"/>
    <x v="9"/>
    <s v=" DTC"/>
    <x v="134"/>
    <s v="Post"/>
    <n v="0"/>
    <n v="300.30564070000003"/>
  </r>
  <r>
    <s v="Media"/>
    <s v="Incremental"/>
    <m/>
    <m/>
    <s v="Google_Post_ios14_5"/>
    <s v="Google"/>
    <x v="9"/>
    <s v=" DTC"/>
    <x v="135"/>
    <s v="Post"/>
    <n v="0"/>
    <n v="282.08705300000003"/>
  </r>
  <r>
    <s v="Media"/>
    <s v="Incremental"/>
    <m/>
    <m/>
    <s v="Google_Post_ios14_5"/>
    <s v="Google"/>
    <x v="9"/>
    <s v=" DTC"/>
    <x v="136"/>
    <s v="Post"/>
    <n v="0"/>
    <n v="262.3017782"/>
  </r>
  <r>
    <s v="Media"/>
    <s v="Incremental"/>
    <m/>
    <m/>
    <s v="Google_Post_ios14_5"/>
    <s v="Google"/>
    <x v="9"/>
    <s v=" DTC"/>
    <x v="137"/>
    <s v="Post"/>
    <n v="0"/>
    <n v="244.2132532"/>
  </r>
  <r>
    <s v="Media"/>
    <s v="Incremental"/>
    <m/>
    <m/>
    <s v="Google_Post_ios14_5"/>
    <s v="Google"/>
    <x v="9"/>
    <s v=" DTC"/>
    <x v="138"/>
    <s v="Post"/>
    <n v="0"/>
    <n v="232.15485050000001"/>
  </r>
  <r>
    <s v="Media"/>
    <s v="Incremental"/>
    <m/>
    <m/>
    <s v="Google_Post_ios14_5"/>
    <s v="Google"/>
    <x v="9"/>
    <s v=" DTC"/>
    <x v="139"/>
    <s v="Post"/>
    <n v="0"/>
    <n v="218.9465543"/>
  </r>
  <r>
    <s v="Media"/>
    <s v="Incremental"/>
    <m/>
    <m/>
    <s v="Google_Post_ios14_5"/>
    <s v="Google"/>
    <x v="9"/>
    <s v=" DTC"/>
    <x v="140"/>
    <s v="Post"/>
    <n v="0"/>
    <n v="211.52004350000001"/>
  </r>
  <r>
    <s v="Media"/>
    <s v="Incremental"/>
    <m/>
    <m/>
    <s v="Google_Post_ios14_5"/>
    <s v="Google"/>
    <x v="9"/>
    <s v=" DTC"/>
    <x v="141"/>
    <s v="Post"/>
    <n v="0"/>
    <n v="204.9888086"/>
  </r>
  <r>
    <s v="Media"/>
    <s v="Incremental"/>
    <m/>
    <m/>
    <s v="Google_Post_ios14_5"/>
    <s v="Google"/>
    <x v="9"/>
    <s v=" DTC"/>
    <x v="142"/>
    <s v="Post"/>
    <n v="0"/>
    <n v="194.88118840000001"/>
  </r>
  <r>
    <s v="Media"/>
    <s v="Incremental"/>
    <m/>
    <m/>
    <s v="Google_Post_ios14_5"/>
    <s v="Google"/>
    <x v="9"/>
    <s v=" DTC"/>
    <x v="143"/>
    <s v="Post"/>
    <n v="0"/>
    <n v="188.3996898"/>
  </r>
  <r>
    <s v="Media"/>
    <s v="Incremental"/>
    <m/>
    <m/>
    <s v="Google_Post_ios14_5"/>
    <s v="Google"/>
    <x v="9"/>
    <s v=" DTC"/>
    <x v="144"/>
    <s v="Post"/>
    <n v="0"/>
    <n v="182.81887449999999"/>
  </r>
  <r>
    <s v="Media"/>
    <s v="Incremental"/>
    <m/>
    <m/>
    <s v="Google_Post_ios14_5"/>
    <s v="Google"/>
    <x v="9"/>
    <s v=" DTC"/>
    <x v="145"/>
    <s v="Post"/>
    <n v="0"/>
    <n v="179.40674229999999"/>
  </r>
  <r>
    <s v="Media"/>
    <s v="Incremental"/>
    <m/>
    <m/>
    <s v="Google_Post_ios14_5"/>
    <s v="Google"/>
    <x v="9"/>
    <s v=" DTC"/>
    <x v="146"/>
    <s v="Post"/>
    <n v="0"/>
    <n v="223.10033129999999"/>
  </r>
  <r>
    <s v="Media"/>
    <s v="Incremental"/>
    <m/>
    <m/>
    <s v="Google_Post_ios14_5"/>
    <s v="Google"/>
    <x v="9"/>
    <s v=" DTC"/>
    <x v="147"/>
    <s v="Post"/>
    <n v="0"/>
    <n v="336.3721066"/>
  </r>
  <r>
    <s v="Media"/>
    <s v="Incremental"/>
    <m/>
    <m/>
    <s v="Google_Post_ios14_5"/>
    <s v="Google"/>
    <x v="9"/>
    <s v=" DTC"/>
    <x v="148"/>
    <s v="Post"/>
    <n v="0"/>
    <n v="465.53504559999999"/>
  </r>
  <r>
    <s v="Media"/>
    <s v="Incremental"/>
    <m/>
    <m/>
    <s v="Google_Post_ios14_5"/>
    <s v="Google"/>
    <x v="9"/>
    <s v=" DTC"/>
    <x v="149"/>
    <s v="Post"/>
    <n v="0"/>
    <n v="566.49625419999995"/>
  </r>
  <r>
    <s v="Media"/>
    <s v="Incremental"/>
    <m/>
    <m/>
    <s v="Google_Post_ios14_5"/>
    <s v="Google"/>
    <x v="9"/>
    <s v=" DTC"/>
    <x v="150"/>
    <s v="Post"/>
    <n v="0"/>
    <n v="633.4557059"/>
  </r>
  <r>
    <s v="Media"/>
    <s v="Incremental"/>
    <m/>
    <m/>
    <s v="Google_Post_ios14_5"/>
    <s v="Google"/>
    <x v="9"/>
    <s v=" DTC"/>
    <x v="151"/>
    <s v="Post"/>
    <n v="0"/>
    <n v="749.91019979999999"/>
  </r>
  <r>
    <s v="Media"/>
    <s v="Incremental"/>
    <m/>
    <m/>
    <s v="Google_Post_ios14_5"/>
    <s v="Google"/>
    <x v="9"/>
    <s v=" DTC"/>
    <x v="152"/>
    <s v="Post"/>
    <n v="0"/>
    <n v="872.01050669999995"/>
  </r>
  <r>
    <s v="Media"/>
    <s v="Incremental"/>
    <m/>
    <m/>
    <s v="Google_Post_ios14_5"/>
    <s v="Google"/>
    <x v="9"/>
    <s v=" DTC"/>
    <x v="153"/>
    <s v="Post"/>
    <n v="0"/>
    <n v="977.23532909999994"/>
  </r>
  <r>
    <s v="Media"/>
    <s v="Incremental"/>
    <m/>
    <m/>
    <s v="Google_Post_ios14_5"/>
    <s v="Google"/>
    <x v="9"/>
    <s v=" DTC"/>
    <x v="154"/>
    <s v="Post"/>
    <n v="0"/>
    <n v="1050.4285617"/>
  </r>
  <r>
    <s v="Media"/>
    <s v="Incremental"/>
    <m/>
    <m/>
    <s v="Google_Post_ios14_5"/>
    <s v="Google"/>
    <x v="9"/>
    <s v=" DTC"/>
    <x v="155"/>
    <s v="Post"/>
    <n v="0"/>
    <n v="1196.7236445000001"/>
  </r>
  <r>
    <s v="Media"/>
    <s v="Incremental"/>
    <m/>
    <m/>
    <s v="Google_Post_ios14_5"/>
    <s v="Google"/>
    <x v="9"/>
    <s v=" DTC"/>
    <x v="156"/>
    <s v="Post"/>
    <n v="0"/>
    <n v="1425.5957019"/>
  </r>
  <r>
    <s v="Media"/>
    <s v="Incremental"/>
    <m/>
    <m/>
    <s v="Google_Post_ios14_5"/>
    <s v="Google"/>
    <x v="9"/>
    <s v=" DTC"/>
    <x v="157"/>
    <s v="Post"/>
    <n v="0"/>
    <n v="1598.6892617000001"/>
  </r>
  <r>
    <s v="Media"/>
    <s v="Incremental"/>
    <m/>
    <m/>
    <s v="Google_Post_ios14_5"/>
    <s v="Google"/>
    <x v="9"/>
    <s v=" DTC"/>
    <x v="158"/>
    <s v="Post"/>
    <n v="0"/>
    <n v="1654.906438"/>
  </r>
  <r>
    <s v="Media"/>
    <s v="Incremental"/>
    <m/>
    <m/>
    <s v="Google_Post_ios14_5"/>
    <s v="Google"/>
    <x v="9"/>
    <s v=" DTC"/>
    <x v="159"/>
    <s v="Post"/>
    <n v="0"/>
    <n v="1687.1587626999999"/>
  </r>
  <r>
    <s v="Media"/>
    <s v="Incremental"/>
    <m/>
    <m/>
    <s v="Google_Post_ios14_5"/>
    <s v="Google"/>
    <x v="9"/>
    <s v=" DTC"/>
    <x v="160"/>
    <s v="Post"/>
    <n v="0"/>
    <n v="1712.8119669"/>
  </r>
  <r>
    <s v="Media"/>
    <s v="Incremental"/>
    <m/>
    <m/>
    <s v="Google_Post_ios14_5"/>
    <s v="Google"/>
    <x v="9"/>
    <s v=" DTC"/>
    <x v="161"/>
    <s v="Post"/>
    <n v="0"/>
    <n v="1746.65101"/>
  </r>
  <r>
    <s v="Media"/>
    <s v="Incremental"/>
    <m/>
    <m/>
    <s v="Google_Post_ios14_5"/>
    <s v="Google"/>
    <x v="9"/>
    <s v=" DTC"/>
    <x v="162"/>
    <s v="Post"/>
    <n v="0"/>
    <n v="1708.4533690999999"/>
  </r>
  <r>
    <s v="Media"/>
    <s v="Incremental"/>
    <m/>
    <m/>
    <s v="Google_Post_ios14_5"/>
    <s v="Google"/>
    <x v="9"/>
    <s v=" DTC"/>
    <x v="163"/>
    <s v="Post"/>
    <n v="0"/>
    <n v="1513.0727124"/>
  </r>
  <r>
    <s v="Media"/>
    <s v="Incremental"/>
    <m/>
    <m/>
    <s v="Google_Post_ios14_5"/>
    <s v="Google"/>
    <x v="9"/>
    <s v=" DTC"/>
    <x v="164"/>
    <s v="Post"/>
    <n v="0"/>
    <n v="1273.1750182999999"/>
  </r>
  <r>
    <s v="Media"/>
    <s v="Incremental"/>
    <m/>
    <m/>
    <s v="Google_Post_ios14_5"/>
    <s v="Google"/>
    <x v="9"/>
    <s v=" DTC"/>
    <x v="165"/>
    <s v="Post"/>
    <n v="0"/>
    <n v="1044.1242149"/>
  </r>
  <r>
    <s v="Media"/>
    <s v="Incremental"/>
    <m/>
    <m/>
    <s v="Google_Post_ios14_5"/>
    <s v="Google"/>
    <x v="9"/>
    <s v=" DTC"/>
    <x v="166"/>
    <s v="Post"/>
    <n v="0"/>
    <n v="836.87096020000001"/>
  </r>
  <r>
    <s v="Media"/>
    <s v="Incremental"/>
    <m/>
    <m/>
    <s v="Google_Post_ios14_5"/>
    <s v="Google"/>
    <x v="9"/>
    <s v=" DTC"/>
    <x v="167"/>
    <s v="Post"/>
    <n v="0"/>
    <n v="647.1686502"/>
  </r>
  <r>
    <s v="Media"/>
    <s v="Incremental"/>
    <m/>
    <m/>
    <s v="Google_Post_ios14_5"/>
    <s v="Google"/>
    <x v="9"/>
    <s v=" DTC"/>
    <x v="168"/>
    <s v="Post"/>
    <n v="0"/>
    <n v="485.22315700000001"/>
  </r>
  <r>
    <s v="Media"/>
    <s v="Incremental"/>
    <m/>
    <m/>
    <s v="Google_Post_ios14_5"/>
    <s v="Google"/>
    <x v="9"/>
    <s v=" DTC"/>
    <x v="169"/>
    <s v="Post"/>
    <n v="0"/>
    <n v="362.15779129999999"/>
  </r>
  <r>
    <s v="Media"/>
    <s v="Incremental"/>
    <m/>
    <m/>
    <s v="Google_Post_ios14_5"/>
    <s v="Google"/>
    <x v="9"/>
    <s v=" DTC"/>
    <x v="170"/>
    <s v="Post"/>
    <n v="0"/>
    <n v="271.97949199999999"/>
  </r>
  <r>
    <s v="Media"/>
    <s v="Incremental"/>
    <m/>
    <m/>
    <s v="Google_Post_ios14_5"/>
    <s v="Google"/>
    <x v="9"/>
    <s v=" DTC"/>
    <x v="171"/>
    <s v="Post"/>
    <n v="0"/>
    <n v="197.4290067"/>
  </r>
  <r>
    <s v="Media"/>
    <s v="Incremental"/>
    <m/>
    <m/>
    <s v="Google_Post_ios14_5"/>
    <s v="Google"/>
    <x v="9"/>
    <s v=" DTC"/>
    <x v="172"/>
    <s v="Post"/>
    <n v="0"/>
    <n v="140.70383949999999"/>
  </r>
  <r>
    <s v="Media"/>
    <s v="Incremental"/>
    <m/>
    <m/>
    <s v="Google_Post_ios14_5"/>
    <s v="Google"/>
    <x v="9"/>
    <s v=" DTC"/>
    <x v="173"/>
    <s v="Post"/>
    <n v="0"/>
    <n v="90.807321599999995"/>
  </r>
  <r>
    <s v="Media"/>
    <s v="Incremental"/>
    <m/>
    <m/>
    <s v="Google_Post_ios14_5"/>
    <s v="Google"/>
    <x v="9"/>
    <s v=" DTC"/>
    <x v="174"/>
    <s v="Post"/>
    <n v="0"/>
    <n v="57.587576800000001"/>
  </r>
  <r>
    <s v="Media"/>
    <s v="Incremental"/>
    <m/>
    <m/>
    <s v="Google_Post_ios14_5"/>
    <s v="Google"/>
    <x v="9"/>
    <s v=" DTC"/>
    <x v="175"/>
    <s v="Post"/>
    <n v="0"/>
    <n v="43.631603800000001"/>
  </r>
  <r>
    <s v="Media"/>
    <s v="Incremental"/>
    <m/>
    <m/>
    <s v="Google_Post_ios14_5"/>
    <s v="Google"/>
    <x v="9"/>
    <s v=" DTC"/>
    <x v="176"/>
    <s v="Post"/>
    <n v="0"/>
    <n v="31.884516999999999"/>
  </r>
  <r>
    <s v="Media"/>
    <s v="Incremental"/>
    <m/>
    <m/>
    <s v="Google_Post_ios14_5"/>
    <s v="Google"/>
    <x v="9"/>
    <s v=" DTC"/>
    <x v="177"/>
    <s v="Post"/>
    <n v="0"/>
    <n v="21.932734100000001"/>
  </r>
  <r>
    <s v="Media"/>
    <s v="Incremental"/>
    <m/>
    <m/>
    <s v="Google_Post_ios14_5"/>
    <s v="Google"/>
    <x v="9"/>
    <s v=" DTC"/>
    <x v="178"/>
    <s v="Post"/>
    <n v="0"/>
    <n v="15.1149989"/>
  </r>
  <r>
    <s v="Media"/>
    <s v="Incremental"/>
    <m/>
    <m/>
    <s v="Google_Post_ios14_5"/>
    <s v="Google"/>
    <x v="9"/>
    <s v=" DTC"/>
    <x v="179"/>
    <s v="Post"/>
    <n v="0"/>
    <n v="10.234718600000001"/>
  </r>
  <r>
    <s v="Media"/>
    <s v="Incremental"/>
    <m/>
    <m/>
    <s v="Google_Post_ios14_5"/>
    <s v="Google"/>
    <x v="9"/>
    <s v=" DTC"/>
    <x v="180"/>
    <s v="Post"/>
    <n v="0"/>
    <n v="6.5326176"/>
  </r>
  <r>
    <s v="Media"/>
    <s v="Incremental"/>
    <m/>
    <m/>
    <s v="Google_Post_ios14_5"/>
    <s v="Google"/>
    <x v="9"/>
    <s v=" DTC"/>
    <x v="181"/>
    <s v="Post"/>
    <n v="0"/>
    <n v="4.0509247000000004"/>
  </r>
  <r>
    <s v="Media"/>
    <s v="Incremental"/>
    <m/>
    <m/>
    <s v="Google_Post_ios14_5"/>
    <s v="Google"/>
    <x v="9"/>
    <s v=" DTC"/>
    <x v="182"/>
    <s v="Post"/>
    <n v="0"/>
    <n v="2.2838077000000001"/>
  </r>
  <r>
    <s v="Media"/>
    <s v="Incremental"/>
    <m/>
    <m/>
    <s v="Google_Post_ios14_5"/>
    <s v="Google"/>
    <x v="9"/>
    <s v=" DTC"/>
    <x v="183"/>
    <s v="Post"/>
    <n v="0"/>
    <n v="1.0287006999999999"/>
  </r>
  <r>
    <s v="Media"/>
    <s v="Incremental"/>
    <m/>
    <m/>
    <s v="Google_Post_ios14_5"/>
    <s v="Google"/>
    <x v="9"/>
    <s v=" DTC"/>
    <x v="184"/>
    <s v="Post"/>
    <n v="0"/>
    <n v="4.0145399999999998E-2"/>
  </r>
  <r>
    <s v="Media"/>
    <s v="Incremental"/>
    <m/>
    <m/>
    <s v="Google_Post_ios14_5"/>
    <s v="Google"/>
    <x v="9"/>
    <s v=" DTC"/>
    <x v="185"/>
    <s v="Post"/>
    <n v="0"/>
    <n v="0"/>
  </r>
  <r>
    <s v="Media"/>
    <s v="Incremental"/>
    <m/>
    <m/>
    <s v="Google_Post_ios14_5"/>
    <s v="Google"/>
    <x v="9"/>
    <s v=" DTC"/>
    <x v="186"/>
    <s v="Post"/>
    <n v="0"/>
    <n v="0"/>
  </r>
  <r>
    <s v="Media"/>
    <s v="Incremental"/>
    <m/>
    <m/>
    <s v="Google_Post_ios14_5"/>
    <s v="Google"/>
    <x v="9"/>
    <s v=" DTC"/>
    <x v="187"/>
    <s v="Post"/>
    <n v="0"/>
    <n v="0"/>
  </r>
  <r>
    <s v="Media"/>
    <s v="Incremental"/>
    <m/>
    <m/>
    <s v="Google_Post_ios14_5"/>
    <s v="Google"/>
    <x v="9"/>
    <s v=" DTC"/>
    <x v="188"/>
    <s v="Post"/>
    <n v="0"/>
    <n v="0"/>
  </r>
  <r>
    <s v="Media"/>
    <s v="Incremental"/>
    <m/>
    <m/>
    <s v="Google_Post_ios14_5"/>
    <s v="Google"/>
    <x v="9"/>
    <s v=" DTC"/>
    <x v="189"/>
    <s v="Post"/>
    <n v="0"/>
    <n v="0"/>
  </r>
  <r>
    <s v="Media"/>
    <s v="Incremental"/>
    <m/>
    <m/>
    <s v="Google_Post_ios14_5"/>
    <s v="Google"/>
    <x v="9"/>
    <s v=" DTC"/>
    <x v="190"/>
    <s v="Post"/>
    <n v="0"/>
    <n v="0"/>
  </r>
  <r>
    <s v="Media"/>
    <s v="Incremental"/>
    <m/>
    <m/>
    <s v="Google_Post_ios14_5"/>
    <s v="Google"/>
    <x v="9"/>
    <s v=" DTC"/>
    <x v="191"/>
    <s v="Post"/>
    <n v="0"/>
    <n v="0"/>
  </r>
  <r>
    <s v="Media"/>
    <s v="Incremental"/>
    <m/>
    <m/>
    <s v="Google_Post_ios14_5"/>
    <s v="Google"/>
    <x v="9"/>
    <s v=" DTC"/>
    <x v="192"/>
    <s v="Post"/>
    <n v="0"/>
    <n v="0"/>
  </r>
  <r>
    <s v="Media"/>
    <s v="Incremental"/>
    <m/>
    <m/>
    <s v="Google_Post_ios14_5"/>
    <s v="Google"/>
    <x v="9"/>
    <s v=" DTC"/>
    <x v="193"/>
    <s v="Post"/>
    <n v="0"/>
    <n v="0"/>
  </r>
  <r>
    <s v="Media"/>
    <s v="Incremental"/>
    <m/>
    <m/>
    <s v="Google_Post_ios14_5"/>
    <s v="Google"/>
    <x v="9"/>
    <s v=" DTC"/>
    <x v="194"/>
    <s v="Post"/>
    <n v="0"/>
    <n v="0"/>
  </r>
  <r>
    <s v="Media"/>
    <s v="Incremental"/>
    <m/>
    <m/>
    <s v="Google_Post_ios14_5"/>
    <s v="Google"/>
    <x v="9"/>
    <s v=" DTC"/>
    <x v="195"/>
    <s v="Post"/>
    <n v="0"/>
    <n v="0"/>
  </r>
  <r>
    <s v="Media"/>
    <s v="Incremental"/>
    <m/>
    <m/>
    <s v="Google_Post_ios14_5"/>
    <s v="Google"/>
    <x v="9"/>
    <s v=" DTC"/>
    <x v="196"/>
    <s v="Post"/>
    <n v="0"/>
    <n v="0"/>
  </r>
  <r>
    <s v="Media"/>
    <s v="Incremental"/>
    <m/>
    <m/>
    <s v="Google_Post_ios14_5"/>
    <s v="Google"/>
    <x v="9"/>
    <s v=" DTC"/>
    <x v="197"/>
    <s v="Post"/>
    <n v="0"/>
    <n v="0"/>
  </r>
  <r>
    <s v="Media"/>
    <s v="Incremental"/>
    <m/>
    <m/>
    <s v="Google_Post_ios14_5"/>
    <s v="Google"/>
    <x v="9"/>
    <s v=" DTC"/>
    <x v="198"/>
    <s v="Post"/>
    <n v="0"/>
    <n v="0"/>
  </r>
  <r>
    <s v="Media"/>
    <s v="Incremental"/>
    <m/>
    <m/>
    <s v="Google_Post_ios14_5"/>
    <s v="Google"/>
    <x v="9"/>
    <s v=" DTC"/>
    <x v="199"/>
    <s v="Post"/>
    <n v="0"/>
    <n v="0"/>
  </r>
  <r>
    <s v="Media"/>
    <s v="Incremental"/>
    <m/>
    <m/>
    <s v="Google_Post_ios14_5"/>
    <s v="Google"/>
    <x v="9"/>
    <s v=" DTC"/>
    <x v="200"/>
    <s v="Post"/>
    <n v="0"/>
    <n v="0"/>
  </r>
  <r>
    <s v="Media"/>
    <s v="Incremental"/>
    <m/>
    <m/>
    <s v="Google_Post_ios14_5"/>
    <s v="Google"/>
    <x v="9"/>
    <s v=" DTC"/>
    <x v="201"/>
    <s v="Post"/>
    <n v="0"/>
    <n v="0"/>
  </r>
  <r>
    <s v="Media"/>
    <s v="Incremental"/>
    <m/>
    <m/>
    <s v="Google_Post_ios14_5"/>
    <s v="Google"/>
    <x v="9"/>
    <s v=" DTC"/>
    <x v="202"/>
    <s v="Post"/>
    <n v="0"/>
    <n v="0"/>
  </r>
  <r>
    <s v="Media"/>
    <s v="Incremental"/>
    <m/>
    <m/>
    <s v="Google_Post_ios14_5"/>
    <s v="Google"/>
    <x v="9"/>
    <s v=" DTC"/>
    <x v="203"/>
    <s v="Post"/>
    <n v="0"/>
    <n v="0"/>
  </r>
  <r>
    <s v="Media"/>
    <s v="Incremental"/>
    <m/>
    <m/>
    <s v="Google_Post_ios14_5"/>
    <s v="Google"/>
    <x v="9"/>
    <s v=" DTC"/>
    <x v="204"/>
    <s v="Post"/>
    <n v="0"/>
    <n v="0"/>
  </r>
  <r>
    <s v="Media"/>
    <s v="Incremental"/>
    <m/>
    <m/>
    <s v="Google_Post_ios14_5"/>
    <s v="Google"/>
    <x v="9"/>
    <s v=" DTC"/>
    <x v="205"/>
    <s v="Post"/>
    <n v="0"/>
    <n v="0"/>
  </r>
  <r>
    <s v="Media"/>
    <s v="Incremental"/>
    <m/>
    <m/>
    <s v="Google_Post_ios14_5"/>
    <s v="Google"/>
    <x v="9"/>
    <s v=" DTC"/>
    <x v="206"/>
    <s v="Post"/>
    <n v="0"/>
    <n v="0"/>
  </r>
  <r>
    <s v="Media"/>
    <s v="Incremental"/>
    <m/>
    <m/>
    <s v="Google_Post_ios14_5"/>
    <s v="Google"/>
    <x v="9"/>
    <s v=" DTC"/>
    <x v="207"/>
    <s v="Post"/>
    <n v="0"/>
    <n v="0"/>
  </r>
  <r>
    <s v="Media"/>
    <s v="Incremental"/>
    <m/>
    <m/>
    <s v="Google_Post_ios14_5"/>
    <s v="Google"/>
    <x v="9"/>
    <s v=" DTC"/>
    <x v="208"/>
    <s v="Post"/>
    <n v="0"/>
    <n v="0"/>
  </r>
  <r>
    <s v="Media"/>
    <s v="Incremental"/>
    <m/>
    <m/>
    <s v="Google_Post_ios14_5"/>
    <s v="Google"/>
    <x v="9"/>
    <s v=" DTC"/>
    <x v="209"/>
    <s v="Post"/>
    <n v="0"/>
    <n v="0"/>
  </r>
  <r>
    <s v="Media"/>
    <s v="Incremental"/>
    <m/>
    <m/>
    <s v="Google_Post_ios14_5"/>
    <s v="Google"/>
    <x v="9"/>
    <s v=" DTC"/>
    <x v="210"/>
    <s v="Post"/>
    <n v="0"/>
    <n v="0"/>
  </r>
  <r>
    <s v="Media"/>
    <s v="Incremental"/>
    <m/>
    <m/>
    <s v="Google_Post_ios14_5"/>
    <s v="Google"/>
    <x v="9"/>
    <s v=" DTC"/>
    <x v="211"/>
    <s v="Post"/>
    <n v="0"/>
    <n v="0"/>
  </r>
  <r>
    <s v="Media"/>
    <s v="Incremental"/>
    <m/>
    <m/>
    <s v="Google_Post_ios14_5"/>
    <s v="Google"/>
    <x v="9"/>
    <s v=" DTC"/>
    <x v="212"/>
    <s v="Post"/>
    <n v="0"/>
    <n v="0"/>
  </r>
  <r>
    <s v="Media"/>
    <s v="Incremental"/>
    <m/>
    <m/>
    <s v="Google_Post_ios14_5"/>
    <s v="Google"/>
    <x v="9"/>
    <s v=" DTC"/>
    <x v="213"/>
    <s v="Post"/>
    <n v="0"/>
    <n v="0"/>
  </r>
  <r>
    <s v="Media"/>
    <s v="Incremental"/>
    <m/>
    <m/>
    <s v="Google_Pre_ios14_5"/>
    <s v="Google"/>
    <x v="9"/>
    <s v=" DTC"/>
    <x v="0"/>
    <s v="Pre"/>
    <s v="Pre"/>
    <n v="16.176773900000001"/>
  </r>
  <r>
    <s v="Media"/>
    <s v="Incremental"/>
    <m/>
    <m/>
    <s v="Google_Pre_ios14_5"/>
    <s v="Google"/>
    <x v="9"/>
    <s v=" DTC"/>
    <x v="1"/>
    <s v="Pre"/>
    <s v="Pre"/>
    <n v="35.740080399999997"/>
  </r>
  <r>
    <s v="Media"/>
    <s v="Incremental"/>
    <m/>
    <m/>
    <s v="Google_Pre_ios14_5"/>
    <s v="Google"/>
    <x v="9"/>
    <s v=" DTC"/>
    <x v="2"/>
    <s v="Pre"/>
    <s v="Pre"/>
    <n v="125.791905"/>
  </r>
  <r>
    <s v="Media"/>
    <s v="Incremental"/>
    <m/>
    <m/>
    <s v="Google_Pre_ios14_5"/>
    <s v="Google"/>
    <x v="9"/>
    <s v=" DTC"/>
    <x v="3"/>
    <s v="Pre"/>
    <s v="Pre"/>
    <n v="205.05242659999999"/>
  </r>
  <r>
    <s v="Media"/>
    <s v="Incremental"/>
    <m/>
    <m/>
    <s v="Google_Pre_ios14_5"/>
    <s v="Google"/>
    <x v="9"/>
    <s v=" DTC"/>
    <x v="4"/>
    <s v="Pre"/>
    <s v="Pre"/>
    <n v="274.7565505"/>
  </r>
  <r>
    <s v="Media"/>
    <s v="Incremental"/>
    <m/>
    <m/>
    <s v="Google_Pre_ios14_5"/>
    <s v="Google"/>
    <x v="9"/>
    <s v=" DTC"/>
    <x v="5"/>
    <s v="Pre"/>
    <s v="Pre"/>
    <n v="488.02216659999999"/>
  </r>
  <r>
    <s v="Media"/>
    <s v="Incremental"/>
    <m/>
    <m/>
    <s v="Google_Pre_ios14_5"/>
    <s v="Google"/>
    <x v="9"/>
    <s v=" DTC"/>
    <x v="6"/>
    <s v="Pre"/>
    <s v="Pre"/>
    <n v="696.1643517"/>
  </r>
  <r>
    <s v="Media"/>
    <s v="Incremental"/>
    <m/>
    <m/>
    <s v="Google_Pre_ios14_5"/>
    <s v="Google"/>
    <x v="9"/>
    <s v=" DTC"/>
    <x v="7"/>
    <s v="Pre"/>
    <s v="Pre"/>
    <n v="1019.9231507"/>
  </r>
  <r>
    <s v="Media"/>
    <s v="Incremental"/>
    <m/>
    <m/>
    <s v="Google_Pre_ios14_5"/>
    <s v="Google"/>
    <x v="9"/>
    <s v=" DTC"/>
    <x v="8"/>
    <s v="Pre"/>
    <s v="Pre"/>
    <n v="1686.1607984"/>
  </r>
  <r>
    <s v="Media"/>
    <s v="Incremental"/>
    <m/>
    <m/>
    <s v="Google_Pre_ios14_5"/>
    <s v="Google"/>
    <x v="9"/>
    <s v=" DTC"/>
    <x v="9"/>
    <s v="Pre"/>
    <s v="Pre"/>
    <n v="2677.0758679999999"/>
  </r>
  <r>
    <s v="Media"/>
    <s v="Incremental"/>
    <m/>
    <m/>
    <s v="Google_Pre_ios14_5"/>
    <s v="Google"/>
    <x v="9"/>
    <s v=" DTC"/>
    <x v="10"/>
    <s v="Pre"/>
    <s v="Pre"/>
    <n v="3713.0940316000001"/>
  </r>
  <r>
    <s v="Media"/>
    <s v="Incremental"/>
    <m/>
    <m/>
    <s v="Google_Pre_ios14_5"/>
    <s v="Google"/>
    <x v="9"/>
    <s v=" DTC"/>
    <x v="11"/>
    <s v="Pre"/>
    <s v="Pre"/>
    <n v="4511.7784799000001"/>
  </r>
  <r>
    <s v="Media"/>
    <s v="Incremental"/>
    <m/>
    <m/>
    <s v="Google_Pre_ios14_5"/>
    <s v="Google"/>
    <x v="9"/>
    <s v=" DTC"/>
    <x v="12"/>
    <s v="Pre"/>
    <s v="Pre"/>
    <n v="5052.8021656999999"/>
  </r>
  <r>
    <s v="Media"/>
    <s v="Incremental"/>
    <m/>
    <m/>
    <s v="Google_Pre_ios14_5"/>
    <s v="Google"/>
    <x v="9"/>
    <s v=" DTC"/>
    <x v="13"/>
    <s v="Pre"/>
    <s v="Pre"/>
    <n v="5207.1076157999996"/>
  </r>
  <r>
    <s v="Media"/>
    <s v="Incremental"/>
    <m/>
    <m/>
    <s v="Google_Pre_ios14_5"/>
    <s v="Google"/>
    <x v="9"/>
    <s v=" DTC"/>
    <x v="14"/>
    <s v="Pre"/>
    <s v="Pre"/>
    <n v="4893.8991060999997"/>
  </r>
  <r>
    <s v="Media"/>
    <s v="Incremental"/>
    <m/>
    <m/>
    <s v="Google_Pre_ios14_5"/>
    <s v="Google"/>
    <x v="9"/>
    <s v=" DTC"/>
    <x v="15"/>
    <s v="Pre"/>
    <s v="Pre"/>
    <n v="4539.9725914000001"/>
  </r>
  <r>
    <s v="Media"/>
    <s v="Incremental"/>
    <m/>
    <m/>
    <s v="Google_Pre_ios14_5"/>
    <s v="Google"/>
    <x v="9"/>
    <s v=" DTC"/>
    <x v="16"/>
    <s v="Pre"/>
    <s v="Pre"/>
    <n v="4064.2481889000001"/>
  </r>
  <r>
    <s v="Media"/>
    <s v="Incremental"/>
    <m/>
    <m/>
    <s v="Google_Pre_ios14_5"/>
    <s v="Google"/>
    <x v="9"/>
    <s v=" DTC"/>
    <x v="17"/>
    <s v="Pre"/>
    <s v="Pre"/>
    <n v="3515.9191586000002"/>
  </r>
  <r>
    <s v="Media"/>
    <s v="Incremental"/>
    <m/>
    <m/>
    <s v="Google_Pre_ios14_5"/>
    <s v="Google"/>
    <x v="9"/>
    <s v=" DTC"/>
    <x v="18"/>
    <s v="Pre"/>
    <s v="Pre"/>
    <n v="3384.3966309000002"/>
  </r>
  <r>
    <s v="Media"/>
    <s v="Incremental"/>
    <m/>
    <m/>
    <s v="Google_Pre_ios14_5"/>
    <s v="Google"/>
    <x v="9"/>
    <s v=" DTC"/>
    <x v="19"/>
    <s v="Pre"/>
    <s v="Pre"/>
    <n v="3641.9642015999998"/>
  </r>
  <r>
    <s v="Media"/>
    <s v="Incremental"/>
    <m/>
    <m/>
    <s v="Google_Pre_ios14_5"/>
    <s v="Google"/>
    <x v="9"/>
    <s v=" DTC"/>
    <x v="20"/>
    <s v="Pre"/>
    <s v="Pre"/>
    <n v="3983.7446146000002"/>
  </r>
  <r>
    <s v="Media"/>
    <s v="Incremental"/>
    <m/>
    <m/>
    <s v="Google_Pre_ios14_5"/>
    <s v="Google"/>
    <x v="9"/>
    <s v=" DTC"/>
    <x v="21"/>
    <s v="Pre"/>
    <s v="Pre"/>
    <n v="4257.6537263999999"/>
  </r>
  <r>
    <s v="Media"/>
    <s v="Incremental"/>
    <m/>
    <m/>
    <s v="Google_Pre_ios14_5"/>
    <s v="Google"/>
    <x v="9"/>
    <s v=" DTC"/>
    <x v="22"/>
    <s v="Pre"/>
    <s v="Pre"/>
    <n v="4758.8335187000002"/>
  </r>
  <r>
    <s v="Media"/>
    <s v="Incremental"/>
    <m/>
    <m/>
    <s v="Google_Pre_ios14_5"/>
    <s v="Google"/>
    <x v="9"/>
    <s v=" DTC"/>
    <x v="23"/>
    <s v="Pre"/>
    <s v="Pre"/>
    <n v="5085.3336989999998"/>
  </r>
  <r>
    <s v="Media"/>
    <s v="Incremental"/>
    <m/>
    <m/>
    <s v="Google_Pre_ios14_5"/>
    <s v="Google"/>
    <x v="9"/>
    <s v=" DTC"/>
    <x v="24"/>
    <s v="Pre"/>
    <s v="Pre"/>
    <n v="5184.7736549000001"/>
  </r>
  <r>
    <s v="Media"/>
    <s v="Incremental"/>
    <m/>
    <m/>
    <s v="Google_Pre_ios14_5"/>
    <s v="Google"/>
    <x v="9"/>
    <s v=" DTC"/>
    <x v="25"/>
    <s v="Pre"/>
    <s v="Pre"/>
    <n v="4747.2585967000005"/>
  </r>
  <r>
    <s v="Media"/>
    <s v="Incremental"/>
    <m/>
    <m/>
    <s v="Google_Pre_ios14_5"/>
    <s v="Google"/>
    <x v="9"/>
    <s v=" DTC"/>
    <x v="26"/>
    <s v="Pre"/>
    <s v="Pre"/>
    <n v="4334.5981236999996"/>
  </r>
  <r>
    <s v="Media"/>
    <s v="Incremental"/>
    <m/>
    <m/>
    <s v="Google_Pre_ios14_5"/>
    <s v="Google"/>
    <x v="9"/>
    <s v=" DTC"/>
    <x v="27"/>
    <s v="Pre"/>
    <s v="Pre"/>
    <n v="4157.0938531000002"/>
  </r>
  <r>
    <s v="Media"/>
    <s v="Incremental"/>
    <m/>
    <m/>
    <s v="Google_Pre_ios14_5"/>
    <s v="Google"/>
    <x v="9"/>
    <s v=" DTC"/>
    <x v="28"/>
    <s v="Pre"/>
    <s v="Pre"/>
    <n v="3814.7858148"/>
  </r>
  <r>
    <s v="Media"/>
    <s v="Incremental"/>
    <m/>
    <m/>
    <s v="Google_Pre_ios14_5"/>
    <s v="Google"/>
    <x v="9"/>
    <s v=" DTC"/>
    <x v="29"/>
    <s v="Pre"/>
    <s v="Pre"/>
    <n v="3727.0305862999999"/>
  </r>
  <r>
    <s v="Media"/>
    <s v="Incremental"/>
    <m/>
    <m/>
    <s v="Google_Pre_ios14_5"/>
    <s v="Google"/>
    <x v="9"/>
    <s v=" DTC"/>
    <x v="30"/>
    <s v="Pre"/>
    <s v="Pre"/>
    <n v="3746.6784687999998"/>
  </r>
  <r>
    <s v="Media"/>
    <s v="Incremental"/>
    <m/>
    <m/>
    <s v="Google_Pre_ios14_5"/>
    <s v="Google"/>
    <x v="9"/>
    <s v=" DTC"/>
    <x v="31"/>
    <s v="Pre"/>
    <s v="Pre"/>
    <n v="3821.0715765"/>
  </r>
  <r>
    <s v="Media"/>
    <s v="Incremental"/>
    <m/>
    <m/>
    <s v="Google_Pre_ios14_5"/>
    <s v="Google"/>
    <x v="9"/>
    <s v=" DTC"/>
    <x v="32"/>
    <s v="Pre"/>
    <s v="Pre"/>
    <n v="3689.8477609000001"/>
  </r>
  <r>
    <s v="Media"/>
    <s v="Incremental"/>
    <m/>
    <m/>
    <s v="Google_Pre_ios14_5"/>
    <s v="Google"/>
    <x v="9"/>
    <s v=" DTC"/>
    <x v="33"/>
    <s v="Pre"/>
    <s v="Pre"/>
    <n v="3925.1451106"/>
  </r>
  <r>
    <s v="Media"/>
    <s v="Incremental"/>
    <m/>
    <m/>
    <s v="Google_Pre_ios14_5"/>
    <s v="Google"/>
    <x v="9"/>
    <s v=" DTC"/>
    <x v="34"/>
    <s v="Pre"/>
    <s v="Pre"/>
    <n v="4261.0517836999998"/>
  </r>
  <r>
    <s v="Media"/>
    <s v="Incremental"/>
    <m/>
    <m/>
    <s v="Google_Pre_ios14_5"/>
    <s v="Google"/>
    <x v="9"/>
    <s v=" DTC"/>
    <x v="35"/>
    <s v="Pre"/>
    <s v="Pre"/>
    <n v="4087.9251300000001"/>
  </r>
  <r>
    <s v="Media"/>
    <s v="Incremental"/>
    <m/>
    <m/>
    <s v="Google_Pre_ios14_5"/>
    <s v="Google"/>
    <x v="9"/>
    <s v=" DTC"/>
    <x v="36"/>
    <s v="Pre"/>
    <s v="Pre"/>
    <n v="3703.8829092999999"/>
  </r>
  <r>
    <s v="Media"/>
    <s v="Incremental"/>
    <m/>
    <m/>
    <s v="Google_Pre_ios14_5"/>
    <s v="Google"/>
    <x v="9"/>
    <s v=" DTC"/>
    <x v="37"/>
    <s v="Pre"/>
    <s v="Pre"/>
    <n v="3450.3848017"/>
  </r>
  <r>
    <s v="Media"/>
    <s v="Incremental"/>
    <m/>
    <m/>
    <s v="Google_Pre_ios14_5"/>
    <s v="Google"/>
    <x v="9"/>
    <s v=" DTC"/>
    <x v="38"/>
    <s v="Pre"/>
    <s v="Pre"/>
    <n v="2896.0325917"/>
  </r>
  <r>
    <s v="Media"/>
    <s v="Incremental"/>
    <m/>
    <m/>
    <s v="Google_Pre_ios14_5"/>
    <s v="Google"/>
    <x v="9"/>
    <s v=" DTC"/>
    <x v="39"/>
    <s v="Pre"/>
    <s v="Pre"/>
    <n v="1895.4178959999999"/>
  </r>
  <r>
    <s v="Media"/>
    <s v="Incremental"/>
    <m/>
    <m/>
    <s v="Google_Pre_ios14_5"/>
    <s v="Google"/>
    <x v="9"/>
    <s v=" DTC"/>
    <x v="40"/>
    <s v="Pre"/>
    <s v="Pre"/>
    <n v="1248.523549"/>
  </r>
  <r>
    <s v="Media"/>
    <s v="Incremental"/>
    <m/>
    <m/>
    <s v="Google_Pre_ios14_5"/>
    <s v="Google"/>
    <x v="9"/>
    <s v=" DTC"/>
    <x v="41"/>
    <s v="Pre"/>
    <s v="Pre"/>
    <n v="979.81305699999996"/>
  </r>
  <r>
    <s v="Media"/>
    <s v="Incremental"/>
    <m/>
    <m/>
    <s v="Google_Pre_ios14_5"/>
    <s v="Google"/>
    <x v="9"/>
    <s v=" DTC"/>
    <x v="42"/>
    <s v="Pre"/>
    <s v="Pre"/>
    <n v="562.80320689999996"/>
  </r>
  <r>
    <s v="Media"/>
    <s v="Incremental"/>
    <m/>
    <m/>
    <s v="Google_Pre_ios14_5"/>
    <s v="Google"/>
    <x v="9"/>
    <s v=" DTC"/>
    <x v="43"/>
    <s v="Pre"/>
    <s v="Pre"/>
    <n v="459.00901549999998"/>
  </r>
  <r>
    <s v="Media"/>
    <s v="Incremental"/>
    <m/>
    <m/>
    <s v="Google_Pre_ios14_5"/>
    <s v="Google"/>
    <x v="9"/>
    <s v=" DTC"/>
    <x v="44"/>
    <s v="Pre"/>
    <s v="Pre"/>
    <n v="507.39731810000001"/>
  </r>
  <r>
    <s v="Media"/>
    <s v="Incremental"/>
    <m/>
    <m/>
    <s v="Google_Pre_ios14_5"/>
    <s v="Google"/>
    <x v="9"/>
    <s v=" DTC"/>
    <x v="45"/>
    <s v="Pre"/>
    <s v="Pre"/>
    <n v="535.52318439999999"/>
  </r>
  <r>
    <s v="Media"/>
    <s v="Incremental"/>
    <m/>
    <m/>
    <s v="Google_Pre_ios14_5"/>
    <s v="Google"/>
    <x v="9"/>
    <s v=" DTC"/>
    <x v="46"/>
    <s v="Pre"/>
    <s v="Pre"/>
    <n v="526.68390980000004"/>
  </r>
  <r>
    <s v="Media"/>
    <s v="Incremental"/>
    <m/>
    <m/>
    <s v="Google_Pre_ios14_5"/>
    <s v="Google"/>
    <x v="9"/>
    <s v=" DTC"/>
    <x v="47"/>
    <s v="Pre"/>
    <s v="Pre"/>
    <n v="519.29272860000003"/>
  </r>
  <r>
    <s v="Media"/>
    <s v="Incremental"/>
    <m/>
    <m/>
    <s v="Google_Pre_ios14_5"/>
    <s v="Google"/>
    <x v="9"/>
    <s v=" DTC"/>
    <x v="48"/>
    <s v="Pre"/>
    <s v="Pre"/>
    <n v="567.85248460000003"/>
  </r>
  <r>
    <s v="Media"/>
    <s v="Incremental"/>
    <m/>
    <m/>
    <s v="Google_Pre_ios14_5"/>
    <s v="Google"/>
    <x v="9"/>
    <s v=" DTC"/>
    <x v="49"/>
    <s v="Pre"/>
    <s v="Pre"/>
    <n v="661.85984570000005"/>
  </r>
  <r>
    <s v="Media"/>
    <s v="Incremental"/>
    <m/>
    <m/>
    <s v="Google_Pre_ios14_5"/>
    <s v="Google"/>
    <x v="9"/>
    <s v=" DTC"/>
    <x v="50"/>
    <s v="Pre"/>
    <s v="Pre"/>
    <n v="790.49222180000004"/>
  </r>
  <r>
    <s v="Media"/>
    <s v="Incremental"/>
    <m/>
    <m/>
    <s v="Google_Pre_ios14_5"/>
    <s v="Google"/>
    <x v="9"/>
    <s v=" DTC"/>
    <x v="51"/>
    <s v="Pre"/>
    <s v="Pre"/>
    <n v="993.26482759999999"/>
  </r>
  <r>
    <s v="Media"/>
    <s v="Incremental"/>
    <m/>
    <m/>
    <s v="Google_Pre_ios14_5"/>
    <s v="Google"/>
    <x v="9"/>
    <s v=" DTC"/>
    <x v="52"/>
    <s v="Pre"/>
    <s v="Pre"/>
    <n v="1492.7298332"/>
  </r>
  <r>
    <s v="Media"/>
    <s v="Incremental"/>
    <m/>
    <m/>
    <s v="Google_Pre_ios14_5"/>
    <s v="Google"/>
    <x v="9"/>
    <s v=" DTC"/>
    <x v="53"/>
    <s v="Pre"/>
    <s v="Pre"/>
    <n v="2165.9749296"/>
  </r>
  <r>
    <s v="Media"/>
    <s v="Incremental"/>
    <m/>
    <m/>
    <s v="Google_Pre_ios14_5"/>
    <s v="Google"/>
    <x v="9"/>
    <s v=" DTC"/>
    <x v="54"/>
    <s v="Pre"/>
    <s v="Pre"/>
    <n v="2994.5384493000001"/>
  </r>
  <r>
    <s v="Media"/>
    <s v="Incremental"/>
    <m/>
    <m/>
    <s v="Google_Pre_ios14_5"/>
    <s v="Google"/>
    <x v="9"/>
    <s v=" DTC"/>
    <x v="55"/>
    <s v="Pre"/>
    <s v="Pre"/>
    <n v="3960.5478019000002"/>
  </r>
  <r>
    <s v="Media"/>
    <s v="Incremental"/>
    <m/>
    <m/>
    <s v="Google_Pre_ios14_5"/>
    <s v="Google"/>
    <x v="9"/>
    <s v=" DTC"/>
    <x v="56"/>
    <s v="Pre"/>
    <s v="Pre"/>
    <n v="4946.2801172999998"/>
  </r>
  <r>
    <s v="Media"/>
    <s v="Incremental"/>
    <m/>
    <m/>
    <s v="Google_Pre_ios14_5"/>
    <s v="Google"/>
    <x v="9"/>
    <s v=" DTC"/>
    <x v="57"/>
    <s v="Post"/>
    <s v="Post"/>
    <n v="5019.3021373000001"/>
  </r>
  <r>
    <s v="Media"/>
    <s v="Incremental"/>
    <m/>
    <m/>
    <s v="Google_Pre_ios14_5"/>
    <s v="Google"/>
    <x v="9"/>
    <s v=" DTC"/>
    <x v="58"/>
    <s v="Post"/>
    <s v="Post"/>
    <n v="4319.1250963000002"/>
  </r>
  <r>
    <s v="Media"/>
    <s v="Incremental"/>
    <m/>
    <m/>
    <s v="Google_Pre_ios14_5"/>
    <s v="Google"/>
    <x v="9"/>
    <s v=" DTC"/>
    <x v="59"/>
    <s v="Post"/>
    <s v="Post"/>
    <n v="3396.5797115"/>
  </r>
  <r>
    <s v="Media"/>
    <s v="Incremental"/>
    <m/>
    <m/>
    <s v="Google_Pre_ios14_5"/>
    <s v="Google"/>
    <x v="9"/>
    <s v=" DTC"/>
    <x v="60"/>
    <s v="Post"/>
    <s v="Post"/>
    <n v="2251.3044252"/>
  </r>
  <r>
    <s v="Media"/>
    <s v="Incremental"/>
    <m/>
    <m/>
    <s v="Google_Pre_ios14_5"/>
    <s v="Google"/>
    <x v="9"/>
    <s v=" DTC"/>
    <x v="61"/>
    <s v="Post"/>
    <s v="Post"/>
    <n v="1058.3373147"/>
  </r>
  <r>
    <s v="Media"/>
    <s v="Incremental"/>
    <m/>
    <m/>
    <s v="Google_Pre_ios14_5"/>
    <s v="Google"/>
    <x v="9"/>
    <s v=" DTC"/>
    <x v="62"/>
    <s v="Post"/>
    <s v="Post"/>
    <n v="0"/>
  </r>
  <r>
    <s v="Media"/>
    <s v="Incremental"/>
    <m/>
    <m/>
    <s v="Google_Pre_ios14_5"/>
    <s v="Google"/>
    <x v="9"/>
    <s v=" DTC"/>
    <x v="63"/>
    <s v="Post"/>
    <s v="Post"/>
    <n v="0"/>
  </r>
  <r>
    <s v="Media"/>
    <s v="Incremental"/>
    <m/>
    <m/>
    <s v="Google_Pre_ios14_5"/>
    <s v="Google"/>
    <x v="9"/>
    <s v=" DTC"/>
    <x v="64"/>
    <s v="Post"/>
    <s v="Post"/>
    <n v="0"/>
  </r>
  <r>
    <s v="Media"/>
    <s v="Incremental"/>
    <m/>
    <m/>
    <s v="Google_Pre_ios14_5"/>
    <s v="Google"/>
    <x v="9"/>
    <s v=" DTC"/>
    <x v="65"/>
    <s v="Post"/>
    <s v="Post"/>
    <n v="0"/>
  </r>
  <r>
    <s v="Media"/>
    <s v="Incremental"/>
    <m/>
    <m/>
    <s v="Google_Pre_ios14_5"/>
    <s v="Google"/>
    <x v="9"/>
    <s v=" DTC"/>
    <x v="66"/>
    <s v="Post"/>
    <s v="Post"/>
    <n v="0"/>
  </r>
  <r>
    <s v="Media"/>
    <s v="Incremental"/>
    <m/>
    <m/>
    <s v="Google_Pre_ios14_5"/>
    <s v="Google"/>
    <x v="9"/>
    <s v=" DTC"/>
    <x v="67"/>
    <s v="Post"/>
    <s v="Post"/>
    <n v="0"/>
  </r>
  <r>
    <s v="Media"/>
    <s v="Incremental"/>
    <m/>
    <m/>
    <s v="Google_Pre_ios14_5"/>
    <s v="Google"/>
    <x v="9"/>
    <s v=" DTC"/>
    <x v="68"/>
    <s v="Post"/>
    <s v="Post"/>
    <n v="0"/>
  </r>
  <r>
    <s v="Media"/>
    <s v="Incremental"/>
    <m/>
    <m/>
    <s v="Google_Pre_ios14_5"/>
    <s v="Google"/>
    <x v="9"/>
    <s v=" DTC"/>
    <x v="69"/>
    <s v="Post"/>
    <s v="Post"/>
    <n v="0"/>
  </r>
  <r>
    <s v="Media"/>
    <s v="Incremental"/>
    <m/>
    <m/>
    <s v="Google_Pre_ios14_5"/>
    <s v="Google"/>
    <x v="9"/>
    <s v=" DTC"/>
    <x v="70"/>
    <s v="Post"/>
    <s v="Post"/>
    <n v="0"/>
  </r>
  <r>
    <s v="Media"/>
    <s v="Incremental"/>
    <m/>
    <m/>
    <s v="Google_Pre_ios14_5"/>
    <s v="Google"/>
    <x v="9"/>
    <s v=" DTC"/>
    <x v="71"/>
    <s v="Post"/>
    <s v="Post"/>
    <n v="0"/>
  </r>
  <r>
    <s v="Media"/>
    <s v="Incremental"/>
    <m/>
    <m/>
    <s v="Google_Pre_ios14_5"/>
    <s v="Google"/>
    <x v="9"/>
    <s v=" DTC"/>
    <x v="72"/>
    <s v="Post"/>
    <s v="Post"/>
    <n v="0"/>
  </r>
  <r>
    <s v="Media"/>
    <s v="Incremental"/>
    <m/>
    <m/>
    <s v="Google_Pre_ios14_5"/>
    <s v="Google"/>
    <x v="9"/>
    <s v=" DTC"/>
    <x v="73"/>
    <s v="Post"/>
    <s v="Post"/>
    <n v="0"/>
  </r>
  <r>
    <s v="Media"/>
    <s v="Incremental"/>
    <m/>
    <m/>
    <s v="Google_Pre_ios14_5"/>
    <s v="Google"/>
    <x v="9"/>
    <s v=" DTC"/>
    <x v="74"/>
    <s v="Post"/>
    <s v="Post"/>
    <n v="0"/>
  </r>
  <r>
    <s v="Media"/>
    <s v="Incremental"/>
    <m/>
    <m/>
    <s v="Google_Pre_ios14_5"/>
    <s v="Google"/>
    <x v="9"/>
    <s v=" DTC"/>
    <x v="75"/>
    <s v="Post"/>
    <s v="Post"/>
    <n v="0"/>
  </r>
  <r>
    <s v="Media"/>
    <s v="Incremental"/>
    <m/>
    <m/>
    <s v="Google_Pre_ios14_5"/>
    <s v="Google"/>
    <x v="9"/>
    <s v=" DTC"/>
    <x v="76"/>
    <s v="Post"/>
    <s v="Post"/>
    <n v="0"/>
  </r>
  <r>
    <s v="Media"/>
    <s v="Incremental"/>
    <m/>
    <m/>
    <s v="Google_Pre_ios14_5"/>
    <s v="Google"/>
    <x v="9"/>
    <s v=" DTC"/>
    <x v="77"/>
    <s v="Post"/>
    <s v="Post"/>
    <n v="0"/>
  </r>
  <r>
    <s v="Media"/>
    <s v="Incremental"/>
    <m/>
    <m/>
    <s v="Google_Pre_ios14_5"/>
    <s v="Google"/>
    <x v="9"/>
    <s v=" DTC"/>
    <x v="78"/>
    <s v="Post"/>
    <s v="Post"/>
    <n v="0"/>
  </r>
  <r>
    <s v="Media"/>
    <s v="Incremental"/>
    <m/>
    <m/>
    <s v="Google_Pre_ios14_5"/>
    <s v="Google"/>
    <x v="9"/>
    <s v=" DTC"/>
    <x v="79"/>
    <s v="Post"/>
    <s v="Post"/>
    <n v="0"/>
  </r>
  <r>
    <s v="Media"/>
    <s v="Incremental"/>
    <m/>
    <m/>
    <s v="Google_Pre_ios14_5"/>
    <s v="Google"/>
    <x v="9"/>
    <s v=" DTC"/>
    <x v="80"/>
    <s v="Post"/>
    <s v="Post"/>
    <n v="0"/>
  </r>
  <r>
    <s v="Media"/>
    <s v="Incremental"/>
    <m/>
    <m/>
    <s v="Google_Pre_ios14_5"/>
    <s v="Google"/>
    <x v="9"/>
    <s v=" DTC"/>
    <x v="81"/>
    <s v="Post"/>
    <s v="Post"/>
    <n v="0"/>
  </r>
  <r>
    <s v="Media"/>
    <s v="Incremental"/>
    <m/>
    <m/>
    <s v="Google_Pre_ios14_5"/>
    <s v="Google"/>
    <x v="9"/>
    <s v=" DTC"/>
    <x v="82"/>
    <s v="Post"/>
    <s v="Post"/>
    <n v="0"/>
  </r>
  <r>
    <s v="Media"/>
    <s v="Incremental"/>
    <m/>
    <m/>
    <s v="Google_Pre_ios14_5"/>
    <s v="Google"/>
    <x v="9"/>
    <s v=" DTC"/>
    <x v="83"/>
    <s v="Post"/>
    <s v="Post"/>
    <n v="0"/>
  </r>
  <r>
    <s v="Media"/>
    <s v="Incremental"/>
    <m/>
    <m/>
    <s v="Google_Pre_ios14_5"/>
    <s v="Google"/>
    <x v="9"/>
    <s v=" DTC"/>
    <x v="84"/>
    <s v="Post"/>
    <s v="Post"/>
    <n v="0"/>
  </r>
  <r>
    <s v="Media"/>
    <s v="Incremental"/>
    <m/>
    <m/>
    <s v="Google_Pre_ios14_5"/>
    <s v="Google"/>
    <x v="9"/>
    <s v=" DTC"/>
    <x v="85"/>
    <s v="Post"/>
    <s v="Post"/>
    <n v="0"/>
  </r>
  <r>
    <s v="Media"/>
    <s v="Incremental"/>
    <m/>
    <m/>
    <s v="Google_Pre_ios14_5"/>
    <s v="Google"/>
    <x v="9"/>
    <s v=" DTC"/>
    <x v="86"/>
    <s v="Post"/>
    <s v="Post"/>
    <n v="0"/>
  </r>
  <r>
    <s v="Media"/>
    <s v="Incremental"/>
    <m/>
    <m/>
    <s v="Google_Pre_ios14_5"/>
    <s v="Google"/>
    <x v="9"/>
    <s v=" DTC"/>
    <x v="87"/>
    <s v="Post"/>
    <s v="Post"/>
    <n v="0"/>
  </r>
  <r>
    <s v="Media"/>
    <s v="Incremental"/>
    <m/>
    <m/>
    <s v="Google_Pre_ios14_5"/>
    <s v="Google"/>
    <x v="9"/>
    <s v=" DTC"/>
    <x v="88"/>
    <s v="Post"/>
    <s v="Post"/>
    <n v="0"/>
  </r>
  <r>
    <s v="Media"/>
    <s v="Incremental"/>
    <m/>
    <m/>
    <s v="Google_Pre_ios14_5"/>
    <s v="Google"/>
    <x v="9"/>
    <s v=" DTC"/>
    <x v="89"/>
    <s v="Post"/>
    <s v="Post"/>
    <n v="0"/>
  </r>
  <r>
    <s v="Media"/>
    <s v="Incremental"/>
    <m/>
    <m/>
    <s v="Google_Pre_ios14_5"/>
    <s v="Google"/>
    <x v="9"/>
    <s v=" DTC"/>
    <x v="90"/>
    <s v="Post"/>
    <s v="Post"/>
    <n v="0"/>
  </r>
  <r>
    <s v="Media"/>
    <s v="Incremental"/>
    <m/>
    <m/>
    <s v="Google_Pre_ios14_5"/>
    <s v="Google"/>
    <x v="9"/>
    <s v=" DTC"/>
    <x v="91"/>
    <s v="Post"/>
    <s v="Post"/>
    <n v="0"/>
  </r>
  <r>
    <s v="Media"/>
    <s v="Incremental"/>
    <m/>
    <m/>
    <s v="Google_Pre_ios14_5"/>
    <s v="Google"/>
    <x v="9"/>
    <s v=" DTC"/>
    <x v="92"/>
    <s v="Post"/>
    <s v="Post"/>
    <n v="0"/>
  </r>
  <r>
    <s v="Media"/>
    <s v="Incremental"/>
    <m/>
    <m/>
    <s v="Google_Pre_ios14_5"/>
    <s v="Google"/>
    <x v="9"/>
    <s v=" DTC"/>
    <x v="93"/>
    <s v="Post"/>
    <s v="Post"/>
    <n v="0"/>
  </r>
  <r>
    <s v="Media"/>
    <s v="Incremental"/>
    <m/>
    <m/>
    <s v="Google_Pre_ios14_5"/>
    <s v="Google"/>
    <x v="9"/>
    <s v=" DTC"/>
    <x v="94"/>
    <s v="Post"/>
    <s v="Post"/>
    <n v="0"/>
  </r>
  <r>
    <s v="Media"/>
    <s v="Incremental"/>
    <m/>
    <m/>
    <s v="Google_Pre_ios14_5"/>
    <s v="Google"/>
    <x v="9"/>
    <s v=" DTC"/>
    <x v="95"/>
    <s v="Post"/>
    <s v="Post"/>
    <n v="0"/>
  </r>
  <r>
    <s v="Media"/>
    <s v="Incremental"/>
    <m/>
    <m/>
    <s v="Google_Pre_ios14_5"/>
    <s v="Google"/>
    <x v="9"/>
    <s v=" DTC"/>
    <x v="96"/>
    <s v="Post"/>
    <s v="Post"/>
    <n v="0"/>
  </r>
  <r>
    <s v="Media"/>
    <s v="Incremental"/>
    <m/>
    <m/>
    <s v="Google_Pre_ios14_5"/>
    <s v="Google"/>
    <x v="9"/>
    <s v=" DTC"/>
    <x v="97"/>
    <s v="Post"/>
    <s v="Post"/>
    <n v="0"/>
  </r>
  <r>
    <s v="Media"/>
    <s v="Incremental"/>
    <m/>
    <m/>
    <s v="Google_Pre_ios14_5"/>
    <s v="Google"/>
    <x v="9"/>
    <s v=" DTC"/>
    <x v="98"/>
    <s v="Post"/>
    <s v="Post"/>
    <n v="0"/>
  </r>
  <r>
    <s v="Media"/>
    <s v="Incremental"/>
    <m/>
    <m/>
    <s v="Google_Pre_ios14_5"/>
    <s v="Google"/>
    <x v="9"/>
    <s v=" DTC"/>
    <x v="99"/>
    <s v="Post"/>
    <s v="Post"/>
    <n v="0"/>
  </r>
  <r>
    <s v="Media"/>
    <s v="Incremental"/>
    <m/>
    <m/>
    <s v="Google_Pre_ios14_5"/>
    <s v="Google"/>
    <x v="9"/>
    <s v=" DTC"/>
    <x v="100"/>
    <s v="Post"/>
    <s v="Post"/>
    <n v="0"/>
  </r>
  <r>
    <s v="Media"/>
    <s v="Incremental"/>
    <m/>
    <m/>
    <s v="Google_Pre_ios14_5"/>
    <s v="Google"/>
    <x v="9"/>
    <s v=" DTC"/>
    <x v="101"/>
    <s v="Post"/>
    <s v="Post"/>
    <n v="0"/>
  </r>
  <r>
    <s v="Media"/>
    <s v="Incremental"/>
    <m/>
    <m/>
    <s v="Google_Pre_ios14_5"/>
    <s v="Google"/>
    <x v="9"/>
    <s v=" DTC"/>
    <x v="102"/>
    <s v="Post"/>
    <s v="Post"/>
    <n v="0"/>
  </r>
  <r>
    <s v="Media"/>
    <s v="Incremental"/>
    <m/>
    <m/>
    <s v="Google_Pre_ios14_5"/>
    <s v="Google"/>
    <x v="9"/>
    <s v=" DTC"/>
    <x v="103"/>
    <s v="Post"/>
    <s v="Post"/>
    <n v="0"/>
  </r>
  <r>
    <s v="Media"/>
    <s v="Incremental"/>
    <m/>
    <m/>
    <s v="Google_Pre_ios14_5"/>
    <s v="Google"/>
    <x v="9"/>
    <s v=" DTC"/>
    <x v="104"/>
    <s v="Post"/>
    <s v="Post"/>
    <n v="0"/>
  </r>
  <r>
    <s v="Media"/>
    <s v="Incremental"/>
    <m/>
    <m/>
    <s v="Google_Pre_ios14_5"/>
    <s v="Google"/>
    <x v="9"/>
    <s v=" DTC"/>
    <x v="105"/>
    <s v="Post"/>
    <s v="Post"/>
    <n v="0"/>
  </r>
  <r>
    <s v="Media"/>
    <s v="Incremental"/>
    <m/>
    <m/>
    <s v="Google_Pre_ios14_5"/>
    <s v="Google"/>
    <x v="9"/>
    <s v=" DTC"/>
    <x v="106"/>
    <s v="Post"/>
    <s v="Post"/>
    <n v="0"/>
  </r>
  <r>
    <s v="Media"/>
    <s v="Incremental"/>
    <m/>
    <m/>
    <s v="Google_Pre_ios14_5"/>
    <s v="Google"/>
    <x v="9"/>
    <s v=" DTC"/>
    <x v="107"/>
    <s v="Post"/>
    <s v="Post"/>
    <n v="0"/>
  </r>
  <r>
    <s v="Media"/>
    <s v="Incremental"/>
    <m/>
    <m/>
    <s v="Google_Pre_ios14_5"/>
    <s v="Google"/>
    <x v="9"/>
    <s v=" DTC"/>
    <x v="108"/>
    <s v="Post"/>
    <s v="Post"/>
    <n v="0"/>
  </r>
  <r>
    <s v="Media"/>
    <s v="Incremental"/>
    <m/>
    <m/>
    <s v="Google_Pre_ios14_5"/>
    <s v="Google"/>
    <x v="9"/>
    <s v=" DTC"/>
    <x v="109"/>
    <s v="Post"/>
    <s v="Post"/>
    <n v="0"/>
  </r>
  <r>
    <s v="Media"/>
    <s v="Incremental"/>
    <m/>
    <m/>
    <s v="Google_Pre_ios14_5"/>
    <s v="Google"/>
    <x v="9"/>
    <s v=" DTC"/>
    <x v="110"/>
    <s v="Post"/>
    <s v="Post"/>
    <n v="0"/>
  </r>
  <r>
    <s v="Media"/>
    <s v="Incremental"/>
    <m/>
    <m/>
    <s v="Google_Pre_ios14_5"/>
    <s v="Google"/>
    <x v="9"/>
    <s v=" DTC"/>
    <x v="111"/>
    <s v="Post"/>
    <s v="Post"/>
    <n v="0"/>
  </r>
  <r>
    <s v="Media"/>
    <s v="Incremental"/>
    <m/>
    <m/>
    <s v="Google_Pre_ios14_5"/>
    <s v="Google"/>
    <x v="9"/>
    <s v=" DTC"/>
    <x v="112"/>
    <s v="Post"/>
    <s v="Post"/>
    <n v="0"/>
  </r>
  <r>
    <s v="Media"/>
    <s v="Incremental"/>
    <m/>
    <m/>
    <s v="Google_Pre_ios14_5"/>
    <s v="Google"/>
    <x v="9"/>
    <s v=" DTC"/>
    <x v="113"/>
    <s v="Post"/>
    <s v="Post"/>
    <n v="0"/>
  </r>
  <r>
    <s v="Media"/>
    <s v="Incremental"/>
    <m/>
    <m/>
    <s v="Google_Pre_ios14_5"/>
    <s v="Google"/>
    <x v="9"/>
    <s v=" DTC"/>
    <x v="114"/>
    <s v="Post"/>
    <n v="0"/>
    <n v="0"/>
  </r>
  <r>
    <s v="Media"/>
    <s v="Incremental"/>
    <m/>
    <m/>
    <s v="Google_Pre_ios14_5"/>
    <s v="Google"/>
    <x v="9"/>
    <s v=" DTC"/>
    <x v="115"/>
    <s v="Post"/>
    <n v="0"/>
    <n v="0"/>
  </r>
  <r>
    <s v="Media"/>
    <s v="Incremental"/>
    <m/>
    <m/>
    <s v="Google_Pre_ios14_5"/>
    <s v="Google"/>
    <x v="9"/>
    <s v=" DTC"/>
    <x v="116"/>
    <s v="Post"/>
    <n v="0"/>
    <n v="0"/>
  </r>
  <r>
    <s v="Media"/>
    <s v="Incremental"/>
    <m/>
    <m/>
    <s v="Google_Pre_ios14_5"/>
    <s v="Google"/>
    <x v="9"/>
    <s v=" DTC"/>
    <x v="117"/>
    <s v="Post"/>
    <n v="0"/>
    <n v="0"/>
  </r>
  <r>
    <s v="Media"/>
    <s v="Incremental"/>
    <m/>
    <m/>
    <s v="Google_Pre_ios14_5"/>
    <s v="Google"/>
    <x v="9"/>
    <s v=" DTC"/>
    <x v="118"/>
    <s v="Post"/>
    <n v="0"/>
    <n v="0"/>
  </r>
  <r>
    <s v="Media"/>
    <s v="Incremental"/>
    <m/>
    <m/>
    <s v="Google_Pre_ios14_5"/>
    <s v="Google"/>
    <x v="9"/>
    <s v=" DTC"/>
    <x v="119"/>
    <s v="Post"/>
    <n v="0"/>
    <n v="0"/>
  </r>
  <r>
    <s v="Media"/>
    <s v="Incremental"/>
    <m/>
    <m/>
    <s v="Google_Pre_ios14_5"/>
    <s v="Google"/>
    <x v="9"/>
    <s v=" DTC"/>
    <x v="120"/>
    <s v="Post"/>
    <n v="0"/>
    <n v="0"/>
  </r>
  <r>
    <s v="Media"/>
    <s v="Incremental"/>
    <m/>
    <m/>
    <s v="Google_Pre_ios14_5"/>
    <s v="Google"/>
    <x v="9"/>
    <s v=" DTC"/>
    <x v="121"/>
    <s v="Post"/>
    <n v="0"/>
    <n v="0"/>
  </r>
  <r>
    <s v="Media"/>
    <s v="Incremental"/>
    <m/>
    <m/>
    <s v="Google_Pre_ios14_5"/>
    <s v="Google"/>
    <x v="9"/>
    <s v=" DTC"/>
    <x v="122"/>
    <s v="Post"/>
    <n v="0"/>
    <n v="0"/>
  </r>
  <r>
    <s v="Media"/>
    <s v="Incremental"/>
    <m/>
    <m/>
    <s v="Google_Pre_ios14_5"/>
    <s v="Google"/>
    <x v="9"/>
    <s v=" DTC"/>
    <x v="123"/>
    <s v="Post"/>
    <n v="0"/>
    <n v="0"/>
  </r>
  <r>
    <s v="Media"/>
    <s v="Incremental"/>
    <m/>
    <m/>
    <s v="Google_Pre_ios14_5"/>
    <s v="Google"/>
    <x v="9"/>
    <s v=" DTC"/>
    <x v="124"/>
    <s v="Post"/>
    <n v="0"/>
    <n v="0"/>
  </r>
  <r>
    <s v="Media"/>
    <s v="Incremental"/>
    <m/>
    <m/>
    <s v="Google_Pre_ios14_5"/>
    <s v="Google"/>
    <x v="9"/>
    <s v=" DTC"/>
    <x v="125"/>
    <s v="Post"/>
    <n v="0"/>
    <n v="0"/>
  </r>
  <r>
    <s v="Media"/>
    <s v="Incremental"/>
    <m/>
    <m/>
    <s v="Google_Pre_ios14_5"/>
    <s v="Google"/>
    <x v="9"/>
    <s v=" DTC"/>
    <x v="126"/>
    <s v="Post"/>
    <n v="0"/>
    <n v="0"/>
  </r>
  <r>
    <s v="Media"/>
    <s v="Incremental"/>
    <m/>
    <m/>
    <s v="Google_Pre_ios14_5"/>
    <s v="Google"/>
    <x v="9"/>
    <s v=" DTC"/>
    <x v="127"/>
    <s v="Post"/>
    <n v="0"/>
    <n v="0"/>
  </r>
  <r>
    <s v="Media"/>
    <s v="Incremental"/>
    <m/>
    <m/>
    <s v="Google_Pre_ios14_5"/>
    <s v="Google"/>
    <x v="9"/>
    <s v=" DTC"/>
    <x v="128"/>
    <s v="Post"/>
    <n v="0"/>
    <n v="0"/>
  </r>
  <r>
    <s v="Media"/>
    <s v="Incremental"/>
    <m/>
    <m/>
    <s v="Google_Pre_ios14_5"/>
    <s v="Google"/>
    <x v="9"/>
    <s v=" DTC"/>
    <x v="129"/>
    <s v="Post"/>
    <n v="0"/>
    <n v="0"/>
  </r>
  <r>
    <s v="Media"/>
    <s v="Incremental"/>
    <m/>
    <m/>
    <s v="Google_Pre_ios14_5"/>
    <s v="Google"/>
    <x v="9"/>
    <s v=" DTC"/>
    <x v="130"/>
    <s v="Post"/>
    <n v="0"/>
    <n v="0"/>
  </r>
  <r>
    <s v="Media"/>
    <s v="Incremental"/>
    <m/>
    <m/>
    <s v="Google_Pre_ios14_5"/>
    <s v="Google"/>
    <x v="9"/>
    <s v=" DTC"/>
    <x v="131"/>
    <s v="Post"/>
    <n v="0"/>
    <n v="0"/>
  </r>
  <r>
    <s v="Media"/>
    <s v="Incremental"/>
    <m/>
    <m/>
    <s v="Google_Pre_ios14_5"/>
    <s v="Google"/>
    <x v="9"/>
    <s v=" DTC"/>
    <x v="132"/>
    <s v="Post"/>
    <n v="0"/>
    <n v="0"/>
  </r>
  <r>
    <s v="Media"/>
    <s v="Incremental"/>
    <m/>
    <m/>
    <s v="Google_Pre_ios14_5"/>
    <s v="Google"/>
    <x v="9"/>
    <s v=" DTC"/>
    <x v="133"/>
    <s v="Post"/>
    <n v="0"/>
    <n v="0"/>
  </r>
  <r>
    <s v="Media"/>
    <s v="Incremental"/>
    <m/>
    <m/>
    <s v="Google_Pre_ios14_5"/>
    <s v="Google"/>
    <x v="9"/>
    <s v=" DTC"/>
    <x v="134"/>
    <s v="Post"/>
    <n v="0"/>
    <n v="0"/>
  </r>
  <r>
    <s v="Media"/>
    <s v="Incremental"/>
    <m/>
    <m/>
    <s v="Google_Pre_ios14_5"/>
    <s v="Google"/>
    <x v="9"/>
    <s v=" DTC"/>
    <x v="135"/>
    <s v="Post"/>
    <n v="0"/>
    <n v="0"/>
  </r>
  <r>
    <s v="Media"/>
    <s v="Incremental"/>
    <m/>
    <m/>
    <s v="Google_Pre_ios14_5"/>
    <s v="Google"/>
    <x v="9"/>
    <s v=" DTC"/>
    <x v="136"/>
    <s v="Post"/>
    <n v="0"/>
    <n v="0"/>
  </r>
  <r>
    <s v="Media"/>
    <s v="Incremental"/>
    <m/>
    <m/>
    <s v="Google_Pre_ios14_5"/>
    <s v="Google"/>
    <x v="9"/>
    <s v=" DTC"/>
    <x v="137"/>
    <s v="Post"/>
    <n v="0"/>
    <n v="0"/>
  </r>
  <r>
    <s v="Media"/>
    <s v="Incremental"/>
    <m/>
    <m/>
    <s v="Google_Pre_ios14_5"/>
    <s v="Google"/>
    <x v="9"/>
    <s v=" DTC"/>
    <x v="138"/>
    <s v="Post"/>
    <n v="0"/>
    <n v="0"/>
  </r>
  <r>
    <s v="Media"/>
    <s v="Incremental"/>
    <m/>
    <m/>
    <s v="Google_Pre_ios14_5"/>
    <s v="Google"/>
    <x v="9"/>
    <s v=" DTC"/>
    <x v="139"/>
    <s v="Post"/>
    <n v="0"/>
    <n v="0"/>
  </r>
  <r>
    <s v="Media"/>
    <s v="Incremental"/>
    <m/>
    <m/>
    <s v="Google_Pre_ios14_5"/>
    <s v="Google"/>
    <x v="9"/>
    <s v=" DTC"/>
    <x v="140"/>
    <s v="Post"/>
    <n v="0"/>
    <n v="0"/>
  </r>
  <r>
    <s v="Media"/>
    <s v="Incremental"/>
    <m/>
    <m/>
    <s v="Google_Pre_ios14_5"/>
    <s v="Google"/>
    <x v="9"/>
    <s v=" DTC"/>
    <x v="141"/>
    <s v="Post"/>
    <n v="0"/>
    <n v="0"/>
  </r>
  <r>
    <s v="Media"/>
    <s v="Incremental"/>
    <m/>
    <m/>
    <s v="Google_Pre_ios14_5"/>
    <s v="Google"/>
    <x v="9"/>
    <s v=" DTC"/>
    <x v="142"/>
    <s v="Post"/>
    <n v="0"/>
    <n v="0"/>
  </r>
  <r>
    <s v="Media"/>
    <s v="Incremental"/>
    <m/>
    <m/>
    <s v="Google_Pre_ios14_5"/>
    <s v="Google"/>
    <x v="9"/>
    <s v=" DTC"/>
    <x v="143"/>
    <s v="Post"/>
    <n v="0"/>
    <n v="0"/>
  </r>
  <r>
    <s v="Media"/>
    <s v="Incremental"/>
    <m/>
    <m/>
    <s v="Google_Pre_ios14_5"/>
    <s v="Google"/>
    <x v="9"/>
    <s v=" DTC"/>
    <x v="144"/>
    <s v="Post"/>
    <n v="0"/>
    <n v="0"/>
  </r>
  <r>
    <s v="Media"/>
    <s v="Incremental"/>
    <m/>
    <m/>
    <s v="Google_Pre_ios14_5"/>
    <s v="Google"/>
    <x v="9"/>
    <s v=" DTC"/>
    <x v="145"/>
    <s v="Post"/>
    <n v="0"/>
    <n v="0"/>
  </r>
  <r>
    <s v="Media"/>
    <s v="Incremental"/>
    <m/>
    <m/>
    <s v="Google_Pre_ios14_5"/>
    <s v="Google"/>
    <x v="9"/>
    <s v=" DTC"/>
    <x v="146"/>
    <s v="Post"/>
    <n v="0"/>
    <n v="0"/>
  </r>
  <r>
    <s v="Media"/>
    <s v="Incremental"/>
    <m/>
    <m/>
    <s v="Google_Pre_ios14_5"/>
    <s v="Google"/>
    <x v="9"/>
    <s v=" DTC"/>
    <x v="147"/>
    <s v="Post"/>
    <n v="0"/>
    <n v="0"/>
  </r>
  <r>
    <s v="Media"/>
    <s v="Incremental"/>
    <m/>
    <m/>
    <s v="Google_Pre_ios14_5"/>
    <s v="Google"/>
    <x v="9"/>
    <s v=" DTC"/>
    <x v="148"/>
    <s v="Post"/>
    <n v="0"/>
    <n v="0"/>
  </r>
  <r>
    <s v="Media"/>
    <s v="Incremental"/>
    <m/>
    <m/>
    <s v="Google_Pre_ios14_5"/>
    <s v="Google"/>
    <x v="9"/>
    <s v=" DTC"/>
    <x v="149"/>
    <s v="Post"/>
    <n v="0"/>
    <n v="0"/>
  </r>
  <r>
    <s v="Media"/>
    <s v="Incremental"/>
    <m/>
    <m/>
    <s v="Google_Pre_ios14_5"/>
    <s v="Google"/>
    <x v="9"/>
    <s v=" DTC"/>
    <x v="150"/>
    <s v="Post"/>
    <n v="0"/>
    <n v="0"/>
  </r>
  <r>
    <s v="Media"/>
    <s v="Incremental"/>
    <m/>
    <m/>
    <s v="Google_Pre_ios14_5"/>
    <s v="Google"/>
    <x v="9"/>
    <s v=" DTC"/>
    <x v="151"/>
    <s v="Post"/>
    <n v="0"/>
    <n v="0"/>
  </r>
  <r>
    <s v="Media"/>
    <s v="Incremental"/>
    <m/>
    <m/>
    <s v="Google_Pre_ios14_5"/>
    <s v="Google"/>
    <x v="9"/>
    <s v=" DTC"/>
    <x v="152"/>
    <s v="Post"/>
    <n v="0"/>
    <n v="0"/>
  </r>
  <r>
    <s v="Media"/>
    <s v="Incremental"/>
    <m/>
    <m/>
    <s v="Google_Pre_ios14_5"/>
    <s v="Google"/>
    <x v="9"/>
    <s v=" DTC"/>
    <x v="153"/>
    <s v="Post"/>
    <n v="0"/>
    <n v="0"/>
  </r>
  <r>
    <s v="Media"/>
    <s v="Incremental"/>
    <m/>
    <m/>
    <s v="Google_Pre_ios14_5"/>
    <s v="Google"/>
    <x v="9"/>
    <s v=" DTC"/>
    <x v="154"/>
    <s v="Post"/>
    <n v="0"/>
    <n v="0"/>
  </r>
  <r>
    <s v="Media"/>
    <s v="Incremental"/>
    <m/>
    <m/>
    <s v="Google_Pre_ios14_5"/>
    <s v="Google"/>
    <x v="9"/>
    <s v=" DTC"/>
    <x v="155"/>
    <s v="Post"/>
    <n v="0"/>
    <n v="0"/>
  </r>
  <r>
    <s v="Media"/>
    <s v="Incremental"/>
    <m/>
    <m/>
    <s v="Google_Pre_ios14_5"/>
    <s v="Google"/>
    <x v="9"/>
    <s v=" DTC"/>
    <x v="156"/>
    <s v="Post"/>
    <n v="0"/>
    <n v="0"/>
  </r>
  <r>
    <s v="Media"/>
    <s v="Incremental"/>
    <m/>
    <m/>
    <s v="Google_Pre_ios14_5"/>
    <s v="Google"/>
    <x v="9"/>
    <s v=" DTC"/>
    <x v="157"/>
    <s v="Post"/>
    <n v="0"/>
    <n v="0"/>
  </r>
  <r>
    <s v="Media"/>
    <s v="Incremental"/>
    <m/>
    <m/>
    <s v="Google_Pre_ios14_5"/>
    <s v="Google"/>
    <x v="9"/>
    <s v=" DTC"/>
    <x v="158"/>
    <s v="Post"/>
    <n v="0"/>
    <n v="0"/>
  </r>
  <r>
    <s v="Media"/>
    <s v="Incremental"/>
    <m/>
    <m/>
    <s v="Google_Pre_ios14_5"/>
    <s v="Google"/>
    <x v="9"/>
    <s v=" DTC"/>
    <x v="159"/>
    <s v="Post"/>
    <n v="0"/>
    <n v="0"/>
  </r>
  <r>
    <s v="Media"/>
    <s v="Incremental"/>
    <m/>
    <m/>
    <s v="Google_Pre_ios14_5"/>
    <s v="Google"/>
    <x v="9"/>
    <s v=" DTC"/>
    <x v="160"/>
    <s v="Post"/>
    <n v="0"/>
    <n v="0"/>
  </r>
  <r>
    <s v="Media"/>
    <s v="Incremental"/>
    <m/>
    <m/>
    <s v="Google_Pre_ios14_5"/>
    <s v="Google"/>
    <x v="9"/>
    <s v=" DTC"/>
    <x v="161"/>
    <s v="Post"/>
    <n v="0"/>
    <n v="0"/>
  </r>
  <r>
    <s v="Media"/>
    <s v="Incremental"/>
    <m/>
    <m/>
    <s v="Google_Pre_ios14_5"/>
    <s v="Google"/>
    <x v="9"/>
    <s v=" DTC"/>
    <x v="162"/>
    <s v="Post"/>
    <n v="0"/>
    <n v="0"/>
  </r>
  <r>
    <s v="Media"/>
    <s v="Incremental"/>
    <m/>
    <m/>
    <s v="Google_Pre_ios14_5"/>
    <s v="Google"/>
    <x v="9"/>
    <s v=" DTC"/>
    <x v="163"/>
    <s v="Post"/>
    <n v="0"/>
    <n v="0"/>
  </r>
  <r>
    <s v="Media"/>
    <s v="Incremental"/>
    <m/>
    <m/>
    <s v="Google_Pre_ios14_5"/>
    <s v="Google"/>
    <x v="9"/>
    <s v=" DTC"/>
    <x v="164"/>
    <s v="Post"/>
    <n v="0"/>
    <n v="0"/>
  </r>
  <r>
    <s v="Media"/>
    <s v="Incremental"/>
    <m/>
    <m/>
    <s v="Google_Pre_ios14_5"/>
    <s v="Google"/>
    <x v="9"/>
    <s v=" DTC"/>
    <x v="165"/>
    <s v="Post"/>
    <n v="0"/>
    <n v="0"/>
  </r>
  <r>
    <s v="Media"/>
    <s v="Incremental"/>
    <m/>
    <m/>
    <s v="Google_Pre_ios14_5"/>
    <s v="Google"/>
    <x v="9"/>
    <s v=" DTC"/>
    <x v="166"/>
    <s v="Post"/>
    <n v="0"/>
    <n v="0"/>
  </r>
  <r>
    <s v="Media"/>
    <s v="Incremental"/>
    <m/>
    <m/>
    <s v="Google_Pre_ios14_5"/>
    <s v="Google"/>
    <x v="9"/>
    <s v=" DTC"/>
    <x v="167"/>
    <s v="Post"/>
    <n v="0"/>
    <n v="0"/>
  </r>
  <r>
    <s v="Media"/>
    <s v="Incremental"/>
    <m/>
    <m/>
    <s v="Google_Pre_ios14_5"/>
    <s v="Google"/>
    <x v="9"/>
    <s v=" DTC"/>
    <x v="168"/>
    <s v="Post"/>
    <n v="0"/>
    <n v="0"/>
  </r>
  <r>
    <s v="Media"/>
    <s v="Incremental"/>
    <m/>
    <m/>
    <s v="Google_Pre_ios14_5"/>
    <s v="Google"/>
    <x v="9"/>
    <s v=" DTC"/>
    <x v="169"/>
    <s v="Post"/>
    <n v="0"/>
    <n v="0"/>
  </r>
  <r>
    <s v="Media"/>
    <s v="Incremental"/>
    <m/>
    <m/>
    <s v="Google_Pre_ios14_5"/>
    <s v="Google"/>
    <x v="9"/>
    <s v=" DTC"/>
    <x v="170"/>
    <s v="Post"/>
    <n v="0"/>
    <n v="0"/>
  </r>
  <r>
    <s v="Media"/>
    <s v="Incremental"/>
    <m/>
    <m/>
    <s v="Google_Pre_ios14_5"/>
    <s v="Google"/>
    <x v="9"/>
    <s v=" DTC"/>
    <x v="171"/>
    <s v="Post"/>
    <n v="0"/>
    <n v="0"/>
  </r>
  <r>
    <s v="Media"/>
    <s v="Incremental"/>
    <m/>
    <m/>
    <s v="Google_Pre_ios14_5"/>
    <s v="Google"/>
    <x v="9"/>
    <s v=" DTC"/>
    <x v="172"/>
    <s v="Post"/>
    <n v="0"/>
    <n v="0"/>
  </r>
  <r>
    <s v="Media"/>
    <s v="Incremental"/>
    <m/>
    <m/>
    <s v="Google_Pre_ios14_5"/>
    <s v="Google"/>
    <x v="9"/>
    <s v=" DTC"/>
    <x v="173"/>
    <s v="Post"/>
    <n v="0"/>
    <n v="0"/>
  </r>
  <r>
    <s v="Media"/>
    <s v="Incremental"/>
    <m/>
    <m/>
    <s v="Google_Pre_ios14_5"/>
    <s v="Google"/>
    <x v="9"/>
    <s v=" DTC"/>
    <x v="174"/>
    <s v="Post"/>
    <n v="0"/>
    <n v="0"/>
  </r>
  <r>
    <s v="Media"/>
    <s v="Incremental"/>
    <m/>
    <m/>
    <s v="Google_Pre_ios14_5"/>
    <s v="Google"/>
    <x v="9"/>
    <s v=" DTC"/>
    <x v="175"/>
    <s v="Post"/>
    <n v="0"/>
    <n v="0"/>
  </r>
  <r>
    <s v="Media"/>
    <s v="Incremental"/>
    <m/>
    <m/>
    <s v="Google_Pre_ios14_5"/>
    <s v="Google"/>
    <x v="9"/>
    <s v=" DTC"/>
    <x v="176"/>
    <s v="Post"/>
    <n v="0"/>
    <n v="0"/>
  </r>
  <r>
    <s v="Media"/>
    <s v="Incremental"/>
    <m/>
    <m/>
    <s v="Google_Pre_ios14_5"/>
    <s v="Google"/>
    <x v="9"/>
    <s v=" DTC"/>
    <x v="177"/>
    <s v="Post"/>
    <n v="0"/>
    <n v="0"/>
  </r>
  <r>
    <s v="Media"/>
    <s v="Incremental"/>
    <m/>
    <m/>
    <s v="Google_Pre_ios14_5"/>
    <s v="Google"/>
    <x v="9"/>
    <s v=" DTC"/>
    <x v="178"/>
    <s v="Post"/>
    <n v="0"/>
    <n v="0"/>
  </r>
  <r>
    <s v="Media"/>
    <s v="Incremental"/>
    <m/>
    <m/>
    <s v="Google_Pre_ios14_5"/>
    <s v="Google"/>
    <x v="9"/>
    <s v=" DTC"/>
    <x v="179"/>
    <s v="Post"/>
    <n v="0"/>
    <n v="0"/>
  </r>
  <r>
    <s v="Media"/>
    <s v="Incremental"/>
    <m/>
    <m/>
    <s v="Google_Pre_ios14_5"/>
    <s v="Google"/>
    <x v="9"/>
    <s v=" DTC"/>
    <x v="180"/>
    <s v="Post"/>
    <n v="0"/>
    <n v="0"/>
  </r>
  <r>
    <s v="Media"/>
    <s v="Incremental"/>
    <m/>
    <m/>
    <s v="Google_Pre_ios14_5"/>
    <s v="Google"/>
    <x v="9"/>
    <s v=" DTC"/>
    <x v="181"/>
    <s v="Post"/>
    <n v="0"/>
    <n v="0"/>
  </r>
  <r>
    <s v="Media"/>
    <s v="Incremental"/>
    <m/>
    <m/>
    <s v="Google_Pre_ios14_5"/>
    <s v="Google"/>
    <x v="9"/>
    <s v=" DTC"/>
    <x v="182"/>
    <s v="Post"/>
    <n v="0"/>
    <n v="0"/>
  </r>
  <r>
    <s v="Media"/>
    <s v="Incremental"/>
    <m/>
    <m/>
    <s v="Google_Pre_ios14_5"/>
    <s v="Google"/>
    <x v="9"/>
    <s v=" DTC"/>
    <x v="183"/>
    <s v="Post"/>
    <n v="0"/>
    <n v="0"/>
  </r>
  <r>
    <s v="Media"/>
    <s v="Incremental"/>
    <m/>
    <m/>
    <s v="Google_Pre_ios14_5"/>
    <s v="Google"/>
    <x v="9"/>
    <s v=" DTC"/>
    <x v="184"/>
    <s v="Post"/>
    <n v="0"/>
    <n v="0"/>
  </r>
  <r>
    <s v="Media"/>
    <s v="Incremental"/>
    <m/>
    <m/>
    <s v="Google_Pre_ios14_5"/>
    <s v="Google"/>
    <x v="9"/>
    <s v=" DTC"/>
    <x v="185"/>
    <s v="Post"/>
    <n v="0"/>
    <n v="0"/>
  </r>
  <r>
    <s v="Media"/>
    <s v="Incremental"/>
    <m/>
    <m/>
    <s v="Google_Pre_ios14_5"/>
    <s v="Google"/>
    <x v="9"/>
    <s v=" DTC"/>
    <x v="186"/>
    <s v="Post"/>
    <n v="0"/>
    <n v="0"/>
  </r>
  <r>
    <s v="Media"/>
    <s v="Incremental"/>
    <m/>
    <m/>
    <s v="Google_Pre_ios14_5"/>
    <s v="Google"/>
    <x v="9"/>
    <s v=" DTC"/>
    <x v="187"/>
    <s v="Post"/>
    <n v="0"/>
    <n v="0"/>
  </r>
  <r>
    <s v="Media"/>
    <s v="Incremental"/>
    <m/>
    <m/>
    <s v="Google_Pre_ios14_5"/>
    <s v="Google"/>
    <x v="9"/>
    <s v=" DTC"/>
    <x v="188"/>
    <s v="Post"/>
    <n v="0"/>
    <n v="0"/>
  </r>
  <r>
    <s v="Media"/>
    <s v="Incremental"/>
    <m/>
    <m/>
    <s v="Google_Pre_ios14_5"/>
    <s v="Google"/>
    <x v="9"/>
    <s v=" DTC"/>
    <x v="189"/>
    <s v="Post"/>
    <n v="0"/>
    <n v="0"/>
  </r>
  <r>
    <s v="Media"/>
    <s v="Incremental"/>
    <m/>
    <m/>
    <s v="Google_Pre_ios14_5"/>
    <s v="Google"/>
    <x v="9"/>
    <s v=" DTC"/>
    <x v="190"/>
    <s v="Post"/>
    <n v="0"/>
    <n v="0"/>
  </r>
  <r>
    <s v="Media"/>
    <s v="Incremental"/>
    <m/>
    <m/>
    <s v="Google_Pre_ios14_5"/>
    <s v="Google"/>
    <x v="9"/>
    <s v=" DTC"/>
    <x v="191"/>
    <s v="Post"/>
    <n v="0"/>
    <n v="0"/>
  </r>
  <r>
    <s v="Media"/>
    <s v="Incremental"/>
    <m/>
    <m/>
    <s v="Google_Pre_ios14_5"/>
    <s v="Google"/>
    <x v="9"/>
    <s v=" DTC"/>
    <x v="192"/>
    <s v="Post"/>
    <n v="0"/>
    <n v="0"/>
  </r>
  <r>
    <s v="Media"/>
    <s v="Incremental"/>
    <m/>
    <m/>
    <s v="Google_Pre_ios14_5"/>
    <s v="Google"/>
    <x v="9"/>
    <s v=" DTC"/>
    <x v="193"/>
    <s v="Post"/>
    <n v="0"/>
    <n v="0"/>
  </r>
  <r>
    <s v="Media"/>
    <s v="Incremental"/>
    <m/>
    <m/>
    <s v="Google_Pre_ios14_5"/>
    <s v="Google"/>
    <x v="9"/>
    <s v=" DTC"/>
    <x v="194"/>
    <s v="Post"/>
    <n v="0"/>
    <n v="0"/>
  </r>
  <r>
    <s v="Media"/>
    <s v="Incremental"/>
    <m/>
    <m/>
    <s v="Google_Pre_ios14_5"/>
    <s v="Google"/>
    <x v="9"/>
    <s v=" DTC"/>
    <x v="195"/>
    <s v="Post"/>
    <n v="0"/>
    <n v="0"/>
  </r>
  <r>
    <s v="Media"/>
    <s v="Incremental"/>
    <m/>
    <m/>
    <s v="Google_Pre_ios14_5"/>
    <s v="Google"/>
    <x v="9"/>
    <s v=" DTC"/>
    <x v="196"/>
    <s v="Post"/>
    <n v="0"/>
    <n v="0"/>
  </r>
  <r>
    <s v="Media"/>
    <s v="Incremental"/>
    <m/>
    <m/>
    <s v="Google_Pre_ios14_5"/>
    <s v="Google"/>
    <x v="9"/>
    <s v=" DTC"/>
    <x v="197"/>
    <s v="Post"/>
    <n v="0"/>
    <n v="0"/>
  </r>
  <r>
    <s v="Media"/>
    <s v="Incremental"/>
    <m/>
    <m/>
    <s v="Google_Pre_ios14_5"/>
    <s v="Google"/>
    <x v="9"/>
    <s v=" DTC"/>
    <x v="198"/>
    <s v="Post"/>
    <n v="0"/>
    <n v="0"/>
  </r>
  <r>
    <s v="Media"/>
    <s v="Incremental"/>
    <m/>
    <m/>
    <s v="Google_Pre_ios14_5"/>
    <s v="Google"/>
    <x v="9"/>
    <s v=" DTC"/>
    <x v="199"/>
    <s v="Post"/>
    <n v="0"/>
    <n v="0"/>
  </r>
  <r>
    <s v="Media"/>
    <s v="Incremental"/>
    <m/>
    <m/>
    <s v="Google_Pre_ios14_5"/>
    <s v="Google"/>
    <x v="9"/>
    <s v=" DTC"/>
    <x v="200"/>
    <s v="Post"/>
    <n v="0"/>
    <n v="0"/>
  </r>
  <r>
    <s v="Media"/>
    <s v="Incremental"/>
    <m/>
    <m/>
    <s v="Google_Pre_ios14_5"/>
    <s v="Google"/>
    <x v="9"/>
    <s v=" DTC"/>
    <x v="201"/>
    <s v="Post"/>
    <n v="0"/>
    <n v="0"/>
  </r>
  <r>
    <s v="Media"/>
    <s v="Incremental"/>
    <m/>
    <m/>
    <s v="Google_Pre_ios14_5"/>
    <s v="Google"/>
    <x v="9"/>
    <s v=" DTC"/>
    <x v="202"/>
    <s v="Post"/>
    <n v="0"/>
    <n v="0"/>
  </r>
  <r>
    <s v="Media"/>
    <s v="Incremental"/>
    <m/>
    <m/>
    <s v="Google_Pre_ios14_5"/>
    <s v="Google"/>
    <x v="9"/>
    <s v=" DTC"/>
    <x v="203"/>
    <s v="Post"/>
    <n v="0"/>
    <n v="0"/>
  </r>
  <r>
    <s v="Media"/>
    <s v="Incremental"/>
    <m/>
    <m/>
    <s v="Google_Pre_ios14_5"/>
    <s v="Google"/>
    <x v="9"/>
    <s v=" DTC"/>
    <x v="204"/>
    <s v="Post"/>
    <n v="0"/>
    <n v="0"/>
  </r>
  <r>
    <s v="Media"/>
    <s v="Incremental"/>
    <m/>
    <m/>
    <s v="Google_Pre_ios14_5"/>
    <s v="Google"/>
    <x v="9"/>
    <s v=" DTC"/>
    <x v="205"/>
    <s v="Post"/>
    <n v="0"/>
    <n v="0"/>
  </r>
  <r>
    <s v="Media"/>
    <s v="Incremental"/>
    <m/>
    <m/>
    <s v="Google_Pre_ios14_5"/>
    <s v="Google"/>
    <x v="9"/>
    <s v=" DTC"/>
    <x v="206"/>
    <s v="Post"/>
    <n v="0"/>
    <n v="0"/>
  </r>
  <r>
    <s v="Media"/>
    <s v="Incremental"/>
    <m/>
    <m/>
    <s v="Google_Pre_ios14_5"/>
    <s v="Google"/>
    <x v="9"/>
    <s v=" DTC"/>
    <x v="207"/>
    <s v="Post"/>
    <n v="0"/>
    <n v="0"/>
  </r>
  <r>
    <s v="Media"/>
    <s v="Incremental"/>
    <m/>
    <m/>
    <s v="Google_Pre_ios14_5"/>
    <s v="Google"/>
    <x v="9"/>
    <s v=" DTC"/>
    <x v="208"/>
    <s v="Post"/>
    <n v="0"/>
    <n v="0"/>
  </r>
  <r>
    <s v="Media"/>
    <s v="Incremental"/>
    <m/>
    <m/>
    <s v="Google_Pre_ios14_5"/>
    <s v="Google"/>
    <x v="9"/>
    <s v=" DTC"/>
    <x v="209"/>
    <s v="Post"/>
    <n v="0"/>
    <n v="0"/>
  </r>
  <r>
    <s v="Media"/>
    <s v="Incremental"/>
    <m/>
    <m/>
    <s v="Google_Pre_ios14_5"/>
    <s v="Google"/>
    <x v="9"/>
    <s v=" DTC"/>
    <x v="210"/>
    <s v="Post"/>
    <n v="0"/>
    <n v="0"/>
  </r>
  <r>
    <s v="Media"/>
    <s v="Incremental"/>
    <m/>
    <m/>
    <s v="Google_Pre_ios14_5"/>
    <s v="Google"/>
    <x v="9"/>
    <s v=" DTC"/>
    <x v="211"/>
    <s v="Post"/>
    <n v="0"/>
    <n v="0"/>
  </r>
  <r>
    <s v="Media"/>
    <s v="Incremental"/>
    <m/>
    <m/>
    <s v="Google_Pre_ios14_5"/>
    <s v="Google"/>
    <x v="9"/>
    <s v=" DTC"/>
    <x v="212"/>
    <s v="Post"/>
    <n v="0"/>
    <n v="0"/>
  </r>
  <r>
    <s v="Media"/>
    <s v="Incremental"/>
    <m/>
    <m/>
    <s v="Google_Pre_ios14_5"/>
    <s v="Google"/>
    <x v="9"/>
    <s v=" DTC"/>
    <x v="213"/>
    <s v="Post"/>
    <n v="0"/>
    <n v="0"/>
  </r>
  <r>
    <s v="Baseline"/>
    <s v="Base"/>
    <m/>
    <m/>
    <s v="ios14_5_series_decimal_May"/>
    <s v="iOS 14.5 Rollout"/>
    <x v="10"/>
    <s v=" DTC"/>
    <x v="0"/>
    <s v="Pre"/>
    <s v="Pre"/>
    <n v="0"/>
  </r>
  <r>
    <s v="Baseline"/>
    <s v="Base"/>
    <m/>
    <m/>
    <s v="ios14_5_series_decimal_May"/>
    <s v="iOS 14.5 Rollout"/>
    <x v="10"/>
    <s v=" DTC"/>
    <x v="1"/>
    <s v="Pre"/>
    <s v="Pre"/>
    <n v="0"/>
  </r>
  <r>
    <s v="Baseline"/>
    <s v="Base"/>
    <m/>
    <m/>
    <s v="ios14_5_series_decimal_May"/>
    <s v="iOS 14.5 Rollout"/>
    <x v="10"/>
    <s v=" DTC"/>
    <x v="2"/>
    <s v="Pre"/>
    <s v="Pre"/>
    <n v="0"/>
  </r>
  <r>
    <s v="Baseline"/>
    <s v="Base"/>
    <m/>
    <m/>
    <s v="ios14_5_series_decimal_May"/>
    <s v="iOS 14.5 Rollout"/>
    <x v="10"/>
    <s v=" DTC"/>
    <x v="3"/>
    <s v="Pre"/>
    <s v="Pre"/>
    <n v="0"/>
  </r>
  <r>
    <s v="Baseline"/>
    <s v="Base"/>
    <m/>
    <m/>
    <s v="ios14_5_series_decimal_May"/>
    <s v="iOS 14.5 Rollout"/>
    <x v="10"/>
    <s v=" DTC"/>
    <x v="4"/>
    <s v="Pre"/>
    <s v="Pre"/>
    <n v="0"/>
  </r>
  <r>
    <s v="Baseline"/>
    <s v="Base"/>
    <m/>
    <m/>
    <s v="ios14_5_series_decimal_May"/>
    <s v="iOS 14.5 Rollout"/>
    <x v="10"/>
    <s v=" DTC"/>
    <x v="5"/>
    <s v="Pre"/>
    <s v="Pre"/>
    <n v="0"/>
  </r>
  <r>
    <s v="Baseline"/>
    <s v="Base"/>
    <m/>
    <m/>
    <s v="ios14_5_series_decimal_May"/>
    <s v="iOS 14.5 Rollout"/>
    <x v="10"/>
    <s v=" DTC"/>
    <x v="6"/>
    <s v="Pre"/>
    <s v="Pre"/>
    <n v="0"/>
  </r>
  <r>
    <s v="Baseline"/>
    <s v="Base"/>
    <m/>
    <m/>
    <s v="ios14_5_series_decimal_May"/>
    <s v="iOS 14.5 Rollout"/>
    <x v="10"/>
    <s v=" DTC"/>
    <x v="7"/>
    <s v="Pre"/>
    <s v="Pre"/>
    <n v="0"/>
  </r>
  <r>
    <s v="Baseline"/>
    <s v="Base"/>
    <m/>
    <m/>
    <s v="ios14_5_series_decimal_May"/>
    <s v="iOS 14.5 Rollout"/>
    <x v="10"/>
    <s v=" DTC"/>
    <x v="8"/>
    <s v="Pre"/>
    <s v="Pre"/>
    <n v="0"/>
  </r>
  <r>
    <s v="Baseline"/>
    <s v="Base"/>
    <m/>
    <m/>
    <s v="ios14_5_series_decimal_May"/>
    <s v="iOS 14.5 Rollout"/>
    <x v="10"/>
    <s v=" DTC"/>
    <x v="9"/>
    <s v="Pre"/>
    <s v="Pre"/>
    <n v="0"/>
  </r>
  <r>
    <s v="Baseline"/>
    <s v="Base"/>
    <m/>
    <m/>
    <s v="ios14_5_series_decimal_May"/>
    <s v="iOS 14.5 Rollout"/>
    <x v="10"/>
    <s v=" DTC"/>
    <x v="10"/>
    <s v="Pre"/>
    <s v="Pre"/>
    <n v="0"/>
  </r>
  <r>
    <s v="Baseline"/>
    <s v="Base"/>
    <m/>
    <m/>
    <s v="ios14_5_series_decimal_May"/>
    <s v="iOS 14.5 Rollout"/>
    <x v="10"/>
    <s v=" DTC"/>
    <x v="11"/>
    <s v="Pre"/>
    <s v="Pre"/>
    <n v="0"/>
  </r>
  <r>
    <s v="Baseline"/>
    <s v="Base"/>
    <m/>
    <m/>
    <s v="ios14_5_series_decimal_May"/>
    <s v="iOS 14.5 Rollout"/>
    <x v="10"/>
    <s v=" DTC"/>
    <x v="12"/>
    <s v="Pre"/>
    <s v="Pre"/>
    <n v="0"/>
  </r>
  <r>
    <s v="Baseline"/>
    <s v="Base"/>
    <m/>
    <m/>
    <s v="ios14_5_series_decimal_May"/>
    <s v="iOS 14.5 Rollout"/>
    <x v="10"/>
    <s v=" DTC"/>
    <x v="13"/>
    <s v="Pre"/>
    <s v="Pre"/>
    <n v="0"/>
  </r>
  <r>
    <s v="Baseline"/>
    <s v="Base"/>
    <m/>
    <m/>
    <s v="ios14_5_series_decimal_May"/>
    <s v="iOS 14.5 Rollout"/>
    <x v="10"/>
    <s v=" DTC"/>
    <x v="14"/>
    <s v="Pre"/>
    <s v="Pre"/>
    <n v="0"/>
  </r>
  <r>
    <s v="Baseline"/>
    <s v="Base"/>
    <m/>
    <m/>
    <s v="ios14_5_series_decimal_May"/>
    <s v="iOS 14.5 Rollout"/>
    <x v="10"/>
    <s v=" DTC"/>
    <x v="15"/>
    <s v="Pre"/>
    <s v="Pre"/>
    <n v="0"/>
  </r>
  <r>
    <s v="Baseline"/>
    <s v="Base"/>
    <m/>
    <m/>
    <s v="ios14_5_series_decimal_May"/>
    <s v="iOS 14.5 Rollout"/>
    <x v="10"/>
    <s v=" DTC"/>
    <x v="16"/>
    <s v="Pre"/>
    <s v="Pre"/>
    <n v="0"/>
  </r>
  <r>
    <s v="Baseline"/>
    <s v="Base"/>
    <m/>
    <m/>
    <s v="ios14_5_series_decimal_May"/>
    <s v="iOS 14.5 Rollout"/>
    <x v="10"/>
    <s v=" DTC"/>
    <x v="17"/>
    <s v="Pre"/>
    <s v="Pre"/>
    <n v="0"/>
  </r>
  <r>
    <s v="Baseline"/>
    <s v="Base"/>
    <m/>
    <m/>
    <s v="ios14_5_series_decimal_May"/>
    <s v="iOS 14.5 Rollout"/>
    <x v="10"/>
    <s v=" DTC"/>
    <x v="18"/>
    <s v="Pre"/>
    <s v="Pre"/>
    <n v="0"/>
  </r>
  <r>
    <s v="Baseline"/>
    <s v="Base"/>
    <m/>
    <m/>
    <s v="ios14_5_series_decimal_May"/>
    <s v="iOS 14.5 Rollout"/>
    <x v="10"/>
    <s v=" DTC"/>
    <x v="19"/>
    <s v="Pre"/>
    <s v="Pre"/>
    <n v="0"/>
  </r>
  <r>
    <s v="Baseline"/>
    <s v="Base"/>
    <m/>
    <m/>
    <s v="ios14_5_series_decimal_May"/>
    <s v="iOS 14.5 Rollout"/>
    <x v="10"/>
    <s v=" DTC"/>
    <x v="20"/>
    <s v="Pre"/>
    <s v="Pre"/>
    <n v="0"/>
  </r>
  <r>
    <s v="Baseline"/>
    <s v="Base"/>
    <m/>
    <m/>
    <s v="ios14_5_series_decimal_May"/>
    <s v="iOS 14.5 Rollout"/>
    <x v="10"/>
    <s v=" DTC"/>
    <x v="21"/>
    <s v="Pre"/>
    <s v="Pre"/>
    <n v="0"/>
  </r>
  <r>
    <s v="Baseline"/>
    <s v="Base"/>
    <m/>
    <m/>
    <s v="ios14_5_series_decimal_May"/>
    <s v="iOS 14.5 Rollout"/>
    <x v="10"/>
    <s v=" DTC"/>
    <x v="22"/>
    <s v="Pre"/>
    <s v="Pre"/>
    <n v="0"/>
  </r>
  <r>
    <s v="Baseline"/>
    <s v="Base"/>
    <m/>
    <m/>
    <s v="ios14_5_series_decimal_May"/>
    <s v="iOS 14.5 Rollout"/>
    <x v="10"/>
    <s v=" DTC"/>
    <x v="23"/>
    <s v="Pre"/>
    <s v="Pre"/>
    <n v="0"/>
  </r>
  <r>
    <s v="Baseline"/>
    <s v="Base"/>
    <m/>
    <m/>
    <s v="ios14_5_series_decimal_May"/>
    <s v="iOS 14.5 Rollout"/>
    <x v="10"/>
    <s v=" DTC"/>
    <x v="24"/>
    <s v="Pre"/>
    <s v="Pre"/>
    <n v="0"/>
  </r>
  <r>
    <s v="Baseline"/>
    <s v="Base"/>
    <m/>
    <m/>
    <s v="ios14_5_series_decimal_May"/>
    <s v="iOS 14.5 Rollout"/>
    <x v="10"/>
    <s v=" DTC"/>
    <x v="25"/>
    <s v="Pre"/>
    <s v="Pre"/>
    <n v="0"/>
  </r>
  <r>
    <s v="Baseline"/>
    <s v="Base"/>
    <m/>
    <m/>
    <s v="ios14_5_series_decimal_May"/>
    <s v="iOS 14.5 Rollout"/>
    <x v="10"/>
    <s v=" DTC"/>
    <x v="26"/>
    <s v="Pre"/>
    <s v="Pre"/>
    <n v="0"/>
  </r>
  <r>
    <s v="Baseline"/>
    <s v="Base"/>
    <m/>
    <m/>
    <s v="ios14_5_series_decimal_May"/>
    <s v="iOS 14.5 Rollout"/>
    <x v="10"/>
    <s v=" DTC"/>
    <x v="27"/>
    <s v="Pre"/>
    <s v="Pre"/>
    <n v="0"/>
  </r>
  <r>
    <s v="Baseline"/>
    <s v="Base"/>
    <m/>
    <m/>
    <s v="ios14_5_series_decimal_May"/>
    <s v="iOS 14.5 Rollout"/>
    <x v="10"/>
    <s v=" DTC"/>
    <x v="28"/>
    <s v="Pre"/>
    <s v="Pre"/>
    <n v="0"/>
  </r>
  <r>
    <s v="Baseline"/>
    <s v="Base"/>
    <m/>
    <m/>
    <s v="ios14_5_series_decimal_May"/>
    <s v="iOS 14.5 Rollout"/>
    <x v="10"/>
    <s v=" DTC"/>
    <x v="29"/>
    <s v="Pre"/>
    <s v="Pre"/>
    <n v="0"/>
  </r>
  <r>
    <s v="Baseline"/>
    <s v="Base"/>
    <m/>
    <m/>
    <s v="ios14_5_series_decimal_May"/>
    <s v="iOS 14.5 Rollout"/>
    <x v="10"/>
    <s v=" DTC"/>
    <x v="30"/>
    <s v="Pre"/>
    <s v="Pre"/>
    <n v="0"/>
  </r>
  <r>
    <s v="Baseline"/>
    <s v="Base"/>
    <m/>
    <m/>
    <s v="ios14_5_series_decimal_May"/>
    <s v="iOS 14.5 Rollout"/>
    <x v="10"/>
    <s v=" DTC"/>
    <x v="31"/>
    <s v="Pre"/>
    <s v="Pre"/>
    <n v="0"/>
  </r>
  <r>
    <s v="Baseline"/>
    <s v="Base"/>
    <m/>
    <m/>
    <s v="ios14_5_series_decimal_May"/>
    <s v="iOS 14.5 Rollout"/>
    <x v="10"/>
    <s v=" DTC"/>
    <x v="32"/>
    <s v="Pre"/>
    <s v="Pre"/>
    <n v="0"/>
  </r>
  <r>
    <s v="Baseline"/>
    <s v="Base"/>
    <m/>
    <m/>
    <s v="ios14_5_series_decimal_May"/>
    <s v="iOS 14.5 Rollout"/>
    <x v="10"/>
    <s v=" DTC"/>
    <x v="33"/>
    <s v="Pre"/>
    <s v="Pre"/>
    <n v="0"/>
  </r>
  <r>
    <s v="Baseline"/>
    <s v="Base"/>
    <m/>
    <m/>
    <s v="ios14_5_series_decimal_May"/>
    <s v="iOS 14.5 Rollout"/>
    <x v="10"/>
    <s v=" DTC"/>
    <x v="34"/>
    <s v="Pre"/>
    <s v="Pre"/>
    <n v="0"/>
  </r>
  <r>
    <s v="Baseline"/>
    <s v="Base"/>
    <m/>
    <m/>
    <s v="ios14_5_series_decimal_May"/>
    <s v="iOS 14.5 Rollout"/>
    <x v="10"/>
    <s v=" DTC"/>
    <x v="35"/>
    <s v="Pre"/>
    <s v="Pre"/>
    <n v="0"/>
  </r>
  <r>
    <s v="Baseline"/>
    <s v="Base"/>
    <m/>
    <m/>
    <s v="ios14_5_series_decimal_May"/>
    <s v="iOS 14.5 Rollout"/>
    <x v="10"/>
    <s v=" DTC"/>
    <x v="36"/>
    <s v="Pre"/>
    <s v="Pre"/>
    <n v="0"/>
  </r>
  <r>
    <s v="Baseline"/>
    <s v="Base"/>
    <m/>
    <m/>
    <s v="ios14_5_series_decimal_May"/>
    <s v="iOS 14.5 Rollout"/>
    <x v="10"/>
    <s v=" DTC"/>
    <x v="37"/>
    <s v="Pre"/>
    <s v="Pre"/>
    <n v="0"/>
  </r>
  <r>
    <s v="Baseline"/>
    <s v="Base"/>
    <m/>
    <m/>
    <s v="ios14_5_series_decimal_May"/>
    <s v="iOS 14.5 Rollout"/>
    <x v="10"/>
    <s v=" DTC"/>
    <x v="38"/>
    <s v="Pre"/>
    <s v="Pre"/>
    <n v="0"/>
  </r>
  <r>
    <s v="Baseline"/>
    <s v="Base"/>
    <m/>
    <m/>
    <s v="ios14_5_series_decimal_May"/>
    <s v="iOS 14.5 Rollout"/>
    <x v="10"/>
    <s v=" DTC"/>
    <x v="39"/>
    <s v="Pre"/>
    <s v="Pre"/>
    <n v="0"/>
  </r>
  <r>
    <s v="Baseline"/>
    <s v="Base"/>
    <m/>
    <m/>
    <s v="ios14_5_series_decimal_May"/>
    <s v="iOS 14.5 Rollout"/>
    <x v="10"/>
    <s v=" DTC"/>
    <x v="40"/>
    <s v="Pre"/>
    <s v="Pre"/>
    <n v="0"/>
  </r>
  <r>
    <s v="Baseline"/>
    <s v="Base"/>
    <m/>
    <m/>
    <s v="ios14_5_series_decimal_May"/>
    <s v="iOS 14.5 Rollout"/>
    <x v="10"/>
    <s v=" DTC"/>
    <x v="41"/>
    <s v="Pre"/>
    <s v="Pre"/>
    <n v="0"/>
  </r>
  <r>
    <s v="Baseline"/>
    <s v="Base"/>
    <m/>
    <m/>
    <s v="ios14_5_series_decimal_May"/>
    <s v="iOS 14.5 Rollout"/>
    <x v="10"/>
    <s v=" DTC"/>
    <x v="42"/>
    <s v="Pre"/>
    <s v="Pre"/>
    <n v="0"/>
  </r>
  <r>
    <s v="Baseline"/>
    <s v="Base"/>
    <m/>
    <m/>
    <s v="ios14_5_series_decimal_May"/>
    <s v="iOS 14.5 Rollout"/>
    <x v="10"/>
    <s v=" DTC"/>
    <x v="43"/>
    <s v="Pre"/>
    <s v="Pre"/>
    <n v="0"/>
  </r>
  <r>
    <s v="Baseline"/>
    <s v="Base"/>
    <m/>
    <m/>
    <s v="ios14_5_series_decimal_May"/>
    <s v="iOS 14.5 Rollout"/>
    <x v="10"/>
    <s v=" DTC"/>
    <x v="44"/>
    <s v="Pre"/>
    <s v="Pre"/>
    <n v="0"/>
  </r>
  <r>
    <s v="Baseline"/>
    <s v="Base"/>
    <m/>
    <m/>
    <s v="ios14_5_series_decimal_May"/>
    <s v="iOS 14.5 Rollout"/>
    <x v="10"/>
    <s v=" DTC"/>
    <x v="45"/>
    <s v="Pre"/>
    <s v="Pre"/>
    <n v="0"/>
  </r>
  <r>
    <s v="Baseline"/>
    <s v="Base"/>
    <m/>
    <m/>
    <s v="ios14_5_series_decimal_May"/>
    <s v="iOS 14.5 Rollout"/>
    <x v="10"/>
    <s v=" DTC"/>
    <x v="46"/>
    <s v="Pre"/>
    <s v="Pre"/>
    <n v="0"/>
  </r>
  <r>
    <s v="Baseline"/>
    <s v="Base"/>
    <m/>
    <m/>
    <s v="ios14_5_series_decimal_May"/>
    <s v="iOS 14.5 Rollout"/>
    <x v="10"/>
    <s v=" DTC"/>
    <x v="47"/>
    <s v="Pre"/>
    <s v="Pre"/>
    <n v="0"/>
  </r>
  <r>
    <s v="Baseline"/>
    <s v="Base"/>
    <m/>
    <m/>
    <s v="ios14_5_series_decimal_May"/>
    <s v="iOS 14.5 Rollout"/>
    <x v="10"/>
    <s v=" DTC"/>
    <x v="48"/>
    <s v="Pre"/>
    <s v="Pre"/>
    <n v="0"/>
  </r>
  <r>
    <s v="Baseline"/>
    <s v="Base"/>
    <m/>
    <m/>
    <s v="ios14_5_series_decimal_May"/>
    <s v="iOS 14.5 Rollout"/>
    <x v="10"/>
    <s v=" DTC"/>
    <x v="49"/>
    <s v="Pre"/>
    <s v="Pre"/>
    <n v="0"/>
  </r>
  <r>
    <s v="Baseline"/>
    <s v="Base"/>
    <m/>
    <m/>
    <s v="ios14_5_series_decimal_May"/>
    <s v="iOS 14.5 Rollout"/>
    <x v="10"/>
    <s v=" DTC"/>
    <x v="50"/>
    <s v="Pre"/>
    <s v="Pre"/>
    <n v="0"/>
  </r>
  <r>
    <s v="Baseline"/>
    <s v="Base"/>
    <m/>
    <m/>
    <s v="ios14_5_series_decimal_May"/>
    <s v="iOS 14.5 Rollout"/>
    <x v="10"/>
    <s v=" DTC"/>
    <x v="51"/>
    <s v="Pre"/>
    <s v="Pre"/>
    <n v="0"/>
  </r>
  <r>
    <s v="Baseline"/>
    <s v="Base"/>
    <m/>
    <m/>
    <s v="ios14_5_series_decimal_May"/>
    <s v="iOS 14.5 Rollout"/>
    <x v="10"/>
    <s v=" DTC"/>
    <x v="52"/>
    <s v="Pre"/>
    <s v="Pre"/>
    <n v="0"/>
  </r>
  <r>
    <s v="Baseline"/>
    <s v="Base"/>
    <m/>
    <m/>
    <s v="ios14_5_series_decimal_May"/>
    <s v="iOS 14.5 Rollout"/>
    <x v="10"/>
    <s v=" DTC"/>
    <x v="53"/>
    <s v="Pre"/>
    <s v="Pre"/>
    <n v="0"/>
  </r>
  <r>
    <s v="Baseline"/>
    <s v="Base"/>
    <m/>
    <m/>
    <s v="ios14_5_series_decimal_May"/>
    <s v="iOS 14.5 Rollout"/>
    <x v="10"/>
    <s v=" DTC"/>
    <x v="54"/>
    <s v="Pre"/>
    <s v="Pre"/>
    <n v="0"/>
  </r>
  <r>
    <s v="Baseline"/>
    <s v="Base"/>
    <m/>
    <m/>
    <s v="ios14_5_series_decimal_May"/>
    <s v="iOS 14.5 Rollout"/>
    <x v="10"/>
    <s v=" DTC"/>
    <x v="55"/>
    <s v="Pre"/>
    <s v="Pre"/>
    <n v="0"/>
  </r>
  <r>
    <s v="Baseline"/>
    <s v="Base"/>
    <m/>
    <m/>
    <s v="ios14_5_series_decimal_May"/>
    <s v="iOS 14.5 Rollout"/>
    <x v="10"/>
    <s v=" DTC"/>
    <x v="56"/>
    <s v="Pre"/>
    <s v="Pre"/>
    <n v="0"/>
  </r>
  <r>
    <s v="Baseline"/>
    <s v="Base"/>
    <m/>
    <m/>
    <s v="ios14_5_series_decimal_May"/>
    <s v="iOS 14.5 Rollout"/>
    <x v="10"/>
    <s v=" DTC"/>
    <x v="57"/>
    <s v="Post"/>
    <s v="Post"/>
    <n v="-884.34592720000001"/>
  </r>
  <r>
    <s v="Baseline"/>
    <s v="Base"/>
    <m/>
    <m/>
    <s v="ios14_5_series_decimal_May"/>
    <s v="iOS 14.5 Rollout"/>
    <x v="10"/>
    <s v=" DTC"/>
    <x v="58"/>
    <s v="Post"/>
    <s v="Post"/>
    <n v="-972.78052000000002"/>
  </r>
  <r>
    <s v="Baseline"/>
    <s v="Base"/>
    <m/>
    <m/>
    <s v="ios14_5_series_decimal_May"/>
    <s v="iOS 14.5 Rollout"/>
    <x v="10"/>
    <s v=" DTC"/>
    <x v="59"/>
    <s v="Post"/>
    <s v="Post"/>
    <n v="-1061.2151127"/>
  </r>
  <r>
    <s v="Baseline"/>
    <s v="Base"/>
    <m/>
    <m/>
    <s v="ios14_5_series_decimal_May"/>
    <s v="iOS 14.5 Rollout"/>
    <x v="10"/>
    <s v=" DTC"/>
    <x v="60"/>
    <s v="Post"/>
    <s v="Post"/>
    <n v="-1149.6497053999999"/>
  </r>
  <r>
    <s v="Baseline"/>
    <s v="Base"/>
    <m/>
    <m/>
    <s v="ios14_5_series_decimal_May"/>
    <s v="iOS 14.5 Rollout"/>
    <x v="10"/>
    <s v=" DTC"/>
    <x v="61"/>
    <s v="Post"/>
    <s v="Post"/>
    <n v="-1238.0842981000001"/>
  </r>
  <r>
    <s v="Baseline"/>
    <s v="Base"/>
    <m/>
    <m/>
    <s v="ios14_5_series_decimal_May"/>
    <s v="iOS 14.5 Rollout"/>
    <x v="10"/>
    <s v=" DTC"/>
    <x v="62"/>
    <s v="Post"/>
    <s v="Post"/>
    <n v="-1326.5188909000001"/>
  </r>
  <r>
    <s v="Baseline"/>
    <s v="Base"/>
    <m/>
    <m/>
    <s v="ios14_5_series_decimal_May"/>
    <s v="iOS 14.5 Rollout"/>
    <x v="10"/>
    <s v=" DTC"/>
    <x v="63"/>
    <s v="Post"/>
    <s v="Post"/>
    <n v="-1414.9534836"/>
  </r>
  <r>
    <s v="Baseline"/>
    <s v="Base"/>
    <m/>
    <m/>
    <s v="ios14_5_series_decimal_May"/>
    <s v="iOS 14.5 Rollout"/>
    <x v="10"/>
    <s v=" DTC"/>
    <x v="64"/>
    <s v="Post"/>
    <s v="Post"/>
    <n v="-1503.3880763"/>
  </r>
  <r>
    <s v="Baseline"/>
    <s v="Base"/>
    <m/>
    <m/>
    <s v="ios14_5_series_decimal_May"/>
    <s v="iOS 14.5 Rollout"/>
    <x v="10"/>
    <s v=" DTC"/>
    <x v="65"/>
    <s v="Post"/>
    <s v="Post"/>
    <n v="-1591.8226689999999"/>
  </r>
  <r>
    <s v="Baseline"/>
    <s v="Base"/>
    <m/>
    <m/>
    <s v="ios14_5_series_decimal_May"/>
    <s v="iOS 14.5 Rollout"/>
    <x v="10"/>
    <s v=" DTC"/>
    <x v="66"/>
    <s v="Post"/>
    <s v="Post"/>
    <n v="-1680.2572617999999"/>
  </r>
  <r>
    <s v="Baseline"/>
    <s v="Base"/>
    <m/>
    <m/>
    <s v="ios14_5_series_decimal_May"/>
    <s v="iOS 14.5 Rollout"/>
    <x v="10"/>
    <s v=" DTC"/>
    <x v="67"/>
    <s v="Post"/>
    <s v="Post"/>
    <n v="-1768.6918545000001"/>
  </r>
  <r>
    <s v="Baseline"/>
    <s v="Base"/>
    <m/>
    <m/>
    <s v="ios14_5_series_decimal_May"/>
    <s v="iOS 14.5 Rollout"/>
    <x v="10"/>
    <s v=" DTC"/>
    <x v="68"/>
    <s v="Post"/>
    <s v="Post"/>
    <n v="-1857.1264472"/>
  </r>
  <r>
    <s v="Baseline"/>
    <s v="Base"/>
    <m/>
    <m/>
    <s v="ios14_5_series_decimal_May"/>
    <s v="iOS 14.5 Rollout"/>
    <x v="10"/>
    <s v=" DTC"/>
    <x v="69"/>
    <s v="Post"/>
    <s v="Post"/>
    <n v="-1945.5610399"/>
  </r>
  <r>
    <s v="Baseline"/>
    <s v="Base"/>
    <m/>
    <m/>
    <s v="ios14_5_series_decimal_May"/>
    <s v="iOS 14.5 Rollout"/>
    <x v="10"/>
    <s v=" DTC"/>
    <x v="70"/>
    <s v="Post"/>
    <s v="Post"/>
    <n v="-2033.9956327"/>
  </r>
  <r>
    <s v="Baseline"/>
    <s v="Base"/>
    <m/>
    <m/>
    <s v="ios14_5_series_decimal_May"/>
    <s v="iOS 14.5 Rollout"/>
    <x v="10"/>
    <s v=" DTC"/>
    <x v="71"/>
    <s v="Post"/>
    <s v="Post"/>
    <n v="-2122.4302253999999"/>
  </r>
  <r>
    <s v="Baseline"/>
    <s v="Base"/>
    <m/>
    <m/>
    <s v="ios14_5_series_decimal_May"/>
    <s v="iOS 14.5 Rollout"/>
    <x v="10"/>
    <s v=" DTC"/>
    <x v="72"/>
    <s v="Post"/>
    <s v="Post"/>
    <n v="-2210.8648180999999"/>
  </r>
  <r>
    <s v="Baseline"/>
    <s v="Base"/>
    <m/>
    <m/>
    <s v="ios14_5_series_decimal_May"/>
    <s v="iOS 14.5 Rollout"/>
    <x v="10"/>
    <s v=" DTC"/>
    <x v="73"/>
    <s v="Post"/>
    <s v="Post"/>
    <n v="-2299.2994107999998"/>
  </r>
  <r>
    <s v="Baseline"/>
    <s v="Base"/>
    <m/>
    <m/>
    <s v="ios14_5_series_decimal_May"/>
    <s v="iOS 14.5 Rollout"/>
    <x v="10"/>
    <s v=" DTC"/>
    <x v="74"/>
    <s v="Post"/>
    <s v="Post"/>
    <n v="-2387.7340036000001"/>
  </r>
  <r>
    <s v="Baseline"/>
    <s v="Base"/>
    <m/>
    <m/>
    <s v="ios14_5_series_decimal_May"/>
    <s v="iOS 14.5 Rollout"/>
    <x v="10"/>
    <s v=" DTC"/>
    <x v="75"/>
    <s v="Post"/>
    <s v="Post"/>
    <n v="-2476.1685963"/>
  </r>
  <r>
    <s v="Baseline"/>
    <s v="Base"/>
    <m/>
    <m/>
    <s v="ios14_5_series_decimal_May"/>
    <s v="iOS 14.5 Rollout"/>
    <x v="10"/>
    <s v=" DTC"/>
    <x v="76"/>
    <s v="Post"/>
    <s v="Post"/>
    <n v="-2564.6031889999999"/>
  </r>
  <r>
    <s v="Baseline"/>
    <s v="Base"/>
    <m/>
    <m/>
    <s v="ios14_5_series_decimal_May"/>
    <s v="iOS 14.5 Rollout"/>
    <x v="10"/>
    <s v=" DTC"/>
    <x v="77"/>
    <s v="Post"/>
    <s v="Post"/>
    <n v="-2653.0377816999999"/>
  </r>
  <r>
    <s v="Baseline"/>
    <s v="Base"/>
    <m/>
    <m/>
    <s v="ios14_5_series_decimal_May"/>
    <s v="iOS 14.5 Rollout"/>
    <x v="10"/>
    <s v=" DTC"/>
    <x v="78"/>
    <s v="Post"/>
    <s v="Post"/>
    <n v="-2741.4723745000001"/>
  </r>
  <r>
    <s v="Baseline"/>
    <s v="Base"/>
    <m/>
    <m/>
    <s v="ios14_5_series_decimal_May"/>
    <s v="iOS 14.5 Rollout"/>
    <x v="10"/>
    <s v=" DTC"/>
    <x v="79"/>
    <s v="Post"/>
    <s v="Post"/>
    <n v="-2829.9069672000001"/>
  </r>
  <r>
    <s v="Baseline"/>
    <s v="Base"/>
    <m/>
    <m/>
    <s v="ios14_5_series_decimal_May"/>
    <s v="iOS 14.5 Rollout"/>
    <x v="10"/>
    <s v=" DTC"/>
    <x v="80"/>
    <s v="Post"/>
    <s v="Post"/>
    <n v="-2918.3415599"/>
  </r>
  <r>
    <s v="Baseline"/>
    <s v="Base"/>
    <m/>
    <m/>
    <s v="ios14_5_series_decimal_May"/>
    <s v="iOS 14.5 Rollout"/>
    <x v="10"/>
    <s v=" DTC"/>
    <x v="81"/>
    <s v="Post"/>
    <s v="Post"/>
    <n v="-3006.7761525999999"/>
  </r>
  <r>
    <s v="Baseline"/>
    <s v="Base"/>
    <m/>
    <m/>
    <s v="ios14_5_series_decimal_May"/>
    <s v="iOS 14.5 Rollout"/>
    <x v="10"/>
    <s v=" DTC"/>
    <x v="82"/>
    <s v="Post"/>
    <s v="Post"/>
    <n v="-3095.2107454000002"/>
  </r>
  <r>
    <s v="Baseline"/>
    <s v="Base"/>
    <m/>
    <m/>
    <s v="ios14_5_series_decimal_May"/>
    <s v="iOS 14.5 Rollout"/>
    <x v="10"/>
    <s v=" DTC"/>
    <x v="83"/>
    <s v="Post"/>
    <s v="Post"/>
    <n v="-3183.6453381000001"/>
  </r>
  <r>
    <s v="Baseline"/>
    <s v="Base"/>
    <m/>
    <m/>
    <s v="ios14_5_series_decimal_May"/>
    <s v="iOS 14.5 Rollout"/>
    <x v="10"/>
    <s v=" DTC"/>
    <x v="84"/>
    <s v="Post"/>
    <s v="Post"/>
    <n v="-3272.0799308000001"/>
  </r>
  <r>
    <s v="Baseline"/>
    <s v="Base"/>
    <m/>
    <m/>
    <s v="ios14_5_series_decimal_May"/>
    <s v="iOS 14.5 Rollout"/>
    <x v="10"/>
    <s v=" DTC"/>
    <x v="85"/>
    <s v="Post"/>
    <s v="Post"/>
    <n v="-3360.5145235"/>
  </r>
  <r>
    <s v="Baseline"/>
    <s v="Base"/>
    <m/>
    <m/>
    <s v="ios14_5_series_decimal_May"/>
    <s v="iOS 14.5 Rollout"/>
    <x v="10"/>
    <s v=" DTC"/>
    <x v="86"/>
    <s v="Post"/>
    <s v="Post"/>
    <n v="-3448.9491162999998"/>
  </r>
  <r>
    <s v="Baseline"/>
    <s v="Base"/>
    <m/>
    <m/>
    <s v="ios14_5_series_decimal_May"/>
    <s v="iOS 14.5 Rollout"/>
    <x v="10"/>
    <s v=" DTC"/>
    <x v="87"/>
    <s v="Post"/>
    <s v="Post"/>
    <n v="-3537.3837090000002"/>
  </r>
  <r>
    <s v="Baseline"/>
    <s v="Base"/>
    <m/>
    <m/>
    <s v="ios14_5_series_decimal_May"/>
    <s v="iOS 14.5 Rollout"/>
    <x v="10"/>
    <s v=" DTC"/>
    <x v="88"/>
    <s v="Post"/>
    <s v="Post"/>
    <n v="-3625.8183017000001"/>
  </r>
  <r>
    <s v="Baseline"/>
    <s v="Base"/>
    <m/>
    <m/>
    <s v="ios14_5_series_decimal_May"/>
    <s v="iOS 14.5 Rollout"/>
    <x v="10"/>
    <s v=" DTC"/>
    <x v="89"/>
    <s v="Post"/>
    <s v="Post"/>
    <n v="-3714.2528944000001"/>
  </r>
  <r>
    <s v="Baseline"/>
    <s v="Base"/>
    <m/>
    <m/>
    <s v="ios14_5_series_decimal_May"/>
    <s v="iOS 14.5 Rollout"/>
    <x v="10"/>
    <s v=" DTC"/>
    <x v="90"/>
    <s v="Post"/>
    <s v="Post"/>
    <n v="-3802.6874871999999"/>
  </r>
  <r>
    <s v="Baseline"/>
    <s v="Base"/>
    <m/>
    <m/>
    <s v="ios14_5_series_decimal_May"/>
    <s v="iOS 14.5 Rollout"/>
    <x v="10"/>
    <s v=" DTC"/>
    <x v="91"/>
    <s v="Post"/>
    <s v="Post"/>
    <n v="-3891.1220798999998"/>
  </r>
  <r>
    <s v="Baseline"/>
    <s v="Base"/>
    <m/>
    <m/>
    <s v="ios14_5_series_decimal_May"/>
    <s v="iOS 14.5 Rollout"/>
    <x v="10"/>
    <s v=" DTC"/>
    <x v="92"/>
    <s v="Post"/>
    <s v="Post"/>
    <n v="-3979.5566726000002"/>
  </r>
  <r>
    <s v="Baseline"/>
    <s v="Base"/>
    <m/>
    <m/>
    <s v="ios14_5_series_decimal_May"/>
    <s v="iOS 14.5 Rollout"/>
    <x v="10"/>
    <s v=" DTC"/>
    <x v="93"/>
    <s v="Post"/>
    <s v="Post"/>
    <n v="-4067.9912653000001"/>
  </r>
  <r>
    <s v="Baseline"/>
    <s v="Base"/>
    <m/>
    <m/>
    <s v="ios14_5_series_decimal_May"/>
    <s v="iOS 14.5 Rollout"/>
    <x v="10"/>
    <s v=" DTC"/>
    <x v="94"/>
    <s v="Post"/>
    <s v="Post"/>
    <n v="-4156.4258581000004"/>
  </r>
  <r>
    <s v="Baseline"/>
    <s v="Base"/>
    <m/>
    <m/>
    <s v="ios14_5_series_decimal_May"/>
    <s v="iOS 14.5 Rollout"/>
    <x v="10"/>
    <s v=" DTC"/>
    <x v="95"/>
    <s v="Post"/>
    <s v="Post"/>
    <n v="-4244.8604507999999"/>
  </r>
  <r>
    <s v="Baseline"/>
    <s v="Base"/>
    <m/>
    <m/>
    <s v="ios14_5_series_decimal_May"/>
    <s v="iOS 14.5 Rollout"/>
    <x v="10"/>
    <s v=" DTC"/>
    <x v="96"/>
    <s v="Post"/>
    <s v="Post"/>
    <n v="-4333.2950435000002"/>
  </r>
  <r>
    <s v="Baseline"/>
    <s v="Base"/>
    <m/>
    <m/>
    <s v="ios14_5_series_decimal_May"/>
    <s v="iOS 14.5 Rollout"/>
    <x v="10"/>
    <s v=" DTC"/>
    <x v="97"/>
    <s v="Post"/>
    <s v="Post"/>
    <n v="-4421.7296361999997"/>
  </r>
  <r>
    <s v="Baseline"/>
    <s v="Base"/>
    <m/>
    <m/>
    <s v="ios14_5_series_decimal_May"/>
    <s v="iOS 14.5 Rollout"/>
    <x v="10"/>
    <s v=" DTC"/>
    <x v="98"/>
    <s v="Post"/>
    <s v="Post"/>
    <n v="-4510.164229"/>
  </r>
  <r>
    <s v="Baseline"/>
    <s v="Base"/>
    <m/>
    <m/>
    <s v="ios14_5_series_decimal_May"/>
    <s v="iOS 14.5 Rollout"/>
    <x v="10"/>
    <s v=" DTC"/>
    <x v="99"/>
    <s v="Post"/>
    <s v="Post"/>
    <n v="-4598.5988217000004"/>
  </r>
  <r>
    <s v="Baseline"/>
    <s v="Base"/>
    <m/>
    <m/>
    <s v="ios14_5_series_decimal_May"/>
    <s v="iOS 14.5 Rollout"/>
    <x v="10"/>
    <s v=" DTC"/>
    <x v="100"/>
    <s v="Post"/>
    <s v="Post"/>
    <n v="-4687.0334143999999"/>
  </r>
  <r>
    <s v="Baseline"/>
    <s v="Base"/>
    <m/>
    <m/>
    <s v="ios14_5_series_decimal_May"/>
    <s v="iOS 14.5 Rollout"/>
    <x v="10"/>
    <s v=" DTC"/>
    <x v="101"/>
    <s v="Post"/>
    <s v="Post"/>
    <n v="-4775.4680071000002"/>
  </r>
  <r>
    <s v="Baseline"/>
    <s v="Base"/>
    <m/>
    <m/>
    <s v="ios14_5_series_decimal_May"/>
    <s v="iOS 14.5 Rollout"/>
    <x v="10"/>
    <s v=" DTC"/>
    <x v="102"/>
    <s v="Post"/>
    <s v="Post"/>
    <n v="-4863.9025998999996"/>
  </r>
  <r>
    <s v="Baseline"/>
    <s v="Base"/>
    <m/>
    <m/>
    <s v="ios14_5_series_decimal_May"/>
    <s v="iOS 14.5 Rollout"/>
    <x v="10"/>
    <s v=" DTC"/>
    <x v="103"/>
    <s v="Post"/>
    <s v="Post"/>
    <n v="-4952.3371926"/>
  </r>
  <r>
    <s v="Baseline"/>
    <s v="Base"/>
    <m/>
    <m/>
    <s v="ios14_5_series_decimal_May"/>
    <s v="iOS 14.5 Rollout"/>
    <x v="10"/>
    <s v=" DTC"/>
    <x v="104"/>
    <s v="Post"/>
    <s v="Post"/>
    <n v="-5040.7717853000004"/>
  </r>
  <r>
    <s v="Baseline"/>
    <s v="Base"/>
    <m/>
    <m/>
    <s v="ios14_5_series_decimal_May"/>
    <s v="iOS 14.5 Rollout"/>
    <x v="10"/>
    <s v=" DTC"/>
    <x v="105"/>
    <s v="Post"/>
    <s v="Post"/>
    <n v="-5129.2063779999999"/>
  </r>
  <r>
    <s v="Baseline"/>
    <s v="Base"/>
    <m/>
    <m/>
    <s v="ios14_5_series_decimal_May"/>
    <s v="iOS 14.5 Rollout"/>
    <x v="10"/>
    <s v=" DTC"/>
    <x v="106"/>
    <s v="Post"/>
    <s v="Post"/>
    <n v="-5217.6409708000001"/>
  </r>
  <r>
    <s v="Baseline"/>
    <s v="Base"/>
    <m/>
    <m/>
    <s v="ios14_5_series_decimal_May"/>
    <s v="iOS 14.5 Rollout"/>
    <x v="10"/>
    <s v=" DTC"/>
    <x v="107"/>
    <s v="Post"/>
    <s v="Post"/>
    <n v="-5306.0755634999996"/>
  </r>
  <r>
    <s v="Baseline"/>
    <s v="Base"/>
    <m/>
    <m/>
    <s v="ios14_5_series_decimal_May"/>
    <s v="iOS 14.5 Rollout"/>
    <x v="10"/>
    <s v=" DTC"/>
    <x v="108"/>
    <s v="Post"/>
    <s v="Post"/>
    <n v="-5394.5101562"/>
  </r>
  <r>
    <s v="Baseline"/>
    <s v="Base"/>
    <m/>
    <m/>
    <s v="ios14_5_series_decimal_May"/>
    <s v="iOS 14.5 Rollout"/>
    <x v="10"/>
    <s v=" DTC"/>
    <x v="109"/>
    <s v="Post"/>
    <s v="Post"/>
    <n v="-5482.9447489000004"/>
  </r>
  <r>
    <s v="Baseline"/>
    <s v="Base"/>
    <m/>
    <m/>
    <s v="ios14_5_series_decimal_May"/>
    <s v="iOS 14.5 Rollout"/>
    <x v="10"/>
    <s v=" DTC"/>
    <x v="110"/>
    <s v="Post"/>
    <s v="Post"/>
    <n v="-5571.3793416999997"/>
  </r>
  <r>
    <s v="Baseline"/>
    <s v="Base"/>
    <m/>
    <m/>
    <s v="ios14_5_series_decimal_May"/>
    <s v="iOS 14.5 Rollout"/>
    <x v="10"/>
    <s v=" DTC"/>
    <x v="111"/>
    <s v="Post"/>
    <s v="Post"/>
    <n v="-5659.8139344000001"/>
  </r>
  <r>
    <s v="Baseline"/>
    <s v="Base"/>
    <m/>
    <m/>
    <s v="ios14_5_series_decimal_May"/>
    <s v="iOS 14.5 Rollout"/>
    <x v="10"/>
    <s v=" DTC"/>
    <x v="112"/>
    <s v="Post"/>
    <s v="Post"/>
    <n v="-5748.2485270999996"/>
  </r>
  <r>
    <s v="Baseline"/>
    <s v="Base"/>
    <m/>
    <m/>
    <s v="ios14_5_series_decimal_May"/>
    <s v="iOS 14.5 Rollout"/>
    <x v="10"/>
    <s v=" DTC"/>
    <x v="113"/>
    <s v="Post"/>
    <s v="Post"/>
    <n v="-5836.6831198"/>
  </r>
  <r>
    <s v="Baseline"/>
    <s v="Base"/>
    <m/>
    <m/>
    <s v="ios14_5_series_decimal_May"/>
    <s v="iOS 14.5 Rollout"/>
    <x v="10"/>
    <s v=" DTC"/>
    <x v="114"/>
    <s v="Post"/>
    <n v="0"/>
    <n v="-5925.1177126000002"/>
  </r>
  <r>
    <s v="Baseline"/>
    <s v="Base"/>
    <m/>
    <m/>
    <s v="ios14_5_series_decimal_May"/>
    <s v="iOS 14.5 Rollout"/>
    <x v="10"/>
    <s v=" DTC"/>
    <x v="115"/>
    <s v="Post"/>
    <n v="0"/>
    <n v="-6013.5523052999997"/>
  </r>
  <r>
    <s v="Baseline"/>
    <s v="Base"/>
    <m/>
    <m/>
    <s v="ios14_5_series_decimal_May"/>
    <s v="iOS 14.5 Rollout"/>
    <x v="10"/>
    <s v=" DTC"/>
    <x v="116"/>
    <s v="Post"/>
    <n v="0"/>
    <n v="-6101.9868980000001"/>
  </r>
  <r>
    <s v="Baseline"/>
    <s v="Base"/>
    <m/>
    <m/>
    <s v="ios14_5_series_decimal_May"/>
    <s v="iOS 14.5 Rollout"/>
    <x v="10"/>
    <s v=" DTC"/>
    <x v="117"/>
    <s v="Post"/>
    <n v="0"/>
    <n v="-6190.4214906999996"/>
  </r>
  <r>
    <s v="Baseline"/>
    <s v="Base"/>
    <m/>
    <m/>
    <s v="ios14_5_series_decimal_May"/>
    <s v="iOS 14.5 Rollout"/>
    <x v="10"/>
    <s v=" DTC"/>
    <x v="118"/>
    <s v="Post"/>
    <n v="0"/>
    <n v="-6278.8560834999998"/>
  </r>
  <r>
    <s v="Baseline"/>
    <s v="Base"/>
    <m/>
    <m/>
    <s v="ios14_5_series_decimal_May"/>
    <s v="iOS 14.5 Rollout"/>
    <x v="10"/>
    <s v=" DTC"/>
    <x v="119"/>
    <s v="Post"/>
    <n v="0"/>
    <n v="-6367.2906762000002"/>
  </r>
  <r>
    <s v="Baseline"/>
    <s v="Base"/>
    <m/>
    <m/>
    <s v="ios14_5_series_decimal_May"/>
    <s v="iOS 14.5 Rollout"/>
    <x v="10"/>
    <s v=" DTC"/>
    <x v="120"/>
    <s v="Post"/>
    <n v="0"/>
    <n v="-6455.7252688999997"/>
  </r>
  <r>
    <s v="Baseline"/>
    <s v="Base"/>
    <m/>
    <m/>
    <s v="ios14_5_series_decimal_May"/>
    <s v="iOS 14.5 Rollout"/>
    <x v="10"/>
    <s v=" DTC"/>
    <x v="121"/>
    <s v="Post"/>
    <n v="0"/>
    <n v="-6544.1598616000001"/>
  </r>
  <r>
    <s v="Baseline"/>
    <s v="Base"/>
    <m/>
    <m/>
    <s v="ios14_5_series_decimal_May"/>
    <s v="iOS 14.5 Rollout"/>
    <x v="10"/>
    <s v=" DTC"/>
    <x v="122"/>
    <s v="Post"/>
    <n v="0"/>
    <n v="-6632.5944544000004"/>
  </r>
  <r>
    <s v="Baseline"/>
    <s v="Base"/>
    <m/>
    <m/>
    <s v="ios14_5_series_decimal_May"/>
    <s v="iOS 14.5 Rollout"/>
    <x v="10"/>
    <s v=" DTC"/>
    <x v="123"/>
    <s v="Post"/>
    <n v="0"/>
    <n v="-6721.0290470999998"/>
  </r>
  <r>
    <s v="Baseline"/>
    <s v="Base"/>
    <m/>
    <m/>
    <s v="ios14_5_series_decimal_May"/>
    <s v="iOS 14.5 Rollout"/>
    <x v="10"/>
    <s v=" DTC"/>
    <x v="124"/>
    <s v="Post"/>
    <n v="0"/>
    <n v="-6809.4636398000002"/>
  </r>
  <r>
    <s v="Baseline"/>
    <s v="Base"/>
    <m/>
    <m/>
    <s v="ios14_5_series_decimal_May"/>
    <s v="iOS 14.5 Rollout"/>
    <x v="10"/>
    <s v=" DTC"/>
    <x v="125"/>
    <s v="Post"/>
    <n v="0"/>
    <n v="-6897.8982324999997"/>
  </r>
  <r>
    <s v="Baseline"/>
    <s v="Base"/>
    <m/>
    <m/>
    <s v="ios14_5_series_decimal_May"/>
    <s v="iOS 14.5 Rollout"/>
    <x v="10"/>
    <s v=" DTC"/>
    <x v="126"/>
    <s v="Post"/>
    <n v="0"/>
    <n v="-6986.3328253"/>
  </r>
  <r>
    <s v="Baseline"/>
    <s v="Base"/>
    <m/>
    <m/>
    <s v="ios14_5_series_decimal_May"/>
    <s v="iOS 14.5 Rollout"/>
    <x v="10"/>
    <s v=" DTC"/>
    <x v="127"/>
    <s v="Post"/>
    <n v="0"/>
    <n v="-7074.7674180000004"/>
  </r>
  <r>
    <s v="Baseline"/>
    <s v="Base"/>
    <m/>
    <m/>
    <s v="ios14_5_series_decimal_May"/>
    <s v="iOS 14.5 Rollout"/>
    <x v="10"/>
    <s v=" DTC"/>
    <x v="128"/>
    <s v="Post"/>
    <n v="0"/>
    <n v="-7163.2020106999998"/>
  </r>
  <r>
    <s v="Baseline"/>
    <s v="Base"/>
    <m/>
    <m/>
    <s v="ios14_5_series_decimal_May"/>
    <s v="iOS 14.5 Rollout"/>
    <x v="10"/>
    <s v=" DTC"/>
    <x v="129"/>
    <s v="Post"/>
    <n v="0"/>
    <n v="-7251.6366034000002"/>
  </r>
  <r>
    <s v="Baseline"/>
    <s v="Base"/>
    <m/>
    <m/>
    <s v="ios14_5_series_decimal_May"/>
    <s v="iOS 14.5 Rollout"/>
    <x v="10"/>
    <s v=" DTC"/>
    <x v="130"/>
    <s v="Post"/>
    <n v="0"/>
    <n v="-7340.0711961999996"/>
  </r>
  <r>
    <s v="Baseline"/>
    <s v="Base"/>
    <m/>
    <m/>
    <s v="ios14_5_series_decimal_May"/>
    <s v="iOS 14.5 Rollout"/>
    <x v="10"/>
    <s v=" DTC"/>
    <x v="131"/>
    <s v="Post"/>
    <n v="0"/>
    <n v="-7428.5057889"/>
  </r>
  <r>
    <s v="Baseline"/>
    <s v="Base"/>
    <m/>
    <m/>
    <s v="ios14_5_series_decimal_May"/>
    <s v="iOS 14.5 Rollout"/>
    <x v="10"/>
    <s v=" DTC"/>
    <x v="132"/>
    <s v="Post"/>
    <n v="0"/>
    <n v="-7516.9403816000004"/>
  </r>
  <r>
    <s v="Baseline"/>
    <s v="Base"/>
    <m/>
    <m/>
    <s v="ios14_5_series_decimal_May"/>
    <s v="iOS 14.5 Rollout"/>
    <x v="10"/>
    <s v=" DTC"/>
    <x v="133"/>
    <s v="Post"/>
    <n v="0"/>
    <n v="-7605.3749742999998"/>
  </r>
  <r>
    <s v="Baseline"/>
    <s v="Base"/>
    <m/>
    <m/>
    <s v="ios14_5_series_decimal_May"/>
    <s v="iOS 14.5 Rollout"/>
    <x v="10"/>
    <s v=" DTC"/>
    <x v="134"/>
    <s v="Post"/>
    <n v="0"/>
    <n v="-7693.8095671000001"/>
  </r>
  <r>
    <s v="Baseline"/>
    <s v="Base"/>
    <m/>
    <m/>
    <s v="ios14_5_series_decimal_May"/>
    <s v="iOS 14.5 Rollout"/>
    <x v="10"/>
    <s v=" DTC"/>
    <x v="135"/>
    <s v="Post"/>
    <n v="0"/>
    <n v="-7782.2441597999996"/>
  </r>
  <r>
    <s v="Baseline"/>
    <s v="Base"/>
    <m/>
    <m/>
    <s v="ios14_5_series_decimal_May"/>
    <s v="iOS 14.5 Rollout"/>
    <x v="10"/>
    <s v=" DTC"/>
    <x v="136"/>
    <s v="Post"/>
    <n v="0"/>
    <n v="-7870.6787525"/>
  </r>
  <r>
    <s v="Baseline"/>
    <s v="Base"/>
    <m/>
    <m/>
    <s v="ios14_5_series_decimal_May"/>
    <s v="iOS 14.5 Rollout"/>
    <x v="10"/>
    <s v=" DTC"/>
    <x v="137"/>
    <s v="Post"/>
    <n v="0"/>
    <n v="-7959.1133452000004"/>
  </r>
  <r>
    <s v="Baseline"/>
    <s v="Base"/>
    <m/>
    <m/>
    <s v="ios14_5_series_decimal_May"/>
    <s v="iOS 14.5 Rollout"/>
    <x v="10"/>
    <s v=" DTC"/>
    <x v="138"/>
    <s v="Post"/>
    <n v="0"/>
    <n v="-8047.5479379999997"/>
  </r>
  <r>
    <s v="Baseline"/>
    <s v="Base"/>
    <m/>
    <m/>
    <s v="ios14_5_series_decimal_May"/>
    <s v="iOS 14.5 Rollout"/>
    <x v="10"/>
    <s v=" DTC"/>
    <x v="139"/>
    <s v="Post"/>
    <n v="0"/>
    <n v="-8135.9825307000001"/>
  </r>
  <r>
    <s v="Baseline"/>
    <s v="Base"/>
    <m/>
    <m/>
    <s v="ios14_5_series_decimal_May"/>
    <s v="iOS 14.5 Rollout"/>
    <x v="10"/>
    <s v=" DTC"/>
    <x v="140"/>
    <s v="Post"/>
    <n v="0"/>
    <n v="-8224.4171234000005"/>
  </r>
  <r>
    <s v="Baseline"/>
    <s v="Base"/>
    <m/>
    <m/>
    <s v="ios14_5_series_decimal_May"/>
    <s v="iOS 14.5 Rollout"/>
    <x v="10"/>
    <s v=" DTC"/>
    <x v="141"/>
    <s v="Post"/>
    <n v="0"/>
    <n v="-8312.8517161"/>
  </r>
  <r>
    <s v="Baseline"/>
    <s v="Base"/>
    <m/>
    <m/>
    <s v="ios14_5_series_decimal_May"/>
    <s v="iOS 14.5 Rollout"/>
    <x v="10"/>
    <s v=" DTC"/>
    <x v="142"/>
    <s v="Post"/>
    <n v="0"/>
    <n v="-8401.2863089000002"/>
  </r>
  <r>
    <s v="Baseline"/>
    <s v="Base"/>
    <m/>
    <m/>
    <s v="ios14_5_series_decimal_May"/>
    <s v="iOS 14.5 Rollout"/>
    <x v="10"/>
    <s v=" DTC"/>
    <x v="143"/>
    <s v="Post"/>
    <n v="0"/>
    <n v="-8489.7209015999997"/>
  </r>
  <r>
    <s v="Baseline"/>
    <s v="Base"/>
    <m/>
    <m/>
    <s v="ios14_5_series_decimal_May"/>
    <s v="iOS 14.5 Rollout"/>
    <x v="10"/>
    <s v=" DTC"/>
    <x v="144"/>
    <s v="Post"/>
    <n v="0"/>
    <n v="-8578.1554942999992"/>
  </r>
  <r>
    <s v="Baseline"/>
    <s v="Base"/>
    <m/>
    <m/>
    <s v="ios14_5_series_decimal_May"/>
    <s v="iOS 14.5 Rollout"/>
    <x v="10"/>
    <s v=" DTC"/>
    <x v="145"/>
    <s v="Post"/>
    <n v="0"/>
    <n v="-8666.5900870000005"/>
  </r>
  <r>
    <s v="Baseline"/>
    <s v="Base"/>
    <m/>
    <m/>
    <s v="ios14_5_series_decimal_May"/>
    <s v="iOS 14.5 Rollout"/>
    <x v="10"/>
    <s v=" DTC"/>
    <x v="146"/>
    <s v="Post"/>
    <n v="0"/>
    <n v="-8755.0246798000007"/>
  </r>
  <r>
    <s v="Baseline"/>
    <s v="Base"/>
    <m/>
    <m/>
    <s v="ios14_5_series_decimal_May"/>
    <s v="iOS 14.5 Rollout"/>
    <x v="10"/>
    <s v=" DTC"/>
    <x v="147"/>
    <s v="Post"/>
    <n v="0"/>
    <n v="-8843.4592725000002"/>
  </r>
  <r>
    <s v="Baseline"/>
    <s v="Base"/>
    <m/>
    <m/>
    <s v="ios14_5_series_decimal_May"/>
    <s v="iOS 14.5 Rollout"/>
    <x v="10"/>
    <s v=" DTC"/>
    <x v="148"/>
    <s v="Post"/>
    <n v="0"/>
    <n v="-8931.8938651999997"/>
  </r>
  <r>
    <s v="Baseline"/>
    <s v="Base"/>
    <m/>
    <m/>
    <s v="ios14_5_series_decimal_May"/>
    <s v="iOS 14.5 Rollout"/>
    <x v="10"/>
    <s v=" DTC"/>
    <x v="149"/>
    <s v="Post"/>
    <n v="0"/>
    <n v="-9020.3284578999992"/>
  </r>
  <r>
    <s v="Baseline"/>
    <s v="Base"/>
    <m/>
    <m/>
    <s v="ios14_5_series_decimal_May"/>
    <s v="iOS 14.5 Rollout"/>
    <x v="10"/>
    <s v=" DTC"/>
    <x v="150"/>
    <s v="Post"/>
    <n v="0"/>
    <n v="-9108.7630506999994"/>
  </r>
  <r>
    <s v="Baseline"/>
    <s v="Base"/>
    <m/>
    <m/>
    <s v="ios14_5_series_decimal_May"/>
    <s v="iOS 14.5 Rollout"/>
    <x v="10"/>
    <s v=" DTC"/>
    <x v="151"/>
    <s v="Post"/>
    <n v="0"/>
    <n v="-9197.1976434000007"/>
  </r>
  <r>
    <s v="Baseline"/>
    <s v="Base"/>
    <m/>
    <m/>
    <s v="ios14_5_series_decimal_May"/>
    <s v="iOS 14.5 Rollout"/>
    <x v="10"/>
    <s v=" DTC"/>
    <x v="152"/>
    <s v="Post"/>
    <n v="0"/>
    <n v="-9285.6322361000002"/>
  </r>
  <r>
    <s v="Baseline"/>
    <s v="Base"/>
    <m/>
    <m/>
    <s v="ios14_5_series_decimal_May"/>
    <s v="iOS 14.5 Rollout"/>
    <x v="10"/>
    <s v=" DTC"/>
    <x v="153"/>
    <s v="Post"/>
    <n v="0"/>
    <n v="-9374.0668287999997"/>
  </r>
  <r>
    <s v="Baseline"/>
    <s v="Base"/>
    <m/>
    <m/>
    <s v="ios14_5_series_decimal_May"/>
    <s v="iOS 14.5 Rollout"/>
    <x v="10"/>
    <s v=" DTC"/>
    <x v="154"/>
    <s v="Post"/>
    <n v="0"/>
    <n v="-9462.5014216"/>
  </r>
  <r>
    <s v="Baseline"/>
    <s v="Base"/>
    <m/>
    <m/>
    <s v="ios14_5_series_decimal_May"/>
    <s v="iOS 14.5 Rollout"/>
    <x v="10"/>
    <s v=" DTC"/>
    <x v="155"/>
    <s v="Post"/>
    <n v="0"/>
    <n v="-9550.9360142999994"/>
  </r>
  <r>
    <s v="Baseline"/>
    <s v="Base"/>
    <m/>
    <m/>
    <s v="ios14_5_series_decimal_May"/>
    <s v="iOS 14.5 Rollout"/>
    <x v="10"/>
    <s v=" DTC"/>
    <x v="156"/>
    <s v="Post"/>
    <n v="0"/>
    <n v="-9639.3706070000007"/>
  </r>
  <r>
    <s v="Baseline"/>
    <s v="Base"/>
    <m/>
    <m/>
    <s v="ios14_5_series_decimal_May"/>
    <s v="iOS 14.5 Rollout"/>
    <x v="10"/>
    <s v=" DTC"/>
    <x v="157"/>
    <s v="Post"/>
    <n v="0"/>
    <n v="-9727.8051997000002"/>
  </r>
  <r>
    <s v="Baseline"/>
    <s v="Base"/>
    <m/>
    <m/>
    <s v="ios14_5_series_decimal_May"/>
    <s v="iOS 14.5 Rollout"/>
    <x v="10"/>
    <s v=" DTC"/>
    <x v="158"/>
    <s v="Post"/>
    <n v="0"/>
    <n v="-9816.2397925000005"/>
  </r>
  <r>
    <s v="Baseline"/>
    <s v="Base"/>
    <m/>
    <m/>
    <s v="ios14_5_series_decimal_May"/>
    <s v="iOS 14.5 Rollout"/>
    <x v="10"/>
    <s v=" DTC"/>
    <x v="159"/>
    <s v="Post"/>
    <n v="0"/>
    <n v="-9904.6743852"/>
  </r>
  <r>
    <s v="Baseline"/>
    <s v="Base"/>
    <m/>
    <m/>
    <s v="ios14_5_series_decimal_May"/>
    <s v="iOS 14.5 Rollout"/>
    <x v="10"/>
    <s v=" DTC"/>
    <x v="160"/>
    <s v="Post"/>
    <n v="0"/>
    <n v="-9993.1089778999994"/>
  </r>
  <r>
    <s v="Baseline"/>
    <s v="Base"/>
    <m/>
    <m/>
    <s v="ios14_5_series_decimal_May"/>
    <s v="iOS 14.5 Rollout"/>
    <x v="10"/>
    <s v=" DTC"/>
    <x v="161"/>
    <s v="Post"/>
    <n v="0"/>
    <n v="-10081.543570600001"/>
  </r>
  <r>
    <s v="Baseline"/>
    <s v="Base"/>
    <m/>
    <m/>
    <s v="ios14_5_series_decimal_May"/>
    <s v="iOS 14.5 Rollout"/>
    <x v="10"/>
    <s v=" DTC"/>
    <x v="162"/>
    <s v="Post"/>
    <n v="0"/>
    <n v="-10169.978163399999"/>
  </r>
  <r>
    <s v="Baseline"/>
    <s v="Base"/>
    <m/>
    <m/>
    <s v="ios14_5_series_decimal_May"/>
    <s v="iOS 14.5 Rollout"/>
    <x v="10"/>
    <s v=" DTC"/>
    <x v="163"/>
    <s v="Post"/>
    <n v="0"/>
    <n v="-10258.4127561"/>
  </r>
  <r>
    <s v="Baseline"/>
    <s v="Base"/>
    <m/>
    <m/>
    <s v="ios14_5_series_decimal_May"/>
    <s v="iOS 14.5 Rollout"/>
    <x v="10"/>
    <s v=" DTC"/>
    <x v="164"/>
    <s v="Post"/>
    <n v="0"/>
    <n v="-10346.8473488"/>
  </r>
  <r>
    <s v="Baseline"/>
    <s v="Base"/>
    <m/>
    <m/>
    <s v="ios14_5_series_decimal_May"/>
    <s v="iOS 14.5 Rollout"/>
    <x v="10"/>
    <s v=" DTC"/>
    <x v="165"/>
    <s v="Post"/>
    <n v="0"/>
    <n v="-10435.281941499999"/>
  </r>
  <r>
    <s v="Baseline"/>
    <s v="Base"/>
    <m/>
    <m/>
    <s v="ios14_5_series_decimal_May"/>
    <s v="iOS 14.5 Rollout"/>
    <x v="10"/>
    <s v=" DTC"/>
    <x v="166"/>
    <s v="Post"/>
    <n v="0"/>
    <n v="-10523.7165343"/>
  </r>
  <r>
    <s v="Baseline"/>
    <s v="Base"/>
    <m/>
    <m/>
    <s v="ios14_5_series_decimal_May"/>
    <s v="iOS 14.5 Rollout"/>
    <x v="10"/>
    <s v=" DTC"/>
    <x v="167"/>
    <s v="Post"/>
    <n v="0"/>
    <n v="-10612.151126999999"/>
  </r>
  <r>
    <s v="Baseline"/>
    <s v="Base"/>
    <m/>
    <m/>
    <s v="ios14_5_series_decimal_May"/>
    <s v="iOS 14.5 Rollout"/>
    <x v="10"/>
    <s v=" DTC"/>
    <x v="168"/>
    <s v="Post"/>
    <n v="0"/>
    <n v="-10700.5857197"/>
  </r>
  <r>
    <s v="Baseline"/>
    <s v="Base"/>
    <m/>
    <m/>
    <s v="ios14_5_series_decimal_May"/>
    <s v="iOS 14.5 Rollout"/>
    <x v="10"/>
    <s v=" DTC"/>
    <x v="169"/>
    <s v="Post"/>
    <n v="0"/>
    <n v="-10789.0203124"/>
  </r>
  <r>
    <s v="Baseline"/>
    <s v="Base"/>
    <m/>
    <m/>
    <s v="ios14_5_series_decimal_May"/>
    <s v="iOS 14.5 Rollout"/>
    <x v="10"/>
    <s v=" DTC"/>
    <x v="170"/>
    <s v="Post"/>
    <n v="0"/>
    <n v="-10877.4549052"/>
  </r>
  <r>
    <s v="Baseline"/>
    <s v="Base"/>
    <m/>
    <m/>
    <s v="ios14_5_series_decimal_May"/>
    <s v="iOS 14.5 Rollout"/>
    <x v="10"/>
    <s v=" DTC"/>
    <x v="171"/>
    <s v="Post"/>
    <n v="0"/>
    <n v="-10965.8894979"/>
  </r>
  <r>
    <s v="Baseline"/>
    <s v="Base"/>
    <m/>
    <m/>
    <s v="ios14_5_series_decimal_May"/>
    <s v="iOS 14.5 Rollout"/>
    <x v="10"/>
    <s v=" DTC"/>
    <x v="172"/>
    <s v="Post"/>
    <n v="0"/>
    <n v="-11054.324090599999"/>
  </r>
  <r>
    <s v="Baseline"/>
    <s v="Base"/>
    <m/>
    <m/>
    <s v="ios14_5_series_decimal_May"/>
    <s v="iOS 14.5 Rollout"/>
    <x v="10"/>
    <s v=" DTC"/>
    <x v="173"/>
    <s v="Post"/>
    <n v="0"/>
    <n v="-11142.7586833"/>
  </r>
  <r>
    <s v="Baseline"/>
    <s v="Base"/>
    <m/>
    <m/>
    <s v="ios14_5_series_decimal_May"/>
    <s v="iOS 14.5 Rollout"/>
    <x v="10"/>
    <s v=" DTC"/>
    <x v="174"/>
    <s v="Post"/>
    <n v="0"/>
    <n v="-11231.193276100001"/>
  </r>
  <r>
    <s v="Baseline"/>
    <s v="Base"/>
    <m/>
    <m/>
    <s v="ios14_5_series_decimal_May"/>
    <s v="iOS 14.5 Rollout"/>
    <x v="10"/>
    <s v=" DTC"/>
    <x v="175"/>
    <s v="Post"/>
    <n v="0"/>
    <n v="-11319.6278688"/>
  </r>
  <r>
    <s v="Baseline"/>
    <s v="Base"/>
    <m/>
    <m/>
    <s v="ios14_5_series_decimal_May"/>
    <s v="iOS 14.5 Rollout"/>
    <x v="10"/>
    <s v=" DTC"/>
    <x v="176"/>
    <s v="Post"/>
    <n v="0"/>
    <n v="-11408.0624615"/>
  </r>
  <r>
    <s v="Baseline"/>
    <s v="Base"/>
    <m/>
    <m/>
    <s v="ios14_5_series_decimal_May"/>
    <s v="iOS 14.5 Rollout"/>
    <x v="10"/>
    <s v=" DTC"/>
    <x v="177"/>
    <s v="Post"/>
    <n v="0"/>
    <n v="-11496.497054199999"/>
  </r>
  <r>
    <s v="Baseline"/>
    <s v="Base"/>
    <m/>
    <m/>
    <s v="ios14_5_series_decimal_May"/>
    <s v="iOS 14.5 Rollout"/>
    <x v="10"/>
    <s v=" DTC"/>
    <x v="178"/>
    <s v="Post"/>
    <n v="0"/>
    <n v="-11584.931646999999"/>
  </r>
  <r>
    <s v="Baseline"/>
    <s v="Base"/>
    <m/>
    <m/>
    <s v="ios14_5_series_decimal_May"/>
    <s v="iOS 14.5 Rollout"/>
    <x v="10"/>
    <s v=" DTC"/>
    <x v="179"/>
    <s v="Post"/>
    <n v="0"/>
    <n v="-11673.366239700001"/>
  </r>
  <r>
    <s v="Baseline"/>
    <s v="Base"/>
    <m/>
    <m/>
    <s v="ios14_5_series_decimal_May"/>
    <s v="iOS 14.5 Rollout"/>
    <x v="10"/>
    <s v=" DTC"/>
    <x v="180"/>
    <s v="Post"/>
    <n v="0"/>
    <n v="-11761.8008324"/>
  </r>
  <r>
    <s v="Baseline"/>
    <s v="Base"/>
    <m/>
    <m/>
    <s v="ios14_5_series_decimal_May"/>
    <s v="iOS 14.5 Rollout"/>
    <x v="10"/>
    <s v=" DTC"/>
    <x v="181"/>
    <s v="Post"/>
    <n v="0"/>
    <n v="-11850.2354251"/>
  </r>
  <r>
    <s v="Baseline"/>
    <s v="Base"/>
    <m/>
    <m/>
    <s v="ios14_5_series_decimal_May"/>
    <s v="iOS 14.5 Rollout"/>
    <x v="10"/>
    <s v=" DTC"/>
    <x v="182"/>
    <s v="Post"/>
    <n v="0"/>
    <n v="-11938.6700179"/>
  </r>
  <r>
    <s v="Baseline"/>
    <s v="Base"/>
    <m/>
    <m/>
    <s v="ios14_5_series_decimal_May"/>
    <s v="iOS 14.5 Rollout"/>
    <x v="10"/>
    <s v=" DTC"/>
    <x v="183"/>
    <s v="Post"/>
    <n v="0"/>
    <n v="-12027.104610599999"/>
  </r>
  <r>
    <s v="Baseline"/>
    <s v="Base"/>
    <m/>
    <m/>
    <s v="ios14_5_series_decimal_May"/>
    <s v="iOS 14.5 Rollout"/>
    <x v="10"/>
    <s v=" DTC"/>
    <x v="184"/>
    <s v="Post"/>
    <n v="0"/>
    <n v="-12115.539203300001"/>
  </r>
  <r>
    <s v="Baseline"/>
    <s v="Base"/>
    <m/>
    <m/>
    <s v="ios14_5_series_decimal_May"/>
    <s v="iOS 14.5 Rollout"/>
    <x v="10"/>
    <s v=" DTC"/>
    <x v="185"/>
    <s v="Post"/>
    <n v="0"/>
    <n v="-12203.973796"/>
  </r>
  <r>
    <s v="Baseline"/>
    <s v="Base"/>
    <m/>
    <m/>
    <s v="ios14_5_series_decimal_May"/>
    <s v="iOS 14.5 Rollout"/>
    <x v="10"/>
    <s v=" DTC"/>
    <x v="186"/>
    <s v="Post"/>
    <n v="0"/>
    <n v="-12292.4083888"/>
  </r>
  <r>
    <s v="Baseline"/>
    <s v="Base"/>
    <m/>
    <m/>
    <s v="ios14_5_series_decimal_May"/>
    <s v="iOS 14.5 Rollout"/>
    <x v="10"/>
    <s v=" DTC"/>
    <x v="187"/>
    <s v="Post"/>
    <n v="0"/>
    <n v="-12380.8429815"/>
  </r>
  <r>
    <s v="Baseline"/>
    <s v="Base"/>
    <m/>
    <m/>
    <s v="ios14_5_series_decimal_May"/>
    <s v="iOS 14.5 Rollout"/>
    <x v="10"/>
    <s v=" DTC"/>
    <x v="188"/>
    <s v="Post"/>
    <n v="0"/>
    <n v="-12469.277574199999"/>
  </r>
  <r>
    <s v="Baseline"/>
    <s v="Base"/>
    <m/>
    <m/>
    <s v="ios14_5_series_decimal_May"/>
    <s v="iOS 14.5 Rollout"/>
    <x v="10"/>
    <s v=" DTC"/>
    <x v="189"/>
    <s v="Post"/>
    <n v="0"/>
    <n v="-12557.712166900001"/>
  </r>
  <r>
    <s v="Baseline"/>
    <s v="Base"/>
    <m/>
    <m/>
    <s v="ios14_5_series_decimal_May"/>
    <s v="iOS 14.5 Rollout"/>
    <x v="10"/>
    <s v=" DTC"/>
    <x v="190"/>
    <s v="Post"/>
    <n v="0"/>
    <n v="-12646.146759699999"/>
  </r>
  <r>
    <s v="Baseline"/>
    <s v="Base"/>
    <m/>
    <m/>
    <s v="ios14_5_series_decimal_May"/>
    <s v="iOS 14.5 Rollout"/>
    <x v="10"/>
    <s v=" DTC"/>
    <x v="191"/>
    <s v="Post"/>
    <n v="0"/>
    <n v="-12734.5813524"/>
  </r>
  <r>
    <s v="Baseline"/>
    <s v="Base"/>
    <m/>
    <m/>
    <s v="ios14_5_series_decimal_May"/>
    <s v="iOS 14.5 Rollout"/>
    <x v="10"/>
    <s v=" DTC"/>
    <x v="192"/>
    <s v="Post"/>
    <n v="0"/>
    <n v="-12823.0159451"/>
  </r>
  <r>
    <s v="Baseline"/>
    <s v="Base"/>
    <m/>
    <m/>
    <s v="ios14_5_series_decimal_May"/>
    <s v="iOS 14.5 Rollout"/>
    <x v="10"/>
    <s v=" DTC"/>
    <x v="193"/>
    <s v="Post"/>
    <n v="0"/>
    <n v="-12911.450537799999"/>
  </r>
  <r>
    <s v="Baseline"/>
    <s v="Base"/>
    <m/>
    <m/>
    <s v="ios14_5_series_decimal_May"/>
    <s v="iOS 14.5 Rollout"/>
    <x v="10"/>
    <s v=" DTC"/>
    <x v="194"/>
    <s v="Post"/>
    <n v="0"/>
    <n v="-12999.8851306"/>
  </r>
  <r>
    <s v="Baseline"/>
    <s v="Base"/>
    <m/>
    <m/>
    <s v="ios14_5_series_decimal_May"/>
    <s v="iOS 14.5 Rollout"/>
    <x v="10"/>
    <s v=" DTC"/>
    <x v="195"/>
    <s v="Post"/>
    <n v="0"/>
    <n v="-13088.319723299999"/>
  </r>
  <r>
    <s v="Baseline"/>
    <s v="Base"/>
    <m/>
    <m/>
    <s v="ios14_5_series_decimal_May"/>
    <s v="iOS 14.5 Rollout"/>
    <x v="10"/>
    <s v=" DTC"/>
    <x v="196"/>
    <s v="Post"/>
    <n v="0"/>
    <n v="-13176.754316"/>
  </r>
  <r>
    <s v="Baseline"/>
    <s v="Base"/>
    <m/>
    <m/>
    <s v="ios14_5_series_decimal_May"/>
    <s v="iOS 14.5 Rollout"/>
    <x v="10"/>
    <s v=" DTC"/>
    <x v="197"/>
    <s v="Post"/>
    <n v="0"/>
    <n v="-13265.1889087"/>
  </r>
  <r>
    <s v="Baseline"/>
    <s v="Base"/>
    <m/>
    <m/>
    <s v="ios14_5_series_decimal_May"/>
    <s v="iOS 14.5 Rollout"/>
    <x v="10"/>
    <s v=" DTC"/>
    <x v="198"/>
    <s v="Post"/>
    <n v="0"/>
    <n v="-13353.6235015"/>
  </r>
  <r>
    <s v="Baseline"/>
    <s v="Base"/>
    <m/>
    <m/>
    <s v="ios14_5_series_decimal_May"/>
    <s v="iOS 14.5 Rollout"/>
    <x v="10"/>
    <s v=" DTC"/>
    <x v="199"/>
    <s v="Post"/>
    <n v="0"/>
    <n v="-13442.0580942"/>
  </r>
  <r>
    <s v="Baseline"/>
    <s v="Base"/>
    <m/>
    <m/>
    <s v="ios14_5_series_decimal_May"/>
    <s v="iOS 14.5 Rollout"/>
    <x v="10"/>
    <s v=" DTC"/>
    <x v="200"/>
    <s v="Post"/>
    <n v="0"/>
    <n v="-13530.492686899999"/>
  </r>
  <r>
    <s v="Baseline"/>
    <s v="Base"/>
    <m/>
    <m/>
    <s v="ios14_5_series_decimal_May"/>
    <s v="iOS 14.5 Rollout"/>
    <x v="10"/>
    <s v=" DTC"/>
    <x v="201"/>
    <s v="Post"/>
    <n v="0"/>
    <n v="-13618.9272796"/>
  </r>
  <r>
    <s v="Baseline"/>
    <s v="Base"/>
    <m/>
    <m/>
    <s v="ios14_5_series_decimal_May"/>
    <s v="iOS 14.5 Rollout"/>
    <x v="10"/>
    <s v=" DTC"/>
    <x v="202"/>
    <s v="Post"/>
    <n v="0"/>
    <n v="-13707.361872400001"/>
  </r>
  <r>
    <s v="Baseline"/>
    <s v="Base"/>
    <m/>
    <m/>
    <s v="ios14_5_series_decimal_May"/>
    <s v="iOS 14.5 Rollout"/>
    <x v="10"/>
    <s v=" DTC"/>
    <x v="203"/>
    <s v="Post"/>
    <n v="0"/>
    <n v="-13795.7964651"/>
  </r>
  <r>
    <s v="Baseline"/>
    <s v="Base"/>
    <m/>
    <m/>
    <s v="ios14_5_series_decimal_May"/>
    <s v="iOS 14.5 Rollout"/>
    <x v="10"/>
    <s v=" DTC"/>
    <x v="204"/>
    <s v="Post"/>
    <n v="0"/>
    <n v="-13884.2310578"/>
  </r>
  <r>
    <s v="Baseline"/>
    <s v="Base"/>
    <m/>
    <m/>
    <s v="ios14_5_series_decimal_May"/>
    <s v="iOS 14.5 Rollout"/>
    <x v="10"/>
    <s v=" DTC"/>
    <x v="205"/>
    <s v="Post"/>
    <n v="0"/>
    <n v="-13972.665650499999"/>
  </r>
  <r>
    <s v="Baseline"/>
    <s v="Base"/>
    <m/>
    <m/>
    <s v="ios14_5_series_decimal_May"/>
    <s v="iOS 14.5 Rollout"/>
    <x v="10"/>
    <s v=" DTC"/>
    <x v="206"/>
    <s v="Post"/>
    <n v="0"/>
    <n v="-14061.100243299999"/>
  </r>
  <r>
    <s v="Baseline"/>
    <s v="Base"/>
    <m/>
    <m/>
    <s v="ios14_5_series_decimal_May"/>
    <s v="iOS 14.5 Rollout"/>
    <x v="10"/>
    <s v=" DTC"/>
    <x v="207"/>
    <s v="Post"/>
    <n v="0"/>
    <n v="-14149.534836000001"/>
  </r>
  <r>
    <s v="Baseline"/>
    <s v="Base"/>
    <m/>
    <m/>
    <s v="ios14_5_series_decimal_May"/>
    <s v="iOS 14.5 Rollout"/>
    <x v="10"/>
    <s v=" DTC"/>
    <x v="208"/>
    <s v="Post"/>
    <n v="0"/>
    <n v="-14237.9694287"/>
  </r>
  <r>
    <s v="Baseline"/>
    <s v="Base"/>
    <m/>
    <m/>
    <s v="ios14_5_series_decimal_May"/>
    <s v="iOS 14.5 Rollout"/>
    <x v="10"/>
    <s v=" DTC"/>
    <x v="209"/>
    <s v="Post"/>
    <n v="0"/>
    <n v="-14326.4040214"/>
  </r>
  <r>
    <s v="Baseline"/>
    <s v="Base"/>
    <m/>
    <m/>
    <s v="ios14_5_series_decimal_May"/>
    <s v="iOS 14.5 Rollout"/>
    <x v="10"/>
    <s v=" DTC"/>
    <x v="210"/>
    <s v="Post"/>
    <n v="0"/>
    <n v="-14414.8386142"/>
  </r>
  <r>
    <s v="Baseline"/>
    <s v="Base"/>
    <m/>
    <m/>
    <s v="ios14_5_series_decimal_May"/>
    <s v="iOS 14.5 Rollout"/>
    <x v="10"/>
    <s v=" DTC"/>
    <x v="211"/>
    <s v="Post"/>
    <n v="0"/>
    <n v="-14503.273206899999"/>
  </r>
  <r>
    <s v="Baseline"/>
    <s v="Base"/>
    <m/>
    <m/>
    <s v="ios14_5_series_decimal_May"/>
    <s v="iOS 14.5 Rollout"/>
    <x v="10"/>
    <s v=" DTC"/>
    <x v="212"/>
    <s v="Post"/>
    <n v="0"/>
    <n v="-14591.707799600001"/>
  </r>
  <r>
    <s v="Baseline"/>
    <s v="Base"/>
    <m/>
    <m/>
    <s v="ios14_5_series_decimal_May"/>
    <s v="iOS 14.5 Rollout"/>
    <x v="10"/>
    <s v=" DTC"/>
    <x v="213"/>
    <s v="Post"/>
    <n v="0"/>
    <n v="-14680.1423923"/>
  </r>
  <r>
    <s v="Media"/>
    <s v="Incremental"/>
    <m/>
    <m/>
    <s v="ironsource_Post_ios14_5"/>
    <s v="Ironsource"/>
    <x v="11"/>
    <s v=" DTC"/>
    <x v="0"/>
    <s v="Pre"/>
    <s v="Pre"/>
    <n v="0"/>
  </r>
  <r>
    <s v="Media"/>
    <s v="Incremental"/>
    <m/>
    <m/>
    <s v="ironsource_Post_ios14_5"/>
    <s v="Ironsource"/>
    <x v="11"/>
    <s v=" DTC"/>
    <x v="1"/>
    <s v="Pre"/>
    <s v="Pre"/>
    <n v="0"/>
  </r>
  <r>
    <s v="Media"/>
    <s v="Incremental"/>
    <m/>
    <m/>
    <s v="ironsource_Post_ios14_5"/>
    <s v="Ironsource"/>
    <x v="11"/>
    <s v=" DTC"/>
    <x v="2"/>
    <s v="Pre"/>
    <s v="Pre"/>
    <n v="0"/>
  </r>
  <r>
    <s v="Media"/>
    <s v="Incremental"/>
    <m/>
    <m/>
    <s v="ironsource_Post_ios14_5"/>
    <s v="Ironsource"/>
    <x v="11"/>
    <s v=" DTC"/>
    <x v="3"/>
    <s v="Pre"/>
    <s v="Pre"/>
    <n v="0"/>
  </r>
  <r>
    <s v="Media"/>
    <s v="Incremental"/>
    <m/>
    <m/>
    <s v="ironsource_Post_ios14_5"/>
    <s v="Ironsource"/>
    <x v="11"/>
    <s v=" DTC"/>
    <x v="4"/>
    <s v="Pre"/>
    <s v="Pre"/>
    <n v="0"/>
  </r>
  <r>
    <s v="Media"/>
    <s v="Incremental"/>
    <m/>
    <m/>
    <s v="ironsource_Post_ios14_5"/>
    <s v="Ironsource"/>
    <x v="11"/>
    <s v=" DTC"/>
    <x v="5"/>
    <s v="Pre"/>
    <s v="Pre"/>
    <n v="0"/>
  </r>
  <r>
    <s v="Media"/>
    <s v="Incremental"/>
    <m/>
    <m/>
    <s v="ironsource_Post_ios14_5"/>
    <s v="Ironsource"/>
    <x v="11"/>
    <s v=" DTC"/>
    <x v="6"/>
    <s v="Pre"/>
    <s v="Pre"/>
    <n v="0"/>
  </r>
  <r>
    <s v="Media"/>
    <s v="Incremental"/>
    <m/>
    <m/>
    <s v="ironsource_Post_ios14_5"/>
    <s v="Ironsource"/>
    <x v="11"/>
    <s v=" DTC"/>
    <x v="7"/>
    <s v="Pre"/>
    <s v="Pre"/>
    <n v="0"/>
  </r>
  <r>
    <s v="Media"/>
    <s v="Incremental"/>
    <m/>
    <m/>
    <s v="ironsource_Post_ios14_5"/>
    <s v="Ironsource"/>
    <x v="11"/>
    <s v=" DTC"/>
    <x v="8"/>
    <s v="Pre"/>
    <s v="Pre"/>
    <n v="0"/>
  </r>
  <r>
    <s v="Media"/>
    <s v="Incremental"/>
    <m/>
    <m/>
    <s v="ironsource_Post_ios14_5"/>
    <s v="Ironsource"/>
    <x v="11"/>
    <s v=" DTC"/>
    <x v="9"/>
    <s v="Pre"/>
    <s v="Pre"/>
    <n v="0"/>
  </r>
  <r>
    <s v="Media"/>
    <s v="Incremental"/>
    <m/>
    <m/>
    <s v="ironsource_Post_ios14_5"/>
    <s v="Ironsource"/>
    <x v="11"/>
    <s v=" DTC"/>
    <x v="10"/>
    <s v="Pre"/>
    <s v="Pre"/>
    <n v="0"/>
  </r>
  <r>
    <s v="Media"/>
    <s v="Incremental"/>
    <m/>
    <m/>
    <s v="ironsource_Post_ios14_5"/>
    <s v="Ironsource"/>
    <x v="11"/>
    <s v=" DTC"/>
    <x v="11"/>
    <s v="Pre"/>
    <s v="Pre"/>
    <n v="0"/>
  </r>
  <r>
    <s v="Media"/>
    <s v="Incremental"/>
    <m/>
    <m/>
    <s v="ironsource_Post_ios14_5"/>
    <s v="Ironsource"/>
    <x v="11"/>
    <s v=" DTC"/>
    <x v="12"/>
    <s v="Pre"/>
    <s v="Pre"/>
    <n v="0"/>
  </r>
  <r>
    <s v="Media"/>
    <s v="Incremental"/>
    <m/>
    <m/>
    <s v="ironsource_Post_ios14_5"/>
    <s v="Ironsource"/>
    <x v="11"/>
    <s v=" DTC"/>
    <x v="13"/>
    <s v="Pre"/>
    <s v="Pre"/>
    <n v="0"/>
  </r>
  <r>
    <s v="Media"/>
    <s v="Incremental"/>
    <m/>
    <m/>
    <s v="ironsource_Post_ios14_5"/>
    <s v="Ironsource"/>
    <x v="11"/>
    <s v=" DTC"/>
    <x v="14"/>
    <s v="Pre"/>
    <s v="Pre"/>
    <n v="0"/>
  </r>
  <r>
    <s v="Media"/>
    <s v="Incremental"/>
    <m/>
    <m/>
    <s v="ironsource_Post_ios14_5"/>
    <s v="Ironsource"/>
    <x v="11"/>
    <s v=" DTC"/>
    <x v="15"/>
    <s v="Pre"/>
    <s v="Pre"/>
    <n v="0"/>
  </r>
  <r>
    <s v="Media"/>
    <s v="Incremental"/>
    <m/>
    <m/>
    <s v="ironsource_Post_ios14_5"/>
    <s v="Ironsource"/>
    <x v="11"/>
    <s v=" DTC"/>
    <x v="16"/>
    <s v="Pre"/>
    <s v="Pre"/>
    <n v="0"/>
  </r>
  <r>
    <s v="Media"/>
    <s v="Incremental"/>
    <m/>
    <m/>
    <s v="ironsource_Post_ios14_5"/>
    <s v="Ironsource"/>
    <x v="11"/>
    <s v=" DTC"/>
    <x v="17"/>
    <s v="Pre"/>
    <s v="Pre"/>
    <n v="0"/>
  </r>
  <r>
    <s v="Media"/>
    <s v="Incremental"/>
    <m/>
    <m/>
    <s v="ironsource_Post_ios14_5"/>
    <s v="Ironsource"/>
    <x v="11"/>
    <s v=" DTC"/>
    <x v="18"/>
    <s v="Pre"/>
    <s v="Pre"/>
    <n v="0"/>
  </r>
  <r>
    <s v="Media"/>
    <s v="Incremental"/>
    <m/>
    <m/>
    <s v="ironsource_Post_ios14_5"/>
    <s v="Ironsource"/>
    <x v="11"/>
    <s v=" DTC"/>
    <x v="19"/>
    <s v="Pre"/>
    <s v="Pre"/>
    <n v="0"/>
  </r>
  <r>
    <s v="Media"/>
    <s v="Incremental"/>
    <m/>
    <m/>
    <s v="ironsource_Post_ios14_5"/>
    <s v="Ironsource"/>
    <x v="11"/>
    <s v=" DTC"/>
    <x v="20"/>
    <s v="Pre"/>
    <s v="Pre"/>
    <n v="0"/>
  </r>
  <r>
    <s v="Media"/>
    <s v="Incremental"/>
    <m/>
    <m/>
    <s v="ironsource_Post_ios14_5"/>
    <s v="Ironsource"/>
    <x v="11"/>
    <s v=" DTC"/>
    <x v="21"/>
    <s v="Pre"/>
    <s v="Pre"/>
    <n v="0"/>
  </r>
  <r>
    <s v="Media"/>
    <s v="Incremental"/>
    <m/>
    <m/>
    <s v="ironsource_Post_ios14_5"/>
    <s v="Ironsource"/>
    <x v="11"/>
    <s v=" DTC"/>
    <x v="22"/>
    <s v="Pre"/>
    <s v="Pre"/>
    <n v="0"/>
  </r>
  <r>
    <s v="Media"/>
    <s v="Incremental"/>
    <m/>
    <m/>
    <s v="ironsource_Post_ios14_5"/>
    <s v="Ironsource"/>
    <x v="11"/>
    <s v=" DTC"/>
    <x v="23"/>
    <s v="Pre"/>
    <s v="Pre"/>
    <n v="0"/>
  </r>
  <r>
    <s v="Media"/>
    <s v="Incremental"/>
    <m/>
    <m/>
    <s v="ironsource_Post_ios14_5"/>
    <s v="Ironsource"/>
    <x v="11"/>
    <s v=" DTC"/>
    <x v="24"/>
    <s v="Pre"/>
    <s v="Pre"/>
    <n v="0"/>
  </r>
  <r>
    <s v="Media"/>
    <s v="Incremental"/>
    <m/>
    <m/>
    <s v="ironsource_Post_ios14_5"/>
    <s v="Ironsource"/>
    <x v="11"/>
    <s v=" DTC"/>
    <x v="25"/>
    <s v="Pre"/>
    <s v="Pre"/>
    <n v="0"/>
  </r>
  <r>
    <s v="Media"/>
    <s v="Incremental"/>
    <m/>
    <m/>
    <s v="ironsource_Post_ios14_5"/>
    <s v="Ironsource"/>
    <x v="11"/>
    <s v=" DTC"/>
    <x v="26"/>
    <s v="Pre"/>
    <s v="Pre"/>
    <n v="0"/>
  </r>
  <r>
    <s v="Media"/>
    <s v="Incremental"/>
    <m/>
    <m/>
    <s v="ironsource_Post_ios14_5"/>
    <s v="Ironsource"/>
    <x v="11"/>
    <s v=" DTC"/>
    <x v="27"/>
    <s v="Pre"/>
    <s v="Pre"/>
    <n v="0"/>
  </r>
  <r>
    <s v="Media"/>
    <s v="Incremental"/>
    <m/>
    <m/>
    <s v="ironsource_Post_ios14_5"/>
    <s v="Ironsource"/>
    <x v="11"/>
    <s v=" DTC"/>
    <x v="28"/>
    <s v="Pre"/>
    <s v="Pre"/>
    <n v="0"/>
  </r>
  <r>
    <s v="Media"/>
    <s v="Incremental"/>
    <m/>
    <m/>
    <s v="ironsource_Post_ios14_5"/>
    <s v="Ironsource"/>
    <x v="11"/>
    <s v=" DTC"/>
    <x v="29"/>
    <s v="Pre"/>
    <s v="Pre"/>
    <n v="0"/>
  </r>
  <r>
    <s v="Media"/>
    <s v="Incremental"/>
    <m/>
    <m/>
    <s v="ironsource_Post_ios14_5"/>
    <s v="Ironsource"/>
    <x v="11"/>
    <s v=" DTC"/>
    <x v="30"/>
    <s v="Pre"/>
    <s v="Pre"/>
    <n v="0"/>
  </r>
  <r>
    <s v="Media"/>
    <s v="Incremental"/>
    <m/>
    <m/>
    <s v="ironsource_Post_ios14_5"/>
    <s v="Ironsource"/>
    <x v="11"/>
    <s v=" DTC"/>
    <x v="31"/>
    <s v="Pre"/>
    <s v="Pre"/>
    <n v="0"/>
  </r>
  <r>
    <s v="Media"/>
    <s v="Incremental"/>
    <m/>
    <m/>
    <s v="ironsource_Post_ios14_5"/>
    <s v="Ironsource"/>
    <x v="11"/>
    <s v=" DTC"/>
    <x v="32"/>
    <s v="Pre"/>
    <s v="Pre"/>
    <n v="0"/>
  </r>
  <r>
    <s v="Media"/>
    <s v="Incremental"/>
    <m/>
    <m/>
    <s v="ironsource_Post_ios14_5"/>
    <s v="Ironsource"/>
    <x v="11"/>
    <s v=" DTC"/>
    <x v="33"/>
    <s v="Pre"/>
    <s v="Pre"/>
    <n v="0"/>
  </r>
  <r>
    <s v="Media"/>
    <s v="Incremental"/>
    <m/>
    <m/>
    <s v="ironsource_Post_ios14_5"/>
    <s v="Ironsource"/>
    <x v="11"/>
    <s v=" DTC"/>
    <x v="34"/>
    <s v="Pre"/>
    <s v="Pre"/>
    <n v="0"/>
  </r>
  <r>
    <s v="Media"/>
    <s v="Incremental"/>
    <m/>
    <m/>
    <s v="ironsource_Post_ios14_5"/>
    <s v="Ironsource"/>
    <x v="11"/>
    <s v=" DTC"/>
    <x v="35"/>
    <s v="Pre"/>
    <s v="Pre"/>
    <n v="0"/>
  </r>
  <r>
    <s v="Media"/>
    <s v="Incremental"/>
    <m/>
    <m/>
    <s v="ironsource_Post_ios14_5"/>
    <s v="Ironsource"/>
    <x v="11"/>
    <s v=" DTC"/>
    <x v="36"/>
    <s v="Pre"/>
    <s v="Pre"/>
    <n v="0"/>
  </r>
  <r>
    <s v="Media"/>
    <s v="Incremental"/>
    <m/>
    <m/>
    <s v="ironsource_Post_ios14_5"/>
    <s v="Ironsource"/>
    <x v="11"/>
    <s v=" DTC"/>
    <x v="37"/>
    <s v="Pre"/>
    <s v="Pre"/>
    <n v="0"/>
  </r>
  <r>
    <s v="Media"/>
    <s v="Incremental"/>
    <m/>
    <m/>
    <s v="ironsource_Post_ios14_5"/>
    <s v="Ironsource"/>
    <x v="11"/>
    <s v=" DTC"/>
    <x v="38"/>
    <s v="Pre"/>
    <s v="Pre"/>
    <n v="0"/>
  </r>
  <r>
    <s v="Media"/>
    <s v="Incremental"/>
    <m/>
    <m/>
    <s v="ironsource_Post_ios14_5"/>
    <s v="Ironsource"/>
    <x v="11"/>
    <s v=" DTC"/>
    <x v="39"/>
    <s v="Pre"/>
    <s v="Pre"/>
    <n v="0"/>
  </r>
  <r>
    <s v="Media"/>
    <s v="Incremental"/>
    <m/>
    <m/>
    <s v="ironsource_Post_ios14_5"/>
    <s v="Ironsource"/>
    <x v="11"/>
    <s v=" DTC"/>
    <x v="40"/>
    <s v="Pre"/>
    <s v="Pre"/>
    <n v="0"/>
  </r>
  <r>
    <s v="Media"/>
    <s v="Incremental"/>
    <m/>
    <m/>
    <s v="ironsource_Post_ios14_5"/>
    <s v="Ironsource"/>
    <x v="11"/>
    <s v=" DTC"/>
    <x v="41"/>
    <s v="Pre"/>
    <s v="Pre"/>
    <n v="0"/>
  </r>
  <r>
    <s v="Media"/>
    <s v="Incremental"/>
    <m/>
    <m/>
    <s v="ironsource_Post_ios14_5"/>
    <s v="Ironsource"/>
    <x v="11"/>
    <s v=" DTC"/>
    <x v="42"/>
    <s v="Pre"/>
    <s v="Pre"/>
    <n v="0"/>
  </r>
  <r>
    <s v="Media"/>
    <s v="Incremental"/>
    <m/>
    <m/>
    <s v="ironsource_Post_ios14_5"/>
    <s v="Ironsource"/>
    <x v="11"/>
    <s v=" DTC"/>
    <x v="43"/>
    <s v="Pre"/>
    <s v="Pre"/>
    <n v="0"/>
  </r>
  <r>
    <s v="Media"/>
    <s v="Incremental"/>
    <m/>
    <m/>
    <s v="ironsource_Post_ios14_5"/>
    <s v="Ironsource"/>
    <x v="11"/>
    <s v=" DTC"/>
    <x v="44"/>
    <s v="Pre"/>
    <s v="Pre"/>
    <n v="0"/>
  </r>
  <r>
    <s v="Media"/>
    <s v="Incremental"/>
    <m/>
    <m/>
    <s v="ironsource_Post_ios14_5"/>
    <s v="Ironsource"/>
    <x v="11"/>
    <s v=" DTC"/>
    <x v="45"/>
    <s v="Pre"/>
    <s v="Pre"/>
    <n v="0"/>
  </r>
  <r>
    <s v="Media"/>
    <s v="Incremental"/>
    <m/>
    <m/>
    <s v="ironsource_Post_ios14_5"/>
    <s v="Ironsource"/>
    <x v="11"/>
    <s v=" DTC"/>
    <x v="46"/>
    <s v="Pre"/>
    <s v="Pre"/>
    <n v="0"/>
  </r>
  <r>
    <s v="Media"/>
    <s v="Incremental"/>
    <m/>
    <m/>
    <s v="ironsource_Post_ios14_5"/>
    <s v="Ironsource"/>
    <x v="11"/>
    <s v=" DTC"/>
    <x v="47"/>
    <s v="Pre"/>
    <s v="Pre"/>
    <n v="0"/>
  </r>
  <r>
    <s v="Media"/>
    <s v="Incremental"/>
    <m/>
    <m/>
    <s v="ironsource_Post_ios14_5"/>
    <s v="Ironsource"/>
    <x v="11"/>
    <s v=" DTC"/>
    <x v="48"/>
    <s v="Pre"/>
    <s v="Pre"/>
    <n v="0"/>
  </r>
  <r>
    <s v="Media"/>
    <s v="Incremental"/>
    <m/>
    <m/>
    <s v="ironsource_Post_ios14_5"/>
    <s v="Ironsource"/>
    <x v="11"/>
    <s v=" DTC"/>
    <x v="49"/>
    <s v="Pre"/>
    <s v="Pre"/>
    <n v="0"/>
  </r>
  <r>
    <s v="Media"/>
    <s v="Incremental"/>
    <m/>
    <m/>
    <s v="ironsource_Post_ios14_5"/>
    <s v="Ironsource"/>
    <x v="11"/>
    <s v=" DTC"/>
    <x v="50"/>
    <s v="Pre"/>
    <s v="Pre"/>
    <n v="0"/>
  </r>
  <r>
    <s v="Media"/>
    <s v="Incremental"/>
    <m/>
    <m/>
    <s v="ironsource_Post_ios14_5"/>
    <s v="Ironsource"/>
    <x v="11"/>
    <s v=" DTC"/>
    <x v="51"/>
    <s v="Pre"/>
    <s v="Pre"/>
    <n v="0"/>
  </r>
  <r>
    <s v="Media"/>
    <s v="Incremental"/>
    <m/>
    <m/>
    <s v="ironsource_Post_ios14_5"/>
    <s v="Ironsource"/>
    <x v="11"/>
    <s v=" DTC"/>
    <x v="52"/>
    <s v="Pre"/>
    <s v="Pre"/>
    <n v="0"/>
  </r>
  <r>
    <s v="Media"/>
    <s v="Incremental"/>
    <m/>
    <m/>
    <s v="ironsource_Post_ios14_5"/>
    <s v="Ironsource"/>
    <x v="11"/>
    <s v=" DTC"/>
    <x v="53"/>
    <s v="Pre"/>
    <s v="Pre"/>
    <n v="0"/>
  </r>
  <r>
    <s v="Media"/>
    <s v="Incremental"/>
    <m/>
    <m/>
    <s v="ironsource_Post_ios14_5"/>
    <s v="Ironsource"/>
    <x v="11"/>
    <s v=" DTC"/>
    <x v="54"/>
    <s v="Pre"/>
    <s v="Pre"/>
    <n v="0"/>
  </r>
  <r>
    <s v="Media"/>
    <s v="Incremental"/>
    <m/>
    <m/>
    <s v="ironsource_Post_ios14_5"/>
    <s v="Ironsource"/>
    <x v="11"/>
    <s v=" DTC"/>
    <x v="55"/>
    <s v="Pre"/>
    <s v="Pre"/>
    <n v="0"/>
  </r>
  <r>
    <s v="Media"/>
    <s v="Incremental"/>
    <m/>
    <m/>
    <s v="ironsource_Post_ios14_5"/>
    <s v="Ironsource"/>
    <x v="11"/>
    <s v=" DTC"/>
    <x v="56"/>
    <s v="Pre"/>
    <s v="Pre"/>
    <n v="0"/>
  </r>
  <r>
    <s v="Media"/>
    <s v="Incremental"/>
    <m/>
    <m/>
    <s v="ironsource_Post_ios14_5"/>
    <s v="Ironsource"/>
    <x v="11"/>
    <s v=" DTC"/>
    <x v="57"/>
    <s v="Post"/>
    <s v="Post"/>
    <n v="41.296432600000003"/>
  </r>
  <r>
    <s v="Media"/>
    <s v="Incremental"/>
    <m/>
    <m/>
    <s v="ironsource_Post_ios14_5"/>
    <s v="Ironsource"/>
    <x v="11"/>
    <s v=" DTC"/>
    <x v="58"/>
    <s v="Post"/>
    <s v="Post"/>
    <n v="100.2142339"/>
  </r>
  <r>
    <s v="Media"/>
    <s v="Incremental"/>
    <m/>
    <m/>
    <s v="ironsource_Post_ios14_5"/>
    <s v="Ironsource"/>
    <x v="11"/>
    <s v=" DTC"/>
    <x v="59"/>
    <s v="Post"/>
    <s v="Post"/>
    <n v="159.74327109999999"/>
  </r>
  <r>
    <s v="Media"/>
    <s v="Incremental"/>
    <m/>
    <m/>
    <s v="ironsource_Post_ios14_5"/>
    <s v="Ironsource"/>
    <x v="11"/>
    <s v=" DTC"/>
    <x v="60"/>
    <s v="Post"/>
    <s v="Post"/>
    <n v="218.70175929999999"/>
  </r>
  <r>
    <s v="Media"/>
    <s v="Incremental"/>
    <m/>
    <m/>
    <s v="ironsource_Post_ios14_5"/>
    <s v="Ironsource"/>
    <x v="11"/>
    <s v=" DTC"/>
    <x v="61"/>
    <s v="Post"/>
    <s v="Post"/>
    <n v="326.87938480000003"/>
  </r>
  <r>
    <s v="Media"/>
    <s v="Incremental"/>
    <m/>
    <m/>
    <s v="ironsource_Post_ios14_5"/>
    <s v="Ironsource"/>
    <x v="11"/>
    <s v=" DTC"/>
    <x v="62"/>
    <s v="Post"/>
    <s v="Post"/>
    <n v="479.04377030000001"/>
  </r>
  <r>
    <s v="Media"/>
    <s v="Incremental"/>
    <m/>
    <m/>
    <s v="ironsource_Post_ios14_5"/>
    <s v="Ironsource"/>
    <x v="11"/>
    <s v=" DTC"/>
    <x v="63"/>
    <s v="Post"/>
    <s v="Post"/>
    <n v="635.84515020000003"/>
  </r>
  <r>
    <s v="Media"/>
    <s v="Incremental"/>
    <m/>
    <m/>
    <s v="ironsource_Post_ios14_5"/>
    <s v="Ironsource"/>
    <x v="11"/>
    <s v=" DTC"/>
    <x v="64"/>
    <s v="Post"/>
    <s v="Post"/>
    <n v="752.94622879999997"/>
  </r>
  <r>
    <s v="Media"/>
    <s v="Incremental"/>
    <m/>
    <m/>
    <s v="ironsource_Post_ios14_5"/>
    <s v="Ironsource"/>
    <x v="11"/>
    <s v=" DTC"/>
    <x v="65"/>
    <s v="Post"/>
    <s v="Post"/>
    <n v="798.33518279999998"/>
  </r>
  <r>
    <s v="Media"/>
    <s v="Incremental"/>
    <m/>
    <m/>
    <s v="ironsource_Post_ios14_5"/>
    <s v="Ironsource"/>
    <x v="11"/>
    <s v=" DTC"/>
    <x v="66"/>
    <s v="Post"/>
    <s v="Post"/>
    <n v="776.75914950000004"/>
  </r>
  <r>
    <s v="Media"/>
    <s v="Incremental"/>
    <m/>
    <m/>
    <s v="ironsource_Post_ios14_5"/>
    <s v="Ironsource"/>
    <x v="11"/>
    <s v=" DTC"/>
    <x v="67"/>
    <s v="Post"/>
    <s v="Post"/>
    <n v="718.89168930000005"/>
  </r>
  <r>
    <s v="Media"/>
    <s v="Incremental"/>
    <m/>
    <m/>
    <s v="ironsource_Post_ios14_5"/>
    <s v="Ironsource"/>
    <x v="11"/>
    <s v=" DTC"/>
    <x v="68"/>
    <s v="Post"/>
    <s v="Post"/>
    <n v="649.94096139999999"/>
  </r>
  <r>
    <s v="Media"/>
    <s v="Incremental"/>
    <m/>
    <m/>
    <s v="ironsource_Post_ios14_5"/>
    <s v="Ironsource"/>
    <x v="11"/>
    <s v=" DTC"/>
    <x v="69"/>
    <s v="Post"/>
    <s v="Post"/>
    <n v="593.65973689999998"/>
  </r>
  <r>
    <s v="Media"/>
    <s v="Incremental"/>
    <m/>
    <m/>
    <s v="ironsource_Post_ios14_5"/>
    <s v="Ironsource"/>
    <x v="11"/>
    <s v=" DTC"/>
    <x v="70"/>
    <s v="Post"/>
    <s v="Post"/>
    <n v="524.60632529999998"/>
  </r>
  <r>
    <s v="Media"/>
    <s v="Incremental"/>
    <m/>
    <m/>
    <s v="ironsource_Post_ios14_5"/>
    <s v="Ironsource"/>
    <x v="11"/>
    <s v=" DTC"/>
    <x v="71"/>
    <s v="Post"/>
    <s v="Post"/>
    <n v="465.69694629999998"/>
  </r>
  <r>
    <s v="Media"/>
    <s v="Incremental"/>
    <m/>
    <m/>
    <s v="ironsource_Post_ios14_5"/>
    <s v="Ironsource"/>
    <x v="11"/>
    <s v=" DTC"/>
    <x v="72"/>
    <s v="Post"/>
    <s v="Post"/>
    <n v="443.7548888"/>
  </r>
  <r>
    <s v="Media"/>
    <s v="Incremental"/>
    <m/>
    <m/>
    <s v="ironsource_Post_ios14_5"/>
    <s v="Ironsource"/>
    <x v="11"/>
    <s v=" DTC"/>
    <x v="73"/>
    <s v="Post"/>
    <s v="Post"/>
    <n v="423.82519780000001"/>
  </r>
  <r>
    <s v="Media"/>
    <s v="Incremental"/>
    <m/>
    <m/>
    <s v="ironsource_Post_ios14_5"/>
    <s v="Ironsource"/>
    <x v="11"/>
    <s v=" DTC"/>
    <x v="74"/>
    <s v="Post"/>
    <s v="Post"/>
    <n v="421.2252044"/>
  </r>
  <r>
    <s v="Media"/>
    <s v="Incremental"/>
    <m/>
    <m/>
    <s v="ironsource_Post_ios14_5"/>
    <s v="Ironsource"/>
    <x v="11"/>
    <s v=" DTC"/>
    <x v="75"/>
    <s v="Post"/>
    <s v="Post"/>
    <n v="407.2523071"/>
  </r>
  <r>
    <s v="Media"/>
    <s v="Incremental"/>
    <m/>
    <m/>
    <s v="ironsource_Post_ios14_5"/>
    <s v="Ironsource"/>
    <x v="11"/>
    <s v=" DTC"/>
    <x v="76"/>
    <s v="Post"/>
    <s v="Post"/>
    <n v="395.022918"/>
  </r>
  <r>
    <s v="Media"/>
    <s v="Incremental"/>
    <m/>
    <m/>
    <s v="ironsource_Post_ios14_5"/>
    <s v="Ironsource"/>
    <x v="11"/>
    <s v=" DTC"/>
    <x v="77"/>
    <s v="Post"/>
    <s v="Post"/>
    <n v="399.38234460000001"/>
  </r>
  <r>
    <s v="Media"/>
    <s v="Incremental"/>
    <m/>
    <m/>
    <s v="ironsource_Post_ios14_5"/>
    <s v="Ironsource"/>
    <x v="11"/>
    <s v=" DTC"/>
    <x v="78"/>
    <s v="Post"/>
    <s v="Post"/>
    <n v="403.23319500000002"/>
  </r>
  <r>
    <s v="Media"/>
    <s v="Incremental"/>
    <m/>
    <m/>
    <s v="ironsource_Post_ios14_5"/>
    <s v="Ironsource"/>
    <x v="11"/>
    <s v=" DTC"/>
    <x v="79"/>
    <s v="Post"/>
    <s v="Post"/>
    <n v="405.17547990000003"/>
  </r>
  <r>
    <s v="Media"/>
    <s v="Incremental"/>
    <m/>
    <m/>
    <s v="ironsource_Post_ios14_5"/>
    <s v="Ironsource"/>
    <x v="11"/>
    <s v=" DTC"/>
    <x v="80"/>
    <s v="Post"/>
    <s v="Post"/>
    <n v="411.69628560000001"/>
  </r>
  <r>
    <s v="Media"/>
    <s v="Incremental"/>
    <m/>
    <m/>
    <s v="ironsource_Post_ios14_5"/>
    <s v="Ironsource"/>
    <x v="11"/>
    <s v=" DTC"/>
    <x v="81"/>
    <s v="Post"/>
    <s v="Post"/>
    <n v="390.62430110000003"/>
  </r>
  <r>
    <s v="Media"/>
    <s v="Incremental"/>
    <m/>
    <m/>
    <s v="ironsource_Post_ios14_5"/>
    <s v="Ironsource"/>
    <x v="11"/>
    <s v=" DTC"/>
    <x v="82"/>
    <s v="Post"/>
    <s v="Post"/>
    <n v="367.80320280000001"/>
  </r>
  <r>
    <s v="Media"/>
    <s v="Incremental"/>
    <m/>
    <m/>
    <s v="ironsource_Post_ios14_5"/>
    <s v="Ironsource"/>
    <x v="11"/>
    <s v=" DTC"/>
    <x v="83"/>
    <s v="Post"/>
    <s v="Post"/>
    <n v="365.2812381"/>
  </r>
  <r>
    <s v="Media"/>
    <s v="Incremental"/>
    <m/>
    <m/>
    <s v="ironsource_Post_ios14_5"/>
    <s v="Ironsource"/>
    <x v="11"/>
    <s v=" DTC"/>
    <x v="84"/>
    <s v="Post"/>
    <s v="Post"/>
    <n v="380.76731510000002"/>
  </r>
  <r>
    <s v="Media"/>
    <s v="Incremental"/>
    <m/>
    <m/>
    <s v="ironsource_Post_ios14_5"/>
    <s v="Ironsource"/>
    <x v="11"/>
    <s v=" DTC"/>
    <x v="85"/>
    <s v="Post"/>
    <s v="Post"/>
    <n v="399.60100299999999"/>
  </r>
  <r>
    <s v="Media"/>
    <s v="Incremental"/>
    <m/>
    <m/>
    <s v="ironsource_Post_ios14_5"/>
    <s v="Ironsource"/>
    <x v="11"/>
    <s v=" DTC"/>
    <x v="86"/>
    <s v="Post"/>
    <s v="Post"/>
    <n v="405.46762960000001"/>
  </r>
  <r>
    <s v="Media"/>
    <s v="Incremental"/>
    <m/>
    <m/>
    <s v="ironsource_Post_ios14_5"/>
    <s v="Ironsource"/>
    <x v="11"/>
    <s v=" DTC"/>
    <x v="87"/>
    <s v="Post"/>
    <s v="Post"/>
    <n v="396.56130180000002"/>
  </r>
  <r>
    <s v="Media"/>
    <s v="Incremental"/>
    <m/>
    <m/>
    <s v="ironsource_Post_ios14_5"/>
    <s v="Ironsource"/>
    <x v="11"/>
    <s v=" DTC"/>
    <x v="88"/>
    <s v="Post"/>
    <s v="Post"/>
    <n v="392.16368790000001"/>
  </r>
  <r>
    <s v="Media"/>
    <s v="Incremental"/>
    <m/>
    <m/>
    <s v="ironsource_Post_ios14_5"/>
    <s v="Ironsource"/>
    <x v="11"/>
    <s v=" DTC"/>
    <x v="89"/>
    <s v="Post"/>
    <s v="Post"/>
    <n v="391.08719960000002"/>
  </r>
  <r>
    <s v="Media"/>
    <s v="Incremental"/>
    <m/>
    <m/>
    <s v="ironsource_Post_ios14_5"/>
    <s v="Ironsource"/>
    <x v="11"/>
    <s v=" DTC"/>
    <x v="90"/>
    <s v="Post"/>
    <s v="Post"/>
    <n v="385.29204090000002"/>
  </r>
  <r>
    <s v="Media"/>
    <s v="Incremental"/>
    <m/>
    <m/>
    <s v="ironsource_Post_ios14_5"/>
    <s v="Ironsource"/>
    <x v="11"/>
    <s v=" DTC"/>
    <x v="91"/>
    <s v="Post"/>
    <s v="Post"/>
    <n v="390.92460849999998"/>
  </r>
  <r>
    <s v="Media"/>
    <s v="Incremental"/>
    <m/>
    <m/>
    <s v="ironsource_Post_ios14_5"/>
    <s v="Ironsource"/>
    <x v="11"/>
    <s v=" DTC"/>
    <x v="92"/>
    <s v="Post"/>
    <s v="Post"/>
    <n v="396.22867730000002"/>
  </r>
  <r>
    <s v="Media"/>
    <s v="Incremental"/>
    <m/>
    <m/>
    <s v="ironsource_Post_ios14_5"/>
    <s v="Ironsource"/>
    <x v="11"/>
    <s v=" DTC"/>
    <x v="93"/>
    <s v="Post"/>
    <s v="Post"/>
    <n v="397.44897930000002"/>
  </r>
  <r>
    <s v="Media"/>
    <s v="Incremental"/>
    <m/>
    <m/>
    <s v="ironsource_Post_ios14_5"/>
    <s v="Ironsource"/>
    <x v="11"/>
    <s v=" DTC"/>
    <x v="94"/>
    <s v="Post"/>
    <s v="Post"/>
    <n v="403.11291010000002"/>
  </r>
  <r>
    <s v="Media"/>
    <s v="Incremental"/>
    <m/>
    <m/>
    <s v="ironsource_Post_ios14_5"/>
    <s v="Ironsource"/>
    <x v="11"/>
    <s v=" DTC"/>
    <x v="95"/>
    <s v="Post"/>
    <s v="Post"/>
    <n v="417.92379319999998"/>
  </r>
  <r>
    <s v="Media"/>
    <s v="Incremental"/>
    <m/>
    <m/>
    <s v="ironsource_Post_ios14_5"/>
    <s v="Ironsource"/>
    <x v="11"/>
    <s v=" DTC"/>
    <x v="96"/>
    <s v="Post"/>
    <s v="Post"/>
    <n v="427.4321721"/>
  </r>
  <r>
    <s v="Media"/>
    <s v="Incremental"/>
    <m/>
    <m/>
    <s v="ironsource_Post_ios14_5"/>
    <s v="Ironsource"/>
    <x v="11"/>
    <s v=" DTC"/>
    <x v="97"/>
    <s v="Post"/>
    <s v="Post"/>
    <n v="452.33818639999998"/>
  </r>
  <r>
    <s v="Media"/>
    <s v="Incremental"/>
    <m/>
    <m/>
    <s v="ironsource_Post_ios14_5"/>
    <s v="Ironsource"/>
    <x v="11"/>
    <s v=" DTC"/>
    <x v="98"/>
    <s v="Post"/>
    <s v="Post"/>
    <n v="477.95843339999999"/>
  </r>
  <r>
    <s v="Media"/>
    <s v="Incremental"/>
    <m/>
    <m/>
    <s v="ironsource_Post_ios14_5"/>
    <s v="Ironsource"/>
    <x v="11"/>
    <s v=" DTC"/>
    <x v="99"/>
    <s v="Post"/>
    <s v="Post"/>
    <n v="494.95597070000002"/>
  </r>
  <r>
    <s v="Media"/>
    <s v="Incremental"/>
    <m/>
    <m/>
    <s v="ironsource_Post_ios14_5"/>
    <s v="Ironsource"/>
    <x v="11"/>
    <s v=" DTC"/>
    <x v="100"/>
    <s v="Post"/>
    <s v="Post"/>
    <n v="501.79900600000002"/>
  </r>
  <r>
    <s v="Media"/>
    <s v="Incremental"/>
    <m/>
    <m/>
    <s v="ironsource_Post_ios14_5"/>
    <s v="Ironsource"/>
    <x v="11"/>
    <s v=" DTC"/>
    <x v="101"/>
    <s v="Post"/>
    <s v="Post"/>
    <n v="516.99160380000001"/>
  </r>
  <r>
    <s v="Media"/>
    <s v="Incremental"/>
    <m/>
    <m/>
    <s v="ironsource_Post_ios14_5"/>
    <s v="Ironsource"/>
    <x v="11"/>
    <s v=" DTC"/>
    <x v="102"/>
    <s v="Post"/>
    <s v="Post"/>
    <n v="549.89784559999998"/>
  </r>
  <r>
    <s v="Media"/>
    <s v="Incremental"/>
    <m/>
    <m/>
    <s v="ironsource_Post_ios14_5"/>
    <s v="Ironsource"/>
    <x v="11"/>
    <s v=" DTC"/>
    <x v="103"/>
    <s v="Post"/>
    <s v="Post"/>
    <n v="647.66977320000001"/>
  </r>
  <r>
    <s v="Media"/>
    <s v="Incremental"/>
    <m/>
    <m/>
    <s v="ironsource_Post_ios14_5"/>
    <s v="Ironsource"/>
    <x v="11"/>
    <s v=" DTC"/>
    <x v="104"/>
    <s v="Post"/>
    <s v="Post"/>
    <n v="798.28618900000004"/>
  </r>
  <r>
    <s v="Media"/>
    <s v="Incremental"/>
    <m/>
    <m/>
    <s v="ironsource_Post_ios14_5"/>
    <s v="Ironsource"/>
    <x v="11"/>
    <s v=" DTC"/>
    <x v="105"/>
    <s v="Post"/>
    <s v="Post"/>
    <n v="876.08664910000005"/>
  </r>
  <r>
    <s v="Media"/>
    <s v="Incremental"/>
    <m/>
    <m/>
    <s v="ironsource_Post_ios14_5"/>
    <s v="Ironsource"/>
    <x v="11"/>
    <s v=" DTC"/>
    <x v="106"/>
    <s v="Post"/>
    <s v="Post"/>
    <n v="911.30298089999997"/>
  </r>
  <r>
    <s v="Media"/>
    <s v="Incremental"/>
    <m/>
    <m/>
    <s v="ironsource_Post_ios14_5"/>
    <s v="Ironsource"/>
    <x v="11"/>
    <s v=" DTC"/>
    <x v="107"/>
    <s v="Post"/>
    <s v="Post"/>
    <n v="875.70320230000004"/>
  </r>
  <r>
    <s v="Media"/>
    <s v="Incremental"/>
    <m/>
    <m/>
    <s v="ironsource_Post_ios14_5"/>
    <s v="Ironsource"/>
    <x v="11"/>
    <s v=" DTC"/>
    <x v="108"/>
    <s v="Post"/>
    <s v="Post"/>
    <n v="792.20069779999994"/>
  </r>
  <r>
    <s v="Media"/>
    <s v="Incremental"/>
    <m/>
    <m/>
    <s v="ironsource_Post_ios14_5"/>
    <s v="Ironsource"/>
    <x v="11"/>
    <s v=" DTC"/>
    <x v="109"/>
    <s v="Post"/>
    <s v="Post"/>
    <n v="687.03580280000006"/>
  </r>
  <r>
    <s v="Media"/>
    <s v="Incremental"/>
    <m/>
    <m/>
    <s v="ironsource_Post_ios14_5"/>
    <s v="Ironsource"/>
    <x v="11"/>
    <s v=" DTC"/>
    <x v="110"/>
    <s v="Post"/>
    <s v="Post"/>
    <n v="579.65477750000002"/>
  </r>
  <r>
    <s v="Media"/>
    <s v="Incremental"/>
    <m/>
    <m/>
    <s v="ironsource_Post_ios14_5"/>
    <s v="Ironsource"/>
    <x v="11"/>
    <s v=" DTC"/>
    <x v="111"/>
    <s v="Post"/>
    <s v="Post"/>
    <n v="494.84046080000002"/>
  </r>
  <r>
    <s v="Media"/>
    <s v="Incremental"/>
    <m/>
    <m/>
    <s v="ironsource_Post_ios14_5"/>
    <s v="Ironsource"/>
    <x v="11"/>
    <s v=" DTC"/>
    <x v="112"/>
    <s v="Post"/>
    <s v="Post"/>
    <n v="453.30858810000001"/>
  </r>
  <r>
    <s v="Media"/>
    <s v="Incremental"/>
    <m/>
    <m/>
    <s v="ironsource_Post_ios14_5"/>
    <s v="Ironsource"/>
    <x v="11"/>
    <s v=" DTC"/>
    <x v="113"/>
    <s v="Post"/>
    <s v="Post"/>
    <n v="420.34779099999997"/>
  </r>
  <r>
    <s v="Media"/>
    <s v="Incremental"/>
    <m/>
    <m/>
    <s v="ironsource_Post_ios14_5"/>
    <s v="Ironsource"/>
    <x v="11"/>
    <s v=" DTC"/>
    <x v="114"/>
    <s v="Post"/>
    <n v="0"/>
    <n v="398.95681949999999"/>
  </r>
  <r>
    <s v="Media"/>
    <s v="Incremental"/>
    <m/>
    <m/>
    <s v="ironsource_Post_ios14_5"/>
    <s v="Ironsource"/>
    <x v="11"/>
    <s v=" DTC"/>
    <x v="115"/>
    <s v="Post"/>
    <n v="0"/>
    <n v="381.63112059999997"/>
  </r>
  <r>
    <s v="Media"/>
    <s v="Incremental"/>
    <m/>
    <m/>
    <s v="ironsource_Post_ios14_5"/>
    <s v="Ironsource"/>
    <x v="11"/>
    <s v=" DTC"/>
    <x v="116"/>
    <s v="Post"/>
    <n v="0"/>
    <n v="363.5249207"/>
  </r>
  <r>
    <s v="Media"/>
    <s v="Incremental"/>
    <m/>
    <m/>
    <s v="ironsource_Post_ios14_5"/>
    <s v="Ironsource"/>
    <x v="11"/>
    <s v=" DTC"/>
    <x v="117"/>
    <s v="Post"/>
    <n v="0"/>
    <n v="348.55185599999999"/>
  </r>
  <r>
    <s v="Media"/>
    <s v="Incremental"/>
    <m/>
    <m/>
    <s v="ironsource_Post_ios14_5"/>
    <s v="Ironsource"/>
    <x v="11"/>
    <s v=" DTC"/>
    <x v="118"/>
    <s v="Post"/>
    <n v="0"/>
    <n v="361.24007660000001"/>
  </r>
  <r>
    <s v="Media"/>
    <s v="Incremental"/>
    <m/>
    <m/>
    <s v="ironsource_Post_ios14_5"/>
    <s v="Ironsource"/>
    <x v="11"/>
    <s v=" DTC"/>
    <x v="119"/>
    <s v="Post"/>
    <n v="0"/>
    <n v="372.91109030000001"/>
  </r>
  <r>
    <s v="Media"/>
    <s v="Incremental"/>
    <m/>
    <m/>
    <s v="ironsource_Post_ios14_5"/>
    <s v="Ironsource"/>
    <x v="11"/>
    <s v=" DTC"/>
    <x v="120"/>
    <s v="Post"/>
    <n v="0"/>
    <n v="379.08935350000002"/>
  </r>
  <r>
    <s v="Media"/>
    <s v="Incremental"/>
    <m/>
    <m/>
    <s v="ironsource_Post_ios14_5"/>
    <s v="Ironsource"/>
    <x v="11"/>
    <s v=" DTC"/>
    <x v="121"/>
    <s v="Post"/>
    <n v="0"/>
    <n v="375.63681759999997"/>
  </r>
  <r>
    <s v="Media"/>
    <s v="Incremental"/>
    <m/>
    <m/>
    <s v="ironsource_Post_ios14_5"/>
    <s v="Ironsource"/>
    <x v="11"/>
    <s v=" DTC"/>
    <x v="122"/>
    <s v="Post"/>
    <n v="0"/>
    <n v="370.34861560000002"/>
  </r>
  <r>
    <s v="Media"/>
    <s v="Incremental"/>
    <m/>
    <m/>
    <s v="ironsource_Post_ios14_5"/>
    <s v="Ironsource"/>
    <x v="11"/>
    <s v=" DTC"/>
    <x v="123"/>
    <s v="Post"/>
    <n v="0"/>
    <n v="363.92340769999998"/>
  </r>
  <r>
    <s v="Media"/>
    <s v="Incremental"/>
    <m/>
    <m/>
    <s v="ironsource_Post_ios14_5"/>
    <s v="Ironsource"/>
    <x v="11"/>
    <s v=" DTC"/>
    <x v="124"/>
    <s v="Post"/>
    <n v="0"/>
    <n v="356.19539759999998"/>
  </r>
  <r>
    <s v="Media"/>
    <s v="Incremental"/>
    <m/>
    <m/>
    <s v="ironsource_Post_ios14_5"/>
    <s v="Ironsource"/>
    <x v="11"/>
    <s v=" DTC"/>
    <x v="125"/>
    <s v="Post"/>
    <n v="0"/>
    <n v="360.70515690000002"/>
  </r>
  <r>
    <s v="Media"/>
    <s v="Incremental"/>
    <m/>
    <m/>
    <s v="ironsource_Post_ios14_5"/>
    <s v="Ironsource"/>
    <x v="11"/>
    <s v=" DTC"/>
    <x v="126"/>
    <s v="Post"/>
    <n v="0"/>
    <n v="393.40108880000003"/>
  </r>
  <r>
    <s v="Media"/>
    <s v="Incremental"/>
    <m/>
    <m/>
    <s v="ironsource_Post_ios14_5"/>
    <s v="Ironsource"/>
    <x v="11"/>
    <s v=" DTC"/>
    <x v="127"/>
    <s v="Post"/>
    <n v="0"/>
    <n v="442.36156929999999"/>
  </r>
  <r>
    <s v="Media"/>
    <s v="Incremental"/>
    <m/>
    <m/>
    <s v="ironsource_Post_ios14_5"/>
    <s v="Ironsource"/>
    <x v="11"/>
    <s v=" DTC"/>
    <x v="128"/>
    <s v="Post"/>
    <n v="0"/>
    <n v="492.17439869999998"/>
  </r>
  <r>
    <s v="Media"/>
    <s v="Incremental"/>
    <m/>
    <m/>
    <s v="ironsource_Post_ios14_5"/>
    <s v="Ironsource"/>
    <x v="11"/>
    <s v=" DTC"/>
    <x v="129"/>
    <s v="Post"/>
    <n v="0"/>
    <n v="523.11469839999995"/>
  </r>
  <r>
    <s v="Media"/>
    <s v="Incremental"/>
    <m/>
    <m/>
    <s v="ironsource_Post_ios14_5"/>
    <s v="Ironsource"/>
    <x v="11"/>
    <s v=" DTC"/>
    <x v="130"/>
    <s v="Post"/>
    <n v="0"/>
    <n v="542.33408710000003"/>
  </r>
  <r>
    <s v="Media"/>
    <s v="Incremental"/>
    <m/>
    <m/>
    <s v="ironsource_Post_ios14_5"/>
    <s v="Ironsource"/>
    <x v="11"/>
    <s v=" DTC"/>
    <x v="131"/>
    <s v="Post"/>
    <n v="0"/>
    <n v="550.87467749999996"/>
  </r>
  <r>
    <s v="Media"/>
    <s v="Incremental"/>
    <m/>
    <m/>
    <s v="ironsource_Post_ios14_5"/>
    <s v="Ironsource"/>
    <x v="11"/>
    <s v=" DTC"/>
    <x v="132"/>
    <s v="Post"/>
    <n v="0"/>
    <n v="560.76096070000006"/>
  </r>
  <r>
    <s v="Media"/>
    <s v="Incremental"/>
    <m/>
    <m/>
    <s v="ironsource_Post_ios14_5"/>
    <s v="Ironsource"/>
    <x v="11"/>
    <s v=" DTC"/>
    <x v="133"/>
    <s v="Post"/>
    <n v="0"/>
    <n v="604.44797500000004"/>
  </r>
  <r>
    <s v="Media"/>
    <s v="Incremental"/>
    <m/>
    <m/>
    <s v="ironsource_Post_ios14_5"/>
    <s v="Ironsource"/>
    <x v="11"/>
    <s v=" DTC"/>
    <x v="134"/>
    <s v="Post"/>
    <n v="0"/>
    <n v="668.52737390000004"/>
  </r>
  <r>
    <s v="Media"/>
    <s v="Incremental"/>
    <m/>
    <m/>
    <s v="ironsource_Post_ios14_5"/>
    <s v="Ironsource"/>
    <x v="11"/>
    <s v=" DTC"/>
    <x v="135"/>
    <s v="Post"/>
    <n v="0"/>
    <n v="733.46043750000001"/>
  </r>
  <r>
    <s v="Media"/>
    <s v="Incremental"/>
    <m/>
    <m/>
    <s v="ironsource_Post_ios14_5"/>
    <s v="Ironsource"/>
    <x v="11"/>
    <s v=" DTC"/>
    <x v="136"/>
    <s v="Post"/>
    <n v="0"/>
    <n v="764.38359030000004"/>
  </r>
  <r>
    <s v="Media"/>
    <s v="Incremental"/>
    <m/>
    <m/>
    <s v="ironsource_Post_ios14_5"/>
    <s v="Ironsource"/>
    <x v="11"/>
    <s v=" DTC"/>
    <x v="137"/>
    <s v="Post"/>
    <n v="0"/>
    <n v="755.18368859999998"/>
  </r>
  <r>
    <s v="Media"/>
    <s v="Incremental"/>
    <m/>
    <m/>
    <s v="ironsource_Post_ios14_5"/>
    <s v="Ironsource"/>
    <x v="11"/>
    <s v=" DTC"/>
    <x v="138"/>
    <s v="Post"/>
    <n v="0"/>
    <n v="743.85322180000003"/>
  </r>
  <r>
    <s v="Media"/>
    <s v="Incremental"/>
    <m/>
    <m/>
    <s v="ironsource_Post_ios14_5"/>
    <s v="Ironsource"/>
    <x v="11"/>
    <s v=" DTC"/>
    <x v="139"/>
    <s v="Post"/>
    <n v="0"/>
    <n v="731.70416499999999"/>
  </r>
  <r>
    <s v="Media"/>
    <s v="Incremental"/>
    <m/>
    <m/>
    <s v="ironsource_Post_ios14_5"/>
    <s v="Ironsource"/>
    <x v="11"/>
    <s v=" DTC"/>
    <x v="140"/>
    <s v="Post"/>
    <n v="0"/>
    <n v="682.39311250000003"/>
  </r>
  <r>
    <s v="Media"/>
    <s v="Incremental"/>
    <m/>
    <m/>
    <s v="ironsource_Post_ios14_5"/>
    <s v="Ironsource"/>
    <x v="11"/>
    <s v=" DTC"/>
    <x v="141"/>
    <s v="Post"/>
    <n v="0"/>
    <n v="615.64553149999995"/>
  </r>
  <r>
    <s v="Media"/>
    <s v="Incremental"/>
    <m/>
    <m/>
    <s v="ironsource_Post_ios14_5"/>
    <s v="Ironsource"/>
    <x v="11"/>
    <s v=" DTC"/>
    <x v="142"/>
    <s v="Post"/>
    <n v="0"/>
    <n v="560.19507620000002"/>
  </r>
  <r>
    <s v="Media"/>
    <s v="Incremental"/>
    <m/>
    <m/>
    <s v="ironsource_Post_ios14_5"/>
    <s v="Ironsource"/>
    <x v="11"/>
    <s v=" DTC"/>
    <x v="143"/>
    <s v="Post"/>
    <n v="0"/>
    <n v="515.47298130000001"/>
  </r>
  <r>
    <s v="Media"/>
    <s v="Incremental"/>
    <m/>
    <m/>
    <s v="ironsource_Post_ios14_5"/>
    <s v="Ironsource"/>
    <x v="11"/>
    <s v=" DTC"/>
    <x v="144"/>
    <s v="Post"/>
    <n v="0"/>
    <n v="491.38915450000002"/>
  </r>
  <r>
    <s v="Media"/>
    <s v="Incremental"/>
    <m/>
    <m/>
    <s v="ironsource_Post_ios14_5"/>
    <s v="Ironsource"/>
    <x v="11"/>
    <s v=" DTC"/>
    <x v="145"/>
    <s v="Post"/>
    <n v="0"/>
    <n v="484.0112613"/>
  </r>
  <r>
    <s v="Media"/>
    <s v="Incremental"/>
    <m/>
    <m/>
    <s v="ironsource_Post_ios14_5"/>
    <s v="Ironsource"/>
    <x v="11"/>
    <s v=" DTC"/>
    <x v="146"/>
    <s v="Post"/>
    <n v="0"/>
    <n v="508.10905079999998"/>
  </r>
  <r>
    <s v="Media"/>
    <s v="Incremental"/>
    <m/>
    <m/>
    <s v="ironsource_Post_ios14_5"/>
    <s v="Ironsource"/>
    <x v="11"/>
    <s v=" DTC"/>
    <x v="147"/>
    <s v="Post"/>
    <n v="0"/>
    <n v="444.93191960000001"/>
  </r>
  <r>
    <s v="Media"/>
    <s v="Incremental"/>
    <m/>
    <m/>
    <s v="ironsource_Post_ios14_5"/>
    <s v="Ironsource"/>
    <x v="11"/>
    <s v=" DTC"/>
    <x v="148"/>
    <s v="Post"/>
    <n v="0"/>
    <n v="352.67753829999998"/>
  </r>
  <r>
    <s v="Media"/>
    <s v="Incremental"/>
    <m/>
    <m/>
    <s v="ironsource_Post_ios14_5"/>
    <s v="Ironsource"/>
    <x v="11"/>
    <s v=" DTC"/>
    <x v="149"/>
    <s v="Post"/>
    <n v="0"/>
    <n v="256.55190729999998"/>
  </r>
  <r>
    <s v="Media"/>
    <s v="Incremental"/>
    <m/>
    <m/>
    <s v="ironsource_Post_ios14_5"/>
    <s v="Ironsource"/>
    <x v="11"/>
    <s v=" DTC"/>
    <x v="150"/>
    <s v="Post"/>
    <n v="0"/>
    <n v="176.26868469999999"/>
  </r>
  <r>
    <s v="Media"/>
    <s v="Incremental"/>
    <m/>
    <m/>
    <s v="ironsource_Post_ios14_5"/>
    <s v="Ironsource"/>
    <x v="11"/>
    <s v=" DTC"/>
    <x v="151"/>
    <s v="Post"/>
    <n v="0"/>
    <n v="107.9840007"/>
  </r>
  <r>
    <s v="Media"/>
    <s v="Incremental"/>
    <m/>
    <m/>
    <s v="ironsource_Post_ios14_5"/>
    <s v="Ironsource"/>
    <x v="11"/>
    <s v=" DTC"/>
    <x v="152"/>
    <s v="Post"/>
    <n v="0"/>
    <n v="50.593980500000001"/>
  </r>
  <r>
    <s v="Media"/>
    <s v="Incremental"/>
    <m/>
    <m/>
    <s v="ironsource_Post_ios14_5"/>
    <s v="Ironsource"/>
    <x v="11"/>
    <s v=" DTC"/>
    <x v="153"/>
    <s v="Post"/>
    <n v="0"/>
    <n v="0"/>
  </r>
  <r>
    <s v="Media"/>
    <s v="Incremental"/>
    <m/>
    <m/>
    <s v="ironsource_Post_ios14_5"/>
    <s v="Ironsource"/>
    <x v="11"/>
    <s v=" DTC"/>
    <x v="154"/>
    <s v="Post"/>
    <n v="0"/>
    <n v="0"/>
  </r>
  <r>
    <s v="Media"/>
    <s v="Incremental"/>
    <m/>
    <m/>
    <s v="ironsource_Post_ios14_5"/>
    <s v="Ironsource"/>
    <x v="11"/>
    <s v=" DTC"/>
    <x v="155"/>
    <s v="Post"/>
    <n v="0"/>
    <n v="0"/>
  </r>
  <r>
    <s v="Media"/>
    <s v="Incremental"/>
    <m/>
    <m/>
    <s v="ironsource_Post_ios14_5"/>
    <s v="Ironsource"/>
    <x v="11"/>
    <s v=" DTC"/>
    <x v="156"/>
    <s v="Post"/>
    <n v="0"/>
    <n v="0"/>
  </r>
  <r>
    <s v="Media"/>
    <s v="Incremental"/>
    <m/>
    <m/>
    <s v="ironsource_Post_ios14_5"/>
    <s v="Ironsource"/>
    <x v="11"/>
    <s v=" DTC"/>
    <x v="157"/>
    <s v="Post"/>
    <n v="0"/>
    <n v="0"/>
  </r>
  <r>
    <s v="Media"/>
    <s v="Incremental"/>
    <m/>
    <m/>
    <s v="ironsource_Post_ios14_5"/>
    <s v="Ironsource"/>
    <x v="11"/>
    <s v=" DTC"/>
    <x v="158"/>
    <s v="Post"/>
    <n v="0"/>
    <n v="0"/>
  </r>
  <r>
    <s v="Media"/>
    <s v="Incremental"/>
    <m/>
    <m/>
    <s v="ironsource_Post_ios14_5"/>
    <s v="Ironsource"/>
    <x v="11"/>
    <s v=" DTC"/>
    <x v="159"/>
    <s v="Post"/>
    <n v="0"/>
    <n v="0"/>
  </r>
  <r>
    <s v="Media"/>
    <s v="Incremental"/>
    <m/>
    <m/>
    <s v="ironsource_Post_ios14_5"/>
    <s v="Ironsource"/>
    <x v="11"/>
    <s v=" DTC"/>
    <x v="160"/>
    <s v="Post"/>
    <n v="0"/>
    <n v="0"/>
  </r>
  <r>
    <s v="Media"/>
    <s v="Incremental"/>
    <m/>
    <m/>
    <s v="ironsource_Post_ios14_5"/>
    <s v="Ironsource"/>
    <x v="11"/>
    <s v=" DTC"/>
    <x v="161"/>
    <s v="Post"/>
    <n v="0"/>
    <n v="0"/>
  </r>
  <r>
    <s v="Media"/>
    <s v="Incremental"/>
    <m/>
    <m/>
    <s v="ironsource_Post_ios14_5"/>
    <s v="Ironsource"/>
    <x v="11"/>
    <s v=" DTC"/>
    <x v="162"/>
    <s v="Post"/>
    <n v="0"/>
    <n v="0"/>
  </r>
  <r>
    <s v="Media"/>
    <s v="Incremental"/>
    <m/>
    <m/>
    <s v="ironsource_Post_ios14_5"/>
    <s v="Ironsource"/>
    <x v="11"/>
    <s v=" DTC"/>
    <x v="163"/>
    <s v="Post"/>
    <n v="0"/>
    <n v="0"/>
  </r>
  <r>
    <s v="Media"/>
    <s v="Incremental"/>
    <m/>
    <m/>
    <s v="ironsource_Post_ios14_5"/>
    <s v="Ironsource"/>
    <x v="11"/>
    <s v=" DTC"/>
    <x v="164"/>
    <s v="Post"/>
    <n v="0"/>
    <n v="0"/>
  </r>
  <r>
    <s v="Media"/>
    <s v="Incremental"/>
    <m/>
    <m/>
    <s v="ironsource_Post_ios14_5"/>
    <s v="Ironsource"/>
    <x v="11"/>
    <s v=" DTC"/>
    <x v="165"/>
    <s v="Post"/>
    <n v="0"/>
    <n v="0"/>
  </r>
  <r>
    <s v="Media"/>
    <s v="Incremental"/>
    <m/>
    <m/>
    <s v="ironsource_Post_ios14_5"/>
    <s v="Ironsource"/>
    <x v="11"/>
    <s v=" DTC"/>
    <x v="166"/>
    <s v="Post"/>
    <n v="0"/>
    <n v="130.2024341"/>
  </r>
  <r>
    <s v="Media"/>
    <s v="Incremental"/>
    <m/>
    <m/>
    <s v="ironsource_Post_ios14_5"/>
    <s v="Ironsource"/>
    <x v="11"/>
    <s v=" DTC"/>
    <x v="167"/>
    <s v="Post"/>
    <n v="0"/>
    <n v="291.30184630000002"/>
  </r>
  <r>
    <s v="Media"/>
    <s v="Incremental"/>
    <m/>
    <m/>
    <s v="ironsource_Post_ios14_5"/>
    <s v="Ironsource"/>
    <x v="11"/>
    <s v=" DTC"/>
    <x v="168"/>
    <s v="Post"/>
    <n v="0"/>
    <n v="418.99906390000001"/>
  </r>
  <r>
    <s v="Media"/>
    <s v="Incremental"/>
    <m/>
    <m/>
    <s v="ironsource_Post_ios14_5"/>
    <s v="Ironsource"/>
    <x v="11"/>
    <s v=" DTC"/>
    <x v="169"/>
    <s v="Post"/>
    <n v="0"/>
    <n v="496.00304619999997"/>
  </r>
  <r>
    <s v="Media"/>
    <s v="Incremental"/>
    <m/>
    <m/>
    <s v="ironsource_Post_ios14_5"/>
    <s v="Ironsource"/>
    <x v="11"/>
    <s v=" DTC"/>
    <x v="170"/>
    <s v="Post"/>
    <n v="0"/>
    <n v="521.08994919999998"/>
  </r>
  <r>
    <s v="Media"/>
    <s v="Incremental"/>
    <m/>
    <m/>
    <s v="ironsource_Post_ios14_5"/>
    <s v="Ironsource"/>
    <x v="11"/>
    <s v=" DTC"/>
    <x v="171"/>
    <s v="Post"/>
    <n v="0"/>
    <n v="514.16485069999999"/>
  </r>
  <r>
    <s v="Media"/>
    <s v="Incremental"/>
    <m/>
    <m/>
    <s v="ironsource_Post_ios14_5"/>
    <s v="Ironsource"/>
    <x v="11"/>
    <s v=" DTC"/>
    <x v="172"/>
    <s v="Post"/>
    <n v="0"/>
    <n v="499.04272379999998"/>
  </r>
  <r>
    <s v="Media"/>
    <s v="Incremental"/>
    <m/>
    <m/>
    <s v="ironsource_Post_ios14_5"/>
    <s v="Ironsource"/>
    <x v="11"/>
    <s v=" DTC"/>
    <x v="173"/>
    <s v="Post"/>
    <n v="0"/>
    <n v="438.96675390000001"/>
  </r>
  <r>
    <s v="Media"/>
    <s v="Incremental"/>
    <m/>
    <m/>
    <s v="ironsource_Post_ios14_5"/>
    <s v="Ironsource"/>
    <x v="11"/>
    <s v=" DTC"/>
    <x v="174"/>
    <s v="Post"/>
    <n v="0"/>
    <n v="411.87224989999999"/>
  </r>
  <r>
    <s v="Media"/>
    <s v="Incremental"/>
    <m/>
    <m/>
    <s v="ironsource_Post_ios14_5"/>
    <s v="Ironsource"/>
    <x v="11"/>
    <s v=" DTC"/>
    <x v="175"/>
    <s v="Post"/>
    <n v="0"/>
    <n v="398.62895250000003"/>
  </r>
  <r>
    <s v="Media"/>
    <s v="Incremental"/>
    <m/>
    <m/>
    <s v="ironsource_Post_ios14_5"/>
    <s v="Ironsource"/>
    <x v="11"/>
    <s v=" DTC"/>
    <x v="176"/>
    <s v="Post"/>
    <n v="0"/>
    <n v="397.58967790000003"/>
  </r>
  <r>
    <s v="Media"/>
    <s v="Incremental"/>
    <m/>
    <m/>
    <s v="ironsource_Post_ios14_5"/>
    <s v="Ironsource"/>
    <x v="11"/>
    <s v=" DTC"/>
    <x v="177"/>
    <s v="Post"/>
    <n v="0"/>
    <n v="383.04756259999999"/>
  </r>
  <r>
    <s v="Media"/>
    <s v="Incremental"/>
    <m/>
    <m/>
    <s v="ironsource_Post_ios14_5"/>
    <s v="Ironsource"/>
    <x v="11"/>
    <s v=" DTC"/>
    <x v="178"/>
    <s v="Post"/>
    <n v="0"/>
    <n v="350.41380270000002"/>
  </r>
  <r>
    <s v="Media"/>
    <s v="Incremental"/>
    <m/>
    <m/>
    <s v="ironsource_Post_ios14_5"/>
    <s v="Ironsource"/>
    <x v="11"/>
    <s v=" DTC"/>
    <x v="179"/>
    <s v="Post"/>
    <n v="0"/>
    <n v="310.30463950000001"/>
  </r>
  <r>
    <s v="Media"/>
    <s v="Incremental"/>
    <m/>
    <m/>
    <s v="ironsource_Post_ios14_5"/>
    <s v="Ironsource"/>
    <x v="11"/>
    <s v=" DTC"/>
    <x v="180"/>
    <s v="Post"/>
    <n v="0"/>
    <n v="277.01955340000001"/>
  </r>
  <r>
    <s v="Media"/>
    <s v="Incremental"/>
    <m/>
    <m/>
    <s v="ironsource_Post_ios14_5"/>
    <s v="Ironsource"/>
    <x v="11"/>
    <s v=" DTC"/>
    <x v="181"/>
    <s v="Post"/>
    <n v="0"/>
    <n v="256.92585300000002"/>
  </r>
  <r>
    <s v="Media"/>
    <s v="Incremental"/>
    <m/>
    <m/>
    <s v="ironsource_Post_ios14_5"/>
    <s v="Ironsource"/>
    <x v="11"/>
    <s v=" DTC"/>
    <x v="182"/>
    <s v="Post"/>
    <n v="0"/>
    <n v="248.27943930000001"/>
  </r>
  <r>
    <s v="Media"/>
    <s v="Incremental"/>
    <m/>
    <m/>
    <s v="ironsource_Post_ios14_5"/>
    <s v="Ironsource"/>
    <x v="11"/>
    <s v=" DTC"/>
    <x v="183"/>
    <s v="Post"/>
    <n v="0"/>
    <n v="236.4798959"/>
  </r>
  <r>
    <s v="Media"/>
    <s v="Incremental"/>
    <m/>
    <m/>
    <s v="ironsource_Post_ios14_5"/>
    <s v="Ironsource"/>
    <x v="11"/>
    <s v=" DTC"/>
    <x v="184"/>
    <s v="Post"/>
    <n v="0"/>
    <n v="227.4256365"/>
  </r>
  <r>
    <s v="Media"/>
    <s v="Incremental"/>
    <m/>
    <m/>
    <s v="ironsource_Post_ios14_5"/>
    <s v="Ironsource"/>
    <x v="11"/>
    <s v=" DTC"/>
    <x v="185"/>
    <s v="Post"/>
    <n v="0"/>
    <n v="215.0995471"/>
  </r>
  <r>
    <s v="Media"/>
    <s v="Incremental"/>
    <m/>
    <m/>
    <s v="ironsource_Post_ios14_5"/>
    <s v="Ironsource"/>
    <x v="11"/>
    <s v=" DTC"/>
    <x v="186"/>
    <s v="Post"/>
    <n v="0"/>
    <n v="197.34830479999999"/>
  </r>
  <r>
    <s v="Media"/>
    <s v="Incremental"/>
    <m/>
    <m/>
    <s v="ironsource_Post_ios14_5"/>
    <s v="Ironsource"/>
    <x v="11"/>
    <s v=" DTC"/>
    <x v="187"/>
    <s v="Post"/>
    <n v="0"/>
    <n v="179.56207420000001"/>
  </r>
  <r>
    <s v="Media"/>
    <s v="Incremental"/>
    <m/>
    <m/>
    <s v="ironsource_Post_ios14_5"/>
    <s v="Ironsource"/>
    <x v="11"/>
    <s v=" DTC"/>
    <x v="188"/>
    <s v="Post"/>
    <n v="0"/>
    <n v="165.8866214"/>
  </r>
  <r>
    <s v="Media"/>
    <s v="Incremental"/>
    <m/>
    <m/>
    <s v="ironsource_Post_ios14_5"/>
    <s v="Ironsource"/>
    <x v="11"/>
    <s v=" DTC"/>
    <x v="189"/>
    <s v="Post"/>
    <n v="0"/>
    <n v="172.24003970000001"/>
  </r>
  <r>
    <s v="Media"/>
    <s v="Incremental"/>
    <m/>
    <m/>
    <s v="ironsource_Post_ios14_5"/>
    <s v="Ironsource"/>
    <x v="11"/>
    <s v=" DTC"/>
    <x v="190"/>
    <s v="Post"/>
    <n v="0"/>
    <n v="181.09647430000001"/>
  </r>
  <r>
    <s v="Media"/>
    <s v="Incremental"/>
    <m/>
    <m/>
    <s v="ironsource_Post_ios14_5"/>
    <s v="Ironsource"/>
    <x v="11"/>
    <s v=" DTC"/>
    <x v="191"/>
    <s v="Post"/>
    <n v="0"/>
    <n v="191.46414139999999"/>
  </r>
  <r>
    <s v="Media"/>
    <s v="Incremental"/>
    <m/>
    <m/>
    <s v="ironsource_Post_ios14_5"/>
    <s v="Ironsource"/>
    <x v="11"/>
    <s v=" DTC"/>
    <x v="192"/>
    <s v="Post"/>
    <n v="0"/>
    <n v="204.35134020000001"/>
  </r>
  <r>
    <s v="Media"/>
    <s v="Incremental"/>
    <m/>
    <m/>
    <s v="ironsource_Post_ios14_5"/>
    <s v="Ironsource"/>
    <x v="11"/>
    <s v=" DTC"/>
    <x v="193"/>
    <s v="Post"/>
    <n v="0"/>
    <n v="221.1250632"/>
  </r>
  <r>
    <s v="Media"/>
    <s v="Incremental"/>
    <m/>
    <m/>
    <s v="ironsource_Post_ios14_5"/>
    <s v="Ironsource"/>
    <x v="11"/>
    <s v=" DTC"/>
    <x v="194"/>
    <s v="Post"/>
    <n v="0"/>
    <n v="249.8354205"/>
  </r>
  <r>
    <s v="Media"/>
    <s v="Incremental"/>
    <m/>
    <m/>
    <s v="ironsource_Post_ios14_5"/>
    <s v="Ironsource"/>
    <x v="11"/>
    <s v=" DTC"/>
    <x v="195"/>
    <s v="Post"/>
    <n v="0"/>
    <n v="321.80055599999997"/>
  </r>
  <r>
    <s v="Media"/>
    <s v="Incremental"/>
    <m/>
    <m/>
    <s v="ironsource_Post_ios14_5"/>
    <s v="Ironsource"/>
    <x v="11"/>
    <s v=" DTC"/>
    <x v="196"/>
    <s v="Post"/>
    <n v="0"/>
    <n v="363.21169400000002"/>
  </r>
  <r>
    <s v="Media"/>
    <s v="Incremental"/>
    <m/>
    <m/>
    <s v="ironsource_Post_ios14_5"/>
    <s v="Ironsource"/>
    <x v="11"/>
    <s v=" DTC"/>
    <x v="197"/>
    <s v="Post"/>
    <n v="0"/>
    <n v="378.39107150000001"/>
  </r>
  <r>
    <s v="Media"/>
    <s v="Incremental"/>
    <m/>
    <m/>
    <s v="ironsource_Post_ios14_5"/>
    <s v="Ironsource"/>
    <x v="11"/>
    <s v=" DTC"/>
    <x v="198"/>
    <s v="Post"/>
    <n v="0"/>
    <n v="366.9825032"/>
  </r>
  <r>
    <s v="Media"/>
    <s v="Incremental"/>
    <m/>
    <m/>
    <s v="ironsource_Post_ios14_5"/>
    <s v="Ironsource"/>
    <x v="11"/>
    <s v=" DTC"/>
    <x v="199"/>
    <s v="Post"/>
    <n v="0"/>
    <n v="342.76622739999999"/>
  </r>
  <r>
    <s v="Media"/>
    <s v="Incremental"/>
    <m/>
    <m/>
    <s v="ironsource_Post_ios14_5"/>
    <s v="Ironsource"/>
    <x v="11"/>
    <s v=" DTC"/>
    <x v="200"/>
    <s v="Post"/>
    <n v="0"/>
    <n v="313.96002229999999"/>
  </r>
  <r>
    <s v="Media"/>
    <s v="Incremental"/>
    <m/>
    <m/>
    <s v="ironsource_Post_ios14_5"/>
    <s v="Ironsource"/>
    <x v="11"/>
    <s v=" DTC"/>
    <x v="201"/>
    <s v="Post"/>
    <n v="0"/>
    <n v="284.92794720000001"/>
  </r>
  <r>
    <s v="Media"/>
    <s v="Incremental"/>
    <m/>
    <m/>
    <s v="ironsource_Post_ios14_5"/>
    <s v="Ironsource"/>
    <x v="11"/>
    <s v=" DTC"/>
    <x v="202"/>
    <s v="Post"/>
    <n v="0"/>
    <n v="252.44589339999999"/>
  </r>
  <r>
    <s v="Media"/>
    <s v="Incremental"/>
    <m/>
    <m/>
    <s v="ironsource_Post_ios14_5"/>
    <s v="Ironsource"/>
    <x v="11"/>
    <s v=" DTC"/>
    <x v="203"/>
    <s v="Post"/>
    <n v="0"/>
    <n v="234.51754450000001"/>
  </r>
  <r>
    <s v="Media"/>
    <s v="Incremental"/>
    <m/>
    <m/>
    <s v="ironsource_Post_ios14_5"/>
    <s v="Ironsource"/>
    <x v="11"/>
    <s v=" DTC"/>
    <x v="204"/>
    <s v="Post"/>
    <n v="0"/>
    <n v="222.6585158"/>
  </r>
  <r>
    <s v="Media"/>
    <s v="Incremental"/>
    <m/>
    <m/>
    <s v="ironsource_Post_ios14_5"/>
    <s v="Ironsource"/>
    <x v="11"/>
    <s v=" DTC"/>
    <x v="205"/>
    <s v="Post"/>
    <n v="0"/>
    <n v="214.39629389999999"/>
  </r>
  <r>
    <s v="Media"/>
    <s v="Incremental"/>
    <m/>
    <m/>
    <s v="ironsource_Post_ios14_5"/>
    <s v="Ironsource"/>
    <x v="11"/>
    <s v=" DTC"/>
    <x v="206"/>
    <s v="Post"/>
    <n v="0"/>
    <n v="204.47158339999999"/>
  </r>
  <r>
    <s v="Media"/>
    <s v="Incremental"/>
    <m/>
    <m/>
    <s v="ironsource_Post_ios14_5"/>
    <s v="Ironsource"/>
    <x v="11"/>
    <s v=" DTC"/>
    <x v="207"/>
    <s v="Post"/>
    <n v="0"/>
    <n v="196.08247009999999"/>
  </r>
  <r>
    <s v="Media"/>
    <s v="Incremental"/>
    <m/>
    <m/>
    <s v="ironsource_Post_ios14_5"/>
    <s v="Ironsource"/>
    <x v="11"/>
    <s v=" DTC"/>
    <x v="208"/>
    <s v="Post"/>
    <n v="0"/>
    <n v="198.67005829999999"/>
  </r>
  <r>
    <s v="Media"/>
    <s v="Incremental"/>
    <m/>
    <m/>
    <s v="ironsource_Post_ios14_5"/>
    <s v="Ironsource"/>
    <x v="11"/>
    <s v=" DTC"/>
    <x v="209"/>
    <s v="Post"/>
    <n v="0"/>
    <n v="207.65607069999999"/>
  </r>
  <r>
    <s v="Media"/>
    <s v="Incremental"/>
    <m/>
    <m/>
    <s v="ironsource_Post_ios14_5"/>
    <s v="Ironsource"/>
    <x v="11"/>
    <s v=" DTC"/>
    <x v="210"/>
    <s v="Post"/>
    <n v="0"/>
    <n v="213.5394493"/>
  </r>
  <r>
    <s v="Media"/>
    <s v="Incremental"/>
    <m/>
    <m/>
    <s v="ironsource_Post_ios14_5"/>
    <s v="Ironsource"/>
    <x v="11"/>
    <s v=" DTC"/>
    <x v="211"/>
    <s v="Post"/>
    <n v="0"/>
    <n v="214.20095910000001"/>
  </r>
  <r>
    <s v="Media"/>
    <s v="Incremental"/>
    <m/>
    <m/>
    <s v="ironsource_Post_ios14_5"/>
    <s v="Ironsource"/>
    <x v="11"/>
    <s v=" DTC"/>
    <x v="212"/>
    <s v="Post"/>
    <n v="0"/>
    <n v="212.9303333"/>
  </r>
  <r>
    <s v="Media"/>
    <s v="Incremental"/>
    <m/>
    <m/>
    <s v="ironsource_Post_ios14_5"/>
    <s v="Ironsource"/>
    <x v="11"/>
    <s v=" DTC"/>
    <x v="213"/>
    <s v="Post"/>
    <n v="0"/>
    <n v="216.87488020000001"/>
  </r>
  <r>
    <s v="Media"/>
    <s v="Incremental"/>
    <m/>
    <m/>
    <s v="ironsource_Pre_ios14_5"/>
    <s v="Ironsource"/>
    <x v="11"/>
    <s v=" DTC"/>
    <x v="0"/>
    <s v="Pre"/>
    <s v="Pre"/>
    <n v="34.229504900000002"/>
  </r>
  <r>
    <s v="Media"/>
    <s v="Incremental"/>
    <m/>
    <m/>
    <s v="ironsource_Pre_ios14_5"/>
    <s v="Ironsource"/>
    <x v="11"/>
    <s v=" DTC"/>
    <x v="1"/>
    <s v="Pre"/>
    <s v="Pre"/>
    <n v="72.656478000000007"/>
  </r>
  <r>
    <s v="Media"/>
    <s v="Incremental"/>
    <m/>
    <m/>
    <s v="ironsource_Pre_ios14_5"/>
    <s v="Ironsource"/>
    <x v="11"/>
    <s v=" DTC"/>
    <x v="2"/>
    <s v="Pre"/>
    <s v="Pre"/>
    <n v="110.11627350000001"/>
  </r>
  <r>
    <s v="Media"/>
    <s v="Incremental"/>
    <m/>
    <m/>
    <s v="ironsource_Pre_ios14_5"/>
    <s v="Ironsource"/>
    <x v="11"/>
    <s v=" DTC"/>
    <x v="3"/>
    <s v="Pre"/>
    <s v="Pre"/>
    <n v="142.64891549999999"/>
  </r>
  <r>
    <s v="Media"/>
    <s v="Incremental"/>
    <m/>
    <m/>
    <s v="ironsource_Pre_ios14_5"/>
    <s v="Ironsource"/>
    <x v="11"/>
    <s v=" DTC"/>
    <x v="4"/>
    <s v="Pre"/>
    <s v="Pre"/>
    <n v="177.14260479999999"/>
  </r>
  <r>
    <s v="Media"/>
    <s v="Incremental"/>
    <m/>
    <m/>
    <s v="ironsource_Pre_ios14_5"/>
    <s v="Ironsource"/>
    <x v="11"/>
    <s v=" DTC"/>
    <x v="5"/>
    <s v="Pre"/>
    <s v="Pre"/>
    <n v="210.47492059999999"/>
  </r>
  <r>
    <s v="Media"/>
    <s v="Incremental"/>
    <m/>
    <m/>
    <s v="ironsource_Pre_ios14_5"/>
    <s v="Ironsource"/>
    <x v="11"/>
    <s v=" DTC"/>
    <x v="6"/>
    <s v="Pre"/>
    <s v="Pre"/>
    <n v="243.1492078"/>
  </r>
  <r>
    <s v="Media"/>
    <s v="Incremental"/>
    <m/>
    <m/>
    <s v="ironsource_Pre_ios14_5"/>
    <s v="Ironsource"/>
    <x v="11"/>
    <s v=" DTC"/>
    <x v="7"/>
    <s v="Pre"/>
    <s v="Pre"/>
    <n v="369.61626159999997"/>
  </r>
  <r>
    <s v="Media"/>
    <s v="Incremental"/>
    <m/>
    <m/>
    <s v="ironsource_Pre_ios14_5"/>
    <s v="Ironsource"/>
    <x v="11"/>
    <s v=" DTC"/>
    <x v="8"/>
    <s v="Pre"/>
    <s v="Pre"/>
    <n v="533.10026049999999"/>
  </r>
  <r>
    <s v="Media"/>
    <s v="Incremental"/>
    <m/>
    <m/>
    <s v="ironsource_Pre_ios14_5"/>
    <s v="Ironsource"/>
    <x v="11"/>
    <s v=" DTC"/>
    <x v="9"/>
    <s v="Pre"/>
    <s v="Pre"/>
    <n v="719.55999429999997"/>
  </r>
  <r>
    <s v="Media"/>
    <s v="Incremental"/>
    <m/>
    <m/>
    <s v="ironsource_Pre_ios14_5"/>
    <s v="Ironsource"/>
    <x v="11"/>
    <s v=" DTC"/>
    <x v="10"/>
    <s v="Pre"/>
    <s v="Pre"/>
    <n v="930.48111989999995"/>
  </r>
  <r>
    <s v="Media"/>
    <s v="Incremental"/>
    <m/>
    <m/>
    <s v="ironsource_Pre_ios14_5"/>
    <s v="Ironsource"/>
    <x v="11"/>
    <s v=" DTC"/>
    <x v="11"/>
    <s v="Pre"/>
    <s v="Pre"/>
    <n v="1085.5427212"/>
  </r>
  <r>
    <s v="Media"/>
    <s v="Incremental"/>
    <m/>
    <m/>
    <s v="ironsource_Pre_ios14_5"/>
    <s v="Ironsource"/>
    <x v="11"/>
    <s v=" DTC"/>
    <x v="12"/>
    <s v="Pre"/>
    <s v="Pre"/>
    <n v="1248.3229249000001"/>
  </r>
  <r>
    <s v="Media"/>
    <s v="Incremental"/>
    <m/>
    <m/>
    <s v="ironsource_Pre_ios14_5"/>
    <s v="Ironsource"/>
    <x v="11"/>
    <s v=" DTC"/>
    <x v="13"/>
    <s v="Pre"/>
    <s v="Pre"/>
    <n v="1408.0068796"/>
  </r>
  <r>
    <s v="Media"/>
    <s v="Incremental"/>
    <m/>
    <m/>
    <s v="ironsource_Pre_ios14_5"/>
    <s v="Ironsource"/>
    <x v="11"/>
    <s v=" DTC"/>
    <x v="14"/>
    <s v="Pre"/>
    <s v="Pre"/>
    <n v="1563.2046336999999"/>
  </r>
  <r>
    <s v="Media"/>
    <s v="Incremental"/>
    <m/>
    <m/>
    <s v="ironsource_Pre_ios14_5"/>
    <s v="Ironsource"/>
    <x v="11"/>
    <s v=" DTC"/>
    <x v="15"/>
    <s v="Pre"/>
    <s v="Pre"/>
    <n v="1699.5223470000001"/>
  </r>
  <r>
    <s v="Media"/>
    <s v="Incremental"/>
    <m/>
    <m/>
    <s v="ironsource_Pre_ios14_5"/>
    <s v="Ironsource"/>
    <x v="11"/>
    <s v=" DTC"/>
    <x v="16"/>
    <s v="Pre"/>
    <s v="Pre"/>
    <n v="1794.1568806"/>
  </r>
  <r>
    <s v="Media"/>
    <s v="Incremental"/>
    <m/>
    <m/>
    <s v="ironsource_Pre_ios14_5"/>
    <s v="Ironsource"/>
    <x v="11"/>
    <s v=" DTC"/>
    <x v="17"/>
    <s v="Pre"/>
    <s v="Pre"/>
    <n v="1852.0436331000001"/>
  </r>
  <r>
    <s v="Media"/>
    <s v="Incremental"/>
    <m/>
    <m/>
    <s v="ironsource_Pre_ios14_5"/>
    <s v="Ironsource"/>
    <x v="11"/>
    <s v=" DTC"/>
    <x v="18"/>
    <s v="Pre"/>
    <s v="Pre"/>
    <n v="1741.0744276"/>
  </r>
  <r>
    <s v="Media"/>
    <s v="Incremental"/>
    <m/>
    <m/>
    <s v="ironsource_Pre_ios14_5"/>
    <s v="Ironsource"/>
    <x v="11"/>
    <s v=" DTC"/>
    <x v="19"/>
    <s v="Pre"/>
    <s v="Pre"/>
    <n v="1636.7831561"/>
  </r>
  <r>
    <s v="Media"/>
    <s v="Incremental"/>
    <m/>
    <m/>
    <s v="ironsource_Pre_ios14_5"/>
    <s v="Ironsource"/>
    <x v="11"/>
    <s v=" DTC"/>
    <x v="20"/>
    <s v="Pre"/>
    <s v="Pre"/>
    <n v="1513.4760808999999"/>
  </r>
  <r>
    <s v="Media"/>
    <s v="Incremental"/>
    <m/>
    <m/>
    <s v="ironsource_Pre_ios14_5"/>
    <s v="Ironsource"/>
    <x v="11"/>
    <s v=" DTC"/>
    <x v="21"/>
    <s v="Pre"/>
    <s v="Pre"/>
    <n v="1368.9338622"/>
  </r>
  <r>
    <s v="Media"/>
    <s v="Incremental"/>
    <m/>
    <m/>
    <s v="ironsource_Pre_ios14_5"/>
    <s v="Ironsource"/>
    <x v="11"/>
    <s v=" DTC"/>
    <x v="22"/>
    <s v="Pre"/>
    <s v="Pre"/>
    <n v="1252.3673125"/>
  </r>
  <r>
    <s v="Media"/>
    <s v="Incremental"/>
    <m/>
    <m/>
    <s v="ironsource_Pre_ios14_5"/>
    <s v="Ironsource"/>
    <x v="11"/>
    <s v=" DTC"/>
    <x v="23"/>
    <s v="Pre"/>
    <s v="Pre"/>
    <n v="1140.5452405000001"/>
  </r>
  <r>
    <s v="Media"/>
    <s v="Incremental"/>
    <m/>
    <m/>
    <s v="ironsource_Pre_ios14_5"/>
    <s v="Ironsource"/>
    <x v="11"/>
    <s v=" DTC"/>
    <x v="24"/>
    <s v="Pre"/>
    <s v="Pre"/>
    <n v="1007.4260464"/>
  </r>
  <r>
    <s v="Media"/>
    <s v="Incremental"/>
    <m/>
    <m/>
    <s v="ironsource_Pre_ios14_5"/>
    <s v="Ironsource"/>
    <x v="11"/>
    <s v=" DTC"/>
    <x v="25"/>
    <s v="Pre"/>
    <s v="Pre"/>
    <n v="875.70404429999996"/>
  </r>
  <r>
    <s v="Media"/>
    <s v="Incremental"/>
    <m/>
    <m/>
    <s v="ironsource_Pre_ios14_5"/>
    <s v="Ironsource"/>
    <x v="11"/>
    <s v=" DTC"/>
    <x v="26"/>
    <s v="Pre"/>
    <s v="Pre"/>
    <n v="754.09546569999998"/>
  </r>
  <r>
    <s v="Media"/>
    <s v="Incremental"/>
    <m/>
    <m/>
    <s v="ironsource_Pre_ios14_5"/>
    <s v="Ironsource"/>
    <x v="11"/>
    <s v=" DTC"/>
    <x v="27"/>
    <s v="Pre"/>
    <s v="Pre"/>
    <n v="695.61934189999999"/>
  </r>
  <r>
    <s v="Media"/>
    <s v="Incremental"/>
    <m/>
    <m/>
    <s v="ironsource_Pre_ios14_5"/>
    <s v="Ironsource"/>
    <x v="11"/>
    <s v=" DTC"/>
    <x v="28"/>
    <s v="Pre"/>
    <s v="Pre"/>
    <n v="647.98017749999997"/>
  </r>
  <r>
    <s v="Media"/>
    <s v="Incremental"/>
    <m/>
    <m/>
    <s v="ironsource_Pre_ios14_5"/>
    <s v="Ironsource"/>
    <x v="11"/>
    <s v=" DTC"/>
    <x v="29"/>
    <s v="Pre"/>
    <s v="Pre"/>
    <n v="629.02518150000003"/>
  </r>
  <r>
    <s v="Media"/>
    <s v="Incremental"/>
    <m/>
    <m/>
    <s v="ironsource_Pre_ios14_5"/>
    <s v="Ironsource"/>
    <x v="11"/>
    <s v=" DTC"/>
    <x v="30"/>
    <s v="Pre"/>
    <s v="Pre"/>
    <n v="627.10645890000001"/>
  </r>
  <r>
    <s v="Media"/>
    <s v="Incremental"/>
    <m/>
    <m/>
    <s v="ironsource_Pre_ios14_5"/>
    <s v="Ironsource"/>
    <x v="11"/>
    <s v=" DTC"/>
    <x v="31"/>
    <s v="Pre"/>
    <s v="Pre"/>
    <n v="635.01661230000002"/>
  </r>
  <r>
    <s v="Media"/>
    <s v="Incremental"/>
    <m/>
    <m/>
    <s v="ironsource_Pre_ios14_5"/>
    <s v="Ironsource"/>
    <x v="11"/>
    <s v=" DTC"/>
    <x v="32"/>
    <s v="Pre"/>
    <s v="Pre"/>
    <n v="639.82408229999999"/>
  </r>
  <r>
    <s v="Media"/>
    <s v="Incremental"/>
    <m/>
    <m/>
    <s v="ironsource_Pre_ios14_5"/>
    <s v="Ironsource"/>
    <x v="11"/>
    <s v=" DTC"/>
    <x v="33"/>
    <s v="Pre"/>
    <s v="Pre"/>
    <n v="651.17756380000003"/>
  </r>
  <r>
    <s v="Media"/>
    <s v="Incremental"/>
    <m/>
    <m/>
    <s v="ironsource_Pre_ios14_5"/>
    <s v="Ironsource"/>
    <x v="11"/>
    <s v=" DTC"/>
    <x v="34"/>
    <s v="Pre"/>
    <s v="Pre"/>
    <n v="665.67367420000005"/>
  </r>
  <r>
    <s v="Media"/>
    <s v="Incremental"/>
    <m/>
    <m/>
    <s v="ironsource_Pre_ios14_5"/>
    <s v="Ironsource"/>
    <x v="11"/>
    <s v=" DTC"/>
    <x v="35"/>
    <s v="Pre"/>
    <s v="Pre"/>
    <n v="677.70109419999994"/>
  </r>
  <r>
    <s v="Media"/>
    <s v="Incremental"/>
    <m/>
    <m/>
    <s v="ironsource_Pre_ios14_5"/>
    <s v="Ironsource"/>
    <x v="11"/>
    <s v=" DTC"/>
    <x v="36"/>
    <s v="Pre"/>
    <s v="Pre"/>
    <n v="682.92784489999997"/>
  </r>
  <r>
    <s v="Media"/>
    <s v="Incremental"/>
    <m/>
    <m/>
    <s v="ironsource_Pre_ios14_5"/>
    <s v="Ironsource"/>
    <x v="11"/>
    <s v=" DTC"/>
    <x v="37"/>
    <s v="Pre"/>
    <s v="Pre"/>
    <n v="682.9224428"/>
  </r>
  <r>
    <s v="Media"/>
    <s v="Incremental"/>
    <m/>
    <m/>
    <s v="ironsource_Pre_ios14_5"/>
    <s v="Ironsource"/>
    <x v="11"/>
    <s v=" DTC"/>
    <x v="38"/>
    <s v="Pre"/>
    <s v="Pre"/>
    <n v="674.8249108"/>
  </r>
  <r>
    <s v="Media"/>
    <s v="Incremental"/>
    <m/>
    <m/>
    <s v="ironsource_Pre_ios14_5"/>
    <s v="Ironsource"/>
    <x v="11"/>
    <s v=" DTC"/>
    <x v="39"/>
    <s v="Pre"/>
    <s v="Pre"/>
    <n v="662.34598400000004"/>
  </r>
  <r>
    <s v="Media"/>
    <s v="Incremental"/>
    <m/>
    <m/>
    <s v="ironsource_Pre_ios14_5"/>
    <s v="Ironsource"/>
    <x v="11"/>
    <s v=" DTC"/>
    <x v="40"/>
    <s v="Pre"/>
    <s v="Pre"/>
    <n v="643.86853789999998"/>
  </r>
  <r>
    <s v="Media"/>
    <s v="Incremental"/>
    <m/>
    <m/>
    <s v="ironsource_Pre_ios14_5"/>
    <s v="Ironsource"/>
    <x v="11"/>
    <s v=" DTC"/>
    <x v="41"/>
    <s v="Pre"/>
    <s v="Pre"/>
    <n v="630.00038059999997"/>
  </r>
  <r>
    <s v="Media"/>
    <s v="Incremental"/>
    <m/>
    <m/>
    <s v="ironsource_Pre_ios14_5"/>
    <s v="Ironsource"/>
    <x v="11"/>
    <s v=" DTC"/>
    <x v="42"/>
    <s v="Pre"/>
    <s v="Pre"/>
    <n v="612.21198170000002"/>
  </r>
  <r>
    <s v="Media"/>
    <s v="Incremental"/>
    <m/>
    <m/>
    <s v="ironsource_Pre_ios14_5"/>
    <s v="Ironsource"/>
    <x v="11"/>
    <s v=" DTC"/>
    <x v="43"/>
    <s v="Pre"/>
    <s v="Pre"/>
    <n v="599.62241979999999"/>
  </r>
  <r>
    <s v="Media"/>
    <s v="Incremental"/>
    <m/>
    <m/>
    <s v="ironsource_Pre_ios14_5"/>
    <s v="Ironsource"/>
    <x v="11"/>
    <s v=" DTC"/>
    <x v="44"/>
    <s v="Pre"/>
    <s v="Pre"/>
    <n v="585.49234030000002"/>
  </r>
  <r>
    <s v="Media"/>
    <s v="Incremental"/>
    <m/>
    <m/>
    <s v="ironsource_Pre_ios14_5"/>
    <s v="Ironsource"/>
    <x v="11"/>
    <s v=" DTC"/>
    <x v="45"/>
    <s v="Pre"/>
    <s v="Pre"/>
    <n v="578.17882870000005"/>
  </r>
  <r>
    <s v="Media"/>
    <s v="Incremental"/>
    <m/>
    <m/>
    <s v="ironsource_Pre_ios14_5"/>
    <s v="Ironsource"/>
    <x v="11"/>
    <s v=" DTC"/>
    <x v="46"/>
    <s v="Pre"/>
    <s v="Pre"/>
    <n v="565.11312899999996"/>
  </r>
  <r>
    <s v="Media"/>
    <s v="Incremental"/>
    <m/>
    <m/>
    <s v="ironsource_Pre_ios14_5"/>
    <s v="Ironsource"/>
    <x v="11"/>
    <s v=" DTC"/>
    <x v="47"/>
    <s v="Pre"/>
    <s v="Pre"/>
    <n v="544.36418260000005"/>
  </r>
  <r>
    <s v="Media"/>
    <s v="Incremental"/>
    <m/>
    <m/>
    <s v="ironsource_Pre_ios14_5"/>
    <s v="Ironsource"/>
    <x v="11"/>
    <s v=" DTC"/>
    <x v="48"/>
    <s v="Pre"/>
    <s v="Pre"/>
    <n v="518.87260490000006"/>
  </r>
  <r>
    <s v="Media"/>
    <s v="Incremental"/>
    <m/>
    <m/>
    <s v="ironsource_Pre_ios14_5"/>
    <s v="Ironsource"/>
    <x v="11"/>
    <s v=" DTC"/>
    <x v="49"/>
    <s v="Pre"/>
    <s v="Pre"/>
    <n v="489.37588799999997"/>
  </r>
  <r>
    <s v="Media"/>
    <s v="Incremental"/>
    <m/>
    <m/>
    <s v="ironsource_Pre_ios14_5"/>
    <s v="Ironsource"/>
    <x v="11"/>
    <s v=" DTC"/>
    <x v="50"/>
    <s v="Pre"/>
    <s v="Pre"/>
    <n v="479.50633169999998"/>
  </r>
  <r>
    <s v="Media"/>
    <s v="Incremental"/>
    <m/>
    <m/>
    <s v="ironsource_Pre_ios14_5"/>
    <s v="Ironsource"/>
    <x v="11"/>
    <s v=" DTC"/>
    <x v="51"/>
    <s v="Pre"/>
    <s v="Pre"/>
    <n v="468.61087850000001"/>
  </r>
  <r>
    <s v="Media"/>
    <s v="Incremental"/>
    <m/>
    <m/>
    <s v="ironsource_Pre_ios14_5"/>
    <s v="Ironsource"/>
    <x v="11"/>
    <s v=" DTC"/>
    <x v="52"/>
    <s v="Pre"/>
    <s v="Pre"/>
    <n v="439.68941760000001"/>
  </r>
  <r>
    <s v="Media"/>
    <s v="Incremental"/>
    <m/>
    <m/>
    <s v="ironsource_Pre_ios14_5"/>
    <s v="Ironsource"/>
    <x v="11"/>
    <s v=" DTC"/>
    <x v="53"/>
    <s v="Pre"/>
    <s v="Pre"/>
    <n v="415.1902283"/>
  </r>
  <r>
    <s v="Media"/>
    <s v="Incremental"/>
    <m/>
    <m/>
    <s v="ironsource_Pre_ios14_5"/>
    <s v="Ironsource"/>
    <x v="11"/>
    <s v=" DTC"/>
    <x v="54"/>
    <s v="Pre"/>
    <s v="Pre"/>
    <n v="396.62867590000002"/>
  </r>
  <r>
    <s v="Media"/>
    <s v="Incremental"/>
    <m/>
    <m/>
    <s v="ironsource_Pre_ios14_5"/>
    <s v="Ironsource"/>
    <x v="11"/>
    <s v=" DTC"/>
    <x v="55"/>
    <s v="Pre"/>
    <s v="Pre"/>
    <n v="386.15511140000001"/>
  </r>
  <r>
    <s v="Media"/>
    <s v="Incremental"/>
    <m/>
    <m/>
    <s v="ironsource_Pre_ios14_5"/>
    <s v="Ironsource"/>
    <x v="11"/>
    <s v=" DTC"/>
    <x v="56"/>
    <s v="Pre"/>
    <s v="Pre"/>
    <n v="378.95285030000002"/>
  </r>
  <r>
    <s v="Media"/>
    <s v="Incremental"/>
    <m/>
    <m/>
    <s v="ironsource_Pre_ios14_5"/>
    <s v="Ironsource"/>
    <x v="11"/>
    <s v=" DTC"/>
    <x v="57"/>
    <s v="Post"/>
    <s v="Post"/>
    <n v="365.22558930000002"/>
  </r>
  <r>
    <s v="Media"/>
    <s v="Incremental"/>
    <m/>
    <m/>
    <s v="ironsource_Pre_ios14_5"/>
    <s v="Ironsource"/>
    <x v="11"/>
    <s v=" DTC"/>
    <x v="58"/>
    <s v="Post"/>
    <s v="Post"/>
    <n v="333.40532230000002"/>
  </r>
  <r>
    <s v="Media"/>
    <s v="Incremental"/>
    <m/>
    <m/>
    <s v="ironsource_Pre_ios14_5"/>
    <s v="Ironsource"/>
    <x v="11"/>
    <s v=" DTC"/>
    <x v="59"/>
    <s v="Post"/>
    <s v="Post"/>
    <n v="292.86433840000001"/>
  </r>
  <r>
    <s v="Media"/>
    <s v="Incremental"/>
    <m/>
    <m/>
    <s v="ironsource_Pre_ios14_5"/>
    <s v="Ironsource"/>
    <x v="11"/>
    <s v=" DTC"/>
    <x v="60"/>
    <s v="Post"/>
    <s v="Post"/>
    <n v="252.8838744"/>
  </r>
  <r>
    <s v="Media"/>
    <s v="Incremental"/>
    <m/>
    <m/>
    <s v="ironsource_Pre_ios14_5"/>
    <s v="Ironsource"/>
    <x v="11"/>
    <s v=" DTC"/>
    <x v="61"/>
    <s v="Post"/>
    <s v="Post"/>
    <n v="209.65352569999999"/>
  </r>
  <r>
    <s v="Media"/>
    <s v="Incremental"/>
    <m/>
    <m/>
    <s v="ironsource_Pre_ios14_5"/>
    <s v="Ironsource"/>
    <x v="11"/>
    <s v=" DTC"/>
    <x v="62"/>
    <s v="Post"/>
    <s v="Post"/>
    <n v="166.48648320000001"/>
  </r>
  <r>
    <s v="Media"/>
    <s v="Incremental"/>
    <m/>
    <m/>
    <s v="ironsource_Pre_ios14_5"/>
    <s v="Ironsource"/>
    <x v="11"/>
    <s v=" DTC"/>
    <x v="63"/>
    <s v="Post"/>
    <s v="Post"/>
    <n v="128.23384160000001"/>
  </r>
  <r>
    <s v="Media"/>
    <s v="Incremental"/>
    <m/>
    <m/>
    <s v="ironsource_Pre_ios14_5"/>
    <s v="Ironsource"/>
    <x v="11"/>
    <s v=" DTC"/>
    <x v="64"/>
    <s v="Post"/>
    <s v="Post"/>
    <n v="95.679372900000004"/>
  </r>
  <r>
    <s v="Media"/>
    <s v="Incremental"/>
    <m/>
    <m/>
    <s v="ironsource_Pre_ios14_5"/>
    <s v="Ironsource"/>
    <x v="11"/>
    <s v=" DTC"/>
    <x v="65"/>
    <s v="Post"/>
    <s v="Post"/>
    <n v="61.789120599999997"/>
  </r>
  <r>
    <s v="Media"/>
    <s v="Incremental"/>
    <m/>
    <m/>
    <s v="ironsource_Pre_ios14_5"/>
    <s v="Ironsource"/>
    <x v="11"/>
    <s v=" DTC"/>
    <x v="66"/>
    <s v="Post"/>
    <s v="Post"/>
    <n v="28.197231599999999"/>
  </r>
  <r>
    <s v="Media"/>
    <s v="Incremental"/>
    <m/>
    <m/>
    <s v="ironsource_Pre_ios14_5"/>
    <s v="Ironsource"/>
    <x v="11"/>
    <s v=" DTC"/>
    <x v="67"/>
    <s v="Post"/>
    <s v="Post"/>
    <n v="0"/>
  </r>
  <r>
    <s v="Media"/>
    <s v="Incremental"/>
    <m/>
    <m/>
    <s v="ironsource_Pre_ios14_5"/>
    <s v="Ironsource"/>
    <x v="11"/>
    <s v=" DTC"/>
    <x v="68"/>
    <s v="Post"/>
    <s v="Post"/>
    <n v="0"/>
  </r>
  <r>
    <s v="Media"/>
    <s v="Incremental"/>
    <m/>
    <m/>
    <s v="ironsource_Pre_ios14_5"/>
    <s v="Ironsource"/>
    <x v="11"/>
    <s v=" DTC"/>
    <x v="69"/>
    <s v="Post"/>
    <s v="Post"/>
    <n v="0"/>
  </r>
  <r>
    <s v="Media"/>
    <s v="Incremental"/>
    <m/>
    <m/>
    <s v="ironsource_Pre_ios14_5"/>
    <s v="Ironsource"/>
    <x v="11"/>
    <s v=" DTC"/>
    <x v="70"/>
    <s v="Post"/>
    <s v="Post"/>
    <n v="0"/>
  </r>
  <r>
    <s v="Media"/>
    <s v="Incremental"/>
    <m/>
    <m/>
    <s v="ironsource_Pre_ios14_5"/>
    <s v="Ironsource"/>
    <x v="11"/>
    <s v=" DTC"/>
    <x v="71"/>
    <s v="Post"/>
    <s v="Post"/>
    <n v="0"/>
  </r>
  <r>
    <s v="Media"/>
    <s v="Incremental"/>
    <m/>
    <m/>
    <s v="ironsource_Pre_ios14_5"/>
    <s v="Ironsource"/>
    <x v="11"/>
    <s v=" DTC"/>
    <x v="72"/>
    <s v="Post"/>
    <s v="Post"/>
    <n v="0"/>
  </r>
  <r>
    <s v="Media"/>
    <s v="Incremental"/>
    <m/>
    <m/>
    <s v="ironsource_Pre_ios14_5"/>
    <s v="Ironsource"/>
    <x v="11"/>
    <s v=" DTC"/>
    <x v="73"/>
    <s v="Post"/>
    <s v="Post"/>
    <n v="0"/>
  </r>
  <r>
    <s v="Media"/>
    <s v="Incremental"/>
    <m/>
    <m/>
    <s v="ironsource_Pre_ios14_5"/>
    <s v="Ironsource"/>
    <x v="11"/>
    <s v=" DTC"/>
    <x v="74"/>
    <s v="Post"/>
    <s v="Post"/>
    <n v="0"/>
  </r>
  <r>
    <s v="Media"/>
    <s v="Incremental"/>
    <m/>
    <m/>
    <s v="ironsource_Pre_ios14_5"/>
    <s v="Ironsource"/>
    <x v="11"/>
    <s v=" DTC"/>
    <x v="75"/>
    <s v="Post"/>
    <s v="Post"/>
    <n v="0"/>
  </r>
  <r>
    <s v="Media"/>
    <s v="Incremental"/>
    <m/>
    <m/>
    <s v="ironsource_Pre_ios14_5"/>
    <s v="Ironsource"/>
    <x v="11"/>
    <s v=" DTC"/>
    <x v="76"/>
    <s v="Post"/>
    <s v="Post"/>
    <n v="0"/>
  </r>
  <r>
    <s v="Media"/>
    <s v="Incremental"/>
    <m/>
    <m/>
    <s v="ironsource_Pre_ios14_5"/>
    <s v="Ironsource"/>
    <x v="11"/>
    <s v=" DTC"/>
    <x v="77"/>
    <s v="Post"/>
    <s v="Post"/>
    <n v="0"/>
  </r>
  <r>
    <s v="Media"/>
    <s v="Incremental"/>
    <m/>
    <m/>
    <s v="ironsource_Pre_ios14_5"/>
    <s v="Ironsource"/>
    <x v="11"/>
    <s v=" DTC"/>
    <x v="78"/>
    <s v="Post"/>
    <s v="Post"/>
    <n v="0"/>
  </r>
  <r>
    <s v="Media"/>
    <s v="Incremental"/>
    <m/>
    <m/>
    <s v="ironsource_Pre_ios14_5"/>
    <s v="Ironsource"/>
    <x v="11"/>
    <s v=" DTC"/>
    <x v="79"/>
    <s v="Post"/>
    <s v="Post"/>
    <n v="0"/>
  </r>
  <r>
    <s v="Media"/>
    <s v="Incremental"/>
    <m/>
    <m/>
    <s v="ironsource_Pre_ios14_5"/>
    <s v="Ironsource"/>
    <x v="11"/>
    <s v=" DTC"/>
    <x v="80"/>
    <s v="Post"/>
    <s v="Post"/>
    <n v="0"/>
  </r>
  <r>
    <s v="Media"/>
    <s v="Incremental"/>
    <m/>
    <m/>
    <s v="ironsource_Pre_ios14_5"/>
    <s v="Ironsource"/>
    <x v="11"/>
    <s v=" DTC"/>
    <x v="81"/>
    <s v="Post"/>
    <s v="Post"/>
    <n v="0"/>
  </r>
  <r>
    <s v="Media"/>
    <s v="Incremental"/>
    <m/>
    <m/>
    <s v="ironsource_Pre_ios14_5"/>
    <s v="Ironsource"/>
    <x v="11"/>
    <s v=" DTC"/>
    <x v="82"/>
    <s v="Post"/>
    <s v="Post"/>
    <n v="0"/>
  </r>
  <r>
    <s v="Media"/>
    <s v="Incremental"/>
    <m/>
    <m/>
    <s v="ironsource_Pre_ios14_5"/>
    <s v="Ironsource"/>
    <x v="11"/>
    <s v=" DTC"/>
    <x v="83"/>
    <s v="Post"/>
    <s v="Post"/>
    <n v="0"/>
  </r>
  <r>
    <s v="Media"/>
    <s v="Incremental"/>
    <m/>
    <m/>
    <s v="ironsource_Pre_ios14_5"/>
    <s v="Ironsource"/>
    <x v="11"/>
    <s v=" DTC"/>
    <x v="84"/>
    <s v="Post"/>
    <s v="Post"/>
    <n v="0"/>
  </r>
  <r>
    <s v="Media"/>
    <s v="Incremental"/>
    <m/>
    <m/>
    <s v="ironsource_Pre_ios14_5"/>
    <s v="Ironsource"/>
    <x v="11"/>
    <s v=" DTC"/>
    <x v="85"/>
    <s v="Post"/>
    <s v="Post"/>
    <n v="0"/>
  </r>
  <r>
    <s v="Media"/>
    <s v="Incremental"/>
    <m/>
    <m/>
    <s v="ironsource_Pre_ios14_5"/>
    <s v="Ironsource"/>
    <x v="11"/>
    <s v=" DTC"/>
    <x v="86"/>
    <s v="Post"/>
    <s v="Post"/>
    <n v="0"/>
  </r>
  <r>
    <s v="Media"/>
    <s v="Incremental"/>
    <m/>
    <m/>
    <s v="ironsource_Pre_ios14_5"/>
    <s v="Ironsource"/>
    <x v="11"/>
    <s v=" DTC"/>
    <x v="87"/>
    <s v="Post"/>
    <s v="Post"/>
    <n v="0"/>
  </r>
  <r>
    <s v="Media"/>
    <s v="Incremental"/>
    <m/>
    <m/>
    <s v="ironsource_Pre_ios14_5"/>
    <s v="Ironsource"/>
    <x v="11"/>
    <s v=" DTC"/>
    <x v="88"/>
    <s v="Post"/>
    <s v="Post"/>
    <n v="0"/>
  </r>
  <r>
    <s v="Media"/>
    <s v="Incremental"/>
    <m/>
    <m/>
    <s v="ironsource_Pre_ios14_5"/>
    <s v="Ironsource"/>
    <x v="11"/>
    <s v=" DTC"/>
    <x v="89"/>
    <s v="Post"/>
    <s v="Post"/>
    <n v="0"/>
  </r>
  <r>
    <s v="Media"/>
    <s v="Incremental"/>
    <m/>
    <m/>
    <s v="ironsource_Pre_ios14_5"/>
    <s v="Ironsource"/>
    <x v="11"/>
    <s v=" DTC"/>
    <x v="90"/>
    <s v="Post"/>
    <s v="Post"/>
    <n v="0"/>
  </r>
  <r>
    <s v="Media"/>
    <s v="Incremental"/>
    <m/>
    <m/>
    <s v="ironsource_Pre_ios14_5"/>
    <s v="Ironsource"/>
    <x v="11"/>
    <s v=" DTC"/>
    <x v="91"/>
    <s v="Post"/>
    <s v="Post"/>
    <n v="0"/>
  </r>
  <r>
    <s v="Media"/>
    <s v="Incremental"/>
    <m/>
    <m/>
    <s v="ironsource_Pre_ios14_5"/>
    <s v="Ironsource"/>
    <x v="11"/>
    <s v=" DTC"/>
    <x v="92"/>
    <s v="Post"/>
    <s v="Post"/>
    <n v="0"/>
  </r>
  <r>
    <s v="Media"/>
    <s v="Incremental"/>
    <m/>
    <m/>
    <s v="ironsource_Pre_ios14_5"/>
    <s v="Ironsource"/>
    <x v="11"/>
    <s v=" DTC"/>
    <x v="93"/>
    <s v="Post"/>
    <s v="Post"/>
    <n v="0"/>
  </r>
  <r>
    <s v="Media"/>
    <s v="Incremental"/>
    <m/>
    <m/>
    <s v="ironsource_Pre_ios14_5"/>
    <s v="Ironsource"/>
    <x v="11"/>
    <s v=" DTC"/>
    <x v="94"/>
    <s v="Post"/>
    <s v="Post"/>
    <n v="0"/>
  </r>
  <r>
    <s v="Media"/>
    <s v="Incremental"/>
    <m/>
    <m/>
    <s v="ironsource_Pre_ios14_5"/>
    <s v="Ironsource"/>
    <x v="11"/>
    <s v=" DTC"/>
    <x v="95"/>
    <s v="Post"/>
    <s v="Post"/>
    <n v="0"/>
  </r>
  <r>
    <s v="Media"/>
    <s v="Incremental"/>
    <m/>
    <m/>
    <s v="ironsource_Pre_ios14_5"/>
    <s v="Ironsource"/>
    <x v="11"/>
    <s v=" DTC"/>
    <x v="96"/>
    <s v="Post"/>
    <s v="Post"/>
    <n v="0"/>
  </r>
  <r>
    <s v="Media"/>
    <s v="Incremental"/>
    <m/>
    <m/>
    <s v="ironsource_Pre_ios14_5"/>
    <s v="Ironsource"/>
    <x v="11"/>
    <s v=" DTC"/>
    <x v="97"/>
    <s v="Post"/>
    <s v="Post"/>
    <n v="0"/>
  </r>
  <r>
    <s v="Media"/>
    <s v="Incremental"/>
    <m/>
    <m/>
    <s v="ironsource_Pre_ios14_5"/>
    <s v="Ironsource"/>
    <x v="11"/>
    <s v=" DTC"/>
    <x v="98"/>
    <s v="Post"/>
    <s v="Post"/>
    <n v="0"/>
  </r>
  <r>
    <s v="Media"/>
    <s v="Incremental"/>
    <m/>
    <m/>
    <s v="ironsource_Pre_ios14_5"/>
    <s v="Ironsource"/>
    <x v="11"/>
    <s v=" DTC"/>
    <x v="99"/>
    <s v="Post"/>
    <s v="Post"/>
    <n v="0"/>
  </r>
  <r>
    <s v="Media"/>
    <s v="Incremental"/>
    <m/>
    <m/>
    <s v="ironsource_Pre_ios14_5"/>
    <s v="Ironsource"/>
    <x v="11"/>
    <s v=" DTC"/>
    <x v="100"/>
    <s v="Post"/>
    <s v="Post"/>
    <n v="0"/>
  </r>
  <r>
    <s v="Media"/>
    <s v="Incremental"/>
    <m/>
    <m/>
    <s v="ironsource_Pre_ios14_5"/>
    <s v="Ironsource"/>
    <x v="11"/>
    <s v=" DTC"/>
    <x v="101"/>
    <s v="Post"/>
    <s v="Post"/>
    <n v="0"/>
  </r>
  <r>
    <s v="Media"/>
    <s v="Incremental"/>
    <m/>
    <m/>
    <s v="ironsource_Pre_ios14_5"/>
    <s v="Ironsource"/>
    <x v="11"/>
    <s v=" DTC"/>
    <x v="102"/>
    <s v="Post"/>
    <s v="Post"/>
    <n v="0"/>
  </r>
  <r>
    <s v="Media"/>
    <s v="Incremental"/>
    <m/>
    <m/>
    <s v="ironsource_Pre_ios14_5"/>
    <s v="Ironsource"/>
    <x v="11"/>
    <s v=" DTC"/>
    <x v="103"/>
    <s v="Post"/>
    <s v="Post"/>
    <n v="0"/>
  </r>
  <r>
    <s v="Media"/>
    <s v="Incremental"/>
    <m/>
    <m/>
    <s v="ironsource_Pre_ios14_5"/>
    <s v="Ironsource"/>
    <x v="11"/>
    <s v=" DTC"/>
    <x v="104"/>
    <s v="Post"/>
    <s v="Post"/>
    <n v="0"/>
  </r>
  <r>
    <s v="Media"/>
    <s v="Incremental"/>
    <m/>
    <m/>
    <s v="ironsource_Pre_ios14_5"/>
    <s v="Ironsource"/>
    <x v="11"/>
    <s v=" DTC"/>
    <x v="105"/>
    <s v="Post"/>
    <s v="Post"/>
    <n v="0"/>
  </r>
  <r>
    <s v="Media"/>
    <s v="Incremental"/>
    <m/>
    <m/>
    <s v="ironsource_Pre_ios14_5"/>
    <s v="Ironsource"/>
    <x v="11"/>
    <s v=" DTC"/>
    <x v="106"/>
    <s v="Post"/>
    <s v="Post"/>
    <n v="0"/>
  </r>
  <r>
    <s v="Media"/>
    <s v="Incremental"/>
    <m/>
    <m/>
    <s v="ironsource_Pre_ios14_5"/>
    <s v="Ironsource"/>
    <x v="11"/>
    <s v=" DTC"/>
    <x v="107"/>
    <s v="Post"/>
    <s v="Post"/>
    <n v="0"/>
  </r>
  <r>
    <s v="Media"/>
    <s v="Incremental"/>
    <m/>
    <m/>
    <s v="ironsource_Pre_ios14_5"/>
    <s v="Ironsource"/>
    <x v="11"/>
    <s v=" DTC"/>
    <x v="108"/>
    <s v="Post"/>
    <s v="Post"/>
    <n v="0"/>
  </r>
  <r>
    <s v="Media"/>
    <s v="Incremental"/>
    <m/>
    <m/>
    <s v="ironsource_Pre_ios14_5"/>
    <s v="Ironsource"/>
    <x v="11"/>
    <s v=" DTC"/>
    <x v="109"/>
    <s v="Post"/>
    <s v="Post"/>
    <n v="0"/>
  </r>
  <r>
    <s v="Media"/>
    <s v="Incremental"/>
    <m/>
    <m/>
    <s v="ironsource_Pre_ios14_5"/>
    <s v="Ironsource"/>
    <x v="11"/>
    <s v=" DTC"/>
    <x v="110"/>
    <s v="Post"/>
    <s v="Post"/>
    <n v="0"/>
  </r>
  <r>
    <s v="Media"/>
    <s v="Incremental"/>
    <m/>
    <m/>
    <s v="ironsource_Pre_ios14_5"/>
    <s v="Ironsource"/>
    <x v="11"/>
    <s v=" DTC"/>
    <x v="111"/>
    <s v="Post"/>
    <s v="Post"/>
    <n v="0"/>
  </r>
  <r>
    <s v="Media"/>
    <s v="Incremental"/>
    <m/>
    <m/>
    <s v="ironsource_Pre_ios14_5"/>
    <s v="Ironsource"/>
    <x v="11"/>
    <s v=" DTC"/>
    <x v="112"/>
    <s v="Post"/>
    <s v="Post"/>
    <n v="0"/>
  </r>
  <r>
    <s v="Media"/>
    <s v="Incremental"/>
    <m/>
    <m/>
    <s v="ironsource_Pre_ios14_5"/>
    <s v="Ironsource"/>
    <x v="11"/>
    <s v=" DTC"/>
    <x v="113"/>
    <s v="Post"/>
    <s v="Post"/>
    <n v="0"/>
  </r>
  <r>
    <s v="Media"/>
    <s v="Incremental"/>
    <m/>
    <m/>
    <s v="ironsource_Pre_ios14_5"/>
    <s v="Ironsource"/>
    <x v="11"/>
    <s v=" DTC"/>
    <x v="114"/>
    <s v="Post"/>
    <n v="0"/>
    <n v="0"/>
  </r>
  <r>
    <s v="Media"/>
    <s v="Incremental"/>
    <m/>
    <m/>
    <s v="ironsource_Pre_ios14_5"/>
    <s v="Ironsource"/>
    <x v="11"/>
    <s v=" DTC"/>
    <x v="115"/>
    <s v="Post"/>
    <n v="0"/>
    <n v="0"/>
  </r>
  <r>
    <s v="Media"/>
    <s v="Incremental"/>
    <m/>
    <m/>
    <s v="ironsource_Pre_ios14_5"/>
    <s v="Ironsource"/>
    <x v="11"/>
    <s v=" DTC"/>
    <x v="116"/>
    <s v="Post"/>
    <n v="0"/>
    <n v="0"/>
  </r>
  <r>
    <s v="Media"/>
    <s v="Incremental"/>
    <m/>
    <m/>
    <s v="ironsource_Pre_ios14_5"/>
    <s v="Ironsource"/>
    <x v="11"/>
    <s v=" DTC"/>
    <x v="117"/>
    <s v="Post"/>
    <n v="0"/>
    <n v="0"/>
  </r>
  <r>
    <s v="Media"/>
    <s v="Incremental"/>
    <m/>
    <m/>
    <s v="ironsource_Pre_ios14_5"/>
    <s v="Ironsource"/>
    <x v="11"/>
    <s v=" DTC"/>
    <x v="118"/>
    <s v="Post"/>
    <n v="0"/>
    <n v="0"/>
  </r>
  <r>
    <s v="Media"/>
    <s v="Incremental"/>
    <m/>
    <m/>
    <s v="ironsource_Pre_ios14_5"/>
    <s v="Ironsource"/>
    <x v="11"/>
    <s v=" DTC"/>
    <x v="119"/>
    <s v="Post"/>
    <n v="0"/>
    <n v="0"/>
  </r>
  <r>
    <s v="Media"/>
    <s v="Incremental"/>
    <m/>
    <m/>
    <s v="ironsource_Pre_ios14_5"/>
    <s v="Ironsource"/>
    <x v="11"/>
    <s v=" DTC"/>
    <x v="120"/>
    <s v="Post"/>
    <n v="0"/>
    <n v="0"/>
  </r>
  <r>
    <s v="Media"/>
    <s v="Incremental"/>
    <m/>
    <m/>
    <s v="ironsource_Pre_ios14_5"/>
    <s v="Ironsource"/>
    <x v="11"/>
    <s v=" DTC"/>
    <x v="121"/>
    <s v="Post"/>
    <n v="0"/>
    <n v="0"/>
  </r>
  <r>
    <s v="Media"/>
    <s v="Incremental"/>
    <m/>
    <m/>
    <s v="ironsource_Pre_ios14_5"/>
    <s v="Ironsource"/>
    <x v="11"/>
    <s v=" DTC"/>
    <x v="122"/>
    <s v="Post"/>
    <n v="0"/>
    <n v="0"/>
  </r>
  <r>
    <s v="Media"/>
    <s v="Incremental"/>
    <m/>
    <m/>
    <s v="ironsource_Pre_ios14_5"/>
    <s v="Ironsource"/>
    <x v="11"/>
    <s v=" DTC"/>
    <x v="123"/>
    <s v="Post"/>
    <n v="0"/>
    <n v="0"/>
  </r>
  <r>
    <s v="Media"/>
    <s v="Incremental"/>
    <m/>
    <m/>
    <s v="ironsource_Pre_ios14_5"/>
    <s v="Ironsource"/>
    <x v="11"/>
    <s v=" DTC"/>
    <x v="124"/>
    <s v="Post"/>
    <n v="0"/>
    <n v="0"/>
  </r>
  <r>
    <s v="Media"/>
    <s v="Incremental"/>
    <m/>
    <m/>
    <s v="ironsource_Pre_ios14_5"/>
    <s v="Ironsource"/>
    <x v="11"/>
    <s v=" DTC"/>
    <x v="125"/>
    <s v="Post"/>
    <n v="0"/>
    <n v="0"/>
  </r>
  <r>
    <s v="Media"/>
    <s v="Incremental"/>
    <m/>
    <m/>
    <s v="ironsource_Pre_ios14_5"/>
    <s v="Ironsource"/>
    <x v="11"/>
    <s v=" DTC"/>
    <x v="126"/>
    <s v="Post"/>
    <n v="0"/>
    <n v="0"/>
  </r>
  <r>
    <s v="Media"/>
    <s v="Incremental"/>
    <m/>
    <m/>
    <s v="ironsource_Pre_ios14_5"/>
    <s v="Ironsource"/>
    <x v="11"/>
    <s v=" DTC"/>
    <x v="127"/>
    <s v="Post"/>
    <n v="0"/>
    <n v="0"/>
  </r>
  <r>
    <s v="Media"/>
    <s v="Incremental"/>
    <m/>
    <m/>
    <s v="ironsource_Pre_ios14_5"/>
    <s v="Ironsource"/>
    <x v="11"/>
    <s v=" DTC"/>
    <x v="128"/>
    <s v="Post"/>
    <n v="0"/>
    <n v="0"/>
  </r>
  <r>
    <s v="Media"/>
    <s v="Incremental"/>
    <m/>
    <m/>
    <s v="ironsource_Pre_ios14_5"/>
    <s v="Ironsource"/>
    <x v="11"/>
    <s v=" DTC"/>
    <x v="129"/>
    <s v="Post"/>
    <n v="0"/>
    <n v="0"/>
  </r>
  <r>
    <s v="Media"/>
    <s v="Incremental"/>
    <m/>
    <m/>
    <s v="ironsource_Pre_ios14_5"/>
    <s v="Ironsource"/>
    <x v="11"/>
    <s v=" DTC"/>
    <x v="130"/>
    <s v="Post"/>
    <n v="0"/>
    <n v="0"/>
  </r>
  <r>
    <s v="Media"/>
    <s v="Incremental"/>
    <m/>
    <m/>
    <s v="ironsource_Pre_ios14_5"/>
    <s v="Ironsource"/>
    <x v="11"/>
    <s v=" DTC"/>
    <x v="131"/>
    <s v="Post"/>
    <n v="0"/>
    <n v="0"/>
  </r>
  <r>
    <s v="Media"/>
    <s v="Incremental"/>
    <m/>
    <m/>
    <s v="ironsource_Pre_ios14_5"/>
    <s v="Ironsource"/>
    <x v="11"/>
    <s v=" DTC"/>
    <x v="132"/>
    <s v="Post"/>
    <n v="0"/>
    <n v="0"/>
  </r>
  <r>
    <s v="Media"/>
    <s v="Incremental"/>
    <m/>
    <m/>
    <s v="ironsource_Pre_ios14_5"/>
    <s v="Ironsource"/>
    <x v="11"/>
    <s v=" DTC"/>
    <x v="133"/>
    <s v="Post"/>
    <n v="0"/>
    <n v="0"/>
  </r>
  <r>
    <s v="Media"/>
    <s v="Incremental"/>
    <m/>
    <m/>
    <s v="ironsource_Pre_ios14_5"/>
    <s v="Ironsource"/>
    <x v="11"/>
    <s v=" DTC"/>
    <x v="134"/>
    <s v="Post"/>
    <n v="0"/>
    <n v="0"/>
  </r>
  <r>
    <s v="Media"/>
    <s v="Incremental"/>
    <m/>
    <m/>
    <s v="ironsource_Pre_ios14_5"/>
    <s v="Ironsource"/>
    <x v="11"/>
    <s v=" DTC"/>
    <x v="135"/>
    <s v="Post"/>
    <n v="0"/>
    <n v="0"/>
  </r>
  <r>
    <s v="Media"/>
    <s v="Incremental"/>
    <m/>
    <m/>
    <s v="ironsource_Pre_ios14_5"/>
    <s v="Ironsource"/>
    <x v="11"/>
    <s v=" DTC"/>
    <x v="136"/>
    <s v="Post"/>
    <n v="0"/>
    <n v="0"/>
  </r>
  <r>
    <s v="Media"/>
    <s v="Incremental"/>
    <m/>
    <m/>
    <s v="ironsource_Pre_ios14_5"/>
    <s v="Ironsource"/>
    <x v="11"/>
    <s v=" DTC"/>
    <x v="137"/>
    <s v="Post"/>
    <n v="0"/>
    <n v="0"/>
  </r>
  <r>
    <s v="Media"/>
    <s v="Incremental"/>
    <m/>
    <m/>
    <s v="ironsource_Pre_ios14_5"/>
    <s v="Ironsource"/>
    <x v="11"/>
    <s v=" DTC"/>
    <x v="138"/>
    <s v="Post"/>
    <n v="0"/>
    <n v="0"/>
  </r>
  <r>
    <s v="Media"/>
    <s v="Incremental"/>
    <m/>
    <m/>
    <s v="ironsource_Pre_ios14_5"/>
    <s v="Ironsource"/>
    <x v="11"/>
    <s v=" DTC"/>
    <x v="139"/>
    <s v="Post"/>
    <n v="0"/>
    <n v="0"/>
  </r>
  <r>
    <s v="Media"/>
    <s v="Incremental"/>
    <m/>
    <m/>
    <s v="ironsource_Pre_ios14_5"/>
    <s v="Ironsource"/>
    <x v="11"/>
    <s v=" DTC"/>
    <x v="140"/>
    <s v="Post"/>
    <n v="0"/>
    <n v="0"/>
  </r>
  <r>
    <s v="Media"/>
    <s v="Incremental"/>
    <m/>
    <m/>
    <s v="ironsource_Pre_ios14_5"/>
    <s v="Ironsource"/>
    <x v="11"/>
    <s v=" DTC"/>
    <x v="141"/>
    <s v="Post"/>
    <n v="0"/>
    <n v="0"/>
  </r>
  <r>
    <s v="Media"/>
    <s v="Incremental"/>
    <m/>
    <m/>
    <s v="ironsource_Pre_ios14_5"/>
    <s v="Ironsource"/>
    <x v="11"/>
    <s v=" DTC"/>
    <x v="142"/>
    <s v="Post"/>
    <n v="0"/>
    <n v="0"/>
  </r>
  <r>
    <s v="Media"/>
    <s v="Incremental"/>
    <m/>
    <m/>
    <s v="ironsource_Pre_ios14_5"/>
    <s v="Ironsource"/>
    <x v="11"/>
    <s v=" DTC"/>
    <x v="143"/>
    <s v="Post"/>
    <n v="0"/>
    <n v="0"/>
  </r>
  <r>
    <s v="Media"/>
    <s v="Incremental"/>
    <m/>
    <m/>
    <s v="ironsource_Pre_ios14_5"/>
    <s v="Ironsource"/>
    <x v="11"/>
    <s v=" DTC"/>
    <x v="144"/>
    <s v="Post"/>
    <n v="0"/>
    <n v="0"/>
  </r>
  <r>
    <s v="Media"/>
    <s v="Incremental"/>
    <m/>
    <m/>
    <s v="ironsource_Pre_ios14_5"/>
    <s v="Ironsource"/>
    <x v="11"/>
    <s v=" DTC"/>
    <x v="145"/>
    <s v="Post"/>
    <n v="0"/>
    <n v="0"/>
  </r>
  <r>
    <s v="Media"/>
    <s v="Incremental"/>
    <m/>
    <m/>
    <s v="ironsource_Pre_ios14_5"/>
    <s v="Ironsource"/>
    <x v="11"/>
    <s v=" DTC"/>
    <x v="146"/>
    <s v="Post"/>
    <n v="0"/>
    <n v="0"/>
  </r>
  <r>
    <s v="Media"/>
    <s v="Incremental"/>
    <m/>
    <m/>
    <s v="ironsource_Pre_ios14_5"/>
    <s v="Ironsource"/>
    <x v="11"/>
    <s v=" DTC"/>
    <x v="147"/>
    <s v="Post"/>
    <n v="0"/>
    <n v="0"/>
  </r>
  <r>
    <s v="Media"/>
    <s v="Incremental"/>
    <m/>
    <m/>
    <s v="ironsource_Pre_ios14_5"/>
    <s v="Ironsource"/>
    <x v="11"/>
    <s v=" DTC"/>
    <x v="148"/>
    <s v="Post"/>
    <n v="0"/>
    <n v="0"/>
  </r>
  <r>
    <s v="Media"/>
    <s v="Incremental"/>
    <m/>
    <m/>
    <s v="ironsource_Pre_ios14_5"/>
    <s v="Ironsource"/>
    <x v="11"/>
    <s v=" DTC"/>
    <x v="149"/>
    <s v="Post"/>
    <n v="0"/>
    <n v="0"/>
  </r>
  <r>
    <s v="Media"/>
    <s v="Incremental"/>
    <m/>
    <m/>
    <s v="ironsource_Pre_ios14_5"/>
    <s v="Ironsource"/>
    <x v="11"/>
    <s v=" DTC"/>
    <x v="150"/>
    <s v="Post"/>
    <n v="0"/>
    <n v="0"/>
  </r>
  <r>
    <s v="Media"/>
    <s v="Incremental"/>
    <m/>
    <m/>
    <s v="ironsource_Pre_ios14_5"/>
    <s v="Ironsource"/>
    <x v="11"/>
    <s v=" DTC"/>
    <x v="151"/>
    <s v="Post"/>
    <n v="0"/>
    <n v="0"/>
  </r>
  <r>
    <s v="Media"/>
    <s v="Incremental"/>
    <m/>
    <m/>
    <s v="ironsource_Pre_ios14_5"/>
    <s v="Ironsource"/>
    <x v="11"/>
    <s v=" DTC"/>
    <x v="152"/>
    <s v="Post"/>
    <n v="0"/>
    <n v="0"/>
  </r>
  <r>
    <s v="Media"/>
    <s v="Incremental"/>
    <m/>
    <m/>
    <s v="ironsource_Pre_ios14_5"/>
    <s v="Ironsource"/>
    <x v="11"/>
    <s v=" DTC"/>
    <x v="153"/>
    <s v="Post"/>
    <n v="0"/>
    <n v="0"/>
  </r>
  <r>
    <s v="Media"/>
    <s v="Incremental"/>
    <m/>
    <m/>
    <s v="ironsource_Pre_ios14_5"/>
    <s v="Ironsource"/>
    <x v="11"/>
    <s v=" DTC"/>
    <x v="154"/>
    <s v="Post"/>
    <n v="0"/>
    <n v="0"/>
  </r>
  <r>
    <s v="Media"/>
    <s v="Incremental"/>
    <m/>
    <m/>
    <s v="ironsource_Pre_ios14_5"/>
    <s v="Ironsource"/>
    <x v="11"/>
    <s v=" DTC"/>
    <x v="155"/>
    <s v="Post"/>
    <n v="0"/>
    <n v="0"/>
  </r>
  <r>
    <s v="Media"/>
    <s v="Incremental"/>
    <m/>
    <m/>
    <s v="ironsource_Pre_ios14_5"/>
    <s v="Ironsource"/>
    <x v="11"/>
    <s v=" DTC"/>
    <x v="156"/>
    <s v="Post"/>
    <n v="0"/>
    <n v="0"/>
  </r>
  <r>
    <s v="Media"/>
    <s v="Incremental"/>
    <m/>
    <m/>
    <s v="ironsource_Pre_ios14_5"/>
    <s v="Ironsource"/>
    <x v="11"/>
    <s v=" DTC"/>
    <x v="157"/>
    <s v="Post"/>
    <n v="0"/>
    <n v="0"/>
  </r>
  <r>
    <s v="Media"/>
    <s v="Incremental"/>
    <m/>
    <m/>
    <s v="ironsource_Pre_ios14_5"/>
    <s v="Ironsource"/>
    <x v="11"/>
    <s v=" DTC"/>
    <x v="158"/>
    <s v="Post"/>
    <n v="0"/>
    <n v="0"/>
  </r>
  <r>
    <s v="Media"/>
    <s v="Incremental"/>
    <m/>
    <m/>
    <s v="ironsource_Pre_ios14_5"/>
    <s v="Ironsource"/>
    <x v="11"/>
    <s v=" DTC"/>
    <x v="159"/>
    <s v="Post"/>
    <n v="0"/>
    <n v="0"/>
  </r>
  <r>
    <s v="Media"/>
    <s v="Incremental"/>
    <m/>
    <m/>
    <s v="ironsource_Pre_ios14_5"/>
    <s v="Ironsource"/>
    <x v="11"/>
    <s v=" DTC"/>
    <x v="160"/>
    <s v="Post"/>
    <n v="0"/>
    <n v="0"/>
  </r>
  <r>
    <s v="Media"/>
    <s v="Incremental"/>
    <m/>
    <m/>
    <s v="ironsource_Pre_ios14_5"/>
    <s v="Ironsource"/>
    <x v="11"/>
    <s v=" DTC"/>
    <x v="161"/>
    <s v="Post"/>
    <n v="0"/>
    <n v="0"/>
  </r>
  <r>
    <s v="Media"/>
    <s v="Incremental"/>
    <m/>
    <m/>
    <s v="ironsource_Pre_ios14_5"/>
    <s v="Ironsource"/>
    <x v="11"/>
    <s v=" DTC"/>
    <x v="162"/>
    <s v="Post"/>
    <n v="0"/>
    <n v="0"/>
  </r>
  <r>
    <s v="Media"/>
    <s v="Incremental"/>
    <m/>
    <m/>
    <s v="ironsource_Pre_ios14_5"/>
    <s v="Ironsource"/>
    <x v="11"/>
    <s v=" DTC"/>
    <x v="163"/>
    <s v="Post"/>
    <n v="0"/>
    <n v="0"/>
  </r>
  <r>
    <s v="Media"/>
    <s v="Incremental"/>
    <m/>
    <m/>
    <s v="ironsource_Pre_ios14_5"/>
    <s v="Ironsource"/>
    <x v="11"/>
    <s v=" DTC"/>
    <x v="164"/>
    <s v="Post"/>
    <n v="0"/>
    <n v="0"/>
  </r>
  <r>
    <s v="Media"/>
    <s v="Incremental"/>
    <m/>
    <m/>
    <s v="ironsource_Pre_ios14_5"/>
    <s v="Ironsource"/>
    <x v="11"/>
    <s v=" DTC"/>
    <x v="165"/>
    <s v="Post"/>
    <n v="0"/>
    <n v="0"/>
  </r>
  <r>
    <s v="Media"/>
    <s v="Incremental"/>
    <m/>
    <m/>
    <s v="ironsource_Pre_ios14_5"/>
    <s v="Ironsource"/>
    <x v="11"/>
    <s v=" DTC"/>
    <x v="166"/>
    <s v="Post"/>
    <n v="0"/>
    <n v="0"/>
  </r>
  <r>
    <s v="Media"/>
    <s v="Incremental"/>
    <m/>
    <m/>
    <s v="ironsource_Pre_ios14_5"/>
    <s v="Ironsource"/>
    <x v="11"/>
    <s v=" DTC"/>
    <x v="167"/>
    <s v="Post"/>
    <n v="0"/>
    <n v="0"/>
  </r>
  <r>
    <s v="Media"/>
    <s v="Incremental"/>
    <m/>
    <m/>
    <s v="ironsource_Pre_ios14_5"/>
    <s v="Ironsource"/>
    <x v="11"/>
    <s v=" DTC"/>
    <x v="168"/>
    <s v="Post"/>
    <n v="0"/>
    <n v="0"/>
  </r>
  <r>
    <s v="Media"/>
    <s v="Incremental"/>
    <m/>
    <m/>
    <s v="ironsource_Pre_ios14_5"/>
    <s v="Ironsource"/>
    <x v="11"/>
    <s v=" DTC"/>
    <x v="169"/>
    <s v="Post"/>
    <n v="0"/>
    <n v="0"/>
  </r>
  <r>
    <s v="Media"/>
    <s v="Incremental"/>
    <m/>
    <m/>
    <s v="ironsource_Pre_ios14_5"/>
    <s v="Ironsource"/>
    <x v="11"/>
    <s v=" DTC"/>
    <x v="170"/>
    <s v="Post"/>
    <n v="0"/>
    <n v="0"/>
  </r>
  <r>
    <s v="Media"/>
    <s v="Incremental"/>
    <m/>
    <m/>
    <s v="ironsource_Pre_ios14_5"/>
    <s v="Ironsource"/>
    <x v="11"/>
    <s v=" DTC"/>
    <x v="171"/>
    <s v="Post"/>
    <n v="0"/>
    <n v="0"/>
  </r>
  <r>
    <s v="Media"/>
    <s v="Incremental"/>
    <m/>
    <m/>
    <s v="ironsource_Pre_ios14_5"/>
    <s v="Ironsource"/>
    <x v="11"/>
    <s v=" DTC"/>
    <x v="172"/>
    <s v="Post"/>
    <n v="0"/>
    <n v="0"/>
  </r>
  <r>
    <s v="Media"/>
    <s v="Incremental"/>
    <m/>
    <m/>
    <s v="ironsource_Pre_ios14_5"/>
    <s v="Ironsource"/>
    <x v="11"/>
    <s v=" DTC"/>
    <x v="173"/>
    <s v="Post"/>
    <n v="0"/>
    <n v="0"/>
  </r>
  <r>
    <s v="Media"/>
    <s v="Incremental"/>
    <m/>
    <m/>
    <s v="ironsource_Pre_ios14_5"/>
    <s v="Ironsource"/>
    <x v="11"/>
    <s v=" DTC"/>
    <x v="174"/>
    <s v="Post"/>
    <n v="0"/>
    <n v="0"/>
  </r>
  <r>
    <s v="Media"/>
    <s v="Incremental"/>
    <m/>
    <m/>
    <s v="ironsource_Pre_ios14_5"/>
    <s v="Ironsource"/>
    <x v="11"/>
    <s v=" DTC"/>
    <x v="175"/>
    <s v="Post"/>
    <n v="0"/>
    <n v="0"/>
  </r>
  <r>
    <s v="Media"/>
    <s v="Incremental"/>
    <m/>
    <m/>
    <s v="ironsource_Pre_ios14_5"/>
    <s v="Ironsource"/>
    <x v="11"/>
    <s v=" DTC"/>
    <x v="176"/>
    <s v="Post"/>
    <n v="0"/>
    <n v="0"/>
  </r>
  <r>
    <s v="Media"/>
    <s v="Incremental"/>
    <m/>
    <m/>
    <s v="ironsource_Pre_ios14_5"/>
    <s v="Ironsource"/>
    <x v="11"/>
    <s v=" DTC"/>
    <x v="177"/>
    <s v="Post"/>
    <n v="0"/>
    <n v="0"/>
  </r>
  <r>
    <s v="Media"/>
    <s v="Incremental"/>
    <m/>
    <m/>
    <s v="ironsource_Pre_ios14_5"/>
    <s v="Ironsource"/>
    <x v="11"/>
    <s v=" DTC"/>
    <x v="178"/>
    <s v="Post"/>
    <n v="0"/>
    <n v="0"/>
  </r>
  <r>
    <s v="Media"/>
    <s v="Incremental"/>
    <m/>
    <m/>
    <s v="ironsource_Pre_ios14_5"/>
    <s v="Ironsource"/>
    <x v="11"/>
    <s v=" DTC"/>
    <x v="179"/>
    <s v="Post"/>
    <n v="0"/>
    <n v="0"/>
  </r>
  <r>
    <s v="Media"/>
    <s v="Incremental"/>
    <m/>
    <m/>
    <s v="ironsource_Pre_ios14_5"/>
    <s v="Ironsource"/>
    <x v="11"/>
    <s v=" DTC"/>
    <x v="180"/>
    <s v="Post"/>
    <n v="0"/>
    <n v="0"/>
  </r>
  <r>
    <s v="Media"/>
    <s v="Incremental"/>
    <m/>
    <m/>
    <s v="ironsource_Pre_ios14_5"/>
    <s v="Ironsource"/>
    <x v="11"/>
    <s v=" DTC"/>
    <x v="181"/>
    <s v="Post"/>
    <n v="0"/>
    <n v="0"/>
  </r>
  <r>
    <s v="Media"/>
    <s v="Incremental"/>
    <m/>
    <m/>
    <s v="ironsource_Pre_ios14_5"/>
    <s v="Ironsource"/>
    <x v="11"/>
    <s v=" DTC"/>
    <x v="182"/>
    <s v="Post"/>
    <n v="0"/>
    <n v="0"/>
  </r>
  <r>
    <s v="Media"/>
    <s v="Incremental"/>
    <m/>
    <m/>
    <s v="ironsource_Pre_ios14_5"/>
    <s v="Ironsource"/>
    <x v="11"/>
    <s v=" DTC"/>
    <x v="183"/>
    <s v="Post"/>
    <n v="0"/>
    <n v="0"/>
  </r>
  <r>
    <s v="Media"/>
    <s v="Incremental"/>
    <m/>
    <m/>
    <s v="ironsource_Pre_ios14_5"/>
    <s v="Ironsource"/>
    <x v="11"/>
    <s v=" DTC"/>
    <x v="184"/>
    <s v="Post"/>
    <n v="0"/>
    <n v="0"/>
  </r>
  <r>
    <s v="Media"/>
    <s v="Incremental"/>
    <m/>
    <m/>
    <s v="ironsource_Pre_ios14_5"/>
    <s v="Ironsource"/>
    <x v="11"/>
    <s v=" DTC"/>
    <x v="185"/>
    <s v="Post"/>
    <n v="0"/>
    <n v="0"/>
  </r>
  <r>
    <s v="Media"/>
    <s v="Incremental"/>
    <m/>
    <m/>
    <s v="ironsource_Pre_ios14_5"/>
    <s v="Ironsource"/>
    <x v="11"/>
    <s v=" DTC"/>
    <x v="186"/>
    <s v="Post"/>
    <n v="0"/>
    <n v="0"/>
  </r>
  <r>
    <s v="Media"/>
    <s v="Incremental"/>
    <m/>
    <m/>
    <s v="ironsource_Pre_ios14_5"/>
    <s v="Ironsource"/>
    <x v="11"/>
    <s v=" DTC"/>
    <x v="187"/>
    <s v="Post"/>
    <n v="0"/>
    <n v="0"/>
  </r>
  <r>
    <s v="Media"/>
    <s v="Incremental"/>
    <m/>
    <m/>
    <s v="ironsource_Pre_ios14_5"/>
    <s v="Ironsource"/>
    <x v="11"/>
    <s v=" DTC"/>
    <x v="188"/>
    <s v="Post"/>
    <n v="0"/>
    <n v="0"/>
  </r>
  <r>
    <s v="Media"/>
    <s v="Incremental"/>
    <m/>
    <m/>
    <s v="ironsource_Pre_ios14_5"/>
    <s v="Ironsource"/>
    <x v="11"/>
    <s v=" DTC"/>
    <x v="189"/>
    <s v="Post"/>
    <n v="0"/>
    <n v="0"/>
  </r>
  <r>
    <s v="Media"/>
    <s v="Incremental"/>
    <m/>
    <m/>
    <s v="ironsource_Pre_ios14_5"/>
    <s v="Ironsource"/>
    <x v="11"/>
    <s v=" DTC"/>
    <x v="190"/>
    <s v="Post"/>
    <n v="0"/>
    <n v="0"/>
  </r>
  <r>
    <s v="Media"/>
    <s v="Incremental"/>
    <m/>
    <m/>
    <s v="ironsource_Pre_ios14_5"/>
    <s v="Ironsource"/>
    <x v="11"/>
    <s v=" DTC"/>
    <x v="191"/>
    <s v="Post"/>
    <n v="0"/>
    <n v="0"/>
  </r>
  <r>
    <s v="Media"/>
    <s v="Incremental"/>
    <m/>
    <m/>
    <s v="ironsource_Pre_ios14_5"/>
    <s v="Ironsource"/>
    <x v="11"/>
    <s v=" DTC"/>
    <x v="192"/>
    <s v="Post"/>
    <n v="0"/>
    <n v="0"/>
  </r>
  <r>
    <s v="Media"/>
    <s v="Incremental"/>
    <m/>
    <m/>
    <s v="ironsource_Pre_ios14_5"/>
    <s v="Ironsource"/>
    <x v="11"/>
    <s v=" DTC"/>
    <x v="193"/>
    <s v="Post"/>
    <n v="0"/>
    <n v="0"/>
  </r>
  <r>
    <s v="Media"/>
    <s v="Incremental"/>
    <m/>
    <m/>
    <s v="ironsource_Pre_ios14_5"/>
    <s v="Ironsource"/>
    <x v="11"/>
    <s v=" DTC"/>
    <x v="194"/>
    <s v="Post"/>
    <n v="0"/>
    <n v="0"/>
  </r>
  <r>
    <s v="Media"/>
    <s v="Incremental"/>
    <m/>
    <m/>
    <s v="ironsource_Pre_ios14_5"/>
    <s v="Ironsource"/>
    <x v="11"/>
    <s v=" DTC"/>
    <x v="195"/>
    <s v="Post"/>
    <n v="0"/>
    <n v="0"/>
  </r>
  <r>
    <s v="Media"/>
    <s v="Incremental"/>
    <m/>
    <m/>
    <s v="ironsource_Pre_ios14_5"/>
    <s v="Ironsource"/>
    <x v="11"/>
    <s v=" DTC"/>
    <x v="196"/>
    <s v="Post"/>
    <n v="0"/>
    <n v="0"/>
  </r>
  <r>
    <s v="Media"/>
    <s v="Incremental"/>
    <m/>
    <m/>
    <s v="ironsource_Pre_ios14_5"/>
    <s v="Ironsource"/>
    <x v="11"/>
    <s v=" DTC"/>
    <x v="197"/>
    <s v="Post"/>
    <n v="0"/>
    <n v="0"/>
  </r>
  <r>
    <s v="Media"/>
    <s v="Incremental"/>
    <m/>
    <m/>
    <s v="ironsource_Pre_ios14_5"/>
    <s v="Ironsource"/>
    <x v="11"/>
    <s v=" DTC"/>
    <x v="198"/>
    <s v="Post"/>
    <n v="0"/>
    <n v="0"/>
  </r>
  <r>
    <s v="Media"/>
    <s v="Incremental"/>
    <m/>
    <m/>
    <s v="ironsource_Pre_ios14_5"/>
    <s v="Ironsource"/>
    <x v="11"/>
    <s v=" DTC"/>
    <x v="199"/>
    <s v="Post"/>
    <n v="0"/>
    <n v="0"/>
  </r>
  <r>
    <s v="Media"/>
    <s v="Incremental"/>
    <m/>
    <m/>
    <s v="ironsource_Pre_ios14_5"/>
    <s v="Ironsource"/>
    <x v="11"/>
    <s v=" DTC"/>
    <x v="200"/>
    <s v="Post"/>
    <n v="0"/>
    <n v="0"/>
  </r>
  <r>
    <s v="Media"/>
    <s v="Incremental"/>
    <m/>
    <m/>
    <s v="ironsource_Pre_ios14_5"/>
    <s v="Ironsource"/>
    <x v="11"/>
    <s v=" DTC"/>
    <x v="201"/>
    <s v="Post"/>
    <n v="0"/>
    <n v="0"/>
  </r>
  <r>
    <s v="Media"/>
    <s v="Incremental"/>
    <m/>
    <m/>
    <s v="ironsource_Pre_ios14_5"/>
    <s v="Ironsource"/>
    <x v="11"/>
    <s v=" DTC"/>
    <x v="202"/>
    <s v="Post"/>
    <n v="0"/>
    <n v="0"/>
  </r>
  <r>
    <s v="Media"/>
    <s v="Incremental"/>
    <m/>
    <m/>
    <s v="ironsource_Pre_ios14_5"/>
    <s v="Ironsource"/>
    <x v="11"/>
    <s v=" DTC"/>
    <x v="203"/>
    <s v="Post"/>
    <n v="0"/>
    <n v="0"/>
  </r>
  <r>
    <s v="Media"/>
    <s v="Incremental"/>
    <m/>
    <m/>
    <s v="ironsource_Pre_ios14_5"/>
    <s v="Ironsource"/>
    <x v="11"/>
    <s v=" DTC"/>
    <x v="204"/>
    <s v="Post"/>
    <n v="0"/>
    <n v="0"/>
  </r>
  <r>
    <s v="Media"/>
    <s v="Incremental"/>
    <m/>
    <m/>
    <s v="ironsource_Pre_ios14_5"/>
    <s v="Ironsource"/>
    <x v="11"/>
    <s v=" DTC"/>
    <x v="205"/>
    <s v="Post"/>
    <n v="0"/>
    <n v="0"/>
  </r>
  <r>
    <s v="Media"/>
    <s v="Incremental"/>
    <m/>
    <m/>
    <s v="ironsource_Pre_ios14_5"/>
    <s v="Ironsource"/>
    <x v="11"/>
    <s v=" DTC"/>
    <x v="206"/>
    <s v="Post"/>
    <n v="0"/>
    <n v="0"/>
  </r>
  <r>
    <s v="Media"/>
    <s v="Incremental"/>
    <m/>
    <m/>
    <s v="ironsource_Pre_ios14_5"/>
    <s v="Ironsource"/>
    <x v="11"/>
    <s v=" DTC"/>
    <x v="207"/>
    <s v="Post"/>
    <n v="0"/>
    <n v="0"/>
  </r>
  <r>
    <s v="Media"/>
    <s v="Incremental"/>
    <m/>
    <m/>
    <s v="ironsource_Pre_ios14_5"/>
    <s v="Ironsource"/>
    <x v="11"/>
    <s v=" DTC"/>
    <x v="208"/>
    <s v="Post"/>
    <n v="0"/>
    <n v="0"/>
  </r>
  <r>
    <s v="Media"/>
    <s v="Incremental"/>
    <m/>
    <m/>
    <s v="ironsource_Pre_ios14_5"/>
    <s v="Ironsource"/>
    <x v="11"/>
    <s v=" DTC"/>
    <x v="209"/>
    <s v="Post"/>
    <n v="0"/>
    <n v="0"/>
  </r>
  <r>
    <s v="Media"/>
    <s v="Incremental"/>
    <m/>
    <m/>
    <s v="ironsource_Pre_ios14_5"/>
    <s v="Ironsource"/>
    <x v="11"/>
    <s v=" DTC"/>
    <x v="210"/>
    <s v="Post"/>
    <n v="0"/>
    <n v="0"/>
  </r>
  <r>
    <s v="Media"/>
    <s v="Incremental"/>
    <m/>
    <m/>
    <s v="ironsource_Pre_ios14_5"/>
    <s v="Ironsource"/>
    <x v="11"/>
    <s v=" DTC"/>
    <x v="211"/>
    <s v="Post"/>
    <n v="0"/>
    <n v="0"/>
  </r>
  <r>
    <s v="Media"/>
    <s v="Incremental"/>
    <m/>
    <m/>
    <s v="ironsource_Pre_ios14_5"/>
    <s v="Ironsource"/>
    <x v="11"/>
    <s v=" DTC"/>
    <x v="212"/>
    <s v="Post"/>
    <n v="0"/>
    <n v="0"/>
  </r>
  <r>
    <s v="Media"/>
    <s v="Incremental"/>
    <m/>
    <m/>
    <s v="ironsource_Pre_ios14_5"/>
    <s v="Ironsource"/>
    <x v="11"/>
    <s v=" DTC"/>
    <x v="213"/>
    <s v="Post"/>
    <n v="0"/>
    <n v="0"/>
  </r>
  <r>
    <s v="Media"/>
    <s v="Incremental"/>
    <m/>
    <m/>
    <s v="liftoff"/>
    <s v="Liftoff"/>
    <x v="12"/>
    <s v=" DTC"/>
    <x v="0"/>
    <s v="Pre"/>
    <s v="Pre"/>
    <n v="0"/>
  </r>
  <r>
    <s v="Media"/>
    <s v="Incremental"/>
    <m/>
    <m/>
    <s v="liftoff"/>
    <s v="Liftoff"/>
    <x v="12"/>
    <s v=" DTC"/>
    <x v="1"/>
    <s v="Pre"/>
    <s v="Pre"/>
    <n v="0"/>
  </r>
  <r>
    <s v="Media"/>
    <s v="Incremental"/>
    <m/>
    <m/>
    <s v="liftoff"/>
    <s v="Liftoff"/>
    <x v="12"/>
    <s v=" DTC"/>
    <x v="2"/>
    <s v="Pre"/>
    <s v="Pre"/>
    <n v="0"/>
  </r>
  <r>
    <s v="Media"/>
    <s v="Incremental"/>
    <m/>
    <m/>
    <s v="liftoff"/>
    <s v="Liftoff"/>
    <x v="12"/>
    <s v=" DTC"/>
    <x v="3"/>
    <s v="Pre"/>
    <s v="Pre"/>
    <n v="0"/>
  </r>
  <r>
    <s v="Media"/>
    <s v="Incremental"/>
    <m/>
    <m/>
    <s v="liftoff"/>
    <s v="Liftoff"/>
    <x v="12"/>
    <s v=" DTC"/>
    <x v="4"/>
    <s v="Pre"/>
    <s v="Pre"/>
    <n v="0"/>
  </r>
  <r>
    <s v="Media"/>
    <s v="Incremental"/>
    <m/>
    <m/>
    <s v="liftoff"/>
    <s v="Liftoff"/>
    <x v="12"/>
    <s v=" DTC"/>
    <x v="5"/>
    <s v="Pre"/>
    <s v="Pre"/>
    <n v="0"/>
  </r>
  <r>
    <s v="Media"/>
    <s v="Incremental"/>
    <m/>
    <m/>
    <s v="liftoff"/>
    <s v="Liftoff"/>
    <x v="12"/>
    <s v=" DTC"/>
    <x v="6"/>
    <s v="Pre"/>
    <s v="Pre"/>
    <n v="0"/>
  </r>
  <r>
    <s v="Media"/>
    <s v="Incremental"/>
    <m/>
    <m/>
    <s v="liftoff"/>
    <s v="Liftoff"/>
    <x v="12"/>
    <s v=" DTC"/>
    <x v="7"/>
    <s v="Pre"/>
    <s v="Pre"/>
    <n v="0"/>
  </r>
  <r>
    <s v="Media"/>
    <s v="Incremental"/>
    <m/>
    <m/>
    <s v="liftoff"/>
    <s v="Liftoff"/>
    <x v="12"/>
    <s v=" DTC"/>
    <x v="8"/>
    <s v="Pre"/>
    <s v="Pre"/>
    <n v="0"/>
  </r>
  <r>
    <s v="Media"/>
    <s v="Incremental"/>
    <m/>
    <m/>
    <s v="liftoff"/>
    <s v="Liftoff"/>
    <x v="12"/>
    <s v=" DTC"/>
    <x v="9"/>
    <s v="Pre"/>
    <s v="Pre"/>
    <n v="0"/>
  </r>
  <r>
    <s v="Media"/>
    <s v="Incremental"/>
    <m/>
    <m/>
    <s v="liftoff"/>
    <s v="Liftoff"/>
    <x v="12"/>
    <s v=" DTC"/>
    <x v="10"/>
    <s v="Pre"/>
    <s v="Pre"/>
    <n v="0"/>
  </r>
  <r>
    <s v="Media"/>
    <s v="Incremental"/>
    <m/>
    <m/>
    <s v="liftoff"/>
    <s v="Liftoff"/>
    <x v="12"/>
    <s v=" DTC"/>
    <x v="11"/>
    <s v="Pre"/>
    <s v="Pre"/>
    <n v="0"/>
  </r>
  <r>
    <s v="Media"/>
    <s v="Incremental"/>
    <m/>
    <m/>
    <s v="liftoff"/>
    <s v="Liftoff"/>
    <x v="12"/>
    <s v=" DTC"/>
    <x v="12"/>
    <s v="Pre"/>
    <s v="Pre"/>
    <n v="0"/>
  </r>
  <r>
    <s v="Media"/>
    <s v="Incremental"/>
    <m/>
    <m/>
    <s v="liftoff"/>
    <s v="Liftoff"/>
    <x v="12"/>
    <s v=" DTC"/>
    <x v="13"/>
    <s v="Pre"/>
    <s v="Pre"/>
    <n v="0"/>
  </r>
  <r>
    <s v="Media"/>
    <s v="Incremental"/>
    <m/>
    <m/>
    <s v="liftoff"/>
    <s v="Liftoff"/>
    <x v="12"/>
    <s v=" DTC"/>
    <x v="14"/>
    <s v="Pre"/>
    <s v="Pre"/>
    <n v="0"/>
  </r>
  <r>
    <s v="Media"/>
    <s v="Incremental"/>
    <m/>
    <m/>
    <s v="liftoff"/>
    <s v="Liftoff"/>
    <x v="12"/>
    <s v=" DTC"/>
    <x v="15"/>
    <s v="Pre"/>
    <s v="Pre"/>
    <n v="0"/>
  </r>
  <r>
    <s v="Media"/>
    <s v="Incremental"/>
    <m/>
    <m/>
    <s v="liftoff"/>
    <s v="Liftoff"/>
    <x v="12"/>
    <s v=" DTC"/>
    <x v="16"/>
    <s v="Pre"/>
    <s v="Pre"/>
    <n v="0"/>
  </r>
  <r>
    <s v="Media"/>
    <s v="Incremental"/>
    <m/>
    <m/>
    <s v="liftoff"/>
    <s v="Liftoff"/>
    <x v="12"/>
    <s v=" DTC"/>
    <x v="17"/>
    <s v="Pre"/>
    <s v="Pre"/>
    <n v="0"/>
  </r>
  <r>
    <s v="Media"/>
    <s v="Incremental"/>
    <m/>
    <m/>
    <s v="liftoff"/>
    <s v="Liftoff"/>
    <x v="12"/>
    <s v=" DTC"/>
    <x v="18"/>
    <s v="Pre"/>
    <s v="Pre"/>
    <n v="0"/>
  </r>
  <r>
    <s v="Media"/>
    <s v="Incremental"/>
    <m/>
    <m/>
    <s v="liftoff"/>
    <s v="Liftoff"/>
    <x v="12"/>
    <s v=" DTC"/>
    <x v="19"/>
    <s v="Pre"/>
    <s v="Pre"/>
    <n v="0"/>
  </r>
  <r>
    <s v="Media"/>
    <s v="Incremental"/>
    <m/>
    <m/>
    <s v="liftoff"/>
    <s v="Liftoff"/>
    <x v="12"/>
    <s v=" DTC"/>
    <x v="20"/>
    <s v="Pre"/>
    <s v="Pre"/>
    <n v="0"/>
  </r>
  <r>
    <s v="Media"/>
    <s v="Incremental"/>
    <m/>
    <m/>
    <s v="liftoff"/>
    <s v="Liftoff"/>
    <x v="12"/>
    <s v=" DTC"/>
    <x v="21"/>
    <s v="Pre"/>
    <s v="Pre"/>
    <n v="0"/>
  </r>
  <r>
    <s v="Media"/>
    <s v="Incremental"/>
    <m/>
    <m/>
    <s v="liftoff"/>
    <s v="Liftoff"/>
    <x v="12"/>
    <s v=" DTC"/>
    <x v="22"/>
    <s v="Pre"/>
    <s v="Pre"/>
    <n v="0"/>
  </r>
  <r>
    <s v="Media"/>
    <s v="Incremental"/>
    <m/>
    <m/>
    <s v="liftoff"/>
    <s v="Liftoff"/>
    <x v="12"/>
    <s v=" DTC"/>
    <x v="23"/>
    <s v="Pre"/>
    <s v="Pre"/>
    <n v="0"/>
  </r>
  <r>
    <s v="Media"/>
    <s v="Incremental"/>
    <m/>
    <m/>
    <s v="liftoff"/>
    <s v="Liftoff"/>
    <x v="12"/>
    <s v=" DTC"/>
    <x v="24"/>
    <s v="Pre"/>
    <s v="Pre"/>
    <n v="0"/>
  </r>
  <r>
    <s v="Media"/>
    <s v="Incremental"/>
    <m/>
    <m/>
    <s v="liftoff"/>
    <s v="Liftoff"/>
    <x v="12"/>
    <s v=" DTC"/>
    <x v="25"/>
    <s v="Pre"/>
    <s v="Pre"/>
    <n v="0"/>
  </r>
  <r>
    <s v="Media"/>
    <s v="Incremental"/>
    <m/>
    <m/>
    <s v="liftoff"/>
    <s v="Liftoff"/>
    <x v="12"/>
    <s v=" DTC"/>
    <x v="26"/>
    <s v="Pre"/>
    <s v="Pre"/>
    <n v="0"/>
  </r>
  <r>
    <s v="Media"/>
    <s v="Incremental"/>
    <m/>
    <m/>
    <s v="liftoff"/>
    <s v="Liftoff"/>
    <x v="12"/>
    <s v=" DTC"/>
    <x v="27"/>
    <s v="Pre"/>
    <s v="Pre"/>
    <n v="0"/>
  </r>
  <r>
    <s v="Media"/>
    <s v="Incremental"/>
    <m/>
    <m/>
    <s v="liftoff"/>
    <s v="Liftoff"/>
    <x v="12"/>
    <s v=" DTC"/>
    <x v="28"/>
    <s v="Pre"/>
    <s v="Pre"/>
    <n v="0"/>
  </r>
  <r>
    <s v="Media"/>
    <s v="Incremental"/>
    <m/>
    <m/>
    <s v="liftoff"/>
    <s v="Liftoff"/>
    <x v="12"/>
    <s v=" DTC"/>
    <x v="29"/>
    <s v="Pre"/>
    <s v="Pre"/>
    <n v="0"/>
  </r>
  <r>
    <s v="Media"/>
    <s v="Incremental"/>
    <m/>
    <m/>
    <s v="liftoff"/>
    <s v="Liftoff"/>
    <x v="12"/>
    <s v=" DTC"/>
    <x v="30"/>
    <s v="Pre"/>
    <s v="Pre"/>
    <n v="0"/>
  </r>
  <r>
    <s v="Media"/>
    <s v="Incremental"/>
    <m/>
    <m/>
    <s v="liftoff"/>
    <s v="Liftoff"/>
    <x v="12"/>
    <s v=" DTC"/>
    <x v="31"/>
    <s v="Pre"/>
    <s v="Pre"/>
    <n v="0"/>
  </r>
  <r>
    <s v="Media"/>
    <s v="Incremental"/>
    <m/>
    <m/>
    <s v="liftoff"/>
    <s v="Liftoff"/>
    <x v="12"/>
    <s v=" DTC"/>
    <x v="32"/>
    <s v="Pre"/>
    <s v="Pre"/>
    <n v="0"/>
  </r>
  <r>
    <s v="Media"/>
    <s v="Incremental"/>
    <m/>
    <m/>
    <s v="liftoff"/>
    <s v="Liftoff"/>
    <x v="12"/>
    <s v=" DTC"/>
    <x v="33"/>
    <s v="Pre"/>
    <s v="Pre"/>
    <n v="0"/>
  </r>
  <r>
    <s v="Media"/>
    <s v="Incremental"/>
    <m/>
    <m/>
    <s v="liftoff"/>
    <s v="Liftoff"/>
    <x v="12"/>
    <s v=" DTC"/>
    <x v="34"/>
    <s v="Pre"/>
    <s v="Pre"/>
    <n v="0"/>
  </r>
  <r>
    <s v="Media"/>
    <s v="Incremental"/>
    <m/>
    <m/>
    <s v="liftoff"/>
    <s v="Liftoff"/>
    <x v="12"/>
    <s v=" DTC"/>
    <x v="35"/>
    <s v="Pre"/>
    <s v="Pre"/>
    <n v="0"/>
  </r>
  <r>
    <s v="Media"/>
    <s v="Incremental"/>
    <m/>
    <m/>
    <s v="liftoff"/>
    <s v="Liftoff"/>
    <x v="12"/>
    <s v=" DTC"/>
    <x v="36"/>
    <s v="Pre"/>
    <s v="Pre"/>
    <n v="0"/>
  </r>
  <r>
    <s v="Media"/>
    <s v="Incremental"/>
    <m/>
    <m/>
    <s v="liftoff"/>
    <s v="Liftoff"/>
    <x v="12"/>
    <s v=" DTC"/>
    <x v="37"/>
    <s v="Pre"/>
    <s v="Pre"/>
    <n v="0"/>
  </r>
  <r>
    <s v="Media"/>
    <s v="Incremental"/>
    <m/>
    <m/>
    <s v="liftoff"/>
    <s v="Liftoff"/>
    <x v="12"/>
    <s v=" DTC"/>
    <x v="38"/>
    <s v="Pre"/>
    <s v="Pre"/>
    <n v="0"/>
  </r>
  <r>
    <s v="Media"/>
    <s v="Incremental"/>
    <m/>
    <m/>
    <s v="liftoff"/>
    <s v="Liftoff"/>
    <x v="12"/>
    <s v=" DTC"/>
    <x v="39"/>
    <s v="Pre"/>
    <s v="Pre"/>
    <n v="0"/>
  </r>
  <r>
    <s v="Media"/>
    <s v="Incremental"/>
    <m/>
    <m/>
    <s v="liftoff"/>
    <s v="Liftoff"/>
    <x v="12"/>
    <s v=" DTC"/>
    <x v="40"/>
    <s v="Pre"/>
    <s v="Pre"/>
    <n v="0"/>
  </r>
  <r>
    <s v="Media"/>
    <s v="Incremental"/>
    <m/>
    <m/>
    <s v="liftoff"/>
    <s v="Liftoff"/>
    <x v="12"/>
    <s v=" DTC"/>
    <x v="41"/>
    <s v="Pre"/>
    <s v="Pre"/>
    <n v="0"/>
  </r>
  <r>
    <s v="Media"/>
    <s v="Incremental"/>
    <m/>
    <m/>
    <s v="liftoff"/>
    <s v="Liftoff"/>
    <x v="12"/>
    <s v=" DTC"/>
    <x v="42"/>
    <s v="Pre"/>
    <s v="Pre"/>
    <n v="0"/>
  </r>
  <r>
    <s v="Media"/>
    <s v="Incremental"/>
    <m/>
    <m/>
    <s v="liftoff"/>
    <s v="Liftoff"/>
    <x v="12"/>
    <s v=" DTC"/>
    <x v="43"/>
    <s v="Pre"/>
    <s v="Pre"/>
    <n v="0"/>
  </r>
  <r>
    <s v="Media"/>
    <s v="Incremental"/>
    <m/>
    <m/>
    <s v="liftoff"/>
    <s v="Liftoff"/>
    <x v="12"/>
    <s v=" DTC"/>
    <x v="44"/>
    <s v="Pre"/>
    <s v="Pre"/>
    <n v="0"/>
  </r>
  <r>
    <s v="Media"/>
    <s v="Incremental"/>
    <m/>
    <m/>
    <s v="liftoff"/>
    <s v="Liftoff"/>
    <x v="12"/>
    <s v=" DTC"/>
    <x v="45"/>
    <s v="Pre"/>
    <s v="Pre"/>
    <n v="0"/>
  </r>
  <r>
    <s v="Media"/>
    <s v="Incremental"/>
    <m/>
    <m/>
    <s v="liftoff"/>
    <s v="Liftoff"/>
    <x v="12"/>
    <s v=" DTC"/>
    <x v="46"/>
    <s v="Pre"/>
    <s v="Pre"/>
    <n v="0"/>
  </r>
  <r>
    <s v="Media"/>
    <s v="Incremental"/>
    <m/>
    <m/>
    <s v="liftoff"/>
    <s v="Liftoff"/>
    <x v="12"/>
    <s v=" DTC"/>
    <x v="47"/>
    <s v="Pre"/>
    <s v="Pre"/>
    <n v="0"/>
  </r>
  <r>
    <s v="Media"/>
    <s v="Incremental"/>
    <m/>
    <m/>
    <s v="liftoff"/>
    <s v="Liftoff"/>
    <x v="12"/>
    <s v=" DTC"/>
    <x v="48"/>
    <s v="Pre"/>
    <s v="Pre"/>
    <n v="0"/>
  </r>
  <r>
    <s v="Media"/>
    <s v="Incremental"/>
    <m/>
    <m/>
    <s v="liftoff"/>
    <s v="Liftoff"/>
    <x v="12"/>
    <s v=" DTC"/>
    <x v="49"/>
    <s v="Pre"/>
    <s v="Pre"/>
    <n v="0"/>
  </r>
  <r>
    <s v="Media"/>
    <s v="Incremental"/>
    <m/>
    <m/>
    <s v="liftoff"/>
    <s v="Liftoff"/>
    <x v="12"/>
    <s v=" DTC"/>
    <x v="50"/>
    <s v="Pre"/>
    <s v="Pre"/>
    <n v="0"/>
  </r>
  <r>
    <s v="Media"/>
    <s v="Incremental"/>
    <m/>
    <m/>
    <s v="liftoff"/>
    <s v="Liftoff"/>
    <x v="12"/>
    <s v=" DTC"/>
    <x v="51"/>
    <s v="Pre"/>
    <s v="Pre"/>
    <n v="0"/>
  </r>
  <r>
    <s v="Media"/>
    <s v="Incremental"/>
    <m/>
    <m/>
    <s v="liftoff"/>
    <s v="Liftoff"/>
    <x v="12"/>
    <s v=" DTC"/>
    <x v="52"/>
    <s v="Pre"/>
    <s v="Pre"/>
    <n v="0"/>
  </r>
  <r>
    <s v="Media"/>
    <s v="Incremental"/>
    <m/>
    <m/>
    <s v="liftoff"/>
    <s v="Liftoff"/>
    <x v="12"/>
    <s v=" DTC"/>
    <x v="53"/>
    <s v="Pre"/>
    <s v="Pre"/>
    <n v="0"/>
  </r>
  <r>
    <s v="Media"/>
    <s v="Incremental"/>
    <m/>
    <m/>
    <s v="liftoff"/>
    <s v="Liftoff"/>
    <x v="12"/>
    <s v=" DTC"/>
    <x v="54"/>
    <s v="Pre"/>
    <s v="Pre"/>
    <n v="0"/>
  </r>
  <r>
    <s v="Media"/>
    <s v="Incremental"/>
    <m/>
    <m/>
    <s v="liftoff"/>
    <s v="Liftoff"/>
    <x v="12"/>
    <s v=" DTC"/>
    <x v="55"/>
    <s v="Pre"/>
    <s v="Pre"/>
    <n v="0"/>
  </r>
  <r>
    <s v="Media"/>
    <s v="Incremental"/>
    <m/>
    <m/>
    <s v="liftoff"/>
    <s v="Liftoff"/>
    <x v="12"/>
    <s v=" DTC"/>
    <x v="56"/>
    <s v="Pre"/>
    <s v="Pre"/>
    <n v="0"/>
  </r>
  <r>
    <s v="Media"/>
    <s v="Incremental"/>
    <m/>
    <m/>
    <s v="liftoff"/>
    <s v="Liftoff"/>
    <x v="12"/>
    <s v=" DTC"/>
    <x v="57"/>
    <s v="Post"/>
    <s v="Post"/>
    <n v="0"/>
  </r>
  <r>
    <s v="Media"/>
    <s v="Incremental"/>
    <m/>
    <m/>
    <s v="liftoff"/>
    <s v="Liftoff"/>
    <x v="12"/>
    <s v=" DTC"/>
    <x v="58"/>
    <s v="Post"/>
    <s v="Post"/>
    <n v="0"/>
  </r>
  <r>
    <s v="Media"/>
    <s v="Incremental"/>
    <m/>
    <m/>
    <s v="liftoff"/>
    <s v="Liftoff"/>
    <x v="12"/>
    <s v=" DTC"/>
    <x v="59"/>
    <s v="Post"/>
    <s v="Post"/>
    <n v="0"/>
  </r>
  <r>
    <s v="Media"/>
    <s v="Incremental"/>
    <m/>
    <m/>
    <s v="liftoff"/>
    <s v="Liftoff"/>
    <x v="12"/>
    <s v=" DTC"/>
    <x v="60"/>
    <s v="Post"/>
    <s v="Post"/>
    <n v="0"/>
  </r>
  <r>
    <s v="Media"/>
    <s v="Incremental"/>
    <m/>
    <m/>
    <s v="liftoff"/>
    <s v="Liftoff"/>
    <x v="12"/>
    <s v=" DTC"/>
    <x v="61"/>
    <s v="Post"/>
    <s v="Post"/>
    <n v="0"/>
  </r>
  <r>
    <s v="Media"/>
    <s v="Incremental"/>
    <m/>
    <m/>
    <s v="liftoff"/>
    <s v="Liftoff"/>
    <x v="12"/>
    <s v=" DTC"/>
    <x v="62"/>
    <s v="Post"/>
    <s v="Post"/>
    <n v="0"/>
  </r>
  <r>
    <s v="Media"/>
    <s v="Incremental"/>
    <m/>
    <m/>
    <s v="liftoff"/>
    <s v="Liftoff"/>
    <x v="12"/>
    <s v=" DTC"/>
    <x v="63"/>
    <s v="Post"/>
    <s v="Post"/>
    <n v="0"/>
  </r>
  <r>
    <s v="Media"/>
    <s v="Incremental"/>
    <m/>
    <m/>
    <s v="liftoff"/>
    <s v="Liftoff"/>
    <x v="12"/>
    <s v=" DTC"/>
    <x v="64"/>
    <s v="Post"/>
    <s v="Post"/>
    <n v="0"/>
  </r>
  <r>
    <s v="Media"/>
    <s v="Incremental"/>
    <m/>
    <m/>
    <s v="liftoff"/>
    <s v="Liftoff"/>
    <x v="12"/>
    <s v=" DTC"/>
    <x v="65"/>
    <s v="Post"/>
    <s v="Post"/>
    <n v="0"/>
  </r>
  <r>
    <s v="Media"/>
    <s v="Incremental"/>
    <m/>
    <m/>
    <s v="liftoff"/>
    <s v="Liftoff"/>
    <x v="12"/>
    <s v=" DTC"/>
    <x v="66"/>
    <s v="Post"/>
    <s v="Post"/>
    <n v="0"/>
  </r>
  <r>
    <s v="Media"/>
    <s v="Incremental"/>
    <m/>
    <m/>
    <s v="liftoff"/>
    <s v="Liftoff"/>
    <x v="12"/>
    <s v=" DTC"/>
    <x v="67"/>
    <s v="Post"/>
    <s v="Post"/>
    <n v="0"/>
  </r>
  <r>
    <s v="Media"/>
    <s v="Incremental"/>
    <m/>
    <m/>
    <s v="liftoff"/>
    <s v="Liftoff"/>
    <x v="12"/>
    <s v=" DTC"/>
    <x v="68"/>
    <s v="Post"/>
    <s v="Post"/>
    <n v="0"/>
  </r>
  <r>
    <s v="Media"/>
    <s v="Incremental"/>
    <m/>
    <m/>
    <s v="liftoff"/>
    <s v="Liftoff"/>
    <x v="12"/>
    <s v=" DTC"/>
    <x v="69"/>
    <s v="Post"/>
    <s v="Post"/>
    <n v="0"/>
  </r>
  <r>
    <s v="Media"/>
    <s v="Incremental"/>
    <m/>
    <m/>
    <s v="liftoff"/>
    <s v="Liftoff"/>
    <x v="12"/>
    <s v=" DTC"/>
    <x v="70"/>
    <s v="Post"/>
    <s v="Post"/>
    <n v="0"/>
  </r>
  <r>
    <s v="Media"/>
    <s v="Incremental"/>
    <m/>
    <m/>
    <s v="liftoff"/>
    <s v="Liftoff"/>
    <x v="12"/>
    <s v=" DTC"/>
    <x v="71"/>
    <s v="Post"/>
    <s v="Post"/>
    <n v="0"/>
  </r>
  <r>
    <s v="Media"/>
    <s v="Incremental"/>
    <m/>
    <m/>
    <s v="liftoff"/>
    <s v="Liftoff"/>
    <x v="12"/>
    <s v=" DTC"/>
    <x v="72"/>
    <s v="Post"/>
    <s v="Post"/>
    <n v="0"/>
  </r>
  <r>
    <s v="Media"/>
    <s v="Incremental"/>
    <m/>
    <m/>
    <s v="liftoff"/>
    <s v="Liftoff"/>
    <x v="12"/>
    <s v=" DTC"/>
    <x v="73"/>
    <s v="Post"/>
    <s v="Post"/>
    <n v="0"/>
  </r>
  <r>
    <s v="Media"/>
    <s v="Incremental"/>
    <m/>
    <m/>
    <s v="liftoff"/>
    <s v="Liftoff"/>
    <x v="12"/>
    <s v=" DTC"/>
    <x v="74"/>
    <s v="Post"/>
    <s v="Post"/>
    <n v="0"/>
  </r>
  <r>
    <s v="Media"/>
    <s v="Incremental"/>
    <m/>
    <m/>
    <s v="liftoff"/>
    <s v="Liftoff"/>
    <x v="12"/>
    <s v=" DTC"/>
    <x v="75"/>
    <s v="Post"/>
    <s v="Post"/>
    <n v="0"/>
  </r>
  <r>
    <s v="Media"/>
    <s v="Incremental"/>
    <m/>
    <m/>
    <s v="liftoff"/>
    <s v="Liftoff"/>
    <x v="12"/>
    <s v=" DTC"/>
    <x v="76"/>
    <s v="Post"/>
    <s v="Post"/>
    <n v="0"/>
  </r>
  <r>
    <s v="Media"/>
    <s v="Incremental"/>
    <m/>
    <m/>
    <s v="liftoff"/>
    <s v="Liftoff"/>
    <x v="12"/>
    <s v=" DTC"/>
    <x v="77"/>
    <s v="Post"/>
    <s v="Post"/>
    <n v="0"/>
  </r>
  <r>
    <s v="Media"/>
    <s v="Incremental"/>
    <m/>
    <m/>
    <s v="liftoff"/>
    <s v="Liftoff"/>
    <x v="12"/>
    <s v=" DTC"/>
    <x v="78"/>
    <s v="Post"/>
    <s v="Post"/>
    <n v="0"/>
  </r>
  <r>
    <s v="Media"/>
    <s v="Incremental"/>
    <m/>
    <m/>
    <s v="liftoff"/>
    <s v="Liftoff"/>
    <x v="12"/>
    <s v=" DTC"/>
    <x v="79"/>
    <s v="Post"/>
    <s v="Post"/>
    <n v="0"/>
  </r>
  <r>
    <s v="Media"/>
    <s v="Incremental"/>
    <m/>
    <m/>
    <s v="liftoff"/>
    <s v="Liftoff"/>
    <x v="12"/>
    <s v=" DTC"/>
    <x v="80"/>
    <s v="Post"/>
    <s v="Post"/>
    <n v="0"/>
  </r>
  <r>
    <s v="Media"/>
    <s v="Incremental"/>
    <m/>
    <m/>
    <s v="liftoff"/>
    <s v="Liftoff"/>
    <x v="12"/>
    <s v=" DTC"/>
    <x v="81"/>
    <s v="Post"/>
    <s v="Post"/>
    <n v="0"/>
  </r>
  <r>
    <s v="Media"/>
    <s v="Incremental"/>
    <m/>
    <m/>
    <s v="liftoff"/>
    <s v="Liftoff"/>
    <x v="12"/>
    <s v=" DTC"/>
    <x v="82"/>
    <s v="Post"/>
    <s v="Post"/>
    <n v="0"/>
  </r>
  <r>
    <s v="Media"/>
    <s v="Incremental"/>
    <m/>
    <m/>
    <s v="liftoff"/>
    <s v="Liftoff"/>
    <x v="12"/>
    <s v=" DTC"/>
    <x v="83"/>
    <s v="Post"/>
    <s v="Post"/>
    <n v="0"/>
  </r>
  <r>
    <s v="Media"/>
    <s v="Incremental"/>
    <m/>
    <m/>
    <s v="liftoff"/>
    <s v="Liftoff"/>
    <x v="12"/>
    <s v=" DTC"/>
    <x v="84"/>
    <s v="Post"/>
    <s v="Post"/>
    <n v="0"/>
  </r>
  <r>
    <s v="Media"/>
    <s v="Incremental"/>
    <m/>
    <m/>
    <s v="liftoff"/>
    <s v="Liftoff"/>
    <x v="12"/>
    <s v=" DTC"/>
    <x v="85"/>
    <s v="Post"/>
    <s v="Post"/>
    <n v="0"/>
  </r>
  <r>
    <s v="Media"/>
    <s v="Incremental"/>
    <m/>
    <m/>
    <s v="liftoff"/>
    <s v="Liftoff"/>
    <x v="12"/>
    <s v=" DTC"/>
    <x v="86"/>
    <s v="Post"/>
    <s v="Post"/>
    <n v="0"/>
  </r>
  <r>
    <s v="Media"/>
    <s v="Incremental"/>
    <m/>
    <m/>
    <s v="liftoff"/>
    <s v="Liftoff"/>
    <x v="12"/>
    <s v=" DTC"/>
    <x v="87"/>
    <s v="Post"/>
    <s v="Post"/>
    <n v="0"/>
  </r>
  <r>
    <s v="Media"/>
    <s v="Incremental"/>
    <m/>
    <m/>
    <s v="liftoff"/>
    <s v="Liftoff"/>
    <x v="12"/>
    <s v=" DTC"/>
    <x v="88"/>
    <s v="Post"/>
    <s v="Post"/>
    <n v="0"/>
  </r>
  <r>
    <s v="Media"/>
    <s v="Incremental"/>
    <m/>
    <m/>
    <s v="liftoff"/>
    <s v="Liftoff"/>
    <x v="12"/>
    <s v=" DTC"/>
    <x v="89"/>
    <s v="Post"/>
    <s v="Post"/>
    <n v="0"/>
  </r>
  <r>
    <s v="Media"/>
    <s v="Incremental"/>
    <m/>
    <m/>
    <s v="liftoff"/>
    <s v="Liftoff"/>
    <x v="12"/>
    <s v=" DTC"/>
    <x v="90"/>
    <s v="Post"/>
    <s v="Post"/>
    <n v="0"/>
  </r>
  <r>
    <s v="Media"/>
    <s v="Incremental"/>
    <m/>
    <m/>
    <s v="liftoff"/>
    <s v="Liftoff"/>
    <x v="12"/>
    <s v=" DTC"/>
    <x v="91"/>
    <s v="Post"/>
    <s v="Post"/>
    <n v="0"/>
  </r>
  <r>
    <s v="Media"/>
    <s v="Incremental"/>
    <m/>
    <m/>
    <s v="liftoff"/>
    <s v="Liftoff"/>
    <x v="12"/>
    <s v=" DTC"/>
    <x v="92"/>
    <s v="Post"/>
    <s v="Post"/>
    <n v="0"/>
  </r>
  <r>
    <s v="Media"/>
    <s v="Incremental"/>
    <m/>
    <m/>
    <s v="liftoff"/>
    <s v="Liftoff"/>
    <x v="12"/>
    <s v=" DTC"/>
    <x v="93"/>
    <s v="Post"/>
    <s v="Post"/>
    <n v="0"/>
  </r>
  <r>
    <s v="Media"/>
    <s v="Incremental"/>
    <m/>
    <m/>
    <s v="liftoff"/>
    <s v="Liftoff"/>
    <x v="12"/>
    <s v=" DTC"/>
    <x v="94"/>
    <s v="Post"/>
    <s v="Post"/>
    <n v="0"/>
  </r>
  <r>
    <s v="Media"/>
    <s v="Incremental"/>
    <m/>
    <m/>
    <s v="liftoff"/>
    <s v="Liftoff"/>
    <x v="12"/>
    <s v=" DTC"/>
    <x v="95"/>
    <s v="Post"/>
    <s v="Post"/>
    <n v="0"/>
  </r>
  <r>
    <s v="Media"/>
    <s v="Incremental"/>
    <m/>
    <m/>
    <s v="liftoff"/>
    <s v="Liftoff"/>
    <x v="12"/>
    <s v=" DTC"/>
    <x v="96"/>
    <s v="Post"/>
    <s v="Post"/>
    <n v="0"/>
  </r>
  <r>
    <s v="Media"/>
    <s v="Incremental"/>
    <m/>
    <m/>
    <s v="liftoff"/>
    <s v="Liftoff"/>
    <x v="12"/>
    <s v=" DTC"/>
    <x v="97"/>
    <s v="Post"/>
    <s v="Post"/>
    <n v="0"/>
  </r>
  <r>
    <s v="Media"/>
    <s v="Incremental"/>
    <m/>
    <m/>
    <s v="liftoff"/>
    <s v="Liftoff"/>
    <x v="12"/>
    <s v=" DTC"/>
    <x v="98"/>
    <s v="Post"/>
    <s v="Post"/>
    <n v="0"/>
  </r>
  <r>
    <s v="Media"/>
    <s v="Incremental"/>
    <m/>
    <m/>
    <s v="liftoff"/>
    <s v="Liftoff"/>
    <x v="12"/>
    <s v=" DTC"/>
    <x v="99"/>
    <s v="Post"/>
    <s v="Post"/>
    <n v="0"/>
  </r>
  <r>
    <s v="Media"/>
    <s v="Incremental"/>
    <m/>
    <m/>
    <s v="liftoff"/>
    <s v="Liftoff"/>
    <x v="12"/>
    <s v=" DTC"/>
    <x v="100"/>
    <s v="Post"/>
    <s v="Post"/>
    <n v="0"/>
  </r>
  <r>
    <s v="Media"/>
    <s v="Incremental"/>
    <m/>
    <m/>
    <s v="liftoff"/>
    <s v="Liftoff"/>
    <x v="12"/>
    <s v=" DTC"/>
    <x v="101"/>
    <s v="Post"/>
    <s v="Post"/>
    <n v="0"/>
  </r>
  <r>
    <s v="Media"/>
    <s v="Incremental"/>
    <m/>
    <m/>
    <s v="liftoff"/>
    <s v="Liftoff"/>
    <x v="12"/>
    <s v=" DTC"/>
    <x v="102"/>
    <s v="Post"/>
    <s v="Post"/>
    <n v="0"/>
  </r>
  <r>
    <s v="Media"/>
    <s v="Incremental"/>
    <m/>
    <m/>
    <s v="liftoff"/>
    <s v="Liftoff"/>
    <x v="12"/>
    <s v=" DTC"/>
    <x v="103"/>
    <s v="Post"/>
    <s v="Post"/>
    <n v="0"/>
  </r>
  <r>
    <s v="Media"/>
    <s v="Incremental"/>
    <m/>
    <m/>
    <s v="liftoff"/>
    <s v="Liftoff"/>
    <x v="12"/>
    <s v=" DTC"/>
    <x v="104"/>
    <s v="Post"/>
    <s v="Post"/>
    <n v="0"/>
  </r>
  <r>
    <s v="Media"/>
    <s v="Incremental"/>
    <m/>
    <m/>
    <s v="liftoff"/>
    <s v="Liftoff"/>
    <x v="12"/>
    <s v=" DTC"/>
    <x v="105"/>
    <s v="Post"/>
    <s v="Post"/>
    <n v="0"/>
  </r>
  <r>
    <s v="Media"/>
    <s v="Incremental"/>
    <m/>
    <m/>
    <s v="liftoff"/>
    <s v="Liftoff"/>
    <x v="12"/>
    <s v=" DTC"/>
    <x v="106"/>
    <s v="Post"/>
    <s v="Post"/>
    <n v="0"/>
  </r>
  <r>
    <s v="Media"/>
    <s v="Incremental"/>
    <m/>
    <m/>
    <s v="liftoff"/>
    <s v="Liftoff"/>
    <x v="12"/>
    <s v=" DTC"/>
    <x v="107"/>
    <s v="Post"/>
    <s v="Post"/>
    <n v="0"/>
  </r>
  <r>
    <s v="Media"/>
    <s v="Incremental"/>
    <m/>
    <m/>
    <s v="liftoff"/>
    <s v="Liftoff"/>
    <x v="12"/>
    <s v=" DTC"/>
    <x v="108"/>
    <s v="Post"/>
    <s v="Post"/>
    <n v="0"/>
  </r>
  <r>
    <s v="Media"/>
    <s v="Incremental"/>
    <m/>
    <m/>
    <s v="liftoff"/>
    <s v="Liftoff"/>
    <x v="12"/>
    <s v=" DTC"/>
    <x v="109"/>
    <s v="Post"/>
    <s v="Post"/>
    <n v="0"/>
  </r>
  <r>
    <s v="Media"/>
    <s v="Incremental"/>
    <m/>
    <m/>
    <s v="liftoff"/>
    <s v="Liftoff"/>
    <x v="12"/>
    <s v=" DTC"/>
    <x v="110"/>
    <s v="Post"/>
    <s v="Post"/>
    <n v="0"/>
  </r>
  <r>
    <s v="Media"/>
    <s v="Incremental"/>
    <m/>
    <m/>
    <s v="liftoff"/>
    <s v="Liftoff"/>
    <x v="12"/>
    <s v=" DTC"/>
    <x v="111"/>
    <s v="Post"/>
    <s v="Post"/>
    <n v="0"/>
  </r>
  <r>
    <s v="Media"/>
    <s v="Incremental"/>
    <m/>
    <m/>
    <s v="liftoff"/>
    <s v="Liftoff"/>
    <x v="12"/>
    <s v=" DTC"/>
    <x v="112"/>
    <s v="Post"/>
    <s v="Post"/>
    <n v="0"/>
  </r>
  <r>
    <s v="Media"/>
    <s v="Incremental"/>
    <m/>
    <m/>
    <s v="liftoff"/>
    <s v="Liftoff"/>
    <x v="12"/>
    <s v=" DTC"/>
    <x v="113"/>
    <s v="Post"/>
    <s v="Post"/>
    <n v="0"/>
  </r>
  <r>
    <s v="Media"/>
    <s v="Incremental"/>
    <m/>
    <m/>
    <s v="liftoff"/>
    <s v="Liftoff"/>
    <x v="12"/>
    <s v=" DTC"/>
    <x v="114"/>
    <s v="Post"/>
    <n v="0"/>
    <n v="0"/>
  </r>
  <r>
    <s v="Media"/>
    <s v="Incremental"/>
    <m/>
    <m/>
    <s v="liftoff"/>
    <s v="Liftoff"/>
    <x v="12"/>
    <s v=" DTC"/>
    <x v="115"/>
    <s v="Post"/>
    <n v="0"/>
    <n v="0"/>
  </r>
  <r>
    <s v="Media"/>
    <s v="Incremental"/>
    <m/>
    <m/>
    <s v="liftoff"/>
    <s v="Liftoff"/>
    <x v="12"/>
    <s v=" DTC"/>
    <x v="116"/>
    <s v="Post"/>
    <n v="0"/>
    <n v="0"/>
  </r>
  <r>
    <s v="Media"/>
    <s v="Incremental"/>
    <m/>
    <m/>
    <s v="liftoff"/>
    <s v="Liftoff"/>
    <x v="12"/>
    <s v=" DTC"/>
    <x v="117"/>
    <s v="Post"/>
    <n v="0"/>
    <n v="0"/>
  </r>
  <r>
    <s v="Media"/>
    <s v="Incremental"/>
    <m/>
    <m/>
    <s v="liftoff"/>
    <s v="Liftoff"/>
    <x v="12"/>
    <s v=" DTC"/>
    <x v="118"/>
    <s v="Post"/>
    <n v="0"/>
    <n v="0"/>
  </r>
  <r>
    <s v="Media"/>
    <s v="Incremental"/>
    <m/>
    <m/>
    <s v="liftoff"/>
    <s v="Liftoff"/>
    <x v="12"/>
    <s v=" DTC"/>
    <x v="119"/>
    <s v="Post"/>
    <n v="0"/>
    <n v="0"/>
  </r>
  <r>
    <s v="Media"/>
    <s v="Incremental"/>
    <m/>
    <m/>
    <s v="liftoff"/>
    <s v="Liftoff"/>
    <x v="12"/>
    <s v=" DTC"/>
    <x v="120"/>
    <s v="Post"/>
    <n v="0"/>
    <n v="0"/>
  </r>
  <r>
    <s v="Media"/>
    <s v="Incremental"/>
    <m/>
    <m/>
    <s v="liftoff"/>
    <s v="Liftoff"/>
    <x v="12"/>
    <s v=" DTC"/>
    <x v="121"/>
    <s v="Post"/>
    <n v="0"/>
    <n v="0"/>
  </r>
  <r>
    <s v="Media"/>
    <s v="Incremental"/>
    <m/>
    <m/>
    <s v="liftoff"/>
    <s v="Liftoff"/>
    <x v="12"/>
    <s v=" DTC"/>
    <x v="122"/>
    <s v="Post"/>
    <n v="0"/>
    <n v="0"/>
  </r>
  <r>
    <s v="Media"/>
    <s v="Incremental"/>
    <m/>
    <m/>
    <s v="liftoff"/>
    <s v="Liftoff"/>
    <x v="12"/>
    <s v=" DTC"/>
    <x v="123"/>
    <s v="Post"/>
    <n v="0"/>
    <n v="0"/>
  </r>
  <r>
    <s v="Media"/>
    <s v="Incremental"/>
    <m/>
    <m/>
    <s v="liftoff"/>
    <s v="Liftoff"/>
    <x v="12"/>
    <s v=" DTC"/>
    <x v="124"/>
    <s v="Post"/>
    <n v="0"/>
    <n v="0"/>
  </r>
  <r>
    <s v="Media"/>
    <s v="Incremental"/>
    <m/>
    <m/>
    <s v="liftoff"/>
    <s v="Liftoff"/>
    <x v="12"/>
    <s v=" DTC"/>
    <x v="125"/>
    <s v="Post"/>
    <n v="0"/>
    <n v="0"/>
  </r>
  <r>
    <s v="Media"/>
    <s v="Incremental"/>
    <m/>
    <m/>
    <s v="liftoff"/>
    <s v="Liftoff"/>
    <x v="12"/>
    <s v=" DTC"/>
    <x v="126"/>
    <s v="Post"/>
    <n v="0"/>
    <n v="0"/>
  </r>
  <r>
    <s v="Media"/>
    <s v="Incremental"/>
    <m/>
    <m/>
    <s v="liftoff"/>
    <s v="Liftoff"/>
    <x v="12"/>
    <s v=" DTC"/>
    <x v="127"/>
    <s v="Post"/>
    <n v="0"/>
    <n v="0"/>
  </r>
  <r>
    <s v="Media"/>
    <s v="Incremental"/>
    <m/>
    <m/>
    <s v="liftoff"/>
    <s v="Liftoff"/>
    <x v="12"/>
    <s v=" DTC"/>
    <x v="128"/>
    <s v="Post"/>
    <n v="0"/>
    <n v="0"/>
  </r>
  <r>
    <s v="Media"/>
    <s v="Incremental"/>
    <m/>
    <m/>
    <s v="liftoff"/>
    <s v="Liftoff"/>
    <x v="12"/>
    <s v=" DTC"/>
    <x v="129"/>
    <s v="Post"/>
    <n v="0"/>
    <n v="0"/>
  </r>
  <r>
    <s v="Media"/>
    <s v="Incremental"/>
    <m/>
    <m/>
    <s v="liftoff"/>
    <s v="Liftoff"/>
    <x v="12"/>
    <s v=" DTC"/>
    <x v="130"/>
    <s v="Post"/>
    <n v="0"/>
    <n v="0"/>
  </r>
  <r>
    <s v="Media"/>
    <s v="Incremental"/>
    <m/>
    <m/>
    <s v="liftoff"/>
    <s v="Liftoff"/>
    <x v="12"/>
    <s v=" DTC"/>
    <x v="131"/>
    <s v="Post"/>
    <n v="0"/>
    <n v="0"/>
  </r>
  <r>
    <s v="Media"/>
    <s v="Incremental"/>
    <m/>
    <m/>
    <s v="liftoff"/>
    <s v="Liftoff"/>
    <x v="12"/>
    <s v=" DTC"/>
    <x v="132"/>
    <s v="Post"/>
    <n v="0"/>
    <n v="0"/>
  </r>
  <r>
    <s v="Media"/>
    <s v="Incremental"/>
    <m/>
    <m/>
    <s v="liftoff"/>
    <s v="Liftoff"/>
    <x v="12"/>
    <s v=" DTC"/>
    <x v="133"/>
    <s v="Post"/>
    <n v="0"/>
    <n v="0"/>
  </r>
  <r>
    <s v="Media"/>
    <s v="Incremental"/>
    <m/>
    <m/>
    <s v="liftoff"/>
    <s v="Liftoff"/>
    <x v="12"/>
    <s v=" DTC"/>
    <x v="134"/>
    <s v="Post"/>
    <n v="0"/>
    <n v="0"/>
  </r>
  <r>
    <s v="Media"/>
    <s v="Incremental"/>
    <m/>
    <m/>
    <s v="liftoff"/>
    <s v="Liftoff"/>
    <x v="12"/>
    <s v=" DTC"/>
    <x v="135"/>
    <s v="Post"/>
    <n v="0"/>
    <n v="0"/>
  </r>
  <r>
    <s v="Media"/>
    <s v="Incremental"/>
    <m/>
    <m/>
    <s v="liftoff"/>
    <s v="Liftoff"/>
    <x v="12"/>
    <s v=" DTC"/>
    <x v="136"/>
    <s v="Post"/>
    <n v="0"/>
    <n v="0"/>
  </r>
  <r>
    <s v="Media"/>
    <s v="Incremental"/>
    <m/>
    <m/>
    <s v="liftoff"/>
    <s v="Liftoff"/>
    <x v="12"/>
    <s v=" DTC"/>
    <x v="137"/>
    <s v="Post"/>
    <n v="0"/>
    <n v="0"/>
  </r>
  <r>
    <s v="Media"/>
    <s v="Incremental"/>
    <m/>
    <m/>
    <s v="liftoff"/>
    <s v="Liftoff"/>
    <x v="12"/>
    <s v=" DTC"/>
    <x v="138"/>
    <s v="Post"/>
    <n v="0"/>
    <n v="0"/>
  </r>
  <r>
    <s v="Media"/>
    <s v="Incremental"/>
    <m/>
    <m/>
    <s v="liftoff"/>
    <s v="Liftoff"/>
    <x v="12"/>
    <s v=" DTC"/>
    <x v="139"/>
    <s v="Post"/>
    <n v="0"/>
    <n v="0"/>
  </r>
  <r>
    <s v="Media"/>
    <s v="Incremental"/>
    <m/>
    <m/>
    <s v="liftoff"/>
    <s v="Liftoff"/>
    <x v="12"/>
    <s v=" DTC"/>
    <x v="140"/>
    <s v="Post"/>
    <n v="0"/>
    <n v="0"/>
  </r>
  <r>
    <s v="Media"/>
    <s v="Incremental"/>
    <m/>
    <m/>
    <s v="liftoff"/>
    <s v="Liftoff"/>
    <x v="12"/>
    <s v=" DTC"/>
    <x v="141"/>
    <s v="Post"/>
    <n v="0"/>
    <n v="0"/>
  </r>
  <r>
    <s v="Media"/>
    <s v="Incremental"/>
    <m/>
    <m/>
    <s v="liftoff"/>
    <s v="Liftoff"/>
    <x v="12"/>
    <s v=" DTC"/>
    <x v="142"/>
    <s v="Post"/>
    <n v="0"/>
    <n v="0"/>
  </r>
  <r>
    <s v="Media"/>
    <s v="Incremental"/>
    <m/>
    <m/>
    <s v="liftoff"/>
    <s v="Liftoff"/>
    <x v="12"/>
    <s v=" DTC"/>
    <x v="143"/>
    <s v="Post"/>
    <n v="0"/>
    <n v="0"/>
  </r>
  <r>
    <s v="Media"/>
    <s v="Incremental"/>
    <m/>
    <m/>
    <s v="liftoff"/>
    <s v="Liftoff"/>
    <x v="12"/>
    <s v=" DTC"/>
    <x v="144"/>
    <s v="Post"/>
    <n v="0"/>
    <n v="0"/>
  </r>
  <r>
    <s v="Media"/>
    <s v="Incremental"/>
    <m/>
    <m/>
    <s v="liftoff"/>
    <s v="Liftoff"/>
    <x v="12"/>
    <s v=" DTC"/>
    <x v="145"/>
    <s v="Post"/>
    <n v="0"/>
    <n v="0"/>
  </r>
  <r>
    <s v="Media"/>
    <s v="Incremental"/>
    <m/>
    <m/>
    <s v="liftoff"/>
    <s v="Liftoff"/>
    <x v="12"/>
    <s v=" DTC"/>
    <x v="146"/>
    <s v="Post"/>
    <n v="0"/>
    <n v="0"/>
  </r>
  <r>
    <s v="Media"/>
    <s v="Incremental"/>
    <m/>
    <m/>
    <s v="liftoff"/>
    <s v="Liftoff"/>
    <x v="12"/>
    <s v=" DTC"/>
    <x v="147"/>
    <s v="Post"/>
    <n v="0"/>
    <n v="0"/>
  </r>
  <r>
    <s v="Media"/>
    <s v="Incremental"/>
    <m/>
    <m/>
    <s v="liftoff"/>
    <s v="Liftoff"/>
    <x v="12"/>
    <s v=" DTC"/>
    <x v="148"/>
    <s v="Post"/>
    <n v="0"/>
    <n v="0"/>
  </r>
  <r>
    <s v="Media"/>
    <s v="Incremental"/>
    <m/>
    <m/>
    <s v="liftoff"/>
    <s v="Liftoff"/>
    <x v="12"/>
    <s v=" DTC"/>
    <x v="149"/>
    <s v="Post"/>
    <n v="0"/>
    <n v="1.42E-5"/>
  </r>
  <r>
    <s v="Media"/>
    <s v="Incremental"/>
    <m/>
    <m/>
    <s v="liftoff"/>
    <s v="Liftoff"/>
    <x v="12"/>
    <s v=" DTC"/>
    <x v="150"/>
    <s v="Post"/>
    <n v="0"/>
    <n v="8.3759999999999998E-4"/>
  </r>
  <r>
    <s v="Media"/>
    <s v="Incremental"/>
    <m/>
    <m/>
    <s v="liftoff"/>
    <s v="Liftoff"/>
    <x v="12"/>
    <s v=" DTC"/>
    <x v="151"/>
    <s v="Post"/>
    <n v="0"/>
    <n v="9.4386000000000001E-3"/>
  </r>
  <r>
    <s v="Media"/>
    <s v="Incremental"/>
    <m/>
    <m/>
    <s v="liftoff"/>
    <s v="Liftoff"/>
    <x v="12"/>
    <s v=" DTC"/>
    <x v="152"/>
    <s v="Post"/>
    <n v="0"/>
    <n v="5.3710000000000001E-2"/>
  </r>
  <r>
    <s v="Media"/>
    <s v="Incremental"/>
    <m/>
    <m/>
    <s v="liftoff"/>
    <s v="Liftoff"/>
    <x v="12"/>
    <s v=" DTC"/>
    <x v="153"/>
    <s v="Post"/>
    <n v="0"/>
    <n v="0.20741019999999999"/>
  </r>
  <r>
    <s v="Media"/>
    <s v="Incremental"/>
    <m/>
    <m/>
    <s v="liftoff"/>
    <s v="Liftoff"/>
    <x v="12"/>
    <s v=" DTC"/>
    <x v="154"/>
    <s v="Post"/>
    <n v="0"/>
    <n v="0.62312140000000005"/>
  </r>
  <r>
    <s v="Media"/>
    <s v="Incremental"/>
    <m/>
    <m/>
    <s v="liftoff"/>
    <s v="Liftoff"/>
    <x v="12"/>
    <s v=" DTC"/>
    <x v="155"/>
    <s v="Post"/>
    <n v="0"/>
    <n v="1.5708179"/>
  </r>
  <r>
    <s v="Media"/>
    <s v="Incremental"/>
    <m/>
    <m/>
    <s v="liftoff"/>
    <s v="Liftoff"/>
    <x v="12"/>
    <s v=" DTC"/>
    <x v="156"/>
    <s v="Post"/>
    <n v="0"/>
    <n v="3.4793873999999998"/>
  </r>
  <r>
    <s v="Media"/>
    <s v="Incremental"/>
    <m/>
    <m/>
    <s v="liftoff"/>
    <s v="Liftoff"/>
    <x v="12"/>
    <s v=" DTC"/>
    <x v="157"/>
    <s v="Post"/>
    <n v="0"/>
    <n v="6.9778450999999997"/>
  </r>
  <r>
    <s v="Media"/>
    <s v="Incremental"/>
    <m/>
    <m/>
    <s v="liftoff"/>
    <s v="Liftoff"/>
    <x v="12"/>
    <s v=" DTC"/>
    <x v="158"/>
    <s v="Post"/>
    <n v="0"/>
    <n v="12.9326568"/>
  </r>
  <r>
    <s v="Media"/>
    <s v="Incremental"/>
    <m/>
    <m/>
    <s v="liftoff"/>
    <s v="Liftoff"/>
    <x v="12"/>
    <s v=" DTC"/>
    <x v="159"/>
    <s v="Post"/>
    <n v="0"/>
    <n v="22.477978400000001"/>
  </r>
  <r>
    <s v="Media"/>
    <s v="Incremental"/>
    <m/>
    <m/>
    <s v="liftoff"/>
    <s v="Liftoff"/>
    <x v="12"/>
    <s v=" DTC"/>
    <x v="160"/>
    <s v="Post"/>
    <n v="0"/>
    <n v="37.037030799999997"/>
  </r>
  <r>
    <s v="Media"/>
    <s v="Incremental"/>
    <m/>
    <m/>
    <s v="liftoff"/>
    <s v="Liftoff"/>
    <x v="12"/>
    <s v=" DTC"/>
    <x v="161"/>
    <s v="Post"/>
    <n v="0"/>
    <n v="58.3335984"/>
  </r>
  <r>
    <s v="Media"/>
    <s v="Incremental"/>
    <m/>
    <m/>
    <s v="liftoff"/>
    <s v="Liftoff"/>
    <x v="12"/>
    <s v=" DTC"/>
    <x v="162"/>
    <s v="Post"/>
    <n v="0"/>
    <n v="88.392873100000003"/>
  </r>
  <r>
    <s v="Media"/>
    <s v="Incremental"/>
    <m/>
    <m/>
    <s v="liftoff"/>
    <s v="Liftoff"/>
    <x v="12"/>
    <s v=" DTC"/>
    <x v="163"/>
    <s v="Post"/>
    <n v="0"/>
    <n v="129.53142740000001"/>
  </r>
  <r>
    <s v="Media"/>
    <s v="Incremental"/>
    <m/>
    <m/>
    <s v="liftoff"/>
    <s v="Liftoff"/>
    <x v="12"/>
    <s v=" DTC"/>
    <x v="164"/>
    <s v="Post"/>
    <n v="0"/>
    <n v="184.33686950000001"/>
  </r>
  <r>
    <s v="Media"/>
    <s v="Incremental"/>
    <m/>
    <m/>
    <s v="liftoff"/>
    <s v="Liftoff"/>
    <x v="12"/>
    <s v=" DTC"/>
    <x v="165"/>
    <s v="Post"/>
    <n v="0"/>
    <n v="255.63808599999999"/>
  </r>
  <r>
    <s v="Media"/>
    <s v="Incremental"/>
    <m/>
    <m/>
    <s v="liftoff"/>
    <s v="Liftoff"/>
    <x v="12"/>
    <s v=" DTC"/>
    <x v="166"/>
    <s v="Post"/>
    <n v="0"/>
    <n v="346.46724590000002"/>
  </r>
  <r>
    <s v="Media"/>
    <s v="Incremental"/>
    <m/>
    <m/>
    <s v="liftoff"/>
    <s v="Liftoff"/>
    <x v="12"/>
    <s v=" DTC"/>
    <x v="167"/>
    <s v="Post"/>
    <n v="0"/>
    <n v="460.01565670000002"/>
  </r>
  <r>
    <s v="Media"/>
    <s v="Incremental"/>
    <m/>
    <m/>
    <s v="liftoff"/>
    <s v="Liftoff"/>
    <x v="12"/>
    <s v=" DTC"/>
    <x v="168"/>
    <s v="Post"/>
    <n v="0"/>
    <n v="599.5857737"/>
  </r>
  <r>
    <s v="Media"/>
    <s v="Incremental"/>
    <m/>
    <m/>
    <s v="liftoff"/>
    <s v="Liftoff"/>
    <x v="12"/>
    <s v=" DTC"/>
    <x v="169"/>
    <s v="Post"/>
    <n v="0"/>
    <n v="768.541293"/>
  </r>
  <r>
    <s v="Media"/>
    <s v="Incremental"/>
    <m/>
    <m/>
    <s v="liftoff"/>
    <s v="Liftoff"/>
    <x v="12"/>
    <s v=" DTC"/>
    <x v="170"/>
    <s v="Post"/>
    <n v="0"/>
    <n v="773.43377650000002"/>
  </r>
  <r>
    <s v="Media"/>
    <s v="Incremental"/>
    <m/>
    <m/>
    <s v="liftoff"/>
    <s v="Liftoff"/>
    <x v="12"/>
    <s v=" DTC"/>
    <x v="171"/>
    <s v="Post"/>
    <n v="0"/>
    <n v="744.25611049999998"/>
  </r>
  <r>
    <s v="Media"/>
    <s v="Incremental"/>
    <m/>
    <m/>
    <s v="liftoff"/>
    <s v="Liftoff"/>
    <x v="12"/>
    <s v=" DTC"/>
    <x v="172"/>
    <s v="Post"/>
    <n v="0"/>
    <n v="763.42212319999999"/>
  </r>
  <r>
    <s v="Media"/>
    <s v="Incremental"/>
    <m/>
    <m/>
    <s v="liftoff"/>
    <s v="Liftoff"/>
    <x v="12"/>
    <s v=" DTC"/>
    <x v="173"/>
    <s v="Post"/>
    <n v="0"/>
    <n v="780.48945990000004"/>
  </r>
  <r>
    <s v="Media"/>
    <s v="Incremental"/>
    <m/>
    <m/>
    <s v="liftoff"/>
    <s v="Liftoff"/>
    <x v="12"/>
    <s v=" DTC"/>
    <x v="174"/>
    <s v="Post"/>
    <n v="0"/>
    <n v="752.52238690000001"/>
  </r>
  <r>
    <s v="Media"/>
    <s v="Incremental"/>
    <m/>
    <m/>
    <s v="liftoff"/>
    <s v="Liftoff"/>
    <x v="12"/>
    <s v=" DTC"/>
    <x v="175"/>
    <s v="Post"/>
    <n v="0"/>
    <n v="735.88058049999995"/>
  </r>
  <r>
    <s v="Media"/>
    <s v="Incremental"/>
    <m/>
    <m/>
    <s v="liftoff"/>
    <s v="Liftoff"/>
    <x v="12"/>
    <s v=" DTC"/>
    <x v="176"/>
    <s v="Post"/>
    <n v="0"/>
    <n v="710.13236110000003"/>
  </r>
  <r>
    <s v="Media"/>
    <s v="Incremental"/>
    <m/>
    <m/>
    <s v="liftoff"/>
    <s v="Liftoff"/>
    <x v="12"/>
    <s v=" DTC"/>
    <x v="177"/>
    <s v="Post"/>
    <n v="0"/>
    <n v="711.78714019999995"/>
  </r>
  <r>
    <s v="Media"/>
    <s v="Incremental"/>
    <m/>
    <m/>
    <s v="liftoff"/>
    <s v="Liftoff"/>
    <x v="12"/>
    <s v=" DTC"/>
    <x v="178"/>
    <s v="Post"/>
    <n v="0"/>
    <n v="715.32368389999999"/>
  </r>
  <r>
    <s v="Media"/>
    <s v="Incremental"/>
    <m/>
    <m/>
    <s v="liftoff"/>
    <s v="Liftoff"/>
    <x v="12"/>
    <s v=" DTC"/>
    <x v="179"/>
    <s v="Post"/>
    <n v="0"/>
    <n v="692.92193410000004"/>
  </r>
  <r>
    <s v="Media"/>
    <s v="Incremental"/>
    <m/>
    <m/>
    <s v="liftoff"/>
    <s v="Liftoff"/>
    <x v="12"/>
    <s v=" DTC"/>
    <x v="180"/>
    <s v="Post"/>
    <n v="0"/>
    <n v="688.86313159999997"/>
  </r>
  <r>
    <s v="Media"/>
    <s v="Incremental"/>
    <m/>
    <m/>
    <s v="liftoff"/>
    <s v="Liftoff"/>
    <x v="12"/>
    <s v=" DTC"/>
    <x v="181"/>
    <s v="Post"/>
    <n v="0"/>
    <n v="691.63216590000002"/>
  </r>
  <r>
    <s v="Media"/>
    <s v="Incremental"/>
    <m/>
    <m/>
    <s v="liftoff"/>
    <s v="Liftoff"/>
    <x v="12"/>
    <s v=" DTC"/>
    <x v="182"/>
    <s v="Post"/>
    <n v="0"/>
    <n v="703.98427860000004"/>
  </r>
  <r>
    <s v="Media"/>
    <s v="Incremental"/>
    <m/>
    <m/>
    <s v="liftoff"/>
    <s v="Liftoff"/>
    <x v="12"/>
    <s v=" DTC"/>
    <x v="183"/>
    <s v="Post"/>
    <n v="0"/>
    <n v="709.6859561"/>
  </r>
  <r>
    <s v="Media"/>
    <s v="Incremental"/>
    <m/>
    <m/>
    <s v="liftoff"/>
    <s v="Liftoff"/>
    <x v="12"/>
    <s v=" DTC"/>
    <x v="184"/>
    <s v="Post"/>
    <n v="0"/>
    <n v="736.13952540000003"/>
  </r>
  <r>
    <s v="Media"/>
    <s v="Incremental"/>
    <m/>
    <m/>
    <s v="liftoff"/>
    <s v="Liftoff"/>
    <x v="12"/>
    <s v=" DTC"/>
    <x v="185"/>
    <s v="Post"/>
    <n v="0"/>
    <n v="774.80049259999998"/>
  </r>
  <r>
    <s v="Media"/>
    <s v="Incremental"/>
    <m/>
    <m/>
    <s v="liftoff"/>
    <s v="Liftoff"/>
    <x v="12"/>
    <s v=" DTC"/>
    <x v="186"/>
    <s v="Post"/>
    <n v="0"/>
    <n v="781.51155240000003"/>
  </r>
  <r>
    <s v="Media"/>
    <s v="Incremental"/>
    <m/>
    <m/>
    <s v="liftoff"/>
    <s v="Liftoff"/>
    <x v="12"/>
    <s v=" DTC"/>
    <x v="187"/>
    <s v="Post"/>
    <n v="0"/>
    <n v="807.8843875"/>
  </r>
  <r>
    <s v="Media"/>
    <s v="Incremental"/>
    <m/>
    <m/>
    <s v="liftoff"/>
    <s v="Liftoff"/>
    <x v="12"/>
    <s v=" DTC"/>
    <x v="188"/>
    <s v="Post"/>
    <n v="0"/>
    <n v="832.99960120000003"/>
  </r>
  <r>
    <s v="Media"/>
    <s v="Incremental"/>
    <m/>
    <m/>
    <s v="liftoff"/>
    <s v="Liftoff"/>
    <x v="12"/>
    <s v=" DTC"/>
    <x v="189"/>
    <s v="Post"/>
    <n v="0"/>
    <n v="840.01686440000003"/>
  </r>
  <r>
    <s v="Media"/>
    <s v="Incremental"/>
    <m/>
    <m/>
    <s v="liftoff"/>
    <s v="Liftoff"/>
    <x v="12"/>
    <s v=" DTC"/>
    <x v="190"/>
    <s v="Post"/>
    <n v="0"/>
    <n v="834.35259350000001"/>
  </r>
  <r>
    <s v="Media"/>
    <s v="Incremental"/>
    <m/>
    <m/>
    <s v="liftoff"/>
    <s v="Liftoff"/>
    <x v="12"/>
    <s v=" DTC"/>
    <x v="191"/>
    <s v="Post"/>
    <n v="0"/>
    <n v="844.70757990000004"/>
  </r>
  <r>
    <s v="Media"/>
    <s v="Incremental"/>
    <m/>
    <m/>
    <s v="liftoff"/>
    <s v="Liftoff"/>
    <x v="12"/>
    <s v=" DTC"/>
    <x v="192"/>
    <s v="Post"/>
    <n v="0"/>
    <n v="812.84056910000004"/>
  </r>
  <r>
    <s v="Media"/>
    <s v="Incremental"/>
    <m/>
    <m/>
    <s v="liftoff"/>
    <s v="Liftoff"/>
    <x v="12"/>
    <s v=" DTC"/>
    <x v="193"/>
    <s v="Post"/>
    <n v="0"/>
    <n v="817.17437629999995"/>
  </r>
  <r>
    <s v="Media"/>
    <s v="Incremental"/>
    <m/>
    <m/>
    <s v="liftoff"/>
    <s v="Liftoff"/>
    <x v="12"/>
    <s v=" DTC"/>
    <x v="194"/>
    <s v="Post"/>
    <n v="0"/>
    <n v="806.37828779999995"/>
  </r>
  <r>
    <s v="Media"/>
    <s v="Incremental"/>
    <m/>
    <m/>
    <s v="liftoff"/>
    <s v="Liftoff"/>
    <x v="12"/>
    <s v=" DTC"/>
    <x v="195"/>
    <s v="Post"/>
    <n v="0"/>
    <n v="791.69079690000001"/>
  </r>
  <r>
    <s v="Media"/>
    <s v="Incremental"/>
    <m/>
    <m/>
    <s v="liftoff"/>
    <s v="Liftoff"/>
    <x v="12"/>
    <s v=" DTC"/>
    <x v="196"/>
    <s v="Post"/>
    <n v="0"/>
    <n v="772.77176840000004"/>
  </r>
  <r>
    <s v="Media"/>
    <s v="Incremental"/>
    <m/>
    <m/>
    <s v="liftoff"/>
    <s v="Liftoff"/>
    <x v="12"/>
    <s v=" DTC"/>
    <x v="197"/>
    <s v="Post"/>
    <n v="0"/>
    <n v="760.51404839999998"/>
  </r>
  <r>
    <s v="Media"/>
    <s v="Incremental"/>
    <m/>
    <m/>
    <s v="liftoff"/>
    <s v="Liftoff"/>
    <x v="12"/>
    <s v=" DTC"/>
    <x v="198"/>
    <s v="Post"/>
    <n v="0"/>
    <n v="727.48379939999995"/>
  </r>
  <r>
    <s v="Media"/>
    <s v="Incremental"/>
    <m/>
    <m/>
    <s v="liftoff"/>
    <s v="Liftoff"/>
    <x v="12"/>
    <s v=" DTC"/>
    <x v="199"/>
    <s v="Post"/>
    <n v="0"/>
    <n v="707.44519060000005"/>
  </r>
  <r>
    <s v="Media"/>
    <s v="Incremental"/>
    <m/>
    <m/>
    <s v="liftoff"/>
    <s v="Liftoff"/>
    <x v="12"/>
    <s v=" DTC"/>
    <x v="200"/>
    <s v="Post"/>
    <n v="0"/>
    <n v="654.66365410000003"/>
  </r>
  <r>
    <s v="Media"/>
    <s v="Incremental"/>
    <m/>
    <m/>
    <s v="liftoff"/>
    <s v="Liftoff"/>
    <x v="12"/>
    <s v=" DTC"/>
    <x v="201"/>
    <s v="Post"/>
    <n v="0"/>
    <n v="624.06070409999995"/>
  </r>
  <r>
    <s v="Media"/>
    <s v="Incremental"/>
    <m/>
    <m/>
    <s v="liftoff"/>
    <s v="Liftoff"/>
    <x v="12"/>
    <s v=" DTC"/>
    <x v="202"/>
    <s v="Post"/>
    <n v="0"/>
    <n v="623.8183798"/>
  </r>
  <r>
    <s v="Media"/>
    <s v="Incremental"/>
    <m/>
    <m/>
    <s v="liftoff"/>
    <s v="Liftoff"/>
    <x v="12"/>
    <s v=" DTC"/>
    <x v="203"/>
    <s v="Post"/>
    <n v="0"/>
    <n v="584.58553870000003"/>
  </r>
  <r>
    <s v="Media"/>
    <s v="Incremental"/>
    <m/>
    <m/>
    <s v="liftoff"/>
    <s v="Liftoff"/>
    <x v="12"/>
    <s v=" DTC"/>
    <x v="204"/>
    <s v="Post"/>
    <n v="0"/>
    <n v="545.95025980000003"/>
  </r>
  <r>
    <s v="Media"/>
    <s v="Incremental"/>
    <m/>
    <m/>
    <s v="liftoff"/>
    <s v="Liftoff"/>
    <x v="12"/>
    <s v=" DTC"/>
    <x v="205"/>
    <s v="Post"/>
    <n v="0"/>
    <n v="522.31765959999996"/>
  </r>
  <r>
    <s v="Media"/>
    <s v="Incremental"/>
    <m/>
    <m/>
    <s v="liftoff"/>
    <s v="Liftoff"/>
    <x v="12"/>
    <s v=" DTC"/>
    <x v="206"/>
    <s v="Post"/>
    <n v="0"/>
    <n v="483.94685349999997"/>
  </r>
  <r>
    <s v="Media"/>
    <s v="Incremental"/>
    <m/>
    <m/>
    <s v="liftoff"/>
    <s v="Liftoff"/>
    <x v="12"/>
    <s v=" DTC"/>
    <x v="207"/>
    <s v="Post"/>
    <n v="0"/>
    <n v="467.52967360000002"/>
  </r>
  <r>
    <s v="Media"/>
    <s v="Incremental"/>
    <m/>
    <m/>
    <s v="liftoff"/>
    <s v="Liftoff"/>
    <x v="12"/>
    <s v=" DTC"/>
    <x v="208"/>
    <s v="Post"/>
    <n v="0"/>
    <n v="446.86281830000001"/>
  </r>
  <r>
    <s v="Media"/>
    <s v="Incremental"/>
    <m/>
    <m/>
    <s v="liftoff"/>
    <s v="Liftoff"/>
    <x v="12"/>
    <s v=" DTC"/>
    <x v="209"/>
    <s v="Post"/>
    <n v="0"/>
    <n v="425.87277130000001"/>
  </r>
  <r>
    <s v="Media"/>
    <s v="Incremental"/>
    <m/>
    <m/>
    <s v="liftoff"/>
    <s v="Liftoff"/>
    <x v="12"/>
    <s v=" DTC"/>
    <x v="210"/>
    <s v="Post"/>
    <n v="0"/>
    <n v="409.4051991"/>
  </r>
  <r>
    <s v="Media"/>
    <s v="Incremental"/>
    <m/>
    <m/>
    <s v="liftoff"/>
    <s v="Liftoff"/>
    <x v="12"/>
    <s v=" DTC"/>
    <x v="211"/>
    <s v="Post"/>
    <n v="0"/>
    <n v="406.43560389999999"/>
  </r>
  <r>
    <s v="Media"/>
    <s v="Incremental"/>
    <m/>
    <m/>
    <s v="liftoff"/>
    <s v="Liftoff"/>
    <x v="12"/>
    <s v=" DTC"/>
    <x v="212"/>
    <s v="Post"/>
    <n v="0"/>
    <n v="412.24043080000001"/>
  </r>
  <r>
    <s v="Media"/>
    <s v="Incremental"/>
    <m/>
    <m/>
    <s v="liftoff"/>
    <s v="Liftoff"/>
    <x v="12"/>
    <s v=" DTC"/>
    <x v="213"/>
    <s v="Post"/>
    <n v="0"/>
    <n v="422.4276868"/>
  </r>
  <r>
    <s v="Media"/>
    <s v="Incremental"/>
    <m/>
    <m/>
    <s v="unity_Post_ios14_5"/>
    <s v="Unity"/>
    <x v="13"/>
    <s v=" DTC"/>
    <x v="0"/>
    <s v="Pre"/>
    <s v="Pre"/>
    <n v="0"/>
  </r>
  <r>
    <s v="Media"/>
    <s v="Incremental"/>
    <m/>
    <m/>
    <s v="unity_Post_ios14_5"/>
    <s v="Unity"/>
    <x v="13"/>
    <s v=" DTC"/>
    <x v="1"/>
    <s v="Pre"/>
    <s v="Pre"/>
    <n v="0"/>
  </r>
  <r>
    <s v="Media"/>
    <s v="Incremental"/>
    <m/>
    <m/>
    <s v="unity_Post_ios14_5"/>
    <s v="Unity"/>
    <x v="13"/>
    <s v=" DTC"/>
    <x v="2"/>
    <s v="Pre"/>
    <s v="Pre"/>
    <n v="0"/>
  </r>
  <r>
    <s v="Media"/>
    <s v="Incremental"/>
    <m/>
    <m/>
    <s v="unity_Post_ios14_5"/>
    <s v="Unity"/>
    <x v="13"/>
    <s v=" DTC"/>
    <x v="3"/>
    <s v="Pre"/>
    <s v="Pre"/>
    <n v="0"/>
  </r>
  <r>
    <s v="Media"/>
    <s v="Incremental"/>
    <m/>
    <m/>
    <s v="unity_Post_ios14_5"/>
    <s v="Unity"/>
    <x v="13"/>
    <s v=" DTC"/>
    <x v="4"/>
    <s v="Pre"/>
    <s v="Pre"/>
    <n v="0"/>
  </r>
  <r>
    <s v="Media"/>
    <s v="Incremental"/>
    <m/>
    <m/>
    <s v="unity_Post_ios14_5"/>
    <s v="Unity"/>
    <x v="13"/>
    <s v=" DTC"/>
    <x v="5"/>
    <s v="Pre"/>
    <s v="Pre"/>
    <n v="0"/>
  </r>
  <r>
    <s v="Media"/>
    <s v="Incremental"/>
    <m/>
    <m/>
    <s v="unity_Post_ios14_5"/>
    <s v="Unity"/>
    <x v="13"/>
    <s v=" DTC"/>
    <x v="6"/>
    <s v="Pre"/>
    <s v="Pre"/>
    <n v="0"/>
  </r>
  <r>
    <s v="Media"/>
    <s v="Incremental"/>
    <m/>
    <m/>
    <s v="unity_Post_ios14_5"/>
    <s v="Unity"/>
    <x v="13"/>
    <s v=" DTC"/>
    <x v="7"/>
    <s v="Pre"/>
    <s v="Pre"/>
    <n v="0"/>
  </r>
  <r>
    <s v="Media"/>
    <s v="Incremental"/>
    <m/>
    <m/>
    <s v="unity_Post_ios14_5"/>
    <s v="Unity"/>
    <x v="13"/>
    <s v=" DTC"/>
    <x v="8"/>
    <s v="Pre"/>
    <s v="Pre"/>
    <n v="0"/>
  </r>
  <r>
    <s v="Media"/>
    <s v="Incremental"/>
    <m/>
    <m/>
    <s v="unity_Post_ios14_5"/>
    <s v="Unity"/>
    <x v="13"/>
    <s v=" DTC"/>
    <x v="9"/>
    <s v="Pre"/>
    <s v="Pre"/>
    <n v="0"/>
  </r>
  <r>
    <s v="Media"/>
    <s v="Incremental"/>
    <m/>
    <m/>
    <s v="unity_Post_ios14_5"/>
    <s v="Unity"/>
    <x v="13"/>
    <s v=" DTC"/>
    <x v="10"/>
    <s v="Pre"/>
    <s v="Pre"/>
    <n v="0"/>
  </r>
  <r>
    <s v="Media"/>
    <s v="Incremental"/>
    <m/>
    <m/>
    <s v="unity_Post_ios14_5"/>
    <s v="Unity"/>
    <x v="13"/>
    <s v=" DTC"/>
    <x v="11"/>
    <s v="Pre"/>
    <s v="Pre"/>
    <n v="0"/>
  </r>
  <r>
    <s v="Media"/>
    <s v="Incremental"/>
    <m/>
    <m/>
    <s v="unity_Post_ios14_5"/>
    <s v="Unity"/>
    <x v="13"/>
    <s v=" DTC"/>
    <x v="12"/>
    <s v="Pre"/>
    <s v="Pre"/>
    <n v="0"/>
  </r>
  <r>
    <s v="Media"/>
    <s v="Incremental"/>
    <m/>
    <m/>
    <s v="unity_Post_ios14_5"/>
    <s v="Unity"/>
    <x v="13"/>
    <s v=" DTC"/>
    <x v="13"/>
    <s v="Pre"/>
    <s v="Pre"/>
    <n v="0"/>
  </r>
  <r>
    <s v="Media"/>
    <s v="Incremental"/>
    <m/>
    <m/>
    <s v="unity_Post_ios14_5"/>
    <s v="Unity"/>
    <x v="13"/>
    <s v=" DTC"/>
    <x v="14"/>
    <s v="Pre"/>
    <s v="Pre"/>
    <n v="0"/>
  </r>
  <r>
    <s v="Media"/>
    <s v="Incremental"/>
    <m/>
    <m/>
    <s v="unity_Post_ios14_5"/>
    <s v="Unity"/>
    <x v="13"/>
    <s v=" DTC"/>
    <x v="15"/>
    <s v="Pre"/>
    <s v="Pre"/>
    <n v="0"/>
  </r>
  <r>
    <s v="Media"/>
    <s v="Incremental"/>
    <m/>
    <m/>
    <s v="unity_Post_ios14_5"/>
    <s v="Unity"/>
    <x v="13"/>
    <s v=" DTC"/>
    <x v="16"/>
    <s v="Pre"/>
    <s v="Pre"/>
    <n v="0"/>
  </r>
  <r>
    <s v="Media"/>
    <s v="Incremental"/>
    <m/>
    <m/>
    <s v="unity_Post_ios14_5"/>
    <s v="Unity"/>
    <x v="13"/>
    <s v=" DTC"/>
    <x v="17"/>
    <s v="Pre"/>
    <s v="Pre"/>
    <n v="0"/>
  </r>
  <r>
    <s v="Media"/>
    <s v="Incremental"/>
    <m/>
    <m/>
    <s v="unity_Post_ios14_5"/>
    <s v="Unity"/>
    <x v="13"/>
    <s v=" DTC"/>
    <x v="18"/>
    <s v="Pre"/>
    <s v="Pre"/>
    <n v="0"/>
  </r>
  <r>
    <s v="Media"/>
    <s v="Incremental"/>
    <m/>
    <m/>
    <s v="unity_Post_ios14_5"/>
    <s v="Unity"/>
    <x v="13"/>
    <s v=" DTC"/>
    <x v="19"/>
    <s v="Pre"/>
    <s v="Pre"/>
    <n v="0"/>
  </r>
  <r>
    <s v="Media"/>
    <s v="Incremental"/>
    <m/>
    <m/>
    <s v="unity_Post_ios14_5"/>
    <s v="Unity"/>
    <x v="13"/>
    <s v=" DTC"/>
    <x v="20"/>
    <s v="Pre"/>
    <s v="Pre"/>
    <n v="0"/>
  </r>
  <r>
    <s v="Media"/>
    <s v="Incremental"/>
    <m/>
    <m/>
    <s v="unity_Post_ios14_5"/>
    <s v="Unity"/>
    <x v="13"/>
    <s v=" DTC"/>
    <x v="21"/>
    <s v="Pre"/>
    <s v="Pre"/>
    <n v="0"/>
  </r>
  <r>
    <s v="Media"/>
    <s v="Incremental"/>
    <m/>
    <m/>
    <s v="unity_Post_ios14_5"/>
    <s v="Unity"/>
    <x v="13"/>
    <s v=" DTC"/>
    <x v="22"/>
    <s v="Pre"/>
    <s v="Pre"/>
    <n v="0"/>
  </r>
  <r>
    <s v="Media"/>
    <s v="Incremental"/>
    <m/>
    <m/>
    <s v="unity_Post_ios14_5"/>
    <s v="Unity"/>
    <x v="13"/>
    <s v=" DTC"/>
    <x v="23"/>
    <s v="Pre"/>
    <s v="Pre"/>
    <n v="0"/>
  </r>
  <r>
    <s v="Media"/>
    <s v="Incremental"/>
    <m/>
    <m/>
    <s v="unity_Post_ios14_5"/>
    <s v="Unity"/>
    <x v="13"/>
    <s v=" DTC"/>
    <x v="24"/>
    <s v="Pre"/>
    <s v="Pre"/>
    <n v="0"/>
  </r>
  <r>
    <s v="Media"/>
    <s v="Incremental"/>
    <m/>
    <m/>
    <s v="unity_Post_ios14_5"/>
    <s v="Unity"/>
    <x v="13"/>
    <s v=" DTC"/>
    <x v="25"/>
    <s v="Pre"/>
    <s v="Pre"/>
    <n v="0"/>
  </r>
  <r>
    <s v="Media"/>
    <s v="Incremental"/>
    <m/>
    <m/>
    <s v="unity_Post_ios14_5"/>
    <s v="Unity"/>
    <x v="13"/>
    <s v=" DTC"/>
    <x v="26"/>
    <s v="Pre"/>
    <s v="Pre"/>
    <n v="0"/>
  </r>
  <r>
    <s v="Media"/>
    <s v="Incremental"/>
    <m/>
    <m/>
    <s v="unity_Post_ios14_5"/>
    <s v="Unity"/>
    <x v="13"/>
    <s v=" DTC"/>
    <x v="27"/>
    <s v="Pre"/>
    <s v="Pre"/>
    <n v="0"/>
  </r>
  <r>
    <s v="Media"/>
    <s v="Incremental"/>
    <m/>
    <m/>
    <s v="unity_Post_ios14_5"/>
    <s v="Unity"/>
    <x v="13"/>
    <s v=" DTC"/>
    <x v="28"/>
    <s v="Pre"/>
    <s v="Pre"/>
    <n v="0"/>
  </r>
  <r>
    <s v="Media"/>
    <s v="Incremental"/>
    <m/>
    <m/>
    <s v="unity_Post_ios14_5"/>
    <s v="Unity"/>
    <x v="13"/>
    <s v=" DTC"/>
    <x v="29"/>
    <s v="Pre"/>
    <s v="Pre"/>
    <n v="0"/>
  </r>
  <r>
    <s v="Media"/>
    <s v="Incremental"/>
    <m/>
    <m/>
    <s v="unity_Post_ios14_5"/>
    <s v="Unity"/>
    <x v="13"/>
    <s v=" DTC"/>
    <x v="30"/>
    <s v="Pre"/>
    <s v="Pre"/>
    <n v="0"/>
  </r>
  <r>
    <s v="Media"/>
    <s v="Incremental"/>
    <m/>
    <m/>
    <s v="unity_Post_ios14_5"/>
    <s v="Unity"/>
    <x v="13"/>
    <s v=" DTC"/>
    <x v="31"/>
    <s v="Pre"/>
    <s v="Pre"/>
    <n v="0"/>
  </r>
  <r>
    <s v="Media"/>
    <s v="Incremental"/>
    <m/>
    <m/>
    <s v="unity_Post_ios14_5"/>
    <s v="Unity"/>
    <x v="13"/>
    <s v=" DTC"/>
    <x v="32"/>
    <s v="Pre"/>
    <s v="Pre"/>
    <n v="0"/>
  </r>
  <r>
    <s v="Media"/>
    <s v="Incremental"/>
    <m/>
    <m/>
    <s v="unity_Post_ios14_5"/>
    <s v="Unity"/>
    <x v="13"/>
    <s v=" DTC"/>
    <x v="33"/>
    <s v="Pre"/>
    <s v="Pre"/>
    <n v="0"/>
  </r>
  <r>
    <s v="Media"/>
    <s v="Incremental"/>
    <m/>
    <m/>
    <s v="unity_Post_ios14_5"/>
    <s v="Unity"/>
    <x v="13"/>
    <s v=" DTC"/>
    <x v="34"/>
    <s v="Pre"/>
    <s v="Pre"/>
    <n v="0"/>
  </r>
  <r>
    <s v="Media"/>
    <s v="Incremental"/>
    <m/>
    <m/>
    <s v="unity_Post_ios14_5"/>
    <s v="Unity"/>
    <x v="13"/>
    <s v=" DTC"/>
    <x v="35"/>
    <s v="Pre"/>
    <s v="Pre"/>
    <n v="0"/>
  </r>
  <r>
    <s v="Media"/>
    <s v="Incremental"/>
    <m/>
    <m/>
    <s v="unity_Post_ios14_5"/>
    <s v="Unity"/>
    <x v="13"/>
    <s v=" DTC"/>
    <x v="36"/>
    <s v="Pre"/>
    <s v="Pre"/>
    <n v="0"/>
  </r>
  <r>
    <s v="Media"/>
    <s v="Incremental"/>
    <m/>
    <m/>
    <s v="unity_Post_ios14_5"/>
    <s v="Unity"/>
    <x v="13"/>
    <s v=" DTC"/>
    <x v="37"/>
    <s v="Pre"/>
    <s v="Pre"/>
    <n v="0"/>
  </r>
  <r>
    <s v="Media"/>
    <s v="Incremental"/>
    <m/>
    <m/>
    <s v="unity_Post_ios14_5"/>
    <s v="Unity"/>
    <x v="13"/>
    <s v=" DTC"/>
    <x v="38"/>
    <s v="Pre"/>
    <s v="Pre"/>
    <n v="0"/>
  </r>
  <r>
    <s v="Media"/>
    <s v="Incremental"/>
    <m/>
    <m/>
    <s v="unity_Post_ios14_5"/>
    <s v="Unity"/>
    <x v="13"/>
    <s v=" DTC"/>
    <x v="39"/>
    <s v="Pre"/>
    <s v="Pre"/>
    <n v="0"/>
  </r>
  <r>
    <s v="Media"/>
    <s v="Incremental"/>
    <m/>
    <m/>
    <s v="unity_Post_ios14_5"/>
    <s v="Unity"/>
    <x v="13"/>
    <s v=" DTC"/>
    <x v="40"/>
    <s v="Pre"/>
    <s v="Pre"/>
    <n v="0"/>
  </r>
  <r>
    <s v="Media"/>
    <s v="Incremental"/>
    <m/>
    <m/>
    <s v="unity_Post_ios14_5"/>
    <s v="Unity"/>
    <x v="13"/>
    <s v=" DTC"/>
    <x v="41"/>
    <s v="Pre"/>
    <s v="Pre"/>
    <n v="0"/>
  </r>
  <r>
    <s v="Media"/>
    <s v="Incremental"/>
    <m/>
    <m/>
    <s v="unity_Post_ios14_5"/>
    <s v="Unity"/>
    <x v="13"/>
    <s v=" DTC"/>
    <x v="42"/>
    <s v="Pre"/>
    <s v="Pre"/>
    <n v="0"/>
  </r>
  <r>
    <s v="Media"/>
    <s v="Incremental"/>
    <m/>
    <m/>
    <s v="unity_Post_ios14_5"/>
    <s v="Unity"/>
    <x v="13"/>
    <s v=" DTC"/>
    <x v="43"/>
    <s v="Pre"/>
    <s v="Pre"/>
    <n v="0"/>
  </r>
  <r>
    <s v="Media"/>
    <s v="Incremental"/>
    <m/>
    <m/>
    <s v="unity_Post_ios14_5"/>
    <s v="Unity"/>
    <x v="13"/>
    <s v=" DTC"/>
    <x v="44"/>
    <s v="Pre"/>
    <s v="Pre"/>
    <n v="0"/>
  </r>
  <r>
    <s v="Media"/>
    <s v="Incremental"/>
    <m/>
    <m/>
    <s v="unity_Post_ios14_5"/>
    <s v="Unity"/>
    <x v="13"/>
    <s v=" DTC"/>
    <x v="45"/>
    <s v="Pre"/>
    <s v="Pre"/>
    <n v="0"/>
  </r>
  <r>
    <s v="Media"/>
    <s v="Incremental"/>
    <m/>
    <m/>
    <s v="unity_Post_ios14_5"/>
    <s v="Unity"/>
    <x v="13"/>
    <s v=" DTC"/>
    <x v="46"/>
    <s v="Pre"/>
    <s v="Pre"/>
    <n v="0"/>
  </r>
  <r>
    <s v="Media"/>
    <s v="Incremental"/>
    <m/>
    <m/>
    <s v="unity_Post_ios14_5"/>
    <s v="Unity"/>
    <x v="13"/>
    <s v=" DTC"/>
    <x v="47"/>
    <s v="Pre"/>
    <s v="Pre"/>
    <n v="0"/>
  </r>
  <r>
    <s v="Media"/>
    <s v="Incremental"/>
    <m/>
    <m/>
    <s v="unity_Post_ios14_5"/>
    <s v="Unity"/>
    <x v="13"/>
    <s v=" DTC"/>
    <x v="48"/>
    <s v="Pre"/>
    <s v="Pre"/>
    <n v="0"/>
  </r>
  <r>
    <s v="Media"/>
    <s v="Incremental"/>
    <m/>
    <m/>
    <s v="unity_Post_ios14_5"/>
    <s v="Unity"/>
    <x v="13"/>
    <s v=" DTC"/>
    <x v="49"/>
    <s v="Pre"/>
    <s v="Pre"/>
    <n v="0"/>
  </r>
  <r>
    <s v="Media"/>
    <s v="Incremental"/>
    <m/>
    <m/>
    <s v="unity_Post_ios14_5"/>
    <s v="Unity"/>
    <x v="13"/>
    <s v=" DTC"/>
    <x v="50"/>
    <s v="Pre"/>
    <s v="Pre"/>
    <n v="0"/>
  </r>
  <r>
    <s v="Media"/>
    <s v="Incremental"/>
    <m/>
    <m/>
    <s v="unity_Post_ios14_5"/>
    <s v="Unity"/>
    <x v="13"/>
    <s v=" DTC"/>
    <x v="51"/>
    <s v="Pre"/>
    <s v="Pre"/>
    <n v="0"/>
  </r>
  <r>
    <s v="Media"/>
    <s v="Incremental"/>
    <m/>
    <m/>
    <s v="unity_Post_ios14_5"/>
    <s v="Unity"/>
    <x v="13"/>
    <s v=" DTC"/>
    <x v="52"/>
    <s v="Pre"/>
    <s v="Pre"/>
    <n v="0"/>
  </r>
  <r>
    <s v="Media"/>
    <s v="Incremental"/>
    <m/>
    <m/>
    <s v="unity_Post_ios14_5"/>
    <s v="Unity"/>
    <x v="13"/>
    <s v=" DTC"/>
    <x v="53"/>
    <s v="Pre"/>
    <s v="Pre"/>
    <n v="0"/>
  </r>
  <r>
    <s v="Media"/>
    <s v="Incremental"/>
    <m/>
    <m/>
    <s v="unity_Post_ios14_5"/>
    <s v="Unity"/>
    <x v="13"/>
    <s v=" DTC"/>
    <x v="54"/>
    <s v="Pre"/>
    <s v="Pre"/>
    <n v="0"/>
  </r>
  <r>
    <s v="Media"/>
    <s v="Incremental"/>
    <m/>
    <m/>
    <s v="unity_Post_ios14_5"/>
    <s v="Unity"/>
    <x v="13"/>
    <s v=" DTC"/>
    <x v="55"/>
    <s v="Pre"/>
    <s v="Pre"/>
    <n v="0"/>
  </r>
  <r>
    <s v="Media"/>
    <s v="Incremental"/>
    <m/>
    <m/>
    <s v="unity_Post_ios14_5"/>
    <s v="Unity"/>
    <x v="13"/>
    <s v=" DTC"/>
    <x v="56"/>
    <s v="Pre"/>
    <s v="Pre"/>
    <n v="0"/>
  </r>
  <r>
    <s v="Media"/>
    <s v="Incremental"/>
    <m/>
    <m/>
    <s v="unity_Post_ios14_5"/>
    <s v="Unity"/>
    <x v="13"/>
    <s v=" DTC"/>
    <x v="57"/>
    <s v="Post"/>
    <s v="Post"/>
    <n v="75.312027299999997"/>
  </r>
  <r>
    <s v="Media"/>
    <s v="Incremental"/>
    <m/>
    <m/>
    <s v="unity_Post_ios14_5"/>
    <s v="Unity"/>
    <x v="13"/>
    <s v=" DTC"/>
    <x v="58"/>
    <s v="Post"/>
    <s v="Post"/>
    <n v="227.1595772"/>
  </r>
  <r>
    <s v="Media"/>
    <s v="Incremental"/>
    <m/>
    <m/>
    <s v="unity_Post_ios14_5"/>
    <s v="Unity"/>
    <x v="13"/>
    <s v=" DTC"/>
    <x v="59"/>
    <s v="Post"/>
    <s v="Post"/>
    <n v="436.8546073"/>
  </r>
  <r>
    <s v="Media"/>
    <s v="Incremental"/>
    <m/>
    <m/>
    <s v="unity_Post_ios14_5"/>
    <s v="Unity"/>
    <x v="13"/>
    <s v=" DTC"/>
    <x v="60"/>
    <s v="Post"/>
    <s v="Post"/>
    <n v="686.09282940000003"/>
  </r>
  <r>
    <s v="Media"/>
    <s v="Incremental"/>
    <m/>
    <m/>
    <s v="unity_Post_ios14_5"/>
    <s v="Unity"/>
    <x v="13"/>
    <s v=" DTC"/>
    <x v="61"/>
    <s v="Post"/>
    <s v="Post"/>
    <n v="964.79475420000006"/>
  </r>
  <r>
    <s v="Media"/>
    <s v="Incremental"/>
    <m/>
    <m/>
    <s v="unity_Post_ios14_5"/>
    <s v="Unity"/>
    <x v="13"/>
    <s v=" DTC"/>
    <x v="62"/>
    <s v="Post"/>
    <s v="Post"/>
    <n v="1276.8747178000001"/>
  </r>
  <r>
    <s v="Media"/>
    <s v="Incremental"/>
    <m/>
    <m/>
    <s v="unity_Post_ios14_5"/>
    <s v="Unity"/>
    <x v="13"/>
    <s v=" DTC"/>
    <x v="63"/>
    <s v="Post"/>
    <s v="Post"/>
    <n v="1621.7475391"/>
  </r>
  <r>
    <s v="Media"/>
    <s v="Incremental"/>
    <m/>
    <m/>
    <s v="unity_Post_ios14_5"/>
    <s v="Unity"/>
    <x v="13"/>
    <s v=" DTC"/>
    <x v="64"/>
    <s v="Post"/>
    <s v="Post"/>
    <n v="2033.5977247999999"/>
  </r>
  <r>
    <s v="Media"/>
    <s v="Incremental"/>
    <m/>
    <m/>
    <s v="unity_Post_ios14_5"/>
    <s v="Unity"/>
    <x v="13"/>
    <s v=" DTC"/>
    <x v="65"/>
    <s v="Post"/>
    <s v="Post"/>
    <n v="2458.4261873999999"/>
  </r>
  <r>
    <s v="Media"/>
    <s v="Incremental"/>
    <m/>
    <m/>
    <s v="unity_Post_ios14_5"/>
    <s v="Unity"/>
    <x v="13"/>
    <s v=" DTC"/>
    <x v="66"/>
    <s v="Post"/>
    <s v="Post"/>
    <n v="2868.4243526999999"/>
  </r>
  <r>
    <s v="Media"/>
    <s v="Incremental"/>
    <m/>
    <m/>
    <s v="unity_Post_ios14_5"/>
    <s v="Unity"/>
    <x v="13"/>
    <s v=" DTC"/>
    <x v="67"/>
    <s v="Post"/>
    <s v="Post"/>
    <n v="3246.9418510999999"/>
  </r>
  <r>
    <s v="Media"/>
    <s v="Incremental"/>
    <m/>
    <m/>
    <s v="unity_Post_ios14_5"/>
    <s v="Unity"/>
    <x v="13"/>
    <s v=" DTC"/>
    <x v="68"/>
    <s v="Post"/>
    <s v="Post"/>
    <n v="3601.2628835999999"/>
  </r>
  <r>
    <s v="Media"/>
    <s v="Incremental"/>
    <m/>
    <m/>
    <s v="unity_Post_ios14_5"/>
    <s v="Unity"/>
    <x v="13"/>
    <s v=" DTC"/>
    <x v="69"/>
    <s v="Post"/>
    <s v="Post"/>
    <n v="3942.7341938999998"/>
  </r>
  <r>
    <s v="Media"/>
    <s v="Incremental"/>
    <m/>
    <m/>
    <s v="unity_Post_ios14_5"/>
    <s v="Unity"/>
    <x v="13"/>
    <s v=" DTC"/>
    <x v="70"/>
    <s v="Post"/>
    <s v="Post"/>
    <n v="4271.5853380999997"/>
  </r>
  <r>
    <s v="Media"/>
    <s v="Incremental"/>
    <m/>
    <m/>
    <s v="unity_Post_ios14_5"/>
    <s v="Unity"/>
    <x v="13"/>
    <s v=" DTC"/>
    <x v="71"/>
    <s v="Post"/>
    <s v="Post"/>
    <n v="4612.2769528999997"/>
  </r>
  <r>
    <s v="Media"/>
    <s v="Incremental"/>
    <m/>
    <m/>
    <s v="unity_Post_ios14_5"/>
    <s v="Unity"/>
    <x v="13"/>
    <s v=" DTC"/>
    <x v="72"/>
    <s v="Post"/>
    <s v="Post"/>
    <n v="4977.8215553999999"/>
  </r>
  <r>
    <s v="Media"/>
    <s v="Incremental"/>
    <m/>
    <m/>
    <s v="unity_Post_ios14_5"/>
    <s v="Unity"/>
    <x v="13"/>
    <s v=" DTC"/>
    <x v="73"/>
    <s v="Post"/>
    <s v="Post"/>
    <n v="5347.9891465000001"/>
  </r>
  <r>
    <s v="Media"/>
    <s v="Incremental"/>
    <m/>
    <m/>
    <s v="unity_Post_ios14_5"/>
    <s v="Unity"/>
    <x v="13"/>
    <s v=" DTC"/>
    <x v="74"/>
    <s v="Post"/>
    <s v="Post"/>
    <n v="5731.6697955999998"/>
  </r>
  <r>
    <s v="Media"/>
    <s v="Incremental"/>
    <m/>
    <m/>
    <s v="unity_Post_ios14_5"/>
    <s v="Unity"/>
    <x v="13"/>
    <s v=" DTC"/>
    <x v="75"/>
    <s v="Post"/>
    <s v="Post"/>
    <n v="6143.0176289999999"/>
  </r>
  <r>
    <s v="Media"/>
    <s v="Incremental"/>
    <m/>
    <m/>
    <s v="unity_Post_ios14_5"/>
    <s v="Unity"/>
    <x v="13"/>
    <s v=" DTC"/>
    <x v="76"/>
    <s v="Post"/>
    <s v="Post"/>
    <n v="6582.3086923999999"/>
  </r>
  <r>
    <s v="Media"/>
    <s v="Incremental"/>
    <m/>
    <m/>
    <s v="unity_Post_ios14_5"/>
    <s v="Unity"/>
    <x v="13"/>
    <s v=" DTC"/>
    <x v="77"/>
    <s v="Post"/>
    <s v="Post"/>
    <n v="7068.0398451000001"/>
  </r>
  <r>
    <s v="Media"/>
    <s v="Incremental"/>
    <m/>
    <m/>
    <s v="unity_Post_ios14_5"/>
    <s v="Unity"/>
    <x v="13"/>
    <s v=" DTC"/>
    <x v="78"/>
    <s v="Post"/>
    <s v="Post"/>
    <n v="7331.6932456000004"/>
  </r>
  <r>
    <s v="Media"/>
    <s v="Incremental"/>
    <m/>
    <m/>
    <s v="unity_Post_ios14_5"/>
    <s v="Unity"/>
    <x v="13"/>
    <s v=" DTC"/>
    <x v="79"/>
    <s v="Post"/>
    <s v="Post"/>
    <n v="7517.0898459"/>
  </r>
  <r>
    <s v="Media"/>
    <s v="Incremental"/>
    <m/>
    <m/>
    <s v="unity_Post_ios14_5"/>
    <s v="Unity"/>
    <x v="13"/>
    <s v=" DTC"/>
    <x v="80"/>
    <s v="Post"/>
    <s v="Post"/>
    <n v="7675.8052618000002"/>
  </r>
  <r>
    <s v="Media"/>
    <s v="Incremental"/>
    <m/>
    <m/>
    <s v="unity_Post_ios14_5"/>
    <s v="Unity"/>
    <x v="13"/>
    <s v=" DTC"/>
    <x v="81"/>
    <s v="Post"/>
    <s v="Post"/>
    <n v="7808.3742044000001"/>
  </r>
  <r>
    <s v="Media"/>
    <s v="Incremental"/>
    <m/>
    <m/>
    <s v="unity_Post_ios14_5"/>
    <s v="Unity"/>
    <x v="13"/>
    <s v=" DTC"/>
    <x v="82"/>
    <s v="Post"/>
    <s v="Post"/>
    <n v="7908.3864247000001"/>
  </r>
  <r>
    <s v="Media"/>
    <s v="Incremental"/>
    <m/>
    <m/>
    <s v="unity_Post_ios14_5"/>
    <s v="Unity"/>
    <x v="13"/>
    <s v=" DTC"/>
    <x v="83"/>
    <s v="Post"/>
    <s v="Post"/>
    <n v="7946.3787861000001"/>
  </r>
  <r>
    <s v="Media"/>
    <s v="Incremental"/>
    <m/>
    <m/>
    <s v="unity_Post_ios14_5"/>
    <s v="Unity"/>
    <x v="13"/>
    <s v=" DTC"/>
    <x v="84"/>
    <s v="Post"/>
    <s v="Post"/>
    <n v="7935.8355517"/>
  </r>
  <r>
    <s v="Media"/>
    <s v="Incremental"/>
    <m/>
    <m/>
    <s v="unity_Post_ios14_5"/>
    <s v="Unity"/>
    <x v="13"/>
    <s v=" DTC"/>
    <x v="85"/>
    <s v="Post"/>
    <s v="Post"/>
    <n v="7798.3643709999997"/>
  </r>
  <r>
    <s v="Media"/>
    <s v="Incremental"/>
    <m/>
    <m/>
    <s v="unity_Post_ios14_5"/>
    <s v="Unity"/>
    <x v="13"/>
    <s v=" DTC"/>
    <x v="86"/>
    <s v="Post"/>
    <s v="Post"/>
    <n v="7770.6801292999999"/>
  </r>
  <r>
    <s v="Media"/>
    <s v="Incremental"/>
    <m/>
    <m/>
    <s v="unity_Post_ios14_5"/>
    <s v="Unity"/>
    <x v="13"/>
    <s v=" DTC"/>
    <x v="87"/>
    <s v="Post"/>
    <s v="Post"/>
    <n v="7774.6016025999998"/>
  </r>
  <r>
    <s v="Media"/>
    <s v="Incremental"/>
    <m/>
    <m/>
    <s v="unity_Post_ios14_5"/>
    <s v="Unity"/>
    <x v="13"/>
    <s v=" DTC"/>
    <x v="88"/>
    <s v="Post"/>
    <s v="Post"/>
    <n v="7788.9455728000003"/>
  </r>
  <r>
    <s v="Media"/>
    <s v="Incremental"/>
    <m/>
    <m/>
    <s v="unity_Post_ios14_5"/>
    <s v="Unity"/>
    <x v="13"/>
    <s v=" DTC"/>
    <x v="89"/>
    <s v="Post"/>
    <s v="Post"/>
    <n v="7769.5010806"/>
  </r>
  <r>
    <s v="Media"/>
    <s v="Incremental"/>
    <m/>
    <m/>
    <s v="unity_Post_ios14_5"/>
    <s v="Unity"/>
    <x v="13"/>
    <s v=" DTC"/>
    <x v="90"/>
    <s v="Post"/>
    <s v="Post"/>
    <n v="7700.7167495000003"/>
  </r>
  <r>
    <s v="Media"/>
    <s v="Incremental"/>
    <m/>
    <m/>
    <s v="unity_Post_ios14_5"/>
    <s v="Unity"/>
    <x v="13"/>
    <s v=" DTC"/>
    <x v="91"/>
    <s v="Post"/>
    <s v="Post"/>
    <n v="7613.0820524000001"/>
  </r>
  <r>
    <s v="Media"/>
    <s v="Incremental"/>
    <m/>
    <m/>
    <s v="unity_Post_ios14_5"/>
    <s v="Unity"/>
    <x v="13"/>
    <s v=" DTC"/>
    <x v="92"/>
    <s v="Post"/>
    <s v="Post"/>
    <n v="7441.6956207000003"/>
  </r>
  <r>
    <s v="Media"/>
    <s v="Incremental"/>
    <m/>
    <m/>
    <s v="unity_Post_ios14_5"/>
    <s v="Unity"/>
    <x v="13"/>
    <s v=" DTC"/>
    <x v="93"/>
    <s v="Post"/>
    <s v="Post"/>
    <n v="7220.9060551000002"/>
  </r>
  <r>
    <s v="Media"/>
    <s v="Incremental"/>
    <m/>
    <m/>
    <s v="unity_Post_ios14_5"/>
    <s v="Unity"/>
    <x v="13"/>
    <s v=" DTC"/>
    <x v="94"/>
    <s v="Post"/>
    <s v="Post"/>
    <n v="7036.8602195000003"/>
  </r>
  <r>
    <s v="Media"/>
    <s v="Incremental"/>
    <m/>
    <m/>
    <s v="unity_Post_ios14_5"/>
    <s v="Unity"/>
    <x v="13"/>
    <s v=" DTC"/>
    <x v="95"/>
    <s v="Post"/>
    <s v="Post"/>
    <n v="6831.3215237000004"/>
  </r>
  <r>
    <s v="Media"/>
    <s v="Incremental"/>
    <m/>
    <m/>
    <s v="unity_Post_ios14_5"/>
    <s v="Unity"/>
    <x v="13"/>
    <s v=" DTC"/>
    <x v="96"/>
    <s v="Post"/>
    <s v="Post"/>
    <n v="6564.6369237999997"/>
  </r>
  <r>
    <s v="Media"/>
    <s v="Incremental"/>
    <m/>
    <m/>
    <s v="unity_Post_ios14_5"/>
    <s v="Unity"/>
    <x v="13"/>
    <s v=" DTC"/>
    <x v="97"/>
    <s v="Post"/>
    <s v="Post"/>
    <n v="6280.5688043"/>
  </r>
  <r>
    <s v="Media"/>
    <s v="Incremental"/>
    <m/>
    <m/>
    <s v="unity_Post_ios14_5"/>
    <s v="Unity"/>
    <x v="13"/>
    <s v=" DTC"/>
    <x v="98"/>
    <s v="Post"/>
    <s v="Post"/>
    <n v="5923.3212643999996"/>
  </r>
  <r>
    <s v="Media"/>
    <s v="Incremental"/>
    <m/>
    <m/>
    <s v="unity_Post_ios14_5"/>
    <s v="Unity"/>
    <x v="13"/>
    <s v=" DTC"/>
    <x v="99"/>
    <s v="Post"/>
    <s v="Post"/>
    <n v="5711.2804397999998"/>
  </r>
  <r>
    <s v="Media"/>
    <s v="Incremental"/>
    <m/>
    <m/>
    <s v="unity_Post_ios14_5"/>
    <s v="Unity"/>
    <x v="13"/>
    <s v=" DTC"/>
    <x v="100"/>
    <s v="Post"/>
    <s v="Post"/>
    <n v="5564.5511737999996"/>
  </r>
  <r>
    <s v="Media"/>
    <s v="Incremental"/>
    <m/>
    <m/>
    <s v="unity_Post_ios14_5"/>
    <s v="Unity"/>
    <x v="13"/>
    <s v=" DTC"/>
    <x v="101"/>
    <s v="Post"/>
    <s v="Post"/>
    <n v="5466.0890226000001"/>
  </r>
  <r>
    <s v="Media"/>
    <s v="Incremental"/>
    <m/>
    <m/>
    <s v="unity_Post_ios14_5"/>
    <s v="Unity"/>
    <x v="13"/>
    <s v=" DTC"/>
    <x v="102"/>
    <s v="Post"/>
    <s v="Post"/>
    <n v="5410.6964122999998"/>
  </r>
  <r>
    <s v="Media"/>
    <s v="Incremental"/>
    <m/>
    <m/>
    <s v="unity_Post_ios14_5"/>
    <s v="Unity"/>
    <x v="13"/>
    <s v=" DTC"/>
    <x v="103"/>
    <s v="Post"/>
    <s v="Post"/>
    <n v="5358.6681138000004"/>
  </r>
  <r>
    <s v="Media"/>
    <s v="Incremental"/>
    <m/>
    <m/>
    <s v="unity_Post_ios14_5"/>
    <s v="Unity"/>
    <x v="13"/>
    <s v=" DTC"/>
    <x v="104"/>
    <s v="Post"/>
    <s v="Post"/>
    <n v="5311.7503643999999"/>
  </r>
  <r>
    <s v="Media"/>
    <s v="Incremental"/>
    <m/>
    <m/>
    <s v="unity_Post_ios14_5"/>
    <s v="Unity"/>
    <x v="13"/>
    <s v=" DTC"/>
    <x v="105"/>
    <s v="Post"/>
    <s v="Post"/>
    <n v="5294.8995942000001"/>
  </r>
  <r>
    <s v="Media"/>
    <s v="Incremental"/>
    <m/>
    <m/>
    <s v="unity_Post_ios14_5"/>
    <s v="Unity"/>
    <x v="13"/>
    <s v=" DTC"/>
    <x v="106"/>
    <s v="Post"/>
    <s v="Post"/>
    <n v="5279.9953888999999"/>
  </r>
  <r>
    <s v="Media"/>
    <s v="Incremental"/>
    <m/>
    <m/>
    <s v="unity_Post_ios14_5"/>
    <s v="Unity"/>
    <x v="13"/>
    <s v=" DTC"/>
    <x v="107"/>
    <s v="Post"/>
    <s v="Post"/>
    <n v="5245.2893721"/>
  </r>
  <r>
    <s v="Media"/>
    <s v="Incremental"/>
    <m/>
    <m/>
    <s v="unity_Post_ios14_5"/>
    <s v="Unity"/>
    <x v="13"/>
    <s v=" DTC"/>
    <x v="108"/>
    <s v="Post"/>
    <s v="Post"/>
    <n v="5258.1420163000003"/>
  </r>
  <r>
    <s v="Media"/>
    <s v="Incremental"/>
    <m/>
    <m/>
    <s v="unity_Post_ios14_5"/>
    <s v="Unity"/>
    <x v="13"/>
    <s v=" DTC"/>
    <x v="109"/>
    <s v="Post"/>
    <s v="Post"/>
    <n v="5259.2780876999996"/>
  </r>
  <r>
    <s v="Media"/>
    <s v="Incremental"/>
    <m/>
    <m/>
    <s v="unity_Post_ios14_5"/>
    <s v="Unity"/>
    <x v="13"/>
    <s v=" DTC"/>
    <x v="110"/>
    <s v="Post"/>
    <s v="Post"/>
    <n v="5217.1492065000002"/>
  </r>
  <r>
    <s v="Media"/>
    <s v="Incremental"/>
    <m/>
    <m/>
    <s v="unity_Post_ios14_5"/>
    <s v="Unity"/>
    <x v="13"/>
    <s v=" DTC"/>
    <x v="111"/>
    <s v="Post"/>
    <s v="Post"/>
    <n v="5165.4213992000005"/>
  </r>
  <r>
    <s v="Media"/>
    <s v="Incremental"/>
    <m/>
    <m/>
    <s v="unity_Post_ios14_5"/>
    <s v="Unity"/>
    <x v="13"/>
    <s v=" DTC"/>
    <x v="112"/>
    <s v="Post"/>
    <s v="Post"/>
    <n v="5096.6325342"/>
  </r>
  <r>
    <s v="Media"/>
    <s v="Incremental"/>
    <m/>
    <m/>
    <s v="unity_Post_ios14_5"/>
    <s v="Unity"/>
    <x v="13"/>
    <s v=" DTC"/>
    <x v="113"/>
    <s v="Post"/>
    <s v="Post"/>
    <n v="5030.9394697999996"/>
  </r>
  <r>
    <s v="Media"/>
    <s v="Incremental"/>
    <m/>
    <m/>
    <s v="unity_Post_ios14_5"/>
    <s v="Unity"/>
    <x v="13"/>
    <s v=" DTC"/>
    <x v="114"/>
    <s v="Post"/>
    <n v="0"/>
    <n v="4919.1310273999998"/>
  </r>
  <r>
    <s v="Media"/>
    <s v="Incremental"/>
    <m/>
    <m/>
    <s v="unity_Post_ios14_5"/>
    <s v="Unity"/>
    <x v="13"/>
    <s v=" DTC"/>
    <x v="115"/>
    <s v="Post"/>
    <n v="0"/>
    <n v="4797.7971215999996"/>
  </r>
  <r>
    <s v="Media"/>
    <s v="Incremental"/>
    <m/>
    <m/>
    <s v="unity_Post_ios14_5"/>
    <s v="Unity"/>
    <x v="13"/>
    <s v=" DTC"/>
    <x v="116"/>
    <s v="Post"/>
    <n v="0"/>
    <n v="4667.2722680999996"/>
  </r>
  <r>
    <s v="Media"/>
    <s v="Incremental"/>
    <m/>
    <m/>
    <s v="unity_Post_ios14_5"/>
    <s v="Unity"/>
    <x v="13"/>
    <s v=" DTC"/>
    <x v="117"/>
    <s v="Post"/>
    <n v="0"/>
    <n v="4604.1216805000004"/>
  </r>
  <r>
    <s v="Media"/>
    <s v="Incremental"/>
    <m/>
    <m/>
    <s v="unity_Post_ios14_5"/>
    <s v="Unity"/>
    <x v="13"/>
    <s v=" DTC"/>
    <x v="118"/>
    <s v="Post"/>
    <n v="0"/>
    <n v="4548.8244622000002"/>
  </r>
  <r>
    <s v="Media"/>
    <s v="Incremental"/>
    <m/>
    <m/>
    <s v="unity_Post_ios14_5"/>
    <s v="Unity"/>
    <x v="13"/>
    <s v=" DTC"/>
    <x v="119"/>
    <s v="Post"/>
    <n v="0"/>
    <n v="4553.5019660999997"/>
  </r>
  <r>
    <s v="Media"/>
    <s v="Incremental"/>
    <m/>
    <m/>
    <s v="unity_Post_ios14_5"/>
    <s v="Unity"/>
    <x v="13"/>
    <s v=" DTC"/>
    <x v="120"/>
    <s v="Post"/>
    <n v="0"/>
    <n v="4619.0442401999999"/>
  </r>
  <r>
    <s v="Media"/>
    <s v="Incremental"/>
    <m/>
    <m/>
    <s v="unity_Post_ios14_5"/>
    <s v="Unity"/>
    <x v="13"/>
    <s v=" DTC"/>
    <x v="121"/>
    <s v="Post"/>
    <n v="0"/>
    <n v="4718.3818165000002"/>
  </r>
  <r>
    <s v="Media"/>
    <s v="Incremental"/>
    <m/>
    <m/>
    <s v="unity_Post_ios14_5"/>
    <s v="Unity"/>
    <x v="13"/>
    <s v=" DTC"/>
    <x v="122"/>
    <s v="Post"/>
    <n v="0"/>
    <n v="4714.1456668000001"/>
  </r>
  <r>
    <s v="Media"/>
    <s v="Incremental"/>
    <m/>
    <m/>
    <s v="unity_Post_ios14_5"/>
    <s v="Unity"/>
    <x v="13"/>
    <s v=" DTC"/>
    <x v="123"/>
    <s v="Post"/>
    <n v="0"/>
    <n v="4717.8262006000004"/>
  </r>
  <r>
    <s v="Media"/>
    <s v="Incremental"/>
    <m/>
    <m/>
    <s v="unity_Post_ios14_5"/>
    <s v="Unity"/>
    <x v="13"/>
    <s v=" DTC"/>
    <x v="124"/>
    <s v="Post"/>
    <n v="0"/>
    <n v="4706.7611764000003"/>
  </r>
  <r>
    <s v="Media"/>
    <s v="Incremental"/>
    <m/>
    <m/>
    <s v="unity_Post_ios14_5"/>
    <s v="Unity"/>
    <x v="13"/>
    <s v=" DTC"/>
    <x v="125"/>
    <s v="Post"/>
    <n v="0"/>
    <n v="4692.2405246999997"/>
  </r>
  <r>
    <s v="Media"/>
    <s v="Incremental"/>
    <m/>
    <m/>
    <s v="unity_Post_ios14_5"/>
    <s v="Unity"/>
    <x v="13"/>
    <s v=" DTC"/>
    <x v="126"/>
    <s v="Post"/>
    <n v="0"/>
    <n v="4640.7156438000002"/>
  </r>
  <r>
    <s v="Media"/>
    <s v="Incremental"/>
    <m/>
    <m/>
    <s v="unity_Post_ios14_5"/>
    <s v="Unity"/>
    <x v="13"/>
    <s v=" DTC"/>
    <x v="127"/>
    <s v="Post"/>
    <n v="0"/>
    <n v="4621.4665023999996"/>
  </r>
  <r>
    <s v="Media"/>
    <s v="Incremental"/>
    <m/>
    <m/>
    <s v="unity_Post_ios14_5"/>
    <s v="Unity"/>
    <x v="13"/>
    <s v=" DTC"/>
    <x v="128"/>
    <s v="Post"/>
    <n v="0"/>
    <n v="4733.6690537000004"/>
  </r>
  <r>
    <s v="Media"/>
    <s v="Incremental"/>
    <m/>
    <m/>
    <s v="unity_Post_ios14_5"/>
    <s v="Unity"/>
    <x v="13"/>
    <s v=" DTC"/>
    <x v="129"/>
    <s v="Post"/>
    <n v="0"/>
    <n v="4974.1592995000001"/>
  </r>
  <r>
    <s v="Media"/>
    <s v="Incremental"/>
    <m/>
    <m/>
    <s v="unity_Post_ios14_5"/>
    <s v="Unity"/>
    <x v="13"/>
    <s v=" DTC"/>
    <x v="130"/>
    <s v="Post"/>
    <n v="0"/>
    <n v="5223.2594603999996"/>
  </r>
  <r>
    <s v="Media"/>
    <s v="Incremental"/>
    <m/>
    <m/>
    <s v="unity_Post_ios14_5"/>
    <s v="Unity"/>
    <x v="13"/>
    <s v=" DTC"/>
    <x v="131"/>
    <s v="Post"/>
    <n v="0"/>
    <n v="5446.3452143000004"/>
  </r>
  <r>
    <s v="Media"/>
    <s v="Incremental"/>
    <m/>
    <m/>
    <s v="unity_Post_ios14_5"/>
    <s v="Unity"/>
    <x v="13"/>
    <s v=" DTC"/>
    <x v="132"/>
    <s v="Post"/>
    <n v="0"/>
    <n v="5701.5477784000004"/>
  </r>
  <r>
    <s v="Media"/>
    <s v="Incremental"/>
    <m/>
    <m/>
    <s v="unity_Post_ios14_5"/>
    <s v="Unity"/>
    <x v="13"/>
    <s v=" DTC"/>
    <x v="133"/>
    <s v="Post"/>
    <n v="0"/>
    <n v="5911.614697"/>
  </r>
  <r>
    <s v="Media"/>
    <s v="Incremental"/>
    <m/>
    <m/>
    <s v="unity_Post_ios14_5"/>
    <s v="Unity"/>
    <x v="13"/>
    <s v=" DTC"/>
    <x v="134"/>
    <s v="Post"/>
    <n v="0"/>
    <n v="6065.6565504999999"/>
  </r>
  <r>
    <s v="Media"/>
    <s v="Incremental"/>
    <m/>
    <m/>
    <s v="unity_Post_ios14_5"/>
    <s v="Unity"/>
    <x v="13"/>
    <s v=" DTC"/>
    <x v="135"/>
    <s v="Post"/>
    <n v="0"/>
    <n v="6241.2892843"/>
  </r>
  <r>
    <s v="Media"/>
    <s v="Incremental"/>
    <m/>
    <m/>
    <s v="unity_Post_ios14_5"/>
    <s v="Unity"/>
    <x v="13"/>
    <s v=" DTC"/>
    <x v="136"/>
    <s v="Post"/>
    <n v="0"/>
    <n v="6400.4522573000004"/>
  </r>
  <r>
    <s v="Media"/>
    <s v="Incremental"/>
    <m/>
    <m/>
    <s v="unity_Post_ios14_5"/>
    <s v="Unity"/>
    <x v="13"/>
    <s v=" DTC"/>
    <x v="137"/>
    <s v="Post"/>
    <n v="0"/>
    <n v="6450.2409903999996"/>
  </r>
  <r>
    <s v="Media"/>
    <s v="Incremental"/>
    <m/>
    <m/>
    <s v="unity_Post_ios14_5"/>
    <s v="Unity"/>
    <x v="13"/>
    <s v=" DTC"/>
    <x v="138"/>
    <s v="Post"/>
    <n v="0"/>
    <n v="6505.1218477000002"/>
  </r>
  <r>
    <s v="Media"/>
    <s v="Incremental"/>
    <m/>
    <m/>
    <s v="unity_Post_ios14_5"/>
    <s v="Unity"/>
    <x v="13"/>
    <s v=" DTC"/>
    <x v="139"/>
    <s v="Post"/>
    <n v="0"/>
    <n v="6454.6986168000003"/>
  </r>
  <r>
    <s v="Media"/>
    <s v="Incremental"/>
    <m/>
    <m/>
    <s v="unity_Post_ios14_5"/>
    <s v="Unity"/>
    <x v="13"/>
    <s v=" DTC"/>
    <x v="140"/>
    <s v="Post"/>
    <n v="0"/>
    <n v="6326.9308246999999"/>
  </r>
  <r>
    <s v="Media"/>
    <s v="Incremental"/>
    <m/>
    <m/>
    <s v="unity_Post_ios14_5"/>
    <s v="Unity"/>
    <x v="13"/>
    <s v=" DTC"/>
    <x v="141"/>
    <s v="Post"/>
    <n v="0"/>
    <n v="6099.2991253"/>
  </r>
  <r>
    <s v="Media"/>
    <s v="Incremental"/>
    <m/>
    <m/>
    <s v="unity_Post_ios14_5"/>
    <s v="Unity"/>
    <x v="13"/>
    <s v=" DTC"/>
    <x v="142"/>
    <s v="Post"/>
    <n v="0"/>
    <n v="5893.6225329999997"/>
  </r>
  <r>
    <s v="Media"/>
    <s v="Incremental"/>
    <m/>
    <m/>
    <s v="unity_Post_ios14_5"/>
    <s v="Unity"/>
    <x v="13"/>
    <s v=" DTC"/>
    <x v="143"/>
    <s v="Post"/>
    <n v="0"/>
    <n v="5675.2495509999999"/>
  </r>
  <r>
    <s v="Media"/>
    <s v="Incremental"/>
    <m/>
    <m/>
    <s v="unity_Post_ios14_5"/>
    <s v="Unity"/>
    <x v="13"/>
    <s v=" DTC"/>
    <x v="144"/>
    <s v="Post"/>
    <n v="0"/>
    <n v="5512.6696718000003"/>
  </r>
  <r>
    <s v="Media"/>
    <s v="Incremental"/>
    <m/>
    <m/>
    <s v="unity_Post_ios14_5"/>
    <s v="Unity"/>
    <x v="13"/>
    <s v=" DTC"/>
    <x v="145"/>
    <s v="Post"/>
    <n v="0"/>
    <n v="5317.0999246000001"/>
  </r>
  <r>
    <s v="Media"/>
    <s v="Incremental"/>
    <m/>
    <m/>
    <s v="unity_Post_ios14_5"/>
    <s v="Unity"/>
    <x v="13"/>
    <s v=" DTC"/>
    <x v="146"/>
    <s v="Post"/>
    <n v="0"/>
    <n v="5107.9030032000001"/>
  </r>
  <r>
    <s v="Media"/>
    <s v="Incremental"/>
    <m/>
    <m/>
    <s v="unity_Post_ios14_5"/>
    <s v="Unity"/>
    <x v="13"/>
    <s v=" DTC"/>
    <x v="147"/>
    <s v="Post"/>
    <n v="0"/>
    <n v="4777.8796887999997"/>
  </r>
  <r>
    <s v="Media"/>
    <s v="Incremental"/>
    <m/>
    <m/>
    <s v="unity_Post_ios14_5"/>
    <s v="Unity"/>
    <x v="13"/>
    <s v=" DTC"/>
    <x v="148"/>
    <s v="Post"/>
    <n v="0"/>
    <n v="4339.4285263000002"/>
  </r>
  <r>
    <s v="Media"/>
    <s v="Incremental"/>
    <m/>
    <m/>
    <s v="unity_Post_ios14_5"/>
    <s v="Unity"/>
    <x v="13"/>
    <s v=" DTC"/>
    <x v="149"/>
    <s v="Post"/>
    <n v="0"/>
    <n v="3832.1966173999999"/>
  </r>
  <r>
    <s v="Media"/>
    <s v="Incremental"/>
    <m/>
    <m/>
    <s v="unity_Post_ios14_5"/>
    <s v="Unity"/>
    <x v="13"/>
    <s v=" DTC"/>
    <x v="150"/>
    <s v="Post"/>
    <n v="0"/>
    <n v="3397.9879630999999"/>
  </r>
  <r>
    <s v="Media"/>
    <s v="Incremental"/>
    <m/>
    <m/>
    <s v="unity_Post_ios14_5"/>
    <s v="Unity"/>
    <x v="13"/>
    <s v=" DTC"/>
    <x v="151"/>
    <s v="Post"/>
    <n v="0"/>
    <n v="3062.521925"/>
  </r>
  <r>
    <s v="Media"/>
    <s v="Incremental"/>
    <m/>
    <m/>
    <s v="unity_Post_ios14_5"/>
    <s v="Unity"/>
    <x v="13"/>
    <s v=" DTC"/>
    <x v="152"/>
    <s v="Post"/>
    <n v="0"/>
    <n v="2774.9718456000001"/>
  </r>
  <r>
    <s v="Media"/>
    <s v="Incremental"/>
    <m/>
    <m/>
    <s v="unity_Post_ios14_5"/>
    <s v="Unity"/>
    <x v="13"/>
    <s v=" DTC"/>
    <x v="153"/>
    <s v="Post"/>
    <n v="0"/>
    <n v="2440.8012981000002"/>
  </r>
  <r>
    <s v="Media"/>
    <s v="Incremental"/>
    <m/>
    <m/>
    <s v="unity_Post_ios14_5"/>
    <s v="Unity"/>
    <x v="13"/>
    <s v=" DTC"/>
    <x v="154"/>
    <s v="Post"/>
    <n v="0"/>
    <n v="2214.7458836000001"/>
  </r>
  <r>
    <s v="Media"/>
    <s v="Incremental"/>
    <m/>
    <m/>
    <s v="unity_Post_ios14_5"/>
    <s v="Unity"/>
    <x v="13"/>
    <s v=" DTC"/>
    <x v="155"/>
    <s v="Post"/>
    <n v="0"/>
    <n v="2012.3377754000001"/>
  </r>
  <r>
    <s v="Media"/>
    <s v="Incremental"/>
    <m/>
    <m/>
    <s v="unity_Post_ios14_5"/>
    <s v="Unity"/>
    <x v="13"/>
    <s v=" DTC"/>
    <x v="156"/>
    <s v="Post"/>
    <n v="0"/>
    <n v="1799.8384272000001"/>
  </r>
  <r>
    <s v="Media"/>
    <s v="Incremental"/>
    <m/>
    <m/>
    <s v="unity_Post_ios14_5"/>
    <s v="Unity"/>
    <x v="13"/>
    <s v=" DTC"/>
    <x v="157"/>
    <s v="Post"/>
    <n v="0"/>
    <n v="1516.1841274000001"/>
  </r>
  <r>
    <s v="Media"/>
    <s v="Incremental"/>
    <m/>
    <m/>
    <s v="unity_Post_ios14_5"/>
    <s v="Unity"/>
    <x v="13"/>
    <s v=" DTC"/>
    <x v="158"/>
    <s v="Post"/>
    <n v="0"/>
    <n v="1325.4958471"/>
  </r>
  <r>
    <s v="Media"/>
    <s v="Incremental"/>
    <m/>
    <m/>
    <s v="unity_Post_ios14_5"/>
    <s v="Unity"/>
    <x v="13"/>
    <s v=" DTC"/>
    <x v="159"/>
    <s v="Post"/>
    <n v="0"/>
    <n v="1133.8192127"/>
  </r>
  <r>
    <s v="Media"/>
    <s v="Incremental"/>
    <m/>
    <m/>
    <s v="unity_Post_ios14_5"/>
    <s v="Unity"/>
    <x v="13"/>
    <s v=" DTC"/>
    <x v="160"/>
    <s v="Post"/>
    <n v="0"/>
    <n v="1004.1096781"/>
  </r>
  <r>
    <s v="Media"/>
    <s v="Incremental"/>
    <m/>
    <m/>
    <s v="unity_Post_ios14_5"/>
    <s v="Unity"/>
    <x v="13"/>
    <s v=" DTC"/>
    <x v="161"/>
    <s v="Post"/>
    <n v="0"/>
    <n v="915.09945449999998"/>
  </r>
  <r>
    <s v="Media"/>
    <s v="Incremental"/>
    <m/>
    <m/>
    <s v="unity_Post_ios14_5"/>
    <s v="Unity"/>
    <x v="13"/>
    <s v=" DTC"/>
    <x v="162"/>
    <s v="Post"/>
    <n v="0"/>
    <n v="867.76895209999998"/>
  </r>
  <r>
    <s v="Media"/>
    <s v="Incremental"/>
    <m/>
    <m/>
    <s v="unity_Post_ios14_5"/>
    <s v="Unity"/>
    <x v="13"/>
    <s v=" DTC"/>
    <x v="163"/>
    <s v="Post"/>
    <n v="0"/>
    <n v="827.9498979"/>
  </r>
  <r>
    <s v="Media"/>
    <s v="Incremental"/>
    <m/>
    <m/>
    <s v="unity_Post_ios14_5"/>
    <s v="Unity"/>
    <x v="13"/>
    <s v=" DTC"/>
    <x v="164"/>
    <s v="Post"/>
    <n v="0"/>
    <n v="793.38719330000004"/>
  </r>
  <r>
    <s v="Media"/>
    <s v="Incremental"/>
    <m/>
    <m/>
    <s v="unity_Post_ios14_5"/>
    <s v="Unity"/>
    <x v="13"/>
    <s v=" DTC"/>
    <x v="165"/>
    <s v="Post"/>
    <n v="0"/>
    <n v="761.72705980000001"/>
  </r>
  <r>
    <s v="Media"/>
    <s v="Incremental"/>
    <m/>
    <m/>
    <s v="unity_Post_ios14_5"/>
    <s v="Unity"/>
    <x v="13"/>
    <s v=" DTC"/>
    <x v="166"/>
    <s v="Post"/>
    <n v="0"/>
    <n v="739.01008060000004"/>
  </r>
  <r>
    <s v="Media"/>
    <s v="Incremental"/>
    <m/>
    <m/>
    <s v="unity_Post_ios14_5"/>
    <s v="Unity"/>
    <x v="13"/>
    <s v=" DTC"/>
    <x v="167"/>
    <s v="Post"/>
    <n v="0"/>
    <n v="723.30781209999998"/>
  </r>
  <r>
    <s v="Media"/>
    <s v="Incremental"/>
    <m/>
    <m/>
    <s v="unity_Post_ios14_5"/>
    <s v="Unity"/>
    <x v="13"/>
    <s v=" DTC"/>
    <x v="168"/>
    <s v="Post"/>
    <n v="0"/>
    <n v="730.40567399999998"/>
  </r>
  <r>
    <s v="Media"/>
    <s v="Incremental"/>
    <m/>
    <m/>
    <s v="unity_Post_ios14_5"/>
    <s v="Unity"/>
    <x v="13"/>
    <s v=" DTC"/>
    <x v="169"/>
    <s v="Post"/>
    <n v="0"/>
    <n v="756.54624079999996"/>
  </r>
  <r>
    <s v="Media"/>
    <s v="Incremental"/>
    <m/>
    <m/>
    <s v="unity_Post_ios14_5"/>
    <s v="Unity"/>
    <x v="13"/>
    <s v=" DTC"/>
    <x v="170"/>
    <s v="Post"/>
    <n v="0"/>
    <n v="802.70269210000004"/>
  </r>
  <r>
    <s v="Media"/>
    <s v="Incremental"/>
    <m/>
    <m/>
    <s v="unity_Post_ios14_5"/>
    <s v="Unity"/>
    <x v="13"/>
    <s v=" DTC"/>
    <x v="171"/>
    <s v="Post"/>
    <n v="0"/>
    <n v="859.2624879"/>
  </r>
  <r>
    <s v="Media"/>
    <s v="Incremental"/>
    <m/>
    <m/>
    <s v="unity_Post_ios14_5"/>
    <s v="Unity"/>
    <x v="13"/>
    <s v=" DTC"/>
    <x v="172"/>
    <s v="Post"/>
    <n v="0"/>
    <n v="926.75590060000002"/>
  </r>
  <r>
    <s v="Media"/>
    <s v="Incremental"/>
    <m/>
    <m/>
    <s v="unity_Post_ios14_5"/>
    <s v="Unity"/>
    <x v="13"/>
    <s v=" DTC"/>
    <x v="173"/>
    <s v="Post"/>
    <n v="0"/>
    <n v="994.16174309999997"/>
  </r>
  <r>
    <s v="Media"/>
    <s v="Incremental"/>
    <m/>
    <m/>
    <s v="unity_Post_ios14_5"/>
    <s v="Unity"/>
    <x v="13"/>
    <s v=" DTC"/>
    <x v="174"/>
    <s v="Post"/>
    <n v="0"/>
    <n v="1089.9871544"/>
  </r>
  <r>
    <s v="Media"/>
    <s v="Incremental"/>
    <m/>
    <m/>
    <s v="unity_Post_ios14_5"/>
    <s v="Unity"/>
    <x v="13"/>
    <s v=" DTC"/>
    <x v="175"/>
    <s v="Post"/>
    <n v="0"/>
    <n v="1243.7365609000001"/>
  </r>
  <r>
    <s v="Media"/>
    <s v="Incremental"/>
    <m/>
    <m/>
    <s v="unity_Post_ios14_5"/>
    <s v="Unity"/>
    <x v="13"/>
    <s v=" DTC"/>
    <x v="176"/>
    <s v="Post"/>
    <n v="0"/>
    <n v="1460.333617"/>
  </r>
  <r>
    <s v="Media"/>
    <s v="Incremental"/>
    <m/>
    <m/>
    <s v="unity_Post_ios14_5"/>
    <s v="Unity"/>
    <x v="13"/>
    <s v=" DTC"/>
    <x v="177"/>
    <s v="Post"/>
    <n v="0"/>
    <n v="1700.952063"/>
  </r>
  <r>
    <s v="Media"/>
    <s v="Incremental"/>
    <m/>
    <m/>
    <s v="unity_Post_ios14_5"/>
    <s v="Unity"/>
    <x v="13"/>
    <s v=" DTC"/>
    <x v="178"/>
    <s v="Post"/>
    <n v="0"/>
    <n v="1955.3250441"/>
  </r>
  <r>
    <s v="Media"/>
    <s v="Incremental"/>
    <m/>
    <m/>
    <s v="unity_Post_ios14_5"/>
    <s v="Unity"/>
    <x v="13"/>
    <s v=" DTC"/>
    <x v="179"/>
    <s v="Post"/>
    <n v="0"/>
    <n v="2227.1219246000001"/>
  </r>
  <r>
    <s v="Media"/>
    <s v="Incremental"/>
    <m/>
    <m/>
    <s v="unity_Post_ios14_5"/>
    <s v="Unity"/>
    <x v="13"/>
    <s v=" DTC"/>
    <x v="180"/>
    <s v="Post"/>
    <n v="0"/>
    <n v="2514.7784921000002"/>
  </r>
  <r>
    <s v="Media"/>
    <s v="Incremental"/>
    <m/>
    <m/>
    <s v="unity_Post_ios14_5"/>
    <s v="Unity"/>
    <x v="13"/>
    <s v=" DTC"/>
    <x v="181"/>
    <s v="Post"/>
    <n v="0"/>
    <n v="2801.3284271000002"/>
  </r>
  <r>
    <s v="Media"/>
    <s v="Incremental"/>
    <m/>
    <m/>
    <s v="unity_Post_ios14_5"/>
    <s v="Unity"/>
    <x v="13"/>
    <s v=" DTC"/>
    <x v="182"/>
    <s v="Post"/>
    <n v="0"/>
    <n v="3080.5893836999999"/>
  </r>
  <r>
    <s v="Media"/>
    <s v="Incremental"/>
    <m/>
    <m/>
    <s v="unity_Post_ios14_5"/>
    <s v="Unity"/>
    <x v="13"/>
    <s v=" DTC"/>
    <x v="183"/>
    <s v="Post"/>
    <n v="0"/>
    <n v="3380.9890313000001"/>
  </r>
  <r>
    <s v="Media"/>
    <s v="Incremental"/>
    <m/>
    <m/>
    <s v="unity_Post_ios14_5"/>
    <s v="Unity"/>
    <x v="13"/>
    <s v=" DTC"/>
    <x v="184"/>
    <s v="Post"/>
    <n v="0"/>
    <n v="3666.9619696"/>
  </r>
  <r>
    <s v="Media"/>
    <s v="Incremental"/>
    <m/>
    <m/>
    <s v="unity_Post_ios14_5"/>
    <s v="Unity"/>
    <x v="13"/>
    <s v=" DTC"/>
    <x v="185"/>
    <s v="Post"/>
    <n v="0"/>
    <n v="3954.5295019999999"/>
  </r>
  <r>
    <s v="Media"/>
    <s v="Incremental"/>
    <m/>
    <m/>
    <s v="unity_Post_ios14_5"/>
    <s v="Unity"/>
    <x v="13"/>
    <s v=" DTC"/>
    <x v="186"/>
    <s v="Post"/>
    <n v="0"/>
    <n v="4273.0065950999997"/>
  </r>
  <r>
    <s v="Media"/>
    <s v="Incremental"/>
    <m/>
    <m/>
    <s v="unity_Post_ios14_5"/>
    <s v="Unity"/>
    <x v="13"/>
    <s v=" DTC"/>
    <x v="187"/>
    <s v="Post"/>
    <n v="0"/>
    <n v="4624.6551148999997"/>
  </r>
  <r>
    <s v="Media"/>
    <s v="Incremental"/>
    <m/>
    <m/>
    <s v="unity_Post_ios14_5"/>
    <s v="Unity"/>
    <x v="13"/>
    <s v=" DTC"/>
    <x v="188"/>
    <s v="Post"/>
    <n v="0"/>
    <n v="4991.7659249999997"/>
  </r>
  <r>
    <s v="Media"/>
    <s v="Incremental"/>
    <m/>
    <m/>
    <s v="unity_Post_ios14_5"/>
    <s v="Unity"/>
    <x v="13"/>
    <s v=" DTC"/>
    <x v="189"/>
    <s v="Post"/>
    <n v="0"/>
    <n v="5318.4656677000003"/>
  </r>
  <r>
    <s v="Media"/>
    <s v="Incremental"/>
    <m/>
    <m/>
    <s v="unity_Post_ios14_5"/>
    <s v="Unity"/>
    <x v="13"/>
    <s v=" DTC"/>
    <x v="190"/>
    <s v="Post"/>
    <n v="0"/>
    <n v="5652.6408938000004"/>
  </r>
  <r>
    <s v="Media"/>
    <s v="Incremental"/>
    <m/>
    <m/>
    <s v="unity_Post_ios14_5"/>
    <s v="Unity"/>
    <x v="13"/>
    <s v=" DTC"/>
    <x v="191"/>
    <s v="Post"/>
    <n v="0"/>
    <n v="5948.5663244999996"/>
  </r>
  <r>
    <s v="Media"/>
    <s v="Incremental"/>
    <m/>
    <m/>
    <s v="unity_Post_ios14_5"/>
    <s v="Unity"/>
    <x v="13"/>
    <s v=" DTC"/>
    <x v="192"/>
    <s v="Post"/>
    <n v="0"/>
    <n v="6219.9760695000004"/>
  </r>
  <r>
    <s v="Media"/>
    <s v="Incremental"/>
    <m/>
    <m/>
    <s v="unity_Post_ios14_5"/>
    <s v="Unity"/>
    <x v="13"/>
    <s v=" DTC"/>
    <x v="193"/>
    <s v="Post"/>
    <n v="0"/>
    <n v="6425.8614040000002"/>
  </r>
  <r>
    <s v="Media"/>
    <s v="Incremental"/>
    <m/>
    <m/>
    <s v="unity_Post_ios14_5"/>
    <s v="Unity"/>
    <x v="13"/>
    <s v=" DTC"/>
    <x v="194"/>
    <s v="Post"/>
    <n v="0"/>
    <n v="6582.9983124999999"/>
  </r>
  <r>
    <s v="Media"/>
    <s v="Incremental"/>
    <m/>
    <m/>
    <s v="unity_Post_ios14_5"/>
    <s v="Unity"/>
    <x v="13"/>
    <s v=" DTC"/>
    <x v="195"/>
    <s v="Post"/>
    <n v="0"/>
    <n v="6740.3484341000003"/>
  </r>
  <r>
    <s v="Media"/>
    <s v="Incremental"/>
    <m/>
    <m/>
    <s v="unity_Post_ios14_5"/>
    <s v="Unity"/>
    <x v="13"/>
    <s v=" DTC"/>
    <x v="196"/>
    <s v="Post"/>
    <n v="0"/>
    <n v="6810.6227650999999"/>
  </r>
  <r>
    <s v="Media"/>
    <s v="Incremental"/>
    <m/>
    <m/>
    <s v="unity_Post_ios14_5"/>
    <s v="Unity"/>
    <x v="13"/>
    <s v=" DTC"/>
    <x v="197"/>
    <s v="Post"/>
    <n v="0"/>
    <n v="6807.4632794999998"/>
  </r>
  <r>
    <s v="Media"/>
    <s v="Incremental"/>
    <m/>
    <m/>
    <s v="unity_Post_ios14_5"/>
    <s v="Unity"/>
    <x v="13"/>
    <s v=" DTC"/>
    <x v="198"/>
    <s v="Post"/>
    <n v="0"/>
    <n v="6853.4314210000002"/>
  </r>
  <r>
    <s v="Media"/>
    <s v="Incremental"/>
    <m/>
    <m/>
    <s v="unity_Post_ios14_5"/>
    <s v="Unity"/>
    <x v="13"/>
    <s v=" DTC"/>
    <x v="199"/>
    <s v="Post"/>
    <n v="0"/>
    <n v="6862.0466022999999"/>
  </r>
  <r>
    <s v="Media"/>
    <s v="Incremental"/>
    <m/>
    <m/>
    <s v="unity_Post_ios14_5"/>
    <s v="Unity"/>
    <x v="13"/>
    <s v=" DTC"/>
    <x v="200"/>
    <s v="Post"/>
    <n v="0"/>
    <n v="6824.6702107000001"/>
  </r>
  <r>
    <s v="Media"/>
    <s v="Incremental"/>
    <m/>
    <m/>
    <s v="unity_Post_ios14_5"/>
    <s v="Unity"/>
    <x v="13"/>
    <s v=" DTC"/>
    <x v="201"/>
    <s v="Post"/>
    <n v="0"/>
    <n v="6785.0774036000003"/>
  </r>
  <r>
    <s v="Media"/>
    <s v="Incremental"/>
    <m/>
    <m/>
    <s v="unity_Post_ios14_5"/>
    <s v="Unity"/>
    <x v="13"/>
    <s v=" DTC"/>
    <x v="202"/>
    <s v="Post"/>
    <n v="0"/>
    <n v="6738.5641972000003"/>
  </r>
  <r>
    <s v="Media"/>
    <s v="Incremental"/>
    <m/>
    <m/>
    <s v="unity_Post_ios14_5"/>
    <s v="Unity"/>
    <x v="13"/>
    <s v=" DTC"/>
    <x v="203"/>
    <s v="Post"/>
    <n v="0"/>
    <n v="6675.6996730999999"/>
  </r>
  <r>
    <s v="Media"/>
    <s v="Incremental"/>
    <m/>
    <m/>
    <s v="unity_Post_ios14_5"/>
    <s v="Unity"/>
    <x v="13"/>
    <s v=" DTC"/>
    <x v="204"/>
    <s v="Post"/>
    <n v="0"/>
    <n v="6538.9261470000001"/>
  </r>
  <r>
    <s v="Media"/>
    <s v="Incremental"/>
    <m/>
    <m/>
    <s v="unity_Post_ios14_5"/>
    <s v="Unity"/>
    <x v="13"/>
    <s v=" DTC"/>
    <x v="205"/>
    <s v="Post"/>
    <n v="0"/>
    <n v="6452.0859423000002"/>
  </r>
  <r>
    <s v="Media"/>
    <s v="Incremental"/>
    <m/>
    <m/>
    <s v="unity_Post_ios14_5"/>
    <s v="Unity"/>
    <x v="13"/>
    <s v=" DTC"/>
    <x v="206"/>
    <s v="Post"/>
    <n v="0"/>
    <n v="6353.6666408000001"/>
  </r>
  <r>
    <s v="Media"/>
    <s v="Incremental"/>
    <m/>
    <m/>
    <s v="unity_Post_ios14_5"/>
    <s v="Unity"/>
    <x v="13"/>
    <s v=" DTC"/>
    <x v="207"/>
    <s v="Post"/>
    <n v="0"/>
    <n v="6219.9307755999998"/>
  </r>
  <r>
    <s v="Media"/>
    <s v="Incremental"/>
    <m/>
    <m/>
    <s v="unity_Post_ios14_5"/>
    <s v="Unity"/>
    <x v="13"/>
    <s v=" DTC"/>
    <x v="208"/>
    <s v="Post"/>
    <n v="0"/>
    <n v="6044.1284850000002"/>
  </r>
  <r>
    <s v="Media"/>
    <s v="Incremental"/>
    <m/>
    <m/>
    <s v="unity_Post_ios14_5"/>
    <s v="Unity"/>
    <x v="13"/>
    <s v=" DTC"/>
    <x v="209"/>
    <s v="Post"/>
    <n v="0"/>
    <n v="5883.3682121000002"/>
  </r>
  <r>
    <s v="Media"/>
    <s v="Incremental"/>
    <m/>
    <m/>
    <s v="unity_Post_ios14_5"/>
    <s v="Unity"/>
    <x v="13"/>
    <s v=" DTC"/>
    <x v="210"/>
    <s v="Post"/>
    <n v="0"/>
    <n v="5710.2048566000003"/>
  </r>
  <r>
    <s v="Media"/>
    <s v="Incremental"/>
    <m/>
    <m/>
    <s v="unity_Post_ios14_5"/>
    <s v="Unity"/>
    <x v="13"/>
    <s v=" DTC"/>
    <x v="211"/>
    <s v="Post"/>
    <n v="0"/>
    <n v="5541.5653375000002"/>
  </r>
  <r>
    <s v="Media"/>
    <s v="Incremental"/>
    <m/>
    <m/>
    <s v="unity_Post_ios14_5"/>
    <s v="Unity"/>
    <x v="13"/>
    <s v=" DTC"/>
    <x v="212"/>
    <s v="Post"/>
    <n v="0"/>
    <n v="5481.3882116000004"/>
  </r>
  <r>
    <s v="Media"/>
    <s v="Incremental"/>
    <m/>
    <m/>
    <s v="unity_Post_ios14_5"/>
    <s v="Unity"/>
    <x v="13"/>
    <s v=" DTC"/>
    <x v="213"/>
    <s v="Post"/>
    <n v="0"/>
    <n v="5474.9950464000003"/>
  </r>
  <r>
    <s v="Media"/>
    <s v="Incremental"/>
    <m/>
    <m/>
    <s v="unity_Pre_ios14_5"/>
    <s v="Unity"/>
    <x v="13"/>
    <s v=" DTC"/>
    <x v="0"/>
    <s v="Pre"/>
    <s v="Pre"/>
    <n v="1868.6481223000001"/>
  </r>
  <r>
    <s v="Media"/>
    <s v="Incremental"/>
    <m/>
    <m/>
    <s v="unity_Pre_ios14_5"/>
    <s v="Unity"/>
    <x v="13"/>
    <s v=" DTC"/>
    <x v="1"/>
    <s v="Pre"/>
    <s v="Pre"/>
    <n v="2577.2412199999999"/>
  </r>
  <r>
    <s v="Media"/>
    <s v="Incremental"/>
    <m/>
    <m/>
    <s v="unity_Pre_ios14_5"/>
    <s v="Unity"/>
    <x v="13"/>
    <s v=" DTC"/>
    <x v="2"/>
    <s v="Pre"/>
    <s v="Pre"/>
    <n v="3333.2716304999999"/>
  </r>
  <r>
    <s v="Media"/>
    <s v="Incremental"/>
    <m/>
    <m/>
    <s v="unity_Pre_ios14_5"/>
    <s v="Unity"/>
    <x v="13"/>
    <s v=" DTC"/>
    <x v="3"/>
    <s v="Pre"/>
    <s v="Pre"/>
    <n v="4021.6864546000002"/>
  </r>
  <r>
    <s v="Media"/>
    <s v="Incremental"/>
    <m/>
    <m/>
    <s v="unity_Pre_ios14_5"/>
    <s v="Unity"/>
    <x v="13"/>
    <s v=" DTC"/>
    <x v="4"/>
    <s v="Pre"/>
    <s v="Pre"/>
    <n v="4284.4420098000001"/>
  </r>
  <r>
    <s v="Media"/>
    <s v="Incremental"/>
    <m/>
    <m/>
    <s v="unity_Pre_ios14_5"/>
    <s v="Unity"/>
    <x v="13"/>
    <s v=" DTC"/>
    <x v="5"/>
    <s v="Pre"/>
    <s v="Pre"/>
    <n v="4029.1717201000001"/>
  </r>
  <r>
    <s v="Media"/>
    <s v="Incremental"/>
    <m/>
    <m/>
    <s v="unity_Pre_ios14_5"/>
    <s v="Unity"/>
    <x v="13"/>
    <s v=" DTC"/>
    <x v="6"/>
    <s v="Pre"/>
    <s v="Pre"/>
    <n v="3903.6965037999998"/>
  </r>
  <r>
    <s v="Media"/>
    <s v="Incremental"/>
    <m/>
    <m/>
    <s v="unity_Pre_ios14_5"/>
    <s v="Unity"/>
    <x v="13"/>
    <s v=" DTC"/>
    <x v="7"/>
    <s v="Pre"/>
    <s v="Pre"/>
    <n v="3825.4830539999998"/>
  </r>
  <r>
    <s v="Media"/>
    <s v="Incremental"/>
    <m/>
    <m/>
    <s v="unity_Pre_ios14_5"/>
    <s v="Unity"/>
    <x v="13"/>
    <s v=" DTC"/>
    <x v="8"/>
    <s v="Pre"/>
    <s v="Pre"/>
    <n v="4335.8397316999999"/>
  </r>
  <r>
    <s v="Media"/>
    <s v="Incremental"/>
    <m/>
    <m/>
    <s v="unity_Pre_ios14_5"/>
    <s v="Unity"/>
    <x v="13"/>
    <s v=" DTC"/>
    <x v="9"/>
    <s v="Pre"/>
    <s v="Pre"/>
    <n v="4724.0921873999996"/>
  </r>
  <r>
    <s v="Media"/>
    <s v="Incremental"/>
    <m/>
    <m/>
    <s v="unity_Pre_ios14_5"/>
    <s v="Unity"/>
    <x v="13"/>
    <s v=" DTC"/>
    <x v="10"/>
    <s v="Pre"/>
    <s v="Pre"/>
    <n v="4869.0259104999996"/>
  </r>
  <r>
    <s v="Media"/>
    <s v="Incremental"/>
    <m/>
    <m/>
    <s v="unity_Pre_ios14_5"/>
    <s v="Unity"/>
    <x v="13"/>
    <s v=" DTC"/>
    <x v="11"/>
    <s v="Pre"/>
    <s v="Pre"/>
    <n v="5051.8920490999999"/>
  </r>
  <r>
    <s v="Media"/>
    <s v="Incremental"/>
    <m/>
    <m/>
    <s v="unity_Pre_ios14_5"/>
    <s v="Unity"/>
    <x v="13"/>
    <s v=" DTC"/>
    <x v="12"/>
    <s v="Pre"/>
    <s v="Pre"/>
    <n v="5275.3173489000001"/>
  </r>
  <r>
    <s v="Media"/>
    <s v="Incremental"/>
    <m/>
    <m/>
    <s v="unity_Pre_ios14_5"/>
    <s v="Unity"/>
    <x v="13"/>
    <s v=" DTC"/>
    <x v="13"/>
    <s v="Pre"/>
    <s v="Pre"/>
    <n v="5290.9763003999997"/>
  </r>
  <r>
    <s v="Media"/>
    <s v="Incremental"/>
    <m/>
    <m/>
    <s v="unity_Pre_ios14_5"/>
    <s v="Unity"/>
    <x v="13"/>
    <s v=" DTC"/>
    <x v="14"/>
    <s v="Pre"/>
    <s v="Pre"/>
    <n v="5115.1551160999998"/>
  </r>
  <r>
    <s v="Media"/>
    <s v="Incremental"/>
    <m/>
    <m/>
    <s v="unity_Pre_ios14_5"/>
    <s v="Unity"/>
    <x v="13"/>
    <s v=" DTC"/>
    <x v="15"/>
    <s v="Pre"/>
    <s v="Pre"/>
    <n v="5111.2944276999997"/>
  </r>
  <r>
    <s v="Media"/>
    <s v="Incremental"/>
    <m/>
    <m/>
    <s v="unity_Pre_ios14_5"/>
    <s v="Unity"/>
    <x v="13"/>
    <s v=" DTC"/>
    <x v="16"/>
    <s v="Pre"/>
    <s v="Pre"/>
    <n v="5157.5190917"/>
  </r>
  <r>
    <s v="Media"/>
    <s v="Incremental"/>
    <m/>
    <m/>
    <s v="unity_Pre_ios14_5"/>
    <s v="Unity"/>
    <x v="13"/>
    <s v=" DTC"/>
    <x v="17"/>
    <s v="Pre"/>
    <s v="Pre"/>
    <n v="5071.8617592999999"/>
  </r>
  <r>
    <s v="Media"/>
    <s v="Incremental"/>
    <m/>
    <m/>
    <s v="unity_Pre_ios14_5"/>
    <s v="Unity"/>
    <x v="13"/>
    <s v=" DTC"/>
    <x v="18"/>
    <s v="Pre"/>
    <s v="Pre"/>
    <n v="5163.4373312999996"/>
  </r>
  <r>
    <s v="Media"/>
    <s v="Incremental"/>
    <m/>
    <m/>
    <s v="unity_Pre_ios14_5"/>
    <s v="Unity"/>
    <x v="13"/>
    <s v=" DTC"/>
    <x v="19"/>
    <s v="Pre"/>
    <s v="Pre"/>
    <n v="5177.4868876"/>
  </r>
  <r>
    <s v="Media"/>
    <s v="Incremental"/>
    <m/>
    <m/>
    <s v="unity_Pre_ios14_5"/>
    <s v="Unity"/>
    <x v="13"/>
    <s v=" DTC"/>
    <x v="20"/>
    <s v="Pre"/>
    <s v="Pre"/>
    <n v="5409.7433283999999"/>
  </r>
  <r>
    <s v="Media"/>
    <s v="Incremental"/>
    <m/>
    <m/>
    <s v="unity_Pre_ios14_5"/>
    <s v="Unity"/>
    <x v="13"/>
    <s v=" DTC"/>
    <x v="21"/>
    <s v="Pre"/>
    <s v="Pre"/>
    <n v="5513.9331953999999"/>
  </r>
  <r>
    <s v="Media"/>
    <s v="Incremental"/>
    <m/>
    <m/>
    <s v="unity_Pre_ios14_5"/>
    <s v="Unity"/>
    <x v="13"/>
    <s v=" DTC"/>
    <x v="22"/>
    <s v="Pre"/>
    <s v="Pre"/>
    <n v="5517.8571356000002"/>
  </r>
  <r>
    <s v="Media"/>
    <s v="Incremental"/>
    <m/>
    <m/>
    <s v="unity_Pre_ios14_5"/>
    <s v="Unity"/>
    <x v="13"/>
    <s v=" DTC"/>
    <x v="23"/>
    <s v="Pre"/>
    <s v="Pre"/>
    <n v="5441.1994664000003"/>
  </r>
  <r>
    <s v="Media"/>
    <s v="Incremental"/>
    <m/>
    <m/>
    <s v="unity_Pre_ios14_5"/>
    <s v="Unity"/>
    <x v="13"/>
    <s v=" DTC"/>
    <x v="24"/>
    <s v="Pre"/>
    <s v="Pre"/>
    <n v="5262.8427494999996"/>
  </r>
  <r>
    <s v="Media"/>
    <s v="Incremental"/>
    <m/>
    <m/>
    <s v="unity_Pre_ios14_5"/>
    <s v="Unity"/>
    <x v="13"/>
    <s v=" DTC"/>
    <x v="25"/>
    <s v="Pre"/>
    <s v="Pre"/>
    <n v="5134.3079236000003"/>
  </r>
  <r>
    <s v="Media"/>
    <s v="Incremental"/>
    <m/>
    <m/>
    <s v="unity_Pre_ios14_5"/>
    <s v="Unity"/>
    <x v="13"/>
    <s v=" DTC"/>
    <x v="26"/>
    <s v="Pre"/>
    <s v="Pre"/>
    <n v="4879.5902004999998"/>
  </r>
  <r>
    <s v="Media"/>
    <s v="Incremental"/>
    <m/>
    <m/>
    <s v="unity_Pre_ios14_5"/>
    <s v="Unity"/>
    <x v="13"/>
    <s v=" DTC"/>
    <x v="27"/>
    <s v="Pre"/>
    <s v="Pre"/>
    <n v="4620.9343586000005"/>
  </r>
  <r>
    <s v="Media"/>
    <s v="Incremental"/>
    <m/>
    <m/>
    <s v="unity_Pre_ios14_5"/>
    <s v="Unity"/>
    <x v="13"/>
    <s v=" DTC"/>
    <x v="28"/>
    <s v="Pre"/>
    <s v="Pre"/>
    <n v="4419.0194062"/>
  </r>
  <r>
    <s v="Media"/>
    <s v="Incremental"/>
    <m/>
    <m/>
    <s v="unity_Pre_ios14_5"/>
    <s v="Unity"/>
    <x v="13"/>
    <s v=" DTC"/>
    <x v="29"/>
    <s v="Pre"/>
    <s v="Pre"/>
    <n v="4225.4452985999997"/>
  </r>
  <r>
    <s v="Media"/>
    <s v="Incremental"/>
    <m/>
    <m/>
    <s v="unity_Pre_ios14_5"/>
    <s v="Unity"/>
    <x v="13"/>
    <s v=" DTC"/>
    <x v="30"/>
    <s v="Pre"/>
    <s v="Pre"/>
    <n v="4614.3625382"/>
  </r>
  <r>
    <s v="Media"/>
    <s v="Incremental"/>
    <m/>
    <m/>
    <s v="unity_Pre_ios14_5"/>
    <s v="Unity"/>
    <x v="13"/>
    <s v=" DTC"/>
    <x v="31"/>
    <s v="Pre"/>
    <s v="Pre"/>
    <n v="4914.8714151000004"/>
  </r>
  <r>
    <s v="Media"/>
    <s v="Incremental"/>
    <m/>
    <m/>
    <s v="unity_Pre_ios14_5"/>
    <s v="Unity"/>
    <x v="13"/>
    <s v=" DTC"/>
    <x v="32"/>
    <s v="Pre"/>
    <s v="Pre"/>
    <n v="4989.1265578000002"/>
  </r>
  <r>
    <s v="Media"/>
    <s v="Incremental"/>
    <m/>
    <m/>
    <s v="unity_Pre_ios14_5"/>
    <s v="Unity"/>
    <x v="13"/>
    <s v=" DTC"/>
    <x v="33"/>
    <s v="Pre"/>
    <s v="Pre"/>
    <n v="5084.5711072000004"/>
  </r>
  <r>
    <s v="Media"/>
    <s v="Incremental"/>
    <m/>
    <m/>
    <s v="unity_Pre_ios14_5"/>
    <s v="Unity"/>
    <x v="13"/>
    <s v=" DTC"/>
    <x v="34"/>
    <s v="Pre"/>
    <s v="Pre"/>
    <n v="5111.4097766000004"/>
  </r>
  <r>
    <s v="Media"/>
    <s v="Incremental"/>
    <m/>
    <m/>
    <s v="unity_Pre_ios14_5"/>
    <s v="Unity"/>
    <x v="13"/>
    <s v=" DTC"/>
    <x v="35"/>
    <s v="Pre"/>
    <s v="Pre"/>
    <n v="5178.4161653000001"/>
  </r>
  <r>
    <s v="Media"/>
    <s v="Incremental"/>
    <m/>
    <m/>
    <s v="unity_Pre_ios14_5"/>
    <s v="Unity"/>
    <x v="13"/>
    <s v=" DTC"/>
    <x v="36"/>
    <s v="Pre"/>
    <s v="Pre"/>
    <n v="5065.4297267000002"/>
  </r>
  <r>
    <s v="Media"/>
    <s v="Incremental"/>
    <m/>
    <m/>
    <s v="unity_Pre_ios14_5"/>
    <s v="Unity"/>
    <x v="13"/>
    <s v=" DTC"/>
    <x v="37"/>
    <s v="Pre"/>
    <s v="Pre"/>
    <n v="5077.5959120999996"/>
  </r>
  <r>
    <s v="Media"/>
    <s v="Incremental"/>
    <m/>
    <m/>
    <s v="unity_Pre_ios14_5"/>
    <s v="Unity"/>
    <x v="13"/>
    <s v=" DTC"/>
    <x v="38"/>
    <s v="Pre"/>
    <s v="Pre"/>
    <n v="5299.0286581"/>
  </r>
  <r>
    <s v="Media"/>
    <s v="Incremental"/>
    <m/>
    <m/>
    <s v="unity_Pre_ios14_5"/>
    <s v="Unity"/>
    <x v="13"/>
    <s v=" DTC"/>
    <x v="39"/>
    <s v="Pre"/>
    <s v="Pre"/>
    <n v="5534.6144381000004"/>
  </r>
  <r>
    <s v="Media"/>
    <s v="Incremental"/>
    <m/>
    <m/>
    <s v="unity_Pre_ios14_5"/>
    <s v="Unity"/>
    <x v="13"/>
    <s v=" DTC"/>
    <x v="40"/>
    <s v="Pre"/>
    <s v="Pre"/>
    <n v="5788.6909814999999"/>
  </r>
  <r>
    <s v="Media"/>
    <s v="Incremental"/>
    <m/>
    <m/>
    <s v="unity_Pre_ios14_5"/>
    <s v="Unity"/>
    <x v="13"/>
    <s v=" DTC"/>
    <x v="41"/>
    <s v="Pre"/>
    <s v="Pre"/>
    <n v="6103.9307589"/>
  </r>
  <r>
    <s v="Media"/>
    <s v="Incremental"/>
    <m/>
    <m/>
    <s v="unity_Pre_ios14_5"/>
    <s v="Unity"/>
    <x v="13"/>
    <s v=" DTC"/>
    <x v="42"/>
    <s v="Pre"/>
    <s v="Pre"/>
    <n v="6158.3808286000003"/>
  </r>
  <r>
    <s v="Media"/>
    <s v="Incremental"/>
    <m/>
    <m/>
    <s v="unity_Pre_ios14_5"/>
    <s v="Unity"/>
    <x v="13"/>
    <s v=" DTC"/>
    <x v="43"/>
    <s v="Pre"/>
    <s v="Pre"/>
    <n v="6109.4361992000004"/>
  </r>
  <r>
    <s v="Media"/>
    <s v="Incremental"/>
    <m/>
    <m/>
    <s v="unity_Pre_ios14_5"/>
    <s v="Unity"/>
    <x v="13"/>
    <s v=" DTC"/>
    <x v="44"/>
    <s v="Pre"/>
    <s v="Pre"/>
    <n v="6056.0122328999996"/>
  </r>
  <r>
    <s v="Media"/>
    <s v="Incremental"/>
    <m/>
    <m/>
    <s v="unity_Pre_ios14_5"/>
    <s v="Unity"/>
    <x v="13"/>
    <s v=" DTC"/>
    <x v="45"/>
    <s v="Pre"/>
    <s v="Pre"/>
    <n v="5876.9803413"/>
  </r>
  <r>
    <s v="Media"/>
    <s v="Incremental"/>
    <m/>
    <m/>
    <s v="unity_Pre_ios14_5"/>
    <s v="Unity"/>
    <x v="13"/>
    <s v=" DTC"/>
    <x v="46"/>
    <s v="Pre"/>
    <s v="Pre"/>
    <n v="5556.5110175999998"/>
  </r>
  <r>
    <s v="Media"/>
    <s v="Incremental"/>
    <m/>
    <m/>
    <s v="unity_Pre_ios14_5"/>
    <s v="Unity"/>
    <x v="13"/>
    <s v=" DTC"/>
    <x v="47"/>
    <s v="Pre"/>
    <s v="Pre"/>
    <n v="5196.1075276000001"/>
  </r>
  <r>
    <s v="Media"/>
    <s v="Incremental"/>
    <m/>
    <m/>
    <s v="unity_Pre_ios14_5"/>
    <s v="Unity"/>
    <x v="13"/>
    <s v=" DTC"/>
    <x v="48"/>
    <s v="Pre"/>
    <s v="Pre"/>
    <n v="4897.8894942999996"/>
  </r>
  <r>
    <s v="Media"/>
    <s v="Incremental"/>
    <m/>
    <m/>
    <s v="unity_Pre_ios14_5"/>
    <s v="Unity"/>
    <x v="13"/>
    <s v=" DTC"/>
    <x v="49"/>
    <s v="Pre"/>
    <s v="Pre"/>
    <n v="4618.7651569"/>
  </r>
  <r>
    <s v="Media"/>
    <s v="Incremental"/>
    <m/>
    <m/>
    <s v="unity_Pre_ios14_5"/>
    <s v="Unity"/>
    <x v="13"/>
    <s v=" DTC"/>
    <x v="50"/>
    <s v="Pre"/>
    <s v="Pre"/>
    <n v="4416.9046810999998"/>
  </r>
  <r>
    <s v="Media"/>
    <s v="Incremental"/>
    <m/>
    <m/>
    <s v="unity_Pre_ios14_5"/>
    <s v="Unity"/>
    <x v="13"/>
    <s v=" DTC"/>
    <x v="51"/>
    <s v="Pre"/>
    <s v="Pre"/>
    <n v="4152.9507208000005"/>
  </r>
  <r>
    <s v="Media"/>
    <s v="Incremental"/>
    <m/>
    <m/>
    <s v="unity_Pre_ios14_5"/>
    <s v="Unity"/>
    <x v="13"/>
    <s v=" DTC"/>
    <x v="52"/>
    <s v="Pre"/>
    <s v="Pre"/>
    <n v="3852.3686616"/>
  </r>
  <r>
    <s v="Media"/>
    <s v="Incremental"/>
    <m/>
    <m/>
    <s v="unity_Pre_ios14_5"/>
    <s v="Unity"/>
    <x v="13"/>
    <s v=" DTC"/>
    <x v="53"/>
    <s v="Pre"/>
    <s v="Pre"/>
    <n v="3729.1990096"/>
  </r>
  <r>
    <s v="Media"/>
    <s v="Incremental"/>
    <m/>
    <m/>
    <s v="unity_Pre_ios14_5"/>
    <s v="Unity"/>
    <x v="13"/>
    <s v=" DTC"/>
    <x v="54"/>
    <s v="Pre"/>
    <s v="Pre"/>
    <n v="3633.0092872"/>
  </r>
  <r>
    <s v="Media"/>
    <s v="Incremental"/>
    <m/>
    <m/>
    <s v="unity_Pre_ios14_5"/>
    <s v="Unity"/>
    <x v="13"/>
    <s v=" DTC"/>
    <x v="55"/>
    <s v="Pre"/>
    <s v="Pre"/>
    <n v="3681.2741999999998"/>
  </r>
  <r>
    <s v="Media"/>
    <s v="Incremental"/>
    <m/>
    <m/>
    <s v="unity_Pre_ios14_5"/>
    <s v="Unity"/>
    <x v="13"/>
    <s v=" DTC"/>
    <x v="56"/>
    <s v="Pre"/>
    <s v="Pre"/>
    <n v="3733.0294368"/>
  </r>
  <r>
    <s v="Media"/>
    <s v="Incremental"/>
    <m/>
    <m/>
    <s v="unity_Pre_ios14_5"/>
    <s v="Unity"/>
    <x v="13"/>
    <s v=" DTC"/>
    <x v="57"/>
    <s v="Post"/>
    <s v="Post"/>
    <n v="3043.7565033999999"/>
  </r>
  <r>
    <s v="Media"/>
    <s v="Incremental"/>
    <m/>
    <m/>
    <s v="unity_Pre_ios14_5"/>
    <s v="Unity"/>
    <x v="13"/>
    <s v=" DTC"/>
    <x v="58"/>
    <s v="Post"/>
    <s v="Post"/>
    <n v="2477.8468386"/>
  </r>
  <r>
    <s v="Media"/>
    <s v="Incremental"/>
    <m/>
    <m/>
    <s v="unity_Pre_ios14_5"/>
    <s v="Unity"/>
    <x v="13"/>
    <s v=" DTC"/>
    <x v="59"/>
    <s v="Post"/>
    <s v="Post"/>
    <n v="2011.3758209"/>
  </r>
  <r>
    <s v="Media"/>
    <s v="Incremental"/>
    <m/>
    <m/>
    <s v="unity_Pre_ios14_5"/>
    <s v="Unity"/>
    <x v="13"/>
    <s v=" DTC"/>
    <x v="60"/>
    <s v="Post"/>
    <s v="Post"/>
    <n v="1628.6111513999999"/>
  </r>
  <r>
    <s v="Media"/>
    <s v="Incremental"/>
    <m/>
    <m/>
    <s v="unity_Pre_ios14_5"/>
    <s v="Unity"/>
    <x v="13"/>
    <s v=" DTC"/>
    <x v="61"/>
    <s v="Post"/>
    <s v="Post"/>
    <n v="1314.3259879"/>
  </r>
  <r>
    <s v="Media"/>
    <s v="Incremental"/>
    <m/>
    <m/>
    <s v="unity_Pre_ios14_5"/>
    <s v="Unity"/>
    <x v="13"/>
    <s v=" DTC"/>
    <x v="62"/>
    <s v="Post"/>
    <s v="Post"/>
    <n v="1055.3536008999999"/>
  </r>
  <r>
    <s v="Media"/>
    <s v="Incremental"/>
    <m/>
    <m/>
    <s v="unity_Pre_ios14_5"/>
    <s v="Unity"/>
    <x v="13"/>
    <s v=" DTC"/>
    <x v="63"/>
    <s v="Post"/>
    <s v="Post"/>
    <n v="846.39176889999999"/>
  </r>
  <r>
    <s v="Media"/>
    <s v="Incremental"/>
    <m/>
    <m/>
    <s v="unity_Pre_ios14_5"/>
    <s v="Unity"/>
    <x v="13"/>
    <s v=" DTC"/>
    <x v="64"/>
    <s v="Post"/>
    <s v="Post"/>
    <n v="676.73181480000005"/>
  </r>
  <r>
    <s v="Media"/>
    <s v="Incremental"/>
    <m/>
    <m/>
    <s v="unity_Pre_ios14_5"/>
    <s v="Unity"/>
    <x v="13"/>
    <s v=" DTC"/>
    <x v="65"/>
    <s v="Post"/>
    <s v="Post"/>
    <n v="538.04357340000001"/>
  </r>
  <r>
    <s v="Media"/>
    <s v="Incremental"/>
    <m/>
    <m/>
    <s v="unity_Pre_ios14_5"/>
    <s v="Unity"/>
    <x v="13"/>
    <s v=" DTC"/>
    <x v="66"/>
    <s v="Post"/>
    <s v="Post"/>
    <n v="426.54978670000003"/>
  </r>
  <r>
    <s v="Media"/>
    <s v="Incremental"/>
    <m/>
    <m/>
    <s v="unity_Pre_ios14_5"/>
    <s v="Unity"/>
    <x v="13"/>
    <s v=" DTC"/>
    <x v="67"/>
    <s v="Post"/>
    <s v="Post"/>
    <n v="337.87106299999999"/>
  </r>
  <r>
    <s v="Media"/>
    <s v="Incremental"/>
    <m/>
    <m/>
    <s v="unity_Pre_ios14_5"/>
    <s v="Unity"/>
    <x v="13"/>
    <s v=" DTC"/>
    <x v="68"/>
    <s v="Post"/>
    <s v="Post"/>
    <n v="266.77221209999999"/>
  </r>
  <r>
    <s v="Media"/>
    <s v="Incremental"/>
    <m/>
    <m/>
    <s v="unity_Pre_ios14_5"/>
    <s v="Unity"/>
    <x v="13"/>
    <s v=" DTC"/>
    <x v="69"/>
    <s v="Post"/>
    <s v="Post"/>
    <n v="208.61953819999999"/>
  </r>
  <r>
    <s v="Media"/>
    <s v="Incremental"/>
    <m/>
    <m/>
    <s v="unity_Pre_ios14_5"/>
    <s v="Unity"/>
    <x v="13"/>
    <s v=" DTC"/>
    <x v="70"/>
    <s v="Post"/>
    <s v="Post"/>
    <n v="161.53016339999999"/>
  </r>
  <r>
    <s v="Media"/>
    <s v="Incremental"/>
    <m/>
    <m/>
    <s v="unity_Pre_ios14_5"/>
    <s v="Unity"/>
    <x v="13"/>
    <s v=" DTC"/>
    <x v="71"/>
    <s v="Post"/>
    <s v="Post"/>
    <n v="122.5811719"/>
  </r>
  <r>
    <s v="Media"/>
    <s v="Incremental"/>
    <m/>
    <m/>
    <s v="unity_Pre_ios14_5"/>
    <s v="Unity"/>
    <x v="13"/>
    <s v=" DTC"/>
    <x v="72"/>
    <s v="Post"/>
    <s v="Post"/>
    <n v="92.049273900000003"/>
  </r>
  <r>
    <s v="Media"/>
    <s v="Incremental"/>
    <m/>
    <m/>
    <s v="unity_Pre_ios14_5"/>
    <s v="Unity"/>
    <x v="13"/>
    <s v=" DTC"/>
    <x v="73"/>
    <s v="Post"/>
    <s v="Post"/>
    <n v="68.323229299999994"/>
  </r>
  <r>
    <s v="Media"/>
    <s v="Incremental"/>
    <m/>
    <m/>
    <s v="unity_Pre_ios14_5"/>
    <s v="Unity"/>
    <x v="13"/>
    <s v=" DTC"/>
    <x v="74"/>
    <s v="Post"/>
    <s v="Post"/>
    <n v="47.0930502"/>
  </r>
  <r>
    <s v="Media"/>
    <s v="Incremental"/>
    <m/>
    <m/>
    <s v="unity_Pre_ios14_5"/>
    <s v="Unity"/>
    <x v="13"/>
    <s v=" DTC"/>
    <x v="75"/>
    <s v="Post"/>
    <s v="Post"/>
    <n v="29.633434300000001"/>
  </r>
  <r>
    <s v="Media"/>
    <s v="Incremental"/>
    <m/>
    <m/>
    <s v="unity_Pre_ios14_5"/>
    <s v="Unity"/>
    <x v="13"/>
    <s v=" DTC"/>
    <x v="76"/>
    <s v="Post"/>
    <s v="Post"/>
    <n v="13.446096499999999"/>
  </r>
  <r>
    <s v="Media"/>
    <s v="Incremental"/>
    <m/>
    <m/>
    <s v="unity_Pre_ios14_5"/>
    <s v="Unity"/>
    <x v="13"/>
    <s v=" DTC"/>
    <x v="77"/>
    <s v="Post"/>
    <s v="Post"/>
    <n v="0"/>
  </r>
  <r>
    <s v="Media"/>
    <s v="Incremental"/>
    <m/>
    <m/>
    <s v="unity_Pre_ios14_5"/>
    <s v="Unity"/>
    <x v="13"/>
    <s v=" DTC"/>
    <x v="78"/>
    <s v="Post"/>
    <s v="Post"/>
    <n v="0"/>
  </r>
  <r>
    <s v="Media"/>
    <s v="Incremental"/>
    <m/>
    <m/>
    <s v="unity_Pre_ios14_5"/>
    <s v="Unity"/>
    <x v="13"/>
    <s v=" DTC"/>
    <x v="79"/>
    <s v="Post"/>
    <s v="Post"/>
    <n v="0"/>
  </r>
  <r>
    <s v="Media"/>
    <s v="Incremental"/>
    <m/>
    <m/>
    <s v="unity_Pre_ios14_5"/>
    <s v="Unity"/>
    <x v="13"/>
    <s v=" DTC"/>
    <x v="80"/>
    <s v="Post"/>
    <s v="Post"/>
    <n v="0"/>
  </r>
  <r>
    <s v="Media"/>
    <s v="Incremental"/>
    <m/>
    <m/>
    <s v="unity_Pre_ios14_5"/>
    <s v="Unity"/>
    <x v="13"/>
    <s v=" DTC"/>
    <x v="81"/>
    <s v="Post"/>
    <s v="Post"/>
    <n v="0"/>
  </r>
  <r>
    <s v="Media"/>
    <s v="Incremental"/>
    <m/>
    <m/>
    <s v="unity_Pre_ios14_5"/>
    <s v="Unity"/>
    <x v="13"/>
    <s v=" DTC"/>
    <x v="82"/>
    <s v="Post"/>
    <s v="Post"/>
    <n v="0"/>
  </r>
  <r>
    <s v="Media"/>
    <s v="Incremental"/>
    <m/>
    <m/>
    <s v="unity_Pre_ios14_5"/>
    <s v="Unity"/>
    <x v="13"/>
    <s v=" DTC"/>
    <x v="83"/>
    <s v="Post"/>
    <s v="Post"/>
    <n v="0"/>
  </r>
  <r>
    <s v="Media"/>
    <s v="Incremental"/>
    <m/>
    <m/>
    <s v="unity_Pre_ios14_5"/>
    <s v="Unity"/>
    <x v="13"/>
    <s v=" DTC"/>
    <x v="84"/>
    <s v="Post"/>
    <s v="Post"/>
    <n v="0"/>
  </r>
  <r>
    <s v="Media"/>
    <s v="Incremental"/>
    <m/>
    <m/>
    <s v="unity_Pre_ios14_5"/>
    <s v="Unity"/>
    <x v="13"/>
    <s v=" DTC"/>
    <x v="85"/>
    <s v="Post"/>
    <s v="Post"/>
    <n v="0"/>
  </r>
  <r>
    <s v="Media"/>
    <s v="Incremental"/>
    <m/>
    <m/>
    <s v="unity_Pre_ios14_5"/>
    <s v="Unity"/>
    <x v="13"/>
    <s v=" DTC"/>
    <x v="86"/>
    <s v="Post"/>
    <s v="Post"/>
    <n v="0"/>
  </r>
  <r>
    <s v="Media"/>
    <s v="Incremental"/>
    <m/>
    <m/>
    <s v="unity_Pre_ios14_5"/>
    <s v="Unity"/>
    <x v="13"/>
    <s v=" DTC"/>
    <x v="87"/>
    <s v="Post"/>
    <s v="Post"/>
    <n v="0"/>
  </r>
  <r>
    <s v="Media"/>
    <s v="Incremental"/>
    <m/>
    <m/>
    <s v="unity_Pre_ios14_5"/>
    <s v="Unity"/>
    <x v="13"/>
    <s v=" DTC"/>
    <x v="88"/>
    <s v="Post"/>
    <s v="Post"/>
    <n v="0"/>
  </r>
  <r>
    <s v="Media"/>
    <s v="Incremental"/>
    <m/>
    <m/>
    <s v="unity_Pre_ios14_5"/>
    <s v="Unity"/>
    <x v="13"/>
    <s v=" DTC"/>
    <x v="89"/>
    <s v="Post"/>
    <s v="Post"/>
    <n v="0"/>
  </r>
  <r>
    <s v="Media"/>
    <s v="Incremental"/>
    <m/>
    <m/>
    <s v="unity_Pre_ios14_5"/>
    <s v="Unity"/>
    <x v="13"/>
    <s v=" DTC"/>
    <x v="90"/>
    <s v="Post"/>
    <s v="Post"/>
    <n v="0"/>
  </r>
  <r>
    <s v="Media"/>
    <s v="Incremental"/>
    <m/>
    <m/>
    <s v="unity_Pre_ios14_5"/>
    <s v="Unity"/>
    <x v="13"/>
    <s v=" DTC"/>
    <x v="91"/>
    <s v="Post"/>
    <s v="Post"/>
    <n v="0"/>
  </r>
  <r>
    <s v="Media"/>
    <s v="Incremental"/>
    <m/>
    <m/>
    <s v="unity_Pre_ios14_5"/>
    <s v="Unity"/>
    <x v="13"/>
    <s v=" DTC"/>
    <x v="92"/>
    <s v="Post"/>
    <s v="Post"/>
    <n v="0"/>
  </r>
  <r>
    <s v="Media"/>
    <s v="Incremental"/>
    <m/>
    <m/>
    <s v="unity_Pre_ios14_5"/>
    <s v="Unity"/>
    <x v="13"/>
    <s v=" DTC"/>
    <x v="93"/>
    <s v="Post"/>
    <s v="Post"/>
    <n v="0"/>
  </r>
  <r>
    <s v="Media"/>
    <s v="Incremental"/>
    <m/>
    <m/>
    <s v="unity_Pre_ios14_5"/>
    <s v="Unity"/>
    <x v="13"/>
    <s v=" DTC"/>
    <x v="94"/>
    <s v="Post"/>
    <s v="Post"/>
    <n v="0"/>
  </r>
  <r>
    <s v="Media"/>
    <s v="Incremental"/>
    <m/>
    <m/>
    <s v="unity_Pre_ios14_5"/>
    <s v="Unity"/>
    <x v="13"/>
    <s v=" DTC"/>
    <x v="95"/>
    <s v="Post"/>
    <s v="Post"/>
    <n v="0"/>
  </r>
  <r>
    <s v="Media"/>
    <s v="Incremental"/>
    <m/>
    <m/>
    <s v="unity_Pre_ios14_5"/>
    <s v="Unity"/>
    <x v="13"/>
    <s v=" DTC"/>
    <x v="96"/>
    <s v="Post"/>
    <s v="Post"/>
    <n v="0"/>
  </r>
  <r>
    <s v="Media"/>
    <s v="Incremental"/>
    <m/>
    <m/>
    <s v="unity_Pre_ios14_5"/>
    <s v="Unity"/>
    <x v="13"/>
    <s v=" DTC"/>
    <x v="97"/>
    <s v="Post"/>
    <s v="Post"/>
    <n v="0"/>
  </r>
  <r>
    <s v="Media"/>
    <s v="Incremental"/>
    <m/>
    <m/>
    <s v="unity_Pre_ios14_5"/>
    <s v="Unity"/>
    <x v="13"/>
    <s v=" DTC"/>
    <x v="98"/>
    <s v="Post"/>
    <s v="Post"/>
    <n v="0"/>
  </r>
  <r>
    <s v="Media"/>
    <s v="Incremental"/>
    <m/>
    <m/>
    <s v="unity_Pre_ios14_5"/>
    <s v="Unity"/>
    <x v="13"/>
    <s v=" DTC"/>
    <x v="99"/>
    <s v="Post"/>
    <s v="Post"/>
    <n v="0"/>
  </r>
  <r>
    <s v="Media"/>
    <s v="Incremental"/>
    <m/>
    <m/>
    <s v="unity_Pre_ios14_5"/>
    <s v="Unity"/>
    <x v="13"/>
    <s v=" DTC"/>
    <x v="100"/>
    <s v="Post"/>
    <s v="Post"/>
    <n v="0"/>
  </r>
  <r>
    <s v="Media"/>
    <s v="Incremental"/>
    <m/>
    <m/>
    <s v="unity_Pre_ios14_5"/>
    <s v="Unity"/>
    <x v="13"/>
    <s v=" DTC"/>
    <x v="101"/>
    <s v="Post"/>
    <s v="Post"/>
    <n v="0"/>
  </r>
  <r>
    <s v="Media"/>
    <s v="Incremental"/>
    <m/>
    <m/>
    <s v="unity_Pre_ios14_5"/>
    <s v="Unity"/>
    <x v="13"/>
    <s v=" DTC"/>
    <x v="102"/>
    <s v="Post"/>
    <s v="Post"/>
    <n v="0"/>
  </r>
  <r>
    <s v="Media"/>
    <s v="Incremental"/>
    <m/>
    <m/>
    <s v="unity_Pre_ios14_5"/>
    <s v="Unity"/>
    <x v="13"/>
    <s v=" DTC"/>
    <x v="103"/>
    <s v="Post"/>
    <s v="Post"/>
    <n v="0"/>
  </r>
  <r>
    <s v="Media"/>
    <s v="Incremental"/>
    <m/>
    <m/>
    <s v="unity_Pre_ios14_5"/>
    <s v="Unity"/>
    <x v="13"/>
    <s v=" DTC"/>
    <x v="104"/>
    <s v="Post"/>
    <s v="Post"/>
    <n v="0"/>
  </r>
  <r>
    <s v="Media"/>
    <s v="Incremental"/>
    <m/>
    <m/>
    <s v="unity_Pre_ios14_5"/>
    <s v="Unity"/>
    <x v="13"/>
    <s v=" DTC"/>
    <x v="105"/>
    <s v="Post"/>
    <s v="Post"/>
    <n v="0"/>
  </r>
  <r>
    <s v="Media"/>
    <s v="Incremental"/>
    <m/>
    <m/>
    <s v="unity_Pre_ios14_5"/>
    <s v="Unity"/>
    <x v="13"/>
    <s v=" DTC"/>
    <x v="106"/>
    <s v="Post"/>
    <s v="Post"/>
    <n v="0"/>
  </r>
  <r>
    <s v="Media"/>
    <s v="Incremental"/>
    <m/>
    <m/>
    <s v="unity_Pre_ios14_5"/>
    <s v="Unity"/>
    <x v="13"/>
    <s v=" DTC"/>
    <x v="107"/>
    <s v="Post"/>
    <s v="Post"/>
    <n v="0"/>
  </r>
  <r>
    <s v="Media"/>
    <s v="Incremental"/>
    <m/>
    <m/>
    <s v="unity_Pre_ios14_5"/>
    <s v="Unity"/>
    <x v="13"/>
    <s v=" DTC"/>
    <x v="108"/>
    <s v="Post"/>
    <s v="Post"/>
    <n v="0"/>
  </r>
  <r>
    <s v="Media"/>
    <s v="Incremental"/>
    <m/>
    <m/>
    <s v="unity_Pre_ios14_5"/>
    <s v="Unity"/>
    <x v="13"/>
    <s v=" DTC"/>
    <x v="109"/>
    <s v="Post"/>
    <s v="Post"/>
    <n v="0"/>
  </r>
  <r>
    <s v="Media"/>
    <s v="Incremental"/>
    <m/>
    <m/>
    <s v="unity_Pre_ios14_5"/>
    <s v="Unity"/>
    <x v="13"/>
    <s v=" DTC"/>
    <x v="110"/>
    <s v="Post"/>
    <s v="Post"/>
    <n v="0"/>
  </r>
  <r>
    <s v="Media"/>
    <s v="Incremental"/>
    <m/>
    <m/>
    <s v="unity_Pre_ios14_5"/>
    <s v="Unity"/>
    <x v="13"/>
    <s v=" DTC"/>
    <x v="111"/>
    <s v="Post"/>
    <s v="Post"/>
    <n v="0"/>
  </r>
  <r>
    <s v="Media"/>
    <s v="Incremental"/>
    <m/>
    <m/>
    <s v="unity_Pre_ios14_5"/>
    <s v="Unity"/>
    <x v="13"/>
    <s v=" DTC"/>
    <x v="112"/>
    <s v="Post"/>
    <s v="Post"/>
    <n v="0"/>
  </r>
  <r>
    <s v="Media"/>
    <s v="Incremental"/>
    <m/>
    <m/>
    <s v="unity_Pre_ios14_5"/>
    <s v="Unity"/>
    <x v="13"/>
    <s v=" DTC"/>
    <x v="113"/>
    <s v="Post"/>
    <s v="Post"/>
    <n v="0"/>
  </r>
  <r>
    <s v="Media"/>
    <s v="Incremental"/>
    <m/>
    <m/>
    <s v="unity_Pre_ios14_5"/>
    <s v="Unity"/>
    <x v="13"/>
    <s v=" DTC"/>
    <x v="114"/>
    <s v="Post"/>
    <n v="0"/>
    <n v="0"/>
  </r>
  <r>
    <s v="Media"/>
    <s v="Incremental"/>
    <m/>
    <m/>
    <s v="unity_Pre_ios14_5"/>
    <s v="Unity"/>
    <x v="13"/>
    <s v=" DTC"/>
    <x v="115"/>
    <s v="Post"/>
    <n v="0"/>
    <n v="0"/>
  </r>
  <r>
    <s v="Media"/>
    <s v="Incremental"/>
    <m/>
    <m/>
    <s v="unity_Pre_ios14_5"/>
    <s v="Unity"/>
    <x v="13"/>
    <s v=" DTC"/>
    <x v="116"/>
    <s v="Post"/>
    <n v="0"/>
    <n v="0"/>
  </r>
  <r>
    <s v="Media"/>
    <s v="Incremental"/>
    <m/>
    <m/>
    <s v="unity_Pre_ios14_5"/>
    <s v="Unity"/>
    <x v="13"/>
    <s v=" DTC"/>
    <x v="117"/>
    <s v="Post"/>
    <n v="0"/>
    <n v="0"/>
  </r>
  <r>
    <s v="Media"/>
    <s v="Incremental"/>
    <m/>
    <m/>
    <s v="unity_Pre_ios14_5"/>
    <s v="Unity"/>
    <x v="13"/>
    <s v=" DTC"/>
    <x v="118"/>
    <s v="Post"/>
    <n v="0"/>
    <n v="0"/>
  </r>
  <r>
    <s v="Media"/>
    <s v="Incremental"/>
    <m/>
    <m/>
    <s v="unity_Pre_ios14_5"/>
    <s v="Unity"/>
    <x v="13"/>
    <s v=" DTC"/>
    <x v="119"/>
    <s v="Post"/>
    <n v="0"/>
    <n v="0"/>
  </r>
  <r>
    <s v="Media"/>
    <s v="Incremental"/>
    <m/>
    <m/>
    <s v="unity_Pre_ios14_5"/>
    <s v="Unity"/>
    <x v="13"/>
    <s v=" DTC"/>
    <x v="120"/>
    <s v="Post"/>
    <n v="0"/>
    <n v="0"/>
  </r>
  <r>
    <s v="Media"/>
    <s v="Incremental"/>
    <m/>
    <m/>
    <s v="unity_Pre_ios14_5"/>
    <s v="Unity"/>
    <x v="13"/>
    <s v=" DTC"/>
    <x v="121"/>
    <s v="Post"/>
    <n v="0"/>
    <n v="0"/>
  </r>
  <r>
    <s v="Media"/>
    <s v="Incremental"/>
    <m/>
    <m/>
    <s v="unity_Pre_ios14_5"/>
    <s v="Unity"/>
    <x v="13"/>
    <s v=" DTC"/>
    <x v="122"/>
    <s v="Post"/>
    <n v="0"/>
    <n v="0"/>
  </r>
  <r>
    <s v="Media"/>
    <s v="Incremental"/>
    <m/>
    <m/>
    <s v="unity_Pre_ios14_5"/>
    <s v="Unity"/>
    <x v="13"/>
    <s v=" DTC"/>
    <x v="123"/>
    <s v="Post"/>
    <n v="0"/>
    <n v="0"/>
  </r>
  <r>
    <s v="Media"/>
    <s v="Incremental"/>
    <m/>
    <m/>
    <s v="unity_Pre_ios14_5"/>
    <s v="Unity"/>
    <x v="13"/>
    <s v=" DTC"/>
    <x v="124"/>
    <s v="Post"/>
    <n v="0"/>
    <n v="0"/>
  </r>
  <r>
    <s v="Media"/>
    <s v="Incremental"/>
    <m/>
    <m/>
    <s v="unity_Pre_ios14_5"/>
    <s v="Unity"/>
    <x v="13"/>
    <s v=" DTC"/>
    <x v="125"/>
    <s v="Post"/>
    <n v="0"/>
    <n v="0"/>
  </r>
  <r>
    <s v="Media"/>
    <s v="Incremental"/>
    <m/>
    <m/>
    <s v="unity_Pre_ios14_5"/>
    <s v="Unity"/>
    <x v="13"/>
    <s v=" DTC"/>
    <x v="126"/>
    <s v="Post"/>
    <n v="0"/>
    <n v="0"/>
  </r>
  <r>
    <s v="Media"/>
    <s v="Incremental"/>
    <m/>
    <m/>
    <s v="unity_Pre_ios14_5"/>
    <s v="Unity"/>
    <x v="13"/>
    <s v=" DTC"/>
    <x v="127"/>
    <s v="Post"/>
    <n v="0"/>
    <n v="0"/>
  </r>
  <r>
    <s v="Media"/>
    <s v="Incremental"/>
    <m/>
    <m/>
    <s v="unity_Pre_ios14_5"/>
    <s v="Unity"/>
    <x v="13"/>
    <s v=" DTC"/>
    <x v="128"/>
    <s v="Post"/>
    <n v="0"/>
    <n v="0"/>
  </r>
  <r>
    <s v="Media"/>
    <s v="Incremental"/>
    <m/>
    <m/>
    <s v="unity_Pre_ios14_5"/>
    <s v="Unity"/>
    <x v="13"/>
    <s v=" DTC"/>
    <x v="129"/>
    <s v="Post"/>
    <n v="0"/>
    <n v="0"/>
  </r>
  <r>
    <s v="Media"/>
    <s v="Incremental"/>
    <m/>
    <m/>
    <s v="unity_Pre_ios14_5"/>
    <s v="Unity"/>
    <x v="13"/>
    <s v=" DTC"/>
    <x v="130"/>
    <s v="Post"/>
    <n v="0"/>
    <n v="0"/>
  </r>
  <r>
    <s v="Media"/>
    <s v="Incremental"/>
    <m/>
    <m/>
    <s v="unity_Pre_ios14_5"/>
    <s v="Unity"/>
    <x v="13"/>
    <s v=" DTC"/>
    <x v="131"/>
    <s v="Post"/>
    <n v="0"/>
    <n v="0"/>
  </r>
  <r>
    <s v="Media"/>
    <s v="Incremental"/>
    <m/>
    <m/>
    <s v="unity_Pre_ios14_5"/>
    <s v="Unity"/>
    <x v="13"/>
    <s v=" DTC"/>
    <x v="132"/>
    <s v="Post"/>
    <n v="0"/>
    <n v="0"/>
  </r>
  <r>
    <s v="Media"/>
    <s v="Incremental"/>
    <m/>
    <m/>
    <s v="unity_Pre_ios14_5"/>
    <s v="Unity"/>
    <x v="13"/>
    <s v=" DTC"/>
    <x v="133"/>
    <s v="Post"/>
    <n v="0"/>
    <n v="0"/>
  </r>
  <r>
    <s v="Media"/>
    <s v="Incremental"/>
    <m/>
    <m/>
    <s v="unity_Pre_ios14_5"/>
    <s v="Unity"/>
    <x v="13"/>
    <s v=" DTC"/>
    <x v="134"/>
    <s v="Post"/>
    <n v="0"/>
    <n v="0"/>
  </r>
  <r>
    <s v="Media"/>
    <s v="Incremental"/>
    <m/>
    <m/>
    <s v="unity_Pre_ios14_5"/>
    <s v="Unity"/>
    <x v="13"/>
    <s v=" DTC"/>
    <x v="135"/>
    <s v="Post"/>
    <n v="0"/>
    <n v="0"/>
  </r>
  <r>
    <s v="Media"/>
    <s v="Incremental"/>
    <m/>
    <m/>
    <s v="unity_Pre_ios14_5"/>
    <s v="Unity"/>
    <x v="13"/>
    <s v=" DTC"/>
    <x v="136"/>
    <s v="Post"/>
    <n v="0"/>
    <n v="0"/>
  </r>
  <r>
    <s v="Media"/>
    <s v="Incremental"/>
    <m/>
    <m/>
    <s v="unity_Pre_ios14_5"/>
    <s v="Unity"/>
    <x v="13"/>
    <s v=" DTC"/>
    <x v="137"/>
    <s v="Post"/>
    <n v="0"/>
    <n v="0"/>
  </r>
  <r>
    <s v="Media"/>
    <s v="Incremental"/>
    <m/>
    <m/>
    <s v="unity_Pre_ios14_5"/>
    <s v="Unity"/>
    <x v="13"/>
    <s v=" DTC"/>
    <x v="138"/>
    <s v="Post"/>
    <n v="0"/>
    <n v="0"/>
  </r>
  <r>
    <s v="Media"/>
    <s v="Incremental"/>
    <m/>
    <m/>
    <s v="unity_Pre_ios14_5"/>
    <s v="Unity"/>
    <x v="13"/>
    <s v=" DTC"/>
    <x v="139"/>
    <s v="Post"/>
    <n v="0"/>
    <n v="0"/>
  </r>
  <r>
    <s v="Media"/>
    <s v="Incremental"/>
    <m/>
    <m/>
    <s v="unity_Pre_ios14_5"/>
    <s v="Unity"/>
    <x v="13"/>
    <s v=" DTC"/>
    <x v="140"/>
    <s v="Post"/>
    <n v="0"/>
    <n v="0"/>
  </r>
  <r>
    <s v="Media"/>
    <s v="Incremental"/>
    <m/>
    <m/>
    <s v="unity_Pre_ios14_5"/>
    <s v="Unity"/>
    <x v="13"/>
    <s v=" DTC"/>
    <x v="141"/>
    <s v="Post"/>
    <n v="0"/>
    <n v="0"/>
  </r>
  <r>
    <s v="Media"/>
    <s v="Incremental"/>
    <m/>
    <m/>
    <s v="unity_Pre_ios14_5"/>
    <s v="Unity"/>
    <x v="13"/>
    <s v=" DTC"/>
    <x v="142"/>
    <s v="Post"/>
    <n v="0"/>
    <n v="0"/>
  </r>
  <r>
    <s v="Media"/>
    <s v="Incremental"/>
    <m/>
    <m/>
    <s v="unity_Pre_ios14_5"/>
    <s v="Unity"/>
    <x v="13"/>
    <s v=" DTC"/>
    <x v="143"/>
    <s v="Post"/>
    <n v="0"/>
    <n v="0"/>
  </r>
  <r>
    <s v="Media"/>
    <s v="Incremental"/>
    <m/>
    <m/>
    <s v="unity_Pre_ios14_5"/>
    <s v="Unity"/>
    <x v="13"/>
    <s v=" DTC"/>
    <x v="144"/>
    <s v="Post"/>
    <n v="0"/>
    <n v="0"/>
  </r>
  <r>
    <s v="Media"/>
    <s v="Incremental"/>
    <m/>
    <m/>
    <s v="unity_Pre_ios14_5"/>
    <s v="Unity"/>
    <x v="13"/>
    <s v=" DTC"/>
    <x v="145"/>
    <s v="Post"/>
    <n v="0"/>
    <n v="0"/>
  </r>
  <r>
    <s v="Media"/>
    <s v="Incremental"/>
    <m/>
    <m/>
    <s v="unity_Pre_ios14_5"/>
    <s v="Unity"/>
    <x v="13"/>
    <s v=" DTC"/>
    <x v="146"/>
    <s v="Post"/>
    <n v="0"/>
    <n v="0"/>
  </r>
  <r>
    <s v="Media"/>
    <s v="Incremental"/>
    <m/>
    <m/>
    <s v="unity_Pre_ios14_5"/>
    <s v="Unity"/>
    <x v="13"/>
    <s v=" DTC"/>
    <x v="147"/>
    <s v="Post"/>
    <n v="0"/>
    <n v="0"/>
  </r>
  <r>
    <s v="Media"/>
    <s v="Incremental"/>
    <m/>
    <m/>
    <s v="unity_Pre_ios14_5"/>
    <s v="Unity"/>
    <x v="13"/>
    <s v=" DTC"/>
    <x v="148"/>
    <s v="Post"/>
    <n v="0"/>
    <n v="0"/>
  </r>
  <r>
    <s v="Media"/>
    <s v="Incremental"/>
    <m/>
    <m/>
    <s v="unity_Pre_ios14_5"/>
    <s v="Unity"/>
    <x v="13"/>
    <s v=" DTC"/>
    <x v="149"/>
    <s v="Post"/>
    <n v="0"/>
    <n v="0"/>
  </r>
  <r>
    <s v="Media"/>
    <s v="Incremental"/>
    <m/>
    <m/>
    <s v="unity_Pre_ios14_5"/>
    <s v="Unity"/>
    <x v="13"/>
    <s v=" DTC"/>
    <x v="150"/>
    <s v="Post"/>
    <n v="0"/>
    <n v="0"/>
  </r>
  <r>
    <s v="Media"/>
    <s v="Incremental"/>
    <m/>
    <m/>
    <s v="unity_Pre_ios14_5"/>
    <s v="Unity"/>
    <x v="13"/>
    <s v=" DTC"/>
    <x v="151"/>
    <s v="Post"/>
    <n v="0"/>
    <n v="0"/>
  </r>
  <r>
    <s v="Media"/>
    <s v="Incremental"/>
    <m/>
    <m/>
    <s v="unity_Pre_ios14_5"/>
    <s v="Unity"/>
    <x v="13"/>
    <s v=" DTC"/>
    <x v="152"/>
    <s v="Post"/>
    <n v="0"/>
    <n v="0"/>
  </r>
  <r>
    <s v="Media"/>
    <s v="Incremental"/>
    <m/>
    <m/>
    <s v="unity_Pre_ios14_5"/>
    <s v="Unity"/>
    <x v="13"/>
    <s v=" DTC"/>
    <x v="153"/>
    <s v="Post"/>
    <n v="0"/>
    <n v="0"/>
  </r>
  <r>
    <s v="Media"/>
    <s v="Incremental"/>
    <m/>
    <m/>
    <s v="unity_Pre_ios14_5"/>
    <s v="Unity"/>
    <x v="13"/>
    <s v=" DTC"/>
    <x v="154"/>
    <s v="Post"/>
    <n v="0"/>
    <n v="0"/>
  </r>
  <r>
    <s v="Media"/>
    <s v="Incremental"/>
    <m/>
    <m/>
    <s v="unity_Pre_ios14_5"/>
    <s v="Unity"/>
    <x v="13"/>
    <s v=" DTC"/>
    <x v="155"/>
    <s v="Post"/>
    <n v="0"/>
    <n v="0"/>
  </r>
  <r>
    <s v="Media"/>
    <s v="Incremental"/>
    <m/>
    <m/>
    <s v="unity_Pre_ios14_5"/>
    <s v="Unity"/>
    <x v="13"/>
    <s v=" DTC"/>
    <x v="156"/>
    <s v="Post"/>
    <n v="0"/>
    <n v="0"/>
  </r>
  <r>
    <s v="Media"/>
    <s v="Incremental"/>
    <m/>
    <m/>
    <s v="unity_Pre_ios14_5"/>
    <s v="Unity"/>
    <x v="13"/>
    <s v=" DTC"/>
    <x v="157"/>
    <s v="Post"/>
    <n v="0"/>
    <n v="0"/>
  </r>
  <r>
    <s v="Media"/>
    <s v="Incremental"/>
    <m/>
    <m/>
    <s v="unity_Pre_ios14_5"/>
    <s v="Unity"/>
    <x v="13"/>
    <s v=" DTC"/>
    <x v="158"/>
    <s v="Post"/>
    <n v="0"/>
    <n v="0"/>
  </r>
  <r>
    <s v="Media"/>
    <s v="Incremental"/>
    <m/>
    <m/>
    <s v="unity_Pre_ios14_5"/>
    <s v="Unity"/>
    <x v="13"/>
    <s v=" DTC"/>
    <x v="159"/>
    <s v="Post"/>
    <n v="0"/>
    <n v="0"/>
  </r>
  <r>
    <s v="Media"/>
    <s v="Incremental"/>
    <m/>
    <m/>
    <s v="unity_Pre_ios14_5"/>
    <s v="Unity"/>
    <x v="13"/>
    <s v=" DTC"/>
    <x v="160"/>
    <s v="Post"/>
    <n v="0"/>
    <n v="0"/>
  </r>
  <r>
    <s v="Media"/>
    <s v="Incremental"/>
    <m/>
    <m/>
    <s v="unity_Pre_ios14_5"/>
    <s v="Unity"/>
    <x v="13"/>
    <s v=" DTC"/>
    <x v="161"/>
    <s v="Post"/>
    <n v="0"/>
    <n v="0"/>
  </r>
  <r>
    <s v="Media"/>
    <s v="Incremental"/>
    <m/>
    <m/>
    <s v="unity_Pre_ios14_5"/>
    <s v="Unity"/>
    <x v="13"/>
    <s v=" DTC"/>
    <x v="162"/>
    <s v="Post"/>
    <n v="0"/>
    <n v="0"/>
  </r>
  <r>
    <s v="Media"/>
    <s v="Incremental"/>
    <m/>
    <m/>
    <s v="unity_Pre_ios14_5"/>
    <s v="Unity"/>
    <x v="13"/>
    <s v=" DTC"/>
    <x v="163"/>
    <s v="Post"/>
    <n v="0"/>
    <n v="0"/>
  </r>
  <r>
    <s v="Media"/>
    <s v="Incremental"/>
    <m/>
    <m/>
    <s v="unity_Pre_ios14_5"/>
    <s v="Unity"/>
    <x v="13"/>
    <s v=" DTC"/>
    <x v="164"/>
    <s v="Post"/>
    <n v="0"/>
    <n v="0"/>
  </r>
  <r>
    <s v="Media"/>
    <s v="Incremental"/>
    <m/>
    <m/>
    <s v="unity_Pre_ios14_5"/>
    <s v="Unity"/>
    <x v="13"/>
    <s v=" DTC"/>
    <x v="165"/>
    <s v="Post"/>
    <n v="0"/>
    <n v="0"/>
  </r>
  <r>
    <s v="Media"/>
    <s v="Incremental"/>
    <m/>
    <m/>
    <s v="unity_Pre_ios14_5"/>
    <s v="Unity"/>
    <x v="13"/>
    <s v=" DTC"/>
    <x v="166"/>
    <s v="Post"/>
    <n v="0"/>
    <n v="0"/>
  </r>
  <r>
    <s v="Media"/>
    <s v="Incremental"/>
    <m/>
    <m/>
    <s v="unity_Pre_ios14_5"/>
    <s v="Unity"/>
    <x v="13"/>
    <s v=" DTC"/>
    <x v="167"/>
    <s v="Post"/>
    <n v="0"/>
    <n v="0"/>
  </r>
  <r>
    <s v="Media"/>
    <s v="Incremental"/>
    <m/>
    <m/>
    <s v="unity_Pre_ios14_5"/>
    <s v="Unity"/>
    <x v="13"/>
    <s v=" DTC"/>
    <x v="168"/>
    <s v="Post"/>
    <n v="0"/>
    <n v="0"/>
  </r>
  <r>
    <s v="Media"/>
    <s v="Incremental"/>
    <m/>
    <m/>
    <s v="unity_Pre_ios14_5"/>
    <s v="Unity"/>
    <x v="13"/>
    <s v=" DTC"/>
    <x v="169"/>
    <s v="Post"/>
    <n v="0"/>
    <n v="0"/>
  </r>
  <r>
    <s v="Media"/>
    <s v="Incremental"/>
    <m/>
    <m/>
    <s v="unity_Pre_ios14_5"/>
    <s v="Unity"/>
    <x v="13"/>
    <s v=" DTC"/>
    <x v="170"/>
    <s v="Post"/>
    <n v="0"/>
    <n v="0"/>
  </r>
  <r>
    <s v="Media"/>
    <s v="Incremental"/>
    <m/>
    <m/>
    <s v="unity_Pre_ios14_5"/>
    <s v="Unity"/>
    <x v="13"/>
    <s v=" DTC"/>
    <x v="171"/>
    <s v="Post"/>
    <n v="0"/>
    <n v="0"/>
  </r>
  <r>
    <s v="Media"/>
    <s v="Incremental"/>
    <m/>
    <m/>
    <s v="unity_Pre_ios14_5"/>
    <s v="Unity"/>
    <x v="13"/>
    <s v=" DTC"/>
    <x v="172"/>
    <s v="Post"/>
    <n v="0"/>
    <n v="0"/>
  </r>
  <r>
    <s v="Media"/>
    <s v="Incremental"/>
    <m/>
    <m/>
    <s v="unity_Pre_ios14_5"/>
    <s v="Unity"/>
    <x v="13"/>
    <s v=" DTC"/>
    <x v="173"/>
    <s v="Post"/>
    <n v="0"/>
    <n v="0"/>
  </r>
  <r>
    <s v="Media"/>
    <s v="Incremental"/>
    <m/>
    <m/>
    <s v="unity_Pre_ios14_5"/>
    <s v="Unity"/>
    <x v="13"/>
    <s v=" DTC"/>
    <x v="174"/>
    <s v="Post"/>
    <n v="0"/>
    <n v="0"/>
  </r>
  <r>
    <s v="Media"/>
    <s v="Incremental"/>
    <m/>
    <m/>
    <s v="unity_Pre_ios14_5"/>
    <s v="Unity"/>
    <x v="13"/>
    <s v=" DTC"/>
    <x v="175"/>
    <s v="Post"/>
    <n v="0"/>
    <n v="0"/>
  </r>
  <r>
    <s v="Media"/>
    <s v="Incremental"/>
    <m/>
    <m/>
    <s v="unity_Pre_ios14_5"/>
    <s v="Unity"/>
    <x v="13"/>
    <s v=" DTC"/>
    <x v="176"/>
    <s v="Post"/>
    <n v="0"/>
    <n v="0"/>
  </r>
  <r>
    <s v="Media"/>
    <s v="Incremental"/>
    <m/>
    <m/>
    <s v="unity_Pre_ios14_5"/>
    <s v="Unity"/>
    <x v="13"/>
    <s v=" DTC"/>
    <x v="177"/>
    <s v="Post"/>
    <n v="0"/>
    <n v="0"/>
  </r>
  <r>
    <s v="Media"/>
    <s v="Incremental"/>
    <m/>
    <m/>
    <s v="unity_Pre_ios14_5"/>
    <s v="Unity"/>
    <x v="13"/>
    <s v=" DTC"/>
    <x v="178"/>
    <s v="Post"/>
    <n v="0"/>
    <n v="0"/>
  </r>
  <r>
    <s v="Media"/>
    <s v="Incremental"/>
    <m/>
    <m/>
    <s v="unity_Pre_ios14_5"/>
    <s v="Unity"/>
    <x v="13"/>
    <s v=" DTC"/>
    <x v="179"/>
    <s v="Post"/>
    <n v="0"/>
    <n v="0"/>
  </r>
  <r>
    <s v="Media"/>
    <s v="Incremental"/>
    <m/>
    <m/>
    <s v="unity_Pre_ios14_5"/>
    <s v="Unity"/>
    <x v="13"/>
    <s v=" DTC"/>
    <x v="180"/>
    <s v="Post"/>
    <n v="0"/>
    <n v="0"/>
  </r>
  <r>
    <s v="Media"/>
    <s v="Incremental"/>
    <m/>
    <m/>
    <s v="unity_Pre_ios14_5"/>
    <s v="Unity"/>
    <x v="13"/>
    <s v=" DTC"/>
    <x v="181"/>
    <s v="Post"/>
    <n v="0"/>
    <n v="0"/>
  </r>
  <r>
    <s v="Media"/>
    <s v="Incremental"/>
    <m/>
    <m/>
    <s v="unity_Pre_ios14_5"/>
    <s v="Unity"/>
    <x v="13"/>
    <s v=" DTC"/>
    <x v="182"/>
    <s v="Post"/>
    <n v="0"/>
    <n v="0"/>
  </r>
  <r>
    <s v="Media"/>
    <s v="Incremental"/>
    <m/>
    <m/>
    <s v="unity_Pre_ios14_5"/>
    <s v="Unity"/>
    <x v="13"/>
    <s v=" DTC"/>
    <x v="183"/>
    <s v="Post"/>
    <n v="0"/>
    <n v="0"/>
  </r>
  <r>
    <s v="Media"/>
    <s v="Incremental"/>
    <m/>
    <m/>
    <s v="unity_Pre_ios14_5"/>
    <s v="Unity"/>
    <x v="13"/>
    <s v=" DTC"/>
    <x v="184"/>
    <s v="Post"/>
    <n v="0"/>
    <n v="0"/>
  </r>
  <r>
    <s v="Media"/>
    <s v="Incremental"/>
    <m/>
    <m/>
    <s v="unity_Pre_ios14_5"/>
    <s v="Unity"/>
    <x v="13"/>
    <s v=" DTC"/>
    <x v="185"/>
    <s v="Post"/>
    <n v="0"/>
    <n v="0"/>
  </r>
  <r>
    <s v="Media"/>
    <s v="Incremental"/>
    <m/>
    <m/>
    <s v="unity_Pre_ios14_5"/>
    <s v="Unity"/>
    <x v="13"/>
    <s v=" DTC"/>
    <x v="186"/>
    <s v="Post"/>
    <n v="0"/>
    <n v="0"/>
  </r>
  <r>
    <s v="Media"/>
    <s v="Incremental"/>
    <m/>
    <m/>
    <s v="unity_Pre_ios14_5"/>
    <s v="Unity"/>
    <x v="13"/>
    <s v=" DTC"/>
    <x v="187"/>
    <s v="Post"/>
    <n v="0"/>
    <n v="0"/>
  </r>
  <r>
    <s v="Media"/>
    <s v="Incremental"/>
    <m/>
    <m/>
    <s v="unity_Pre_ios14_5"/>
    <s v="Unity"/>
    <x v="13"/>
    <s v=" DTC"/>
    <x v="188"/>
    <s v="Post"/>
    <n v="0"/>
    <n v="0"/>
  </r>
  <r>
    <s v="Media"/>
    <s v="Incremental"/>
    <m/>
    <m/>
    <s v="unity_Pre_ios14_5"/>
    <s v="Unity"/>
    <x v="13"/>
    <s v=" DTC"/>
    <x v="189"/>
    <s v="Post"/>
    <n v="0"/>
    <n v="0"/>
  </r>
  <r>
    <s v="Media"/>
    <s v="Incremental"/>
    <m/>
    <m/>
    <s v="unity_Pre_ios14_5"/>
    <s v="Unity"/>
    <x v="13"/>
    <s v=" DTC"/>
    <x v="190"/>
    <s v="Post"/>
    <n v="0"/>
    <n v="0"/>
  </r>
  <r>
    <s v="Media"/>
    <s v="Incremental"/>
    <m/>
    <m/>
    <s v="unity_Pre_ios14_5"/>
    <s v="Unity"/>
    <x v="13"/>
    <s v=" DTC"/>
    <x v="191"/>
    <s v="Post"/>
    <n v="0"/>
    <n v="0"/>
  </r>
  <r>
    <s v="Media"/>
    <s v="Incremental"/>
    <m/>
    <m/>
    <s v="unity_Pre_ios14_5"/>
    <s v="Unity"/>
    <x v="13"/>
    <s v=" DTC"/>
    <x v="192"/>
    <s v="Post"/>
    <n v="0"/>
    <n v="0"/>
  </r>
  <r>
    <s v="Media"/>
    <s v="Incremental"/>
    <m/>
    <m/>
    <s v="unity_Pre_ios14_5"/>
    <s v="Unity"/>
    <x v="13"/>
    <s v=" DTC"/>
    <x v="193"/>
    <s v="Post"/>
    <n v="0"/>
    <n v="0"/>
  </r>
  <r>
    <s v="Media"/>
    <s v="Incremental"/>
    <m/>
    <m/>
    <s v="unity_Pre_ios14_5"/>
    <s v="Unity"/>
    <x v="13"/>
    <s v=" DTC"/>
    <x v="194"/>
    <s v="Post"/>
    <n v="0"/>
    <n v="0"/>
  </r>
  <r>
    <s v="Media"/>
    <s v="Incremental"/>
    <m/>
    <m/>
    <s v="unity_Pre_ios14_5"/>
    <s v="Unity"/>
    <x v="13"/>
    <s v=" DTC"/>
    <x v="195"/>
    <s v="Post"/>
    <n v="0"/>
    <n v="0"/>
  </r>
  <r>
    <s v="Media"/>
    <s v="Incremental"/>
    <m/>
    <m/>
    <s v="unity_Pre_ios14_5"/>
    <s v="Unity"/>
    <x v="13"/>
    <s v=" DTC"/>
    <x v="196"/>
    <s v="Post"/>
    <n v="0"/>
    <n v="0"/>
  </r>
  <r>
    <s v="Media"/>
    <s v="Incremental"/>
    <m/>
    <m/>
    <s v="unity_Pre_ios14_5"/>
    <s v="Unity"/>
    <x v="13"/>
    <s v=" DTC"/>
    <x v="197"/>
    <s v="Post"/>
    <n v="0"/>
    <n v="0"/>
  </r>
  <r>
    <s v="Media"/>
    <s v="Incremental"/>
    <m/>
    <m/>
    <s v="unity_Pre_ios14_5"/>
    <s v="Unity"/>
    <x v="13"/>
    <s v=" DTC"/>
    <x v="198"/>
    <s v="Post"/>
    <n v="0"/>
    <n v="0"/>
  </r>
  <r>
    <s v="Media"/>
    <s v="Incremental"/>
    <m/>
    <m/>
    <s v="unity_Pre_ios14_5"/>
    <s v="Unity"/>
    <x v="13"/>
    <s v=" DTC"/>
    <x v="199"/>
    <s v="Post"/>
    <n v="0"/>
    <n v="0"/>
  </r>
  <r>
    <s v="Media"/>
    <s v="Incremental"/>
    <m/>
    <m/>
    <s v="unity_Pre_ios14_5"/>
    <s v="Unity"/>
    <x v="13"/>
    <s v=" DTC"/>
    <x v="200"/>
    <s v="Post"/>
    <n v="0"/>
    <n v="0"/>
  </r>
  <r>
    <s v="Media"/>
    <s v="Incremental"/>
    <m/>
    <m/>
    <s v="unity_Pre_ios14_5"/>
    <s v="Unity"/>
    <x v="13"/>
    <s v=" DTC"/>
    <x v="201"/>
    <s v="Post"/>
    <n v="0"/>
    <n v="0"/>
  </r>
  <r>
    <s v="Media"/>
    <s v="Incremental"/>
    <m/>
    <m/>
    <s v="unity_Pre_ios14_5"/>
    <s v="Unity"/>
    <x v="13"/>
    <s v=" DTC"/>
    <x v="202"/>
    <s v="Post"/>
    <n v="0"/>
    <n v="0"/>
  </r>
  <r>
    <s v="Media"/>
    <s v="Incremental"/>
    <m/>
    <m/>
    <s v="unity_Pre_ios14_5"/>
    <s v="Unity"/>
    <x v="13"/>
    <s v=" DTC"/>
    <x v="203"/>
    <s v="Post"/>
    <n v="0"/>
    <n v="0"/>
  </r>
  <r>
    <s v="Media"/>
    <s v="Incremental"/>
    <m/>
    <m/>
    <s v="unity_Pre_ios14_5"/>
    <s v="Unity"/>
    <x v="13"/>
    <s v=" DTC"/>
    <x v="204"/>
    <s v="Post"/>
    <n v="0"/>
    <n v="0"/>
  </r>
  <r>
    <s v="Media"/>
    <s v="Incremental"/>
    <m/>
    <m/>
    <s v="unity_Pre_ios14_5"/>
    <s v="Unity"/>
    <x v="13"/>
    <s v=" DTC"/>
    <x v="205"/>
    <s v="Post"/>
    <n v="0"/>
    <n v="0"/>
  </r>
  <r>
    <s v="Media"/>
    <s v="Incremental"/>
    <m/>
    <m/>
    <s v="unity_Pre_ios14_5"/>
    <s v="Unity"/>
    <x v="13"/>
    <s v=" DTC"/>
    <x v="206"/>
    <s v="Post"/>
    <n v="0"/>
    <n v="0"/>
  </r>
  <r>
    <s v="Media"/>
    <s v="Incremental"/>
    <m/>
    <m/>
    <s v="unity_Pre_ios14_5"/>
    <s v="Unity"/>
    <x v="13"/>
    <s v=" DTC"/>
    <x v="207"/>
    <s v="Post"/>
    <n v="0"/>
    <n v="0"/>
  </r>
  <r>
    <s v="Media"/>
    <s v="Incremental"/>
    <m/>
    <m/>
    <s v="unity_Pre_ios14_5"/>
    <s v="Unity"/>
    <x v="13"/>
    <s v=" DTC"/>
    <x v="208"/>
    <s v="Post"/>
    <n v="0"/>
    <n v="0"/>
  </r>
  <r>
    <s v="Media"/>
    <s v="Incremental"/>
    <m/>
    <m/>
    <s v="unity_Pre_ios14_5"/>
    <s v="Unity"/>
    <x v="13"/>
    <s v=" DTC"/>
    <x v="209"/>
    <s v="Post"/>
    <n v="0"/>
    <n v="0"/>
  </r>
  <r>
    <s v="Media"/>
    <s v="Incremental"/>
    <m/>
    <m/>
    <s v="unity_Pre_ios14_5"/>
    <s v="Unity"/>
    <x v="13"/>
    <s v=" DTC"/>
    <x v="210"/>
    <s v="Post"/>
    <n v="0"/>
    <n v="0"/>
  </r>
  <r>
    <s v="Media"/>
    <s v="Incremental"/>
    <m/>
    <m/>
    <s v="unity_Pre_ios14_5"/>
    <s v="Unity"/>
    <x v="13"/>
    <s v=" DTC"/>
    <x v="211"/>
    <s v="Post"/>
    <n v="0"/>
    <n v="0"/>
  </r>
  <r>
    <s v="Media"/>
    <s v="Incremental"/>
    <m/>
    <m/>
    <s v="unity_Pre_ios14_5"/>
    <s v="Unity"/>
    <x v="13"/>
    <s v=" DTC"/>
    <x v="212"/>
    <s v="Post"/>
    <n v="0"/>
    <n v="0"/>
  </r>
  <r>
    <s v="Media"/>
    <s v="Incremental"/>
    <m/>
    <m/>
    <s v="unity_Pre_ios14_5"/>
    <s v="Unity"/>
    <x v="13"/>
    <s v=" DTC"/>
    <x v="213"/>
    <s v="Post"/>
    <n v="0"/>
    <n v="0"/>
  </r>
  <r>
    <s v="Media"/>
    <s v="Incremental"/>
    <m/>
    <m/>
    <s v="vungle_Post_ios14_5"/>
    <s v="Vungle"/>
    <x v="14"/>
    <s v=" DTC"/>
    <x v="0"/>
    <s v="Pre"/>
    <s v="Pre"/>
    <n v="0"/>
  </r>
  <r>
    <s v="Media"/>
    <s v="Incremental"/>
    <m/>
    <m/>
    <s v="vungle_Post_ios14_5"/>
    <s v="Vungle"/>
    <x v="14"/>
    <s v=" DTC"/>
    <x v="1"/>
    <s v="Pre"/>
    <s v="Pre"/>
    <n v="0"/>
  </r>
  <r>
    <s v="Media"/>
    <s v="Incremental"/>
    <m/>
    <m/>
    <s v="vungle_Post_ios14_5"/>
    <s v="Vungle"/>
    <x v="14"/>
    <s v=" DTC"/>
    <x v="2"/>
    <s v="Pre"/>
    <s v="Pre"/>
    <n v="0"/>
  </r>
  <r>
    <s v="Media"/>
    <s v="Incremental"/>
    <m/>
    <m/>
    <s v="vungle_Post_ios14_5"/>
    <s v="Vungle"/>
    <x v="14"/>
    <s v=" DTC"/>
    <x v="3"/>
    <s v="Pre"/>
    <s v="Pre"/>
    <n v="0"/>
  </r>
  <r>
    <s v="Media"/>
    <s v="Incremental"/>
    <m/>
    <m/>
    <s v="vungle_Post_ios14_5"/>
    <s v="Vungle"/>
    <x v="14"/>
    <s v=" DTC"/>
    <x v="4"/>
    <s v="Pre"/>
    <s v="Pre"/>
    <n v="0"/>
  </r>
  <r>
    <s v="Media"/>
    <s v="Incremental"/>
    <m/>
    <m/>
    <s v="vungle_Post_ios14_5"/>
    <s v="Vungle"/>
    <x v="14"/>
    <s v=" DTC"/>
    <x v="5"/>
    <s v="Pre"/>
    <s v="Pre"/>
    <n v="0"/>
  </r>
  <r>
    <s v="Media"/>
    <s v="Incremental"/>
    <m/>
    <m/>
    <s v="vungle_Post_ios14_5"/>
    <s v="Vungle"/>
    <x v="14"/>
    <s v=" DTC"/>
    <x v="6"/>
    <s v="Pre"/>
    <s v="Pre"/>
    <n v="0"/>
  </r>
  <r>
    <s v="Media"/>
    <s v="Incremental"/>
    <m/>
    <m/>
    <s v="vungle_Post_ios14_5"/>
    <s v="Vungle"/>
    <x v="14"/>
    <s v=" DTC"/>
    <x v="7"/>
    <s v="Pre"/>
    <s v="Pre"/>
    <n v="0"/>
  </r>
  <r>
    <s v="Media"/>
    <s v="Incremental"/>
    <m/>
    <m/>
    <s v="vungle_Post_ios14_5"/>
    <s v="Vungle"/>
    <x v="14"/>
    <s v=" DTC"/>
    <x v="8"/>
    <s v="Pre"/>
    <s v="Pre"/>
    <n v="0"/>
  </r>
  <r>
    <s v="Media"/>
    <s v="Incremental"/>
    <m/>
    <m/>
    <s v="vungle_Post_ios14_5"/>
    <s v="Vungle"/>
    <x v="14"/>
    <s v=" DTC"/>
    <x v="9"/>
    <s v="Pre"/>
    <s v="Pre"/>
    <n v="0"/>
  </r>
  <r>
    <s v="Media"/>
    <s v="Incremental"/>
    <m/>
    <m/>
    <s v="vungle_Post_ios14_5"/>
    <s v="Vungle"/>
    <x v="14"/>
    <s v=" DTC"/>
    <x v="10"/>
    <s v="Pre"/>
    <s v="Pre"/>
    <n v="0"/>
  </r>
  <r>
    <s v="Media"/>
    <s v="Incremental"/>
    <m/>
    <m/>
    <s v="vungle_Post_ios14_5"/>
    <s v="Vungle"/>
    <x v="14"/>
    <s v=" DTC"/>
    <x v="11"/>
    <s v="Pre"/>
    <s v="Pre"/>
    <n v="0"/>
  </r>
  <r>
    <s v="Media"/>
    <s v="Incremental"/>
    <m/>
    <m/>
    <s v="vungle_Post_ios14_5"/>
    <s v="Vungle"/>
    <x v="14"/>
    <s v=" DTC"/>
    <x v="12"/>
    <s v="Pre"/>
    <s v="Pre"/>
    <n v="0"/>
  </r>
  <r>
    <s v="Media"/>
    <s v="Incremental"/>
    <m/>
    <m/>
    <s v="vungle_Post_ios14_5"/>
    <s v="Vungle"/>
    <x v="14"/>
    <s v=" DTC"/>
    <x v="13"/>
    <s v="Pre"/>
    <s v="Pre"/>
    <n v="0"/>
  </r>
  <r>
    <s v="Media"/>
    <s v="Incremental"/>
    <m/>
    <m/>
    <s v="vungle_Post_ios14_5"/>
    <s v="Vungle"/>
    <x v="14"/>
    <s v=" DTC"/>
    <x v="14"/>
    <s v="Pre"/>
    <s v="Pre"/>
    <n v="0"/>
  </r>
  <r>
    <s v="Media"/>
    <s v="Incremental"/>
    <m/>
    <m/>
    <s v="vungle_Post_ios14_5"/>
    <s v="Vungle"/>
    <x v="14"/>
    <s v=" DTC"/>
    <x v="15"/>
    <s v="Pre"/>
    <s v="Pre"/>
    <n v="0"/>
  </r>
  <r>
    <s v="Media"/>
    <s v="Incremental"/>
    <m/>
    <m/>
    <s v="vungle_Post_ios14_5"/>
    <s v="Vungle"/>
    <x v="14"/>
    <s v=" DTC"/>
    <x v="16"/>
    <s v="Pre"/>
    <s v="Pre"/>
    <n v="0"/>
  </r>
  <r>
    <s v="Media"/>
    <s v="Incremental"/>
    <m/>
    <m/>
    <s v="vungle_Post_ios14_5"/>
    <s v="Vungle"/>
    <x v="14"/>
    <s v=" DTC"/>
    <x v="17"/>
    <s v="Pre"/>
    <s v="Pre"/>
    <n v="0"/>
  </r>
  <r>
    <s v="Media"/>
    <s v="Incremental"/>
    <m/>
    <m/>
    <s v="vungle_Post_ios14_5"/>
    <s v="Vungle"/>
    <x v="14"/>
    <s v=" DTC"/>
    <x v="18"/>
    <s v="Pre"/>
    <s v="Pre"/>
    <n v="0"/>
  </r>
  <r>
    <s v="Media"/>
    <s v="Incremental"/>
    <m/>
    <m/>
    <s v="vungle_Post_ios14_5"/>
    <s v="Vungle"/>
    <x v="14"/>
    <s v=" DTC"/>
    <x v="19"/>
    <s v="Pre"/>
    <s v="Pre"/>
    <n v="0"/>
  </r>
  <r>
    <s v="Media"/>
    <s v="Incremental"/>
    <m/>
    <m/>
    <s v="vungle_Post_ios14_5"/>
    <s v="Vungle"/>
    <x v="14"/>
    <s v=" DTC"/>
    <x v="20"/>
    <s v="Pre"/>
    <s v="Pre"/>
    <n v="0"/>
  </r>
  <r>
    <s v="Media"/>
    <s v="Incremental"/>
    <m/>
    <m/>
    <s v="vungle_Post_ios14_5"/>
    <s v="Vungle"/>
    <x v="14"/>
    <s v=" DTC"/>
    <x v="21"/>
    <s v="Pre"/>
    <s v="Pre"/>
    <n v="0"/>
  </r>
  <r>
    <s v="Media"/>
    <s v="Incremental"/>
    <m/>
    <m/>
    <s v="vungle_Post_ios14_5"/>
    <s v="Vungle"/>
    <x v="14"/>
    <s v=" DTC"/>
    <x v="22"/>
    <s v="Pre"/>
    <s v="Pre"/>
    <n v="0"/>
  </r>
  <r>
    <s v="Media"/>
    <s v="Incremental"/>
    <m/>
    <m/>
    <s v="vungle_Post_ios14_5"/>
    <s v="Vungle"/>
    <x v="14"/>
    <s v=" DTC"/>
    <x v="23"/>
    <s v="Pre"/>
    <s v="Pre"/>
    <n v="0"/>
  </r>
  <r>
    <s v="Media"/>
    <s v="Incremental"/>
    <m/>
    <m/>
    <s v="vungle_Post_ios14_5"/>
    <s v="Vungle"/>
    <x v="14"/>
    <s v=" DTC"/>
    <x v="24"/>
    <s v="Pre"/>
    <s v="Pre"/>
    <n v="0"/>
  </r>
  <r>
    <s v="Media"/>
    <s v="Incremental"/>
    <m/>
    <m/>
    <s v="vungle_Post_ios14_5"/>
    <s v="Vungle"/>
    <x v="14"/>
    <s v=" DTC"/>
    <x v="25"/>
    <s v="Pre"/>
    <s v="Pre"/>
    <n v="0"/>
  </r>
  <r>
    <s v="Media"/>
    <s v="Incremental"/>
    <m/>
    <m/>
    <s v="vungle_Post_ios14_5"/>
    <s v="Vungle"/>
    <x v="14"/>
    <s v=" DTC"/>
    <x v="26"/>
    <s v="Pre"/>
    <s v="Pre"/>
    <n v="0"/>
  </r>
  <r>
    <s v="Media"/>
    <s v="Incremental"/>
    <m/>
    <m/>
    <s v="vungle_Post_ios14_5"/>
    <s v="Vungle"/>
    <x v="14"/>
    <s v=" DTC"/>
    <x v="27"/>
    <s v="Pre"/>
    <s v="Pre"/>
    <n v="0"/>
  </r>
  <r>
    <s v="Media"/>
    <s v="Incremental"/>
    <m/>
    <m/>
    <s v="vungle_Post_ios14_5"/>
    <s v="Vungle"/>
    <x v="14"/>
    <s v=" DTC"/>
    <x v="28"/>
    <s v="Pre"/>
    <s v="Pre"/>
    <n v="0"/>
  </r>
  <r>
    <s v="Media"/>
    <s v="Incremental"/>
    <m/>
    <m/>
    <s v="vungle_Post_ios14_5"/>
    <s v="Vungle"/>
    <x v="14"/>
    <s v=" DTC"/>
    <x v="29"/>
    <s v="Pre"/>
    <s v="Pre"/>
    <n v="0"/>
  </r>
  <r>
    <s v="Media"/>
    <s v="Incremental"/>
    <m/>
    <m/>
    <s v="vungle_Post_ios14_5"/>
    <s v="Vungle"/>
    <x v="14"/>
    <s v=" DTC"/>
    <x v="30"/>
    <s v="Pre"/>
    <s v="Pre"/>
    <n v="0"/>
  </r>
  <r>
    <s v="Media"/>
    <s v="Incremental"/>
    <m/>
    <m/>
    <s v="vungle_Post_ios14_5"/>
    <s v="Vungle"/>
    <x v="14"/>
    <s v=" DTC"/>
    <x v="31"/>
    <s v="Pre"/>
    <s v="Pre"/>
    <n v="0"/>
  </r>
  <r>
    <s v="Media"/>
    <s v="Incremental"/>
    <m/>
    <m/>
    <s v="vungle_Post_ios14_5"/>
    <s v="Vungle"/>
    <x v="14"/>
    <s v=" DTC"/>
    <x v="32"/>
    <s v="Pre"/>
    <s v="Pre"/>
    <n v="0"/>
  </r>
  <r>
    <s v="Media"/>
    <s v="Incremental"/>
    <m/>
    <m/>
    <s v="vungle_Post_ios14_5"/>
    <s v="Vungle"/>
    <x v="14"/>
    <s v=" DTC"/>
    <x v="33"/>
    <s v="Pre"/>
    <s v="Pre"/>
    <n v="0"/>
  </r>
  <r>
    <s v="Media"/>
    <s v="Incremental"/>
    <m/>
    <m/>
    <s v="vungle_Post_ios14_5"/>
    <s v="Vungle"/>
    <x v="14"/>
    <s v=" DTC"/>
    <x v="34"/>
    <s v="Pre"/>
    <s v="Pre"/>
    <n v="0"/>
  </r>
  <r>
    <s v="Media"/>
    <s v="Incremental"/>
    <m/>
    <m/>
    <s v="vungle_Post_ios14_5"/>
    <s v="Vungle"/>
    <x v="14"/>
    <s v=" DTC"/>
    <x v="35"/>
    <s v="Pre"/>
    <s v="Pre"/>
    <n v="0"/>
  </r>
  <r>
    <s v="Media"/>
    <s v="Incremental"/>
    <m/>
    <m/>
    <s v="vungle_Post_ios14_5"/>
    <s v="Vungle"/>
    <x v="14"/>
    <s v=" DTC"/>
    <x v="36"/>
    <s v="Pre"/>
    <s v="Pre"/>
    <n v="0"/>
  </r>
  <r>
    <s v="Media"/>
    <s v="Incremental"/>
    <m/>
    <m/>
    <s v="vungle_Post_ios14_5"/>
    <s v="Vungle"/>
    <x v="14"/>
    <s v=" DTC"/>
    <x v="37"/>
    <s v="Pre"/>
    <s v="Pre"/>
    <n v="0"/>
  </r>
  <r>
    <s v="Media"/>
    <s v="Incremental"/>
    <m/>
    <m/>
    <s v="vungle_Post_ios14_5"/>
    <s v="Vungle"/>
    <x v="14"/>
    <s v=" DTC"/>
    <x v="38"/>
    <s v="Pre"/>
    <s v="Pre"/>
    <n v="0"/>
  </r>
  <r>
    <s v="Media"/>
    <s v="Incremental"/>
    <m/>
    <m/>
    <s v="vungle_Post_ios14_5"/>
    <s v="Vungle"/>
    <x v="14"/>
    <s v=" DTC"/>
    <x v="39"/>
    <s v="Pre"/>
    <s v="Pre"/>
    <n v="0"/>
  </r>
  <r>
    <s v="Media"/>
    <s v="Incremental"/>
    <m/>
    <m/>
    <s v="vungle_Post_ios14_5"/>
    <s v="Vungle"/>
    <x v="14"/>
    <s v=" DTC"/>
    <x v="40"/>
    <s v="Pre"/>
    <s v="Pre"/>
    <n v="0"/>
  </r>
  <r>
    <s v="Media"/>
    <s v="Incremental"/>
    <m/>
    <m/>
    <s v="vungle_Post_ios14_5"/>
    <s v="Vungle"/>
    <x v="14"/>
    <s v=" DTC"/>
    <x v="41"/>
    <s v="Pre"/>
    <s v="Pre"/>
    <n v="0"/>
  </r>
  <r>
    <s v="Media"/>
    <s v="Incremental"/>
    <m/>
    <m/>
    <s v="vungle_Post_ios14_5"/>
    <s v="Vungle"/>
    <x v="14"/>
    <s v=" DTC"/>
    <x v="42"/>
    <s v="Pre"/>
    <s v="Pre"/>
    <n v="0"/>
  </r>
  <r>
    <s v="Media"/>
    <s v="Incremental"/>
    <m/>
    <m/>
    <s v="vungle_Post_ios14_5"/>
    <s v="Vungle"/>
    <x v="14"/>
    <s v=" DTC"/>
    <x v="43"/>
    <s v="Pre"/>
    <s v="Pre"/>
    <n v="0"/>
  </r>
  <r>
    <s v="Media"/>
    <s v="Incremental"/>
    <m/>
    <m/>
    <s v="vungle_Post_ios14_5"/>
    <s v="Vungle"/>
    <x v="14"/>
    <s v=" DTC"/>
    <x v="44"/>
    <s v="Pre"/>
    <s v="Pre"/>
    <n v="0"/>
  </r>
  <r>
    <s v="Media"/>
    <s v="Incremental"/>
    <m/>
    <m/>
    <s v="vungle_Post_ios14_5"/>
    <s v="Vungle"/>
    <x v="14"/>
    <s v=" DTC"/>
    <x v="45"/>
    <s v="Pre"/>
    <s v="Pre"/>
    <n v="0"/>
  </r>
  <r>
    <s v="Media"/>
    <s v="Incremental"/>
    <m/>
    <m/>
    <s v="vungle_Post_ios14_5"/>
    <s v="Vungle"/>
    <x v="14"/>
    <s v=" DTC"/>
    <x v="46"/>
    <s v="Pre"/>
    <s v="Pre"/>
    <n v="0"/>
  </r>
  <r>
    <s v="Media"/>
    <s v="Incremental"/>
    <m/>
    <m/>
    <s v="vungle_Post_ios14_5"/>
    <s v="Vungle"/>
    <x v="14"/>
    <s v=" DTC"/>
    <x v="47"/>
    <s v="Pre"/>
    <s v="Pre"/>
    <n v="0"/>
  </r>
  <r>
    <s v="Media"/>
    <s v="Incremental"/>
    <m/>
    <m/>
    <s v="vungle_Post_ios14_5"/>
    <s v="Vungle"/>
    <x v="14"/>
    <s v=" DTC"/>
    <x v="48"/>
    <s v="Pre"/>
    <s v="Pre"/>
    <n v="0"/>
  </r>
  <r>
    <s v="Media"/>
    <s v="Incremental"/>
    <m/>
    <m/>
    <s v="vungle_Post_ios14_5"/>
    <s v="Vungle"/>
    <x v="14"/>
    <s v=" DTC"/>
    <x v="49"/>
    <s v="Pre"/>
    <s v="Pre"/>
    <n v="0"/>
  </r>
  <r>
    <s v="Media"/>
    <s v="Incremental"/>
    <m/>
    <m/>
    <s v="vungle_Post_ios14_5"/>
    <s v="Vungle"/>
    <x v="14"/>
    <s v=" DTC"/>
    <x v="50"/>
    <s v="Pre"/>
    <s v="Pre"/>
    <n v="0"/>
  </r>
  <r>
    <s v="Media"/>
    <s v="Incremental"/>
    <m/>
    <m/>
    <s v="vungle_Post_ios14_5"/>
    <s v="Vungle"/>
    <x v="14"/>
    <s v=" DTC"/>
    <x v="51"/>
    <s v="Pre"/>
    <s v="Pre"/>
    <n v="0"/>
  </r>
  <r>
    <s v="Media"/>
    <s v="Incremental"/>
    <m/>
    <m/>
    <s v="vungle_Post_ios14_5"/>
    <s v="Vungle"/>
    <x v="14"/>
    <s v=" DTC"/>
    <x v="52"/>
    <s v="Pre"/>
    <s v="Pre"/>
    <n v="0"/>
  </r>
  <r>
    <s v="Media"/>
    <s v="Incremental"/>
    <m/>
    <m/>
    <s v="vungle_Post_ios14_5"/>
    <s v="Vungle"/>
    <x v="14"/>
    <s v=" DTC"/>
    <x v="53"/>
    <s v="Pre"/>
    <s v="Pre"/>
    <n v="0"/>
  </r>
  <r>
    <s v="Media"/>
    <s v="Incremental"/>
    <m/>
    <m/>
    <s v="vungle_Post_ios14_5"/>
    <s v="Vungle"/>
    <x v="14"/>
    <s v=" DTC"/>
    <x v="54"/>
    <s v="Pre"/>
    <s v="Pre"/>
    <n v="0"/>
  </r>
  <r>
    <s v="Media"/>
    <s v="Incremental"/>
    <m/>
    <m/>
    <s v="vungle_Post_ios14_5"/>
    <s v="Vungle"/>
    <x v="14"/>
    <s v=" DTC"/>
    <x v="55"/>
    <s v="Pre"/>
    <s v="Pre"/>
    <n v="0"/>
  </r>
  <r>
    <s v="Media"/>
    <s v="Incremental"/>
    <m/>
    <m/>
    <s v="vungle_Post_ios14_5"/>
    <s v="Vungle"/>
    <x v="14"/>
    <s v=" DTC"/>
    <x v="56"/>
    <s v="Pre"/>
    <s v="Pre"/>
    <n v="0"/>
  </r>
  <r>
    <s v="Media"/>
    <s v="Incremental"/>
    <m/>
    <m/>
    <s v="vungle_Post_ios14_5"/>
    <s v="Vungle"/>
    <x v="14"/>
    <s v=" DTC"/>
    <x v="57"/>
    <s v="Post"/>
    <s v="Post"/>
    <n v="0"/>
  </r>
  <r>
    <s v="Media"/>
    <s v="Incremental"/>
    <m/>
    <m/>
    <s v="vungle_Post_ios14_5"/>
    <s v="Vungle"/>
    <x v="14"/>
    <s v=" DTC"/>
    <x v="58"/>
    <s v="Post"/>
    <s v="Post"/>
    <n v="0"/>
  </r>
  <r>
    <s v="Media"/>
    <s v="Incremental"/>
    <m/>
    <m/>
    <s v="vungle_Post_ios14_5"/>
    <s v="Vungle"/>
    <x v="14"/>
    <s v=" DTC"/>
    <x v="59"/>
    <s v="Post"/>
    <s v="Post"/>
    <n v="0"/>
  </r>
  <r>
    <s v="Media"/>
    <s v="Incremental"/>
    <m/>
    <m/>
    <s v="vungle_Post_ios14_5"/>
    <s v="Vungle"/>
    <x v="14"/>
    <s v=" DTC"/>
    <x v="60"/>
    <s v="Post"/>
    <s v="Post"/>
    <n v="0"/>
  </r>
  <r>
    <s v="Media"/>
    <s v="Incremental"/>
    <m/>
    <m/>
    <s v="vungle_Post_ios14_5"/>
    <s v="Vungle"/>
    <x v="14"/>
    <s v=" DTC"/>
    <x v="61"/>
    <s v="Post"/>
    <s v="Post"/>
    <n v="0"/>
  </r>
  <r>
    <s v="Media"/>
    <s v="Incremental"/>
    <m/>
    <m/>
    <s v="vungle_Post_ios14_5"/>
    <s v="Vungle"/>
    <x v="14"/>
    <s v=" DTC"/>
    <x v="62"/>
    <s v="Post"/>
    <s v="Post"/>
    <n v="0"/>
  </r>
  <r>
    <s v="Media"/>
    <s v="Incremental"/>
    <m/>
    <m/>
    <s v="vungle_Post_ios14_5"/>
    <s v="Vungle"/>
    <x v="14"/>
    <s v=" DTC"/>
    <x v="63"/>
    <s v="Post"/>
    <s v="Post"/>
    <n v="0"/>
  </r>
  <r>
    <s v="Media"/>
    <s v="Incremental"/>
    <m/>
    <m/>
    <s v="vungle_Post_ios14_5"/>
    <s v="Vungle"/>
    <x v="14"/>
    <s v=" DTC"/>
    <x v="64"/>
    <s v="Post"/>
    <s v="Post"/>
    <n v="0"/>
  </r>
  <r>
    <s v="Media"/>
    <s v="Incremental"/>
    <m/>
    <m/>
    <s v="vungle_Post_ios14_5"/>
    <s v="Vungle"/>
    <x v="14"/>
    <s v=" DTC"/>
    <x v="65"/>
    <s v="Post"/>
    <s v="Post"/>
    <n v="0"/>
  </r>
  <r>
    <s v="Media"/>
    <s v="Incremental"/>
    <m/>
    <m/>
    <s v="vungle_Post_ios14_5"/>
    <s v="Vungle"/>
    <x v="14"/>
    <s v=" DTC"/>
    <x v="66"/>
    <s v="Post"/>
    <s v="Post"/>
    <n v="0"/>
  </r>
  <r>
    <s v="Media"/>
    <s v="Incremental"/>
    <m/>
    <m/>
    <s v="vungle_Post_ios14_5"/>
    <s v="Vungle"/>
    <x v="14"/>
    <s v=" DTC"/>
    <x v="67"/>
    <s v="Post"/>
    <s v="Post"/>
    <n v="0"/>
  </r>
  <r>
    <s v="Media"/>
    <s v="Incremental"/>
    <m/>
    <m/>
    <s v="vungle_Post_ios14_5"/>
    <s v="Vungle"/>
    <x v="14"/>
    <s v=" DTC"/>
    <x v="68"/>
    <s v="Post"/>
    <s v="Post"/>
    <n v="0"/>
  </r>
  <r>
    <s v="Media"/>
    <s v="Incremental"/>
    <m/>
    <m/>
    <s v="vungle_Post_ios14_5"/>
    <s v="Vungle"/>
    <x v="14"/>
    <s v=" DTC"/>
    <x v="69"/>
    <s v="Post"/>
    <s v="Post"/>
    <n v="0"/>
  </r>
  <r>
    <s v="Media"/>
    <s v="Incremental"/>
    <m/>
    <m/>
    <s v="vungle_Post_ios14_5"/>
    <s v="Vungle"/>
    <x v="14"/>
    <s v=" DTC"/>
    <x v="70"/>
    <s v="Post"/>
    <s v="Post"/>
    <n v="0"/>
  </r>
  <r>
    <s v="Media"/>
    <s v="Incremental"/>
    <m/>
    <m/>
    <s v="vungle_Post_ios14_5"/>
    <s v="Vungle"/>
    <x v="14"/>
    <s v=" DTC"/>
    <x v="71"/>
    <s v="Post"/>
    <s v="Post"/>
    <n v="0"/>
  </r>
  <r>
    <s v="Media"/>
    <s v="Incremental"/>
    <m/>
    <m/>
    <s v="vungle_Post_ios14_5"/>
    <s v="Vungle"/>
    <x v="14"/>
    <s v=" DTC"/>
    <x v="72"/>
    <s v="Post"/>
    <s v="Post"/>
    <n v="0"/>
  </r>
  <r>
    <s v="Media"/>
    <s v="Incremental"/>
    <m/>
    <m/>
    <s v="vungle_Post_ios14_5"/>
    <s v="Vungle"/>
    <x v="14"/>
    <s v=" DTC"/>
    <x v="73"/>
    <s v="Post"/>
    <s v="Post"/>
    <n v="0"/>
  </r>
  <r>
    <s v="Media"/>
    <s v="Incremental"/>
    <m/>
    <m/>
    <s v="vungle_Post_ios14_5"/>
    <s v="Vungle"/>
    <x v="14"/>
    <s v=" DTC"/>
    <x v="74"/>
    <s v="Post"/>
    <s v="Post"/>
    <n v="0"/>
  </r>
  <r>
    <s v="Media"/>
    <s v="Incremental"/>
    <m/>
    <m/>
    <s v="vungle_Post_ios14_5"/>
    <s v="Vungle"/>
    <x v="14"/>
    <s v=" DTC"/>
    <x v="75"/>
    <s v="Post"/>
    <s v="Post"/>
    <n v="0"/>
  </r>
  <r>
    <s v="Media"/>
    <s v="Incremental"/>
    <m/>
    <m/>
    <s v="vungle_Post_ios14_5"/>
    <s v="Vungle"/>
    <x v="14"/>
    <s v=" DTC"/>
    <x v="76"/>
    <s v="Post"/>
    <s v="Post"/>
    <n v="0"/>
  </r>
  <r>
    <s v="Media"/>
    <s v="Incremental"/>
    <m/>
    <m/>
    <s v="vungle_Post_ios14_5"/>
    <s v="Vungle"/>
    <x v="14"/>
    <s v=" DTC"/>
    <x v="77"/>
    <s v="Post"/>
    <s v="Post"/>
    <n v="0"/>
  </r>
  <r>
    <s v="Media"/>
    <s v="Incremental"/>
    <m/>
    <m/>
    <s v="vungle_Post_ios14_5"/>
    <s v="Vungle"/>
    <x v="14"/>
    <s v=" DTC"/>
    <x v="78"/>
    <s v="Post"/>
    <s v="Post"/>
    <n v="0"/>
  </r>
  <r>
    <s v="Media"/>
    <s v="Incremental"/>
    <m/>
    <m/>
    <s v="vungle_Post_ios14_5"/>
    <s v="Vungle"/>
    <x v="14"/>
    <s v=" DTC"/>
    <x v="79"/>
    <s v="Post"/>
    <s v="Post"/>
    <n v="0"/>
  </r>
  <r>
    <s v="Media"/>
    <s v="Incremental"/>
    <m/>
    <m/>
    <s v="vungle_Post_ios14_5"/>
    <s v="Vungle"/>
    <x v="14"/>
    <s v=" DTC"/>
    <x v="80"/>
    <s v="Post"/>
    <s v="Post"/>
    <n v="0"/>
  </r>
  <r>
    <s v="Media"/>
    <s v="Incremental"/>
    <m/>
    <m/>
    <s v="vungle_Post_ios14_5"/>
    <s v="Vungle"/>
    <x v="14"/>
    <s v=" DTC"/>
    <x v="81"/>
    <s v="Post"/>
    <s v="Post"/>
    <n v="0"/>
  </r>
  <r>
    <s v="Media"/>
    <s v="Incremental"/>
    <m/>
    <m/>
    <s v="vungle_Post_ios14_5"/>
    <s v="Vungle"/>
    <x v="14"/>
    <s v=" DTC"/>
    <x v="82"/>
    <s v="Post"/>
    <s v="Post"/>
    <n v="0"/>
  </r>
  <r>
    <s v="Media"/>
    <s v="Incremental"/>
    <m/>
    <m/>
    <s v="vungle_Post_ios14_5"/>
    <s v="Vungle"/>
    <x v="14"/>
    <s v=" DTC"/>
    <x v="83"/>
    <s v="Post"/>
    <s v="Post"/>
    <n v="0"/>
  </r>
  <r>
    <s v="Media"/>
    <s v="Incremental"/>
    <m/>
    <m/>
    <s v="vungle_Post_ios14_5"/>
    <s v="Vungle"/>
    <x v="14"/>
    <s v=" DTC"/>
    <x v="84"/>
    <s v="Post"/>
    <s v="Post"/>
    <n v="0"/>
  </r>
  <r>
    <s v="Media"/>
    <s v="Incremental"/>
    <m/>
    <m/>
    <s v="vungle_Post_ios14_5"/>
    <s v="Vungle"/>
    <x v="14"/>
    <s v=" DTC"/>
    <x v="85"/>
    <s v="Post"/>
    <s v="Post"/>
    <n v="0"/>
  </r>
  <r>
    <s v="Media"/>
    <s v="Incremental"/>
    <m/>
    <m/>
    <s v="vungle_Post_ios14_5"/>
    <s v="Vungle"/>
    <x v="14"/>
    <s v=" DTC"/>
    <x v="86"/>
    <s v="Post"/>
    <s v="Post"/>
    <n v="0"/>
  </r>
  <r>
    <s v="Media"/>
    <s v="Incremental"/>
    <m/>
    <m/>
    <s v="vungle_Post_ios14_5"/>
    <s v="Vungle"/>
    <x v="14"/>
    <s v=" DTC"/>
    <x v="87"/>
    <s v="Post"/>
    <s v="Post"/>
    <n v="0"/>
  </r>
  <r>
    <s v="Media"/>
    <s v="Incremental"/>
    <m/>
    <m/>
    <s v="vungle_Post_ios14_5"/>
    <s v="Vungle"/>
    <x v="14"/>
    <s v=" DTC"/>
    <x v="88"/>
    <s v="Post"/>
    <s v="Post"/>
    <n v="5.1000000000000003E-6"/>
  </r>
  <r>
    <s v="Media"/>
    <s v="Incremental"/>
    <m/>
    <m/>
    <s v="vungle_Post_ios14_5"/>
    <s v="Vungle"/>
    <x v="14"/>
    <s v=" DTC"/>
    <x v="89"/>
    <s v="Post"/>
    <s v="Post"/>
    <n v="2.9849999999999999E-4"/>
  </r>
  <r>
    <s v="Media"/>
    <s v="Incremental"/>
    <m/>
    <m/>
    <s v="vungle_Post_ios14_5"/>
    <s v="Vungle"/>
    <x v="14"/>
    <s v=" DTC"/>
    <x v="90"/>
    <s v="Post"/>
    <s v="Post"/>
    <n v="3.2843999999999998E-3"/>
  </r>
  <r>
    <s v="Media"/>
    <s v="Incremental"/>
    <m/>
    <m/>
    <s v="vungle_Post_ios14_5"/>
    <s v="Vungle"/>
    <x v="14"/>
    <s v=" DTC"/>
    <x v="91"/>
    <s v="Post"/>
    <s v="Post"/>
    <n v="1.82106E-2"/>
  </r>
  <r>
    <s v="Media"/>
    <s v="Incremental"/>
    <m/>
    <m/>
    <s v="vungle_Post_ios14_5"/>
    <s v="Vungle"/>
    <x v="14"/>
    <s v=" DTC"/>
    <x v="92"/>
    <s v="Post"/>
    <s v="Post"/>
    <n v="6.8881899999999996E-2"/>
  </r>
  <r>
    <s v="Media"/>
    <s v="Incremental"/>
    <m/>
    <m/>
    <s v="vungle_Post_ios14_5"/>
    <s v="Vungle"/>
    <x v="14"/>
    <s v=" DTC"/>
    <x v="93"/>
    <s v="Post"/>
    <s v="Post"/>
    <n v="0.2037484"/>
  </r>
  <r>
    <s v="Media"/>
    <s v="Incremental"/>
    <m/>
    <m/>
    <s v="vungle_Post_ios14_5"/>
    <s v="Vungle"/>
    <x v="14"/>
    <s v=" DTC"/>
    <x v="94"/>
    <s v="Post"/>
    <s v="Post"/>
    <n v="0.50743059999999995"/>
  </r>
  <r>
    <s v="Media"/>
    <s v="Incremental"/>
    <m/>
    <m/>
    <s v="vungle_Post_ios14_5"/>
    <s v="Vungle"/>
    <x v="14"/>
    <s v=" DTC"/>
    <x v="95"/>
    <s v="Post"/>
    <s v="Post"/>
    <n v="1.1129598000000001"/>
  </r>
  <r>
    <s v="Media"/>
    <s v="Incremental"/>
    <m/>
    <m/>
    <s v="vungle_Post_ios14_5"/>
    <s v="Vungle"/>
    <x v="14"/>
    <s v=" DTC"/>
    <x v="96"/>
    <s v="Post"/>
    <s v="Post"/>
    <n v="2.2147359"/>
  </r>
  <r>
    <s v="Media"/>
    <s v="Incremental"/>
    <m/>
    <m/>
    <s v="vungle_Post_ios14_5"/>
    <s v="Vungle"/>
    <x v="14"/>
    <s v=" DTC"/>
    <x v="97"/>
    <s v="Post"/>
    <s v="Post"/>
    <n v="4.0825870000000002"/>
  </r>
  <r>
    <s v="Media"/>
    <s v="Incremental"/>
    <m/>
    <m/>
    <s v="vungle_Post_ios14_5"/>
    <s v="Vungle"/>
    <x v="14"/>
    <s v=" DTC"/>
    <x v="98"/>
    <s v="Post"/>
    <s v="Post"/>
    <n v="7.0770027000000004"/>
  </r>
  <r>
    <s v="Media"/>
    <s v="Incremental"/>
    <m/>
    <m/>
    <s v="vungle_Post_ios14_5"/>
    <s v="Vungle"/>
    <x v="14"/>
    <s v=" DTC"/>
    <x v="99"/>
    <s v="Post"/>
    <s v="Post"/>
    <n v="11.664869400000001"/>
  </r>
  <r>
    <s v="Media"/>
    <s v="Incremental"/>
    <m/>
    <m/>
    <s v="vungle_Post_ios14_5"/>
    <s v="Vungle"/>
    <x v="14"/>
    <s v=" DTC"/>
    <x v="100"/>
    <s v="Post"/>
    <s v="Post"/>
    <n v="18.434354800000001"/>
  </r>
  <r>
    <s v="Media"/>
    <s v="Incremental"/>
    <m/>
    <m/>
    <s v="vungle_Post_ios14_5"/>
    <s v="Vungle"/>
    <x v="14"/>
    <s v=" DTC"/>
    <x v="101"/>
    <s v="Post"/>
    <s v="Post"/>
    <n v="28.1078826"/>
  </r>
  <r>
    <s v="Media"/>
    <s v="Incremental"/>
    <m/>
    <m/>
    <s v="vungle_Post_ios14_5"/>
    <s v="Vungle"/>
    <x v="14"/>
    <s v=" DTC"/>
    <x v="102"/>
    <s v="Post"/>
    <s v="Post"/>
    <n v="41.5526883"/>
  </r>
  <r>
    <s v="Media"/>
    <s v="Incremental"/>
    <m/>
    <m/>
    <s v="vungle_Post_ios14_5"/>
    <s v="Vungle"/>
    <x v="14"/>
    <s v=" DTC"/>
    <x v="103"/>
    <s v="Post"/>
    <s v="Post"/>
    <n v="59.788359300000003"/>
  </r>
  <r>
    <s v="Media"/>
    <s v="Incremental"/>
    <m/>
    <m/>
    <s v="vungle_Post_ios14_5"/>
    <s v="Vungle"/>
    <x v="14"/>
    <s v=" DTC"/>
    <x v="104"/>
    <s v="Post"/>
    <s v="Post"/>
    <n v="83.990558699999994"/>
  </r>
  <r>
    <s v="Media"/>
    <s v="Incremental"/>
    <m/>
    <m/>
    <s v="vungle_Post_ios14_5"/>
    <s v="Vungle"/>
    <x v="14"/>
    <s v=" DTC"/>
    <x v="105"/>
    <s v="Post"/>
    <s v="Post"/>
    <n v="115.48996459999999"/>
  </r>
  <r>
    <s v="Media"/>
    <s v="Incremental"/>
    <m/>
    <m/>
    <s v="vungle_Post_ios14_5"/>
    <s v="Vungle"/>
    <x v="14"/>
    <s v=" DTC"/>
    <x v="106"/>
    <s v="Post"/>
    <s v="Post"/>
    <n v="155.76561649999999"/>
  </r>
  <r>
    <s v="Media"/>
    <s v="Incremental"/>
    <m/>
    <m/>
    <s v="vungle_Post_ios14_5"/>
    <s v="Vungle"/>
    <x v="14"/>
    <s v=" DTC"/>
    <x v="107"/>
    <s v="Post"/>
    <s v="Post"/>
    <n v="206.432323"/>
  </r>
  <r>
    <s v="Media"/>
    <s v="Incremental"/>
    <m/>
    <m/>
    <s v="vungle_Post_ios14_5"/>
    <s v="Vungle"/>
    <x v="14"/>
    <s v=" DTC"/>
    <x v="108"/>
    <s v="Post"/>
    <s v="Post"/>
    <n v="269.22208999999998"/>
  </r>
  <r>
    <s v="Media"/>
    <s v="Incremental"/>
    <m/>
    <m/>
    <s v="vungle_Post_ios14_5"/>
    <s v="Vungle"/>
    <x v="14"/>
    <s v=" DTC"/>
    <x v="109"/>
    <s v="Post"/>
    <s v="Post"/>
    <n v="345.9598823"/>
  </r>
  <r>
    <s v="Media"/>
    <s v="Incremental"/>
    <m/>
    <m/>
    <s v="vungle_Post_ios14_5"/>
    <s v="Vungle"/>
    <x v="14"/>
    <s v=" DTC"/>
    <x v="110"/>
    <s v="Post"/>
    <s v="Post"/>
    <n v="438.53499749999997"/>
  </r>
  <r>
    <s v="Media"/>
    <s v="Incremental"/>
    <m/>
    <m/>
    <s v="vungle_Post_ios14_5"/>
    <s v="Vungle"/>
    <x v="14"/>
    <s v=" DTC"/>
    <x v="111"/>
    <s v="Post"/>
    <s v="Post"/>
    <n v="548.86995899999999"/>
  </r>
  <r>
    <s v="Media"/>
    <s v="Incremental"/>
    <m/>
    <m/>
    <s v="vungle_Post_ios14_5"/>
    <s v="Vungle"/>
    <x v="14"/>
    <s v=" DTC"/>
    <x v="112"/>
    <s v="Post"/>
    <s v="Post"/>
    <n v="678.88824969999996"/>
  </r>
  <r>
    <s v="Media"/>
    <s v="Incremental"/>
    <m/>
    <m/>
    <s v="vungle_Post_ios14_5"/>
    <s v="Vungle"/>
    <x v="14"/>
    <s v=" DTC"/>
    <x v="113"/>
    <s v="Post"/>
    <s v="Post"/>
    <n v="701.63016979999998"/>
  </r>
  <r>
    <s v="Media"/>
    <s v="Incremental"/>
    <m/>
    <m/>
    <s v="vungle_Post_ios14_5"/>
    <s v="Vungle"/>
    <x v="14"/>
    <s v=" DTC"/>
    <x v="114"/>
    <s v="Post"/>
    <n v="0"/>
    <n v="750.91583879999996"/>
  </r>
  <r>
    <s v="Media"/>
    <s v="Incremental"/>
    <m/>
    <m/>
    <s v="vungle_Post_ios14_5"/>
    <s v="Vungle"/>
    <x v="14"/>
    <s v=" DTC"/>
    <x v="115"/>
    <s v="Post"/>
    <n v="0"/>
    <n v="814.2557051"/>
  </r>
  <r>
    <s v="Media"/>
    <s v="Incremental"/>
    <m/>
    <m/>
    <s v="vungle_Post_ios14_5"/>
    <s v="Vungle"/>
    <x v="14"/>
    <s v=" DTC"/>
    <x v="116"/>
    <s v="Post"/>
    <n v="0"/>
    <n v="884.19577489999995"/>
  </r>
  <r>
    <s v="Media"/>
    <s v="Incremental"/>
    <m/>
    <m/>
    <s v="vungle_Post_ios14_5"/>
    <s v="Vungle"/>
    <x v="14"/>
    <s v=" DTC"/>
    <x v="117"/>
    <s v="Post"/>
    <n v="0"/>
    <n v="976.59870239999998"/>
  </r>
  <r>
    <s v="Media"/>
    <s v="Incremental"/>
    <m/>
    <m/>
    <s v="vungle_Post_ios14_5"/>
    <s v="Vungle"/>
    <x v="14"/>
    <s v=" DTC"/>
    <x v="118"/>
    <s v="Post"/>
    <n v="0"/>
    <n v="1054.5159848000001"/>
  </r>
  <r>
    <s v="Media"/>
    <s v="Incremental"/>
    <m/>
    <m/>
    <s v="vungle_Post_ios14_5"/>
    <s v="Vungle"/>
    <x v="14"/>
    <s v=" DTC"/>
    <x v="119"/>
    <s v="Post"/>
    <n v="0"/>
    <n v="1086.1546467000001"/>
  </r>
  <r>
    <s v="Media"/>
    <s v="Incremental"/>
    <m/>
    <m/>
    <s v="vungle_Post_ios14_5"/>
    <s v="Vungle"/>
    <x v="14"/>
    <s v=" DTC"/>
    <x v="120"/>
    <s v="Post"/>
    <n v="0"/>
    <n v="1083.1656525999999"/>
  </r>
  <r>
    <s v="Media"/>
    <s v="Incremental"/>
    <m/>
    <m/>
    <s v="vungle_Post_ios14_5"/>
    <s v="Vungle"/>
    <x v="14"/>
    <s v=" DTC"/>
    <x v="121"/>
    <s v="Post"/>
    <n v="0"/>
    <n v="1062.8009099000001"/>
  </r>
  <r>
    <s v="Media"/>
    <s v="Incremental"/>
    <m/>
    <m/>
    <s v="vungle_Post_ios14_5"/>
    <s v="Vungle"/>
    <x v="14"/>
    <s v=" DTC"/>
    <x v="122"/>
    <s v="Post"/>
    <n v="0"/>
    <n v="1044.3626853999999"/>
  </r>
  <r>
    <s v="Media"/>
    <s v="Incremental"/>
    <m/>
    <m/>
    <s v="vungle_Post_ios14_5"/>
    <s v="Vungle"/>
    <x v="14"/>
    <s v=" DTC"/>
    <x v="123"/>
    <s v="Post"/>
    <n v="0"/>
    <n v="1059.6323543000001"/>
  </r>
  <r>
    <s v="Media"/>
    <s v="Incremental"/>
    <m/>
    <m/>
    <s v="vungle_Post_ios14_5"/>
    <s v="Vungle"/>
    <x v="14"/>
    <s v=" DTC"/>
    <x v="124"/>
    <s v="Post"/>
    <n v="0"/>
    <n v="1021.8175676"/>
  </r>
  <r>
    <s v="Media"/>
    <s v="Incremental"/>
    <m/>
    <m/>
    <s v="vungle_Post_ios14_5"/>
    <s v="Vungle"/>
    <x v="14"/>
    <s v=" DTC"/>
    <x v="125"/>
    <s v="Post"/>
    <n v="0"/>
    <n v="971.61892020000005"/>
  </r>
  <r>
    <s v="Media"/>
    <s v="Incremental"/>
    <m/>
    <m/>
    <s v="vungle_Post_ios14_5"/>
    <s v="Vungle"/>
    <x v="14"/>
    <s v=" DTC"/>
    <x v="126"/>
    <s v="Post"/>
    <n v="0"/>
    <n v="923.00843589999999"/>
  </r>
  <r>
    <s v="Media"/>
    <s v="Incremental"/>
    <m/>
    <m/>
    <s v="vungle_Post_ios14_5"/>
    <s v="Vungle"/>
    <x v="14"/>
    <s v=" DTC"/>
    <x v="127"/>
    <s v="Post"/>
    <n v="0"/>
    <n v="878.45296169999995"/>
  </r>
  <r>
    <s v="Media"/>
    <s v="Incremental"/>
    <m/>
    <m/>
    <s v="vungle_Post_ios14_5"/>
    <s v="Vungle"/>
    <x v="14"/>
    <s v=" DTC"/>
    <x v="128"/>
    <s v="Post"/>
    <n v="0"/>
    <n v="864.44628020000005"/>
  </r>
  <r>
    <s v="Media"/>
    <s v="Incremental"/>
    <m/>
    <m/>
    <s v="vungle_Post_ios14_5"/>
    <s v="Vungle"/>
    <x v="14"/>
    <s v=" DTC"/>
    <x v="129"/>
    <s v="Post"/>
    <n v="0"/>
    <n v="859.99809570000002"/>
  </r>
  <r>
    <s v="Media"/>
    <s v="Incremental"/>
    <m/>
    <m/>
    <s v="vungle_Post_ios14_5"/>
    <s v="Vungle"/>
    <x v="14"/>
    <s v=" DTC"/>
    <x v="130"/>
    <s v="Post"/>
    <n v="0"/>
    <n v="866.84068590000004"/>
  </r>
  <r>
    <s v="Media"/>
    <s v="Incremental"/>
    <m/>
    <m/>
    <s v="vungle_Post_ios14_5"/>
    <s v="Vungle"/>
    <x v="14"/>
    <s v=" DTC"/>
    <x v="131"/>
    <s v="Post"/>
    <n v="0"/>
    <n v="903.41299119999996"/>
  </r>
  <r>
    <s v="Media"/>
    <s v="Incremental"/>
    <m/>
    <m/>
    <s v="vungle_Post_ios14_5"/>
    <s v="Vungle"/>
    <x v="14"/>
    <s v=" DTC"/>
    <x v="132"/>
    <s v="Post"/>
    <n v="0"/>
    <n v="969.65614410000001"/>
  </r>
  <r>
    <s v="Media"/>
    <s v="Incremental"/>
    <m/>
    <m/>
    <s v="vungle_Post_ios14_5"/>
    <s v="Vungle"/>
    <x v="14"/>
    <s v=" DTC"/>
    <x v="133"/>
    <s v="Post"/>
    <n v="0"/>
    <n v="994.88272059999997"/>
  </r>
  <r>
    <s v="Media"/>
    <s v="Incremental"/>
    <m/>
    <m/>
    <s v="vungle_Post_ios14_5"/>
    <s v="Vungle"/>
    <x v="14"/>
    <s v=" DTC"/>
    <x v="134"/>
    <s v="Post"/>
    <n v="0"/>
    <n v="1008.7083392"/>
  </r>
  <r>
    <s v="Media"/>
    <s v="Incremental"/>
    <m/>
    <m/>
    <s v="vungle_Post_ios14_5"/>
    <s v="Vungle"/>
    <x v="14"/>
    <s v=" DTC"/>
    <x v="135"/>
    <s v="Post"/>
    <n v="0"/>
    <n v="1076.7295979"/>
  </r>
  <r>
    <s v="Media"/>
    <s v="Incremental"/>
    <m/>
    <m/>
    <s v="vungle_Post_ios14_5"/>
    <s v="Vungle"/>
    <x v="14"/>
    <s v=" DTC"/>
    <x v="136"/>
    <s v="Post"/>
    <n v="0"/>
    <n v="1156.4556702"/>
  </r>
  <r>
    <s v="Media"/>
    <s v="Incremental"/>
    <m/>
    <m/>
    <s v="vungle_Post_ios14_5"/>
    <s v="Vungle"/>
    <x v="14"/>
    <s v=" DTC"/>
    <x v="137"/>
    <s v="Post"/>
    <n v="0"/>
    <n v="1247.5843219999999"/>
  </r>
  <r>
    <s v="Media"/>
    <s v="Incremental"/>
    <m/>
    <m/>
    <s v="vungle_Post_ios14_5"/>
    <s v="Vungle"/>
    <x v="14"/>
    <s v=" DTC"/>
    <x v="138"/>
    <s v="Post"/>
    <n v="0"/>
    <n v="1354.7712426999999"/>
  </r>
  <r>
    <s v="Media"/>
    <s v="Incremental"/>
    <m/>
    <m/>
    <s v="vungle_Post_ios14_5"/>
    <s v="Vungle"/>
    <x v="14"/>
    <s v=" DTC"/>
    <x v="139"/>
    <s v="Post"/>
    <n v="0"/>
    <n v="1469.2300751"/>
  </r>
  <r>
    <s v="Media"/>
    <s v="Incremental"/>
    <m/>
    <m/>
    <s v="vungle_Post_ios14_5"/>
    <s v="Vungle"/>
    <x v="14"/>
    <s v=" DTC"/>
    <x v="140"/>
    <s v="Post"/>
    <n v="0"/>
    <n v="1598.7196555999999"/>
  </r>
  <r>
    <s v="Media"/>
    <s v="Incremental"/>
    <m/>
    <m/>
    <s v="vungle_Post_ios14_5"/>
    <s v="Vungle"/>
    <x v="14"/>
    <s v=" DTC"/>
    <x v="141"/>
    <s v="Post"/>
    <n v="0"/>
    <n v="1528.0698600000001"/>
  </r>
  <r>
    <s v="Media"/>
    <s v="Incremental"/>
    <m/>
    <m/>
    <s v="vungle_Post_ios14_5"/>
    <s v="Vungle"/>
    <x v="14"/>
    <s v=" DTC"/>
    <x v="142"/>
    <s v="Post"/>
    <n v="0"/>
    <n v="1457.7512544000001"/>
  </r>
  <r>
    <s v="Media"/>
    <s v="Incremental"/>
    <m/>
    <m/>
    <s v="vungle_Post_ios14_5"/>
    <s v="Vungle"/>
    <x v="14"/>
    <s v=" DTC"/>
    <x v="143"/>
    <s v="Post"/>
    <n v="0"/>
    <n v="1427.6478869"/>
  </r>
  <r>
    <s v="Media"/>
    <s v="Incremental"/>
    <m/>
    <m/>
    <s v="vungle_Post_ios14_5"/>
    <s v="Vungle"/>
    <x v="14"/>
    <s v=" DTC"/>
    <x v="144"/>
    <s v="Post"/>
    <n v="0"/>
    <n v="1391.6473363"/>
  </r>
  <r>
    <s v="Media"/>
    <s v="Incremental"/>
    <m/>
    <m/>
    <s v="vungle_Post_ios14_5"/>
    <s v="Vungle"/>
    <x v="14"/>
    <s v=" DTC"/>
    <x v="145"/>
    <s v="Post"/>
    <n v="0"/>
    <n v="1451.4451105000001"/>
  </r>
  <r>
    <s v="Media"/>
    <s v="Incremental"/>
    <m/>
    <m/>
    <s v="vungle_Post_ios14_5"/>
    <s v="Vungle"/>
    <x v="14"/>
    <s v=" DTC"/>
    <x v="146"/>
    <s v="Post"/>
    <n v="0"/>
    <n v="1560.5395917000001"/>
  </r>
  <r>
    <s v="Media"/>
    <s v="Incremental"/>
    <m/>
    <m/>
    <s v="vungle_Post_ios14_5"/>
    <s v="Vungle"/>
    <x v="14"/>
    <s v=" DTC"/>
    <x v="147"/>
    <s v="Post"/>
    <n v="0"/>
    <n v="1730.1628224999999"/>
  </r>
  <r>
    <s v="Media"/>
    <s v="Incremental"/>
    <m/>
    <m/>
    <s v="vungle_Post_ios14_5"/>
    <s v="Vungle"/>
    <x v="14"/>
    <s v=" DTC"/>
    <x v="148"/>
    <s v="Post"/>
    <n v="0"/>
    <n v="1903.8391650000001"/>
  </r>
  <r>
    <s v="Media"/>
    <s v="Incremental"/>
    <m/>
    <m/>
    <s v="vungle_Post_ios14_5"/>
    <s v="Vungle"/>
    <x v="14"/>
    <s v=" DTC"/>
    <x v="149"/>
    <s v="Post"/>
    <n v="0"/>
    <n v="2086.6461153999999"/>
  </r>
  <r>
    <s v="Media"/>
    <s v="Incremental"/>
    <m/>
    <m/>
    <s v="vungle_Post_ios14_5"/>
    <s v="Vungle"/>
    <x v="14"/>
    <s v=" DTC"/>
    <x v="150"/>
    <s v="Post"/>
    <n v="0"/>
    <n v="2340.7464878000001"/>
  </r>
  <r>
    <s v="Media"/>
    <s v="Incremental"/>
    <m/>
    <m/>
    <s v="vungle_Post_ios14_5"/>
    <s v="Vungle"/>
    <x v="14"/>
    <s v=" DTC"/>
    <x v="151"/>
    <s v="Post"/>
    <n v="0"/>
    <n v="2623.6922915999999"/>
  </r>
  <r>
    <s v="Media"/>
    <s v="Incremental"/>
    <m/>
    <m/>
    <s v="vungle_Post_ios14_5"/>
    <s v="Vungle"/>
    <x v="14"/>
    <s v=" DTC"/>
    <x v="152"/>
    <s v="Post"/>
    <n v="0"/>
    <n v="2878.4594863000002"/>
  </r>
  <r>
    <s v="Media"/>
    <s v="Incremental"/>
    <m/>
    <m/>
    <s v="vungle_Post_ios14_5"/>
    <s v="Vungle"/>
    <x v="14"/>
    <s v=" DTC"/>
    <x v="153"/>
    <s v="Post"/>
    <n v="0"/>
    <n v="3094.8464881999998"/>
  </r>
  <r>
    <s v="Media"/>
    <s v="Incremental"/>
    <m/>
    <m/>
    <s v="vungle_Post_ios14_5"/>
    <s v="Vungle"/>
    <x v="14"/>
    <s v=" DTC"/>
    <x v="154"/>
    <s v="Post"/>
    <n v="0"/>
    <n v="3106.1108519999998"/>
  </r>
  <r>
    <s v="Media"/>
    <s v="Incremental"/>
    <m/>
    <m/>
    <s v="vungle_Post_ios14_5"/>
    <s v="Vungle"/>
    <x v="14"/>
    <s v=" DTC"/>
    <x v="155"/>
    <s v="Post"/>
    <n v="0"/>
    <n v="2945.9697488000002"/>
  </r>
  <r>
    <s v="Media"/>
    <s v="Incremental"/>
    <m/>
    <m/>
    <s v="vungle_Post_ios14_5"/>
    <s v="Vungle"/>
    <x v="14"/>
    <s v=" DTC"/>
    <x v="156"/>
    <s v="Post"/>
    <n v="0"/>
    <n v="2880.7080769999998"/>
  </r>
  <r>
    <s v="Media"/>
    <s v="Incremental"/>
    <m/>
    <m/>
    <s v="vungle_Post_ios14_5"/>
    <s v="Vungle"/>
    <x v="14"/>
    <s v=" DTC"/>
    <x v="157"/>
    <s v="Post"/>
    <n v="0"/>
    <n v="2864.3059023000001"/>
  </r>
  <r>
    <s v="Media"/>
    <s v="Incremental"/>
    <m/>
    <m/>
    <s v="vungle_Post_ios14_5"/>
    <s v="Vungle"/>
    <x v="14"/>
    <s v=" DTC"/>
    <x v="158"/>
    <s v="Post"/>
    <n v="0"/>
    <n v="2867.9648538000001"/>
  </r>
  <r>
    <s v="Media"/>
    <s v="Incremental"/>
    <m/>
    <m/>
    <s v="vungle_Post_ios14_5"/>
    <s v="Vungle"/>
    <x v="14"/>
    <s v=" DTC"/>
    <x v="159"/>
    <s v="Post"/>
    <n v="0"/>
    <n v="2881.5108427999999"/>
  </r>
  <r>
    <s v="Media"/>
    <s v="Incremental"/>
    <m/>
    <m/>
    <s v="vungle_Post_ios14_5"/>
    <s v="Vungle"/>
    <x v="14"/>
    <s v=" DTC"/>
    <x v="160"/>
    <s v="Post"/>
    <n v="0"/>
    <n v="2924.0168573000001"/>
  </r>
  <r>
    <s v="Media"/>
    <s v="Incremental"/>
    <m/>
    <m/>
    <s v="vungle_Post_ios14_5"/>
    <s v="Vungle"/>
    <x v="14"/>
    <s v=" DTC"/>
    <x v="161"/>
    <s v="Post"/>
    <n v="0"/>
    <n v="2909.7676093999999"/>
  </r>
  <r>
    <s v="Media"/>
    <s v="Incremental"/>
    <m/>
    <m/>
    <s v="vungle_Post_ios14_5"/>
    <s v="Vungle"/>
    <x v="14"/>
    <s v=" DTC"/>
    <x v="162"/>
    <s v="Post"/>
    <n v="0"/>
    <n v="3015.4529422999999"/>
  </r>
  <r>
    <s v="Media"/>
    <s v="Incremental"/>
    <m/>
    <m/>
    <s v="vungle_Post_ios14_5"/>
    <s v="Vungle"/>
    <x v="14"/>
    <s v=" DTC"/>
    <x v="163"/>
    <s v="Post"/>
    <n v="0"/>
    <n v="3021.6751923000002"/>
  </r>
  <r>
    <s v="Media"/>
    <s v="Incremental"/>
    <m/>
    <m/>
    <s v="vungle_Post_ios14_5"/>
    <s v="Vungle"/>
    <x v="14"/>
    <s v=" DTC"/>
    <x v="164"/>
    <s v="Post"/>
    <n v="0"/>
    <n v="3000.2274120000002"/>
  </r>
  <r>
    <s v="Media"/>
    <s v="Incremental"/>
    <m/>
    <m/>
    <s v="vungle_Post_ios14_5"/>
    <s v="Vungle"/>
    <x v="14"/>
    <s v=" DTC"/>
    <x v="165"/>
    <s v="Post"/>
    <n v="0"/>
    <n v="2944.3331889999999"/>
  </r>
  <r>
    <s v="Media"/>
    <s v="Incremental"/>
    <m/>
    <m/>
    <s v="vungle_Post_ios14_5"/>
    <s v="Vungle"/>
    <x v="14"/>
    <s v=" DTC"/>
    <x v="166"/>
    <s v="Post"/>
    <n v="0"/>
    <n v="2940.0146645999998"/>
  </r>
  <r>
    <s v="Media"/>
    <s v="Incremental"/>
    <m/>
    <m/>
    <s v="vungle_Post_ios14_5"/>
    <s v="Vungle"/>
    <x v="14"/>
    <s v=" DTC"/>
    <x v="167"/>
    <s v="Post"/>
    <n v="0"/>
    <n v="2816.4506749000002"/>
  </r>
  <r>
    <s v="Media"/>
    <s v="Incremental"/>
    <m/>
    <m/>
    <s v="vungle_Post_ios14_5"/>
    <s v="Vungle"/>
    <x v="14"/>
    <s v=" DTC"/>
    <x v="168"/>
    <s v="Post"/>
    <n v="0"/>
    <n v="2641.3268026000001"/>
  </r>
  <r>
    <s v="Media"/>
    <s v="Incremental"/>
    <m/>
    <m/>
    <s v="vungle_Post_ios14_5"/>
    <s v="Vungle"/>
    <x v="14"/>
    <s v=" DTC"/>
    <x v="169"/>
    <s v="Post"/>
    <n v="0"/>
    <n v="2419.1457252999999"/>
  </r>
  <r>
    <s v="Media"/>
    <s v="Incremental"/>
    <m/>
    <m/>
    <s v="vungle_Post_ios14_5"/>
    <s v="Vungle"/>
    <x v="14"/>
    <s v=" DTC"/>
    <x v="170"/>
    <s v="Post"/>
    <n v="0"/>
    <n v="2320.6197606999999"/>
  </r>
  <r>
    <s v="Media"/>
    <s v="Incremental"/>
    <m/>
    <m/>
    <s v="vungle_Post_ios14_5"/>
    <s v="Vungle"/>
    <x v="14"/>
    <s v=" DTC"/>
    <x v="171"/>
    <s v="Post"/>
    <n v="0"/>
    <n v="2247.2396345000002"/>
  </r>
  <r>
    <s v="Media"/>
    <s v="Incremental"/>
    <m/>
    <m/>
    <s v="vungle_Post_ios14_5"/>
    <s v="Vungle"/>
    <x v="14"/>
    <s v=" DTC"/>
    <x v="172"/>
    <s v="Post"/>
    <n v="0"/>
    <n v="2204.5390775000001"/>
  </r>
  <r>
    <s v="Media"/>
    <s v="Incremental"/>
    <m/>
    <m/>
    <s v="vungle_Post_ios14_5"/>
    <s v="Vungle"/>
    <x v="14"/>
    <s v=" DTC"/>
    <x v="173"/>
    <s v="Post"/>
    <n v="0"/>
    <n v="2058.2437877000002"/>
  </r>
  <r>
    <s v="Media"/>
    <s v="Incremental"/>
    <m/>
    <m/>
    <s v="vungle_Post_ios14_5"/>
    <s v="Vungle"/>
    <x v="14"/>
    <s v=" DTC"/>
    <x v="174"/>
    <s v="Post"/>
    <n v="0"/>
    <n v="1929.4804793000001"/>
  </r>
  <r>
    <s v="Media"/>
    <s v="Incremental"/>
    <m/>
    <m/>
    <s v="vungle_Post_ios14_5"/>
    <s v="Vungle"/>
    <x v="14"/>
    <s v=" DTC"/>
    <x v="175"/>
    <s v="Post"/>
    <n v="0"/>
    <n v="1693.8817927"/>
  </r>
  <r>
    <s v="Media"/>
    <s v="Incremental"/>
    <m/>
    <m/>
    <s v="vungle_Post_ios14_5"/>
    <s v="Vungle"/>
    <x v="14"/>
    <s v=" DTC"/>
    <x v="176"/>
    <s v="Post"/>
    <n v="0"/>
    <n v="1546.9433134999999"/>
  </r>
  <r>
    <s v="Media"/>
    <s v="Incremental"/>
    <m/>
    <m/>
    <s v="vungle_Post_ios14_5"/>
    <s v="Vungle"/>
    <x v="14"/>
    <s v=" DTC"/>
    <x v="177"/>
    <s v="Post"/>
    <n v="0"/>
    <n v="1444.2224927"/>
  </r>
  <r>
    <s v="Media"/>
    <s v="Incremental"/>
    <m/>
    <m/>
    <s v="vungle_Post_ios14_5"/>
    <s v="Vungle"/>
    <x v="14"/>
    <s v=" DTC"/>
    <x v="178"/>
    <s v="Post"/>
    <n v="0"/>
    <n v="1319.7145743999999"/>
  </r>
  <r>
    <s v="Media"/>
    <s v="Incremental"/>
    <m/>
    <m/>
    <s v="vungle_Post_ios14_5"/>
    <s v="Vungle"/>
    <x v="14"/>
    <s v=" DTC"/>
    <x v="179"/>
    <s v="Post"/>
    <n v="0"/>
    <n v="1169.3835799000001"/>
  </r>
  <r>
    <s v="Media"/>
    <s v="Incremental"/>
    <m/>
    <m/>
    <s v="vungle_Post_ios14_5"/>
    <s v="Vungle"/>
    <x v="14"/>
    <s v=" DTC"/>
    <x v="180"/>
    <s v="Post"/>
    <n v="0"/>
    <n v="1083.0148005000001"/>
  </r>
  <r>
    <s v="Media"/>
    <s v="Incremental"/>
    <m/>
    <m/>
    <s v="vungle_Post_ios14_5"/>
    <s v="Vungle"/>
    <x v="14"/>
    <s v=" DTC"/>
    <x v="181"/>
    <s v="Post"/>
    <n v="0"/>
    <n v="1041.9241009"/>
  </r>
  <r>
    <s v="Media"/>
    <s v="Incremental"/>
    <m/>
    <m/>
    <s v="vungle_Post_ios14_5"/>
    <s v="Vungle"/>
    <x v="14"/>
    <s v=" DTC"/>
    <x v="182"/>
    <s v="Post"/>
    <n v="0"/>
    <n v="1014.7749698"/>
  </r>
  <r>
    <s v="Media"/>
    <s v="Incremental"/>
    <m/>
    <m/>
    <s v="vungle_Post_ios14_5"/>
    <s v="Vungle"/>
    <x v="14"/>
    <s v=" DTC"/>
    <x v="183"/>
    <s v="Post"/>
    <n v="0"/>
    <n v="1017.3874709"/>
  </r>
  <r>
    <s v="Media"/>
    <s v="Incremental"/>
    <m/>
    <m/>
    <s v="vungle_Post_ios14_5"/>
    <s v="Vungle"/>
    <x v="14"/>
    <s v=" DTC"/>
    <x v="184"/>
    <s v="Post"/>
    <n v="0"/>
    <n v="1011.5633614"/>
  </r>
  <r>
    <s v="Media"/>
    <s v="Incremental"/>
    <m/>
    <m/>
    <s v="vungle_Post_ios14_5"/>
    <s v="Vungle"/>
    <x v="14"/>
    <s v=" DTC"/>
    <x v="185"/>
    <s v="Post"/>
    <n v="0"/>
    <n v="1005.5734221"/>
  </r>
  <r>
    <s v="Media"/>
    <s v="Incremental"/>
    <m/>
    <m/>
    <s v="vungle_Post_ios14_5"/>
    <s v="Vungle"/>
    <x v="14"/>
    <s v=" DTC"/>
    <x v="186"/>
    <s v="Post"/>
    <n v="0"/>
    <n v="1023.4083407000001"/>
  </r>
  <r>
    <s v="Media"/>
    <s v="Incremental"/>
    <m/>
    <m/>
    <s v="vungle_Post_ios14_5"/>
    <s v="Vungle"/>
    <x v="14"/>
    <s v=" DTC"/>
    <x v="187"/>
    <s v="Post"/>
    <n v="0"/>
    <n v="1051.0766470999999"/>
  </r>
  <r>
    <s v="Media"/>
    <s v="Incremental"/>
    <m/>
    <m/>
    <s v="vungle_Post_ios14_5"/>
    <s v="Vungle"/>
    <x v="14"/>
    <s v=" DTC"/>
    <x v="188"/>
    <s v="Post"/>
    <n v="0"/>
    <n v="1025.6309085"/>
  </r>
  <r>
    <s v="Media"/>
    <s v="Incremental"/>
    <m/>
    <m/>
    <s v="vungle_Post_ios14_5"/>
    <s v="Vungle"/>
    <x v="14"/>
    <s v=" DTC"/>
    <x v="189"/>
    <s v="Post"/>
    <n v="0"/>
    <n v="989.4629099"/>
  </r>
  <r>
    <s v="Media"/>
    <s v="Incremental"/>
    <m/>
    <m/>
    <s v="vungle_Post_ios14_5"/>
    <s v="Vungle"/>
    <x v="14"/>
    <s v=" DTC"/>
    <x v="190"/>
    <s v="Post"/>
    <n v="0"/>
    <n v="977.06804599999998"/>
  </r>
  <r>
    <s v="Media"/>
    <s v="Incremental"/>
    <m/>
    <m/>
    <s v="vungle_Post_ios14_5"/>
    <s v="Vungle"/>
    <x v="14"/>
    <s v=" DTC"/>
    <x v="191"/>
    <s v="Post"/>
    <n v="0"/>
    <n v="951.70158389999995"/>
  </r>
  <r>
    <s v="Media"/>
    <s v="Incremental"/>
    <m/>
    <m/>
    <s v="vungle_Post_ios14_5"/>
    <s v="Vungle"/>
    <x v="14"/>
    <s v=" DTC"/>
    <x v="192"/>
    <s v="Post"/>
    <n v="0"/>
    <n v="938.4246071"/>
  </r>
  <r>
    <s v="Media"/>
    <s v="Incremental"/>
    <m/>
    <m/>
    <s v="vungle_Post_ios14_5"/>
    <s v="Vungle"/>
    <x v="14"/>
    <s v=" DTC"/>
    <x v="193"/>
    <s v="Post"/>
    <n v="0"/>
    <n v="899.58284130000004"/>
  </r>
  <r>
    <s v="Media"/>
    <s v="Incremental"/>
    <m/>
    <m/>
    <s v="vungle_Post_ios14_5"/>
    <s v="Vungle"/>
    <x v="14"/>
    <s v=" DTC"/>
    <x v="194"/>
    <s v="Post"/>
    <n v="0"/>
    <n v="850.59537460000001"/>
  </r>
  <r>
    <s v="Media"/>
    <s v="Incremental"/>
    <m/>
    <m/>
    <s v="vungle_Post_ios14_5"/>
    <s v="Vungle"/>
    <x v="14"/>
    <s v=" DTC"/>
    <x v="195"/>
    <s v="Post"/>
    <n v="0"/>
    <n v="794.68457590000003"/>
  </r>
  <r>
    <s v="Media"/>
    <s v="Incremental"/>
    <m/>
    <m/>
    <s v="vungle_Post_ios14_5"/>
    <s v="Vungle"/>
    <x v="14"/>
    <s v=" DTC"/>
    <x v="196"/>
    <s v="Post"/>
    <n v="0"/>
    <n v="765.03740170000003"/>
  </r>
  <r>
    <s v="Media"/>
    <s v="Incremental"/>
    <m/>
    <m/>
    <s v="vungle_Post_ios14_5"/>
    <s v="Vungle"/>
    <x v="14"/>
    <s v=" DTC"/>
    <x v="197"/>
    <s v="Post"/>
    <n v="0"/>
    <n v="745.33851149999998"/>
  </r>
  <r>
    <s v="Media"/>
    <s v="Incremental"/>
    <m/>
    <m/>
    <s v="vungle_Post_ios14_5"/>
    <s v="Vungle"/>
    <x v="14"/>
    <s v=" DTC"/>
    <x v="198"/>
    <s v="Post"/>
    <n v="0"/>
    <n v="738.04377690000001"/>
  </r>
  <r>
    <s v="Media"/>
    <s v="Incremental"/>
    <m/>
    <m/>
    <s v="vungle_Post_ios14_5"/>
    <s v="Vungle"/>
    <x v="14"/>
    <s v=" DTC"/>
    <x v="199"/>
    <s v="Post"/>
    <n v="0"/>
    <n v="718.26571899999999"/>
  </r>
  <r>
    <s v="Media"/>
    <s v="Incremental"/>
    <m/>
    <m/>
    <s v="vungle_Post_ios14_5"/>
    <s v="Vungle"/>
    <x v="14"/>
    <s v=" DTC"/>
    <x v="200"/>
    <s v="Post"/>
    <n v="0"/>
    <n v="715.97549579999998"/>
  </r>
  <r>
    <s v="Media"/>
    <s v="Incremental"/>
    <m/>
    <m/>
    <s v="vungle_Post_ios14_5"/>
    <s v="Vungle"/>
    <x v="14"/>
    <s v=" DTC"/>
    <x v="201"/>
    <s v="Post"/>
    <n v="0"/>
    <n v="719.35365039999999"/>
  </r>
  <r>
    <s v="Media"/>
    <s v="Incremental"/>
    <m/>
    <m/>
    <s v="vungle_Post_ios14_5"/>
    <s v="Vungle"/>
    <x v="14"/>
    <s v=" DTC"/>
    <x v="202"/>
    <s v="Post"/>
    <n v="0"/>
    <n v="715.57541500000002"/>
  </r>
  <r>
    <s v="Media"/>
    <s v="Incremental"/>
    <m/>
    <m/>
    <s v="vungle_Post_ios14_5"/>
    <s v="Vungle"/>
    <x v="14"/>
    <s v=" DTC"/>
    <x v="203"/>
    <s v="Post"/>
    <n v="0"/>
    <n v="696.97466559999998"/>
  </r>
  <r>
    <s v="Media"/>
    <s v="Incremental"/>
    <m/>
    <m/>
    <s v="vungle_Post_ios14_5"/>
    <s v="Vungle"/>
    <x v="14"/>
    <s v=" DTC"/>
    <x v="204"/>
    <s v="Post"/>
    <n v="0"/>
    <n v="610.12568699999997"/>
  </r>
  <r>
    <s v="Media"/>
    <s v="Incremental"/>
    <m/>
    <m/>
    <s v="vungle_Post_ios14_5"/>
    <s v="Vungle"/>
    <x v="14"/>
    <s v=" DTC"/>
    <x v="205"/>
    <s v="Post"/>
    <n v="0"/>
    <n v="576.33786629999997"/>
  </r>
  <r>
    <s v="Media"/>
    <s v="Incremental"/>
    <m/>
    <m/>
    <s v="vungle_Post_ios14_5"/>
    <s v="Vungle"/>
    <x v="14"/>
    <s v=" DTC"/>
    <x v="206"/>
    <s v="Post"/>
    <n v="0"/>
    <n v="520.7131028"/>
  </r>
  <r>
    <s v="Media"/>
    <s v="Incremental"/>
    <m/>
    <m/>
    <s v="vungle_Post_ios14_5"/>
    <s v="Vungle"/>
    <x v="14"/>
    <s v=" DTC"/>
    <x v="207"/>
    <s v="Post"/>
    <n v="0"/>
    <n v="476.62393470000001"/>
  </r>
  <r>
    <s v="Media"/>
    <s v="Incremental"/>
    <m/>
    <m/>
    <s v="vungle_Post_ios14_5"/>
    <s v="Vungle"/>
    <x v="14"/>
    <s v=" DTC"/>
    <x v="208"/>
    <s v="Post"/>
    <n v="0"/>
    <n v="441.63626420000003"/>
  </r>
  <r>
    <s v="Media"/>
    <s v="Incremental"/>
    <m/>
    <m/>
    <s v="vungle_Post_ios14_5"/>
    <s v="Vungle"/>
    <x v="14"/>
    <s v=" DTC"/>
    <x v="209"/>
    <s v="Post"/>
    <n v="0"/>
    <n v="417.78460869999998"/>
  </r>
  <r>
    <s v="Media"/>
    <s v="Incremental"/>
    <m/>
    <m/>
    <s v="vungle_Post_ios14_5"/>
    <s v="Vungle"/>
    <x v="14"/>
    <s v=" DTC"/>
    <x v="210"/>
    <s v="Post"/>
    <n v="0"/>
    <n v="419.65704520000003"/>
  </r>
  <r>
    <s v="Media"/>
    <s v="Incremental"/>
    <m/>
    <m/>
    <s v="vungle_Post_ios14_5"/>
    <s v="Vungle"/>
    <x v="14"/>
    <s v=" DTC"/>
    <x v="211"/>
    <s v="Post"/>
    <n v="0"/>
    <n v="441.04356680000001"/>
  </r>
  <r>
    <s v="Media"/>
    <s v="Incremental"/>
    <m/>
    <m/>
    <s v="vungle_Post_ios14_5"/>
    <s v="Vungle"/>
    <x v="14"/>
    <s v=" DTC"/>
    <x v="212"/>
    <s v="Post"/>
    <n v="0"/>
    <n v="472.96622500000001"/>
  </r>
  <r>
    <s v="Media"/>
    <s v="Incremental"/>
    <m/>
    <m/>
    <s v="vungle_Post_ios14_5"/>
    <s v="Vungle"/>
    <x v="14"/>
    <s v=" DTC"/>
    <x v="213"/>
    <s v="Post"/>
    <n v="0"/>
    <n v="511.2187902"/>
  </r>
  <r>
    <s v="Media"/>
    <s v="Incremental"/>
    <m/>
    <m/>
    <s v="vungle_Pre_ios14_5"/>
    <s v="Vungle"/>
    <x v="14"/>
    <s v=" DTC"/>
    <x v="0"/>
    <s v="Pre"/>
    <s v="Pre"/>
    <n v="121.24260529999999"/>
  </r>
  <r>
    <s v="Media"/>
    <s v="Incremental"/>
    <m/>
    <m/>
    <s v="vungle_Pre_ios14_5"/>
    <s v="Vungle"/>
    <x v="14"/>
    <s v=" DTC"/>
    <x v="1"/>
    <s v="Pre"/>
    <s v="Pre"/>
    <n v="254.30449859999999"/>
  </r>
  <r>
    <s v="Media"/>
    <s v="Incremental"/>
    <m/>
    <m/>
    <s v="vungle_Pre_ios14_5"/>
    <s v="Vungle"/>
    <x v="14"/>
    <s v=" DTC"/>
    <x v="2"/>
    <s v="Pre"/>
    <s v="Pre"/>
    <n v="388.66849780000001"/>
  </r>
  <r>
    <s v="Media"/>
    <s v="Incremental"/>
    <m/>
    <m/>
    <s v="vungle_Pre_ios14_5"/>
    <s v="Vungle"/>
    <x v="14"/>
    <s v=" DTC"/>
    <x v="3"/>
    <s v="Pre"/>
    <s v="Pre"/>
    <n v="511.91137300000003"/>
  </r>
  <r>
    <s v="Media"/>
    <s v="Incremental"/>
    <m/>
    <m/>
    <s v="vungle_Pre_ios14_5"/>
    <s v="Vungle"/>
    <x v="14"/>
    <s v=" DTC"/>
    <x v="4"/>
    <s v="Pre"/>
    <s v="Pre"/>
    <n v="620.02248090000001"/>
  </r>
  <r>
    <s v="Media"/>
    <s v="Incremental"/>
    <m/>
    <m/>
    <s v="vungle_Pre_ios14_5"/>
    <s v="Vungle"/>
    <x v="14"/>
    <s v=" DTC"/>
    <x v="5"/>
    <s v="Pre"/>
    <s v="Pre"/>
    <n v="719.70049389999997"/>
  </r>
  <r>
    <s v="Media"/>
    <s v="Incremental"/>
    <m/>
    <m/>
    <s v="vungle_Pre_ios14_5"/>
    <s v="Vungle"/>
    <x v="14"/>
    <s v=" DTC"/>
    <x v="6"/>
    <s v="Pre"/>
    <s v="Pre"/>
    <n v="812.0283349"/>
  </r>
  <r>
    <s v="Media"/>
    <s v="Incremental"/>
    <m/>
    <m/>
    <s v="vungle_Pre_ios14_5"/>
    <s v="Vungle"/>
    <x v="14"/>
    <s v=" DTC"/>
    <x v="7"/>
    <s v="Pre"/>
    <s v="Pre"/>
    <n v="903.76991390000001"/>
  </r>
  <r>
    <s v="Media"/>
    <s v="Incremental"/>
    <m/>
    <m/>
    <s v="vungle_Pre_ios14_5"/>
    <s v="Vungle"/>
    <x v="14"/>
    <s v=" DTC"/>
    <x v="8"/>
    <s v="Pre"/>
    <s v="Pre"/>
    <n v="988.01622080000004"/>
  </r>
  <r>
    <s v="Media"/>
    <s v="Incremental"/>
    <m/>
    <m/>
    <s v="vungle_Pre_ios14_5"/>
    <s v="Vungle"/>
    <x v="14"/>
    <s v=" DTC"/>
    <x v="9"/>
    <s v="Pre"/>
    <s v="Pre"/>
    <n v="1061.0667029000001"/>
  </r>
  <r>
    <s v="Media"/>
    <s v="Incremental"/>
    <m/>
    <m/>
    <s v="vungle_Pre_ios14_5"/>
    <s v="Vungle"/>
    <x v="14"/>
    <s v=" DTC"/>
    <x v="10"/>
    <s v="Pre"/>
    <s v="Pre"/>
    <n v="1117.9608598"/>
  </r>
  <r>
    <s v="Media"/>
    <s v="Incremental"/>
    <m/>
    <m/>
    <s v="vungle_Pre_ios14_5"/>
    <s v="Vungle"/>
    <x v="14"/>
    <s v=" DTC"/>
    <x v="11"/>
    <s v="Pre"/>
    <s v="Pre"/>
    <n v="1156.6980979"/>
  </r>
  <r>
    <s v="Media"/>
    <s v="Incremental"/>
    <m/>
    <m/>
    <s v="vungle_Pre_ios14_5"/>
    <s v="Vungle"/>
    <x v="14"/>
    <s v=" DTC"/>
    <x v="12"/>
    <s v="Pre"/>
    <s v="Pre"/>
    <n v="1191.2754465"/>
  </r>
  <r>
    <s v="Media"/>
    <s v="Incremental"/>
    <m/>
    <m/>
    <s v="vungle_Pre_ios14_5"/>
    <s v="Vungle"/>
    <x v="14"/>
    <s v=" DTC"/>
    <x v="13"/>
    <s v="Pre"/>
    <s v="Pre"/>
    <n v="1221.7703792"/>
  </r>
  <r>
    <s v="Media"/>
    <s v="Incremental"/>
    <m/>
    <m/>
    <s v="vungle_Pre_ios14_5"/>
    <s v="Vungle"/>
    <x v="14"/>
    <s v=" DTC"/>
    <x v="14"/>
    <s v="Pre"/>
    <s v="Pre"/>
    <n v="1130.6149032000001"/>
  </r>
  <r>
    <s v="Media"/>
    <s v="Incremental"/>
    <m/>
    <m/>
    <s v="vungle_Pre_ios14_5"/>
    <s v="Vungle"/>
    <x v="14"/>
    <s v=" DTC"/>
    <x v="15"/>
    <s v="Pre"/>
    <s v="Pre"/>
    <n v="1102.7542673999999"/>
  </r>
  <r>
    <s v="Media"/>
    <s v="Incremental"/>
    <m/>
    <m/>
    <s v="vungle_Pre_ios14_5"/>
    <s v="Vungle"/>
    <x v="14"/>
    <s v=" DTC"/>
    <x v="16"/>
    <s v="Pre"/>
    <s v="Pre"/>
    <n v="1072.5010981"/>
  </r>
  <r>
    <s v="Media"/>
    <s v="Incremental"/>
    <m/>
    <m/>
    <s v="vungle_Pre_ios14_5"/>
    <s v="Vungle"/>
    <x v="14"/>
    <s v=" DTC"/>
    <x v="17"/>
    <s v="Pre"/>
    <s v="Pre"/>
    <n v="1043.6219203999999"/>
  </r>
  <r>
    <s v="Media"/>
    <s v="Incremental"/>
    <m/>
    <m/>
    <s v="vungle_Pre_ios14_5"/>
    <s v="Vungle"/>
    <x v="14"/>
    <s v=" DTC"/>
    <x v="18"/>
    <s v="Pre"/>
    <s v="Pre"/>
    <n v="1012.8946435"/>
  </r>
  <r>
    <s v="Media"/>
    <s v="Incremental"/>
    <m/>
    <m/>
    <s v="vungle_Pre_ios14_5"/>
    <s v="Vungle"/>
    <x v="14"/>
    <s v=" DTC"/>
    <x v="19"/>
    <s v="Pre"/>
    <s v="Pre"/>
    <n v="976.89727210000001"/>
  </r>
  <r>
    <s v="Media"/>
    <s v="Incremental"/>
    <m/>
    <m/>
    <s v="vungle_Pre_ios14_5"/>
    <s v="Vungle"/>
    <x v="14"/>
    <s v=" DTC"/>
    <x v="20"/>
    <s v="Pre"/>
    <s v="Pre"/>
    <n v="941.98040549999996"/>
  </r>
  <r>
    <s v="Media"/>
    <s v="Incremental"/>
    <m/>
    <m/>
    <s v="vungle_Pre_ios14_5"/>
    <s v="Vungle"/>
    <x v="14"/>
    <s v=" DTC"/>
    <x v="21"/>
    <s v="Pre"/>
    <s v="Pre"/>
    <n v="901.02733409999996"/>
  </r>
  <r>
    <s v="Media"/>
    <s v="Incremental"/>
    <m/>
    <m/>
    <s v="vungle_Pre_ios14_5"/>
    <s v="Vungle"/>
    <x v="14"/>
    <s v=" DTC"/>
    <x v="22"/>
    <s v="Pre"/>
    <s v="Pre"/>
    <n v="880.40324650000002"/>
  </r>
  <r>
    <s v="Media"/>
    <s v="Incremental"/>
    <m/>
    <m/>
    <s v="vungle_Pre_ios14_5"/>
    <s v="Vungle"/>
    <x v="14"/>
    <s v=" DTC"/>
    <x v="23"/>
    <s v="Pre"/>
    <s v="Pre"/>
    <n v="862.33601250000004"/>
  </r>
  <r>
    <s v="Media"/>
    <s v="Incremental"/>
    <m/>
    <m/>
    <s v="vungle_Pre_ios14_5"/>
    <s v="Vungle"/>
    <x v="14"/>
    <s v=" DTC"/>
    <x v="24"/>
    <s v="Pre"/>
    <s v="Pre"/>
    <n v="850.12186120000001"/>
  </r>
  <r>
    <s v="Media"/>
    <s v="Incremental"/>
    <m/>
    <m/>
    <s v="vungle_Pre_ios14_5"/>
    <s v="Vungle"/>
    <x v="14"/>
    <s v=" DTC"/>
    <x v="25"/>
    <s v="Pre"/>
    <s v="Pre"/>
    <n v="846.06816160000005"/>
  </r>
  <r>
    <s v="Media"/>
    <s v="Incremental"/>
    <m/>
    <m/>
    <s v="vungle_Pre_ios14_5"/>
    <s v="Vungle"/>
    <x v="14"/>
    <s v=" DTC"/>
    <x v="26"/>
    <s v="Pre"/>
    <s v="Pre"/>
    <n v="822.26038340000002"/>
  </r>
  <r>
    <s v="Media"/>
    <s v="Incremental"/>
    <m/>
    <m/>
    <s v="vungle_Pre_ios14_5"/>
    <s v="Vungle"/>
    <x v="14"/>
    <s v=" DTC"/>
    <x v="27"/>
    <s v="Pre"/>
    <s v="Pre"/>
    <n v="793.16856069999994"/>
  </r>
  <r>
    <s v="Media"/>
    <s v="Incremental"/>
    <m/>
    <m/>
    <s v="vungle_Pre_ios14_5"/>
    <s v="Vungle"/>
    <x v="14"/>
    <s v=" DTC"/>
    <x v="28"/>
    <s v="Pre"/>
    <s v="Pre"/>
    <n v="767.06255220000003"/>
  </r>
  <r>
    <s v="Media"/>
    <s v="Incremental"/>
    <m/>
    <m/>
    <s v="vungle_Pre_ios14_5"/>
    <s v="Vungle"/>
    <x v="14"/>
    <s v=" DTC"/>
    <x v="29"/>
    <s v="Pre"/>
    <s v="Pre"/>
    <n v="740.11396160000004"/>
  </r>
  <r>
    <s v="Media"/>
    <s v="Incremental"/>
    <m/>
    <m/>
    <s v="vungle_Pre_ios14_5"/>
    <s v="Vungle"/>
    <x v="14"/>
    <s v=" DTC"/>
    <x v="30"/>
    <s v="Pre"/>
    <s v="Pre"/>
    <n v="710.95937409999999"/>
  </r>
  <r>
    <s v="Media"/>
    <s v="Incremental"/>
    <m/>
    <m/>
    <s v="vungle_Pre_ios14_5"/>
    <s v="Vungle"/>
    <x v="14"/>
    <s v=" DTC"/>
    <x v="31"/>
    <s v="Pre"/>
    <s v="Pre"/>
    <n v="685.38923220000004"/>
  </r>
  <r>
    <s v="Media"/>
    <s v="Incremental"/>
    <m/>
    <m/>
    <s v="vungle_Pre_ios14_5"/>
    <s v="Vungle"/>
    <x v="14"/>
    <s v=" DTC"/>
    <x v="32"/>
    <s v="Pre"/>
    <s v="Pre"/>
    <n v="663.06008310000004"/>
  </r>
  <r>
    <s v="Media"/>
    <s v="Incremental"/>
    <m/>
    <m/>
    <s v="vungle_Pre_ios14_5"/>
    <s v="Vungle"/>
    <x v="14"/>
    <s v=" DTC"/>
    <x v="33"/>
    <s v="Pre"/>
    <s v="Pre"/>
    <n v="637.83710169999995"/>
  </r>
  <r>
    <s v="Media"/>
    <s v="Incremental"/>
    <m/>
    <m/>
    <s v="vungle_Pre_ios14_5"/>
    <s v="Vungle"/>
    <x v="14"/>
    <s v=" DTC"/>
    <x v="34"/>
    <s v="Pre"/>
    <s v="Pre"/>
    <n v="610.18915689999994"/>
  </r>
  <r>
    <s v="Media"/>
    <s v="Incremental"/>
    <m/>
    <m/>
    <s v="vungle_Pre_ios14_5"/>
    <s v="Vungle"/>
    <x v="14"/>
    <s v=" DTC"/>
    <x v="35"/>
    <s v="Pre"/>
    <s v="Pre"/>
    <n v="584.37363619999996"/>
  </r>
  <r>
    <s v="Media"/>
    <s v="Incremental"/>
    <m/>
    <m/>
    <s v="vungle_Pre_ios14_5"/>
    <s v="Vungle"/>
    <x v="14"/>
    <s v=" DTC"/>
    <x v="36"/>
    <s v="Pre"/>
    <s v="Pre"/>
    <n v="547.0795124"/>
  </r>
  <r>
    <s v="Media"/>
    <s v="Incremental"/>
    <m/>
    <m/>
    <s v="vungle_Pre_ios14_5"/>
    <s v="Vungle"/>
    <x v="14"/>
    <s v=" DTC"/>
    <x v="37"/>
    <s v="Pre"/>
    <s v="Pre"/>
    <n v="522.15384710000001"/>
  </r>
  <r>
    <s v="Media"/>
    <s v="Incremental"/>
    <m/>
    <m/>
    <s v="vungle_Pre_ios14_5"/>
    <s v="Vungle"/>
    <x v="14"/>
    <s v=" DTC"/>
    <x v="38"/>
    <s v="Pre"/>
    <s v="Pre"/>
    <n v="585.45068600000002"/>
  </r>
  <r>
    <s v="Media"/>
    <s v="Incremental"/>
    <m/>
    <m/>
    <s v="vungle_Pre_ios14_5"/>
    <s v="Vungle"/>
    <x v="14"/>
    <s v=" DTC"/>
    <x v="39"/>
    <s v="Pre"/>
    <s v="Pre"/>
    <n v="708.29658610000001"/>
  </r>
  <r>
    <s v="Media"/>
    <s v="Incremental"/>
    <m/>
    <m/>
    <s v="vungle_Pre_ios14_5"/>
    <s v="Vungle"/>
    <x v="14"/>
    <s v=" DTC"/>
    <x v="40"/>
    <s v="Pre"/>
    <s v="Pre"/>
    <n v="871.41666929999997"/>
  </r>
  <r>
    <s v="Media"/>
    <s v="Incremental"/>
    <m/>
    <m/>
    <s v="vungle_Pre_ios14_5"/>
    <s v="Vungle"/>
    <x v="14"/>
    <s v=" DTC"/>
    <x v="41"/>
    <s v="Pre"/>
    <s v="Pre"/>
    <n v="1027.3587869999999"/>
  </r>
  <r>
    <s v="Media"/>
    <s v="Incremental"/>
    <m/>
    <m/>
    <s v="vungle_Pre_ios14_5"/>
    <s v="Vungle"/>
    <x v="14"/>
    <s v=" DTC"/>
    <x v="42"/>
    <s v="Pre"/>
    <s v="Pre"/>
    <n v="1173.0689464"/>
  </r>
  <r>
    <s v="Media"/>
    <s v="Incremental"/>
    <m/>
    <m/>
    <s v="vungle_Pre_ios14_5"/>
    <s v="Vungle"/>
    <x v="14"/>
    <s v=" DTC"/>
    <x v="43"/>
    <s v="Pre"/>
    <s v="Pre"/>
    <n v="1295.3513951"/>
  </r>
  <r>
    <s v="Media"/>
    <s v="Incremental"/>
    <m/>
    <m/>
    <s v="vungle_Pre_ios14_5"/>
    <s v="Vungle"/>
    <x v="14"/>
    <s v=" DTC"/>
    <x v="44"/>
    <s v="Pre"/>
    <s v="Pre"/>
    <n v="1392.1543122"/>
  </r>
  <r>
    <s v="Media"/>
    <s v="Incremental"/>
    <m/>
    <m/>
    <s v="vungle_Pre_ios14_5"/>
    <s v="Vungle"/>
    <x v="14"/>
    <s v=" DTC"/>
    <x v="45"/>
    <s v="Pre"/>
    <s v="Pre"/>
    <n v="1470.1105253999999"/>
  </r>
  <r>
    <s v="Media"/>
    <s v="Incremental"/>
    <m/>
    <m/>
    <s v="vungle_Pre_ios14_5"/>
    <s v="Vungle"/>
    <x v="14"/>
    <s v=" DTC"/>
    <x v="46"/>
    <s v="Pre"/>
    <s v="Pre"/>
    <n v="1468.7048315"/>
  </r>
  <r>
    <s v="Media"/>
    <s v="Incremental"/>
    <m/>
    <m/>
    <s v="vungle_Pre_ios14_5"/>
    <s v="Vungle"/>
    <x v="14"/>
    <s v=" DTC"/>
    <x v="47"/>
    <s v="Pre"/>
    <s v="Pre"/>
    <n v="1416.9489679000001"/>
  </r>
  <r>
    <s v="Media"/>
    <s v="Incremental"/>
    <m/>
    <m/>
    <s v="vungle_Pre_ios14_5"/>
    <s v="Vungle"/>
    <x v="14"/>
    <s v=" DTC"/>
    <x v="48"/>
    <s v="Pre"/>
    <s v="Pre"/>
    <n v="1333.0551912999999"/>
  </r>
  <r>
    <s v="Media"/>
    <s v="Incremental"/>
    <m/>
    <m/>
    <s v="vungle_Pre_ios14_5"/>
    <s v="Vungle"/>
    <x v="14"/>
    <s v=" DTC"/>
    <x v="49"/>
    <s v="Pre"/>
    <s v="Pre"/>
    <n v="1229.4485377999999"/>
  </r>
  <r>
    <s v="Media"/>
    <s v="Incremental"/>
    <m/>
    <m/>
    <s v="vungle_Pre_ios14_5"/>
    <s v="Vungle"/>
    <x v="14"/>
    <s v=" DTC"/>
    <x v="50"/>
    <s v="Pre"/>
    <s v="Pre"/>
    <n v="1114.9073699"/>
  </r>
  <r>
    <s v="Media"/>
    <s v="Incremental"/>
    <m/>
    <m/>
    <s v="vungle_Pre_ios14_5"/>
    <s v="Vungle"/>
    <x v="14"/>
    <s v=" DTC"/>
    <x v="51"/>
    <s v="Pre"/>
    <s v="Pre"/>
    <n v="999.27069419999998"/>
  </r>
  <r>
    <s v="Media"/>
    <s v="Incremental"/>
    <m/>
    <m/>
    <s v="vungle_Pre_ios14_5"/>
    <s v="Vungle"/>
    <x v="14"/>
    <s v=" DTC"/>
    <x v="52"/>
    <s v="Pre"/>
    <s v="Pre"/>
    <n v="805.34489069999995"/>
  </r>
  <r>
    <s v="Media"/>
    <s v="Incremental"/>
    <m/>
    <m/>
    <s v="vungle_Pre_ios14_5"/>
    <s v="Vungle"/>
    <x v="14"/>
    <s v=" DTC"/>
    <x v="53"/>
    <s v="Pre"/>
    <s v="Pre"/>
    <n v="621.61368249999998"/>
  </r>
  <r>
    <s v="Media"/>
    <s v="Incremental"/>
    <m/>
    <m/>
    <s v="vungle_Pre_ios14_5"/>
    <s v="Vungle"/>
    <x v="14"/>
    <s v=" DTC"/>
    <x v="54"/>
    <s v="Pre"/>
    <s v="Pre"/>
    <n v="463.35218589999999"/>
  </r>
  <r>
    <s v="Media"/>
    <s v="Incremental"/>
    <m/>
    <m/>
    <s v="vungle_Pre_ios14_5"/>
    <s v="Vungle"/>
    <x v="14"/>
    <s v=" DTC"/>
    <x v="55"/>
    <s v="Pre"/>
    <s v="Pre"/>
    <n v="338.04310450000003"/>
  </r>
  <r>
    <s v="Media"/>
    <s v="Incremental"/>
    <m/>
    <m/>
    <s v="vungle_Pre_ios14_5"/>
    <s v="Vungle"/>
    <x v="14"/>
    <s v=" DTC"/>
    <x v="56"/>
    <s v="Pre"/>
    <s v="Pre"/>
    <n v="227.02383750000001"/>
  </r>
  <r>
    <s v="Media"/>
    <s v="Incremental"/>
    <m/>
    <m/>
    <s v="vungle_Pre_ios14_5"/>
    <s v="Vungle"/>
    <x v="14"/>
    <s v=" DTC"/>
    <x v="57"/>
    <s v="Post"/>
    <s v="Post"/>
    <n v="138.87476119999999"/>
  </r>
  <r>
    <s v="Media"/>
    <s v="Incremental"/>
    <m/>
    <m/>
    <s v="vungle_Pre_ios14_5"/>
    <s v="Vungle"/>
    <x v="14"/>
    <s v=" DTC"/>
    <x v="58"/>
    <s v="Post"/>
    <s v="Post"/>
    <n v="67.8515321"/>
  </r>
  <r>
    <s v="Media"/>
    <s v="Incremental"/>
    <m/>
    <m/>
    <s v="vungle_Pre_ios14_5"/>
    <s v="Vungle"/>
    <x v="14"/>
    <s v=" DTC"/>
    <x v="59"/>
    <s v="Post"/>
    <s v="Post"/>
    <n v="0"/>
  </r>
  <r>
    <s v="Media"/>
    <s v="Incremental"/>
    <m/>
    <m/>
    <s v="vungle_Pre_ios14_5"/>
    <s v="Vungle"/>
    <x v="14"/>
    <s v=" DTC"/>
    <x v="60"/>
    <s v="Post"/>
    <s v="Post"/>
    <n v="0"/>
  </r>
  <r>
    <s v="Media"/>
    <s v="Incremental"/>
    <m/>
    <m/>
    <s v="vungle_Pre_ios14_5"/>
    <s v="Vungle"/>
    <x v="14"/>
    <s v=" DTC"/>
    <x v="61"/>
    <s v="Post"/>
    <s v="Post"/>
    <n v="0"/>
  </r>
  <r>
    <s v="Media"/>
    <s v="Incremental"/>
    <m/>
    <m/>
    <s v="vungle_Pre_ios14_5"/>
    <s v="Vungle"/>
    <x v="14"/>
    <s v=" DTC"/>
    <x v="62"/>
    <s v="Post"/>
    <s v="Post"/>
    <n v="0"/>
  </r>
  <r>
    <s v="Media"/>
    <s v="Incremental"/>
    <m/>
    <m/>
    <s v="vungle_Pre_ios14_5"/>
    <s v="Vungle"/>
    <x v="14"/>
    <s v=" DTC"/>
    <x v="63"/>
    <s v="Post"/>
    <s v="Post"/>
    <n v="0"/>
  </r>
  <r>
    <s v="Media"/>
    <s v="Incremental"/>
    <m/>
    <m/>
    <s v="vungle_Pre_ios14_5"/>
    <s v="Vungle"/>
    <x v="14"/>
    <s v=" DTC"/>
    <x v="64"/>
    <s v="Post"/>
    <s v="Post"/>
    <n v="0"/>
  </r>
  <r>
    <s v="Media"/>
    <s v="Incremental"/>
    <m/>
    <m/>
    <s v="vungle_Pre_ios14_5"/>
    <s v="Vungle"/>
    <x v="14"/>
    <s v=" DTC"/>
    <x v="65"/>
    <s v="Post"/>
    <s v="Post"/>
    <n v="0"/>
  </r>
  <r>
    <s v="Media"/>
    <s v="Incremental"/>
    <m/>
    <m/>
    <s v="vungle_Pre_ios14_5"/>
    <s v="Vungle"/>
    <x v="14"/>
    <s v=" DTC"/>
    <x v="66"/>
    <s v="Post"/>
    <s v="Post"/>
    <n v="0"/>
  </r>
  <r>
    <s v="Media"/>
    <s v="Incremental"/>
    <m/>
    <m/>
    <s v="vungle_Pre_ios14_5"/>
    <s v="Vungle"/>
    <x v="14"/>
    <s v=" DTC"/>
    <x v="67"/>
    <s v="Post"/>
    <s v="Post"/>
    <n v="0"/>
  </r>
  <r>
    <s v="Media"/>
    <s v="Incremental"/>
    <m/>
    <m/>
    <s v="vungle_Pre_ios14_5"/>
    <s v="Vungle"/>
    <x v="14"/>
    <s v=" DTC"/>
    <x v="68"/>
    <s v="Post"/>
    <s v="Post"/>
    <n v="0"/>
  </r>
  <r>
    <s v="Media"/>
    <s v="Incremental"/>
    <m/>
    <m/>
    <s v="vungle_Pre_ios14_5"/>
    <s v="Vungle"/>
    <x v="14"/>
    <s v=" DTC"/>
    <x v="69"/>
    <s v="Post"/>
    <s v="Post"/>
    <n v="0"/>
  </r>
  <r>
    <s v="Media"/>
    <s v="Incremental"/>
    <m/>
    <m/>
    <s v="vungle_Pre_ios14_5"/>
    <s v="Vungle"/>
    <x v="14"/>
    <s v=" DTC"/>
    <x v="70"/>
    <s v="Post"/>
    <s v="Post"/>
    <n v="0"/>
  </r>
  <r>
    <s v="Media"/>
    <s v="Incremental"/>
    <m/>
    <m/>
    <s v="vungle_Pre_ios14_5"/>
    <s v="Vungle"/>
    <x v="14"/>
    <s v=" DTC"/>
    <x v="71"/>
    <s v="Post"/>
    <s v="Post"/>
    <n v="0"/>
  </r>
  <r>
    <s v="Media"/>
    <s v="Incremental"/>
    <m/>
    <m/>
    <s v="vungle_Pre_ios14_5"/>
    <s v="Vungle"/>
    <x v="14"/>
    <s v=" DTC"/>
    <x v="72"/>
    <s v="Post"/>
    <s v="Post"/>
    <n v="0"/>
  </r>
  <r>
    <s v="Media"/>
    <s v="Incremental"/>
    <m/>
    <m/>
    <s v="vungle_Pre_ios14_5"/>
    <s v="Vungle"/>
    <x v="14"/>
    <s v=" DTC"/>
    <x v="73"/>
    <s v="Post"/>
    <s v="Post"/>
    <n v="0"/>
  </r>
  <r>
    <s v="Media"/>
    <s v="Incremental"/>
    <m/>
    <m/>
    <s v="vungle_Pre_ios14_5"/>
    <s v="Vungle"/>
    <x v="14"/>
    <s v=" DTC"/>
    <x v="74"/>
    <s v="Post"/>
    <s v="Post"/>
    <n v="0"/>
  </r>
  <r>
    <s v="Media"/>
    <s v="Incremental"/>
    <m/>
    <m/>
    <s v="vungle_Pre_ios14_5"/>
    <s v="Vungle"/>
    <x v="14"/>
    <s v=" DTC"/>
    <x v="75"/>
    <s v="Post"/>
    <s v="Post"/>
    <n v="0"/>
  </r>
  <r>
    <s v="Media"/>
    <s v="Incremental"/>
    <m/>
    <m/>
    <s v="vungle_Pre_ios14_5"/>
    <s v="Vungle"/>
    <x v="14"/>
    <s v=" DTC"/>
    <x v="76"/>
    <s v="Post"/>
    <s v="Post"/>
    <n v="0"/>
  </r>
  <r>
    <s v="Media"/>
    <s v="Incremental"/>
    <m/>
    <m/>
    <s v="vungle_Pre_ios14_5"/>
    <s v="Vungle"/>
    <x v="14"/>
    <s v=" DTC"/>
    <x v="77"/>
    <s v="Post"/>
    <s v="Post"/>
    <n v="0"/>
  </r>
  <r>
    <s v="Media"/>
    <s v="Incremental"/>
    <m/>
    <m/>
    <s v="vungle_Pre_ios14_5"/>
    <s v="Vungle"/>
    <x v="14"/>
    <s v=" DTC"/>
    <x v="78"/>
    <s v="Post"/>
    <s v="Post"/>
    <n v="0"/>
  </r>
  <r>
    <s v="Media"/>
    <s v="Incremental"/>
    <m/>
    <m/>
    <s v="vungle_Pre_ios14_5"/>
    <s v="Vungle"/>
    <x v="14"/>
    <s v=" DTC"/>
    <x v="79"/>
    <s v="Post"/>
    <s v="Post"/>
    <n v="0"/>
  </r>
  <r>
    <s v="Media"/>
    <s v="Incremental"/>
    <m/>
    <m/>
    <s v="vungle_Pre_ios14_5"/>
    <s v="Vungle"/>
    <x v="14"/>
    <s v=" DTC"/>
    <x v="80"/>
    <s v="Post"/>
    <s v="Post"/>
    <n v="0"/>
  </r>
  <r>
    <s v="Media"/>
    <s v="Incremental"/>
    <m/>
    <m/>
    <s v="vungle_Pre_ios14_5"/>
    <s v="Vungle"/>
    <x v="14"/>
    <s v=" DTC"/>
    <x v="81"/>
    <s v="Post"/>
    <s v="Post"/>
    <n v="0"/>
  </r>
  <r>
    <s v="Media"/>
    <s v="Incremental"/>
    <m/>
    <m/>
    <s v="vungle_Pre_ios14_5"/>
    <s v="Vungle"/>
    <x v="14"/>
    <s v=" DTC"/>
    <x v="82"/>
    <s v="Post"/>
    <s v="Post"/>
    <n v="0"/>
  </r>
  <r>
    <s v="Media"/>
    <s v="Incremental"/>
    <m/>
    <m/>
    <s v="vungle_Pre_ios14_5"/>
    <s v="Vungle"/>
    <x v="14"/>
    <s v=" DTC"/>
    <x v="83"/>
    <s v="Post"/>
    <s v="Post"/>
    <n v="0"/>
  </r>
  <r>
    <s v="Media"/>
    <s v="Incremental"/>
    <m/>
    <m/>
    <s v="vungle_Pre_ios14_5"/>
    <s v="Vungle"/>
    <x v="14"/>
    <s v=" DTC"/>
    <x v="84"/>
    <s v="Post"/>
    <s v="Post"/>
    <n v="0"/>
  </r>
  <r>
    <s v="Media"/>
    <s v="Incremental"/>
    <m/>
    <m/>
    <s v="vungle_Pre_ios14_5"/>
    <s v="Vungle"/>
    <x v="14"/>
    <s v=" DTC"/>
    <x v="85"/>
    <s v="Post"/>
    <s v="Post"/>
    <n v="0"/>
  </r>
  <r>
    <s v="Media"/>
    <s v="Incremental"/>
    <m/>
    <m/>
    <s v="vungle_Pre_ios14_5"/>
    <s v="Vungle"/>
    <x v="14"/>
    <s v=" DTC"/>
    <x v="86"/>
    <s v="Post"/>
    <s v="Post"/>
    <n v="0"/>
  </r>
  <r>
    <s v="Media"/>
    <s v="Incremental"/>
    <m/>
    <m/>
    <s v="vungle_Pre_ios14_5"/>
    <s v="Vungle"/>
    <x v="14"/>
    <s v=" DTC"/>
    <x v="87"/>
    <s v="Post"/>
    <s v="Post"/>
    <n v="0"/>
  </r>
  <r>
    <s v="Media"/>
    <s v="Incremental"/>
    <m/>
    <m/>
    <s v="vungle_Pre_ios14_5"/>
    <s v="Vungle"/>
    <x v="14"/>
    <s v=" DTC"/>
    <x v="88"/>
    <s v="Post"/>
    <s v="Post"/>
    <n v="0"/>
  </r>
  <r>
    <s v="Media"/>
    <s v="Incremental"/>
    <m/>
    <m/>
    <s v="vungle_Pre_ios14_5"/>
    <s v="Vungle"/>
    <x v="14"/>
    <s v=" DTC"/>
    <x v="89"/>
    <s v="Post"/>
    <s v="Post"/>
    <n v="0"/>
  </r>
  <r>
    <s v="Media"/>
    <s v="Incremental"/>
    <m/>
    <m/>
    <s v="vungle_Pre_ios14_5"/>
    <s v="Vungle"/>
    <x v="14"/>
    <s v=" DTC"/>
    <x v="90"/>
    <s v="Post"/>
    <s v="Post"/>
    <n v="0"/>
  </r>
  <r>
    <s v="Media"/>
    <s v="Incremental"/>
    <m/>
    <m/>
    <s v="vungle_Pre_ios14_5"/>
    <s v="Vungle"/>
    <x v="14"/>
    <s v=" DTC"/>
    <x v="91"/>
    <s v="Post"/>
    <s v="Post"/>
    <n v="0"/>
  </r>
  <r>
    <s v="Media"/>
    <s v="Incremental"/>
    <m/>
    <m/>
    <s v="vungle_Pre_ios14_5"/>
    <s v="Vungle"/>
    <x v="14"/>
    <s v=" DTC"/>
    <x v="92"/>
    <s v="Post"/>
    <s v="Post"/>
    <n v="0"/>
  </r>
  <r>
    <s v="Media"/>
    <s v="Incremental"/>
    <m/>
    <m/>
    <s v="vungle_Pre_ios14_5"/>
    <s v="Vungle"/>
    <x v="14"/>
    <s v=" DTC"/>
    <x v="93"/>
    <s v="Post"/>
    <s v="Post"/>
    <n v="0"/>
  </r>
  <r>
    <s v="Media"/>
    <s v="Incremental"/>
    <m/>
    <m/>
    <s v="vungle_Pre_ios14_5"/>
    <s v="Vungle"/>
    <x v="14"/>
    <s v=" DTC"/>
    <x v="94"/>
    <s v="Post"/>
    <s v="Post"/>
    <n v="0"/>
  </r>
  <r>
    <s v="Media"/>
    <s v="Incremental"/>
    <m/>
    <m/>
    <s v="vungle_Pre_ios14_5"/>
    <s v="Vungle"/>
    <x v="14"/>
    <s v=" DTC"/>
    <x v="95"/>
    <s v="Post"/>
    <s v="Post"/>
    <n v="0"/>
  </r>
  <r>
    <s v="Media"/>
    <s v="Incremental"/>
    <m/>
    <m/>
    <s v="vungle_Pre_ios14_5"/>
    <s v="Vungle"/>
    <x v="14"/>
    <s v=" DTC"/>
    <x v="96"/>
    <s v="Post"/>
    <s v="Post"/>
    <n v="0"/>
  </r>
  <r>
    <s v="Media"/>
    <s v="Incremental"/>
    <m/>
    <m/>
    <s v="vungle_Pre_ios14_5"/>
    <s v="Vungle"/>
    <x v="14"/>
    <s v=" DTC"/>
    <x v="97"/>
    <s v="Post"/>
    <s v="Post"/>
    <n v="0"/>
  </r>
  <r>
    <s v="Media"/>
    <s v="Incremental"/>
    <m/>
    <m/>
    <s v="vungle_Pre_ios14_5"/>
    <s v="Vungle"/>
    <x v="14"/>
    <s v=" DTC"/>
    <x v="98"/>
    <s v="Post"/>
    <s v="Post"/>
    <n v="0"/>
  </r>
  <r>
    <s v="Media"/>
    <s v="Incremental"/>
    <m/>
    <m/>
    <s v="vungle_Pre_ios14_5"/>
    <s v="Vungle"/>
    <x v="14"/>
    <s v=" DTC"/>
    <x v="99"/>
    <s v="Post"/>
    <s v="Post"/>
    <n v="0"/>
  </r>
  <r>
    <s v="Media"/>
    <s v="Incremental"/>
    <m/>
    <m/>
    <s v="vungle_Pre_ios14_5"/>
    <s v="Vungle"/>
    <x v="14"/>
    <s v=" DTC"/>
    <x v="100"/>
    <s v="Post"/>
    <s v="Post"/>
    <n v="0"/>
  </r>
  <r>
    <s v="Media"/>
    <s v="Incremental"/>
    <m/>
    <m/>
    <s v="vungle_Pre_ios14_5"/>
    <s v="Vungle"/>
    <x v="14"/>
    <s v=" DTC"/>
    <x v="101"/>
    <s v="Post"/>
    <s v="Post"/>
    <n v="0"/>
  </r>
  <r>
    <s v="Media"/>
    <s v="Incremental"/>
    <m/>
    <m/>
    <s v="vungle_Pre_ios14_5"/>
    <s v="Vungle"/>
    <x v="14"/>
    <s v=" DTC"/>
    <x v="102"/>
    <s v="Post"/>
    <s v="Post"/>
    <n v="0"/>
  </r>
  <r>
    <s v="Media"/>
    <s v="Incremental"/>
    <m/>
    <m/>
    <s v="vungle_Pre_ios14_5"/>
    <s v="Vungle"/>
    <x v="14"/>
    <s v=" DTC"/>
    <x v="103"/>
    <s v="Post"/>
    <s v="Post"/>
    <n v="0"/>
  </r>
  <r>
    <s v="Media"/>
    <s v="Incremental"/>
    <m/>
    <m/>
    <s v="vungle_Pre_ios14_5"/>
    <s v="Vungle"/>
    <x v="14"/>
    <s v=" DTC"/>
    <x v="104"/>
    <s v="Post"/>
    <s v="Post"/>
    <n v="0"/>
  </r>
  <r>
    <s v="Media"/>
    <s v="Incremental"/>
    <m/>
    <m/>
    <s v="vungle_Pre_ios14_5"/>
    <s v="Vungle"/>
    <x v="14"/>
    <s v=" DTC"/>
    <x v="105"/>
    <s v="Post"/>
    <s v="Post"/>
    <n v="0"/>
  </r>
  <r>
    <s v="Media"/>
    <s v="Incremental"/>
    <m/>
    <m/>
    <s v="vungle_Pre_ios14_5"/>
    <s v="Vungle"/>
    <x v="14"/>
    <s v=" DTC"/>
    <x v="106"/>
    <s v="Post"/>
    <s v="Post"/>
    <n v="0"/>
  </r>
  <r>
    <s v="Media"/>
    <s v="Incremental"/>
    <m/>
    <m/>
    <s v="vungle_Pre_ios14_5"/>
    <s v="Vungle"/>
    <x v="14"/>
    <s v=" DTC"/>
    <x v="107"/>
    <s v="Post"/>
    <s v="Post"/>
    <n v="0"/>
  </r>
  <r>
    <s v="Media"/>
    <s v="Incremental"/>
    <m/>
    <m/>
    <s v="vungle_Pre_ios14_5"/>
    <s v="Vungle"/>
    <x v="14"/>
    <s v=" DTC"/>
    <x v="108"/>
    <s v="Post"/>
    <s v="Post"/>
    <n v="0"/>
  </r>
  <r>
    <s v="Media"/>
    <s v="Incremental"/>
    <m/>
    <m/>
    <s v="vungle_Pre_ios14_5"/>
    <s v="Vungle"/>
    <x v="14"/>
    <s v=" DTC"/>
    <x v="109"/>
    <s v="Post"/>
    <s v="Post"/>
    <n v="0"/>
  </r>
  <r>
    <s v="Media"/>
    <s v="Incremental"/>
    <m/>
    <m/>
    <s v="vungle_Pre_ios14_5"/>
    <s v="Vungle"/>
    <x v="14"/>
    <s v=" DTC"/>
    <x v="110"/>
    <s v="Post"/>
    <s v="Post"/>
    <n v="0"/>
  </r>
  <r>
    <s v="Media"/>
    <s v="Incremental"/>
    <m/>
    <m/>
    <s v="vungle_Pre_ios14_5"/>
    <s v="Vungle"/>
    <x v="14"/>
    <s v=" DTC"/>
    <x v="111"/>
    <s v="Post"/>
    <s v="Post"/>
    <n v="0"/>
  </r>
  <r>
    <s v="Media"/>
    <s v="Incremental"/>
    <m/>
    <m/>
    <s v="vungle_Pre_ios14_5"/>
    <s v="Vungle"/>
    <x v="14"/>
    <s v=" DTC"/>
    <x v="112"/>
    <s v="Post"/>
    <s v="Post"/>
    <n v="0"/>
  </r>
  <r>
    <s v="Media"/>
    <s v="Incremental"/>
    <m/>
    <m/>
    <s v="vungle_Pre_ios14_5"/>
    <s v="Vungle"/>
    <x v="14"/>
    <s v=" DTC"/>
    <x v="113"/>
    <s v="Post"/>
    <s v="Post"/>
    <n v="0"/>
  </r>
  <r>
    <s v="Media"/>
    <s v="Incremental"/>
    <m/>
    <m/>
    <s v="vungle_Pre_ios14_5"/>
    <s v="Vungle"/>
    <x v="14"/>
    <s v=" DTC"/>
    <x v="114"/>
    <s v="Post"/>
    <n v="0"/>
    <n v="0"/>
  </r>
  <r>
    <s v="Media"/>
    <s v="Incremental"/>
    <m/>
    <m/>
    <s v="vungle_Pre_ios14_5"/>
    <s v="Vungle"/>
    <x v="14"/>
    <s v=" DTC"/>
    <x v="115"/>
    <s v="Post"/>
    <n v="0"/>
    <n v="0"/>
  </r>
  <r>
    <s v="Media"/>
    <s v="Incremental"/>
    <m/>
    <m/>
    <s v="vungle_Pre_ios14_5"/>
    <s v="Vungle"/>
    <x v="14"/>
    <s v=" DTC"/>
    <x v="116"/>
    <s v="Post"/>
    <n v="0"/>
    <n v="0"/>
  </r>
  <r>
    <s v="Media"/>
    <s v="Incremental"/>
    <m/>
    <m/>
    <s v="vungle_Pre_ios14_5"/>
    <s v="Vungle"/>
    <x v="14"/>
    <s v=" DTC"/>
    <x v="117"/>
    <s v="Post"/>
    <n v="0"/>
    <n v="0"/>
  </r>
  <r>
    <s v="Media"/>
    <s v="Incremental"/>
    <m/>
    <m/>
    <s v="vungle_Pre_ios14_5"/>
    <s v="Vungle"/>
    <x v="14"/>
    <s v=" DTC"/>
    <x v="118"/>
    <s v="Post"/>
    <n v="0"/>
    <n v="0"/>
  </r>
  <r>
    <s v="Media"/>
    <s v="Incremental"/>
    <m/>
    <m/>
    <s v="vungle_Pre_ios14_5"/>
    <s v="Vungle"/>
    <x v="14"/>
    <s v=" DTC"/>
    <x v="119"/>
    <s v="Post"/>
    <n v="0"/>
    <n v="0"/>
  </r>
  <r>
    <s v="Media"/>
    <s v="Incremental"/>
    <m/>
    <m/>
    <s v="vungle_Pre_ios14_5"/>
    <s v="Vungle"/>
    <x v="14"/>
    <s v=" DTC"/>
    <x v="120"/>
    <s v="Post"/>
    <n v="0"/>
    <n v="0"/>
  </r>
  <r>
    <s v="Media"/>
    <s v="Incremental"/>
    <m/>
    <m/>
    <s v="vungle_Pre_ios14_5"/>
    <s v="Vungle"/>
    <x v="14"/>
    <s v=" DTC"/>
    <x v="121"/>
    <s v="Post"/>
    <n v="0"/>
    <n v="0"/>
  </r>
  <r>
    <s v="Media"/>
    <s v="Incremental"/>
    <m/>
    <m/>
    <s v="vungle_Pre_ios14_5"/>
    <s v="Vungle"/>
    <x v="14"/>
    <s v=" DTC"/>
    <x v="122"/>
    <s v="Post"/>
    <n v="0"/>
    <n v="0"/>
  </r>
  <r>
    <s v="Media"/>
    <s v="Incremental"/>
    <m/>
    <m/>
    <s v="vungle_Pre_ios14_5"/>
    <s v="Vungle"/>
    <x v="14"/>
    <s v=" DTC"/>
    <x v="123"/>
    <s v="Post"/>
    <n v="0"/>
    <n v="0"/>
  </r>
  <r>
    <s v="Media"/>
    <s v="Incremental"/>
    <m/>
    <m/>
    <s v="vungle_Pre_ios14_5"/>
    <s v="Vungle"/>
    <x v="14"/>
    <s v=" DTC"/>
    <x v="124"/>
    <s v="Post"/>
    <n v="0"/>
    <n v="0"/>
  </r>
  <r>
    <s v="Media"/>
    <s v="Incremental"/>
    <m/>
    <m/>
    <s v="vungle_Pre_ios14_5"/>
    <s v="Vungle"/>
    <x v="14"/>
    <s v=" DTC"/>
    <x v="125"/>
    <s v="Post"/>
    <n v="0"/>
    <n v="0"/>
  </r>
  <r>
    <s v="Media"/>
    <s v="Incremental"/>
    <m/>
    <m/>
    <s v="vungle_Pre_ios14_5"/>
    <s v="Vungle"/>
    <x v="14"/>
    <s v=" DTC"/>
    <x v="126"/>
    <s v="Post"/>
    <n v="0"/>
    <n v="0"/>
  </r>
  <r>
    <s v="Media"/>
    <s v="Incremental"/>
    <m/>
    <m/>
    <s v="vungle_Pre_ios14_5"/>
    <s v="Vungle"/>
    <x v="14"/>
    <s v=" DTC"/>
    <x v="127"/>
    <s v="Post"/>
    <n v="0"/>
    <n v="0"/>
  </r>
  <r>
    <s v="Media"/>
    <s v="Incremental"/>
    <m/>
    <m/>
    <s v="vungle_Pre_ios14_5"/>
    <s v="Vungle"/>
    <x v="14"/>
    <s v=" DTC"/>
    <x v="128"/>
    <s v="Post"/>
    <n v="0"/>
    <n v="0"/>
  </r>
  <r>
    <s v="Media"/>
    <s v="Incremental"/>
    <m/>
    <m/>
    <s v="vungle_Pre_ios14_5"/>
    <s v="Vungle"/>
    <x v="14"/>
    <s v=" DTC"/>
    <x v="129"/>
    <s v="Post"/>
    <n v="0"/>
    <n v="0"/>
  </r>
  <r>
    <s v="Media"/>
    <s v="Incremental"/>
    <m/>
    <m/>
    <s v="vungle_Pre_ios14_5"/>
    <s v="Vungle"/>
    <x v="14"/>
    <s v=" DTC"/>
    <x v="130"/>
    <s v="Post"/>
    <n v="0"/>
    <n v="0"/>
  </r>
  <r>
    <s v="Media"/>
    <s v="Incremental"/>
    <m/>
    <m/>
    <s v="vungle_Pre_ios14_5"/>
    <s v="Vungle"/>
    <x v="14"/>
    <s v=" DTC"/>
    <x v="131"/>
    <s v="Post"/>
    <n v="0"/>
    <n v="0"/>
  </r>
  <r>
    <s v="Media"/>
    <s v="Incremental"/>
    <m/>
    <m/>
    <s v="vungle_Pre_ios14_5"/>
    <s v="Vungle"/>
    <x v="14"/>
    <s v=" DTC"/>
    <x v="132"/>
    <s v="Post"/>
    <n v="0"/>
    <n v="0"/>
  </r>
  <r>
    <s v="Media"/>
    <s v="Incremental"/>
    <m/>
    <m/>
    <s v="vungle_Pre_ios14_5"/>
    <s v="Vungle"/>
    <x v="14"/>
    <s v=" DTC"/>
    <x v="133"/>
    <s v="Post"/>
    <n v="0"/>
    <n v="0"/>
  </r>
  <r>
    <s v="Media"/>
    <s v="Incremental"/>
    <m/>
    <m/>
    <s v="vungle_Pre_ios14_5"/>
    <s v="Vungle"/>
    <x v="14"/>
    <s v=" DTC"/>
    <x v="134"/>
    <s v="Post"/>
    <n v="0"/>
    <n v="0"/>
  </r>
  <r>
    <s v="Media"/>
    <s v="Incremental"/>
    <m/>
    <m/>
    <s v="vungle_Pre_ios14_5"/>
    <s v="Vungle"/>
    <x v="14"/>
    <s v=" DTC"/>
    <x v="135"/>
    <s v="Post"/>
    <n v="0"/>
    <n v="0"/>
  </r>
  <r>
    <s v="Media"/>
    <s v="Incremental"/>
    <m/>
    <m/>
    <s v="vungle_Pre_ios14_5"/>
    <s v="Vungle"/>
    <x v="14"/>
    <s v=" DTC"/>
    <x v="136"/>
    <s v="Post"/>
    <n v="0"/>
    <n v="0"/>
  </r>
  <r>
    <s v="Media"/>
    <s v="Incremental"/>
    <m/>
    <m/>
    <s v="vungle_Pre_ios14_5"/>
    <s v="Vungle"/>
    <x v="14"/>
    <s v=" DTC"/>
    <x v="137"/>
    <s v="Post"/>
    <n v="0"/>
    <n v="0"/>
  </r>
  <r>
    <s v="Media"/>
    <s v="Incremental"/>
    <m/>
    <m/>
    <s v="vungle_Pre_ios14_5"/>
    <s v="Vungle"/>
    <x v="14"/>
    <s v=" DTC"/>
    <x v="138"/>
    <s v="Post"/>
    <n v="0"/>
    <n v="0"/>
  </r>
  <r>
    <s v="Media"/>
    <s v="Incremental"/>
    <m/>
    <m/>
    <s v="vungle_Pre_ios14_5"/>
    <s v="Vungle"/>
    <x v="14"/>
    <s v=" DTC"/>
    <x v="139"/>
    <s v="Post"/>
    <n v="0"/>
    <n v="0"/>
  </r>
  <r>
    <s v="Media"/>
    <s v="Incremental"/>
    <m/>
    <m/>
    <s v="vungle_Pre_ios14_5"/>
    <s v="Vungle"/>
    <x v="14"/>
    <s v=" DTC"/>
    <x v="140"/>
    <s v="Post"/>
    <n v="0"/>
    <n v="0"/>
  </r>
  <r>
    <s v="Media"/>
    <s v="Incremental"/>
    <m/>
    <m/>
    <s v="vungle_Pre_ios14_5"/>
    <s v="Vungle"/>
    <x v="14"/>
    <s v=" DTC"/>
    <x v="141"/>
    <s v="Post"/>
    <n v="0"/>
    <n v="0"/>
  </r>
  <r>
    <s v="Media"/>
    <s v="Incremental"/>
    <m/>
    <m/>
    <s v="vungle_Pre_ios14_5"/>
    <s v="Vungle"/>
    <x v="14"/>
    <s v=" DTC"/>
    <x v="142"/>
    <s v="Post"/>
    <n v="0"/>
    <n v="0"/>
  </r>
  <r>
    <s v="Media"/>
    <s v="Incremental"/>
    <m/>
    <m/>
    <s v="vungle_Pre_ios14_5"/>
    <s v="Vungle"/>
    <x v="14"/>
    <s v=" DTC"/>
    <x v="143"/>
    <s v="Post"/>
    <n v="0"/>
    <n v="0"/>
  </r>
  <r>
    <s v="Media"/>
    <s v="Incremental"/>
    <m/>
    <m/>
    <s v="vungle_Pre_ios14_5"/>
    <s v="Vungle"/>
    <x v="14"/>
    <s v=" DTC"/>
    <x v="144"/>
    <s v="Post"/>
    <n v="0"/>
    <n v="0"/>
  </r>
  <r>
    <s v="Media"/>
    <s v="Incremental"/>
    <m/>
    <m/>
    <s v="vungle_Pre_ios14_5"/>
    <s v="Vungle"/>
    <x v="14"/>
    <s v=" DTC"/>
    <x v="145"/>
    <s v="Post"/>
    <n v="0"/>
    <n v="0"/>
  </r>
  <r>
    <s v="Media"/>
    <s v="Incremental"/>
    <m/>
    <m/>
    <s v="vungle_Pre_ios14_5"/>
    <s v="Vungle"/>
    <x v="14"/>
    <s v=" DTC"/>
    <x v="146"/>
    <s v="Post"/>
    <n v="0"/>
    <n v="0"/>
  </r>
  <r>
    <s v="Media"/>
    <s v="Incremental"/>
    <m/>
    <m/>
    <s v="vungle_Pre_ios14_5"/>
    <s v="Vungle"/>
    <x v="14"/>
    <s v=" DTC"/>
    <x v="147"/>
    <s v="Post"/>
    <n v="0"/>
    <n v="0"/>
  </r>
  <r>
    <s v="Media"/>
    <s v="Incremental"/>
    <m/>
    <m/>
    <s v="vungle_Pre_ios14_5"/>
    <s v="Vungle"/>
    <x v="14"/>
    <s v=" DTC"/>
    <x v="148"/>
    <s v="Post"/>
    <n v="0"/>
    <n v="0"/>
  </r>
  <r>
    <s v="Media"/>
    <s v="Incremental"/>
    <m/>
    <m/>
    <s v="vungle_Pre_ios14_5"/>
    <s v="Vungle"/>
    <x v="14"/>
    <s v=" DTC"/>
    <x v="149"/>
    <s v="Post"/>
    <n v="0"/>
    <n v="0"/>
  </r>
  <r>
    <s v="Media"/>
    <s v="Incremental"/>
    <m/>
    <m/>
    <s v="vungle_Pre_ios14_5"/>
    <s v="Vungle"/>
    <x v="14"/>
    <s v=" DTC"/>
    <x v="150"/>
    <s v="Post"/>
    <n v="0"/>
    <n v="0"/>
  </r>
  <r>
    <s v="Media"/>
    <s v="Incremental"/>
    <m/>
    <m/>
    <s v="vungle_Pre_ios14_5"/>
    <s v="Vungle"/>
    <x v="14"/>
    <s v=" DTC"/>
    <x v="151"/>
    <s v="Post"/>
    <n v="0"/>
    <n v="0"/>
  </r>
  <r>
    <s v="Media"/>
    <s v="Incremental"/>
    <m/>
    <m/>
    <s v="vungle_Pre_ios14_5"/>
    <s v="Vungle"/>
    <x v="14"/>
    <s v=" DTC"/>
    <x v="152"/>
    <s v="Post"/>
    <n v="0"/>
    <n v="0"/>
  </r>
  <r>
    <s v="Media"/>
    <s v="Incremental"/>
    <m/>
    <m/>
    <s v="vungle_Pre_ios14_5"/>
    <s v="Vungle"/>
    <x v="14"/>
    <s v=" DTC"/>
    <x v="153"/>
    <s v="Post"/>
    <n v="0"/>
    <n v="0"/>
  </r>
  <r>
    <s v="Media"/>
    <s v="Incremental"/>
    <m/>
    <m/>
    <s v="vungle_Pre_ios14_5"/>
    <s v="Vungle"/>
    <x v="14"/>
    <s v=" DTC"/>
    <x v="154"/>
    <s v="Post"/>
    <n v="0"/>
    <n v="0"/>
  </r>
  <r>
    <s v="Media"/>
    <s v="Incremental"/>
    <m/>
    <m/>
    <s v="vungle_Pre_ios14_5"/>
    <s v="Vungle"/>
    <x v="14"/>
    <s v=" DTC"/>
    <x v="155"/>
    <s v="Post"/>
    <n v="0"/>
    <n v="0"/>
  </r>
  <r>
    <s v="Media"/>
    <s v="Incremental"/>
    <m/>
    <m/>
    <s v="vungle_Pre_ios14_5"/>
    <s v="Vungle"/>
    <x v="14"/>
    <s v=" DTC"/>
    <x v="156"/>
    <s v="Post"/>
    <n v="0"/>
    <n v="0"/>
  </r>
  <r>
    <s v="Media"/>
    <s v="Incremental"/>
    <m/>
    <m/>
    <s v="vungle_Pre_ios14_5"/>
    <s v="Vungle"/>
    <x v="14"/>
    <s v=" DTC"/>
    <x v="157"/>
    <s v="Post"/>
    <n v="0"/>
    <n v="0"/>
  </r>
  <r>
    <s v="Media"/>
    <s v="Incremental"/>
    <m/>
    <m/>
    <s v="vungle_Pre_ios14_5"/>
    <s v="Vungle"/>
    <x v="14"/>
    <s v=" DTC"/>
    <x v="158"/>
    <s v="Post"/>
    <n v="0"/>
    <n v="0"/>
  </r>
  <r>
    <s v="Media"/>
    <s v="Incremental"/>
    <m/>
    <m/>
    <s v="vungle_Pre_ios14_5"/>
    <s v="Vungle"/>
    <x v="14"/>
    <s v=" DTC"/>
    <x v="159"/>
    <s v="Post"/>
    <n v="0"/>
    <n v="0"/>
  </r>
  <r>
    <s v="Media"/>
    <s v="Incremental"/>
    <m/>
    <m/>
    <s v="vungle_Pre_ios14_5"/>
    <s v="Vungle"/>
    <x v="14"/>
    <s v=" DTC"/>
    <x v="160"/>
    <s v="Post"/>
    <n v="0"/>
    <n v="0"/>
  </r>
  <r>
    <s v="Media"/>
    <s v="Incremental"/>
    <m/>
    <m/>
    <s v="vungle_Pre_ios14_5"/>
    <s v="Vungle"/>
    <x v="14"/>
    <s v=" DTC"/>
    <x v="161"/>
    <s v="Post"/>
    <n v="0"/>
    <n v="0"/>
  </r>
  <r>
    <s v="Media"/>
    <s v="Incremental"/>
    <m/>
    <m/>
    <s v="vungle_Pre_ios14_5"/>
    <s v="Vungle"/>
    <x v="14"/>
    <s v=" DTC"/>
    <x v="162"/>
    <s v="Post"/>
    <n v="0"/>
    <n v="0"/>
  </r>
  <r>
    <s v="Media"/>
    <s v="Incremental"/>
    <m/>
    <m/>
    <s v="vungle_Pre_ios14_5"/>
    <s v="Vungle"/>
    <x v="14"/>
    <s v=" DTC"/>
    <x v="163"/>
    <s v="Post"/>
    <n v="0"/>
    <n v="0"/>
  </r>
  <r>
    <s v="Media"/>
    <s v="Incremental"/>
    <m/>
    <m/>
    <s v="vungle_Pre_ios14_5"/>
    <s v="Vungle"/>
    <x v="14"/>
    <s v=" DTC"/>
    <x v="164"/>
    <s v="Post"/>
    <n v="0"/>
    <n v="0"/>
  </r>
  <r>
    <s v="Media"/>
    <s v="Incremental"/>
    <m/>
    <m/>
    <s v="vungle_Pre_ios14_5"/>
    <s v="Vungle"/>
    <x v="14"/>
    <s v=" DTC"/>
    <x v="165"/>
    <s v="Post"/>
    <n v="0"/>
    <n v="0"/>
  </r>
  <r>
    <s v="Media"/>
    <s v="Incremental"/>
    <m/>
    <m/>
    <s v="vungle_Pre_ios14_5"/>
    <s v="Vungle"/>
    <x v="14"/>
    <s v=" DTC"/>
    <x v="166"/>
    <s v="Post"/>
    <n v="0"/>
    <n v="0"/>
  </r>
  <r>
    <s v="Media"/>
    <s v="Incremental"/>
    <m/>
    <m/>
    <s v="vungle_Pre_ios14_5"/>
    <s v="Vungle"/>
    <x v="14"/>
    <s v=" DTC"/>
    <x v="167"/>
    <s v="Post"/>
    <n v="0"/>
    <n v="0"/>
  </r>
  <r>
    <s v="Media"/>
    <s v="Incremental"/>
    <m/>
    <m/>
    <s v="vungle_Pre_ios14_5"/>
    <s v="Vungle"/>
    <x v="14"/>
    <s v=" DTC"/>
    <x v="168"/>
    <s v="Post"/>
    <n v="0"/>
    <n v="0"/>
  </r>
  <r>
    <s v="Media"/>
    <s v="Incremental"/>
    <m/>
    <m/>
    <s v="vungle_Pre_ios14_5"/>
    <s v="Vungle"/>
    <x v="14"/>
    <s v=" DTC"/>
    <x v="169"/>
    <s v="Post"/>
    <n v="0"/>
    <n v="0"/>
  </r>
  <r>
    <s v="Media"/>
    <s v="Incremental"/>
    <m/>
    <m/>
    <s v="vungle_Pre_ios14_5"/>
    <s v="Vungle"/>
    <x v="14"/>
    <s v=" DTC"/>
    <x v="170"/>
    <s v="Post"/>
    <n v="0"/>
    <n v="0"/>
  </r>
  <r>
    <s v="Media"/>
    <s v="Incremental"/>
    <m/>
    <m/>
    <s v="vungle_Pre_ios14_5"/>
    <s v="Vungle"/>
    <x v="14"/>
    <s v=" DTC"/>
    <x v="171"/>
    <s v="Post"/>
    <n v="0"/>
    <n v="0"/>
  </r>
  <r>
    <s v="Media"/>
    <s v="Incremental"/>
    <m/>
    <m/>
    <s v="vungle_Pre_ios14_5"/>
    <s v="Vungle"/>
    <x v="14"/>
    <s v=" DTC"/>
    <x v="172"/>
    <s v="Post"/>
    <n v="0"/>
    <n v="0"/>
  </r>
  <r>
    <s v="Media"/>
    <s v="Incremental"/>
    <m/>
    <m/>
    <s v="vungle_Pre_ios14_5"/>
    <s v="Vungle"/>
    <x v="14"/>
    <s v=" DTC"/>
    <x v="173"/>
    <s v="Post"/>
    <n v="0"/>
    <n v="0"/>
  </r>
  <r>
    <s v="Media"/>
    <s v="Incremental"/>
    <m/>
    <m/>
    <s v="vungle_Pre_ios14_5"/>
    <s v="Vungle"/>
    <x v="14"/>
    <s v=" DTC"/>
    <x v="174"/>
    <s v="Post"/>
    <n v="0"/>
    <n v="0"/>
  </r>
  <r>
    <s v="Media"/>
    <s v="Incremental"/>
    <m/>
    <m/>
    <s v="vungle_Pre_ios14_5"/>
    <s v="Vungle"/>
    <x v="14"/>
    <s v=" DTC"/>
    <x v="175"/>
    <s v="Post"/>
    <n v="0"/>
    <n v="0"/>
  </r>
  <r>
    <s v="Media"/>
    <s v="Incremental"/>
    <m/>
    <m/>
    <s v="vungle_Pre_ios14_5"/>
    <s v="Vungle"/>
    <x v="14"/>
    <s v=" DTC"/>
    <x v="176"/>
    <s v="Post"/>
    <n v="0"/>
    <n v="0"/>
  </r>
  <r>
    <s v="Media"/>
    <s v="Incremental"/>
    <m/>
    <m/>
    <s v="vungle_Pre_ios14_5"/>
    <s v="Vungle"/>
    <x v="14"/>
    <s v=" DTC"/>
    <x v="177"/>
    <s v="Post"/>
    <n v="0"/>
    <n v="0"/>
  </r>
  <r>
    <s v="Media"/>
    <s v="Incremental"/>
    <m/>
    <m/>
    <s v="vungle_Pre_ios14_5"/>
    <s v="Vungle"/>
    <x v="14"/>
    <s v=" DTC"/>
    <x v="178"/>
    <s v="Post"/>
    <n v="0"/>
    <n v="0"/>
  </r>
  <r>
    <s v="Media"/>
    <s v="Incremental"/>
    <m/>
    <m/>
    <s v="vungle_Pre_ios14_5"/>
    <s v="Vungle"/>
    <x v="14"/>
    <s v=" DTC"/>
    <x v="179"/>
    <s v="Post"/>
    <n v="0"/>
    <n v="0"/>
  </r>
  <r>
    <s v="Media"/>
    <s v="Incremental"/>
    <m/>
    <m/>
    <s v="vungle_Pre_ios14_5"/>
    <s v="Vungle"/>
    <x v="14"/>
    <s v=" DTC"/>
    <x v="180"/>
    <s v="Post"/>
    <n v="0"/>
    <n v="0"/>
  </r>
  <r>
    <s v="Media"/>
    <s v="Incremental"/>
    <m/>
    <m/>
    <s v="vungle_Pre_ios14_5"/>
    <s v="Vungle"/>
    <x v="14"/>
    <s v=" DTC"/>
    <x v="181"/>
    <s v="Post"/>
    <n v="0"/>
    <n v="0"/>
  </r>
  <r>
    <s v="Media"/>
    <s v="Incremental"/>
    <m/>
    <m/>
    <s v="vungle_Pre_ios14_5"/>
    <s v="Vungle"/>
    <x v="14"/>
    <s v=" DTC"/>
    <x v="182"/>
    <s v="Post"/>
    <n v="0"/>
    <n v="0"/>
  </r>
  <r>
    <s v="Media"/>
    <s v="Incremental"/>
    <m/>
    <m/>
    <s v="vungle_Pre_ios14_5"/>
    <s v="Vungle"/>
    <x v="14"/>
    <s v=" DTC"/>
    <x v="183"/>
    <s v="Post"/>
    <n v="0"/>
    <n v="0"/>
  </r>
  <r>
    <s v="Media"/>
    <s v="Incremental"/>
    <m/>
    <m/>
    <s v="vungle_Pre_ios14_5"/>
    <s v="Vungle"/>
    <x v="14"/>
    <s v=" DTC"/>
    <x v="184"/>
    <s v="Post"/>
    <n v="0"/>
    <n v="0"/>
  </r>
  <r>
    <s v="Media"/>
    <s v="Incremental"/>
    <m/>
    <m/>
    <s v="vungle_Pre_ios14_5"/>
    <s v="Vungle"/>
    <x v="14"/>
    <s v=" DTC"/>
    <x v="185"/>
    <s v="Post"/>
    <n v="0"/>
    <n v="0"/>
  </r>
  <r>
    <s v="Media"/>
    <s v="Incremental"/>
    <m/>
    <m/>
    <s v="vungle_Pre_ios14_5"/>
    <s v="Vungle"/>
    <x v="14"/>
    <s v=" DTC"/>
    <x v="186"/>
    <s v="Post"/>
    <n v="0"/>
    <n v="0"/>
  </r>
  <r>
    <s v="Media"/>
    <s v="Incremental"/>
    <m/>
    <m/>
    <s v="vungle_Pre_ios14_5"/>
    <s v="Vungle"/>
    <x v="14"/>
    <s v=" DTC"/>
    <x v="187"/>
    <s v="Post"/>
    <n v="0"/>
    <n v="0"/>
  </r>
  <r>
    <s v="Media"/>
    <s v="Incremental"/>
    <m/>
    <m/>
    <s v="vungle_Pre_ios14_5"/>
    <s v="Vungle"/>
    <x v="14"/>
    <s v=" DTC"/>
    <x v="188"/>
    <s v="Post"/>
    <n v="0"/>
    <n v="0"/>
  </r>
  <r>
    <s v="Media"/>
    <s v="Incremental"/>
    <m/>
    <m/>
    <s v="vungle_Pre_ios14_5"/>
    <s v="Vungle"/>
    <x v="14"/>
    <s v=" DTC"/>
    <x v="189"/>
    <s v="Post"/>
    <n v="0"/>
    <n v="0"/>
  </r>
  <r>
    <s v="Media"/>
    <s v="Incremental"/>
    <m/>
    <m/>
    <s v="vungle_Pre_ios14_5"/>
    <s v="Vungle"/>
    <x v="14"/>
    <s v=" DTC"/>
    <x v="190"/>
    <s v="Post"/>
    <n v="0"/>
    <n v="0"/>
  </r>
  <r>
    <s v="Media"/>
    <s v="Incremental"/>
    <m/>
    <m/>
    <s v="vungle_Pre_ios14_5"/>
    <s v="Vungle"/>
    <x v="14"/>
    <s v=" DTC"/>
    <x v="191"/>
    <s v="Post"/>
    <n v="0"/>
    <n v="0"/>
  </r>
  <r>
    <s v="Media"/>
    <s v="Incremental"/>
    <m/>
    <m/>
    <s v="vungle_Pre_ios14_5"/>
    <s v="Vungle"/>
    <x v="14"/>
    <s v=" DTC"/>
    <x v="192"/>
    <s v="Post"/>
    <n v="0"/>
    <n v="0"/>
  </r>
  <r>
    <s v="Media"/>
    <s v="Incremental"/>
    <m/>
    <m/>
    <s v="vungle_Pre_ios14_5"/>
    <s v="Vungle"/>
    <x v="14"/>
    <s v=" DTC"/>
    <x v="193"/>
    <s v="Post"/>
    <n v="0"/>
    <n v="0"/>
  </r>
  <r>
    <s v="Media"/>
    <s v="Incremental"/>
    <m/>
    <m/>
    <s v="vungle_Pre_ios14_5"/>
    <s v="Vungle"/>
    <x v="14"/>
    <s v=" DTC"/>
    <x v="194"/>
    <s v="Post"/>
    <n v="0"/>
    <n v="0"/>
  </r>
  <r>
    <s v="Media"/>
    <s v="Incremental"/>
    <m/>
    <m/>
    <s v="vungle_Pre_ios14_5"/>
    <s v="Vungle"/>
    <x v="14"/>
    <s v=" DTC"/>
    <x v="195"/>
    <s v="Post"/>
    <n v="0"/>
    <n v="0"/>
  </r>
  <r>
    <s v="Media"/>
    <s v="Incremental"/>
    <m/>
    <m/>
    <s v="vungle_Pre_ios14_5"/>
    <s v="Vungle"/>
    <x v="14"/>
    <s v=" DTC"/>
    <x v="196"/>
    <s v="Post"/>
    <n v="0"/>
    <n v="0"/>
  </r>
  <r>
    <s v="Media"/>
    <s v="Incremental"/>
    <m/>
    <m/>
    <s v="vungle_Pre_ios14_5"/>
    <s v="Vungle"/>
    <x v="14"/>
    <s v=" DTC"/>
    <x v="197"/>
    <s v="Post"/>
    <n v="0"/>
    <n v="0"/>
  </r>
  <r>
    <s v="Media"/>
    <s v="Incremental"/>
    <m/>
    <m/>
    <s v="vungle_Pre_ios14_5"/>
    <s v="Vungle"/>
    <x v="14"/>
    <s v=" DTC"/>
    <x v="198"/>
    <s v="Post"/>
    <n v="0"/>
    <n v="0"/>
  </r>
  <r>
    <s v="Media"/>
    <s v="Incremental"/>
    <m/>
    <m/>
    <s v="vungle_Pre_ios14_5"/>
    <s v="Vungle"/>
    <x v="14"/>
    <s v=" DTC"/>
    <x v="199"/>
    <s v="Post"/>
    <n v="0"/>
    <n v="0"/>
  </r>
  <r>
    <s v="Media"/>
    <s v="Incremental"/>
    <m/>
    <m/>
    <s v="vungle_Pre_ios14_5"/>
    <s v="Vungle"/>
    <x v="14"/>
    <s v=" DTC"/>
    <x v="200"/>
    <s v="Post"/>
    <n v="0"/>
    <n v="0"/>
  </r>
  <r>
    <s v="Media"/>
    <s v="Incremental"/>
    <m/>
    <m/>
    <s v="vungle_Pre_ios14_5"/>
    <s v="Vungle"/>
    <x v="14"/>
    <s v=" DTC"/>
    <x v="201"/>
    <s v="Post"/>
    <n v="0"/>
    <n v="0"/>
  </r>
  <r>
    <s v="Media"/>
    <s v="Incremental"/>
    <m/>
    <m/>
    <s v="vungle_Pre_ios14_5"/>
    <s v="Vungle"/>
    <x v="14"/>
    <s v=" DTC"/>
    <x v="202"/>
    <s v="Post"/>
    <n v="0"/>
    <n v="0"/>
  </r>
  <r>
    <s v="Media"/>
    <s v="Incremental"/>
    <m/>
    <m/>
    <s v="vungle_Pre_ios14_5"/>
    <s v="Vungle"/>
    <x v="14"/>
    <s v=" DTC"/>
    <x v="203"/>
    <s v="Post"/>
    <n v="0"/>
    <n v="0"/>
  </r>
  <r>
    <s v="Media"/>
    <s v="Incremental"/>
    <m/>
    <m/>
    <s v="vungle_Pre_ios14_5"/>
    <s v="Vungle"/>
    <x v="14"/>
    <s v=" DTC"/>
    <x v="204"/>
    <s v="Post"/>
    <n v="0"/>
    <n v="0"/>
  </r>
  <r>
    <s v="Media"/>
    <s v="Incremental"/>
    <m/>
    <m/>
    <s v="vungle_Pre_ios14_5"/>
    <s v="Vungle"/>
    <x v="14"/>
    <s v=" DTC"/>
    <x v="205"/>
    <s v="Post"/>
    <n v="0"/>
    <n v="0"/>
  </r>
  <r>
    <s v="Media"/>
    <s v="Incremental"/>
    <m/>
    <m/>
    <s v="vungle_Pre_ios14_5"/>
    <s v="Vungle"/>
    <x v="14"/>
    <s v=" DTC"/>
    <x v="206"/>
    <s v="Post"/>
    <n v="0"/>
    <n v="0"/>
  </r>
  <r>
    <s v="Media"/>
    <s v="Incremental"/>
    <m/>
    <m/>
    <s v="vungle_Pre_ios14_5"/>
    <s v="Vungle"/>
    <x v="14"/>
    <s v=" DTC"/>
    <x v="207"/>
    <s v="Post"/>
    <n v="0"/>
    <n v="0"/>
  </r>
  <r>
    <s v="Media"/>
    <s v="Incremental"/>
    <m/>
    <m/>
    <s v="vungle_Pre_ios14_5"/>
    <s v="Vungle"/>
    <x v="14"/>
    <s v=" DTC"/>
    <x v="208"/>
    <s v="Post"/>
    <n v="0"/>
    <n v="0"/>
  </r>
  <r>
    <s v="Media"/>
    <s v="Incremental"/>
    <m/>
    <m/>
    <s v="vungle_Pre_ios14_5"/>
    <s v="Vungle"/>
    <x v="14"/>
    <s v=" DTC"/>
    <x v="209"/>
    <s v="Post"/>
    <n v="0"/>
    <n v="0"/>
  </r>
  <r>
    <s v="Media"/>
    <s v="Incremental"/>
    <m/>
    <m/>
    <s v="vungle_Pre_ios14_5"/>
    <s v="Vungle"/>
    <x v="14"/>
    <s v=" DTC"/>
    <x v="210"/>
    <s v="Post"/>
    <n v="0"/>
    <n v="0"/>
  </r>
  <r>
    <s v="Media"/>
    <s v="Incremental"/>
    <m/>
    <m/>
    <s v="vungle_Pre_ios14_5"/>
    <s v="Vungle"/>
    <x v="14"/>
    <s v=" DTC"/>
    <x v="211"/>
    <s v="Post"/>
    <n v="0"/>
    <n v="0"/>
  </r>
  <r>
    <s v="Media"/>
    <s v="Incremental"/>
    <m/>
    <m/>
    <s v="vungle_Pre_ios14_5"/>
    <s v="Vungle"/>
    <x v="14"/>
    <s v=" DTC"/>
    <x v="212"/>
    <s v="Post"/>
    <n v="0"/>
    <n v="0"/>
  </r>
  <r>
    <s v="Media"/>
    <s v="Incremental"/>
    <m/>
    <m/>
    <s v="vungle_Pre_ios14_5"/>
    <s v="Vungle"/>
    <x v="14"/>
    <s v=" DTC"/>
    <x v="213"/>
    <s v="Post"/>
    <n v="0"/>
    <n v="0"/>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Competition_1ClueCross"/>
    <x v="0"/>
    <s v="Sum"/>
    <n v="-50798.94"/>
    <n v="-1.22"/>
  </r>
  <r>
    <s v="aarki_Post_ios14_5"/>
    <x v="1"/>
    <s v="Sum"/>
    <n v="84501.64"/>
    <n v="2.0299999999999998"/>
  </r>
  <r>
    <s v="Google_Post_ios14_5"/>
    <x v="2"/>
    <s v="Sum"/>
    <n v="-148815.24"/>
    <n v="-3.58"/>
  </r>
  <r>
    <s v="ironsource_Pre_ios14_5"/>
    <x v="3"/>
    <s v="Sum"/>
    <n v="-16638.650000000001"/>
    <n v="-0.4"/>
  </r>
  <r>
    <s v="apple_search_Pre_ios14_5"/>
    <x v="4"/>
    <s v="Sum"/>
    <n v="-85338.53"/>
    <n v="-2.0499999999999998"/>
  </r>
  <r>
    <s v="liftoff"/>
    <x v="5"/>
    <s v="Sum"/>
    <n v="31688.16"/>
    <n v="0.76"/>
  </r>
  <r>
    <s v="apple_search_Post_ios14_5"/>
    <x v="4"/>
    <s v="Sum"/>
    <n v="68872.2"/>
    <n v="1.66"/>
  </r>
  <r>
    <s v="Event_bugs"/>
    <x v="6"/>
    <s v="Sum"/>
    <n v="-57125.599999999999"/>
    <n v="-1.37"/>
  </r>
  <r>
    <s v="Covid_Residential"/>
    <x v="7"/>
    <s v="Average"/>
    <n v="-12664.18"/>
    <n v="-0.3"/>
  </r>
  <r>
    <s v="unity_Post_ios14_5"/>
    <x v="8"/>
    <s v="Sum"/>
    <n v="37977.089999999997"/>
    <n v="0.91"/>
  </r>
  <r>
    <s v="vungle_Post_ios14_5"/>
    <x v="9"/>
    <s v="Sum"/>
    <n v="86429.01"/>
    <n v="2.08"/>
  </r>
  <r>
    <s v="vungle_Pre_ios14_5"/>
    <x v="9"/>
    <s v="Sum"/>
    <n v="-18560.759999999998"/>
    <n v="-0.45"/>
  </r>
  <r>
    <s v="ironsource_Post_ios14_5"/>
    <x v="3"/>
    <s v="Sum"/>
    <n v="-3399.56"/>
    <n v="-0.08"/>
  </r>
  <r>
    <s v="Google_Pre_ios14_5"/>
    <x v="2"/>
    <s v="Sum"/>
    <n v="-40635.46"/>
    <n v="-0.98"/>
  </r>
  <r>
    <s v="Event_Build_update"/>
    <x v="10"/>
    <s v="Sum"/>
    <n v="-1121.33"/>
    <n v="-0.03"/>
  </r>
  <r>
    <s v="aarki_Pre_ios14_5"/>
    <x v="1"/>
    <s v="Sum"/>
    <n v="-25184.25"/>
    <n v="-0.61"/>
  </r>
  <r>
    <s v="Competition_TriviaStar"/>
    <x v="11"/>
    <s v="Sum"/>
    <n v="86089.89"/>
    <n v="2.0699999999999998"/>
  </r>
  <r>
    <s v="unity_Pre_ios14_5"/>
    <x v="8"/>
    <s v="Sum"/>
    <n v="-209034.4"/>
    <n v="-5.03"/>
  </r>
  <r>
    <s v="Facebook_NonStatic_Post_ios14_5"/>
    <x v="12"/>
    <s v="Sum"/>
    <n v="-33432.78"/>
    <n v="-0.8"/>
  </r>
  <r>
    <s v="Facebook_NonStatic_Pre_ios14_5"/>
    <x v="12"/>
    <s v="Sum"/>
    <n v="-68342.83"/>
    <n v="-1.64"/>
  </r>
  <r>
    <s v="vungle_split"/>
    <x v="9"/>
    <s v="Sum"/>
    <n v="9452.0400000000009"/>
    <n v="0.23"/>
  </r>
  <r>
    <s v="aarki_split"/>
    <x v="1"/>
    <s v="Sum"/>
    <n v="31471.3"/>
    <n v="0.76"/>
  </r>
  <r>
    <s v="Event_int_LB_Event_1"/>
    <x v="13"/>
    <s v="Sum"/>
    <n v="0"/>
    <n v="0"/>
  </r>
  <r>
    <s v="Event_int_LB_Event_2"/>
    <x v="13"/>
    <s v="Sum"/>
    <n v="7493.83"/>
    <n v="0.18"/>
  </r>
  <r>
    <s v="ios14_5_series_decimal"/>
    <x v="14"/>
    <s v="Sum"/>
    <n v="-597220.71"/>
    <n v="-14.37"/>
  </r>
  <r>
    <s v="Event_int_LB_Event_peaks"/>
    <x v="13"/>
    <s v="Sum"/>
    <n v="-12743.97"/>
    <n v="-0.31"/>
  </r>
  <r>
    <s v="Facebook_Static_Post_ios14_5_A"/>
    <x v="12"/>
    <s v="Sum"/>
    <n v="72453.11"/>
    <n v="1.74"/>
  </r>
  <r>
    <s v="Facebook_Static_Post_ios14_5_B"/>
    <x v="12"/>
    <s v="Sum"/>
    <n v="166815.9"/>
    <n v="4.01"/>
  </r>
  <r>
    <m/>
    <x v="15"/>
    <m/>
    <m/>
    <m/>
  </r>
  <r>
    <m/>
    <x v="15"/>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2">
  <r>
    <s v="Media"/>
    <s v="Incremental"/>
    <m/>
    <m/>
    <s v="aarki_Post_ios14_5"/>
    <s v="Aarki"/>
    <x v="0"/>
    <s v=" DTC"/>
    <d v="2021-03-01T00:00:00"/>
    <x v="0"/>
    <s v="Pre"/>
    <n v="0"/>
  </r>
  <r>
    <s v="Media"/>
    <s v="Incremental"/>
    <m/>
    <m/>
    <s v="aarki_Post_ios14_5"/>
    <s v="Aarki"/>
    <x v="0"/>
    <s v=" DTC"/>
    <d v="2021-03-02T00:00:00"/>
    <x v="0"/>
    <s v="Pre"/>
    <n v="0"/>
  </r>
  <r>
    <s v="Media"/>
    <s v="Incremental"/>
    <m/>
    <m/>
    <s v="aarki_Post_ios14_5"/>
    <s v="Aarki"/>
    <x v="0"/>
    <s v=" DTC"/>
    <d v="2021-03-03T00:00:00"/>
    <x v="0"/>
    <s v="Pre"/>
    <n v="0"/>
  </r>
  <r>
    <s v="Media"/>
    <s v="Incremental"/>
    <m/>
    <m/>
    <s v="aarki_Post_ios14_5"/>
    <s v="Aarki"/>
    <x v="0"/>
    <s v=" DTC"/>
    <d v="2021-03-04T00:00:00"/>
    <x v="0"/>
    <s v="Pre"/>
    <n v="0"/>
  </r>
  <r>
    <s v="Media"/>
    <s v="Incremental"/>
    <m/>
    <m/>
    <s v="aarki_Post_ios14_5"/>
    <s v="Aarki"/>
    <x v="0"/>
    <s v=" DTC"/>
    <d v="2021-03-05T00:00:00"/>
    <x v="0"/>
    <s v="Pre"/>
    <n v="0"/>
  </r>
  <r>
    <s v="Media"/>
    <s v="Incremental"/>
    <m/>
    <m/>
    <s v="aarki_Post_ios14_5"/>
    <s v="Aarki"/>
    <x v="0"/>
    <s v=" DTC"/>
    <d v="2021-03-06T00:00:00"/>
    <x v="0"/>
    <s v="Pre"/>
    <n v="0"/>
  </r>
  <r>
    <s v="Media"/>
    <s v="Incremental"/>
    <m/>
    <m/>
    <s v="aarki_Post_ios14_5"/>
    <s v="Aarki"/>
    <x v="0"/>
    <s v=" DTC"/>
    <d v="2021-03-07T00:00:00"/>
    <x v="0"/>
    <s v="Pre"/>
    <n v="0"/>
  </r>
  <r>
    <s v="Media"/>
    <s v="Incremental"/>
    <m/>
    <m/>
    <s v="aarki_Post_ios14_5"/>
    <s v="Aarki"/>
    <x v="0"/>
    <s v=" DTC"/>
    <d v="2021-03-08T00:00:00"/>
    <x v="0"/>
    <s v="Pre"/>
    <n v="0"/>
  </r>
  <r>
    <s v="Media"/>
    <s v="Incremental"/>
    <m/>
    <m/>
    <s v="aarki_Post_ios14_5"/>
    <s v="Aarki"/>
    <x v="0"/>
    <s v=" DTC"/>
    <d v="2021-03-09T00:00:00"/>
    <x v="0"/>
    <s v="Pre"/>
    <n v="0"/>
  </r>
  <r>
    <s v="Media"/>
    <s v="Incremental"/>
    <m/>
    <m/>
    <s v="aarki_Post_ios14_5"/>
    <s v="Aarki"/>
    <x v="0"/>
    <s v=" DTC"/>
    <d v="2021-03-10T00:00:00"/>
    <x v="0"/>
    <s v="Pre"/>
    <n v="0"/>
  </r>
  <r>
    <s v="Media"/>
    <s v="Incremental"/>
    <m/>
    <m/>
    <s v="aarki_Post_ios14_5"/>
    <s v="Aarki"/>
    <x v="0"/>
    <s v=" DTC"/>
    <d v="2021-03-11T00:00:00"/>
    <x v="0"/>
    <s v="Pre"/>
    <n v="0"/>
  </r>
  <r>
    <s v="Media"/>
    <s v="Incremental"/>
    <m/>
    <m/>
    <s v="aarki_Post_ios14_5"/>
    <s v="Aarki"/>
    <x v="0"/>
    <s v=" DTC"/>
    <d v="2021-03-12T00:00:00"/>
    <x v="0"/>
    <s v="Pre"/>
    <n v="0"/>
  </r>
  <r>
    <s v="Media"/>
    <s v="Incremental"/>
    <m/>
    <m/>
    <s v="aarki_Post_ios14_5"/>
    <s v="Aarki"/>
    <x v="0"/>
    <s v=" DTC"/>
    <d v="2021-03-13T00:00:00"/>
    <x v="0"/>
    <s v="Pre"/>
    <n v="0"/>
  </r>
  <r>
    <s v="Media"/>
    <s v="Incremental"/>
    <m/>
    <m/>
    <s v="aarki_Post_ios14_5"/>
    <s v="Aarki"/>
    <x v="0"/>
    <s v=" DTC"/>
    <d v="2021-03-14T00:00:00"/>
    <x v="0"/>
    <s v="Pre"/>
    <n v="0"/>
  </r>
  <r>
    <s v="Media"/>
    <s v="Incremental"/>
    <m/>
    <m/>
    <s v="aarki_Post_ios14_5"/>
    <s v="Aarki"/>
    <x v="0"/>
    <s v=" DTC"/>
    <d v="2021-03-15T00:00:00"/>
    <x v="0"/>
    <s v="Pre"/>
    <n v="0"/>
  </r>
  <r>
    <s v="Media"/>
    <s v="Incremental"/>
    <m/>
    <m/>
    <s v="aarki_Post_ios14_5"/>
    <s v="Aarki"/>
    <x v="0"/>
    <s v=" DTC"/>
    <d v="2021-03-16T00:00:00"/>
    <x v="0"/>
    <s v="Pre"/>
    <n v="0"/>
  </r>
  <r>
    <s v="Media"/>
    <s v="Incremental"/>
    <m/>
    <m/>
    <s v="aarki_Post_ios14_5"/>
    <s v="Aarki"/>
    <x v="0"/>
    <s v=" DTC"/>
    <d v="2021-03-17T00:00:00"/>
    <x v="0"/>
    <s v="Pre"/>
    <n v="0"/>
  </r>
  <r>
    <s v="Media"/>
    <s v="Incremental"/>
    <m/>
    <m/>
    <s v="aarki_Post_ios14_5"/>
    <s v="Aarki"/>
    <x v="0"/>
    <s v=" DTC"/>
    <d v="2021-03-18T00:00:00"/>
    <x v="0"/>
    <s v="Pre"/>
    <n v="0"/>
  </r>
  <r>
    <s v="Media"/>
    <s v="Incremental"/>
    <m/>
    <m/>
    <s v="aarki_Post_ios14_5"/>
    <s v="Aarki"/>
    <x v="0"/>
    <s v=" DTC"/>
    <d v="2021-03-19T00:00:00"/>
    <x v="0"/>
    <s v="Pre"/>
    <n v="0"/>
  </r>
  <r>
    <s v="Media"/>
    <s v="Incremental"/>
    <m/>
    <m/>
    <s v="aarki_Post_ios14_5"/>
    <s v="Aarki"/>
    <x v="0"/>
    <s v=" DTC"/>
    <d v="2021-03-20T00:00:00"/>
    <x v="0"/>
    <s v="Pre"/>
    <n v="0"/>
  </r>
  <r>
    <s v="Media"/>
    <s v="Incremental"/>
    <m/>
    <m/>
    <s v="aarki_Post_ios14_5"/>
    <s v="Aarki"/>
    <x v="0"/>
    <s v=" DTC"/>
    <d v="2021-03-21T00:00:00"/>
    <x v="0"/>
    <s v="Pre"/>
    <n v="0"/>
  </r>
  <r>
    <s v="Media"/>
    <s v="Incremental"/>
    <m/>
    <m/>
    <s v="aarki_Post_ios14_5"/>
    <s v="Aarki"/>
    <x v="0"/>
    <s v=" DTC"/>
    <d v="2021-03-22T00:00:00"/>
    <x v="0"/>
    <s v="Pre"/>
    <n v="0"/>
  </r>
  <r>
    <s v="Media"/>
    <s v="Incremental"/>
    <m/>
    <m/>
    <s v="aarki_Post_ios14_5"/>
    <s v="Aarki"/>
    <x v="0"/>
    <s v=" DTC"/>
    <d v="2021-03-23T00:00:00"/>
    <x v="0"/>
    <s v="Pre"/>
    <n v="0"/>
  </r>
  <r>
    <s v="Media"/>
    <s v="Incremental"/>
    <m/>
    <m/>
    <s v="aarki_Post_ios14_5"/>
    <s v="Aarki"/>
    <x v="0"/>
    <s v=" DTC"/>
    <d v="2021-03-24T00:00:00"/>
    <x v="0"/>
    <s v="Pre"/>
    <n v="0"/>
  </r>
  <r>
    <s v="Media"/>
    <s v="Incremental"/>
    <m/>
    <m/>
    <s v="aarki_Post_ios14_5"/>
    <s v="Aarki"/>
    <x v="0"/>
    <s v=" DTC"/>
    <d v="2021-03-25T00:00:00"/>
    <x v="0"/>
    <s v="Pre"/>
    <n v="0"/>
  </r>
  <r>
    <s v="Media"/>
    <s v="Incremental"/>
    <m/>
    <m/>
    <s v="aarki_Post_ios14_5"/>
    <s v="Aarki"/>
    <x v="0"/>
    <s v=" DTC"/>
    <d v="2021-03-26T00:00:00"/>
    <x v="0"/>
    <s v="Pre"/>
    <n v="0"/>
  </r>
  <r>
    <s v="Media"/>
    <s v="Incremental"/>
    <m/>
    <m/>
    <s v="aarki_Post_ios14_5"/>
    <s v="Aarki"/>
    <x v="0"/>
    <s v=" DTC"/>
    <d v="2021-03-27T00:00:00"/>
    <x v="0"/>
    <s v="Pre"/>
    <n v="0"/>
  </r>
  <r>
    <s v="Media"/>
    <s v="Incremental"/>
    <m/>
    <m/>
    <s v="aarki_Post_ios14_5"/>
    <s v="Aarki"/>
    <x v="0"/>
    <s v=" DTC"/>
    <d v="2021-03-28T00:00:00"/>
    <x v="0"/>
    <s v="Pre"/>
    <n v="0"/>
  </r>
  <r>
    <s v="Media"/>
    <s v="Incremental"/>
    <m/>
    <m/>
    <s v="aarki_Post_ios14_5"/>
    <s v="Aarki"/>
    <x v="0"/>
    <s v=" DTC"/>
    <d v="2021-03-29T00:00:00"/>
    <x v="0"/>
    <s v="Pre"/>
    <n v="0"/>
  </r>
  <r>
    <s v="Media"/>
    <s v="Incremental"/>
    <m/>
    <m/>
    <s v="aarki_Post_ios14_5"/>
    <s v="Aarki"/>
    <x v="0"/>
    <s v=" DTC"/>
    <d v="2021-03-30T00:00:00"/>
    <x v="0"/>
    <s v="Pre"/>
    <n v="0"/>
  </r>
  <r>
    <s v="Media"/>
    <s v="Incremental"/>
    <m/>
    <m/>
    <s v="aarki_Post_ios14_5"/>
    <s v="Aarki"/>
    <x v="0"/>
    <s v=" DTC"/>
    <d v="2021-03-31T00:00:00"/>
    <x v="0"/>
    <s v="Pre"/>
    <n v="0"/>
  </r>
  <r>
    <s v="Media"/>
    <s v="Incremental"/>
    <m/>
    <m/>
    <s v="aarki_Post_ios14_5"/>
    <s v="Aarki"/>
    <x v="0"/>
    <s v=" DTC"/>
    <d v="2021-04-01T00:00:00"/>
    <x v="0"/>
    <s v="Pre"/>
    <n v="0"/>
  </r>
  <r>
    <s v="Media"/>
    <s v="Incremental"/>
    <m/>
    <m/>
    <s v="aarki_Post_ios14_5"/>
    <s v="Aarki"/>
    <x v="0"/>
    <s v=" DTC"/>
    <d v="2021-04-02T00:00:00"/>
    <x v="0"/>
    <s v="Pre"/>
    <n v="0"/>
  </r>
  <r>
    <s v="Media"/>
    <s v="Incremental"/>
    <m/>
    <m/>
    <s v="aarki_Post_ios14_5"/>
    <s v="Aarki"/>
    <x v="0"/>
    <s v=" DTC"/>
    <d v="2021-04-03T00:00:00"/>
    <x v="0"/>
    <s v="Pre"/>
    <n v="0"/>
  </r>
  <r>
    <s v="Media"/>
    <s v="Incremental"/>
    <m/>
    <m/>
    <s v="aarki_Post_ios14_5"/>
    <s v="Aarki"/>
    <x v="0"/>
    <s v=" DTC"/>
    <d v="2021-04-04T00:00:00"/>
    <x v="0"/>
    <s v="Pre"/>
    <n v="0"/>
  </r>
  <r>
    <s v="Media"/>
    <s v="Incremental"/>
    <m/>
    <m/>
    <s v="aarki_Post_ios14_5"/>
    <s v="Aarki"/>
    <x v="0"/>
    <s v=" DTC"/>
    <d v="2021-04-05T00:00:00"/>
    <x v="0"/>
    <s v="Pre"/>
    <n v="0"/>
  </r>
  <r>
    <s v="Media"/>
    <s v="Incremental"/>
    <m/>
    <m/>
    <s v="aarki_Post_ios14_5"/>
    <s v="Aarki"/>
    <x v="0"/>
    <s v=" DTC"/>
    <d v="2021-04-06T00:00:00"/>
    <x v="0"/>
    <s v="Pre"/>
    <n v="0"/>
  </r>
  <r>
    <s v="Media"/>
    <s v="Incremental"/>
    <m/>
    <m/>
    <s v="aarki_Post_ios14_5"/>
    <s v="Aarki"/>
    <x v="0"/>
    <s v=" DTC"/>
    <d v="2021-04-07T00:00:00"/>
    <x v="0"/>
    <s v="Pre"/>
    <n v="0"/>
  </r>
  <r>
    <s v="Media"/>
    <s v="Incremental"/>
    <m/>
    <m/>
    <s v="aarki_Post_ios14_5"/>
    <s v="Aarki"/>
    <x v="0"/>
    <s v=" DTC"/>
    <d v="2021-04-08T00:00:00"/>
    <x v="0"/>
    <s v="Pre"/>
    <n v="0"/>
  </r>
  <r>
    <s v="Media"/>
    <s v="Incremental"/>
    <m/>
    <m/>
    <s v="aarki_Post_ios14_5"/>
    <s v="Aarki"/>
    <x v="0"/>
    <s v=" DTC"/>
    <d v="2021-04-09T00:00:00"/>
    <x v="0"/>
    <s v="Pre"/>
    <n v="0"/>
  </r>
  <r>
    <s v="Media"/>
    <s v="Incremental"/>
    <m/>
    <m/>
    <s v="aarki_Post_ios14_5"/>
    <s v="Aarki"/>
    <x v="0"/>
    <s v=" DTC"/>
    <d v="2021-04-10T00:00:00"/>
    <x v="0"/>
    <s v="Pre"/>
    <n v="0"/>
  </r>
  <r>
    <s v="Media"/>
    <s v="Incremental"/>
    <m/>
    <m/>
    <s v="aarki_Post_ios14_5"/>
    <s v="Aarki"/>
    <x v="0"/>
    <s v=" DTC"/>
    <d v="2021-04-11T00:00:00"/>
    <x v="0"/>
    <s v="Pre"/>
    <n v="0"/>
  </r>
  <r>
    <s v="Media"/>
    <s v="Incremental"/>
    <m/>
    <m/>
    <s v="aarki_Post_ios14_5"/>
    <s v="Aarki"/>
    <x v="0"/>
    <s v=" DTC"/>
    <d v="2021-04-12T00:00:00"/>
    <x v="0"/>
    <s v="Pre"/>
    <n v="0"/>
  </r>
  <r>
    <s v="Media"/>
    <s v="Incremental"/>
    <m/>
    <m/>
    <s v="aarki_Post_ios14_5"/>
    <s v="Aarki"/>
    <x v="0"/>
    <s v=" DTC"/>
    <d v="2021-04-13T00:00:00"/>
    <x v="0"/>
    <s v="Pre"/>
    <n v="0"/>
  </r>
  <r>
    <s v="Media"/>
    <s v="Incremental"/>
    <m/>
    <m/>
    <s v="aarki_Post_ios14_5"/>
    <s v="Aarki"/>
    <x v="0"/>
    <s v=" DTC"/>
    <d v="2021-04-14T00:00:00"/>
    <x v="0"/>
    <s v="Pre"/>
    <n v="0"/>
  </r>
  <r>
    <s v="Media"/>
    <s v="Incremental"/>
    <m/>
    <m/>
    <s v="aarki_Post_ios14_5"/>
    <s v="Aarki"/>
    <x v="0"/>
    <s v=" DTC"/>
    <d v="2021-04-15T00:00:00"/>
    <x v="0"/>
    <s v="Pre"/>
    <n v="0"/>
  </r>
  <r>
    <s v="Media"/>
    <s v="Incremental"/>
    <m/>
    <m/>
    <s v="aarki_Post_ios14_5"/>
    <s v="Aarki"/>
    <x v="0"/>
    <s v=" DTC"/>
    <d v="2021-04-16T00:00:00"/>
    <x v="0"/>
    <s v="Pre"/>
    <n v="0"/>
  </r>
  <r>
    <s v="Media"/>
    <s v="Incremental"/>
    <m/>
    <m/>
    <s v="aarki_Post_ios14_5"/>
    <s v="Aarki"/>
    <x v="0"/>
    <s v=" DTC"/>
    <d v="2021-04-17T00:00:00"/>
    <x v="0"/>
    <s v="Pre"/>
    <n v="0"/>
  </r>
  <r>
    <s v="Media"/>
    <s v="Incremental"/>
    <m/>
    <m/>
    <s v="aarki_Post_ios14_5"/>
    <s v="Aarki"/>
    <x v="0"/>
    <s v=" DTC"/>
    <d v="2021-04-18T00:00:00"/>
    <x v="0"/>
    <s v="Pre"/>
    <n v="0"/>
  </r>
  <r>
    <s v="Media"/>
    <s v="Incremental"/>
    <m/>
    <m/>
    <s v="aarki_Post_ios14_5"/>
    <s v="Aarki"/>
    <x v="0"/>
    <s v=" DTC"/>
    <d v="2021-04-19T00:00:00"/>
    <x v="0"/>
    <s v="Pre"/>
    <n v="0"/>
  </r>
  <r>
    <s v="Media"/>
    <s v="Incremental"/>
    <m/>
    <m/>
    <s v="aarki_Post_ios14_5"/>
    <s v="Aarki"/>
    <x v="0"/>
    <s v=" DTC"/>
    <d v="2021-04-20T00:00:00"/>
    <x v="0"/>
    <s v="Pre"/>
    <n v="0"/>
  </r>
  <r>
    <s v="Media"/>
    <s v="Incremental"/>
    <m/>
    <m/>
    <s v="aarki_Post_ios14_5"/>
    <s v="Aarki"/>
    <x v="0"/>
    <s v=" DTC"/>
    <d v="2021-04-21T00:00:00"/>
    <x v="0"/>
    <s v="Pre"/>
    <n v="0"/>
  </r>
  <r>
    <s v="Media"/>
    <s v="Incremental"/>
    <m/>
    <m/>
    <s v="aarki_Post_ios14_5"/>
    <s v="Aarki"/>
    <x v="0"/>
    <s v=" DTC"/>
    <d v="2021-04-22T00:00:00"/>
    <x v="0"/>
    <s v="Pre"/>
    <n v="0"/>
  </r>
  <r>
    <s v="Media"/>
    <s v="Incremental"/>
    <m/>
    <m/>
    <s v="aarki_Post_ios14_5"/>
    <s v="Aarki"/>
    <x v="0"/>
    <s v=" DTC"/>
    <d v="2021-04-23T00:00:00"/>
    <x v="0"/>
    <s v="Pre"/>
    <n v="0"/>
  </r>
  <r>
    <s v="Media"/>
    <s v="Incremental"/>
    <m/>
    <m/>
    <s v="aarki_Post_ios14_5"/>
    <s v="Aarki"/>
    <x v="0"/>
    <s v=" DTC"/>
    <d v="2021-04-24T00:00:00"/>
    <x v="0"/>
    <s v="Pre"/>
    <n v="0"/>
  </r>
  <r>
    <s v="Media"/>
    <s v="Incremental"/>
    <m/>
    <m/>
    <s v="aarki_Post_ios14_5"/>
    <s v="Aarki"/>
    <x v="0"/>
    <s v=" DTC"/>
    <d v="2021-04-25T00:00:00"/>
    <x v="0"/>
    <s v="Pre"/>
    <n v="0"/>
  </r>
  <r>
    <s v="Media"/>
    <s v="Incremental"/>
    <m/>
    <m/>
    <s v="aarki_Post_ios14_5"/>
    <s v="Aarki"/>
    <x v="0"/>
    <s v=" DTC"/>
    <d v="2021-04-26T00:00:00"/>
    <x v="0"/>
    <s v="Pre"/>
    <n v="0"/>
  </r>
  <r>
    <s v="Media"/>
    <s v="Incremental"/>
    <m/>
    <m/>
    <s v="aarki_Post_ios14_5"/>
    <s v="Aarki"/>
    <x v="0"/>
    <s v=" DTC"/>
    <d v="2021-04-27T00:00:00"/>
    <x v="1"/>
    <s v="Post"/>
    <n v="4.6999999999999999E-6"/>
  </r>
  <r>
    <s v="Media"/>
    <s v="Incremental"/>
    <m/>
    <m/>
    <s v="aarki_Post_ios14_5"/>
    <s v="Aarki"/>
    <x v="0"/>
    <s v=" DTC"/>
    <d v="2021-04-28T00:00:00"/>
    <x v="1"/>
    <s v="Post"/>
    <n v="2.7460000000000001E-4"/>
  </r>
  <r>
    <s v="Media"/>
    <s v="Incremental"/>
    <m/>
    <m/>
    <s v="aarki_Post_ios14_5"/>
    <s v="Aarki"/>
    <x v="0"/>
    <s v=" DTC"/>
    <d v="2021-04-29T00:00:00"/>
    <x v="1"/>
    <s v="Post"/>
    <n v="3.0639999999999999E-3"/>
  </r>
  <r>
    <s v="Media"/>
    <s v="Incremental"/>
    <m/>
    <m/>
    <s v="aarki_Post_ios14_5"/>
    <s v="Aarki"/>
    <x v="0"/>
    <s v=" DTC"/>
    <d v="2021-04-30T00:00:00"/>
    <x v="1"/>
    <s v="Post"/>
    <n v="1.7352599999999999E-2"/>
  </r>
  <r>
    <s v="Media"/>
    <s v="Incremental"/>
    <m/>
    <m/>
    <s v="aarki_Post_ios14_5"/>
    <s v="Aarki"/>
    <x v="0"/>
    <s v=" DTC"/>
    <d v="2021-05-01T00:00:00"/>
    <x v="1"/>
    <s v="Post"/>
    <n v="6.7284899999999995E-2"/>
  </r>
  <r>
    <s v="Media"/>
    <s v="Incremental"/>
    <m/>
    <m/>
    <s v="aarki_Post_ios14_5"/>
    <s v="Aarki"/>
    <x v="0"/>
    <s v=" DTC"/>
    <d v="2021-05-02T00:00:00"/>
    <x v="1"/>
    <s v="Post"/>
    <n v="0.20419409999999999"/>
  </r>
  <r>
    <s v="Media"/>
    <s v="Incremental"/>
    <m/>
    <m/>
    <s v="aarki_Post_ios14_5"/>
    <s v="Aarki"/>
    <x v="0"/>
    <s v=" DTC"/>
    <d v="2021-05-03T00:00:00"/>
    <x v="1"/>
    <s v="Post"/>
    <n v="0.52170059999999996"/>
  </r>
  <r>
    <s v="Media"/>
    <s v="Incremental"/>
    <m/>
    <m/>
    <s v="aarki_Post_ios14_5"/>
    <s v="Aarki"/>
    <x v="0"/>
    <s v=" DTC"/>
    <d v="2021-05-04T00:00:00"/>
    <x v="1"/>
    <s v="Post"/>
    <n v="1.1731115999999999"/>
  </r>
  <r>
    <s v="Media"/>
    <s v="Incremental"/>
    <m/>
    <m/>
    <s v="aarki_Post_ios14_5"/>
    <s v="Aarki"/>
    <x v="0"/>
    <s v=" DTC"/>
    <d v="2021-05-05T00:00:00"/>
    <x v="1"/>
    <s v="Post"/>
    <n v="2.3898234"/>
  </r>
  <r>
    <s v="Media"/>
    <s v="Incremental"/>
    <m/>
    <m/>
    <s v="aarki_Post_ios14_5"/>
    <s v="Aarki"/>
    <x v="0"/>
    <s v=" DTC"/>
    <d v="2021-05-06T00:00:00"/>
    <x v="1"/>
    <s v="Post"/>
    <n v="4.4990284999999997"/>
  </r>
  <r>
    <s v="Media"/>
    <s v="Incremental"/>
    <m/>
    <m/>
    <s v="aarki_Post_ios14_5"/>
    <s v="Aarki"/>
    <x v="0"/>
    <s v=" DTC"/>
    <d v="2021-05-07T00:00:00"/>
    <x v="1"/>
    <s v="Post"/>
    <n v="7.9389883000000001"/>
  </r>
  <r>
    <s v="Media"/>
    <s v="Incremental"/>
    <m/>
    <m/>
    <s v="aarki_Post_ios14_5"/>
    <s v="Aarki"/>
    <x v="0"/>
    <s v=" DTC"/>
    <d v="2021-05-08T00:00:00"/>
    <x v="1"/>
    <s v="Post"/>
    <n v="13.2706885"/>
  </r>
  <r>
    <s v="Media"/>
    <s v="Incremental"/>
    <m/>
    <m/>
    <s v="aarki_Post_ios14_5"/>
    <s v="Aarki"/>
    <x v="0"/>
    <s v=" DTC"/>
    <d v="2021-05-09T00:00:00"/>
    <x v="1"/>
    <s v="Post"/>
    <n v="21.185545099999999"/>
  </r>
  <r>
    <s v="Media"/>
    <s v="Incremental"/>
    <m/>
    <m/>
    <s v="aarki_Post_ios14_5"/>
    <s v="Aarki"/>
    <x v="0"/>
    <s v=" DTC"/>
    <d v="2021-05-10T00:00:00"/>
    <x v="1"/>
    <s v="Post"/>
    <n v="32.509315200000003"/>
  </r>
  <r>
    <s v="Media"/>
    <s v="Incremental"/>
    <m/>
    <m/>
    <s v="aarki_Post_ios14_5"/>
    <s v="Aarki"/>
    <x v="0"/>
    <s v=" DTC"/>
    <d v="2021-05-11T00:00:00"/>
    <x v="1"/>
    <s v="Post"/>
    <n v="48.202423899999999"/>
  </r>
  <r>
    <s v="Media"/>
    <s v="Incremental"/>
    <m/>
    <m/>
    <s v="aarki_Post_ios14_5"/>
    <s v="Aarki"/>
    <x v="0"/>
    <s v=" DTC"/>
    <d v="2021-05-12T00:00:00"/>
    <x v="1"/>
    <s v="Post"/>
    <n v="69.356960299999997"/>
  </r>
  <r>
    <s v="Media"/>
    <s v="Incremental"/>
    <m/>
    <m/>
    <s v="aarki_Post_ios14_5"/>
    <s v="Aarki"/>
    <x v="0"/>
    <s v=" DTC"/>
    <d v="2021-05-13T00:00:00"/>
    <x v="1"/>
    <s v="Post"/>
    <n v="97.190575899999999"/>
  </r>
  <r>
    <s v="Media"/>
    <s v="Incremental"/>
    <m/>
    <m/>
    <s v="aarki_Post_ios14_5"/>
    <s v="Aarki"/>
    <x v="0"/>
    <s v=" DTC"/>
    <d v="2021-05-14T00:00:00"/>
    <x v="1"/>
    <s v="Post"/>
    <n v="133.037429"/>
  </r>
  <r>
    <s v="Media"/>
    <s v="Incremental"/>
    <m/>
    <m/>
    <s v="aarki_Post_ios14_5"/>
    <s v="Aarki"/>
    <x v="0"/>
    <s v=" DTC"/>
    <d v="2021-05-15T00:00:00"/>
    <x v="1"/>
    <s v="Post"/>
    <n v="178.3362353"/>
  </r>
  <r>
    <s v="Media"/>
    <s v="Incremental"/>
    <m/>
    <m/>
    <s v="aarki_Post_ios14_5"/>
    <s v="Aarki"/>
    <x v="0"/>
    <s v=" DTC"/>
    <d v="2021-05-16T00:00:00"/>
    <x v="1"/>
    <s v="Post"/>
    <n v="234.6155359"/>
  </r>
  <r>
    <s v="Media"/>
    <s v="Incremental"/>
    <m/>
    <m/>
    <s v="aarki_Post_ios14_5"/>
    <s v="Aarki"/>
    <x v="0"/>
    <s v=" DTC"/>
    <d v="2021-05-17T00:00:00"/>
    <x v="1"/>
    <s v="Post"/>
    <n v="303.47653150000002"/>
  </r>
  <r>
    <s v="Media"/>
    <s v="Incremental"/>
    <m/>
    <m/>
    <s v="aarki_Post_ios14_5"/>
    <s v="Aarki"/>
    <x v="0"/>
    <s v=" DTC"/>
    <d v="2021-05-18T00:00:00"/>
    <x v="1"/>
    <s v="Post"/>
    <n v="386.57407819999997"/>
  </r>
  <r>
    <s v="Media"/>
    <s v="Incremental"/>
    <m/>
    <m/>
    <s v="aarki_Post_ios14_5"/>
    <s v="Aarki"/>
    <x v="0"/>
    <s v=" DTC"/>
    <d v="2021-05-19T00:00:00"/>
    <x v="1"/>
    <s v="Post"/>
    <n v="485.5965218"/>
  </r>
  <r>
    <s v="Media"/>
    <s v="Incremental"/>
    <m/>
    <m/>
    <s v="aarki_Post_ios14_5"/>
    <s v="Aarki"/>
    <x v="0"/>
    <s v=" DTC"/>
    <d v="2021-05-20T00:00:00"/>
    <x v="1"/>
    <s v="Post"/>
    <n v="602.24488989999998"/>
  </r>
  <r>
    <s v="Media"/>
    <s v="Incremental"/>
    <m/>
    <m/>
    <s v="aarki_Post_ios14_5"/>
    <s v="Aarki"/>
    <x v="0"/>
    <s v=" DTC"/>
    <d v="2021-05-21T00:00:00"/>
    <x v="1"/>
    <s v="Post"/>
    <n v="738.21192459999997"/>
  </r>
  <r>
    <s v="Media"/>
    <s v="Incremental"/>
    <m/>
    <m/>
    <s v="aarki_Post_ios14_5"/>
    <s v="Aarki"/>
    <x v="0"/>
    <s v=" DTC"/>
    <d v="2021-05-22T00:00:00"/>
    <x v="1"/>
    <s v="Post"/>
    <n v="777.02602400000001"/>
  </r>
  <r>
    <s v="Media"/>
    <s v="Incremental"/>
    <m/>
    <m/>
    <s v="aarki_Post_ios14_5"/>
    <s v="Aarki"/>
    <x v="0"/>
    <s v=" DTC"/>
    <d v="2021-05-23T00:00:00"/>
    <x v="1"/>
    <s v="Post"/>
    <n v="819.22844239999995"/>
  </r>
  <r>
    <s v="Media"/>
    <s v="Incremental"/>
    <m/>
    <m/>
    <s v="aarki_Post_ios14_5"/>
    <s v="Aarki"/>
    <x v="0"/>
    <s v=" DTC"/>
    <d v="2021-05-24T00:00:00"/>
    <x v="1"/>
    <s v="Post"/>
    <n v="835.42917780000005"/>
  </r>
  <r>
    <s v="Media"/>
    <s v="Incremental"/>
    <m/>
    <m/>
    <s v="aarki_Post_ios14_5"/>
    <s v="Aarki"/>
    <x v="0"/>
    <s v=" DTC"/>
    <d v="2021-05-25T00:00:00"/>
    <x v="1"/>
    <s v="Post"/>
    <n v="868.71065050000004"/>
  </r>
  <r>
    <s v="Media"/>
    <s v="Incremental"/>
    <m/>
    <m/>
    <s v="aarki_Post_ios14_5"/>
    <s v="Aarki"/>
    <x v="0"/>
    <s v=" DTC"/>
    <d v="2021-05-26T00:00:00"/>
    <x v="1"/>
    <s v="Post"/>
    <n v="858.82012139999995"/>
  </r>
  <r>
    <s v="Media"/>
    <s v="Incremental"/>
    <m/>
    <m/>
    <s v="aarki_Post_ios14_5"/>
    <s v="Aarki"/>
    <x v="0"/>
    <s v=" DTC"/>
    <d v="2021-05-27T00:00:00"/>
    <x v="1"/>
    <s v="Post"/>
    <n v="853.64836300000002"/>
  </r>
  <r>
    <s v="Media"/>
    <s v="Incremental"/>
    <m/>
    <m/>
    <s v="aarki_Post_ios14_5"/>
    <s v="Aarki"/>
    <x v="0"/>
    <s v=" DTC"/>
    <d v="2021-05-28T00:00:00"/>
    <x v="1"/>
    <s v="Post"/>
    <n v="850.46554270000001"/>
  </r>
  <r>
    <s v="Media"/>
    <s v="Incremental"/>
    <m/>
    <m/>
    <s v="aarki_Post_ios14_5"/>
    <s v="Aarki"/>
    <x v="0"/>
    <s v=" DTC"/>
    <d v="2021-05-29T00:00:00"/>
    <x v="1"/>
    <s v="Post"/>
    <n v="872.63046229999998"/>
  </r>
  <r>
    <s v="Media"/>
    <s v="Incremental"/>
    <m/>
    <m/>
    <s v="aarki_Post_ios14_5"/>
    <s v="Aarki"/>
    <x v="0"/>
    <s v=" DTC"/>
    <d v="2021-05-30T00:00:00"/>
    <x v="1"/>
    <s v="Post"/>
    <n v="911.46756270000003"/>
  </r>
  <r>
    <s v="Media"/>
    <s v="Incremental"/>
    <m/>
    <m/>
    <s v="aarki_Post_ios14_5"/>
    <s v="Aarki"/>
    <x v="0"/>
    <s v=" DTC"/>
    <d v="2021-05-31T00:00:00"/>
    <x v="1"/>
    <s v="Post"/>
    <n v="947.29444860000001"/>
  </r>
  <r>
    <s v="Media"/>
    <s v="Incremental"/>
    <m/>
    <m/>
    <s v="aarki_Post_ios14_5"/>
    <s v="Aarki"/>
    <x v="0"/>
    <s v=" DTC"/>
    <d v="2021-06-01T00:00:00"/>
    <x v="1"/>
    <s v="Post"/>
    <n v="956.36978899999997"/>
  </r>
  <r>
    <s v="Media"/>
    <s v="Incremental"/>
    <m/>
    <m/>
    <s v="aarki_Post_ios14_5"/>
    <s v="Aarki"/>
    <x v="0"/>
    <s v=" DTC"/>
    <d v="2021-06-02T00:00:00"/>
    <x v="1"/>
    <s v="Post"/>
    <n v="961.98040490000005"/>
  </r>
  <r>
    <s v="Media"/>
    <s v="Incremental"/>
    <m/>
    <m/>
    <s v="aarki_Post_ios14_5"/>
    <s v="Aarki"/>
    <x v="0"/>
    <s v=" DTC"/>
    <d v="2021-06-03T00:00:00"/>
    <x v="1"/>
    <s v="Post"/>
    <n v="965.94357409999998"/>
  </r>
  <r>
    <s v="Media"/>
    <s v="Incremental"/>
    <m/>
    <m/>
    <s v="aarki_Post_ios14_5"/>
    <s v="Aarki"/>
    <x v="0"/>
    <s v=" DTC"/>
    <d v="2021-06-04T00:00:00"/>
    <x v="1"/>
    <s v="Post"/>
    <n v="961.2793848"/>
  </r>
  <r>
    <s v="Media"/>
    <s v="Incremental"/>
    <m/>
    <m/>
    <s v="aarki_Post_ios14_5"/>
    <s v="Aarki"/>
    <x v="0"/>
    <s v=" DTC"/>
    <d v="2021-06-05T00:00:00"/>
    <x v="1"/>
    <s v="Post"/>
    <n v="957.96140370000001"/>
  </r>
  <r>
    <s v="Media"/>
    <s v="Incremental"/>
    <m/>
    <m/>
    <s v="aarki_Post_ios14_5"/>
    <s v="Aarki"/>
    <x v="0"/>
    <s v=" DTC"/>
    <d v="2021-06-06T00:00:00"/>
    <x v="1"/>
    <s v="Post"/>
    <n v="958.07615080000005"/>
  </r>
  <r>
    <s v="Media"/>
    <s v="Incremental"/>
    <m/>
    <m/>
    <s v="aarki_Post_ios14_5"/>
    <s v="Aarki"/>
    <x v="0"/>
    <s v=" DTC"/>
    <d v="2021-06-07T00:00:00"/>
    <x v="1"/>
    <s v="Post"/>
    <n v="967.43349490000003"/>
  </r>
  <r>
    <s v="Media"/>
    <s v="Incremental"/>
    <m/>
    <m/>
    <s v="aarki_Post_ios14_5"/>
    <s v="Aarki"/>
    <x v="0"/>
    <s v=" DTC"/>
    <d v="2021-06-08T00:00:00"/>
    <x v="1"/>
    <s v="Post"/>
    <n v="982.65497789999995"/>
  </r>
  <r>
    <s v="Media"/>
    <s v="Incremental"/>
    <m/>
    <m/>
    <s v="aarki_Post_ios14_5"/>
    <s v="Aarki"/>
    <x v="0"/>
    <s v=" DTC"/>
    <d v="2021-06-09T00:00:00"/>
    <x v="1"/>
    <s v="Post"/>
    <n v="991.15693060000001"/>
  </r>
  <r>
    <s v="Media"/>
    <s v="Incremental"/>
    <m/>
    <m/>
    <s v="aarki_Post_ios14_5"/>
    <s v="Aarki"/>
    <x v="0"/>
    <s v=" DTC"/>
    <d v="2021-06-10T00:00:00"/>
    <x v="1"/>
    <s v="Post"/>
    <n v="994.82199170000001"/>
  </r>
  <r>
    <s v="Media"/>
    <s v="Incremental"/>
    <m/>
    <m/>
    <s v="aarki_Post_ios14_5"/>
    <s v="Aarki"/>
    <x v="0"/>
    <s v=" DTC"/>
    <d v="2021-06-11T00:00:00"/>
    <x v="1"/>
    <s v="Post"/>
    <n v="989.86557779999998"/>
  </r>
  <r>
    <s v="Media"/>
    <s v="Incremental"/>
    <m/>
    <m/>
    <s v="aarki_Post_ios14_5"/>
    <s v="Aarki"/>
    <x v="0"/>
    <s v=" DTC"/>
    <d v="2021-06-12T00:00:00"/>
    <x v="1"/>
    <s v="Post"/>
    <n v="1001.2681935000001"/>
  </r>
  <r>
    <s v="Media"/>
    <s v="Incremental"/>
    <m/>
    <m/>
    <s v="aarki_Post_ios14_5"/>
    <s v="Aarki"/>
    <x v="0"/>
    <s v=" DTC"/>
    <d v="2021-06-13T00:00:00"/>
    <x v="1"/>
    <s v="Post"/>
    <n v="993.48131939999996"/>
  </r>
  <r>
    <s v="Media"/>
    <s v="Incremental"/>
    <m/>
    <m/>
    <s v="aarki_Post_ios14_5"/>
    <s v="Aarki"/>
    <x v="0"/>
    <s v=" DTC"/>
    <d v="2021-06-14T00:00:00"/>
    <x v="1"/>
    <s v="Post"/>
    <n v="1004.1809506"/>
  </r>
  <r>
    <s v="Media"/>
    <s v="Incremental"/>
    <m/>
    <m/>
    <s v="aarki_Post_ios14_5"/>
    <s v="Aarki"/>
    <x v="0"/>
    <s v=" DTC"/>
    <d v="2021-06-15T00:00:00"/>
    <x v="1"/>
    <s v="Post"/>
    <n v="1005.761357"/>
  </r>
  <r>
    <s v="Media"/>
    <s v="Incremental"/>
    <m/>
    <m/>
    <s v="aarki_Post_ios14_5"/>
    <s v="Aarki"/>
    <x v="0"/>
    <s v=" DTC"/>
    <d v="2021-06-16T00:00:00"/>
    <x v="1"/>
    <s v="Post"/>
    <n v="1012.2554688"/>
  </r>
  <r>
    <s v="Media"/>
    <s v="Incremental"/>
    <m/>
    <m/>
    <s v="aarki_Post_ios14_5"/>
    <s v="Aarki"/>
    <x v="0"/>
    <s v=" DTC"/>
    <d v="2021-06-17T00:00:00"/>
    <x v="1"/>
    <s v="Post"/>
    <n v="1008.2670981"/>
  </r>
  <r>
    <s v="Media"/>
    <s v="Incremental"/>
    <m/>
    <m/>
    <s v="aarki_Post_ios14_5"/>
    <s v="Aarki"/>
    <x v="0"/>
    <s v=" DTC"/>
    <d v="2021-06-18T00:00:00"/>
    <x v="1"/>
    <s v="Post"/>
    <n v="1009.1338016"/>
  </r>
  <r>
    <s v="Media"/>
    <s v="Incremental"/>
    <m/>
    <m/>
    <s v="aarki_Post_ios14_5"/>
    <s v="Aarki"/>
    <x v="0"/>
    <s v=" DTC"/>
    <d v="2021-06-19T00:00:00"/>
    <x v="1"/>
    <s v="Post"/>
    <n v="1001.9773514"/>
  </r>
  <r>
    <s v="Media"/>
    <s v="Incremental"/>
    <m/>
    <m/>
    <s v="aarki_Post_ios14_5"/>
    <s v="Aarki"/>
    <x v="0"/>
    <s v=" DTC"/>
    <d v="2021-06-20T00:00:00"/>
    <x v="1"/>
    <s v="Post"/>
    <n v="971.25238720000004"/>
  </r>
  <r>
    <s v="Media"/>
    <s v="Incremental"/>
    <m/>
    <m/>
    <s v="aarki_Post_ios14_5"/>
    <s v="Aarki"/>
    <x v="0"/>
    <s v=" DTC"/>
    <d v="2021-06-21T00:00:00"/>
    <x v="1"/>
    <s v="Post"/>
    <n v="947.30716719999998"/>
  </r>
  <r>
    <s v="Media"/>
    <s v="Incremental"/>
    <m/>
    <m/>
    <s v="aarki_Post_ios14_5"/>
    <s v="Aarki"/>
    <x v="0"/>
    <s v=" DTC"/>
    <d v="2021-06-22T00:00:00"/>
    <x v="1"/>
    <s v="Post"/>
    <n v="915.4647933"/>
  </r>
  <r>
    <s v="Media"/>
    <s v="Incremental"/>
    <m/>
    <m/>
    <s v="aarki_Post_ios14_5"/>
    <s v="Aarki"/>
    <x v="0"/>
    <s v=" DTC"/>
    <d v="2021-06-23T00:00:00"/>
    <x v="1"/>
    <n v="0"/>
    <n v="871.23144509999997"/>
  </r>
  <r>
    <s v="Media"/>
    <s v="Incremental"/>
    <m/>
    <m/>
    <s v="aarki_Post_ios14_5"/>
    <s v="Aarki"/>
    <x v="0"/>
    <s v=" DTC"/>
    <d v="2021-06-24T00:00:00"/>
    <x v="1"/>
    <n v="0"/>
    <n v="818.95083020000004"/>
  </r>
  <r>
    <s v="Media"/>
    <s v="Incremental"/>
    <m/>
    <m/>
    <s v="aarki_Post_ios14_5"/>
    <s v="Aarki"/>
    <x v="0"/>
    <s v=" DTC"/>
    <d v="2021-06-25T00:00:00"/>
    <x v="1"/>
    <n v="0"/>
    <n v="739.69670410000003"/>
  </r>
  <r>
    <s v="Media"/>
    <s v="Incremental"/>
    <m/>
    <m/>
    <s v="aarki_Post_ios14_5"/>
    <s v="Aarki"/>
    <x v="0"/>
    <s v=" DTC"/>
    <d v="2021-06-26T00:00:00"/>
    <x v="1"/>
    <n v="0"/>
    <n v="650.47648990000005"/>
  </r>
  <r>
    <s v="Media"/>
    <s v="Incremental"/>
    <m/>
    <m/>
    <s v="aarki_Post_ios14_5"/>
    <s v="Aarki"/>
    <x v="0"/>
    <s v=" DTC"/>
    <d v="2021-06-27T00:00:00"/>
    <x v="1"/>
    <n v="0"/>
    <n v="597.92313809999996"/>
  </r>
  <r>
    <s v="Media"/>
    <s v="Incremental"/>
    <m/>
    <m/>
    <s v="aarki_Post_ios14_5"/>
    <s v="Aarki"/>
    <x v="0"/>
    <s v=" DTC"/>
    <d v="2021-06-28T00:00:00"/>
    <x v="1"/>
    <n v="0"/>
    <n v="559.91751850000003"/>
  </r>
  <r>
    <s v="Media"/>
    <s v="Incremental"/>
    <m/>
    <m/>
    <s v="aarki_Post_ios14_5"/>
    <s v="Aarki"/>
    <x v="0"/>
    <s v=" DTC"/>
    <d v="2021-06-29T00:00:00"/>
    <x v="1"/>
    <n v="0"/>
    <n v="533.8092097"/>
  </r>
  <r>
    <s v="Media"/>
    <s v="Incremental"/>
    <m/>
    <m/>
    <s v="aarki_Post_ios14_5"/>
    <s v="Aarki"/>
    <x v="0"/>
    <s v=" DTC"/>
    <d v="2021-06-30T00:00:00"/>
    <x v="1"/>
    <n v="0"/>
    <n v="496.8612559"/>
  </r>
  <r>
    <s v="Media"/>
    <s v="Incremental"/>
    <m/>
    <m/>
    <s v="aarki_Post_ios14_5"/>
    <s v="Aarki"/>
    <x v="0"/>
    <s v=" DTC"/>
    <d v="2021-07-01T00:00:00"/>
    <x v="1"/>
    <n v="0"/>
    <n v="449.39659339999997"/>
  </r>
  <r>
    <s v="Media"/>
    <s v="Incremental"/>
    <m/>
    <m/>
    <s v="aarki_Post_ios14_5"/>
    <s v="Aarki"/>
    <x v="0"/>
    <s v=" DTC"/>
    <d v="2021-07-02T00:00:00"/>
    <x v="1"/>
    <n v="0"/>
    <n v="403.32087610000002"/>
  </r>
  <r>
    <s v="Media"/>
    <s v="Incremental"/>
    <m/>
    <m/>
    <s v="aarki_Post_ios14_5"/>
    <s v="Aarki"/>
    <x v="0"/>
    <s v=" DTC"/>
    <d v="2021-07-03T00:00:00"/>
    <x v="1"/>
    <n v="0"/>
    <n v="369.93779510000002"/>
  </r>
  <r>
    <s v="Media"/>
    <s v="Incremental"/>
    <m/>
    <m/>
    <s v="aarki_Post_ios14_5"/>
    <s v="Aarki"/>
    <x v="0"/>
    <s v=" DTC"/>
    <d v="2021-07-04T00:00:00"/>
    <x v="1"/>
    <n v="0"/>
    <n v="353.1316865"/>
  </r>
  <r>
    <s v="Media"/>
    <s v="Incremental"/>
    <m/>
    <m/>
    <s v="aarki_Post_ios14_5"/>
    <s v="Aarki"/>
    <x v="0"/>
    <s v=" DTC"/>
    <d v="2021-07-05T00:00:00"/>
    <x v="1"/>
    <n v="0"/>
    <n v="353.82339899999999"/>
  </r>
  <r>
    <s v="Media"/>
    <s v="Incremental"/>
    <m/>
    <m/>
    <s v="aarki_Post_ios14_5"/>
    <s v="Aarki"/>
    <x v="0"/>
    <s v=" DTC"/>
    <d v="2021-07-06T00:00:00"/>
    <x v="1"/>
    <n v="0"/>
    <n v="372.34959700000002"/>
  </r>
  <r>
    <s v="Media"/>
    <s v="Incremental"/>
    <m/>
    <m/>
    <s v="aarki_Post_ios14_5"/>
    <s v="Aarki"/>
    <x v="0"/>
    <s v=" DTC"/>
    <d v="2021-07-07T00:00:00"/>
    <x v="1"/>
    <n v="0"/>
    <n v="409.79285809999999"/>
  </r>
  <r>
    <s v="Media"/>
    <s v="Incremental"/>
    <m/>
    <m/>
    <s v="aarki_Post_ios14_5"/>
    <s v="Aarki"/>
    <x v="0"/>
    <s v=" DTC"/>
    <d v="2021-07-08T00:00:00"/>
    <x v="1"/>
    <n v="0"/>
    <n v="454.32580150000001"/>
  </r>
  <r>
    <s v="Media"/>
    <s v="Incremental"/>
    <m/>
    <m/>
    <s v="aarki_Post_ios14_5"/>
    <s v="Aarki"/>
    <x v="0"/>
    <s v=" DTC"/>
    <d v="2021-07-09T00:00:00"/>
    <x v="1"/>
    <n v="0"/>
    <n v="506.96495579999998"/>
  </r>
  <r>
    <s v="Media"/>
    <s v="Incremental"/>
    <m/>
    <m/>
    <s v="aarki_Post_ios14_5"/>
    <s v="Aarki"/>
    <x v="0"/>
    <s v=" DTC"/>
    <d v="2021-07-10T00:00:00"/>
    <x v="1"/>
    <n v="0"/>
    <n v="534.83914130000005"/>
  </r>
  <r>
    <s v="Media"/>
    <s v="Incremental"/>
    <m/>
    <m/>
    <s v="aarki_Post_ios14_5"/>
    <s v="Aarki"/>
    <x v="0"/>
    <s v=" DTC"/>
    <d v="2021-07-11T00:00:00"/>
    <x v="1"/>
    <n v="0"/>
    <n v="542.45189879999998"/>
  </r>
  <r>
    <s v="Media"/>
    <s v="Incremental"/>
    <m/>
    <m/>
    <s v="aarki_Post_ios14_5"/>
    <s v="Aarki"/>
    <x v="0"/>
    <s v=" DTC"/>
    <d v="2021-07-12T00:00:00"/>
    <x v="1"/>
    <n v="0"/>
    <n v="530.19251510000004"/>
  </r>
  <r>
    <s v="Media"/>
    <s v="Incremental"/>
    <m/>
    <m/>
    <s v="aarki_Post_ios14_5"/>
    <s v="Aarki"/>
    <x v="0"/>
    <s v=" DTC"/>
    <d v="2021-07-13T00:00:00"/>
    <x v="1"/>
    <n v="0"/>
    <n v="549.26600389999999"/>
  </r>
  <r>
    <s v="Media"/>
    <s v="Incremental"/>
    <m/>
    <m/>
    <s v="aarki_Post_ios14_5"/>
    <s v="Aarki"/>
    <x v="0"/>
    <s v=" DTC"/>
    <d v="2021-07-14T00:00:00"/>
    <x v="1"/>
    <n v="0"/>
    <n v="541.42093839999995"/>
  </r>
  <r>
    <s v="Media"/>
    <s v="Incremental"/>
    <m/>
    <m/>
    <s v="aarki_Post_ios14_5"/>
    <s v="Aarki"/>
    <x v="0"/>
    <s v=" DTC"/>
    <d v="2021-07-15T00:00:00"/>
    <x v="1"/>
    <n v="0"/>
    <n v="541.71299859999999"/>
  </r>
  <r>
    <s v="Media"/>
    <s v="Incremental"/>
    <m/>
    <m/>
    <s v="aarki_Post_ios14_5"/>
    <s v="Aarki"/>
    <x v="0"/>
    <s v=" DTC"/>
    <d v="2021-07-16T00:00:00"/>
    <x v="1"/>
    <n v="0"/>
    <n v="543.54803389999995"/>
  </r>
  <r>
    <s v="Media"/>
    <s v="Incremental"/>
    <m/>
    <m/>
    <s v="aarki_Post_ios14_5"/>
    <s v="Aarki"/>
    <x v="0"/>
    <s v=" DTC"/>
    <d v="2021-07-17T00:00:00"/>
    <x v="1"/>
    <n v="0"/>
    <n v="563.35374950000005"/>
  </r>
  <r>
    <s v="Media"/>
    <s v="Incremental"/>
    <m/>
    <m/>
    <s v="aarki_Post_ios14_5"/>
    <s v="Aarki"/>
    <x v="0"/>
    <s v=" DTC"/>
    <d v="2021-07-18T00:00:00"/>
    <x v="1"/>
    <n v="0"/>
    <n v="582.32784749999996"/>
  </r>
  <r>
    <s v="Media"/>
    <s v="Incremental"/>
    <m/>
    <m/>
    <s v="aarki_Post_ios14_5"/>
    <s v="Aarki"/>
    <x v="0"/>
    <s v=" DTC"/>
    <d v="2021-07-19T00:00:00"/>
    <x v="1"/>
    <n v="0"/>
    <n v="568.92228829999999"/>
  </r>
  <r>
    <s v="Media"/>
    <s v="Incremental"/>
    <m/>
    <m/>
    <s v="aarki_Post_ios14_5"/>
    <s v="Aarki"/>
    <x v="0"/>
    <s v=" DTC"/>
    <d v="2021-07-20T00:00:00"/>
    <x v="1"/>
    <n v="0"/>
    <n v="602.87399459999995"/>
  </r>
  <r>
    <s v="Media"/>
    <s v="Incremental"/>
    <m/>
    <m/>
    <s v="aarki_Post_ios14_5"/>
    <s v="Aarki"/>
    <x v="0"/>
    <s v=" DTC"/>
    <d v="2021-07-21T00:00:00"/>
    <x v="1"/>
    <n v="0"/>
    <n v="648.54187630000001"/>
  </r>
  <r>
    <s v="Media"/>
    <s v="Incremental"/>
    <m/>
    <m/>
    <s v="aarki_Post_ios14_5"/>
    <s v="Aarki"/>
    <x v="0"/>
    <s v=" DTC"/>
    <d v="2021-07-22T00:00:00"/>
    <x v="1"/>
    <n v="0"/>
    <n v="713.24358089999998"/>
  </r>
  <r>
    <s v="Media"/>
    <s v="Incremental"/>
    <m/>
    <m/>
    <s v="aarki_Post_ios14_5"/>
    <s v="Aarki"/>
    <x v="0"/>
    <s v=" DTC"/>
    <d v="2021-07-23T00:00:00"/>
    <x v="1"/>
    <n v="0"/>
    <n v="787.31357590000005"/>
  </r>
  <r>
    <s v="Media"/>
    <s v="Incremental"/>
    <m/>
    <m/>
    <s v="aarki_Post_ios14_5"/>
    <s v="Aarki"/>
    <x v="0"/>
    <s v=" DTC"/>
    <d v="2021-07-24T00:00:00"/>
    <x v="1"/>
    <n v="0"/>
    <n v="868.64574870000001"/>
  </r>
  <r>
    <s v="Media"/>
    <s v="Incremental"/>
    <m/>
    <m/>
    <s v="aarki_Post_ios14_5"/>
    <s v="Aarki"/>
    <x v="0"/>
    <s v=" DTC"/>
    <d v="2021-07-25T00:00:00"/>
    <x v="1"/>
    <n v="0"/>
    <n v="960.70654039999999"/>
  </r>
  <r>
    <s v="Media"/>
    <s v="Incremental"/>
    <m/>
    <m/>
    <s v="aarki_Post_ios14_5"/>
    <s v="Aarki"/>
    <x v="0"/>
    <s v=" DTC"/>
    <d v="2021-07-26T00:00:00"/>
    <x v="1"/>
    <n v="0"/>
    <n v="970.70612930000004"/>
  </r>
  <r>
    <s v="Media"/>
    <s v="Incremental"/>
    <m/>
    <m/>
    <s v="aarki_Post_ios14_5"/>
    <s v="Aarki"/>
    <x v="0"/>
    <s v=" DTC"/>
    <d v="2021-07-27T00:00:00"/>
    <x v="1"/>
    <n v="0"/>
    <n v="984.85099090000006"/>
  </r>
  <r>
    <s v="Media"/>
    <s v="Incremental"/>
    <m/>
    <m/>
    <s v="aarki_Post_ios14_5"/>
    <s v="Aarki"/>
    <x v="0"/>
    <s v=" DTC"/>
    <d v="2021-07-28T00:00:00"/>
    <x v="1"/>
    <n v="0"/>
    <n v="1022.2987005"/>
  </r>
  <r>
    <s v="Media"/>
    <s v="Incremental"/>
    <m/>
    <m/>
    <s v="aarki_Post_ios14_5"/>
    <s v="Aarki"/>
    <x v="0"/>
    <s v=" DTC"/>
    <d v="2021-07-29T00:00:00"/>
    <x v="1"/>
    <n v="0"/>
    <n v="1061.3598003"/>
  </r>
  <r>
    <s v="Media"/>
    <s v="Incremental"/>
    <m/>
    <m/>
    <s v="aarki_Post_ios14_5"/>
    <s v="Aarki"/>
    <x v="0"/>
    <s v=" DTC"/>
    <d v="2021-07-30T00:00:00"/>
    <x v="1"/>
    <n v="0"/>
    <n v="1109.5678433999999"/>
  </r>
  <r>
    <s v="Media"/>
    <s v="Incremental"/>
    <m/>
    <m/>
    <s v="aarki_Post_ios14_5"/>
    <s v="Aarki"/>
    <x v="0"/>
    <s v=" DTC"/>
    <d v="2021-07-31T00:00:00"/>
    <x v="1"/>
    <n v="0"/>
    <n v="1141.1568188000001"/>
  </r>
  <r>
    <s v="Media"/>
    <s v="Incremental"/>
    <m/>
    <m/>
    <s v="aarki_Post_ios14_5"/>
    <s v="Aarki"/>
    <x v="0"/>
    <s v=" DTC"/>
    <d v="2021-08-01T00:00:00"/>
    <x v="1"/>
    <n v="0"/>
    <n v="1118.9337769000001"/>
  </r>
  <r>
    <s v="Media"/>
    <s v="Incremental"/>
    <m/>
    <m/>
    <s v="aarki_Post_ios14_5"/>
    <s v="Aarki"/>
    <x v="0"/>
    <s v=" DTC"/>
    <d v="2021-08-02T00:00:00"/>
    <x v="1"/>
    <n v="0"/>
    <n v="1087.891582"/>
  </r>
  <r>
    <s v="Media"/>
    <s v="Incremental"/>
    <m/>
    <m/>
    <s v="aarki_Post_ios14_5"/>
    <s v="Aarki"/>
    <x v="0"/>
    <s v=" DTC"/>
    <d v="2021-08-03T00:00:00"/>
    <x v="1"/>
    <n v="0"/>
    <n v="1063.4994412000001"/>
  </r>
  <r>
    <s v="Media"/>
    <s v="Incremental"/>
    <m/>
    <m/>
    <s v="aarki_Post_ios14_5"/>
    <s v="Aarki"/>
    <x v="0"/>
    <s v=" DTC"/>
    <d v="2021-08-04T00:00:00"/>
    <x v="1"/>
    <n v="0"/>
    <n v="1063.0369146999999"/>
  </r>
  <r>
    <s v="Media"/>
    <s v="Incremental"/>
    <m/>
    <m/>
    <s v="aarki_Post_ios14_5"/>
    <s v="Aarki"/>
    <x v="0"/>
    <s v=" DTC"/>
    <d v="2021-08-05T00:00:00"/>
    <x v="1"/>
    <n v="0"/>
    <n v="1062.1149172999999"/>
  </r>
  <r>
    <s v="Media"/>
    <s v="Incremental"/>
    <m/>
    <m/>
    <s v="aarki_Post_ios14_5"/>
    <s v="Aarki"/>
    <x v="0"/>
    <s v=" DTC"/>
    <d v="2021-08-06T00:00:00"/>
    <x v="1"/>
    <n v="0"/>
    <n v="1040.4481125"/>
  </r>
  <r>
    <s v="Media"/>
    <s v="Incremental"/>
    <m/>
    <m/>
    <s v="aarki_Post_ios14_5"/>
    <s v="Aarki"/>
    <x v="0"/>
    <s v=" DTC"/>
    <d v="2021-08-07T00:00:00"/>
    <x v="1"/>
    <n v="0"/>
    <n v="1030.0475885000001"/>
  </r>
  <r>
    <s v="Media"/>
    <s v="Incremental"/>
    <m/>
    <m/>
    <s v="aarki_Post_ios14_5"/>
    <s v="Aarki"/>
    <x v="0"/>
    <s v=" DTC"/>
    <d v="2021-08-08T00:00:00"/>
    <x v="1"/>
    <n v="0"/>
    <n v="1028.3341236000001"/>
  </r>
  <r>
    <s v="Media"/>
    <s v="Incremental"/>
    <m/>
    <m/>
    <s v="aarki_Post_ios14_5"/>
    <s v="Aarki"/>
    <x v="0"/>
    <s v=" DTC"/>
    <d v="2021-08-09T00:00:00"/>
    <x v="1"/>
    <n v="0"/>
    <n v="1026.375693"/>
  </r>
  <r>
    <s v="Media"/>
    <s v="Incremental"/>
    <m/>
    <m/>
    <s v="aarki_Post_ios14_5"/>
    <s v="Aarki"/>
    <x v="0"/>
    <s v=" DTC"/>
    <d v="2021-08-10T00:00:00"/>
    <x v="1"/>
    <n v="0"/>
    <n v="1036.4298965"/>
  </r>
  <r>
    <s v="Media"/>
    <s v="Incremental"/>
    <m/>
    <m/>
    <s v="aarki_Post_ios14_5"/>
    <s v="Aarki"/>
    <x v="0"/>
    <s v=" DTC"/>
    <d v="2021-08-11T00:00:00"/>
    <x v="1"/>
    <n v="0"/>
    <n v="1041.3885465000001"/>
  </r>
  <r>
    <s v="Media"/>
    <s v="Incremental"/>
    <m/>
    <m/>
    <s v="aarki_Post_ios14_5"/>
    <s v="Aarki"/>
    <x v="0"/>
    <s v=" DTC"/>
    <d v="2021-08-12T00:00:00"/>
    <x v="1"/>
    <n v="0"/>
    <n v="1059.3055715999999"/>
  </r>
  <r>
    <s v="Media"/>
    <s v="Incremental"/>
    <m/>
    <m/>
    <s v="aarki_Post_ios14_5"/>
    <s v="Aarki"/>
    <x v="0"/>
    <s v=" DTC"/>
    <d v="2021-08-13T00:00:00"/>
    <x v="1"/>
    <n v="0"/>
    <n v="1064.8418325"/>
  </r>
  <r>
    <s v="Media"/>
    <s v="Incremental"/>
    <m/>
    <m/>
    <s v="aarki_Post_ios14_5"/>
    <s v="Aarki"/>
    <x v="0"/>
    <s v=" DTC"/>
    <d v="2021-08-14T00:00:00"/>
    <x v="1"/>
    <n v="0"/>
    <n v="1081.3475963999999"/>
  </r>
  <r>
    <s v="Media"/>
    <s v="Incremental"/>
    <m/>
    <m/>
    <s v="aarki_Post_ios14_5"/>
    <s v="Aarki"/>
    <x v="0"/>
    <s v=" DTC"/>
    <d v="2021-08-15T00:00:00"/>
    <x v="1"/>
    <n v="0"/>
    <n v="1108.4443223000001"/>
  </r>
  <r>
    <s v="Media"/>
    <s v="Incremental"/>
    <m/>
    <m/>
    <s v="aarki_Post_ios14_5"/>
    <s v="Aarki"/>
    <x v="0"/>
    <s v=" DTC"/>
    <d v="2021-08-16T00:00:00"/>
    <x v="1"/>
    <n v="0"/>
    <n v="1135.2030162000001"/>
  </r>
  <r>
    <s v="Media"/>
    <s v="Incremental"/>
    <m/>
    <m/>
    <s v="aarki_Post_ios14_5"/>
    <s v="Aarki"/>
    <x v="0"/>
    <s v=" DTC"/>
    <d v="2021-08-17T00:00:00"/>
    <x v="1"/>
    <n v="0"/>
    <n v="1174.8351714"/>
  </r>
  <r>
    <s v="Media"/>
    <s v="Incremental"/>
    <m/>
    <m/>
    <s v="aarki_Post_ios14_5"/>
    <s v="Aarki"/>
    <x v="0"/>
    <s v=" DTC"/>
    <d v="2021-08-18T00:00:00"/>
    <x v="1"/>
    <n v="0"/>
    <n v="1228.4864161999999"/>
  </r>
  <r>
    <s v="Media"/>
    <s v="Incremental"/>
    <m/>
    <m/>
    <s v="aarki_Post_ios14_5"/>
    <s v="Aarki"/>
    <x v="0"/>
    <s v=" DTC"/>
    <d v="2021-08-19T00:00:00"/>
    <x v="1"/>
    <n v="0"/>
    <n v="1275.4660342"/>
  </r>
  <r>
    <s v="Media"/>
    <s v="Incremental"/>
    <m/>
    <m/>
    <s v="aarki_Post_ios14_5"/>
    <s v="Aarki"/>
    <x v="0"/>
    <s v=" DTC"/>
    <d v="2021-08-20T00:00:00"/>
    <x v="1"/>
    <n v="0"/>
    <n v="1300.1446148"/>
  </r>
  <r>
    <s v="Media"/>
    <s v="Incremental"/>
    <m/>
    <m/>
    <s v="aarki_Post_ios14_5"/>
    <s v="Aarki"/>
    <x v="0"/>
    <s v=" DTC"/>
    <d v="2021-08-21T00:00:00"/>
    <x v="1"/>
    <n v="0"/>
    <n v="1370.3936596000001"/>
  </r>
  <r>
    <s v="Media"/>
    <s v="Incremental"/>
    <m/>
    <m/>
    <s v="aarki_Post_ios14_5"/>
    <s v="Aarki"/>
    <x v="0"/>
    <s v=" DTC"/>
    <d v="2021-08-22T00:00:00"/>
    <x v="1"/>
    <n v="0"/>
    <n v="1530.6216979999999"/>
  </r>
  <r>
    <s v="Media"/>
    <s v="Incremental"/>
    <m/>
    <m/>
    <s v="aarki_Post_ios14_5"/>
    <s v="Aarki"/>
    <x v="0"/>
    <s v=" DTC"/>
    <d v="2021-08-23T00:00:00"/>
    <x v="1"/>
    <n v="0"/>
    <n v="1601.2734143"/>
  </r>
  <r>
    <s v="Media"/>
    <s v="Incremental"/>
    <m/>
    <m/>
    <s v="aarki_Post_ios14_5"/>
    <s v="Aarki"/>
    <x v="0"/>
    <s v=" DTC"/>
    <d v="2021-08-24T00:00:00"/>
    <x v="1"/>
    <n v="0"/>
    <n v="1648.4335566"/>
  </r>
  <r>
    <s v="Media"/>
    <s v="Incremental"/>
    <m/>
    <m/>
    <s v="aarki_Post_ios14_5"/>
    <s v="Aarki"/>
    <x v="0"/>
    <s v=" DTC"/>
    <d v="2021-08-25T00:00:00"/>
    <x v="1"/>
    <n v="0"/>
    <n v="1676.6173421999999"/>
  </r>
  <r>
    <s v="Media"/>
    <s v="Incremental"/>
    <m/>
    <m/>
    <s v="aarki_Post_ios14_5"/>
    <s v="Aarki"/>
    <x v="0"/>
    <s v=" DTC"/>
    <d v="2021-08-26T00:00:00"/>
    <x v="1"/>
    <n v="0"/>
    <n v="1652.8414461"/>
  </r>
  <r>
    <s v="Media"/>
    <s v="Incremental"/>
    <m/>
    <m/>
    <s v="aarki_Post_ios14_5"/>
    <s v="Aarki"/>
    <x v="0"/>
    <s v=" DTC"/>
    <d v="2021-08-27T00:00:00"/>
    <x v="1"/>
    <n v="0"/>
    <n v="1637.0784649"/>
  </r>
  <r>
    <s v="Media"/>
    <s v="Incremental"/>
    <m/>
    <m/>
    <s v="aarki_Post_ios14_5"/>
    <s v="Aarki"/>
    <x v="0"/>
    <s v=" DTC"/>
    <d v="2021-08-28T00:00:00"/>
    <x v="1"/>
    <n v="0"/>
    <n v="1606.4477555000001"/>
  </r>
  <r>
    <s v="Media"/>
    <s v="Incremental"/>
    <m/>
    <m/>
    <s v="aarki_Post_ios14_5"/>
    <s v="Aarki"/>
    <x v="0"/>
    <s v=" DTC"/>
    <d v="2021-08-29T00:00:00"/>
    <x v="1"/>
    <n v="0"/>
    <n v="1620.4494993000001"/>
  </r>
  <r>
    <s v="Media"/>
    <s v="Incremental"/>
    <m/>
    <m/>
    <s v="aarki_Post_ios14_5"/>
    <s v="Aarki"/>
    <x v="0"/>
    <s v=" DTC"/>
    <d v="2021-08-30T00:00:00"/>
    <x v="1"/>
    <n v="0"/>
    <n v="1659.6747507"/>
  </r>
  <r>
    <s v="Media"/>
    <s v="Incremental"/>
    <m/>
    <m/>
    <s v="aarki_Post_ios14_5"/>
    <s v="Aarki"/>
    <x v="0"/>
    <s v=" DTC"/>
    <d v="2021-08-31T00:00:00"/>
    <x v="1"/>
    <n v="0"/>
    <n v="1686.8128813999999"/>
  </r>
  <r>
    <s v="Media"/>
    <s v="Incremental"/>
    <m/>
    <m/>
    <s v="aarki_Post_ios14_5"/>
    <s v="Aarki"/>
    <x v="0"/>
    <s v=" DTC"/>
    <d v="2021-09-01T00:00:00"/>
    <x v="1"/>
    <n v="0"/>
    <n v="1685.4504374999999"/>
  </r>
  <r>
    <s v="Media"/>
    <s v="Incremental"/>
    <m/>
    <m/>
    <s v="aarki_Post_ios14_5"/>
    <s v="Aarki"/>
    <x v="0"/>
    <s v=" DTC"/>
    <d v="2021-09-02T00:00:00"/>
    <x v="1"/>
    <n v="0"/>
    <n v="1644.1293439000001"/>
  </r>
  <r>
    <s v="Media"/>
    <s v="Incremental"/>
    <m/>
    <m/>
    <s v="aarki_Post_ios14_5"/>
    <s v="Aarki"/>
    <x v="0"/>
    <s v=" DTC"/>
    <d v="2021-09-03T00:00:00"/>
    <x v="1"/>
    <n v="0"/>
    <n v="1565.8645282"/>
  </r>
  <r>
    <s v="Media"/>
    <s v="Incremental"/>
    <m/>
    <m/>
    <s v="aarki_Post_ios14_5"/>
    <s v="Aarki"/>
    <x v="0"/>
    <s v=" DTC"/>
    <d v="2021-09-04T00:00:00"/>
    <x v="1"/>
    <n v="0"/>
    <n v="1580.4021554999999"/>
  </r>
  <r>
    <s v="Media"/>
    <s v="Incremental"/>
    <m/>
    <m/>
    <s v="aarki_Post_ios14_5"/>
    <s v="Aarki"/>
    <x v="0"/>
    <s v=" DTC"/>
    <d v="2021-09-05T00:00:00"/>
    <x v="1"/>
    <n v="0"/>
    <n v="1620.4728809999999"/>
  </r>
  <r>
    <s v="Media"/>
    <s v="Incremental"/>
    <m/>
    <m/>
    <s v="aarki_Post_ios14_5"/>
    <s v="Aarki"/>
    <x v="0"/>
    <s v=" DTC"/>
    <d v="2021-09-06T00:00:00"/>
    <x v="1"/>
    <n v="0"/>
    <n v="1672.9508909000001"/>
  </r>
  <r>
    <s v="Media"/>
    <s v="Incremental"/>
    <m/>
    <m/>
    <s v="aarki_Post_ios14_5"/>
    <s v="Aarki"/>
    <x v="0"/>
    <s v=" DTC"/>
    <d v="2021-09-07T00:00:00"/>
    <x v="1"/>
    <n v="0"/>
    <n v="1734.3485000000001"/>
  </r>
  <r>
    <s v="Media"/>
    <s v="Incremental"/>
    <m/>
    <m/>
    <s v="aarki_Post_ios14_5"/>
    <s v="Aarki"/>
    <x v="0"/>
    <s v=" DTC"/>
    <d v="2021-09-08T00:00:00"/>
    <x v="1"/>
    <n v="0"/>
    <n v="1774.3486089999999"/>
  </r>
  <r>
    <s v="Media"/>
    <s v="Incremental"/>
    <m/>
    <m/>
    <s v="aarki_Post_ios14_5"/>
    <s v="Aarki"/>
    <x v="0"/>
    <s v=" DTC"/>
    <d v="2021-09-09T00:00:00"/>
    <x v="1"/>
    <n v="0"/>
    <n v="1835.4570392999999"/>
  </r>
  <r>
    <s v="Media"/>
    <s v="Incremental"/>
    <m/>
    <m/>
    <s v="aarki_Post_ios14_5"/>
    <s v="Aarki"/>
    <x v="0"/>
    <s v=" DTC"/>
    <d v="2021-09-10T00:00:00"/>
    <x v="1"/>
    <n v="0"/>
    <n v="1893.5513137"/>
  </r>
  <r>
    <s v="Media"/>
    <s v="Incremental"/>
    <m/>
    <m/>
    <s v="aarki_Post_ios14_5"/>
    <s v="Aarki"/>
    <x v="0"/>
    <s v=" DTC"/>
    <d v="2021-09-11T00:00:00"/>
    <x v="1"/>
    <n v="0"/>
    <n v="1923.3418807999999"/>
  </r>
  <r>
    <s v="Media"/>
    <s v="Incremental"/>
    <m/>
    <m/>
    <s v="aarki_Post_ios14_5"/>
    <s v="Aarki"/>
    <x v="0"/>
    <s v=" DTC"/>
    <d v="2021-09-12T00:00:00"/>
    <x v="1"/>
    <n v="0"/>
    <n v="2011.8062437000001"/>
  </r>
  <r>
    <s v="Media"/>
    <s v="Incremental"/>
    <m/>
    <m/>
    <s v="aarki_Post_ios14_5"/>
    <s v="Aarki"/>
    <x v="0"/>
    <s v=" DTC"/>
    <d v="2021-09-13T00:00:00"/>
    <x v="1"/>
    <n v="0"/>
    <n v="2105.4256951000002"/>
  </r>
  <r>
    <s v="Media"/>
    <s v="Incremental"/>
    <m/>
    <m/>
    <s v="aarki_Post_ios14_5"/>
    <s v="Aarki"/>
    <x v="0"/>
    <s v=" DTC"/>
    <d v="2021-09-14T00:00:00"/>
    <x v="1"/>
    <n v="0"/>
    <n v="2127.0378807000002"/>
  </r>
  <r>
    <s v="Media"/>
    <s v="Incremental"/>
    <m/>
    <m/>
    <s v="aarki_Post_ios14_5"/>
    <s v="Aarki"/>
    <x v="0"/>
    <s v=" DTC"/>
    <d v="2021-09-15T00:00:00"/>
    <x v="1"/>
    <n v="0"/>
    <n v="2223.793987"/>
  </r>
  <r>
    <s v="Media"/>
    <s v="Incremental"/>
    <m/>
    <m/>
    <s v="aarki_Post_ios14_5"/>
    <s v="Aarki"/>
    <x v="0"/>
    <s v=" DTC"/>
    <d v="2021-09-16T00:00:00"/>
    <x v="1"/>
    <n v="0"/>
    <n v="2222.8955274999998"/>
  </r>
  <r>
    <s v="Media"/>
    <s v="Incremental"/>
    <m/>
    <m/>
    <s v="aarki_Post_ios14_5"/>
    <s v="Aarki"/>
    <x v="0"/>
    <s v=" DTC"/>
    <d v="2021-09-17T00:00:00"/>
    <x v="1"/>
    <n v="0"/>
    <n v="2318.6607938000002"/>
  </r>
  <r>
    <s v="Media"/>
    <s v="Incremental"/>
    <m/>
    <m/>
    <s v="aarki_Post_ios14_5"/>
    <s v="Aarki"/>
    <x v="0"/>
    <s v=" DTC"/>
    <d v="2021-09-18T00:00:00"/>
    <x v="1"/>
    <n v="0"/>
    <n v="2452.7887262999998"/>
  </r>
  <r>
    <s v="Media"/>
    <s v="Incremental"/>
    <m/>
    <m/>
    <s v="aarki_Post_ios14_5"/>
    <s v="Aarki"/>
    <x v="0"/>
    <s v=" DTC"/>
    <d v="2021-09-19T00:00:00"/>
    <x v="1"/>
    <n v="0"/>
    <n v="2428.5236457000001"/>
  </r>
  <r>
    <s v="Media"/>
    <s v="Incremental"/>
    <m/>
    <m/>
    <s v="aarki_Post_ios14_5"/>
    <s v="Aarki"/>
    <x v="0"/>
    <s v=" DTC"/>
    <d v="2021-09-20T00:00:00"/>
    <x v="1"/>
    <n v="0"/>
    <n v="2561.4958526999999"/>
  </r>
  <r>
    <s v="Media"/>
    <s v="Incremental"/>
    <m/>
    <m/>
    <s v="aarki_Post_ios14_5"/>
    <s v="Aarki"/>
    <x v="0"/>
    <s v=" DTC"/>
    <d v="2021-09-21T00:00:00"/>
    <x v="1"/>
    <n v="0"/>
    <n v="2700.0202499000002"/>
  </r>
  <r>
    <s v="Media"/>
    <s v="Incremental"/>
    <m/>
    <m/>
    <s v="aarki_Post_ios14_5"/>
    <s v="Aarki"/>
    <x v="0"/>
    <s v=" DTC"/>
    <d v="2021-09-22T00:00:00"/>
    <x v="1"/>
    <n v="0"/>
    <n v="2907.4419035000001"/>
  </r>
  <r>
    <s v="Media"/>
    <s v="Incremental"/>
    <m/>
    <m/>
    <s v="aarki_Post_ios14_5"/>
    <s v="Aarki"/>
    <x v="0"/>
    <s v=" DTC"/>
    <d v="2021-09-23T00:00:00"/>
    <x v="1"/>
    <n v="0"/>
    <n v="3159.9942667999999"/>
  </r>
  <r>
    <s v="Media"/>
    <s v="Incremental"/>
    <m/>
    <m/>
    <s v="aarki_Post_ios14_5"/>
    <s v="Aarki"/>
    <x v="0"/>
    <s v=" DTC"/>
    <d v="2021-09-24T00:00:00"/>
    <x v="1"/>
    <n v="0"/>
    <n v="3370.5889272999998"/>
  </r>
  <r>
    <s v="Media"/>
    <s v="Incremental"/>
    <m/>
    <m/>
    <s v="aarki_Post_ios14_5"/>
    <s v="Aarki"/>
    <x v="0"/>
    <s v=" DTC"/>
    <d v="2021-09-25T00:00:00"/>
    <x v="1"/>
    <n v="0"/>
    <n v="3657.5116054999999"/>
  </r>
  <r>
    <s v="Media"/>
    <s v="Incremental"/>
    <m/>
    <m/>
    <s v="aarki_Post_ios14_5"/>
    <s v="Aarki"/>
    <x v="0"/>
    <s v=" DTC"/>
    <d v="2021-09-26T00:00:00"/>
    <x v="1"/>
    <n v="0"/>
    <n v="3850.3762889"/>
  </r>
  <r>
    <s v="Media"/>
    <s v="Incremental"/>
    <m/>
    <m/>
    <s v="aarki_Post_ios14_5"/>
    <s v="Aarki"/>
    <x v="0"/>
    <s v=" DTC"/>
    <d v="2021-09-27T00:00:00"/>
    <x v="1"/>
    <n v="0"/>
    <n v="3986.9184928"/>
  </r>
  <r>
    <s v="Media"/>
    <s v="Incremental"/>
    <m/>
    <m/>
    <s v="aarki_Post_ios14_5"/>
    <s v="Aarki"/>
    <x v="0"/>
    <s v=" DTC"/>
    <d v="2021-09-28T00:00:00"/>
    <x v="1"/>
    <n v="0"/>
    <n v="4148.5470784999998"/>
  </r>
  <r>
    <s v="Media"/>
    <s v="Incremental"/>
    <m/>
    <m/>
    <s v="aarki_Post_ios14_5"/>
    <s v="Aarki"/>
    <x v="0"/>
    <s v=" DTC"/>
    <d v="2021-09-29T00:00:00"/>
    <x v="1"/>
    <n v="0"/>
    <n v="4033.5499178"/>
  </r>
  <r>
    <s v="Media"/>
    <s v="Incremental"/>
    <m/>
    <m/>
    <s v="aarki_Post_ios14_5"/>
    <s v="Aarki"/>
    <x v="0"/>
    <s v=" DTC"/>
    <d v="2021-09-30T00:00:00"/>
    <x v="1"/>
    <n v="0"/>
    <n v="3983.7102601000001"/>
  </r>
  <r>
    <s v="Media"/>
    <s v="Incremental"/>
    <m/>
    <m/>
    <s v="aarki_Pre_ios14_5"/>
    <s v="Aarki"/>
    <x v="0"/>
    <s v=" DTC"/>
    <d v="2021-03-01T00:00:00"/>
    <x v="0"/>
    <s v="Pre"/>
    <n v="838.02917520000005"/>
  </r>
  <r>
    <s v="Media"/>
    <s v="Incremental"/>
    <m/>
    <m/>
    <s v="aarki_Pre_ios14_5"/>
    <s v="Aarki"/>
    <x v="0"/>
    <s v=" DTC"/>
    <d v="2021-03-02T00:00:00"/>
    <x v="0"/>
    <s v="Pre"/>
    <n v="795.44496900000001"/>
  </r>
  <r>
    <s v="Media"/>
    <s v="Incremental"/>
    <m/>
    <m/>
    <s v="aarki_Pre_ios14_5"/>
    <s v="Aarki"/>
    <x v="0"/>
    <s v=" DTC"/>
    <d v="2021-03-03T00:00:00"/>
    <x v="0"/>
    <s v="Pre"/>
    <n v="781.15469780000001"/>
  </r>
  <r>
    <s v="Media"/>
    <s v="Incremental"/>
    <m/>
    <m/>
    <s v="aarki_Pre_ios14_5"/>
    <s v="Aarki"/>
    <x v="0"/>
    <s v=" DTC"/>
    <d v="2021-03-04T00:00:00"/>
    <x v="0"/>
    <s v="Pre"/>
    <n v="699.91786309999998"/>
  </r>
  <r>
    <s v="Media"/>
    <s v="Incremental"/>
    <m/>
    <m/>
    <s v="aarki_Pre_ios14_5"/>
    <s v="Aarki"/>
    <x v="0"/>
    <s v=" DTC"/>
    <d v="2021-03-05T00:00:00"/>
    <x v="0"/>
    <s v="Pre"/>
    <n v="687.22817350000003"/>
  </r>
  <r>
    <s v="Media"/>
    <s v="Incremental"/>
    <m/>
    <m/>
    <s v="aarki_Pre_ios14_5"/>
    <s v="Aarki"/>
    <x v="0"/>
    <s v=" DTC"/>
    <d v="2021-03-06T00:00:00"/>
    <x v="0"/>
    <s v="Pre"/>
    <n v="672.48397890000001"/>
  </r>
  <r>
    <s v="Media"/>
    <s v="Incremental"/>
    <m/>
    <m/>
    <s v="aarki_Pre_ios14_5"/>
    <s v="Aarki"/>
    <x v="0"/>
    <s v=" DTC"/>
    <d v="2021-03-07T00:00:00"/>
    <x v="0"/>
    <s v="Pre"/>
    <n v="647.85350779999999"/>
  </r>
  <r>
    <s v="Media"/>
    <s v="Incremental"/>
    <m/>
    <m/>
    <s v="aarki_Pre_ios14_5"/>
    <s v="Aarki"/>
    <x v="0"/>
    <s v=" DTC"/>
    <d v="2021-03-08T00:00:00"/>
    <x v="0"/>
    <s v="Pre"/>
    <n v="675.42610579999996"/>
  </r>
  <r>
    <s v="Media"/>
    <s v="Incremental"/>
    <m/>
    <m/>
    <s v="aarki_Pre_ios14_5"/>
    <s v="Aarki"/>
    <x v="0"/>
    <s v=" DTC"/>
    <d v="2021-03-09T00:00:00"/>
    <x v="0"/>
    <s v="Pre"/>
    <n v="756.61283879999996"/>
  </r>
  <r>
    <s v="Media"/>
    <s v="Incremental"/>
    <m/>
    <m/>
    <s v="aarki_Pre_ios14_5"/>
    <s v="Aarki"/>
    <x v="0"/>
    <s v=" DTC"/>
    <d v="2021-03-10T00:00:00"/>
    <x v="0"/>
    <s v="Pre"/>
    <n v="769.01369250000005"/>
  </r>
  <r>
    <s v="Media"/>
    <s v="Incremental"/>
    <m/>
    <m/>
    <s v="aarki_Pre_ios14_5"/>
    <s v="Aarki"/>
    <x v="0"/>
    <s v=" DTC"/>
    <d v="2021-03-11T00:00:00"/>
    <x v="0"/>
    <s v="Pre"/>
    <n v="715.07631330000004"/>
  </r>
  <r>
    <s v="Media"/>
    <s v="Incremental"/>
    <m/>
    <m/>
    <s v="aarki_Pre_ios14_5"/>
    <s v="Aarki"/>
    <x v="0"/>
    <s v=" DTC"/>
    <d v="2021-03-12T00:00:00"/>
    <x v="0"/>
    <s v="Pre"/>
    <n v="701.51294800000005"/>
  </r>
  <r>
    <s v="Media"/>
    <s v="Incremental"/>
    <m/>
    <m/>
    <s v="aarki_Pre_ios14_5"/>
    <s v="Aarki"/>
    <x v="0"/>
    <s v=" DTC"/>
    <d v="2021-03-13T00:00:00"/>
    <x v="0"/>
    <s v="Pre"/>
    <n v="594.8076188"/>
  </r>
  <r>
    <s v="Media"/>
    <s v="Incremental"/>
    <m/>
    <m/>
    <s v="aarki_Pre_ios14_5"/>
    <s v="Aarki"/>
    <x v="0"/>
    <s v=" DTC"/>
    <d v="2021-03-14T00:00:00"/>
    <x v="0"/>
    <s v="Pre"/>
    <n v="714.3579383"/>
  </r>
  <r>
    <s v="Media"/>
    <s v="Incremental"/>
    <m/>
    <m/>
    <s v="aarki_Pre_ios14_5"/>
    <s v="Aarki"/>
    <x v="0"/>
    <s v=" DTC"/>
    <d v="2021-03-15T00:00:00"/>
    <x v="0"/>
    <s v="Pre"/>
    <n v="743.58180200000004"/>
  </r>
  <r>
    <s v="Media"/>
    <s v="Incremental"/>
    <m/>
    <m/>
    <s v="aarki_Pre_ios14_5"/>
    <s v="Aarki"/>
    <x v="0"/>
    <s v=" DTC"/>
    <d v="2021-03-16T00:00:00"/>
    <x v="0"/>
    <s v="Pre"/>
    <n v="775.90901529999996"/>
  </r>
  <r>
    <s v="Media"/>
    <s v="Incremental"/>
    <m/>
    <m/>
    <s v="aarki_Pre_ios14_5"/>
    <s v="Aarki"/>
    <x v="0"/>
    <s v=" DTC"/>
    <d v="2021-03-17T00:00:00"/>
    <x v="0"/>
    <s v="Pre"/>
    <n v="702.60455730000001"/>
  </r>
  <r>
    <s v="Media"/>
    <s v="Incremental"/>
    <m/>
    <m/>
    <s v="aarki_Pre_ios14_5"/>
    <s v="Aarki"/>
    <x v="0"/>
    <s v=" DTC"/>
    <d v="2021-03-18T00:00:00"/>
    <x v="0"/>
    <s v="Pre"/>
    <n v="733.08784419999995"/>
  </r>
  <r>
    <s v="Media"/>
    <s v="Incremental"/>
    <m/>
    <m/>
    <s v="aarki_Pre_ios14_5"/>
    <s v="Aarki"/>
    <x v="0"/>
    <s v=" DTC"/>
    <d v="2021-03-19T00:00:00"/>
    <x v="0"/>
    <s v="Pre"/>
    <n v="578.38653050000005"/>
  </r>
  <r>
    <s v="Media"/>
    <s v="Incremental"/>
    <m/>
    <m/>
    <s v="aarki_Pre_ios14_5"/>
    <s v="Aarki"/>
    <x v="0"/>
    <s v=" DTC"/>
    <d v="2021-03-20T00:00:00"/>
    <x v="0"/>
    <s v="Pre"/>
    <n v="720.41754170000002"/>
  </r>
  <r>
    <s v="Media"/>
    <s v="Incremental"/>
    <m/>
    <m/>
    <s v="aarki_Pre_ios14_5"/>
    <s v="Aarki"/>
    <x v="0"/>
    <s v=" DTC"/>
    <d v="2021-03-21T00:00:00"/>
    <x v="0"/>
    <s v="Pre"/>
    <n v="676.07667930000002"/>
  </r>
  <r>
    <s v="Media"/>
    <s v="Incremental"/>
    <m/>
    <m/>
    <s v="aarki_Pre_ios14_5"/>
    <s v="Aarki"/>
    <x v="0"/>
    <s v=" DTC"/>
    <d v="2021-03-22T00:00:00"/>
    <x v="0"/>
    <s v="Pre"/>
    <n v="699.48693969999999"/>
  </r>
  <r>
    <s v="Media"/>
    <s v="Incremental"/>
    <m/>
    <m/>
    <s v="aarki_Pre_ios14_5"/>
    <s v="Aarki"/>
    <x v="0"/>
    <s v=" DTC"/>
    <d v="2021-03-23T00:00:00"/>
    <x v="0"/>
    <s v="Pre"/>
    <n v="603.64586789999998"/>
  </r>
  <r>
    <s v="Media"/>
    <s v="Incremental"/>
    <m/>
    <m/>
    <s v="aarki_Pre_ios14_5"/>
    <s v="Aarki"/>
    <x v="0"/>
    <s v=" DTC"/>
    <d v="2021-03-24T00:00:00"/>
    <x v="0"/>
    <s v="Pre"/>
    <n v="723.77174890000003"/>
  </r>
  <r>
    <s v="Media"/>
    <s v="Incremental"/>
    <m/>
    <m/>
    <s v="aarki_Pre_ios14_5"/>
    <s v="Aarki"/>
    <x v="0"/>
    <s v=" DTC"/>
    <d v="2021-03-25T00:00:00"/>
    <x v="0"/>
    <s v="Pre"/>
    <n v="734.4044414"/>
  </r>
  <r>
    <s v="Media"/>
    <s v="Incremental"/>
    <m/>
    <m/>
    <s v="aarki_Pre_ios14_5"/>
    <s v="Aarki"/>
    <x v="0"/>
    <s v=" DTC"/>
    <d v="2021-03-26T00:00:00"/>
    <x v="0"/>
    <s v="Pre"/>
    <n v="676.32403939999995"/>
  </r>
  <r>
    <s v="Media"/>
    <s v="Incremental"/>
    <m/>
    <m/>
    <s v="aarki_Pre_ios14_5"/>
    <s v="Aarki"/>
    <x v="0"/>
    <s v=" DTC"/>
    <d v="2021-03-27T00:00:00"/>
    <x v="0"/>
    <s v="Pre"/>
    <n v="723.33262500000001"/>
  </r>
  <r>
    <s v="Media"/>
    <s v="Incremental"/>
    <m/>
    <m/>
    <s v="aarki_Pre_ios14_5"/>
    <s v="Aarki"/>
    <x v="0"/>
    <s v=" DTC"/>
    <d v="2021-03-28T00:00:00"/>
    <x v="0"/>
    <s v="Pre"/>
    <n v="741.78421300000002"/>
  </r>
  <r>
    <s v="Media"/>
    <s v="Incremental"/>
    <m/>
    <m/>
    <s v="aarki_Pre_ios14_5"/>
    <s v="Aarki"/>
    <x v="0"/>
    <s v=" DTC"/>
    <d v="2021-03-29T00:00:00"/>
    <x v="0"/>
    <s v="Pre"/>
    <n v="563.21232139999995"/>
  </r>
  <r>
    <s v="Media"/>
    <s v="Incremental"/>
    <m/>
    <m/>
    <s v="aarki_Pre_ios14_5"/>
    <s v="Aarki"/>
    <x v="0"/>
    <s v=" DTC"/>
    <d v="2021-03-30T00:00:00"/>
    <x v="0"/>
    <s v="Pre"/>
    <n v="475.88313210000001"/>
  </r>
  <r>
    <s v="Media"/>
    <s v="Incremental"/>
    <m/>
    <m/>
    <s v="aarki_Pre_ios14_5"/>
    <s v="Aarki"/>
    <x v="0"/>
    <s v=" DTC"/>
    <d v="2021-03-31T00:00:00"/>
    <x v="0"/>
    <s v="Pre"/>
    <n v="818.13310920000004"/>
  </r>
  <r>
    <s v="Media"/>
    <s v="Incremental"/>
    <m/>
    <m/>
    <s v="aarki_Pre_ios14_5"/>
    <s v="Aarki"/>
    <x v="0"/>
    <s v=" DTC"/>
    <d v="2021-04-01T00:00:00"/>
    <x v="0"/>
    <s v="Pre"/>
    <n v="1009.8137022"/>
  </r>
  <r>
    <s v="Media"/>
    <s v="Incremental"/>
    <m/>
    <m/>
    <s v="aarki_Pre_ios14_5"/>
    <s v="Aarki"/>
    <x v="0"/>
    <s v=" DTC"/>
    <d v="2021-04-02T00:00:00"/>
    <x v="0"/>
    <s v="Pre"/>
    <n v="871.31265450000001"/>
  </r>
  <r>
    <s v="Media"/>
    <s v="Incremental"/>
    <m/>
    <m/>
    <s v="aarki_Pre_ios14_5"/>
    <s v="Aarki"/>
    <x v="0"/>
    <s v=" DTC"/>
    <d v="2021-04-03T00:00:00"/>
    <x v="0"/>
    <s v="Pre"/>
    <n v="847.6759859"/>
  </r>
  <r>
    <s v="Media"/>
    <s v="Incremental"/>
    <m/>
    <m/>
    <s v="aarki_Pre_ios14_5"/>
    <s v="Aarki"/>
    <x v="0"/>
    <s v=" DTC"/>
    <d v="2021-04-04T00:00:00"/>
    <x v="0"/>
    <s v="Pre"/>
    <n v="626.56941529999995"/>
  </r>
  <r>
    <s v="Media"/>
    <s v="Incremental"/>
    <m/>
    <m/>
    <s v="aarki_Pre_ios14_5"/>
    <s v="Aarki"/>
    <x v="0"/>
    <s v=" DTC"/>
    <d v="2021-04-05T00:00:00"/>
    <x v="0"/>
    <s v="Pre"/>
    <n v="596.5790101"/>
  </r>
  <r>
    <s v="Media"/>
    <s v="Incremental"/>
    <m/>
    <m/>
    <s v="aarki_Pre_ios14_5"/>
    <s v="Aarki"/>
    <x v="0"/>
    <s v=" DTC"/>
    <d v="2021-04-06T00:00:00"/>
    <x v="0"/>
    <s v="Pre"/>
    <n v="678.95484610000005"/>
  </r>
  <r>
    <s v="Media"/>
    <s v="Incremental"/>
    <m/>
    <m/>
    <s v="aarki_Pre_ios14_5"/>
    <s v="Aarki"/>
    <x v="0"/>
    <s v=" DTC"/>
    <d v="2021-04-07T00:00:00"/>
    <x v="0"/>
    <s v="Pre"/>
    <n v="741.55215829999997"/>
  </r>
  <r>
    <s v="Media"/>
    <s v="Incremental"/>
    <m/>
    <m/>
    <s v="aarki_Pre_ios14_5"/>
    <s v="Aarki"/>
    <x v="0"/>
    <s v=" DTC"/>
    <d v="2021-04-08T00:00:00"/>
    <x v="0"/>
    <s v="Pre"/>
    <n v="863.81964259999995"/>
  </r>
  <r>
    <s v="Media"/>
    <s v="Incremental"/>
    <m/>
    <m/>
    <s v="aarki_Pre_ios14_5"/>
    <s v="Aarki"/>
    <x v="0"/>
    <s v=" DTC"/>
    <d v="2021-04-09T00:00:00"/>
    <x v="0"/>
    <s v="Pre"/>
    <n v="850.48881470000003"/>
  </r>
  <r>
    <s v="Media"/>
    <s v="Incremental"/>
    <m/>
    <m/>
    <s v="aarki_Pre_ios14_5"/>
    <s v="Aarki"/>
    <x v="0"/>
    <s v=" DTC"/>
    <d v="2021-04-10T00:00:00"/>
    <x v="0"/>
    <s v="Pre"/>
    <n v="878.06936210000003"/>
  </r>
  <r>
    <s v="Media"/>
    <s v="Incremental"/>
    <m/>
    <m/>
    <s v="aarki_Pre_ios14_5"/>
    <s v="Aarki"/>
    <x v="0"/>
    <s v=" DTC"/>
    <d v="2021-04-11T00:00:00"/>
    <x v="0"/>
    <s v="Pre"/>
    <n v="871.48831500000006"/>
  </r>
  <r>
    <s v="Media"/>
    <s v="Incremental"/>
    <m/>
    <m/>
    <s v="aarki_Pre_ios14_5"/>
    <s v="Aarki"/>
    <x v="0"/>
    <s v=" DTC"/>
    <d v="2021-04-12T00:00:00"/>
    <x v="0"/>
    <s v="Pre"/>
    <n v="854.99504279999996"/>
  </r>
  <r>
    <s v="Media"/>
    <s v="Incremental"/>
    <m/>
    <m/>
    <s v="aarki_Pre_ios14_5"/>
    <s v="Aarki"/>
    <x v="0"/>
    <s v=" DTC"/>
    <d v="2021-04-13T00:00:00"/>
    <x v="0"/>
    <s v="Pre"/>
    <n v="822.67956670000001"/>
  </r>
  <r>
    <s v="Media"/>
    <s v="Incremental"/>
    <m/>
    <m/>
    <s v="aarki_Pre_ios14_5"/>
    <s v="Aarki"/>
    <x v="0"/>
    <s v=" DTC"/>
    <d v="2021-04-14T00:00:00"/>
    <x v="0"/>
    <s v="Pre"/>
    <n v="757.03200560000005"/>
  </r>
  <r>
    <s v="Media"/>
    <s v="Incremental"/>
    <m/>
    <m/>
    <s v="aarki_Pre_ios14_5"/>
    <s v="Aarki"/>
    <x v="0"/>
    <s v=" DTC"/>
    <d v="2021-04-15T00:00:00"/>
    <x v="0"/>
    <s v="Pre"/>
    <n v="723.09124810000003"/>
  </r>
  <r>
    <s v="Media"/>
    <s v="Incremental"/>
    <m/>
    <m/>
    <s v="aarki_Pre_ios14_5"/>
    <s v="Aarki"/>
    <x v="0"/>
    <s v=" DTC"/>
    <d v="2021-04-16T00:00:00"/>
    <x v="0"/>
    <s v="Pre"/>
    <n v="638.14096459999996"/>
  </r>
  <r>
    <s v="Media"/>
    <s v="Incremental"/>
    <m/>
    <m/>
    <s v="aarki_Pre_ios14_5"/>
    <s v="Aarki"/>
    <x v="0"/>
    <s v=" DTC"/>
    <d v="2021-04-17T00:00:00"/>
    <x v="0"/>
    <s v="Pre"/>
    <n v="580.17924989999995"/>
  </r>
  <r>
    <s v="Media"/>
    <s v="Incremental"/>
    <m/>
    <m/>
    <s v="aarki_Pre_ios14_5"/>
    <s v="Aarki"/>
    <x v="0"/>
    <s v=" DTC"/>
    <d v="2021-04-18T00:00:00"/>
    <x v="0"/>
    <s v="Pre"/>
    <n v="616.81469790000006"/>
  </r>
  <r>
    <s v="Media"/>
    <s v="Incremental"/>
    <m/>
    <m/>
    <s v="aarki_Pre_ios14_5"/>
    <s v="Aarki"/>
    <x v="0"/>
    <s v=" DTC"/>
    <d v="2021-04-19T00:00:00"/>
    <x v="0"/>
    <s v="Pre"/>
    <n v="654.15438500000005"/>
  </r>
  <r>
    <s v="Media"/>
    <s v="Incremental"/>
    <m/>
    <m/>
    <s v="aarki_Pre_ios14_5"/>
    <s v="Aarki"/>
    <x v="0"/>
    <s v=" DTC"/>
    <d v="2021-04-20T00:00:00"/>
    <x v="0"/>
    <s v="Pre"/>
    <n v="620.08892519999995"/>
  </r>
  <r>
    <s v="Media"/>
    <s v="Incremental"/>
    <m/>
    <m/>
    <s v="aarki_Pre_ios14_5"/>
    <s v="Aarki"/>
    <x v="0"/>
    <s v=" DTC"/>
    <d v="2021-04-21T00:00:00"/>
    <x v="0"/>
    <s v="Pre"/>
    <n v="717.36548019999998"/>
  </r>
  <r>
    <s v="Media"/>
    <s v="Incremental"/>
    <m/>
    <m/>
    <s v="aarki_Pre_ios14_5"/>
    <s v="Aarki"/>
    <x v="0"/>
    <s v=" DTC"/>
    <d v="2021-04-22T00:00:00"/>
    <x v="0"/>
    <s v="Pre"/>
    <n v="798.03558250000003"/>
  </r>
  <r>
    <s v="Media"/>
    <s v="Incremental"/>
    <m/>
    <m/>
    <s v="aarki_Pre_ios14_5"/>
    <s v="Aarki"/>
    <x v="0"/>
    <s v=" DTC"/>
    <d v="2021-04-23T00:00:00"/>
    <x v="0"/>
    <s v="Pre"/>
    <n v="796.43139280000003"/>
  </r>
  <r>
    <s v="Media"/>
    <s v="Incremental"/>
    <m/>
    <m/>
    <s v="aarki_Pre_ios14_5"/>
    <s v="Aarki"/>
    <x v="0"/>
    <s v=" DTC"/>
    <d v="2021-04-24T00:00:00"/>
    <x v="0"/>
    <s v="Pre"/>
    <n v="889.55268960000001"/>
  </r>
  <r>
    <s v="Media"/>
    <s v="Incremental"/>
    <m/>
    <m/>
    <s v="aarki_Pre_ios14_5"/>
    <s v="Aarki"/>
    <x v="0"/>
    <s v=" DTC"/>
    <d v="2021-04-25T00:00:00"/>
    <x v="0"/>
    <s v="Pre"/>
    <n v="937.49780150000004"/>
  </r>
  <r>
    <s v="Media"/>
    <s v="Incremental"/>
    <m/>
    <m/>
    <s v="aarki_Pre_ios14_5"/>
    <s v="Aarki"/>
    <x v="0"/>
    <s v=" DTC"/>
    <d v="2021-04-26T00:00:00"/>
    <x v="0"/>
    <s v="Pre"/>
    <n v="880.28851789999999"/>
  </r>
  <r>
    <s v="Media"/>
    <s v="Incremental"/>
    <m/>
    <m/>
    <s v="aarki_Pre_ios14_5"/>
    <s v="Aarki"/>
    <x v="0"/>
    <s v=" DTC"/>
    <d v="2021-04-27T00:00:00"/>
    <x v="1"/>
    <s v="Post"/>
    <n v="317.651027"/>
  </r>
  <r>
    <s v="Media"/>
    <s v="Incremental"/>
    <m/>
    <m/>
    <s v="aarki_Pre_ios14_5"/>
    <s v="Aarki"/>
    <x v="0"/>
    <s v=" DTC"/>
    <d v="2021-04-28T00:00:00"/>
    <x v="1"/>
    <s v="Post"/>
    <n v="88.030885299999994"/>
  </r>
  <r>
    <s v="Media"/>
    <s v="Incremental"/>
    <m/>
    <m/>
    <s v="aarki_Pre_ios14_5"/>
    <s v="Aarki"/>
    <x v="0"/>
    <s v=" DTC"/>
    <d v="2021-04-29T00:00:00"/>
    <x v="1"/>
    <s v="Post"/>
    <n v="0"/>
  </r>
  <r>
    <s v="Media"/>
    <s v="Incremental"/>
    <m/>
    <m/>
    <s v="aarki_Pre_ios14_5"/>
    <s v="Aarki"/>
    <x v="0"/>
    <s v=" DTC"/>
    <d v="2021-04-30T00:00:00"/>
    <x v="1"/>
    <s v="Post"/>
    <n v="0"/>
  </r>
  <r>
    <s v="Media"/>
    <s v="Incremental"/>
    <m/>
    <m/>
    <s v="aarki_Pre_ios14_5"/>
    <s v="Aarki"/>
    <x v="0"/>
    <s v=" DTC"/>
    <d v="2021-05-01T00:00:00"/>
    <x v="1"/>
    <s v="Post"/>
    <n v="0"/>
  </r>
  <r>
    <s v="Media"/>
    <s v="Incremental"/>
    <m/>
    <m/>
    <s v="aarki_Pre_ios14_5"/>
    <s v="Aarki"/>
    <x v="0"/>
    <s v=" DTC"/>
    <d v="2021-05-02T00:00:00"/>
    <x v="1"/>
    <s v="Post"/>
    <n v="0"/>
  </r>
  <r>
    <s v="Media"/>
    <s v="Incremental"/>
    <m/>
    <m/>
    <s v="aarki_Pre_ios14_5"/>
    <s v="Aarki"/>
    <x v="0"/>
    <s v=" DTC"/>
    <d v="2021-05-03T00:00:00"/>
    <x v="1"/>
    <s v="Post"/>
    <n v="0"/>
  </r>
  <r>
    <s v="Media"/>
    <s v="Incremental"/>
    <m/>
    <m/>
    <s v="aarki_Pre_ios14_5"/>
    <s v="Aarki"/>
    <x v="0"/>
    <s v=" DTC"/>
    <d v="2021-05-04T00:00:00"/>
    <x v="1"/>
    <s v="Post"/>
    <n v="0"/>
  </r>
  <r>
    <s v="Media"/>
    <s v="Incremental"/>
    <m/>
    <m/>
    <s v="aarki_Pre_ios14_5"/>
    <s v="Aarki"/>
    <x v="0"/>
    <s v=" DTC"/>
    <d v="2021-05-05T00:00:00"/>
    <x v="1"/>
    <s v="Post"/>
    <n v="0"/>
  </r>
  <r>
    <s v="Media"/>
    <s v="Incremental"/>
    <m/>
    <m/>
    <s v="aarki_Pre_ios14_5"/>
    <s v="Aarki"/>
    <x v="0"/>
    <s v=" DTC"/>
    <d v="2021-05-06T00:00:00"/>
    <x v="1"/>
    <s v="Post"/>
    <n v="0"/>
  </r>
  <r>
    <s v="Media"/>
    <s v="Incremental"/>
    <m/>
    <m/>
    <s v="aarki_Pre_ios14_5"/>
    <s v="Aarki"/>
    <x v="0"/>
    <s v=" DTC"/>
    <d v="2021-05-07T00:00:00"/>
    <x v="1"/>
    <s v="Post"/>
    <n v="0"/>
  </r>
  <r>
    <s v="Media"/>
    <s v="Incremental"/>
    <m/>
    <m/>
    <s v="aarki_Pre_ios14_5"/>
    <s v="Aarki"/>
    <x v="0"/>
    <s v=" DTC"/>
    <d v="2021-05-08T00:00:00"/>
    <x v="1"/>
    <s v="Post"/>
    <n v="0"/>
  </r>
  <r>
    <s v="Media"/>
    <s v="Incremental"/>
    <m/>
    <m/>
    <s v="aarki_Pre_ios14_5"/>
    <s v="Aarki"/>
    <x v="0"/>
    <s v=" DTC"/>
    <d v="2021-05-09T00:00:00"/>
    <x v="1"/>
    <s v="Post"/>
    <n v="0"/>
  </r>
  <r>
    <s v="Media"/>
    <s v="Incremental"/>
    <m/>
    <m/>
    <s v="aarki_Pre_ios14_5"/>
    <s v="Aarki"/>
    <x v="0"/>
    <s v=" DTC"/>
    <d v="2021-05-10T00:00:00"/>
    <x v="1"/>
    <s v="Post"/>
    <n v="0"/>
  </r>
  <r>
    <s v="Media"/>
    <s v="Incremental"/>
    <m/>
    <m/>
    <s v="aarki_Pre_ios14_5"/>
    <s v="Aarki"/>
    <x v="0"/>
    <s v=" DTC"/>
    <d v="2021-05-11T00:00:00"/>
    <x v="1"/>
    <s v="Post"/>
    <n v="0"/>
  </r>
  <r>
    <s v="Media"/>
    <s v="Incremental"/>
    <m/>
    <m/>
    <s v="aarki_Pre_ios14_5"/>
    <s v="Aarki"/>
    <x v="0"/>
    <s v=" DTC"/>
    <d v="2021-05-12T00:00:00"/>
    <x v="1"/>
    <s v="Post"/>
    <n v="0"/>
  </r>
  <r>
    <s v="Media"/>
    <s v="Incremental"/>
    <m/>
    <m/>
    <s v="aarki_Pre_ios14_5"/>
    <s v="Aarki"/>
    <x v="0"/>
    <s v=" DTC"/>
    <d v="2021-05-13T00:00:00"/>
    <x v="1"/>
    <s v="Post"/>
    <n v="0"/>
  </r>
  <r>
    <s v="Media"/>
    <s v="Incremental"/>
    <m/>
    <m/>
    <s v="aarki_Pre_ios14_5"/>
    <s v="Aarki"/>
    <x v="0"/>
    <s v=" DTC"/>
    <d v="2021-05-14T00:00:00"/>
    <x v="1"/>
    <s v="Post"/>
    <n v="0"/>
  </r>
  <r>
    <s v="Media"/>
    <s v="Incremental"/>
    <m/>
    <m/>
    <s v="aarki_Pre_ios14_5"/>
    <s v="Aarki"/>
    <x v="0"/>
    <s v=" DTC"/>
    <d v="2021-05-15T00:00:00"/>
    <x v="1"/>
    <s v="Post"/>
    <n v="0"/>
  </r>
  <r>
    <s v="Media"/>
    <s v="Incremental"/>
    <m/>
    <m/>
    <s v="aarki_Pre_ios14_5"/>
    <s v="Aarki"/>
    <x v="0"/>
    <s v=" DTC"/>
    <d v="2021-05-16T00:00:00"/>
    <x v="1"/>
    <s v="Post"/>
    <n v="0"/>
  </r>
  <r>
    <s v="Media"/>
    <s v="Incremental"/>
    <m/>
    <m/>
    <s v="aarki_Pre_ios14_5"/>
    <s v="Aarki"/>
    <x v="0"/>
    <s v=" DTC"/>
    <d v="2021-05-17T00:00:00"/>
    <x v="1"/>
    <s v="Post"/>
    <n v="0"/>
  </r>
  <r>
    <s v="Media"/>
    <s v="Incremental"/>
    <m/>
    <m/>
    <s v="aarki_Pre_ios14_5"/>
    <s v="Aarki"/>
    <x v="0"/>
    <s v=" DTC"/>
    <d v="2021-05-18T00:00:00"/>
    <x v="1"/>
    <s v="Post"/>
    <n v="0"/>
  </r>
  <r>
    <s v="Media"/>
    <s v="Incremental"/>
    <m/>
    <m/>
    <s v="aarki_Pre_ios14_5"/>
    <s v="Aarki"/>
    <x v="0"/>
    <s v=" DTC"/>
    <d v="2021-05-19T00:00:00"/>
    <x v="1"/>
    <s v="Post"/>
    <n v="0"/>
  </r>
  <r>
    <s v="Media"/>
    <s v="Incremental"/>
    <m/>
    <m/>
    <s v="aarki_Pre_ios14_5"/>
    <s v="Aarki"/>
    <x v="0"/>
    <s v=" DTC"/>
    <d v="2021-05-20T00:00:00"/>
    <x v="1"/>
    <s v="Post"/>
    <n v="0"/>
  </r>
  <r>
    <s v="Media"/>
    <s v="Incremental"/>
    <m/>
    <m/>
    <s v="aarki_Pre_ios14_5"/>
    <s v="Aarki"/>
    <x v="0"/>
    <s v=" DTC"/>
    <d v="2021-05-21T00:00:00"/>
    <x v="1"/>
    <s v="Post"/>
    <n v="0"/>
  </r>
  <r>
    <s v="Media"/>
    <s v="Incremental"/>
    <m/>
    <m/>
    <s v="aarki_Pre_ios14_5"/>
    <s v="Aarki"/>
    <x v="0"/>
    <s v=" DTC"/>
    <d v="2021-05-22T00:00:00"/>
    <x v="1"/>
    <s v="Post"/>
    <n v="0"/>
  </r>
  <r>
    <s v="Media"/>
    <s v="Incremental"/>
    <m/>
    <m/>
    <s v="aarki_Pre_ios14_5"/>
    <s v="Aarki"/>
    <x v="0"/>
    <s v=" DTC"/>
    <d v="2021-05-23T00:00:00"/>
    <x v="1"/>
    <s v="Post"/>
    <n v="0"/>
  </r>
  <r>
    <s v="Media"/>
    <s v="Incremental"/>
    <m/>
    <m/>
    <s v="aarki_Pre_ios14_5"/>
    <s v="Aarki"/>
    <x v="0"/>
    <s v=" DTC"/>
    <d v="2021-05-24T00:00:00"/>
    <x v="1"/>
    <s v="Post"/>
    <n v="0"/>
  </r>
  <r>
    <s v="Media"/>
    <s v="Incremental"/>
    <m/>
    <m/>
    <s v="aarki_Pre_ios14_5"/>
    <s v="Aarki"/>
    <x v="0"/>
    <s v=" DTC"/>
    <d v="2021-05-25T00:00:00"/>
    <x v="1"/>
    <s v="Post"/>
    <n v="0"/>
  </r>
  <r>
    <s v="Media"/>
    <s v="Incremental"/>
    <m/>
    <m/>
    <s v="aarki_Pre_ios14_5"/>
    <s v="Aarki"/>
    <x v="0"/>
    <s v=" DTC"/>
    <d v="2021-05-26T00:00:00"/>
    <x v="1"/>
    <s v="Post"/>
    <n v="0"/>
  </r>
  <r>
    <s v="Media"/>
    <s v="Incremental"/>
    <m/>
    <m/>
    <s v="aarki_Pre_ios14_5"/>
    <s v="Aarki"/>
    <x v="0"/>
    <s v=" DTC"/>
    <d v="2021-05-27T00:00:00"/>
    <x v="1"/>
    <s v="Post"/>
    <n v="0"/>
  </r>
  <r>
    <s v="Media"/>
    <s v="Incremental"/>
    <m/>
    <m/>
    <s v="aarki_Pre_ios14_5"/>
    <s v="Aarki"/>
    <x v="0"/>
    <s v=" DTC"/>
    <d v="2021-05-28T00:00:00"/>
    <x v="1"/>
    <s v="Post"/>
    <n v="0"/>
  </r>
  <r>
    <s v="Media"/>
    <s v="Incremental"/>
    <m/>
    <m/>
    <s v="aarki_Pre_ios14_5"/>
    <s v="Aarki"/>
    <x v="0"/>
    <s v=" DTC"/>
    <d v="2021-05-29T00:00:00"/>
    <x v="1"/>
    <s v="Post"/>
    <n v="0"/>
  </r>
  <r>
    <s v="Media"/>
    <s v="Incremental"/>
    <m/>
    <m/>
    <s v="aarki_Pre_ios14_5"/>
    <s v="Aarki"/>
    <x v="0"/>
    <s v=" DTC"/>
    <d v="2021-05-30T00:00:00"/>
    <x v="1"/>
    <s v="Post"/>
    <n v="0"/>
  </r>
  <r>
    <s v="Media"/>
    <s v="Incremental"/>
    <m/>
    <m/>
    <s v="aarki_Pre_ios14_5"/>
    <s v="Aarki"/>
    <x v="0"/>
    <s v=" DTC"/>
    <d v="2021-05-31T00:00:00"/>
    <x v="1"/>
    <s v="Post"/>
    <n v="0"/>
  </r>
  <r>
    <s v="Media"/>
    <s v="Incremental"/>
    <m/>
    <m/>
    <s v="aarki_Pre_ios14_5"/>
    <s v="Aarki"/>
    <x v="0"/>
    <s v=" DTC"/>
    <d v="2021-06-01T00:00:00"/>
    <x v="1"/>
    <s v="Post"/>
    <n v="0"/>
  </r>
  <r>
    <s v="Media"/>
    <s v="Incremental"/>
    <m/>
    <m/>
    <s v="aarki_Pre_ios14_5"/>
    <s v="Aarki"/>
    <x v="0"/>
    <s v=" DTC"/>
    <d v="2021-06-02T00:00:00"/>
    <x v="1"/>
    <s v="Post"/>
    <n v="0"/>
  </r>
  <r>
    <s v="Media"/>
    <s v="Incremental"/>
    <m/>
    <m/>
    <s v="aarki_Pre_ios14_5"/>
    <s v="Aarki"/>
    <x v="0"/>
    <s v=" DTC"/>
    <d v="2021-06-03T00:00:00"/>
    <x v="1"/>
    <s v="Post"/>
    <n v="0"/>
  </r>
  <r>
    <s v="Media"/>
    <s v="Incremental"/>
    <m/>
    <m/>
    <s v="aarki_Pre_ios14_5"/>
    <s v="Aarki"/>
    <x v="0"/>
    <s v=" DTC"/>
    <d v="2021-06-04T00:00:00"/>
    <x v="1"/>
    <s v="Post"/>
    <n v="0"/>
  </r>
  <r>
    <s v="Media"/>
    <s v="Incremental"/>
    <m/>
    <m/>
    <s v="aarki_Pre_ios14_5"/>
    <s v="Aarki"/>
    <x v="0"/>
    <s v=" DTC"/>
    <d v="2021-06-05T00:00:00"/>
    <x v="1"/>
    <s v="Post"/>
    <n v="0"/>
  </r>
  <r>
    <s v="Media"/>
    <s v="Incremental"/>
    <m/>
    <m/>
    <s v="aarki_Pre_ios14_5"/>
    <s v="Aarki"/>
    <x v="0"/>
    <s v=" DTC"/>
    <d v="2021-06-06T00:00:00"/>
    <x v="1"/>
    <s v="Post"/>
    <n v="0"/>
  </r>
  <r>
    <s v="Media"/>
    <s v="Incremental"/>
    <m/>
    <m/>
    <s v="aarki_Pre_ios14_5"/>
    <s v="Aarki"/>
    <x v="0"/>
    <s v=" DTC"/>
    <d v="2021-06-07T00:00:00"/>
    <x v="1"/>
    <s v="Post"/>
    <n v="0"/>
  </r>
  <r>
    <s v="Media"/>
    <s v="Incremental"/>
    <m/>
    <m/>
    <s v="aarki_Pre_ios14_5"/>
    <s v="Aarki"/>
    <x v="0"/>
    <s v=" DTC"/>
    <d v="2021-06-08T00:00:00"/>
    <x v="1"/>
    <s v="Post"/>
    <n v="0"/>
  </r>
  <r>
    <s v="Media"/>
    <s v="Incremental"/>
    <m/>
    <m/>
    <s v="aarki_Pre_ios14_5"/>
    <s v="Aarki"/>
    <x v="0"/>
    <s v=" DTC"/>
    <d v="2021-06-09T00:00:00"/>
    <x v="1"/>
    <s v="Post"/>
    <n v="0"/>
  </r>
  <r>
    <s v="Media"/>
    <s v="Incremental"/>
    <m/>
    <m/>
    <s v="aarki_Pre_ios14_5"/>
    <s v="Aarki"/>
    <x v="0"/>
    <s v=" DTC"/>
    <d v="2021-06-10T00:00:00"/>
    <x v="1"/>
    <s v="Post"/>
    <n v="0"/>
  </r>
  <r>
    <s v="Media"/>
    <s v="Incremental"/>
    <m/>
    <m/>
    <s v="aarki_Pre_ios14_5"/>
    <s v="Aarki"/>
    <x v="0"/>
    <s v=" DTC"/>
    <d v="2021-06-11T00:00:00"/>
    <x v="1"/>
    <s v="Post"/>
    <n v="0"/>
  </r>
  <r>
    <s v="Media"/>
    <s v="Incremental"/>
    <m/>
    <m/>
    <s v="aarki_Pre_ios14_5"/>
    <s v="Aarki"/>
    <x v="0"/>
    <s v=" DTC"/>
    <d v="2021-06-12T00:00:00"/>
    <x v="1"/>
    <s v="Post"/>
    <n v="0"/>
  </r>
  <r>
    <s v="Media"/>
    <s v="Incremental"/>
    <m/>
    <m/>
    <s v="aarki_Pre_ios14_5"/>
    <s v="Aarki"/>
    <x v="0"/>
    <s v=" DTC"/>
    <d v="2021-06-13T00:00:00"/>
    <x v="1"/>
    <s v="Post"/>
    <n v="0"/>
  </r>
  <r>
    <s v="Media"/>
    <s v="Incremental"/>
    <m/>
    <m/>
    <s v="aarki_Pre_ios14_5"/>
    <s v="Aarki"/>
    <x v="0"/>
    <s v=" DTC"/>
    <d v="2021-06-14T00:00:00"/>
    <x v="1"/>
    <s v="Post"/>
    <n v="0"/>
  </r>
  <r>
    <s v="Media"/>
    <s v="Incremental"/>
    <m/>
    <m/>
    <s v="aarki_Pre_ios14_5"/>
    <s v="Aarki"/>
    <x v="0"/>
    <s v=" DTC"/>
    <d v="2021-06-15T00:00:00"/>
    <x v="1"/>
    <s v="Post"/>
    <n v="0"/>
  </r>
  <r>
    <s v="Media"/>
    <s v="Incremental"/>
    <m/>
    <m/>
    <s v="aarki_Pre_ios14_5"/>
    <s v="Aarki"/>
    <x v="0"/>
    <s v=" DTC"/>
    <d v="2021-06-16T00:00:00"/>
    <x v="1"/>
    <s v="Post"/>
    <n v="0"/>
  </r>
  <r>
    <s v="Media"/>
    <s v="Incremental"/>
    <m/>
    <m/>
    <s v="aarki_Pre_ios14_5"/>
    <s v="Aarki"/>
    <x v="0"/>
    <s v=" DTC"/>
    <d v="2021-06-17T00:00:00"/>
    <x v="1"/>
    <s v="Post"/>
    <n v="0"/>
  </r>
  <r>
    <s v="Media"/>
    <s v="Incremental"/>
    <m/>
    <m/>
    <s v="aarki_Pre_ios14_5"/>
    <s v="Aarki"/>
    <x v="0"/>
    <s v=" DTC"/>
    <d v="2021-06-18T00:00:00"/>
    <x v="1"/>
    <s v="Post"/>
    <n v="0"/>
  </r>
  <r>
    <s v="Media"/>
    <s v="Incremental"/>
    <m/>
    <m/>
    <s v="aarki_Pre_ios14_5"/>
    <s v="Aarki"/>
    <x v="0"/>
    <s v=" DTC"/>
    <d v="2021-06-19T00:00:00"/>
    <x v="1"/>
    <s v="Post"/>
    <n v="0"/>
  </r>
  <r>
    <s v="Media"/>
    <s v="Incremental"/>
    <m/>
    <m/>
    <s v="aarki_Pre_ios14_5"/>
    <s v="Aarki"/>
    <x v="0"/>
    <s v=" DTC"/>
    <d v="2021-06-20T00:00:00"/>
    <x v="1"/>
    <s v="Post"/>
    <n v="0"/>
  </r>
  <r>
    <s v="Media"/>
    <s v="Incremental"/>
    <m/>
    <m/>
    <s v="aarki_Pre_ios14_5"/>
    <s v="Aarki"/>
    <x v="0"/>
    <s v=" DTC"/>
    <d v="2021-06-21T00:00:00"/>
    <x v="1"/>
    <s v="Post"/>
    <n v="0"/>
  </r>
  <r>
    <s v="Media"/>
    <s v="Incremental"/>
    <m/>
    <m/>
    <s v="aarki_Pre_ios14_5"/>
    <s v="Aarki"/>
    <x v="0"/>
    <s v=" DTC"/>
    <d v="2021-06-22T00:00:00"/>
    <x v="1"/>
    <s v="Post"/>
    <n v="0"/>
  </r>
  <r>
    <s v="Media"/>
    <s v="Incremental"/>
    <m/>
    <m/>
    <s v="aarki_Pre_ios14_5"/>
    <s v="Aarki"/>
    <x v="0"/>
    <s v=" DTC"/>
    <d v="2021-06-23T00:00:00"/>
    <x v="1"/>
    <n v="0"/>
    <n v="0"/>
  </r>
  <r>
    <s v="Media"/>
    <s v="Incremental"/>
    <m/>
    <m/>
    <s v="aarki_Pre_ios14_5"/>
    <s v="Aarki"/>
    <x v="0"/>
    <s v=" DTC"/>
    <d v="2021-06-24T00:00:00"/>
    <x v="1"/>
    <n v="0"/>
    <n v="0"/>
  </r>
  <r>
    <s v="Media"/>
    <s v="Incremental"/>
    <m/>
    <m/>
    <s v="aarki_Pre_ios14_5"/>
    <s v="Aarki"/>
    <x v="0"/>
    <s v=" DTC"/>
    <d v="2021-06-25T00:00:00"/>
    <x v="1"/>
    <n v="0"/>
    <n v="0"/>
  </r>
  <r>
    <s v="Media"/>
    <s v="Incremental"/>
    <m/>
    <m/>
    <s v="aarki_Pre_ios14_5"/>
    <s v="Aarki"/>
    <x v="0"/>
    <s v=" DTC"/>
    <d v="2021-06-26T00:00:00"/>
    <x v="1"/>
    <n v="0"/>
    <n v="0"/>
  </r>
  <r>
    <s v="Media"/>
    <s v="Incremental"/>
    <m/>
    <m/>
    <s v="aarki_Pre_ios14_5"/>
    <s v="Aarki"/>
    <x v="0"/>
    <s v=" DTC"/>
    <d v="2021-06-27T00:00:00"/>
    <x v="1"/>
    <n v="0"/>
    <n v="0"/>
  </r>
  <r>
    <s v="Media"/>
    <s v="Incremental"/>
    <m/>
    <m/>
    <s v="aarki_Pre_ios14_5"/>
    <s v="Aarki"/>
    <x v="0"/>
    <s v=" DTC"/>
    <d v="2021-06-28T00:00:00"/>
    <x v="1"/>
    <n v="0"/>
    <n v="0"/>
  </r>
  <r>
    <s v="Media"/>
    <s v="Incremental"/>
    <m/>
    <m/>
    <s v="aarki_Pre_ios14_5"/>
    <s v="Aarki"/>
    <x v="0"/>
    <s v=" DTC"/>
    <d v="2021-06-29T00:00:00"/>
    <x v="1"/>
    <n v="0"/>
    <n v="0"/>
  </r>
  <r>
    <s v="Media"/>
    <s v="Incremental"/>
    <m/>
    <m/>
    <s v="aarki_Pre_ios14_5"/>
    <s v="Aarki"/>
    <x v="0"/>
    <s v=" DTC"/>
    <d v="2021-06-30T00:00:00"/>
    <x v="1"/>
    <n v="0"/>
    <n v="0"/>
  </r>
  <r>
    <s v="Media"/>
    <s v="Incremental"/>
    <m/>
    <m/>
    <s v="aarki_Pre_ios14_5"/>
    <s v="Aarki"/>
    <x v="0"/>
    <s v=" DTC"/>
    <d v="2021-07-01T00:00:00"/>
    <x v="1"/>
    <n v="0"/>
    <n v="0"/>
  </r>
  <r>
    <s v="Media"/>
    <s v="Incremental"/>
    <m/>
    <m/>
    <s v="aarki_Pre_ios14_5"/>
    <s v="Aarki"/>
    <x v="0"/>
    <s v=" DTC"/>
    <d v="2021-07-02T00:00:00"/>
    <x v="1"/>
    <n v="0"/>
    <n v="0"/>
  </r>
  <r>
    <s v="Media"/>
    <s v="Incremental"/>
    <m/>
    <m/>
    <s v="aarki_Pre_ios14_5"/>
    <s v="Aarki"/>
    <x v="0"/>
    <s v=" DTC"/>
    <d v="2021-07-03T00:00:00"/>
    <x v="1"/>
    <n v="0"/>
    <n v="0"/>
  </r>
  <r>
    <s v="Media"/>
    <s v="Incremental"/>
    <m/>
    <m/>
    <s v="aarki_Pre_ios14_5"/>
    <s v="Aarki"/>
    <x v="0"/>
    <s v=" DTC"/>
    <d v="2021-07-04T00:00:00"/>
    <x v="1"/>
    <n v="0"/>
    <n v="0"/>
  </r>
  <r>
    <s v="Media"/>
    <s v="Incremental"/>
    <m/>
    <m/>
    <s v="aarki_Pre_ios14_5"/>
    <s v="Aarki"/>
    <x v="0"/>
    <s v=" DTC"/>
    <d v="2021-07-05T00:00:00"/>
    <x v="1"/>
    <n v="0"/>
    <n v="0"/>
  </r>
  <r>
    <s v="Media"/>
    <s v="Incremental"/>
    <m/>
    <m/>
    <s v="aarki_Pre_ios14_5"/>
    <s v="Aarki"/>
    <x v="0"/>
    <s v=" DTC"/>
    <d v="2021-07-06T00:00:00"/>
    <x v="1"/>
    <n v="0"/>
    <n v="0"/>
  </r>
  <r>
    <s v="Media"/>
    <s v="Incremental"/>
    <m/>
    <m/>
    <s v="aarki_Pre_ios14_5"/>
    <s v="Aarki"/>
    <x v="0"/>
    <s v=" DTC"/>
    <d v="2021-07-07T00:00:00"/>
    <x v="1"/>
    <n v="0"/>
    <n v="0"/>
  </r>
  <r>
    <s v="Media"/>
    <s v="Incremental"/>
    <m/>
    <m/>
    <s v="aarki_Pre_ios14_5"/>
    <s v="Aarki"/>
    <x v="0"/>
    <s v=" DTC"/>
    <d v="2021-07-08T00:00:00"/>
    <x v="1"/>
    <n v="0"/>
    <n v="0"/>
  </r>
  <r>
    <s v="Media"/>
    <s v="Incremental"/>
    <m/>
    <m/>
    <s v="aarki_Pre_ios14_5"/>
    <s v="Aarki"/>
    <x v="0"/>
    <s v=" DTC"/>
    <d v="2021-07-09T00:00:00"/>
    <x v="1"/>
    <n v="0"/>
    <n v="0"/>
  </r>
  <r>
    <s v="Media"/>
    <s v="Incremental"/>
    <m/>
    <m/>
    <s v="aarki_Pre_ios14_5"/>
    <s v="Aarki"/>
    <x v="0"/>
    <s v=" DTC"/>
    <d v="2021-07-10T00:00:00"/>
    <x v="1"/>
    <n v="0"/>
    <n v="0"/>
  </r>
  <r>
    <s v="Media"/>
    <s v="Incremental"/>
    <m/>
    <m/>
    <s v="aarki_Pre_ios14_5"/>
    <s v="Aarki"/>
    <x v="0"/>
    <s v=" DTC"/>
    <d v="2021-07-11T00:00:00"/>
    <x v="1"/>
    <n v="0"/>
    <n v="0"/>
  </r>
  <r>
    <s v="Media"/>
    <s v="Incremental"/>
    <m/>
    <m/>
    <s v="aarki_Pre_ios14_5"/>
    <s v="Aarki"/>
    <x v="0"/>
    <s v=" DTC"/>
    <d v="2021-07-12T00:00:00"/>
    <x v="1"/>
    <n v="0"/>
    <n v="0"/>
  </r>
  <r>
    <s v="Media"/>
    <s v="Incremental"/>
    <m/>
    <m/>
    <s v="aarki_Pre_ios14_5"/>
    <s v="Aarki"/>
    <x v="0"/>
    <s v=" DTC"/>
    <d v="2021-07-13T00:00:00"/>
    <x v="1"/>
    <n v="0"/>
    <n v="0"/>
  </r>
  <r>
    <s v="Media"/>
    <s v="Incremental"/>
    <m/>
    <m/>
    <s v="aarki_Pre_ios14_5"/>
    <s v="Aarki"/>
    <x v="0"/>
    <s v=" DTC"/>
    <d v="2021-07-14T00:00:00"/>
    <x v="1"/>
    <n v="0"/>
    <n v="0"/>
  </r>
  <r>
    <s v="Media"/>
    <s v="Incremental"/>
    <m/>
    <m/>
    <s v="aarki_Pre_ios14_5"/>
    <s v="Aarki"/>
    <x v="0"/>
    <s v=" DTC"/>
    <d v="2021-07-15T00:00:00"/>
    <x v="1"/>
    <n v="0"/>
    <n v="0"/>
  </r>
  <r>
    <s v="Media"/>
    <s v="Incremental"/>
    <m/>
    <m/>
    <s v="aarki_Pre_ios14_5"/>
    <s v="Aarki"/>
    <x v="0"/>
    <s v=" DTC"/>
    <d v="2021-07-16T00:00:00"/>
    <x v="1"/>
    <n v="0"/>
    <n v="0"/>
  </r>
  <r>
    <s v="Media"/>
    <s v="Incremental"/>
    <m/>
    <m/>
    <s v="aarki_Pre_ios14_5"/>
    <s v="Aarki"/>
    <x v="0"/>
    <s v=" DTC"/>
    <d v="2021-07-17T00:00:00"/>
    <x v="1"/>
    <n v="0"/>
    <n v="0"/>
  </r>
  <r>
    <s v="Media"/>
    <s v="Incremental"/>
    <m/>
    <m/>
    <s v="aarki_Pre_ios14_5"/>
    <s v="Aarki"/>
    <x v="0"/>
    <s v=" DTC"/>
    <d v="2021-07-18T00:00:00"/>
    <x v="1"/>
    <n v="0"/>
    <n v="0"/>
  </r>
  <r>
    <s v="Media"/>
    <s v="Incremental"/>
    <m/>
    <m/>
    <s v="aarki_Pre_ios14_5"/>
    <s v="Aarki"/>
    <x v="0"/>
    <s v=" DTC"/>
    <d v="2021-07-19T00:00:00"/>
    <x v="1"/>
    <n v="0"/>
    <n v="0"/>
  </r>
  <r>
    <s v="Media"/>
    <s v="Incremental"/>
    <m/>
    <m/>
    <s v="aarki_Pre_ios14_5"/>
    <s v="Aarki"/>
    <x v="0"/>
    <s v=" DTC"/>
    <d v="2021-07-20T00:00:00"/>
    <x v="1"/>
    <n v="0"/>
    <n v="0"/>
  </r>
  <r>
    <s v="Media"/>
    <s v="Incremental"/>
    <m/>
    <m/>
    <s v="aarki_Pre_ios14_5"/>
    <s v="Aarki"/>
    <x v="0"/>
    <s v=" DTC"/>
    <d v="2021-07-21T00:00:00"/>
    <x v="1"/>
    <n v="0"/>
    <n v="0"/>
  </r>
  <r>
    <s v="Media"/>
    <s v="Incremental"/>
    <m/>
    <m/>
    <s v="aarki_Pre_ios14_5"/>
    <s v="Aarki"/>
    <x v="0"/>
    <s v=" DTC"/>
    <d v="2021-07-22T00:00:00"/>
    <x v="1"/>
    <n v="0"/>
    <n v="0"/>
  </r>
  <r>
    <s v="Media"/>
    <s v="Incremental"/>
    <m/>
    <m/>
    <s v="aarki_Pre_ios14_5"/>
    <s v="Aarki"/>
    <x v="0"/>
    <s v=" DTC"/>
    <d v="2021-07-23T00:00:00"/>
    <x v="1"/>
    <n v="0"/>
    <n v="0"/>
  </r>
  <r>
    <s v="Media"/>
    <s v="Incremental"/>
    <m/>
    <m/>
    <s v="aarki_Pre_ios14_5"/>
    <s v="Aarki"/>
    <x v="0"/>
    <s v=" DTC"/>
    <d v="2021-07-24T00:00:00"/>
    <x v="1"/>
    <n v="0"/>
    <n v="0"/>
  </r>
  <r>
    <s v="Media"/>
    <s v="Incremental"/>
    <m/>
    <m/>
    <s v="aarki_Pre_ios14_5"/>
    <s v="Aarki"/>
    <x v="0"/>
    <s v=" DTC"/>
    <d v="2021-07-25T00:00:00"/>
    <x v="1"/>
    <n v="0"/>
    <n v="0"/>
  </r>
  <r>
    <s v="Media"/>
    <s v="Incremental"/>
    <m/>
    <m/>
    <s v="aarki_Pre_ios14_5"/>
    <s v="Aarki"/>
    <x v="0"/>
    <s v=" DTC"/>
    <d v="2021-07-26T00:00:00"/>
    <x v="1"/>
    <n v="0"/>
    <n v="0"/>
  </r>
  <r>
    <s v="Media"/>
    <s v="Incremental"/>
    <m/>
    <m/>
    <s v="aarki_Pre_ios14_5"/>
    <s v="Aarki"/>
    <x v="0"/>
    <s v=" DTC"/>
    <d v="2021-07-27T00:00:00"/>
    <x v="1"/>
    <n v="0"/>
    <n v="0"/>
  </r>
  <r>
    <s v="Media"/>
    <s v="Incremental"/>
    <m/>
    <m/>
    <s v="aarki_Pre_ios14_5"/>
    <s v="Aarki"/>
    <x v="0"/>
    <s v=" DTC"/>
    <d v="2021-07-28T00:00:00"/>
    <x v="1"/>
    <n v="0"/>
    <n v="0"/>
  </r>
  <r>
    <s v="Media"/>
    <s v="Incremental"/>
    <m/>
    <m/>
    <s v="aarki_Pre_ios14_5"/>
    <s v="Aarki"/>
    <x v="0"/>
    <s v=" DTC"/>
    <d v="2021-07-29T00:00:00"/>
    <x v="1"/>
    <n v="0"/>
    <n v="0"/>
  </r>
  <r>
    <s v="Media"/>
    <s v="Incremental"/>
    <m/>
    <m/>
    <s v="aarki_Pre_ios14_5"/>
    <s v="Aarki"/>
    <x v="0"/>
    <s v=" DTC"/>
    <d v="2021-07-30T00:00:00"/>
    <x v="1"/>
    <n v="0"/>
    <n v="0"/>
  </r>
  <r>
    <s v="Media"/>
    <s v="Incremental"/>
    <m/>
    <m/>
    <s v="aarki_Pre_ios14_5"/>
    <s v="Aarki"/>
    <x v="0"/>
    <s v=" DTC"/>
    <d v="2021-07-31T00:00:00"/>
    <x v="1"/>
    <n v="0"/>
    <n v="0"/>
  </r>
  <r>
    <s v="Media"/>
    <s v="Incremental"/>
    <m/>
    <m/>
    <s v="aarki_Pre_ios14_5"/>
    <s v="Aarki"/>
    <x v="0"/>
    <s v=" DTC"/>
    <d v="2021-08-01T00:00:00"/>
    <x v="1"/>
    <n v="0"/>
    <n v="0"/>
  </r>
  <r>
    <s v="Media"/>
    <s v="Incremental"/>
    <m/>
    <m/>
    <s v="aarki_Pre_ios14_5"/>
    <s v="Aarki"/>
    <x v="0"/>
    <s v=" DTC"/>
    <d v="2021-08-02T00:00:00"/>
    <x v="1"/>
    <n v="0"/>
    <n v="0"/>
  </r>
  <r>
    <s v="Media"/>
    <s v="Incremental"/>
    <m/>
    <m/>
    <s v="aarki_Pre_ios14_5"/>
    <s v="Aarki"/>
    <x v="0"/>
    <s v=" DTC"/>
    <d v="2021-08-03T00:00:00"/>
    <x v="1"/>
    <n v="0"/>
    <n v="0"/>
  </r>
  <r>
    <s v="Media"/>
    <s v="Incremental"/>
    <m/>
    <m/>
    <s v="aarki_Pre_ios14_5"/>
    <s v="Aarki"/>
    <x v="0"/>
    <s v=" DTC"/>
    <d v="2021-08-04T00:00:00"/>
    <x v="1"/>
    <n v="0"/>
    <n v="0"/>
  </r>
  <r>
    <s v="Media"/>
    <s v="Incremental"/>
    <m/>
    <m/>
    <s v="aarki_Pre_ios14_5"/>
    <s v="Aarki"/>
    <x v="0"/>
    <s v=" DTC"/>
    <d v="2021-08-05T00:00:00"/>
    <x v="1"/>
    <n v="0"/>
    <n v="0"/>
  </r>
  <r>
    <s v="Media"/>
    <s v="Incremental"/>
    <m/>
    <m/>
    <s v="aarki_Pre_ios14_5"/>
    <s v="Aarki"/>
    <x v="0"/>
    <s v=" DTC"/>
    <d v="2021-08-06T00:00:00"/>
    <x v="1"/>
    <n v="0"/>
    <n v="0"/>
  </r>
  <r>
    <s v="Media"/>
    <s v="Incremental"/>
    <m/>
    <m/>
    <s v="aarki_Pre_ios14_5"/>
    <s v="Aarki"/>
    <x v="0"/>
    <s v=" DTC"/>
    <d v="2021-08-07T00:00:00"/>
    <x v="1"/>
    <n v="0"/>
    <n v="0"/>
  </r>
  <r>
    <s v="Media"/>
    <s v="Incremental"/>
    <m/>
    <m/>
    <s v="aarki_Pre_ios14_5"/>
    <s v="Aarki"/>
    <x v="0"/>
    <s v=" DTC"/>
    <d v="2021-08-08T00:00:00"/>
    <x v="1"/>
    <n v="0"/>
    <n v="0"/>
  </r>
  <r>
    <s v="Media"/>
    <s v="Incremental"/>
    <m/>
    <m/>
    <s v="aarki_Pre_ios14_5"/>
    <s v="Aarki"/>
    <x v="0"/>
    <s v=" DTC"/>
    <d v="2021-08-09T00:00:00"/>
    <x v="1"/>
    <n v="0"/>
    <n v="0"/>
  </r>
  <r>
    <s v="Media"/>
    <s v="Incremental"/>
    <m/>
    <m/>
    <s v="aarki_Pre_ios14_5"/>
    <s v="Aarki"/>
    <x v="0"/>
    <s v=" DTC"/>
    <d v="2021-08-10T00:00:00"/>
    <x v="1"/>
    <n v="0"/>
    <n v="0"/>
  </r>
  <r>
    <s v="Media"/>
    <s v="Incremental"/>
    <m/>
    <m/>
    <s v="aarki_Pre_ios14_5"/>
    <s v="Aarki"/>
    <x v="0"/>
    <s v=" DTC"/>
    <d v="2021-08-11T00:00:00"/>
    <x v="1"/>
    <n v="0"/>
    <n v="0"/>
  </r>
  <r>
    <s v="Media"/>
    <s v="Incremental"/>
    <m/>
    <m/>
    <s v="aarki_Pre_ios14_5"/>
    <s v="Aarki"/>
    <x v="0"/>
    <s v=" DTC"/>
    <d v="2021-08-12T00:00:00"/>
    <x v="1"/>
    <n v="0"/>
    <n v="0"/>
  </r>
  <r>
    <s v="Media"/>
    <s v="Incremental"/>
    <m/>
    <m/>
    <s v="aarki_Pre_ios14_5"/>
    <s v="Aarki"/>
    <x v="0"/>
    <s v=" DTC"/>
    <d v="2021-08-13T00:00:00"/>
    <x v="1"/>
    <n v="0"/>
    <n v="0"/>
  </r>
  <r>
    <s v="Media"/>
    <s v="Incremental"/>
    <m/>
    <m/>
    <s v="aarki_Pre_ios14_5"/>
    <s v="Aarki"/>
    <x v="0"/>
    <s v=" DTC"/>
    <d v="2021-08-14T00:00:00"/>
    <x v="1"/>
    <n v="0"/>
    <n v="0"/>
  </r>
  <r>
    <s v="Media"/>
    <s v="Incremental"/>
    <m/>
    <m/>
    <s v="aarki_Pre_ios14_5"/>
    <s v="Aarki"/>
    <x v="0"/>
    <s v=" DTC"/>
    <d v="2021-08-15T00:00:00"/>
    <x v="1"/>
    <n v="0"/>
    <n v="0"/>
  </r>
  <r>
    <s v="Media"/>
    <s v="Incremental"/>
    <m/>
    <m/>
    <s v="aarki_Pre_ios14_5"/>
    <s v="Aarki"/>
    <x v="0"/>
    <s v=" DTC"/>
    <d v="2021-08-16T00:00:00"/>
    <x v="1"/>
    <n v="0"/>
    <n v="0"/>
  </r>
  <r>
    <s v="Media"/>
    <s v="Incremental"/>
    <m/>
    <m/>
    <s v="aarki_Pre_ios14_5"/>
    <s v="Aarki"/>
    <x v="0"/>
    <s v=" DTC"/>
    <d v="2021-08-17T00:00:00"/>
    <x v="1"/>
    <n v="0"/>
    <n v="0"/>
  </r>
  <r>
    <s v="Media"/>
    <s v="Incremental"/>
    <m/>
    <m/>
    <s v="aarki_Pre_ios14_5"/>
    <s v="Aarki"/>
    <x v="0"/>
    <s v=" DTC"/>
    <d v="2021-08-18T00:00:00"/>
    <x v="1"/>
    <n v="0"/>
    <n v="0"/>
  </r>
  <r>
    <s v="Media"/>
    <s v="Incremental"/>
    <m/>
    <m/>
    <s v="aarki_Pre_ios14_5"/>
    <s v="Aarki"/>
    <x v="0"/>
    <s v=" DTC"/>
    <d v="2021-08-19T00:00:00"/>
    <x v="1"/>
    <n v="0"/>
    <n v="0"/>
  </r>
  <r>
    <s v="Media"/>
    <s v="Incremental"/>
    <m/>
    <m/>
    <s v="aarki_Pre_ios14_5"/>
    <s v="Aarki"/>
    <x v="0"/>
    <s v=" DTC"/>
    <d v="2021-08-20T00:00:00"/>
    <x v="1"/>
    <n v="0"/>
    <n v="0"/>
  </r>
  <r>
    <s v="Media"/>
    <s v="Incremental"/>
    <m/>
    <m/>
    <s v="aarki_Pre_ios14_5"/>
    <s v="Aarki"/>
    <x v="0"/>
    <s v=" DTC"/>
    <d v="2021-08-21T00:00:00"/>
    <x v="1"/>
    <n v="0"/>
    <n v="0"/>
  </r>
  <r>
    <s v="Media"/>
    <s v="Incremental"/>
    <m/>
    <m/>
    <s v="aarki_Pre_ios14_5"/>
    <s v="Aarki"/>
    <x v="0"/>
    <s v=" DTC"/>
    <d v="2021-08-22T00:00:00"/>
    <x v="1"/>
    <n v="0"/>
    <n v="0"/>
  </r>
  <r>
    <s v="Media"/>
    <s v="Incremental"/>
    <m/>
    <m/>
    <s v="aarki_Pre_ios14_5"/>
    <s v="Aarki"/>
    <x v="0"/>
    <s v=" DTC"/>
    <d v="2021-08-23T00:00:00"/>
    <x v="1"/>
    <n v="0"/>
    <n v="0"/>
  </r>
  <r>
    <s v="Media"/>
    <s v="Incremental"/>
    <m/>
    <m/>
    <s v="aarki_Pre_ios14_5"/>
    <s v="Aarki"/>
    <x v="0"/>
    <s v=" DTC"/>
    <d v="2021-08-24T00:00:00"/>
    <x v="1"/>
    <n v="0"/>
    <n v="0"/>
  </r>
  <r>
    <s v="Media"/>
    <s v="Incremental"/>
    <m/>
    <m/>
    <s v="aarki_Pre_ios14_5"/>
    <s v="Aarki"/>
    <x v="0"/>
    <s v=" DTC"/>
    <d v="2021-08-25T00:00:00"/>
    <x v="1"/>
    <n v="0"/>
    <n v="0"/>
  </r>
  <r>
    <s v="Media"/>
    <s v="Incremental"/>
    <m/>
    <m/>
    <s v="aarki_Pre_ios14_5"/>
    <s v="Aarki"/>
    <x v="0"/>
    <s v=" DTC"/>
    <d v="2021-08-26T00:00:00"/>
    <x v="1"/>
    <n v="0"/>
    <n v="0"/>
  </r>
  <r>
    <s v="Media"/>
    <s v="Incremental"/>
    <m/>
    <m/>
    <s v="aarki_Pre_ios14_5"/>
    <s v="Aarki"/>
    <x v="0"/>
    <s v=" DTC"/>
    <d v="2021-08-27T00:00:00"/>
    <x v="1"/>
    <n v="0"/>
    <n v="0"/>
  </r>
  <r>
    <s v="Media"/>
    <s v="Incremental"/>
    <m/>
    <m/>
    <s v="aarki_Pre_ios14_5"/>
    <s v="Aarki"/>
    <x v="0"/>
    <s v=" DTC"/>
    <d v="2021-08-28T00:00:00"/>
    <x v="1"/>
    <n v="0"/>
    <n v="0"/>
  </r>
  <r>
    <s v="Media"/>
    <s v="Incremental"/>
    <m/>
    <m/>
    <s v="aarki_Pre_ios14_5"/>
    <s v="Aarki"/>
    <x v="0"/>
    <s v=" DTC"/>
    <d v="2021-08-29T00:00:00"/>
    <x v="1"/>
    <n v="0"/>
    <n v="0"/>
  </r>
  <r>
    <s v="Media"/>
    <s v="Incremental"/>
    <m/>
    <m/>
    <s v="aarki_Pre_ios14_5"/>
    <s v="Aarki"/>
    <x v="0"/>
    <s v=" DTC"/>
    <d v="2021-08-30T00:00:00"/>
    <x v="1"/>
    <n v="0"/>
    <n v="0"/>
  </r>
  <r>
    <s v="Media"/>
    <s v="Incremental"/>
    <m/>
    <m/>
    <s v="aarki_Pre_ios14_5"/>
    <s v="Aarki"/>
    <x v="0"/>
    <s v=" DTC"/>
    <d v="2021-08-31T00:00:00"/>
    <x v="1"/>
    <n v="0"/>
    <n v="0"/>
  </r>
  <r>
    <s v="Media"/>
    <s v="Incremental"/>
    <m/>
    <m/>
    <s v="aarki_Pre_ios14_5"/>
    <s v="Aarki"/>
    <x v="0"/>
    <s v=" DTC"/>
    <d v="2021-09-01T00:00:00"/>
    <x v="1"/>
    <n v="0"/>
    <n v="0"/>
  </r>
  <r>
    <s v="Media"/>
    <s v="Incremental"/>
    <m/>
    <m/>
    <s v="aarki_Pre_ios14_5"/>
    <s v="Aarki"/>
    <x v="0"/>
    <s v=" DTC"/>
    <d v="2021-09-02T00:00:00"/>
    <x v="1"/>
    <n v="0"/>
    <n v="0"/>
  </r>
  <r>
    <s v="Media"/>
    <s v="Incremental"/>
    <m/>
    <m/>
    <s v="aarki_Pre_ios14_5"/>
    <s v="Aarki"/>
    <x v="0"/>
    <s v=" DTC"/>
    <d v="2021-09-03T00:00:00"/>
    <x v="1"/>
    <n v="0"/>
    <n v="0"/>
  </r>
  <r>
    <s v="Media"/>
    <s v="Incremental"/>
    <m/>
    <m/>
    <s v="aarki_Pre_ios14_5"/>
    <s v="Aarki"/>
    <x v="0"/>
    <s v=" DTC"/>
    <d v="2021-09-04T00:00:00"/>
    <x v="1"/>
    <n v="0"/>
    <n v="0"/>
  </r>
  <r>
    <s v="Media"/>
    <s v="Incremental"/>
    <m/>
    <m/>
    <s v="aarki_Pre_ios14_5"/>
    <s v="Aarki"/>
    <x v="0"/>
    <s v=" DTC"/>
    <d v="2021-09-05T00:00:00"/>
    <x v="1"/>
    <n v="0"/>
    <n v="0"/>
  </r>
  <r>
    <s v="Media"/>
    <s v="Incremental"/>
    <m/>
    <m/>
    <s v="aarki_Pre_ios14_5"/>
    <s v="Aarki"/>
    <x v="0"/>
    <s v=" DTC"/>
    <d v="2021-09-06T00:00:00"/>
    <x v="1"/>
    <n v="0"/>
    <n v="0"/>
  </r>
  <r>
    <s v="Media"/>
    <s v="Incremental"/>
    <m/>
    <m/>
    <s v="aarki_Pre_ios14_5"/>
    <s v="Aarki"/>
    <x v="0"/>
    <s v=" DTC"/>
    <d v="2021-09-07T00:00:00"/>
    <x v="1"/>
    <n v="0"/>
    <n v="0"/>
  </r>
  <r>
    <s v="Media"/>
    <s v="Incremental"/>
    <m/>
    <m/>
    <s v="aarki_Pre_ios14_5"/>
    <s v="Aarki"/>
    <x v="0"/>
    <s v=" DTC"/>
    <d v="2021-09-08T00:00:00"/>
    <x v="1"/>
    <n v="0"/>
    <n v="0"/>
  </r>
  <r>
    <s v="Media"/>
    <s v="Incremental"/>
    <m/>
    <m/>
    <s v="aarki_Pre_ios14_5"/>
    <s v="Aarki"/>
    <x v="0"/>
    <s v=" DTC"/>
    <d v="2021-09-09T00:00:00"/>
    <x v="1"/>
    <n v="0"/>
    <n v="0"/>
  </r>
  <r>
    <s v="Media"/>
    <s v="Incremental"/>
    <m/>
    <m/>
    <s v="aarki_Pre_ios14_5"/>
    <s v="Aarki"/>
    <x v="0"/>
    <s v=" DTC"/>
    <d v="2021-09-10T00:00:00"/>
    <x v="1"/>
    <n v="0"/>
    <n v="0"/>
  </r>
  <r>
    <s v="Media"/>
    <s v="Incremental"/>
    <m/>
    <m/>
    <s v="aarki_Pre_ios14_5"/>
    <s v="Aarki"/>
    <x v="0"/>
    <s v=" DTC"/>
    <d v="2021-09-11T00:00:00"/>
    <x v="1"/>
    <n v="0"/>
    <n v="0"/>
  </r>
  <r>
    <s v="Media"/>
    <s v="Incremental"/>
    <m/>
    <m/>
    <s v="aarki_Pre_ios14_5"/>
    <s v="Aarki"/>
    <x v="0"/>
    <s v=" DTC"/>
    <d v="2021-09-12T00:00:00"/>
    <x v="1"/>
    <n v="0"/>
    <n v="0"/>
  </r>
  <r>
    <s v="Media"/>
    <s v="Incremental"/>
    <m/>
    <m/>
    <s v="aarki_Pre_ios14_5"/>
    <s v="Aarki"/>
    <x v="0"/>
    <s v=" DTC"/>
    <d v="2021-09-13T00:00:00"/>
    <x v="1"/>
    <n v="0"/>
    <n v="0"/>
  </r>
  <r>
    <s v="Media"/>
    <s v="Incremental"/>
    <m/>
    <m/>
    <s v="aarki_Pre_ios14_5"/>
    <s v="Aarki"/>
    <x v="0"/>
    <s v=" DTC"/>
    <d v="2021-09-14T00:00:00"/>
    <x v="1"/>
    <n v="0"/>
    <n v="0"/>
  </r>
  <r>
    <s v="Media"/>
    <s v="Incremental"/>
    <m/>
    <m/>
    <s v="aarki_Pre_ios14_5"/>
    <s v="Aarki"/>
    <x v="0"/>
    <s v=" DTC"/>
    <d v="2021-09-15T00:00:00"/>
    <x v="1"/>
    <n v="0"/>
    <n v="0"/>
  </r>
  <r>
    <s v="Media"/>
    <s v="Incremental"/>
    <m/>
    <m/>
    <s v="aarki_Pre_ios14_5"/>
    <s v="Aarki"/>
    <x v="0"/>
    <s v=" DTC"/>
    <d v="2021-09-16T00:00:00"/>
    <x v="1"/>
    <n v="0"/>
    <n v="0"/>
  </r>
  <r>
    <s v="Media"/>
    <s v="Incremental"/>
    <m/>
    <m/>
    <s v="aarki_Pre_ios14_5"/>
    <s v="Aarki"/>
    <x v="0"/>
    <s v=" DTC"/>
    <d v="2021-09-17T00:00:00"/>
    <x v="1"/>
    <n v="0"/>
    <n v="0"/>
  </r>
  <r>
    <s v="Media"/>
    <s v="Incremental"/>
    <m/>
    <m/>
    <s v="aarki_Pre_ios14_5"/>
    <s v="Aarki"/>
    <x v="0"/>
    <s v=" DTC"/>
    <d v="2021-09-18T00:00:00"/>
    <x v="1"/>
    <n v="0"/>
    <n v="0"/>
  </r>
  <r>
    <s v="Media"/>
    <s v="Incremental"/>
    <m/>
    <m/>
    <s v="aarki_Pre_ios14_5"/>
    <s v="Aarki"/>
    <x v="0"/>
    <s v=" DTC"/>
    <d v="2021-09-19T00:00:00"/>
    <x v="1"/>
    <n v="0"/>
    <n v="0"/>
  </r>
  <r>
    <s v="Media"/>
    <s v="Incremental"/>
    <m/>
    <m/>
    <s v="aarki_Pre_ios14_5"/>
    <s v="Aarki"/>
    <x v="0"/>
    <s v=" DTC"/>
    <d v="2021-09-20T00:00:00"/>
    <x v="1"/>
    <n v="0"/>
    <n v="0"/>
  </r>
  <r>
    <s v="Media"/>
    <s v="Incremental"/>
    <m/>
    <m/>
    <s v="aarki_Pre_ios14_5"/>
    <s v="Aarki"/>
    <x v="0"/>
    <s v=" DTC"/>
    <d v="2021-09-21T00:00:00"/>
    <x v="1"/>
    <n v="0"/>
    <n v="0"/>
  </r>
  <r>
    <s v="Media"/>
    <s v="Incremental"/>
    <m/>
    <m/>
    <s v="aarki_Pre_ios14_5"/>
    <s v="Aarki"/>
    <x v="0"/>
    <s v=" DTC"/>
    <d v="2021-09-22T00:00:00"/>
    <x v="1"/>
    <n v="0"/>
    <n v="0"/>
  </r>
  <r>
    <s v="Media"/>
    <s v="Incremental"/>
    <m/>
    <m/>
    <s v="aarki_Pre_ios14_5"/>
    <s v="Aarki"/>
    <x v="0"/>
    <s v=" DTC"/>
    <d v="2021-09-23T00:00:00"/>
    <x v="1"/>
    <n v="0"/>
    <n v="0"/>
  </r>
  <r>
    <s v="Media"/>
    <s v="Incremental"/>
    <m/>
    <m/>
    <s v="aarki_Pre_ios14_5"/>
    <s v="Aarki"/>
    <x v="0"/>
    <s v=" DTC"/>
    <d v="2021-09-24T00:00:00"/>
    <x v="1"/>
    <n v="0"/>
    <n v="0"/>
  </r>
  <r>
    <s v="Media"/>
    <s v="Incremental"/>
    <m/>
    <m/>
    <s v="aarki_Pre_ios14_5"/>
    <s v="Aarki"/>
    <x v="0"/>
    <s v=" DTC"/>
    <d v="2021-09-25T00:00:00"/>
    <x v="1"/>
    <n v="0"/>
    <n v="0"/>
  </r>
  <r>
    <s v="Media"/>
    <s v="Incremental"/>
    <m/>
    <m/>
    <s v="aarki_Pre_ios14_5"/>
    <s v="Aarki"/>
    <x v="0"/>
    <s v=" DTC"/>
    <d v="2021-09-26T00:00:00"/>
    <x v="1"/>
    <n v="0"/>
    <n v="0"/>
  </r>
  <r>
    <s v="Media"/>
    <s v="Incremental"/>
    <m/>
    <m/>
    <s v="aarki_Pre_ios14_5"/>
    <s v="Aarki"/>
    <x v="0"/>
    <s v=" DTC"/>
    <d v="2021-09-27T00:00:00"/>
    <x v="1"/>
    <n v="0"/>
    <n v="0"/>
  </r>
  <r>
    <s v="Media"/>
    <s v="Incremental"/>
    <m/>
    <m/>
    <s v="aarki_Pre_ios14_5"/>
    <s v="Aarki"/>
    <x v="0"/>
    <s v=" DTC"/>
    <d v="2021-09-28T00:00:00"/>
    <x v="1"/>
    <n v="0"/>
    <n v="0"/>
  </r>
  <r>
    <s v="Media"/>
    <s v="Incremental"/>
    <m/>
    <m/>
    <s v="aarki_Pre_ios14_5"/>
    <s v="Aarki"/>
    <x v="0"/>
    <s v=" DTC"/>
    <d v="2021-09-29T00:00:00"/>
    <x v="1"/>
    <n v="0"/>
    <n v="0"/>
  </r>
  <r>
    <s v="Media"/>
    <s v="Incremental"/>
    <m/>
    <m/>
    <s v="aarki_Pre_ios14_5"/>
    <s v="Aarki"/>
    <x v="0"/>
    <s v=" DTC"/>
    <d v="2021-09-30T00:00:00"/>
    <x v="1"/>
    <n v="0"/>
    <n v="0"/>
  </r>
  <r>
    <s v="Media"/>
    <s v="Incremental"/>
    <m/>
    <m/>
    <s v="apple_search_Post_ios14_5"/>
    <s v="Apple Search"/>
    <x v="1"/>
    <s v=" DTC"/>
    <d v="2021-03-01T00:00:00"/>
    <x v="0"/>
    <s v="Pre"/>
    <n v="0"/>
  </r>
  <r>
    <s v="Media"/>
    <s v="Incremental"/>
    <m/>
    <m/>
    <s v="apple_search_Post_ios14_5"/>
    <s v="Apple Search"/>
    <x v="1"/>
    <s v=" DTC"/>
    <d v="2021-03-02T00:00:00"/>
    <x v="0"/>
    <s v="Pre"/>
    <n v="0"/>
  </r>
  <r>
    <s v="Media"/>
    <s v="Incremental"/>
    <m/>
    <m/>
    <s v="apple_search_Post_ios14_5"/>
    <s v="Apple Search"/>
    <x v="1"/>
    <s v=" DTC"/>
    <d v="2021-03-03T00:00:00"/>
    <x v="0"/>
    <s v="Pre"/>
    <n v="0"/>
  </r>
  <r>
    <s v="Media"/>
    <s v="Incremental"/>
    <m/>
    <m/>
    <s v="apple_search_Post_ios14_5"/>
    <s v="Apple Search"/>
    <x v="1"/>
    <s v=" DTC"/>
    <d v="2021-03-04T00:00:00"/>
    <x v="0"/>
    <s v="Pre"/>
    <n v="0"/>
  </r>
  <r>
    <s v="Media"/>
    <s v="Incremental"/>
    <m/>
    <m/>
    <s v="apple_search_Post_ios14_5"/>
    <s v="Apple Search"/>
    <x v="1"/>
    <s v=" DTC"/>
    <d v="2021-03-05T00:00:00"/>
    <x v="0"/>
    <s v="Pre"/>
    <n v="0"/>
  </r>
  <r>
    <s v="Media"/>
    <s v="Incremental"/>
    <m/>
    <m/>
    <s v="apple_search_Post_ios14_5"/>
    <s v="Apple Search"/>
    <x v="1"/>
    <s v=" DTC"/>
    <d v="2021-03-06T00:00:00"/>
    <x v="0"/>
    <s v="Pre"/>
    <n v="0"/>
  </r>
  <r>
    <s v="Media"/>
    <s v="Incremental"/>
    <m/>
    <m/>
    <s v="apple_search_Post_ios14_5"/>
    <s v="Apple Search"/>
    <x v="1"/>
    <s v=" DTC"/>
    <d v="2021-03-07T00:00:00"/>
    <x v="0"/>
    <s v="Pre"/>
    <n v="0"/>
  </r>
  <r>
    <s v="Media"/>
    <s v="Incremental"/>
    <m/>
    <m/>
    <s v="apple_search_Post_ios14_5"/>
    <s v="Apple Search"/>
    <x v="1"/>
    <s v=" DTC"/>
    <d v="2021-03-08T00:00:00"/>
    <x v="0"/>
    <s v="Pre"/>
    <n v="0"/>
  </r>
  <r>
    <s v="Media"/>
    <s v="Incremental"/>
    <m/>
    <m/>
    <s v="apple_search_Post_ios14_5"/>
    <s v="Apple Search"/>
    <x v="1"/>
    <s v=" DTC"/>
    <d v="2021-03-09T00:00:00"/>
    <x v="0"/>
    <s v="Pre"/>
    <n v="0"/>
  </r>
  <r>
    <s v="Media"/>
    <s v="Incremental"/>
    <m/>
    <m/>
    <s v="apple_search_Post_ios14_5"/>
    <s v="Apple Search"/>
    <x v="1"/>
    <s v=" DTC"/>
    <d v="2021-03-10T00:00:00"/>
    <x v="0"/>
    <s v="Pre"/>
    <n v="0"/>
  </r>
  <r>
    <s v="Media"/>
    <s v="Incremental"/>
    <m/>
    <m/>
    <s v="apple_search_Post_ios14_5"/>
    <s v="Apple Search"/>
    <x v="1"/>
    <s v=" DTC"/>
    <d v="2021-03-11T00:00:00"/>
    <x v="0"/>
    <s v="Pre"/>
    <n v="0"/>
  </r>
  <r>
    <s v="Media"/>
    <s v="Incremental"/>
    <m/>
    <m/>
    <s v="apple_search_Post_ios14_5"/>
    <s v="Apple Search"/>
    <x v="1"/>
    <s v=" DTC"/>
    <d v="2021-03-12T00:00:00"/>
    <x v="0"/>
    <s v="Pre"/>
    <n v="0"/>
  </r>
  <r>
    <s v="Media"/>
    <s v="Incremental"/>
    <m/>
    <m/>
    <s v="apple_search_Post_ios14_5"/>
    <s v="Apple Search"/>
    <x v="1"/>
    <s v=" DTC"/>
    <d v="2021-03-13T00:00:00"/>
    <x v="0"/>
    <s v="Pre"/>
    <n v="0"/>
  </r>
  <r>
    <s v="Media"/>
    <s v="Incremental"/>
    <m/>
    <m/>
    <s v="apple_search_Post_ios14_5"/>
    <s v="Apple Search"/>
    <x v="1"/>
    <s v=" DTC"/>
    <d v="2021-03-14T00:00:00"/>
    <x v="0"/>
    <s v="Pre"/>
    <n v="0"/>
  </r>
  <r>
    <s v="Media"/>
    <s v="Incremental"/>
    <m/>
    <m/>
    <s v="apple_search_Post_ios14_5"/>
    <s v="Apple Search"/>
    <x v="1"/>
    <s v=" DTC"/>
    <d v="2021-03-15T00:00:00"/>
    <x v="0"/>
    <s v="Pre"/>
    <n v="0"/>
  </r>
  <r>
    <s v="Media"/>
    <s v="Incremental"/>
    <m/>
    <m/>
    <s v="apple_search_Post_ios14_5"/>
    <s v="Apple Search"/>
    <x v="1"/>
    <s v=" DTC"/>
    <d v="2021-03-16T00:00:00"/>
    <x v="0"/>
    <s v="Pre"/>
    <n v="0"/>
  </r>
  <r>
    <s v="Media"/>
    <s v="Incremental"/>
    <m/>
    <m/>
    <s v="apple_search_Post_ios14_5"/>
    <s v="Apple Search"/>
    <x v="1"/>
    <s v=" DTC"/>
    <d v="2021-03-17T00:00:00"/>
    <x v="0"/>
    <s v="Pre"/>
    <n v="0"/>
  </r>
  <r>
    <s v="Media"/>
    <s v="Incremental"/>
    <m/>
    <m/>
    <s v="apple_search_Post_ios14_5"/>
    <s v="Apple Search"/>
    <x v="1"/>
    <s v=" DTC"/>
    <d v="2021-03-18T00:00:00"/>
    <x v="0"/>
    <s v="Pre"/>
    <n v="0"/>
  </r>
  <r>
    <s v="Media"/>
    <s v="Incremental"/>
    <m/>
    <m/>
    <s v="apple_search_Post_ios14_5"/>
    <s v="Apple Search"/>
    <x v="1"/>
    <s v=" DTC"/>
    <d v="2021-03-19T00:00:00"/>
    <x v="0"/>
    <s v="Pre"/>
    <n v="0"/>
  </r>
  <r>
    <s v="Media"/>
    <s v="Incremental"/>
    <m/>
    <m/>
    <s v="apple_search_Post_ios14_5"/>
    <s v="Apple Search"/>
    <x v="1"/>
    <s v=" DTC"/>
    <d v="2021-03-20T00:00:00"/>
    <x v="0"/>
    <s v="Pre"/>
    <n v="0"/>
  </r>
  <r>
    <s v="Media"/>
    <s v="Incremental"/>
    <m/>
    <m/>
    <s v="apple_search_Post_ios14_5"/>
    <s v="Apple Search"/>
    <x v="1"/>
    <s v=" DTC"/>
    <d v="2021-03-21T00:00:00"/>
    <x v="0"/>
    <s v="Pre"/>
    <n v="0"/>
  </r>
  <r>
    <s v="Media"/>
    <s v="Incremental"/>
    <m/>
    <m/>
    <s v="apple_search_Post_ios14_5"/>
    <s v="Apple Search"/>
    <x v="1"/>
    <s v=" DTC"/>
    <d v="2021-03-22T00:00:00"/>
    <x v="0"/>
    <s v="Pre"/>
    <n v="0"/>
  </r>
  <r>
    <s v="Media"/>
    <s v="Incremental"/>
    <m/>
    <m/>
    <s v="apple_search_Post_ios14_5"/>
    <s v="Apple Search"/>
    <x v="1"/>
    <s v=" DTC"/>
    <d v="2021-03-23T00:00:00"/>
    <x v="0"/>
    <s v="Pre"/>
    <n v="0"/>
  </r>
  <r>
    <s v="Media"/>
    <s v="Incremental"/>
    <m/>
    <m/>
    <s v="apple_search_Post_ios14_5"/>
    <s v="Apple Search"/>
    <x v="1"/>
    <s v=" DTC"/>
    <d v="2021-03-24T00:00:00"/>
    <x v="0"/>
    <s v="Pre"/>
    <n v="0"/>
  </r>
  <r>
    <s v="Media"/>
    <s v="Incremental"/>
    <m/>
    <m/>
    <s v="apple_search_Post_ios14_5"/>
    <s v="Apple Search"/>
    <x v="1"/>
    <s v=" DTC"/>
    <d v="2021-03-25T00:00:00"/>
    <x v="0"/>
    <s v="Pre"/>
    <n v="0"/>
  </r>
  <r>
    <s v="Media"/>
    <s v="Incremental"/>
    <m/>
    <m/>
    <s v="apple_search_Post_ios14_5"/>
    <s v="Apple Search"/>
    <x v="1"/>
    <s v=" DTC"/>
    <d v="2021-03-26T00:00:00"/>
    <x v="0"/>
    <s v="Pre"/>
    <n v="0"/>
  </r>
  <r>
    <s v="Media"/>
    <s v="Incremental"/>
    <m/>
    <m/>
    <s v="apple_search_Post_ios14_5"/>
    <s v="Apple Search"/>
    <x v="1"/>
    <s v=" DTC"/>
    <d v="2021-03-27T00:00:00"/>
    <x v="0"/>
    <s v="Pre"/>
    <n v="0"/>
  </r>
  <r>
    <s v="Media"/>
    <s v="Incremental"/>
    <m/>
    <m/>
    <s v="apple_search_Post_ios14_5"/>
    <s v="Apple Search"/>
    <x v="1"/>
    <s v=" DTC"/>
    <d v="2021-03-28T00:00:00"/>
    <x v="0"/>
    <s v="Pre"/>
    <n v="0"/>
  </r>
  <r>
    <s v="Media"/>
    <s v="Incremental"/>
    <m/>
    <m/>
    <s v="apple_search_Post_ios14_5"/>
    <s v="Apple Search"/>
    <x v="1"/>
    <s v=" DTC"/>
    <d v="2021-03-29T00:00:00"/>
    <x v="0"/>
    <s v="Pre"/>
    <n v="0"/>
  </r>
  <r>
    <s v="Media"/>
    <s v="Incremental"/>
    <m/>
    <m/>
    <s v="apple_search_Post_ios14_5"/>
    <s v="Apple Search"/>
    <x v="1"/>
    <s v=" DTC"/>
    <d v="2021-03-30T00:00:00"/>
    <x v="0"/>
    <s v="Pre"/>
    <n v="0"/>
  </r>
  <r>
    <s v="Media"/>
    <s v="Incremental"/>
    <m/>
    <m/>
    <s v="apple_search_Post_ios14_5"/>
    <s v="Apple Search"/>
    <x v="1"/>
    <s v=" DTC"/>
    <d v="2021-03-31T00:00:00"/>
    <x v="0"/>
    <s v="Pre"/>
    <n v="0"/>
  </r>
  <r>
    <s v="Media"/>
    <s v="Incremental"/>
    <m/>
    <m/>
    <s v="apple_search_Post_ios14_5"/>
    <s v="Apple Search"/>
    <x v="1"/>
    <s v=" DTC"/>
    <d v="2021-04-01T00:00:00"/>
    <x v="0"/>
    <s v="Pre"/>
    <n v="0"/>
  </r>
  <r>
    <s v="Media"/>
    <s v="Incremental"/>
    <m/>
    <m/>
    <s v="apple_search_Post_ios14_5"/>
    <s v="Apple Search"/>
    <x v="1"/>
    <s v=" DTC"/>
    <d v="2021-04-02T00:00:00"/>
    <x v="0"/>
    <s v="Pre"/>
    <n v="0"/>
  </r>
  <r>
    <s v="Media"/>
    <s v="Incremental"/>
    <m/>
    <m/>
    <s v="apple_search_Post_ios14_5"/>
    <s v="Apple Search"/>
    <x v="1"/>
    <s v=" DTC"/>
    <d v="2021-04-03T00:00:00"/>
    <x v="0"/>
    <s v="Pre"/>
    <n v="0"/>
  </r>
  <r>
    <s v="Media"/>
    <s v="Incremental"/>
    <m/>
    <m/>
    <s v="apple_search_Post_ios14_5"/>
    <s v="Apple Search"/>
    <x v="1"/>
    <s v=" DTC"/>
    <d v="2021-04-04T00:00:00"/>
    <x v="0"/>
    <s v="Pre"/>
    <n v="0"/>
  </r>
  <r>
    <s v="Media"/>
    <s v="Incremental"/>
    <m/>
    <m/>
    <s v="apple_search_Post_ios14_5"/>
    <s v="Apple Search"/>
    <x v="1"/>
    <s v=" DTC"/>
    <d v="2021-04-05T00:00:00"/>
    <x v="0"/>
    <s v="Pre"/>
    <n v="0"/>
  </r>
  <r>
    <s v="Media"/>
    <s v="Incremental"/>
    <m/>
    <m/>
    <s v="apple_search_Post_ios14_5"/>
    <s v="Apple Search"/>
    <x v="1"/>
    <s v=" DTC"/>
    <d v="2021-04-06T00:00:00"/>
    <x v="0"/>
    <s v="Pre"/>
    <n v="0"/>
  </r>
  <r>
    <s v="Media"/>
    <s v="Incremental"/>
    <m/>
    <m/>
    <s v="apple_search_Post_ios14_5"/>
    <s v="Apple Search"/>
    <x v="1"/>
    <s v=" DTC"/>
    <d v="2021-04-07T00:00:00"/>
    <x v="0"/>
    <s v="Pre"/>
    <n v="0"/>
  </r>
  <r>
    <s v="Media"/>
    <s v="Incremental"/>
    <m/>
    <m/>
    <s v="apple_search_Post_ios14_5"/>
    <s v="Apple Search"/>
    <x v="1"/>
    <s v=" DTC"/>
    <d v="2021-04-08T00:00:00"/>
    <x v="0"/>
    <s v="Pre"/>
    <n v="0"/>
  </r>
  <r>
    <s v="Media"/>
    <s v="Incremental"/>
    <m/>
    <m/>
    <s v="apple_search_Post_ios14_5"/>
    <s v="Apple Search"/>
    <x v="1"/>
    <s v=" DTC"/>
    <d v="2021-04-09T00:00:00"/>
    <x v="0"/>
    <s v="Pre"/>
    <n v="0"/>
  </r>
  <r>
    <s v="Media"/>
    <s v="Incremental"/>
    <m/>
    <m/>
    <s v="apple_search_Post_ios14_5"/>
    <s v="Apple Search"/>
    <x v="1"/>
    <s v=" DTC"/>
    <d v="2021-04-10T00:00:00"/>
    <x v="0"/>
    <s v="Pre"/>
    <n v="0"/>
  </r>
  <r>
    <s v="Media"/>
    <s v="Incremental"/>
    <m/>
    <m/>
    <s v="apple_search_Post_ios14_5"/>
    <s v="Apple Search"/>
    <x v="1"/>
    <s v=" DTC"/>
    <d v="2021-04-11T00:00:00"/>
    <x v="0"/>
    <s v="Pre"/>
    <n v="0"/>
  </r>
  <r>
    <s v="Media"/>
    <s v="Incremental"/>
    <m/>
    <m/>
    <s v="apple_search_Post_ios14_5"/>
    <s v="Apple Search"/>
    <x v="1"/>
    <s v=" DTC"/>
    <d v="2021-04-12T00:00:00"/>
    <x v="0"/>
    <s v="Pre"/>
    <n v="0"/>
  </r>
  <r>
    <s v="Media"/>
    <s v="Incremental"/>
    <m/>
    <m/>
    <s v="apple_search_Post_ios14_5"/>
    <s v="Apple Search"/>
    <x v="1"/>
    <s v=" DTC"/>
    <d v="2021-04-13T00:00:00"/>
    <x v="0"/>
    <s v="Pre"/>
    <n v="0"/>
  </r>
  <r>
    <s v="Media"/>
    <s v="Incremental"/>
    <m/>
    <m/>
    <s v="apple_search_Post_ios14_5"/>
    <s v="Apple Search"/>
    <x v="1"/>
    <s v=" DTC"/>
    <d v="2021-04-14T00:00:00"/>
    <x v="0"/>
    <s v="Pre"/>
    <n v="0"/>
  </r>
  <r>
    <s v="Media"/>
    <s v="Incremental"/>
    <m/>
    <m/>
    <s v="apple_search_Post_ios14_5"/>
    <s v="Apple Search"/>
    <x v="1"/>
    <s v=" DTC"/>
    <d v="2021-04-15T00:00:00"/>
    <x v="0"/>
    <s v="Pre"/>
    <n v="0"/>
  </r>
  <r>
    <s v="Media"/>
    <s v="Incremental"/>
    <m/>
    <m/>
    <s v="apple_search_Post_ios14_5"/>
    <s v="Apple Search"/>
    <x v="1"/>
    <s v=" DTC"/>
    <d v="2021-04-16T00:00:00"/>
    <x v="0"/>
    <s v="Pre"/>
    <n v="0"/>
  </r>
  <r>
    <s v="Media"/>
    <s v="Incremental"/>
    <m/>
    <m/>
    <s v="apple_search_Post_ios14_5"/>
    <s v="Apple Search"/>
    <x v="1"/>
    <s v=" DTC"/>
    <d v="2021-04-17T00:00:00"/>
    <x v="0"/>
    <s v="Pre"/>
    <n v="0"/>
  </r>
  <r>
    <s v="Media"/>
    <s v="Incremental"/>
    <m/>
    <m/>
    <s v="apple_search_Post_ios14_5"/>
    <s v="Apple Search"/>
    <x v="1"/>
    <s v=" DTC"/>
    <d v="2021-04-18T00:00:00"/>
    <x v="0"/>
    <s v="Pre"/>
    <n v="0"/>
  </r>
  <r>
    <s v="Media"/>
    <s v="Incremental"/>
    <m/>
    <m/>
    <s v="apple_search_Post_ios14_5"/>
    <s v="Apple Search"/>
    <x v="1"/>
    <s v=" DTC"/>
    <d v="2021-04-19T00:00:00"/>
    <x v="0"/>
    <s v="Pre"/>
    <n v="0"/>
  </r>
  <r>
    <s v="Media"/>
    <s v="Incremental"/>
    <m/>
    <m/>
    <s v="apple_search_Post_ios14_5"/>
    <s v="Apple Search"/>
    <x v="1"/>
    <s v=" DTC"/>
    <d v="2021-04-20T00:00:00"/>
    <x v="0"/>
    <s v="Pre"/>
    <n v="0"/>
  </r>
  <r>
    <s v="Media"/>
    <s v="Incremental"/>
    <m/>
    <m/>
    <s v="apple_search_Post_ios14_5"/>
    <s v="Apple Search"/>
    <x v="1"/>
    <s v=" DTC"/>
    <d v="2021-04-21T00:00:00"/>
    <x v="0"/>
    <s v="Pre"/>
    <n v="0"/>
  </r>
  <r>
    <s v="Media"/>
    <s v="Incremental"/>
    <m/>
    <m/>
    <s v="apple_search_Post_ios14_5"/>
    <s v="Apple Search"/>
    <x v="1"/>
    <s v=" DTC"/>
    <d v="2021-04-22T00:00:00"/>
    <x v="0"/>
    <s v="Pre"/>
    <n v="0"/>
  </r>
  <r>
    <s v="Media"/>
    <s v="Incremental"/>
    <m/>
    <m/>
    <s v="apple_search_Post_ios14_5"/>
    <s v="Apple Search"/>
    <x v="1"/>
    <s v=" DTC"/>
    <d v="2021-04-23T00:00:00"/>
    <x v="0"/>
    <s v="Pre"/>
    <n v="0"/>
  </r>
  <r>
    <s v="Media"/>
    <s v="Incremental"/>
    <m/>
    <m/>
    <s v="apple_search_Post_ios14_5"/>
    <s v="Apple Search"/>
    <x v="1"/>
    <s v=" DTC"/>
    <d v="2021-04-24T00:00:00"/>
    <x v="0"/>
    <s v="Pre"/>
    <n v="0"/>
  </r>
  <r>
    <s v="Media"/>
    <s v="Incremental"/>
    <m/>
    <m/>
    <s v="apple_search_Post_ios14_5"/>
    <s v="Apple Search"/>
    <x v="1"/>
    <s v=" DTC"/>
    <d v="2021-04-25T00:00:00"/>
    <x v="0"/>
    <s v="Pre"/>
    <n v="0"/>
  </r>
  <r>
    <s v="Media"/>
    <s v="Incremental"/>
    <m/>
    <m/>
    <s v="apple_search_Post_ios14_5"/>
    <s v="Apple Search"/>
    <x v="1"/>
    <s v=" DTC"/>
    <d v="2021-04-26T00:00:00"/>
    <x v="0"/>
    <s v="Pre"/>
    <n v="0"/>
  </r>
  <r>
    <s v="Media"/>
    <s v="Incremental"/>
    <m/>
    <m/>
    <s v="apple_search_Post_ios14_5"/>
    <s v="Apple Search"/>
    <x v="1"/>
    <s v=" DTC"/>
    <d v="2021-04-27T00:00:00"/>
    <x v="1"/>
    <s v="Post"/>
    <n v="1569.6702863"/>
  </r>
  <r>
    <s v="Media"/>
    <s v="Incremental"/>
    <m/>
    <m/>
    <s v="apple_search_Post_ios14_5"/>
    <s v="Apple Search"/>
    <x v="1"/>
    <s v=" DTC"/>
    <d v="2021-04-28T00:00:00"/>
    <x v="1"/>
    <s v="Post"/>
    <n v="2092.6223602"/>
  </r>
  <r>
    <s v="Media"/>
    <s v="Incremental"/>
    <m/>
    <m/>
    <s v="apple_search_Post_ios14_5"/>
    <s v="Apple Search"/>
    <x v="1"/>
    <s v=" DTC"/>
    <d v="2021-04-29T00:00:00"/>
    <x v="1"/>
    <s v="Post"/>
    <n v="2379.9610501000002"/>
  </r>
  <r>
    <s v="Media"/>
    <s v="Incremental"/>
    <m/>
    <m/>
    <s v="apple_search_Post_ios14_5"/>
    <s v="Apple Search"/>
    <x v="1"/>
    <s v=" DTC"/>
    <d v="2021-04-30T00:00:00"/>
    <x v="1"/>
    <s v="Post"/>
    <n v="2409.4824981000002"/>
  </r>
  <r>
    <s v="Media"/>
    <s v="Incremental"/>
    <m/>
    <m/>
    <s v="apple_search_Post_ios14_5"/>
    <s v="Apple Search"/>
    <x v="1"/>
    <s v=" DTC"/>
    <d v="2021-05-01T00:00:00"/>
    <x v="1"/>
    <s v="Post"/>
    <n v="2310.7854037000002"/>
  </r>
  <r>
    <s v="Media"/>
    <s v="Incremental"/>
    <m/>
    <m/>
    <s v="apple_search_Post_ios14_5"/>
    <s v="Apple Search"/>
    <x v="1"/>
    <s v=" DTC"/>
    <d v="2021-05-02T00:00:00"/>
    <x v="1"/>
    <s v="Post"/>
    <n v="2317.4539077999998"/>
  </r>
  <r>
    <s v="Media"/>
    <s v="Incremental"/>
    <m/>
    <m/>
    <s v="apple_search_Post_ios14_5"/>
    <s v="Apple Search"/>
    <x v="1"/>
    <s v=" DTC"/>
    <d v="2021-05-03T00:00:00"/>
    <x v="1"/>
    <s v="Post"/>
    <n v="2551.37637"/>
  </r>
  <r>
    <s v="Media"/>
    <s v="Incremental"/>
    <m/>
    <m/>
    <s v="apple_search_Post_ios14_5"/>
    <s v="Apple Search"/>
    <x v="1"/>
    <s v=" DTC"/>
    <d v="2021-05-04T00:00:00"/>
    <x v="1"/>
    <s v="Post"/>
    <n v="2752.0350619000001"/>
  </r>
  <r>
    <s v="Media"/>
    <s v="Incremental"/>
    <m/>
    <m/>
    <s v="apple_search_Post_ios14_5"/>
    <s v="Apple Search"/>
    <x v="1"/>
    <s v=" DTC"/>
    <d v="2021-05-05T00:00:00"/>
    <x v="1"/>
    <s v="Post"/>
    <n v="2592.3019496000002"/>
  </r>
  <r>
    <s v="Media"/>
    <s v="Incremental"/>
    <m/>
    <m/>
    <s v="apple_search_Post_ios14_5"/>
    <s v="Apple Search"/>
    <x v="1"/>
    <s v=" DTC"/>
    <d v="2021-05-06T00:00:00"/>
    <x v="1"/>
    <s v="Post"/>
    <n v="2613.2658949000001"/>
  </r>
  <r>
    <s v="Media"/>
    <s v="Incremental"/>
    <m/>
    <m/>
    <s v="apple_search_Post_ios14_5"/>
    <s v="Apple Search"/>
    <x v="1"/>
    <s v=" DTC"/>
    <d v="2021-05-07T00:00:00"/>
    <x v="1"/>
    <s v="Post"/>
    <n v="2497.9156197000002"/>
  </r>
  <r>
    <s v="Media"/>
    <s v="Incremental"/>
    <m/>
    <m/>
    <s v="apple_search_Post_ios14_5"/>
    <s v="Apple Search"/>
    <x v="1"/>
    <s v=" DTC"/>
    <d v="2021-05-08T00:00:00"/>
    <x v="1"/>
    <s v="Post"/>
    <n v="2585.5700594999998"/>
  </r>
  <r>
    <s v="Media"/>
    <s v="Incremental"/>
    <m/>
    <m/>
    <s v="apple_search_Post_ios14_5"/>
    <s v="Apple Search"/>
    <x v="1"/>
    <s v=" DTC"/>
    <d v="2021-05-09T00:00:00"/>
    <x v="1"/>
    <s v="Post"/>
    <n v="2721.7577817000001"/>
  </r>
  <r>
    <s v="Media"/>
    <s v="Incremental"/>
    <m/>
    <m/>
    <s v="apple_search_Post_ios14_5"/>
    <s v="Apple Search"/>
    <x v="1"/>
    <s v=" DTC"/>
    <d v="2021-05-10T00:00:00"/>
    <x v="1"/>
    <s v="Post"/>
    <n v="2946.0231030999998"/>
  </r>
  <r>
    <s v="Media"/>
    <s v="Incremental"/>
    <m/>
    <m/>
    <s v="apple_search_Post_ios14_5"/>
    <s v="Apple Search"/>
    <x v="1"/>
    <s v=" DTC"/>
    <d v="2021-05-11T00:00:00"/>
    <x v="1"/>
    <s v="Post"/>
    <n v="2909.6988958000002"/>
  </r>
  <r>
    <s v="Media"/>
    <s v="Incremental"/>
    <m/>
    <m/>
    <s v="apple_search_Post_ios14_5"/>
    <s v="Apple Search"/>
    <x v="1"/>
    <s v=" DTC"/>
    <d v="2021-05-12T00:00:00"/>
    <x v="1"/>
    <s v="Post"/>
    <n v="2753.2257162999999"/>
  </r>
  <r>
    <s v="Media"/>
    <s v="Incremental"/>
    <m/>
    <m/>
    <s v="apple_search_Post_ios14_5"/>
    <s v="Apple Search"/>
    <x v="1"/>
    <s v=" DTC"/>
    <d v="2021-05-13T00:00:00"/>
    <x v="1"/>
    <s v="Post"/>
    <n v="2775.9974416"/>
  </r>
  <r>
    <s v="Media"/>
    <s v="Incremental"/>
    <m/>
    <m/>
    <s v="apple_search_Post_ios14_5"/>
    <s v="Apple Search"/>
    <x v="1"/>
    <s v=" DTC"/>
    <d v="2021-05-14T00:00:00"/>
    <x v="1"/>
    <s v="Post"/>
    <n v="2791.2700691999999"/>
  </r>
  <r>
    <s v="Media"/>
    <s v="Incremental"/>
    <m/>
    <m/>
    <s v="apple_search_Post_ios14_5"/>
    <s v="Apple Search"/>
    <x v="1"/>
    <s v=" DTC"/>
    <d v="2021-05-15T00:00:00"/>
    <x v="1"/>
    <s v="Post"/>
    <n v="2735.8447796"/>
  </r>
  <r>
    <s v="Media"/>
    <s v="Incremental"/>
    <m/>
    <m/>
    <s v="apple_search_Post_ios14_5"/>
    <s v="Apple Search"/>
    <x v="1"/>
    <s v=" DTC"/>
    <d v="2021-05-16T00:00:00"/>
    <x v="1"/>
    <s v="Post"/>
    <n v="2900.5603230000002"/>
  </r>
  <r>
    <s v="Media"/>
    <s v="Incremental"/>
    <m/>
    <m/>
    <s v="apple_search_Post_ios14_5"/>
    <s v="Apple Search"/>
    <x v="1"/>
    <s v=" DTC"/>
    <d v="2021-05-17T00:00:00"/>
    <x v="1"/>
    <s v="Post"/>
    <n v="3179.8113296000001"/>
  </r>
  <r>
    <s v="Media"/>
    <s v="Incremental"/>
    <m/>
    <m/>
    <s v="apple_search_Post_ios14_5"/>
    <s v="Apple Search"/>
    <x v="1"/>
    <s v=" DTC"/>
    <d v="2021-05-18T00:00:00"/>
    <x v="1"/>
    <s v="Post"/>
    <n v="3179.3582062"/>
  </r>
  <r>
    <s v="Media"/>
    <s v="Incremental"/>
    <m/>
    <m/>
    <s v="apple_search_Post_ios14_5"/>
    <s v="Apple Search"/>
    <x v="1"/>
    <s v=" DTC"/>
    <d v="2021-05-19T00:00:00"/>
    <x v="1"/>
    <s v="Post"/>
    <n v="3103.7064043999999"/>
  </r>
  <r>
    <s v="Media"/>
    <s v="Incremental"/>
    <m/>
    <m/>
    <s v="apple_search_Post_ios14_5"/>
    <s v="Apple Search"/>
    <x v="1"/>
    <s v=" DTC"/>
    <d v="2021-05-20T00:00:00"/>
    <x v="1"/>
    <s v="Post"/>
    <n v="2776.4166782000002"/>
  </r>
  <r>
    <s v="Media"/>
    <s v="Incremental"/>
    <m/>
    <m/>
    <s v="apple_search_Post_ios14_5"/>
    <s v="Apple Search"/>
    <x v="1"/>
    <s v=" DTC"/>
    <d v="2021-05-21T00:00:00"/>
    <x v="1"/>
    <s v="Post"/>
    <n v="2662.4608231000002"/>
  </r>
  <r>
    <s v="Media"/>
    <s v="Incremental"/>
    <m/>
    <m/>
    <s v="apple_search_Post_ios14_5"/>
    <s v="Apple Search"/>
    <x v="1"/>
    <s v=" DTC"/>
    <d v="2021-05-22T00:00:00"/>
    <x v="1"/>
    <s v="Post"/>
    <n v="2658.7612743999998"/>
  </r>
  <r>
    <s v="Media"/>
    <s v="Incremental"/>
    <m/>
    <m/>
    <s v="apple_search_Post_ios14_5"/>
    <s v="Apple Search"/>
    <x v="1"/>
    <s v=" DTC"/>
    <d v="2021-05-23T00:00:00"/>
    <x v="1"/>
    <s v="Post"/>
    <n v="2968.6330280000002"/>
  </r>
  <r>
    <s v="Media"/>
    <s v="Incremental"/>
    <m/>
    <m/>
    <s v="apple_search_Post_ios14_5"/>
    <s v="Apple Search"/>
    <x v="1"/>
    <s v=" DTC"/>
    <d v="2021-05-24T00:00:00"/>
    <x v="1"/>
    <s v="Post"/>
    <n v="3958.1873068"/>
  </r>
  <r>
    <s v="Media"/>
    <s v="Incremental"/>
    <m/>
    <m/>
    <s v="apple_search_Post_ios14_5"/>
    <s v="Apple Search"/>
    <x v="1"/>
    <s v=" DTC"/>
    <d v="2021-05-25T00:00:00"/>
    <x v="1"/>
    <s v="Post"/>
    <n v="3870.6223931999998"/>
  </r>
  <r>
    <s v="Media"/>
    <s v="Incremental"/>
    <m/>
    <m/>
    <s v="apple_search_Post_ios14_5"/>
    <s v="Apple Search"/>
    <x v="1"/>
    <s v=" DTC"/>
    <d v="2021-05-26T00:00:00"/>
    <x v="1"/>
    <s v="Post"/>
    <n v="3455.5108399999999"/>
  </r>
  <r>
    <s v="Media"/>
    <s v="Incremental"/>
    <m/>
    <m/>
    <s v="apple_search_Post_ios14_5"/>
    <s v="Apple Search"/>
    <x v="1"/>
    <s v=" DTC"/>
    <d v="2021-05-27T00:00:00"/>
    <x v="1"/>
    <s v="Post"/>
    <n v="3032.1710035000001"/>
  </r>
  <r>
    <s v="Media"/>
    <s v="Incremental"/>
    <m/>
    <m/>
    <s v="apple_search_Post_ios14_5"/>
    <s v="Apple Search"/>
    <x v="1"/>
    <s v=" DTC"/>
    <d v="2021-05-28T00:00:00"/>
    <x v="1"/>
    <s v="Post"/>
    <n v="2797.1212473999999"/>
  </r>
  <r>
    <s v="Media"/>
    <s v="Incremental"/>
    <m/>
    <m/>
    <s v="apple_search_Post_ios14_5"/>
    <s v="Apple Search"/>
    <x v="1"/>
    <s v=" DTC"/>
    <d v="2021-05-29T00:00:00"/>
    <x v="1"/>
    <s v="Post"/>
    <n v="3122.8923949"/>
  </r>
  <r>
    <s v="Media"/>
    <s v="Incremental"/>
    <m/>
    <m/>
    <s v="apple_search_Post_ios14_5"/>
    <s v="Apple Search"/>
    <x v="1"/>
    <s v=" DTC"/>
    <d v="2021-05-30T00:00:00"/>
    <x v="1"/>
    <s v="Post"/>
    <n v="3263.8258881000002"/>
  </r>
  <r>
    <s v="Media"/>
    <s v="Incremental"/>
    <m/>
    <m/>
    <s v="apple_search_Post_ios14_5"/>
    <s v="Apple Search"/>
    <x v="1"/>
    <s v=" DTC"/>
    <d v="2021-05-31T00:00:00"/>
    <x v="1"/>
    <s v="Post"/>
    <n v="3429.7351156"/>
  </r>
  <r>
    <s v="Media"/>
    <s v="Incremental"/>
    <m/>
    <m/>
    <s v="apple_search_Post_ios14_5"/>
    <s v="Apple Search"/>
    <x v="1"/>
    <s v=" DTC"/>
    <d v="2021-06-01T00:00:00"/>
    <x v="1"/>
    <s v="Post"/>
    <n v="3481.2322089999998"/>
  </r>
  <r>
    <s v="Media"/>
    <s v="Incremental"/>
    <m/>
    <m/>
    <s v="apple_search_Post_ios14_5"/>
    <s v="Apple Search"/>
    <x v="1"/>
    <s v=" DTC"/>
    <d v="2021-06-02T00:00:00"/>
    <x v="1"/>
    <s v="Post"/>
    <n v="3385.1223759"/>
  </r>
  <r>
    <s v="Media"/>
    <s v="Incremental"/>
    <m/>
    <m/>
    <s v="apple_search_Post_ios14_5"/>
    <s v="Apple Search"/>
    <x v="1"/>
    <s v=" DTC"/>
    <d v="2021-06-03T00:00:00"/>
    <x v="1"/>
    <s v="Post"/>
    <n v="3180.7176586"/>
  </r>
  <r>
    <s v="Media"/>
    <s v="Incremental"/>
    <m/>
    <m/>
    <s v="apple_search_Post_ios14_5"/>
    <s v="Apple Search"/>
    <x v="1"/>
    <s v=" DTC"/>
    <d v="2021-06-04T00:00:00"/>
    <x v="1"/>
    <s v="Post"/>
    <n v="3010.6782459000001"/>
  </r>
  <r>
    <s v="Media"/>
    <s v="Incremental"/>
    <m/>
    <m/>
    <s v="apple_search_Post_ios14_5"/>
    <s v="Apple Search"/>
    <x v="1"/>
    <s v=" DTC"/>
    <d v="2021-06-05T00:00:00"/>
    <x v="1"/>
    <s v="Post"/>
    <n v="2971.4655217999998"/>
  </r>
  <r>
    <s v="Media"/>
    <s v="Incremental"/>
    <m/>
    <m/>
    <s v="apple_search_Post_ios14_5"/>
    <s v="Apple Search"/>
    <x v="1"/>
    <s v=" DTC"/>
    <d v="2021-06-06T00:00:00"/>
    <x v="1"/>
    <s v="Post"/>
    <n v="3143.9471293000001"/>
  </r>
  <r>
    <s v="Media"/>
    <s v="Incremental"/>
    <m/>
    <m/>
    <s v="apple_search_Post_ios14_5"/>
    <s v="Apple Search"/>
    <x v="1"/>
    <s v=" DTC"/>
    <d v="2021-06-07T00:00:00"/>
    <x v="1"/>
    <s v="Post"/>
    <n v="3255.6345108"/>
  </r>
  <r>
    <s v="Media"/>
    <s v="Incremental"/>
    <m/>
    <m/>
    <s v="apple_search_Post_ios14_5"/>
    <s v="Apple Search"/>
    <x v="1"/>
    <s v=" DTC"/>
    <d v="2021-06-08T00:00:00"/>
    <x v="1"/>
    <s v="Post"/>
    <n v="3107.6014212"/>
  </r>
  <r>
    <s v="Media"/>
    <s v="Incremental"/>
    <m/>
    <m/>
    <s v="apple_search_Post_ios14_5"/>
    <s v="Apple Search"/>
    <x v="1"/>
    <s v=" DTC"/>
    <d v="2021-06-09T00:00:00"/>
    <x v="1"/>
    <s v="Post"/>
    <n v="3010.1449558999998"/>
  </r>
  <r>
    <s v="Media"/>
    <s v="Incremental"/>
    <m/>
    <m/>
    <s v="apple_search_Post_ios14_5"/>
    <s v="Apple Search"/>
    <x v="1"/>
    <s v=" DTC"/>
    <d v="2021-06-10T00:00:00"/>
    <x v="1"/>
    <s v="Post"/>
    <n v="2945.9191549000002"/>
  </r>
  <r>
    <s v="Media"/>
    <s v="Incremental"/>
    <m/>
    <m/>
    <s v="apple_search_Post_ios14_5"/>
    <s v="Apple Search"/>
    <x v="1"/>
    <s v=" DTC"/>
    <d v="2021-06-11T00:00:00"/>
    <x v="1"/>
    <s v="Post"/>
    <n v="2896.3172792999999"/>
  </r>
  <r>
    <s v="Media"/>
    <s v="Incremental"/>
    <m/>
    <m/>
    <s v="apple_search_Post_ios14_5"/>
    <s v="Apple Search"/>
    <x v="1"/>
    <s v=" DTC"/>
    <d v="2021-06-12T00:00:00"/>
    <x v="1"/>
    <s v="Post"/>
    <n v="2853.1996041000002"/>
  </r>
  <r>
    <s v="Media"/>
    <s v="Incremental"/>
    <m/>
    <m/>
    <s v="apple_search_Post_ios14_5"/>
    <s v="Apple Search"/>
    <x v="1"/>
    <s v=" DTC"/>
    <d v="2021-06-13T00:00:00"/>
    <x v="1"/>
    <s v="Post"/>
    <n v="2844.6320621999998"/>
  </r>
  <r>
    <s v="Media"/>
    <s v="Incremental"/>
    <m/>
    <m/>
    <s v="apple_search_Post_ios14_5"/>
    <s v="Apple Search"/>
    <x v="1"/>
    <s v=" DTC"/>
    <d v="2021-06-14T00:00:00"/>
    <x v="1"/>
    <s v="Post"/>
    <n v="2754.5250930000002"/>
  </r>
  <r>
    <s v="Media"/>
    <s v="Incremental"/>
    <m/>
    <m/>
    <s v="apple_search_Post_ios14_5"/>
    <s v="Apple Search"/>
    <x v="1"/>
    <s v=" DTC"/>
    <d v="2021-06-15T00:00:00"/>
    <x v="1"/>
    <s v="Post"/>
    <n v="2805.5473535000001"/>
  </r>
  <r>
    <s v="Media"/>
    <s v="Incremental"/>
    <m/>
    <m/>
    <s v="apple_search_Post_ios14_5"/>
    <s v="Apple Search"/>
    <x v="1"/>
    <s v=" DTC"/>
    <d v="2021-06-16T00:00:00"/>
    <x v="1"/>
    <s v="Post"/>
    <n v="2818.8125927000001"/>
  </r>
  <r>
    <s v="Media"/>
    <s v="Incremental"/>
    <m/>
    <m/>
    <s v="apple_search_Post_ios14_5"/>
    <s v="Apple Search"/>
    <x v="1"/>
    <s v=" DTC"/>
    <d v="2021-06-17T00:00:00"/>
    <x v="1"/>
    <s v="Post"/>
    <n v="2643.3583321999999"/>
  </r>
  <r>
    <s v="Media"/>
    <s v="Incremental"/>
    <m/>
    <m/>
    <s v="apple_search_Post_ios14_5"/>
    <s v="Apple Search"/>
    <x v="1"/>
    <s v=" DTC"/>
    <d v="2021-06-18T00:00:00"/>
    <x v="1"/>
    <s v="Post"/>
    <n v="2578.3571320000001"/>
  </r>
  <r>
    <s v="Media"/>
    <s v="Incremental"/>
    <m/>
    <m/>
    <s v="apple_search_Post_ios14_5"/>
    <s v="Apple Search"/>
    <x v="1"/>
    <s v=" DTC"/>
    <d v="2021-06-19T00:00:00"/>
    <x v="1"/>
    <s v="Post"/>
    <n v="2605.5603372"/>
  </r>
  <r>
    <s v="Media"/>
    <s v="Incremental"/>
    <m/>
    <m/>
    <s v="apple_search_Post_ios14_5"/>
    <s v="Apple Search"/>
    <x v="1"/>
    <s v=" DTC"/>
    <d v="2021-06-20T00:00:00"/>
    <x v="1"/>
    <s v="Post"/>
    <n v="2682.7714228"/>
  </r>
  <r>
    <s v="Media"/>
    <s v="Incremental"/>
    <m/>
    <m/>
    <s v="apple_search_Post_ios14_5"/>
    <s v="Apple Search"/>
    <x v="1"/>
    <s v=" DTC"/>
    <d v="2021-06-21T00:00:00"/>
    <x v="1"/>
    <s v="Post"/>
    <n v="2918.3615602"/>
  </r>
  <r>
    <s v="Media"/>
    <s v="Incremental"/>
    <m/>
    <m/>
    <s v="apple_search_Post_ios14_5"/>
    <s v="Apple Search"/>
    <x v="1"/>
    <s v=" DTC"/>
    <d v="2021-06-22T00:00:00"/>
    <x v="1"/>
    <s v="Post"/>
    <n v="2997.6316966999998"/>
  </r>
  <r>
    <s v="Media"/>
    <s v="Incremental"/>
    <m/>
    <m/>
    <s v="apple_search_Post_ios14_5"/>
    <s v="Apple Search"/>
    <x v="1"/>
    <s v=" DTC"/>
    <d v="2021-06-23T00:00:00"/>
    <x v="1"/>
    <n v="0"/>
    <n v="2893.0094048999999"/>
  </r>
  <r>
    <s v="Media"/>
    <s v="Incremental"/>
    <m/>
    <m/>
    <s v="apple_search_Post_ios14_5"/>
    <s v="Apple Search"/>
    <x v="1"/>
    <s v=" DTC"/>
    <d v="2021-06-24T00:00:00"/>
    <x v="1"/>
    <n v="0"/>
    <n v="2776.3346774000001"/>
  </r>
  <r>
    <s v="Media"/>
    <s v="Incremental"/>
    <m/>
    <m/>
    <s v="apple_search_Post_ios14_5"/>
    <s v="Apple Search"/>
    <x v="1"/>
    <s v=" DTC"/>
    <d v="2021-06-25T00:00:00"/>
    <x v="1"/>
    <n v="0"/>
    <n v="2737.9439647999998"/>
  </r>
  <r>
    <s v="Media"/>
    <s v="Incremental"/>
    <m/>
    <m/>
    <s v="apple_search_Post_ios14_5"/>
    <s v="Apple Search"/>
    <x v="1"/>
    <s v=" DTC"/>
    <d v="2021-06-26T00:00:00"/>
    <x v="1"/>
    <n v="0"/>
    <n v="2860.3599949999998"/>
  </r>
  <r>
    <s v="Media"/>
    <s v="Incremental"/>
    <m/>
    <m/>
    <s v="apple_search_Post_ios14_5"/>
    <s v="Apple Search"/>
    <x v="1"/>
    <s v=" DTC"/>
    <d v="2021-06-27T00:00:00"/>
    <x v="1"/>
    <n v="0"/>
    <n v="3094.6762263000001"/>
  </r>
  <r>
    <s v="Media"/>
    <s v="Incremental"/>
    <m/>
    <m/>
    <s v="apple_search_Post_ios14_5"/>
    <s v="Apple Search"/>
    <x v="1"/>
    <s v=" DTC"/>
    <d v="2021-06-28T00:00:00"/>
    <x v="1"/>
    <n v="0"/>
    <n v="3252.4649290000002"/>
  </r>
  <r>
    <s v="Media"/>
    <s v="Incremental"/>
    <m/>
    <m/>
    <s v="apple_search_Post_ios14_5"/>
    <s v="Apple Search"/>
    <x v="1"/>
    <s v=" DTC"/>
    <d v="2021-06-29T00:00:00"/>
    <x v="1"/>
    <n v="0"/>
    <n v="3390.1113509000002"/>
  </r>
  <r>
    <s v="Media"/>
    <s v="Incremental"/>
    <m/>
    <m/>
    <s v="apple_search_Post_ios14_5"/>
    <s v="Apple Search"/>
    <x v="1"/>
    <s v=" DTC"/>
    <d v="2021-06-30T00:00:00"/>
    <x v="1"/>
    <n v="0"/>
    <n v="3181.9043990999999"/>
  </r>
  <r>
    <s v="Media"/>
    <s v="Incremental"/>
    <m/>
    <m/>
    <s v="apple_search_Post_ios14_5"/>
    <s v="Apple Search"/>
    <x v="1"/>
    <s v=" DTC"/>
    <d v="2021-07-01T00:00:00"/>
    <x v="1"/>
    <n v="0"/>
    <n v="2098.8296346000002"/>
  </r>
  <r>
    <s v="Media"/>
    <s v="Incremental"/>
    <m/>
    <m/>
    <s v="apple_search_Post_ios14_5"/>
    <s v="Apple Search"/>
    <x v="1"/>
    <s v=" DTC"/>
    <d v="2021-07-02T00:00:00"/>
    <x v="1"/>
    <n v="0"/>
    <n v="2342.5409946"/>
  </r>
  <r>
    <s v="Media"/>
    <s v="Incremental"/>
    <m/>
    <m/>
    <s v="apple_search_Post_ios14_5"/>
    <s v="Apple Search"/>
    <x v="1"/>
    <s v=" DTC"/>
    <d v="2021-07-03T00:00:00"/>
    <x v="1"/>
    <n v="0"/>
    <n v="2925.1806587000001"/>
  </r>
  <r>
    <s v="Media"/>
    <s v="Incremental"/>
    <m/>
    <m/>
    <s v="apple_search_Post_ios14_5"/>
    <s v="Apple Search"/>
    <x v="1"/>
    <s v=" DTC"/>
    <d v="2021-07-04T00:00:00"/>
    <x v="1"/>
    <n v="0"/>
    <n v="3310.1632897999998"/>
  </r>
  <r>
    <s v="Media"/>
    <s v="Incremental"/>
    <m/>
    <m/>
    <s v="apple_search_Post_ios14_5"/>
    <s v="Apple Search"/>
    <x v="1"/>
    <s v=" DTC"/>
    <d v="2021-07-05T00:00:00"/>
    <x v="1"/>
    <n v="0"/>
    <n v="3224.0372453999998"/>
  </r>
  <r>
    <s v="Media"/>
    <s v="Incremental"/>
    <m/>
    <m/>
    <s v="apple_search_Post_ios14_5"/>
    <s v="Apple Search"/>
    <x v="1"/>
    <s v=" DTC"/>
    <d v="2021-07-06T00:00:00"/>
    <x v="1"/>
    <n v="0"/>
    <n v="3472.6796760000002"/>
  </r>
  <r>
    <s v="Media"/>
    <s v="Incremental"/>
    <m/>
    <m/>
    <s v="apple_search_Post_ios14_5"/>
    <s v="Apple Search"/>
    <x v="1"/>
    <s v=" DTC"/>
    <d v="2021-07-07T00:00:00"/>
    <x v="1"/>
    <n v="0"/>
    <n v="3525.9504136"/>
  </r>
  <r>
    <s v="Media"/>
    <s v="Incremental"/>
    <m/>
    <m/>
    <s v="apple_search_Post_ios14_5"/>
    <s v="Apple Search"/>
    <x v="1"/>
    <s v=" DTC"/>
    <d v="2021-07-08T00:00:00"/>
    <x v="1"/>
    <n v="0"/>
    <n v="3382.8897320999999"/>
  </r>
  <r>
    <s v="Media"/>
    <s v="Incremental"/>
    <m/>
    <m/>
    <s v="apple_search_Post_ios14_5"/>
    <s v="Apple Search"/>
    <x v="1"/>
    <s v=" DTC"/>
    <d v="2021-07-09T00:00:00"/>
    <x v="1"/>
    <n v="0"/>
    <n v="3230.8842961"/>
  </r>
  <r>
    <s v="Media"/>
    <s v="Incremental"/>
    <m/>
    <m/>
    <s v="apple_search_Post_ios14_5"/>
    <s v="Apple Search"/>
    <x v="1"/>
    <s v=" DTC"/>
    <d v="2021-07-10T00:00:00"/>
    <x v="1"/>
    <n v="0"/>
    <n v="3164.6728188000002"/>
  </r>
  <r>
    <s v="Media"/>
    <s v="Incremental"/>
    <m/>
    <m/>
    <s v="apple_search_Post_ios14_5"/>
    <s v="Apple Search"/>
    <x v="1"/>
    <s v=" DTC"/>
    <d v="2021-07-11T00:00:00"/>
    <x v="1"/>
    <n v="0"/>
    <n v="3275.3520076"/>
  </r>
  <r>
    <s v="Media"/>
    <s v="Incremental"/>
    <m/>
    <m/>
    <s v="apple_search_Post_ios14_5"/>
    <s v="Apple Search"/>
    <x v="1"/>
    <s v=" DTC"/>
    <d v="2021-07-12T00:00:00"/>
    <x v="1"/>
    <n v="0"/>
    <n v="3327.8406931"/>
  </r>
  <r>
    <s v="Media"/>
    <s v="Incremental"/>
    <m/>
    <m/>
    <s v="apple_search_Post_ios14_5"/>
    <s v="Apple Search"/>
    <x v="1"/>
    <s v=" DTC"/>
    <d v="2021-07-13T00:00:00"/>
    <x v="1"/>
    <n v="0"/>
    <n v="3193.1772212999999"/>
  </r>
  <r>
    <s v="Media"/>
    <s v="Incremental"/>
    <m/>
    <m/>
    <s v="apple_search_Post_ios14_5"/>
    <s v="Apple Search"/>
    <x v="1"/>
    <s v=" DTC"/>
    <d v="2021-07-14T00:00:00"/>
    <x v="1"/>
    <n v="0"/>
    <n v="3276.1355967999998"/>
  </r>
  <r>
    <s v="Media"/>
    <s v="Incremental"/>
    <m/>
    <m/>
    <s v="apple_search_Post_ios14_5"/>
    <s v="Apple Search"/>
    <x v="1"/>
    <s v=" DTC"/>
    <d v="2021-07-15T00:00:00"/>
    <x v="1"/>
    <n v="0"/>
    <n v="3963.8007317000001"/>
  </r>
  <r>
    <s v="Media"/>
    <s v="Incremental"/>
    <m/>
    <m/>
    <s v="apple_search_Post_ios14_5"/>
    <s v="Apple Search"/>
    <x v="1"/>
    <s v=" DTC"/>
    <d v="2021-07-16T00:00:00"/>
    <x v="1"/>
    <n v="0"/>
    <n v="4094.86481"/>
  </r>
  <r>
    <s v="Media"/>
    <s v="Incremental"/>
    <m/>
    <m/>
    <s v="apple_search_Post_ios14_5"/>
    <s v="Apple Search"/>
    <x v="1"/>
    <s v=" DTC"/>
    <d v="2021-07-17T00:00:00"/>
    <x v="1"/>
    <n v="0"/>
    <n v="3820.3361279999999"/>
  </r>
  <r>
    <s v="Media"/>
    <s v="Incremental"/>
    <m/>
    <m/>
    <s v="apple_search_Post_ios14_5"/>
    <s v="Apple Search"/>
    <x v="1"/>
    <s v=" DTC"/>
    <d v="2021-07-18T00:00:00"/>
    <x v="1"/>
    <n v="0"/>
    <n v="3697.6495494000001"/>
  </r>
  <r>
    <s v="Media"/>
    <s v="Incremental"/>
    <m/>
    <m/>
    <s v="apple_search_Post_ios14_5"/>
    <s v="Apple Search"/>
    <x v="1"/>
    <s v=" DTC"/>
    <d v="2021-07-19T00:00:00"/>
    <x v="1"/>
    <n v="0"/>
    <n v="3621.3390184"/>
  </r>
  <r>
    <s v="Media"/>
    <s v="Incremental"/>
    <m/>
    <m/>
    <s v="apple_search_Post_ios14_5"/>
    <s v="Apple Search"/>
    <x v="1"/>
    <s v=" DTC"/>
    <d v="2021-07-20T00:00:00"/>
    <x v="1"/>
    <n v="0"/>
    <n v="3521.1601329999999"/>
  </r>
  <r>
    <s v="Media"/>
    <s v="Incremental"/>
    <m/>
    <m/>
    <s v="apple_search_Post_ios14_5"/>
    <s v="Apple Search"/>
    <x v="1"/>
    <s v=" DTC"/>
    <d v="2021-07-21T00:00:00"/>
    <x v="1"/>
    <n v="0"/>
    <n v="3258.0237167999999"/>
  </r>
  <r>
    <s v="Media"/>
    <s v="Incremental"/>
    <m/>
    <m/>
    <s v="apple_search_Post_ios14_5"/>
    <s v="Apple Search"/>
    <x v="1"/>
    <s v=" DTC"/>
    <d v="2021-07-22T00:00:00"/>
    <x v="1"/>
    <n v="0"/>
    <n v="3269.8486191000002"/>
  </r>
  <r>
    <s v="Media"/>
    <s v="Incremental"/>
    <m/>
    <m/>
    <s v="apple_search_Post_ios14_5"/>
    <s v="Apple Search"/>
    <x v="1"/>
    <s v=" DTC"/>
    <d v="2021-07-23T00:00:00"/>
    <x v="1"/>
    <n v="0"/>
    <n v="3135.8000106999998"/>
  </r>
  <r>
    <s v="Media"/>
    <s v="Incremental"/>
    <m/>
    <m/>
    <s v="apple_search_Post_ios14_5"/>
    <s v="Apple Search"/>
    <x v="1"/>
    <s v=" DTC"/>
    <d v="2021-07-24T00:00:00"/>
    <x v="1"/>
    <n v="0"/>
    <n v="3062.5294610000001"/>
  </r>
  <r>
    <s v="Media"/>
    <s v="Incremental"/>
    <m/>
    <m/>
    <s v="apple_search_Post_ios14_5"/>
    <s v="Apple Search"/>
    <x v="1"/>
    <s v=" DTC"/>
    <d v="2021-07-25T00:00:00"/>
    <x v="1"/>
    <n v="0"/>
    <n v="3094.9024853000001"/>
  </r>
  <r>
    <s v="Media"/>
    <s v="Incremental"/>
    <m/>
    <m/>
    <s v="apple_search_Post_ios14_5"/>
    <s v="Apple Search"/>
    <x v="1"/>
    <s v=" DTC"/>
    <d v="2021-07-26T00:00:00"/>
    <x v="1"/>
    <n v="0"/>
    <n v="3211.7679825999999"/>
  </r>
  <r>
    <s v="Media"/>
    <s v="Incremental"/>
    <m/>
    <m/>
    <s v="apple_search_Post_ios14_5"/>
    <s v="Apple Search"/>
    <x v="1"/>
    <s v=" DTC"/>
    <d v="2021-07-27T00:00:00"/>
    <x v="1"/>
    <n v="0"/>
    <n v="3111.2229229"/>
  </r>
  <r>
    <s v="Media"/>
    <s v="Incremental"/>
    <m/>
    <m/>
    <s v="apple_search_Post_ios14_5"/>
    <s v="Apple Search"/>
    <x v="1"/>
    <s v=" DTC"/>
    <d v="2021-07-28T00:00:00"/>
    <x v="1"/>
    <n v="0"/>
    <n v="3086.8540575000002"/>
  </r>
  <r>
    <s v="Media"/>
    <s v="Incremental"/>
    <m/>
    <m/>
    <s v="apple_search_Post_ios14_5"/>
    <s v="Apple Search"/>
    <x v="1"/>
    <s v=" DTC"/>
    <d v="2021-07-29T00:00:00"/>
    <x v="1"/>
    <n v="0"/>
    <n v="3160.2539388"/>
  </r>
  <r>
    <s v="Media"/>
    <s v="Incremental"/>
    <m/>
    <m/>
    <s v="apple_search_Post_ios14_5"/>
    <s v="Apple Search"/>
    <x v="1"/>
    <s v=" DTC"/>
    <d v="2021-07-30T00:00:00"/>
    <x v="1"/>
    <n v="0"/>
    <n v="3119.6547848999999"/>
  </r>
  <r>
    <s v="Media"/>
    <s v="Incremental"/>
    <m/>
    <m/>
    <s v="apple_search_Post_ios14_5"/>
    <s v="Apple Search"/>
    <x v="1"/>
    <s v=" DTC"/>
    <d v="2021-07-31T00:00:00"/>
    <x v="1"/>
    <n v="0"/>
    <n v="2999.5288762"/>
  </r>
  <r>
    <s v="Media"/>
    <s v="Incremental"/>
    <m/>
    <m/>
    <s v="apple_search_Post_ios14_5"/>
    <s v="Apple Search"/>
    <x v="1"/>
    <s v=" DTC"/>
    <d v="2021-08-01T00:00:00"/>
    <x v="1"/>
    <n v="0"/>
    <n v="3098.0069792999998"/>
  </r>
  <r>
    <s v="Media"/>
    <s v="Incremental"/>
    <m/>
    <m/>
    <s v="apple_search_Post_ios14_5"/>
    <s v="Apple Search"/>
    <x v="1"/>
    <s v=" DTC"/>
    <d v="2021-08-02T00:00:00"/>
    <x v="1"/>
    <n v="0"/>
    <n v="3139.8675661000002"/>
  </r>
  <r>
    <s v="Media"/>
    <s v="Incremental"/>
    <m/>
    <m/>
    <s v="apple_search_Post_ios14_5"/>
    <s v="Apple Search"/>
    <x v="1"/>
    <s v=" DTC"/>
    <d v="2021-08-03T00:00:00"/>
    <x v="1"/>
    <n v="0"/>
    <n v="3061.3031194999999"/>
  </r>
  <r>
    <s v="Media"/>
    <s v="Incremental"/>
    <m/>
    <m/>
    <s v="apple_search_Post_ios14_5"/>
    <s v="Apple Search"/>
    <x v="1"/>
    <s v=" DTC"/>
    <d v="2021-08-04T00:00:00"/>
    <x v="1"/>
    <n v="0"/>
    <n v="3083.6750809"/>
  </r>
  <r>
    <s v="Media"/>
    <s v="Incremental"/>
    <m/>
    <m/>
    <s v="apple_search_Post_ios14_5"/>
    <s v="Apple Search"/>
    <x v="1"/>
    <s v=" DTC"/>
    <d v="2021-08-05T00:00:00"/>
    <x v="1"/>
    <n v="0"/>
    <n v="3064.4393740999999"/>
  </r>
  <r>
    <s v="Media"/>
    <s v="Incremental"/>
    <m/>
    <m/>
    <s v="apple_search_Post_ios14_5"/>
    <s v="Apple Search"/>
    <x v="1"/>
    <s v=" DTC"/>
    <d v="2021-08-06T00:00:00"/>
    <x v="1"/>
    <n v="0"/>
    <n v="3162.9195387999998"/>
  </r>
  <r>
    <s v="Media"/>
    <s v="Incremental"/>
    <m/>
    <m/>
    <s v="apple_search_Post_ios14_5"/>
    <s v="Apple Search"/>
    <x v="1"/>
    <s v=" DTC"/>
    <d v="2021-08-07T00:00:00"/>
    <x v="1"/>
    <n v="0"/>
    <n v="3313.5969577000001"/>
  </r>
  <r>
    <s v="Media"/>
    <s v="Incremental"/>
    <m/>
    <m/>
    <s v="apple_search_Post_ios14_5"/>
    <s v="Apple Search"/>
    <x v="1"/>
    <s v=" DTC"/>
    <d v="2021-08-08T00:00:00"/>
    <x v="1"/>
    <n v="0"/>
    <n v="3440.7552765999999"/>
  </r>
  <r>
    <s v="Media"/>
    <s v="Incremental"/>
    <m/>
    <m/>
    <s v="apple_search_Post_ios14_5"/>
    <s v="Apple Search"/>
    <x v="1"/>
    <s v=" DTC"/>
    <d v="2021-08-09T00:00:00"/>
    <x v="1"/>
    <n v="0"/>
    <n v="3511.3195483999998"/>
  </r>
  <r>
    <s v="Media"/>
    <s v="Incremental"/>
    <m/>
    <m/>
    <s v="apple_search_Post_ios14_5"/>
    <s v="Apple Search"/>
    <x v="1"/>
    <s v=" DTC"/>
    <d v="2021-08-10T00:00:00"/>
    <x v="1"/>
    <n v="0"/>
    <n v="3477.7905298999999"/>
  </r>
  <r>
    <s v="Media"/>
    <s v="Incremental"/>
    <m/>
    <m/>
    <s v="apple_search_Post_ios14_5"/>
    <s v="Apple Search"/>
    <x v="1"/>
    <s v=" DTC"/>
    <d v="2021-08-11T00:00:00"/>
    <x v="1"/>
    <n v="0"/>
    <n v="3463.8072671"/>
  </r>
  <r>
    <s v="Media"/>
    <s v="Incremental"/>
    <m/>
    <m/>
    <s v="apple_search_Post_ios14_5"/>
    <s v="Apple Search"/>
    <x v="1"/>
    <s v=" DTC"/>
    <d v="2021-08-12T00:00:00"/>
    <x v="1"/>
    <n v="0"/>
    <n v="3277.5321884"/>
  </r>
  <r>
    <s v="Media"/>
    <s v="Incremental"/>
    <m/>
    <m/>
    <s v="apple_search_Post_ios14_5"/>
    <s v="Apple Search"/>
    <x v="1"/>
    <s v=" DTC"/>
    <d v="2021-08-13T00:00:00"/>
    <x v="1"/>
    <n v="0"/>
    <n v="3041.3405724999998"/>
  </r>
  <r>
    <s v="Media"/>
    <s v="Incremental"/>
    <m/>
    <m/>
    <s v="apple_search_Post_ios14_5"/>
    <s v="Apple Search"/>
    <x v="1"/>
    <s v=" DTC"/>
    <d v="2021-08-14T00:00:00"/>
    <x v="1"/>
    <n v="0"/>
    <n v="2837.1772824"/>
  </r>
  <r>
    <s v="Media"/>
    <s v="Incremental"/>
    <m/>
    <m/>
    <s v="apple_search_Post_ios14_5"/>
    <s v="Apple Search"/>
    <x v="1"/>
    <s v=" DTC"/>
    <d v="2021-08-15T00:00:00"/>
    <x v="1"/>
    <n v="0"/>
    <n v="3369.9416065"/>
  </r>
  <r>
    <s v="Media"/>
    <s v="Incremental"/>
    <m/>
    <m/>
    <s v="apple_search_Post_ios14_5"/>
    <s v="Apple Search"/>
    <x v="1"/>
    <s v=" DTC"/>
    <d v="2021-08-16T00:00:00"/>
    <x v="1"/>
    <n v="0"/>
    <n v="3630.2894344000001"/>
  </r>
  <r>
    <s v="Media"/>
    <s v="Incremental"/>
    <m/>
    <m/>
    <s v="apple_search_Post_ios14_5"/>
    <s v="Apple Search"/>
    <x v="1"/>
    <s v=" DTC"/>
    <d v="2021-08-17T00:00:00"/>
    <x v="1"/>
    <n v="0"/>
    <n v="3716.3779236999999"/>
  </r>
  <r>
    <s v="Media"/>
    <s v="Incremental"/>
    <m/>
    <m/>
    <s v="apple_search_Post_ios14_5"/>
    <s v="Apple Search"/>
    <x v="1"/>
    <s v=" DTC"/>
    <d v="2021-08-18T00:00:00"/>
    <x v="1"/>
    <n v="0"/>
    <n v="3739.8062114999998"/>
  </r>
  <r>
    <s v="Media"/>
    <s v="Incremental"/>
    <m/>
    <m/>
    <s v="apple_search_Post_ios14_5"/>
    <s v="Apple Search"/>
    <x v="1"/>
    <s v=" DTC"/>
    <d v="2021-08-19T00:00:00"/>
    <x v="1"/>
    <n v="0"/>
    <n v="4191.7068633999997"/>
  </r>
  <r>
    <s v="Media"/>
    <s v="Incremental"/>
    <m/>
    <m/>
    <s v="apple_search_Post_ios14_5"/>
    <s v="Apple Search"/>
    <x v="1"/>
    <s v=" DTC"/>
    <d v="2021-08-20T00:00:00"/>
    <x v="1"/>
    <n v="0"/>
    <n v="3622.4696565999998"/>
  </r>
  <r>
    <s v="Media"/>
    <s v="Incremental"/>
    <m/>
    <m/>
    <s v="apple_search_Post_ios14_5"/>
    <s v="Apple Search"/>
    <x v="1"/>
    <s v=" DTC"/>
    <d v="2021-08-21T00:00:00"/>
    <x v="1"/>
    <n v="0"/>
    <n v="3543.6968422"/>
  </r>
  <r>
    <s v="Media"/>
    <s v="Incremental"/>
    <m/>
    <m/>
    <s v="apple_search_Post_ios14_5"/>
    <s v="Apple Search"/>
    <x v="1"/>
    <s v=" DTC"/>
    <d v="2021-08-22T00:00:00"/>
    <x v="1"/>
    <n v="0"/>
    <n v="3423.2374943"/>
  </r>
  <r>
    <s v="Media"/>
    <s v="Incremental"/>
    <m/>
    <m/>
    <s v="apple_search_Post_ios14_5"/>
    <s v="Apple Search"/>
    <x v="1"/>
    <s v=" DTC"/>
    <d v="2021-08-23T00:00:00"/>
    <x v="1"/>
    <n v="0"/>
    <n v="3266.501452"/>
  </r>
  <r>
    <s v="Media"/>
    <s v="Incremental"/>
    <m/>
    <m/>
    <s v="apple_search_Post_ios14_5"/>
    <s v="Apple Search"/>
    <x v="1"/>
    <s v=" DTC"/>
    <d v="2021-08-24T00:00:00"/>
    <x v="1"/>
    <n v="0"/>
    <n v="3138.6583690000002"/>
  </r>
  <r>
    <s v="Media"/>
    <s v="Incremental"/>
    <m/>
    <m/>
    <s v="apple_search_Post_ios14_5"/>
    <s v="Apple Search"/>
    <x v="1"/>
    <s v=" DTC"/>
    <d v="2021-08-25T00:00:00"/>
    <x v="1"/>
    <n v="0"/>
    <n v="3034.1201827999998"/>
  </r>
  <r>
    <s v="Media"/>
    <s v="Incremental"/>
    <m/>
    <m/>
    <s v="apple_search_Post_ios14_5"/>
    <s v="Apple Search"/>
    <x v="1"/>
    <s v=" DTC"/>
    <d v="2021-08-26T00:00:00"/>
    <x v="1"/>
    <n v="0"/>
    <n v="2755.5697095999999"/>
  </r>
  <r>
    <s v="Media"/>
    <s v="Incremental"/>
    <m/>
    <m/>
    <s v="apple_search_Post_ios14_5"/>
    <s v="Apple Search"/>
    <x v="1"/>
    <s v=" DTC"/>
    <d v="2021-08-27T00:00:00"/>
    <x v="1"/>
    <n v="0"/>
    <n v="2484.6978465000002"/>
  </r>
  <r>
    <s v="Media"/>
    <s v="Incremental"/>
    <m/>
    <m/>
    <s v="apple_search_Post_ios14_5"/>
    <s v="Apple Search"/>
    <x v="1"/>
    <s v=" DTC"/>
    <d v="2021-08-28T00:00:00"/>
    <x v="1"/>
    <n v="0"/>
    <n v="2479.7058243000001"/>
  </r>
  <r>
    <s v="Media"/>
    <s v="Incremental"/>
    <m/>
    <m/>
    <s v="apple_search_Post_ios14_5"/>
    <s v="Apple Search"/>
    <x v="1"/>
    <s v=" DTC"/>
    <d v="2021-08-29T00:00:00"/>
    <x v="1"/>
    <n v="0"/>
    <n v="2684.1403685"/>
  </r>
  <r>
    <s v="Media"/>
    <s v="Incremental"/>
    <m/>
    <m/>
    <s v="apple_search_Post_ios14_5"/>
    <s v="Apple Search"/>
    <x v="1"/>
    <s v=" DTC"/>
    <d v="2021-08-30T00:00:00"/>
    <x v="1"/>
    <n v="0"/>
    <n v="2697.7645434999999"/>
  </r>
  <r>
    <s v="Media"/>
    <s v="Incremental"/>
    <m/>
    <m/>
    <s v="apple_search_Post_ios14_5"/>
    <s v="Apple Search"/>
    <x v="1"/>
    <s v=" DTC"/>
    <d v="2021-08-31T00:00:00"/>
    <x v="1"/>
    <n v="0"/>
    <n v="2548.9452415000001"/>
  </r>
  <r>
    <s v="Media"/>
    <s v="Incremental"/>
    <m/>
    <m/>
    <s v="apple_search_Post_ios14_5"/>
    <s v="Apple Search"/>
    <x v="1"/>
    <s v=" DTC"/>
    <d v="2021-09-01T00:00:00"/>
    <x v="1"/>
    <n v="0"/>
    <n v="2493.0650065"/>
  </r>
  <r>
    <s v="Media"/>
    <s v="Incremental"/>
    <m/>
    <m/>
    <s v="apple_search_Post_ios14_5"/>
    <s v="Apple Search"/>
    <x v="1"/>
    <s v=" DTC"/>
    <d v="2021-09-02T00:00:00"/>
    <x v="1"/>
    <n v="0"/>
    <n v="2372.4060573000002"/>
  </r>
  <r>
    <s v="Media"/>
    <s v="Incremental"/>
    <m/>
    <m/>
    <s v="apple_search_Post_ios14_5"/>
    <s v="Apple Search"/>
    <x v="1"/>
    <s v=" DTC"/>
    <d v="2021-09-03T00:00:00"/>
    <x v="1"/>
    <n v="0"/>
    <n v="2390.0615425999999"/>
  </r>
  <r>
    <s v="Media"/>
    <s v="Incremental"/>
    <m/>
    <m/>
    <s v="apple_search_Post_ios14_5"/>
    <s v="Apple Search"/>
    <x v="1"/>
    <s v=" DTC"/>
    <d v="2021-09-04T00:00:00"/>
    <x v="1"/>
    <n v="0"/>
    <n v="2454.1570909000002"/>
  </r>
  <r>
    <s v="Media"/>
    <s v="Incremental"/>
    <m/>
    <m/>
    <s v="apple_search_Post_ios14_5"/>
    <s v="Apple Search"/>
    <x v="1"/>
    <s v=" DTC"/>
    <d v="2021-09-05T00:00:00"/>
    <x v="1"/>
    <n v="0"/>
    <n v="2672.3039434000002"/>
  </r>
  <r>
    <s v="Media"/>
    <s v="Incremental"/>
    <m/>
    <m/>
    <s v="apple_search_Post_ios14_5"/>
    <s v="Apple Search"/>
    <x v="1"/>
    <s v=" DTC"/>
    <d v="2021-09-06T00:00:00"/>
    <x v="1"/>
    <n v="0"/>
    <n v="2882.3902091999998"/>
  </r>
  <r>
    <s v="Media"/>
    <s v="Incremental"/>
    <m/>
    <m/>
    <s v="apple_search_Post_ios14_5"/>
    <s v="Apple Search"/>
    <x v="1"/>
    <s v=" DTC"/>
    <d v="2021-09-07T00:00:00"/>
    <x v="1"/>
    <n v="0"/>
    <n v="2762.5395102000002"/>
  </r>
  <r>
    <s v="Media"/>
    <s v="Incremental"/>
    <m/>
    <m/>
    <s v="apple_search_Post_ios14_5"/>
    <s v="Apple Search"/>
    <x v="1"/>
    <s v=" DTC"/>
    <d v="2021-09-08T00:00:00"/>
    <x v="1"/>
    <n v="0"/>
    <n v="2687.3865817000001"/>
  </r>
  <r>
    <s v="Media"/>
    <s v="Incremental"/>
    <m/>
    <m/>
    <s v="apple_search_Post_ios14_5"/>
    <s v="Apple Search"/>
    <x v="1"/>
    <s v=" DTC"/>
    <d v="2021-09-09T00:00:00"/>
    <x v="1"/>
    <n v="0"/>
    <n v="2633.6144473999998"/>
  </r>
  <r>
    <s v="Media"/>
    <s v="Incremental"/>
    <m/>
    <m/>
    <s v="apple_search_Post_ios14_5"/>
    <s v="Apple Search"/>
    <x v="1"/>
    <s v=" DTC"/>
    <d v="2021-09-10T00:00:00"/>
    <x v="1"/>
    <n v="0"/>
    <n v="2661.4451908999999"/>
  </r>
  <r>
    <s v="Media"/>
    <s v="Incremental"/>
    <m/>
    <m/>
    <s v="apple_search_Post_ios14_5"/>
    <s v="Apple Search"/>
    <x v="1"/>
    <s v=" DTC"/>
    <d v="2021-09-11T00:00:00"/>
    <x v="1"/>
    <n v="0"/>
    <n v="2823.6094803000001"/>
  </r>
  <r>
    <s v="Media"/>
    <s v="Incremental"/>
    <m/>
    <m/>
    <s v="apple_search_Post_ios14_5"/>
    <s v="Apple Search"/>
    <x v="1"/>
    <s v=" DTC"/>
    <d v="2021-09-12T00:00:00"/>
    <x v="1"/>
    <n v="0"/>
    <n v="3017.4980559000001"/>
  </r>
  <r>
    <s v="Media"/>
    <s v="Incremental"/>
    <m/>
    <m/>
    <s v="apple_search_Post_ios14_5"/>
    <s v="Apple Search"/>
    <x v="1"/>
    <s v=" DTC"/>
    <d v="2021-09-13T00:00:00"/>
    <x v="1"/>
    <n v="0"/>
    <n v="2915.7145243"/>
  </r>
  <r>
    <s v="Media"/>
    <s v="Incremental"/>
    <m/>
    <m/>
    <s v="apple_search_Post_ios14_5"/>
    <s v="Apple Search"/>
    <x v="1"/>
    <s v=" DTC"/>
    <d v="2021-09-14T00:00:00"/>
    <x v="1"/>
    <n v="0"/>
    <n v="2670.1671732"/>
  </r>
  <r>
    <s v="Media"/>
    <s v="Incremental"/>
    <m/>
    <m/>
    <s v="apple_search_Post_ios14_5"/>
    <s v="Apple Search"/>
    <x v="1"/>
    <s v=" DTC"/>
    <d v="2021-09-15T00:00:00"/>
    <x v="1"/>
    <n v="0"/>
    <n v="2529.1228126000001"/>
  </r>
  <r>
    <s v="Media"/>
    <s v="Incremental"/>
    <m/>
    <m/>
    <s v="apple_search_Post_ios14_5"/>
    <s v="Apple Search"/>
    <x v="1"/>
    <s v=" DTC"/>
    <d v="2021-09-16T00:00:00"/>
    <x v="1"/>
    <n v="0"/>
    <n v="2480.8786620000001"/>
  </r>
  <r>
    <s v="Media"/>
    <s v="Incremental"/>
    <m/>
    <m/>
    <s v="apple_search_Post_ios14_5"/>
    <s v="Apple Search"/>
    <x v="1"/>
    <s v=" DTC"/>
    <d v="2021-09-17T00:00:00"/>
    <x v="1"/>
    <n v="0"/>
    <n v="2643.8269510999999"/>
  </r>
  <r>
    <s v="Media"/>
    <s v="Incremental"/>
    <m/>
    <m/>
    <s v="apple_search_Post_ios14_5"/>
    <s v="Apple Search"/>
    <x v="1"/>
    <s v=" DTC"/>
    <d v="2021-09-18T00:00:00"/>
    <x v="1"/>
    <n v="0"/>
    <n v="2692.1882808999999"/>
  </r>
  <r>
    <s v="Media"/>
    <s v="Incremental"/>
    <m/>
    <m/>
    <s v="apple_search_Post_ios14_5"/>
    <s v="Apple Search"/>
    <x v="1"/>
    <s v=" DTC"/>
    <d v="2021-09-19T00:00:00"/>
    <x v="1"/>
    <n v="0"/>
    <n v="2763.9456415"/>
  </r>
  <r>
    <s v="Media"/>
    <s v="Incremental"/>
    <m/>
    <m/>
    <s v="apple_search_Post_ios14_5"/>
    <s v="Apple Search"/>
    <x v="1"/>
    <s v=" DTC"/>
    <d v="2021-09-20T00:00:00"/>
    <x v="1"/>
    <n v="0"/>
    <n v="2502.8647572"/>
  </r>
  <r>
    <s v="Media"/>
    <s v="Incremental"/>
    <m/>
    <m/>
    <s v="apple_search_Post_ios14_5"/>
    <s v="Apple Search"/>
    <x v="1"/>
    <s v=" DTC"/>
    <d v="2021-09-21T00:00:00"/>
    <x v="1"/>
    <n v="0"/>
    <n v="2394.5768932000001"/>
  </r>
  <r>
    <s v="Media"/>
    <s v="Incremental"/>
    <m/>
    <m/>
    <s v="apple_search_Post_ios14_5"/>
    <s v="Apple Search"/>
    <x v="1"/>
    <s v=" DTC"/>
    <d v="2021-09-22T00:00:00"/>
    <x v="1"/>
    <n v="0"/>
    <n v="2379.8105457000001"/>
  </r>
  <r>
    <s v="Media"/>
    <s v="Incremental"/>
    <m/>
    <m/>
    <s v="apple_search_Post_ios14_5"/>
    <s v="Apple Search"/>
    <x v="1"/>
    <s v=" DTC"/>
    <d v="2021-09-23T00:00:00"/>
    <x v="1"/>
    <n v="0"/>
    <n v="2556.193147"/>
  </r>
  <r>
    <s v="Media"/>
    <s v="Incremental"/>
    <m/>
    <m/>
    <s v="apple_search_Post_ios14_5"/>
    <s v="Apple Search"/>
    <x v="1"/>
    <s v=" DTC"/>
    <d v="2021-09-24T00:00:00"/>
    <x v="1"/>
    <n v="0"/>
    <n v="2363.6515957000001"/>
  </r>
  <r>
    <s v="Media"/>
    <s v="Incremental"/>
    <m/>
    <m/>
    <s v="apple_search_Post_ios14_5"/>
    <s v="Apple Search"/>
    <x v="1"/>
    <s v=" DTC"/>
    <d v="2021-09-25T00:00:00"/>
    <x v="1"/>
    <n v="0"/>
    <n v="2260.7465581000001"/>
  </r>
  <r>
    <s v="Media"/>
    <s v="Incremental"/>
    <m/>
    <m/>
    <s v="apple_search_Post_ios14_5"/>
    <s v="Apple Search"/>
    <x v="1"/>
    <s v=" DTC"/>
    <d v="2021-09-26T00:00:00"/>
    <x v="1"/>
    <n v="0"/>
    <n v="2347.8780895"/>
  </r>
  <r>
    <s v="Media"/>
    <s v="Incremental"/>
    <m/>
    <m/>
    <s v="apple_search_Post_ios14_5"/>
    <s v="Apple Search"/>
    <x v="1"/>
    <s v=" DTC"/>
    <d v="2021-09-27T00:00:00"/>
    <x v="1"/>
    <n v="0"/>
    <n v="2544.8543602999998"/>
  </r>
  <r>
    <s v="Media"/>
    <s v="Incremental"/>
    <m/>
    <m/>
    <s v="apple_search_Post_ios14_5"/>
    <s v="Apple Search"/>
    <x v="1"/>
    <s v=" DTC"/>
    <d v="2021-09-28T00:00:00"/>
    <x v="1"/>
    <n v="0"/>
    <n v="2470.2156783999999"/>
  </r>
  <r>
    <s v="Media"/>
    <s v="Incremental"/>
    <m/>
    <m/>
    <s v="apple_search_Post_ios14_5"/>
    <s v="Apple Search"/>
    <x v="1"/>
    <s v=" DTC"/>
    <d v="2021-09-29T00:00:00"/>
    <x v="1"/>
    <n v="0"/>
    <n v="2404.8452471999999"/>
  </r>
  <r>
    <s v="Media"/>
    <s v="Incremental"/>
    <m/>
    <m/>
    <s v="apple_search_Post_ios14_5"/>
    <s v="Apple Search"/>
    <x v="1"/>
    <s v=" DTC"/>
    <d v="2021-09-30T00:00:00"/>
    <x v="1"/>
    <n v="0"/>
    <n v="2215.9086775999999"/>
  </r>
  <r>
    <s v="Media"/>
    <s v="Incremental"/>
    <m/>
    <m/>
    <s v="apple_search_Pre_ios14_5"/>
    <s v="Apple Search"/>
    <x v="1"/>
    <s v=" DTC"/>
    <d v="2021-03-01T00:00:00"/>
    <x v="0"/>
    <s v="Pre"/>
    <n v="1825.9396694"/>
  </r>
  <r>
    <s v="Media"/>
    <s v="Incremental"/>
    <m/>
    <m/>
    <s v="apple_search_Pre_ios14_5"/>
    <s v="Apple Search"/>
    <x v="1"/>
    <s v=" DTC"/>
    <d v="2021-03-02T00:00:00"/>
    <x v="0"/>
    <s v="Pre"/>
    <n v="2600.8970419000002"/>
  </r>
  <r>
    <s v="Media"/>
    <s v="Incremental"/>
    <m/>
    <m/>
    <s v="apple_search_Pre_ios14_5"/>
    <s v="Apple Search"/>
    <x v="1"/>
    <s v=" DTC"/>
    <d v="2021-03-03T00:00:00"/>
    <x v="0"/>
    <s v="Pre"/>
    <n v="2950.6403002000002"/>
  </r>
  <r>
    <s v="Media"/>
    <s v="Incremental"/>
    <m/>
    <m/>
    <s v="apple_search_Pre_ios14_5"/>
    <s v="Apple Search"/>
    <x v="1"/>
    <s v=" DTC"/>
    <d v="2021-03-04T00:00:00"/>
    <x v="0"/>
    <s v="Pre"/>
    <n v="3050.2797424"/>
  </r>
  <r>
    <s v="Media"/>
    <s v="Incremental"/>
    <m/>
    <m/>
    <s v="apple_search_Pre_ios14_5"/>
    <s v="Apple Search"/>
    <x v="1"/>
    <s v=" DTC"/>
    <d v="2021-03-05T00:00:00"/>
    <x v="0"/>
    <s v="Pre"/>
    <n v="3118.0846360999999"/>
  </r>
  <r>
    <s v="Media"/>
    <s v="Incremental"/>
    <m/>
    <m/>
    <s v="apple_search_Pre_ios14_5"/>
    <s v="Apple Search"/>
    <x v="1"/>
    <s v=" DTC"/>
    <d v="2021-03-06T00:00:00"/>
    <x v="0"/>
    <s v="Pre"/>
    <n v="3181.9924366"/>
  </r>
  <r>
    <s v="Media"/>
    <s v="Incremental"/>
    <m/>
    <m/>
    <s v="apple_search_Pre_ios14_5"/>
    <s v="Apple Search"/>
    <x v="1"/>
    <s v=" DTC"/>
    <d v="2021-03-07T00:00:00"/>
    <x v="0"/>
    <s v="Pre"/>
    <n v="3559.5850055000001"/>
  </r>
  <r>
    <s v="Media"/>
    <s v="Incremental"/>
    <m/>
    <m/>
    <s v="apple_search_Pre_ios14_5"/>
    <s v="Apple Search"/>
    <x v="1"/>
    <s v=" DTC"/>
    <d v="2021-03-08T00:00:00"/>
    <x v="0"/>
    <s v="Pre"/>
    <n v="3512.9703214000001"/>
  </r>
  <r>
    <s v="Media"/>
    <s v="Incremental"/>
    <m/>
    <m/>
    <s v="apple_search_Pre_ios14_5"/>
    <s v="Apple Search"/>
    <x v="1"/>
    <s v=" DTC"/>
    <d v="2021-03-09T00:00:00"/>
    <x v="0"/>
    <s v="Pre"/>
    <n v="3392.1554320999999"/>
  </r>
  <r>
    <s v="Media"/>
    <s v="Incremental"/>
    <m/>
    <m/>
    <s v="apple_search_Pre_ios14_5"/>
    <s v="Apple Search"/>
    <x v="1"/>
    <s v=" DTC"/>
    <d v="2021-03-10T00:00:00"/>
    <x v="0"/>
    <s v="Pre"/>
    <n v="3273.3663098000002"/>
  </r>
  <r>
    <s v="Media"/>
    <s v="Incremental"/>
    <m/>
    <m/>
    <s v="apple_search_Pre_ios14_5"/>
    <s v="Apple Search"/>
    <x v="1"/>
    <s v=" DTC"/>
    <d v="2021-03-11T00:00:00"/>
    <x v="0"/>
    <s v="Pre"/>
    <n v="3270.640954"/>
  </r>
  <r>
    <s v="Media"/>
    <s v="Incremental"/>
    <m/>
    <m/>
    <s v="apple_search_Pre_ios14_5"/>
    <s v="Apple Search"/>
    <x v="1"/>
    <s v=" DTC"/>
    <d v="2021-03-12T00:00:00"/>
    <x v="0"/>
    <s v="Pre"/>
    <n v="3311.9330599999998"/>
  </r>
  <r>
    <s v="Media"/>
    <s v="Incremental"/>
    <m/>
    <m/>
    <s v="apple_search_Pre_ios14_5"/>
    <s v="Apple Search"/>
    <x v="1"/>
    <s v=" DTC"/>
    <d v="2021-03-13T00:00:00"/>
    <x v="0"/>
    <s v="Pre"/>
    <n v="3326.5023537000002"/>
  </r>
  <r>
    <s v="Media"/>
    <s v="Incremental"/>
    <m/>
    <m/>
    <s v="apple_search_Pre_ios14_5"/>
    <s v="Apple Search"/>
    <x v="1"/>
    <s v=" DTC"/>
    <d v="2021-03-14T00:00:00"/>
    <x v="0"/>
    <s v="Pre"/>
    <n v="3532.7468073999999"/>
  </r>
  <r>
    <s v="Media"/>
    <s v="Incremental"/>
    <m/>
    <m/>
    <s v="apple_search_Pre_ios14_5"/>
    <s v="Apple Search"/>
    <x v="1"/>
    <s v=" DTC"/>
    <d v="2021-03-15T00:00:00"/>
    <x v="0"/>
    <s v="Pre"/>
    <n v="3625.3512043000001"/>
  </r>
  <r>
    <s v="Media"/>
    <s v="Incremental"/>
    <m/>
    <m/>
    <s v="apple_search_Pre_ios14_5"/>
    <s v="Apple Search"/>
    <x v="1"/>
    <s v=" DTC"/>
    <d v="2021-03-16T00:00:00"/>
    <x v="0"/>
    <s v="Pre"/>
    <n v="3571.3224387"/>
  </r>
  <r>
    <s v="Media"/>
    <s v="Incremental"/>
    <m/>
    <m/>
    <s v="apple_search_Pre_ios14_5"/>
    <s v="Apple Search"/>
    <x v="1"/>
    <s v=" DTC"/>
    <d v="2021-03-17T00:00:00"/>
    <x v="0"/>
    <s v="Pre"/>
    <n v="3451.9809998000001"/>
  </r>
  <r>
    <s v="Media"/>
    <s v="Incremental"/>
    <m/>
    <m/>
    <s v="apple_search_Pre_ios14_5"/>
    <s v="Apple Search"/>
    <x v="1"/>
    <s v=" DTC"/>
    <d v="2021-03-18T00:00:00"/>
    <x v="0"/>
    <s v="Pre"/>
    <n v="3191.0072706999999"/>
  </r>
  <r>
    <s v="Media"/>
    <s v="Incremental"/>
    <m/>
    <m/>
    <s v="apple_search_Pre_ios14_5"/>
    <s v="Apple Search"/>
    <x v="1"/>
    <s v=" DTC"/>
    <d v="2021-03-19T00:00:00"/>
    <x v="0"/>
    <s v="Pre"/>
    <n v="3654.1247754999999"/>
  </r>
  <r>
    <s v="Media"/>
    <s v="Incremental"/>
    <m/>
    <m/>
    <s v="apple_search_Pre_ios14_5"/>
    <s v="Apple Search"/>
    <x v="1"/>
    <s v=" DTC"/>
    <d v="2021-03-20T00:00:00"/>
    <x v="0"/>
    <s v="Pre"/>
    <n v="3572.8984457000001"/>
  </r>
  <r>
    <s v="Media"/>
    <s v="Incremental"/>
    <m/>
    <m/>
    <s v="apple_search_Pre_ios14_5"/>
    <s v="Apple Search"/>
    <x v="1"/>
    <s v=" DTC"/>
    <d v="2021-03-21T00:00:00"/>
    <x v="0"/>
    <s v="Pre"/>
    <n v="3537.9397555"/>
  </r>
  <r>
    <s v="Media"/>
    <s v="Incremental"/>
    <m/>
    <m/>
    <s v="apple_search_Pre_ios14_5"/>
    <s v="Apple Search"/>
    <x v="1"/>
    <s v=" DTC"/>
    <d v="2021-03-22T00:00:00"/>
    <x v="0"/>
    <s v="Pre"/>
    <n v="3469.7944779999998"/>
  </r>
  <r>
    <s v="Media"/>
    <s v="Incremental"/>
    <m/>
    <m/>
    <s v="apple_search_Pre_ios14_5"/>
    <s v="Apple Search"/>
    <x v="1"/>
    <s v=" DTC"/>
    <d v="2021-03-23T00:00:00"/>
    <x v="0"/>
    <s v="Pre"/>
    <n v="3221.5557263999999"/>
  </r>
  <r>
    <s v="Media"/>
    <s v="Incremental"/>
    <m/>
    <m/>
    <s v="apple_search_Pre_ios14_5"/>
    <s v="Apple Search"/>
    <x v="1"/>
    <s v=" DTC"/>
    <d v="2021-03-24T00:00:00"/>
    <x v="0"/>
    <s v="Pre"/>
    <n v="3133.0545169000002"/>
  </r>
  <r>
    <s v="Media"/>
    <s v="Incremental"/>
    <m/>
    <m/>
    <s v="apple_search_Pre_ios14_5"/>
    <s v="Apple Search"/>
    <x v="1"/>
    <s v=" DTC"/>
    <d v="2021-03-25T00:00:00"/>
    <x v="0"/>
    <s v="Pre"/>
    <n v="3062.0633112"/>
  </r>
  <r>
    <s v="Media"/>
    <s v="Incremental"/>
    <m/>
    <m/>
    <s v="apple_search_Pre_ios14_5"/>
    <s v="Apple Search"/>
    <x v="1"/>
    <s v=" DTC"/>
    <d v="2021-03-26T00:00:00"/>
    <x v="0"/>
    <s v="Pre"/>
    <n v="2887.3089930000001"/>
  </r>
  <r>
    <s v="Media"/>
    <s v="Incremental"/>
    <m/>
    <m/>
    <s v="apple_search_Pre_ios14_5"/>
    <s v="Apple Search"/>
    <x v="1"/>
    <s v=" DTC"/>
    <d v="2021-03-27T00:00:00"/>
    <x v="0"/>
    <s v="Pre"/>
    <n v="2788.2884484000001"/>
  </r>
  <r>
    <s v="Media"/>
    <s v="Incremental"/>
    <m/>
    <m/>
    <s v="apple_search_Pre_ios14_5"/>
    <s v="Apple Search"/>
    <x v="1"/>
    <s v=" DTC"/>
    <d v="2021-03-28T00:00:00"/>
    <x v="0"/>
    <s v="Pre"/>
    <n v="3007.7249728000002"/>
  </r>
  <r>
    <s v="Media"/>
    <s v="Incremental"/>
    <m/>
    <m/>
    <s v="apple_search_Pre_ios14_5"/>
    <s v="Apple Search"/>
    <x v="1"/>
    <s v=" DTC"/>
    <d v="2021-03-29T00:00:00"/>
    <x v="0"/>
    <s v="Pre"/>
    <n v="3260.5624124000001"/>
  </r>
  <r>
    <s v="Media"/>
    <s v="Incremental"/>
    <m/>
    <m/>
    <s v="apple_search_Pre_ios14_5"/>
    <s v="Apple Search"/>
    <x v="1"/>
    <s v=" DTC"/>
    <d v="2021-03-30T00:00:00"/>
    <x v="0"/>
    <s v="Pre"/>
    <n v="3105.9145211999999"/>
  </r>
  <r>
    <s v="Media"/>
    <s v="Incremental"/>
    <m/>
    <m/>
    <s v="apple_search_Pre_ios14_5"/>
    <s v="Apple Search"/>
    <x v="1"/>
    <s v=" DTC"/>
    <d v="2021-03-31T00:00:00"/>
    <x v="0"/>
    <s v="Pre"/>
    <n v="3000.6640802000002"/>
  </r>
  <r>
    <s v="Media"/>
    <s v="Incremental"/>
    <m/>
    <m/>
    <s v="apple_search_Pre_ios14_5"/>
    <s v="Apple Search"/>
    <x v="1"/>
    <s v=" DTC"/>
    <d v="2021-04-01T00:00:00"/>
    <x v="0"/>
    <s v="Pre"/>
    <n v="3020.2011486000001"/>
  </r>
  <r>
    <s v="Media"/>
    <s v="Incremental"/>
    <m/>
    <m/>
    <s v="apple_search_Pre_ios14_5"/>
    <s v="Apple Search"/>
    <x v="1"/>
    <s v=" DTC"/>
    <d v="2021-04-02T00:00:00"/>
    <x v="0"/>
    <s v="Pre"/>
    <n v="2967.8937916999998"/>
  </r>
  <r>
    <s v="Media"/>
    <s v="Incremental"/>
    <m/>
    <m/>
    <s v="apple_search_Pre_ios14_5"/>
    <s v="Apple Search"/>
    <x v="1"/>
    <s v=" DTC"/>
    <d v="2021-04-03T00:00:00"/>
    <x v="0"/>
    <s v="Pre"/>
    <n v="3092.696113"/>
  </r>
  <r>
    <s v="Media"/>
    <s v="Incremental"/>
    <m/>
    <m/>
    <s v="apple_search_Pre_ios14_5"/>
    <s v="Apple Search"/>
    <x v="1"/>
    <s v=" DTC"/>
    <d v="2021-04-04T00:00:00"/>
    <x v="0"/>
    <s v="Pre"/>
    <n v="3206.8523567000002"/>
  </r>
  <r>
    <s v="Media"/>
    <s v="Incremental"/>
    <m/>
    <m/>
    <s v="apple_search_Pre_ios14_5"/>
    <s v="Apple Search"/>
    <x v="1"/>
    <s v=" DTC"/>
    <d v="2021-04-05T00:00:00"/>
    <x v="0"/>
    <s v="Pre"/>
    <n v="3246.7146001000001"/>
  </r>
  <r>
    <s v="Media"/>
    <s v="Incremental"/>
    <m/>
    <m/>
    <s v="apple_search_Pre_ios14_5"/>
    <s v="Apple Search"/>
    <x v="1"/>
    <s v=" DTC"/>
    <d v="2021-04-06T00:00:00"/>
    <x v="0"/>
    <s v="Pre"/>
    <n v="3264.2159047"/>
  </r>
  <r>
    <s v="Media"/>
    <s v="Incremental"/>
    <m/>
    <m/>
    <s v="apple_search_Pre_ios14_5"/>
    <s v="Apple Search"/>
    <x v="1"/>
    <s v=" DTC"/>
    <d v="2021-04-07T00:00:00"/>
    <x v="0"/>
    <s v="Pre"/>
    <n v="3120.2764275"/>
  </r>
  <r>
    <s v="Media"/>
    <s v="Incremental"/>
    <m/>
    <m/>
    <s v="apple_search_Pre_ios14_5"/>
    <s v="Apple Search"/>
    <x v="1"/>
    <s v=" DTC"/>
    <d v="2021-04-08T00:00:00"/>
    <x v="0"/>
    <s v="Pre"/>
    <n v="3004.6084749000001"/>
  </r>
  <r>
    <s v="Media"/>
    <s v="Incremental"/>
    <m/>
    <m/>
    <s v="apple_search_Pre_ios14_5"/>
    <s v="Apple Search"/>
    <x v="1"/>
    <s v=" DTC"/>
    <d v="2021-04-09T00:00:00"/>
    <x v="0"/>
    <s v="Pre"/>
    <n v="3169.6942435000001"/>
  </r>
  <r>
    <s v="Media"/>
    <s v="Incremental"/>
    <m/>
    <m/>
    <s v="apple_search_Pre_ios14_5"/>
    <s v="Apple Search"/>
    <x v="1"/>
    <s v=" DTC"/>
    <d v="2021-04-10T00:00:00"/>
    <x v="0"/>
    <s v="Pre"/>
    <n v="3124.0642078000001"/>
  </r>
  <r>
    <s v="Media"/>
    <s v="Incremental"/>
    <m/>
    <m/>
    <s v="apple_search_Pre_ios14_5"/>
    <s v="Apple Search"/>
    <x v="1"/>
    <s v=" DTC"/>
    <d v="2021-04-11T00:00:00"/>
    <x v="0"/>
    <s v="Pre"/>
    <n v="3183.5660133000001"/>
  </r>
  <r>
    <s v="Media"/>
    <s v="Incremental"/>
    <m/>
    <m/>
    <s v="apple_search_Pre_ios14_5"/>
    <s v="Apple Search"/>
    <x v="1"/>
    <s v=" DTC"/>
    <d v="2021-04-12T00:00:00"/>
    <x v="0"/>
    <s v="Pre"/>
    <n v="3267.2099644999998"/>
  </r>
  <r>
    <s v="Media"/>
    <s v="Incremental"/>
    <m/>
    <m/>
    <s v="apple_search_Pre_ios14_5"/>
    <s v="Apple Search"/>
    <x v="1"/>
    <s v=" DTC"/>
    <d v="2021-04-13T00:00:00"/>
    <x v="0"/>
    <s v="Pre"/>
    <n v="3233.8386925999998"/>
  </r>
  <r>
    <s v="Media"/>
    <s v="Incremental"/>
    <m/>
    <m/>
    <s v="apple_search_Pre_ios14_5"/>
    <s v="Apple Search"/>
    <x v="1"/>
    <s v=" DTC"/>
    <d v="2021-04-14T00:00:00"/>
    <x v="0"/>
    <s v="Pre"/>
    <n v="3087.2936835999999"/>
  </r>
  <r>
    <s v="Media"/>
    <s v="Incremental"/>
    <m/>
    <m/>
    <s v="apple_search_Pre_ios14_5"/>
    <s v="Apple Search"/>
    <x v="1"/>
    <s v=" DTC"/>
    <d v="2021-04-15T00:00:00"/>
    <x v="0"/>
    <s v="Pre"/>
    <n v="3086.8090566999999"/>
  </r>
  <r>
    <s v="Media"/>
    <s v="Incremental"/>
    <m/>
    <m/>
    <s v="apple_search_Pre_ios14_5"/>
    <s v="Apple Search"/>
    <x v="1"/>
    <s v=" DTC"/>
    <d v="2021-04-16T00:00:00"/>
    <x v="0"/>
    <s v="Pre"/>
    <n v="2980.6459282999999"/>
  </r>
  <r>
    <s v="Media"/>
    <s v="Incremental"/>
    <m/>
    <m/>
    <s v="apple_search_Pre_ios14_5"/>
    <s v="Apple Search"/>
    <x v="1"/>
    <s v=" DTC"/>
    <d v="2021-04-17T00:00:00"/>
    <x v="0"/>
    <s v="Pre"/>
    <n v="2925.0694429999999"/>
  </r>
  <r>
    <s v="Media"/>
    <s v="Incremental"/>
    <m/>
    <m/>
    <s v="apple_search_Pre_ios14_5"/>
    <s v="Apple Search"/>
    <x v="1"/>
    <s v=" DTC"/>
    <d v="2021-04-18T00:00:00"/>
    <x v="0"/>
    <s v="Pre"/>
    <n v="3006.4067549000001"/>
  </r>
  <r>
    <s v="Media"/>
    <s v="Incremental"/>
    <m/>
    <m/>
    <s v="apple_search_Pre_ios14_5"/>
    <s v="Apple Search"/>
    <x v="1"/>
    <s v=" DTC"/>
    <d v="2021-04-19T00:00:00"/>
    <x v="0"/>
    <s v="Pre"/>
    <n v="3063.6335368"/>
  </r>
  <r>
    <s v="Media"/>
    <s v="Incremental"/>
    <m/>
    <m/>
    <s v="apple_search_Pre_ios14_5"/>
    <s v="Apple Search"/>
    <x v="1"/>
    <s v=" DTC"/>
    <d v="2021-04-20T00:00:00"/>
    <x v="0"/>
    <s v="Pre"/>
    <n v="2993.0680450999998"/>
  </r>
  <r>
    <s v="Media"/>
    <s v="Incremental"/>
    <m/>
    <m/>
    <s v="apple_search_Pre_ios14_5"/>
    <s v="Apple Search"/>
    <x v="1"/>
    <s v=" DTC"/>
    <d v="2021-04-21T00:00:00"/>
    <x v="0"/>
    <s v="Pre"/>
    <n v="3545.1870978000002"/>
  </r>
  <r>
    <s v="Media"/>
    <s v="Incremental"/>
    <m/>
    <m/>
    <s v="apple_search_Pre_ios14_5"/>
    <s v="Apple Search"/>
    <x v="1"/>
    <s v=" DTC"/>
    <d v="2021-04-22T00:00:00"/>
    <x v="0"/>
    <s v="Pre"/>
    <n v="3357.8864222000002"/>
  </r>
  <r>
    <s v="Media"/>
    <s v="Incremental"/>
    <m/>
    <m/>
    <s v="apple_search_Pre_ios14_5"/>
    <s v="Apple Search"/>
    <x v="1"/>
    <s v=" DTC"/>
    <d v="2021-04-23T00:00:00"/>
    <x v="0"/>
    <s v="Pre"/>
    <n v="3256.1779737000002"/>
  </r>
  <r>
    <s v="Media"/>
    <s v="Incremental"/>
    <m/>
    <m/>
    <s v="apple_search_Pre_ios14_5"/>
    <s v="Apple Search"/>
    <x v="1"/>
    <s v=" DTC"/>
    <d v="2021-04-24T00:00:00"/>
    <x v="0"/>
    <s v="Pre"/>
    <n v="3182.4764807000001"/>
  </r>
  <r>
    <s v="Media"/>
    <s v="Incremental"/>
    <m/>
    <m/>
    <s v="apple_search_Pre_ios14_5"/>
    <s v="Apple Search"/>
    <x v="1"/>
    <s v=" DTC"/>
    <d v="2021-04-25T00:00:00"/>
    <x v="0"/>
    <s v="Pre"/>
    <n v="3191.6872444999999"/>
  </r>
  <r>
    <s v="Media"/>
    <s v="Incremental"/>
    <m/>
    <m/>
    <s v="apple_search_Pre_ios14_5"/>
    <s v="Apple Search"/>
    <x v="1"/>
    <s v=" DTC"/>
    <d v="2021-04-26T00:00:00"/>
    <x v="0"/>
    <s v="Pre"/>
    <n v="3207.4013223000002"/>
  </r>
  <r>
    <s v="Media"/>
    <s v="Incremental"/>
    <m/>
    <m/>
    <s v="apple_search_Pre_ios14_5"/>
    <s v="Apple Search"/>
    <x v="1"/>
    <s v=" DTC"/>
    <d v="2021-04-27T00:00:00"/>
    <x v="1"/>
    <s v="Post"/>
    <n v="1740.2602695"/>
  </r>
  <r>
    <s v="Media"/>
    <s v="Incremental"/>
    <m/>
    <m/>
    <s v="apple_search_Pre_ios14_5"/>
    <s v="Apple Search"/>
    <x v="1"/>
    <s v=" DTC"/>
    <d v="2021-04-28T00:00:00"/>
    <x v="1"/>
    <s v="Post"/>
    <n v="926.2454616"/>
  </r>
  <r>
    <s v="Media"/>
    <s v="Incremental"/>
    <m/>
    <m/>
    <s v="apple_search_Pre_ios14_5"/>
    <s v="Apple Search"/>
    <x v="1"/>
    <s v=" DTC"/>
    <d v="2021-04-29T00:00:00"/>
    <x v="1"/>
    <s v="Post"/>
    <n v="486.83928859999997"/>
  </r>
  <r>
    <s v="Media"/>
    <s v="Incremental"/>
    <m/>
    <m/>
    <s v="apple_search_Pre_ios14_5"/>
    <s v="Apple Search"/>
    <x v="1"/>
    <s v=" DTC"/>
    <d v="2021-04-30T00:00:00"/>
    <x v="1"/>
    <s v="Post"/>
    <n v="245.6948529"/>
  </r>
  <r>
    <s v="Media"/>
    <s v="Incremental"/>
    <m/>
    <m/>
    <s v="apple_search_Pre_ios14_5"/>
    <s v="Apple Search"/>
    <x v="1"/>
    <s v=" DTC"/>
    <d v="2021-05-01T00:00:00"/>
    <x v="1"/>
    <s v="Post"/>
    <n v="113.6199896"/>
  </r>
  <r>
    <s v="Media"/>
    <s v="Incremental"/>
    <m/>
    <m/>
    <s v="apple_search_Pre_ios14_5"/>
    <s v="Apple Search"/>
    <x v="1"/>
    <s v=" DTC"/>
    <d v="2021-05-02T00:00:00"/>
    <x v="1"/>
    <s v="Post"/>
    <n v="40.365666099999999"/>
  </r>
  <r>
    <s v="Media"/>
    <s v="Incremental"/>
    <m/>
    <m/>
    <s v="apple_search_Pre_ios14_5"/>
    <s v="Apple Search"/>
    <x v="1"/>
    <s v=" DTC"/>
    <d v="2021-05-03T00:00:00"/>
    <x v="1"/>
    <s v="Post"/>
    <n v="0"/>
  </r>
  <r>
    <s v="Media"/>
    <s v="Incremental"/>
    <m/>
    <m/>
    <s v="apple_search_Pre_ios14_5"/>
    <s v="Apple Search"/>
    <x v="1"/>
    <s v=" DTC"/>
    <d v="2021-05-04T00:00:00"/>
    <x v="1"/>
    <s v="Post"/>
    <n v="0"/>
  </r>
  <r>
    <s v="Media"/>
    <s v="Incremental"/>
    <m/>
    <m/>
    <s v="apple_search_Pre_ios14_5"/>
    <s v="Apple Search"/>
    <x v="1"/>
    <s v=" DTC"/>
    <d v="2021-05-05T00:00:00"/>
    <x v="1"/>
    <s v="Post"/>
    <n v="0"/>
  </r>
  <r>
    <s v="Media"/>
    <s v="Incremental"/>
    <m/>
    <m/>
    <s v="apple_search_Pre_ios14_5"/>
    <s v="Apple Search"/>
    <x v="1"/>
    <s v=" DTC"/>
    <d v="2021-05-06T00:00:00"/>
    <x v="1"/>
    <s v="Post"/>
    <n v="0"/>
  </r>
  <r>
    <s v="Media"/>
    <s v="Incremental"/>
    <m/>
    <m/>
    <s v="apple_search_Pre_ios14_5"/>
    <s v="Apple Search"/>
    <x v="1"/>
    <s v=" DTC"/>
    <d v="2021-05-07T00:00:00"/>
    <x v="1"/>
    <s v="Post"/>
    <n v="0"/>
  </r>
  <r>
    <s v="Media"/>
    <s v="Incremental"/>
    <m/>
    <m/>
    <s v="apple_search_Pre_ios14_5"/>
    <s v="Apple Search"/>
    <x v="1"/>
    <s v=" DTC"/>
    <d v="2021-05-08T00:00:00"/>
    <x v="1"/>
    <s v="Post"/>
    <n v="0"/>
  </r>
  <r>
    <s v="Media"/>
    <s v="Incremental"/>
    <m/>
    <m/>
    <s v="apple_search_Pre_ios14_5"/>
    <s v="Apple Search"/>
    <x v="1"/>
    <s v=" DTC"/>
    <d v="2021-05-09T00:00:00"/>
    <x v="1"/>
    <s v="Post"/>
    <n v="0"/>
  </r>
  <r>
    <s v="Media"/>
    <s v="Incremental"/>
    <m/>
    <m/>
    <s v="apple_search_Pre_ios14_5"/>
    <s v="Apple Search"/>
    <x v="1"/>
    <s v=" DTC"/>
    <d v="2021-05-10T00:00:00"/>
    <x v="1"/>
    <s v="Post"/>
    <n v="0"/>
  </r>
  <r>
    <s v="Media"/>
    <s v="Incremental"/>
    <m/>
    <m/>
    <s v="apple_search_Pre_ios14_5"/>
    <s v="Apple Search"/>
    <x v="1"/>
    <s v=" DTC"/>
    <d v="2021-05-11T00:00:00"/>
    <x v="1"/>
    <s v="Post"/>
    <n v="0"/>
  </r>
  <r>
    <s v="Media"/>
    <s v="Incremental"/>
    <m/>
    <m/>
    <s v="apple_search_Pre_ios14_5"/>
    <s v="Apple Search"/>
    <x v="1"/>
    <s v=" DTC"/>
    <d v="2021-05-12T00:00:00"/>
    <x v="1"/>
    <s v="Post"/>
    <n v="0"/>
  </r>
  <r>
    <s v="Media"/>
    <s v="Incremental"/>
    <m/>
    <m/>
    <s v="apple_search_Pre_ios14_5"/>
    <s v="Apple Search"/>
    <x v="1"/>
    <s v=" DTC"/>
    <d v="2021-05-13T00:00:00"/>
    <x v="1"/>
    <s v="Post"/>
    <n v="0"/>
  </r>
  <r>
    <s v="Media"/>
    <s v="Incremental"/>
    <m/>
    <m/>
    <s v="apple_search_Pre_ios14_5"/>
    <s v="Apple Search"/>
    <x v="1"/>
    <s v=" DTC"/>
    <d v="2021-05-14T00:00:00"/>
    <x v="1"/>
    <s v="Post"/>
    <n v="0"/>
  </r>
  <r>
    <s v="Media"/>
    <s v="Incremental"/>
    <m/>
    <m/>
    <s v="apple_search_Pre_ios14_5"/>
    <s v="Apple Search"/>
    <x v="1"/>
    <s v=" DTC"/>
    <d v="2021-05-15T00:00:00"/>
    <x v="1"/>
    <s v="Post"/>
    <n v="0"/>
  </r>
  <r>
    <s v="Media"/>
    <s v="Incremental"/>
    <m/>
    <m/>
    <s v="apple_search_Pre_ios14_5"/>
    <s v="Apple Search"/>
    <x v="1"/>
    <s v=" DTC"/>
    <d v="2021-05-16T00:00:00"/>
    <x v="1"/>
    <s v="Post"/>
    <n v="0"/>
  </r>
  <r>
    <s v="Media"/>
    <s v="Incremental"/>
    <m/>
    <m/>
    <s v="apple_search_Pre_ios14_5"/>
    <s v="Apple Search"/>
    <x v="1"/>
    <s v=" DTC"/>
    <d v="2021-05-17T00:00:00"/>
    <x v="1"/>
    <s v="Post"/>
    <n v="0"/>
  </r>
  <r>
    <s v="Media"/>
    <s v="Incremental"/>
    <m/>
    <m/>
    <s v="apple_search_Pre_ios14_5"/>
    <s v="Apple Search"/>
    <x v="1"/>
    <s v=" DTC"/>
    <d v="2021-05-18T00:00:00"/>
    <x v="1"/>
    <s v="Post"/>
    <n v="0"/>
  </r>
  <r>
    <s v="Media"/>
    <s v="Incremental"/>
    <m/>
    <m/>
    <s v="apple_search_Pre_ios14_5"/>
    <s v="Apple Search"/>
    <x v="1"/>
    <s v=" DTC"/>
    <d v="2021-05-19T00:00:00"/>
    <x v="1"/>
    <s v="Post"/>
    <n v="0"/>
  </r>
  <r>
    <s v="Media"/>
    <s v="Incremental"/>
    <m/>
    <m/>
    <s v="apple_search_Pre_ios14_5"/>
    <s v="Apple Search"/>
    <x v="1"/>
    <s v=" DTC"/>
    <d v="2021-05-20T00:00:00"/>
    <x v="1"/>
    <s v="Post"/>
    <n v="0"/>
  </r>
  <r>
    <s v="Media"/>
    <s v="Incremental"/>
    <m/>
    <m/>
    <s v="apple_search_Pre_ios14_5"/>
    <s v="Apple Search"/>
    <x v="1"/>
    <s v=" DTC"/>
    <d v="2021-05-21T00:00:00"/>
    <x v="1"/>
    <s v="Post"/>
    <n v="0"/>
  </r>
  <r>
    <s v="Media"/>
    <s v="Incremental"/>
    <m/>
    <m/>
    <s v="apple_search_Pre_ios14_5"/>
    <s v="Apple Search"/>
    <x v="1"/>
    <s v=" DTC"/>
    <d v="2021-05-22T00:00:00"/>
    <x v="1"/>
    <s v="Post"/>
    <n v="0"/>
  </r>
  <r>
    <s v="Media"/>
    <s v="Incremental"/>
    <m/>
    <m/>
    <s v="apple_search_Pre_ios14_5"/>
    <s v="Apple Search"/>
    <x v="1"/>
    <s v=" DTC"/>
    <d v="2021-05-23T00:00:00"/>
    <x v="1"/>
    <s v="Post"/>
    <n v="0"/>
  </r>
  <r>
    <s v="Media"/>
    <s v="Incremental"/>
    <m/>
    <m/>
    <s v="apple_search_Pre_ios14_5"/>
    <s v="Apple Search"/>
    <x v="1"/>
    <s v=" DTC"/>
    <d v="2021-05-24T00:00:00"/>
    <x v="1"/>
    <s v="Post"/>
    <n v="0"/>
  </r>
  <r>
    <s v="Media"/>
    <s v="Incremental"/>
    <m/>
    <m/>
    <s v="apple_search_Pre_ios14_5"/>
    <s v="Apple Search"/>
    <x v="1"/>
    <s v=" DTC"/>
    <d v="2021-05-25T00:00:00"/>
    <x v="1"/>
    <s v="Post"/>
    <n v="0"/>
  </r>
  <r>
    <s v="Media"/>
    <s v="Incremental"/>
    <m/>
    <m/>
    <s v="apple_search_Pre_ios14_5"/>
    <s v="Apple Search"/>
    <x v="1"/>
    <s v=" DTC"/>
    <d v="2021-05-26T00:00:00"/>
    <x v="1"/>
    <s v="Post"/>
    <n v="0"/>
  </r>
  <r>
    <s v="Media"/>
    <s v="Incremental"/>
    <m/>
    <m/>
    <s v="apple_search_Pre_ios14_5"/>
    <s v="Apple Search"/>
    <x v="1"/>
    <s v=" DTC"/>
    <d v="2021-05-27T00:00:00"/>
    <x v="1"/>
    <s v="Post"/>
    <n v="0"/>
  </r>
  <r>
    <s v="Media"/>
    <s v="Incremental"/>
    <m/>
    <m/>
    <s v="apple_search_Pre_ios14_5"/>
    <s v="Apple Search"/>
    <x v="1"/>
    <s v=" DTC"/>
    <d v="2021-05-28T00:00:00"/>
    <x v="1"/>
    <s v="Post"/>
    <n v="0"/>
  </r>
  <r>
    <s v="Media"/>
    <s v="Incremental"/>
    <m/>
    <m/>
    <s v="apple_search_Pre_ios14_5"/>
    <s v="Apple Search"/>
    <x v="1"/>
    <s v=" DTC"/>
    <d v="2021-05-29T00:00:00"/>
    <x v="1"/>
    <s v="Post"/>
    <n v="0"/>
  </r>
  <r>
    <s v="Media"/>
    <s v="Incremental"/>
    <m/>
    <m/>
    <s v="apple_search_Pre_ios14_5"/>
    <s v="Apple Search"/>
    <x v="1"/>
    <s v=" DTC"/>
    <d v="2021-05-30T00:00:00"/>
    <x v="1"/>
    <s v="Post"/>
    <n v="0"/>
  </r>
  <r>
    <s v="Media"/>
    <s v="Incremental"/>
    <m/>
    <m/>
    <s v="apple_search_Pre_ios14_5"/>
    <s v="Apple Search"/>
    <x v="1"/>
    <s v=" DTC"/>
    <d v="2021-05-31T00:00:00"/>
    <x v="1"/>
    <s v="Post"/>
    <n v="0"/>
  </r>
  <r>
    <s v="Media"/>
    <s v="Incremental"/>
    <m/>
    <m/>
    <s v="apple_search_Pre_ios14_5"/>
    <s v="Apple Search"/>
    <x v="1"/>
    <s v=" DTC"/>
    <d v="2021-06-01T00:00:00"/>
    <x v="1"/>
    <s v="Post"/>
    <n v="0"/>
  </r>
  <r>
    <s v="Media"/>
    <s v="Incremental"/>
    <m/>
    <m/>
    <s v="apple_search_Pre_ios14_5"/>
    <s v="Apple Search"/>
    <x v="1"/>
    <s v=" DTC"/>
    <d v="2021-06-02T00:00:00"/>
    <x v="1"/>
    <s v="Post"/>
    <n v="0"/>
  </r>
  <r>
    <s v="Media"/>
    <s v="Incremental"/>
    <m/>
    <m/>
    <s v="apple_search_Pre_ios14_5"/>
    <s v="Apple Search"/>
    <x v="1"/>
    <s v=" DTC"/>
    <d v="2021-06-03T00:00:00"/>
    <x v="1"/>
    <s v="Post"/>
    <n v="0"/>
  </r>
  <r>
    <s v="Media"/>
    <s v="Incremental"/>
    <m/>
    <m/>
    <s v="apple_search_Pre_ios14_5"/>
    <s v="Apple Search"/>
    <x v="1"/>
    <s v=" DTC"/>
    <d v="2021-06-04T00:00:00"/>
    <x v="1"/>
    <s v="Post"/>
    <n v="0"/>
  </r>
  <r>
    <s v="Media"/>
    <s v="Incremental"/>
    <m/>
    <m/>
    <s v="apple_search_Pre_ios14_5"/>
    <s v="Apple Search"/>
    <x v="1"/>
    <s v=" DTC"/>
    <d v="2021-06-05T00:00:00"/>
    <x v="1"/>
    <s v="Post"/>
    <n v="0"/>
  </r>
  <r>
    <s v="Media"/>
    <s v="Incremental"/>
    <m/>
    <m/>
    <s v="apple_search_Pre_ios14_5"/>
    <s v="Apple Search"/>
    <x v="1"/>
    <s v=" DTC"/>
    <d v="2021-06-06T00:00:00"/>
    <x v="1"/>
    <s v="Post"/>
    <n v="0"/>
  </r>
  <r>
    <s v="Media"/>
    <s v="Incremental"/>
    <m/>
    <m/>
    <s v="apple_search_Pre_ios14_5"/>
    <s v="Apple Search"/>
    <x v="1"/>
    <s v=" DTC"/>
    <d v="2021-06-07T00:00:00"/>
    <x v="1"/>
    <s v="Post"/>
    <n v="0"/>
  </r>
  <r>
    <s v="Media"/>
    <s v="Incremental"/>
    <m/>
    <m/>
    <s v="apple_search_Pre_ios14_5"/>
    <s v="Apple Search"/>
    <x v="1"/>
    <s v=" DTC"/>
    <d v="2021-06-08T00:00:00"/>
    <x v="1"/>
    <s v="Post"/>
    <n v="0"/>
  </r>
  <r>
    <s v="Media"/>
    <s v="Incremental"/>
    <m/>
    <m/>
    <s v="apple_search_Pre_ios14_5"/>
    <s v="Apple Search"/>
    <x v="1"/>
    <s v=" DTC"/>
    <d v="2021-06-09T00:00:00"/>
    <x v="1"/>
    <s v="Post"/>
    <n v="0"/>
  </r>
  <r>
    <s v="Media"/>
    <s v="Incremental"/>
    <m/>
    <m/>
    <s v="apple_search_Pre_ios14_5"/>
    <s v="Apple Search"/>
    <x v="1"/>
    <s v=" DTC"/>
    <d v="2021-06-10T00:00:00"/>
    <x v="1"/>
    <s v="Post"/>
    <n v="0"/>
  </r>
  <r>
    <s v="Media"/>
    <s v="Incremental"/>
    <m/>
    <m/>
    <s v="apple_search_Pre_ios14_5"/>
    <s v="Apple Search"/>
    <x v="1"/>
    <s v=" DTC"/>
    <d v="2021-06-11T00:00:00"/>
    <x v="1"/>
    <s v="Post"/>
    <n v="0"/>
  </r>
  <r>
    <s v="Media"/>
    <s v="Incremental"/>
    <m/>
    <m/>
    <s v="apple_search_Pre_ios14_5"/>
    <s v="Apple Search"/>
    <x v="1"/>
    <s v=" DTC"/>
    <d v="2021-06-12T00:00:00"/>
    <x v="1"/>
    <s v="Post"/>
    <n v="0"/>
  </r>
  <r>
    <s v="Media"/>
    <s v="Incremental"/>
    <m/>
    <m/>
    <s v="apple_search_Pre_ios14_5"/>
    <s v="Apple Search"/>
    <x v="1"/>
    <s v=" DTC"/>
    <d v="2021-06-13T00:00:00"/>
    <x v="1"/>
    <s v="Post"/>
    <n v="0"/>
  </r>
  <r>
    <s v="Media"/>
    <s v="Incremental"/>
    <m/>
    <m/>
    <s v="apple_search_Pre_ios14_5"/>
    <s v="Apple Search"/>
    <x v="1"/>
    <s v=" DTC"/>
    <d v="2021-06-14T00:00:00"/>
    <x v="1"/>
    <s v="Post"/>
    <n v="0"/>
  </r>
  <r>
    <s v="Media"/>
    <s v="Incremental"/>
    <m/>
    <m/>
    <s v="apple_search_Pre_ios14_5"/>
    <s v="Apple Search"/>
    <x v="1"/>
    <s v=" DTC"/>
    <d v="2021-06-15T00:00:00"/>
    <x v="1"/>
    <s v="Post"/>
    <n v="0"/>
  </r>
  <r>
    <s v="Media"/>
    <s v="Incremental"/>
    <m/>
    <m/>
    <s v="apple_search_Pre_ios14_5"/>
    <s v="Apple Search"/>
    <x v="1"/>
    <s v=" DTC"/>
    <d v="2021-06-16T00:00:00"/>
    <x v="1"/>
    <s v="Post"/>
    <n v="0"/>
  </r>
  <r>
    <s v="Media"/>
    <s v="Incremental"/>
    <m/>
    <m/>
    <s v="apple_search_Pre_ios14_5"/>
    <s v="Apple Search"/>
    <x v="1"/>
    <s v=" DTC"/>
    <d v="2021-06-17T00:00:00"/>
    <x v="1"/>
    <s v="Post"/>
    <n v="0"/>
  </r>
  <r>
    <s v="Media"/>
    <s v="Incremental"/>
    <m/>
    <m/>
    <s v="apple_search_Pre_ios14_5"/>
    <s v="Apple Search"/>
    <x v="1"/>
    <s v=" DTC"/>
    <d v="2021-06-18T00:00:00"/>
    <x v="1"/>
    <s v="Post"/>
    <n v="0"/>
  </r>
  <r>
    <s v="Media"/>
    <s v="Incremental"/>
    <m/>
    <m/>
    <s v="apple_search_Pre_ios14_5"/>
    <s v="Apple Search"/>
    <x v="1"/>
    <s v=" DTC"/>
    <d v="2021-06-19T00:00:00"/>
    <x v="1"/>
    <s v="Post"/>
    <n v="0"/>
  </r>
  <r>
    <s v="Media"/>
    <s v="Incremental"/>
    <m/>
    <m/>
    <s v="apple_search_Pre_ios14_5"/>
    <s v="Apple Search"/>
    <x v="1"/>
    <s v=" DTC"/>
    <d v="2021-06-20T00:00:00"/>
    <x v="1"/>
    <s v="Post"/>
    <n v="0"/>
  </r>
  <r>
    <s v="Media"/>
    <s v="Incremental"/>
    <m/>
    <m/>
    <s v="apple_search_Pre_ios14_5"/>
    <s v="Apple Search"/>
    <x v="1"/>
    <s v=" DTC"/>
    <d v="2021-06-21T00:00:00"/>
    <x v="1"/>
    <s v="Post"/>
    <n v="0"/>
  </r>
  <r>
    <s v="Media"/>
    <s v="Incremental"/>
    <m/>
    <m/>
    <s v="apple_search_Pre_ios14_5"/>
    <s v="Apple Search"/>
    <x v="1"/>
    <s v=" DTC"/>
    <d v="2021-06-22T00:00:00"/>
    <x v="1"/>
    <s v="Post"/>
    <n v="0"/>
  </r>
  <r>
    <s v="Media"/>
    <s v="Incremental"/>
    <m/>
    <m/>
    <s v="apple_search_Pre_ios14_5"/>
    <s v="Apple Search"/>
    <x v="1"/>
    <s v=" DTC"/>
    <d v="2021-06-23T00:00:00"/>
    <x v="1"/>
    <n v="0"/>
    <n v="0"/>
  </r>
  <r>
    <s v="Media"/>
    <s v="Incremental"/>
    <m/>
    <m/>
    <s v="apple_search_Pre_ios14_5"/>
    <s v="Apple Search"/>
    <x v="1"/>
    <s v=" DTC"/>
    <d v="2021-06-24T00:00:00"/>
    <x v="1"/>
    <n v="0"/>
    <n v="0"/>
  </r>
  <r>
    <s v="Media"/>
    <s v="Incremental"/>
    <m/>
    <m/>
    <s v="apple_search_Pre_ios14_5"/>
    <s v="Apple Search"/>
    <x v="1"/>
    <s v=" DTC"/>
    <d v="2021-06-25T00:00:00"/>
    <x v="1"/>
    <n v="0"/>
    <n v="0"/>
  </r>
  <r>
    <s v="Media"/>
    <s v="Incremental"/>
    <m/>
    <m/>
    <s v="apple_search_Pre_ios14_5"/>
    <s v="Apple Search"/>
    <x v="1"/>
    <s v=" DTC"/>
    <d v="2021-06-26T00:00:00"/>
    <x v="1"/>
    <n v="0"/>
    <n v="0"/>
  </r>
  <r>
    <s v="Media"/>
    <s v="Incremental"/>
    <m/>
    <m/>
    <s v="apple_search_Pre_ios14_5"/>
    <s v="Apple Search"/>
    <x v="1"/>
    <s v=" DTC"/>
    <d v="2021-06-27T00:00:00"/>
    <x v="1"/>
    <n v="0"/>
    <n v="0"/>
  </r>
  <r>
    <s v="Media"/>
    <s v="Incremental"/>
    <m/>
    <m/>
    <s v="apple_search_Pre_ios14_5"/>
    <s v="Apple Search"/>
    <x v="1"/>
    <s v=" DTC"/>
    <d v="2021-06-28T00:00:00"/>
    <x v="1"/>
    <n v="0"/>
    <n v="0"/>
  </r>
  <r>
    <s v="Media"/>
    <s v="Incremental"/>
    <m/>
    <m/>
    <s v="apple_search_Pre_ios14_5"/>
    <s v="Apple Search"/>
    <x v="1"/>
    <s v=" DTC"/>
    <d v="2021-06-29T00:00:00"/>
    <x v="1"/>
    <n v="0"/>
    <n v="0"/>
  </r>
  <r>
    <s v="Media"/>
    <s v="Incremental"/>
    <m/>
    <m/>
    <s v="apple_search_Pre_ios14_5"/>
    <s v="Apple Search"/>
    <x v="1"/>
    <s v=" DTC"/>
    <d v="2021-06-30T00:00:00"/>
    <x v="1"/>
    <n v="0"/>
    <n v="0"/>
  </r>
  <r>
    <s v="Media"/>
    <s v="Incremental"/>
    <m/>
    <m/>
    <s v="apple_search_Pre_ios14_5"/>
    <s v="Apple Search"/>
    <x v="1"/>
    <s v=" DTC"/>
    <d v="2021-07-01T00:00:00"/>
    <x v="1"/>
    <n v="0"/>
    <n v="0"/>
  </r>
  <r>
    <s v="Media"/>
    <s v="Incremental"/>
    <m/>
    <m/>
    <s v="apple_search_Pre_ios14_5"/>
    <s v="Apple Search"/>
    <x v="1"/>
    <s v=" DTC"/>
    <d v="2021-07-02T00:00:00"/>
    <x v="1"/>
    <n v="0"/>
    <n v="0"/>
  </r>
  <r>
    <s v="Media"/>
    <s v="Incremental"/>
    <m/>
    <m/>
    <s v="apple_search_Pre_ios14_5"/>
    <s v="Apple Search"/>
    <x v="1"/>
    <s v=" DTC"/>
    <d v="2021-07-03T00:00:00"/>
    <x v="1"/>
    <n v="0"/>
    <n v="0"/>
  </r>
  <r>
    <s v="Media"/>
    <s v="Incremental"/>
    <m/>
    <m/>
    <s v="apple_search_Pre_ios14_5"/>
    <s v="Apple Search"/>
    <x v="1"/>
    <s v=" DTC"/>
    <d v="2021-07-04T00:00:00"/>
    <x v="1"/>
    <n v="0"/>
    <n v="0"/>
  </r>
  <r>
    <s v="Media"/>
    <s v="Incremental"/>
    <m/>
    <m/>
    <s v="apple_search_Pre_ios14_5"/>
    <s v="Apple Search"/>
    <x v="1"/>
    <s v=" DTC"/>
    <d v="2021-07-05T00:00:00"/>
    <x v="1"/>
    <n v="0"/>
    <n v="0"/>
  </r>
  <r>
    <s v="Media"/>
    <s v="Incremental"/>
    <m/>
    <m/>
    <s v="apple_search_Pre_ios14_5"/>
    <s v="Apple Search"/>
    <x v="1"/>
    <s v=" DTC"/>
    <d v="2021-07-06T00:00:00"/>
    <x v="1"/>
    <n v="0"/>
    <n v="0"/>
  </r>
  <r>
    <s v="Media"/>
    <s v="Incremental"/>
    <m/>
    <m/>
    <s v="apple_search_Pre_ios14_5"/>
    <s v="Apple Search"/>
    <x v="1"/>
    <s v=" DTC"/>
    <d v="2021-07-07T00:00:00"/>
    <x v="1"/>
    <n v="0"/>
    <n v="0"/>
  </r>
  <r>
    <s v="Media"/>
    <s v="Incremental"/>
    <m/>
    <m/>
    <s v="apple_search_Pre_ios14_5"/>
    <s v="Apple Search"/>
    <x v="1"/>
    <s v=" DTC"/>
    <d v="2021-07-08T00:00:00"/>
    <x v="1"/>
    <n v="0"/>
    <n v="0"/>
  </r>
  <r>
    <s v="Media"/>
    <s v="Incremental"/>
    <m/>
    <m/>
    <s v="apple_search_Pre_ios14_5"/>
    <s v="Apple Search"/>
    <x v="1"/>
    <s v=" DTC"/>
    <d v="2021-07-09T00:00:00"/>
    <x v="1"/>
    <n v="0"/>
    <n v="0"/>
  </r>
  <r>
    <s v="Media"/>
    <s v="Incremental"/>
    <m/>
    <m/>
    <s v="apple_search_Pre_ios14_5"/>
    <s v="Apple Search"/>
    <x v="1"/>
    <s v=" DTC"/>
    <d v="2021-07-10T00:00:00"/>
    <x v="1"/>
    <n v="0"/>
    <n v="0"/>
  </r>
  <r>
    <s v="Media"/>
    <s v="Incremental"/>
    <m/>
    <m/>
    <s v="apple_search_Pre_ios14_5"/>
    <s v="Apple Search"/>
    <x v="1"/>
    <s v=" DTC"/>
    <d v="2021-07-11T00:00:00"/>
    <x v="1"/>
    <n v="0"/>
    <n v="0"/>
  </r>
  <r>
    <s v="Media"/>
    <s v="Incremental"/>
    <m/>
    <m/>
    <s v="apple_search_Pre_ios14_5"/>
    <s v="Apple Search"/>
    <x v="1"/>
    <s v=" DTC"/>
    <d v="2021-07-12T00:00:00"/>
    <x v="1"/>
    <n v="0"/>
    <n v="0"/>
  </r>
  <r>
    <s v="Media"/>
    <s v="Incremental"/>
    <m/>
    <m/>
    <s v="apple_search_Pre_ios14_5"/>
    <s v="Apple Search"/>
    <x v="1"/>
    <s v=" DTC"/>
    <d v="2021-07-13T00:00:00"/>
    <x v="1"/>
    <n v="0"/>
    <n v="0"/>
  </r>
  <r>
    <s v="Media"/>
    <s v="Incremental"/>
    <m/>
    <m/>
    <s v="apple_search_Pre_ios14_5"/>
    <s v="Apple Search"/>
    <x v="1"/>
    <s v=" DTC"/>
    <d v="2021-07-14T00:00:00"/>
    <x v="1"/>
    <n v="0"/>
    <n v="0"/>
  </r>
  <r>
    <s v="Media"/>
    <s v="Incremental"/>
    <m/>
    <m/>
    <s v="apple_search_Pre_ios14_5"/>
    <s v="Apple Search"/>
    <x v="1"/>
    <s v=" DTC"/>
    <d v="2021-07-15T00:00:00"/>
    <x v="1"/>
    <n v="0"/>
    <n v="0"/>
  </r>
  <r>
    <s v="Media"/>
    <s v="Incremental"/>
    <m/>
    <m/>
    <s v="apple_search_Pre_ios14_5"/>
    <s v="Apple Search"/>
    <x v="1"/>
    <s v=" DTC"/>
    <d v="2021-07-16T00:00:00"/>
    <x v="1"/>
    <n v="0"/>
    <n v="0"/>
  </r>
  <r>
    <s v="Media"/>
    <s v="Incremental"/>
    <m/>
    <m/>
    <s v="apple_search_Pre_ios14_5"/>
    <s v="Apple Search"/>
    <x v="1"/>
    <s v=" DTC"/>
    <d v="2021-07-17T00:00:00"/>
    <x v="1"/>
    <n v="0"/>
    <n v="0"/>
  </r>
  <r>
    <s v="Media"/>
    <s v="Incremental"/>
    <m/>
    <m/>
    <s v="apple_search_Pre_ios14_5"/>
    <s v="Apple Search"/>
    <x v="1"/>
    <s v=" DTC"/>
    <d v="2021-07-18T00:00:00"/>
    <x v="1"/>
    <n v="0"/>
    <n v="0"/>
  </r>
  <r>
    <s v="Media"/>
    <s v="Incremental"/>
    <m/>
    <m/>
    <s v="apple_search_Pre_ios14_5"/>
    <s v="Apple Search"/>
    <x v="1"/>
    <s v=" DTC"/>
    <d v="2021-07-19T00:00:00"/>
    <x v="1"/>
    <n v="0"/>
    <n v="0"/>
  </r>
  <r>
    <s v="Media"/>
    <s v="Incremental"/>
    <m/>
    <m/>
    <s v="apple_search_Pre_ios14_5"/>
    <s v="Apple Search"/>
    <x v="1"/>
    <s v=" DTC"/>
    <d v="2021-07-20T00:00:00"/>
    <x v="1"/>
    <n v="0"/>
    <n v="0"/>
  </r>
  <r>
    <s v="Media"/>
    <s v="Incremental"/>
    <m/>
    <m/>
    <s v="apple_search_Pre_ios14_5"/>
    <s v="Apple Search"/>
    <x v="1"/>
    <s v=" DTC"/>
    <d v="2021-07-21T00:00:00"/>
    <x v="1"/>
    <n v="0"/>
    <n v="0"/>
  </r>
  <r>
    <s v="Media"/>
    <s v="Incremental"/>
    <m/>
    <m/>
    <s v="apple_search_Pre_ios14_5"/>
    <s v="Apple Search"/>
    <x v="1"/>
    <s v=" DTC"/>
    <d v="2021-07-22T00:00:00"/>
    <x v="1"/>
    <n v="0"/>
    <n v="0"/>
  </r>
  <r>
    <s v="Media"/>
    <s v="Incremental"/>
    <m/>
    <m/>
    <s v="apple_search_Pre_ios14_5"/>
    <s v="Apple Search"/>
    <x v="1"/>
    <s v=" DTC"/>
    <d v="2021-07-23T00:00:00"/>
    <x v="1"/>
    <n v="0"/>
    <n v="0"/>
  </r>
  <r>
    <s v="Media"/>
    <s v="Incremental"/>
    <m/>
    <m/>
    <s v="apple_search_Pre_ios14_5"/>
    <s v="Apple Search"/>
    <x v="1"/>
    <s v=" DTC"/>
    <d v="2021-07-24T00:00:00"/>
    <x v="1"/>
    <n v="0"/>
    <n v="0"/>
  </r>
  <r>
    <s v="Media"/>
    <s v="Incremental"/>
    <m/>
    <m/>
    <s v="apple_search_Pre_ios14_5"/>
    <s v="Apple Search"/>
    <x v="1"/>
    <s v=" DTC"/>
    <d v="2021-07-25T00:00:00"/>
    <x v="1"/>
    <n v="0"/>
    <n v="0"/>
  </r>
  <r>
    <s v="Media"/>
    <s v="Incremental"/>
    <m/>
    <m/>
    <s v="apple_search_Pre_ios14_5"/>
    <s v="Apple Search"/>
    <x v="1"/>
    <s v=" DTC"/>
    <d v="2021-07-26T00:00:00"/>
    <x v="1"/>
    <n v="0"/>
    <n v="0"/>
  </r>
  <r>
    <s v="Media"/>
    <s v="Incremental"/>
    <m/>
    <m/>
    <s v="apple_search_Pre_ios14_5"/>
    <s v="Apple Search"/>
    <x v="1"/>
    <s v=" DTC"/>
    <d v="2021-07-27T00:00:00"/>
    <x v="1"/>
    <n v="0"/>
    <n v="0"/>
  </r>
  <r>
    <s v="Media"/>
    <s v="Incremental"/>
    <m/>
    <m/>
    <s v="apple_search_Pre_ios14_5"/>
    <s v="Apple Search"/>
    <x v="1"/>
    <s v=" DTC"/>
    <d v="2021-07-28T00:00:00"/>
    <x v="1"/>
    <n v="0"/>
    <n v="0"/>
  </r>
  <r>
    <s v="Media"/>
    <s v="Incremental"/>
    <m/>
    <m/>
    <s v="apple_search_Pre_ios14_5"/>
    <s v="Apple Search"/>
    <x v="1"/>
    <s v=" DTC"/>
    <d v="2021-07-29T00:00:00"/>
    <x v="1"/>
    <n v="0"/>
    <n v="0"/>
  </r>
  <r>
    <s v="Media"/>
    <s v="Incremental"/>
    <m/>
    <m/>
    <s v="apple_search_Pre_ios14_5"/>
    <s v="Apple Search"/>
    <x v="1"/>
    <s v=" DTC"/>
    <d v="2021-07-30T00:00:00"/>
    <x v="1"/>
    <n v="0"/>
    <n v="0"/>
  </r>
  <r>
    <s v="Media"/>
    <s v="Incremental"/>
    <m/>
    <m/>
    <s v="apple_search_Pre_ios14_5"/>
    <s v="Apple Search"/>
    <x v="1"/>
    <s v=" DTC"/>
    <d v="2021-07-31T00:00:00"/>
    <x v="1"/>
    <n v="0"/>
    <n v="0"/>
  </r>
  <r>
    <s v="Media"/>
    <s v="Incremental"/>
    <m/>
    <m/>
    <s v="apple_search_Pre_ios14_5"/>
    <s v="Apple Search"/>
    <x v="1"/>
    <s v=" DTC"/>
    <d v="2021-08-01T00:00:00"/>
    <x v="1"/>
    <n v="0"/>
    <n v="0"/>
  </r>
  <r>
    <s v="Media"/>
    <s v="Incremental"/>
    <m/>
    <m/>
    <s v="apple_search_Pre_ios14_5"/>
    <s v="Apple Search"/>
    <x v="1"/>
    <s v=" DTC"/>
    <d v="2021-08-02T00:00:00"/>
    <x v="1"/>
    <n v="0"/>
    <n v="0"/>
  </r>
  <r>
    <s v="Media"/>
    <s v="Incremental"/>
    <m/>
    <m/>
    <s v="apple_search_Pre_ios14_5"/>
    <s v="Apple Search"/>
    <x v="1"/>
    <s v=" DTC"/>
    <d v="2021-08-03T00:00:00"/>
    <x v="1"/>
    <n v="0"/>
    <n v="0"/>
  </r>
  <r>
    <s v="Media"/>
    <s v="Incremental"/>
    <m/>
    <m/>
    <s v="apple_search_Pre_ios14_5"/>
    <s v="Apple Search"/>
    <x v="1"/>
    <s v=" DTC"/>
    <d v="2021-08-04T00:00:00"/>
    <x v="1"/>
    <n v="0"/>
    <n v="0"/>
  </r>
  <r>
    <s v="Media"/>
    <s v="Incremental"/>
    <m/>
    <m/>
    <s v="apple_search_Pre_ios14_5"/>
    <s v="Apple Search"/>
    <x v="1"/>
    <s v=" DTC"/>
    <d v="2021-08-05T00:00:00"/>
    <x v="1"/>
    <n v="0"/>
    <n v="0"/>
  </r>
  <r>
    <s v="Media"/>
    <s v="Incremental"/>
    <m/>
    <m/>
    <s v="apple_search_Pre_ios14_5"/>
    <s v="Apple Search"/>
    <x v="1"/>
    <s v=" DTC"/>
    <d v="2021-08-06T00:00:00"/>
    <x v="1"/>
    <n v="0"/>
    <n v="0"/>
  </r>
  <r>
    <s v="Media"/>
    <s v="Incremental"/>
    <m/>
    <m/>
    <s v="apple_search_Pre_ios14_5"/>
    <s v="Apple Search"/>
    <x v="1"/>
    <s v=" DTC"/>
    <d v="2021-08-07T00:00:00"/>
    <x v="1"/>
    <n v="0"/>
    <n v="0"/>
  </r>
  <r>
    <s v="Media"/>
    <s v="Incremental"/>
    <m/>
    <m/>
    <s v="apple_search_Pre_ios14_5"/>
    <s v="Apple Search"/>
    <x v="1"/>
    <s v=" DTC"/>
    <d v="2021-08-08T00:00:00"/>
    <x v="1"/>
    <n v="0"/>
    <n v="0"/>
  </r>
  <r>
    <s v="Media"/>
    <s v="Incremental"/>
    <m/>
    <m/>
    <s v="apple_search_Pre_ios14_5"/>
    <s v="Apple Search"/>
    <x v="1"/>
    <s v=" DTC"/>
    <d v="2021-08-09T00:00:00"/>
    <x v="1"/>
    <n v="0"/>
    <n v="0"/>
  </r>
  <r>
    <s v="Media"/>
    <s v="Incremental"/>
    <m/>
    <m/>
    <s v="apple_search_Pre_ios14_5"/>
    <s v="Apple Search"/>
    <x v="1"/>
    <s v=" DTC"/>
    <d v="2021-08-10T00:00:00"/>
    <x v="1"/>
    <n v="0"/>
    <n v="0"/>
  </r>
  <r>
    <s v="Media"/>
    <s v="Incremental"/>
    <m/>
    <m/>
    <s v="apple_search_Pre_ios14_5"/>
    <s v="Apple Search"/>
    <x v="1"/>
    <s v=" DTC"/>
    <d v="2021-08-11T00:00:00"/>
    <x v="1"/>
    <n v="0"/>
    <n v="0"/>
  </r>
  <r>
    <s v="Media"/>
    <s v="Incremental"/>
    <m/>
    <m/>
    <s v="apple_search_Pre_ios14_5"/>
    <s v="Apple Search"/>
    <x v="1"/>
    <s v=" DTC"/>
    <d v="2021-08-12T00:00:00"/>
    <x v="1"/>
    <n v="0"/>
    <n v="0"/>
  </r>
  <r>
    <s v="Media"/>
    <s v="Incremental"/>
    <m/>
    <m/>
    <s v="apple_search_Pre_ios14_5"/>
    <s v="Apple Search"/>
    <x v="1"/>
    <s v=" DTC"/>
    <d v="2021-08-13T00:00:00"/>
    <x v="1"/>
    <n v="0"/>
    <n v="0"/>
  </r>
  <r>
    <s v="Media"/>
    <s v="Incremental"/>
    <m/>
    <m/>
    <s v="apple_search_Pre_ios14_5"/>
    <s v="Apple Search"/>
    <x v="1"/>
    <s v=" DTC"/>
    <d v="2021-08-14T00:00:00"/>
    <x v="1"/>
    <n v="0"/>
    <n v="0"/>
  </r>
  <r>
    <s v="Media"/>
    <s v="Incremental"/>
    <m/>
    <m/>
    <s v="apple_search_Pre_ios14_5"/>
    <s v="Apple Search"/>
    <x v="1"/>
    <s v=" DTC"/>
    <d v="2021-08-15T00:00:00"/>
    <x v="1"/>
    <n v="0"/>
    <n v="0"/>
  </r>
  <r>
    <s v="Media"/>
    <s v="Incremental"/>
    <m/>
    <m/>
    <s v="apple_search_Pre_ios14_5"/>
    <s v="Apple Search"/>
    <x v="1"/>
    <s v=" DTC"/>
    <d v="2021-08-16T00:00:00"/>
    <x v="1"/>
    <n v="0"/>
    <n v="0"/>
  </r>
  <r>
    <s v="Media"/>
    <s v="Incremental"/>
    <m/>
    <m/>
    <s v="apple_search_Pre_ios14_5"/>
    <s v="Apple Search"/>
    <x v="1"/>
    <s v=" DTC"/>
    <d v="2021-08-17T00:00:00"/>
    <x v="1"/>
    <n v="0"/>
    <n v="0"/>
  </r>
  <r>
    <s v="Media"/>
    <s v="Incremental"/>
    <m/>
    <m/>
    <s v="apple_search_Pre_ios14_5"/>
    <s v="Apple Search"/>
    <x v="1"/>
    <s v=" DTC"/>
    <d v="2021-08-18T00:00:00"/>
    <x v="1"/>
    <n v="0"/>
    <n v="0"/>
  </r>
  <r>
    <s v="Media"/>
    <s v="Incremental"/>
    <m/>
    <m/>
    <s v="apple_search_Pre_ios14_5"/>
    <s v="Apple Search"/>
    <x v="1"/>
    <s v=" DTC"/>
    <d v="2021-08-19T00:00:00"/>
    <x v="1"/>
    <n v="0"/>
    <n v="0"/>
  </r>
  <r>
    <s v="Media"/>
    <s v="Incremental"/>
    <m/>
    <m/>
    <s v="apple_search_Pre_ios14_5"/>
    <s v="Apple Search"/>
    <x v="1"/>
    <s v=" DTC"/>
    <d v="2021-08-20T00:00:00"/>
    <x v="1"/>
    <n v="0"/>
    <n v="0"/>
  </r>
  <r>
    <s v="Media"/>
    <s v="Incremental"/>
    <m/>
    <m/>
    <s v="apple_search_Pre_ios14_5"/>
    <s v="Apple Search"/>
    <x v="1"/>
    <s v=" DTC"/>
    <d v="2021-08-21T00:00:00"/>
    <x v="1"/>
    <n v="0"/>
    <n v="0"/>
  </r>
  <r>
    <s v="Media"/>
    <s v="Incremental"/>
    <m/>
    <m/>
    <s v="apple_search_Pre_ios14_5"/>
    <s v="Apple Search"/>
    <x v="1"/>
    <s v=" DTC"/>
    <d v="2021-08-22T00:00:00"/>
    <x v="1"/>
    <n v="0"/>
    <n v="0"/>
  </r>
  <r>
    <s v="Media"/>
    <s v="Incremental"/>
    <m/>
    <m/>
    <s v="apple_search_Pre_ios14_5"/>
    <s v="Apple Search"/>
    <x v="1"/>
    <s v=" DTC"/>
    <d v="2021-08-23T00:00:00"/>
    <x v="1"/>
    <n v="0"/>
    <n v="0"/>
  </r>
  <r>
    <s v="Media"/>
    <s v="Incremental"/>
    <m/>
    <m/>
    <s v="apple_search_Pre_ios14_5"/>
    <s v="Apple Search"/>
    <x v="1"/>
    <s v=" DTC"/>
    <d v="2021-08-24T00:00:00"/>
    <x v="1"/>
    <n v="0"/>
    <n v="0"/>
  </r>
  <r>
    <s v="Media"/>
    <s v="Incremental"/>
    <m/>
    <m/>
    <s v="apple_search_Pre_ios14_5"/>
    <s v="Apple Search"/>
    <x v="1"/>
    <s v=" DTC"/>
    <d v="2021-08-25T00:00:00"/>
    <x v="1"/>
    <n v="0"/>
    <n v="0"/>
  </r>
  <r>
    <s v="Media"/>
    <s v="Incremental"/>
    <m/>
    <m/>
    <s v="apple_search_Pre_ios14_5"/>
    <s v="Apple Search"/>
    <x v="1"/>
    <s v=" DTC"/>
    <d v="2021-08-26T00:00:00"/>
    <x v="1"/>
    <n v="0"/>
    <n v="0"/>
  </r>
  <r>
    <s v="Media"/>
    <s v="Incremental"/>
    <m/>
    <m/>
    <s v="apple_search_Pre_ios14_5"/>
    <s v="Apple Search"/>
    <x v="1"/>
    <s v=" DTC"/>
    <d v="2021-08-27T00:00:00"/>
    <x v="1"/>
    <n v="0"/>
    <n v="0"/>
  </r>
  <r>
    <s v="Media"/>
    <s v="Incremental"/>
    <m/>
    <m/>
    <s v="apple_search_Pre_ios14_5"/>
    <s v="Apple Search"/>
    <x v="1"/>
    <s v=" DTC"/>
    <d v="2021-08-28T00:00:00"/>
    <x v="1"/>
    <n v="0"/>
    <n v="0"/>
  </r>
  <r>
    <s v="Media"/>
    <s v="Incremental"/>
    <m/>
    <m/>
    <s v="apple_search_Pre_ios14_5"/>
    <s v="Apple Search"/>
    <x v="1"/>
    <s v=" DTC"/>
    <d v="2021-08-29T00:00:00"/>
    <x v="1"/>
    <n v="0"/>
    <n v="0"/>
  </r>
  <r>
    <s v="Media"/>
    <s v="Incremental"/>
    <m/>
    <m/>
    <s v="apple_search_Pre_ios14_5"/>
    <s v="Apple Search"/>
    <x v="1"/>
    <s v=" DTC"/>
    <d v="2021-08-30T00:00:00"/>
    <x v="1"/>
    <n v="0"/>
    <n v="0"/>
  </r>
  <r>
    <s v="Media"/>
    <s v="Incremental"/>
    <m/>
    <m/>
    <s v="apple_search_Pre_ios14_5"/>
    <s v="Apple Search"/>
    <x v="1"/>
    <s v=" DTC"/>
    <d v="2021-08-31T00:00:00"/>
    <x v="1"/>
    <n v="0"/>
    <n v="0"/>
  </r>
  <r>
    <s v="Media"/>
    <s v="Incremental"/>
    <m/>
    <m/>
    <s v="apple_search_Pre_ios14_5"/>
    <s v="Apple Search"/>
    <x v="1"/>
    <s v=" DTC"/>
    <d v="2021-09-01T00:00:00"/>
    <x v="1"/>
    <n v="0"/>
    <n v="0"/>
  </r>
  <r>
    <s v="Media"/>
    <s v="Incremental"/>
    <m/>
    <m/>
    <s v="apple_search_Pre_ios14_5"/>
    <s v="Apple Search"/>
    <x v="1"/>
    <s v=" DTC"/>
    <d v="2021-09-02T00:00:00"/>
    <x v="1"/>
    <n v="0"/>
    <n v="0"/>
  </r>
  <r>
    <s v="Media"/>
    <s v="Incremental"/>
    <m/>
    <m/>
    <s v="apple_search_Pre_ios14_5"/>
    <s v="Apple Search"/>
    <x v="1"/>
    <s v=" DTC"/>
    <d v="2021-09-03T00:00:00"/>
    <x v="1"/>
    <n v="0"/>
    <n v="0"/>
  </r>
  <r>
    <s v="Media"/>
    <s v="Incremental"/>
    <m/>
    <m/>
    <s v="apple_search_Pre_ios14_5"/>
    <s v="Apple Search"/>
    <x v="1"/>
    <s v=" DTC"/>
    <d v="2021-09-04T00:00:00"/>
    <x v="1"/>
    <n v="0"/>
    <n v="0"/>
  </r>
  <r>
    <s v="Media"/>
    <s v="Incremental"/>
    <m/>
    <m/>
    <s v="apple_search_Pre_ios14_5"/>
    <s v="Apple Search"/>
    <x v="1"/>
    <s v=" DTC"/>
    <d v="2021-09-05T00:00:00"/>
    <x v="1"/>
    <n v="0"/>
    <n v="0"/>
  </r>
  <r>
    <s v="Media"/>
    <s v="Incremental"/>
    <m/>
    <m/>
    <s v="apple_search_Pre_ios14_5"/>
    <s v="Apple Search"/>
    <x v="1"/>
    <s v=" DTC"/>
    <d v="2021-09-06T00:00:00"/>
    <x v="1"/>
    <n v="0"/>
    <n v="0"/>
  </r>
  <r>
    <s v="Media"/>
    <s v="Incremental"/>
    <m/>
    <m/>
    <s v="apple_search_Pre_ios14_5"/>
    <s v="Apple Search"/>
    <x v="1"/>
    <s v=" DTC"/>
    <d v="2021-09-07T00:00:00"/>
    <x v="1"/>
    <n v="0"/>
    <n v="0"/>
  </r>
  <r>
    <s v="Media"/>
    <s v="Incremental"/>
    <m/>
    <m/>
    <s v="apple_search_Pre_ios14_5"/>
    <s v="Apple Search"/>
    <x v="1"/>
    <s v=" DTC"/>
    <d v="2021-09-08T00:00:00"/>
    <x v="1"/>
    <n v="0"/>
    <n v="0"/>
  </r>
  <r>
    <s v="Media"/>
    <s v="Incremental"/>
    <m/>
    <m/>
    <s v="apple_search_Pre_ios14_5"/>
    <s v="Apple Search"/>
    <x v="1"/>
    <s v=" DTC"/>
    <d v="2021-09-09T00:00:00"/>
    <x v="1"/>
    <n v="0"/>
    <n v="0"/>
  </r>
  <r>
    <s v="Media"/>
    <s v="Incremental"/>
    <m/>
    <m/>
    <s v="apple_search_Pre_ios14_5"/>
    <s v="Apple Search"/>
    <x v="1"/>
    <s v=" DTC"/>
    <d v="2021-09-10T00:00:00"/>
    <x v="1"/>
    <n v="0"/>
    <n v="0"/>
  </r>
  <r>
    <s v="Media"/>
    <s v="Incremental"/>
    <m/>
    <m/>
    <s v="apple_search_Pre_ios14_5"/>
    <s v="Apple Search"/>
    <x v="1"/>
    <s v=" DTC"/>
    <d v="2021-09-11T00:00:00"/>
    <x v="1"/>
    <n v="0"/>
    <n v="0"/>
  </r>
  <r>
    <s v="Media"/>
    <s v="Incremental"/>
    <m/>
    <m/>
    <s v="apple_search_Pre_ios14_5"/>
    <s v="Apple Search"/>
    <x v="1"/>
    <s v=" DTC"/>
    <d v="2021-09-12T00:00:00"/>
    <x v="1"/>
    <n v="0"/>
    <n v="0"/>
  </r>
  <r>
    <s v="Media"/>
    <s v="Incremental"/>
    <m/>
    <m/>
    <s v="apple_search_Pre_ios14_5"/>
    <s v="Apple Search"/>
    <x v="1"/>
    <s v=" DTC"/>
    <d v="2021-09-13T00:00:00"/>
    <x v="1"/>
    <n v="0"/>
    <n v="0"/>
  </r>
  <r>
    <s v="Media"/>
    <s v="Incremental"/>
    <m/>
    <m/>
    <s v="apple_search_Pre_ios14_5"/>
    <s v="Apple Search"/>
    <x v="1"/>
    <s v=" DTC"/>
    <d v="2021-09-14T00:00:00"/>
    <x v="1"/>
    <n v="0"/>
    <n v="0"/>
  </r>
  <r>
    <s v="Media"/>
    <s v="Incremental"/>
    <m/>
    <m/>
    <s v="apple_search_Pre_ios14_5"/>
    <s v="Apple Search"/>
    <x v="1"/>
    <s v=" DTC"/>
    <d v="2021-09-15T00:00:00"/>
    <x v="1"/>
    <n v="0"/>
    <n v="0"/>
  </r>
  <r>
    <s v="Media"/>
    <s v="Incremental"/>
    <m/>
    <m/>
    <s v="apple_search_Pre_ios14_5"/>
    <s v="Apple Search"/>
    <x v="1"/>
    <s v=" DTC"/>
    <d v="2021-09-16T00:00:00"/>
    <x v="1"/>
    <n v="0"/>
    <n v="0"/>
  </r>
  <r>
    <s v="Media"/>
    <s v="Incremental"/>
    <m/>
    <m/>
    <s v="apple_search_Pre_ios14_5"/>
    <s v="Apple Search"/>
    <x v="1"/>
    <s v=" DTC"/>
    <d v="2021-09-17T00:00:00"/>
    <x v="1"/>
    <n v="0"/>
    <n v="0"/>
  </r>
  <r>
    <s v="Media"/>
    <s v="Incremental"/>
    <m/>
    <m/>
    <s v="apple_search_Pre_ios14_5"/>
    <s v="Apple Search"/>
    <x v="1"/>
    <s v=" DTC"/>
    <d v="2021-09-18T00:00:00"/>
    <x v="1"/>
    <n v="0"/>
    <n v="0"/>
  </r>
  <r>
    <s v="Media"/>
    <s v="Incremental"/>
    <m/>
    <m/>
    <s v="apple_search_Pre_ios14_5"/>
    <s v="Apple Search"/>
    <x v="1"/>
    <s v=" DTC"/>
    <d v="2021-09-19T00:00:00"/>
    <x v="1"/>
    <n v="0"/>
    <n v="0"/>
  </r>
  <r>
    <s v="Media"/>
    <s v="Incremental"/>
    <m/>
    <m/>
    <s v="apple_search_Pre_ios14_5"/>
    <s v="Apple Search"/>
    <x v="1"/>
    <s v=" DTC"/>
    <d v="2021-09-20T00:00:00"/>
    <x v="1"/>
    <n v="0"/>
    <n v="0"/>
  </r>
  <r>
    <s v="Media"/>
    <s v="Incremental"/>
    <m/>
    <m/>
    <s v="apple_search_Pre_ios14_5"/>
    <s v="Apple Search"/>
    <x v="1"/>
    <s v=" DTC"/>
    <d v="2021-09-21T00:00:00"/>
    <x v="1"/>
    <n v="0"/>
    <n v="0"/>
  </r>
  <r>
    <s v="Media"/>
    <s v="Incremental"/>
    <m/>
    <m/>
    <s v="apple_search_Pre_ios14_5"/>
    <s v="Apple Search"/>
    <x v="1"/>
    <s v=" DTC"/>
    <d v="2021-09-22T00:00:00"/>
    <x v="1"/>
    <n v="0"/>
    <n v="0"/>
  </r>
  <r>
    <s v="Media"/>
    <s v="Incremental"/>
    <m/>
    <m/>
    <s v="apple_search_Pre_ios14_5"/>
    <s v="Apple Search"/>
    <x v="1"/>
    <s v=" DTC"/>
    <d v="2021-09-23T00:00:00"/>
    <x v="1"/>
    <n v="0"/>
    <n v="0"/>
  </r>
  <r>
    <s v="Media"/>
    <s v="Incremental"/>
    <m/>
    <m/>
    <s v="apple_search_Pre_ios14_5"/>
    <s v="Apple Search"/>
    <x v="1"/>
    <s v=" DTC"/>
    <d v="2021-09-24T00:00:00"/>
    <x v="1"/>
    <n v="0"/>
    <n v="0"/>
  </r>
  <r>
    <s v="Media"/>
    <s v="Incremental"/>
    <m/>
    <m/>
    <s v="apple_search_Pre_ios14_5"/>
    <s v="Apple Search"/>
    <x v="1"/>
    <s v=" DTC"/>
    <d v="2021-09-25T00:00:00"/>
    <x v="1"/>
    <n v="0"/>
    <n v="0"/>
  </r>
  <r>
    <s v="Media"/>
    <s v="Incremental"/>
    <m/>
    <m/>
    <s v="apple_search_Pre_ios14_5"/>
    <s v="Apple Search"/>
    <x v="1"/>
    <s v=" DTC"/>
    <d v="2021-09-26T00:00:00"/>
    <x v="1"/>
    <n v="0"/>
    <n v="0"/>
  </r>
  <r>
    <s v="Media"/>
    <s v="Incremental"/>
    <m/>
    <m/>
    <s v="apple_search_Pre_ios14_5"/>
    <s v="Apple Search"/>
    <x v="1"/>
    <s v=" DTC"/>
    <d v="2021-09-27T00:00:00"/>
    <x v="1"/>
    <n v="0"/>
    <n v="0"/>
  </r>
  <r>
    <s v="Media"/>
    <s v="Incremental"/>
    <m/>
    <m/>
    <s v="apple_search_Pre_ios14_5"/>
    <s v="Apple Search"/>
    <x v="1"/>
    <s v=" DTC"/>
    <d v="2021-09-28T00:00:00"/>
    <x v="1"/>
    <n v="0"/>
    <n v="0"/>
  </r>
  <r>
    <s v="Media"/>
    <s v="Incremental"/>
    <m/>
    <m/>
    <s v="apple_search_Pre_ios14_5"/>
    <s v="Apple Search"/>
    <x v="1"/>
    <s v=" DTC"/>
    <d v="2021-09-29T00:00:00"/>
    <x v="1"/>
    <n v="0"/>
    <n v="0"/>
  </r>
  <r>
    <s v="Media"/>
    <s v="Incremental"/>
    <m/>
    <m/>
    <s v="apple_search_Pre_ios14_5"/>
    <s v="Apple Search"/>
    <x v="1"/>
    <s v=" DTC"/>
    <d v="2021-09-30T00:00:00"/>
    <x v="1"/>
    <n v="0"/>
    <n v="0"/>
  </r>
  <r>
    <s v="NonMedia"/>
    <s v="Incremental"/>
    <m/>
    <m/>
    <s v="Competition_1ClueCross"/>
    <s v="Competition 1Cluecross"/>
    <x v="2"/>
    <s v=" DTC"/>
    <d v="2021-03-01T00:00:00"/>
    <x v="0"/>
    <s v="Pre"/>
    <n v="-67.550757500000003"/>
  </r>
  <r>
    <s v="NonMedia"/>
    <s v="Incremental"/>
    <m/>
    <m/>
    <s v="Competition_1ClueCross"/>
    <s v="Competition 1Cluecross"/>
    <x v="2"/>
    <s v=" DTC"/>
    <d v="2021-03-02T00:00:00"/>
    <x v="0"/>
    <s v="Pre"/>
    <n v="-36.9617352"/>
  </r>
  <r>
    <s v="NonMedia"/>
    <s v="Incremental"/>
    <m/>
    <m/>
    <s v="Competition_1ClueCross"/>
    <s v="Competition 1Cluecross"/>
    <x v="2"/>
    <s v=" DTC"/>
    <d v="2021-03-03T00:00:00"/>
    <x v="0"/>
    <s v="Pre"/>
    <n v="-66.276214800000005"/>
  </r>
  <r>
    <s v="NonMedia"/>
    <s v="Incremental"/>
    <m/>
    <m/>
    <s v="Competition_1ClueCross"/>
    <s v="Competition 1Cluecross"/>
    <x v="2"/>
    <s v=" DTC"/>
    <d v="2021-03-04T00:00:00"/>
    <x v="0"/>
    <s v="Pre"/>
    <n v="-82.845268599999997"/>
  </r>
  <r>
    <s v="NonMedia"/>
    <s v="Incremental"/>
    <m/>
    <m/>
    <s v="Competition_1ClueCross"/>
    <s v="Competition 1Cluecross"/>
    <x v="2"/>
    <s v=" DTC"/>
    <d v="2021-03-05T00:00:00"/>
    <x v="0"/>
    <s v="Pre"/>
    <n v="-96.865236999999993"/>
  </r>
  <r>
    <s v="NonMedia"/>
    <s v="Incremental"/>
    <m/>
    <m/>
    <s v="Competition_1ClueCross"/>
    <s v="Competition 1Cluecross"/>
    <x v="2"/>
    <s v=" DTC"/>
    <d v="2021-03-06T00:00:00"/>
    <x v="0"/>
    <s v="Pre"/>
    <n v="-95.590694499999998"/>
  </r>
  <r>
    <s v="NonMedia"/>
    <s v="Incremental"/>
    <m/>
    <m/>
    <s v="Competition_1ClueCross"/>
    <s v="Competition 1Cluecross"/>
    <x v="2"/>
    <s v=" DTC"/>
    <d v="2021-03-07T00:00:00"/>
    <x v="0"/>
    <s v="Pre"/>
    <n v="-121.08154639999999"/>
  </r>
  <r>
    <s v="NonMedia"/>
    <s v="Incremental"/>
    <m/>
    <m/>
    <s v="Competition_1ClueCross"/>
    <s v="Competition 1Cluecross"/>
    <x v="2"/>
    <s v=" DTC"/>
    <d v="2021-03-08T00:00:00"/>
    <x v="0"/>
    <s v="Pre"/>
    <n v="-156.76873889999999"/>
  </r>
  <r>
    <s v="NonMedia"/>
    <s v="Incremental"/>
    <m/>
    <m/>
    <s v="Competition_1ClueCross"/>
    <s v="Competition 1Cluecross"/>
    <x v="2"/>
    <s v=" DTC"/>
    <d v="2021-03-09T00:00:00"/>
    <x v="0"/>
    <s v="Pre"/>
    <n v="-161.86690920000001"/>
  </r>
  <r>
    <s v="NonMedia"/>
    <s v="Incremental"/>
    <m/>
    <m/>
    <s v="Competition_1ClueCross"/>
    <s v="Competition 1Cluecross"/>
    <x v="2"/>
    <s v=" DTC"/>
    <d v="2021-03-10T00:00:00"/>
    <x v="0"/>
    <s v="Pre"/>
    <n v="-169.5141649"/>
  </r>
  <r>
    <s v="NonMedia"/>
    <s v="Incremental"/>
    <m/>
    <m/>
    <s v="Competition_1ClueCross"/>
    <s v="Competition 1Cluecross"/>
    <x v="2"/>
    <s v=" DTC"/>
    <d v="2021-03-11T00:00:00"/>
    <x v="0"/>
    <s v="Pre"/>
    <n v="-112.1597481"/>
  </r>
  <r>
    <s v="NonMedia"/>
    <s v="Incremental"/>
    <m/>
    <m/>
    <s v="Competition_1ClueCross"/>
    <s v="Competition 1Cluecross"/>
    <x v="2"/>
    <s v=" DTC"/>
    <d v="2021-03-12T00:00:00"/>
    <x v="0"/>
    <s v="Pre"/>
    <n v="-85.394353699999996"/>
  </r>
  <r>
    <s v="NonMedia"/>
    <s v="Incremental"/>
    <m/>
    <m/>
    <s v="Competition_1ClueCross"/>
    <s v="Competition 1Cluecross"/>
    <x v="2"/>
    <s v=" DTC"/>
    <d v="2021-03-13T00:00:00"/>
    <x v="0"/>
    <s v="Pre"/>
    <n v="-80.296183299999996"/>
  </r>
  <r>
    <s v="NonMedia"/>
    <s v="Incremental"/>
    <m/>
    <m/>
    <s v="Competition_1ClueCross"/>
    <s v="Competition 1Cluecross"/>
    <x v="2"/>
    <s v=" DTC"/>
    <d v="2021-03-14T00:00:00"/>
    <x v="0"/>
    <s v="Pre"/>
    <n v="-67.550757500000003"/>
  </r>
  <r>
    <s v="NonMedia"/>
    <s v="Incremental"/>
    <m/>
    <m/>
    <s v="Competition_1ClueCross"/>
    <s v="Competition 1Cluecross"/>
    <x v="2"/>
    <s v=" DTC"/>
    <d v="2021-03-15T00:00:00"/>
    <x v="0"/>
    <s v="Pre"/>
    <n v="-57.354416700000002"/>
  </r>
  <r>
    <s v="NonMedia"/>
    <s v="Incremental"/>
    <m/>
    <m/>
    <s v="Competition_1ClueCross"/>
    <s v="Competition 1Cluecross"/>
    <x v="2"/>
    <s v=" DTC"/>
    <d v="2021-03-16T00:00:00"/>
    <x v="0"/>
    <s v="Pre"/>
    <n v="-66.276214800000005"/>
  </r>
  <r>
    <s v="NonMedia"/>
    <s v="Incremental"/>
    <m/>
    <m/>
    <s v="Competition_1ClueCross"/>
    <s v="Competition 1Cluecross"/>
    <x v="2"/>
    <s v=" DTC"/>
    <d v="2021-03-17T00:00:00"/>
    <x v="0"/>
    <s v="Pre"/>
    <n v="-66.276214800000005"/>
  </r>
  <r>
    <s v="NonMedia"/>
    <s v="Incremental"/>
    <m/>
    <m/>
    <s v="Competition_1ClueCross"/>
    <s v="Competition 1Cluecross"/>
    <x v="2"/>
    <s v=" DTC"/>
    <d v="2021-03-18T00:00:00"/>
    <x v="0"/>
    <s v="Pre"/>
    <n v="-168.23962220000001"/>
  </r>
  <r>
    <s v="NonMedia"/>
    <s v="Incremental"/>
    <m/>
    <m/>
    <s v="Competition_1ClueCross"/>
    <s v="Competition 1Cluecross"/>
    <x v="2"/>
    <s v=" DTC"/>
    <d v="2021-03-19T00:00:00"/>
    <x v="0"/>
    <s v="Pre"/>
    <n v="-155.49419639999999"/>
  </r>
  <r>
    <s v="NonMedia"/>
    <s v="Incremental"/>
    <m/>
    <m/>
    <s v="Competition_1ClueCross"/>
    <s v="Competition 1Cluecross"/>
    <x v="2"/>
    <s v=" DTC"/>
    <d v="2021-03-20T00:00:00"/>
    <x v="0"/>
    <s v="Pre"/>
    <n v="-145.29785559999999"/>
  </r>
  <r>
    <s v="NonMedia"/>
    <s v="Incremental"/>
    <m/>
    <m/>
    <s v="Competition_1ClueCross"/>
    <s v="Competition 1Cluecross"/>
    <x v="2"/>
    <s v=" DTC"/>
    <d v="2021-03-21T00:00:00"/>
    <x v="0"/>
    <s v="Pre"/>
    <n v="-150.39602590000001"/>
  </r>
  <r>
    <s v="NonMedia"/>
    <s v="Incremental"/>
    <m/>
    <m/>
    <s v="Competition_1ClueCross"/>
    <s v="Competition 1Cluecross"/>
    <x v="2"/>
    <s v=" DTC"/>
    <d v="2021-03-22T00:00:00"/>
    <x v="0"/>
    <s v="Pre"/>
    <n v="-103.23795"/>
  </r>
  <r>
    <s v="NonMedia"/>
    <s v="Incremental"/>
    <m/>
    <m/>
    <s v="Competition_1ClueCross"/>
    <s v="Competition 1Cluecross"/>
    <x v="2"/>
    <s v=" DTC"/>
    <d v="2021-03-23T00:00:00"/>
    <x v="0"/>
    <s v="Pre"/>
    <n v="-68.825299999999999"/>
  </r>
  <r>
    <s v="NonMedia"/>
    <s v="Incremental"/>
    <m/>
    <m/>
    <s v="Competition_1ClueCross"/>
    <s v="Competition 1Cluecross"/>
    <x v="2"/>
    <s v=" DTC"/>
    <d v="2021-03-24T00:00:00"/>
    <x v="0"/>
    <s v="Pre"/>
    <n v="-66.276214800000005"/>
  </r>
  <r>
    <s v="NonMedia"/>
    <s v="Incremental"/>
    <m/>
    <m/>
    <s v="Competition_1ClueCross"/>
    <s v="Competition 1Cluecross"/>
    <x v="2"/>
    <s v=" DTC"/>
    <d v="2021-03-25T00:00:00"/>
    <x v="0"/>
    <s v="Pre"/>
    <n v="-63.727129699999999"/>
  </r>
  <r>
    <s v="NonMedia"/>
    <s v="Incremental"/>
    <m/>
    <m/>
    <s v="Competition_1ClueCross"/>
    <s v="Competition 1Cluecross"/>
    <x v="2"/>
    <s v=" DTC"/>
    <d v="2021-03-26T00:00:00"/>
    <x v="0"/>
    <s v="Pre"/>
    <n v="-85.394353699999996"/>
  </r>
  <r>
    <s v="NonMedia"/>
    <s v="Incremental"/>
    <m/>
    <m/>
    <s v="Competition_1ClueCross"/>
    <s v="Competition 1Cluecross"/>
    <x v="2"/>
    <s v=" DTC"/>
    <d v="2021-03-27T00:00:00"/>
    <x v="0"/>
    <s v="Pre"/>
    <n v="-61.178044499999999"/>
  </r>
  <r>
    <s v="NonMedia"/>
    <s v="Incremental"/>
    <m/>
    <m/>
    <s v="Competition_1ClueCross"/>
    <s v="Competition 1Cluecross"/>
    <x v="2"/>
    <s v=" DTC"/>
    <d v="2021-03-28T00:00:00"/>
    <x v="0"/>
    <s v="Pre"/>
    <n v="-104.5124926"/>
  </r>
  <r>
    <s v="NonMedia"/>
    <s v="Incremental"/>
    <m/>
    <m/>
    <s v="Competition_1ClueCross"/>
    <s v="Competition 1Cluecross"/>
    <x v="2"/>
    <s v=" DTC"/>
    <d v="2021-03-29T00:00:00"/>
    <x v="0"/>
    <s v="Pre"/>
    <n v="-73.923470300000005"/>
  </r>
  <r>
    <s v="NonMedia"/>
    <s v="Incremental"/>
    <m/>
    <m/>
    <s v="Competition_1ClueCross"/>
    <s v="Competition 1Cluecross"/>
    <x v="2"/>
    <s v=" DTC"/>
    <d v="2021-03-30T00:00:00"/>
    <x v="0"/>
    <s v="Pre"/>
    <n v="-68.825299999999999"/>
  </r>
  <r>
    <s v="NonMedia"/>
    <s v="Incremental"/>
    <m/>
    <m/>
    <s v="Competition_1ClueCross"/>
    <s v="Competition 1Cluecross"/>
    <x v="2"/>
    <s v=" DTC"/>
    <d v="2021-03-31T00:00:00"/>
    <x v="0"/>
    <s v="Pre"/>
    <n v="-72.648927799999996"/>
  </r>
  <r>
    <s v="NonMedia"/>
    <s v="Incremental"/>
    <m/>
    <m/>
    <s v="Competition_1ClueCross"/>
    <s v="Competition 1Cluecross"/>
    <x v="2"/>
    <s v=" DTC"/>
    <d v="2021-04-01T00:00:00"/>
    <x v="0"/>
    <s v="Pre"/>
    <n v="-71.579969599999998"/>
  </r>
  <r>
    <s v="NonMedia"/>
    <s v="Incremental"/>
    <m/>
    <m/>
    <s v="Competition_1ClueCross"/>
    <s v="Competition 1Cluecross"/>
    <x v="2"/>
    <s v=" DTC"/>
    <d v="2021-04-02T00:00:00"/>
    <x v="0"/>
    <s v="Pre"/>
    <n v="-54.594892100000003"/>
  </r>
  <r>
    <s v="NonMedia"/>
    <s v="Incremental"/>
    <m/>
    <m/>
    <s v="Competition_1ClueCross"/>
    <s v="Competition 1Cluecross"/>
    <x v="2"/>
    <s v=" DTC"/>
    <d v="2021-04-03T00:00:00"/>
    <x v="0"/>
    <s v="Pre"/>
    <n v="-70.3667497"/>
  </r>
  <r>
    <s v="NonMedia"/>
    <s v="Incremental"/>
    <m/>
    <m/>
    <s v="Competition_1ClueCross"/>
    <s v="Competition 1Cluecross"/>
    <x v="2"/>
    <s v=" DTC"/>
    <d v="2021-04-04T00:00:00"/>
    <x v="0"/>
    <s v="Pre"/>
    <n v="-98.270805600000003"/>
  </r>
  <r>
    <s v="NonMedia"/>
    <s v="Incremental"/>
    <m/>
    <m/>
    <s v="Competition_1ClueCross"/>
    <s v="Competition 1Cluecross"/>
    <x v="2"/>
    <s v=" DTC"/>
    <d v="2021-04-05T00:00:00"/>
    <x v="0"/>
    <s v="Pre"/>
    <n v="-104.3369048"/>
  </r>
  <r>
    <s v="NonMedia"/>
    <s v="Incremental"/>
    <m/>
    <m/>
    <s v="Competition_1ClueCross"/>
    <s v="Competition 1Cluecross"/>
    <x v="2"/>
    <s v=" DTC"/>
    <d v="2021-04-06T00:00:00"/>
    <x v="0"/>
    <s v="Pre"/>
    <n v="-99.484025500000001"/>
  </r>
  <r>
    <s v="NonMedia"/>
    <s v="Incremental"/>
    <m/>
    <m/>
    <s v="Competition_1ClueCross"/>
    <s v="Competition 1Cluecross"/>
    <x v="2"/>
    <s v=" DTC"/>
    <d v="2021-04-07T00:00:00"/>
    <x v="0"/>
    <s v="Pre"/>
    <n v="-101.9104651"/>
  </r>
  <r>
    <s v="NonMedia"/>
    <s v="Incremental"/>
    <m/>
    <m/>
    <s v="Competition_1ClueCross"/>
    <s v="Competition 1Cluecross"/>
    <x v="2"/>
    <s v=" DTC"/>
    <d v="2021-04-08T00:00:00"/>
    <x v="0"/>
    <s v="Pre"/>
    <n v="-97.057585900000007"/>
  </r>
  <r>
    <s v="NonMedia"/>
    <s v="Incremental"/>
    <m/>
    <m/>
    <s v="Competition_1ClueCross"/>
    <s v="Competition 1Cluecross"/>
    <x v="2"/>
    <s v=" DTC"/>
    <d v="2021-04-09T00:00:00"/>
    <x v="0"/>
    <s v="Pre"/>
    <n v="-87.351827200000002"/>
  </r>
  <r>
    <s v="NonMedia"/>
    <s v="Incremental"/>
    <m/>
    <m/>
    <s v="Competition_1ClueCross"/>
    <s v="Competition 1Cluecross"/>
    <x v="2"/>
    <s v=" DTC"/>
    <d v="2021-04-10T00:00:00"/>
    <x v="0"/>
    <s v="Pre"/>
    <n v="-87.351827200000002"/>
  </r>
  <r>
    <s v="NonMedia"/>
    <s v="Incremental"/>
    <m/>
    <m/>
    <s v="Competition_1ClueCross"/>
    <s v="Competition 1Cluecross"/>
    <x v="2"/>
    <s v=" DTC"/>
    <d v="2021-04-11T00:00:00"/>
    <x v="0"/>
    <s v="Pre"/>
    <n v="-120.1087625"/>
  </r>
  <r>
    <s v="NonMedia"/>
    <s v="Incremental"/>
    <m/>
    <m/>
    <s v="Competition_1ClueCross"/>
    <s v="Competition 1Cluecross"/>
    <x v="2"/>
    <s v=" DTC"/>
    <d v="2021-04-12T00:00:00"/>
    <x v="0"/>
    <s v="Pre"/>
    <n v="-105.5501246"/>
  </r>
  <r>
    <s v="NonMedia"/>
    <s v="Incremental"/>
    <m/>
    <m/>
    <s v="Competition_1ClueCross"/>
    <s v="Competition 1Cluecross"/>
    <x v="2"/>
    <s v=" DTC"/>
    <d v="2021-04-13T00:00:00"/>
    <x v="0"/>
    <s v="Pre"/>
    <n v="-78.859288500000005"/>
  </r>
  <r>
    <s v="NonMedia"/>
    <s v="Incremental"/>
    <m/>
    <m/>
    <s v="Competition_1ClueCross"/>
    <s v="Competition 1Cluecross"/>
    <x v="2"/>
    <s v=" DTC"/>
    <d v="2021-04-14T00:00:00"/>
    <x v="0"/>
    <s v="Pre"/>
    <n v="-77.646068700000001"/>
  </r>
  <r>
    <s v="NonMedia"/>
    <s v="Incremental"/>
    <m/>
    <m/>
    <s v="Competition_1ClueCross"/>
    <s v="Competition 1Cluecross"/>
    <x v="2"/>
    <s v=" DTC"/>
    <d v="2021-04-15T00:00:00"/>
    <x v="0"/>
    <s v="Pre"/>
    <n v="-82.498947999999999"/>
  </r>
  <r>
    <s v="NonMedia"/>
    <s v="Incremental"/>
    <m/>
    <m/>
    <s v="Competition_1ClueCross"/>
    <s v="Competition 1Cluecross"/>
    <x v="2"/>
    <s v=" DTC"/>
    <d v="2021-04-16T00:00:00"/>
    <x v="0"/>
    <s v="Pre"/>
    <n v="-77.646068700000001"/>
  </r>
  <r>
    <s v="NonMedia"/>
    <s v="Incremental"/>
    <m/>
    <m/>
    <s v="Competition_1ClueCross"/>
    <s v="Competition 1Cluecross"/>
    <x v="2"/>
    <s v=" DTC"/>
    <d v="2021-04-17T00:00:00"/>
    <x v="0"/>
    <s v="Pre"/>
    <n v="-88.565047100000001"/>
  </r>
  <r>
    <s v="NonMedia"/>
    <s v="Incremental"/>
    <m/>
    <m/>
    <s v="Competition_1ClueCross"/>
    <s v="Competition 1Cluecross"/>
    <x v="2"/>
    <s v=" DTC"/>
    <d v="2021-04-18T00:00:00"/>
    <x v="0"/>
    <s v="Pre"/>
    <n v="-202.6077105"/>
  </r>
  <r>
    <s v="NonMedia"/>
    <s v="Incremental"/>
    <m/>
    <m/>
    <s v="Competition_1ClueCross"/>
    <s v="Competition 1Cluecross"/>
    <x v="2"/>
    <s v=" DTC"/>
    <d v="2021-04-19T00:00:00"/>
    <x v="0"/>
    <s v="Pre"/>
    <n v="-184.40941309999999"/>
  </r>
  <r>
    <s v="NonMedia"/>
    <s v="Incremental"/>
    <m/>
    <m/>
    <s v="Competition_1ClueCross"/>
    <s v="Competition 1Cluecross"/>
    <x v="2"/>
    <s v=" DTC"/>
    <d v="2021-04-20T00:00:00"/>
    <x v="0"/>
    <s v="Pre"/>
    <n v="-126.17486150000001"/>
  </r>
  <r>
    <s v="NonMedia"/>
    <s v="Incremental"/>
    <m/>
    <m/>
    <s v="Competition_1ClueCross"/>
    <s v="Competition 1Cluecross"/>
    <x v="2"/>
    <s v=" DTC"/>
    <d v="2021-04-21T00:00:00"/>
    <x v="0"/>
    <s v="Pre"/>
    <n v="-144.37315889999999"/>
  </r>
  <r>
    <s v="NonMedia"/>
    <s v="Incremental"/>
    <m/>
    <m/>
    <s v="Competition_1ClueCross"/>
    <s v="Competition 1Cluecross"/>
    <x v="2"/>
    <s v=" DTC"/>
    <d v="2021-04-22T00:00:00"/>
    <x v="0"/>
    <s v="Pre"/>
    <n v="-195.32839150000001"/>
  </r>
  <r>
    <s v="NonMedia"/>
    <s v="Incremental"/>
    <m/>
    <m/>
    <s v="Competition_1ClueCross"/>
    <s v="Competition 1Cluecross"/>
    <x v="2"/>
    <s v=" DTC"/>
    <d v="2021-04-23T00:00:00"/>
    <x v="0"/>
    <s v="Pre"/>
    <n v="-183.19619320000001"/>
  </r>
  <r>
    <s v="NonMedia"/>
    <s v="Incremental"/>
    <m/>
    <m/>
    <s v="Competition_1ClueCross"/>
    <s v="Competition 1Cluecross"/>
    <x v="2"/>
    <s v=" DTC"/>
    <d v="2021-04-24T00:00:00"/>
    <x v="0"/>
    <s v="Pre"/>
    <n v="-226.87210690000001"/>
  </r>
  <r>
    <s v="NonMedia"/>
    <s v="Incremental"/>
    <m/>
    <m/>
    <s v="Competition_1ClueCross"/>
    <s v="Competition 1Cluecross"/>
    <x v="2"/>
    <s v=" DTC"/>
    <d v="2021-04-25T00:00:00"/>
    <x v="0"/>
    <s v="Pre"/>
    <n v="-242.64396450000001"/>
  </r>
  <r>
    <s v="NonMedia"/>
    <s v="Incremental"/>
    <m/>
    <m/>
    <s v="Competition_1ClueCross"/>
    <s v="Competition 1Cluecross"/>
    <x v="2"/>
    <s v=" DTC"/>
    <d v="2021-04-26T00:00:00"/>
    <x v="0"/>
    <s v="Pre"/>
    <n v="-149.2260382"/>
  </r>
  <r>
    <s v="NonMedia"/>
    <s v="Incremental"/>
    <m/>
    <m/>
    <s v="Competition_1ClueCross"/>
    <s v="Competition 1Cluecross"/>
    <x v="2"/>
    <s v=" DTC"/>
    <d v="2021-04-27T00:00:00"/>
    <x v="1"/>
    <s v="Post"/>
    <n v="-109.189784"/>
  </r>
  <r>
    <s v="NonMedia"/>
    <s v="Incremental"/>
    <m/>
    <m/>
    <s v="Competition_1ClueCross"/>
    <s v="Competition 1Cluecross"/>
    <x v="2"/>
    <s v=" DTC"/>
    <d v="2021-04-28T00:00:00"/>
    <x v="1"/>
    <s v="Post"/>
    <n v="-111.6162236"/>
  </r>
  <r>
    <s v="NonMedia"/>
    <s v="Incremental"/>
    <m/>
    <m/>
    <s v="Competition_1ClueCross"/>
    <s v="Competition 1Cluecross"/>
    <x v="2"/>
    <s v=" DTC"/>
    <d v="2021-04-29T00:00:00"/>
    <x v="1"/>
    <s v="Post"/>
    <n v="-75.219629100000006"/>
  </r>
  <r>
    <s v="NonMedia"/>
    <s v="Incremental"/>
    <m/>
    <m/>
    <s v="Competition_1ClueCross"/>
    <s v="Competition 1Cluecross"/>
    <x v="2"/>
    <s v=" DTC"/>
    <d v="2021-04-30T00:00:00"/>
    <x v="1"/>
    <s v="Post"/>
    <n v="-70.3667497"/>
  </r>
  <r>
    <s v="NonMedia"/>
    <s v="Incremental"/>
    <m/>
    <m/>
    <s v="Competition_1ClueCross"/>
    <s v="Competition 1Cluecross"/>
    <x v="2"/>
    <s v=" DTC"/>
    <d v="2021-05-01T00:00:00"/>
    <x v="1"/>
    <s v="Post"/>
    <n v="-74.641782800000001"/>
  </r>
  <r>
    <s v="NonMedia"/>
    <s v="Incremental"/>
    <m/>
    <m/>
    <s v="Competition_1ClueCross"/>
    <s v="Competition 1Cluecross"/>
    <x v="2"/>
    <s v=" DTC"/>
    <d v="2021-05-02T00:00:00"/>
    <x v="1"/>
    <s v="Post"/>
    <n v="-77.458454000000003"/>
  </r>
  <r>
    <s v="NonMedia"/>
    <s v="Incremental"/>
    <m/>
    <m/>
    <s v="Competition_1ClueCross"/>
    <s v="Competition 1Cluecross"/>
    <x v="2"/>
    <s v=" DTC"/>
    <d v="2021-05-03T00:00:00"/>
    <x v="1"/>
    <s v="Post"/>
    <n v="-59.150092200000003"/>
  </r>
  <r>
    <s v="NonMedia"/>
    <s v="Incremental"/>
    <m/>
    <m/>
    <s v="Competition_1ClueCross"/>
    <s v="Competition 1Cluecross"/>
    <x v="2"/>
    <s v=" DTC"/>
    <d v="2021-05-04T00:00:00"/>
    <x v="1"/>
    <s v="Post"/>
    <n v="-214.06700000000001"/>
  </r>
  <r>
    <s v="NonMedia"/>
    <s v="Incremental"/>
    <m/>
    <m/>
    <s v="Competition_1ClueCross"/>
    <s v="Competition 1Cluecross"/>
    <x v="2"/>
    <s v=" DTC"/>
    <d v="2021-05-05T00:00:00"/>
    <x v="1"/>
    <s v="Post"/>
    <n v="-174.63360520000001"/>
  </r>
  <r>
    <s v="NonMedia"/>
    <s v="Incremental"/>
    <m/>
    <m/>
    <s v="Competition_1ClueCross"/>
    <s v="Competition 1Cluecross"/>
    <x v="2"/>
    <s v=" DTC"/>
    <d v="2021-05-06T00:00:00"/>
    <x v="1"/>
    <s v="Post"/>
    <n v="-126.7501973"/>
  </r>
  <r>
    <s v="NonMedia"/>
    <s v="Incremental"/>
    <m/>
    <m/>
    <s v="Competition_1ClueCross"/>
    <s v="Competition 1Cluecross"/>
    <x v="2"/>
    <s v=" DTC"/>
    <d v="2021-05-07T00:00:00"/>
    <x v="1"/>
    <s v="Post"/>
    <n v="-123.9335263"/>
  </r>
  <r>
    <s v="NonMedia"/>
    <s v="Incremental"/>
    <m/>
    <m/>
    <s v="Competition_1ClueCross"/>
    <s v="Competition 1Cluecross"/>
    <x v="2"/>
    <s v=" DTC"/>
    <d v="2021-05-08T00:00:00"/>
    <x v="1"/>
    <s v="Post"/>
    <n v="-136.60854599999999"/>
  </r>
  <r>
    <s v="NonMedia"/>
    <s v="Incremental"/>
    <m/>
    <m/>
    <s v="Competition_1ClueCross"/>
    <s v="Competition 1Cluecross"/>
    <x v="2"/>
    <s v=" DTC"/>
    <d v="2021-05-09T00:00:00"/>
    <x v="1"/>
    <s v="Post"/>
    <n v="-136.60854599999999"/>
  </r>
  <r>
    <s v="NonMedia"/>
    <s v="Incremental"/>
    <m/>
    <m/>
    <s v="Competition_1ClueCross"/>
    <s v="Competition 1Cluecross"/>
    <x v="2"/>
    <s v=" DTC"/>
    <d v="2021-05-10T00:00:00"/>
    <x v="1"/>
    <s v="Post"/>
    <n v="-152.1002368"/>
  </r>
  <r>
    <s v="NonMedia"/>
    <s v="Incremental"/>
    <m/>
    <m/>
    <s v="Competition_1ClueCross"/>
    <s v="Competition 1Cluecross"/>
    <x v="2"/>
    <s v=" DTC"/>
    <d v="2021-05-11T00:00:00"/>
    <x v="1"/>
    <s v="Post"/>
    <n v="-150.69190130000001"/>
  </r>
  <r>
    <s v="NonMedia"/>
    <s v="Incremental"/>
    <m/>
    <m/>
    <s v="Competition_1ClueCross"/>
    <s v="Competition 1Cluecross"/>
    <x v="2"/>
    <s v=" DTC"/>
    <d v="2021-05-12T00:00:00"/>
    <x v="1"/>
    <s v="Post"/>
    <n v="-154.91690779999999"/>
  </r>
  <r>
    <s v="NonMedia"/>
    <s v="Incremental"/>
    <m/>
    <m/>
    <s v="Competition_1ClueCross"/>
    <s v="Competition 1Cluecross"/>
    <x v="2"/>
    <s v=" DTC"/>
    <d v="2021-05-13T00:00:00"/>
    <x v="1"/>
    <s v="Post"/>
    <n v="-139.425217"/>
  </r>
  <r>
    <s v="NonMedia"/>
    <s v="Incremental"/>
    <m/>
    <m/>
    <s v="Competition_1ClueCross"/>
    <s v="Competition 1Cluecross"/>
    <x v="2"/>
    <s v=" DTC"/>
    <d v="2021-05-14T00:00:00"/>
    <x v="1"/>
    <s v="Post"/>
    <n v="-164.77525650000001"/>
  </r>
  <r>
    <s v="NonMedia"/>
    <s v="Incremental"/>
    <m/>
    <m/>
    <s v="Competition_1ClueCross"/>
    <s v="Competition 1Cluecross"/>
    <x v="2"/>
    <s v=" DTC"/>
    <d v="2021-05-15T00:00:00"/>
    <x v="1"/>
    <s v="Post"/>
    <n v="-161.9585855"/>
  </r>
  <r>
    <s v="NonMedia"/>
    <s v="Incremental"/>
    <m/>
    <m/>
    <s v="Competition_1ClueCross"/>
    <s v="Competition 1Cluecross"/>
    <x v="2"/>
    <s v=" DTC"/>
    <d v="2021-05-16T00:00:00"/>
    <x v="1"/>
    <s v="Post"/>
    <n v="-160.55025000000001"/>
  </r>
  <r>
    <s v="NonMedia"/>
    <s v="Incremental"/>
    <m/>
    <m/>
    <s v="Competition_1ClueCross"/>
    <s v="Competition 1Cluecross"/>
    <x v="2"/>
    <s v=" DTC"/>
    <d v="2021-05-17T00:00:00"/>
    <x v="1"/>
    <s v="Post"/>
    <n v="-122.5251908"/>
  </r>
  <r>
    <s v="NonMedia"/>
    <s v="Incremental"/>
    <m/>
    <m/>
    <s v="Competition_1ClueCross"/>
    <s v="Competition 1Cluecross"/>
    <x v="2"/>
    <s v=" DTC"/>
    <d v="2021-05-18T00:00:00"/>
    <x v="1"/>
    <s v="Post"/>
    <n v="-150.69190130000001"/>
  </r>
  <r>
    <s v="NonMedia"/>
    <s v="Incremental"/>
    <m/>
    <m/>
    <s v="Competition_1ClueCross"/>
    <s v="Competition 1Cluecross"/>
    <x v="2"/>
    <s v=" DTC"/>
    <d v="2021-05-19T00:00:00"/>
    <x v="1"/>
    <s v="Post"/>
    <n v="-181.67528279999999"/>
  </r>
  <r>
    <s v="NonMedia"/>
    <s v="Incremental"/>
    <m/>
    <m/>
    <s v="Competition_1ClueCross"/>
    <s v="Competition 1Cluecross"/>
    <x v="2"/>
    <s v=" DTC"/>
    <d v="2021-05-20T00:00:00"/>
    <x v="1"/>
    <s v="Post"/>
    <n v="-109.850171"/>
  </r>
  <r>
    <s v="NonMedia"/>
    <s v="Incremental"/>
    <m/>
    <m/>
    <s v="Competition_1ClueCross"/>
    <s v="Competition 1Cluecross"/>
    <x v="2"/>
    <s v=" DTC"/>
    <d v="2021-05-21T00:00:00"/>
    <x v="1"/>
    <s v="Post"/>
    <n v="-123.9335263"/>
  </r>
  <r>
    <s v="NonMedia"/>
    <s v="Incremental"/>
    <m/>
    <m/>
    <s v="Competition_1ClueCross"/>
    <s v="Competition 1Cluecross"/>
    <x v="2"/>
    <s v=" DTC"/>
    <d v="2021-05-22T00:00:00"/>
    <x v="1"/>
    <s v="Post"/>
    <n v="-116.8918487"/>
  </r>
  <r>
    <s v="NonMedia"/>
    <s v="Incremental"/>
    <m/>
    <m/>
    <s v="Competition_1ClueCross"/>
    <s v="Competition 1Cluecross"/>
    <x v="2"/>
    <s v=" DTC"/>
    <d v="2021-05-23T00:00:00"/>
    <x v="1"/>
    <s v="Post"/>
    <n v="-108.4418355"/>
  </r>
  <r>
    <s v="NonMedia"/>
    <s v="Incremental"/>
    <m/>
    <m/>
    <s v="Competition_1ClueCross"/>
    <s v="Competition 1Cluecross"/>
    <x v="2"/>
    <s v=" DTC"/>
    <d v="2021-05-24T00:00:00"/>
    <x v="1"/>
    <s v="Post"/>
    <n v="-94.358480200000002"/>
  </r>
  <r>
    <s v="NonMedia"/>
    <s v="Incremental"/>
    <m/>
    <m/>
    <s v="Competition_1ClueCross"/>
    <s v="Competition 1Cluecross"/>
    <x v="2"/>
    <s v=" DTC"/>
    <d v="2021-05-25T00:00:00"/>
    <x v="1"/>
    <s v="Post"/>
    <n v="-61.966763200000003"/>
  </r>
  <r>
    <s v="NonMedia"/>
    <s v="Incremental"/>
    <m/>
    <m/>
    <s v="Competition_1ClueCross"/>
    <s v="Competition 1Cluecross"/>
    <x v="2"/>
    <s v=" DTC"/>
    <d v="2021-05-26T00:00:00"/>
    <x v="1"/>
    <s v="Post"/>
    <n v="-69.008440800000002"/>
  </r>
  <r>
    <s v="NonMedia"/>
    <s v="Incremental"/>
    <m/>
    <m/>
    <s v="Competition_1ClueCross"/>
    <s v="Competition 1Cluecross"/>
    <x v="2"/>
    <s v=" DTC"/>
    <d v="2021-05-27T00:00:00"/>
    <x v="1"/>
    <s v="Post"/>
    <n v="-77.458454000000003"/>
  </r>
  <r>
    <s v="NonMedia"/>
    <s v="Incremental"/>
    <m/>
    <m/>
    <s v="Competition_1ClueCross"/>
    <s v="Competition 1Cluecross"/>
    <x v="2"/>
    <s v=" DTC"/>
    <d v="2021-05-28T00:00:00"/>
    <x v="1"/>
    <s v="Post"/>
    <n v="-43.658401300000001"/>
  </r>
  <r>
    <s v="NonMedia"/>
    <s v="Incremental"/>
    <m/>
    <m/>
    <s v="Competition_1ClueCross"/>
    <s v="Competition 1Cluecross"/>
    <x v="2"/>
    <s v=" DTC"/>
    <d v="2021-05-29T00:00:00"/>
    <x v="1"/>
    <s v="Post"/>
    <n v="-57.741756500000001"/>
  </r>
  <r>
    <s v="NonMedia"/>
    <s v="Incremental"/>
    <m/>
    <m/>
    <s v="Competition_1ClueCross"/>
    <s v="Competition 1Cluecross"/>
    <x v="2"/>
    <s v=" DTC"/>
    <d v="2021-05-30T00:00:00"/>
    <x v="1"/>
    <s v="Post"/>
    <n v="-49.291743400000001"/>
  </r>
  <r>
    <s v="NonMedia"/>
    <s v="Incremental"/>
    <m/>
    <m/>
    <s v="Competition_1ClueCross"/>
    <s v="Competition 1Cluecross"/>
    <x v="2"/>
    <s v=" DTC"/>
    <d v="2021-05-31T00:00:00"/>
    <x v="1"/>
    <s v="Post"/>
    <n v="-52.108414500000002"/>
  </r>
  <r>
    <s v="NonMedia"/>
    <s v="Incremental"/>
    <m/>
    <m/>
    <s v="Competition_1ClueCross"/>
    <s v="Competition 1Cluecross"/>
    <x v="2"/>
    <s v=" DTC"/>
    <d v="2021-06-01T00:00:00"/>
    <x v="1"/>
    <s v="Post"/>
    <n v="-41.909618100000003"/>
  </r>
  <r>
    <s v="NonMedia"/>
    <s v="Incremental"/>
    <m/>
    <m/>
    <s v="Competition_1ClueCross"/>
    <s v="Competition 1Cluecross"/>
    <x v="2"/>
    <s v=" DTC"/>
    <d v="2021-06-02T00:00:00"/>
    <x v="1"/>
    <s v="Post"/>
    <n v="-38.417149899999998"/>
  </r>
  <r>
    <s v="NonMedia"/>
    <s v="Incremental"/>
    <m/>
    <m/>
    <s v="Competition_1ClueCross"/>
    <s v="Competition 1Cluecross"/>
    <x v="2"/>
    <s v=" DTC"/>
    <d v="2021-06-03T00:00:00"/>
    <x v="1"/>
    <s v="Post"/>
    <n v="-44.237930200000001"/>
  </r>
  <r>
    <s v="NonMedia"/>
    <s v="Incremental"/>
    <m/>
    <m/>
    <s v="Competition_1ClueCross"/>
    <s v="Competition 1Cluecross"/>
    <x v="2"/>
    <s v=" DTC"/>
    <d v="2021-06-04T00:00:00"/>
    <x v="1"/>
    <s v="Post"/>
    <n v="-53.551178700000001"/>
  </r>
  <r>
    <s v="NonMedia"/>
    <s v="Incremental"/>
    <m/>
    <m/>
    <s v="Competition_1ClueCross"/>
    <s v="Competition 1Cluecross"/>
    <x v="2"/>
    <s v=" DTC"/>
    <d v="2021-06-05T00:00:00"/>
    <x v="1"/>
    <s v="Post"/>
    <n v="-58.207802999999998"/>
  </r>
  <r>
    <s v="NonMedia"/>
    <s v="Incremental"/>
    <m/>
    <m/>
    <s v="Competition_1ClueCross"/>
    <s v="Competition 1Cluecross"/>
    <x v="2"/>
    <s v=" DTC"/>
    <d v="2021-06-06T00:00:00"/>
    <x v="1"/>
    <s v="Post"/>
    <n v="-46.5662424"/>
  </r>
  <r>
    <s v="NonMedia"/>
    <s v="Incremental"/>
    <m/>
    <m/>
    <s v="Competition_1ClueCross"/>
    <s v="Competition 1Cluecross"/>
    <x v="2"/>
    <s v=" DTC"/>
    <d v="2021-06-07T00:00:00"/>
    <x v="1"/>
    <s v="Post"/>
    <n v="-43.073774200000003"/>
  </r>
  <r>
    <s v="NonMedia"/>
    <s v="Incremental"/>
    <m/>
    <m/>
    <s v="Competition_1ClueCross"/>
    <s v="Competition 1Cluecross"/>
    <x v="2"/>
    <s v=" DTC"/>
    <d v="2021-06-08T00:00:00"/>
    <x v="1"/>
    <s v="Post"/>
    <n v="-51.222866600000003"/>
  </r>
  <r>
    <s v="NonMedia"/>
    <s v="Incremental"/>
    <m/>
    <m/>
    <s v="Competition_1ClueCross"/>
    <s v="Competition 1Cluecross"/>
    <x v="2"/>
    <s v=" DTC"/>
    <d v="2021-06-09T00:00:00"/>
    <x v="1"/>
    <s v="Post"/>
    <n v="-51.222866600000003"/>
  </r>
  <r>
    <s v="NonMedia"/>
    <s v="Incremental"/>
    <m/>
    <m/>
    <s v="Competition_1ClueCross"/>
    <s v="Competition 1Cluecross"/>
    <x v="2"/>
    <s v=" DTC"/>
    <d v="2021-06-10T00:00:00"/>
    <x v="1"/>
    <s v="Post"/>
    <n v="-44.237930200000001"/>
  </r>
  <r>
    <s v="NonMedia"/>
    <s v="Incremental"/>
    <m/>
    <m/>
    <s v="Competition_1ClueCross"/>
    <s v="Competition 1Cluecross"/>
    <x v="2"/>
    <s v=" DTC"/>
    <d v="2021-06-11T00:00:00"/>
    <x v="1"/>
    <s v="Post"/>
    <n v="-39.581306099999999"/>
  </r>
  <r>
    <s v="NonMedia"/>
    <s v="Incremental"/>
    <m/>
    <m/>
    <s v="Competition_1ClueCross"/>
    <s v="Competition 1Cluecross"/>
    <x v="2"/>
    <s v=" DTC"/>
    <d v="2021-06-12T00:00:00"/>
    <x v="1"/>
    <s v="Post"/>
    <n v="-47.730398399999999"/>
  </r>
  <r>
    <s v="NonMedia"/>
    <s v="Incremental"/>
    <m/>
    <m/>
    <s v="Competition_1ClueCross"/>
    <s v="Competition 1Cluecross"/>
    <x v="2"/>
    <s v=" DTC"/>
    <d v="2021-06-13T00:00:00"/>
    <x v="1"/>
    <s v="Post"/>
    <n v="-41.909618100000003"/>
  </r>
  <r>
    <s v="NonMedia"/>
    <s v="Incremental"/>
    <m/>
    <m/>
    <s v="Competition_1ClueCross"/>
    <s v="Competition 1Cluecross"/>
    <x v="2"/>
    <s v=" DTC"/>
    <d v="2021-06-14T00:00:00"/>
    <x v="1"/>
    <s v="Post"/>
    <n v="-57.043646899999999"/>
  </r>
  <r>
    <s v="NonMedia"/>
    <s v="Incremental"/>
    <m/>
    <m/>
    <s v="Competition_1ClueCross"/>
    <s v="Competition 1Cluecross"/>
    <x v="2"/>
    <s v=" DTC"/>
    <d v="2021-06-15T00:00:00"/>
    <x v="1"/>
    <s v="Post"/>
    <n v="-61.700271200000003"/>
  </r>
  <r>
    <s v="NonMedia"/>
    <s v="Incremental"/>
    <m/>
    <m/>
    <s v="Competition_1ClueCross"/>
    <s v="Competition 1Cluecross"/>
    <x v="2"/>
    <s v=" DTC"/>
    <d v="2021-06-16T00:00:00"/>
    <x v="1"/>
    <s v="Post"/>
    <n v="-77.998456000000004"/>
  </r>
  <r>
    <s v="NonMedia"/>
    <s v="Incremental"/>
    <m/>
    <m/>
    <s v="Competition_1ClueCross"/>
    <s v="Competition 1Cluecross"/>
    <x v="2"/>
    <s v=" DTC"/>
    <d v="2021-06-17T00:00:00"/>
    <x v="1"/>
    <s v="Post"/>
    <n v="-641.44998859999998"/>
  </r>
  <r>
    <s v="NonMedia"/>
    <s v="Incremental"/>
    <m/>
    <m/>
    <s v="Competition_1ClueCross"/>
    <s v="Competition 1Cluecross"/>
    <x v="2"/>
    <s v=" DTC"/>
    <d v="2021-06-18T00:00:00"/>
    <x v="1"/>
    <s v="Post"/>
    <n v="-572.76478120000002"/>
  </r>
  <r>
    <s v="NonMedia"/>
    <s v="Incremental"/>
    <m/>
    <m/>
    <s v="Competition_1ClueCross"/>
    <s v="Competition 1Cluecross"/>
    <x v="2"/>
    <s v=" DTC"/>
    <d v="2021-06-19T00:00:00"/>
    <x v="1"/>
    <s v="Post"/>
    <n v="-493.60216910000003"/>
  </r>
  <r>
    <s v="NonMedia"/>
    <s v="Incremental"/>
    <m/>
    <m/>
    <s v="Competition_1ClueCross"/>
    <s v="Competition 1Cluecross"/>
    <x v="2"/>
    <s v=" DTC"/>
    <d v="2021-06-20T00:00:00"/>
    <x v="1"/>
    <s v="Post"/>
    <n v="-271.24836190000002"/>
  </r>
  <r>
    <s v="NonMedia"/>
    <s v="Incremental"/>
    <m/>
    <m/>
    <s v="Competition_1ClueCross"/>
    <s v="Competition 1Cluecross"/>
    <x v="2"/>
    <s v=" DTC"/>
    <d v="2021-06-21T00:00:00"/>
    <x v="1"/>
    <s v="Post"/>
    <n v="-324.7995406"/>
  </r>
  <r>
    <s v="NonMedia"/>
    <s v="Incremental"/>
    <m/>
    <m/>
    <s v="Competition_1ClueCross"/>
    <s v="Competition 1Cluecross"/>
    <x v="2"/>
    <s v=" DTC"/>
    <d v="2021-06-22T00:00:00"/>
    <x v="1"/>
    <s v="Post"/>
    <n v="-217.697183"/>
  </r>
  <r>
    <s v="NonMedia"/>
    <s v="Incremental"/>
    <m/>
    <m/>
    <s v="Competition_1ClueCross"/>
    <s v="Competition 1Cluecross"/>
    <x v="2"/>
    <s v=" DTC"/>
    <d v="2021-06-23T00:00:00"/>
    <x v="1"/>
    <n v="0"/>
    <n v="-183.9366574"/>
  </r>
  <r>
    <s v="NonMedia"/>
    <s v="Incremental"/>
    <m/>
    <m/>
    <s v="Competition_1ClueCross"/>
    <s v="Competition 1Cluecross"/>
    <x v="2"/>
    <s v=" DTC"/>
    <d v="2021-06-24T00:00:00"/>
    <x v="1"/>
    <n v="0"/>
    <n v="-145.51950740000001"/>
  </r>
  <r>
    <s v="NonMedia"/>
    <s v="Incremental"/>
    <m/>
    <m/>
    <s v="Competition_1ClueCross"/>
    <s v="Competition 1Cluecross"/>
    <x v="2"/>
    <s v=" DTC"/>
    <d v="2021-06-25T00:00:00"/>
    <x v="1"/>
    <n v="0"/>
    <n v="-90.804172600000001"/>
  </r>
  <r>
    <s v="NonMedia"/>
    <s v="Incremental"/>
    <m/>
    <m/>
    <s v="Competition_1ClueCross"/>
    <s v="Competition 1Cluecross"/>
    <x v="2"/>
    <s v=" DTC"/>
    <d v="2021-06-26T00:00:00"/>
    <x v="1"/>
    <n v="0"/>
    <n v="-133.87794679999999"/>
  </r>
  <r>
    <s v="NonMedia"/>
    <s v="Incremental"/>
    <m/>
    <m/>
    <s v="Competition_1ClueCross"/>
    <s v="Competition 1Cluecross"/>
    <x v="2"/>
    <s v=" DTC"/>
    <d v="2021-06-27T00:00:00"/>
    <x v="1"/>
    <n v="0"/>
    <n v="-180.44418909999999"/>
  </r>
  <r>
    <s v="NonMedia"/>
    <s v="Incremental"/>
    <m/>
    <m/>
    <s v="Competition_1ClueCross"/>
    <s v="Competition 1Cluecross"/>
    <x v="2"/>
    <s v=" DTC"/>
    <d v="2021-06-28T00:00:00"/>
    <x v="1"/>
    <n v="0"/>
    <n v="-228.1745876"/>
  </r>
  <r>
    <s v="NonMedia"/>
    <s v="Incremental"/>
    <m/>
    <m/>
    <s v="Competition_1ClueCross"/>
    <s v="Competition 1Cluecross"/>
    <x v="2"/>
    <s v=" DTC"/>
    <d v="2021-06-29T00:00:00"/>
    <x v="1"/>
    <n v="0"/>
    <n v="-158.32522399999999"/>
  </r>
  <r>
    <s v="NonMedia"/>
    <s v="Incremental"/>
    <m/>
    <m/>
    <s v="Competition_1ClueCross"/>
    <s v="Competition 1Cluecross"/>
    <x v="2"/>
    <s v=" DTC"/>
    <d v="2021-06-30T00:00:00"/>
    <x v="1"/>
    <n v="0"/>
    <n v="-91.968328600000007"/>
  </r>
  <r>
    <s v="NonMedia"/>
    <s v="Incremental"/>
    <m/>
    <m/>
    <s v="Competition_1ClueCross"/>
    <s v="Competition 1Cluecross"/>
    <x v="2"/>
    <s v=" DTC"/>
    <d v="2021-07-01T00:00:00"/>
    <x v="1"/>
    <n v="0"/>
    <n v="-81.256456600000007"/>
  </r>
  <r>
    <s v="NonMedia"/>
    <s v="Incremental"/>
    <m/>
    <m/>
    <s v="Competition_1ClueCross"/>
    <s v="Competition 1Cluecross"/>
    <x v="2"/>
    <s v=" DTC"/>
    <d v="2021-07-02T00:00:00"/>
    <x v="1"/>
    <n v="0"/>
    <n v="-72.993088200000003"/>
  </r>
  <r>
    <s v="NonMedia"/>
    <s v="Incremental"/>
    <m/>
    <m/>
    <s v="Competition_1ClueCross"/>
    <s v="Competition 1Cluecross"/>
    <x v="2"/>
    <s v=" DTC"/>
    <d v="2021-07-03T00:00:00"/>
    <x v="1"/>
    <n v="0"/>
    <n v="-101.9148778"/>
  </r>
  <r>
    <s v="NonMedia"/>
    <s v="Incremental"/>
    <m/>
    <m/>
    <s v="Competition_1ClueCross"/>
    <s v="Competition 1Cluecross"/>
    <x v="2"/>
    <s v=" DTC"/>
    <d v="2021-07-04T00:00:00"/>
    <x v="1"/>
    <n v="0"/>
    <n v="-67.484175800000003"/>
  </r>
  <r>
    <s v="NonMedia"/>
    <s v="Incremental"/>
    <m/>
    <m/>
    <s v="Competition_1ClueCross"/>
    <s v="Competition 1Cluecross"/>
    <x v="2"/>
    <s v=" DTC"/>
    <d v="2021-07-05T00:00:00"/>
    <x v="1"/>
    <n v="0"/>
    <n v="-79.879228499999996"/>
  </r>
  <r>
    <s v="NonMedia"/>
    <s v="Incremental"/>
    <m/>
    <m/>
    <s v="Competition_1ClueCross"/>
    <s v="Competition 1Cluecross"/>
    <x v="2"/>
    <s v=" DTC"/>
    <d v="2021-07-06T00:00:00"/>
    <x v="1"/>
    <n v="0"/>
    <n v="-66.106947700000006"/>
  </r>
  <r>
    <s v="NonMedia"/>
    <s v="Incremental"/>
    <m/>
    <m/>
    <s v="Competition_1ClueCross"/>
    <s v="Competition 1Cluecross"/>
    <x v="2"/>
    <s v=" DTC"/>
    <d v="2021-07-07T00:00:00"/>
    <x v="1"/>
    <n v="0"/>
    <n v="-72.993088200000003"/>
  </r>
  <r>
    <s v="NonMedia"/>
    <s v="Incremental"/>
    <m/>
    <m/>
    <s v="Competition_1ClueCross"/>
    <s v="Competition 1Cluecross"/>
    <x v="2"/>
    <s v=" DTC"/>
    <d v="2021-07-08T00:00:00"/>
    <x v="1"/>
    <n v="0"/>
    <n v="-81.256456600000007"/>
  </r>
  <r>
    <s v="NonMedia"/>
    <s v="Incremental"/>
    <m/>
    <m/>
    <s v="Competition_1ClueCross"/>
    <s v="Competition 1Cluecross"/>
    <x v="2"/>
    <s v=" DTC"/>
    <d v="2021-07-09T00:00:00"/>
    <x v="1"/>
    <n v="0"/>
    <n v="-257.54165060000003"/>
  </r>
  <r>
    <s v="NonMedia"/>
    <s v="Incremental"/>
    <m/>
    <m/>
    <s v="Competition_1ClueCross"/>
    <s v="Competition 1Cluecross"/>
    <x v="2"/>
    <s v=" DTC"/>
    <d v="2021-07-10T00:00:00"/>
    <x v="1"/>
    <n v="0"/>
    <n v="-469.63477460000001"/>
  </r>
  <r>
    <s v="NonMedia"/>
    <s v="Incremental"/>
    <m/>
    <m/>
    <s v="Competition_1ClueCross"/>
    <s v="Competition 1Cluecross"/>
    <x v="2"/>
    <s v=" DTC"/>
    <d v="2021-07-11T00:00:00"/>
    <x v="1"/>
    <n v="0"/>
    <n v="-359.4565283"/>
  </r>
  <r>
    <s v="NonMedia"/>
    <s v="Incremental"/>
    <m/>
    <m/>
    <s v="Competition_1ClueCross"/>
    <s v="Competition 1Cluecross"/>
    <x v="2"/>
    <s v=" DTC"/>
    <d v="2021-07-12T00:00:00"/>
    <x v="1"/>
    <n v="0"/>
    <n v="-425.56347620000003"/>
  </r>
  <r>
    <s v="NonMedia"/>
    <s v="Incremental"/>
    <m/>
    <m/>
    <s v="Competition_1ClueCross"/>
    <s v="Competition 1Cluecross"/>
    <x v="2"/>
    <s v=" DTC"/>
    <d v="2021-07-13T00:00:00"/>
    <x v="1"/>
    <n v="0"/>
    <n v="-443.46744109999997"/>
  </r>
  <r>
    <s v="NonMedia"/>
    <s v="Incremental"/>
    <m/>
    <m/>
    <s v="Competition_1ClueCross"/>
    <s v="Competition 1Cluecross"/>
    <x v="2"/>
    <s v=" DTC"/>
    <d v="2021-07-14T00:00:00"/>
    <x v="1"/>
    <n v="0"/>
    <n v="-440.71298489999998"/>
  </r>
  <r>
    <s v="NonMedia"/>
    <s v="Incremental"/>
    <m/>
    <m/>
    <s v="Competition_1ClueCross"/>
    <s v="Competition 1Cluecross"/>
    <x v="2"/>
    <s v=" DTC"/>
    <d v="2021-07-15T00:00:00"/>
    <x v="1"/>
    <n v="0"/>
    <n v="-420.05456379999998"/>
  </r>
  <r>
    <s v="NonMedia"/>
    <s v="Incremental"/>
    <m/>
    <m/>
    <s v="Competition_1ClueCross"/>
    <s v="Competition 1Cluecross"/>
    <x v="2"/>
    <s v=" DTC"/>
    <d v="2021-07-16T00:00:00"/>
    <x v="1"/>
    <n v="0"/>
    <n v="-447.59912539999999"/>
  </r>
  <r>
    <s v="NonMedia"/>
    <s v="Incremental"/>
    <m/>
    <m/>
    <s v="Competition_1ClueCross"/>
    <s v="Competition 1Cluecross"/>
    <x v="2"/>
    <s v=" DTC"/>
    <d v="2021-07-17T00:00:00"/>
    <x v="1"/>
    <n v="0"/>
    <n v="-364.96544069999999"/>
  </r>
  <r>
    <s v="NonMedia"/>
    <s v="Incremental"/>
    <m/>
    <m/>
    <s v="Competition_1ClueCross"/>
    <s v="Competition 1Cluecross"/>
    <x v="2"/>
    <s v=" DTC"/>
    <d v="2021-07-18T00:00:00"/>
    <x v="1"/>
    <n v="0"/>
    <n v="-345.68424759999999"/>
  </r>
  <r>
    <s v="NonMedia"/>
    <s v="Incremental"/>
    <m/>
    <m/>
    <s v="Competition_1ClueCross"/>
    <s v="Competition 1Cluecross"/>
    <x v="2"/>
    <s v=" DTC"/>
    <d v="2021-07-19T00:00:00"/>
    <x v="1"/>
    <n v="0"/>
    <n v="-341.55256329999997"/>
  </r>
  <r>
    <s v="NonMedia"/>
    <s v="Incremental"/>
    <m/>
    <m/>
    <s v="Competition_1ClueCross"/>
    <s v="Competition 1Cluecross"/>
    <x v="2"/>
    <s v=" DTC"/>
    <d v="2021-07-20T00:00:00"/>
    <x v="1"/>
    <n v="0"/>
    <n v="-319.51691410000001"/>
  </r>
  <r>
    <s v="NonMedia"/>
    <s v="Incremental"/>
    <m/>
    <m/>
    <s v="Competition_1ClueCross"/>
    <s v="Competition 1Cluecross"/>
    <x v="2"/>
    <s v=" DTC"/>
    <d v="2021-07-21T00:00:00"/>
    <x v="1"/>
    <n v="0"/>
    <n v="-330.53473869999999"/>
  </r>
  <r>
    <s v="NonMedia"/>
    <s v="Incremental"/>
    <m/>
    <m/>
    <s v="Competition_1ClueCross"/>
    <s v="Competition 1Cluecross"/>
    <x v="2"/>
    <s v=" DTC"/>
    <d v="2021-07-22T00:00:00"/>
    <x v="1"/>
    <n v="0"/>
    <n v="-355.32484419999997"/>
  </r>
  <r>
    <s v="NonMedia"/>
    <s v="Incremental"/>
    <m/>
    <m/>
    <s v="Competition_1ClueCross"/>
    <s v="Competition 1Cluecross"/>
    <x v="2"/>
    <s v=" DTC"/>
    <d v="2021-07-23T00:00:00"/>
    <x v="1"/>
    <n v="0"/>
    <n v="-329.15751060000002"/>
  </r>
  <r>
    <s v="NonMedia"/>
    <s v="Incremental"/>
    <m/>
    <m/>
    <s v="Competition_1ClueCross"/>
    <s v="Competition 1Cluecross"/>
    <x v="2"/>
    <s v=" DTC"/>
    <d v="2021-07-24T00:00:00"/>
    <x v="1"/>
    <n v="0"/>
    <n v="-286.4634403"/>
  </r>
  <r>
    <s v="NonMedia"/>
    <s v="Incremental"/>
    <m/>
    <m/>
    <s v="Competition_1ClueCross"/>
    <s v="Competition 1Cluecross"/>
    <x v="2"/>
    <s v=" DTC"/>
    <d v="2021-07-25T00:00:00"/>
    <x v="1"/>
    <n v="0"/>
    <n v="-300.23572100000001"/>
  </r>
  <r>
    <s v="NonMedia"/>
    <s v="Incremental"/>
    <m/>
    <m/>
    <s v="Competition_1ClueCross"/>
    <s v="Competition 1Cluecross"/>
    <x v="2"/>
    <s v=" DTC"/>
    <d v="2021-07-26T00:00:00"/>
    <x v="1"/>
    <n v="0"/>
    <n v="-287.8406683"/>
  </r>
  <r>
    <s v="NonMedia"/>
    <s v="Incremental"/>
    <m/>
    <m/>
    <s v="Competition_1ClueCross"/>
    <s v="Competition 1Cluecross"/>
    <x v="2"/>
    <s v=" DTC"/>
    <d v="2021-07-27T00:00:00"/>
    <x v="1"/>
    <n v="0"/>
    <n v="-239.6376855"/>
  </r>
  <r>
    <s v="NonMedia"/>
    <s v="Incremental"/>
    <m/>
    <m/>
    <s v="Competition_1ClueCross"/>
    <s v="Competition 1Cluecross"/>
    <x v="2"/>
    <s v=" DTC"/>
    <d v="2021-07-28T00:00:00"/>
    <x v="1"/>
    <n v="0"/>
    <n v="-224.48817679999999"/>
  </r>
  <r>
    <s v="NonMedia"/>
    <s v="Incremental"/>
    <m/>
    <m/>
    <s v="Competition_1ClueCross"/>
    <s v="Competition 1Cluecross"/>
    <x v="2"/>
    <s v=" DTC"/>
    <d v="2021-07-29T00:00:00"/>
    <x v="1"/>
    <n v="0"/>
    <n v="-218.97926440000001"/>
  </r>
  <r>
    <s v="NonMedia"/>
    <s v="Incremental"/>
    <m/>
    <m/>
    <s v="Competition_1ClueCross"/>
    <s v="Competition 1Cluecross"/>
    <x v="2"/>
    <s v=" DTC"/>
    <d v="2021-07-30T00:00:00"/>
    <x v="1"/>
    <n v="0"/>
    <n v="-207.96143979999999"/>
  </r>
  <r>
    <s v="NonMedia"/>
    <s v="Incremental"/>
    <m/>
    <m/>
    <s v="Competition_1ClueCross"/>
    <s v="Competition 1Cluecross"/>
    <x v="2"/>
    <s v=" DTC"/>
    <d v="2021-07-31T00:00:00"/>
    <x v="1"/>
    <n v="0"/>
    <n v="-179.03965020000001"/>
  </r>
  <r>
    <s v="NonMedia"/>
    <s v="Incremental"/>
    <m/>
    <m/>
    <s v="Competition_1ClueCross"/>
    <s v="Competition 1Cluecross"/>
    <x v="2"/>
    <s v=" DTC"/>
    <d v="2021-08-01T00:00:00"/>
    <x v="1"/>
    <n v="0"/>
    <n v="-169.02091669999999"/>
  </r>
  <r>
    <s v="NonMedia"/>
    <s v="Incremental"/>
    <m/>
    <m/>
    <s v="Competition_1ClueCross"/>
    <s v="Competition 1Cluecross"/>
    <x v="2"/>
    <s v=" DTC"/>
    <d v="2021-08-02T00:00:00"/>
    <x v="1"/>
    <n v="0"/>
    <n v="-211.9262263"/>
  </r>
  <r>
    <s v="NonMedia"/>
    <s v="Incremental"/>
    <m/>
    <m/>
    <s v="Competition_1ClueCross"/>
    <s v="Competition 1Cluecross"/>
    <x v="2"/>
    <s v=" DTC"/>
    <d v="2021-08-03T00:00:00"/>
    <x v="1"/>
    <n v="0"/>
    <n v="-286.03539740000002"/>
  </r>
  <r>
    <s v="NonMedia"/>
    <s v="Incremental"/>
    <m/>
    <m/>
    <s v="Competition_1ClueCross"/>
    <s v="Competition 1Cluecross"/>
    <x v="2"/>
    <s v=" DTC"/>
    <d v="2021-08-04T00:00:00"/>
    <x v="1"/>
    <n v="0"/>
    <n v="-310.73845440000002"/>
  </r>
  <r>
    <s v="NonMedia"/>
    <s v="Incremental"/>
    <m/>
    <m/>
    <s v="Competition_1ClueCross"/>
    <s v="Competition 1Cluecross"/>
    <x v="2"/>
    <s v=" DTC"/>
    <d v="2021-08-05T00:00:00"/>
    <x v="1"/>
    <n v="0"/>
    <n v="-440.75454430000002"/>
  </r>
  <r>
    <s v="NonMedia"/>
    <s v="Incremental"/>
    <m/>
    <m/>
    <s v="Competition_1ClueCross"/>
    <s v="Competition 1Cluecross"/>
    <x v="2"/>
    <s v=" DTC"/>
    <d v="2021-08-06T00:00:00"/>
    <x v="1"/>
    <n v="0"/>
    <n v="-401.74971729999999"/>
  </r>
  <r>
    <s v="NonMedia"/>
    <s v="Incremental"/>
    <m/>
    <m/>
    <s v="Competition_1ClueCross"/>
    <s v="Competition 1Cluecross"/>
    <x v="2"/>
    <s v=" DTC"/>
    <d v="2021-08-07T00:00:00"/>
    <x v="1"/>
    <n v="0"/>
    <n v="-396.54907370000001"/>
  </r>
  <r>
    <s v="NonMedia"/>
    <s v="Incremental"/>
    <m/>
    <m/>
    <s v="Competition_1ClueCross"/>
    <s v="Competition 1Cluecross"/>
    <x v="2"/>
    <s v=" DTC"/>
    <d v="2021-08-08T00:00:00"/>
    <x v="1"/>
    <n v="0"/>
    <n v="-635.77867890000005"/>
  </r>
  <r>
    <s v="NonMedia"/>
    <s v="Incremental"/>
    <m/>
    <m/>
    <s v="Competition_1ClueCross"/>
    <s v="Competition 1Cluecross"/>
    <x v="2"/>
    <s v=" DTC"/>
    <d v="2021-08-09T00:00:00"/>
    <x v="1"/>
    <n v="0"/>
    <n v="-401.74971729999999"/>
  </r>
  <r>
    <s v="NonMedia"/>
    <s v="Incremental"/>
    <m/>
    <m/>
    <s v="Competition_1ClueCross"/>
    <s v="Competition 1Cluecross"/>
    <x v="2"/>
    <s v=" DTC"/>
    <d v="2021-08-10T00:00:00"/>
    <x v="1"/>
    <n v="0"/>
    <n v="-326.34038520000001"/>
  </r>
  <r>
    <s v="NonMedia"/>
    <s v="Incremental"/>
    <m/>
    <m/>
    <s v="Competition_1ClueCross"/>
    <s v="Competition 1Cluecross"/>
    <x v="2"/>
    <s v=" DTC"/>
    <d v="2021-08-11T00:00:00"/>
    <x v="1"/>
    <n v="0"/>
    <n v="-323.74006350000002"/>
  </r>
  <r>
    <s v="NonMedia"/>
    <s v="Incremental"/>
    <m/>
    <m/>
    <s v="Competition_1ClueCross"/>
    <s v="Competition 1Cluecross"/>
    <x v="2"/>
    <s v=" DTC"/>
    <d v="2021-08-12T00:00:00"/>
    <x v="1"/>
    <n v="0"/>
    <n v="-321.1397417"/>
  </r>
  <r>
    <s v="NonMedia"/>
    <s v="Incremental"/>
    <m/>
    <m/>
    <s v="Competition_1ClueCross"/>
    <s v="Competition 1Cluecross"/>
    <x v="2"/>
    <s v=" DTC"/>
    <d v="2021-08-13T00:00:00"/>
    <x v="1"/>
    <n v="0"/>
    <n v="-351.04344229999998"/>
  </r>
  <r>
    <s v="NonMedia"/>
    <s v="Incremental"/>
    <m/>
    <m/>
    <s v="Competition_1ClueCross"/>
    <s v="Competition 1Cluecross"/>
    <x v="2"/>
    <s v=" DTC"/>
    <d v="2021-08-14T00:00:00"/>
    <x v="1"/>
    <n v="0"/>
    <n v="-328.94070699999997"/>
  </r>
  <r>
    <s v="NonMedia"/>
    <s v="Incremental"/>
    <m/>
    <m/>
    <s v="Competition_1ClueCross"/>
    <s v="Competition 1Cluecross"/>
    <x v="2"/>
    <s v=" DTC"/>
    <d v="2021-08-15T00:00:00"/>
    <x v="1"/>
    <n v="0"/>
    <n v="-331.54102879999999"/>
  </r>
  <r>
    <s v="NonMedia"/>
    <s v="Incremental"/>
    <m/>
    <m/>
    <s v="Competition_1ClueCross"/>
    <s v="Competition 1Cluecross"/>
    <x v="2"/>
    <s v=" DTC"/>
    <d v="2021-08-16T00:00:00"/>
    <x v="1"/>
    <n v="0"/>
    <n v="-383.5474648"/>
  </r>
  <r>
    <s v="NonMedia"/>
    <s v="Incremental"/>
    <m/>
    <m/>
    <s v="Competition_1ClueCross"/>
    <s v="Competition 1Cluecross"/>
    <x v="2"/>
    <s v=" DTC"/>
    <d v="2021-08-17T00:00:00"/>
    <x v="1"/>
    <n v="0"/>
    <n v="-249.63089239999999"/>
  </r>
  <r>
    <s v="NonMedia"/>
    <s v="Incremental"/>
    <m/>
    <m/>
    <s v="Competition_1ClueCross"/>
    <s v="Competition 1Cluecross"/>
    <x v="2"/>
    <s v=" DTC"/>
    <d v="2021-08-18T00:00:00"/>
    <x v="1"/>
    <n v="0"/>
    <n v="-201.52493910000001"/>
  </r>
  <r>
    <s v="NonMedia"/>
    <s v="Incremental"/>
    <m/>
    <m/>
    <s v="Competition_1ClueCross"/>
    <s v="Competition 1Cluecross"/>
    <x v="2"/>
    <s v=" DTC"/>
    <d v="2021-08-19T00:00:00"/>
    <x v="1"/>
    <n v="0"/>
    <n v="-172.92139940000001"/>
  </r>
  <r>
    <s v="NonMedia"/>
    <s v="Incremental"/>
    <m/>
    <m/>
    <s v="Competition_1ClueCross"/>
    <s v="Competition 1Cluecross"/>
    <x v="2"/>
    <s v=" DTC"/>
    <d v="2021-08-20T00:00:00"/>
    <x v="1"/>
    <n v="0"/>
    <n v="-210.62606539999999"/>
  </r>
  <r>
    <s v="NonMedia"/>
    <s v="Incremental"/>
    <m/>
    <m/>
    <s v="Competition_1ClueCross"/>
    <s v="Competition 1Cluecross"/>
    <x v="2"/>
    <s v=" DTC"/>
    <d v="2021-08-21T00:00:00"/>
    <x v="1"/>
    <n v="0"/>
    <n v="-219.7271916"/>
  </r>
  <r>
    <s v="NonMedia"/>
    <s v="Incremental"/>
    <m/>
    <m/>
    <s v="Competition_1ClueCross"/>
    <s v="Competition 1Cluecross"/>
    <x v="2"/>
    <s v=" DTC"/>
    <d v="2021-08-22T00:00:00"/>
    <x v="1"/>
    <n v="0"/>
    <n v="-232.72880069999999"/>
  </r>
  <r>
    <s v="NonMedia"/>
    <s v="Incremental"/>
    <m/>
    <m/>
    <s v="Competition_1ClueCross"/>
    <s v="Competition 1Cluecross"/>
    <x v="2"/>
    <s v=" DTC"/>
    <d v="2021-08-23T00:00:00"/>
    <x v="1"/>
    <n v="0"/>
    <n v="-373.14617750000002"/>
  </r>
  <r>
    <s v="NonMedia"/>
    <s v="Incremental"/>
    <m/>
    <m/>
    <s v="Competition_1ClueCross"/>
    <s v="Competition 1Cluecross"/>
    <x v="2"/>
    <s v=" DTC"/>
    <d v="2021-08-24T00:00:00"/>
    <x v="1"/>
    <n v="0"/>
    <n v="-416.05148709999997"/>
  </r>
  <r>
    <s v="NonMedia"/>
    <s v="Incremental"/>
    <m/>
    <m/>
    <s v="Competition_1ClueCross"/>
    <s v="Competition 1Cluecross"/>
    <x v="2"/>
    <s v=" DTC"/>
    <d v="2021-08-25T00:00:00"/>
    <x v="1"/>
    <n v="0"/>
    <n v="-354.9439251"/>
  </r>
  <r>
    <s v="NonMedia"/>
    <s v="Incremental"/>
    <m/>
    <m/>
    <s v="Competition_1ClueCross"/>
    <s v="Competition 1Cluecross"/>
    <x v="2"/>
    <s v=" DTC"/>
    <d v="2021-08-26T00:00:00"/>
    <x v="1"/>
    <n v="0"/>
    <n v="-360.14456860000001"/>
  </r>
  <r>
    <s v="NonMedia"/>
    <s v="Incremental"/>
    <m/>
    <m/>
    <s v="Competition_1ClueCross"/>
    <s v="Competition 1Cluecross"/>
    <x v="2"/>
    <s v=" DTC"/>
    <d v="2021-08-27T00:00:00"/>
    <x v="1"/>
    <n v="0"/>
    <n v="-289.93588010000002"/>
  </r>
  <r>
    <s v="NonMedia"/>
    <s v="Incremental"/>
    <m/>
    <m/>
    <s v="Competition_1ClueCross"/>
    <s v="Competition 1Cluecross"/>
    <x v="2"/>
    <s v=" DTC"/>
    <d v="2021-08-28T00:00:00"/>
    <x v="1"/>
    <n v="0"/>
    <n v="-302.93748909999999"/>
  </r>
  <r>
    <s v="NonMedia"/>
    <s v="Incremental"/>
    <m/>
    <m/>
    <s v="Competition_1ClueCross"/>
    <s v="Competition 1Cluecross"/>
    <x v="2"/>
    <s v=" DTC"/>
    <d v="2021-08-29T00:00:00"/>
    <x v="1"/>
    <n v="0"/>
    <n v="-267.83314480000001"/>
  </r>
  <r>
    <s v="NonMedia"/>
    <s v="Incremental"/>
    <m/>
    <m/>
    <s v="Competition_1ClueCross"/>
    <s v="Competition 1Cluecross"/>
    <x v="2"/>
    <s v=" DTC"/>
    <d v="2021-08-30T00:00:00"/>
    <x v="1"/>
    <n v="0"/>
    <n v="-295.13652380000002"/>
  </r>
  <r>
    <s v="NonMedia"/>
    <s v="Incremental"/>
    <m/>
    <m/>
    <s v="Competition_1ClueCross"/>
    <s v="Competition 1Cluecross"/>
    <x v="2"/>
    <s v=" DTC"/>
    <d v="2021-08-31T00:00:00"/>
    <x v="1"/>
    <n v="0"/>
    <n v="-321.1397417"/>
  </r>
  <r>
    <s v="NonMedia"/>
    <s v="Incremental"/>
    <m/>
    <m/>
    <s v="Competition_1ClueCross"/>
    <s v="Competition 1Cluecross"/>
    <x v="2"/>
    <s v=" DTC"/>
    <d v="2021-09-01T00:00:00"/>
    <x v="1"/>
    <n v="0"/>
    <n v="-80.910392999999999"/>
  </r>
  <r>
    <s v="NonMedia"/>
    <s v="Incremental"/>
    <m/>
    <m/>
    <s v="Competition_1ClueCross"/>
    <s v="Competition 1Cluecross"/>
    <x v="2"/>
    <s v=" DTC"/>
    <d v="2021-09-02T00:00:00"/>
    <x v="1"/>
    <n v="0"/>
    <n v="-121.3655895"/>
  </r>
  <r>
    <s v="NonMedia"/>
    <s v="Incremental"/>
    <m/>
    <m/>
    <s v="Competition_1ClueCross"/>
    <s v="Competition 1Cluecross"/>
    <x v="2"/>
    <s v=" DTC"/>
    <d v="2021-09-03T00:00:00"/>
    <x v="1"/>
    <n v="0"/>
    <n v="-77.539126600000003"/>
  </r>
  <r>
    <s v="NonMedia"/>
    <s v="Incremental"/>
    <m/>
    <m/>
    <s v="Competition_1ClueCross"/>
    <s v="Competition 1Cluecross"/>
    <x v="2"/>
    <s v=" DTC"/>
    <d v="2021-09-04T00:00:00"/>
    <x v="1"/>
    <n v="0"/>
    <n v="-107.88052399999999"/>
  </r>
  <r>
    <s v="NonMedia"/>
    <s v="Incremental"/>
    <m/>
    <m/>
    <s v="Competition_1ClueCross"/>
    <s v="Competition 1Cluecross"/>
    <x v="2"/>
    <s v=" DTC"/>
    <d v="2021-09-05T00:00:00"/>
    <x v="1"/>
    <n v="0"/>
    <n v="-97.7667249"/>
  </r>
  <r>
    <s v="NonMedia"/>
    <s v="Incremental"/>
    <m/>
    <m/>
    <s v="Competition_1ClueCross"/>
    <s v="Competition 1Cluecross"/>
    <x v="2"/>
    <s v=" DTC"/>
    <d v="2021-09-06T00:00:00"/>
    <x v="1"/>
    <n v="0"/>
    <n v="-119.67995620000001"/>
  </r>
  <r>
    <s v="NonMedia"/>
    <s v="Incremental"/>
    <m/>
    <m/>
    <s v="Competition_1ClueCross"/>
    <s v="Competition 1Cluecross"/>
    <x v="2"/>
    <s v=" DTC"/>
    <d v="2021-09-07T00:00:00"/>
    <x v="1"/>
    <n v="0"/>
    <n v="-369.15366790000002"/>
  </r>
  <r>
    <s v="NonMedia"/>
    <s v="Incremental"/>
    <m/>
    <m/>
    <s v="Competition_1ClueCross"/>
    <s v="Competition 1Cluecross"/>
    <x v="2"/>
    <s v=" DTC"/>
    <d v="2021-09-08T00:00:00"/>
    <x v="1"/>
    <n v="0"/>
    <n v="-338.81227059999998"/>
  </r>
  <r>
    <s v="NonMedia"/>
    <s v="Incremental"/>
    <m/>
    <m/>
    <s v="Competition_1ClueCross"/>
    <s v="Competition 1Cluecross"/>
    <x v="2"/>
    <s v=" DTC"/>
    <d v="2021-09-09T00:00:00"/>
    <x v="1"/>
    <n v="0"/>
    <n v="-315.21340600000002"/>
  </r>
  <r>
    <s v="NonMedia"/>
    <s v="Incremental"/>
    <m/>
    <m/>
    <s v="Competition_1ClueCross"/>
    <s v="Competition 1Cluecross"/>
    <x v="2"/>
    <s v=" DTC"/>
    <d v="2021-09-10T00:00:00"/>
    <x v="1"/>
    <n v="0"/>
    <n v="-150.0213536"/>
  </r>
  <r>
    <s v="NonMedia"/>
    <s v="Incremental"/>
    <m/>
    <m/>
    <s v="Competition_1ClueCross"/>
    <s v="Competition 1Cluecross"/>
    <x v="2"/>
    <s v=" DTC"/>
    <d v="2021-09-11T00:00:00"/>
    <x v="1"/>
    <n v="0"/>
    <n v="-262.95877710000002"/>
  </r>
  <r>
    <s v="NonMedia"/>
    <s v="Incremental"/>
    <m/>
    <m/>
    <s v="Competition_1ClueCross"/>
    <s v="Competition 1Cluecross"/>
    <x v="2"/>
    <s v=" DTC"/>
    <d v="2021-09-12T00:00:00"/>
    <x v="1"/>
    <n v="0"/>
    <n v="-323.64157180000001"/>
  </r>
  <r>
    <s v="NonMedia"/>
    <s v="Incremental"/>
    <m/>
    <m/>
    <s v="Competition_1ClueCross"/>
    <s v="Competition 1Cluecross"/>
    <x v="2"/>
    <s v=" DTC"/>
    <d v="2021-09-13T00:00:00"/>
    <x v="1"/>
    <n v="0"/>
    <n v="-257.90187759999998"/>
  </r>
  <r>
    <s v="NonMedia"/>
    <s v="Incremental"/>
    <m/>
    <m/>
    <s v="Competition_1ClueCross"/>
    <s v="Competition 1Cluecross"/>
    <x v="2"/>
    <s v=" DTC"/>
    <d v="2021-09-14T00:00:00"/>
    <x v="1"/>
    <n v="0"/>
    <n v="-214.07541470000001"/>
  </r>
  <r>
    <s v="NonMedia"/>
    <s v="Incremental"/>
    <m/>
    <m/>
    <s v="Competition_1ClueCross"/>
    <s v="Competition 1Cluecross"/>
    <x v="2"/>
    <s v=" DTC"/>
    <d v="2021-09-15T00:00:00"/>
    <x v="1"/>
    <n v="0"/>
    <n v="-85.967292499999999"/>
  </r>
  <r>
    <s v="NonMedia"/>
    <s v="Incremental"/>
    <m/>
    <m/>
    <s v="Competition_1ClueCross"/>
    <s v="Competition 1Cluecross"/>
    <x v="2"/>
    <s v=" DTC"/>
    <d v="2021-09-16T00:00:00"/>
    <x v="1"/>
    <n v="0"/>
    <n v="-261.273144"/>
  </r>
  <r>
    <s v="NonMedia"/>
    <s v="Incremental"/>
    <m/>
    <m/>
    <s v="Competition_1ClueCross"/>
    <s v="Competition 1Cluecross"/>
    <x v="2"/>
    <s v=" DTC"/>
    <d v="2021-09-17T00:00:00"/>
    <x v="1"/>
    <n v="0"/>
    <n v="-268.01567669999997"/>
  </r>
  <r>
    <s v="NonMedia"/>
    <s v="Incremental"/>
    <m/>
    <m/>
    <s v="Competition_1ClueCross"/>
    <s v="Competition 1Cluecross"/>
    <x v="2"/>
    <s v=" DTC"/>
    <d v="2021-09-18T00:00:00"/>
    <x v="1"/>
    <n v="0"/>
    <n v="-252.844978"/>
  </r>
  <r>
    <s v="NonMedia"/>
    <s v="Incremental"/>
    <m/>
    <m/>
    <s v="Competition_1ClueCross"/>
    <s v="Competition 1Cluecross"/>
    <x v="2"/>
    <s v=" DTC"/>
    <d v="2021-09-19T00:00:00"/>
    <x v="1"/>
    <n v="0"/>
    <n v="-313.52777270000001"/>
  </r>
  <r>
    <s v="NonMedia"/>
    <s v="Incremental"/>
    <m/>
    <m/>
    <s v="Competition_1ClueCross"/>
    <s v="Competition 1Cluecross"/>
    <x v="2"/>
    <s v=" DTC"/>
    <d v="2021-09-20T00:00:00"/>
    <x v="1"/>
    <n v="0"/>
    <n v="-251.15934480000001"/>
  </r>
  <r>
    <s v="NonMedia"/>
    <s v="Incremental"/>
    <m/>
    <m/>
    <s v="Competition_1ClueCross"/>
    <s v="Competition 1Cluecross"/>
    <x v="2"/>
    <s v=" DTC"/>
    <d v="2021-09-21T00:00:00"/>
    <x v="1"/>
    <n v="0"/>
    <n v="-303.41397360000002"/>
  </r>
  <r>
    <s v="NonMedia"/>
    <s v="Incremental"/>
    <m/>
    <m/>
    <s v="Competition_1ClueCross"/>
    <s v="Competition 1Cluecross"/>
    <x v="2"/>
    <s v=" DTC"/>
    <d v="2021-09-22T00:00:00"/>
    <x v="1"/>
    <n v="0"/>
    <n v="-234.30301299999999"/>
  </r>
  <r>
    <s v="NonMedia"/>
    <s v="Incremental"/>
    <m/>
    <m/>
    <s v="Competition_1ClueCross"/>
    <s v="Competition 1Cluecross"/>
    <x v="2"/>
    <s v=" DTC"/>
    <d v="2021-09-23T00:00:00"/>
    <x v="1"/>
    <n v="0"/>
    <n v="-207.33288200000001"/>
  </r>
  <r>
    <s v="NonMedia"/>
    <s v="Incremental"/>
    <m/>
    <m/>
    <s v="Competition_1ClueCross"/>
    <s v="Competition 1Cluecross"/>
    <x v="2"/>
    <s v=" DTC"/>
    <d v="2021-09-24T00:00:00"/>
    <x v="1"/>
    <n v="0"/>
    <n v="-321.95593869999999"/>
  </r>
  <r>
    <s v="NonMedia"/>
    <s v="Incremental"/>
    <m/>
    <m/>
    <s v="Competition_1ClueCross"/>
    <s v="Competition 1Cluecross"/>
    <x v="2"/>
    <s v=" DTC"/>
    <d v="2021-09-25T00:00:00"/>
    <x v="1"/>
    <n v="0"/>
    <n v="-328.69847149999998"/>
  </r>
  <r>
    <s v="NonMedia"/>
    <s v="Incremental"/>
    <m/>
    <m/>
    <s v="Competition_1ClueCross"/>
    <s v="Competition 1Cluecross"/>
    <x v="2"/>
    <s v=" DTC"/>
    <d v="2021-09-26T00:00:00"/>
    <x v="1"/>
    <n v="0"/>
    <n v="-355.66860250000002"/>
  </r>
  <r>
    <s v="NonMedia"/>
    <s v="Incremental"/>
    <m/>
    <m/>
    <s v="Competition_1ClueCross"/>
    <s v="Competition 1Cluecross"/>
    <x v="2"/>
    <s v=" DTC"/>
    <d v="2021-09-27T00:00:00"/>
    <x v="1"/>
    <n v="0"/>
    <n v="-348.92606970000003"/>
  </r>
  <r>
    <s v="NonMedia"/>
    <s v="Incremental"/>
    <m/>
    <m/>
    <s v="Competition_1ClueCross"/>
    <s v="Competition 1Cluecross"/>
    <x v="2"/>
    <s v=" DTC"/>
    <d v="2021-09-28T00:00:00"/>
    <x v="1"/>
    <n v="0"/>
    <n v="-370.8393011"/>
  </r>
  <r>
    <s v="NonMedia"/>
    <s v="Incremental"/>
    <m/>
    <m/>
    <s v="Competition_1ClueCross"/>
    <s v="Competition 1Cluecross"/>
    <x v="2"/>
    <s v=" DTC"/>
    <d v="2021-09-29T00:00:00"/>
    <x v="1"/>
    <n v="0"/>
    <n v="-418.03703030000003"/>
  </r>
  <r>
    <s v="NonMedia"/>
    <s v="Incremental"/>
    <m/>
    <m/>
    <s v="Competition_1ClueCross"/>
    <s v="Competition 1Cluecross"/>
    <x v="2"/>
    <s v=" DTC"/>
    <d v="2021-09-30T00:00:00"/>
    <x v="1"/>
    <n v="0"/>
    <n v="-455.1209604"/>
  </r>
  <r>
    <s v="NonMedia"/>
    <s v="Incremental"/>
    <m/>
    <m/>
    <s v="Competition_TriviaStar"/>
    <s v="Competition Triviastar"/>
    <x v="3"/>
    <s v=" DTC"/>
    <d v="2021-03-01T00:00:00"/>
    <x v="0"/>
    <s v="Pre"/>
    <n v="-2462.3622866999999"/>
  </r>
  <r>
    <s v="NonMedia"/>
    <s v="Incremental"/>
    <m/>
    <m/>
    <s v="Competition_TriviaStar"/>
    <s v="Competition Triviastar"/>
    <x v="3"/>
    <s v=" DTC"/>
    <d v="2021-03-02T00:00:00"/>
    <x v="0"/>
    <s v="Pre"/>
    <n v="-2267.6843196999998"/>
  </r>
  <r>
    <s v="NonMedia"/>
    <s v="Incremental"/>
    <m/>
    <m/>
    <s v="Competition_TriviaStar"/>
    <s v="Competition Triviastar"/>
    <x v="3"/>
    <s v=" DTC"/>
    <d v="2021-03-03T00:00:00"/>
    <x v="0"/>
    <s v="Pre"/>
    <n v="-2554.2586603999998"/>
  </r>
  <r>
    <s v="NonMedia"/>
    <s v="Incremental"/>
    <m/>
    <m/>
    <s v="Competition_TriviaStar"/>
    <s v="Competition Triviastar"/>
    <x v="3"/>
    <s v=" DTC"/>
    <d v="2021-03-04T00:00:00"/>
    <x v="0"/>
    <s v="Pre"/>
    <n v="-3277.0791124000002"/>
  </r>
  <r>
    <s v="NonMedia"/>
    <s v="Incremental"/>
    <m/>
    <m/>
    <s v="Competition_TriviaStar"/>
    <s v="Competition Triviastar"/>
    <x v="3"/>
    <s v=" DTC"/>
    <d v="2021-03-05T00:00:00"/>
    <x v="0"/>
    <s v="Pre"/>
    <n v="-3370.6501352999999"/>
  </r>
  <r>
    <s v="NonMedia"/>
    <s v="Incremental"/>
    <m/>
    <m/>
    <s v="Competition_TriviaStar"/>
    <s v="Competition Triviastar"/>
    <x v="3"/>
    <s v=" DTC"/>
    <d v="2021-03-06T00:00:00"/>
    <x v="0"/>
    <s v="Pre"/>
    <n v="-4246.2823248000004"/>
  </r>
  <r>
    <s v="NonMedia"/>
    <s v="Incremental"/>
    <m/>
    <m/>
    <s v="Competition_TriviaStar"/>
    <s v="Competition Triviastar"/>
    <x v="3"/>
    <s v=" DTC"/>
    <d v="2021-03-07T00:00:00"/>
    <x v="0"/>
    <s v="Pre"/>
    <n v="-4899.8141668999997"/>
  </r>
  <r>
    <s v="NonMedia"/>
    <s v="Incremental"/>
    <m/>
    <m/>
    <s v="Competition_TriviaStar"/>
    <s v="Competition Triviastar"/>
    <x v="3"/>
    <s v=" DTC"/>
    <d v="2021-03-08T00:00:00"/>
    <x v="0"/>
    <s v="Pre"/>
    <n v="-3466.5238008000001"/>
  </r>
  <r>
    <s v="NonMedia"/>
    <s v="Incremental"/>
    <m/>
    <m/>
    <s v="Competition_TriviaStar"/>
    <s v="Competition Triviastar"/>
    <x v="3"/>
    <s v=" DTC"/>
    <d v="2021-03-09T00:00:00"/>
    <x v="0"/>
    <s v="Pre"/>
    <n v="-3519.0659188"/>
  </r>
  <r>
    <s v="NonMedia"/>
    <s v="Incremental"/>
    <m/>
    <m/>
    <s v="Competition_TriviaStar"/>
    <s v="Competition Triviastar"/>
    <x v="3"/>
    <s v=" DTC"/>
    <d v="2021-03-10T00:00:00"/>
    <x v="0"/>
    <s v="Pre"/>
    <n v="-3896.0713151999998"/>
  </r>
  <r>
    <s v="NonMedia"/>
    <s v="Incremental"/>
    <m/>
    <m/>
    <s v="Competition_TriviaStar"/>
    <s v="Competition Triviastar"/>
    <x v="3"/>
    <s v=" DTC"/>
    <d v="2021-03-11T00:00:00"/>
    <x v="0"/>
    <s v="Pre"/>
    <n v="-4320.5948821000002"/>
  </r>
  <r>
    <s v="NonMedia"/>
    <s v="Incremental"/>
    <m/>
    <m/>
    <s v="Competition_TriviaStar"/>
    <s v="Competition Triviastar"/>
    <x v="3"/>
    <s v=" DTC"/>
    <d v="2021-03-12T00:00:00"/>
    <x v="0"/>
    <s v="Pre"/>
    <n v="-5023.7382061999997"/>
  </r>
  <r>
    <s v="NonMedia"/>
    <s v="Incremental"/>
    <m/>
    <m/>
    <s v="Competition_TriviaStar"/>
    <s v="Competition Triviastar"/>
    <x v="3"/>
    <s v=" DTC"/>
    <d v="2021-03-13T00:00:00"/>
    <x v="0"/>
    <s v="Pre"/>
    <n v="-5248.5598584999998"/>
  </r>
  <r>
    <s v="NonMedia"/>
    <s v="Incremental"/>
    <m/>
    <m/>
    <s v="Competition_TriviaStar"/>
    <s v="Competition Triviastar"/>
    <x v="3"/>
    <s v=" DTC"/>
    <d v="2021-03-14T00:00:00"/>
    <x v="0"/>
    <s v="Pre"/>
    <n v="-5133.6370586000003"/>
  </r>
  <r>
    <s v="NonMedia"/>
    <s v="Incremental"/>
    <m/>
    <m/>
    <s v="Competition_TriviaStar"/>
    <s v="Competition Triviastar"/>
    <x v="3"/>
    <s v=" DTC"/>
    <d v="2021-03-15T00:00:00"/>
    <x v="0"/>
    <s v="Pre"/>
    <n v="-3982.1064167999998"/>
  </r>
  <r>
    <s v="NonMedia"/>
    <s v="Incremental"/>
    <m/>
    <m/>
    <s v="Competition_TriviaStar"/>
    <s v="Competition Triviastar"/>
    <x v="3"/>
    <s v=" DTC"/>
    <d v="2021-03-16T00:00:00"/>
    <x v="0"/>
    <s v="Pre"/>
    <n v="-3595.6811186999998"/>
  </r>
  <r>
    <s v="NonMedia"/>
    <s v="Incremental"/>
    <m/>
    <m/>
    <s v="Competition_TriviaStar"/>
    <s v="Competition Triviastar"/>
    <x v="3"/>
    <s v=" DTC"/>
    <d v="2021-03-17T00:00:00"/>
    <x v="0"/>
    <s v="Pre"/>
    <n v="-3638.5940039000002"/>
  </r>
  <r>
    <s v="NonMedia"/>
    <s v="Incremental"/>
    <m/>
    <m/>
    <s v="Competition_TriviaStar"/>
    <s v="Competition Triviastar"/>
    <x v="3"/>
    <s v=" DTC"/>
    <d v="2021-03-18T00:00:00"/>
    <x v="0"/>
    <s v="Pre"/>
    <n v="-3899.2112824000001"/>
  </r>
  <r>
    <s v="NonMedia"/>
    <s v="Incremental"/>
    <m/>
    <m/>
    <s v="Competition_TriviaStar"/>
    <s v="Competition Triviastar"/>
    <x v="3"/>
    <s v=" DTC"/>
    <d v="2021-03-19T00:00:00"/>
    <x v="0"/>
    <s v="Pre"/>
    <n v="-4341.9466591"/>
  </r>
  <r>
    <s v="NonMedia"/>
    <s v="Incremental"/>
    <m/>
    <m/>
    <s v="Competition_TriviaStar"/>
    <s v="Competition Triviastar"/>
    <x v="3"/>
    <s v=" DTC"/>
    <d v="2021-03-20T00:00:00"/>
    <x v="0"/>
    <s v="Pre"/>
    <n v="-4435.7270132000003"/>
  </r>
  <r>
    <s v="NonMedia"/>
    <s v="Incremental"/>
    <m/>
    <m/>
    <s v="Competition_TriviaStar"/>
    <s v="Competition Triviastar"/>
    <x v="3"/>
    <s v=" DTC"/>
    <d v="2021-03-21T00:00:00"/>
    <x v="0"/>
    <s v="Pre"/>
    <n v="-4859.6225866000004"/>
  </r>
  <r>
    <s v="NonMedia"/>
    <s v="Incremental"/>
    <m/>
    <m/>
    <s v="Competition_TriviaStar"/>
    <s v="Competition Triviastar"/>
    <x v="3"/>
    <s v=" DTC"/>
    <d v="2021-03-22T00:00:00"/>
    <x v="0"/>
    <s v="Pre"/>
    <n v="-3751.0048301000002"/>
  </r>
  <r>
    <s v="NonMedia"/>
    <s v="Incremental"/>
    <m/>
    <m/>
    <s v="Competition_TriviaStar"/>
    <s v="Competition Triviastar"/>
    <x v="3"/>
    <s v=" DTC"/>
    <d v="2021-03-23T00:00:00"/>
    <x v="0"/>
    <s v="Pre"/>
    <n v="-3683.6002005999999"/>
  </r>
  <r>
    <s v="NonMedia"/>
    <s v="Incremental"/>
    <m/>
    <m/>
    <s v="Competition_TriviaStar"/>
    <s v="Competition Triviastar"/>
    <x v="3"/>
    <s v=" DTC"/>
    <d v="2021-03-24T00:00:00"/>
    <x v="0"/>
    <s v="Pre"/>
    <n v="-3590.8665022999999"/>
  </r>
  <r>
    <s v="NonMedia"/>
    <s v="Incremental"/>
    <m/>
    <m/>
    <s v="Competition_TriviaStar"/>
    <s v="Competition Triviastar"/>
    <x v="3"/>
    <s v=" DTC"/>
    <d v="2021-03-25T00:00:00"/>
    <x v="0"/>
    <s v="Pre"/>
    <n v="-3530.3698006999998"/>
  </r>
  <r>
    <s v="NonMedia"/>
    <s v="Incremental"/>
    <m/>
    <m/>
    <s v="Competition_TriviaStar"/>
    <s v="Competition Triviastar"/>
    <x v="3"/>
    <s v=" DTC"/>
    <d v="2021-03-26T00:00:00"/>
    <x v="0"/>
    <s v="Pre"/>
    <n v="-3559.6761614000002"/>
  </r>
  <r>
    <s v="NonMedia"/>
    <s v="Incremental"/>
    <m/>
    <m/>
    <s v="Competition_TriviaStar"/>
    <s v="Competition Triviastar"/>
    <x v="3"/>
    <s v=" DTC"/>
    <d v="2021-03-27T00:00:00"/>
    <x v="0"/>
    <s v="Pre"/>
    <n v="-3672.7149808999998"/>
  </r>
  <r>
    <s v="NonMedia"/>
    <s v="Incremental"/>
    <m/>
    <m/>
    <s v="Competition_TriviaStar"/>
    <s v="Competition Triviastar"/>
    <x v="3"/>
    <s v=" DTC"/>
    <d v="2021-03-28T00:00:00"/>
    <x v="0"/>
    <s v="Pre"/>
    <n v="-3972.0585216999998"/>
  </r>
  <r>
    <s v="NonMedia"/>
    <s v="Incremental"/>
    <m/>
    <m/>
    <s v="Competition_TriviaStar"/>
    <s v="Competition Triviastar"/>
    <x v="3"/>
    <s v=" DTC"/>
    <d v="2021-03-29T00:00:00"/>
    <x v="0"/>
    <s v="Pre"/>
    <n v="-3491.2248761999999"/>
  </r>
  <r>
    <s v="NonMedia"/>
    <s v="Incremental"/>
    <m/>
    <m/>
    <s v="Competition_TriviaStar"/>
    <s v="Competition Triviastar"/>
    <x v="3"/>
    <s v=" DTC"/>
    <d v="2021-03-30T00:00:00"/>
    <x v="0"/>
    <s v="Pre"/>
    <n v="-3630.8487515000002"/>
  </r>
  <r>
    <s v="NonMedia"/>
    <s v="Incremental"/>
    <m/>
    <m/>
    <s v="Competition_TriviaStar"/>
    <s v="Competition Triviastar"/>
    <x v="3"/>
    <s v=" DTC"/>
    <d v="2021-03-31T00:00:00"/>
    <x v="0"/>
    <s v="Pre"/>
    <n v="-3919.3070726000001"/>
  </r>
  <r>
    <s v="NonMedia"/>
    <s v="Incremental"/>
    <m/>
    <m/>
    <s v="Competition_TriviaStar"/>
    <s v="Competition Triviastar"/>
    <x v="3"/>
    <s v=" DTC"/>
    <d v="2021-04-01T00:00:00"/>
    <x v="0"/>
    <s v="Pre"/>
    <n v="-3277.598497"/>
  </r>
  <r>
    <s v="NonMedia"/>
    <s v="Incremental"/>
    <m/>
    <m/>
    <s v="Competition_TriviaStar"/>
    <s v="Competition Triviastar"/>
    <x v="3"/>
    <s v=" DTC"/>
    <d v="2021-04-02T00:00:00"/>
    <x v="0"/>
    <s v="Pre"/>
    <n v="-3752.3375609"/>
  </r>
  <r>
    <s v="NonMedia"/>
    <s v="Incremental"/>
    <m/>
    <m/>
    <s v="Competition_TriviaStar"/>
    <s v="Competition Triviastar"/>
    <x v="3"/>
    <s v=" DTC"/>
    <d v="2021-04-03T00:00:00"/>
    <x v="0"/>
    <s v="Pre"/>
    <n v="-3961.7653079000002"/>
  </r>
  <r>
    <s v="NonMedia"/>
    <s v="Incremental"/>
    <m/>
    <m/>
    <s v="Competition_TriviaStar"/>
    <s v="Competition Triviastar"/>
    <x v="3"/>
    <s v=" DTC"/>
    <d v="2021-04-04T00:00:00"/>
    <x v="0"/>
    <s v="Pre"/>
    <n v="-3946.0310989"/>
  </r>
  <r>
    <s v="NonMedia"/>
    <s v="Incremental"/>
    <m/>
    <m/>
    <s v="Competition_TriviaStar"/>
    <s v="Competition Triviastar"/>
    <x v="3"/>
    <s v=" DTC"/>
    <d v="2021-04-05T00:00:00"/>
    <x v="0"/>
    <s v="Pre"/>
    <n v="-3106.3307279999999"/>
  </r>
  <r>
    <s v="NonMedia"/>
    <s v="Incremental"/>
    <m/>
    <m/>
    <s v="Competition_TriviaStar"/>
    <s v="Competition Triviastar"/>
    <x v="3"/>
    <s v=" DTC"/>
    <d v="2021-04-06T00:00:00"/>
    <x v="0"/>
    <s v="Pre"/>
    <n v="-3070.8835445999998"/>
  </r>
  <r>
    <s v="NonMedia"/>
    <s v="Incremental"/>
    <m/>
    <m/>
    <s v="Competition_TriviaStar"/>
    <s v="Competition Triviastar"/>
    <x v="3"/>
    <s v=" DTC"/>
    <d v="2021-04-07T00:00:00"/>
    <x v="0"/>
    <s v="Pre"/>
    <n v="-3195.4912456000002"/>
  </r>
  <r>
    <s v="NonMedia"/>
    <s v="Incremental"/>
    <m/>
    <m/>
    <s v="Competition_TriviaStar"/>
    <s v="Competition Triviastar"/>
    <x v="3"/>
    <s v=" DTC"/>
    <d v="2021-04-08T00:00:00"/>
    <x v="0"/>
    <s v="Pre"/>
    <n v="-2635.0278707000002"/>
  </r>
  <r>
    <s v="NonMedia"/>
    <s v="Incremental"/>
    <m/>
    <m/>
    <s v="Competition_TriviaStar"/>
    <s v="Competition Triviastar"/>
    <x v="3"/>
    <s v=" DTC"/>
    <d v="2021-04-09T00:00:00"/>
    <x v="0"/>
    <s v="Pre"/>
    <n v="-2452.5472172"/>
  </r>
  <r>
    <s v="NonMedia"/>
    <s v="Incremental"/>
    <m/>
    <m/>
    <s v="Competition_TriviaStar"/>
    <s v="Competition Triviastar"/>
    <x v="3"/>
    <s v=" DTC"/>
    <d v="2021-04-10T00:00:00"/>
    <x v="0"/>
    <s v="Pre"/>
    <n v="-2761.9866603999999"/>
  </r>
  <r>
    <s v="NonMedia"/>
    <s v="Incremental"/>
    <m/>
    <m/>
    <s v="Competition_TriviaStar"/>
    <s v="Competition Triviastar"/>
    <x v="3"/>
    <s v=" DTC"/>
    <d v="2021-04-11T00:00:00"/>
    <x v="0"/>
    <s v="Pre"/>
    <n v="-3295.6837946999999"/>
  </r>
  <r>
    <s v="NonMedia"/>
    <s v="Incremental"/>
    <m/>
    <m/>
    <s v="Competition_TriviaStar"/>
    <s v="Competition Triviastar"/>
    <x v="3"/>
    <s v=" DTC"/>
    <d v="2021-04-12T00:00:00"/>
    <x v="0"/>
    <s v="Pre"/>
    <n v="-2797.2529908000001"/>
  </r>
  <r>
    <s v="NonMedia"/>
    <s v="Incremental"/>
    <m/>
    <m/>
    <s v="Competition_TriviaStar"/>
    <s v="Competition Triviastar"/>
    <x v="3"/>
    <s v=" DTC"/>
    <d v="2021-04-13T00:00:00"/>
    <x v="0"/>
    <s v="Pre"/>
    <n v="-2518.0159948"/>
  </r>
  <r>
    <s v="NonMedia"/>
    <s v="Incremental"/>
    <m/>
    <m/>
    <s v="Competition_TriviaStar"/>
    <s v="Competition Triviastar"/>
    <x v="3"/>
    <s v=" DTC"/>
    <d v="2021-04-14T00:00:00"/>
    <x v="0"/>
    <s v="Pre"/>
    <n v="-2922.9458097000002"/>
  </r>
  <r>
    <s v="NonMedia"/>
    <s v="Incremental"/>
    <m/>
    <m/>
    <s v="Competition_TriviaStar"/>
    <s v="Competition Triviastar"/>
    <x v="3"/>
    <s v=" DTC"/>
    <d v="2021-04-15T00:00:00"/>
    <x v="0"/>
    <s v="Pre"/>
    <n v="-2863.4451803000002"/>
  </r>
  <r>
    <s v="NonMedia"/>
    <s v="Incremental"/>
    <m/>
    <m/>
    <s v="Competition_TriviaStar"/>
    <s v="Competition Triviastar"/>
    <x v="3"/>
    <s v=" DTC"/>
    <d v="2021-04-16T00:00:00"/>
    <x v="0"/>
    <s v="Pre"/>
    <n v="-2335.7161943000001"/>
  </r>
  <r>
    <s v="NonMedia"/>
    <s v="Incremental"/>
    <m/>
    <m/>
    <s v="Competition_TriviaStar"/>
    <s v="Competition Triviastar"/>
    <x v="3"/>
    <s v=" DTC"/>
    <d v="2021-04-17T00:00:00"/>
    <x v="0"/>
    <s v="Pre"/>
    <n v="-2559.9738854000002"/>
  </r>
  <r>
    <s v="NonMedia"/>
    <s v="Incremental"/>
    <m/>
    <m/>
    <s v="Competition_TriviaStar"/>
    <s v="Competition Triviastar"/>
    <x v="3"/>
    <s v=" DTC"/>
    <d v="2021-04-18T00:00:00"/>
    <x v="0"/>
    <s v="Pre"/>
    <n v="-3048.2769225000002"/>
  </r>
  <r>
    <s v="NonMedia"/>
    <s v="Incremental"/>
    <m/>
    <m/>
    <s v="Competition_TriviaStar"/>
    <s v="Competition Triviastar"/>
    <x v="3"/>
    <s v=" DTC"/>
    <d v="2021-04-19T00:00:00"/>
    <x v="0"/>
    <s v="Pre"/>
    <n v="-2804.6679629"/>
  </r>
  <r>
    <s v="NonMedia"/>
    <s v="Incremental"/>
    <m/>
    <m/>
    <s v="Competition_TriviaStar"/>
    <s v="Competition Triviastar"/>
    <x v="3"/>
    <s v=" DTC"/>
    <d v="2021-04-20T00:00:00"/>
    <x v="0"/>
    <s v="Pre"/>
    <n v="-2803.4019920999999"/>
  </r>
  <r>
    <s v="NonMedia"/>
    <s v="Incremental"/>
    <m/>
    <m/>
    <s v="Competition_TriviaStar"/>
    <s v="Competition Triviastar"/>
    <x v="3"/>
    <s v=" DTC"/>
    <d v="2021-04-21T00:00:00"/>
    <x v="0"/>
    <s v="Pre"/>
    <n v="-2875.9240356999999"/>
  </r>
  <r>
    <s v="NonMedia"/>
    <s v="Incremental"/>
    <m/>
    <m/>
    <s v="Competition_TriviaStar"/>
    <s v="Competition Triviastar"/>
    <x v="3"/>
    <s v=" DTC"/>
    <d v="2021-04-22T00:00:00"/>
    <x v="0"/>
    <s v="Pre"/>
    <n v="-2811.5403759999999"/>
  </r>
  <r>
    <s v="NonMedia"/>
    <s v="Incremental"/>
    <m/>
    <m/>
    <s v="Competition_TriviaStar"/>
    <s v="Competition Triviastar"/>
    <x v="3"/>
    <s v=" DTC"/>
    <d v="2021-04-23T00:00:00"/>
    <x v="0"/>
    <s v="Pre"/>
    <n v="-2659.2621696000001"/>
  </r>
  <r>
    <s v="NonMedia"/>
    <s v="Incremental"/>
    <m/>
    <m/>
    <s v="Competition_TriviaStar"/>
    <s v="Competition Triviastar"/>
    <x v="3"/>
    <s v=" DTC"/>
    <d v="2021-04-24T00:00:00"/>
    <x v="0"/>
    <s v="Pre"/>
    <n v="-2728.3480067"/>
  </r>
  <r>
    <s v="NonMedia"/>
    <s v="Incremental"/>
    <m/>
    <m/>
    <s v="Competition_TriviaStar"/>
    <s v="Competition Triviastar"/>
    <x v="3"/>
    <s v=" DTC"/>
    <d v="2021-04-25T00:00:00"/>
    <x v="0"/>
    <s v="Pre"/>
    <n v="-3156.6078556000002"/>
  </r>
  <r>
    <s v="NonMedia"/>
    <s v="Incremental"/>
    <m/>
    <m/>
    <s v="Competition_TriviaStar"/>
    <s v="Competition Triviastar"/>
    <x v="3"/>
    <s v=" DTC"/>
    <d v="2021-04-26T00:00:00"/>
    <x v="0"/>
    <s v="Pre"/>
    <n v="-2812.9871997999999"/>
  </r>
  <r>
    <s v="NonMedia"/>
    <s v="Incremental"/>
    <m/>
    <m/>
    <s v="Competition_TriviaStar"/>
    <s v="Competition Triviastar"/>
    <x v="3"/>
    <s v=" DTC"/>
    <d v="2021-04-27T00:00:00"/>
    <x v="1"/>
    <s v="Post"/>
    <n v="-2751.8588937"/>
  </r>
  <r>
    <s v="NonMedia"/>
    <s v="Incremental"/>
    <m/>
    <m/>
    <s v="Competition_TriviaStar"/>
    <s v="Competition Triviastar"/>
    <x v="3"/>
    <s v=" DTC"/>
    <d v="2021-04-28T00:00:00"/>
    <x v="1"/>
    <s v="Post"/>
    <n v="-2613.8680724999999"/>
  </r>
  <r>
    <s v="NonMedia"/>
    <s v="Incremental"/>
    <m/>
    <m/>
    <s v="Competition_TriviaStar"/>
    <s v="Competition Triviastar"/>
    <x v="3"/>
    <s v=" DTC"/>
    <d v="2021-04-29T00:00:00"/>
    <x v="1"/>
    <s v="Post"/>
    <n v="-2442.2385976"/>
  </r>
  <r>
    <s v="NonMedia"/>
    <s v="Incremental"/>
    <m/>
    <m/>
    <s v="Competition_TriviaStar"/>
    <s v="Competition Triviastar"/>
    <x v="3"/>
    <s v=" DTC"/>
    <d v="2021-04-30T00:00:00"/>
    <x v="1"/>
    <s v="Post"/>
    <n v="-2428.8554773000001"/>
  </r>
  <r>
    <s v="NonMedia"/>
    <s v="Incremental"/>
    <m/>
    <m/>
    <s v="Competition_TriviaStar"/>
    <s v="Competition Triviastar"/>
    <x v="3"/>
    <s v=" DTC"/>
    <d v="2021-05-01T00:00:00"/>
    <x v="1"/>
    <s v="Post"/>
    <n v="-2414.7929174999999"/>
  </r>
  <r>
    <s v="NonMedia"/>
    <s v="Incremental"/>
    <m/>
    <m/>
    <s v="Competition_TriviaStar"/>
    <s v="Competition Triviastar"/>
    <x v="3"/>
    <s v=" DTC"/>
    <d v="2021-05-02T00:00:00"/>
    <x v="1"/>
    <s v="Post"/>
    <n v="-2435.5951537000001"/>
  </r>
  <r>
    <s v="NonMedia"/>
    <s v="Incremental"/>
    <m/>
    <m/>
    <s v="Competition_TriviaStar"/>
    <s v="Competition Triviastar"/>
    <x v="3"/>
    <s v=" DTC"/>
    <d v="2021-05-03T00:00:00"/>
    <x v="1"/>
    <s v="Post"/>
    <n v="-2017.6435583"/>
  </r>
  <r>
    <s v="NonMedia"/>
    <s v="Incremental"/>
    <m/>
    <m/>
    <s v="Competition_TriviaStar"/>
    <s v="Competition Triviastar"/>
    <x v="3"/>
    <s v=" DTC"/>
    <d v="2021-05-04T00:00:00"/>
    <x v="1"/>
    <s v="Post"/>
    <n v="-2596.8124842000002"/>
  </r>
  <r>
    <s v="NonMedia"/>
    <s v="Incremental"/>
    <m/>
    <m/>
    <s v="Competition_TriviaStar"/>
    <s v="Competition Triviastar"/>
    <x v="3"/>
    <s v=" DTC"/>
    <d v="2021-05-05T00:00:00"/>
    <x v="1"/>
    <s v="Post"/>
    <n v="-2890.9907742999999"/>
  </r>
  <r>
    <s v="NonMedia"/>
    <s v="Incremental"/>
    <m/>
    <m/>
    <s v="Competition_TriviaStar"/>
    <s v="Competition Triviastar"/>
    <x v="3"/>
    <s v=" DTC"/>
    <d v="2021-05-06T00:00:00"/>
    <x v="1"/>
    <s v="Post"/>
    <n v="-2981.4805016999999"/>
  </r>
  <r>
    <s v="NonMedia"/>
    <s v="Incremental"/>
    <m/>
    <m/>
    <s v="Competition_TriviaStar"/>
    <s v="Competition Triviastar"/>
    <x v="3"/>
    <s v=" DTC"/>
    <d v="2021-05-07T00:00:00"/>
    <x v="1"/>
    <s v="Post"/>
    <n v="-3362.8548317999998"/>
  </r>
  <r>
    <s v="NonMedia"/>
    <s v="Incremental"/>
    <m/>
    <m/>
    <s v="Competition_TriviaStar"/>
    <s v="Competition Triviastar"/>
    <x v="3"/>
    <s v=" DTC"/>
    <d v="2021-05-08T00:00:00"/>
    <x v="1"/>
    <s v="Post"/>
    <n v="-3196.0902384000001"/>
  </r>
  <r>
    <s v="NonMedia"/>
    <s v="Incremental"/>
    <m/>
    <m/>
    <s v="Competition_TriviaStar"/>
    <s v="Competition Triviastar"/>
    <x v="3"/>
    <s v=" DTC"/>
    <d v="2021-05-09T00:00:00"/>
    <x v="1"/>
    <s v="Post"/>
    <n v="-3345.6929869999999"/>
  </r>
  <r>
    <s v="NonMedia"/>
    <s v="Incremental"/>
    <m/>
    <m/>
    <s v="Competition_TriviaStar"/>
    <s v="Competition Triviastar"/>
    <x v="3"/>
    <s v=" DTC"/>
    <d v="2021-05-10T00:00:00"/>
    <x v="1"/>
    <s v="Post"/>
    <n v="-2965.7054726000001"/>
  </r>
  <r>
    <s v="NonMedia"/>
    <s v="Incremental"/>
    <m/>
    <m/>
    <s v="Competition_TriviaStar"/>
    <s v="Competition Triviastar"/>
    <x v="3"/>
    <s v=" DTC"/>
    <d v="2021-05-11T00:00:00"/>
    <x v="1"/>
    <s v="Post"/>
    <n v="-3309.8091294999999"/>
  </r>
  <r>
    <s v="NonMedia"/>
    <s v="Incremental"/>
    <m/>
    <m/>
    <s v="Competition_TriviaStar"/>
    <s v="Competition Triviastar"/>
    <x v="3"/>
    <s v=" DTC"/>
    <d v="2021-05-12T00:00:00"/>
    <x v="1"/>
    <s v="Post"/>
    <n v="-3225.7334249"/>
  </r>
  <r>
    <s v="NonMedia"/>
    <s v="Incremental"/>
    <m/>
    <m/>
    <s v="Competition_TriviaStar"/>
    <s v="Competition Triviastar"/>
    <x v="3"/>
    <s v=" DTC"/>
    <d v="2021-05-13T00:00:00"/>
    <x v="1"/>
    <s v="Post"/>
    <n v="-3367.8820389000002"/>
  </r>
  <r>
    <s v="NonMedia"/>
    <s v="Incremental"/>
    <m/>
    <m/>
    <s v="Competition_TriviaStar"/>
    <s v="Competition Triviastar"/>
    <x v="3"/>
    <s v=" DTC"/>
    <d v="2021-05-14T00:00:00"/>
    <x v="1"/>
    <s v="Post"/>
    <n v="-3712.6791036999998"/>
  </r>
  <r>
    <s v="NonMedia"/>
    <s v="Incremental"/>
    <m/>
    <m/>
    <s v="Competition_TriviaStar"/>
    <s v="Competition Triviastar"/>
    <x v="3"/>
    <s v=" DTC"/>
    <d v="2021-05-15T00:00:00"/>
    <x v="1"/>
    <s v="Post"/>
    <n v="-4098.9072888999999"/>
  </r>
  <r>
    <s v="NonMedia"/>
    <s v="Incremental"/>
    <m/>
    <m/>
    <s v="Competition_TriviaStar"/>
    <s v="Competition Triviastar"/>
    <x v="3"/>
    <s v=" DTC"/>
    <d v="2021-05-16T00:00:00"/>
    <x v="1"/>
    <s v="Post"/>
    <n v="-3953.4649875999999"/>
  </r>
  <r>
    <s v="NonMedia"/>
    <s v="Incremental"/>
    <m/>
    <m/>
    <s v="Competition_TriviaStar"/>
    <s v="Competition Triviastar"/>
    <x v="3"/>
    <s v=" DTC"/>
    <d v="2021-05-17T00:00:00"/>
    <x v="1"/>
    <s v="Post"/>
    <n v="-3087.2252023000001"/>
  </r>
  <r>
    <s v="NonMedia"/>
    <s v="Incremental"/>
    <m/>
    <m/>
    <s v="Competition_TriviaStar"/>
    <s v="Competition Triviastar"/>
    <x v="3"/>
    <s v=" DTC"/>
    <d v="2021-05-18T00:00:00"/>
    <x v="1"/>
    <s v="Post"/>
    <n v="-3044.4072661999999"/>
  </r>
  <r>
    <s v="NonMedia"/>
    <s v="Incremental"/>
    <m/>
    <m/>
    <s v="Competition_TriviaStar"/>
    <s v="Competition Triviastar"/>
    <x v="3"/>
    <s v=" DTC"/>
    <d v="2021-05-19T00:00:00"/>
    <x v="1"/>
    <s v="Post"/>
    <n v="-3095.8928007"/>
  </r>
  <r>
    <s v="NonMedia"/>
    <s v="Incremental"/>
    <m/>
    <m/>
    <s v="Competition_TriviaStar"/>
    <s v="Competition Triviastar"/>
    <x v="3"/>
    <s v=" DTC"/>
    <d v="2021-05-20T00:00:00"/>
    <x v="1"/>
    <s v="Post"/>
    <n v="-2890.6440702999998"/>
  </r>
  <r>
    <s v="NonMedia"/>
    <s v="Incremental"/>
    <m/>
    <m/>
    <s v="Competition_TriviaStar"/>
    <s v="Competition Triviastar"/>
    <x v="3"/>
    <s v=" DTC"/>
    <d v="2021-05-21T00:00:00"/>
    <x v="1"/>
    <s v="Post"/>
    <n v="-2860.4808278999999"/>
  </r>
  <r>
    <s v="NonMedia"/>
    <s v="Incremental"/>
    <m/>
    <m/>
    <s v="Competition_TriviaStar"/>
    <s v="Competition Triviastar"/>
    <x v="3"/>
    <s v=" DTC"/>
    <d v="2021-05-22T00:00:00"/>
    <x v="1"/>
    <s v="Post"/>
    <n v="-2931.0350788999999"/>
  </r>
  <r>
    <s v="NonMedia"/>
    <s v="Incremental"/>
    <m/>
    <m/>
    <s v="Competition_TriviaStar"/>
    <s v="Competition Triviastar"/>
    <x v="3"/>
    <s v=" DTC"/>
    <d v="2021-05-23T00:00:00"/>
    <x v="1"/>
    <s v="Post"/>
    <n v="-3226.0801289000001"/>
  </r>
  <r>
    <s v="NonMedia"/>
    <s v="Incremental"/>
    <m/>
    <m/>
    <s v="Competition_TriviaStar"/>
    <s v="Competition Triviastar"/>
    <x v="3"/>
    <s v=" DTC"/>
    <d v="2021-05-24T00:00:00"/>
    <x v="1"/>
    <s v="Post"/>
    <n v="-2554.8613079000002"/>
  </r>
  <r>
    <s v="NonMedia"/>
    <s v="Incremental"/>
    <m/>
    <m/>
    <s v="Competition_TriviaStar"/>
    <s v="Competition Triviastar"/>
    <x v="3"/>
    <s v=" DTC"/>
    <d v="2021-05-25T00:00:00"/>
    <x v="1"/>
    <s v="Post"/>
    <n v="-2714.8651745000002"/>
  </r>
  <r>
    <s v="NonMedia"/>
    <s v="Incremental"/>
    <m/>
    <m/>
    <s v="Competition_TriviaStar"/>
    <s v="Competition Triviastar"/>
    <x v="3"/>
    <s v=" DTC"/>
    <d v="2021-05-26T00:00:00"/>
    <x v="1"/>
    <s v="Post"/>
    <n v="-2676.9010935000001"/>
  </r>
  <r>
    <s v="NonMedia"/>
    <s v="Incremental"/>
    <m/>
    <m/>
    <s v="Competition_TriviaStar"/>
    <s v="Competition Triviastar"/>
    <x v="3"/>
    <s v=" DTC"/>
    <d v="2021-05-27T00:00:00"/>
    <x v="1"/>
    <s v="Post"/>
    <n v="-2677.5945013999999"/>
  </r>
  <r>
    <s v="NonMedia"/>
    <s v="Incremental"/>
    <m/>
    <m/>
    <s v="Competition_TriviaStar"/>
    <s v="Competition Triviastar"/>
    <x v="3"/>
    <s v=" DTC"/>
    <d v="2021-05-28T00:00:00"/>
    <x v="1"/>
    <s v="Post"/>
    <n v="-2528.1651047"/>
  </r>
  <r>
    <s v="NonMedia"/>
    <s v="Incremental"/>
    <m/>
    <m/>
    <s v="Competition_TriviaStar"/>
    <s v="Competition Triviastar"/>
    <x v="3"/>
    <s v=" DTC"/>
    <d v="2021-05-29T00:00:00"/>
    <x v="1"/>
    <s v="Post"/>
    <n v="-2422.5937561000001"/>
  </r>
  <r>
    <s v="NonMedia"/>
    <s v="Incremental"/>
    <m/>
    <m/>
    <s v="Competition_TriviaStar"/>
    <s v="Competition Triviastar"/>
    <x v="3"/>
    <s v=" DTC"/>
    <d v="2021-05-30T00:00:00"/>
    <x v="1"/>
    <s v="Post"/>
    <n v="-2623.1619833"/>
  </r>
  <r>
    <s v="NonMedia"/>
    <s v="Incremental"/>
    <m/>
    <m/>
    <s v="Competition_TriviaStar"/>
    <s v="Competition Triviastar"/>
    <x v="3"/>
    <s v=" DTC"/>
    <d v="2021-05-31T00:00:00"/>
    <x v="1"/>
    <s v="Post"/>
    <n v="-2207.1172596000001"/>
  </r>
  <r>
    <s v="NonMedia"/>
    <s v="Incremental"/>
    <m/>
    <m/>
    <s v="Competition_TriviaStar"/>
    <s v="Competition Triviastar"/>
    <x v="3"/>
    <s v=" DTC"/>
    <d v="2021-06-01T00:00:00"/>
    <x v="1"/>
    <s v="Post"/>
    <n v="-2296.6160045000001"/>
  </r>
  <r>
    <s v="NonMedia"/>
    <s v="Incremental"/>
    <m/>
    <m/>
    <s v="Competition_TriviaStar"/>
    <s v="Competition Triviastar"/>
    <x v="3"/>
    <s v=" DTC"/>
    <d v="2021-06-02T00:00:00"/>
    <x v="1"/>
    <s v="Post"/>
    <n v="-2714.2724530999999"/>
  </r>
  <r>
    <s v="NonMedia"/>
    <s v="Incremental"/>
    <m/>
    <m/>
    <s v="Competition_TriviaStar"/>
    <s v="Competition Triviastar"/>
    <x v="3"/>
    <s v=" DTC"/>
    <d v="2021-06-03T00:00:00"/>
    <x v="1"/>
    <s v="Post"/>
    <n v="-2717.4040524000002"/>
  </r>
  <r>
    <s v="NonMedia"/>
    <s v="Incremental"/>
    <m/>
    <m/>
    <s v="Competition_TriviaStar"/>
    <s v="Competition Triviastar"/>
    <x v="3"/>
    <s v=" DTC"/>
    <d v="2021-06-04T00:00:00"/>
    <x v="1"/>
    <s v="Post"/>
    <n v="-3025.7841689000002"/>
  </r>
  <r>
    <s v="NonMedia"/>
    <s v="Incremental"/>
    <m/>
    <m/>
    <s v="Competition_TriviaStar"/>
    <s v="Competition Triviastar"/>
    <x v="3"/>
    <s v=" DTC"/>
    <d v="2021-06-05T00:00:00"/>
    <x v="1"/>
    <s v="Post"/>
    <n v="-2740.3141733000002"/>
  </r>
  <r>
    <s v="NonMedia"/>
    <s v="Incremental"/>
    <m/>
    <m/>
    <s v="Competition_TriviaStar"/>
    <s v="Competition Triviastar"/>
    <x v="3"/>
    <s v=" DTC"/>
    <d v="2021-06-06T00:00:00"/>
    <x v="1"/>
    <s v="Post"/>
    <n v="-2577.8006538"/>
  </r>
  <r>
    <s v="NonMedia"/>
    <s v="Incremental"/>
    <m/>
    <m/>
    <s v="Competition_TriviaStar"/>
    <s v="Competition Triviastar"/>
    <x v="3"/>
    <s v=" DTC"/>
    <d v="2021-06-07T00:00:00"/>
    <x v="1"/>
    <s v="Post"/>
    <n v="-2054.8235774"/>
  </r>
  <r>
    <s v="NonMedia"/>
    <s v="Incremental"/>
    <m/>
    <m/>
    <s v="Competition_TriviaStar"/>
    <s v="Competition Triviastar"/>
    <x v="3"/>
    <s v=" DTC"/>
    <d v="2021-06-08T00:00:00"/>
    <x v="1"/>
    <s v="Post"/>
    <n v="-2389.9046982"/>
  </r>
  <r>
    <s v="NonMedia"/>
    <s v="Incremental"/>
    <m/>
    <m/>
    <s v="Competition_TriviaStar"/>
    <s v="Competition Triviastar"/>
    <x v="3"/>
    <s v=" DTC"/>
    <d v="2021-06-09T00:00:00"/>
    <x v="1"/>
    <s v="Post"/>
    <n v="-2627.906242"/>
  </r>
  <r>
    <s v="NonMedia"/>
    <s v="Incremental"/>
    <m/>
    <m/>
    <s v="Competition_TriviaStar"/>
    <s v="Competition Triviastar"/>
    <x v="3"/>
    <s v=" DTC"/>
    <d v="2021-06-10T00:00:00"/>
    <x v="1"/>
    <s v="Post"/>
    <n v="-2654.2776041000002"/>
  </r>
  <r>
    <s v="NonMedia"/>
    <s v="Incremental"/>
    <m/>
    <m/>
    <s v="Competition_TriviaStar"/>
    <s v="Competition Triviastar"/>
    <x v="3"/>
    <s v=" DTC"/>
    <d v="2021-06-11T00:00:00"/>
    <x v="1"/>
    <s v="Post"/>
    <n v="-2204.6458788"/>
  </r>
  <r>
    <s v="NonMedia"/>
    <s v="Incremental"/>
    <m/>
    <m/>
    <s v="Competition_TriviaStar"/>
    <s v="Competition Triviastar"/>
    <x v="3"/>
    <s v=" DTC"/>
    <d v="2021-06-12T00:00:00"/>
    <x v="1"/>
    <s v="Post"/>
    <n v="-2129.1578546000001"/>
  </r>
  <r>
    <s v="NonMedia"/>
    <s v="Incremental"/>
    <m/>
    <m/>
    <s v="Competition_TriviaStar"/>
    <s v="Competition Triviastar"/>
    <x v="3"/>
    <s v=" DTC"/>
    <d v="2021-06-13T00:00:00"/>
    <x v="1"/>
    <s v="Post"/>
    <n v="-2112.1812902000001"/>
  </r>
  <r>
    <s v="NonMedia"/>
    <s v="Incremental"/>
    <m/>
    <m/>
    <s v="Competition_TriviaStar"/>
    <s v="Competition Triviastar"/>
    <x v="3"/>
    <s v=" DTC"/>
    <d v="2021-06-14T00:00:00"/>
    <x v="1"/>
    <s v="Post"/>
    <n v="-1583.9299414"/>
  </r>
  <r>
    <s v="NonMedia"/>
    <s v="Incremental"/>
    <m/>
    <m/>
    <s v="Competition_TriviaStar"/>
    <s v="Competition Triviastar"/>
    <x v="3"/>
    <s v=" DTC"/>
    <d v="2021-06-15T00:00:00"/>
    <x v="1"/>
    <s v="Post"/>
    <n v="-1683.6466545999999"/>
  </r>
  <r>
    <s v="NonMedia"/>
    <s v="Incremental"/>
    <m/>
    <m/>
    <s v="Competition_TriviaStar"/>
    <s v="Competition Triviastar"/>
    <x v="3"/>
    <s v=" DTC"/>
    <d v="2021-06-16T00:00:00"/>
    <x v="1"/>
    <s v="Post"/>
    <n v="-1534.3188161999999"/>
  </r>
  <r>
    <s v="NonMedia"/>
    <s v="Incremental"/>
    <m/>
    <m/>
    <s v="Competition_TriviaStar"/>
    <s v="Competition Triviastar"/>
    <x v="3"/>
    <s v=" DTC"/>
    <d v="2021-06-17T00:00:00"/>
    <x v="1"/>
    <s v="Post"/>
    <n v="-1224.6201315999999"/>
  </r>
  <r>
    <s v="NonMedia"/>
    <s v="Incremental"/>
    <m/>
    <m/>
    <s v="Competition_TriviaStar"/>
    <s v="Competition Triviastar"/>
    <x v="3"/>
    <s v=" DTC"/>
    <d v="2021-06-18T00:00:00"/>
    <x v="1"/>
    <s v="Post"/>
    <n v="-979.53128419999996"/>
  </r>
  <r>
    <s v="NonMedia"/>
    <s v="Incremental"/>
    <m/>
    <m/>
    <s v="Competition_TriviaStar"/>
    <s v="Competition Triviastar"/>
    <x v="3"/>
    <s v=" DTC"/>
    <d v="2021-06-19T00:00:00"/>
    <x v="1"/>
    <s v="Post"/>
    <n v="-1194.4578861"/>
  </r>
  <r>
    <s v="NonMedia"/>
    <s v="Incremental"/>
    <m/>
    <m/>
    <s v="Competition_TriviaStar"/>
    <s v="Competition Triviastar"/>
    <x v="3"/>
    <s v=" DTC"/>
    <d v="2021-06-20T00:00:00"/>
    <x v="1"/>
    <s v="Post"/>
    <n v="-1259.3973653999999"/>
  </r>
  <r>
    <s v="NonMedia"/>
    <s v="Incremental"/>
    <m/>
    <m/>
    <s v="Competition_TriviaStar"/>
    <s v="Competition Triviastar"/>
    <x v="3"/>
    <s v=" DTC"/>
    <d v="2021-06-21T00:00:00"/>
    <x v="1"/>
    <s v="Post"/>
    <n v="-1108.5861379"/>
  </r>
  <r>
    <s v="NonMedia"/>
    <s v="Incremental"/>
    <m/>
    <m/>
    <s v="Competition_TriviaStar"/>
    <s v="Competition Triviastar"/>
    <x v="3"/>
    <s v=" DTC"/>
    <d v="2021-06-22T00:00:00"/>
    <x v="1"/>
    <s v="Post"/>
    <n v="-1765.7275193999999"/>
  </r>
  <r>
    <s v="NonMedia"/>
    <s v="Incremental"/>
    <m/>
    <m/>
    <s v="Competition_TriviaStar"/>
    <s v="Competition Triviastar"/>
    <x v="3"/>
    <s v=" DTC"/>
    <d v="2021-06-23T00:00:00"/>
    <x v="1"/>
    <n v="0"/>
    <n v="-1608.1586304"/>
  </r>
  <r>
    <s v="NonMedia"/>
    <s v="Incremental"/>
    <m/>
    <m/>
    <s v="Competition_TriviaStar"/>
    <s v="Competition Triviastar"/>
    <x v="3"/>
    <s v=" DTC"/>
    <d v="2021-06-24T00:00:00"/>
    <x v="1"/>
    <n v="0"/>
    <n v="-1847.9732053"/>
  </r>
  <r>
    <s v="NonMedia"/>
    <s v="Incremental"/>
    <m/>
    <m/>
    <s v="Competition_TriviaStar"/>
    <s v="Competition Triviastar"/>
    <x v="3"/>
    <s v=" DTC"/>
    <d v="2021-06-25T00:00:00"/>
    <x v="1"/>
    <n v="0"/>
    <n v="-1890.9914898"/>
  </r>
  <r>
    <s v="NonMedia"/>
    <s v="Incremental"/>
    <m/>
    <m/>
    <s v="Competition_TriviaStar"/>
    <s v="Competition Triviastar"/>
    <x v="3"/>
    <s v=" DTC"/>
    <d v="2021-06-26T00:00:00"/>
    <x v="1"/>
    <n v="0"/>
    <n v="-1866.9276218"/>
  </r>
  <r>
    <s v="NonMedia"/>
    <s v="Incremental"/>
    <m/>
    <m/>
    <s v="Competition_TriviaStar"/>
    <s v="Competition Triviastar"/>
    <x v="3"/>
    <s v=" DTC"/>
    <d v="2021-06-27T00:00:00"/>
    <x v="1"/>
    <n v="0"/>
    <n v="-2054.1642934000001"/>
  </r>
  <r>
    <s v="NonMedia"/>
    <s v="Incremental"/>
    <m/>
    <m/>
    <s v="Competition_TriviaStar"/>
    <s v="Competition Triviastar"/>
    <x v="3"/>
    <s v=" DTC"/>
    <d v="2021-06-28T00:00:00"/>
    <x v="1"/>
    <n v="0"/>
    <n v="-1634.5299926"/>
  </r>
  <r>
    <s v="NonMedia"/>
    <s v="Incremental"/>
    <m/>
    <m/>
    <s v="Competition_TriviaStar"/>
    <s v="Competition Triviastar"/>
    <x v="3"/>
    <s v=" DTC"/>
    <d v="2021-06-29T00:00:00"/>
    <x v="1"/>
    <n v="0"/>
    <n v="-1693.2062734000001"/>
  </r>
  <r>
    <s v="NonMedia"/>
    <s v="Incremental"/>
    <m/>
    <m/>
    <s v="Competition_TriviaStar"/>
    <s v="Competition Triviastar"/>
    <x v="3"/>
    <s v=" DTC"/>
    <d v="2021-06-30T00:00:00"/>
    <x v="1"/>
    <n v="0"/>
    <n v="-1846.8194582000001"/>
  </r>
  <r>
    <s v="NonMedia"/>
    <s v="Incremental"/>
    <m/>
    <m/>
    <s v="Competition_TriviaStar"/>
    <s v="Competition Triviastar"/>
    <x v="3"/>
    <s v=" DTC"/>
    <d v="2021-07-01T00:00:00"/>
    <x v="1"/>
    <n v="0"/>
    <n v="-1993.4947893000001"/>
  </r>
  <r>
    <s v="NonMedia"/>
    <s v="Incremental"/>
    <m/>
    <m/>
    <s v="Competition_TriviaStar"/>
    <s v="Competition Triviastar"/>
    <x v="3"/>
    <s v=" DTC"/>
    <d v="2021-07-02T00:00:00"/>
    <x v="1"/>
    <n v="0"/>
    <n v="-1972.198901"/>
  </r>
  <r>
    <s v="NonMedia"/>
    <s v="Incremental"/>
    <m/>
    <m/>
    <s v="Competition_TriviaStar"/>
    <s v="Competition Triviastar"/>
    <x v="3"/>
    <s v=" DTC"/>
    <d v="2021-07-03T00:00:00"/>
    <x v="1"/>
    <n v="0"/>
    <n v="-2156.5414337000002"/>
  </r>
  <r>
    <s v="NonMedia"/>
    <s v="Incremental"/>
    <m/>
    <m/>
    <s v="Competition_TriviaStar"/>
    <s v="Competition Triviastar"/>
    <x v="3"/>
    <s v=" DTC"/>
    <d v="2021-07-04T00:00:00"/>
    <x v="1"/>
    <n v="0"/>
    <n v="-2010.7976985"/>
  </r>
  <r>
    <s v="NonMedia"/>
    <s v="Incremental"/>
    <m/>
    <m/>
    <s v="Competition_TriviaStar"/>
    <s v="Competition Triviastar"/>
    <x v="3"/>
    <s v=" DTC"/>
    <d v="2021-07-05T00:00:00"/>
    <x v="1"/>
    <n v="0"/>
    <n v="-1948.5737750000001"/>
  </r>
  <r>
    <s v="NonMedia"/>
    <s v="Incremental"/>
    <m/>
    <m/>
    <s v="Competition_TriviaStar"/>
    <s v="Competition Triviastar"/>
    <x v="3"/>
    <s v=" DTC"/>
    <d v="2021-07-06T00:00:00"/>
    <x v="1"/>
    <n v="0"/>
    <n v="-2026.1041181000001"/>
  </r>
  <r>
    <s v="NonMedia"/>
    <s v="Incremental"/>
    <m/>
    <m/>
    <s v="Competition_TriviaStar"/>
    <s v="Competition Triviastar"/>
    <x v="3"/>
    <s v=" DTC"/>
    <d v="2021-07-07T00:00:00"/>
    <x v="1"/>
    <n v="0"/>
    <n v="-1862.5583512999999"/>
  </r>
  <r>
    <s v="NonMedia"/>
    <s v="Incremental"/>
    <m/>
    <m/>
    <s v="Competition_TriviaStar"/>
    <s v="Competition Triviastar"/>
    <x v="3"/>
    <s v=" DTC"/>
    <d v="2021-07-08T00:00:00"/>
    <x v="1"/>
    <n v="0"/>
    <n v="-1724.8005742"/>
  </r>
  <r>
    <s v="NonMedia"/>
    <s v="Incremental"/>
    <m/>
    <m/>
    <s v="Competition_TriviaStar"/>
    <s v="Competition Triviastar"/>
    <x v="3"/>
    <s v=" DTC"/>
    <d v="2021-07-09T00:00:00"/>
    <x v="1"/>
    <n v="0"/>
    <n v="-1583.7153146000001"/>
  </r>
  <r>
    <s v="NonMedia"/>
    <s v="Incremental"/>
    <m/>
    <m/>
    <s v="Competition_TriviaStar"/>
    <s v="Competition Triviastar"/>
    <x v="3"/>
    <s v=" DTC"/>
    <d v="2021-07-10T00:00:00"/>
    <x v="1"/>
    <n v="0"/>
    <n v="-1489.2148104"/>
  </r>
  <r>
    <s v="NonMedia"/>
    <s v="Incremental"/>
    <m/>
    <m/>
    <s v="Competition_TriviaStar"/>
    <s v="Competition Triviastar"/>
    <x v="3"/>
    <s v=" DTC"/>
    <d v="2021-07-11T00:00:00"/>
    <x v="1"/>
    <n v="0"/>
    <n v="-1627.1389617"/>
  </r>
  <r>
    <s v="NonMedia"/>
    <s v="Incremental"/>
    <m/>
    <m/>
    <s v="Competition_TriviaStar"/>
    <s v="Competition Triviastar"/>
    <x v="3"/>
    <s v=" DTC"/>
    <d v="2021-07-12T00:00:00"/>
    <x v="1"/>
    <n v="0"/>
    <n v="-1409.0224811999999"/>
  </r>
  <r>
    <s v="NonMedia"/>
    <s v="Incremental"/>
    <m/>
    <m/>
    <s v="Competition_TriviaStar"/>
    <s v="Competition Triviastar"/>
    <x v="3"/>
    <s v=" DTC"/>
    <d v="2021-07-13T00:00:00"/>
    <x v="1"/>
    <n v="0"/>
    <n v="-1902.8208901"/>
  </r>
  <r>
    <s v="NonMedia"/>
    <s v="Incremental"/>
    <m/>
    <m/>
    <s v="Competition_TriviaStar"/>
    <s v="Competition Triviastar"/>
    <x v="3"/>
    <s v=" DTC"/>
    <d v="2021-07-14T00:00:00"/>
    <x v="1"/>
    <n v="0"/>
    <n v="-1851.577659"/>
  </r>
  <r>
    <s v="NonMedia"/>
    <s v="Incremental"/>
    <m/>
    <m/>
    <s v="Competition_TriviaStar"/>
    <s v="Competition Triviastar"/>
    <x v="3"/>
    <s v=" DTC"/>
    <d v="2021-07-15T00:00:00"/>
    <x v="1"/>
    <n v="0"/>
    <n v="-1814.8089769000001"/>
  </r>
  <r>
    <s v="NonMedia"/>
    <s v="Incremental"/>
    <m/>
    <m/>
    <s v="Competition_TriviaStar"/>
    <s v="Competition Triviastar"/>
    <x v="3"/>
    <s v=" DTC"/>
    <d v="2021-07-16T00:00:00"/>
    <x v="1"/>
    <n v="0"/>
    <n v="-1561.4211815000001"/>
  </r>
  <r>
    <s v="NonMedia"/>
    <s v="Incremental"/>
    <m/>
    <m/>
    <s v="Competition_TriviaStar"/>
    <s v="Competition Triviastar"/>
    <x v="3"/>
    <s v=" DTC"/>
    <d v="2021-07-17T00:00:00"/>
    <x v="1"/>
    <n v="0"/>
    <n v="-1457.2709781000001"/>
  </r>
  <r>
    <s v="NonMedia"/>
    <s v="Incremental"/>
    <m/>
    <m/>
    <s v="Competition_TriviaStar"/>
    <s v="Competition Triviastar"/>
    <x v="3"/>
    <s v=" DTC"/>
    <d v="2021-07-18T00:00:00"/>
    <x v="1"/>
    <n v="0"/>
    <n v="-1694.1877348"/>
  </r>
  <r>
    <s v="NonMedia"/>
    <s v="Incremental"/>
    <m/>
    <m/>
    <s v="Competition_TriviaStar"/>
    <s v="Competition Triviastar"/>
    <x v="3"/>
    <s v=" DTC"/>
    <d v="2021-07-19T00:00:00"/>
    <x v="1"/>
    <n v="0"/>
    <n v="-1521.1586428000001"/>
  </r>
  <r>
    <s v="NonMedia"/>
    <s v="Incremental"/>
    <m/>
    <m/>
    <s v="Competition_TriviaStar"/>
    <s v="Competition Triviastar"/>
    <x v="3"/>
    <s v=" DTC"/>
    <d v="2021-07-20T00:00:00"/>
    <x v="1"/>
    <n v="0"/>
    <n v="-1641.1143883"/>
  </r>
  <r>
    <s v="NonMedia"/>
    <s v="Incremental"/>
    <m/>
    <m/>
    <s v="Competition_TriviaStar"/>
    <s v="Competition Triviastar"/>
    <x v="3"/>
    <s v=" DTC"/>
    <d v="2021-07-21T00:00:00"/>
    <x v="1"/>
    <n v="0"/>
    <n v="-1725.7988190000001"/>
  </r>
  <r>
    <s v="NonMedia"/>
    <s v="Incremental"/>
    <m/>
    <m/>
    <s v="Competition_TriviaStar"/>
    <s v="Competition Triviastar"/>
    <x v="3"/>
    <s v=" DTC"/>
    <d v="2021-07-22T00:00:00"/>
    <x v="1"/>
    <n v="0"/>
    <n v="-1760.7373855999999"/>
  </r>
  <r>
    <s v="NonMedia"/>
    <s v="Incremental"/>
    <m/>
    <m/>
    <s v="Competition_TriviaStar"/>
    <s v="Competition Triviastar"/>
    <x v="3"/>
    <s v=" DTC"/>
    <d v="2021-07-23T00:00:00"/>
    <x v="1"/>
    <n v="0"/>
    <n v="-1718.4783574"/>
  </r>
  <r>
    <s v="NonMedia"/>
    <s v="Incremental"/>
    <m/>
    <m/>
    <s v="Competition_TriviaStar"/>
    <s v="Competition Triviastar"/>
    <x v="3"/>
    <s v=" DTC"/>
    <d v="2021-07-24T00:00:00"/>
    <x v="1"/>
    <n v="0"/>
    <n v="-1993.3284151"/>
  </r>
  <r>
    <s v="NonMedia"/>
    <s v="Incremental"/>
    <m/>
    <m/>
    <s v="Competition_TriviaStar"/>
    <s v="Competition Triviastar"/>
    <x v="3"/>
    <s v=" DTC"/>
    <d v="2021-07-25T00:00:00"/>
    <x v="1"/>
    <n v="0"/>
    <n v="-2070.1932618000001"/>
  </r>
  <r>
    <s v="NonMedia"/>
    <s v="Incremental"/>
    <m/>
    <m/>
    <s v="Competition_TriviaStar"/>
    <s v="Competition Triviastar"/>
    <x v="3"/>
    <s v=" DTC"/>
    <d v="2021-07-26T00:00:00"/>
    <x v="1"/>
    <n v="0"/>
    <n v="-1605.8430734000001"/>
  </r>
  <r>
    <s v="NonMedia"/>
    <s v="Incremental"/>
    <m/>
    <m/>
    <s v="Competition_TriviaStar"/>
    <s v="Competition Triviastar"/>
    <x v="3"/>
    <s v=" DTC"/>
    <d v="2021-07-27T00:00:00"/>
    <x v="1"/>
    <n v="0"/>
    <n v="-2107.9601886"/>
  </r>
  <r>
    <s v="NonMedia"/>
    <s v="Incremental"/>
    <m/>
    <m/>
    <s v="Competition_TriviaStar"/>
    <s v="Competition Triviastar"/>
    <x v="3"/>
    <s v=" DTC"/>
    <d v="2021-07-28T00:00:00"/>
    <x v="1"/>
    <n v="0"/>
    <n v="-2095.1493808"/>
  </r>
  <r>
    <s v="NonMedia"/>
    <s v="Incremental"/>
    <m/>
    <m/>
    <s v="Competition_TriviaStar"/>
    <s v="Competition Triviastar"/>
    <x v="3"/>
    <s v=" DTC"/>
    <d v="2021-07-29T00:00:00"/>
    <x v="1"/>
    <n v="0"/>
    <n v="-2069.8605134999998"/>
  </r>
  <r>
    <s v="NonMedia"/>
    <s v="Incremental"/>
    <m/>
    <m/>
    <s v="Competition_TriviaStar"/>
    <s v="Competition Triviastar"/>
    <x v="3"/>
    <s v=" DTC"/>
    <d v="2021-07-30T00:00:00"/>
    <x v="1"/>
    <n v="0"/>
    <n v="-1981.6822262000001"/>
  </r>
  <r>
    <s v="NonMedia"/>
    <s v="Incremental"/>
    <m/>
    <m/>
    <s v="Competition_TriviaStar"/>
    <s v="Competition Triviastar"/>
    <x v="3"/>
    <s v=" DTC"/>
    <d v="2021-07-31T00:00:00"/>
    <x v="1"/>
    <n v="0"/>
    <n v="-2220.2627243000002"/>
  </r>
  <r>
    <s v="NonMedia"/>
    <s v="Incremental"/>
    <m/>
    <m/>
    <s v="Competition_TriviaStar"/>
    <s v="Competition Triviastar"/>
    <x v="3"/>
    <s v=" DTC"/>
    <d v="2021-08-01T00:00:00"/>
    <x v="1"/>
    <n v="0"/>
    <n v="-2495.635816"/>
  </r>
  <r>
    <s v="NonMedia"/>
    <s v="Incremental"/>
    <m/>
    <m/>
    <s v="Competition_TriviaStar"/>
    <s v="Competition Triviastar"/>
    <x v="3"/>
    <s v=" DTC"/>
    <d v="2021-08-02T00:00:00"/>
    <x v="1"/>
    <n v="0"/>
    <n v="-2399.2155597000001"/>
  </r>
  <r>
    <s v="NonMedia"/>
    <s v="Incremental"/>
    <m/>
    <m/>
    <s v="Competition_TriviaStar"/>
    <s v="Competition Triviastar"/>
    <x v="3"/>
    <s v=" DTC"/>
    <d v="2021-08-03T00:00:00"/>
    <x v="1"/>
    <n v="0"/>
    <n v="-2667.3283913"/>
  </r>
  <r>
    <s v="NonMedia"/>
    <s v="Incremental"/>
    <m/>
    <m/>
    <s v="Competition_TriviaStar"/>
    <s v="Competition Triviastar"/>
    <x v="3"/>
    <s v=" DTC"/>
    <d v="2021-08-04T00:00:00"/>
    <x v="1"/>
    <n v="0"/>
    <n v="-2803.356225"/>
  </r>
  <r>
    <s v="NonMedia"/>
    <s v="Incremental"/>
    <m/>
    <m/>
    <s v="Competition_TriviaStar"/>
    <s v="Competition Triviastar"/>
    <x v="3"/>
    <s v=" DTC"/>
    <d v="2021-08-05T00:00:00"/>
    <x v="1"/>
    <n v="0"/>
    <n v="-2489.5423424999999"/>
  </r>
  <r>
    <s v="NonMedia"/>
    <s v="Incremental"/>
    <m/>
    <m/>
    <s v="Competition_TriviaStar"/>
    <s v="Competition Triviastar"/>
    <x v="3"/>
    <s v=" DTC"/>
    <d v="2021-08-06T00:00:00"/>
    <x v="1"/>
    <n v="0"/>
    <n v="-2277.3460906999999"/>
  </r>
  <r>
    <s v="NonMedia"/>
    <s v="Incremental"/>
    <m/>
    <m/>
    <s v="Competition_TriviaStar"/>
    <s v="Competition Triviastar"/>
    <x v="3"/>
    <s v=" DTC"/>
    <d v="2021-08-07T00:00:00"/>
    <x v="1"/>
    <n v="0"/>
    <n v="-2219.8165325999998"/>
  </r>
  <r>
    <s v="NonMedia"/>
    <s v="Incremental"/>
    <m/>
    <m/>
    <s v="Competition_TriviaStar"/>
    <s v="Competition Triviastar"/>
    <x v="3"/>
    <s v=" DTC"/>
    <d v="2021-08-08T00:00:00"/>
    <x v="1"/>
    <n v="0"/>
    <n v="-2258.8864506"/>
  </r>
  <r>
    <s v="NonMedia"/>
    <s v="Incremental"/>
    <m/>
    <m/>
    <s v="Competition_TriviaStar"/>
    <s v="Competition Triviastar"/>
    <x v="3"/>
    <s v=" DTC"/>
    <d v="2021-08-09T00:00:00"/>
    <x v="1"/>
    <n v="0"/>
    <n v="-1526.0566587000001"/>
  </r>
  <r>
    <s v="NonMedia"/>
    <s v="Incremental"/>
    <m/>
    <m/>
    <s v="Competition_TriviaStar"/>
    <s v="Competition Triviastar"/>
    <x v="3"/>
    <s v=" DTC"/>
    <d v="2021-08-10T00:00:00"/>
    <x v="1"/>
    <n v="0"/>
    <n v="-1674.9883186"/>
  </r>
  <r>
    <s v="NonMedia"/>
    <s v="Incremental"/>
    <m/>
    <m/>
    <s v="Competition_TriviaStar"/>
    <s v="Competition Triviastar"/>
    <x v="3"/>
    <s v=" DTC"/>
    <d v="2021-08-11T00:00:00"/>
    <x v="1"/>
    <n v="0"/>
    <n v="-1736.6399323000001"/>
  </r>
  <r>
    <s v="NonMedia"/>
    <s v="Incremental"/>
    <m/>
    <m/>
    <s v="Competition_TriviaStar"/>
    <s v="Competition Triviastar"/>
    <x v="3"/>
    <s v=" DTC"/>
    <d v="2021-08-12T00:00:00"/>
    <x v="1"/>
    <n v="0"/>
    <n v="-1482.3270258"/>
  </r>
  <r>
    <s v="NonMedia"/>
    <s v="Incremental"/>
    <m/>
    <m/>
    <s v="Competition_TriviaStar"/>
    <s v="Competition Triviastar"/>
    <x v="3"/>
    <s v=" DTC"/>
    <d v="2021-08-13T00:00:00"/>
    <x v="1"/>
    <n v="0"/>
    <n v="-1098.4381986000001"/>
  </r>
  <r>
    <s v="NonMedia"/>
    <s v="Incremental"/>
    <m/>
    <m/>
    <s v="Competition_TriviaStar"/>
    <s v="Competition Triviastar"/>
    <x v="3"/>
    <s v=" DTC"/>
    <d v="2021-08-14T00:00:00"/>
    <x v="1"/>
    <n v="0"/>
    <n v="-1029.7970124999999"/>
  </r>
  <r>
    <s v="NonMedia"/>
    <s v="Incremental"/>
    <m/>
    <m/>
    <s v="Competition_TriviaStar"/>
    <s v="Competition Triviastar"/>
    <x v="3"/>
    <s v=" DTC"/>
    <d v="2021-08-15T00:00:00"/>
    <x v="1"/>
    <n v="0"/>
    <n v="-996.28290849999996"/>
  </r>
  <r>
    <s v="NonMedia"/>
    <s v="Incremental"/>
    <m/>
    <m/>
    <s v="Competition_TriviaStar"/>
    <s v="Competition Triviastar"/>
    <x v="3"/>
    <s v=" DTC"/>
    <d v="2021-08-16T00:00:00"/>
    <x v="1"/>
    <n v="0"/>
    <n v="-748.78035469999998"/>
  </r>
  <r>
    <s v="NonMedia"/>
    <s v="Incremental"/>
    <m/>
    <m/>
    <s v="Competition_TriviaStar"/>
    <s v="Competition Triviastar"/>
    <x v="3"/>
    <s v=" DTC"/>
    <d v="2021-08-17T00:00:00"/>
    <x v="1"/>
    <n v="0"/>
    <n v="-765.26857700000005"/>
  </r>
  <r>
    <s v="NonMedia"/>
    <s v="Incremental"/>
    <m/>
    <m/>
    <s v="Competition_TriviaStar"/>
    <s v="Competition Triviastar"/>
    <x v="3"/>
    <s v=" DTC"/>
    <d v="2021-08-18T00:00:00"/>
    <x v="1"/>
    <n v="0"/>
    <n v="-754.69460830000003"/>
  </r>
  <r>
    <s v="NonMedia"/>
    <s v="Incremental"/>
    <m/>
    <m/>
    <s v="Competition_TriviaStar"/>
    <s v="Competition Triviastar"/>
    <x v="3"/>
    <s v=" DTC"/>
    <d v="2021-08-19T00:00:00"/>
    <x v="1"/>
    <n v="0"/>
    <n v="-688.7417193"/>
  </r>
  <r>
    <s v="NonMedia"/>
    <s v="Incremental"/>
    <m/>
    <m/>
    <s v="Competition_TriviaStar"/>
    <s v="Competition Triviastar"/>
    <x v="3"/>
    <s v=" DTC"/>
    <d v="2021-08-20T00:00:00"/>
    <x v="1"/>
    <n v="0"/>
    <n v="-686.94952120000005"/>
  </r>
  <r>
    <s v="NonMedia"/>
    <s v="Incremental"/>
    <m/>
    <m/>
    <s v="Competition_TriviaStar"/>
    <s v="Competition Triviastar"/>
    <x v="3"/>
    <s v=" DTC"/>
    <d v="2021-08-21T00:00:00"/>
    <x v="1"/>
    <n v="0"/>
    <n v="-792.50998770000001"/>
  </r>
  <r>
    <s v="NonMedia"/>
    <s v="Incremental"/>
    <m/>
    <m/>
    <s v="Competition_TriviaStar"/>
    <s v="Competition Triviastar"/>
    <x v="3"/>
    <s v=" DTC"/>
    <d v="2021-08-22T00:00:00"/>
    <x v="1"/>
    <n v="0"/>
    <n v="-1007.0360969"/>
  </r>
  <r>
    <s v="NonMedia"/>
    <s v="Incremental"/>
    <m/>
    <m/>
    <s v="Competition_TriviaStar"/>
    <s v="Competition Triviastar"/>
    <x v="3"/>
    <s v=" DTC"/>
    <d v="2021-08-23T00:00:00"/>
    <x v="1"/>
    <n v="0"/>
    <n v="-974.418092"/>
  </r>
  <r>
    <s v="NonMedia"/>
    <s v="Incremental"/>
    <m/>
    <m/>
    <s v="Competition_TriviaStar"/>
    <s v="Competition Triviastar"/>
    <x v="3"/>
    <s v=" DTC"/>
    <d v="2021-08-24T00:00:00"/>
    <x v="1"/>
    <n v="0"/>
    <n v="-997.17900750000001"/>
  </r>
  <r>
    <s v="NonMedia"/>
    <s v="Incremental"/>
    <m/>
    <m/>
    <s v="Competition_TriviaStar"/>
    <s v="Competition Triviastar"/>
    <x v="3"/>
    <s v=" DTC"/>
    <d v="2021-08-25T00:00:00"/>
    <x v="1"/>
    <n v="0"/>
    <n v="-1003.9893602"/>
  </r>
  <r>
    <s v="NonMedia"/>
    <s v="Incremental"/>
    <m/>
    <m/>
    <s v="Competition_TriviaStar"/>
    <s v="Competition Triviastar"/>
    <x v="3"/>
    <s v=" DTC"/>
    <d v="2021-08-26T00:00:00"/>
    <x v="1"/>
    <n v="0"/>
    <n v="-1013.3087902"/>
  </r>
  <r>
    <s v="NonMedia"/>
    <s v="Incremental"/>
    <m/>
    <m/>
    <s v="Competition_TriviaStar"/>
    <s v="Competition Triviastar"/>
    <x v="3"/>
    <s v=" DTC"/>
    <d v="2021-08-27T00:00:00"/>
    <x v="1"/>
    <n v="0"/>
    <n v="-1226.0427013999999"/>
  </r>
  <r>
    <s v="NonMedia"/>
    <s v="Incremental"/>
    <m/>
    <m/>
    <s v="Competition_TriviaStar"/>
    <s v="Competition Triviastar"/>
    <x v="3"/>
    <s v=" DTC"/>
    <d v="2021-08-28T00:00:00"/>
    <x v="1"/>
    <n v="0"/>
    <n v="-1212.6012158999999"/>
  </r>
  <r>
    <s v="NonMedia"/>
    <s v="Incremental"/>
    <m/>
    <m/>
    <s v="Competition_TriviaStar"/>
    <s v="Competition Triviastar"/>
    <x v="3"/>
    <s v=" DTC"/>
    <d v="2021-08-29T00:00:00"/>
    <x v="1"/>
    <n v="0"/>
    <n v="-1752.9489347000001"/>
  </r>
  <r>
    <s v="NonMedia"/>
    <s v="Incremental"/>
    <m/>
    <m/>
    <s v="Competition_TriviaStar"/>
    <s v="Competition Triviastar"/>
    <x v="3"/>
    <s v=" DTC"/>
    <d v="2021-08-30T00:00:00"/>
    <x v="1"/>
    <n v="0"/>
    <n v="-1164.5703074999999"/>
  </r>
  <r>
    <s v="NonMedia"/>
    <s v="Incremental"/>
    <m/>
    <m/>
    <s v="Competition_TriviaStar"/>
    <s v="Competition Triviastar"/>
    <x v="3"/>
    <s v=" DTC"/>
    <d v="2021-08-31T00:00:00"/>
    <x v="1"/>
    <n v="0"/>
    <n v="-1396.4807381000001"/>
  </r>
  <r>
    <s v="NonMedia"/>
    <s v="Incremental"/>
    <m/>
    <m/>
    <s v="Competition_TriviaStar"/>
    <s v="Competition Triviastar"/>
    <x v="3"/>
    <s v=" DTC"/>
    <d v="2021-09-01T00:00:00"/>
    <x v="1"/>
    <n v="0"/>
    <n v="-1801.0420154999999"/>
  </r>
  <r>
    <s v="NonMedia"/>
    <s v="Incremental"/>
    <m/>
    <m/>
    <s v="Competition_TriviaStar"/>
    <s v="Competition Triviastar"/>
    <x v="3"/>
    <s v=" DTC"/>
    <d v="2021-09-02T00:00:00"/>
    <x v="1"/>
    <n v="0"/>
    <n v="-1736.3722946"/>
  </r>
  <r>
    <s v="NonMedia"/>
    <s v="Incremental"/>
    <m/>
    <m/>
    <s v="Competition_TriviaStar"/>
    <s v="Competition Triviastar"/>
    <x v="3"/>
    <s v=" DTC"/>
    <d v="2021-09-03T00:00:00"/>
    <x v="1"/>
    <n v="0"/>
    <n v="-1668.4011166"/>
  </r>
  <r>
    <s v="NonMedia"/>
    <s v="Incremental"/>
    <m/>
    <m/>
    <s v="Competition_TriviaStar"/>
    <s v="Competition Triviastar"/>
    <x v="3"/>
    <s v=" DTC"/>
    <d v="2021-09-04T00:00:00"/>
    <x v="1"/>
    <n v="0"/>
    <n v="-1984.952603"/>
  </r>
  <r>
    <s v="NonMedia"/>
    <s v="Incremental"/>
    <m/>
    <m/>
    <s v="Competition_TriviaStar"/>
    <s v="Competition Triviastar"/>
    <x v="3"/>
    <s v=" DTC"/>
    <d v="2021-09-05T00:00:00"/>
    <x v="1"/>
    <n v="0"/>
    <n v="-2161.8718693999999"/>
  </r>
  <r>
    <s v="NonMedia"/>
    <s v="Incremental"/>
    <m/>
    <m/>
    <s v="Competition_TriviaStar"/>
    <s v="Competition Triviastar"/>
    <x v="3"/>
    <s v=" DTC"/>
    <d v="2021-09-06T00:00:00"/>
    <x v="1"/>
    <n v="0"/>
    <n v="-2002.0424992000001"/>
  </r>
  <r>
    <s v="NonMedia"/>
    <s v="Incremental"/>
    <m/>
    <m/>
    <s v="Competition_TriviaStar"/>
    <s v="Competition Triviastar"/>
    <x v="3"/>
    <s v=" DTC"/>
    <d v="2021-09-07T00:00:00"/>
    <x v="1"/>
    <n v="0"/>
    <n v="-1676.1692512"/>
  </r>
  <r>
    <s v="NonMedia"/>
    <s v="Incremental"/>
    <m/>
    <m/>
    <s v="Competition_TriviaStar"/>
    <s v="Competition Triviastar"/>
    <x v="3"/>
    <s v=" DTC"/>
    <d v="2021-09-08T00:00:00"/>
    <x v="1"/>
    <n v="0"/>
    <n v="-1580.4269918"/>
  </r>
  <r>
    <s v="NonMedia"/>
    <s v="Incremental"/>
    <m/>
    <m/>
    <s v="Competition_TriviaStar"/>
    <s v="Competition Triviastar"/>
    <x v="3"/>
    <s v=" DTC"/>
    <d v="2021-09-09T00:00:00"/>
    <x v="1"/>
    <n v="0"/>
    <n v="-1696.3664013"/>
  </r>
  <r>
    <s v="NonMedia"/>
    <s v="Incremental"/>
    <m/>
    <m/>
    <s v="Competition_TriviaStar"/>
    <s v="Competition Triviastar"/>
    <x v="3"/>
    <s v=" DTC"/>
    <d v="2021-09-10T00:00:00"/>
    <x v="1"/>
    <n v="0"/>
    <n v="-1671.8967772000001"/>
  </r>
  <r>
    <s v="NonMedia"/>
    <s v="Incremental"/>
    <m/>
    <m/>
    <s v="Competition_TriviaStar"/>
    <s v="Competition Triviastar"/>
    <x v="3"/>
    <s v=" DTC"/>
    <d v="2021-09-11T00:00:00"/>
    <x v="1"/>
    <n v="0"/>
    <n v="-1551.2964869"/>
  </r>
  <r>
    <s v="NonMedia"/>
    <s v="Incremental"/>
    <m/>
    <m/>
    <s v="Competition_TriviaStar"/>
    <s v="Competition Triviastar"/>
    <x v="3"/>
    <s v=" DTC"/>
    <d v="2021-09-12T00:00:00"/>
    <x v="1"/>
    <n v="0"/>
    <n v="-1701.6098922000001"/>
  </r>
  <r>
    <s v="NonMedia"/>
    <s v="Incremental"/>
    <m/>
    <m/>
    <s v="Competition_TriviaStar"/>
    <s v="Competition Triviastar"/>
    <x v="3"/>
    <s v=" DTC"/>
    <d v="2021-09-13T00:00:00"/>
    <x v="1"/>
    <n v="0"/>
    <n v="-1649.7575935"/>
  </r>
  <r>
    <s v="NonMedia"/>
    <s v="Incremental"/>
    <m/>
    <m/>
    <s v="Competition_TriviaStar"/>
    <s v="Competition Triviastar"/>
    <x v="3"/>
    <s v=" DTC"/>
    <d v="2021-09-14T00:00:00"/>
    <x v="1"/>
    <n v="0"/>
    <n v="-1471.2847002000001"/>
  </r>
  <r>
    <s v="NonMedia"/>
    <s v="Incremental"/>
    <m/>
    <m/>
    <s v="Competition_TriviaStar"/>
    <s v="Competition Triviastar"/>
    <x v="3"/>
    <s v=" DTC"/>
    <d v="2021-09-15T00:00:00"/>
    <x v="1"/>
    <n v="0"/>
    <n v="-1511.8732037"/>
  </r>
  <r>
    <s v="NonMedia"/>
    <s v="Incremental"/>
    <m/>
    <m/>
    <s v="Competition_TriviaStar"/>
    <s v="Competition Triviastar"/>
    <x v="3"/>
    <s v=" DTC"/>
    <d v="2021-09-16T00:00:00"/>
    <x v="1"/>
    <n v="0"/>
    <n v="-1557.1225879000001"/>
  </r>
  <r>
    <s v="NonMedia"/>
    <s v="Incremental"/>
    <m/>
    <m/>
    <s v="Competition_TriviaStar"/>
    <s v="Competition Triviastar"/>
    <x v="3"/>
    <s v=" DTC"/>
    <d v="2021-09-17T00:00:00"/>
    <x v="1"/>
    <n v="0"/>
    <n v="-1582.5632287999999"/>
  </r>
  <r>
    <s v="NonMedia"/>
    <s v="Incremental"/>
    <m/>
    <m/>
    <s v="Competition_TriviaStar"/>
    <s v="Competition Triviastar"/>
    <x v="3"/>
    <s v=" DTC"/>
    <d v="2021-09-18T00:00:00"/>
    <x v="1"/>
    <n v="0"/>
    <n v="-1387.0004394"/>
  </r>
  <r>
    <s v="NonMedia"/>
    <s v="Incremental"/>
    <m/>
    <m/>
    <s v="Competition_TriviaStar"/>
    <s v="Competition Triviastar"/>
    <x v="3"/>
    <s v=" DTC"/>
    <d v="2021-09-19T00:00:00"/>
    <x v="1"/>
    <n v="0"/>
    <n v="-1466.8180228000001"/>
  </r>
  <r>
    <s v="NonMedia"/>
    <s v="Incremental"/>
    <m/>
    <m/>
    <s v="Competition_TriviaStar"/>
    <s v="Competition Triviastar"/>
    <x v="3"/>
    <s v=" DTC"/>
    <d v="2021-09-20T00:00:00"/>
    <x v="1"/>
    <n v="0"/>
    <n v="-994.32123349999995"/>
  </r>
  <r>
    <s v="NonMedia"/>
    <s v="Incremental"/>
    <m/>
    <m/>
    <s v="Competition_TriviaStar"/>
    <s v="Competition Triviastar"/>
    <x v="3"/>
    <s v=" DTC"/>
    <d v="2021-09-21T00:00:00"/>
    <x v="1"/>
    <n v="0"/>
    <n v="-1366.4148826000001"/>
  </r>
  <r>
    <s v="NonMedia"/>
    <s v="Incremental"/>
    <m/>
    <m/>
    <s v="Competition_TriviaStar"/>
    <s v="Competition Triviastar"/>
    <x v="3"/>
    <s v=" DTC"/>
    <d v="2021-09-22T00:00:00"/>
    <x v="1"/>
    <n v="0"/>
    <n v="-1542.7515387999999"/>
  </r>
  <r>
    <s v="NonMedia"/>
    <s v="Incremental"/>
    <m/>
    <m/>
    <s v="Competition_TriviaStar"/>
    <s v="Competition Triviastar"/>
    <x v="3"/>
    <s v=" DTC"/>
    <d v="2021-09-23T00:00:00"/>
    <x v="1"/>
    <n v="0"/>
    <n v="-1637.5227814"/>
  </r>
  <r>
    <s v="NonMedia"/>
    <s v="Incremental"/>
    <m/>
    <m/>
    <s v="Competition_TriviaStar"/>
    <s v="Competition Triviastar"/>
    <x v="3"/>
    <s v=" DTC"/>
    <d v="2021-09-24T00:00:00"/>
    <x v="1"/>
    <n v="0"/>
    <n v="-1798.7115750999999"/>
  </r>
  <r>
    <s v="NonMedia"/>
    <s v="Incremental"/>
    <m/>
    <m/>
    <s v="Competition_TriviaStar"/>
    <s v="Competition Triviastar"/>
    <x v="3"/>
    <s v=" DTC"/>
    <d v="2021-09-25T00:00:00"/>
    <x v="1"/>
    <n v="0"/>
    <n v="-1730.9346003999999"/>
  </r>
  <r>
    <s v="NonMedia"/>
    <s v="Incremental"/>
    <m/>
    <m/>
    <s v="Competition_TriviaStar"/>
    <s v="Competition Triviastar"/>
    <x v="3"/>
    <s v=" DTC"/>
    <d v="2021-09-26T00:00:00"/>
    <x v="1"/>
    <n v="0"/>
    <n v="-1675.0040309999999"/>
  </r>
  <r>
    <s v="NonMedia"/>
    <s v="Incremental"/>
    <m/>
    <m/>
    <s v="Competition_TriviaStar"/>
    <s v="Competition Triviastar"/>
    <x v="3"/>
    <s v=" DTC"/>
    <d v="2021-09-27T00:00:00"/>
    <x v="1"/>
    <n v="0"/>
    <n v="-1256.8841841999999"/>
  </r>
  <r>
    <s v="NonMedia"/>
    <s v="Incremental"/>
    <m/>
    <m/>
    <s v="Competition_TriviaStar"/>
    <s v="Competition Triviastar"/>
    <x v="3"/>
    <s v=" DTC"/>
    <d v="2021-09-28T00:00:00"/>
    <x v="1"/>
    <n v="0"/>
    <n v="-1273.7798769999999"/>
  </r>
  <r>
    <s v="NonMedia"/>
    <s v="Incremental"/>
    <m/>
    <m/>
    <s v="Competition_TriviaStar"/>
    <s v="Competition Triviastar"/>
    <x v="3"/>
    <s v=" DTC"/>
    <d v="2021-09-29T00:00:00"/>
    <x v="1"/>
    <n v="0"/>
    <n v="-1321.5539051000001"/>
  </r>
  <r>
    <s v="NonMedia"/>
    <s v="Incremental"/>
    <m/>
    <m/>
    <s v="Competition_TriviaStar"/>
    <s v="Competition Triviastar"/>
    <x v="3"/>
    <s v=" DTC"/>
    <d v="2021-09-30T00:00:00"/>
    <x v="1"/>
    <n v="0"/>
    <n v="-1365.8322725"/>
  </r>
  <r>
    <s v="Base"/>
    <s v="Baseline"/>
    <m/>
    <m/>
    <s v="Covid_Residential"/>
    <s v="Covid Residential"/>
    <x v="4"/>
    <s v=" DTC"/>
    <d v="2021-03-01T00:00:00"/>
    <x v="0"/>
    <s v="Pre"/>
    <n v="7581.3477381000002"/>
  </r>
  <r>
    <s v="Base"/>
    <s v="Baseline"/>
    <m/>
    <m/>
    <s v="Covid_Residential"/>
    <s v="Covid Residential"/>
    <x v="4"/>
    <s v=" DTC"/>
    <d v="2021-03-02T00:00:00"/>
    <x v="0"/>
    <s v="Pre"/>
    <n v="7581.3477381000002"/>
  </r>
  <r>
    <s v="Base"/>
    <s v="Baseline"/>
    <m/>
    <m/>
    <s v="Covid_Residential"/>
    <s v="Covid Residential"/>
    <x v="4"/>
    <s v=" DTC"/>
    <d v="2021-03-03T00:00:00"/>
    <x v="0"/>
    <s v="Pre"/>
    <n v="7450.5086448000002"/>
  </r>
  <r>
    <s v="Base"/>
    <s v="Baseline"/>
    <m/>
    <m/>
    <s v="Covid_Residential"/>
    <s v="Covid Residential"/>
    <x v="4"/>
    <s v=" DTC"/>
    <d v="2021-03-04T00:00:00"/>
    <x v="0"/>
    <s v="Pre"/>
    <n v="7319.6695516"/>
  </r>
  <r>
    <s v="Base"/>
    <s v="Baseline"/>
    <m/>
    <m/>
    <s v="Covid_Residential"/>
    <s v="Covid Residential"/>
    <x v="4"/>
    <s v=" DTC"/>
    <d v="2021-03-05T00:00:00"/>
    <x v="0"/>
    <s v="Pre"/>
    <n v="7188.8304583999998"/>
  </r>
  <r>
    <s v="Base"/>
    <s v="Baseline"/>
    <m/>
    <m/>
    <s v="Covid_Residential"/>
    <s v="Covid Residential"/>
    <x v="4"/>
    <s v=" DTC"/>
    <d v="2021-03-06T00:00:00"/>
    <x v="0"/>
    <s v="Pre"/>
    <n v="7057.9913650999997"/>
  </r>
  <r>
    <s v="Base"/>
    <s v="Baseline"/>
    <m/>
    <m/>
    <s v="Covid_Residential"/>
    <s v="Covid Residential"/>
    <x v="4"/>
    <s v=" DTC"/>
    <d v="2021-03-07T00:00:00"/>
    <x v="0"/>
    <s v="Pre"/>
    <n v="6927.1522719000004"/>
  </r>
  <r>
    <s v="Base"/>
    <s v="Baseline"/>
    <m/>
    <m/>
    <s v="Covid_Residential"/>
    <s v="Covid Residential"/>
    <x v="4"/>
    <s v=" DTC"/>
    <d v="2021-03-08T00:00:00"/>
    <x v="0"/>
    <s v="Pre"/>
    <n v="6927.1522719000004"/>
  </r>
  <r>
    <s v="Base"/>
    <s v="Baseline"/>
    <m/>
    <m/>
    <s v="Covid_Residential"/>
    <s v="Covid Residential"/>
    <x v="4"/>
    <s v=" DTC"/>
    <d v="2021-03-09T00:00:00"/>
    <x v="0"/>
    <s v="Pre"/>
    <n v="6797.2281374000004"/>
  </r>
  <r>
    <s v="Base"/>
    <s v="Baseline"/>
    <m/>
    <m/>
    <s v="Covid_Residential"/>
    <s v="Covid Residential"/>
    <x v="4"/>
    <s v=" DTC"/>
    <d v="2021-03-10T00:00:00"/>
    <x v="0"/>
    <s v="Pre"/>
    <n v="6797.2281374000004"/>
  </r>
  <r>
    <s v="Base"/>
    <s v="Baseline"/>
    <m/>
    <m/>
    <s v="Covid_Residential"/>
    <s v="Covid Residential"/>
    <x v="4"/>
    <s v=" DTC"/>
    <d v="2021-03-11T00:00:00"/>
    <x v="0"/>
    <s v="Pre"/>
    <n v="6797.2281374000004"/>
  </r>
  <r>
    <s v="Base"/>
    <s v="Baseline"/>
    <m/>
    <m/>
    <s v="Covid_Residential"/>
    <s v="Covid Residential"/>
    <x v="4"/>
    <s v=" DTC"/>
    <d v="2021-03-12T00:00:00"/>
    <x v="0"/>
    <s v="Pre"/>
    <n v="6797.2281374000004"/>
  </r>
  <r>
    <s v="Base"/>
    <s v="Baseline"/>
    <m/>
    <m/>
    <s v="Covid_Residential"/>
    <s v="Covid Residential"/>
    <x v="4"/>
    <s v=" DTC"/>
    <d v="2021-03-13T00:00:00"/>
    <x v="0"/>
    <s v="Pre"/>
    <n v="6666.3890441000003"/>
  </r>
  <r>
    <s v="Base"/>
    <s v="Baseline"/>
    <m/>
    <m/>
    <s v="Covid_Residential"/>
    <s v="Covid Residential"/>
    <x v="4"/>
    <s v=" DTC"/>
    <d v="2021-03-14T00:00:00"/>
    <x v="0"/>
    <s v="Pre"/>
    <n v="6797.2281374000004"/>
  </r>
  <r>
    <s v="Base"/>
    <s v="Baseline"/>
    <m/>
    <m/>
    <s v="Covid_Residential"/>
    <s v="Covid Residential"/>
    <x v="4"/>
    <s v=" DTC"/>
    <d v="2021-03-15T00:00:00"/>
    <x v="0"/>
    <s v="Pre"/>
    <n v="6927.1522719000004"/>
  </r>
  <r>
    <s v="Base"/>
    <s v="Baseline"/>
    <m/>
    <m/>
    <s v="Covid_Residential"/>
    <s v="Covid Residential"/>
    <x v="4"/>
    <s v=" DTC"/>
    <d v="2021-03-16T00:00:00"/>
    <x v="0"/>
    <s v="Pre"/>
    <n v="6927.1522719000004"/>
  </r>
  <r>
    <s v="Base"/>
    <s v="Baseline"/>
    <m/>
    <m/>
    <s v="Covid_Residential"/>
    <s v="Covid Residential"/>
    <x v="4"/>
    <s v=" DTC"/>
    <d v="2021-03-17T00:00:00"/>
    <x v="0"/>
    <s v="Pre"/>
    <n v="6797.2281374000004"/>
  </r>
  <r>
    <s v="Base"/>
    <s v="Baseline"/>
    <m/>
    <m/>
    <s v="Covid_Residential"/>
    <s v="Covid Residential"/>
    <x v="4"/>
    <s v=" DTC"/>
    <d v="2021-03-18T00:00:00"/>
    <x v="0"/>
    <s v="Pre"/>
    <n v="6927.1522719000004"/>
  </r>
  <r>
    <s v="Base"/>
    <s v="Baseline"/>
    <m/>
    <m/>
    <s v="Covid_Residential"/>
    <s v="Covid Residential"/>
    <x v="4"/>
    <s v=" DTC"/>
    <d v="2021-03-19T00:00:00"/>
    <x v="0"/>
    <s v="Pre"/>
    <n v="6797.2281374000004"/>
  </r>
  <r>
    <s v="Base"/>
    <s v="Baseline"/>
    <m/>
    <m/>
    <s v="Covid_Residential"/>
    <s v="Covid Residential"/>
    <x v="4"/>
    <s v=" DTC"/>
    <d v="2021-03-20T00:00:00"/>
    <x v="0"/>
    <s v="Pre"/>
    <n v="6666.3890441000003"/>
  </r>
  <r>
    <s v="Base"/>
    <s v="Baseline"/>
    <m/>
    <m/>
    <s v="Covid_Residential"/>
    <s v="Covid Residential"/>
    <x v="4"/>
    <s v=" DTC"/>
    <d v="2021-03-21T00:00:00"/>
    <x v="0"/>
    <s v="Pre"/>
    <n v="6404.7108576999999"/>
  </r>
  <r>
    <s v="Base"/>
    <s v="Baseline"/>
    <m/>
    <m/>
    <s v="Covid_Residential"/>
    <s v="Covid Residential"/>
    <x v="4"/>
    <s v=" DTC"/>
    <d v="2021-03-22T00:00:00"/>
    <x v="0"/>
    <s v="Pre"/>
    <n v="6143.0326711999996"/>
  </r>
  <r>
    <s v="Base"/>
    <s v="Baseline"/>
    <m/>
    <m/>
    <s v="Covid_Residential"/>
    <s v="Covid Residential"/>
    <x v="4"/>
    <s v=" DTC"/>
    <d v="2021-03-23T00:00:00"/>
    <x v="0"/>
    <s v="Pre"/>
    <n v="6012.1935778999996"/>
  </r>
  <r>
    <s v="Base"/>
    <s v="Baseline"/>
    <m/>
    <m/>
    <s v="Covid_Residential"/>
    <s v="Covid Residential"/>
    <x v="4"/>
    <s v=" DTC"/>
    <d v="2021-03-24T00:00:00"/>
    <x v="0"/>
    <s v="Pre"/>
    <n v="6143.0326711999996"/>
  </r>
  <r>
    <s v="Base"/>
    <s v="Baseline"/>
    <m/>
    <m/>
    <s v="Covid_Residential"/>
    <s v="Covid Residential"/>
    <x v="4"/>
    <s v=" DTC"/>
    <d v="2021-03-25T00:00:00"/>
    <x v="0"/>
    <s v="Pre"/>
    <n v="6012.1935778999996"/>
  </r>
  <r>
    <s v="Base"/>
    <s v="Baseline"/>
    <m/>
    <m/>
    <s v="Covid_Residential"/>
    <s v="Covid Residential"/>
    <x v="4"/>
    <s v=" DTC"/>
    <d v="2021-03-26T00:00:00"/>
    <x v="0"/>
    <s v="Pre"/>
    <n v="6012.1935778999996"/>
  </r>
  <r>
    <s v="Base"/>
    <s v="Baseline"/>
    <m/>
    <m/>
    <s v="Covid_Residential"/>
    <s v="Covid Residential"/>
    <x v="4"/>
    <s v=" DTC"/>
    <d v="2021-03-27T00:00:00"/>
    <x v="0"/>
    <s v="Pre"/>
    <n v="6012.1935778999996"/>
  </r>
  <r>
    <s v="Base"/>
    <s v="Baseline"/>
    <m/>
    <m/>
    <s v="Covid_Residential"/>
    <s v="Covid Residential"/>
    <x v="4"/>
    <s v=" DTC"/>
    <d v="2021-03-28T00:00:00"/>
    <x v="0"/>
    <s v="Pre"/>
    <n v="6143.0326711999996"/>
  </r>
  <r>
    <s v="Base"/>
    <s v="Baseline"/>
    <m/>
    <m/>
    <s v="Covid_Residential"/>
    <s v="Covid Residential"/>
    <x v="4"/>
    <s v=" DTC"/>
    <d v="2021-03-29T00:00:00"/>
    <x v="0"/>
    <s v="Pre"/>
    <n v="6143.0326711999996"/>
  </r>
  <r>
    <s v="Base"/>
    <s v="Baseline"/>
    <m/>
    <m/>
    <s v="Covid_Residential"/>
    <s v="Covid Residential"/>
    <x v="4"/>
    <s v=" DTC"/>
    <d v="2021-03-30T00:00:00"/>
    <x v="0"/>
    <s v="Pre"/>
    <n v="6143.0326711999996"/>
  </r>
  <r>
    <s v="Base"/>
    <s v="Baseline"/>
    <m/>
    <m/>
    <s v="Covid_Residential"/>
    <s v="Covid Residential"/>
    <x v="4"/>
    <s v=" DTC"/>
    <d v="2021-03-31T00:00:00"/>
    <x v="0"/>
    <s v="Pre"/>
    <n v="6012.1935778999996"/>
  </r>
  <r>
    <s v="Base"/>
    <s v="Baseline"/>
    <m/>
    <m/>
    <s v="Covid_Residential"/>
    <s v="Covid Residential"/>
    <x v="4"/>
    <s v=" DTC"/>
    <d v="2021-04-01T00:00:00"/>
    <x v="0"/>
    <s v="Pre"/>
    <n v="5882.2694434000005"/>
  </r>
  <r>
    <s v="Base"/>
    <s v="Baseline"/>
    <m/>
    <m/>
    <s v="Covid_Residential"/>
    <s v="Covid Residential"/>
    <x v="4"/>
    <s v=" DTC"/>
    <d v="2021-04-02T00:00:00"/>
    <x v="0"/>
    <s v="Pre"/>
    <n v="6143.0326711999996"/>
  </r>
  <r>
    <s v="Base"/>
    <s v="Baseline"/>
    <m/>
    <m/>
    <s v="Covid_Residential"/>
    <s v="Covid Residential"/>
    <x v="4"/>
    <s v=" DTC"/>
    <d v="2021-04-03T00:00:00"/>
    <x v="0"/>
    <s v="Pre"/>
    <n v="6143.0326711999996"/>
  </r>
  <r>
    <s v="Base"/>
    <s v="Baseline"/>
    <m/>
    <m/>
    <s v="Covid_Residential"/>
    <s v="Covid Residential"/>
    <x v="4"/>
    <s v=" DTC"/>
    <d v="2021-04-04T00:00:00"/>
    <x v="0"/>
    <s v="Pre"/>
    <n v="5882.2694434000005"/>
  </r>
  <r>
    <s v="Base"/>
    <s v="Baseline"/>
    <m/>
    <m/>
    <s v="Covid_Residential"/>
    <s v="Covid Residential"/>
    <x v="4"/>
    <s v=" DTC"/>
    <d v="2021-04-05T00:00:00"/>
    <x v="0"/>
    <s v="Pre"/>
    <n v="5882.2694434000005"/>
  </r>
  <r>
    <s v="Base"/>
    <s v="Baseline"/>
    <m/>
    <m/>
    <s v="Covid_Residential"/>
    <s v="Covid Residential"/>
    <x v="4"/>
    <s v=" DTC"/>
    <d v="2021-04-06T00:00:00"/>
    <x v="0"/>
    <s v="Pre"/>
    <n v="5751.4303502000002"/>
  </r>
  <r>
    <s v="Base"/>
    <s v="Baseline"/>
    <m/>
    <m/>
    <s v="Covid_Residential"/>
    <s v="Covid Residential"/>
    <x v="4"/>
    <s v=" DTC"/>
    <d v="2021-04-07T00:00:00"/>
    <x v="0"/>
    <s v="Pre"/>
    <n v="5620.5912569000002"/>
  </r>
  <r>
    <s v="Base"/>
    <s v="Baseline"/>
    <m/>
    <m/>
    <s v="Covid_Residential"/>
    <s v="Covid Residential"/>
    <x v="4"/>
    <s v=" DTC"/>
    <d v="2021-04-08T00:00:00"/>
    <x v="0"/>
    <s v="Pre"/>
    <n v="5620.5912569000002"/>
  </r>
  <r>
    <s v="Base"/>
    <s v="Baseline"/>
    <m/>
    <m/>
    <s v="Covid_Residential"/>
    <s v="Covid Residential"/>
    <x v="4"/>
    <s v=" DTC"/>
    <d v="2021-04-09T00:00:00"/>
    <x v="0"/>
    <s v="Pre"/>
    <n v="5228.0739771999997"/>
  </r>
  <r>
    <s v="Base"/>
    <s v="Baseline"/>
    <m/>
    <m/>
    <s v="Covid_Residential"/>
    <s v="Covid Residential"/>
    <x v="4"/>
    <s v=" DTC"/>
    <d v="2021-04-10T00:00:00"/>
    <x v="0"/>
    <s v="Pre"/>
    <n v="5228.0739771999997"/>
  </r>
  <r>
    <s v="Base"/>
    <s v="Baseline"/>
    <m/>
    <m/>
    <s v="Covid_Residential"/>
    <s v="Covid Residential"/>
    <x v="4"/>
    <s v=" DTC"/>
    <d v="2021-04-11T00:00:00"/>
    <x v="0"/>
    <s v="Pre"/>
    <n v="5358.9130704999998"/>
  </r>
  <r>
    <s v="Base"/>
    <s v="Baseline"/>
    <m/>
    <m/>
    <s v="Covid_Residential"/>
    <s v="Covid Residential"/>
    <x v="4"/>
    <s v=" DTC"/>
    <d v="2021-04-12T00:00:00"/>
    <x v="0"/>
    <s v="Pre"/>
    <n v="5228.0739771999997"/>
  </r>
  <r>
    <s v="Base"/>
    <s v="Baseline"/>
    <m/>
    <m/>
    <s v="Covid_Residential"/>
    <s v="Covid Residential"/>
    <x v="4"/>
    <s v=" DTC"/>
    <d v="2021-04-13T00:00:00"/>
    <x v="0"/>
    <s v="Pre"/>
    <n v="5228.0739771999997"/>
  </r>
  <r>
    <s v="Base"/>
    <s v="Baseline"/>
    <m/>
    <m/>
    <s v="Covid_Residential"/>
    <s v="Covid Residential"/>
    <x v="4"/>
    <s v=" DTC"/>
    <d v="2021-04-14T00:00:00"/>
    <x v="0"/>
    <s v="Pre"/>
    <n v="5358.9130704999998"/>
  </r>
  <r>
    <s v="Base"/>
    <s v="Baseline"/>
    <m/>
    <m/>
    <s v="Covid_Residential"/>
    <s v="Covid Residential"/>
    <x v="4"/>
    <s v=" DTC"/>
    <d v="2021-04-15T00:00:00"/>
    <x v="0"/>
    <s v="Pre"/>
    <n v="5358.9130704999998"/>
  </r>
  <r>
    <s v="Base"/>
    <s v="Baseline"/>
    <m/>
    <m/>
    <s v="Covid_Residential"/>
    <s v="Covid Residential"/>
    <x v="4"/>
    <s v=" DTC"/>
    <d v="2021-04-16T00:00:00"/>
    <x v="0"/>
    <s v="Pre"/>
    <n v="5489.7521637"/>
  </r>
  <r>
    <s v="Base"/>
    <s v="Baseline"/>
    <m/>
    <m/>
    <s v="Covid_Residential"/>
    <s v="Covid Residential"/>
    <x v="4"/>
    <s v=" DTC"/>
    <d v="2021-04-17T00:00:00"/>
    <x v="0"/>
    <s v="Pre"/>
    <n v="5489.7521637"/>
  </r>
  <r>
    <s v="Base"/>
    <s v="Baseline"/>
    <m/>
    <m/>
    <s v="Covid_Residential"/>
    <s v="Covid Residential"/>
    <x v="4"/>
    <s v=" DTC"/>
    <d v="2021-04-18T00:00:00"/>
    <x v="0"/>
    <s v="Pre"/>
    <n v="5489.7521637"/>
  </r>
  <r>
    <s v="Base"/>
    <s v="Baseline"/>
    <m/>
    <m/>
    <s v="Covid_Residential"/>
    <s v="Covid Residential"/>
    <x v="4"/>
    <s v=" DTC"/>
    <d v="2021-04-19T00:00:00"/>
    <x v="0"/>
    <s v="Pre"/>
    <n v="5620.5912569000002"/>
  </r>
  <r>
    <s v="Base"/>
    <s v="Baseline"/>
    <m/>
    <m/>
    <s v="Covid_Residential"/>
    <s v="Covid Residential"/>
    <x v="4"/>
    <s v=" DTC"/>
    <d v="2021-04-20T00:00:00"/>
    <x v="0"/>
    <s v="Pre"/>
    <n v="5751.4303502000002"/>
  </r>
  <r>
    <s v="Base"/>
    <s v="Baseline"/>
    <m/>
    <m/>
    <s v="Covid_Residential"/>
    <s v="Covid Residential"/>
    <x v="4"/>
    <s v=" DTC"/>
    <d v="2021-04-21T00:00:00"/>
    <x v="0"/>
    <s v="Pre"/>
    <n v="5751.4303502000002"/>
  </r>
  <r>
    <s v="Base"/>
    <s v="Baseline"/>
    <m/>
    <m/>
    <s v="Covid_Residential"/>
    <s v="Covid Residential"/>
    <x v="4"/>
    <s v=" DTC"/>
    <d v="2021-04-22T00:00:00"/>
    <x v="0"/>
    <s v="Pre"/>
    <n v="5751.4303502000002"/>
  </r>
  <r>
    <s v="Base"/>
    <s v="Baseline"/>
    <m/>
    <m/>
    <s v="Covid_Residential"/>
    <s v="Covid Residential"/>
    <x v="4"/>
    <s v=" DTC"/>
    <d v="2021-04-23T00:00:00"/>
    <x v="0"/>
    <s v="Pre"/>
    <n v="5620.5912569000002"/>
  </r>
  <r>
    <s v="Base"/>
    <s v="Baseline"/>
    <m/>
    <m/>
    <s v="Covid_Residential"/>
    <s v="Covid Residential"/>
    <x v="4"/>
    <s v=" DTC"/>
    <d v="2021-04-24T00:00:00"/>
    <x v="0"/>
    <s v="Pre"/>
    <n v="5620.5912569000002"/>
  </r>
  <r>
    <s v="Base"/>
    <s v="Baseline"/>
    <m/>
    <m/>
    <s v="Covid_Residential"/>
    <s v="Covid Residential"/>
    <x v="4"/>
    <s v=" DTC"/>
    <d v="2021-04-25T00:00:00"/>
    <x v="0"/>
    <s v="Pre"/>
    <n v="5620.5912569000002"/>
  </r>
  <r>
    <s v="Base"/>
    <s v="Baseline"/>
    <m/>
    <m/>
    <s v="Covid_Residential"/>
    <s v="Covid Residential"/>
    <x v="4"/>
    <s v=" DTC"/>
    <d v="2021-04-26T00:00:00"/>
    <x v="0"/>
    <s v="Pre"/>
    <n v="5489.7521637"/>
  </r>
  <r>
    <s v="Base"/>
    <s v="Baseline"/>
    <m/>
    <m/>
    <s v="Covid_Residential"/>
    <s v="Covid Residential"/>
    <x v="4"/>
    <s v=" DTC"/>
    <d v="2021-04-27T00:00:00"/>
    <x v="1"/>
    <s v="Post"/>
    <n v="5358.9130704999998"/>
  </r>
  <r>
    <s v="Base"/>
    <s v="Baseline"/>
    <m/>
    <m/>
    <s v="Covid_Residential"/>
    <s v="Covid Residential"/>
    <x v="4"/>
    <s v=" DTC"/>
    <d v="2021-04-28T00:00:00"/>
    <x v="1"/>
    <s v="Post"/>
    <n v="5228.0739771999997"/>
  </r>
  <r>
    <s v="Base"/>
    <s v="Baseline"/>
    <m/>
    <m/>
    <s v="Covid_Residential"/>
    <s v="Covid Residential"/>
    <x v="4"/>
    <s v=" DTC"/>
    <d v="2021-04-29T00:00:00"/>
    <x v="1"/>
    <s v="Post"/>
    <n v="5228.0739771999997"/>
  </r>
  <r>
    <s v="Base"/>
    <s v="Baseline"/>
    <m/>
    <m/>
    <s v="Covid_Residential"/>
    <s v="Covid Residential"/>
    <x v="4"/>
    <s v=" DTC"/>
    <d v="2021-04-30T00:00:00"/>
    <x v="1"/>
    <s v="Post"/>
    <n v="5097.2348840000004"/>
  </r>
  <r>
    <s v="Base"/>
    <s v="Baseline"/>
    <m/>
    <m/>
    <s v="Covid_Residential"/>
    <s v="Covid Residential"/>
    <x v="4"/>
    <s v=" DTC"/>
    <d v="2021-05-01T00:00:00"/>
    <x v="1"/>
    <s v="Post"/>
    <n v="4967.3107495000004"/>
  </r>
  <r>
    <s v="Base"/>
    <s v="Baseline"/>
    <m/>
    <m/>
    <s v="Covid_Residential"/>
    <s v="Covid Residential"/>
    <x v="4"/>
    <s v=" DTC"/>
    <d v="2021-05-02T00:00:00"/>
    <x v="1"/>
    <s v="Post"/>
    <n v="4836.4716562000003"/>
  </r>
  <r>
    <s v="Base"/>
    <s v="Baseline"/>
    <m/>
    <m/>
    <s v="Covid_Residential"/>
    <s v="Covid Residential"/>
    <x v="4"/>
    <s v=" DTC"/>
    <d v="2021-05-03T00:00:00"/>
    <x v="1"/>
    <s v="Post"/>
    <n v="4836.4716562000003"/>
  </r>
  <r>
    <s v="Base"/>
    <s v="Baseline"/>
    <m/>
    <m/>
    <s v="Covid_Residential"/>
    <s v="Covid Residential"/>
    <x v="4"/>
    <s v=" DTC"/>
    <d v="2021-05-04T00:00:00"/>
    <x v="1"/>
    <s v="Post"/>
    <n v="4836.4716562000003"/>
  </r>
  <r>
    <s v="Base"/>
    <s v="Baseline"/>
    <m/>
    <m/>
    <s v="Covid_Residential"/>
    <s v="Covid Residential"/>
    <x v="4"/>
    <s v=" DTC"/>
    <d v="2021-05-05T00:00:00"/>
    <x v="1"/>
    <s v="Post"/>
    <n v="4836.4716562000003"/>
  </r>
  <r>
    <s v="Base"/>
    <s v="Baseline"/>
    <m/>
    <m/>
    <s v="Covid_Residential"/>
    <s v="Covid Residential"/>
    <x v="4"/>
    <s v=" DTC"/>
    <d v="2021-05-06T00:00:00"/>
    <x v="1"/>
    <s v="Post"/>
    <n v="4574.7934697999999"/>
  </r>
  <r>
    <s v="Base"/>
    <s v="Baseline"/>
    <m/>
    <m/>
    <s v="Covid_Residential"/>
    <s v="Covid Residential"/>
    <x v="4"/>
    <s v=" DTC"/>
    <d v="2021-05-07T00:00:00"/>
    <x v="1"/>
    <s v="Post"/>
    <n v="4574.7934697999999"/>
  </r>
  <r>
    <s v="Base"/>
    <s v="Baseline"/>
    <m/>
    <m/>
    <s v="Covid_Residential"/>
    <s v="Covid Residential"/>
    <x v="4"/>
    <s v=" DTC"/>
    <d v="2021-05-08T00:00:00"/>
    <x v="1"/>
    <s v="Post"/>
    <n v="4443.9543764999999"/>
  </r>
  <r>
    <s v="Base"/>
    <s v="Baseline"/>
    <m/>
    <m/>
    <s v="Covid_Residential"/>
    <s v="Covid Residential"/>
    <x v="4"/>
    <s v=" DTC"/>
    <d v="2021-05-09T00:00:00"/>
    <x v="1"/>
    <s v="Post"/>
    <n v="4313.1152832999996"/>
  </r>
  <r>
    <s v="Base"/>
    <s v="Baseline"/>
    <m/>
    <m/>
    <s v="Covid_Residential"/>
    <s v="Covid Residential"/>
    <x v="4"/>
    <s v=" DTC"/>
    <d v="2021-05-10T00:00:00"/>
    <x v="1"/>
    <s v="Post"/>
    <n v="4313.1152832999996"/>
  </r>
  <r>
    <s v="Base"/>
    <s v="Baseline"/>
    <m/>
    <m/>
    <s v="Covid_Residential"/>
    <s v="Covid Residential"/>
    <x v="4"/>
    <s v=" DTC"/>
    <d v="2021-05-11T00:00:00"/>
    <x v="1"/>
    <s v="Post"/>
    <n v="4313.1152832999996"/>
  </r>
  <r>
    <s v="Base"/>
    <s v="Baseline"/>
    <m/>
    <m/>
    <s v="Covid_Residential"/>
    <s v="Covid Residential"/>
    <x v="4"/>
    <s v=" DTC"/>
    <d v="2021-05-12T00:00:00"/>
    <x v="1"/>
    <s v="Post"/>
    <n v="4313.1152832999996"/>
  </r>
  <r>
    <s v="Base"/>
    <s v="Baseline"/>
    <m/>
    <m/>
    <s v="Covid_Residential"/>
    <s v="Covid Residential"/>
    <x v="4"/>
    <s v=" DTC"/>
    <d v="2021-05-13T00:00:00"/>
    <x v="1"/>
    <s v="Post"/>
    <n v="4313.1152832999996"/>
  </r>
  <r>
    <s v="Base"/>
    <s v="Baseline"/>
    <m/>
    <m/>
    <s v="Covid_Residential"/>
    <s v="Covid Residential"/>
    <x v="4"/>
    <s v=" DTC"/>
    <d v="2021-05-14T00:00:00"/>
    <x v="1"/>
    <s v="Post"/>
    <n v="4313.1152832999996"/>
  </r>
  <r>
    <s v="Base"/>
    <s v="Baseline"/>
    <m/>
    <m/>
    <s v="Covid_Residential"/>
    <s v="Covid Residential"/>
    <x v="4"/>
    <s v=" DTC"/>
    <d v="2021-05-15T00:00:00"/>
    <x v="1"/>
    <s v="Post"/>
    <n v="4313.1152832999996"/>
  </r>
  <r>
    <s v="Base"/>
    <s v="Baseline"/>
    <m/>
    <m/>
    <s v="Covid_Residential"/>
    <s v="Covid Residential"/>
    <x v="4"/>
    <s v=" DTC"/>
    <d v="2021-05-16T00:00:00"/>
    <x v="1"/>
    <s v="Post"/>
    <n v="4443.9543764999999"/>
  </r>
  <r>
    <s v="Base"/>
    <s v="Baseline"/>
    <m/>
    <m/>
    <s v="Covid_Residential"/>
    <s v="Covid Residential"/>
    <x v="4"/>
    <s v=" DTC"/>
    <d v="2021-05-17T00:00:00"/>
    <x v="1"/>
    <s v="Post"/>
    <n v="4443.9543764999999"/>
  </r>
  <r>
    <s v="Base"/>
    <s v="Baseline"/>
    <m/>
    <m/>
    <s v="Covid_Residential"/>
    <s v="Covid Residential"/>
    <x v="4"/>
    <s v=" DTC"/>
    <d v="2021-05-18T00:00:00"/>
    <x v="1"/>
    <s v="Post"/>
    <n v="4443.9543764999999"/>
  </r>
  <r>
    <s v="Base"/>
    <s v="Baseline"/>
    <m/>
    <m/>
    <s v="Covid_Residential"/>
    <s v="Covid Residential"/>
    <x v="4"/>
    <s v=" DTC"/>
    <d v="2021-05-19T00:00:00"/>
    <x v="1"/>
    <s v="Post"/>
    <n v="4443.9543764999999"/>
  </r>
  <r>
    <s v="Base"/>
    <s v="Baseline"/>
    <m/>
    <m/>
    <s v="Covid_Residential"/>
    <s v="Covid Residential"/>
    <x v="4"/>
    <s v=" DTC"/>
    <d v="2021-05-20T00:00:00"/>
    <x v="1"/>
    <s v="Post"/>
    <n v="4443.9543764999999"/>
  </r>
  <r>
    <s v="Base"/>
    <s v="Baseline"/>
    <m/>
    <m/>
    <s v="Covid_Residential"/>
    <s v="Covid Residential"/>
    <x v="4"/>
    <s v=" DTC"/>
    <d v="2021-05-21T00:00:00"/>
    <x v="1"/>
    <s v="Post"/>
    <n v="4313.1152832999996"/>
  </r>
  <r>
    <s v="Base"/>
    <s v="Baseline"/>
    <m/>
    <m/>
    <s v="Covid_Residential"/>
    <s v="Covid Residential"/>
    <x v="4"/>
    <s v=" DTC"/>
    <d v="2021-05-22T00:00:00"/>
    <x v="1"/>
    <s v="Post"/>
    <n v="4313.1152832999996"/>
  </r>
  <r>
    <s v="Base"/>
    <s v="Baseline"/>
    <m/>
    <m/>
    <s v="Covid_Residential"/>
    <s v="Covid Residential"/>
    <x v="4"/>
    <s v=" DTC"/>
    <d v="2021-05-23T00:00:00"/>
    <x v="1"/>
    <s v="Post"/>
    <n v="4313.1152832999996"/>
  </r>
  <r>
    <s v="Base"/>
    <s v="Baseline"/>
    <m/>
    <m/>
    <s v="Covid_Residential"/>
    <s v="Covid Residential"/>
    <x v="4"/>
    <s v=" DTC"/>
    <d v="2021-05-24T00:00:00"/>
    <x v="1"/>
    <s v="Post"/>
    <n v="4182.2761899999996"/>
  </r>
  <r>
    <s v="Base"/>
    <s v="Baseline"/>
    <m/>
    <m/>
    <s v="Covid_Residential"/>
    <s v="Covid Residential"/>
    <x v="4"/>
    <s v=" DTC"/>
    <d v="2021-05-25T00:00:00"/>
    <x v="1"/>
    <s v="Post"/>
    <n v="4052.3520555"/>
  </r>
  <r>
    <s v="Base"/>
    <s v="Baseline"/>
    <m/>
    <m/>
    <s v="Covid_Residential"/>
    <s v="Covid Residential"/>
    <x v="4"/>
    <s v=" DTC"/>
    <d v="2021-05-26T00:00:00"/>
    <x v="1"/>
    <s v="Post"/>
    <n v="3921.5129622999998"/>
  </r>
  <r>
    <s v="Base"/>
    <s v="Baseline"/>
    <m/>
    <m/>
    <s v="Covid_Residential"/>
    <s v="Covid Residential"/>
    <x v="4"/>
    <s v=" DTC"/>
    <d v="2021-05-27T00:00:00"/>
    <x v="1"/>
    <s v="Post"/>
    <n v="3921.5129622999998"/>
  </r>
  <r>
    <s v="Base"/>
    <s v="Baseline"/>
    <m/>
    <m/>
    <s v="Covid_Residential"/>
    <s v="Covid Residential"/>
    <x v="4"/>
    <s v=" DTC"/>
    <d v="2021-05-28T00:00:00"/>
    <x v="1"/>
    <s v="Post"/>
    <n v="4052.3520555"/>
  </r>
  <r>
    <s v="Base"/>
    <s v="Baseline"/>
    <m/>
    <m/>
    <s v="Covid_Residential"/>
    <s v="Covid Residential"/>
    <x v="4"/>
    <s v=" DTC"/>
    <d v="2021-05-29T00:00:00"/>
    <x v="1"/>
    <s v="Post"/>
    <n v="4182.2761899999996"/>
  </r>
  <r>
    <s v="Base"/>
    <s v="Baseline"/>
    <m/>
    <m/>
    <s v="Covid_Residential"/>
    <s v="Covid Residential"/>
    <x v="4"/>
    <s v=" DTC"/>
    <d v="2021-05-30T00:00:00"/>
    <x v="1"/>
    <s v="Post"/>
    <n v="4052.3520555"/>
  </r>
  <r>
    <s v="Base"/>
    <s v="Baseline"/>
    <m/>
    <m/>
    <s v="Covid_Residential"/>
    <s v="Covid Residential"/>
    <x v="4"/>
    <s v=" DTC"/>
    <d v="2021-05-31T00:00:00"/>
    <x v="1"/>
    <s v="Post"/>
    <n v="5228.0739771999997"/>
  </r>
  <r>
    <s v="Base"/>
    <s v="Baseline"/>
    <m/>
    <m/>
    <s v="Covid_Residential"/>
    <s v="Covid Residential"/>
    <x v="4"/>
    <s v=" DTC"/>
    <d v="2021-06-01T00:00:00"/>
    <x v="1"/>
    <s v="Post"/>
    <n v="5228.0739771999997"/>
  </r>
  <r>
    <s v="Base"/>
    <s v="Baseline"/>
    <m/>
    <m/>
    <s v="Covid_Residential"/>
    <s v="Covid Residential"/>
    <x v="4"/>
    <s v=" DTC"/>
    <d v="2021-06-02T00:00:00"/>
    <x v="1"/>
    <s v="Post"/>
    <n v="5358.9130704999998"/>
  </r>
  <r>
    <s v="Base"/>
    <s v="Baseline"/>
    <m/>
    <m/>
    <s v="Covid_Residential"/>
    <s v="Covid Residential"/>
    <x v="4"/>
    <s v=" DTC"/>
    <d v="2021-06-03T00:00:00"/>
    <x v="1"/>
    <s v="Post"/>
    <n v="5489.7521637"/>
  </r>
  <r>
    <s v="Base"/>
    <s v="Baseline"/>
    <m/>
    <m/>
    <s v="Covid_Residential"/>
    <s v="Covid Residential"/>
    <x v="4"/>
    <s v=" DTC"/>
    <d v="2021-06-04T00:00:00"/>
    <x v="1"/>
    <s v="Post"/>
    <n v="5489.7521637"/>
  </r>
  <r>
    <s v="Base"/>
    <s v="Baseline"/>
    <m/>
    <m/>
    <s v="Covid_Residential"/>
    <s v="Covid Residential"/>
    <x v="4"/>
    <s v=" DTC"/>
    <d v="2021-06-05T00:00:00"/>
    <x v="1"/>
    <s v="Post"/>
    <n v="5358.9130704999998"/>
  </r>
  <r>
    <s v="Base"/>
    <s v="Baseline"/>
    <m/>
    <m/>
    <s v="Covid_Residential"/>
    <s v="Covid Residential"/>
    <x v="4"/>
    <s v=" DTC"/>
    <d v="2021-06-06T00:00:00"/>
    <x v="1"/>
    <s v="Post"/>
    <n v="5358.9130704999998"/>
  </r>
  <r>
    <s v="Base"/>
    <s v="Baseline"/>
    <m/>
    <m/>
    <s v="Covid_Residential"/>
    <s v="Covid Residential"/>
    <x v="4"/>
    <s v=" DTC"/>
    <d v="2021-06-07T00:00:00"/>
    <x v="1"/>
    <s v="Post"/>
    <n v="4313.1152832999996"/>
  </r>
  <r>
    <s v="Base"/>
    <s v="Baseline"/>
    <m/>
    <m/>
    <s v="Covid_Residential"/>
    <s v="Covid Residential"/>
    <x v="4"/>
    <s v=" DTC"/>
    <d v="2021-06-08T00:00:00"/>
    <x v="1"/>
    <s v="Post"/>
    <n v="4443.9543764999999"/>
  </r>
  <r>
    <s v="Base"/>
    <s v="Baseline"/>
    <m/>
    <m/>
    <s v="Covid_Residential"/>
    <s v="Covid Residential"/>
    <x v="4"/>
    <s v=" DTC"/>
    <d v="2021-06-09T00:00:00"/>
    <x v="1"/>
    <s v="Post"/>
    <n v="4313.1152832999996"/>
  </r>
  <r>
    <s v="Base"/>
    <s v="Baseline"/>
    <m/>
    <m/>
    <s v="Covid_Residential"/>
    <s v="Covid Residential"/>
    <x v="4"/>
    <s v=" DTC"/>
    <d v="2021-06-10T00:00:00"/>
    <x v="1"/>
    <s v="Post"/>
    <n v="4182.2761899999996"/>
  </r>
  <r>
    <s v="Base"/>
    <s v="Baseline"/>
    <m/>
    <m/>
    <s v="Covid_Residential"/>
    <s v="Covid Residential"/>
    <x v="4"/>
    <s v=" DTC"/>
    <d v="2021-06-11T00:00:00"/>
    <x v="1"/>
    <s v="Post"/>
    <n v="4182.2761899999996"/>
  </r>
  <r>
    <s v="Base"/>
    <s v="Baseline"/>
    <m/>
    <m/>
    <s v="Covid_Residential"/>
    <s v="Covid Residential"/>
    <x v="4"/>
    <s v=" DTC"/>
    <d v="2021-06-12T00:00:00"/>
    <x v="1"/>
    <s v="Post"/>
    <n v="4182.2761899999996"/>
  </r>
  <r>
    <s v="Base"/>
    <s v="Baseline"/>
    <m/>
    <m/>
    <s v="Covid_Residential"/>
    <s v="Covid Residential"/>
    <x v="4"/>
    <s v=" DTC"/>
    <d v="2021-06-13T00:00:00"/>
    <x v="1"/>
    <s v="Post"/>
    <n v="4182.2761899999996"/>
  </r>
  <r>
    <s v="Base"/>
    <s v="Baseline"/>
    <m/>
    <m/>
    <s v="Covid_Residential"/>
    <s v="Covid Residential"/>
    <x v="4"/>
    <s v=" DTC"/>
    <d v="2021-06-14T00:00:00"/>
    <x v="1"/>
    <s v="Post"/>
    <n v="4052.3520555"/>
  </r>
  <r>
    <s v="Base"/>
    <s v="Baseline"/>
    <m/>
    <m/>
    <s v="Covid_Residential"/>
    <s v="Covid Residential"/>
    <x v="4"/>
    <s v=" DTC"/>
    <d v="2021-06-15T00:00:00"/>
    <x v="1"/>
    <s v="Post"/>
    <n v="3921.5129622999998"/>
  </r>
  <r>
    <s v="Base"/>
    <s v="Baseline"/>
    <m/>
    <m/>
    <s v="Covid_Residential"/>
    <s v="Covid Residential"/>
    <x v="4"/>
    <s v=" DTC"/>
    <d v="2021-06-16T00:00:00"/>
    <x v="1"/>
    <s v="Post"/>
    <n v="3921.5129622999998"/>
  </r>
  <r>
    <s v="Base"/>
    <s v="Baseline"/>
    <m/>
    <m/>
    <s v="Covid_Residential"/>
    <s v="Covid Residential"/>
    <x v="4"/>
    <s v=" DTC"/>
    <d v="2021-06-17T00:00:00"/>
    <x v="1"/>
    <s v="Post"/>
    <n v="3921.5129622999998"/>
  </r>
  <r>
    <s v="Base"/>
    <s v="Baseline"/>
    <m/>
    <m/>
    <s v="Covid_Residential"/>
    <s v="Covid Residential"/>
    <x v="4"/>
    <s v=" DTC"/>
    <d v="2021-06-18T00:00:00"/>
    <x v="1"/>
    <s v="Post"/>
    <n v="3921.5129622999998"/>
  </r>
  <r>
    <s v="Base"/>
    <s v="Baseline"/>
    <m/>
    <m/>
    <s v="Covid_Residential"/>
    <s v="Covid Residential"/>
    <x v="4"/>
    <s v=" DTC"/>
    <d v="2021-06-19T00:00:00"/>
    <x v="1"/>
    <s v="Post"/>
    <n v="3921.5129622999998"/>
  </r>
  <r>
    <s v="Base"/>
    <s v="Baseline"/>
    <m/>
    <m/>
    <s v="Covid_Residential"/>
    <s v="Covid Residential"/>
    <x v="4"/>
    <s v=" DTC"/>
    <d v="2021-06-20T00:00:00"/>
    <x v="1"/>
    <s v="Post"/>
    <n v="3790.6738690000002"/>
  </r>
  <r>
    <s v="Base"/>
    <s v="Baseline"/>
    <m/>
    <m/>
    <s v="Covid_Residential"/>
    <s v="Covid Residential"/>
    <x v="4"/>
    <s v=" DTC"/>
    <d v="2021-06-21T00:00:00"/>
    <x v="1"/>
    <s v="Post"/>
    <n v="3921.5129622999998"/>
  </r>
  <r>
    <s v="Base"/>
    <s v="Baseline"/>
    <m/>
    <m/>
    <s v="Covid_Residential"/>
    <s v="Covid Residential"/>
    <x v="4"/>
    <s v=" DTC"/>
    <d v="2021-06-22T00:00:00"/>
    <x v="1"/>
    <s v="Post"/>
    <n v="4052.3520555"/>
  </r>
  <r>
    <s v="Base"/>
    <s v="Baseline"/>
    <m/>
    <m/>
    <s v="Covid_Residential"/>
    <s v="Covid Residential"/>
    <x v="4"/>
    <s v=" DTC"/>
    <d v="2021-06-23T00:00:00"/>
    <x v="1"/>
    <n v="0"/>
    <n v="4052.3520555"/>
  </r>
  <r>
    <s v="Base"/>
    <s v="Baseline"/>
    <m/>
    <m/>
    <s v="Covid_Residential"/>
    <s v="Covid Residential"/>
    <x v="4"/>
    <s v=" DTC"/>
    <d v="2021-06-24T00:00:00"/>
    <x v="1"/>
    <n v="0"/>
    <n v="4052.3520555"/>
  </r>
  <r>
    <s v="Base"/>
    <s v="Baseline"/>
    <m/>
    <m/>
    <s v="Covid_Residential"/>
    <s v="Covid Residential"/>
    <x v="4"/>
    <s v=" DTC"/>
    <d v="2021-06-25T00:00:00"/>
    <x v="1"/>
    <n v="0"/>
    <n v="4052.3520555"/>
  </r>
  <r>
    <s v="Base"/>
    <s v="Baseline"/>
    <m/>
    <m/>
    <s v="Covid_Residential"/>
    <s v="Covid Residential"/>
    <x v="4"/>
    <s v=" DTC"/>
    <d v="2021-06-26T00:00:00"/>
    <x v="1"/>
    <n v="0"/>
    <n v="4052.3520555"/>
  </r>
  <r>
    <s v="Base"/>
    <s v="Baseline"/>
    <m/>
    <m/>
    <s v="Covid_Residential"/>
    <s v="Covid Residential"/>
    <x v="4"/>
    <s v=" DTC"/>
    <d v="2021-06-27T00:00:00"/>
    <x v="1"/>
    <n v="0"/>
    <n v="4182.2761899999996"/>
  </r>
  <r>
    <s v="Base"/>
    <s v="Baseline"/>
    <m/>
    <m/>
    <s v="Covid_Residential"/>
    <s v="Covid Residential"/>
    <x v="4"/>
    <s v=" DTC"/>
    <d v="2021-06-28T00:00:00"/>
    <x v="1"/>
    <n v="0"/>
    <n v="3790.6738690000002"/>
  </r>
  <r>
    <s v="Base"/>
    <s v="Baseline"/>
    <m/>
    <m/>
    <s v="Covid_Residential"/>
    <s v="Covid Residential"/>
    <x v="4"/>
    <s v=" DTC"/>
    <d v="2021-06-29T00:00:00"/>
    <x v="1"/>
    <n v="0"/>
    <n v="3659.8347758"/>
  </r>
  <r>
    <s v="Base"/>
    <s v="Baseline"/>
    <m/>
    <m/>
    <s v="Covid_Residential"/>
    <s v="Covid Residential"/>
    <x v="4"/>
    <s v=" DTC"/>
    <d v="2021-06-30T00:00:00"/>
    <x v="1"/>
    <n v="0"/>
    <n v="3659.8347758"/>
  </r>
  <r>
    <s v="Base"/>
    <s v="Baseline"/>
    <m/>
    <m/>
    <s v="Covid_Residential"/>
    <s v="Covid Residential"/>
    <x v="4"/>
    <s v=" DTC"/>
    <d v="2021-07-01T00:00:00"/>
    <x v="1"/>
    <n v="0"/>
    <n v="3659.8347758"/>
  </r>
  <r>
    <s v="Base"/>
    <s v="Baseline"/>
    <m/>
    <m/>
    <s v="Covid_Residential"/>
    <s v="Covid Residential"/>
    <x v="4"/>
    <s v=" DTC"/>
    <d v="2021-07-02T00:00:00"/>
    <x v="1"/>
    <n v="0"/>
    <n v="3659.8347758"/>
  </r>
  <r>
    <s v="Base"/>
    <s v="Baseline"/>
    <m/>
    <m/>
    <s v="Covid_Residential"/>
    <s v="Covid Residential"/>
    <x v="4"/>
    <s v=" DTC"/>
    <d v="2021-07-03T00:00:00"/>
    <x v="1"/>
    <n v="0"/>
    <n v="3659.8347758"/>
  </r>
  <r>
    <s v="Base"/>
    <s v="Baseline"/>
    <m/>
    <m/>
    <s v="Covid_Residential"/>
    <s v="Covid Residential"/>
    <x v="4"/>
    <s v=" DTC"/>
    <d v="2021-07-04T00:00:00"/>
    <x v="1"/>
    <n v="0"/>
    <n v="3398.1565893000002"/>
  </r>
  <r>
    <s v="Base"/>
    <s v="Baseline"/>
    <m/>
    <m/>
    <s v="Covid_Residential"/>
    <s v="Covid Residential"/>
    <x v="4"/>
    <s v=" DTC"/>
    <d v="2021-07-05T00:00:00"/>
    <x v="1"/>
    <n v="0"/>
    <n v="4705.6325630000001"/>
  </r>
  <r>
    <s v="Base"/>
    <s v="Baseline"/>
    <m/>
    <m/>
    <s v="Covid_Residential"/>
    <s v="Covid Residential"/>
    <x v="4"/>
    <s v=" DTC"/>
    <d v="2021-07-06T00:00:00"/>
    <x v="1"/>
    <n v="0"/>
    <n v="4836.4716562000003"/>
  </r>
  <r>
    <s v="Base"/>
    <s v="Baseline"/>
    <m/>
    <m/>
    <s v="Covid_Residential"/>
    <s v="Covid Residential"/>
    <x v="4"/>
    <s v=" DTC"/>
    <d v="2021-07-07T00:00:00"/>
    <x v="1"/>
    <n v="0"/>
    <n v="4967.3107495000004"/>
  </r>
  <r>
    <s v="Base"/>
    <s v="Baseline"/>
    <m/>
    <m/>
    <s v="Covid_Residential"/>
    <s v="Covid Residential"/>
    <x v="4"/>
    <s v=" DTC"/>
    <d v="2021-07-08T00:00:00"/>
    <x v="1"/>
    <n v="0"/>
    <n v="5097.2348840000004"/>
  </r>
  <r>
    <s v="Base"/>
    <s v="Baseline"/>
    <m/>
    <m/>
    <s v="Covid_Residential"/>
    <s v="Covid Residential"/>
    <x v="4"/>
    <s v=" DTC"/>
    <d v="2021-07-09T00:00:00"/>
    <x v="1"/>
    <n v="0"/>
    <n v="5228.0739771999997"/>
  </r>
  <r>
    <s v="Base"/>
    <s v="Baseline"/>
    <m/>
    <m/>
    <s v="Covid_Residential"/>
    <s v="Covid Residential"/>
    <x v="4"/>
    <s v=" DTC"/>
    <d v="2021-07-10T00:00:00"/>
    <x v="1"/>
    <n v="0"/>
    <n v="5228.0739771999997"/>
  </r>
  <r>
    <s v="Base"/>
    <s v="Baseline"/>
    <m/>
    <m/>
    <s v="Covid_Residential"/>
    <s v="Covid Residential"/>
    <x v="4"/>
    <s v=" DTC"/>
    <d v="2021-07-11T00:00:00"/>
    <x v="1"/>
    <n v="0"/>
    <n v="5620.5912569000002"/>
  </r>
  <r>
    <s v="Base"/>
    <s v="Baseline"/>
    <m/>
    <m/>
    <s v="Covid_Residential"/>
    <s v="Covid Residential"/>
    <x v="4"/>
    <s v=" DTC"/>
    <d v="2021-07-12T00:00:00"/>
    <x v="1"/>
    <n v="0"/>
    <n v="4705.6325630000001"/>
  </r>
  <r>
    <s v="Base"/>
    <s v="Baseline"/>
    <m/>
    <m/>
    <s v="Covid_Residential"/>
    <s v="Covid Residential"/>
    <x v="4"/>
    <s v=" DTC"/>
    <d v="2021-07-13T00:00:00"/>
    <x v="1"/>
    <n v="0"/>
    <n v="4705.6325630000001"/>
  </r>
  <r>
    <s v="Base"/>
    <s v="Baseline"/>
    <m/>
    <m/>
    <s v="Covid_Residential"/>
    <s v="Covid Residential"/>
    <x v="4"/>
    <s v=" DTC"/>
    <d v="2021-07-14T00:00:00"/>
    <x v="1"/>
    <n v="0"/>
    <n v="4574.7934697999999"/>
  </r>
  <r>
    <s v="Base"/>
    <s v="Baseline"/>
    <m/>
    <m/>
    <s v="Covid_Residential"/>
    <s v="Covid Residential"/>
    <x v="4"/>
    <s v=" DTC"/>
    <d v="2021-07-15T00:00:00"/>
    <x v="1"/>
    <n v="0"/>
    <n v="4443.9543764999999"/>
  </r>
  <r>
    <s v="Base"/>
    <s v="Baseline"/>
    <m/>
    <m/>
    <s v="Covid_Residential"/>
    <s v="Covid Residential"/>
    <x v="4"/>
    <s v=" DTC"/>
    <d v="2021-07-16T00:00:00"/>
    <x v="1"/>
    <n v="0"/>
    <n v="4313.1152832999996"/>
  </r>
  <r>
    <s v="Base"/>
    <s v="Baseline"/>
    <m/>
    <m/>
    <s v="Covid_Residential"/>
    <s v="Covid Residential"/>
    <x v="4"/>
    <s v=" DTC"/>
    <d v="2021-07-17T00:00:00"/>
    <x v="1"/>
    <n v="0"/>
    <n v="4313.1152832999996"/>
  </r>
  <r>
    <s v="Base"/>
    <s v="Baseline"/>
    <m/>
    <m/>
    <s v="Covid_Residential"/>
    <s v="Covid Residential"/>
    <x v="4"/>
    <s v=" DTC"/>
    <d v="2021-07-18T00:00:00"/>
    <x v="1"/>
    <n v="0"/>
    <n v="4182.2761899999996"/>
  </r>
  <r>
    <s v="Base"/>
    <s v="Baseline"/>
    <m/>
    <m/>
    <s v="Covid_Residential"/>
    <s v="Covid Residential"/>
    <x v="4"/>
    <s v=" DTC"/>
    <d v="2021-07-19T00:00:00"/>
    <x v="1"/>
    <n v="0"/>
    <n v="4052.3520555"/>
  </r>
  <r>
    <s v="Base"/>
    <s v="Baseline"/>
    <m/>
    <m/>
    <s v="Covid_Residential"/>
    <s v="Covid Residential"/>
    <x v="4"/>
    <s v=" DTC"/>
    <d v="2021-07-20T00:00:00"/>
    <x v="1"/>
    <n v="0"/>
    <n v="3921.5129622999998"/>
  </r>
  <r>
    <s v="Base"/>
    <s v="Baseline"/>
    <m/>
    <m/>
    <s v="Covid_Residential"/>
    <s v="Covid Residential"/>
    <x v="4"/>
    <s v=" DTC"/>
    <d v="2021-07-21T00:00:00"/>
    <x v="1"/>
    <n v="0"/>
    <n v="3921.5129622999998"/>
  </r>
  <r>
    <s v="Base"/>
    <s v="Baseline"/>
    <m/>
    <m/>
    <s v="Covid_Residential"/>
    <s v="Covid Residential"/>
    <x v="4"/>
    <s v=" DTC"/>
    <d v="2021-07-22T00:00:00"/>
    <x v="1"/>
    <n v="0"/>
    <n v="3921.5129622999998"/>
  </r>
  <r>
    <s v="Base"/>
    <s v="Baseline"/>
    <m/>
    <m/>
    <s v="Covid_Residential"/>
    <s v="Covid Residential"/>
    <x v="4"/>
    <s v=" DTC"/>
    <d v="2021-07-23T00:00:00"/>
    <x v="1"/>
    <n v="0"/>
    <n v="3921.5129622999998"/>
  </r>
  <r>
    <s v="Base"/>
    <s v="Baseline"/>
    <m/>
    <m/>
    <s v="Covid_Residential"/>
    <s v="Covid Residential"/>
    <x v="4"/>
    <s v=" DTC"/>
    <d v="2021-07-24T00:00:00"/>
    <x v="1"/>
    <n v="0"/>
    <n v="3921.5129622999998"/>
  </r>
  <r>
    <s v="Base"/>
    <s v="Baseline"/>
    <m/>
    <m/>
    <s v="Covid_Residential"/>
    <s v="Covid Residential"/>
    <x v="4"/>
    <s v=" DTC"/>
    <d v="2021-07-25T00:00:00"/>
    <x v="1"/>
    <n v="0"/>
    <n v="3921.5129622999998"/>
  </r>
  <r>
    <s v="Base"/>
    <s v="Baseline"/>
    <m/>
    <m/>
    <s v="Covid_Residential"/>
    <s v="Covid Residential"/>
    <x v="4"/>
    <s v=" DTC"/>
    <d v="2021-07-26T00:00:00"/>
    <x v="1"/>
    <n v="0"/>
    <n v="3921.5129622999998"/>
  </r>
  <r>
    <s v="Base"/>
    <s v="Baseline"/>
    <m/>
    <m/>
    <s v="Covid_Residential"/>
    <s v="Covid Residential"/>
    <x v="4"/>
    <s v=" DTC"/>
    <d v="2021-07-27T00:00:00"/>
    <x v="1"/>
    <n v="0"/>
    <n v="4052.3520555"/>
  </r>
  <r>
    <s v="Base"/>
    <s v="Baseline"/>
    <m/>
    <m/>
    <s v="Covid_Residential"/>
    <s v="Covid Residential"/>
    <x v="4"/>
    <s v=" DTC"/>
    <d v="2021-07-28T00:00:00"/>
    <x v="1"/>
    <n v="0"/>
    <n v="4052.3520555"/>
  </r>
  <r>
    <s v="Base"/>
    <s v="Baseline"/>
    <m/>
    <m/>
    <s v="Covid_Residential"/>
    <s v="Covid Residential"/>
    <x v="4"/>
    <s v=" DTC"/>
    <d v="2021-07-29T00:00:00"/>
    <x v="1"/>
    <n v="0"/>
    <n v="4182.2761899999996"/>
  </r>
  <r>
    <s v="Base"/>
    <s v="Baseline"/>
    <m/>
    <m/>
    <s v="Covid_Residential"/>
    <s v="Covid Residential"/>
    <x v="4"/>
    <s v=" DTC"/>
    <d v="2021-07-30T00:00:00"/>
    <x v="1"/>
    <n v="0"/>
    <n v="4182.2761899999996"/>
  </r>
  <r>
    <s v="Base"/>
    <s v="Baseline"/>
    <m/>
    <m/>
    <s v="Covid_Residential"/>
    <s v="Covid Residential"/>
    <x v="4"/>
    <s v=" DTC"/>
    <d v="2021-07-31T00:00:00"/>
    <x v="1"/>
    <n v="0"/>
    <n v="4182.2761899999996"/>
  </r>
  <r>
    <s v="Base"/>
    <s v="Baseline"/>
    <m/>
    <m/>
    <s v="Covid_Residential"/>
    <s v="Covid Residential"/>
    <x v="4"/>
    <s v=" DTC"/>
    <d v="2021-08-01T00:00:00"/>
    <x v="1"/>
    <n v="0"/>
    <n v="4182.2761899999996"/>
  </r>
  <r>
    <s v="Base"/>
    <s v="Baseline"/>
    <m/>
    <m/>
    <s v="Covid_Residential"/>
    <s v="Covid Residential"/>
    <x v="4"/>
    <s v=" DTC"/>
    <d v="2021-08-02T00:00:00"/>
    <x v="1"/>
    <n v="0"/>
    <n v="4182.2761899999996"/>
  </r>
  <r>
    <s v="Base"/>
    <s v="Baseline"/>
    <m/>
    <m/>
    <s v="Covid_Residential"/>
    <s v="Covid Residential"/>
    <x v="4"/>
    <s v=" DTC"/>
    <d v="2021-08-03T00:00:00"/>
    <x v="1"/>
    <n v="0"/>
    <n v="4052.3520555"/>
  </r>
  <r>
    <s v="Base"/>
    <s v="Baseline"/>
    <m/>
    <m/>
    <s v="Covid_Residential"/>
    <s v="Covid Residential"/>
    <x v="4"/>
    <s v=" DTC"/>
    <d v="2021-08-04T00:00:00"/>
    <x v="1"/>
    <n v="0"/>
    <n v="4052.3520555"/>
  </r>
  <r>
    <s v="Base"/>
    <s v="Baseline"/>
    <m/>
    <m/>
    <s v="Covid_Residential"/>
    <s v="Covid Residential"/>
    <x v="4"/>
    <s v=" DTC"/>
    <d v="2021-08-05T00:00:00"/>
    <x v="1"/>
    <n v="0"/>
    <n v="3921.5129622999998"/>
  </r>
  <r>
    <s v="Base"/>
    <s v="Baseline"/>
    <m/>
    <m/>
    <s v="Covid_Residential"/>
    <s v="Covid Residential"/>
    <x v="4"/>
    <s v=" DTC"/>
    <d v="2021-08-06T00:00:00"/>
    <x v="1"/>
    <n v="0"/>
    <n v="3921.5129622999998"/>
  </r>
  <r>
    <s v="Base"/>
    <s v="Baseline"/>
    <m/>
    <m/>
    <s v="Covid_Residential"/>
    <s v="Covid Residential"/>
    <x v="4"/>
    <s v=" DTC"/>
    <d v="2021-08-07T00:00:00"/>
    <x v="1"/>
    <n v="0"/>
    <n v="4052.3520555"/>
  </r>
  <r>
    <s v="Base"/>
    <s v="Baseline"/>
    <m/>
    <m/>
    <s v="Covid_Residential"/>
    <s v="Covid Residential"/>
    <x v="4"/>
    <s v=" DTC"/>
    <d v="2021-08-08T00:00:00"/>
    <x v="1"/>
    <n v="0"/>
    <n v="4052.3520555"/>
  </r>
  <r>
    <s v="Base"/>
    <s v="Baseline"/>
    <m/>
    <m/>
    <s v="Covid_Residential"/>
    <s v="Covid Residential"/>
    <x v="4"/>
    <s v=" DTC"/>
    <d v="2021-08-09T00:00:00"/>
    <x v="1"/>
    <n v="0"/>
    <n v="4182.2761899999996"/>
  </r>
  <r>
    <s v="Base"/>
    <s v="Baseline"/>
    <m/>
    <m/>
    <s v="Covid_Residential"/>
    <s v="Covid Residential"/>
    <x v="4"/>
    <s v=" DTC"/>
    <d v="2021-08-10T00:00:00"/>
    <x v="1"/>
    <n v="0"/>
    <n v="4313.1152832999996"/>
  </r>
  <r>
    <s v="Base"/>
    <s v="Baseline"/>
    <m/>
    <m/>
    <s v="Covid_Residential"/>
    <s v="Covid Residential"/>
    <x v="4"/>
    <s v=" DTC"/>
    <d v="2021-08-11T00:00:00"/>
    <x v="1"/>
    <n v="0"/>
    <n v="4313.1152832999996"/>
  </r>
  <r>
    <s v="Base"/>
    <s v="Baseline"/>
    <m/>
    <m/>
    <s v="Covid_Residential"/>
    <s v="Covid Residential"/>
    <x v="4"/>
    <s v=" DTC"/>
    <d v="2021-08-12T00:00:00"/>
    <x v="1"/>
    <n v="0"/>
    <n v="4313.1152832999996"/>
  </r>
  <r>
    <s v="Base"/>
    <s v="Baseline"/>
    <m/>
    <m/>
    <s v="Covid_Residential"/>
    <s v="Covid Residential"/>
    <x v="4"/>
    <s v=" DTC"/>
    <d v="2021-08-13T00:00:00"/>
    <x v="1"/>
    <n v="0"/>
    <n v="4313.1152832999996"/>
  </r>
  <r>
    <s v="Base"/>
    <s v="Baseline"/>
    <m/>
    <m/>
    <s v="Covid_Residential"/>
    <s v="Covid Residential"/>
    <x v="4"/>
    <s v=" DTC"/>
    <d v="2021-08-14T00:00:00"/>
    <x v="1"/>
    <n v="0"/>
    <n v="4313.1152832999996"/>
  </r>
  <r>
    <s v="Base"/>
    <s v="Baseline"/>
    <m/>
    <m/>
    <s v="Covid_Residential"/>
    <s v="Covid Residential"/>
    <x v="4"/>
    <s v=" DTC"/>
    <d v="2021-08-15T00:00:00"/>
    <x v="1"/>
    <n v="0"/>
    <n v="4313.1152832999996"/>
  </r>
  <r>
    <s v="Base"/>
    <s v="Baseline"/>
    <m/>
    <m/>
    <s v="Covid_Residential"/>
    <s v="Covid Residential"/>
    <x v="4"/>
    <s v=" DTC"/>
    <d v="2021-08-16T00:00:00"/>
    <x v="1"/>
    <n v="0"/>
    <n v="4182.2761899999996"/>
  </r>
  <r>
    <s v="Base"/>
    <s v="Baseline"/>
    <m/>
    <m/>
    <s v="Covid_Residential"/>
    <s v="Covid Residential"/>
    <x v="4"/>
    <s v=" DTC"/>
    <d v="2021-08-17T00:00:00"/>
    <x v="1"/>
    <n v="0"/>
    <n v="4052.3520555"/>
  </r>
  <r>
    <s v="Base"/>
    <s v="Baseline"/>
    <m/>
    <m/>
    <s v="Covid_Residential"/>
    <s v="Covid Residential"/>
    <x v="4"/>
    <s v=" DTC"/>
    <d v="2021-08-18T00:00:00"/>
    <x v="1"/>
    <n v="0"/>
    <n v="4052.3520555"/>
  </r>
  <r>
    <s v="Base"/>
    <s v="Baseline"/>
    <m/>
    <m/>
    <s v="Covid_Residential"/>
    <s v="Covid Residential"/>
    <x v="4"/>
    <s v=" DTC"/>
    <d v="2021-08-19T00:00:00"/>
    <x v="1"/>
    <n v="0"/>
    <n v="4052.3520555"/>
  </r>
  <r>
    <s v="Base"/>
    <s v="Baseline"/>
    <m/>
    <m/>
    <s v="Covid_Residential"/>
    <s v="Covid Residential"/>
    <x v="4"/>
    <s v=" DTC"/>
    <d v="2021-08-20T00:00:00"/>
    <x v="1"/>
    <n v="0"/>
    <n v="3921.5129622999998"/>
  </r>
  <r>
    <s v="Base"/>
    <s v="Baseline"/>
    <m/>
    <m/>
    <s v="Covid_Residential"/>
    <s v="Covid Residential"/>
    <x v="4"/>
    <s v=" DTC"/>
    <d v="2021-08-21T00:00:00"/>
    <x v="1"/>
    <n v="0"/>
    <n v="3921.5129622999998"/>
  </r>
  <r>
    <s v="Base"/>
    <s v="Baseline"/>
    <m/>
    <m/>
    <s v="Covid_Residential"/>
    <s v="Covid Residential"/>
    <x v="4"/>
    <s v=" DTC"/>
    <d v="2021-08-22T00:00:00"/>
    <x v="1"/>
    <n v="0"/>
    <n v="4182.2761899999996"/>
  </r>
  <r>
    <s v="Base"/>
    <s v="Baseline"/>
    <m/>
    <m/>
    <s v="Covid_Residential"/>
    <s v="Covid Residential"/>
    <x v="4"/>
    <s v=" DTC"/>
    <d v="2021-08-23T00:00:00"/>
    <x v="1"/>
    <n v="0"/>
    <n v="4182.2761899999996"/>
  </r>
  <r>
    <s v="Base"/>
    <s v="Baseline"/>
    <m/>
    <m/>
    <s v="Covid_Residential"/>
    <s v="Covid Residential"/>
    <x v="4"/>
    <s v=" DTC"/>
    <d v="2021-08-24T00:00:00"/>
    <x v="1"/>
    <n v="0"/>
    <n v="4182.2761899999996"/>
  </r>
  <r>
    <s v="Base"/>
    <s v="Baseline"/>
    <m/>
    <m/>
    <s v="Covid_Residential"/>
    <s v="Covid Residential"/>
    <x v="4"/>
    <s v=" DTC"/>
    <d v="2021-08-25T00:00:00"/>
    <x v="1"/>
    <n v="0"/>
    <n v="4182.2761899999996"/>
  </r>
  <r>
    <s v="Base"/>
    <s v="Baseline"/>
    <m/>
    <m/>
    <s v="Covid_Residential"/>
    <s v="Covid Residential"/>
    <x v="4"/>
    <s v=" DTC"/>
    <d v="2021-08-26T00:00:00"/>
    <x v="1"/>
    <n v="0"/>
    <n v="4182.2761899999996"/>
  </r>
  <r>
    <s v="Base"/>
    <s v="Baseline"/>
    <m/>
    <m/>
    <s v="Covid_Residential"/>
    <s v="Covid Residential"/>
    <x v="4"/>
    <s v=" DTC"/>
    <d v="2021-08-27T00:00:00"/>
    <x v="1"/>
    <n v="0"/>
    <n v="4313.1152832999996"/>
  </r>
  <r>
    <s v="Base"/>
    <s v="Baseline"/>
    <m/>
    <m/>
    <s v="Covid_Residential"/>
    <s v="Covid Residential"/>
    <x v="4"/>
    <s v=" DTC"/>
    <d v="2021-08-28T00:00:00"/>
    <x v="1"/>
    <n v="0"/>
    <n v="4443.9543764999999"/>
  </r>
  <r>
    <s v="Base"/>
    <s v="Baseline"/>
    <m/>
    <m/>
    <s v="Covid_Residential"/>
    <s v="Covid Residential"/>
    <x v="4"/>
    <s v=" DTC"/>
    <d v="2021-08-29T00:00:00"/>
    <x v="1"/>
    <n v="0"/>
    <n v="4443.9543764999999"/>
  </r>
  <r>
    <s v="Base"/>
    <s v="Baseline"/>
    <m/>
    <m/>
    <s v="Covid_Residential"/>
    <s v="Covid Residential"/>
    <x v="4"/>
    <s v=" DTC"/>
    <d v="2021-08-30T00:00:00"/>
    <x v="1"/>
    <n v="0"/>
    <n v="4443.9543764999999"/>
  </r>
  <r>
    <s v="Base"/>
    <s v="Baseline"/>
    <m/>
    <m/>
    <s v="Covid_Residential"/>
    <s v="Covid Residential"/>
    <x v="4"/>
    <s v=" DTC"/>
    <d v="2021-08-31T00:00:00"/>
    <x v="1"/>
    <n v="0"/>
    <n v="4443.9543764999999"/>
  </r>
  <r>
    <s v="Base"/>
    <s v="Baseline"/>
    <m/>
    <m/>
    <s v="Covid_Residential"/>
    <s v="Covid Residential"/>
    <x v="4"/>
    <s v=" DTC"/>
    <d v="2021-09-01T00:00:00"/>
    <x v="1"/>
    <n v="0"/>
    <n v="4443.9543764999999"/>
  </r>
  <r>
    <s v="Base"/>
    <s v="Baseline"/>
    <m/>
    <m/>
    <s v="Covid_Residential"/>
    <s v="Covid Residential"/>
    <x v="4"/>
    <s v=" DTC"/>
    <d v="2021-09-02T00:00:00"/>
    <x v="1"/>
    <n v="0"/>
    <n v="4443.9543764999999"/>
  </r>
  <r>
    <s v="Base"/>
    <s v="Baseline"/>
    <m/>
    <m/>
    <s v="Covid_Residential"/>
    <s v="Covid Residential"/>
    <x v="4"/>
    <s v=" DTC"/>
    <d v="2021-09-03T00:00:00"/>
    <x v="1"/>
    <n v="0"/>
    <n v="4313.1152832999996"/>
  </r>
  <r>
    <s v="Base"/>
    <s v="Baseline"/>
    <m/>
    <m/>
    <s v="Covid_Residential"/>
    <s v="Covid Residential"/>
    <x v="4"/>
    <s v=" DTC"/>
    <d v="2021-09-04T00:00:00"/>
    <x v="1"/>
    <n v="0"/>
    <n v="4182.2761899999996"/>
  </r>
  <r>
    <s v="Base"/>
    <s v="Baseline"/>
    <m/>
    <m/>
    <s v="Covid_Residential"/>
    <s v="Covid Residential"/>
    <x v="4"/>
    <s v=" DTC"/>
    <d v="2021-09-05T00:00:00"/>
    <x v="1"/>
    <n v="0"/>
    <n v="3921.5129622999998"/>
  </r>
  <r>
    <s v="Base"/>
    <s v="Baseline"/>
    <m/>
    <m/>
    <s v="Covid_Residential"/>
    <s v="Covid Residential"/>
    <x v="4"/>
    <s v=" DTC"/>
    <d v="2021-09-06T00:00:00"/>
    <x v="1"/>
    <n v="0"/>
    <n v="5228.0739771999997"/>
  </r>
  <r>
    <s v="Base"/>
    <s v="Baseline"/>
    <m/>
    <m/>
    <s v="Covid_Residential"/>
    <s v="Covid Residential"/>
    <x v="4"/>
    <s v=" DTC"/>
    <d v="2021-09-07T00:00:00"/>
    <x v="1"/>
    <n v="0"/>
    <n v="5228.0739771999997"/>
  </r>
  <r>
    <s v="Base"/>
    <s v="Baseline"/>
    <m/>
    <m/>
    <s v="Covid_Residential"/>
    <s v="Covid Residential"/>
    <x v="4"/>
    <s v=" DTC"/>
    <d v="2021-09-08T00:00:00"/>
    <x v="1"/>
    <n v="0"/>
    <n v="5228.0739771999997"/>
  </r>
  <r>
    <s v="Base"/>
    <s v="Baseline"/>
    <m/>
    <m/>
    <s v="Covid_Residential"/>
    <s v="Covid Residential"/>
    <x v="4"/>
    <s v=" DTC"/>
    <d v="2021-09-09T00:00:00"/>
    <x v="1"/>
    <n v="0"/>
    <n v="5228.0739771999997"/>
  </r>
  <r>
    <s v="Base"/>
    <s v="Baseline"/>
    <m/>
    <m/>
    <s v="Covid_Residential"/>
    <s v="Covid Residential"/>
    <x v="4"/>
    <s v=" DTC"/>
    <d v="2021-09-10T00:00:00"/>
    <x v="1"/>
    <n v="0"/>
    <n v="5097.2348840000004"/>
  </r>
  <r>
    <s v="Base"/>
    <s v="Baseline"/>
    <m/>
    <m/>
    <s v="Covid_Residential"/>
    <s v="Covid Residential"/>
    <x v="4"/>
    <s v=" DTC"/>
    <d v="2021-09-11T00:00:00"/>
    <x v="1"/>
    <n v="0"/>
    <n v="5097.2348840000004"/>
  </r>
  <r>
    <s v="Base"/>
    <s v="Baseline"/>
    <m/>
    <m/>
    <s v="Covid_Residential"/>
    <s v="Covid Residential"/>
    <x v="4"/>
    <s v=" DTC"/>
    <d v="2021-09-12T00:00:00"/>
    <x v="1"/>
    <n v="0"/>
    <n v="5358.9130704999998"/>
  </r>
  <r>
    <s v="Base"/>
    <s v="Baseline"/>
    <m/>
    <m/>
    <s v="Covid_Residential"/>
    <s v="Covid Residential"/>
    <x v="4"/>
    <s v=" DTC"/>
    <d v="2021-09-13T00:00:00"/>
    <x v="1"/>
    <n v="0"/>
    <n v="4052.3520555"/>
  </r>
  <r>
    <s v="Base"/>
    <s v="Baseline"/>
    <m/>
    <m/>
    <s v="Covid_Residential"/>
    <s v="Covid Residential"/>
    <x v="4"/>
    <s v=" DTC"/>
    <d v="2021-09-14T00:00:00"/>
    <x v="1"/>
    <n v="0"/>
    <n v="4052.3520555"/>
  </r>
  <r>
    <s v="Base"/>
    <s v="Baseline"/>
    <m/>
    <m/>
    <s v="Covid_Residential"/>
    <s v="Covid Residential"/>
    <x v="4"/>
    <s v=" DTC"/>
    <d v="2021-09-15T00:00:00"/>
    <x v="1"/>
    <n v="0"/>
    <n v="3921.5129622999998"/>
  </r>
  <r>
    <s v="Base"/>
    <s v="Baseline"/>
    <m/>
    <m/>
    <s v="Covid_Residential"/>
    <s v="Covid Residential"/>
    <x v="4"/>
    <s v=" DTC"/>
    <d v="2021-09-16T00:00:00"/>
    <x v="1"/>
    <n v="0"/>
    <n v="3921.5129622999998"/>
  </r>
  <r>
    <s v="Base"/>
    <s v="Baseline"/>
    <m/>
    <m/>
    <s v="Covid_Residential"/>
    <s v="Covid Residential"/>
    <x v="4"/>
    <s v=" DTC"/>
    <d v="2021-09-17T00:00:00"/>
    <x v="1"/>
    <n v="0"/>
    <n v="3921.5129622999998"/>
  </r>
  <r>
    <s v="Base"/>
    <s v="Baseline"/>
    <m/>
    <m/>
    <s v="Covid_Residential"/>
    <s v="Covid Residential"/>
    <x v="4"/>
    <s v=" DTC"/>
    <d v="2021-09-18T00:00:00"/>
    <x v="1"/>
    <n v="0"/>
    <n v="3921.5129622999998"/>
  </r>
  <r>
    <s v="Base"/>
    <s v="Baseline"/>
    <m/>
    <m/>
    <s v="Covid_Residential"/>
    <s v="Covid Residential"/>
    <x v="4"/>
    <s v=" DTC"/>
    <d v="2021-09-19T00:00:00"/>
    <x v="1"/>
    <n v="0"/>
    <n v="3790.6738690000002"/>
  </r>
  <r>
    <s v="Base"/>
    <s v="Baseline"/>
    <m/>
    <m/>
    <s v="Covid_Residential"/>
    <s v="Covid Residential"/>
    <x v="4"/>
    <s v=" DTC"/>
    <d v="2021-09-20T00:00:00"/>
    <x v="1"/>
    <n v="0"/>
    <n v="3659.8347758"/>
  </r>
  <r>
    <s v="Base"/>
    <s v="Baseline"/>
    <m/>
    <m/>
    <s v="Covid_Residential"/>
    <s v="Covid Residential"/>
    <x v="4"/>
    <s v=" DTC"/>
    <d v="2021-09-21T00:00:00"/>
    <x v="1"/>
    <n v="0"/>
    <n v="3659.8347758"/>
  </r>
  <r>
    <s v="Base"/>
    <s v="Baseline"/>
    <m/>
    <m/>
    <s v="Covid_Residential"/>
    <s v="Covid Residential"/>
    <x v="4"/>
    <s v=" DTC"/>
    <d v="2021-09-22T00:00:00"/>
    <x v="1"/>
    <n v="0"/>
    <n v="3790.6738690000002"/>
  </r>
  <r>
    <s v="Base"/>
    <s v="Baseline"/>
    <m/>
    <m/>
    <s v="Covid_Residential"/>
    <s v="Covid Residential"/>
    <x v="4"/>
    <s v=" DTC"/>
    <d v="2021-09-23T00:00:00"/>
    <x v="1"/>
    <n v="0"/>
    <n v="3659.8347758"/>
  </r>
  <r>
    <s v="Base"/>
    <s v="Baseline"/>
    <m/>
    <m/>
    <s v="Covid_Residential"/>
    <s v="Covid Residential"/>
    <x v="4"/>
    <s v=" DTC"/>
    <d v="2021-09-24T00:00:00"/>
    <x v="1"/>
    <n v="0"/>
    <n v="3659.8347758"/>
  </r>
  <r>
    <s v="Base"/>
    <s v="Baseline"/>
    <m/>
    <m/>
    <s v="Covid_Residential"/>
    <s v="Covid Residential"/>
    <x v="4"/>
    <s v=" DTC"/>
    <d v="2021-09-25T00:00:00"/>
    <x v="1"/>
    <n v="0"/>
    <n v="3528.9956825999998"/>
  </r>
  <r>
    <s v="Base"/>
    <s v="Baseline"/>
    <m/>
    <m/>
    <s v="Covid_Residential"/>
    <s v="Covid Residential"/>
    <x v="4"/>
    <s v=" DTC"/>
    <d v="2021-09-26T00:00:00"/>
    <x v="1"/>
    <n v="0"/>
    <n v="3528.9956825999998"/>
  </r>
  <r>
    <s v="Base"/>
    <s v="Baseline"/>
    <m/>
    <m/>
    <s v="Covid_Residential"/>
    <s v="Covid Residential"/>
    <x v="4"/>
    <s v=" DTC"/>
    <d v="2021-09-27T00:00:00"/>
    <x v="1"/>
    <n v="0"/>
    <n v="3528.9956825999998"/>
  </r>
  <r>
    <s v="Base"/>
    <s v="Baseline"/>
    <m/>
    <m/>
    <s v="Covid_Residential"/>
    <s v="Covid Residential"/>
    <x v="4"/>
    <s v=" DTC"/>
    <d v="2021-09-28T00:00:00"/>
    <x v="1"/>
    <n v="0"/>
    <n v="3398.1565893000002"/>
  </r>
  <r>
    <s v="Base"/>
    <s v="Baseline"/>
    <m/>
    <m/>
    <s v="Covid_Residential"/>
    <s v="Covid Residential"/>
    <x v="4"/>
    <s v=" DTC"/>
    <d v="2021-09-29T00:00:00"/>
    <x v="1"/>
    <n v="0"/>
    <n v="3267.3174961"/>
  </r>
  <r>
    <s v="Base"/>
    <s v="Baseline"/>
    <m/>
    <m/>
    <s v="Covid_Residential"/>
    <s v="Covid Residential"/>
    <x v="4"/>
    <s v=" DTC"/>
    <d v="2021-09-30T00:00:00"/>
    <x v="1"/>
    <n v="0"/>
    <n v="3267.3174961"/>
  </r>
  <r>
    <s v="NonMedia"/>
    <s v="Incremental"/>
    <m/>
    <m/>
    <s v="Event_Build_update"/>
    <s v="Event Build Update"/>
    <x v="5"/>
    <s v=" DTC"/>
    <d v="2021-03-01T00:00:00"/>
    <x v="0"/>
    <s v="Pre"/>
    <n v="0"/>
  </r>
  <r>
    <s v="NonMedia"/>
    <s v="Incremental"/>
    <m/>
    <m/>
    <s v="Event_Build_update"/>
    <s v="Event Build Update"/>
    <x v="5"/>
    <s v=" DTC"/>
    <d v="2021-03-02T00:00:00"/>
    <x v="0"/>
    <s v="Pre"/>
    <n v="0"/>
  </r>
  <r>
    <s v="NonMedia"/>
    <s v="Incremental"/>
    <m/>
    <m/>
    <s v="Event_Build_update"/>
    <s v="Event Build Update"/>
    <x v="5"/>
    <s v=" DTC"/>
    <d v="2021-03-03T00:00:00"/>
    <x v="0"/>
    <s v="Pre"/>
    <n v="160.2687339"/>
  </r>
  <r>
    <s v="NonMedia"/>
    <s v="Incremental"/>
    <m/>
    <m/>
    <s v="Event_Build_update"/>
    <s v="Event Build Update"/>
    <x v="5"/>
    <s v=" DTC"/>
    <d v="2021-03-04T00:00:00"/>
    <x v="0"/>
    <s v="Pre"/>
    <n v="160.2687339"/>
  </r>
  <r>
    <s v="NonMedia"/>
    <s v="Incremental"/>
    <m/>
    <m/>
    <s v="Event_Build_update"/>
    <s v="Event Build Update"/>
    <x v="5"/>
    <s v=" DTC"/>
    <d v="2021-03-05T00:00:00"/>
    <x v="0"/>
    <s v="Pre"/>
    <n v="0"/>
  </r>
  <r>
    <s v="NonMedia"/>
    <s v="Incremental"/>
    <m/>
    <m/>
    <s v="Event_Build_update"/>
    <s v="Event Build Update"/>
    <x v="5"/>
    <s v=" DTC"/>
    <d v="2021-03-06T00:00:00"/>
    <x v="0"/>
    <s v="Pre"/>
    <n v="0"/>
  </r>
  <r>
    <s v="NonMedia"/>
    <s v="Incremental"/>
    <m/>
    <m/>
    <s v="Event_Build_update"/>
    <s v="Event Build Update"/>
    <x v="5"/>
    <s v=" DTC"/>
    <d v="2021-03-07T00:00:00"/>
    <x v="0"/>
    <s v="Pre"/>
    <n v="160.2687339"/>
  </r>
  <r>
    <s v="NonMedia"/>
    <s v="Incremental"/>
    <m/>
    <m/>
    <s v="Event_Build_update"/>
    <s v="Event Build Update"/>
    <x v="5"/>
    <s v=" DTC"/>
    <d v="2021-03-08T00:00:00"/>
    <x v="0"/>
    <s v="Pre"/>
    <n v="160.2687339"/>
  </r>
  <r>
    <s v="NonMedia"/>
    <s v="Incremental"/>
    <m/>
    <m/>
    <s v="Event_Build_update"/>
    <s v="Event Build Update"/>
    <x v="5"/>
    <s v=" DTC"/>
    <d v="2021-03-09T00:00:00"/>
    <x v="0"/>
    <s v="Pre"/>
    <n v="0"/>
  </r>
  <r>
    <s v="NonMedia"/>
    <s v="Incremental"/>
    <m/>
    <m/>
    <s v="Event_Build_update"/>
    <s v="Event Build Update"/>
    <x v="5"/>
    <s v=" DTC"/>
    <d v="2021-03-10T00:00:00"/>
    <x v="0"/>
    <s v="Pre"/>
    <n v="0"/>
  </r>
  <r>
    <s v="NonMedia"/>
    <s v="Incremental"/>
    <m/>
    <m/>
    <s v="Event_Build_update"/>
    <s v="Event Build Update"/>
    <x v="5"/>
    <s v=" DTC"/>
    <d v="2021-03-11T00:00:00"/>
    <x v="0"/>
    <s v="Pre"/>
    <n v="0"/>
  </r>
  <r>
    <s v="NonMedia"/>
    <s v="Incremental"/>
    <m/>
    <m/>
    <s v="Event_Build_update"/>
    <s v="Event Build Update"/>
    <x v="5"/>
    <s v=" DTC"/>
    <d v="2021-03-12T00:00:00"/>
    <x v="0"/>
    <s v="Pre"/>
    <n v="0"/>
  </r>
  <r>
    <s v="NonMedia"/>
    <s v="Incremental"/>
    <m/>
    <m/>
    <s v="Event_Build_update"/>
    <s v="Event Build Update"/>
    <x v="5"/>
    <s v=" DTC"/>
    <d v="2021-03-13T00:00:00"/>
    <x v="0"/>
    <s v="Pre"/>
    <n v="160.2687339"/>
  </r>
  <r>
    <s v="NonMedia"/>
    <s v="Incremental"/>
    <m/>
    <m/>
    <s v="Event_Build_update"/>
    <s v="Event Build Update"/>
    <x v="5"/>
    <s v=" DTC"/>
    <d v="2021-03-14T00:00:00"/>
    <x v="0"/>
    <s v="Pre"/>
    <n v="160.2687339"/>
  </r>
  <r>
    <s v="NonMedia"/>
    <s v="Incremental"/>
    <m/>
    <m/>
    <s v="Event_Build_update"/>
    <s v="Event Build Update"/>
    <x v="5"/>
    <s v=" DTC"/>
    <d v="2021-03-15T00:00:00"/>
    <x v="0"/>
    <s v="Pre"/>
    <n v="0"/>
  </r>
  <r>
    <s v="NonMedia"/>
    <s v="Incremental"/>
    <m/>
    <m/>
    <s v="Event_Build_update"/>
    <s v="Event Build Update"/>
    <x v="5"/>
    <s v=" DTC"/>
    <d v="2021-03-16T00:00:00"/>
    <x v="0"/>
    <s v="Pre"/>
    <n v="0"/>
  </r>
  <r>
    <s v="NonMedia"/>
    <s v="Incremental"/>
    <m/>
    <m/>
    <s v="Event_Build_update"/>
    <s v="Event Build Update"/>
    <x v="5"/>
    <s v=" DTC"/>
    <d v="2021-03-17T00:00:00"/>
    <x v="0"/>
    <s v="Pre"/>
    <n v="0"/>
  </r>
  <r>
    <s v="NonMedia"/>
    <s v="Incremental"/>
    <m/>
    <m/>
    <s v="Event_Build_update"/>
    <s v="Event Build Update"/>
    <x v="5"/>
    <s v=" DTC"/>
    <d v="2021-03-18T00:00:00"/>
    <x v="0"/>
    <s v="Pre"/>
    <n v="0"/>
  </r>
  <r>
    <s v="NonMedia"/>
    <s v="Incremental"/>
    <m/>
    <m/>
    <s v="Event_Build_update"/>
    <s v="Event Build Update"/>
    <x v="5"/>
    <s v=" DTC"/>
    <d v="2021-03-19T00:00:00"/>
    <x v="0"/>
    <s v="Pre"/>
    <n v="160.2687339"/>
  </r>
  <r>
    <s v="NonMedia"/>
    <s v="Incremental"/>
    <m/>
    <m/>
    <s v="Event_Build_update"/>
    <s v="Event Build Update"/>
    <x v="5"/>
    <s v=" DTC"/>
    <d v="2021-03-20T00:00:00"/>
    <x v="0"/>
    <s v="Pre"/>
    <n v="160.2687339"/>
  </r>
  <r>
    <s v="NonMedia"/>
    <s v="Incremental"/>
    <m/>
    <m/>
    <s v="Event_Build_update"/>
    <s v="Event Build Update"/>
    <x v="5"/>
    <s v=" DTC"/>
    <d v="2021-03-21T00:00:00"/>
    <x v="0"/>
    <s v="Pre"/>
    <n v="0"/>
  </r>
  <r>
    <s v="NonMedia"/>
    <s v="Incremental"/>
    <m/>
    <m/>
    <s v="Event_Build_update"/>
    <s v="Event Build Update"/>
    <x v="5"/>
    <s v=" DTC"/>
    <d v="2021-03-22T00:00:00"/>
    <x v="0"/>
    <s v="Pre"/>
    <n v="0"/>
  </r>
  <r>
    <s v="NonMedia"/>
    <s v="Incremental"/>
    <m/>
    <m/>
    <s v="Event_Build_update"/>
    <s v="Event Build Update"/>
    <x v="5"/>
    <s v=" DTC"/>
    <d v="2021-03-23T00:00:00"/>
    <x v="0"/>
    <s v="Pre"/>
    <n v="0"/>
  </r>
  <r>
    <s v="NonMedia"/>
    <s v="Incremental"/>
    <m/>
    <m/>
    <s v="Event_Build_update"/>
    <s v="Event Build Update"/>
    <x v="5"/>
    <s v=" DTC"/>
    <d v="2021-03-24T00:00:00"/>
    <x v="0"/>
    <s v="Pre"/>
    <n v="160.2687339"/>
  </r>
  <r>
    <s v="NonMedia"/>
    <s v="Incremental"/>
    <m/>
    <m/>
    <s v="Event_Build_update"/>
    <s v="Event Build Update"/>
    <x v="5"/>
    <s v=" DTC"/>
    <d v="2021-03-25T00:00:00"/>
    <x v="0"/>
    <s v="Pre"/>
    <n v="160.2687339"/>
  </r>
  <r>
    <s v="NonMedia"/>
    <s v="Incremental"/>
    <m/>
    <m/>
    <s v="Event_Build_update"/>
    <s v="Event Build Update"/>
    <x v="5"/>
    <s v=" DTC"/>
    <d v="2021-03-26T00:00:00"/>
    <x v="0"/>
    <s v="Pre"/>
    <n v="0"/>
  </r>
  <r>
    <s v="NonMedia"/>
    <s v="Incremental"/>
    <m/>
    <m/>
    <s v="Event_Build_update"/>
    <s v="Event Build Update"/>
    <x v="5"/>
    <s v=" DTC"/>
    <d v="2021-03-27T00:00:00"/>
    <x v="0"/>
    <s v="Pre"/>
    <n v="0"/>
  </r>
  <r>
    <s v="NonMedia"/>
    <s v="Incremental"/>
    <m/>
    <m/>
    <s v="Event_Build_update"/>
    <s v="Event Build Update"/>
    <x v="5"/>
    <s v=" DTC"/>
    <d v="2021-03-28T00:00:00"/>
    <x v="0"/>
    <s v="Pre"/>
    <n v="0"/>
  </r>
  <r>
    <s v="NonMedia"/>
    <s v="Incremental"/>
    <m/>
    <m/>
    <s v="Event_Build_update"/>
    <s v="Event Build Update"/>
    <x v="5"/>
    <s v=" DTC"/>
    <d v="2021-03-29T00:00:00"/>
    <x v="0"/>
    <s v="Pre"/>
    <n v="0"/>
  </r>
  <r>
    <s v="NonMedia"/>
    <s v="Incremental"/>
    <m/>
    <m/>
    <s v="Event_Build_update"/>
    <s v="Event Build Update"/>
    <x v="5"/>
    <s v=" DTC"/>
    <d v="2021-03-30T00:00:00"/>
    <x v="0"/>
    <s v="Pre"/>
    <n v="0"/>
  </r>
  <r>
    <s v="NonMedia"/>
    <s v="Incremental"/>
    <m/>
    <m/>
    <s v="Event_Build_update"/>
    <s v="Event Build Update"/>
    <x v="5"/>
    <s v=" DTC"/>
    <d v="2021-03-31T00:00:00"/>
    <x v="0"/>
    <s v="Pre"/>
    <n v="0"/>
  </r>
  <r>
    <s v="NonMedia"/>
    <s v="Incremental"/>
    <m/>
    <m/>
    <s v="Event_Build_update"/>
    <s v="Event Build Update"/>
    <x v="5"/>
    <s v=" DTC"/>
    <d v="2021-04-01T00:00:00"/>
    <x v="0"/>
    <s v="Pre"/>
    <n v="0"/>
  </r>
  <r>
    <s v="NonMedia"/>
    <s v="Incremental"/>
    <m/>
    <m/>
    <s v="Event_Build_update"/>
    <s v="Event Build Update"/>
    <x v="5"/>
    <s v=" DTC"/>
    <d v="2021-04-02T00:00:00"/>
    <x v="0"/>
    <s v="Pre"/>
    <n v="0"/>
  </r>
  <r>
    <s v="NonMedia"/>
    <s v="Incremental"/>
    <m/>
    <m/>
    <s v="Event_Build_update"/>
    <s v="Event Build Update"/>
    <x v="5"/>
    <s v=" DTC"/>
    <d v="2021-04-03T00:00:00"/>
    <x v="0"/>
    <s v="Pre"/>
    <n v="160.2687339"/>
  </r>
  <r>
    <s v="NonMedia"/>
    <s v="Incremental"/>
    <m/>
    <m/>
    <s v="Event_Build_update"/>
    <s v="Event Build Update"/>
    <x v="5"/>
    <s v=" DTC"/>
    <d v="2021-04-04T00:00:00"/>
    <x v="0"/>
    <s v="Pre"/>
    <n v="160.2687339"/>
  </r>
  <r>
    <s v="NonMedia"/>
    <s v="Incremental"/>
    <m/>
    <m/>
    <s v="Event_Build_update"/>
    <s v="Event Build Update"/>
    <x v="5"/>
    <s v=" DTC"/>
    <d v="2021-04-05T00:00:00"/>
    <x v="0"/>
    <s v="Pre"/>
    <n v="0"/>
  </r>
  <r>
    <s v="NonMedia"/>
    <s v="Incremental"/>
    <m/>
    <m/>
    <s v="Event_Build_update"/>
    <s v="Event Build Update"/>
    <x v="5"/>
    <s v=" DTC"/>
    <d v="2021-04-06T00:00:00"/>
    <x v="0"/>
    <s v="Pre"/>
    <n v="0"/>
  </r>
  <r>
    <s v="NonMedia"/>
    <s v="Incremental"/>
    <m/>
    <m/>
    <s v="Event_Build_update"/>
    <s v="Event Build Update"/>
    <x v="5"/>
    <s v=" DTC"/>
    <d v="2021-04-07T00:00:00"/>
    <x v="0"/>
    <s v="Pre"/>
    <n v="0"/>
  </r>
  <r>
    <s v="NonMedia"/>
    <s v="Incremental"/>
    <m/>
    <m/>
    <s v="Event_Build_update"/>
    <s v="Event Build Update"/>
    <x v="5"/>
    <s v=" DTC"/>
    <d v="2021-04-08T00:00:00"/>
    <x v="0"/>
    <s v="Pre"/>
    <n v="160.2687339"/>
  </r>
  <r>
    <s v="NonMedia"/>
    <s v="Incremental"/>
    <m/>
    <m/>
    <s v="Event_Build_update"/>
    <s v="Event Build Update"/>
    <x v="5"/>
    <s v=" DTC"/>
    <d v="2021-04-09T00:00:00"/>
    <x v="0"/>
    <s v="Pre"/>
    <n v="160.2687339"/>
  </r>
  <r>
    <s v="NonMedia"/>
    <s v="Incremental"/>
    <m/>
    <m/>
    <s v="Event_Build_update"/>
    <s v="Event Build Update"/>
    <x v="5"/>
    <s v=" DTC"/>
    <d v="2021-04-10T00:00:00"/>
    <x v="0"/>
    <s v="Pre"/>
    <n v="0"/>
  </r>
  <r>
    <s v="NonMedia"/>
    <s v="Incremental"/>
    <m/>
    <m/>
    <s v="Event_Build_update"/>
    <s v="Event Build Update"/>
    <x v="5"/>
    <s v=" DTC"/>
    <d v="2021-04-11T00:00:00"/>
    <x v="0"/>
    <s v="Pre"/>
    <n v="0"/>
  </r>
  <r>
    <s v="NonMedia"/>
    <s v="Incremental"/>
    <m/>
    <m/>
    <s v="Event_Build_update"/>
    <s v="Event Build Update"/>
    <x v="5"/>
    <s v=" DTC"/>
    <d v="2021-04-12T00:00:00"/>
    <x v="0"/>
    <s v="Pre"/>
    <n v="0"/>
  </r>
  <r>
    <s v="NonMedia"/>
    <s v="Incremental"/>
    <m/>
    <m/>
    <s v="Event_Build_update"/>
    <s v="Event Build Update"/>
    <x v="5"/>
    <s v=" DTC"/>
    <d v="2021-04-13T00:00:00"/>
    <x v="0"/>
    <s v="Pre"/>
    <n v="0"/>
  </r>
  <r>
    <s v="NonMedia"/>
    <s v="Incremental"/>
    <m/>
    <m/>
    <s v="Event_Build_update"/>
    <s v="Event Build Update"/>
    <x v="5"/>
    <s v=" DTC"/>
    <d v="2021-04-14T00:00:00"/>
    <x v="0"/>
    <s v="Pre"/>
    <n v="0"/>
  </r>
  <r>
    <s v="NonMedia"/>
    <s v="Incremental"/>
    <m/>
    <m/>
    <s v="Event_Build_update"/>
    <s v="Event Build Update"/>
    <x v="5"/>
    <s v=" DTC"/>
    <d v="2021-04-15T00:00:00"/>
    <x v="0"/>
    <s v="Pre"/>
    <n v="160.2687339"/>
  </r>
  <r>
    <s v="NonMedia"/>
    <s v="Incremental"/>
    <m/>
    <m/>
    <s v="Event_Build_update"/>
    <s v="Event Build Update"/>
    <x v="5"/>
    <s v=" DTC"/>
    <d v="2021-04-16T00:00:00"/>
    <x v="0"/>
    <s v="Pre"/>
    <n v="160.2687339"/>
  </r>
  <r>
    <s v="NonMedia"/>
    <s v="Incremental"/>
    <m/>
    <m/>
    <s v="Event_Build_update"/>
    <s v="Event Build Update"/>
    <x v="5"/>
    <s v=" DTC"/>
    <d v="2021-04-17T00:00:00"/>
    <x v="0"/>
    <s v="Pre"/>
    <n v="0"/>
  </r>
  <r>
    <s v="NonMedia"/>
    <s v="Incremental"/>
    <m/>
    <m/>
    <s v="Event_Build_update"/>
    <s v="Event Build Update"/>
    <x v="5"/>
    <s v=" DTC"/>
    <d v="2021-04-18T00:00:00"/>
    <x v="0"/>
    <s v="Pre"/>
    <n v="0"/>
  </r>
  <r>
    <s v="NonMedia"/>
    <s v="Incremental"/>
    <m/>
    <m/>
    <s v="Event_Build_update"/>
    <s v="Event Build Update"/>
    <x v="5"/>
    <s v=" DTC"/>
    <d v="2021-04-19T00:00:00"/>
    <x v="0"/>
    <s v="Pre"/>
    <n v="0"/>
  </r>
  <r>
    <s v="NonMedia"/>
    <s v="Incremental"/>
    <m/>
    <m/>
    <s v="Event_Build_update"/>
    <s v="Event Build Update"/>
    <x v="5"/>
    <s v=" DTC"/>
    <d v="2021-04-20T00:00:00"/>
    <x v="0"/>
    <s v="Pre"/>
    <n v="0"/>
  </r>
  <r>
    <s v="NonMedia"/>
    <s v="Incremental"/>
    <m/>
    <m/>
    <s v="Event_Build_update"/>
    <s v="Event Build Update"/>
    <x v="5"/>
    <s v=" DTC"/>
    <d v="2021-04-21T00:00:00"/>
    <x v="0"/>
    <s v="Pre"/>
    <n v="0"/>
  </r>
  <r>
    <s v="NonMedia"/>
    <s v="Incremental"/>
    <m/>
    <m/>
    <s v="Event_Build_update"/>
    <s v="Event Build Update"/>
    <x v="5"/>
    <s v=" DTC"/>
    <d v="2021-04-22T00:00:00"/>
    <x v="0"/>
    <s v="Pre"/>
    <n v="0"/>
  </r>
  <r>
    <s v="NonMedia"/>
    <s v="Incremental"/>
    <m/>
    <m/>
    <s v="Event_Build_update"/>
    <s v="Event Build Update"/>
    <x v="5"/>
    <s v=" DTC"/>
    <d v="2021-04-23T00:00:00"/>
    <x v="0"/>
    <s v="Pre"/>
    <n v="0"/>
  </r>
  <r>
    <s v="NonMedia"/>
    <s v="Incremental"/>
    <m/>
    <m/>
    <s v="Event_Build_update"/>
    <s v="Event Build Update"/>
    <x v="5"/>
    <s v=" DTC"/>
    <d v="2021-04-24T00:00:00"/>
    <x v="0"/>
    <s v="Pre"/>
    <n v="0"/>
  </r>
  <r>
    <s v="NonMedia"/>
    <s v="Incremental"/>
    <m/>
    <m/>
    <s v="Event_Build_update"/>
    <s v="Event Build Update"/>
    <x v="5"/>
    <s v=" DTC"/>
    <d v="2021-04-25T00:00:00"/>
    <x v="0"/>
    <s v="Pre"/>
    <n v="160.2687339"/>
  </r>
  <r>
    <s v="NonMedia"/>
    <s v="Incremental"/>
    <m/>
    <m/>
    <s v="Event_Build_update"/>
    <s v="Event Build Update"/>
    <x v="5"/>
    <s v=" DTC"/>
    <d v="2021-04-26T00:00:00"/>
    <x v="0"/>
    <s v="Pre"/>
    <n v="160.2687339"/>
  </r>
  <r>
    <s v="NonMedia"/>
    <s v="Incremental"/>
    <m/>
    <m/>
    <s v="Event_Build_update"/>
    <s v="Event Build Update"/>
    <x v="5"/>
    <s v=" DTC"/>
    <d v="2021-04-27T00:00:00"/>
    <x v="1"/>
    <s v="Post"/>
    <n v="0"/>
  </r>
  <r>
    <s v="NonMedia"/>
    <s v="Incremental"/>
    <m/>
    <m/>
    <s v="Event_Build_update"/>
    <s v="Event Build Update"/>
    <x v="5"/>
    <s v=" DTC"/>
    <d v="2021-04-28T00:00:00"/>
    <x v="1"/>
    <s v="Post"/>
    <n v="0"/>
  </r>
  <r>
    <s v="NonMedia"/>
    <s v="Incremental"/>
    <m/>
    <m/>
    <s v="Event_Build_update"/>
    <s v="Event Build Update"/>
    <x v="5"/>
    <s v=" DTC"/>
    <d v="2021-04-29T00:00:00"/>
    <x v="1"/>
    <s v="Post"/>
    <n v="160.2687339"/>
  </r>
  <r>
    <s v="NonMedia"/>
    <s v="Incremental"/>
    <m/>
    <m/>
    <s v="Event_Build_update"/>
    <s v="Event Build Update"/>
    <x v="5"/>
    <s v=" DTC"/>
    <d v="2021-04-30T00:00:00"/>
    <x v="1"/>
    <s v="Post"/>
    <n v="160.2687339"/>
  </r>
  <r>
    <s v="NonMedia"/>
    <s v="Incremental"/>
    <m/>
    <m/>
    <s v="Event_Build_update"/>
    <s v="Event Build Update"/>
    <x v="5"/>
    <s v=" DTC"/>
    <d v="2021-05-01T00:00:00"/>
    <x v="1"/>
    <s v="Post"/>
    <n v="0"/>
  </r>
  <r>
    <s v="NonMedia"/>
    <s v="Incremental"/>
    <m/>
    <m/>
    <s v="Event_Build_update"/>
    <s v="Event Build Update"/>
    <x v="5"/>
    <s v=" DTC"/>
    <d v="2021-05-02T00:00:00"/>
    <x v="1"/>
    <s v="Post"/>
    <n v="0"/>
  </r>
  <r>
    <s v="NonMedia"/>
    <s v="Incremental"/>
    <m/>
    <m/>
    <s v="Event_Build_update"/>
    <s v="Event Build Update"/>
    <x v="5"/>
    <s v=" DTC"/>
    <d v="2021-05-03T00:00:00"/>
    <x v="1"/>
    <s v="Post"/>
    <n v="0"/>
  </r>
  <r>
    <s v="NonMedia"/>
    <s v="Incremental"/>
    <m/>
    <m/>
    <s v="Event_Build_update"/>
    <s v="Event Build Update"/>
    <x v="5"/>
    <s v=" DTC"/>
    <d v="2021-05-04T00:00:00"/>
    <x v="1"/>
    <s v="Post"/>
    <n v="0"/>
  </r>
  <r>
    <s v="NonMedia"/>
    <s v="Incremental"/>
    <m/>
    <m/>
    <s v="Event_Build_update"/>
    <s v="Event Build Update"/>
    <x v="5"/>
    <s v=" DTC"/>
    <d v="2021-05-05T00:00:00"/>
    <x v="1"/>
    <s v="Post"/>
    <n v="0"/>
  </r>
  <r>
    <s v="NonMedia"/>
    <s v="Incremental"/>
    <m/>
    <m/>
    <s v="Event_Build_update"/>
    <s v="Event Build Update"/>
    <x v="5"/>
    <s v=" DTC"/>
    <d v="2021-05-06T00:00:00"/>
    <x v="1"/>
    <s v="Post"/>
    <n v="160.2687339"/>
  </r>
  <r>
    <s v="NonMedia"/>
    <s v="Incremental"/>
    <m/>
    <m/>
    <s v="Event_Build_update"/>
    <s v="Event Build Update"/>
    <x v="5"/>
    <s v=" DTC"/>
    <d v="2021-05-07T00:00:00"/>
    <x v="1"/>
    <s v="Post"/>
    <n v="0"/>
  </r>
  <r>
    <s v="NonMedia"/>
    <s v="Incremental"/>
    <m/>
    <m/>
    <s v="Event_Build_update"/>
    <s v="Event Build Update"/>
    <x v="5"/>
    <s v=" DTC"/>
    <d v="2021-05-08T00:00:00"/>
    <x v="1"/>
    <s v="Post"/>
    <n v="160.2687339"/>
  </r>
  <r>
    <s v="NonMedia"/>
    <s v="Incremental"/>
    <m/>
    <m/>
    <s v="Event_Build_update"/>
    <s v="Event Build Update"/>
    <x v="5"/>
    <s v=" DTC"/>
    <d v="2021-05-09T00:00:00"/>
    <x v="1"/>
    <s v="Post"/>
    <n v="160.2687339"/>
  </r>
  <r>
    <s v="NonMedia"/>
    <s v="Incremental"/>
    <m/>
    <m/>
    <s v="Event_Build_update"/>
    <s v="Event Build Update"/>
    <x v="5"/>
    <s v=" DTC"/>
    <d v="2021-05-10T00:00:00"/>
    <x v="1"/>
    <s v="Post"/>
    <n v="0"/>
  </r>
  <r>
    <s v="NonMedia"/>
    <s v="Incremental"/>
    <m/>
    <m/>
    <s v="Event_Build_update"/>
    <s v="Event Build Update"/>
    <x v="5"/>
    <s v=" DTC"/>
    <d v="2021-05-11T00:00:00"/>
    <x v="1"/>
    <s v="Post"/>
    <n v="0"/>
  </r>
  <r>
    <s v="NonMedia"/>
    <s v="Incremental"/>
    <m/>
    <m/>
    <s v="Event_Build_update"/>
    <s v="Event Build Update"/>
    <x v="5"/>
    <s v=" DTC"/>
    <d v="2021-05-12T00:00:00"/>
    <x v="1"/>
    <s v="Post"/>
    <n v="0"/>
  </r>
  <r>
    <s v="NonMedia"/>
    <s v="Incremental"/>
    <m/>
    <m/>
    <s v="Event_Build_update"/>
    <s v="Event Build Update"/>
    <x v="5"/>
    <s v=" DTC"/>
    <d v="2021-05-13T00:00:00"/>
    <x v="1"/>
    <s v="Post"/>
    <n v="0"/>
  </r>
  <r>
    <s v="NonMedia"/>
    <s v="Incremental"/>
    <m/>
    <m/>
    <s v="Event_Build_update"/>
    <s v="Event Build Update"/>
    <x v="5"/>
    <s v=" DTC"/>
    <d v="2021-05-14T00:00:00"/>
    <x v="1"/>
    <s v="Post"/>
    <n v="0"/>
  </r>
  <r>
    <s v="NonMedia"/>
    <s v="Incremental"/>
    <m/>
    <m/>
    <s v="Event_Build_update"/>
    <s v="Event Build Update"/>
    <x v="5"/>
    <s v=" DTC"/>
    <d v="2021-05-15T00:00:00"/>
    <x v="1"/>
    <s v="Post"/>
    <n v="160.2687339"/>
  </r>
  <r>
    <s v="NonMedia"/>
    <s v="Incremental"/>
    <m/>
    <m/>
    <s v="Event_Build_update"/>
    <s v="Event Build Update"/>
    <x v="5"/>
    <s v=" DTC"/>
    <d v="2021-05-16T00:00:00"/>
    <x v="1"/>
    <s v="Post"/>
    <n v="160.2687339"/>
  </r>
  <r>
    <s v="NonMedia"/>
    <s v="Incremental"/>
    <m/>
    <m/>
    <s v="Event_Build_update"/>
    <s v="Event Build Update"/>
    <x v="5"/>
    <s v=" DTC"/>
    <d v="2021-05-17T00:00:00"/>
    <x v="1"/>
    <s v="Post"/>
    <n v="0"/>
  </r>
  <r>
    <s v="NonMedia"/>
    <s v="Incremental"/>
    <m/>
    <m/>
    <s v="Event_Build_update"/>
    <s v="Event Build Update"/>
    <x v="5"/>
    <s v=" DTC"/>
    <d v="2021-05-18T00:00:00"/>
    <x v="1"/>
    <s v="Post"/>
    <n v="0"/>
  </r>
  <r>
    <s v="NonMedia"/>
    <s v="Incremental"/>
    <m/>
    <m/>
    <s v="Event_Build_update"/>
    <s v="Event Build Update"/>
    <x v="5"/>
    <s v=" DTC"/>
    <d v="2021-05-19T00:00:00"/>
    <x v="1"/>
    <s v="Post"/>
    <n v="0"/>
  </r>
  <r>
    <s v="NonMedia"/>
    <s v="Incremental"/>
    <m/>
    <m/>
    <s v="Event_Build_update"/>
    <s v="Event Build Update"/>
    <x v="5"/>
    <s v=" DTC"/>
    <d v="2021-05-20T00:00:00"/>
    <x v="1"/>
    <s v="Post"/>
    <n v="0"/>
  </r>
  <r>
    <s v="NonMedia"/>
    <s v="Incremental"/>
    <m/>
    <m/>
    <s v="Event_Build_update"/>
    <s v="Event Build Update"/>
    <x v="5"/>
    <s v=" DTC"/>
    <d v="2021-05-21T00:00:00"/>
    <x v="1"/>
    <s v="Post"/>
    <n v="0"/>
  </r>
  <r>
    <s v="NonMedia"/>
    <s v="Incremental"/>
    <m/>
    <m/>
    <s v="Event_Build_update"/>
    <s v="Event Build Update"/>
    <x v="5"/>
    <s v=" DTC"/>
    <d v="2021-05-22T00:00:00"/>
    <x v="1"/>
    <s v="Post"/>
    <n v="160.2687339"/>
  </r>
  <r>
    <s v="NonMedia"/>
    <s v="Incremental"/>
    <m/>
    <m/>
    <s v="Event_Build_update"/>
    <s v="Event Build Update"/>
    <x v="5"/>
    <s v=" DTC"/>
    <d v="2021-05-23T00:00:00"/>
    <x v="1"/>
    <s v="Post"/>
    <n v="160.2687339"/>
  </r>
  <r>
    <s v="NonMedia"/>
    <s v="Incremental"/>
    <m/>
    <m/>
    <s v="Event_Build_update"/>
    <s v="Event Build Update"/>
    <x v="5"/>
    <s v=" DTC"/>
    <d v="2021-05-24T00:00:00"/>
    <x v="1"/>
    <s v="Post"/>
    <n v="0"/>
  </r>
  <r>
    <s v="NonMedia"/>
    <s v="Incremental"/>
    <m/>
    <m/>
    <s v="Event_Build_update"/>
    <s v="Event Build Update"/>
    <x v="5"/>
    <s v=" DTC"/>
    <d v="2021-05-25T00:00:00"/>
    <x v="1"/>
    <s v="Post"/>
    <n v="0"/>
  </r>
  <r>
    <s v="NonMedia"/>
    <s v="Incremental"/>
    <m/>
    <m/>
    <s v="Event_Build_update"/>
    <s v="Event Build Update"/>
    <x v="5"/>
    <s v=" DTC"/>
    <d v="2021-05-26T00:00:00"/>
    <x v="1"/>
    <s v="Post"/>
    <n v="0"/>
  </r>
  <r>
    <s v="NonMedia"/>
    <s v="Incremental"/>
    <m/>
    <m/>
    <s v="Event_Build_update"/>
    <s v="Event Build Update"/>
    <x v="5"/>
    <s v=" DTC"/>
    <d v="2021-05-27T00:00:00"/>
    <x v="1"/>
    <s v="Post"/>
    <n v="0"/>
  </r>
  <r>
    <s v="NonMedia"/>
    <s v="Incremental"/>
    <m/>
    <m/>
    <s v="Event_Build_update"/>
    <s v="Event Build Update"/>
    <x v="5"/>
    <s v=" DTC"/>
    <d v="2021-05-28T00:00:00"/>
    <x v="1"/>
    <s v="Post"/>
    <n v="0"/>
  </r>
  <r>
    <s v="NonMedia"/>
    <s v="Incremental"/>
    <m/>
    <m/>
    <s v="Event_Build_update"/>
    <s v="Event Build Update"/>
    <x v="5"/>
    <s v=" DTC"/>
    <d v="2021-05-29T00:00:00"/>
    <x v="1"/>
    <s v="Post"/>
    <n v="0"/>
  </r>
  <r>
    <s v="NonMedia"/>
    <s v="Incremental"/>
    <m/>
    <m/>
    <s v="Event_Build_update"/>
    <s v="Event Build Update"/>
    <x v="5"/>
    <s v=" DTC"/>
    <d v="2021-05-30T00:00:00"/>
    <x v="1"/>
    <s v="Post"/>
    <n v="0"/>
  </r>
  <r>
    <s v="NonMedia"/>
    <s v="Incremental"/>
    <m/>
    <m/>
    <s v="Event_Build_update"/>
    <s v="Event Build Update"/>
    <x v="5"/>
    <s v=" DTC"/>
    <d v="2021-05-31T00:00:00"/>
    <x v="1"/>
    <s v="Post"/>
    <n v="0"/>
  </r>
  <r>
    <s v="NonMedia"/>
    <s v="Incremental"/>
    <m/>
    <m/>
    <s v="Event_Build_update"/>
    <s v="Event Build Update"/>
    <x v="5"/>
    <s v=" DTC"/>
    <d v="2021-06-01T00:00:00"/>
    <x v="1"/>
    <s v="Post"/>
    <n v="0"/>
  </r>
  <r>
    <s v="NonMedia"/>
    <s v="Incremental"/>
    <m/>
    <m/>
    <s v="Event_Build_update"/>
    <s v="Event Build Update"/>
    <x v="5"/>
    <s v=" DTC"/>
    <d v="2021-06-02T00:00:00"/>
    <x v="1"/>
    <s v="Post"/>
    <n v="160.2687339"/>
  </r>
  <r>
    <s v="NonMedia"/>
    <s v="Incremental"/>
    <m/>
    <m/>
    <s v="Event_Build_update"/>
    <s v="Event Build Update"/>
    <x v="5"/>
    <s v=" DTC"/>
    <d v="2021-06-03T00:00:00"/>
    <x v="1"/>
    <s v="Post"/>
    <n v="160.2687339"/>
  </r>
  <r>
    <s v="NonMedia"/>
    <s v="Incremental"/>
    <m/>
    <m/>
    <s v="Event_Build_update"/>
    <s v="Event Build Update"/>
    <x v="5"/>
    <s v=" DTC"/>
    <d v="2021-06-04T00:00:00"/>
    <x v="1"/>
    <s v="Post"/>
    <n v="0"/>
  </r>
  <r>
    <s v="NonMedia"/>
    <s v="Incremental"/>
    <m/>
    <m/>
    <s v="Event_Build_update"/>
    <s v="Event Build Update"/>
    <x v="5"/>
    <s v=" DTC"/>
    <d v="2021-06-05T00:00:00"/>
    <x v="1"/>
    <s v="Post"/>
    <n v="0"/>
  </r>
  <r>
    <s v="NonMedia"/>
    <s v="Incremental"/>
    <m/>
    <m/>
    <s v="Event_Build_update"/>
    <s v="Event Build Update"/>
    <x v="5"/>
    <s v=" DTC"/>
    <d v="2021-06-06T00:00:00"/>
    <x v="1"/>
    <s v="Post"/>
    <n v="0"/>
  </r>
  <r>
    <s v="NonMedia"/>
    <s v="Incremental"/>
    <m/>
    <m/>
    <s v="Event_Build_update"/>
    <s v="Event Build Update"/>
    <x v="5"/>
    <s v=" DTC"/>
    <d v="2021-06-07T00:00:00"/>
    <x v="1"/>
    <s v="Post"/>
    <n v="0"/>
  </r>
  <r>
    <s v="NonMedia"/>
    <s v="Incremental"/>
    <m/>
    <m/>
    <s v="Event_Build_update"/>
    <s v="Event Build Update"/>
    <x v="5"/>
    <s v=" DTC"/>
    <d v="2021-06-08T00:00:00"/>
    <x v="1"/>
    <s v="Post"/>
    <n v="0"/>
  </r>
  <r>
    <s v="NonMedia"/>
    <s v="Incremental"/>
    <m/>
    <m/>
    <s v="Event_Build_update"/>
    <s v="Event Build Update"/>
    <x v="5"/>
    <s v=" DTC"/>
    <d v="2021-06-09T00:00:00"/>
    <x v="1"/>
    <s v="Post"/>
    <n v="0"/>
  </r>
  <r>
    <s v="NonMedia"/>
    <s v="Incremental"/>
    <m/>
    <m/>
    <s v="Event_Build_update"/>
    <s v="Event Build Update"/>
    <x v="5"/>
    <s v=" DTC"/>
    <d v="2021-06-10T00:00:00"/>
    <x v="1"/>
    <s v="Post"/>
    <n v="0"/>
  </r>
  <r>
    <s v="NonMedia"/>
    <s v="Incremental"/>
    <m/>
    <m/>
    <s v="Event_Build_update"/>
    <s v="Event Build Update"/>
    <x v="5"/>
    <s v=" DTC"/>
    <d v="2021-06-11T00:00:00"/>
    <x v="1"/>
    <s v="Post"/>
    <n v="160.2687339"/>
  </r>
  <r>
    <s v="NonMedia"/>
    <s v="Incremental"/>
    <m/>
    <m/>
    <s v="Event_Build_update"/>
    <s v="Event Build Update"/>
    <x v="5"/>
    <s v=" DTC"/>
    <d v="2021-06-12T00:00:00"/>
    <x v="1"/>
    <s v="Post"/>
    <n v="160.2687339"/>
  </r>
  <r>
    <s v="NonMedia"/>
    <s v="Incremental"/>
    <m/>
    <m/>
    <s v="Event_Build_update"/>
    <s v="Event Build Update"/>
    <x v="5"/>
    <s v=" DTC"/>
    <d v="2021-06-13T00:00:00"/>
    <x v="1"/>
    <s v="Post"/>
    <n v="0"/>
  </r>
  <r>
    <s v="NonMedia"/>
    <s v="Incremental"/>
    <m/>
    <m/>
    <s v="Event_Build_update"/>
    <s v="Event Build Update"/>
    <x v="5"/>
    <s v=" DTC"/>
    <d v="2021-06-14T00:00:00"/>
    <x v="1"/>
    <s v="Post"/>
    <n v="0"/>
  </r>
  <r>
    <s v="NonMedia"/>
    <s v="Incremental"/>
    <m/>
    <m/>
    <s v="Event_Build_update"/>
    <s v="Event Build Update"/>
    <x v="5"/>
    <s v=" DTC"/>
    <d v="2021-06-15T00:00:00"/>
    <x v="1"/>
    <s v="Post"/>
    <n v="0"/>
  </r>
  <r>
    <s v="NonMedia"/>
    <s v="Incremental"/>
    <m/>
    <m/>
    <s v="Event_Build_update"/>
    <s v="Event Build Update"/>
    <x v="5"/>
    <s v=" DTC"/>
    <d v="2021-06-16T00:00:00"/>
    <x v="1"/>
    <s v="Post"/>
    <n v="0"/>
  </r>
  <r>
    <s v="NonMedia"/>
    <s v="Incremental"/>
    <m/>
    <m/>
    <s v="Event_Build_update"/>
    <s v="Event Build Update"/>
    <x v="5"/>
    <s v=" DTC"/>
    <d v="2021-06-17T00:00:00"/>
    <x v="1"/>
    <s v="Post"/>
    <n v="0"/>
  </r>
  <r>
    <s v="NonMedia"/>
    <s v="Incremental"/>
    <m/>
    <m/>
    <s v="Event_Build_update"/>
    <s v="Event Build Update"/>
    <x v="5"/>
    <s v=" DTC"/>
    <d v="2021-06-18T00:00:00"/>
    <x v="1"/>
    <s v="Post"/>
    <n v="0"/>
  </r>
  <r>
    <s v="NonMedia"/>
    <s v="Incremental"/>
    <m/>
    <m/>
    <s v="Event_Build_update"/>
    <s v="Event Build Update"/>
    <x v="5"/>
    <s v=" DTC"/>
    <d v="2021-06-19T00:00:00"/>
    <x v="1"/>
    <s v="Post"/>
    <n v="0"/>
  </r>
  <r>
    <s v="NonMedia"/>
    <s v="Incremental"/>
    <m/>
    <m/>
    <s v="Event_Build_update"/>
    <s v="Event Build Update"/>
    <x v="5"/>
    <s v=" DTC"/>
    <d v="2021-06-20T00:00:00"/>
    <x v="1"/>
    <s v="Post"/>
    <n v="0"/>
  </r>
  <r>
    <s v="NonMedia"/>
    <s v="Incremental"/>
    <m/>
    <m/>
    <s v="Event_Build_update"/>
    <s v="Event Build Update"/>
    <x v="5"/>
    <s v=" DTC"/>
    <d v="2021-06-21T00:00:00"/>
    <x v="1"/>
    <s v="Post"/>
    <n v="160.2687339"/>
  </r>
  <r>
    <s v="NonMedia"/>
    <s v="Incremental"/>
    <m/>
    <m/>
    <s v="Event_Build_update"/>
    <s v="Event Build Update"/>
    <x v="5"/>
    <s v=" DTC"/>
    <d v="2021-06-22T00:00:00"/>
    <x v="1"/>
    <s v="Post"/>
    <n v="160.2687339"/>
  </r>
  <r>
    <s v="NonMedia"/>
    <s v="Incremental"/>
    <m/>
    <m/>
    <s v="Event_Build_update"/>
    <s v="Event Build Update"/>
    <x v="5"/>
    <s v=" DTC"/>
    <d v="2021-06-23T00:00:00"/>
    <x v="1"/>
    <n v="0"/>
    <n v="0"/>
  </r>
  <r>
    <s v="NonMedia"/>
    <s v="Incremental"/>
    <m/>
    <m/>
    <s v="Event_Build_update"/>
    <s v="Event Build Update"/>
    <x v="5"/>
    <s v=" DTC"/>
    <d v="2021-06-24T00:00:00"/>
    <x v="1"/>
    <n v="0"/>
    <n v="0"/>
  </r>
  <r>
    <s v="NonMedia"/>
    <s v="Incremental"/>
    <m/>
    <m/>
    <s v="Event_Build_update"/>
    <s v="Event Build Update"/>
    <x v="5"/>
    <s v=" DTC"/>
    <d v="2021-06-25T00:00:00"/>
    <x v="1"/>
    <n v="0"/>
    <n v="0"/>
  </r>
  <r>
    <s v="NonMedia"/>
    <s v="Incremental"/>
    <m/>
    <m/>
    <s v="Event_Build_update"/>
    <s v="Event Build Update"/>
    <x v="5"/>
    <s v=" DTC"/>
    <d v="2021-06-26T00:00:00"/>
    <x v="1"/>
    <n v="0"/>
    <n v="0"/>
  </r>
  <r>
    <s v="NonMedia"/>
    <s v="Incremental"/>
    <m/>
    <m/>
    <s v="Event_Build_update"/>
    <s v="Event Build Update"/>
    <x v="5"/>
    <s v=" DTC"/>
    <d v="2021-06-27T00:00:00"/>
    <x v="1"/>
    <n v="0"/>
    <n v="0"/>
  </r>
  <r>
    <s v="NonMedia"/>
    <s v="Incremental"/>
    <m/>
    <m/>
    <s v="Event_Build_update"/>
    <s v="Event Build Update"/>
    <x v="5"/>
    <s v=" DTC"/>
    <d v="2021-06-28T00:00:00"/>
    <x v="1"/>
    <n v="0"/>
    <n v="0"/>
  </r>
  <r>
    <s v="NonMedia"/>
    <s v="Incremental"/>
    <m/>
    <m/>
    <s v="Event_Build_update"/>
    <s v="Event Build Update"/>
    <x v="5"/>
    <s v=" DTC"/>
    <d v="2021-06-29T00:00:00"/>
    <x v="1"/>
    <n v="0"/>
    <n v="0"/>
  </r>
  <r>
    <s v="NonMedia"/>
    <s v="Incremental"/>
    <m/>
    <m/>
    <s v="Event_Build_update"/>
    <s v="Event Build Update"/>
    <x v="5"/>
    <s v=" DTC"/>
    <d v="2021-06-30T00:00:00"/>
    <x v="1"/>
    <n v="0"/>
    <n v="0"/>
  </r>
  <r>
    <s v="NonMedia"/>
    <s v="Incremental"/>
    <m/>
    <m/>
    <s v="Event_Build_update"/>
    <s v="Event Build Update"/>
    <x v="5"/>
    <s v=" DTC"/>
    <d v="2021-07-01T00:00:00"/>
    <x v="1"/>
    <n v="0"/>
    <n v="0"/>
  </r>
  <r>
    <s v="NonMedia"/>
    <s v="Incremental"/>
    <m/>
    <m/>
    <s v="Event_Build_update"/>
    <s v="Event Build Update"/>
    <x v="5"/>
    <s v=" DTC"/>
    <d v="2021-07-02T00:00:00"/>
    <x v="1"/>
    <n v="0"/>
    <n v="0"/>
  </r>
  <r>
    <s v="NonMedia"/>
    <s v="Incremental"/>
    <m/>
    <m/>
    <s v="Event_Build_update"/>
    <s v="Event Build Update"/>
    <x v="5"/>
    <s v=" DTC"/>
    <d v="2021-07-03T00:00:00"/>
    <x v="1"/>
    <n v="0"/>
    <n v="0"/>
  </r>
  <r>
    <s v="NonMedia"/>
    <s v="Incremental"/>
    <m/>
    <m/>
    <s v="Event_Build_update"/>
    <s v="Event Build Update"/>
    <x v="5"/>
    <s v=" DTC"/>
    <d v="2021-07-04T00:00:00"/>
    <x v="1"/>
    <n v="0"/>
    <n v="0"/>
  </r>
  <r>
    <s v="NonMedia"/>
    <s v="Incremental"/>
    <m/>
    <m/>
    <s v="Event_Build_update"/>
    <s v="Event Build Update"/>
    <x v="5"/>
    <s v=" DTC"/>
    <d v="2021-07-05T00:00:00"/>
    <x v="1"/>
    <n v="0"/>
    <n v="0"/>
  </r>
  <r>
    <s v="NonMedia"/>
    <s v="Incremental"/>
    <m/>
    <m/>
    <s v="Event_Build_update"/>
    <s v="Event Build Update"/>
    <x v="5"/>
    <s v=" DTC"/>
    <d v="2021-07-06T00:00:00"/>
    <x v="1"/>
    <n v="0"/>
    <n v="0"/>
  </r>
  <r>
    <s v="NonMedia"/>
    <s v="Incremental"/>
    <m/>
    <m/>
    <s v="Event_Build_update"/>
    <s v="Event Build Update"/>
    <x v="5"/>
    <s v=" DTC"/>
    <d v="2021-07-07T00:00:00"/>
    <x v="1"/>
    <n v="0"/>
    <n v="0"/>
  </r>
  <r>
    <s v="NonMedia"/>
    <s v="Incremental"/>
    <m/>
    <m/>
    <s v="Event_Build_update"/>
    <s v="Event Build Update"/>
    <x v="5"/>
    <s v=" DTC"/>
    <d v="2021-07-08T00:00:00"/>
    <x v="1"/>
    <n v="0"/>
    <n v="0"/>
  </r>
  <r>
    <s v="NonMedia"/>
    <s v="Incremental"/>
    <m/>
    <m/>
    <s v="Event_Build_update"/>
    <s v="Event Build Update"/>
    <x v="5"/>
    <s v=" DTC"/>
    <d v="2021-07-09T00:00:00"/>
    <x v="1"/>
    <n v="0"/>
    <n v="160.2687339"/>
  </r>
  <r>
    <s v="NonMedia"/>
    <s v="Incremental"/>
    <m/>
    <m/>
    <s v="Event_Build_update"/>
    <s v="Event Build Update"/>
    <x v="5"/>
    <s v=" DTC"/>
    <d v="2021-07-10T00:00:00"/>
    <x v="1"/>
    <n v="0"/>
    <n v="160.2687339"/>
  </r>
  <r>
    <s v="NonMedia"/>
    <s v="Incremental"/>
    <m/>
    <m/>
    <s v="Event_Build_update"/>
    <s v="Event Build Update"/>
    <x v="5"/>
    <s v=" DTC"/>
    <d v="2021-07-11T00:00:00"/>
    <x v="1"/>
    <n v="0"/>
    <n v="0"/>
  </r>
  <r>
    <s v="NonMedia"/>
    <s v="Incremental"/>
    <m/>
    <m/>
    <s v="Event_Build_update"/>
    <s v="Event Build Update"/>
    <x v="5"/>
    <s v=" DTC"/>
    <d v="2021-07-12T00:00:00"/>
    <x v="1"/>
    <n v="0"/>
    <n v="0"/>
  </r>
  <r>
    <s v="NonMedia"/>
    <s v="Incremental"/>
    <m/>
    <m/>
    <s v="Event_Build_update"/>
    <s v="Event Build Update"/>
    <x v="5"/>
    <s v=" DTC"/>
    <d v="2021-07-13T00:00:00"/>
    <x v="1"/>
    <n v="0"/>
    <n v="0"/>
  </r>
  <r>
    <s v="NonMedia"/>
    <s v="Incremental"/>
    <m/>
    <m/>
    <s v="Event_Build_update"/>
    <s v="Event Build Update"/>
    <x v="5"/>
    <s v=" DTC"/>
    <d v="2021-07-14T00:00:00"/>
    <x v="1"/>
    <n v="0"/>
    <n v="0"/>
  </r>
  <r>
    <s v="NonMedia"/>
    <s v="Incremental"/>
    <m/>
    <m/>
    <s v="Event_Build_update"/>
    <s v="Event Build Update"/>
    <x v="5"/>
    <s v=" DTC"/>
    <d v="2021-07-15T00:00:00"/>
    <x v="1"/>
    <n v="0"/>
    <n v="0"/>
  </r>
  <r>
    <s v="NonMedia"/>
    <s v="Incremental"/>
    <m/>
    <m/>
    <s v="Event_Build_update"/>
    <s v="Event Build Update"/>
    <x v="5"/>
    <s v=" DTC"/>
    <d v="2021-07-16T00:00:00"/>
    <x v="1"/>
    <n v="0"/>
    <n v="0"/>
  </r>
  <r>
    <s v="NonMedia"/>
    <s v="Incremental"/>
    <m/>
    <m/>
    <s v="Event_Build_update"/>
    <s v="Event Build Update"/>
    <x v="5"/>
    <s v=" DTC"/>
    <d v="2021-07-17T00:00:00"/>
    <x v="1"/>
    <n v="0"/>
    <n v="0"/>
  </r>
  <r>
    <s v="NonMedia"/>
    <s v="Incremental"/>
    <m/>
    <m/>
    <s v="Event_Build_update"/>
    <s v="Event Build Update"/>
    <x v="5"/>
    <s v=" DTC"/>
    <d v="2021-07-18T00:00:00"/>
    <x v="1"/>
    <n v="0"/>
    <n v="0"/>
  </r>
  <r>
    <s v="NonMedia"/>
    <s v="Incremental"/>
    <m/>
    <m/>
    <s v="Event_Build_update"/>
    <s v="Event Build Update"/>
    <x v="5"/>
    <s v=" DTC"/>
    <d v="2021-07-19T00:00:00"/>
    <x v="1"/>
    <n v="0"/>
    <n v="0"/>
  </r>
  <r>
    <s v="NonMedia"/>
    <s v="Incremental"/>
    <m/>
    <m/>
    <s v="Event_Build_update"/>
    <s v="Event Build Update"/>
    <x v="5"/>
    <s v=" DTC"/>
    <d v="2021-07-20T00:00:00"/>
    <x v="1"/>
    <n v="0"/>
    <n v="0"/>
  </r>
  <r>
    <s v="NonMedia"/>
    <s v="Incremental"/>
    <m/>
    <m/>
    <s v="Event_Build_update"/>
    <s v="Event Build Update"/>
    <x v="5"/>
    <s v=" DTC"/>
    <d v="2021-07-21T00:00:00"/>
    <x v="1"/>
    <n v="0"/>
    <n v="160.2687339"/>
  </r>
  <r>
    <s v="NonMedia"/>
    <s v="Incremental"/>
    <m/>
    <m/>
    <s v="Event_Build_update"/>
    <s v="Event Build Update"/>
    <x v="5"/>
    <s v=" DTC"/>
    <d v="2021-07-22T00:00:00"/>
    <x v="1"/>
    <n v="0"/>
    <n v="160.2687339"/>
  </r>
  <r>
    <s v="NonMedia"/>
    <s v="Incremental"/>
    <m/>
    <m/>
    <s v="Event_Build_update"/>
    <s v="Event Build Update"/>
    <x v="5"/>
    <s v=" DTC"/>
    <d v="2021-07-23T00:00:00"/>
    <x v="1"/>
    <n v="0"/>
    <n v="0"/>
  </r>
  <r>
    <s v="NonMedia"/>
    <s v="Incremental"/>
    <m/>
    <m/>
    <s v="Event_Build_update"/>
    <s v="Event Build Update"/>
    <x v="5"/>
    <s v=" DTC"/>
    <d v="2021-07-24T00:00:00"/>
    <x v="1"/>
    <n v="0"/>
    <n v="0"/>
  </r>
  <r>
    <s v="NonMedia"/>
    <s v="Incremental"/>
    <m/>
    <m/>
    <s v="Event_Build_update"/>
    <s v="Event Build Update"/>
    <x v="5"/>
    <s v=" DTC"/>
    <d v="2021-07-25T00:00:00"/>
    <x v="1"/>
    <n v="0"/>
    <n v="0"/>
  </r>
  <r>
    <s v="NonMedia"/>
    <s v="Incremental"/>
    <m/>
    <m/>
    <s v="Event_Build_update"/>
    <s v="Event Build Update"/>
    <x v="5"/>
    <s v=" DTC"/>
    <d v="2021-07-26T00:00:00"/>
    <x v="1"/>
    <n v="0"/>
    <n v="0"/>
  </r>
  <r>
    <s v="NonMedia"/>
    <s v="Incremental"/>
    <m/>
    <m/>
    <s v="Event_Build_update"/>
    <s v="Event Build Update"/>
    <x v="5"/>
    <s v=" DTC"/>
    <d v="2021-07-27T00:00:00"/>
    <x v="1"/>
    <n v="0"/>
    <n v="0"/>
  </r>
  <r>
    <s v="NonMedia"/>
    <s v="Incremental"/>
    <m/>
    <m/>
    <s v="Event_Build_update"/>
    <s v="Event Build Update"/>
    <x v="5"/>
    <s v=" DTC"/>
    <d v="2021-07-28T00:00:00"/>
    <x v="1"/>
    <n v="0"/>
    <n v="0"/>
  </r>
  <r>
    <s v="NonMedia"/>
    <s v="Incremental"/>
    <m/>
    <m/>
    <s v="Event_Build_update"/>
    <s v="Event Build Update"/>
    <x v="5"/>
    <s v=" DTC"/>
    <d v="2021-07-29T00:00:00"/>
    <x v="1"/>
    <n v="0"/>
    <n v="0"/>
  </r>
  <r>
    <s v="NonMedia"/>
    <s v="Incremental"/>
    <m/>
    <m/>
    <s v="Event_Build_update"/>
    <s v="Event Build Update"/>
    <x v="5"/>
    <s v=" DTC"/>
    <d v="2021-07-30T00:00:00"/>
    <x v="1"/>
    <n v="0"/>
    <n v="0"/>
  </r>
  <r>
    <s v="NonMedia"/>
    <s v="Incremental"/>
    <m/>
    <m/>
    <s v="Event_Build_update"/>
    <s v="Event Build Update"/>
    <x v="5"/>
    <s v=" DTC"/>
    <d v="2021-07-31T00:00:00"/>
    <x v="1"/>
    <n v="0"/>
    <n v="0"/>
  </r>
  <r>
    <s v="NonMedia"/>
    <s v="Incremental"/>
    <m/>
    <m/>
    <s v="Event_Build_update"/>
    <s v="Event Build Update"/>
    <x v="5"/>
    <s v=" DTC"/>
    <d v="2021-08-01T00:00:00"/>
    <x v="1"/>
    <n v="0"/>
    <n v="0"/>
  </r>
  <r>
    <s v="NonMedia"/>
    <s v="Incremental"/>
    <m/>
    <m/>
    <s v="Event_Build_update"/>
    <s v="Event Build Update"/>
    <x v="5"/>
    <s v=" DTC"/>
    <d v="2021-08-02T00:00:00"/>
    <x v="1"/>
    <n v="0"/>
    <n v="0"/>
  </r>
  <r>
    <s v="NonMedia"/>
    <s v="Incremental"/>
    <m/>
    <m/>
    <s v="Event_Build_update"/>
    <s v="Event Build Update"/>
    <x v="5"/>
    <s v=" DTC"/>
    <d v="2021-08-03T00:00:00"/>
    <x v="1"/>
    <n v="0"/>
    <n v="0"/>
  </r>
  <r>
    <s v="NonMedia"/>
    <s v="Incremental"/>
    <m/>
    <m/>
    <s v="Event_Build_update"/>
    <s v="Event Build Update"/>
    <x v="5"/>
    <s v=" DTC"/>
    <d v="2021-08-04T00:00:00"/>
    <x v="1"/>
    <n v="0"/>
    <n v="0"/>
  </r>
  <r>
    <s v="NonMedia"/>
    <s v="Incremental"/>
    <m/>
    <m/>
    <s v="Event_Build_update"/>
    <s v="Event Build Update"/>
    <x v="5"/>
    <s v=" DTC"/>
    <d v="2021-08-05T00:00:00"/>
    <x v="1"/>
    <n v="0"/>
    <n v="0"/>
  </r>
  <r>
    <s v="NonMedia"/>
    <s v="Incremental"/>
    <m/>
    <m/>
    <s v="Event_Build_update"/>
    <s v="Event Build Update"/>
    <x v="5"/>
    <s v=" DTC"/>
    <d v="2021-08-06T00:00:00"/>
    <x v="1"/>
    <n v="0"/>
    <n v="160.2687339"/>
  </r>
  <r>
    <s v="NonMedia"/>
    <s v="Incremental"/>
    <m/>
    <m/>
    <s v="Event_Build_update"/>
    <s v="Event Build Update"/>
    <x v="5"/>
    <s v=" DTC"/>
    <d v="2021-08-07T00:00:00"/>
    <x v="1"/>
    <n v="0"/>
    <n v="160.2687339"/>
  </r>
  <r>
    <s v="NonMedia"/>
    <s v="Incremental"/>
    <m/>
    <m/>
    <s v="Event_Build_update"/>
    <s v="Event Build Update"/>
    <x v="5"/>
    <s v=" DTC"/>
    <d v="2021-08-08T00:00:00"/>
    <x v="1"/>
    <n v="0"/>
    <n v="0"/>
  </r>
  <r>
    <s v="NonMedia"/>
    <s v="Incremental"/>
    <m/>
    <m/>
    <s v="Event_Build_update"/>
    <s v="Event Build Update"/>
    <x v="5"/>
    <s v=" DTC"/>
    <d v="2021-08-09T00:00:00"/>
    <x v="1"/>
    <n v="0"/>
    <n v="0"/>
  </r>
  <r>
    <s v="NonMedia"/>
    <s v="Incremental"/>
    <m/>
    <m/>
    <s v="Event_Build_update"/>
    <s v="Event Build Update"/>
    <x v="5"/>
    <s v=" DTC"/>
    <d v="2021-08-10T00:00:00"/>
    <x v="1"/>
    <n v="0"/>
    <n v="0"/>
  </r>
  <r>
    <s v="NonMedia"/>
    <s v="Incremental"/>
    <m/>
    <m/>
    <s v="Event_Build_update"/>
    <s v="Event Build Update"/>
    <x v="5"/>
    <s v=" DTC"/>
    <d v="2021-08-11T00:00:00"/>
    <x v="1"/>
    <n v="0"/>
    <n v="0"/>
  </r>
  <r>
    <s v="NonMedia"/>
    <s v="Incremental"/>
    <m/>
    <m/>
    <s v="Event_Build_update"/>
    <s v="Event Build Update"/>
    <x v="5"/>
    <s v=" DTC"/>
    <d v="2021-08-12T00:00:00"/>
    <x v="1"/>
    <n v="0"/>
    <n v="0"/>
  </r>
  <r>
    <s v="NonMedia"/>
    <s v="Incremental"/>
    <m/>
    <m/>
    <s v="Event_Build_update"/>
    <s v="Event Build Update"/>
    <x v="5"/>
    <s v=" DTC"/>
    <d v="2021-08-13T00:00:00"/>
    <x v="1"/>
    <n v="0"/>
    <n v="0"/>
  </r>
  <r>
    <s v="NonMedia"/>
    <s v="Incremental"/>
    <m/>
    <m/>
    <s v="Event_Build_update"/>
    <s v="Event Build Update"/>
    <x v="5"/>
    <s v=" DTC"/>
    <d v="2021-08-14T00:00:00"/>
    <x v="1"/>
    <n v="0"/>
    <n v="0"/>
  </r>
  <r>
    <s v="NonMedia"/>
    <s v="Incremental"/>
    <m/>
    <m/>
    <s v="Event_Build_update"/>
    <s v="Event Build Update"/>
    <x v="5"/>
    <s v=" DTC"/>
    <d v="2021-08-15T00:00:00"/>
    <x v="1"/>
    <n v="0"/>
    <n v="0"/>
  </r>
  <r>
    <s v="NonMedia"/>
    <s v="Incremental"/>
    <m/>
    <m/>
    <s v="Event_Build_update"/>
    <s v="Event Build Update"/>
    <x v="5"/>
    <s v=" DTC"/>
    <d v="2021-08-16T00:00:00"/>
    <x v="1"/>
    <n v="0"/>
    <n v="0"/>
  </r>
  <r>
    <s v="NonMedia"/>
    <s v="Incremental"/>
    <m/>
    <m/>
    <s v="Event_Build_update"/>
    <s v="Event Build Update"/>
    <x v="5"/>
    <s v=" DTC"/>
    <d v="2021-08-17T00:00:00"/>
    <x v="1"/>
    <n v="0"/>
    <n v="0"/>
  </r>
  <r>
    <s v="NonMedia"/>
    <s v="Incremental"/>
    <m/>
    <m/>
    <s v="Event_Build_update"/>
    <s v="Event Build Update"/>
    <x v="5"/>
    <s v=" DTC"/>
    <d v="2021-08-18T00:00:00"/>
    <x v="1"/>
    <n v="0"/>
    <n v="0"/>
  </r>
  <r>
    <s v="NonMedia"/>
    <s v="Incremental"/>
    <m/>
    <m/>
    <s v="Event_Build_update"/>
    <s v="Event Build Update"/>
    <x v="5"/>
    <s v=" DTC"/>
    <d v="2021-08-19T00:00:00"/>
    <x v="1"/>
    <n v="0"/>
    <n v="0"/>
  </r>
  <r>
    <s v="NonMedia"/>
    <s v="Incremental"/>
    <m/>
    <m/>
    <s v="Event_Build_update"/>
    <s v="Event Build Update"/>
    <x v="5"/>
    <s v=" DTC"/>
    <d v="2021-08-20T00:00:00"/>
    <x v="1"/>
    <n v="0"/>
    <n v="0"/>
  </r>
  <r>
    <s v="NonMedia"/>
    <s v="Incremental"/>
    <m/>
    <m/>
    <s v="Event_Build_update"/>
    <s v="Event Build Update"/>
    <x v="5"/>
    <s v=" DTC"/>
    <d v="2021-08-21T00:00:00"/>
    <x v="1"/>
    <n v="0"/>
    <n v="160.2687339"/>
  </r>
  <r>
    <s v="NonMedia"/>
    <s v="Incremental"/>
    <m/>
    <m/>
    <s v="Event_Build_update"/>
    <s v="Event Build Update"/>
    <x v="5"/>
    <s v=" DTC"/>
    <d v="2021-08-22T00:00:00"/>
    <x v="1"/>
    <n v="0"/>
    <n v="160.2687339"/>
  </r>
  <r>
    <s v="NonMedia"/>
    <s v="Incremental"/>
    <m/>
    <m/>
    <s v="Event_Build_update"/>
    <s v="Event Build Update"/>
    <x v="5"/>
    <s v=" DTC"/>
    <d v="2021-08-23T00:00:00"/>
    <x v="1"/>
    <n v="0"/>
    <n v="0"/>
  </r>
  <r>
    <s v="NonMedia"/>
    <s v="Incremental"/>
    <m/>
    <m/>
    <s v="Event_Build_update"/>
    <s v="Event Build Update"/>
    <x v="5"/>
    <s v=" DTC"/>
    <d v="2021-08-24T00:00:00"/>
    <x v="1"/>
    <n v="0"/>
    <n v="0"/>
  </r>
  <r>
    <s v="NonMedia"/>
    <s v="Incremental"/>
    <m/>
    <m/>
    <s v="Event_Build_update"/>
    <s v="Event Build Update"/>
    <x v="5"/>
    <s v=" DTC"/>
    <d v="2021-08-25T00:00:00"/>
    <x v="1"/>
    <n v="0"/>
    <n v="0"/>
  </r>
  <r>
    <s v="NonMedia"/>
    <s v="Incremental"/>
    <m/>
    <m/>
    <s v="Event_Build_update"/>
    <s v="Event Build Update"/>
    <x v="5"/>
    <s v=" DTC"/>
    <d v="2021-08-26T00:00:00"/>
    <x v="1"/>
    <n v="0"/>
    <n v="0"/>
  </r>
  <r>
    <s v="NonMedia"/>
    <s v="Incremental"/>
    <m/>
    <m/>
    <s v="Event_Build_update"/>
    <s v="Event Build Update"/>
    <x v="5"/>
    <s v=" DTC"/>
    <d v="2021-08-27T00:00:00"/>
    <x v="1"/>
    <n v="0"/>
    <n v="0"/>
  </r>
  <r>
    <s v="NonMedia"/>
    <s v="Incremental"/>
    <m/>
    <m/>
    <s v="Event_Build_update"/>
    <s v="Event Build Update"/>
    <x v="5"/>
    <s v=" DTC"/>
    <d v="2021-08-28T00:00:00"/>
    <x v="1"/>
    <n v="0"/>
    <n v="0"/>
  </r>
  <r>
    <s v="NonMedia"/>
    <s v="Incremental"/>
    <m/>
    <m/>
    <s v="Event_Build_update"/>
    <s v="Event Build Update"/>
    <x v="5"/>
    <s v=" DTC"/>
    <d v="2021-08-29T00:00:00"/>
    <x v="1"/>
    <n v="0"/>
    <n v="0"/>
  </r>
  <r>
    <s v="NonMedia"/>
    <s v="Incremental"/>
    <m/>
    <m/>
    <s v="Event_Build_update"/>
    <s v="Event Build Update"/>
    <x v="5"/>
    <s v=" DTC"/>
    <d v="2021-08-30T00:00:00"/>
    <x v="1"/>
    <n v="0"/>
    <n v="0"/>
  </r>
  <r>
    <s v="NonMedia"/>
    <s v="Incremental"/>
    <m/>
    <m/>
    <s v="Event_Build_update"/>
    <s v="Event Build Update"/>
    <x v="5"/>
    <s v=" DTC"/>
    <d v="2021-08-31T00:00:00"/>
    <x v="1"/>
    <n v="0"/>
    <n v="0"/>
  </r>
  <r>
    <s v="NonMedia"/>
    <s v="Incremental"/>
    <m/>
    <m/>
    <s v="Event_Build_update"/>
    <s v="Event Build Update"/>
    <x v="5"/>
    <s v=" DTC"/>
    <d v="2021-09-01T00:00:00"/>
    <x v="1"/>
    <n v="0"/>
    <n v="0"/>
  </r>
  <r>
    <s v="NonMedia"/>
    <s v="Incremental"/>
    <m/>
    <m/>
    <s v="Event_Build_update"/>
    <s v="Event Build Update"/>
    <x v="5"/>
    <s v=" DTC"/>
    <d v="2021-09-02T00:00:00"/>
    <x v="1"/>
    <n v="0"/>
    <n v="0"/>
  </r>
  <r>
    <s v="NonMedia"/>
    <s v="Incremental"/>
    <m/>
    <m/>
    <s v="Event_Build_update"/>
    <s v="Event Build Update"/>
    <x v="5"/>
    <s v=" DTC"/>
    <d v="2021-09-03T00:00:00"/>
    <x v="1"/>
    <n v="0"/>
    <n v="160.2687339"/>
  </r>
  <r>
    <s v="NonMedia"/>
    <s v="Incremental"/>
    <m/>
    <m/>
    <s v="Event_Build_update"/>
    <s v="Event Build Update"/>
    <x v="5"/>
    <s v=" DTC"/>
    <d v="2021-09-04T00:00:00"/>
    <x v="1"/>
    <n v="0"/>
    <n v="160.2687339"/>
  </r>
  <r>
    <s v="NonMedia"/>
    <s v="Incremental"/>
    <m/>
    <m/>
    <s v="Event_Build_update"/>
    <s v="Event Build Update"/>
    <x v="5"/>
    <s v=" DTC"/>
    <d v="2021-09-05T00:00:00"/>
    <x v="1"/>
    <n v="0"/>
    <n v="0"/>
  </r>
  <r>
    <s v="NonMedia"/>
    <s v="Incremental"/>
    <m/>
    <m/>
    <s v="Event_Build_update"/>
    <s v="Event Build Update"/>
    <x v="5"/>
    <s v=" DTC"/>
    <d v="2021-09-06T00:00:00"/>
    <x v="1"/>
    <n v="0"/>
    <n v="0"/>
  </r>
  <r>
    <s v="NonMedia"/>
    <s v="Incremental"/>
    <m/>
    <m/>
    <s v="Event_Build_update"/>
    <s v="Event Build Update"/>
    <x v="5"/>
    <s v=" DTC"/>
    <d v="2021-09-07T00:00:00"/>
    <x v="1"/>
    <n v="0"/>
    <n v="0"/>
  </r>
  <r>
    <s v="NonMedia"/>
    <s v="Incremental"/>
    <m/>
    <m/>
    <s v="Event_Build_update"/>
    <s v="Event Build Update"/>
    <x v="5"/>
    <s v=" DTC"/>
    <d v="2021-09-08T00:00:00"/>
    <x v="1"/>
    <n v="0"/>
    <n v="0"/>
  </r>
  <r>
    <s v="NonMedia"/>
    <s v="Incremental"/>
    <m/>
    <m/>
    <s v="Event_Build_update"/>
    <s v="Event Build Update"/>
    <x v="5"/>
    <s v=" DTC"/>
    <d v="2021-09-09T00:00:00"/>
    <x v="1"/>
    <n v="0"/>
    <n v="0"/>
  </r>
  <r>
    <s v="NonMedia"/>
    <s v="Incremental"/>
    <m/>
    <m/>
    <s v="Event_Build_update"/>
    <s v="Event Build Update"/>
    <x v="5"/>
    <s v=" DTC"/>
    <d v="2021-09-10T00:00:00"/>
    <x v="1"/>
    <n v="0"/>
    <n v="0"/>
  </r>
  <r>
    <s v="NonMedia"/>
    <s v="Incremental"/>
    <m/>
    <m/>
    <s v="Event_Build_update"/>
    <s v="Event Build Update"/>
    <x v="5"/>
    <s v=" DTC"/>
    <d v="2021-09-11T00:00:00"/>
    <x v="1"/>
    <n v="0"/>
    <n v="160.2687339"/>
  </r>
  <r>
    <s v="NonMedia"/>
    <s v="Incremental"/>
    <m/>
    <m/>
    <s v="Event_Build_update"/>
    <s v="Event Build Update"/>
    <x v="5"/>
    <s v=" DTC"/>
    <d v="2021-09-12T00:00:00"/>
    <x v="1"/>
    <n v="0"/>
    <n v="0"/>
  </r>
  <r>
    <s v="NonMedia"/>
    <s v="Incremental"/>
    <m/>
    <m/>
    <s v="Event_Build_update"/>
    <s v="Event Build Update"/>
    <x v="5"/>
    <s v=" DTC"/>
    <d v="2021-09-13T00:00:00"/>
    <x v="1"/>
    <n v="0"/>
    <n v="160.2687339"/>
  </r>
  <r>
    <s v="NonMedia"/>
    <s v="Incremental"/>
    <m/>
    <m/>
    <s v="Event_Build_update"/>
    <s v="Event Build Update"/>
    <x v="5"/>
    <s v=" DTC"/>
    <d v="2021-09-14T00:00:00"/>
    <x v="1"/>
    <n v="0"/>
    <n v="160.2687339"/>
  </r>
  <r>
    <s v="NonMedia"/>
    <s v="Incremental"/>
    <m/>
    <m/>
    <s v="Event_Build_update"/>
    <s v="Event Build Update"/>
    <x v="5"/>
    <s v=" DTC"/>
    <d v="2021-09-15T00:00:00"/>
    <x v="1"/>
    <n v="0"/>
    <n v="0"/>
  </r>
  <r>
    <s v="NonMedia"/>
    <s v="Incremental"/>
    <m/>
    <m/>
    <s v="Event_Build_update"/>
    <s v="Event Build Update"/>
    <x v="5"/>
    <s v=" DTC"/>
    <d v="2021-09-16T00:00:00"/>
    <x v="1"/>
    <n v="0"/>
    <n v="0"/>
  </r>
  <r>
    <s v="NonMedia"/>
    <s v="Incremental"/>
    <m/>
    <m/>
    <s v="Event_Build_update"/>
    <s v="Event Build Update"/>
    <x v="5"/>
    <s v=" DTC"/>
    <d v="2021-09-17T00:00:00"/>
    <x v="1"/>
    <n v="0"/>
    <n v="0"/>
  </r>
  <r>
    <s v="NonMedia"/>
    <s v="Incremental"/>
    <m/>
    <m/>
    <s v="Event_Build_update"/>
    <s v="Event Build Update"/>
    <x v="5"/>
    <s v=" DTC"/>
    <d v="2021-09-18T00:00:00"/>
    <x v="1"/>
    <n v="0"/>
    <n v="160.2687339"/>
  </r>
  <r>
    <s v="NonMedia"/>
    <s v="Incremental"/>
    <m/>
    <m/>
    <s v="Event_Build_update"/>
    <s v="Event Build Update"/>
    <x v="5"/>
    <s v=" DTC"/>
    <d v="2021-09-19T00:00:00"/>
    <x v="1"/>
    <n v="0"/>
    <n v="160.2687339"/>
  </r>
  <r>
    <s v="NonMedia"/>
    <s v="Incremental"/>
    <m/>
    <m/>
    <s v="Event_Build_update"/>
    <s v="Event Build Update"/>
    <x v="5"/>
    <s v=" DTC"/>
    <d v="2021-09-20T00:00:00"/>
    <x v="1"/>
    <n v="0"/>
    <n v="0"/>
  </r>
  <r>
    <s v="NonMedia"/>
    <s v="Incremental"/>
    <m/>
    <m/>
    <s v="Event_Build_update"/>
    <s v="Event Build Update"/>
    <x v="5"/>
    <s v=" DTC"/>
    <d v="2021-09-21T00:00:00"/>
    <x v="1"/>
    <n v="0"/>
    <n v="160.2687339"/>
  </r>
  <r>
    <s v="NonMedia"/>
    <s v="Incremental"/>
    <m/>
    <m/>
    <s v="Event_Build_update"/>
    <s v="Event Build Update"/>
    <x v="5"/>
    <s v=" DTC"/>
    <d v="2021-09-22T00:00:00"/>
    <x v="1"/>
    <n v="0"/>
    <n v="160.2687339"/>
  </r>
  <r>
    <s v="NonMedia"/>
    <s v="Incremental"/>
    <m/>
    <m/>
    <s v="Event_Build_update"/>
    <s v="Event Build Update"/>
    <x v="5"/>
    <s v=" DTC"/>
    <d v="2021-09-23T00:00:00"/>
    <x v="1"/>
    <n v="0"/>
    <n v="0"/>
  </r>
  <r>
    <s v="NonMedia"/>
    <s v="Incremental"/>
    <m/>
    <m/>
    <s v="Event_Build_update"/>
    <s v="Event Build Update"/>
    <x v="5"/>
    <s v=" DTC"/>
    <d v="2021-09-24T00:00:00"/>
    <x v="1"/>
    <n v="0"/>
    <n v="0"/>
  </r>
  <r>
    <s v="NonMedia"/>
    <s v="Incremental"/>
    <m/>
    <m/>
    <s v="Event_Build_update"/>
    <s v="Event Build Update"/>
    <x v="5"/>
    <s v=" DTC"/>
    <d v="2021-09-25T00:00:00"/>
    <x v="1"/>
    <n v="0"/>
    <n v="0"/>
  </r>
  <r>
    <s v="NonMedia"/>
    <s v="Incremental"/>
    <m/>
    <m/>
    <s v="Event_Build_update"/>
    <s v="Event Build Update"/>
    <x v="5"/>
    <s v=" DTC"/>
    <d v="2021-09-26T00:00:00"/>
    <x v="1"/>
    <n v="0"/>
    <n v="0"/>
  </r>
  <r>
    <s v="NonMedia"/>
    <s v="Incremental"/>
    <m/>
    <m/>
    <s v="Event_Build_update"/>
    <s v="Event Build Update"/>
    <x v="5"/>
    <s v=" DTC"/>
    <d v="2021-09-27T00:00:00"/>
    <x v="1"/>
    <n v="0"/>
    <n v="0"/>
  </r>
  <r>
    <s v="NonMedia"/>
    <s v="Incremental"/>
    <m/>
    <m/>
    <s v="Event_Build_update"/>
    <s v="Event Build Update"/>
    <x v="5"/>
    <s v=" DTC"/>
    <d v="2021-09-28T00:00:00"/>
    <x v="1"/>
    <n v="0"/>
    <n v="0"/>
  </r>
  <r>
    <s v="NonMedia"/>
    <s v="Incremental"/>
    <m/>
    <m/>
    <s v="Event_Build_update"/>
    <s v="Event Build Update"/>
    <x v="5"/>
    <s v=" DTC"/>
    <d v="2021-09-29T00:00:00"/>
    <x v="1"/>
    <n v="0"/>
    <n v="160.2687339"/>
  </r>
  <r>
    <s v="NonMedia"/>
    <s v="Incremental"/>
    <m/>
    <m/>
    <s v="Event_Build_update"/>
    <s v="Event Build Update"/>
    <x v="5"/>
    <s v=" DTC"/>
    <d v="2021-09-30T00:00:00"/>
    <x v="1"/>
    <n v="0"/>
    <n v="160.2687339"/>
  </r>
  <r>
    <s v="NonMedia"/>
    <s v="Incremental"/>
    <m/>
    <m/>
    <s v="Event_int_LB_Event_1"/>
    <s v="Event Int Lb Event"/>
    <x v="6"/>
    <s v=" DTC"/>
    <d v="2021-03-01T00:00:00"/>
    <x v="0"/>
    <s v="Pre"/>
    <n v="0"/>
  </r>
  <r>
    <s v="NonMedia"/>
    <s v="Incremental"/>
    <m/>
    <m/>
    <s v="Event_int_LB_Event_1"/>
    <s v="Event Int Lb Event"/>
    <x v="6"/>
    <s v=" DTC"/>
    <d v="2021-03-02T00:00:00"/>
    <x v="0"/>
    <s v="Pre"/>
    <n v="2514.4431927999999"/>
  </r>
  <r>
    <s v="NonMedia"/>
    <s v="Incremental"/>
    <m/>
    <m/>
    <s v="Event_int_LB_Event_1"/>
    <s v="Event Int Lb Event"/>
    <x v="6"/>
    <s v=" DTC"/>
    <d v="2021-03-03T00:00:00"/>
    <x v="0"/>
    <s v="Pre"/>
    <n v="0"/>
  </r>
  <r>
    <s v="NonMedia"/>
    <s v="Incremental"/>
    <m/>
    <m/>
    <s v="Event_int_LB_Event_1"/>
    <s v="Event Int Lb Event"/>
    <x v="6"/>
    <s v=" DTC"/>
    <d v="2021-03-04T00:00:00"/>
    <x v="0"/>
    <s v="Pre"/>
    <n v="0"/>
  </r>
  <r>
    <s v="NonMedia"/>
    <s v="Incremental"/>
    <m/>
    <m/>
    <s v="Event_int_LB_Event_1"/>
    <s v="Event Int Lb Event"/>
    <x v="6"/>
    <s v=" DTC"/>
    <d v="2021-03-05T00:00:00"/>
    <x v="0"/>
    <s v="Pre"/>
    <n v="0"/>
  </r>
  <r>
    <s v="NonMedia"/>
    <s v="Incremental"/>
    <m/>
    <m/>
    <s v="Event_int_LB_Event_1"/>
    <s v="Event Int Lb Event"/>
    <x v="6"/>
    <s v=" DTC"/>
    <d v="2021-03-06T00:00:00"/>
    <x v="0"/>
    <s v="Pre"/>
    <n v="2514.4431927999999"/>
  </r>
  <r>
    <s v="NonMedia"/>
    <s v="Incremental"/>
    <m/>
    <m/>
    <s v="Event_int_LB_Event_1"/>
    <s v="Event Int Lb Event"/>
    <x v="6"/>
    <s v=" DTC"/>
    <d v="2021-03-07T00:00:00"/>
    <x v="0"/>
    <s v="Pre"/>
    <n v="0"/>
  </r>
  <r>
    <s v="NonMedia"/>
    <s v="Incremental"/>
    <m/>
    <m/>
    <s v="Event_int_LB_Event_1"/>
    <s v="Event Int Lb Event"/>
    <x v="6"/>
    <s v=" DTC"/>
    <d v="2021-03-08T00:00:00"/>
    <x v="0"/>
    <s v="Pre"/>
    <n v="0"/>
  </r>
  <r>
    <s v="NonMedia"/>
    <s v="Incremental"/>
    <m/>
    <m/>
    <s v="Event_int_LB_Event_1"/>
    <s v="Event Int Lb Event"/>
    <x v="6"/>
    <s v=" DTC"/>
    <d v="2021-03-09T00:00:00"/>
    <x v="0"/>
    <s v="Pre"/>
    <n v="0"/>
  </r>
  <r>
    <s v="NonMedia"/>
    <s v="Incremental"/>
    <m/>
    <m/>
    <s v="Event_int_LB_Event_1"/>
    <s v="Event Int Lb Event"/>
    <x v="6"/>
    <s v=" DTC"/>
    <d v="2021-03-10T00:00:00"/>
    <x v="0"/>
    <s v="Pre"/>
    <n v="2514.4431927999999"/>
  </r>
  <r>
    <s v="NonMedia"/>
    <s v="Incremental"/>
    <m/>
    <m/>
    <s v="Event_int_LB_Event_1"/>
    <s v="Event Int Lb Event"/>
    <x v="6"/>
    <s v=" DTC"/>
    <d v="2021-03-11T00:00:00"/>
    <x v="0"/>
    <s v="Pre"/>
    <n v="0"/>
  </r>
  <r>
    <s v="NonMedia"/>
    <s v="Incremental"/>
    <m/>
    <m/>
    <s v="Event_int_LB_Event_1"/>
    <s v="Event Int Lb Event"/>
    <x v="6"/>
    <s v=" DTC"/>
    <d v="2021-03-12T00:00:00"/>
    <x v="0"/>
    <s v="Pre"/>
    <n v="0"/>
  </r>
  <r>
    <s v="NonMedia"/>
    <s v="Incremental"/>
    <m/>
    <m/>
    <s v="Event_int_LB_Event_1"/>
    <s v="Event Int Lb Event"/>
    <x v="6"/>
    <s v=" DTC"/>
    <d v="2021-03-13T00:00:00"/>
    <x v="0"/>
    <s v="Pre"/>
    <n v="2514.4431927999999"/>
  </r>
  <r>
    <s v="NonMedia"/>
    <s v="Incremental"/>
    <m/>
    <m/>
    <s v="Event_int_LB_Event_1"/>
    <s v="Event Int Lb Event"/>
    <x v="6"/>
    <s v=" DTC"/>
    <d v="2021-03-14T00:00:00"/>
    <x v="0"/>
    <s v="Pre"/>
    <n v="0"/>
  </r>
  <r>
    <s v="NonMedia"/>
    <s v="Incremental"/>
    <m/>
    <m/>
    <s v="Event_int_LB_Event_1"/>
    <s v="Event Int Lb Event"/>
    <x v="6"/>
    <s v=" DTC"/>
    <d v="2021-03-15T00:00:00"/>
    <x v="0"/>
    <s v="Pre"/>
    <n v="0"/>
  </r>
  <r>
    <s v="NonMedia"/>
    <s v="Incremental"/>
    <m/>
    <m/>
    <s v="Event_int_LB_Event_1"/>
    <s v="Event Int Lb Event"/>
    <x v="6"/>
    <s v=" DTC"/>
    <d v="2021-03-16T00:00:00"/>
    <x v="0"/>
    <s v="Pre"/>
    <n v="0"/>
  </r>
  <r>
    <s v="NonMedia"/>
    <s v="Incremental"/>
    <m/>
    <m/>
    <s v="Event_int_LB_Event_1"/>
    <s v="Event Int Lb Event"/>
    <x v="6"/>
    <s v=" DTC"/>
    <d v="2021-03-17T00:00:00"/>
    <x v="0"/>
    <s v="Pre"/>
    <n v="2514.4431927999999"/>
  </r>
  <r>
    <s v="NonMedia"/>
    <s v="Incremental"/>
    <m/>
    <m/>
    <s v="Event_int_LB_Event_1"/>
    <s v="Event Int Lb Event"/>
    <x v="6"/>
    <s v=" DTC"/>
    <d v="2021-03-18T00:00:00"/>
    <x v="0"/>
    <s v="Pre"/>
    <n v="0"/>
  </r>
  <r>
    <s v="NonMedia"/>
    <s v="Incremental"/>
    <m/>
    <m/>
    <s v="Event_int_LB_Event_1"/>
    <s v="Event Int Lb Event"/>
    <x v="6"/>
    <s v=" DTC"/>
    <d v="2021-03-19T00:00:00"/>
    <x v="0"/>
    <s v="Pre"/>
    <n v="0"/>
  </r>
  <r>
    <s v="NonMedia"/>
    <s v="Incremental"/>
    <m/>
    <m/>
    <s v="Event_int_LB_Event_1"/>
    <s v="Event Int Lb Event"/>
    <x v="6"/>
    <s v=" DTC"/>
    <d v="2021-03-20T00:00:00"/>
    <x v="0"/>
    <s v="Pre"/>
    <n v="2514.4431927999999"/>
  </r>
  <r>
    <s v="NonMedia"/>
    <s v="Incremental"/>
    <m/>
    <m/>
    <s v="Event_int_LB_Event_1"/>
    <s v="Event Int Lb Event"/>
    <x v="6"/>
    <s v=" DTC"/>
    <d v="2021-03-21T00:00:00"/>
    <x v="0"/>
    <s v="Pre"/>
    <n v="0"/>
  </r>
  <r>
    <s v="NonMedia"/>
    <s v="Incremental"/>
    <m/>
    <m/>
    <s v="Event_int_LB_Event_1"/>
    <s v="Event Int Lb Event"/>
    <x v="6"/>
    <s v=" DTC"/>
    <d v="2021-03-22T00:00:00"/>
    <x v="0"/>
    <s v="Pre"/>
    <n v="0"/>
  </r>
  <r>
    <s v="NonMedia"/>
    <s v="Incremental"/>
    <m/>
    <m/>
    <s v="Event_int_LB_Event_1"/>
    <s v="Event Int Lb Event"/>
    <x v="6"/>
    <s v=" DTC"/>
    <d v="2021-03-23T00:00:00"/>
    <x v="0"/>
    <s v="Pre"/>
    <n v="0"/>
  </r>
  <r>
    <s v="NonMedia"/>
    <s v="Incremental"/>
    <m/>
    <m/>
    <s v="Event_int_LB_Event_1"/>
    <s v="Event Int Lb Event"/>
    <x v="6"/>
    <s v=" DTC"/>
    <d v="2021-03-24T00:00:00"/>
    <x v="0"/>
    <s v="Pre"/>
    <n v="2514.4431927999999"/>
  </r>
  <r>
    <s v="NonMedia"/>
    <s v="Incremental"/>
    <m/>
    <m/>
    <s v="Event_int_LB_Event_1"/>
    <s v="Event Int Lb Event"/>
    <x v="6"/>
    <s v=" DTC"/>
    <d v="2021-03-25T00:00:00"/>
    <x v="0"/>
    <s v="Pre"/>
    <n v="0"/>
  </r>
  <r>
    <s v="NonMedia"/>
    <s v="Incremental"/>
    <m/>
    <m/>
    <s v="Event_int_LB_Event_1"/>
    <s v="Event Int Lb Event"/>
    <x v="6"/>
    <s v=" DTC"/>
    <d v="2021-03-26T00:00:00"/>
    <x v="0"/>
    <s v="Pre"/>
    <n v="0"/>
  </r>
  <r>
    <s v="NonMedia"/>
    <s v="Incremental"/>
    <m/>
    <m/>
    <s v="Event_int_LB_Event_1"/>
    <s v="Event Int Lb Event"/>
    <x v="6"/>
    <s v=" DTC"/>
    <d v="2021-03-27T00:00:00"/>
    <x v="0"/>
    <s v="Pre"/>
    <n v="2514.4431927999999"/>
  </r>
  <r>
    <s v="NonMedia"/>
    <s v="Incremental"/>
    <m/>
    <m/>
    <s v="Event_int_LB_Event_1"/>
    <s v="Event Int Lb Event"/>
    <x v="6"/>
    <s v=" DTC"/>
    <d v="2021-03-28T00:00:00"/>
    <x v="0"/>
    <s v="Pre"/>
    <n v="0"/>
  </r>
  <r>
    <s v="NonMedia"/>
    <s v="Incremental"/>
    <m/>
    <m/>
    <s v="Event_int_LB_Event_1"/>
    <s v="Event Int Lb Event"/>
    <x v="6"/>
    <s v=" DTC"/>
    <d v="2021-03-29T00:00:00"/>
    <x v="0"/>
    <s v="Pre"/>
    <n v="0"/>
  </r>
  <r>
    <s v="NonMedia"/>
    <s v="Incremental"/>
    <m/>
    <m/>
    <s v="Event_int_LB_Event_1"/>
    <s v="Event Int Lb Event"/>
    <x v="6"/>
    <s v=" DTC"/>
    <d v="2021-03-30T00:00:00"/>
    <x v="0"/>
    <s v="Pre"/>
    <n v="2514.4431927999999"/>
  </r>
  <r>
    <s v="NonMedia"/>
    <s v="Incremental"/>
    <m/>
    <m/>
    <s v="Event_int_LB_Event_1"/>
    <s v="Event Int Lb Event"/>
    <x v="6"/>
    <s v=" DTC"/>
    <d v="2021-03-31T00:00:00"/>
    <x v="0"/>
    <s v="Pre"/>
    <n v="0"/>
  </r>
  <r>
    <s v="NonMedia"/>
    <s v="Incremental"/>
    <m/>
    <m/>
    <s v="Event_int_LB_Event_1"/>
    <s v="Event Int Lb Event"/>
    <x v="6"/>
    <s v=" DTC"/>
    <d v="2021-04-01T00:00:00"/>
    <x v="0"/>
    <s v="Pre"/>
    <n v="0"/>
  </r>
  <r>
    <s v="NonMedia"/>
    <s v="Incremental"/>
    <m/>
    <m/>
    <s v="Event_int_LB_Event_1"/>
    <s v="Event Int Lb Event"/>
    <x v="6"/>
    <s v=" DTC"/>
    <d v="2021-04-02T00:00:00"/>
    <x v="0"/>
    <s v="Pre"/>
    <n v="0"/>
  </r>
  <r>
    <s v="NonMedia"/>
    <s v="Incremental"/>
    <m/>
    <m/>
    <s v="Event_int_LB_Event_1"/>
    <s v="Event Int Lb Event"/>
    <x v="6"/>
    <s v=" DTC"/>
    <d v="2021-04-03T00:00:00"/>
    <x v="0"/>
    <s v="Pre"/>
    <n v="2514.4431927999999"/>
  </r>
  <r>
    <s v="NonMedia"/>
    <s v="Incremental"/>
    <m/>
    <m/>
    <s v="Event_int_LB_Event_1"/>
    <s v="Event Int Lb Event"/>
    <x v="6"/>
    <s v=" DTC"/>
    <d v="2021-04-04T00:00:00"/>
    <x v="0"/>
    <s v="Pre"/>
    <n v="0"/>
  </r>
  <r>
    <s v="NonMedia"/>
    <s v="Incremental"/>
    <m/>
    <m/>
    <s v="Event_int_LB_Event_1"/>
    <s v="Event Int Lb Event"/>
    <x v="6"/>
    <s v=" DTC"/>
    <d v="2021-04-05T00:00:00"/>
    <x v="0"/>
    <s v="Pre"/>
    <n v="0"/>
  </r>
  <r>
    <s v="NonMedia"/>
    <s v="Incremental"/>
    <m/>
    <m/>
    <s v="Event_int_LB_Event_1"/>
    <s v="Event Int Lb Event"/>
    <x v="6"/>
    <s v=" DTC"/>
    <d v="2021-04-06T00:00:00"/>
    <x v="0"/>
    <s v="Pre"/>
    <n v="0"/>
  </r>
  <r>
    <s v="NonMedia"/>
    <s v="Incremental"/>
    <m/>
    <m/>
    <s v="Event_int_LB_Event_1"/>
    <s v="Event Int Lb Event"/>
    <x v="6"/>
    <s v=" DTC"/>
    <d v="2021-04-07T00:00:00"/>
    <x v="0"/>
    <s v="Pre"/>
    <n v="2514.4431927999999"/>
  </r>
  <r>
    <s v="NonMedia"/>
    <s v="Incremental"/>
    <m/>
    <m/>
    <s v="Event_int_LB_Event_1"/>
    <s v="Event Int Lb Event"/>
    <x v="6"/>
    <s v=" DTC"/>
    <d v="2021-04-08T00:00:00"/>
    <x v="0"/>
    <s v="Pre"/>
    <n v="0"/>
  </r>
  <r>
    <s v="NonMedia"/>
    <s v="Incremental"/>
    <m/>
    <m/>
    <s v="Event_int_LB_Event_1"/>
    <s v="Event Int Lb Event"/>
    <x v="6"/>
    <s v=" DTC"/>
    <d v="2021-04-09T00:00:00"/>
    <x v="0"/>
    <s v="Pre"/>
    <n v="0"/>
  </r>
  <r>
    <s v="NonMedia"/>
    <s v="Incremental"/>
    <m/>
    <m/>
    <s v="Event_int_LB_Event_1"/>
    <s v="Event Int Lb Event"/>
    <x v="6"/>
    <s v=" DTC"/>
    <d v="2021-04-10T00:00:00"/>
    <x v="0"/>
    <s v="Pre"/>
    <n v="2514.4431927999999"/>
  </r>
  <r>
    <s v="NonMedia"/>
    <s v="Incremental"/>
    <m/>
    <m/>
    <s v="Event_int_LB_Event_1"/>
    <s v="Event Int Lb Event"/>
    <x v="6"/>
    <s v=" DTC"/>
    <d v="2021-04-11T00:00:00"/>
    <x v="0"/>
    <s v="Pre"/>
    <n v="0"/>
  </r>
  <r>
    <s v="NonMedia"/>
    <s v="Incremental"/>
    <m/>
    <m/>
    <s v="Event_int_LB_Event_1"/>
    <s v="Event Int Lb Event"/>
    <x v="6"/>
    <s v=" DTC"/>
    <d v="2021-04-12T00:00:00"/>
    <x v="0"/>
    <s v="Pre"/>
    <n v="0"/>
  </r>
  <r>
    <s v="NonMedia"/>
    <s v="Incremental"/>
    <m/>
    <m/>
    <s v="Event_int_LB_Event_1"/>
    <s v="Event Int Lb Event"/>
    <x v="6"/>
    <s v=" DTC"/>
    <d v="2021-04-13T00:00:00"/>
    <x v="0"/>
    <s v="Pre"/>
    <n v="0"/>
  </r>
  <r>
    <s v="NonMedia"/>
    <s v="Incremental"/>
    <m/>
    <m/>
    <s v="Event_int_LB_Event_1"/>
    <s v="Event Int Lb Event"/>
    <x v="6"/>
    <s v=" DTC"/>
    <d v="2021-04-14T00:00:00"/>
    <x v="0"/>
    <s v="Pre"/>
    <n v="2514.4431927999999"/>
  </r>
  <r>
    <s v="NonMedia"/>
    <s v="Incremental"/>
    <m/>
    <m/>
    <s v="Event_int_LB_Event_1"/>
    <s v="Event Int Lb Event"/>
    <x v="6"/>
    <s v=" DTC"/>
    <d v="2021-04-15T00:00:00"/>
    <x v="0"/>
    <s v="Pre"/>
    <n v="0"/>
  </r>
  <r>
    <s v="NonMedia"/>
    <s v="Incremental"/>
    <m/>
    <m/>
    <s v="Event_int_LB_Event_1"/>
    <s v="Event Int Lb Event"/>
    <x v="6"/>
    <s v=" DTC"/>
    <d v="2021-04-16T00:00:00"/>
    <x v="0"/>
    <s v="Pre"/>
    <n v="0"/>
  </r>
  <r>
    <s v="NonMedia"/>
    <s v="Incremental"/>
    <m/>
    <m/>
    <s v="Event_int_LB_Event_1"/>
    <s v="Event Int Lb Event"/>
    <x v="6"/>
    <s v=" DTC"/>
    <d v="2021-04-17T00:00:00"/>
    <x v="0"/>
    <s v="Pre"/>
    <n v="2514.4431927999999"/>
  </r>
  <r>
    <s v="NonMedia"/>
    <s v="Incremental"/>
    <m/>
    <m/>
    <s v="Event_int_LB_Event_1"/>
    <s v="Event Int Lb Event"/>
    <x v="6"/>
    <s v=" DTC"/>
    <d v="2021-04-18T00:00:00"/>
    <x v="0"/>
    <s v="Pre"/>
    <n v="0"/>
  </r>
  <r>
    <s v="NonMedia"/>
    <s v="Incremental"/>
    <m/>
    <m/>
    <s v="Event_int_LB_Event_1"/>
    <s v="Event Int Lb Event"/>
    <x v="6"/>
    <s v=" DTC"/>
    <d v="2021-04-19T00:00:00"/>
    <x v="0"/>
    <s v="Pre"/>
    <n v="0"/>
  </r>
  <r>
    <s v="NonMedia"/>
    <s v="Incremental"/>
    <m/>
    <m/>
    <s v="Event_int_LB_Event_1"/>
    <s v="Event Int Lb Event"/>
    <x v="6"/>
    <s v=" DTC"/>
    <d v="2021-04-20T00:00:00"/>
    <x v="0"/>
    <s v="Pre"/>
    <n v="0"/>
  </r>
  <r>
    <s v="NonMedia"/>
    <s v="Incremental"/>
    <m/>
    <m/>
    <s v="Event_int_LB_Event_1"/>
    <s v="Event Int Lb Event"/>
    <x v="6"/>
    <s v=" DTC"/>
    <d v="2021-04-21T00:00:00"/>
    <x v="0"/>
    <s v="Pre"/>
    <n v="2514.4431927999999"/>
  </r>
  <r>
    <s v="NonMedia"/>
    <s v="Incremental"/>
    <m/>
    <m/>
    <s v="Event_int_LB_Event_1"/>
    <s v="Event Int Lb Event"/>
    <x v="6"/>
    <s v=" DTC"/>
    <d v="2021-04-22T00:00:00"/>
    <x v="0"/>
    <s v="Pre"/>
    <n v="0"/>
  </r>
  <r>
    <s v="NonMedia"/>
    <s v="Incremental"/>
    <m/>
    <m/>
    <s v="Event_int_LB_Event_1"/>
    <s v="Event Int Lb Event"/>
    <x v="6"/>
    <s v=" DTC"/>
    <d v="2021-04-23T00:00:00"/>
    <x v="0"/>
    <s v="Pre"/>
    <n v="0"/>
  </r>
  <r>
    <s v="NonMedia"/>
    <s v="Incremental"/>
    <m/>
    <m/>
    <s v="Event_int_LB_Event_1"/>
    <s v="Event Int Lb Event"/>
    <x v="6"/>
    <s v=" DTC"/>
    <d v="2021-04-24T00:00:00"/>
    <x v="0"/>
    <s v="Pre"/>
    <n v="2514.4431927999999"/>
  </r>
  <r>
    <s v="NonMedia"/>
    <s v="Incremental"/>
    <m/>
    <m/>
    <s v="Event_int_LB_Event_1"/>
    <s v="Event Int Lb Event"/>
    <x v="6"/>
    <s v=" DTC"/>
    <d v="2021-04-25T00:00:00"/>
    <x v="0"/>
    <s v="Pre"/>
    <n v="0"/>
  </r>
  <r>
    <s v="NonMedia"/>
    <s v="Incremental"/>
    <m/>
    <m/>
    <s v="Event_int_LB_Event_1"/>
    <s v="Event Int Lb Event"/>
    <x v="6"/>
    <s v=" DTC"/>
    <d v="2021-04-26T00:00:00"/>
    <x v="0"/>
    <s v="Pre"/>
    <n v="0"/>
  </r>
  <r>
    <s v="NonMedia"/>
    <s v="Incremental"/>
    <m/>
    <m/>
    <s v="Event_int_LB_Event_1"/>
    <s v="Event Int Lb Event"/>
    <x v="6"/>
    <s v=" DTC"/>
    <d v="2021-04-27T00:00:00"/>
    <x v="1"/>
    <s v="Post"/>
    <n v="0"/>
  </r>
  <r>
    <s v="NonMedia"/>
    <s v="Incremental"/>
    <m/>
    <m/>
    <s v="Event_int_LB_Event_1"/>
    <s v="Event Int Lb Event"/>
    <x v="6"/>
    <s v=" DTC"/>
    <d v="2021-04-28T00:00:00"/>
    <x v="1"/>
    <s v="Post"/>
    <n v="2514.4431927999999"/>
  </r>
  <r>
    <s v="NonMedia"/>
    <s v="Incremental"/>
    <m/>
    <m/>
    <s v="Event_int_LB_Event_1"/>
    <s v="Event Int Lb Event"/>
    <x v="6"/>
    <s v=" DTC"/>
    <d v="2021-04-29T00:00:00"/>
    <x v="1"/>
    <s v="Post"/>
    <n v="0"/>
  </r>
  <r>
    <s v="NonMedia"/>
    <s v="Incremental"/>
    <m/>
    <m/>
    <s v="Event_int_LB_Event_1"/>
    <s v="Event Int Lb Event"/>
    <x v="6"/>
    <s v=" DTC"/>
    <d v="2021-04-30T00:00:00"/>
    <x v="1"/>
    <s v="Post"/>
    <n v="0"/>
  </r>
  <r>
    <s v="NonMedia"/>
    <s v="Incremental"/>
    <m/>
    <m/>
    <s v="Event_int_LB_Event_1"/>
    <s v="Event Int Lb Event"/>
    <x v="6"/>
    <s v=" DTC"/>
    <d v="2021-05-01T00:00:00"/>
    <x v="1"/>
    <s v="Post"/>
    <n v="2514.4431927999999"/>
  </r>
  <r>
    <s v="NonMedia"/>
    <s v="Incremental"/>
    <m/>
    <m/>
    <s v="Event_int_LB_Event_1"/>
    <s v="Event Int Lb Event"/>
    <x v="6"/>
    <s v=" DTC"/>
    <d v="2021-05-02T00:00:00"/>
    <x v="1"/>
    <s v="Post"/>
    <n v="0"/>
  </r>
  <r>
    <s v="NonMedia"/>
    <s v="Incremental"/>
    <m/>
    <m/>
    <s v="Event_int_LB_Event_1"/>
    <s v="Event Int Lb Event"/>
    <x v="6"/>
    <s v=" DTC"/>
    <d v="2021-05-03T00:00:00"/>
    <x v="1"/>
    <s v="Post"/>
    <n v="0"/>
  </r>
  <r>
    <s v="NonMedia"/>
    <s v="Incremental"/>
    <m/>
    <m/>
    <s v="Event_int_LB_Event_1"/>
    <s v="Event Int Lb Event"/>
    <x v="6"/>
    <s v=" DTC"/>
    <d v="2021-05-04T00:00:00"/>
    <x v="1"/>
    <s v="Post"/>
    <n v="0"/>
  </r>
  <r>
    <s v="NonMedia"/>
    <s v="Incremental"/>
    <m/>
    <m/>
    <s v="Event_int_LB_Event_1"/>
    <s v="Event Int Lb Event"/>
    <x v="6"/>
    <s v=" DTC"/>
    <d v="2021-05-05T00:00:00"/>
    <x v="1"/>
    <s v="Post"/>
    <n v="2514.4431927999999"/>
  </r>
  <r>
    <s v="NonMedia"/>
    <s v="Incremental"/>
    <m/>
    <m/>
    <s v="Event_int_LB_Event_1"/>
    <s v="Event Int Lb Event"/>
    <x v="6"/>
    <s v=" DTC"/>
    <d v="2021-05-06T00:00:00"/>
    <x v="1"/>
    <s v="Post"/>
    <n v="0"/>
  </r>
  <r>
    <s v="NonMedia"/>
    <s v="Incremental"/>
    <m/>
    <m/>
    <s v="Event_int_LB_Event_1"/>
    <s v="Event Int Lb Event"/>
    <x v="6"/>
    <s v=" DTC"/>
    <d v="2021-05-07T00:00:00"/>
    <x v="1"/>
    <s v="Post"/>
    <n v="0"/>
  </r>
  <r>
    <s v="NonMedia"/>
    <s v="Incremental"/>
    <m/>
    <m/>
    <s v="Event_int_LB_Event_1"/>
    <s v="Event Int Lb Event"/>
    <x v="6"/>
    <s v=" DTC"/>
    <d v="2021-05-08T00:00:00"/>
    <x v="1"/>
    <s v="Post"/>
    <n v="2514.4431927999999"/>
  </r>
  <r>
    <s v="NonMedia"/>
    <s v="Incremental"/>
    <m/>
    <m/>
    <s v="Event_int_LB_Event_1"/>
    <s v="Event Int Lb Event"/>
    <x v="6"/>
    <s v=" DTC"/>
    <d v="2021-05-09T00:00:00"/>
    <x v="1"/>
    <s v="Post"/>
    <n v="0"/>
  </r>
  <r>
    <s v="NonMedia"/>
    <s v="Incremental"/>
    <m/>
    <m/>
    <s v="Event_int_LB_Event_1"/>
    <s v="Event Int Lb Event"/>
    <x v="6"/>
    <s v=" DTC"/>
    <d v="2021-05-10T00:00:00"/>
    <x v="1"/>
    <s v="Post"/>
    <n v="0"/>
  </r>
  <r>
    <s v="NonMedia"/>
    <s v="Incremental"/>
    <m/>
    <m/>
    <s v="Event_int_LB_Event_1"/>
    <s v="Event Int Lb Event"/>
    <x v="6"/>
    <s v=" DTC"/>
    <d v="2021-05-11T00:00:00"/>
    <x v="1"/>
    <s v="Post"/>
    <n v="0"/>
  </r>
  <r>
    <s v="NonMedia"/>
    <s v="Incremental"/>
    <m/>
    <m/>
    <s v="Event_int_LB_Event_1"/>
    <s v="Event Int Lb Event"/>
    <x v="6"/>
    <s v=" DTC"/>
    <d v="2021-05-12T00:00:00"/>
    <x v="1"/>
    <s v="Post"/>
    <n v="2514.4431927999999"/>
  </r>
  <r>
    <s v="NonMedia"/>
    <s v="Incremental"/>
    <m/>
    <m/>
    <s v="Event_int_LB_Event_1"/>
    <s v="Event Int Lb Event"/>
    <x v="6"/>
    <s v=" DTC"/>
    <d v="2021-05-13T00:00:00"/>
    <x v="1"/>
    <s v="Post"/>
    <n v="0"/>
  </r>
  <r>
    <s v="NonMedia"/>
    <s v="Incremental"/>
    <m/>
    <m/>
    <s v="Event_int_LB_Event_1"/>
    <s v="Event Int Lb Event"/>
    <x v="6"/>
    <s v=" DTC"/>
    <d v="2021-05-14T00:00:00"/>
    <x v="1"/>
    <s v="Post"/>
    <n v="0"/>
  </r>
  <r>
    <s v="NonMedia"/>
    <s v="Incremental"/>
    <m/>
    <m/>
    <s v="Event_int_LB_Event_1"/>
    <s v="Event Int Lb Event"/>
    <x v="6"/>
    <s v=" DTC"/>
    <d v="2021-05-15T00:00:00"/>
    <x v="1"/>
    <s v="Post"/>
    <n v="2514.4431927999999"/>
  </r>
  <r>
    <s v="NonMedia"/>
    <s v="Incremental"/>
    <m/>
    <m/>
    <s v="Event_int_LB_Event_1"/>
    <s v="Event Int Lb Event"/>
    <x v="6"/>
    <s v=" DTC"/>
    <d v="2021-05-16T00:00:00"/>
    <x v="1"/>
    <s v="Post"/>
    <n v="0"/>
  </r>
  <r>
    <s v="NonMedia"/>
    <s v="Incremental"/>
    <m/>
    <m/>
    <s v="Event_int_LB_Event_1"/>
    <s v="Event Int Lb Event"/>
    <x v="6"/>
    <s v=" DTC"/>
    <d v="2021-05-17T00:00:00"/>
    <x v="1"/>
    <s v="Post"/>
    <n v="0"/>
  </r>
  <r>
    <s v="NonMedia"/>
    <s v="Incremental"/>
    <m/>
    <m/>
    <s v="Event_int_LB_Event_1"/>
    <s v="Event Int Lb Event"/>
    <x v="6"/>
    <s v=" DTC"/>
    <d v="2021-05-18T00:00:00"/>
    <x v="1"/>
    <s v="Post"/>
    <n v="0"/>
  </r>
  <r>
    <s v="NonMedia"/>
    <s v="Incremental"/>
    <m/>
    <m/>
    <s v="Event_int_LB_Event_1"/>
    <s v="Event Int Lb Event"/>
    <x v="6"/>
    <s v=" DTC"/>
    <d v="2021-05-19T00:00:00"/>
    <x v="1"/>
    <s v="Post"/>
    <n v="2514.4431927999999"/>
  </r>
  <r>
    <s v="NonMedia"/>
    <s v="Incremental"/>
    <m/>
    <m/>
    <s v="Event_int_LB_Event_1"/>
    <s v="Event Int Lb Event"/>
    <x v="6"/>
    <s v=" DTC"/>
    <d v="2021-05-20T00:00:00"/>
    <x v="1"/>
    <s v="Post"/>
    <n v="0"/>
  </r>
  <r>
    <s v="NonMedia"/>
    <s v="Incremental"/>
    <m/>
    <m/>
    <s v="Event_int_LB_Event_1"/>
    <s v="Event Int Lb Event"/>
    <x v="6"/>
    <s v=" DTC"/>
    <d v="2021-05-21T00:00:00"/>
    <x v="1"/>
    <s v="Post"/>
    <n v="0"/>
  </r>
  <r>
    <s v="NonMedia"/>
    <s v="Incremental"/>
    <m/>
    <m/>
    <s v="Event_int_LB_Event_1"/>
    <s v="Event Int Lb Event"/>
    <x v="6"/>
    <s v=" DTC"/>
    <d v="2021-05-22T00:00:00"/>
    <x v="1"/>
    <s v="Post"/>
    <n v="2514.4431927999999"/>
  </r>
  <r>
    <s v="NonMedia"/>
    <s v="Incremental"/>
    <m/>
    <m/>
    <s v="Event_int_LB_Event_1"/>
    <s v="Event Int Lb Event"/>
    <x v="6"/>
    <s v=" DTC"/>
    <d v="2021-05-23T00:00:00"/>
    <x v="1"/>
    <s v="Post"/>
    <n v="0"/>
  </r>
  <r>
    <s v="NonMedia"/>
    <s v="Incremental"/>
    <m/>
    <m/>
    <s v="Event_int_LB_Event_1"/>
    <s v="Event Int Lb Event"/>
    <x v="6"/>
    <s v=" DTC"/>
    <d v="2021-05-24T00:00:00"/>
    <x v="1"/>
    <s v="Post"/>
    <n v="0"/>
  </r>
  <r>
    <s v="NonMedia"/>
    <s v="Incremental"/>
    <m/>
    <m/>
    <s v="Event_int_LB_Event_1"/>
    <s v="Event Int Lb Event"/>
    <x v="6"/>
    <s v=" DTC"/>
    <d v="2021-05-25T00:00:00"/>
    <x v="1"/>
    <s v="Post"/>
    <n v="0"/>
  </r>
  <r>
    <s v="NonMedia"/>
    <s v="Incremental"/>
    <m/>
    <m/>
    <s v="Event_int_LB_Event_1"/>
    <s v="Event Int Lb Event"/>
    <x v="6"/>
    <s v=" DTC"/>
    <d v="2021-05-26T00:00:00"/>
    <x v="1"/>
    <s v="Post"/>
    <n v="2514.4431927999999"/>
  </r>
  <r>
    <s v="NonMedia"/>
    <s v="Incremental"/>
    <m/>
    <m/>
    <s v="Event_int_LB_Event_1"/>
    <s v="Event Int Lb Event"/>
    <x v="6"/>
    <s v=" DTC"/>
    <d v="2021-05-27T00:00:00"/>
    <x v="1"/>
    <s v="Post"/>
    <n v="0"/>
  </r>
  <r>
    <s v="NonMedia"/>
    <s v="Incremental"/>
    <m/>
    <m/>
    <s v="Event_int_LB_Event_1"/>
    <s v="Event Int Lb Event"/>
    <x v="6"/>
    <s v=" DTC"/>
    <d v="2021-05-28T00:00:00"/>
    <x v="1"/>
    <s v="Post"/>
    <n v="0"/>
  </r>
  <r>
    <s v="NonMedia"/>
    <s v="Incremental"/>
    <m/>
    <m/>
    <s v="Event_int_LB_Event_1"/>
    <s v="Event Int Lb Event"/>
    <x v="6"/>
    <s v=" DTC"/>
    <d v="2021-05-29T00:00:00"/>
    <x v="1"/>
    <s v="Post"/>
    <n v="2514.4431927999999"/>
  </r>
  <r>
    <s v="NonMedia"/>
    <s v="Incremental"/>
    <m/>
    <m/>
    <s v="Event_int_LB_Event_1"/>
    <s v="Event Int Lb Event"/>
    <x v="6"/>
    <s v=" DTC"/>
    <d v="2021-05-30T00:00:00"/>
    <x v="1"/>
    <s v="Post"/>
    <n v="0"/>
  </r>
  <r>
    <s v="NonMedia"/>
    <s v="Incremental"/>
    <m/>
    <m/>
    <s v="Event_int_LB_Event_1"/>
    <s v="Event Int Lb Event"/>
    <x v="6"/>
    <s v=" DTC"/>
    <d v="2021-05-31T00:00:00"/>
    <x v="1"/>
    <s v="Post"/>
    <n v="0"/>
  </r>
  <r>
    <s v="NonMedia"/>
    <s v="Incremental"/>
    <m/>
    <m/>
    <s v="Event_int_LB_Event_1"/>
    <s v="Event Int Lb Event"/>
    <x v="6"/>
    <s v=" DTC"/>
    <d v="2021-06-01T00:00:00"/>
    <x v="1"/>
    <s v="Post"/>
    <n v="0"/>
  </r>
  <r>
    <s v="NonMedia"/>
    <s v="Incremental"/>
    <m/>
    <m/>
    <s v="Event_int_LB_Event_1"/>
    <s v="Event Int Lb Event"/>
    <x v="6"/>
    <s v=" DTC"/>
    <d v="2021-06-02T00:00:00"/>
    <x v="1"/>
    <s v="Post"/>
    <n v="2514.4431927999999"/>
  </r>
  <r>
    <s v="NonMedia"/>
    <s v="Incremental"/>
    <m/>
    <m/>
    <s v="Event_int_LB_Event_1"/>
    <s v="Event Int Lb Event"/>
    <x v="6"/>
    <s v=" DTC"/>
    <d v="2021-06-03T00:00:00"/>
    <x v="1"/>
    <s v="Post"/>
    <n v="0"/>
  </r>
  <r>
    <s v="NonMedia"/>
    <s v="Incremental"/>
    <m/>
    <m/>
    <s v="Event_int_LB_Event_1"/>
    <s v="Event Int Lb Event"/>
    <x v="6"/>
    <s v=" DTC"/>
    <d v="2021-06-04T00:00:00"/>
    <x v="1"/>
    <s v="Post"/>
    <n v="0"/>
  </r>
  <r>
    <s v="NonMedia"/>
    <s v="Incremental"/>
    <m/>
    <m/>
    <s v="Event_int_LB_Event_1"/>
    <s v="Event Int Lb Event"/>
    <x v="6"/>
    <s v=" DTC"/>
    <d v="2021-06-05T00:00:00"/>
    <x v="1"/>
    <s v="Post"/>
    <n v="2514.4431927999999"/>
  </r>
  <r>
    <s v="NonMedia"/>
    <s v="Incremental"/>
    <m/>
    <m/>
    <s v="Event_int_LB_Event_1"/>
    <s v="Event Int Lb Event"/>
    <x v="6"/>
    <s v=" DTC"/>
    <d v="2021-06-06T00:00:00"/>
    <x v="1"/>
    <s v="Post"/>
    <n v="0"/>
  </r>
  <r>
    <s v="NonMedia"/>
    <s v="Incremental"/>
    <m/>
    <m/>
    <s v="Event_int_LB_Event_1"/>
    <s v="Event Int Lb Event"/>
    <x v="6"/>
    <s v=" DTC"/>
    <d v="2021-06-07T00:00:00"/>
    <x v="1"/>
    <s v="Post"/>
    <n v="0"/>
  </r>
  <r>
    <s v="NonMedia"/>
    <s v="Incremental"/>
    <m/>
    <m/>
    <s v="Event_int_LB_Event_1"/>
    <s v="Event Int Lb Event"/>
    <x v="6"/>
    <s v=" DTC"/>
    <d v="2021-06-08T00:00:00"/>
    <x v="1"/>
    <s v="Post"/>
    <n v="0"/>
  </r>
  <r>
    <s v="NonMedia"/>
    <s v="Incremental"/>
    <m/>
    <m/>
    <s v="Event_int_LB_Event_1"/>
    <s v="Event Int Lb Event"/>
    <x v="6"/>
    <s v=" DTC"/>
    <d v="2021-06-09T00:00:00"/>
    <x v="1"/>
    <s v="Post"/>
    <n v="2514.4431927999999"/>
  </r>
  <r>
    <s v="NonMedia"/>
    <s v="Incremental"/>
    <m/>
    <m/>
    <s v="Event_int_LB_Event_1"/>
    <s v="Event Int Lb Event"/>
    <x v="6"/>
    <s v=" DTC"/>
    <d v="2021-06-10T00:00:00"/>
    <x v="1"/>
    <s v="Post"/>
    <n v="0"/>
  </r>
  <r>
    <s v="NonMedia"/>
    <s v="Incremental"/>
    <m/>
    <m/>
    <s v="Event_int_LB_Event_1"/>
    <s v="Event Int Lb Event"/>
    <x v="6"/>
    <s v=" DTC"/>
    <d v="2021-06-11T00:00:00"/>
    <x v="1"/>
    <s v="Post"/>
    <n v="0"/>
  </r>
  <r>
    <s v="NonMedia"/>
    <s v="Incremental"/>
    <m/>
    <m/>
    <s v="Event_int_LB_Event_1"/>
    <s v="Event Int Lb Event"/>
    <x v="6"/>
    <s v=" DTC"/>
    <d v="2021-06-12T00:00:00"/>
    <x v="1"/>
    <s v="Post"/>
    <n v="2514.4431927999999"/>
  </r>
  <r>
    <s v="NonMedia"/>
    <s v="Incremental"/>
    <m/>
    <m/>
    <s v="Event_int_LB_Event_1"/>
    <s v="Event Int Lb Event"/>
    <x v="6"/>
    <s v=" DTC"/>
    <d v="2021-06-13T00:00:00"/>
    <x v="1"/>
    <s v="Post"/>
    <n v="0"/>
  </r>
  <r>
    <s v="NonMedia"/>
    <s v="Incremental"/>
    <m/>
    <m/>
    <s v="Event_int_LB_Event_1"/>
    <s v="Event Int Lb Event"/>
    <x v="6"/>
    <s v=" DTC"/>
    <d v="2021-06-14T00:00:00"/>
    <x v="1"/>
    <s v="Post"/>
    <n v="0"/>
  </r>
  <r>
    <s v="NonMedia"/>
    <s v="Incremental"/>
    <m/>
    <m/>
    <s v="Event_int_LB_Event_1"/>
    <s v="Event Int Lb Event"/>
    <x v="6"/>
    <s v=" DTC"/>
    <d v="2021-06-15T00:00:00"/>
    <x v="1"/>
    <s v="Post"/>
    <n v="0"/>
  </r>
  <r>
    <s v="NonMedia"/>
    <s v="Incremental"/>
    <m/>
    <m/>
    <s v="Event_int_LB_Event_1"/>
    <s v="Event Int Lb Event"/>
    <x v="6"/>
    <s v=" DTC"/>
    <d v="2021-06-16T00:00:00"/>
    <x v="1"/>
    <s v="Post"/>
    <n v="2514.4431927999999"/>
  </r>
  <r>
    <s v="NonMedia"/>
    <s v="Incremental"/>
    <m/>
    <m/>
    <s v="Event_int_LB_Event_1"/>
    <s v="Event Int Lb Event"/>
    <x v="6"/>
    <s v=" DTC"/>
    <d v="2021-06-17T00:00:00"/>
    <x v="1"/>
    <s v="Post"/>
    <n v="0"/>
  </r>
  <r>
    <s v="NonMedia"/>
    <s v="Incremental"/>
    <m/>
    <m/>
    <s v="Event_int_LB_Event_1"/>
    <s v="Event Int Lb Event"/>
    <x v="6"/>
    <s v=" DTC"/>
    <d v="2021-06-18T00:00:00"/>
    <x v="1"/>
    <s v="Post"/>
    <n v="0"/>
  </r>
  <r>
    <s v="NonMedia"/>
    <s v="Incremental"/>
    <m/>
    <m/>
    <s v="Event_int_LB_Event_1"/>
    <s v="Event Int Lb Event"/>
    <x v="6"/>
    <s v=" DTC"/>
    <d v="2021-06-19T00:00:00"/>
    <x v="1"/>
    <s v="Post"/>
    <n v="2514.4431927999999"/>
  </r>
  <r>
    <s v="NonMedia"/>
    <s v="Incremental"/>
    <m/>
    <m/>
    <s v="Event_int_LB_Event_1"/>
    <s v="Event Int Lb Event"/>
    <x v="6"/>
    <s v=" DTC"/>
    <d v="2021-06-20T00:00:00"/>
    <x v="1"/>
    <s v="Post"/>
    <n v="0"/>
  </r>
  <r>
    <s v="NonMedia"/>
    <s v="Incremental"/>
    <m/>
    <m/>
    <s v="Event_int_LB_Event_1"/>
    <s v="Event Int Lb Event"/>
    <x v="6"/>
    <s v=" DTC"/>
    <d v="2021-06-21T00:00:00"/>
    <x v="1"/>
    <s v="Post"/>
    <n v="0"/>
  </r>
  <r>
    <s v="NonMedia"/>
    <s v="Incremental"/>
    <m/>
    <m/>
    <s v="Event_int_LB_Event_1"/>
    <s v="Event Int Lb Event"/>
    <x v="6"/>
    <s v=" DTC"/>
    <d v="2021-06-22T00:00:00"/>
    <x v="1"/>
    <s v="Post"/>
    <n v="0"/>
  </r>
  <r>
    <s v="NonMedia"/>
    <s v="Incremental"/>
    <m/>
    <m/>
    <s v="Event_int_LB_Event_1"/>
    <s v="Event Int Lb Event"/>
    <x v="6"/>
    <s v=" DTC"/>
    <d v="2021-06-23T00:00:00"/>
    <x v="1"/>
    <n v="0"/>
    <n v="2514.4431927999999"/>
  </r>
  <r>
    <s v="NonMedia"/>
    <s v="Incremental"/>
    <m/>
    <m/>
    <s v="Event_int_LB_Event_1"/>
    <s v="Event Int Lb Event"/>
    <x v="6"/>
    <s v=" DTC"/>
    <d v="2021-06-24T00:00:00"/>
    <x v="1"/>
    <n v="0"/>
    <n v="0"/>
  </r>
  <r>
    <s v="NonMedia"/>
    <s v="Incremental"/>
    <m/>
    <m/>
    <s v="Event_int_LB_Event_1"/>
    <s v="Event Int Lb Event"/>
    <x v="6"/>
    <s v=" DTC"/>
    <d v="2021-06-25T00:00:00"/>
    <x v="1"/>
    <n v="0"/>
    <n v="0"/>
  </r>
  <r>
    <s v="NonMedia"/>
    <s v="Incremental"/>
    <m/>
    <m/>
    <s v="Event_int_LB_Event_1"/>
    <s v="Event Int Lb Event"/>
    <x v="6"/>
    <s v=" DTC"/>
    <d v="2021-06-26T00:00:00"/>
    <x v="1"/>
    <n v="0"/>
    <n v="2514.4431927999999"/>
  </r>
  <r>
    <s v="NonMedia"/>
    <s v="Incremental"/>
    <m/>
    <m/>
    <s v="Event_int_LB_Event_1"/>
    <s v="Event Int Lb Event"/>
    <x v="6"/>
    <s v=" DTC"/>
    <d v="2021-06-27T00:00:00"/>
    <x v="1"/>
    <n v="0"/>
    <n v="0"/>
  </r>
  <r>
    <s v="NonMedia"/>
    <s v="Incremental"/>
    <m/>
    <m/>
    <s v="Event_int_LB_Event_1"/>
    <s v="Event Int Lb Event"/>
    <x v="6"/>
    <s v=" DTC"/>
    <d v="2021-06-28T00:00:00"/>
    <x v="1"/>
    <n v="0"/>
    <n v="0"/>
  </r>
  <r>
    <s v="NonMedia"/>
    <s v="Incremental"/>
    <m/>
    <m/>
    <s v="Event_int_LB_Event_1"/>
    <s v="Event Int Lb Event"/>
    <x v="6"/>
    <s v=" DTC"/>
    <d v="2021-06-29T00:00:00"/>
    <x v="1"/>
    <n v="0"/>
    <n v="0"/>
  </r>
  <r>
    <s v="NonMedia"/>
    <s v="Incremental"/>
    <m/>
    <m/>
    <s v="Event_int_LB_Event_1"/>
    <s v="Event Int Lb Event"/>
    <x v="6"/>
    <s v=" DTC"/>
    <d v="2021-06-30T00:00:00"/>
    <x v="1"/>
    <n v="0"/>
    <n v="2514.4431927999999"/>
  </r>
  <r>
    <s v="NonMedia"/>
    <s v="Incremental"/>
    <m/>
    <m/>
    <s v="Event_int_LB_Event_1"/>
    <s v="Event Int Lb Event"/>
    <x v="6"/>
    <s v=" DTC"/>
    <d v="2021-07-01T00:00:00"/>
    <x v="1"/>
    <n v="0"/>
    <n v="0"/>
  </r>
  <r>
    <s v="NonMedia"/>
    <s v="Incremental"/>
    <m/>
    <m/>
    <s v="Event_int_LB_Event_1"/>
    <s v="Event Int Lb Event"/>
    <x v="6"/>
    <s v=" DTC"/>
    <d v="2021-07-02T00:00:00"/>
    <x v="1"/>
    <n v="0"/>
    <n v="0"/>
  </r>
  <r>
    <s v="NonMedia"/>
    <s v="Incremental"/>
    <m/>
    <m/>
    <s v="Event_int_LB_Event_1"/>
    <s v="Event Int Lb Event"/>
    <x v="6"/>
    <s v=" DTC"/>
    <d v="2021-07-03T00:00:00"/>
    <x v="1"/>
    <n v="0"/>
    <n v="2514.4431927999999"/>
  </r>
  <r>
    <s v="NonMedia"/>
    <s v="Incremental"/>
    <m/>
    <m/>
    <s v="Event_int_LB_Event_1"/>
    <s v="Event Int Lb Event"/>
    <x v="6"/>
    <s v=" DTC"/>
    <d v="2021-07-04T00:00:00"/>
    <x v="1"/>
    <n v="0"/>
    <n v="0"/>
  </r>
  <r>
    <s v="NonMedia"/>
    <s v="Incremental"/>
    <m/>
    <m/>
    <s v="Event_int_LB_Event_1"/>
    <s v="Event Int Lb Event"/>
    <x v="6"/>
    <s v=" DTC"/>
    <d v="2021-07-05T00:00:00"/>
    <x v="1"/>
    <n v="0"/>
    <n v="0"/>
  </r>
  <r>
    <s v="NonMedia"/>
    <s v="Incremental"/>
    <m/>
    <m/>
    <s v="Event_int_LB_Event_1"/>
    <s v="Event Int Lb Event"/>
    <x v="6"/>
    <s v=" DTC"/>
    <d v="2021-07-06T00:00:00"/>
    <x v="1"/>
    <n v="0"/>
    <n v="0"/>
  </r>
  <r>
    <s v="NonMedia"/>
    <s v="Incremental"/>
    <m/>
    <m/>
    <s v="Event_int_LB_Event_1"/>
    <s v="Event Int Lb Event"/>
    <x v="6"/>
    <s v=" DTC"/>
    <d v="2021-07-07T00:00:00"/>
    <x v="1"/>
    <n v="0"/>
    <n v="2514.4431927999999"/>
  </r>
  <r>
    <s v="NonMedia"/>
    <s v="Incremental"/>
    <m/>
    <m/>
    <s v="Event_int_LB_Event_1"/>
    <s v="Event Int Lb Event"/>
    <x v="6"/>
    <s v=" DTC"/>
    <d v="2021-07-08T00:00:00"/>
    <x v="1"/>
    <n v="0"/>
    <n v="0"/>
  </r>
  <r>
    <s v="NonMedia"/>
    <s v="Incremental"/>
    <m/>
    <m/>
    <s v="Event_int_LB_Event_1"/>
    <s v="Event Int Lb Event"/>
    <x v="6"/>
    <s v=" DTC"/>
    <d v="2021-07-09T00:00:00"/>
    <x v="1"/>
    <n v="0"/>
    <n v="0"/>
  </r>
  <r>
    <s v="NonMedia"/>
    <s v="Incremental"/>
    <m/>
    <m/>
    <s v="Event_int_LB_Event_1"/>
    <s v="Event Int Lb Event"/>
    <x v="6"/>
    <s v=" DTC"/>
    <d v="2021-07-10T00:00:00"/>
    <x v="1"/>
    <n v="0"/>
    <n v="2514.4431927999999"/>
  </r>
  <r>
    <s v="NonMedia"/>
    <s v="Incremental"/>
    <m/>
    <m/>
    <s v="Event_int_LB_Event_1"/>
    <s v="Event Int Lb Event"/>
    <x v="6"/>
    <s v=" DTC"/>
    <d v="2021-07-11T00:00:00"/>
    <x v="1"/>
    <n v="0"/>
    <n v="0"/>
  </r>
  <r>
    <s v="NonMedia"/>
    <s v="Incremental"/>
    <m/>
    <m/>
    <s v="Event_int_LB_Event_1"/>
    <s v="Event Int Lb Event"/>
    <x v="6"/>
    <s v=" DTC"/>
    <d v="2021-07-12T00:00:00"/>
    <x v="1"/>
    <n v="0"/>
    <n v="0"/>
  </r>
  <r>
    <s v="NonMedia"/>
    <s v="Incremental"/>
    <m/>
    <m/>
    <s v="Event_int_LB_Event_1"/>
    <s v="Event Int Lb Event"/>
    <x v="6"/>
    <s v=" DTC"/>
    <d v="2021-07-13T00:00:00"/>
    <x v="1"/>
    <n v="0"/>
    <n v="0"/>
  </r>
  <r>
    <s v="NonMedia"/>
    <s v="Incremental"/>
    <m/>
    <m/>
    <s v="Event_int_LB_Event_1"/>
    <s v="Event Int Lb Event"/>
    <x v="6"/>
    <s v=" DTC"/>
    <d v="2021-07-14T00:00:00"/>
    <x v="1"/>
    <n v="0"/>
    <n v="2514.4431927999999"/>
  </r>
  <r>
    <s v="NonMedia"/>
    <s v="Incremental"/>
    <m/>
    <m/>
    <s v="Event_int_LB_Event_1"/>
    <s v="Event Int Lb Event"/>
    <x v="6"/>
    <s v=" DTC"/>
    <d v="2021-07-15T00:00:00"/>
    <x v="1"/>
    <n v="0"/>
    <n v="0"/>
  </r>
  <r>
    <s v="NonMedia"/>
    <s v="Incremental"/>
    <m/>
    <m/>
    <s v="Event_int_LB_Event_1"/>
    <s v="Event Int Lb Event"/>
    <x v="6"/>
    <s v=" DTC"/>
    <d v="2021-07-16T00:00:00"/>
    <x v="1"/>
    <n v="0"/>
    <n v="0"/>
  </r>
  <r>
    <s v="NonMedia"/>
    <s v="Incremental"/>
    <m/>
    <m/>
    <s v="Event_int_LB_Event_1"/>
    <s v="Event Int Lb Event"/>
    <x v="6"/>
    <s v=" DTC"/>
    <d v="2021-07-17T00:00:00"/>
    <x v="1"/>
    <n v="0"/>
    <n v="2514.4431927999999"/>
  </r>
  <r>
    <s v="NonMedia"/>
    <s v="Incremental"/>
    <m/>
    <m/>
    <s v="Event_int_LB_Event_1"/>
    <s v="Event Int Lb Event"/>
    <x v="6"/>
    <s v=" DTC"/>
    <d v="2021-07-18T00:00:00"/>
    <x v="1"/>
    <n v="0"/>
    <n v="0"/>
  </r>
  <r>
    <s v="NonMedia"/>
    <s v="Incremental"/>
    <m/>
    <m/>
    <s v="Event_int_LB_Event_1"/>
    <s v="Event Int Lb Event"/>
    <x v="6"/>
    <s v=" DTC"/>
    <d v="2021-07-19T00:00:00"/>
    <x v="1"/>
    <n v="0"/>
    <n v="0"/>
  </r>
  <r>
    <s v="NonMedia"/>
    <s v="Incremental"/>
    <m/>
    <m/>
    <s v="Event_int_LB_Event_1"/>
    <s v="Event Int Lb Event"/>
    <x v="6"/>
    <s v=" DTC"/>
    <d v="2021-07-20T00:00:00"/>
    <x v="1"/>
    <n v="0"/>
    <n v="0"/>
  </r>
  <r>
    <s v="NonMedia"/>
    <s v="Incremental"/>
    <m/>
    <m/>
    <s v="Event_int_LB_Event_1"/>
    <s v="Event Int Lb Event"/>
    <x v="6"/>
    <s v=" DTC"/>
    <d v="2021-07-21T00:00:00"/>
    <x v="1"/>
    <n v="0"/>
    <n v="2514.4431927999999"/>
  </r>
  <r>
    <s v="NonMedia"/>
    <s v="Incremental"/>
    <m/>
    <m/>
    <s v="Event_int_LB_Event_1"/>
    <s v="Event Int Lb Event"/>
    <x v="6"/>
    <s v=" DTC"/>
    <d v="2021-07-22T00:00:00"/>
    <x v="1"/>
    <n v="0"/>
    <n v="0"/>
  </r>
  <r>
    <s v="NonMedia"/>
    <s v="Incremental"/>
    <m/>
    <m/>
    <s v="Event_int_LB_Event_1"/>
    <s v="Event Int Lb Event"/>
    <x v="6"/>
    <s v=" DTC"/>
    <d v="2021-07-23T00:00:00"/>
    <x v="1"/>
    <n v="0"/>
    <n v="0"/>
  </r>
  <r>
    <s v="NonMedia"/>
    <s v="Incremental"/>
    <m/>
    <m/>
    <s v="Event_int_LB_Event_1"/>
    <s v="Event Int Lb Event"/>
    <x v="6"/>
    <s v=" DTC"/>
    <d v="2021-07-24T00:00:00"/>
    <x v="1"/>
    <n v="0"/>
    <n v="2514.4431927999999"/>
  </r>
  <r>
    <s v="NonMedia"/>
    <s v="Incremental"/>
    <m/>
    <m/>
    <s v="Event_int_LB_Event_1"/>
    <s v="Event Int Lb Event"/>
    <x v="6"/>
    <s v=" DTC"/>
    <d v="2021-07-25T00:00:00"/>
    <x v="1"/>
    <n v="0"/>
    <n v="0"/>
  </r>
  <r>
    <s v="NonMedia"/>
    <s v="Incremental"/>
    <m/>
    <m/>
    <s v="Event_int_LB_Event_1"/>
    <s v="Event Int Lb Event"/>
    <x v="6"/>
    <s v=" DTC"/>
    <d v="2021-07-26T00:00:00"/>
    <x v="1"/>
    <n v="0"/>
    <n v="0"/>
  </r>
  <r>
    <s v="NonMedia"/>
    <s v="Incremental"/>
    <m/>
    <m/>
    <s v="Event_int_LB_Event_1"/>
    <s v="Event Int Lb Event"/>
    <x v="6"/>
    <s v=" DTC"/>
    <d v="2021-07-27T00:00:00"/>
    <x v="1"/>
    <n v="0"/>
    <n v="0"/>
  </r>
  <r>
    <s v="NonMedia"/>
    <s v="Incremental"/>
    <m/>
    <m/>
    <s v="Event_int_LB_Event_1"/>
    <s v="Event Int Lb Event"/>
    <x v="6"/>
    <s v=" DTC"/>
    <d v="2021-07-28T00:00:00"/>
    <x v="1"/>
    <n v="0"/>
    <n v="2514.4431927999999"/>
  </r>
  <r>
    <s v="NonMedia"/>
    <s v="Incremental"/>
    <m/>
    <m/>
    <s v="Event_int_LB_Event_1"/>
    <s v="Event Int Lb Event"/>
    <x v="6"/>
    <s v=" DTC"/>
    <d v="2021-07-29T00:00:00"/>
    <x v="1"/>
    <n v="0"/>
    <n v="0"/>
  </r>
  <r>
    <s v="NonMedia"/>
    <s v="Incremental"/>
    <m/>
    <m/>
    <s v="Event_int_LB_Event_1"/>
    <s v="Event Int Lb Event"/>
    <x v="6"/>
    <s v=" DTC"/>
    <d v="2021-07-30T00:00:00"/>
    <x v="1"/>
    <n v="0"/>
    <n v="0"/>
  </r>
  <r>
    <s v="NonMedia"/>
    <s v="Incremental"/>
    <m/>
    <m/>
    <s v="Event_int_LB_Event_1"/>
    <s v="Event Int Lb Event"/>
    <x v="6"/>
    <s v=" DTC"/>
    <d v="2021-07-31T00:00:00"/>
    <x v="1"/>
    <n v="0"/>
    <n v="2514.4431927999999"/>
  </r>
  <r>
    <s v="NonMedia"/>
    <s v="Incremental"/>
    <m/>
    <m/>
    <s v="Event_int_LB_Event_1"/>
    <s v="Event Int Lb Event"/>
    <x v="6"/>
    <s v=" DTC"/>
    <d v="2021-08-01T00:00:00"/>
    <x v="1"/>
    <n v="0"/>
    <n v="0"/>
  </r>
  <r>
    <s v="NonMedia"/>
    <s v="Incremental"/>
    <m/>
    <m/>
    <s v="Event_int_LB_Event_1"/>
    <s v="Event Int Lb Event"/>
    <x v="6"/>
    <s v=" DTC"/>
    <d v="2021-08-02T00:00:00"/>
    <x v="1"/>
    <n v="0"/>
    <n v="0"/>
  </r>
  <r>
    <s v="NonMedia"/>
    <s v="Incremental"/>
    <m/>
    <m/>
    <s v="Event_int_LB_Event_1"/>
    <s v="Event Int Lb Event"/>
    <x v="6"/>
    <s v=" DTC"/>
    <d v="2021-08-03T00:00:00"/>
    <x v="1"/>
    <n v="0"/>
    <n v="0"/>
  </r>
  <r>
    <s v="NonMedia"/>
    <s v="Incremental"/>
    <m/>
    <m/>
    <s v="Event_int_LB_Event_1"/>
    <s v="Event Int Lb Event"/>
    <x v="6"/>
    <s v=" DTC"/>
    <d v="2021-08-04T00:00:00"/>
    <x v="1"/>
    <n v="0"/>
    <n v="2514.4431927999999"/>
  </r>
  <r>
    <s v="NonMedia"/>
    <s v="Incremental"/>
    <m/>
    <m/>
    <s v="Event_int_LB_Event_1"/>
    <s v="Event Int Lb Event"/>
    <x v="6"/>
    <s v=" DTC"/>
    <d v="2021-08-05T00:00:00"/>
    <x v="1"/>
    <n v="0"/>
    <n v="0"/>
  </r>
  <r>
    <s v="NonMedia"/>
    <s v="Incremental"/>
    <m/>
    <m/>
    <s v="Event_int_LB_Event_1"/>
    <s v="Event Int Lb Event"/>
    <x v="6"/>
    <s v=" DTC"/>
    <d v="2021-08-06T00:00:00"/>
    <x v="1"/>
    <n v="0"/>
    <n v="0"/>
  </r>
  <r>
    <s v="NonMedia"/>
    <s v="Incremental"/>
    <m/>
    <m/>
    <s v="Event_int_LB_Event_1"/>
    <s v="Event Int Lb Event"/>
    <x v="6"/>
    <s v=" DTC"/>
    <d v="2021-08-07T00:00:00"/>
    <x v="1"/>
    <n v="0"/>
    <n v="2514.4431927999999"/>
  </r>
  <r>
    <s v="NonMedia"/>
    <s v="Incremental"/>
    <m/>
    <m/>
    <s v="Event_int_LB_Event_1"/>
    <s v="Event Int Lb Event"/>
    <x v="6"/>
    <s v=" DTC"/>
    <d v="2021-08-08T00:00:00"/>
    <x v="1"/>
    <n v="0"/>
    <n v="0"/>
  </r>
  <r>
    <s v="NonMedia"/>
    <s v="Incremental"/>
    <m/>
    <m/>
    <s v="Event_int_LB_Event_1"/>
    <s v="Event Int Lb Event"/>
    <x v="6"/>
    <s v=" DTC"/>
    <d v="2021-08-09T00:00:00"/>
    <x v="1"/>
    <n v="0"/>
    <n v="0"/>
  </r>
  <r>
    <s v="NonMedia"/>
    <s v="Incremental"/>
    <m/>
    <m/>
    <s v="Event_int_LB_Event_1"/>
    <s v="Event Int Lb Event"/>
    <x v="6"/>
    <s v=" DTC"/>
    <d v="2021-08-10T00:00:00"/>
    <x v="1"/>
    <n v="0"/>
    <n v="0"/>
  </r>
  <r>
    <s v="NonMedia"/>
    <s v="Incremental"/>
    <m/>
    <m/>
    <s v="Event_int_LB_Event_1"/>
    <s v="Event Int Lb Event"/>
    <x v="6"/>
    <s v=" DTC"/>
    <d v="2021-08-11T00:00:00"/>
    <x v="1"/>
    <n v="0"/>
    <n v="2514.4431927999999"/>
  </r>
  <r>
    <s v="NonMedia"/>
    <s v="Incremental"/>
    <m/>
    <m/>
    <s v="Event_int_LB_Event_1"/>
    <s v="Event Int Lb Event"/>
    <x v="6"/>
    <s v=" DTC"/>
    <d v="2021-08-12T00:00:00"/>
    <x v="1"/>
    <n v="0"/>
    <n v="0"/>
  </r>
  <r>
    <s v="NonMedia"/>
    <s v="Incremental"/>
    <m/>
    <m/>
    <s v="Event_int_LB_Event_1"/>
    <s v="Event Int Lb Event"/>
    <x v="6"/>
    <s v=" DTC"/>
    <d v="2021-08-13T00:00:00"/>
    <x v="1"/>
    <n v="0"/>
    <n v="0"/>
  </r>
  <r>
    <s v="NonMedia"/>
    <s v="Incremental"/>
    <m/>
    <m/>
    <s v="Event_int_LB_Event_1"/>
    <s v="Event Int Lb Event"/>
    <x v="6"/>
    <s v=" DTC"/>
    <d v="2021-08-14T00:00:00"/>
    <x v="1"/>
    <n v="0"/>
    <n v="2514.4431927999999"/>
  </r>
  <r>
    <s v="NonMedia"/>
    <s v="Incremental"/>
    <m/>
    <m/>
    <s v="Event_int_LB_Event_1"/>
    <s v="Event Int Lb Event"/>
    <x v="6"/>
    <s v=" DTC"/>
    <d v="2021-08-15T00:00:00"/>
    <x v="1"/>
    <n v="0"/>
    <n v="0"/>
  </r>
  <r>
    <s v="NonMedia"/>
    <s v="Incremental"/>
    <m/>
    <m/>
    <s v="Event_int_LB_Event_1"/>
    <s v="Event Int Lb Event"/>
    <x v="6"/>
    <s v=" DTC"/>
    <d v="2021-08-16T00:00:00"/>
    <x v="1"/>
    <n v="0"/>
    <n v="0"/>
  </r>
  <r>
    <s v="NonMedia"/>
    <s v="Incremental"/>
    <m/>
    <m/>
    <s v="Event_int_LB_Event_1"/>
    <s v="Event Int Lb Event"/>
    <x v="6"/>
    <s v=" DTC"/>
    <d v="2021-08-17T00:00:00"/>
    <x v="1"/>
    <n v="0"/>
    <n v="0"/>
  </r>
  <r>
    <s v="NonMedia"/>
    <s v="Incremental"/>
    <m/>
    <m/>
    <s v="Event_int_LB_Event_1"/>
    <s v="Event Int Lb Event"/>
    <x v="6"/>
    <s v=" DTC"/>
    <d v="2021-08-18T00:00:00"/>
    <x v="1"/>
    <n v="0"/>
    <n v="2514.4431927999999"/>
  </r>
  <r>
    <s v="NonMedia"/>
    <s v="Incremental"/>
    <m/>
    <m/>
    <s v="Event_int_LB_Event_1"/>
    <s v="Event Int Lb Event"/>
    <x v="6"/>
    <s v=" DTC"/>
    <d v="2021-08-19T00:00:00"/>
    <x v="1"/>
    <n v="0"/>
    <n v="0"/>
  </r>
  <r>
    <s v="NonMedia"/>
    <s v="Incremental"/>
    <m/>
    <m/>
    <s v="Event_int_LB_Event_1"/>
    <s v="Event Int Lb Event"/>
    <x v="6"/>
    <s v=" DTC"/>
    <d v="2021-08-20T00:00:00"/>
    <x v="1"/>
    <n v="0"/>
    <n v="0"/>
  </r>
  <r>
    <s v="NonMedia"/>
    <s v="Incremental"/>
    <m/>
    <m/>
    <s v="Event_int_LB_Event_1"/>
    <s v="Event Int Lb Event"/>
    <x v="6"/>
    <s v=" DTC"/>
    <d v="2021-08-21T00:00:00"/>
    <x v="1"/>
    <n v="0"/>
    <n v="2514.4431927999999"/>
  </r>
  <r>
    <s v="NonMedia"/>
    <s v="Incremental"/>
    <m/>
    <m/>
    <s v="Event_int_LB_Event_1"/>
    <s v="Event Int Lb Event"/>
    <x v="6"/>
    <s v=" DTC"/>
    <d v="2021-08-22T00:00:00"/>
    <x v="1"/>
    <n v="0"/>
    <n v="0"/>
  </r>
  <r>
    <s v="NonMedia"/>
    <s v="Incremental"/>
    <m/>
    <m/>
    <s v="Event_int_LB_Event_1"/>
    <s v="Event Int Lb Event"/>
    <x v="6"/>
    <s v=" DTC"/>
    <d v="2021-08-23T00:00:00"/>
    <x v="1"/>
    <n v="0"/>
    <n v="0"/>
  </r>
  <r>
    <s v="NonMedia"/>
    <s v="Incremental"/>
    <m/>
    <m/>
    <s v="Event_int_LB_Event_1"/>
    <s v="Event Int Lb Event"/>
    <x v="6"/>
    <s v=" DTC"/>
    <d v="2021-08-24T00:00:00"/>
    <x v="1"/>
    <n v="0"/>
    <n v="0"/>
  </r>
  <r>
    <s v="NonMedia"/>
    <s v="Incremental"/>
    <m/>
    <m/>
    <s v="Event_int_LB_Event_1"/>
    <s v="Event Int Lb Event"/>
    <x v="6"/>
    <s v=" DTC"/>
    <d v="2021-08-25T00:00:00"/>
    <x v="1"/>
    <n v="0"/>
    <n v="2514.4431927999999"/>
  </r>
  <r>
    <s v="NonMedia"/>
    <s v="Incremental"/>
    <m/>
    <m/>
    <s v="Event_int_LB_Event_1"/>
    <s v="Event Int Lb Event"/>
    <x v="6"/>
    <s v=" DTC"/>
    <d v="2021-08-26T00:00:00"/>
    <x v="1"/>
    <n v="0"/>
    <n v="0"/>
  </r>
  <r>
    <s v="NonMedia"/>
    <s v="Incremental"/>
    <m/>
    <m/>
    <s v="Event_int_LB_Event_1"/>
    <s v="Event Int Lb Event"/>
    <x v="6"/>
    <s v=" DTC"/>
    <d v="2021-08-27T00:00:00"/>
    <x v="1"/>
    <n v="0"/>
    <n v="0"/>
  </r>
  <r>
    <s v="NonMedia"/>
    <s v="Incremental"/>
    <m/>
    <m/>
    <s v="Event_int_LB_Event_1"/>
    <s v="Event Int Lb Event"/>
    <x v="6"/>
    <s v=" DTC"/>
    <d v="2021-08-28T00:00:00"/>
    <x v="1"/>
    <n v="0"/>
    <n v="2514.4431927999999"/>
  </r>
  <r>
    <s v="NonMedia"/>
    <s v="Incremental"/>
    <m/>
    <m/>
    <s v="Event_int_LB_Event_1"/>
    <s v="Event Int Lb Event"/>
    <x v="6"/>
    <s v=" DTC"/>
    <d v="2021-08-29T00:00:00"/>
    <x v="1"/>
    <n v="0"/>
    <n v="0"/>
  </r>
  <r>
    <s v="NonMedia"/>
    <s v="Incremental"/>
    <m/>
    <m/>
    <s v="Event_int_LB_Event_1"/>
    <s v="Event Int Lb Event"/>
    <x v="6"/>
    <s v=" DTC"/>
    <d v="2021-08-30T00:00:00"/>
    <x v="1"/>
    <n v="0"/>
    <n v="0"/>
  </r>
  <r>
    <s v="NonMedia"/>
    <s v="Incremental"/>
    <m/>
    <m/>
    <s v="Event_int_LB_Event_1"/>
    <s v="Event Int Lb Event"/>
    <x v="6"/>
    <s v=" DTC"/>
    <d v="2021-08-31T00:00:00"/>
    <x v="1"/>
    <n v="0"/>
    <n v="0"/>
  </r>
  <r>
    <s v="NonMedia"/>
    <s v="Incremental"/>
    <m/>
    <m/>
    <s v="Event_int_LB_Event_1"/>
    <s v="Event Int Lb Event"/>
    <x v="6"/>
    <s v=" DTC"/>
    <d v="2021-09-01T00:00:00"/>
    <x v="1"/>
    <n v="0"/>
    <n v="2514.4431927999999"/>
  </r>
  <r>
    <s v="NonMedia"/>
    <s v="Incremental"/>
    <m/>
    <m/>
    <s v="Event_int_LB_Event_1"/>
    <s v="Event Int Lb Event"/>
    <x v="6"/>
    <s v=" DTC"/>
    <d v="2021-09-02T00:00:00"/>
    <x v="1"/>
    <n v="0"/>
    <n v="0"/>
  </r>
  <r>
    <s v="NonMedia"/>
    <s v="Incremental"/>
    <m/>
    <m/>
    <s v="Event_int_LB_Event_1"/>
    <s v="Event Int Lb Event"/>
    <x v="6"/>
    <s v=" DTC"/>
    <d v="2021-09-03T00:00:00"/>
    <x v="1"/>
    <n v="0"/>
    <n v="0"/>
  </r>
  <r>
    <s v="NonMedia"/>
    <s v="Incremental"/>
    <m/>
    <m/>
    <s v="Event_int_LB_Event_1"/>
    <s v="Event Int Lb Event"/>
    <x v="6"/>
    <s v=" DTC"/>
    <d v="2021-09-04T00:00:00"/>
    <x v="1"/>
    <n v="0"/>
    <n v="2514.4431927999999"/>
  </r>
  <r>
    <s v="NonMedia"/>
    <s v="Incremental"/>
    <m/>
    <m/>
    <s v="Event_int_LB_Event_1"/>
    <s v="Event Int Lb Event"/>
    <x v="6"/>
    <s v=" DTC"/>
    <d v="2021-09-05T00:00:00"/>
    <x v="1"/>
    <n v="0"/>
    <n v="0"/>
  </r>
  <r>
    <s v="NonMedia"/>
    <s v="Incremental"/>
    <m/>
    <m/>
    <s v="Event_int_LB_Event_1"/>
    <s v="Event Int Lb Event"/>
    <x v="6"/>
    <s v=" DTC"/>
    <d v="2021-09-06T00:00:00"/>
    <x v="1"/>
    <n v="0"/>
    <n v="0"/>
  </r>
  <r>
    <s v="NonMedia"/>
    <s v="Incremental"/>
    <m/>
    <m/>
    <s v="Event_int_LB_Event_1"/>
    <s v="Event Int Lb Event"/>
    <x v="6"/>
    <s v=" DTC"/>
    <d v="2021-09-07T00:00:00"/>
    <x v="1"/>
    <n v="0"/>
    <n v="0"/>
  </r>
  <r>
    <s v="NonMedia"/>
    <s v="Incremental"/>
    <m/>
    <m/>
    <s v="Event_int_LB_Event_1"/>
    <s v="Event Int Lb Event"/>
    <x v="6"/>
    <s v=" DTC"/>
    <d v="2021-09-08T00:00:00"/>
    <x v="1"/>
    <n v="0"/>
    <n v="2514.4431927999999"/>
  </r>
  <r>
    <s v="NonMedia"/>
    <s v="Incremental"/>
    <m/>
    <m/>
    <s v="Event_int_LB_Event_1"/>
    <s v="Event Int Lb Event"/>
    <x v="6"/>
    <s v=" DTC"/>
    <d v="2021-09-09T00:00:00"/>
    <x v="1"/>
    <n v="0"/>
    <n v="0"/>
  </r>
  <r>
    <s v="NonMedia"/>
    <s v="Incremental"/>
    <m/>
    <m/>
    <s v="Event_int_LB_Event_1"/>
    <s v="Event Int Lb Event"/>
    <x v="6"/>
    <s v=" DTC"/>
    <d v="2021-09-10T00:00:00"/>
    <x v="1"/>
    <n v="0"/>
    <n v="0"/>
  </r>
  <r>
    <s v="NonMedia"/>
    <s v="Incremental"/>
    <m/>
    <m/>
    <s v="Event_int_LB_Event_1"/>
    <s v="Event Int Lb Event"/>
    <x v="6"/>
    <s v=" DTC"/>
    <d v="2021-09-11T00:00:00"/>
    <x v="1"/>
    <n v="0"/>
    <n v="2514.4431927999999"/>
  </r>
  <r>
    <s v="NonMedia"/>
    <s v="Incremental"/>
    <m/>
    <m/>
    <s v="Event_int_LB_Event_1"/>
    <s v="Event Int Lb Event"/>
    <x v="6"/>
    <s v=" DTC"/>
    <d v="2021-09-12T00:00:00"/>
    <x v="1"/>
    <n v="0"/>
    <n v="0"/>
  </r>
  <r>
    <s v="NonMedia"/>
    <s v="Incremental"/>
    <m/>
    <m/>
    <s v="Event_int_LB_Event_1"/>
    <s v="Event Int Lb Event"/>
    <x v="6"/>
    <s v=" DTC"/>
    <d v="2021-09-13T00:00:00"/>
    <x v="1"/>
    <n v="0"/>
    <n v="0"/>
  </r>
  <r>
    <s v="NonMedia"/>
    <s v="Incremental"/>
    <m/>
    <m/>
    <s v="Event_int_LB_Event_1"/>
    <s v="Event Int Lb Event"/>
    <x v="6"/>
    <s v=" DTC"/>
    <d v="2021-09-14T00:00:00"/>
    <x v="1"/>
    <n v="0"/>
    <n v="0"/>
  </r>
  <r>
    <s v="NonMedia"/>
    <s v="Incremental"/>
    <m/>
    <m/>
    <s v="Event_int_LB_Event_1"/>
    <s v="Event Int Lb Event"/>
    <x v="6"/>
    <s v=" DTC"/>
    <d v="2021-09-15T00:00:00"/>
    <x v="1"/>
    <n v="0"/>
    <n v="2514.4431927999999"/>
  </r>
  <r>
    <s v="NonMedia"/>
    <s v="Incremental"/>
    <m/>
    <m/>
    <s v="Event_int_LB_Event_1"/>
    <s v="Event Int Lb Event"/>
    <x v="6"/>
    <s v=" DTC"/>
    <d v="2021-09-16T00:00:00"/>
    <x v="1"/>
    <n v="0"/>
    <n v="0"/>
  </r>
  <r>
    <s v="NonMedia"/>
    <s v="Incremental"/>
    <m/>
    <m/>
    <s v="Event_int_LB_Event_1"/>
    <s v="Event Int Lb Event"/>
    <x v="6"/>
    <s v=" DTC"/>
    <d v="2021-09-17T00:00:00"/>
    <x v="1"/>
    <n v="0"/>
    <n v="0"/>
  </r>
  <r>
    <s v="NonMedia"/>
    <s v="Incremental"/>
    <m/>
    <m/>
    <s v="Event_int_LB_Event_1"/>
    <s v="Event Int Lb Event"/>
    <x v="6"/>
    <s v=" DTC"/>
    <d v="2021-09-18T00:00:00"/>
    <x v="1"/>
    <n v="0"/>
    <n v="2514.4431927999999"/>
  </r>
  <r>
    <s v="NonMedia"/>
    <s v="Incremental"/>
    <m/>
    <m/>
    <s v="Event_int_LB_Event_1"/>
    <s v="Event Int Lb Event"/>
    <x v="6"/>
    <s v=" DTC"/>
    <d v="2021-09-19T00:00:00"/>
    <x v="1"/>
    <n v="0"/>
    <n v="0"/>
  </r>
  <r>
    <s v="NonMedia"/>
    <s v="Incremental"/>
    <m/>
    <m/>
    <s v="Event_int_LB_Event_1"/>
    <s v="Event Int Lb Event"/>
    <x v="6"/>
    <s v=" DTC"/>
    <d v="2021-09-20T00:00:00"/>
    <x v="1"/>
    <n v="0"/>
    <n v="0"/>
  </r>
  <r>
    <s v="NonMedia"/>
    <s v="Incremental"/>
    <m/>
    <m/>
    <s v="Event_int_LB_Event_1"/>
    <s v="Event Int Lb Event"/>
    <x v="6"/>
    <s v=" DTC"/>
    <d v="2021-09-21T00:00:00"/>
    <x v="1"/>
    <n v="0"/>
    <n v="0"/>
  </r>
  <r>
    <s v="NonMedia"/>
    <s v="Incremental"/>
    <m/>
    <m/>
    <s v="Event_int_LB_Event_1"/>
    <s v="Event Int Lb Event"/>
    <x v="6"/>
    <s v=" DTC"/>
    <d v="2021-09-22T00:00:00"/>
    <x v="1"/>
    <n v="0"/>
    <n v="2514.4431927999999"/>
  </r>
  <r>
    <s v="NonMedia"/>
    <s v="Incremental"/>
    <m/>
    <m/>
    <s v="Event_int_LB_Event_1"/>
    <s v="Event Int Lb Event"/>
    <x v="6"/>
    <s v=" DTC"/>
    <d v="2021-09-23T00:00:00"/>
    <x v="1"/>
    <n v="0"/>
    <n v="0"/>
  </r>
  <r>
    <s v="NonMedia"/>
    <s v="Incremental"/>
    <m/>
    <m/>
    <s v="Event_int_LB_Event_1"/>
    <s v="Event Int Lb Event"/>
    <x v="6"/>
    <s v=" DTC"/>
    <d v="2021-09-24T00:00:00"/>
    <x v="1"/>
    <n v="0"/>
    <n v="0"/>
  </r>
  <r>
    <s v="NonMedia"/>
    <s v="Incremental"/>
    <m/>
    <m/>
    <s v="Event_int_LB_Event_1"/>
    <s v="Event Int Lb Event"/>
    <x v="6"/>
    <s v=" DTC"/>
    <d v="2021-09-25T00:00:00"/>
    <x v="1"/>
    <n v="0"/>
    <n v="2514.4431927999999"/>
  </r>
  <r>
    <s v="NonMedia"/>
    <s v="Incremental"/>
    <m/>
    <m/>
    <s v="Event_int_LB_Event_1"/>
    <s v="Event Int Lb Event"/>
    <x v="6"/>
    <s v=" DTC"/>
    <d v="2021-09-26T00:00:00"/>
    <x v="1"/>
    <n v="0"/>
    <n v="0"/>
  </r>
  <r>
    <s v="NonMedia"/>
    <s v="Incremental"/>
    <m/>
    <m/>
    <s v="Event_int_LB_Event_1"/>
    <s v="Event Int Lb Event"/>
    <x v="6"/>
    <s v=" DTC"/>
    <d v="2021-09-27T00:00:00"/>
    <x v="1"/>
    <n v="0"/>
    <n v="0"/>
  </r>
  <r>
    <s v="NonMedia"/>
    <s v="Incremental"/>
    <m/>
    <m/>
    <s v="Event_int_LB_Event_1"/>
    <s v="Event Int Lb Event"/>
    <x v="6"/>
    <s v=" DTC"/>
    <d v="2021-09-28T00:00:00"/>
    <x v="1"/>
    <n v="0"/>
    <n v="0"/>
  </r>
  <r>
    <s v="NonMedia"/>
    <s v="Incremental"/>
    <m/>
    <m/>
    <s v="Event_int_LB_Event_1"/>
    <s v="Event Int Lb Event"/>
    <x v="6"/>
    <s v=" DTC"/>
    <d v="2021-09-29T00:00:00"/>
    <x v="1"/>
    <n v="0"/>
    <n v="2514.4431927999999"/>
  </r>
  <r>
    <s v="NonMedia"/>
    <s v="Incremental"/>
    <m/>
    <m/>
    <s v="Event_int_LB_Event_1"/>
    <s v="Event Int Lb Event"/>
    <x v="6"/>
    <s v=" DTC"/>
    <d v="2021-09-30T00:00:00"/>
    <x v="1"/>
    <n v="0"/>
    <n v="0"/>
  </r>
  <r>
    <s v="NonMedia"/>
    <s v="Incremental"/>
    <m/>
    <m/>
    <s v="Event_int_LB_Event_2"/>
    <s v="Event Int Lb Event"/>
    <x v="6"/>
    <s v=" DTC"/>
    <d v="2021-03-01T00:00:00"/>
    <x v="0"/>
    <s v="Pre"/>
    <n v="0"/>
  </r>
  <r>
    <s v="NonMedia"/>
    <s v="Incremental"/>
    <m/>
    <m/>
    <s v="Event_int_LB_Event_2"/>
    <s v="Event Int Lb Event"/>
    <x v="6"/>
    <s v=" DTC"/>
    <d v="2021-03-02T00:00:00"/>
    <x v="0"/>
    <s v="Pre"/>
    <n v="0"/>
  </r>
  <r>
    <s v="NonMedia"/>
    <s v="Incremental"/>
    <m/>
    <m/>
    <s v="Event_int_LB_Event_2"/>
    <s v="Event Int Lb Event"/>
    <x v="6"/>
    <s v=" DTC"/>
    <d v="2021-03-03T00:00:00"/>
    <x v="0"/>
    <s v="Pre"/>
    <n v="3710.5476398000001"/>
  </r>
  <r>
    <s v="NonMedia"/>
    <s v="Incremental"/>
    <m/>
    <m/>
    <s v="Event_int_LB_Event_2"/>
    <s v="Event Int Lb Event"/>
    <x v="6"/>
    <s v=" DTC"/>
    <d v="2021-03-04T00:00:00"/>
    <x v="0"/>
    <s v="Pre"/>
    <n v="3710.5476398000001"/>
  </r>
  <r>
    <s v="NonMedia"/>
    <s v="Incremental"/>
    <m/>
    <m/>
    <s v="Event_int_LB_Event_2"/>
    <s v="Event Int Lb Event"/>
    <x v="6"/>
    <s v=" DTC"/>
    <d v="2021-03-05T00:00:00"/>
    <x v="0"/>
    <s v="Pre"/>
    <n v="0"/>
  </r>
  <r>
    <s v="NonMedia"/>
    <s v="Incremental"/>
    <m/>
    <m/>
    <s v="Event_int_LB_Event_2"/>
    <s v="Event Int Lb Event"/>
    <x v="6"/>
    <s v=" DTC"/>
    <d v="2021-03-06T00:00:00"/>
    <x v="0"/>
    <s v="Pre"/>
    <n v="0"/>
  </r>
  <r>
    <s v="NonMedia"/>
    <s v="Incremental"/>
    <m/>
    <m/>
    <s v="Event_int_LB_Event_2"/>
    <s v="Event Int Lb Event"/>
    <x v="6"/>
    <s v=" DTC"/>
    <d v="2021-03-07T00:00:00"/>
    <x v="0"/>
    <s v="Pre"/>
    <n v="3710.5476398000001"/>
  </r>
  <r>
    <s v="NonMedia"/>
    <s v="Incremental"/>
    <m/>
    <m/>
    <s v="Event_int_LB_Event_2"/>
    <s v="Event Int Lb Event"/>
    <x v="6"/>
    <s v=" DTC"/>
    <d v="2021-03-08T00:00:00"/>
    <x v="0"/>
    <s v="Pre"/>
    <n v="0"/>
  </r>
  <r>
    <s v="NonMedia"/>
    <s v="Incremental"/>
    <m/>
    <m/>
    <s v="Event_int_LB_Event_2"/>
    <s v="Event Int Lb Event"/>
    <x v="6"/>
    <s v=" DTC"/>
    <d v="2021-03-09T00:00:00"/>
    <x v="0"/>
    <s v="Pre"/>
    <n v="0"/>
  </r>
  <r>
    <s v="NonMedia"/>
    <s v="Incremental"/>
    <m/>
    <m/>
    <s v="Event_int_LB_Event_2"/>
    <s v="Event Int Lb Event"/>
    <x v="6"/>
    <s v=" DTC"/>
    <d v="2021-03-10T00:00:00"/>
    <x v="0"/>
    <s v="Pre"/>
    <n v="0"/>
  </r>
  <r>
    <s v="NonMedia"/>
    <s v="Incremental"/>
    <m/>
    <m/>
    <s v="Event_int_LB_Event_2"/>
    <s v="Event Int Lb Event"/>
    <x v="6"/>
    <s v=" DTC"/>
    <d v="2021-03-11T00:00:00"/>
    <x v="0"/>
    <s v="Pre"/>
    <n v="3710.5476398000001"/>
  </r>
  <r>
    <s v="NonMedia"/>
    <s v="Incremental"/>
    <m/>
    <m/>
    <s v="Event_int_LB_Event_2"/>
    <s v="Event Int Lb Event"/>
    <x v="6"/>
    <s v=" DTC"/>
    <d v="2021-03-12T00:00:00"/>
    <x v="0"/>
    <s v="Pre"/>
    <n v="0"/>
  </r>
  <r>
    <s v="NonMedia"/>
    <s v="Incremental"/>
    <m/>
    <m/>
    <s v="Event_int_LB_Event_2"/>
    <s v="Event Int Lb Event"/>
    <x v="6"/>
    <s v=" DTC"/>
    <d v="2021-03-13T00:00:00"/>
    <x v="0"/>
    <s v="Pre"/>
    <n v="0"/>
  </r>
  <r>
    <s v="NonMedia"/>
    <s v="Incremental"/>
    <m/>
    <m/>
    <s v="Event_int_LB_Event_2"/>
    <s v="Event Int Lb Event"/>
    <x v="6"/>
    <s v=" DTC"/>
    <d v="2021-03-14T00:00:00"/>
    <x v="0"/>
    <s v="Pre"/>
    <n v="3710.5476398000001"/>
  </r>
  <r>
    <s v="NonMedia"/>
    <s v="Incremental"/>
    <m/>
    <m/>
    <s v="Event_int_LB_Event_2"/>
    <s v="Event Int Lb Event"/>
    <x v="6"/>
    <s v=" DTC"/>
    <d v="2021-03-15T00:00:00"/>
    <x v="0"/>
    <s v="Pre"/>
    <n v="0"/>
  </r>
  <r>
    <s v="NonMedia"/>
    <s v="Incremental"/>
    <m/>
    <m/>
    <s v="Event_int_LB_Event_2"/>
    <s v="Event Int Lb Event"/>
    <x v="6"/>
    <s v=" DTC"/>
    <d v="2021-03-16T00:00:00"/>
    <x v="0"/>
    <s v="Pre"/>
    <n v="0"/>
  </r>
  <r>
    <s v="NonMedia"/>
    <s v="Incremental"/>
    <m/>
    <m/>
    <s v="Event_int_LB_Event_2"/>
    <s v="Event Int Lb Event"/>
    <x v="6"/>
    <s v=" DTC"/>
    <d v="2021-03-17T00:00:00"/>
    <x v="0"/>
    <s v="Pre"/>
    <n v="0"/>
  </r>
  <r>
    <s v="NonMedia"/>
    <s v="Incremental"/>
    <m/>
    <m/>
    <s v="Event_int_LB_Event_2"/>
    <s v="Event Int Lb Event"/>
    <x v="6"/>
    <s v=" DTC"/>
    <d v="2021-03-18T00:00:00"/>
    <x v="0"/>
    <s v="Pre"/>
    <n v="3710.5476398000001"/>
  </r>
  <r>
    <s v="NonMedia"/>
    <s v="Incremental"/>
    <m/>
    <m/>
    <s v="Event_int_LB_Event_2"/>
    <s v="Event Int Lb Event"/>
    <x v="6"/>
    <s v=" DTC"/>
    <d v="2021-03-19T00:00:00"/>
    <x v="0"/>
    <s v="Pre"/>
    <n v="0"/>
  </r>
  <r>
    <s v="NonMedia"/>
    <s v="Incremental"/>
    <m/>
    <m/>
    <s v="Event_int_LB_Event_2"/>
    <s v="Event Int Lb Event"/>
    <x v="6"/>
    <s v=" DTC"/>
    <d v="2021-03-20T00:00:00"/>
    <x v="0"/>
    <s v="Pre"/>
    <n v="0"/>
  </r>
  <r>
    <s v="NonMedia"/>
    <s v="Incremental"/>
    <m/>
    <m/>
    <s v="Event_int_LB_Event_2"/>
    <s v="Event Int Lb Event"/>
    <x v="6"/>
    <s v=" DTC"/>
    <d v="2021-03-21T00:00:00"/>
    <x v="0"/>
    <s v="Pre"/>
    <n v="3710.5476398000001"/>
  </r>
  <r>
    <s v="NonMedia"/>
    <s v="Incremental"/>
    <m/>
    <m/>
    <s v="Event_int_LB_Event_2"/>
    <s v="Event Int Lb Event"/>
    <x v="6"/>
    <s v=" DTC"/>
    <d v="2021-03-22T00:00:00"/>
    <x v="0"/>
    <s v="Pre"/>
    <n v="0"/>
  </r>
  <r>
    <s v="NonMedia"/>
    <s v="Incremental"/>
    <m/>
    <m/>
    <s v="Event_int_LB_Event_2"/>
    <s v="Event Int Lb Event"/>
    <x v="6"/>
    <s v=" DTC"/>
    <d v="2021-03-23T00:00:00"/>
    <x v="0"/>
    <s v="Pre"/>
    <n v="0"/>
  </r>
  <r>
    <s v="NonMedia"/>
    <s v="Incremental"/>
    <m/>
    <m/>
    <s v="Event_int_LB_Event_2"/>
    <s v="Event Int Lb Event"/>
    <x v="6"/>
    <s v=" DTC"/>
    <d v="2021-03-24T00:00:00"/>
    <x v="0"/>
    <s v="Pre"/>
    <n v="0"/>
  </r>
  <r>
    <s v="NonMedia"/>
    <s v="Incremental"/>
    <m/>
    <m/>
    <s v="Event_int_LB_Event_2"/>
    <s v="Event Int Lb Event"/>
    <x v="6"/>
    <s v=" DTC"/>
    <d v="2021-03-25T00:00:00"/>
    <x v="0"/>
    <s v="Pre"/>
    <n v="3710.5476398000001"/>
  </r>
  <r>
    <s v="NonMedia"/>
    <s v="Incremental"/>
    <m/>
    <m/>
    <s v="Event_int_LB_Event_2"/>
    <s v="Event Int Lb Event"/>
    <x v="6"/>
    <s v=" DTC"/>
    <d v="2021-03-26T00:00:00"/>
    <x v="0"/>
    <s v="Pre"/>
    <n v="0"/>
  </r>
  <r>
    <s v="NonMedia"/>
    <s v="Incremental"/>
    <m/>
    <m/>
    <s v="Event_int_LB_Event_2"/>
    <s v="Event Int Lb Event"/>
    <x v="6"/>
    <s v=" DTC"/>
    <d v="2021-03-27T00:00:00"/>
    <x v="0"/>
    <s v="Pre"/>
    <n v="0"/>
  </r>
  <r>
    <s v="NonMedia"/>
    <s v="Incremental"/>
    <m/>
    <m/>
    <s v="Event_int_LB_Event_2"/>
    <s v="Event Int Lb Event"/>
    <x v="6"/>
    <s v=" DTC"/>
    <d v="2021-03-28T00:00:00"/>
    <x v="0"/>
    <s v="Pre"/>
    <n v="3710.5476398000001"/>
  </r>
  <r>
    <s v="NonMedia"/>
    <s v="Incremental"/>
    <m/>
    <m/>
    <s v="Event_int_LB_Event_2"/>
    <s v="Event Int Lb Event"/>
    <x v="6"/>
    <s v=" DTC"/>
    <d v="2021-03-29T00:00:00"/>
    <x v="0"/>
    <s v="Pre"/>
    <n v="0"/>
  </r>
  <r>
    <s v="NonMedia"/>
    <s v="Incremental"/>
    <m/>
    <m/>
    <s v="Event_int_LB_Event_2"/>
    <s v="Event Int Lb Event"/>
    <x v="6"/>
    <s v=" DTC"/>
    <d v="2021-03-30T00:00:00"/>
    <x v="0"/>
    <s v="Pre"/>
    <n v="0"/>
  </r>
  <r>
    <s v="NonMedia"/>
    <s v="Incremental"/>
    <m/>
    <m/>
    <s v="Event_int_LB_Event_2"/>
    <s v="Event Int Lb Event"/>
    <x v="6"/>
    <s v=" DTC"/>
    <d v="2021-03-31T00:00:00"/>
    <x v="0"/>
    <s v="Pre"/>
    <n v="3710.5476398000001"/>
  </r>
  <r>
    <s v="NonMedia"/>
    <s v="Incremental"/>
    <m/>
    <m/>
    <s v="Event_int_LB_Event_2"/>
    <s v="Event Int Lb Event"/>
    <x v="6"/>
    <s v=" DTC"/>
    <d v="2021-04-01T00:00:00"/>
    <x v="0"/>
    <s v="Pre"/>
    <n v="0"/>
  </r>
  <r>
    <s v="NonMedia"/>
    <s v="Incremental"/>
    <m/>
    <m/>
    <s v="Event_int_LB_Event_2"/>
    <s v="Event Int Lb Event"/>
    <x v="6"/>
    <s v=" DTC"/>
    <d v="2021-04-02T00:00:00"/>
    <x v="0"/>
    <s v="Pre"/>
    <n v="0"/>
  </r>
  <r>
    <s v="NonMedia"/>
    <s v="Incremental"/>
    <m/>
    <m/>
    <s v="Event_int_LB_Event_2"/>
    <s v="Event Int Lb Event"/>
    <x v="6"/>
    <s v=" DTC"/>
    <d v="2021-04-03T00:00:00"/>
    <x v="0"/>
    <s v="Pre"/>
    <n v="0"/>
  </r>
  <r>
    <s v="NonMedia"/>
    <s v="Incremental"/>
    <m/>
    <m/>
    <s v="Event_int_LB_Event_2"/>
    <s v="Event Int Lb Event"/>
    <x v="6"/>
    <s v=" DTC"/>
    <d v="2021-04-04T00:00:00"/>
    <x v="0"/>
    <s v="Pre"/>
    <n v="3710.5476398000001"/>
  </r>
  <r>
    <s v="NonMedia"/>
    <s v="Incremental"/>
    <m/>
    <m/>
    <s v="Event_int_LB_Event_2"/>
    <s v="Event Int Lb Event"/>
    <x v="6"/>
    <s v=" DTC"/>
    <d v="2021-04-05T00:00:00"/>
    <x v="0"/>
    <s v="Pre"/>
    <n v="0"/>
  </r>
  <r>
    <s v="NonMedia"/>
    <s v="Incremental"/>
    <m/>
    <m/>
    <s v="Event_int_LB_Event_2"/>
    <s v="Event Int Lb Event"/>
    <x v="6"/>
    <s v=" DTC"/>
    <d v="2021-04-06T00:00:00"/>
    <x v="0"/>
    <s v="Pre"/>
    <n v="0"/>
  </r>
  <r>
    <s v="NonMedia"/>
    <s v="Incremental"/>
    <m/>
    <m/>
    <s v="Event_int_LB_Event_2"/>
    <s v="Event Int Lb Event"/>
    <x v="6"/>
    <s v=" DTC"/>
    <d v="2021-04-07T00:00:00"/>
    <x v="0"/>
    <s v="Pre"/>
    <n v="0"/>
  </r>
  <r>
    <s v="NonMedia"/>
    <s v="Incremental"/>
    <m/>
    <m/>
    <s v="Event_int_LB_Event_2"/>
    <s v="Event Int Lb Event"/>
    <x v="6"/>
    <s v=" DTC"/>
    <d v="2021-04-08T00:00:00"/>
    <x v="0"/>
    <s v="Pre"/>
    <n v="3710.5476398000001"/>
  </r>
  <r>
    <s v="NonMedia"/>
    <s v="Incremental"/>
    <m/>
    <m/>
    <s v="Event_int_LB_Event_2"/>
    <s v="Event Int Lb Event"/>
    <x v="6"/>
    <s v=" DTC"/>
    <d v="2021-04-09T00:00:00"/>
    <x v="0"/>
    <s v="Pre"/>
    <n v="0"/>
  </r>
  <r>
    <s v="NonMedia"/>
    <s v="Incremental"/>
    <m/>
    <m/>
    <s v="Event_int_LB_Event_2"/>
    <s v="Event Int Lb Event"/>
    <x v="6"/>
    <s v=" DTC"/>
    <d v="2021-04-10T00:00:00"/>
    <x v="0"/>
    <s v="Pre"/>
    <n v="0"/>
  </r>
  <r>
    <s v="NonMedia"/>
    <s v="Incremental"/>
    <m/>
    <m/>
    <s v="Event_int_LB_Event_2"/>
    <s v="Event Int Lb Event"/>
    <x v="6"/>
    <s v=" DTC"/>
    <d v="2021-04-11T00:00:00"/>
    <x v="0"/>
    <s v="Pre"/>
    <n v="3710.5476398000001"/>
  </r>
  <r>
    <s v="NonMedia"/>
    <s v="Incremental"/>
    <m/>
    <m/>
    <s v="Event_int_LB_Event_2"/>
    <s v="Event Int Lb Event"/>
    <x v="6"/>
    <s v=" DTC"/>
    <d v="2021-04-12T00:00:00"/>
    <x v="0"/>
    <s v="Pre"/>
    <n v="0"/>
  </r>
  <r>
    <s v="NonMedia"/>
    <s v="Incremental"/>
    <m/>
    <m/>
    <s v="Event_int_LB_Event_2"/>
    <s v="Event Int Lb Event"/>
    <x v="6"/>
    <s v=" DTC"/>
    <d v="2021-04-13T00:00:00"/>
    <x v="0"/>
    <s v="Pre"/>
    <n v="0"/>
  </r>
  <r>
    <s v="NonMedia"/>
    <s v="Incremental"/>
    <m/>
    <m/>
    <s v="Event_int_LB_Event_2"/>
    <s v="Event Int Lb Event"/>
    <x v="6"/>
    <s v=" DTC"/>
    <d v="2021-04-14T00:00:00"/>
    <x v="0"/>
    <s v="Pre"/>
    <n v="0"/>
  </r>
  <r>
    <s v="NonMedia"/>
    <s v="Incremental"/>
    <m/>
    <m/>
    <s v="Event_int_LB_Event_2"/>
    <s v="Event Int Lb Event"/>
    <x v="6"/>
    <s v=" DTC"/>
    <d v="2021-04-15T00:00:00"/>
    <x v="0"/>
    <s v="Pre"/>
    <n v="3710.5476398000001"/>
  </r>
  <r>
    <s v="NonMedia"/>
    <s v="Incremental"/>
    <m/>
    <m/>
    <s v="Event_int_LB_Event_2"/>
    <s v="Event Int Lb Event"/>
    <x v="6"/>
    <s v=" DTC"/>
    <d v="2021-04-16T00:00:00"/>
    <x v="0"/>
    <s v="Pre"/>
    <n v="0"/>
  </r>
  <r>
    <s v="NonMedia"/>
    <s v="Incremental"/>
    <m/>
    <m/>
    <s v="Event_int_LB_Event_2"/>
    <s v="Event Int Lb Event"/>
    <x v="6"/>
    <s v=" DTC"/>
    <d v="2021-04-17T00:00:00"/>
    <x v="0"/>
    <s v="Pre"/>
    <n v="0"/>
  </r>
  <r>
    <s v="NonMedia"/>
    <s v="Incremental"/>
    <m/>
    <m/>
    <s v="Event_int_LB_Event_2"/>
    <s v="Event Int Lb Event"/>
    <x v="6"/>
    <s v=" DTC"/>
    <d v="2021-04-18T00:00:00"/>
    <x v="0"/>
    <s v="Pre"/>
    <n v="0"/>
  </r>
  <r>
    <s v="NonMedia"/>
    <s v="Incremental"/>
    <m/>
    <m/>
    <s v="Event_int_LB_Event_2"/>
    <s v="Event Int Lb Event"/>
    <x v="6"/>
    <s v=" DTC"/>
    <d v="2021-04-19T00:00:00"/>
    <x v="0"/>
    <s v="Pre"/>
    <n v="0"/>
  </r>
  <r>
    <s v="NonMedia"/>
    <s v="Incremental"/>
    <m/>
    <m/>
    <s v="Event_int_LB_Event_2"/>
    <s v="Event Int Lb Event"/>
    <x v="6"/>
    <s v=" DTC"/>
    <d v="2021-04-20T00:00:00"/>
    <x v="0"/>
    <s v="Pre"/>
    <n v="0"/>
  </r>
  <r>
    <s v="NonMedia"/>
    <s v="Incremental"/>
    <m/>
    <m/>
    <s v="Event_int_LB_Event_2"/>
    <s v="Event Int Lb Event"/>
    <x v="6"/>
    <s v=" DTC"/>
    <d v="2021-04-21T00:00:00"/>
    <x v="0"/>
    <s v="Pre"/>
    <n v="0"/>
  </r>
  <r>
    <s v="NonMedia"/>
    <s v="Incremental"/>
    <m/>
    <m/>
    <s v="Event_int_LB_Event_2"/>
    <s v="Event Int Lb Event"/>
    <x v="6"/>
    <s v=" DTC"/>
    <d v="2021-04-22T00:00:00"/>
    <x v="0"/>
    <s v="Pre"/>
    <n v="3710.5476398000001"/>
  </r>
  <r>
    <s v="NonMedia"/>
    <s v="Incremental"/>
    <m/>
    <m/>
    <s v="Event_int_LB_Event_2"/>
    <s v="Event Int Lb Event"/>
    <x v="6"/>
    <s v=" DTC"/>
    <d v="2021-04-23T00:00:00"/>
    <x v="0"/>
    <s v="Pre"/>
    <n v="0"/>
  </r>
  <r>
    <s v="NonMedia"/>
    <s v="Incremental"/>
    <m/>
    <m/>
    <s v="Event_int_LB_Event_2"/>
    <s v="Event Int Lb Event"/>
    <x v="6"/>
    <s v=" DTC"/>
    <d v="2021-04-24T00:00:00"/>
    <x v="0"/>
    <s v="Pre"/>
    <n v="0"/>
  </r>
  <r>
    <s v="NonMedia"/>
    <s v="Incremental"/>
    <m/>
    <m/>
    <s v="Event_int_LB_Event_2"/>
    <s v="Event Int Lb Event"/>
    <x v="6"/>
    <s v=" DTC"/>
    <d v="2021-04-25T00:00:00"/>
    <x v="0"/>
    <s v="Pre"/>
    <n v="3710.5476398000001"/>
  </r>
  <r>
    <s v="NonMedia"/>
    <s v="Incremental"/>
    <m/>
    <m/>
    <s v="Event_int_LB_Event_2"/>
    <s v="Event Int Lb Event"/>
    <x v="6"/>
    <s v=" DTC"/>
    <d v="2021-04-26T00:00:00"/>
    <x v="0"/>
    <s v="Pre"/>
    <n v="0"/>
  </r>
  <r>
    <s v="NonMedia"/>
    <s v="Incremental"/>
    <m/>
    <m/>
    <s v="Event_int_LB_Event_2"/>
    <s v="Event Int Lb Event"/>
    <x v="6"/>
    <s v=" DTC"/>
    <d v="2021-04-27T00:00:00"/>
    <x v="1"/>
    <s v="Post"/>
    <n v="0"/>
  </r>
  <r>
    <s v="NonMedia"/>
    <s v="Incremental"/>
    <m/>
    <m/>
    <s v="Event_int_LB_Event_2"/>
    <s v="Event Int Lb Event"/>
    <x v="6"/>
    <s v=" DTC"/>
    <d v="2021-04-28T00:00:00"/>
    <x v="1"/>
    <s v="Post"/>
    <n v="0"/>
  </r>
  <r>
    <s v="NonMedia"/>
    <s v="Incremental"/>
    <m/>
    <m/>
    <s v="Event_int_LB_Event_2"/>
    <s v="Event Int Lb Event"/>
    <x v="6"/>
    <s v=" DTC"/>
    <d v="2021-04-29T00:00:00"/>
    <x v="1"/>
    <s v="Post"/>
    <n v="3710.5476398000001"/>
  </r>
  <r>
    <s v="NonMedia"/>
    <s v="Incremental"/>
    <m/>
    <m/>
    <s v="Event_int_LB_Event_2"/>
    <s v="Event Int Lb Event"/>
    <x v="6"/>
    <s v=" DTC"/>
    <d v="2021-04-30T00:00:00"/>
    <x v="1"/>
    <s v="Post"/>
    <n v="0"/>
  </r>
  <r>
    <s v="NonMedia"/>
    <s v="Incremental"/>
    <m/>
    <m/>
    <s v="Event_int_LB_Event_2"/>
    <s v="Event Int Lb Event"/>
    <x v="6"/>
    <s v=" DTC"/>
    <d v="2021-05-01T00:00:00"/>
    <x v="1"/>
    <s v="Post"/>
    <n v="0"/>
  </r>
  <r>
    <s v="NonMedia"/>
    <s v="Incremental"/>
    <m/>
    <m/>
    <s v="Event_int_LB_Event_2"/>
    <s v="Event Int Lb Event"/>
    <x v="6"/>
    <s v=" DTC"/>
    <d v="2021-05-02T00:00:00"/>
    <x v="1"/>
    <s v="Post"/>
    <n v="3710.5476398000001"/>
  </r>
  <r>
    <s v="NonMedia"/>
    <s v="Incremental"/>
    <m/>
    <m/>
    <s v="Event_int_LB_Event_2"/>
    <s v="Event Int Lb Event"/>
    <x v="6"/>
    <s v=" DTC"/>
    <d v="2021-05-03T00:00:00"/>
    <x v="1"/>
    <s v="Post"/>
    <n v="0"/>
  </r>
  <r>
    <s v="NonMedia"/>
    <s v="Incremental"/>
    <m/>
    <m/>
    <s v="Event_int_LB_Event_2"/>
    <s v="Event Int Lb Event"/>
    <x v="6"/>
    <s v=" DTC"/>
    <d v="2021-05-04T00:00:00"/>
    <x v="1"/>
    <s v="Post"/>
    <n v="0"/>
  </r>
  <r>
    <s v="NonMedia"/>
    <s v="Incremental"/>
    <m/>
    <m/>
    <s v="Event_int_LB_Event_2"/>
    <s v="Event Int Lb Event"/>
    <x v="6"/>
    <s v=" DTC"/>
    <d v="2021-05-05T00:00:00"/>
    <x v="1"/>
    <s v="Post"/>
    <n v="0"/>
  </r>
  <r>
    <s v="NonMedia"/>
    <s v="Incremental"/>
    <m/>
    <m/>
    <s v="Event_int_LB_Event_2"/>
    <s v="Event Int Lb Event"/>
    <x v="6"/>
    <s v=" DTC"/>
    <d v="2021-05-06T00:00:00"/>
    <x v="1"/>
    <s v="Post"/>
    <n v="3710.5476398000001"/>
  </r>
  <r>
    <s v="NonMedia"/>
    <s v="Incremental"/>
    <m/>
    <m/>
    <s v="Event_int_LB_Event_2"/>
    <s v="Event Int Lb Event"/>
    <x v="6"/>
    <s v=" DTC"/>
    <d v="2021-05-07T00:00:00"/>
    <x v="1"/>
    <s v="Post"/>
    <n v="0"/>
  </r>
  <r>
    <s v="NonMedia"/>
    <s v="Incremental"/>
    <m/>
    <m/>
    <s v="Event_int_LB_Event_2"/>
    <s v="Event Int Lb Event"/>
    <x v="6"/>
    <s v=" DTC"/>
    <d v="2021-05-08T00:00:00"/>
    <x v="1"/>
    <s v="Post"/>
    <n v="0"/>
  </r>
  <r>
    <s v="NonMedia"/>
    <s v="Incremental"/>
    <m/>
    <m/>
    <s v="Event_int_LB_Event_2"/>
    <s v="Event Int Lb Event"/>
    <x v="6"/>
    <s v=" DTC"/>
    <d v="2021-05-09T00:00:00"/>
    <x v="1"/>
    <s v="Post"/>
    <n v="3710.5476398000001"/>
  </r>
  <r>
    <s v="NonMedia"/>
    <s v="Incremental"/>
    <m/>
    <m/>
    <s v="Event_int_LB_Event_2"/>
    <s v="Event Int Lb Event"/>
    <x v="6"/>
    <s v=" DTC"/>
    <d v="2021-05-10T00:00:00"/>
    <x v="1"/>
    <s v="Post"/>
    <n v="0"/>
  </r>
  <r>
    <s v="NonMedia"/>
    <s v="Incremental"/>
    <m/>
    <m/>
    <s v="Event_int_LB_Event_2"/>
    <s v="Event Int Lb Event"/>
    <x v="6"/>
    <s v=" DTC"/>
    <d v="2021-05-11T00:00:00"/>
    <x v="1"/>
    <s v="Post"/>
    <n v="0"/>
  </r>
  <r>
    <s v="NonMedia"/>
    <s v="Incremental"/>
    <m/>
    <m/>
    <s v="Event_int_LB_Event_2"/>
    <s v="Event Int Lb Event"/>
    <x v="6"/>
    <s v=" DTC"/>
    <d v="2021-05-12T00:00:00"/>
    <x v="1"/>
    <s v="Post"/>
    <n v="0"/>
  </r>
  <r>
    <s v="NonMedia"/>
    <s v="Incremental"/>
    <m/>
    <m/>
    <s v="Event_int_LB_Event_2"/>
    <s v="Event Int Lb Event"/>
    <x v="6"/>
    <s v=" DTC"/>
    <d v="2021-05-13T00:00:00"/>
    <x v="1"/>
    <s v="Post"/>
    <n v="3710.5476398000001"/>
  </r>
  <r>
    <s v="NonMedia"/>
    <s v="Incremental"/>
    <m/>
    <m/>
    <s v="Event_int_LB_Event_2"/>
    <s v="Event Int Lb Event"/>
    <x v="6"/>
    <s v=" DTC"/>
    <d v="2021-05-14T00:00:00"/>
    <x v="1"/>
    <s v="Post"/>
    <n v="0"/>
  </r>
  <r>
    <s v="NonMedia"/>
    <s v="Incremental"/>
    <m/>
    <m/>
    <s v="Event_int_LB_Event_2"/>
    <s v="Event Int Lb Event"/>
    <x v="6"/>
    <s v=" DTC"/>
    <d v="2021-05-15T00:00:00"/>
    <x v="1"/>
    <s v="Post"/>
    <n v="0"/>
  </r>
  <r>
    <s v="NonMedia"/>
    <s v="Incremental"/>
    <m/>
    <m/>
    <s v="Event_int_LB_Event_2"/>
    <s v="Event Int Lb Event"/>
    <x v="6"/>
    <s v=" DTC"/>
    <d v="2021-05-16T00:00:00"/>
    <x v="1"/>
    <s v="Post"/>
    <n v="3710.5476398000001"/>
  </r>
  <r>
    <s v="NonMedia"/>
    <s v="Incremental"/>
    <m/>
    <m/>
    <s v="Event_int_LB_Event_2"/>
    <s v="Event Int Lb Event"/>
    <x v="6"/>
    <s v=" DTC"/>
    <d v="2021-05-17T00:00:00"/>
    <x v="1"/>
    <s v="Post"/>
    <n v="0"/>
  </r>
  <r>
    <s v="NonMedia"/>
    <s v="Incremental"/>
    <m/>
    <m/>
    <s v="Event_int_LB_Event_2"/>
    <s v="Event Int Lb Event"/>
    <x v="6"/>
    <s v=" DTC"/>
    <d v="2021-05-18T00:00:00"/>
    <x v="1"/>
    <s v="Post"/>
    <n v="0"/>
  </r>
  <r>
    <s v="NonMedia"/>
    <s v="Incremental"/>
    <m/>
    <m/>
    <s v="Event_int_LB_Event_2"/>
    <s v="Event Int Lb Event"/>
    <x v="6"/>
    <s v=" DTC"/>
    <d v="2021-05-19T00:00:00"/>
    <x v="1"/>
    <s v="Post"/>
    <n v="0"/>
  </r>
  <r>
    <s v="NonMedia"/>
    <s v="Incremental"/>
    <m/>
    <m/>
    <s v="Event_int_LB_Event_2"/>
    <s v="Event Int Lb Event"/>
    <x v="6"/>
    <s v=" DTC"/>
    <d v="2021-05-20T00:00:00"/>
    <x v="1"/>
    <s v="Post"/>
    <n v="3710.5476398000001"/>
  </r>
  <r>
    <s v="NonMedia"/>
    <s v="Incremental"/>
    <m/>
    <m/>
    <s v="Event_int_LB_Event_2"/>
    <s v="Event Int Lb Event"/>
    <x v="6"/>
    <s v=" DTC"/>
    <d v="2021-05-21T00:00:00"/>
    <x v="1"/>
    <s v="Post"/>
    <n v="0"/>
  </r>
  <r>
    <s v="NonMedia"/>
    <s v="Incremental"/>
    <m/>
    <m/>
    <s v="Event_int_LB_Event_2"/>
    <s v="Event Int Lb Event"/>
    <x v="6"/>
    <s v=" DTC"/>
    <d v="2021-05-22T00:00:00"/>
    <x v="1"/>
    <s v="Post"/>
    <n v="0"/>
  </r>
  <r>
    <s v="NonMedia"/>
    <s v="Incremental"/>
    <m/>
    <m/>
    <s v="Event_int_LB_Event_2"/>
    <s v="Event Int Lb Event"/>
    <x v="6"/>
    <s v=" DTC"/>
    <d v="2021-05-23T00:00:00"/>
    <x v="1"/>
    <s v="Post"/>
    <n v="3710.5476398000001"/>
  </r>
  <r>
    <s v="NonMedia"/>
    <s v="Incremental"/>
    <m/>
    <m/>
    <s v="Event_int_LB_Event_2"/>
    <s v="Event Int Lb Event"/>
    <x v="6"/>
    <s v=" DTC"/>
    <d v="2021-05-24T00:00:00"/>
    <x v="1"/>
    <s v="Post"/>
    <n v="0"/>
  </r>
  <r>
    <s v="NonMedia"/>
    <s v="Incremental"/>
    <m/>
    <m/>
    <s v="Event_int_LB_Event_2"/>
    <s v="Event Int Lb Event"/>
    <x v="6"/>
    <s v=" DTC"/>
    <d v="2021-05-25T00:00:00"/>
    <x v="1"/>
    <s v="Post"/>
    <n v="0"/>
  </r>
  <r>
    <s v="NonMedia"/>
    <s v="Incremental"/>
    <m/>
    <m/>
    <s v="Event_int_LB_Event_2"/>
    <s v="Event Int Lb Event"/>
    <x v="6"/>
    <s v=" DTC"/>
    <d v="2021-05-26T00:00:00"/>
    <x v="1"/>
    <s v="Post"/>
    <n v="0"/>
  </r>
  <r>
    <s v="NonMedia"/>
    <s v="Incremental"/>
    <m/>
    <m/>
    <s v="Event_int_LB_Event_2"/>
    <s v="Event Int Lb Event"/>
    <x v="6"/>
    <s v=" DTC"/>
    <d v="2021-05-27T00:00:00"/>
    <x v="1"/>
    <s v="Post"/>
    <n v="3710.5476398000001"/>
  </r>
  <r>
    <s v="NonMedia"/>
    <s v="Incremental"/>
    <m/>
    <m/>
    <s v="Event_int_LB_Event_2"/>
    <s v="Event Int Lb Event"/>
    <x v="6"/>
    <s v=" DTC"/>
    <d v="2021-05-28T00:00:00"/>
    <x v="1"/>
    <s v="Post"/>
    <n v="0"/>
  </r>
  <r>
    <s v="NonMedia"/>
    <s v="Incremental"/>
    <m/>
    <m/>
    <s v="Event_int_LB_Event_2"/>
    <s v="Event Int Lb Event"/>
    <x v="6"/>
    <s v=" DTC"/>
    <d v="2021-05-29T00:00:00"/>
    <x v="1"/>
    <s v="Post"/>
    <n v="0"/>
  </r>
  <r>
    <s v="NonMedia"/>
    <s v="Incremental"/>
    <m/>
    <m/>
    <s v="Event_int_LB_Event_2"/>
    <s v="Event Int Lb Event"/>
    <x v="6"/>
    <s v=" DTC"/>
    <d v="2021-05-30T00:00:00"/>
    <x v="1"/>
    <s v="Post"/>
    <n v="3710.5476398000001"/>
  </r>
  <r>
    <s v="NonMedia"/>
    <s v="Incremental"/>
    <m/>
    <m/>
    <s v="Event_int_LB_Event_2"/>
    <s v="Event Int Lb Event"/>
    <x v="6"/>
    <s v=" DTC"/>
    <d v="2021-05-31T00:00:00"/>
    <x v="1"/>
    <s v="Post"/>
    <n v="0"/>
  </r>
  <r>
    <s v="NonMedia"/>
    <s v="Incremental"/>
    <m/>
    <m/>
    <s v="Event_int_LB_Event_2"/>
    <s v="Event Int Lb Event"/>
    <x v="6"/>
    <s v=" DTC"/>
    <d v="2021-06-01T00:00:00"/>
    <x v="1"/>
    <s v="Post"/>
    <n v="0"/>
  </r>
  <r>
    <s v="NonMedia"/>
    <s v="Incremental"/>
    <m/>
    <m/>
    <s v="Event_int_LB_Event_2"/>
    <s v="Event Int Lb Event"/>
    <x v="6"/>
    <s v=" DTC"/>
    <d v="2021-06-02T00:00:00"/>
    <x v="1"/>
    <s v="Post"/>
    <n v="0"/>
  </r>
  <r>
    <s v="NonMedia"/>
    <s v="Incremental"/>
    <m/>
    <m/>
    <s v="Event_int_LB_Event_2"/>
    <s v="Event Int Lb Event"/>
    <x v="6"/>
    <s v=" DTC"/>
    <d v="2021-06-03T00:00:00"/>
    <x v="1"/>
    <s v="Post"/>
    <n v="3710.5476398000001"/>
  </r>
  <r>
    <s v="NonMedia"/>
    <s v="Incremental"/>
    <m/>
    <m/>
    <s v="Event_int_LB_Event_2"/>
    <s v="Event Int Lb Event"/>
    <x v="6"/>
    <s v=" DTC"/>
    <d v="2021-06-04T00:00:00"/>
    <x v="1"/>
    <s v="Post"/>
    <n v="0"/>
  </r>
  <r>
    <s v="NonMedia"/>
    <s v="Incremental"/>
    <m/>
    <m/>
    <s v="Event_int_LB_Event_2"/>
    <s v="Event Int Lb Event"/>
    <x v="6"/>
    <s v=" DTC"/>
    <d v="2021-06-05T00:00:00"/>
    <x v="1"/>
    <s v="Post"/>
    <n v="0"/>
  </r>
  <r>
    <s v="NonMedia"/>
    <s v="Incremental"/>
    <m/>
    <m/>
    <s v="Event_int_LB_Event_2"/>
    <s v="Event Int Lb Event"/>
    <x v="6"/>
    <s v=" DTC"/>
    <d v="2021-06-06T00:00:00"/>
    <x v="1"/>
    <s v="Post"/>
    <n v="3710.5476398000001"/>
  </r>
  <r>
    <s v="NonMedia"/>
    <s v="Incremental"/>
    <m/>
    <m/>
    <s v="Event_int_LB_Event_2"/>
    <s v="Event Int Lb Event"/>
    <x v="6"/>
    <s v=" DTC"/>
    <d v="2021-06-07T00:00:00"/>
    <x v="1"/>
    <s v="Post"/>
    <n v="0"/>
  </r>
  <r>
    <s v="NonMedia"/>
    <s v="Incremental"/>
    <m/>
    <m/>
    <s v="Event_int_LB_Event_2"/>
    <s v="Event Int Lb Event"/>
    <x v="6"/>
    <s v=" DTC"/>
    <d v="2021-06-08T00:00:00"/>
    <x v="1"/>
    <s v="Post"/>
    <n v="0"/>
  </r>
  <r>
    <s v="NonMedia"/>
    <s v="Incremental"/>
    <m/>
    <m/>
    <s v="Event_int_LB_Event_2"/>
    <s v="Event Int Lb Event"/>
    <x v="6"/>
    <s v=" DTC"/>
    <d v="2021-06-09T00:00:00"/>
    <x v="1"/>
    <s v="Post"/>
    <n v="0"/>
  </r>
  <r>
    <s v="NonMedia"/>
    <s v="Incremental"/>
    <m/>
    <m/>
    <s v="Event_int_LB_Event_2"/>
    <s v="Event Int Lb Event"/>
    <x v="6"/>
    <s v=" DTC"/>
    <d v="2021-06-10T00:00:00"/>
    <x v="1"/>
    <s v="Post"/>
    <n v="3710.5476398000001"/>
  </r>
  <r>
    <s v="NonMedia"/>
    <s v="Incremental"/>
    <m/>
    <m/>
    <s v="Event_int_LB_Event_2"/>
    <s v="Event Int Lb Event"/>
    <x v="6"/>
    <s v=" DTC"/>
    <d v="2021-06-11T00:00:00"/>
    <x v="1"/>
    <s v="Post"/>
    <n v="0"/>
  </r>
  <r>
    <s v="NonMedia"/>
    <s v="Incremental"/>
    <m/>
    <m/>
    <s v="Event_int_LB_Event_2"/>
    <s v="Event Int Lb Event"/>
    <x v="6"/>
    <s v=" DTC"/>
    <d v="2021-06-12T00:00:00"/>
    <x v="1"/>
    <s v="Post"/>
    <n v="0"/>
  </r>
  <r>
    <s v="NonMedia"/>
    <s v="Incremental"/>
    <m/>
    <m/>
    <s v="Event_int_LB_Event_2"/>
    <s v="Event Int Lb Event"/>
    <x v="6"/>
    <s v=" DTC"/>
    <d v="2021-06-13T00:00:00"/>
    <x v="1"/>
    <s v="Post"/>
    <n v="3710.5476398000001"/>
  </r>
  <r>
    <s v="NonMedia"/>
    <s v="Incremental"/>
    <m/>
    <m/>
    <s v="Event_int_LB_Event_2"/>
    <s v="Event Int Lb Event"/>
    <x v="6"/>
    <s v=" DTC"/>
    <d v="2021-06-14T00:00:00"/>
    <x v="1"/>
    <s v="Post"/>
    <n v="0"/>
  </r>
  <r>
    <s v="NonMedia"/>
    <s v="Incremental"/>
    <m/>
    <m/>
    <s v="Event_int_LB_Event_2"/>
    <s v="Event Int Lb Event"/>
    <x v="6"/>
    <s v=" DTC"/>
    <d v="2021-06-15T00:00:00"/>
    <x v="1"/>
    <s v="Post"/>
    <n v="0"/>
  </r>
  <r>
    <s v="NonMedia"/>
    <s v="Incremental"/>
    <m/>
    <m/>
    <s v="Event_int_LB_Event_2"/>
    <s v="Event Int Lb Event"/>
    <x v="6"/>
    <s v=" DTC"/>
    <d v="2021-06-16T00:00:00"/>
    <x v="1"/>
    <s v="Post"/>
    <n v="0"/>
  </r>
  <r>
    <s v="NonMedia"/>
    <s v="Incremental"/>
    <m/>
    <m/>
    <s v="Event_int_LB_Event_2"/>
    <s v="Event Int Lb Event"/>
    <x v="6"/>
    <s v=" DTC"/>
    <d v="2021-06-17T00:00:00"/>
    <x v="1"/>
    <s v="Post"/>
    <n v="3710.5476398000001"/>
  </r>
  <r>
    <s v="NonMedia"/>
    <s v="Incremental"/>
    <m/>
    <m/>
    <s v="Event_int_LB_Event_2"/>
    <s v="Event Int Lb Event"/>
    <x v="6"/>
    <s v=" DTC"/>
    <d v="2021-06-18T00:00:00"/>
    <x v="1"/>
    <s v="Post"/>
    <n v="0"/>
  </r>
  <r>
    <s v="NonMedia"/>
    <s v="Incremental"/>
    <m/>
    <m/>
    <s v="Event_int_LB_Event_2"/>
    <s v="Event Int Lb Event"/>
    <x v="6"/>
    <s v=" DTC"/>
    <d v="2021-06-19T00:00:00"/>
    <x v="1"/>
    <s v="Post"/>
    <n v="0"/>
  </r>
  <r>
    <s v="NonMedia"/>
    <s v="Incremental"/>
    <m/>
    <m/>
    <s v="Event_int_LB_Event_2"/>
    <s v="Event Int Lb Event"/>
    <x v="6"/>
    <s v=" DTC"/>
    <d v="2021-06-20T00:00:00"/>
    <x v="1"/>
    <s v="Post"/>
    <n v="3710.5476398000001"/>
  </r>
  <r>
    <s v="NonMedia"/>
    <s v="Incremental"/>
    <m/>
    <m/>
    <s v="Event_int_LB_Event_2"/>
    <s v="Event Int Lb Event"/>
    <x v="6"/>
    <s v=" DTC"/>
    <d v="2021-06-21T00:00:00"/>
    <x v="1"/>
    <s v="Post"/>
    <n v="0"/>
  </r>
  <r>
    <s v="NonMedia"/>
    <s v="Incremental"/>
    <m/>
    <m/>
    <s v="Event_int_LB_Event_2"/>
    <s v="Event Int Lb Event"/>
    <x v="6"/>
    <s v=" DTC"/>
    <d v="2021-06-22T00:00:00"/>
    <x v="1"/>
    <s v="Post"/>
    <n v="0"/>
  </r>
  <r>
    <s v="NonMedia"/>
    <s v="Incremental"/>
    <m/>
    <m/>
    <s v="Event_int_LB_Event_2"/>
    <s v="Event Int Lb Event"/>
    <x v="6"/>
    <s v=" DTC"/>
    <d v="2021-06-23T00:00:00"/>
    <x v="1"/>
    <n v="0"/>
    <n v="0"/>
  </r>
  <r>
    <s v="NonMedia"/>
    <s v="Incremental"/>
    <m/>
    <m/>
    <s v="Event_int_LB_Event_2"/>
    <s v="Event Int Lb Event"/>
    <x v="6"/>
    <s v=" DTC"/>
    <d v="2021-06-24T00:00:00"/>
    <x v="1"/>
    <n v="0"/>
    <n v="3710.5476398000001"/>
  </r>
  <r>
    <s v="NonMedia"/>
    <s v="Incremental"/>
    <m/>
    <m/>
    <s v="Event_int_LB_Event_2"/>
    <s v="Event Int Lb Event"/>
    <x v="6"/>
    <s v=" DTC"/>
    <d v="2021-06-25T00:00:00"/>
    <x v="1"/>
    <n v="0"/>
    <n v="0"/>
  </r>
  <r>
    <s v="NonMedia"/>
    <s v="Incremental"/>
    <m/>
    <m/>
    <s v="Event_int_LB_Event_2"/>
    <s v="Event Int Lb Event"/>
    <x v="6"/>
    <s v=" DTC"/>
    <d v="2021-06-26T00:00:00"/>
    <x v="1"/>
    <n v="0"/>
    <n v="0"/>
  </r>
  <r>
    <s v="NonMedia"/>
    <s v="Incremental"/>
    <m/>
    <m/>
    <s v="Event_int_LB_Event_2"/>
    <s v="Event Int Lb Event"/>
    <x v="6"/>
    <s v=" DTC"/>
    <d v="2021-06-27T00:00:00"/>
    <x v="1"/>
    <n v="0"/>
    <n v="3710.5476398000001"/>
  </r>
  <r>
    <s v="NonMedia"/>
    <s v="Incremental"/>
    <m/>
    <m/>
    <s v="Event_int_LB_Event_2"/>
    <s v="Event Int Lb Event"/>
    <x v="6"/>
    <s v=" DTC"/>
    <d v="2021-06-28T00:00:00"/>
    <x v="1"/>
    <n v="0"/>
    <n v="0"/>
  </r>
  <r>
    <s v="NonMedia"/>
    <s v="Incremental"/>
    <m/>
    <m/>
    <s v="Event_int_LB_Event_2"/>
    <s v="Event Int Lb Event"/>
    <x v="6"/>
    <s v=" DTC"/>
    <d v="2021-06-29T00:00:00"/>
    <x v="1"/>
    <n v="0"/>
    <n v="0"/>
  </r>
  <r>
    <s v="NonMedia"/>
    <s v="Incremental"/>
    <m/>
    <m/>
    <s v="Event_int_LB_Event_2"/>
    <s v="Event Int Lb Event"/>
    <x v="6"/>
    <s v=" DTC"/>
    <d v="2021-06-30T00:00:00"/>
    <x v="1"/>
    <n v="0"/>
    <n v="0"/>
  </r>
  <r>
    <s v="NonMedia"/>
    <s v="Incremental"/>
    <m/>
    <m/>
    <s v="Event_int_LB_Event_2"/>
    <s v="Event Int Lb Event"/>
    <x v="6"/>
    <s v=" DTC"/>
    <d v="2021-07-01T00:00:00"/>
    <x v="1"/>
    <n v="0"/>
    <n v="3710.5476398000001"/>
  </r>
  <r>
    <s v="NonMedia"/>
    <s v="Incremental"/>
    <m/>
    <m/>
    <s v="Event_int_LB_Event_2"/>
    <s v="Event Int Lb Event"/>
    <x v="6"/>
    <s v=" DTC"/>
    <d v="2021-07-02T00:00:00"/>
    <x v="1"/>
    <n v="0"/>
    <n v="0"/>
  </r>
  <r>
    <s v="NonMedia"/>
    <s v="Incremental"/>
    <m/>
    <m/>
    <s v="Event_int_LB_Event_2"/>
    <s v="Event Int Lb Event"/>
    <x v="6"/>
    <s v=" DTC"/>
    <d v="2021-07-03T00:00:00"/>
    <x v="1"/>
    <n v="0"/>
    <n v="0"/>
  </r>
  <r>
    <s v="NonMedia"/>
    <s v="Incremental"/>
    <m/>
    <m/>
    <s v="Event_int_LB_Event_2"/>
    <s v="Event Int Lb Event"/>
    <x v="6"/>
    <s v=" DTC"/>
    <d v="2021-07-04T00:00:00"/>
    <x v="1"/>
    <n v="0"/>
    <n v="3710.5476398000001"/>
  </r>
  <r>
    <s v="NonMedia"/>
    <s v="Incremental"/>
    <m/>
    <m/>
    <s v="Event_int_LB_Event_2"/>
    <s v="Event Int Lb Event"/>
    <x v="6"/>
    <s v=" DTC"/>
    <d v="2021-07-05T00:00:00"/>
    <x v="1"/>
    <n v="0"/>
    <n v="0"/>
  </r>
  <r>
    <s v="NonMedia"/>
    <s v="Incremental"/>
    <m/>
    <m/>
    <s v="Event_int_LB_Event_2"/>
    <s v="Event Int Lb Event"/>
    <x v="6"/>
    <s v=" DTC"/>
    <d v="2021-07-06T00:00:00"/>
    <x v="1"/>
    <n v="0"/>
    <n v="0"/>
  </r>
  <r>
    <s v="NonMedia"/>
    <s v="Incremental"/>
    <m/>
    <m/>
    <s v="Event_int_LB_Event_2"/>
    <s v="Event Int Lb Event"/>
    <x v="6"/>
    <s v=" DTC"/>
    <d v="2021-07-07T00:00:00"/>
    <x v="1"/>
    <n v="0"/>
    <n v="0"/>
  </r>
  <r>
    <s v="NonMedia"/>
    <s v="Incremental"/>
    <m/>
    <m/>
    <s v="Event_int_LB_Event_2"/>
    <s v="Event Int Lb Event"/>
    <x v="6"/>
    <s v=" DTC"/>
    <d v="2021-07-08T00:00:00"/>
    <x v="1"/>
    <n v="0"/>
    <n v="3710.5476398000001"/>
  </r>
  <r>
    <s v="NonMedia"/>
    <s v="Incremental"/>
    <m/>
    <m/>
    <s v="Event_int_LB_Event_2"/>
    <s v="Event Int Lb Event"/>
    <x v="6"/>
    <s v=" DTC"/>
    <d v="2021-07-09T00:00:00"/>
    <x v="1"/>
    <n v="0"/>
    <n v="0"/>
  </r>
  <r>
    <s v="NonMedia"/>
    <s v="Incremental"/>
    <m/>
    <m/>
    <s v="Event_int_LB_Event_2"/>
    <s v="Event Int Lb Event"/>
    <x v="6"/>
    <s v=" DTC"/>
    <d v="2021-07-10T00:00:00"/>
    <x v="1"/>
    <n v="0"/>
    <n v="0"/>
  </r>
  <r>
    <s v="NonMedia"/>
    <s v="Incremental"/>
    <m/>
    <m/>
    <s v="Event_int_LB_Event_2"/>
    <s v="Event Int Lb Event"/>
    <x v="6"/>
    <s v=" DTC"/>
    <d v="2021-07-11T00:00:00"/>
    <x v="1"/>
    <n v="0"/>
    <n v="3710.5476398000001"/>
  </r>
  <r>
    <s v="NonMedia"/>
    <s v="Incremental"/>
    <m/>
    <m/>
    <s v="Event_int_LB_Event_2"/>
    <s v="Event Int Lb Event"/>
    <x v="6"/>
    <s v=" DTC"/>
    <d v="2021-07-12T00:00:00"/>
    <x v="1"/>
    <n v="0"/>
    <n v="0"/>
  </r>
  <r>
    <s v="NonMedia"/>
    <s v="Incremental"/>
    <m/>
    <m/>
    <s v="Event_int_LB_Event_2"/>
    <s v="Event Int Lb Event"/>
    <x v="6"/>
    <s v=" DTC"/>
    <d v="2021-07-13T00:00:00"/>
    <x v="1"/>
    <n v="0"/>
    <n v="0"/>
  </r>
  <r>
    <s v="NonMedia"/>
    <s v="Incremental"/>
    <m/>
    <m/>
    <s v="Event_int_LB_Event_2"/>
    <s v="Event Int Lb Event"/>
    <x v="6"/>
    <s v=" DTC"/>
    <d v="2021-07-14T00:00:00"/>
    <x v="1"/>
    <n v="0"/>
    <n v="0"/>
  </r>
  <r>
    <s v="NonMedia"/>
    <s v="Incremental"/>
    <m/>
    <m/>
    <s v="Event_int_LB_Event_2"/>
    <s v="Event Int Lb Event"/>
    <x v="6"/>
    <s v=" DTC"/>
    <d v="2021-07-15T00:00:00"/>
    <x v="1"/>
    <n v="0"/>
    <n v="3710.5476398000001"/>
  </r>
  <r>
    <s v="NonMedia"/>
    <s v="Incremental"/>
    <m/>
    <m/>
    <s v="Event_int_LB_Event_2"/>
    <s v="Event Int Lb Event"/>
    <x v="6"/>
    <s v=" DTC"/>
    <d v="2021-07-16T00:00:00"/>
    <x v="1"/>
    <n v="0"/>
    <n v="0"/>
  </r>
  <r>
    <s v="NonMedia"/>
    <s v="Incremental"/>
    <m/>
    <m/>
    <s v="Event_int_LB_Event_2"/>
    <s v="Event Int Lb Event"/>
    <x v="6"/>
    <s v=" DTC"/>
    <d v="2021-07-17T00:00:00"/>
    <x v="1"/>
    <n v="0"/>
    <n v="0"/>
  </r>
  <r>
    <s v="NonMedia"/>
    <s v="Incremental"/>
    <m/>
    <m/>
    <s v="Event_int_LB_Event_2"/>
    <s v="Event Int Lb Event"/>
    <x v="6"/>
    <s v=" DTC"/>
    <d v="2021-07-18T00:00:00"/>
    <x v="1"/>
    <n v="0"/>
    <n v="3710.5476398000001"/>
  </r>
  <r>
    <s v="NonMedia"/>
    <s v="Incremental"/>
    <m/>
    <m/>
    <s v="Event_int_LB_Event_2"/>
    <s v="Event Int Lb Event"/>
    <x v="6"/>
    <s v=" DTC"/>
    <d v="2021-07-19T00:00:00"/>
    <x v="1"/>
    <n v="0"/>
    <n v="0"/>
  </r>
  <r>
    <s v="NonMedia"/>
    <s v="Incremental"/>
    <m/>
    <m/>
    <s v="Event_int_LB_Event_2"/>
    <s v="Event Int Lb Event"/>
    <x v="6"/>
    <s v=" DTC"/>
    <d v="2021-07-20T00:00:00"/>
    <x v="1"/>
    <n v="0"/>
    <n v="0"/>
  </r>
  <r>
    <s v="NonMedia"/>
    <s v="Incremental"/>
    <m/>
    <m/>
    <s v="Event_int_LB_Event_2"/>
    <s v="Event Int Lb Event"/>
    <x v="6"/>
    <s v=" DTC"/>
    <d v="2021-07-21T00:00:00"/>
    <x v="1"/>
    <n v="0"/>
    <n v="0"/>
  </r>
  <r>
    <s v="NonMedia"/>
    <s v="Incremental"/>
    <m/>
    <m/>
    <s v="Event_int_LB_Event_2"/>
    <s v="Event Int Lb Event"/>
    <x v="6"/>
    <s v=" DTC"/>
    <d v="2021-07-22T00:00:00"/>
    <x v="1"/>
    <n v="0"/>
    <n v="3710.5476398000001"/>
  </r>
  <r>
    <s v="NonMedia"/>
    <s v="Incremental"/>
    <m/>
    <m/>
    <s v="Event_int_LB_Event_2"/>
    <s v="Event Int Lb Event"/>
    <x v="6"/>
    <s v=" DTC"/>
    <d v="2021-07-23T00:00:00"/>
    <x v="1"/>
    <n v="0"/>
    <n v="0"/>
  </r>
  <r>
    <s v="NonMedia"/>
    <s v="Incremental"/>
    <m/>
    <m/>
    <s v="Event_int_LB_Event_2"/>
    <s v="Event Int Lb Event"/>
    <x v="6"/>
    <s v=" DTC"/>
    <d v="2021-07-24T00:00:00"/>
    <x v="1"/>
    <n v="0"/>
    <n v="0"/>
  </r>
  <r>
    <s v="NonMedia"/>
    <s v="Incremental"/>
    <m/>
    <m/>
    <s v="Event_int_LB_Event_2"/>
    <s v="Event Int Lb Event"/>
    <x v="6"/>
    <s v=" DTC"/>
    <d v="2021-07-25T00:00:00"/>
    <x v="1"/>
    <n v="0"/>
    <n v="3710.5476398000001"/>
  </r>
  <r>
    <s v="NonMedia"/>
    <s v="Incremental"/>
    <m/>
    <m/>
    <s v="Event_int_LB_Event_2"/>
    <s v="Event Int Lb Event"/>
    <x v="6"/>
    <s v=" DTC"/>
    <d v="2021-07-26T00:00:00"/>
    <x v="1"/>
    <n v="0"/>
    <n v="0"/>
  </r>
  <r>
    <s v="NonMedia"/>
    <s v="Incremental"/>
    <m/>
    <m/>
    <s v="Event_int_LB_Event_2"/>
    <s v="Event Int Lb Event"/>
    <x v="6"/>
    <s v=" DTC"/>
    <d v="2021-07-27T00:00:00"/>
    <x v="1"/>
    <n v="0"/>
    <n v="0"/>
  </r>
  <r>
    <s v="NonMedia"/>
    <s v="Incremental"/>
    <m/>
    <m/>
    <s v="Event_int_LB_Event_2"/>
    <s v="Event Int Lb Event"/>
    <x v="6"/>
    <s v=" DTC"/>
    <d v="2021-07-28T00:00:00"/>
    <x v="1"/>
    <n v="0"/>
    <n v="0"/>
  </r>
  <r>
    <s v="NonMedia"/>
    <s v="Incremental"/>
    <m/>
    <m/>
    <s v="Event_int_LB_Event_2"/>
    <s v="Event Int Lb Event"/>
    <x v="6"/>
    <s v=" DTC"/>
    <d v="2021-07-29T00:00:00"/>
    <x v="1"/>
    <n v="0"/>
    <n v="3710.5476398000001"/>
  </r>
  <r>
    <s v="NonMedia"/>
    <s v="Incremental"/>
    <m/>
    <m/>
    <s v="Event_int_LB_Event_2"/>
    <s v="Event Int Lb Event"/>
    <x v="6"/>
    <s v=" DTC"/>
    <d v="2021-07-30T00:00:00"/>
    <x v="1"/>
    <n v="0"/>
    <n v="0"/>
  </r>
  <r>
    <s v="NonMedia"/>
    <s v="Incremental"/>
    <m/>
    <m/>
    <s v="Event_int_LB_Event_2"/>
    <s v="Event Int Lb Event"/>
    <x v="6"/>
    <s v=" DTC"/>
    <d v="2021-07-31T00:00:00"/>
    <x v="1"/>
    <n v="0"/>
    <n v="0"/>
  </r>
  <r>
    <s v="NonMedia"/>
    <s v="Incremental"/>
    <m/>
    <m/>
    <s v="Event_int_LB_Event_2"/>
    <s v="Event Int Lb Event"/>
    <x v="6"/>
    <s v=" DTC"/>
    <d v="2021-08-01T00:00:00"/>
    <x v="1"/>
    <n v="0"/>
    <n v="3710.5476398000001"/>
  </r>
  <r>
    <s v="NonMedia"/>
    <s v="Incremental"/>
    <m/>
    <m/>
    <s v="Event_int_LB_Event_2"/>
    <s v="Event Int Lb Event"/>
    <x v="6"/>
    <s v=" DTC"/>
    <d v="2021-08-02T00:00:00"/>
    <x v="1"/>
    <n v="0"/>
    <n v="0"/>
  </r>
  <r>
    <s v="NonMedia"/>
    <s v="Incremental"/>
    <m/>
    <m/>
    <s v="Event_int_LB_Event_2"/>
    <s v="Event Int Lb Event"/>
    <x v="6"/>
    <s v=" DTC"/>
    <d v="2021-08-03T00:00:00"/>
    <x v="1"/>
    <n v="0"/>
    <n v="0"/>
  </r>
  <r>
    <s v="NonMedia"/>
    <s v="Incremental"/>
    <m/>
    <m/>
    <s v="Event_int_LB_Event_2"/>
    <s v="Event Int Lb Event"/>
    <x v="6"/>
    <s v=" DTC"/>
    <d v="2021-08-04T00:00:00"/>
    <x v="1"/>
    <n v="0"/>
    <n v="0"/>
  </r>
  <r>
    <s v="NonMedia"/>
    <s v="Incremental"/>
    <m/>
    <m/>
    <s v="Event_int_LB_Event_2"/>
    <s v="Event Int Lb Event"/>
    <x v="6"/>
    <s v=" DTC"/>
    <d v="2021-08-05T00:00:00"/>
    <x v="1"/>
    <n v="0"/>
    <n v="3710.5476398000001"/>
  </r>
  <r>
    <s v="NonMedia"/>
    <s v="Incremental"/>
    <m/>
    <m/>
    <s v="Event_int_LB_Event_2"/>
    <s v="Event Int Lb Event"/>
    <x v="6"/>
    <s v=" DTC"/>
    <d v="2021-08-06T00:00:00"/>
    <x v="1"/>
    <n v="0"/>
    <n v="0"/>
  </r>
  <r>
    <s v="NonMedia"/>
    <s v="Incremental"/>
    <m/>
    <m/>
    <s v="Event_int_LB_Event_2"/>
    <s v="Event Int Lb Event"/>
    <x v="6"/>
    <s v=" DTC"/>
    <d v="2021-08-07T00:00:00"/>
    <x v="1"/>
    <n v="0"/>
    <n v="0"/>
  </r>
  <r>
    <s v="NonMedia"/>
    <s v="Incremental"/>
    <m/>
    <m/>
    <s v="Event_int_LB_Event_2"/>
    <s v="Event Int Lb Event"/>
    <x v="6"/>
    <s v=" DTC"/>
    <d v="2021-08-08T00:00:00"/>
    <x v="1"/>
    <n v="0"/>
    <n v="3710.5476398000001"/>
  </r>
  <r>
    <s v="NonMedia"/>
    <s v="Incremental"/>
    <m/>
    <m/>
    <s v="Event_int_LB_Event_2"/>
    <s v="Event Int Lb Event"/>
    <x v="6"/>
    <s v=" DTC"/>
    <d v="2021-08-09T00:00:00"/>
    <x v="1"/>
    <n v="0"/>
    <n v="0"/>
  </r>
  <r>
    <s v="NonMedia"/>
    <s v="Incremental"/>
    <m/>
    <m/>
    <s v="Event_int_LB_Event_2"/>
    <s v="Event Int Lb Event"/>
    <x v="6"/>
    <s v=" DTC"/>
    <d v="2021-08-10T00:00:00"/>
    <x v="1"/>
    <n v="0"/>
    <n v="0"/>
  </r>
  <r>
    <s v="NonMedia"/>
    <s v="Incremental"/>
    <m/>
    <m/>
    <s v="Event_int_LB_Event_2"/>
    <s v="Event Int Lb Event"/>
    <x v="6"/>
    <s v=" DTC"/>
    <d v="2021-08-11T00:00:00"/>
    <x v="1"/>
    <n v="0"/>
    <n v="0"/>
  </r>
  <r>
    <s v="NonMedia"/>
    <s v="Incremental"/>
    <m/>
    <m/>
    <s v="Event_int_LB_Event_2"/>
    <s v="Event Int Lb Event"/>
    <x v="6"/>
    <s v=" DTC"/>
    <d v="2021-08-12T00:00:00"/>
    <x v="1"/>
    <n v="0"/>
    <n v="3710.5476398000001"/>
  </r>
  <r>
    <s v="NonMedia"/>
    <s v="Incremental"/>
    <m/>
    <m/>
    <s v="Event_int_LB_Event_2"/>
    <s v="Event Int Lb Event"/>
    <x v="6"/>
    <s v=" DTC"/>
    <d v="2021-08-13T00:00:00"/>
    <x v="1"/>
    <n v="0"/>
    <n v="0"/>
  </r>
  <r>
    <s v="NonMedia"/>
    <s v="Incremental"/>
    <m/>
    <m/>
    <s v="Event_int_LB_Event_2"/>
    <s v="Event Int Lb Event"/>
    <x v="6"/>
    <s v=" DTC"/>
    <d v="2021-08-14T00:00:00"/>
    <x v="1"/>
    <n v="0"/>
    <n v="0"/>
  </r>
  <r>
    <s v="NonMedia"/>
    <s v="Incremental"/>
    <m/>
    <m/>
    <s v="Event_int_LB_Event_2"/>
    <s v="Event Int Lb Event"/>
    <x v="6"/>
    <s v=" DTC"/>
    <d v="2021-08-15T00:00:00"/>
    <x v="1"/>
    <n v="0"/>
    <n v="3710.5476398000001"/>
  </r>
  <r>
    <s v="NonMedia"/>
    <s v="Incremental"/>
    <m/>
    <m/>
    <s v="Event_int_LB_Event_2"/>
    <s v="Event Int Lb Event"/>
    <x v="6"/>
    <s v=" DTC"/>
    <d v="2021-08-16T00:00:00"/>
    <x v="1"/>
    <n v="0"/>
    <n v="0"/>
  </r>
  <r>
    <s v="NonMedia"/>
    <s v="Incremental"/>
    <m/>
    <m/>
    <s v="Event_int_LB_Event_2"/>
    <s v="Event Int Lb Event"/>
    <x v="6"/>
    <s v=" DTC"/>
    <d v="2021-08-17T00:00:00"/>
    <x v="1"/>
    <n v="0"/>
    <n v="0"/>
  </r>
  <r>
    <s v="NonMedia"/>
    <s v="Incremental"/>
    <m/>
    <m/>
    <s v="Event_int_LB_Event_2"/>
    <s v="Event Int Lb Event"/>
    <x v="6"/>
    <s v=" DTC"/>
    <d v="2021-08-18T00:00:00"/>
    <x v="1"/>
    <n v="0"/>
    <n v="0"/>
  </r>
  <r>
    <s v="NonMedia"/>
    <s v="Incremental"/>
    <m/>
    <m/>
    <s v="Event_int_LB_Event_2"/>
    <s v="Event Int Lb Event"/>
    <x v="6"/>
    <s v=" DTC"/>
    <d v="2021-08-19T00:00:00"/>
    <x v="1"/>
    <n v="0"/>
    <n v="3710.5476398000001"/>
  </r>
  <r>
    <s v="NonMedia"/>
    <s v="Incremental"/>
    <m/>
    <m/>
    <s v="Event_int_LB_Event_2"/>
    <s v="Event Int Lb Event"/>
    <x v="6"/>
    <s v=" DTC"/>
    <d v="2021-08-20T00:00:00"/>
    <x v="1"/>
    <n v="0"/>
    <n v="0"/>
  </r>
  <r>
    <s v="NonMedia"/>
    <s v="Incremental"/>
    <m/>
    <m/>
    <s v="Event_int_LB_Event_2"/>
    <s v="Event Int Lb Event"/>
    <x v="6"/>
    <s v=" DTC"/>
    <d v="2021-08-21T00:00:00"/>
    <x v="1"/>
    <n v="0"/>
    <n v="0"/>
  </r>
  <r>
    <s v="NonMedia"/>
    <s v="Incremental"/>
    <m/>
    <m/>
    <s v="Event_int_LB_Event_2"/>
    <s v="Event Int Lb Event"/>
    <x v="6"/>
    <s v=" DTC"/>
    <d v="2021-08-22T00:00:00"/>
    <x v="1"/>
    <n v="0"/>
    <n v="3710.5476398000001"/>
  </r>
  <r>
    <s v="NonMedia"/>
    <s v="Incremental"/>
    <m/>
    <m/>
    <s v="Event_int_LB_Event_2"/>
    <s v="Event Int Lb Event"/>
    <x v="6"/>
    <s v=" DTC"/>
    <d v="2021-08-23T00:00:00"/>
    <x v="1"/>
    <n v="0"/>
    <n v="0"/>
  </r>
  <r>
    <s v="NonMedia"/>
    <s v="Incremental"/>
    <m/>
    <m/>
    <s v="Event_int_LB_Event_2"/>
    <s v="Event Int Lb Event"/>
    <x v="6"/>
    <s v=" DTC"/>
    <d v="2021-08-24T00:00:00"/>
    <x v="1"/>
    <n v="0"/>
    <n v="0"/>
  </r>
  <r>
    <s v="NonMedia"/>
    <s v="Incremental"/>
    <m/>
    <m/>
    <s v="Event_int_LB_Event_2"/>
    <s v="Event Int Lb Event"/>
    <x v="6"/>
    <s v=" DTC"/>
    <d v="2021-08-25T00:00:00"/>
    <x v="1"/>
    <n v="0"/>
    <n v="0"/>
  </r>
  <r>
    <s v="NonMedia"/>
    <s v="Incremental"/>
    <m/>
    <m/>
    <s v="Event_int_LB_Event_2"/>
    <s v="Event Int Lb Event"/>
    <x v="6"/>
    <s v=" DTC"/>
    <d v="2021-08-26T00:00:00"/>
    <x v="1"/>
    <n v="0"/>
    <n v="3710.5476398000001"/>
  </r>
  <r>
    <s v="NonMedia"/>
    <s v="Incremental"/>
    <m/>
    <m/>
    <s v="Event_int_LB_Event_2"/>
    <s v="Event Int Lb Event"/>
    <x v="6"/>
    <s v=" DTC"/>
    <d v="2021-08-27T00:00:00"/>
    <x v="1"/>
    <n v="0"/>
    <n v="0"/>
  </r>
  <r>
    <s v="NonMedia"/>
    <s v="Incremental"/>
    <m/>
    <m/>
    <s v="Event_int_LB_Event_2"/>
    <s v="Event Int Lb Event"/>
    <x v="6"/>
    <s v=" DTC"/>
    <d v="2021-08-28T00:00:00"/>
    <x v="1"/>
    <n v="0"/>
    <n v="0"/>
  </r>
  <r>
    <s v="NonMedia"/>
    <s v="Incremental"/>
    <m/>
    <m/>
    <s v="Event_int_LB_Event_2"/>
    <s v="Event Int Lb Event"/>
    <x v="6"/>
    <s v=" DTC"/>
    <d v="2021-08-29T00:00:00"/>
    <x v="1"/>
    <n v="0"/>
    <n v="3710.5476398000001"/>
  </r>
  <r>
    <s v="NonMedia"/>
    <s v="Incremental"/>
    <m/>
    <m/>
    <s v="Event_int_LB_Event_2"/>
    <s v="Event Int Lb Event"/>
    <x v="6"/>
    <s v=" DTC"/>
    <d v="2021-08-30T00:00:00"/>
    <x v="1"/>
    <n v="0"/>
    <n v="0"/>
  </r>
  <r>
    <s v="NonMedia"/>
    <s v="Incremental"/>
    <m/>
    <m/>
    <s v="Event_int_LB_Event_2"/>
    <s v="Event Int Lb Event"/>
    <x v="6"/>
    <s v=" DTC"/>
    <d v="2021-08-31T00:00:00"/>
    <x v="1"/>
    <n v="0"/>
    <n v="0"/>
  </r>
  <r>
    <s v="NonMedia"/>
    <s v="Incremental"/>
    <m/>
    <m/>
    <s v="Event_int_LB_Event_2"/>
    <s v="Event Int Lb Event"/>
    <x v="6"/>
    <s v=" DTC"/>
    <d v="2021-09-01T00:00:00"/>
    <x v="1"/>
    <n v="0"/>
    <n v="0"/>
  </r>
  <r>
    <s v="NonMedia"/>
    <s v="Incremental"/>
    <m/>
    <m/>
    <s v="Event_int_LB_Event_2"/>
    <s v="Event Int Lb Event"/>
    <x v="6"/>
    <s v=" DTC"/>
    <d v="2021-09-02T00:00:00"/>
    <x v="1"/>
    <n v="0"/>
    <n v="3710.5476398000001"/>
  </r>
  <r>
    <s v="NonMedia"/>
    <s v="Incremental"/>
    <m/>
    <m/>
    <s v="Event_int_LB_Event_2"/>
    <s v="Event Int Lb Event"/>
    <x v="6"/>
    <s v=" DTC"/>
    <d v="2021-09-03T00:00:00"/>
    <x v="1"/>
    <n v="0"/>
    <n v="0"/>
  </r>
  <r>
    <s v="NonMedia"/>
    <s v="Incremental"/>
    <m/>
    <m/>
    <s v="Event_int_LB_Event_2"/>
    <s v="Event Int Lb Event"/>
    <x v="6"/>
    <s v=" DTC"/>
    <d v="2021-09-04T00:00:00"/>
    <x v="1"/>
    <n v="0"/>
    <n v="0"/>
  </r>
  <r>
    <s v="NonMedia"/>
    <s v="Incremental"/>
    <m/>
    <m/>
    <s v="Event_int_LB_Event_2"/>
    <s v="Event Int Lb Event"/>
    <x v="6"/>
    <s v=" DTC"/>
    <d v="2021-09-05T00:00:00"/>
    <x v="1"/>
    <n v="0"/>
    <n v="0"/>
  </r>
  <r>
    <s v="NonMedia"/>
    <s v="Incremental"/>
    <m/>
    <m/>
    <s v="Event_int_LB_Event_2"/>
    <s v="Event Int Lb Event"/>
    <x v="6"/>
    <s v=" DTC"/>
    <d v="2021-09-06T00:00:00"/>
    <x v="1"/>
    <n v="0"/>
    <n v="0"/>
  </r>
  <r>
    <s v="NonMedia"/>
    <s v="Incremental"/>
    <m/>
    <m/>
    <s v="Event_int_LB_Event_2"/>
    <s v="Event Int Lb Event"/>
    <x v="6"/>
    <s v=" DTC"/>
    <d v="2021-09-07T00:00:00"/>
    <x v="1"/>
    <n v="0"/>
    <n v="0"/>
  </r>
  <r>
    <s v="NonMedia"/>
    <s v="Incremental"/>
    <m/>
    <m/>
    <s v="Event_int_LB_Event_2"/>
    <s v="Event Int Lb Event"/>
    <x v="6"/>
    <s v=" DTC"/>
    <d v="2021-09-08T00:00:00"/>
    <x v="1"/>
    <n v="0"/>
    <n v="0"/>
  </r>
  <r>
    <s v="NonMedia"/>
    <s v="Incremental"/>
    <m/>
    <m/>
    <s v="Event_int_LB_Event_2"/>
    <s v="Event Int Lb Event"/>
    <x v="6"/>
    <s v=" DTC"/>
    <d v="2021-09-09T00:00:00"/>
    <x v="1"/>
    <n v="0"/>
    <n v="3710.5476398000001"/>
  </r>
  <r>
    <s v="NonMedia"/>
    <s v="Incremental"/>
    <m/>
    <m/>
    <s v="Event_int_LB_Event_2"/>
    <s v="Event Int Lb Event"/>
    <x v="6"/>
    <s v=" DTC"/>
    <d v="2021-09-10T00:00:00"/>
    <x v="1"/>
    <n v="0"/>
    <n v="0"/>
  </r>
  <r>
    <s v="NonMedia"/>
    <s v="Incremental"/>
    <m/>
    <m/>
    <s v="Event_int_LB_Event_2"/>
    <s v="Event Int Lb Event"/>
    <x v="6"/>
    <s v=" DTC"/>
    <d v="2021-09-11T00:00:00"/>
    <x v="1"/>
    <n v="0"/>
    <n v="0"/>
  </r>
  <r>
    <s v="NonMedia"/>
    <s v="Incremental"/>
    <m/>
    <m/>
    <s v="Event_int_LB_Event_2"/>
    <s v="Event Int Lb Event"/>
    <x v="6"/>
    <s v=" DTC"/>
    <d v="2021-09-12T00:00:00"/>
    <x v="1"/>
    <n v="0"/>
    <n v="3710.5476398000001"/>
  </r>
  <r>
    <s v="NonMedia"/>
    <s v="Incremental"/>
    <m/>
    <m/>
    <s v="Event_int_LB_Event_2"/>
    <s v="Event Int Lb Event"/>
    <x v="6"/>
    <s v=" DTC"/>
    <d v="2021-09-13T00:00:00"/>
    <x v="1"/>
    <n v="0"/>
    <n v="0"/>
  </r>
  <r>
    <s v="NonMedia"/>
    <s v="Incremental"/>
    <m/>
    <m/>
    <s v="Event_int_LB_Event_2"/>
    <s v="Event Int Lb Event"/>
    <x v="6"/>
    <s v=" DTC"/>
    <d v="2021-09-14T00:00:00"/>
    <x v="1"/>
    <n v="0"/>
    <n v="0"/>
  </r>
  <r>
    <s v="NonMedia"/>
    <s v="Incremental"/>
    <m/>
    <m/>
    <s v="Event_int_LB_Event_2"/>
    <s v="Event Int Lb Event"/>
    <x v="6"/>
    <s v=" DTC"/>
    <d v="2021-09-15T00:00:00"/>
    <x v="1"/>
    <n v="0"/>
    <n v="0"/>
  </r>
  <r>
    <s v="NonMedia"/>
    <s v="Incremental"/>
    <m/>
    <m/>
    <s v="Event_int_LB_Event_2"/>
    <s v="Event Int Lb Event"/>
    <x v="6"/>
    <s v=" DTC"/>
    <d v="2021-09-16T00:00:00"/>
    <x v="1"/>
    <n v="0"/>
    <n v="3710.5476398000001"/>
  </r>
  <r>
    <s v="NonMedia"/>
    <s v="Incremental"/>
    <m/>
    <m/>
    <s v="Event_int_LB_Event_2"/>
    <s v="Event Int Lb Event"/>
    <x v="6"/>
    <s v=" DTC"/>
    <d v="2021-09-17T00:00:00"/>
    <x v="1"/>
    <n v="0"/>
    <n v="0"/>
  </r>
  <r>
    <s v="NonMedia"/>
    <s v="Incremental"/>
    <m/>
    <m/>
    <s v="Event_int_LB_Event_2"/>
    <s v="Event Int Lb Event"/>
    <x v="6"/>
    <s v=" DTC"/>
    <d v="2021-09-18T00:00:00"/>
    <x v="1"/>
    <n v="0"/>
    <n v="0"/>
  </r>
  <r>
    <s v="NonMedia"/>
    <s v="Incremental"/>
    <m/>
    <m/>
    <s v="Event_int_LB_Event_2"/>
    <s v="Event Int Lb Event"/>
    <x v="6"/>
    <s v=" DTC"/>
    <d v="2021-09-19T00:00:00"/>
    <x v="1"/>
    <n v="0"/>
    <n v="3710.5476398000001"/>
  </r>
  <r>
    <s v="NonMedia"/>
    <s v="Incremental"/>
    <m/>
    <m/>
    <s v="Event_int_LB_Event_2"/>
    <s v="Event Int Lb Event"/>
    <x v="6"/>
    <s v=" DTC"/>
    <d v="2021-09-20T00:00:00"/>
    <x v="1"/>
    <n v="0"/>
    <n v="0"/>
  </r>
  <r>
    <s v="NonMedia"/>
    <s v="Incremental"/>
    <m/>
    <m/>
    <s v="Event_int_LB_Event_2"/>
    <s v="Event Int Lb Event"/>
    <x v="6"/>
    <s v=" DTC"/>
    <d v="2021-09-21T00:00:00"/>
    <x v="1"/>
    <n v="0"/>
    <n v="0"/>
  </r>
  <r>
    <s v="NonMedia"/>
    <s v="Incremental"/>
    <m/>
    <m/>
    <s v="Event_int_LB_Event_2"/>
    <s v="Event Int Lb Event"/>
    <x v="6"/>
    <s v=" DTC"/>
    <d v="2021-09-22T00:00:00"/>
    <x v="1"/>
    <n v="0"/>
    <n v="0"/>
  </r>
  <r>
    <s v="NonMedia"/>
    <s v="Incremental"/>
    <m/>
    <m/>
    <s v="Event_int_LB_Event_2"/>
    <s v="Event Int Lb Event"/>
    <x v="6"/>
    <s v=" DTC"/>
    <d v="2021-09-23T00:00:00"/>
    <x v="1"/>
    <n v="0"/>
    <n v="3710.5476398000001"/>
  </r>
  <r>
    <s v="NonMedia"/>
    <s v="Incremental"/>
    <m/>
    <m/>
    <s v="Event_int_LB_Event_2"/>
    <s v="Event Int Lb Event"/>
    <x v="6"/>
    <s v=" DTC"/>
    <d v="2021-09-24T00:00:00"/>
    <x v="1"/>
    <n v="0"/>
    <n v="0"/>
  </r>
  <r>
    <s v="NonMedia"/>
    <s v="Incremental"/>
    <m/>
    <m/>
    <s v="Event_int_LB_Event_2"/>
    <s v="Event Int Lb Event"/>
    <x v="6"/>
    <s v=" DTC"/>
    <d v="2021-09-25T00:00:00"/>
    <x v="1"/>
    <n v="0"/>
    <n v="0"/>
  </r>
  <r>
    <s v="NonMedia"/>
    <s v="Incremental"/>
    <m/>
    <m/>
    <s v="Event_int_LB_Event_2"/>
    <s v="Event Int Lb Event"/>
    <x v="6"/>
    <s v=" DTC"/>
    <d v="2021-09-26T00:00:00"/>
    <x v="1"/>
    <n v="0"/>
    <n v="3710.5476398000001"/>
  </r>
  <r>
    <s v="NonMedia"/>
    <s v="Incremental"/>
    <m/>
    <m/>
    <s v="Event_int_LB_Event_2"/>
    <s v="Event Int Lb Event"/>
    <x v="6"/>
    <s v=" DTC"/>
    <d v="2021-09-27T00:00:00"/>
    <x v="1"/>
    <n v="0"/>
    <n v="0"/>
  </r>
  <r>
    <s v="NonMedia"/>
    <s v="Incremental"/>
    <m/>
    <m/>
    <s v="Event_int_LB_Event_2"/>
    <s v="Event Int Lb Event"/>
    <x v="6"/>
    <s v=" DTC"/>
    <d v="2021-09-28T00:00:00"/>
    <x v="1"/>
    <n v="0"/>
    <n v="0"/>
  </r>
  <r>
    <s v="NonMedia"/>
    <s v="Incremental"/>
    <m/>
    <m/>
    <s v="Event_int_LB_Event_2"/>
    <s v="Event Int Lb Event"/>
    <x v="6"/>
    <s v=" DTC"/>
    <d v="2021-09-29T00:00:00"/>
    <x v="1"/>
    <n v="0"/>
    <n v="0"/>
  </r>
  <r>
    <s v="NonMedia"/>
    <s v="Incremental"/>
    <m/>
    <m/>
    <s v="Event_int_LB_Event_2"/>
    <s v="Event Int Lb Event"/>
    <x v="6"/>
    <s v=" DTC"/>
    <d v="2021-09-30T00:00:00"/>
    <x v="1"/>
    <n v="0"/>
    <n v="3710.5476398000001"/>
  </r>
  <r>
    <s v="NonMedia"/>
    <s v="Incremental"/>
    <m/>
    <m/>
    <s v="Event_int_LB_Event_peak_1"/>
    <e v="#N/A"/>
    <x v="6"/>
    <s v=" DTC"/>
    <d v="2021-03-01T00:00:00"/>
    <x v="0"/>
    <s v="Pre"/>
    <n v="0"/>
  </r>
  <r>
    <s v="NonMedia"/>
    <s v="Incremental"/>
    <m/>
    <m/>
    <s v="Event_int_LB_Event_peak_1"/>
    <e v="#N/A"/>
    <x v="6"/>
    <s v=" DTC"/>
    <d v="2021-03-02T00:00:00"/>
    <x v="0"/>
    <s v="Pre"/>
    <n v="0"/>
  </r>
  <r>
    <s v="NonMedia"/>
    <s v="Incremental"/>
    <m/>
    <m/>
    <s v="Event_int_LB_Event_peak_1"/>
    <e v="#N/A"/>
    <x v="6"/>
    <s v=" DTC"/>
    <d v="2021-03-03T00:00:00"/>
    <x v="0"/>
    <s v="Pre"/>
    <n v="0"/>
  </r>
  <r>
    <s v="NonMedia"/>
    <s v="Incremental"/>
    <m/>
    <m/>
    <s v="Event_int_LB_Event_peak_1"/>
    <e v="#N/A"/>
    <x v="6"/>
    <s v=" DTC"/>
    <d v="2021-03-04T00:00:00"/>
    <x v="0"/>
    <s v="Pre"/>
    <n v="0"/>
  </r>
  <r>
    <s v="NonMedia"/>
    <s v="Incremental"/>
    <m/>
    <m/>
    <s v="Event_int_LB_Event_peak_1"/>
    <e v="#N/A"/>
    <x v="6"/>
    <s v=" DTC"/>
    <d v="2021-03-05T00:00:00"/>
    <x v="0"/>
    <s v="Pre"/>
    <n v="0"/>
  </r>
  <r>
    <s v="NonMedia"/>
    <s v="Incremental"/>
    <m/>
    <m/>
    <s v="Event_int_LB_Event_peak_1"/>
    <e v="#N/A"/>
    <x v="6"/>
    <s v=" DTC"/>
    <d v="2021-03-06T00:00:00"/>
    <x v="0"/>
    <s v="Pre"/>
    <n v="0"/>
  </r>
  <r>
    <s v="NonMedia"/>
    <s v="Incremental"/>
    <m/>
    <m/>
    <s v="Event_int_LB_Event_peak_1"/>
    <e v="#N/A"/>
    <x v="6"/>
    <s v=" DTC"/>
    <d v="2021-03-07T00:00:00"/>
    <x v="0"/>
    <s v="Pre"/>
    <n v="0"/>
  </r>
  <r>
    <s v="NonMedia"/>
    <s v="Incremental"/>
    <m/>
    <m/>
    <s v="Event_int_LB_Event_peak_1"/>
    <e v="#N/A"/>
    <x v="6"/>
    <s v=" DTC"/>
    <d v="2021-03-08T00:00:00"/>
    <x v="0"/>
    <s v="Pre"/>
    <n v="0"/>
  </r>
  <r>
    <s v="NonMedia"/>
    <s v="Incremental"/>
    <m/>
    <m/>
    <s v="Event_int_LB_Event_peak_1"/>
    <e v="#N/A"/>
    <x v="6"/>
    <s v=" DTC"/>
    <d v="2021-03-09T00:00:00"/>
    <x v="0"/>
    <s v="Pre"/>
    <n v="0"/>
  </r>
  <r>
    <s v="NonMedia"/>
    <s v="Incremental"/>
    <m/>
    <m/>
    <s v="Event_int_LB_Event_peak_1"/>
    <e v="#N/A"/>
    <x v="6"/>
    <s v=" DTC"/>
    <d v="2021-03-10T00:00:00"/>
    <x v="0"/>
    <s v="Pre"/>
    <n v="0"/>
  </r>
  <r>
    <s v="NonMedia"/>
    <s v="Incremental"/>
    <m/>
    <m/>
    <s v="Event_int_LB_Event_peak_1"/>
    <e v="#N/A"/>
    <x v="6"/>
    <s v=" DTC"/>
    <d v="2021-03-11T00:00:00"/>
    <x v="0"/>
    <s v="Pre"/>
    <n v="0"/>
  </r>
  <r>
    <s v="NonMedia"/>
    <s v="Incremental"/>
    <m/>
    <m/>
    <s v="Event_int_LB_Event_peak_1"/>
    <e v="#N/A"/>
    <x v="6"/>
    <s v=" DTC"/>
    <d v="2021-03-12T00:00:00"/>
    <x v="0"/>
    <s v="Pre"/>
    <n v="0"/>
  </r>
  <r>
    <s v="NonMedia"/>
    <s v="Incremental"/>
    <m/>
    <m/>
    <s v="Event_int_LB_Event_peak_1"/>
    <e v="#N/A"/>
    <x v="6"/>
    <s v=" DTC"/>
    <d v="2021-03-13T00:00:00"/>
    <x v="0"/>
    <s v="Pre"/>
    <n v="0"/>
  </r>
  <r>
    <s v="NonMedia"/>
    <s v="Incremental"/>
    <m/>
    <m/>
    <s v="Event_int_LB_Event_peak_1"/>
    <e v="#N/A"/>
    <x v="6"/>
    <s v=" DTC"/>
    <d v="2021-03-14T00:00:00"/>
    <x v="0"/>
    <s v="Pre"/>
    <n v="0"/>
  </r>
  <r>
    <s v="NonMedia"/>
    <s v="Incremental"/>
    <m/>
    <m/>
    <s v="Event_int_LB_Event_peak_1"/>
    <e v="#N/A"/>
    <x v="6"/>
    <s v=" DTC"/>
    <d v="2021-03-15T00:00:00"/>
    <x v="0"/>
    <s v="Pre"/>
    <n v="0"/>
  </r>
  <r>
    <s v="NonMedia"/>
    <s v="Incremental"/>
    <m/>
    <m/>
    <s v="Event_int_LB_Event_peak_1"/>
    <e v="#N/A"/>
    <x v="6"/>
    <s v=" DTC"/>
    <d v="2021-03-16T00:00:00"/>
    <x v="0"/>
    <s v="Pre"/>
    <n v="0"/>
  </r>
  <r>
    <s v="NonMedia"/>
    <s v="Incremental"/>
    <m/>
    <m/>
    <s v="Event_int_LB_Event_peak_1"/>
    <e v="#N/A"/>
    <x v="6"/>
    <s v=" DTC"/>
    <d v="2021-03-17T00:00:00"/>
    <x v="0"/>
    <s v="Pre"/>
    <n v="0"/>
  </r>
  <r>
    <s v="NonMedia"/>
    <s v="Incremental"/>
    <m/>
    <m/>
    <s v="Event_int_LB_Event_peak_1"/>
    <e v="#N/A"/>
    <x v="6"/>
    <s v=" DTC"/>
    <d v="2021-03-18T00:00:00"/>
    <x v="0"/>
    <s v="Pre"/>
    <n v="0"/>
  </r>
  <r>
    <s v="NonMedia"/>
    <s v="Incremental"/>
    <m/>
    <m/>
    <s v="Event_int_LB_Event_peak_1"/>
    <e v="#N/A"/>
    <x v="6"/>
    <s v=" DTC"/>
    <d v="2021-03-19T00:00:00"/>
    <x v="0"/>
    <s v="Pre"/>
    <n v="0"/>
  </r>
  <r>
    <s v="NonMedia"/>
    <s v="Incremental"/>
    <m/>
    <m/>
    <s v="Event_int_LB_Event_peak_1"/>
    <e v="#N/A"/>
    <x v="6"/>
    <s v=" DTC"/>
    <d v="2021-03-20T00:00:00"/>
    <x v="0"/>
    <s v="Pre"/>
    <n v="0"/>
  </r>
  <r>
    <s v="NonMedia"/>
    <s v="Incremental"/>
    <m/>
    <m/>
    <s v="Event_int_LB_Event_peak_1"/>
    <e v="#N/A"/>
    <x v="6"/>
    <s v=" DTC"/>
    <d v="2021-03-21T00:00:00"/>
    <x v="0"/>
    <s v="Pre"/>
    <n v="0"/>
  </r>
  <r>
    <s v="NonMedia"/>
    <s v="Incremental"/>
    <m/>
    <m/>
    <s v="Event_int_LB_Event_peak_1"/>
    <e v="#N/A"/>
    <x v="6"/>
    <s v=" DTC"/>
    <d v="2021-03-22T00:00:00"/>
    <x v="0"/>
    <s v="Pre"/>
    <n v="0"/>
  </r>
  <r>
    <s v="NonMedia"/>
    <s v="Incremental"/>
    <m/>
    <m/>
    <s v="Event_int_LB_Event_peak_1"/>
    <e v="#N/A"/>
    <x v="6"/>
    <s v=" DTC"/>
    <d v="2021-03-23T00:00:00"/>
    <x v="0"/>
    <s v="Pre"/>
    <n v="0"/>
  </r>
  <r>
    <s v="NonMedia"/>
    <s v="Incremental"/>
    <m/>
    <m/>
    <s v="Event_int_LB_Event_peak_1"/>
    <e v="#N/A"/>
    <x v="6"/>
    <s v=" DTC"/>
    <d v="2021-03-24T00:00:00"/>
    <x v="0"/>
    <s v="Pre"/>
    <n v="0"/>
  </r>
  <r>
    <s v="NonMedia"/>
    <s v="Incremental"/>
    <m/>
    <m/>
    <s v="Event_int_LB_Event_peak_1"/>
    <e v="#N/A"/>
    <x v="6"/>
    <s v=" DTC"/>
    <d v="2021-03-25T00:00:00"/>
    <x v="0"/>
    <s v="Pre"/>
    <n v="0"/>
  </r>
  <r>
    <s v="NonMedia"/>
    <s v="Incremental"/>
    <m/>
    <m/>
    <s v="Event_int_LB_Event_peak_1"/>
    <e v="#N/A"/>
    <x v="6"/>
    <s v=" DTC"/>
    <d v="2021-03-26T00:00:00"/>
    <x v="0"/>
    <s v="Pre"/>
    <n v="0"/>
  </r>
  <r>
    <s v="NonMedia"/>
    <s v="Incremental"/>
    <m/>
    <m/>
    <s v="Event_int_LB_Event_peak_1"/>
    <e v="#N/A"/>
    <x v="6"/>
    <s v=" DTC"/>
    <d v="2021-03-27T00:00:00"/>
    <x v="0"/>
    <s v="Pre"/>
    <n v="0"/>
  </r>
  <r>
    <s v="NonMedia"/>
    <s v="Incremental"/>
    <m/>
    <m/>
    <s v="Event_int_LB_Event_peak_1"/>
    <e v="#N/A"/>
    <x v="6"/>
    <s v=" DTC"/>
    <d v="2021-03-28T00:00:00"/>
    <x v="0"/>
    <s v="Pre"/>
    <n v="0"/>
  </r>
  <r>
    <s v="NonMedia"/>
    <s v="Incremental"/>
    <m/>
    <m/>
    <s v="Event_int_LB_Event_peak_1"/>
    <e v="#N/A"/>
    <x v="6"/>
    <s v=" DTC"/>
    <d v="2021-03-29T00:00:00"/>
    <x v="0"/>
    <s v="Pre"/>
    <n v="0"/>
  </r>
  <r>
    <s v="NonMedia"/>
    <s v="Incremental"/>
    <m/>
    <m/>
    <s v="Event_int_LB_Event_peak_1"/>
    <e v="#N/A"/>
    <x v="6"/>
    <s v=" DTC"/>
    <d v="2021-03-30T00:00:00"/>
    <x v="0"/>
    <s v="Pre"/>
    <n v="0"/>
  </r>
  <r>
    <s v="NonMedia"/>
    <s v="Incremental"/>
    <m/>
    <m/>
    <s v="Event_int_LB_Event_peak_1"/>
    <e v="#N/A"/>
    <x v="6"/>
    <s v=" DTC"/>
    <d v="2021-03-31T00:00:00"/>
    <x v="0"/>
    <s v="Pre"/>
    <n v="0"/>
  </r>
  <r>
    <s v="NonMedia"/>
    <s v="Incremental"/>
    <m/>
    <m/>
    <s v="Event_int_LB_Event_peak_1"/>
    <e v="#N/A"/>
    <x v="6"/>
    <s v=" DTC"/>
    <d v="2021-04-01T00:00:00"/>
    <x v="0"/>
    <s v="Pre"/>
    <n v="0"/>
  </r>
  <r>
    <s v="NonMedia"/>
    <s v="Incremental"/>
    <m/>
    <m/>
    <s v="Event_int_LB_Event_peak_1"/>
    <e v="#N/A"/>
    <x v="6"/>
    <s v=" DTC"/>
    <d v="2021-04-02T00:00:00"/>
    <x v="0"/>
    <s v="Pre"/>
    <n v="0"/>
  </r>
  <r>
    <s v="NonMedia"/>
    <s v="Incremental"/>
    <m/>
    <m/>
    <s v="Event_int_LB_Event_peak_1"/>
    <e v="#N/A"/>
    <x v="6"/>
    <s v=" DTC"/>
    <d v="2021-04-03T00:00:00"/>
    <x v="0"/>
    <s v="Pre"/>
    <n v="0"/>
  </r>
  <r>
    <s v="NonMedia"/>
    <s v="Incremental"/>
    <m/>
    <m/>
    <s v="Event_int_LB_Event_peak_1"/>
    <e v="#N/A"/>
    <x v="6"/>
    <s v=" DTC"/>
    <d v="2021-04-04T00:00:00"/>
    <x v="0"/>
    <s v="Pre"/>
    <n v="0"/>
  </r>
  <r>
    <s v="NonMedia"/>
    <s v="Incremental"/>
    <m/>
    <m/>
    <s v="Event_int_LB_Event_peak_1"/>
    <e v="#N/A"/>
    <x v="6"/>
    <s v=" DTC"/>
    <d v="2021-04-05T00:00:00"/>
    <x v="0"/>
    <s v="Pre"/>
    <n v="0"/>
  </r>
  <r>
    <s v="NonMedia"/>
    <s v="Incremental"/>
    <m/>
    <m/>
    <s v="Event_int_LB_Event_peak_1"/>
    <e v="#N/A"/>
    <x v="6"/>
    <s v=" DTC"/>
    <d v="2021-04-06T00:00:00"/>
    <x v="0"/>
    <s v="Pre"/>
    <n v="0"/>
  </r>
  <r>
    <s v="NonMedia"/>
    <s v="Incremental"/>
    <m/>
    <m/>
    <s v="Event_int_LB_Event_peak_1"/>
    <e v="#N/A"/>
    <x v="6"/>
    <s v=" DTC"/>
    <d v="2021-04-07T00:00:00"/>
    <x v="0"/>
    <s v="Pre"/>
    <n v="0"/>
  </r>
  <r>
    <s v="NonMedia"/>
    <s v="Incremental"/>
    <m/>
    <m/>
    <s v="Event_int_LB_Event_peak_1"/>
    <e v="#N/A"/>
    <x v="6"/>
    <s v=" DTC"/>
    <d v="2021-04-08T00:00:00"/>
    <x v="0"/>
    <s v="Pre"/>
    <n v="0"/>
  </r>
  <r>
    <s v="NonMedia"/>
    <s v="Incremental"/>
    <m/>
    <m/>
    <s v="Event_int_LB_Event_peak_1"/>
    <e v="#N/A"/>
    <x v="6"/>
    <s v=" DTC"/>
    <d v="2021-04-09T00:00:00"/>
    <x v="0"/>
    <s v="Pre"/>
    <n v="0"/>
  </r>
  <r>
    <s v="NonMedia"/>
    <s v="Incremental"/>
    <m/>
    <m/>
    <s v="Event_int_LB_Event_peak_1"/>
    <e v="#N/A"/>
    <x v="6"/>
    <s v=" DTC"/>
    <d v="2021-04-10T00:00:00"/>
    <x v="0"/>
    <s v="Pre"/>
    <n v="0"/>
  </r>
  <r>
    <s v="NonMedia"/>
    <s v="Incremental"/>
    <m/>
    <m/>
    <s v="Event_int_LB_Event_peak_1"/>
    <e v="#N/A"/>
    <x v="6"/>
    <s v=" DTC"/>
    <d v="2021-04-11T00:00:00"/>
    <x v="0"/>
    <s v="Pre"/>
    <n v="0"/>
  </r>
  <r>
    <s v="NonMedia"/>
    <s v="Incremental"/>
    <m/>
    <m/>
    <s v="Event_int_LB_Event_peak_1"/>
    <e v="#N/A"/>
    <x v="6"/>
    <s v=" DTC"/>
    <d v="2021-04-12T00:00:00"/>
    <x v="0"/>
    <s v="Pre"/>
    <n v="0"/>
  </r>
  <r>
    <s v="NonMedia"/>
    <s v="Incremental"/>
    <m/>
    <m/>
    <s v="Event_int_LB_Event_peak_1"/>
    <e v="#N/A"/>
    <x v="6"/>
    <s v=" DTC"/>
    <d v="2021-04-13T00:00:00"/>
    <x v="0"/>
    <s v="Pre"/>
    <n v="0"/>
  </r>
  <r>
    <s v="NonMedia"/>
    <s v="Incremental"/>
    <m/>
    <m/>
    <s v="Event_int_LB_Event_peak_1"/>
    <e v="#N/A"/>
    <x v="6"/>
    <s v=" DTC"/>
    <d v="2021-04-14T00:00:00"/>
    <x v="0"/>
    <s v="Pre"/>
    <n v="0"/>
  </r>
  <r>
    <s v="NonMedia"/>
    <s v="Incremental"/>
    <m/>
    <m/>
    <s v="Event_int_LB_Event_peak_1"/>
    <e v="#N/A"/>
    <x v="6"/>
    <s v=" DTC"/>
    <d v="2021-04-15T00:00:00"/>
    <x v="0"/>
    <s v="Pre"/>
    <n v="0"/>
  </r>
  <r>
    <s v="NonMedia"/>
    <s v="Incremental"/>
    <m/>
    <m/>
    <s v="Event_int_LB_Event_peak_1"/>
    <e v="#N/A"/>
    <x v="6"/>
    <s v=" DTC"/>
    <d v="2021-04-16T00:00:00"/>
    <x v="0"/>
    <s v="Pre"/>
    <n v="0"/>
  </r>
  <r>
    <s v="NonMedia"/>
    <s v="Incremental"/>
    <m/>
    <m/>
    <s v="Event_int_LB_Event_peak_1"/>
    <e v="#N/A"/>
    <x v="6"/>
    <s v=" DTC"/>
    <d v="2021-04-17T00:00:00"/>
    <x v="0"/>
    <s v="Pre"/>
    <n v="0"/>
  </r>
  <r>
    <s v="NonMedia"/>
    <s v="Incremental"/>
    <m/>
    <m/>
    <s v="Event_int_LB_Event_peak_1"/>
    <e v="#N/A"/>
    <x v="6"/>
    <s v=" DTC"/>
    <d v="2021-04-18T00:00:00"/>
    <x v="0"/>
    <s v="Pre"/>
    <n v="11474.015391299999"/>
  </r>
  <r>
    <s v="NonMedia"/>
    <s v="Incremental"/>
    <m/>
    <m/>
    <s v="Event_int_LB_Event_peak_1"/>
    <e v="#N/A"/>
    <x v="6"/>
    <s v=" DTC"/>
    <d v="2021-04-19T00:00:00"/>
    <x v="0"/>
    <s v="Pre"/>
    <n v="0"/>
  </r>
  <r>
    <s v="NonMedia"/>
    <s v="Incremental"/>
    <m/>
    <m/>
    <s v="Event_int_LB_Event_peak_1"/>
    <e v="#N/A"/>
    <x v="6"/>
    <s v=" DTC"/>
    <d v="2021-04-20T00:00:00"/>
    <x v="0"/>
    <s v="Pre"/>
    <n v="0"/>
  </r>
  <r>
    <s v="NonMedia"/>
    <s v="Incremental"/>
    <m/>
    <m/>
    <s v="Event_int_LB_Event_peak_1"/>
    <e v="#N/A"/>
    <x v="6"/>
    <s v=" DTC"/>
    <d v="2021-04-21T00:00:00"/>
    <x v="0"/>
    <s v="Pre"/>
    <n v="0"/>
  </r>
  <r>
    <s v="NonMedia"/>
    <s v="Incremental"/>
    <m/>
    <m/>
    <s v="Event_int_LB_Event_peak_1"/>
    <e v="#N/A"/>
    <x v="6"/>
    <s v=" DTC"/>
    <d v="2021-04-22T00:00:00"/>
    <x v="0"/>
    <s v="Pre"/>
    <n v="0"/>
  </r>
  <r>
    <s v="NonMedia"/>
    <s v="Incremental"/>
    <m/>
    <m/>
    <s v="Event_int_LB_Event_peak_1"/>
    <e v="#N/A"/>
    <x v="6"/>
    <s v=" DTC"/>
    <d v="2021-04-23T00:00:00"/>
    <x v="0"/>
    <s v="Pre"/>
    <n v="0"/>
  </r>
  <r>
    <s v="NonMedia"/>
    <s v="Incremental"/>
    <m/>
    <m/>
    <s v="Event_int_LB_Event_peak_1"/>
    <e v="#N/A"/>
    <x v="6"/>
    <s v=" DTC"/>
    <d v="2021-04-24T00:00:00"/>
    <x v="0"/>
    <s v="Pre"/>
    <n v="0"/>
  </r>
  <r>
    <s v="NonMedia"/>
    <s v="Incremental"/>
    <m/>
    <m/>
    <s v="Event_int_LB_Event_peak_1"/>
    <e v="#N/A"/>
    <x v="6"/>
    <s v=" DTC"/>
    <d v="2021-04-25T00:00:00"/>
    <x v="0"/>
    <s v="Pre"/>
    <n v="0"/>
  </r>
  <r>
    <s v="NonMedia"/>
    <s v="Incremental"/>
    <m/>
    <m/>
    <s v="Event_int_LB_Event_peak_1"/>
    <e v="#N/A"/>
    <x v="6"/>
    <s v=" DTC"/>
    <d v="2021-04-26T00:00:00"/>
    <x v="0"/>
    <s v="Pre"/>
    <n v="0"/>
  </r>
  <r>
    <s v="NonMedia"/>
    <s v="Incremental"/>
    <m/>
    <m/>
    <s v="Event_int_LB_Event_peak_1"/>
    <e v="#N/A"/>
    <x v="6"/>
    <s v=" DTC"/>
    <d v="2021-04-27T00:00:00"/>
    <x v="1"/>
    <s v="Post"/>
    <n v="0"/>
  </r>
  <r>
    <s v="NonMedia"/>
    <s v="Incremental"/>
    <m/>
    <m/>
    <s v="Event_int_LB_Event_peak_1"/>
    <e v="#N/A"/>
    <x v="6"/>
    <s v=" DTC"/>
    <d v="2021-04-28T00:00:00"/>
    <x v="1"/>
    <s v="Post"/>
    <n v="0"/>
  </r>
  <r>
    <s v="NonMedia"/>
    <s v="Incremental"/>
    <m/>
    <m/>
    <s v="Event_int_LB_Event_peak_1"/>
    <e v="#N/A"/>
    <x v="6"/>
    <s v=" DTC"/>
    <d v="2021-04-29T00:00:00"/>
    <x v="1"/>
    <s v="Post"/>
    <n v="0"/>
  </r>
  <r>
    <s v="NonMedia"/>
    <s v="Incremental"/>
    <m/>
    <m/>
    <s v="Event_int_LB_Event_peak_1"/>
    <e v="#N/A"/>
    <x v="6"/>
    <s v=" DTC"/>
    <d v="2021-04-30T00:00:00"/>
    <x v="1"/>
    <s v="Post"/>
    <n v="0"/>
  </r>
  <r>
    <s v="NonMedia"/>
    <s v="Incremental"/>
    <m/>
    <m/>
    <s v="Event_int_LB_Event_peak_1"/>
    <e v="#N/A"/>
    <x v="6"/>
    <s v=" DTC"/>
    <d v="2021-05-01T00:00:00"/>
    <x v="1"/>
    <s v="Post"/>
    <n v="0"/>
  </r>
  <r>
    <s v="NonMedia"/>
    <s v="Incremental"/>
    <m/>
    <m/>
    <s v="Event_int_LB_Event_peak_1"/>
    <e v="#N/A"/>
    <x v="6"/>
    <s v=" DTC"/>
    <d v="2021-05-02T00:00:00"/>
    <x v="1"/>
    <s v="Post"/>
    <n v="0"/>
  </r>
  <r>
    <s v="NonMedia"/>
    <s v="Incremental"/>
    <m/>
    <m/>
    <s v="Event_int_LB_Event_peak_1"/>
    <e v="#N/A"/>
    <x v="6"/>
    <s v=" DTC"/>
    <d v="2021-05-03T00:00:00"/>
    <x v="1"/>
    <s v="Post"/>
    <n v="0"/>
  </r>
  <r>
    <s v="NonMedia"/>
    <s v="Incremental"/>
    <m/>
    <m/>
    <s v="Event_int_LB_Event_peak_1"/>
    <e v="#N/A"/>
    <x v="6"/>
    <s v=" DTC"/>
    <d v="2021-05-04T00:00:00"/>
    <x v="1"/>
    <s v="Post"/>
    <n v="0"/>
  </r>
  <r>
    <s v="NonMedia"/>
    <s v="Incremental"/>
    <m/>
    <m/>
    <s v="Event_int_LB_Event_peak_1"/>
    <e v="#N/A"/>
    <x v="6"/>
    <s v=" DTC"/>
    <d v="2021-05-05T00:00:00"/>
    <x v="1"/>
    <s v="Post"/>
    <n v="0"/>
  </r>
  <r>
    <s v="NonMedia"/>
    <s v="Incremental"/>
    <m/>
    <m/>
    <s v="Event_int_LB_Event_peak_1"/>
    <e v="#N/A"/>
    <x v="6"/>
    <s v=" DTC"/>
    <d v="2021-05-06T00:00:00"/>
    <x v="1"/>
    <s v="Post"/>
    <n v="0"/>
  </r>
  <r>
    <s v="NonMedia"/>
    <s v="Incremental"/>
    <m/>
    <m/>
    <s v="Event_int_LB_Event_peak_1"/>
    <e v="#N/A"/>
    <x v="6"/>
    <s v=" DTC"/>
    <d v="2021-05-07T00:00:00"/>
    <x v="1"/>
    <s v="Post"/>
    <n v="0"/>
  </r>
  <r>
    <s v="NonMedia"/>
    <s v="Incremental"/>
    <m/>
    <m/>
    <s v="Event_int_LB_Event_peak_1"/>
    <e v="#N/A"/>
    <x v="6"/>
    <s v=" DTC"/>
    <d v="2021-05-08T00:00:00"/>
    <x v="1"/>
    <s v="Post"/>
    <n v="0"/>
  </r>
  <r>
    <s v="NonMedia"/>
    <s v="Incremental"/>
    <m/>
    <m/>
    <s v="Event_int_LB_Event_peak_1"/>
    <e v="#N/A"/>
    <x v="6"/>
    <s v=" DTC"/>
    <d v="2021-05-09T00:00:00"/>
    <x v="1"/>
    <s v="Post"/>
    <n v="0"/>
  </r>
  <r>
    <s v="NonMedia"/>
    <s v="Incremental"/>
    <m/>
    <m/>
    <s v="Event_int_LB_Event_peak_1"/>
    <e v="#N/A"/>
    <x v="6"/>
    <s v=" DTC"/>
    <d v="2021-05-10T00:00:00"/>
    <x v="1"/>
    <s v="Post"/>
    <n v="0"/>
  </r>
  <r>
    <s v="NonMedia"/>
    <s v="Incremental"/>
    <m/>
    <m/>
    <s v="Event_int_LB_Event_peak_1"/>
    <e v="#N/A"/>
    <x v="6"/>
    <s v=" DTC"/>
    <d v="2021-05-11T00:00:00"/>
    <x v="1"/>
    <s v="Post"/>
    <n v="0"/>
  </r>
  <r>
    <s v="NonMedia"/>
    <s v="Incremental"/>
    <m/>
    <m/>
    <s v="Event_int_LB_Event_peak_1"/>
    <e v="#N/A"/>
    <x v="6"/>
    <s v=" DTC"/>
    <d v="2021-05-12T00:00:00"/>
    <x v="1"/>
    <s v="Post"/>
    <n v="0"/>
  </r>
  <r>
    <s v="NonMedia"/>
    <s v="Incremental"/>
    <m/>
    <m/>
    <s v="Event_int_LB_Event_peak_1"/>
    <e v="#N/A"/>
    <x v="6"/>
    <s v=" DTC"/>
    <d v="2021-05-13T00:00:00"/>
    <x v="1"/>
    <s v="Post"/>
    <n v="0"/>
  </r>
  <r>
    <s v="NonMedia"/>
    <s v="Incremental"/>
    <m/>
    <m/>
    <s v="Event_int_LB_Event_peak_1"/>
    <e v="#N/A"/>
    <x v="6"/>
    <s v=" DTC"/>
    <d v="2021-05-14T00:00:00"/>
    <x v="1"/>
    <s v="Post"/>
    <n v="0"/>
  </r>
  <r>
    <s v="NonMedia"/>
    <s v="Incremental"/>
    <m/>
    <m/>
    <s v="Event_int_LB_Event_peak_1"/>
    <e v="#N/A"/>
    <x v="6"/>
    <s v=" DTC"/>
    <d v="2021-05-15T00:00:00"/>
    <x v="1"/>
    <s v="Post"/>
    <n v="0"/>
  </r>
  <r>
    <s v="NonMedia"/>
    <s v="Incremental"/>
    <m/>
    <m/>
    <s v="Event_int_LB_Event_peak_1"/>
    <e v="#N/A"/>
    <x v="6"/>
    <s v=" DTC"/>
    <d v="2021-05-16T00:00:00"/>
    <x v="1"/>
    <s v="Post"/>
    <n v="0"/>
  </r>
  <r>
    <s v="NonMedia"/>
    <s v="Incremental"/>
    <m/>
    <m/>
    <s v="Event_int_LB_Event_peak_1"/>
    <e v="#N/A"/>
    <x v="6"/>
    <s v=" DTC"/>
    <d v="2021-05-17T00:00:00"/>
    <x v="1"/>
    <s v="Post"/>
    <n v="0"/>
  </r>
  <r>
    <s v="NonMedia"/>
    <s v="Incremental"/>
    <m/>
    <m/>
    <s v="Event_int_LB_Event_peak_1"/>
    <e v="#N/A"/>
    <x v="6"/>
    <s v=" DTC"/>
    <d v="2021-05-18T00:00:00"/>
    <x v="1"/>
    <s v="Post"/>
    <n v="0"/>
  </r>
  <r>
    <s v="NonMedia"/>
    <s v="Incremental"/>
    <m/>
    <m/>
    <s v="Event_int_LB_Event_peak_1"/>
    <e v="#N/A"/>
    <x v="6"/>
    <s v=" DTC"/>
    <d v="2021-05-19T00:00:00"/>
    <x v="1"/>
    <s v="Post"/>
    <n v="0"/>
  </r>
  <r>
    <s v="NonMedia"/>
    <s v="Incremental"/>
    <m/>
    <m/>
    <s v="Event_int_LB_Event_peak_1"/>
    <e v="#N/A"/>
    <x v="6"/>
    <s v=" DTC"/>
    <d v="2021-05-20T00:00:00"/>
    <x v="1"/>
    <s v="Post"/>
    <n v="0"/>
  </r>
  <r>
    <s v="NonMedia"/>
    <s v="Incremental"/>
    <m/>
    <m/>
    <s v="Event_int_LB_Event_peak_1"/>
    <e v="#N/A"/>
    <x v="6"/>
    <s v=" DTC"/>
    <d v="2021-05-21T00:00:00"/>
    <x v="1"/>
    <s v="Post"/>
    <n v="0"/>
  </r>
  <r>
    <s v="NonMedia"/>
    <s v="Incremental"/>
    <m/>
    <m/>
    <s v="Event_int_LB_Event_peak_1"/>
    <e v="#N/A"/>
    <x v="6"/>
    <s v=" DTC"/>
    <d v="2021-05-22T00:00:00"/>
    <x v="1"/>
    <s v="Post"/>
    <n v="0"/>
  </r>
  <r>
    <s v="NonMedia"/>
    <s v="Incremental"/>
    <m/>
    <m/>
    <s v="Event_int_LB_Event_peak_1"/>
    <e v="#N/A"/>
    <x v="6"/>
    <s v=" DTC"/>
    <d v="2021-05-23T00:00:00"/>
    <x v="1"/>
    <s v="Post"/>
    <n v="0"/>
  </r>
  <r>
    <s v="NonMedia"/>
    <s v="Incremental"/>
    <m/>
    <m/>
    <s v="Event_int_LB_Event_peak_1"/>
    <e v="#N/A"/>
    <x v="6"/>
    <s v=" DTC"/>
    <d v="2021-05-24T00:00:00"/>
    <x v="1"/>
    <s v="Post"/>
    <n v="0"/>
  </r>
  <r>
    <s v="NonMedia"/>
    <s v="Incremental"/>
    <m/>
    <m/>
    <s v="Event_int_LB_Event_peak_1"/>
    <e v="#N/A"/>
    <x v="6"/>
    <s v=" DTC"/>
    <d v="2021-05-25T00:00:00"/>
    <x v="1"/>
    <s v="Post"/>
    <n v="0"/>
  </r>
  <r>
    <s v="NonMedia"/>
    <s v="Incremental"/>
    <m/>
    <m/>
    <s v="Event_int_LB_Event_peak_1"/>
    <e v="#N/A"/>
    <x v="6"/>
    <s v=" DTC"/>
    <d v="2021-05-26T00:00:00"/>
    <x v="1"/>
    <s v="Post"/>
    <n v="0"/>
  </r>
  <r>
    <s v="NonMedia"/>
    <s v="Incremental"/>
    <m/>
    <m/>
    <s v="Event_int_LB_Event_peak_1"/>
    <e v="#N/A"/>
    <x v="6"/>
    <s v=" DTC"/>
    <d v="2021-05-27T00:00:00"/>
    <x v="1"/>
    <s v="Post"/>
    <n v="0"/>
  </r>
  <r>
    <s v="NonMedia"/>
    <s v="Incremental"/>
    <m/>
    <m/>
    <s v="Event_int_LB_Event_peak_1"/>
    <e v="#N/A"/>
    <x v="6"/>
    <s v=" DTC"/>
    <d v="2021-05-28T00:00:00"/>
    <x v="1"/>
    <s v="Post"/>
    <n v="0"/>
  </r>
  <r>
    <s v="NonMedia"/>
    <s v="Incremental"/>
    <m/>
    <m/>
    <s v="Event_int_LB_Event_peak_1"/>
    <e v="#N/A"/>
    <x v="6"/>
    <s v=" DTC"/>
    <d v="2021-05-29T00:00:00"/>
    <x v="1"/>
    <s v="Post"/>
    <n v="0"/>
  </r>
  <r>
    <s v="NonMedia"/>
    <s v="Incremental"/>
    <m/>
    <m/>
    <s v="Event_int_LB_Event_peak_1"/>
    <e v="#N/A"/>
    <x v="6"/>
    <s v=" DTC"/>
    <d v="2021-05-30T00:00:00"/>
    <x v="1"/>
    <s v="Post"/>
    <n v="0"/>
  </r>
  <r>
    <s v="NonMedia"/>
    <s v="Incremental"/>
    <m/>
    <m/>
    <s v="Event_int_LB_Event_peak_1"/>
    <e v="#N/A"/>
    <x v="6"/>
    <s v=" DTC"/>
    <d v="2021-05-31T00:00:00"/>
    <x v="1"/>
    <s v="Post"/>
    <n v="0"/>
  </r>
  <r>
    <s v="NonMedia"/>
    <s v="Incremental"/>
    <m/>
    <m/>
    <s v="Event_int_LB_Event_peak_1"/>
    <e v="#N/A"/>
    <x v="6"/>
    <s v=" DTC"/>
    <d v="2021-06-01T00:00:00"/>
    <x v="1"/>
    <s v="Post"/>
    <n v="0"/>
  </r>
  <r>
    <s v="NonMedia"/>
    <s v="Incremental"/>
    <m/>
    <m/>
    <s v="Event_int_LB_Event_peak_1"/>
    <e v="#N/A"/>
    <x v="6"/>
    <s v=" DTC"/>
    <d v="2021-06-02T00:00:00"/>
    <x v="1"/>
    <s v="Post"/>
    <n v="0"/>
  </r>
  <r>
    <s v="NonMedia"/>
    <s v="Incremental"/>
    <m/>
    <m/>
    <s v="Event_int_LB_Event_peak_1"/>
    <e v="#N/A"/>
    <x v="6"/>
    <s v=" DTC"/>
    <d v="2021-06-03T00:00:00"/>
    <x v="1"/>
    <s v="Post"/>
    <n v="0"/>
  </r>
  <r>
    <s v="NonMedia"/>
    <s v="Incremental"/>
    <m/>
    <m/>
    <s v="Event_int_LB_Event_peak_1"/>
    <e v="#N/A"/>
    <x v="6"/>
    <s v=" DTC"/>
    <d v="2021-06-04T00:00:00"/>
    <x v="1"/>
    <s v="Post"/>
    <n v="0"/>
  </r>
  <r>
    <s v="NonMedia"/>
    <s v="Incremental"/>
    <m/>
    <m/>
    <s v="Event_int_LB_Event_peak_1"/>
    <e v="#N/A"/>
    <x v="6"/>
    <s v=" DTC"/>
    <d v="2021-06-05T00:00:00"/>
    <x v="1"/>
    <s v="Post"/>
    <n v="0"/>
  </r>
  <r>
    <s v="NonMedia"/>
    <s v="Incremental"/>
    <m/>
    <m/>
    <s v="Event_int_LB_Event_peak_1"/>
    <e v="#N/A"/>
    <x v="6"/>
    <s v=" DTC"/>
    <d v="2021-06-06T00:00:00"/>
    <x v="1"/>
    <s v="Post"/>
    <n v="0"/>
  </r>
  <r>
    <s v="NonMedia"/>
    <s v="Incremental"/>
    <m/>
    <m/>
    <s v="Event_int_LB_Event_peak_1"/>
    <e v="#N/A"/>
    <x v="6"/>
    <s v=" DTC"/>
    <d v="2021-06-07T00:00:00"/>
    <x v="1"/>
    <s v="Post"/>
    <n v="0"/>
  </r>
  <r>
    <s v="NonMedia"/>
    <s v="Incremental"/>
    <m/>
    <m/>
    <s v="Event_int_LB_Event_peak_1"/>
    <e v="#N/A"/>
    <x v="6"/>
    <s v=" DTC"/>
    <d v="2021-06-08T00:00:00"/>
    <x v="1"/>
    <s v="Post"/>
    <n v="0"/>
  </r>
  <r>
    <s v="NonMedia"/>
    <s v="Incremental"/>
    <m/>
    <m/>
    <s v="Event_int_LB_Event_peak_1"/>
    <e v="#N/A"/>
    <x v="6"/>
    <s v=" DTC"/>
    <d v="2021-06-09T00:00:00"/>
    <x v="1"/>
    <s v="Post"/>
    <n v="0"/>
  </r>
  <r>
    <s v="NonMedia"/>
    <s v="Incremental"/>
    <m/>
    <m/>
    <s v="Event_int_LB_Event_peak_1"/>
    <e v="#N/A"/>
    <x v="6"/>
    <s v=" DTC"/>
    <d v="2021-06-10T00:00:00"/>
    <x v="1"/>
    <s v="Post"/>
    <n v="0"/>
  </r>
  <r>
    <s v="NonMedia"/>
    <s v="Incremental"/>
    <m/>
    <m/>
    <s v="Event_int_LB_Event_peak_1"/>
    <e v="#N/A"/>
    <x v="6"/>
    <s v=" DTC"/>
    <d v="2021-06-11T00:00:00"/>
    <x v="1"/>
    <s v="Post"/>
    <n v="0"/>
  </r>
  <r>
    <s v="NonMedia"/>
    <s v="Incremental"/>
    <m/>
    <m/>
    <s v="Event_int_LB_Event_peak_1"/>
    <e v="#N/A"/>
    <x v="6"/>
    <s v=" DTC"/>
    <d v="2021-06-12T00:00:00"/>
    <x v="1"/>
    <s v="Post"/>
    <n v="0"/>
  </r>
  <r>
    <s v="NonMedia"/>
    <s v="Incremental"/>
    <m/>
    <m/>
    <s v="Event_int_LB_Event_peak_1"/>
    <e v="#N/A"/>
    <x v="6"/>
    <s v=" DTC"/>
    <d v="2021-06-13T00:00:00"/>
    <x v="1"/>
    <s v="Post"/>
    <n v="0"/>
  </r>
  <r>
    <s v="NonMedia"/>
    <s v="Incremental"/>
    <m/>
    <m/>
    <s v="Event_int_LB_Event_peak_1"/>
    <e v="#N/A"/>
    <x v="6"/>
    <s v=" DTC"/>
    <d v="2021-06-14T00:00:00"/>
    <x v="1"/>
    <s v="Post"/>
    <n v="0"/>
  </r>
  <r>
    <s v="NonMedia"/>
    <s v="Incremental"/>
    <m/>
    <m/>
    <s v="Event_int_LB_Event_peak_1"/>
    <e v="#N/A"/>
    <x v="6"/>
    <s v=" DTC"/>
    <d v="2021-06-15T00:00:00"/>
    <x v="1"/>
    <s v="Post"/>
    <n v="0"/>
  </r>
  <r>
    <s v="NonMedia"/>
    <s v="Incremental"/>
    <m/>
    <m/>
    <s v="Event_int_LB_Event_peak_1"/>
    <e v="#N/A"/>
    <x v="6"/>
    <s v=" DTC"/>
    <d v="2021-06-16T00:00:00"/>
    <x v="1"/>
    <s v="Post"/>
    <n v="0"/>
  </r>
  <r>
    <s v="NonMedia"/>
    <s v="Incremental"/>
    <m/>
    <m/>
    <s v="Event_int_LB_Event_peak_1"/>
    <e v="#N/A"/>
    <x v="6"/>
    <s v=" DTC"/>
    <d v="2021-06-17T00:00:00"/>
    <x v="1"/>
    <s v="Post"/>
    <n v="0"/>
  </r>
  <r>
    <s v="NonMedia"/>
    <s v="Incremental"/>
    <m/>
    <m/>
    <s v="Event_int_LB_Event_peak_1"/>
    <e v="#N/A"/>
    <x v="6"/>
    <s v=" DTC"/>
    <d v="2021-06-18T00:00:00"/>
    <x v="1"/>
    <s v="Post"/>
    <n v="0"/>
  </r>
  <r>
    <s v="NonMedia"/>
    <s v="Incremental"/>
    <m/>
    <m/>
    <s v="Event_int_LB_Event_peak_1"/>
    <e v="#N/A"/>
    <x v="6"/>
    <s v=" DTC"/>
    <d v="2021-06-19T00:00:00"/>
    <x v="1"/>
    <s v="Post"/>
    <n v="0"/>
  </r>
  <r>
    <s v="NonMedia"/>
    <s v="Incremental"/>
    <m/>
    <m/>
    <s v="Event_int_LB_Event_peak_1"/>
    <e v="#N/A"/>
    <x v="6"/>
    <s v=" DTC"/>
    <d v="2021-06-20T00:00:00"/>
    <x v="1"/>
    <s v="Post"/>
    <n v="0"/>
  </r>
  <r>
    <s v="NonMedia"/>
    <s v="Incremental"/>
    <m/>
    <m/>
    <s v="Event_int_LB_Event_peak_1"/>
    <e v="#N/A"/>
    <x v="6"/>
    <s v=" DTC"/>
    <d v="2021-06-21T00:00:00"/>
    <x v="1"/>
    <s v="Post"/>
    <n v="0"/>
  </r>
  <r>
    <s v="NonMedia"/>
    <s v="Incremental"/>
    <m/>
    <m/>
    <s v="Event_int_LB_Event_peak_1"/>
    <e v="#N/A"/>
    <x v="6"/>
    <s v=" DTC"/>
    <d v="2021-06-22T00:00:00"/>
    <x v="1"/>
    <s v="Post"/>
    <n v="0"/>
  </r>
  <r>
    <s v="NonMedia"/>
    <s v="Incremental"/>
    <m/>
    <m/>
    <s v="Event_int_LB_Event_peak_1"/>
    <e v="#N/A"/>
    <x v="6"/>
    <s v=" DTC"/>
    <d v="2021-06-23T00:00:00"/>
    <x v="1"/>
    <n v="0"/>
    <n v="0"/>
  </r>
  <r>
    <s v="NonMedia"/>
    <s v="Incremental"/>
    <m/>
    <m/>
    <s v="Event_int_LB_Event_peak_1"/>
    <e v="#N/A"/>
    <x v="6"/>
    <s v=" DTC"/>
    <d v="2021-06-24T00:00:00"/>
    <x v="1"/>
    <n v="0"/>
    <n v="0"/>
  </r>
  <r>
    <s v="NonMedia"/>
    <s v="Incremental"/>
    <m/>
    <m/>
    <s v="Event_int_LB_Event_peak_1"/>
    <e v="#N/A"/>
    <x v="6"/>
    <s v=" DTC"/>
    <d v="2021-06-25T00:00:00"/>
    <x v="1"/>
    <n v="0"/>
    <n v="0"/>
  </r>
  <r>
    <s v="NonMedia"/>
    <s v="Incremental"/>
    <m/>
    <m/>
    <s v="Event_int_LB_Event_peak_1"/>
    <e v="#N/A"/>
    <x v="6"/>
    <s v=" DTC"/>
    <d v="2021-06-26T00:00:00"/>
    <x v="1"/>
    <n v="0"/>
    <n v="0"/>
  </r>
  <r>
    <s v="NonMedia"/>
    <s v="Incremental"/>
    <m/>
    <m/>
    <s v="Event_int_LB_Event_peak_1"/>
    <e v="#N/A"/>
    <x v="6"/>
    <s v=" DTC"/>
    <d v="2021-06-27T00:00:00"/>
    <x v="1"/>
    <n v="0"/>
    <n v="0"/>
  </r>
  <r>
    <s v="NonMedia"/>
    <s v="Incremental"/>
    <m/>
    <m/>
    <s v="Event_int_LB_Event_peak_1"/>
    <e v="#N/A"/>
    <x v="6"/>
    <s v=" DTC"/>
    <d v="2021-06-28T00:00:00"/>
    <x v="1"/>
    <n v="0"/>
    <n v="0"/>
  </r>
  <r>
    <s v="NonMedia"/>
    <s v="Incremental"/>
    <m/>
    <m/>
    <s v="Event_int_LB_Event_peak_1"/>
    <e v="#N/A"/>
    <x v="6"/>
    <s v=" DTC"/>
    <d v="2021-06-29T00:00:00"/>
    <x v="1"/>
    <n v="0"/>
    <n v="0"/>
  </r>
  <r>
    <s v="NonMedia"/>
    <s v="Incremental"/>
    <m/>
    <m/>
    <s v="Event_int_LB_Event_peak_1"/>
    <e v="#N/A"/>
    <x v="6"/>
    <s v=" DTC"/>
    <d v="2021-06-30T00:00:00"/>
    <x v="1"/>
    <n v="0"/>
    <n v="0"/>
  </r>
  <r>
    <s v="NonMedia"/>
    <s v="Incremental"/>
    <m/>
    <m/>
    <s v="Event_int_LB_Event_peak_1"/>
    <e v="#N/A"/>
    <x v="6"/>
    <s v=" DTC"/>
    <d v="2021-07-01T00:00:00"/>
    <x v="1"/>
    <n v="0"/>
    <n v="0"/>
  </r>
  <r>
    <s v="NonMedia"/>
    <s v="Incremental"/>
    <m/>
    <m/>
    <s v="Event_int_LB_Event_peak_1"/>
    <e v="#N/A"/>
    <x v="6"/>
    <s v=" DTC"/>
    <d v="2021-07-02T00:00:00"/>
    <x v="1"/>
    <n v="0"/>
    <n v="0"/>
  </r>
  <r>
    <s v="NonMedia"/>
    <s v="Incremental"/>
    <m/>
    <m/>
    <s v="Event_int_LB_Event_peak_1"/>
    <e v="#N/A"/>
    <x v="6"/>
    <s v=" DTC"/>
    <d v="2021-07-03T00:00:00"/>
    <x v="1"/>
    <n v="0"/>
    <n v="0"/>
  </r>
  <r>
    <s v="NonMedia"/>
    <s v="Incremental"/>
    <m/>
    <m/>
    <s v="Event_int_LB_Event_peak_1"/>
    <e v="#N/A"/>
    <x v="6"/>
    <s v=" DTC"/>
    <d v="2021-07-04T00:00:00"/>
    <x v="1"/>
    <n v="0"/>
    <n v="0"/>
  </r>
  <r>
    <s v="NonMedia"/>
    <s v="Incremental"/>
    <m/>
    <m/>
    <s v="Event_int_LB_Event_peak_1"/>
    <e v="#N/A"/>
    <x v="6"/>
    <s v=" DTC"/>
    <d v="2021-07-05T00:00:00"/>
    <x v="1"/>
    <n v="0"/>
    <n v="0"/>
  </r>
  <r>
    <s v="NonMedia"/>
    <s v="Incremental"/>
    <m/>
    <m/>
    <s v="Event_int_LB_Event_peak_1"/>
    <e v="#N/A"/>
    <x v="6"/>
    <s v=" DTC"/>
    <d v="2021-07-06T00:00:00"/>
    <x v="1"/>
    <n v="0"/>
    <n v="0"/>
  </r>
  <r>
    <s v="NonMedia"/>
    <s v="Incremental"/>
    <m/>
    <m/>
    <s v="Event_int_LB_Event_peak_1"/>
    <e v="#N/A"/>
    <x v="6"/>
    <s v=" DTC"/>
    <d v="2021-07-07T00:00:00"/>
    <x v="1"/>
    <n v="0"/>
    <n v="0"/>
  </r>
  <r>
    <s v="NonMedia"/>
    <s v="Incremental"/>
    <m/>
    <m/>
    <s v="Event_int_LB_Event_peak_1"/>
    <e v="#N/A"/>
    <x v="6"/>
    <s v=" DTC"/>
    <d v="2021-07-08T00:00:00"/>
    <x v="1"/>
    <n v="0"/>
    <n v="0"/>
  </r>
  <r>
    <s v="NonMedia"/>
    <s v="Incremental"/>
    <m/>
    <m/>
    <s v="Event_int_LB_Event_peak_1"/>
    <e v="#N/A"/>
    <x v="6"/>
    <s v=" DTC"/>
    <d v="2021-07-09T00:00:00"/>
    <x v="1"/>
    <n v="0"/>
    <n v="0"/>
  </r>
  <r>
    <s v="NonMedia"/>
    <s v="Incremental"/>
    <m/>
    <m/>
    <s v="Event_int_LB_Event_peak_1"/>
    <e v="#N/A"/>
    <x v="6"/>
    <s v=" DTC"/>
    <d v="2021-07-10T00:00:00"/>
    <x v="1"/>
    <n v="0"/>
    <n v="0"/>
  </r>
  <r>
    <s v="NonMedia"/>
    <s v="Incremental"/>
    <m/>
    <m/>
    <s v="Event_int_LB_Event_peak_1"/>
    <e v="#N/A"/>
    <x v="6"/>
    <s v=" DTC"/>
    <d v="2021-07-11T00:00:00"/>
    <x v="1"/>
    <n v="0"/>
    <n v="0"/>
  </r>
  <r>
    <s v="NonMedia"/>
    <s v="Incremental"/>
    <m/>
    <m/>
    <s v="Event_int_LB_Event_peak_1"/>
    <e v="#N/A"/>
    <x v="6"/>
    <s v=" DTC"/>
    <d v="2021-07-12T00:00:00"/>
    <x v="1"/>
    <n v="0"/>
    <n v="0"/>
  </r>
  <r>
    <s v="NonMedia"/>
    <s v="Incremental"/>
    <m/>
    <m/>
    <s v="Event_int_LB_Event_peak_1"/>
    <e v="#N/A"/>
    <x v="6"/>
    <s v=" DTC"/>
    <d v="2021-07-13T00:00:00"/>
    <x v="1"/>
    <n v="0"/>
    <n v="0"/>
  </r>
  <r>
    <s v="NonMedia"/>
    <s v="Incremental"/>
    <m/>
    <m/>
    <s v="Event_int_LB_Event_peak_1"/>
    <e v="#N/A"/>
    <x v="6"/>
    <s v=" DTC"/>
    <d v="2021-07-14T00:00:00"/>
    <x v="1"/>
    <n v="0"/>
    <n v="0"/>
  </r>
  <r>
    <s v="NonMedia"/>
    <s v="Incremental"/>
    <m/>
    <m/>
    <s v="Event_int_LB_Event_peak_1"/>
    <e v="#N/A"/>
    <x v="6"/>
    <s v=" DTC"/>
    <d v="2021-07-15T00:00:00"/>
    <x v="1"/>
    <n v="0"/>
    <n v="0"/>
  </r>
  <r>
    <s v="NonMedia"/>
    <s v="Incremental"/>
    <m/>
    <m/>
    <s v="Event_int_LB_Event_peak_1"/>
    <e v="#N/A"/>
    <x v="6"/>
    <s v=" DTC"/>
    <d v="2021-07-16T00:00:00"/>
    <x v="1"/>
    <n v="0"/>
    <n v="0"/>
  </r>
  <r>
    <s v="NonMedia"/>
    <s v="Incremental"/>
    <m/>
    <m/>
    <s v="Event_int_LB_Event_peak_1"/>
    <e v="#N/A"/>
    <x v="6"/>
    <s v=" DTC"/>
    <d v="2021-07-17T00:00:00"/>
    <x v="1"/>
    <n v="0"/>
    <n v="0"/>
  </r>
  <r>
    <s v="NonMedia"/>
    <s v="Incremental"/>
    <m/>
    <m/>
    <s v="Event_int_LB_Event_peak_1"/>
    <e v="#N/A"/>
    <x v="6"/>
    <s v=" DTC"/>
    <d v="2021-07-18T00:00:00"/>
    <x v="1"/>
    <n v="0"/>
    <n v="0"/>
  </r>
  <r>
    <s v="NonMedia"/>
    <s v="Incremental"/>
    <m/>
    <m/>
    <s v="Event_int_LB_Event_peak_1"/>
    <e v="#N/A"/>
    <x v="6"/>
    <s v=" DTC"/>
    <d v="2021-07-19T00:00:00"/>
    <x v="1"/>
    <n v="0"/>
    <n v="0"/>
  </r>
  <r>
    <s v="NonMedia"/>
    <s v="Incremental"/>
    <m/>
    <m/>
    <s v="Event_int_LB_Event_peak_1"/>
    <e v="#N/A"/>
    <x v="6"/>
    <s v=" DTC"/>
    <d v="2021-07-20T00:00:00"/>
    <x v="1"/>
    <n v="0"/>
    <n v="0"/>
  </r>
  <r>
    <s v="NonMedia"/>
    <s v="Incremental"/>
    <m/>
    <m/>
    <s v="Event_int_LB_Event_peak_1"/>
    <e v="#N/A"/>
    <x v="6"/>
    <s v=" DTC"/>
    <d v="2021-07-21T00:00:00"/>
    <x v="1"/>
    <n v="0"/>
    <n v="0"/>
  </r>
  <r>
    <s v="NonMedia"/>
    <s v="Incremental"/>
    <m/>
    <m/>
    <s v="Event_int_LB_Event_peak_1"/>
    <e v="#N/A"/>
    <x v="6"/>
    <s v=" DTC"/>
    <d v="2021-07-22T00:00:00"/>
    <x v="1"/>
    <n v="0"/>
    <n v="0"/>
  </r>
  <r>
    <s v="NonMedia"/>
    <s v="Incremental"/>
    <m/>
    <m/>
    <s v="Event_int_LB_Event_peak_1"/>
    <e v="#N/A"/>
    <x v="6"/>
    <s v=" DTC"/>
    <d v="2021-07-23T00:00:00"/>
    <x v="1"/>
    <n v="0"/>
    <n v="0"/>
  </r>
  <r>
    <s v="NonMedia"/>
    <s v="Incremental"/>
    <m/>
    <m/>
    <s v="Event_int_LB_Event_peak_1"/>
    <e v="#N/A"/>
    <x v="6"/>
    <s v=" DTC"/>
    <d v="2021-07-24T00:00:00"/>
    <x v="1"/>
    <n v="0"/>
    <n v="0"/>
  </r>
  <r>
    <s v="NonMedia"/>
    <s v="Incremental"/>
    <m/>
    <m/>
    <s v="Event_int_LB_Event_peak_1"/>
    <e v="#N/A"/>
    <x v="6"/>
    <s v=" DTC"/>
    <d v="2021-07-25T00:00:00"/>
    <x v="1"/>
    <n v="0"/>
    <n v="0"/>
  </r>
  <r>
    <s v="NonMedia"/>
    <s v="Incremental"/>
    <m/>
    <m/>
    <s v="Event_int_LB_Event_peak_1"/>
    <e v="#N/A"/>
    <x v="6"/>
    <s v=" DTC"/>
    <d v="2021-07-26T00:00:00"/>
    <x v="1"/>
    <n v="0"/>
    <n v="0"/>
  </r>
  <r>
    <s v="NonMedia"/>
    <s v="Incremental"/>
    <m/>
    <m/>
    <s v="Event_int_LB_Event_peak_1"/>
    <e v="#N/A"/>
    <x v="6"/>
    <s v=" DTC"/>
    <d v="2021-07-27T00:00:00"/>
    <x v="1"/>
    <n v="0"/>
    <n v="0"/>
  </r>
  <r>
    <s v="NonMedia"/>
    <s v="Incremental"/>
    <m/>
    <m/>
    <s v="Event_int_LB_Event_peak_1"/>
    <e v="#N/A"/>
    <x v="6"/>
    <s v=" DTC"/>
    <d v="2021-07-28T00:00:00"/>
    <x v="1"/>
    <n v="0"/>
    <n v="0"/>
  </r>
  <r>
    <s v="NonMedia"/>
    <s v="Incremental"/>
    <m/>
    <m/>
    <s v="Event_int_LB_Event_peak_1"/>
    <e v="#N/A"/>
    <x v="6"/>
    <s v=" DTC"/>
    <d v="2021-07-29T00:00:00"/>
    <x v="1"/>
    <n v="0"/>
    <n v="0"/>
  </r>
  <r>
    <s v="NonMedia"/>
    <s v="Incremental"/>
    <m/>
    <m/>
    <s v="Event_int_LB_Event_peak_1"/>
    <e v="#N/A"/>
    <x v="6"/>
    <s v=" DTC"/>
    <d v="2021-07-30T00:00:00"/>
    <x v="1"/>
    <n v="0"/>
    <n v="0"/>
  </r>
  <r>
    <s v="NonMedia"/>
    <s v="Incremental"/>
    <m/>
    <m/>
    <s v="Event_int_LB_Event_peak_1"/>
    <e v="#N/A"/>
    <x v="6"/>
    <s v=" DTC"/>
    <d v="2021-07-31T00:00:00"/>
    <x v="1"/>
    <n v="0"/>
    <n v="0"/>
  </r>
  <r>
    <s v="NonMedia"/>
    <s v="Incremental"/>
    <m/>
    <m/>
    <s v="Event_int_LB_Event_peak_1"/>
    <e v="#N/A"/>
    <x v="6"/>
    <s v=" DTC"/>
    <d v="2021-08-01T00:00:00"/>
    <x v="1"/>
    <n v="0"/>
    <n v="0"/>
  </r>
  <r>
    <s v="NonMedia"/>
    <s v="Incremental"/>
    <m/>
    <m/>
    <s v="Event_int_LB_Event_peak_1"/>
    <e v="#N/A"/>
    <x v="6"/>
    <s v=" DTC"/>
    <d v="2021-08-02T00:00:00"/>
    <x v="1"/>
    <n v="0"/>
    <n v="0"/>
  </r>
  <r>
    <s v="NonMedia"/>
    <s v="Incremental"/>
    <m/>
    <m/>
    <s v="Event_int_LB_Event_peak_1"/>
    <e v="#N/A"/>
    <x v="6"/>
    <s v=" DTC"/>
    <d v="2021-08-03T00:00:00"/>
    <x v="1"/>
    <n v="0"/>
    <n v="0"/>
  </r>
  <r>
    <s v="NonMedia"/>
    <s v="Incremental"/>
    <m/>
    <m/>
    <s v="Event_int_LB_Event_peak_1"/>
    <e v="#N/A"/>
    <x v="6"/>
    <s v=" DTC"/>
    <d v="2021-08-04T00:00:00"/>
    <x v="1"/>
    <n v="0"/>
    <n v="0"/>
  </r>
  <r>
    <s v="NonMedia"/>
    <s v="Incremental"/>
    <m/>
    <m/>
    <s v="Event_int_LB_Event_peak_1"/>
    <e v="#N/A"/>
    <x v="6"/>
    <s v=" DTC"/>
    <d v="2021-08-05T00:00:00"/>
    <x v="1"/>
    <n v="0"/>
    <n v="0"/>
  </r>
  <r>
    <s v="NonMedia"/>
    <s v="Incremental"/>
    <m/>
    <m/>
    <s v="Event_int_LB_Event_peak_1"/>
    <e v="#N/A"/>
    <x v="6"/>
    <s v=" DTC"/>
    <d v="2021-08-06T00:00:00"/>
    <x v="1"/>
    <n v="0"/>
    <n v="0"/>
  </r>
  <r>
    <s v="NonMedia"/>
    <s v="Incremental"/>
    <m/>
    <m/>
    <s v="Event_int_LB_Event_peak_1"/>
    <e v="#N/A"/>
    <x v="6"/>
    <s v=" DTC"/>
    <d v="2021-08-07T00:00:00"/>
    <x v="1"/>
    <n v="0"/>
    <n v="0"/>
  </r>
  <r>
    <s v="NonMedia"/>
    <s v="Incremental"/>
    <m/>
    <m/>
    <s v="Event_int_LB_Event_peak_1"/>
    <e v="#N/A"/>
    <x v="6"/>
    <s v=" DTC"/>
    <d v="2021-08-08T00:00:00"/>
    <x v="1"/>
    <n v="0"/>
    <n v="0"/>
  </r>
  <r>
    <s v="NonMedia"/>
    <s v="Incremental"/>
    <m/>
    <m/>
    <s v="Event_int_LB_Event_peak_1"/>
    <e v="#N/A"/>
    <x v="6"/>
    <s v=" DTC"/>
    <d v="2021-08-09T00:00:00"/>
    <x v="1"/>
    <n v="0"/>
    <n v="0"/>
  </r>
  <r>
    <s v="NonMedia"/>
    <s v="Incremental"/>
    <m/>
    <m/>
    <s v="Event_int_LB_Event_peak_1"/>
    <e v="#N/A"/>
    <x v="6"/>
    <s v=" DTC"/>
    <d v="2021-08-10T00:00:00"/>
    <x v="1"/>
    <n v="0"/>
    <n v="0"/>
  </r>
  <r>
    <s v="NonMedia"/>
    <s v="Incremental"/>
    <m/>
    <m/>
    <s v="Event_int_LB_Event_peak_1"/>
    <e v="#N/A"/>
    <x v="6"/>
    <s v=" DTC"/>
    <d v="2021-08-11T00:00:00"/>
    <x v="1"/>
    <n v="0"/>
    <n v="0"/>
  </r>
  <r>
    <s v="NonMedia"/>
    <s v="Incremental"/>
    <m/>
    <m/>
    <s v="Event_int_LB_Event_peak_1"/>
    <e v="#N/A"/>
    <x v="6"/>
    <s v=" DTC"/>
    <d v="2021-08-12T00:00:00"/>
    <x v="1"/>
    <n v="0"/>
    <n v="0"/>
  </r>
  <r>
    <s v="NonMedia"/>
    <s v="Incremental"/>
    <m/>
    <m/>
    <s v="Event_int_LB_Event_peak_1"/>
    <e v="#N/A"/>
    <x v="6"/>
    <s v=" DTC"/>
    <d v="2021-08-13T00:00:00"/>
    <x v="1"/>
    <n v="0"/>
    <n v="0"/>
  </r>
  <r>
    <s v="NonMedia"/>
    <s v="Incremental"/>
    <m/>
    <m/>
    <s v="Event_int_LB_Event_peak_1"/>
    <e v="#N/A"/>
    <x v="6"/>
    <s v=" DTC"/>
    <d v="2021-08-14T00:00:00"/>
    <x v="1"/>
    <n v="0"/>
    <n v="0"/>
  </r>
  <r>
    <s v="NonMedia"/>
    <s v="Incremental"/>
    <m/>
    <m/>
    <s v="Event_int_LB_Event_peak_1"/>
    <e v="#N/A"/>
    <x v="6"/>
    <s v=" DTC"/>
    <d v="2021-08-15T00:00:00"/>
    <x v="1"/>
    <n v="0"/>
    <n v="0"/>
  </r>
  <r>
    <s v="NonMedia"/>
    <s v="Incremental"/>
    <m/>
    <m/>
    <s v="Event_int_LB_Event_peak_1"/>
    <e v="#N/A"/>
    <x v="6"/>
    <s v=" DTC"/>
    <d v="2021-08-16T00:00:00"/>
    <x v="1"/>
    <n v="0"/>
    <n v="0"/>
  </r>
  <r>
    <s v="NonMedia"/>
    <s v="Incremental"/>
    <m/>
    <m/>
    <s v="Event_int_LB_Event_peak_1"/>
    <e v="#N/A"/>
    <x v="6"/>
    <s v=" DTC"/>
    <d v="2021-08-17T00:00:00"/>
    <x v="1"/>
    <n v="0"/>
    <n v="0"/>
  </r>
  <r>
    <s v="NonMedia"/>
    <s v="Incremental"/>
    <m/>
    <m/>
    <s v="Event_int_LB_Event_peak_1"/>
    <e v="#N/A"/>
    <x v="6"/>
    <s v=" DTC"/>
    <d v="2021-08-18T00:00:00"/>
    <x v="1"/>
    <n v="0"/>
    <n v="0"/>
  </r>
  <r>
    <s v="NonMedia"/>
    <s v="Incremental"/>
    <m/>
    <m/>
    <s v="Event_int_LB_Event_peak_1"/>
    <e v="#N/A"/>
    <x v="6"/>
    <s v=" DTC"/>
    <d v="2021-08-19T00:00:00"/>
    <x v="1"/>
    <n v="0"/>
    <n v="0"/>
  </r>
  <r>
    <s v="NonMedia"/>
    <s v="Incremental"/>
    <m/>
    <m/>
    <s v="Event_int_LB_Event_peak_1"/>
    <e v="#N/A"/>
    <x v="6"/>
    <s v=" DTC"/>
    <d v="2021-08-20T00:00:00"/>
    <x v="1"/>
    <n v="0"/>
    <n v="0"/>
  </r>
  <r>
    <s v="NonMedia"/>
    <s v="Incremental"/>
    <m/>
    <m/>
    <s v="Event_int_LB_Event_peak_1"/>
    <e v="#N/A"/>
    <x v="6"/>
    <s v=" DTC"/>
    <d v="2021-08-21T00:00:00"/>
    <x v="1"/>
    <n v="0"/>
    <n v="0"/>
  </r>
  <r>
    <s v="NonMedia"/>
    <s v="Incremental"/>
    <m/>
    <m/>
    <s v="Event_int_LB_Event_peak_1"/>
    <e v="#N/A"/>
    <x v="6"/>
    <s v=" DTC"/>
    <d v="2021-08-22T00:00:00"/>
    <x v="1"/>
    <n v="0"/>
    <n v="0"/>
  </r>
  <r>
    <s v="NonMedia"/>
    <s v="Incremental"/>
    <m/>
    <m/>
    <s v="Event_int_LB_Event_peak_1"/>
    <e v="#N/A"/>
    <x v="6"/>
    <s v=" DTC"/>
    <d v="2021-08-23T00:00:00"/>
    <x v="1"/>
    <n v="0"/>
    <n v="0"/>
  </r>
  <r>
    <s v="NonMedia"/>
    <s v="Incremental"/>
    <m/>
    <m/>
    <s v="Event_int_LB_Event_peak_1"/>
    <e v="#N/A"/>
    <x v="6"/>
    <s v=" DTC"/>
    <d v="2021-08-24T00:00:00"/>
    <x v="1"/>
    <n v="0"/>
    <n v="0"/>
  </r>
  <r>
    <s v="NonMedia"/>
    <s v="Incremental"/>
    <m/>
    <m/>
    <s v="Event_int_LB_Event_peak_1"/>
    <e v="#N/A"/>
    <x v="6"/>
    <s v=" DTC"/>
    <d v="2021-08-25T00:00:00"/>
    <x v="1"/>
    <n v="0"/>
    <n v="0"/>
  </r>
  <r>
    <s v="NonMedia"/>
    <s v="Incremental"/>
    <m/>
    <m/>
    <s v="Event_int_LB_Event_peak_1"/>
    <e v="#N/A"/>
    <x v="6"/>
    <s v=" DTC"/>
    <d v="2021-08-26T00:00:00"/>
    <x v="1"/>
    <n v="0"/>
    <n v="0"/>
  </r>
  <r>
    <s v="NonMedia"/>
    <s v="Incremental"/>
    <m/>
    <m/>
    <s v="Event_int_LB_Event_peak_1"/>
    <e v="#N/A"/>
    <x v="6"/>
    <s v=" DTC"/>
    <d v="2021-08-27T00:00:00"/>
    <x v="1"/>
    <n v="0"/>
    <n v="0"/>
  </r>
  <r>
    <s v="NonMedia"/>
    <s v="Incremental"/>
    <m/>
    <m/>
    <s v="Event_int_LB_Event_peak_1"/>
    <e v="#N/A"/>
    <x v="6"/>
    <s v=" DTC"/>
    <d v="2021-08-28T00:00:00"/>
    <x v="1"/>
    <n v="0"/>
    <n v="0"/>
  </r>
  <r>
    <s v="NonMedia"/>
    <s v="Incremental"/>
    <m/>
    <m/>
    <s v="Event_int_LB_Event_peak_1"/>
    <e v="#N/A"/>
    <x v="6"/>
    <s v=" DTC"/>
    <d v="2021-08-29T00:00:00"/>
    <x v="1"/>
    <n v="0"/>
    <n v="0"/>
  </r>
  <r>
    <s v="NonMedia"/>
    <s v="Incremental"/>
    <m/>
    <m/>
    <s v="Event_int_LB_Event_peak_1"/>
    <e v="#N/A"/>
    <x v="6"/>
    <s v=" DTC"/>
    <d v="2021-08-30T00:00:00"/>
    <x v="1"/>
    <n v="0"/>
    <n v="0"/>
  </r>
  <r>
    <s v="NonMedia"/>
    <s v="Incremental"/>
    <m/>
    <m/>
    <s v="Event_int_LB_Event_peak_1"/>
    <e v="#N/A"/>
    <x v="6"/>
    <s v=" DTC"/>
    <d v="2021-08-31T00:00:00"/>
    <x v="1"/>
    <n v="0"/>
    <n v="0"/>
  </r>
  <r>
    <s v="NonMedia"/>
    <s v="Incremental"/>
    <m/>
    <m/>
    <s v="Event_int_LB_Event_peak_1"/>
    <e v="#N/A"/>
    <x v="6"/>
    <s v=" DTC"/>
    <d v="2021-09-01T00:00:00"/>
    <x v="1"/>
    <n v="0"/>
    <n v="0"/>
  </r>
  <r>
    <s v="NonMedia"/>
    <s v="Incremental"/>
    <m/>
    <m/>
    <s v="Event_int_LB_Event_peak_1"/>
    <e v="#N/A"/>
    <x v="6"/>
    <s v=" DTC"/>
    <d v="2021-09-02T00:00:00"/>
    <x v="1"/>
    <n v="0"/>
    <n v="0"/>
  </r>
  <r>
    <s v="NonMedia"/>
    <s v="Incremental"/>
    <m/>
    <m/>
    <s v="Event_int_LB_Event_peak_1"/>
    <e v="#N/A"/>
    <x v="6"/>
    <s v=" DTC"/>
    <d v="2021-09-03T00:00:00"/>
    <x v="1"/>
    <n v="0"/>
    <n v="0"/>
  </r>
  <r>
    <s v="NonMedia"/>
    <s v="Incremental"/>
    <m/>
    <m/>
    <s v="Event_int_LB_Event_peak_1"/>
    <e v="#N/A"/>
    <x v="6"/>
    <s v=" DTC"/>
    <d v="2021-09-04T00:00:00"/>
    <x v="1"/>
    <n v="0"/>
    <n v="0"/>
  </r>
  <r>
    <s v="NonMedia"/>
    <s v="Incremental"/>
    <m/>
    <m/>
    <s v="Event_int_LB_Event_peak_1"/>
    <e v="#N/A"/>
    <x v="6"/>
    <s v=" DTC"/>
    <d v="2021-09-05T00:00:00"/>
    <x v="1"/>
    <n v="0"/>
    <n v="11474.015391299999"/>
  </r>
  <r>
    <s v="NonMedia"/>
    <s v="Incremental"/>
    <m/>
    <m/>
    <s v="Event_int_LB_Event_peak_1"/>
    <e v="#N/A"/>
    <x v="6"/>
    <s v=" DTC"/>
    <d v="2021-09-06T00:00:00"/>
    <x v="1"/>
    <n v="0"/>
    <n v="0"/>
  </r>
  <r>
    <s v="NonMedia"/>
    <s v="Incremental"/>
    <m/>
    <m/>
    <s v="Event_int_LB_Event_peak_1"/>
    <e v="#N/A"/>
    <x v="6"/>
    <s v=" DTC"/>
    <d v="2021-09-07T00:00:00"/>
    <x v="1"/>
    <n v="0"/>
    <n v="0"/>
  </r>
  <r>
    <s v="NonMedia"/>
    <s v="Incremental"/>
    <m/>
    <m/>
    <s v="Event_int_LB_Event_peak_1"/>
    <e v="#N/A"/>
    <x v="6"/>
    <s v=" DTC"/>
    <d v="2021-09-08T00:00:00"/>
    <x v="1"/>
    <n v="0"/>
    <n v="0"/>
  </r>
  <r>
    <s v="NonMedia"/>
    <s v="Incremental"/>
    <m/>
    <m/>
    <s v="Event_int_LB_Event_peak_1"/>
    <e v="#N/A"/>
    <x v="6"/>
    <s v=" DTC"/>
    <d v="2021-09-09T00:00:00"/>
    <x v="1"/>
    <n v="0"/>
    <n v="0"/>
  </r>
  <r>
    <s v="NonMedia"/>
    <s v="Incremental"/>
    <m/>
    <m/>
    <s v="Event_int_LB_Event_peak_1"/>
    <e v="#N/A"/>
    <x v="6"/>
    <s v=" DTC"/>
    <d v="2021-09-10T00:00:00"/>
    <x v="1"/>
    <n v="0"/>
    <n v="0"/>
  </r>
  <r>
    <s v="NonMedia"/>
    <s v="Incremental"/>
    <m/>
    <m/>
    <s v="Event_int_LB_Event_peak_1"/>
    <e v="#N/A"/>
    <x v="6"/>
    <s v=" DTC"/>
    <d v="2021-09-11T00:00:00"/>
    <x v="1"/>
    <n v="0"/>
    <n v="0"/>
  </r>
  <r>
    <s v="NonMedia"/>
    <s v="Incremental"/>
    <m/>
    <m/>
    <s v="Event_int_LB_Event_peak_1"/>
    <e v="#N/A"/>
    <x v="6"/>
    <s v=" DTC"/>
    <d v="2021-09-12T00:00:00"/>
    <x v="1"/>
    <n v="0"/>
    <n v="0"/>
  </r>
  <r>
    <s v="NonMedia"/>
    <s v="Incremental"/>
    <m/>
    <m/>
    <s v="Event_int_LB_Event_peak_1"/>
    <e v="#N/A"/>
    <x v="6"/>
    <s v=" DTC"/>
    <d v="2021-09-13T00:00:00"/>
    <x v="1"/>
    <n v="0"/>
    <n v="0"/>
  </r>
  <r>
    <s v="NonMedia"/>
    <s v="Incremental"/>
    <m/>
    <m/>
    <s v="Event_int_LB_Event_peak_1"/>
    <e v="#N/A"/>
    <x v="6"/>
    <s v=" DTC"/>
    <d v="2021-09-14T00:00:00"/>
    <x v="1"/>
    <n v="0"/>
    <n v="0"/>
  </r>
  <r>
    <s v="NonMedia"/>
    <s v="Incremental"/>
    <m/>
    <m/>
    <s v="Event_int_LB_Event_peak_1"/>
    <e v="#N/A"/>
    <x v="6"/>
    <s v=" DTC"/>
    <d v="2021-09-15T00:00:00"/>
    <x v="1"/>
    <n v="0"/>
    <n v="0"/>
  </r>
  <r>
    <s v="NonMedia"/>
    <s v="Incremental"/>
    <m/>
    <m/>
    <s v="Event_int_LB_Event_peak_1"/>
    <e v="#N/A"/>
    <x v="6"/>
    <s v=" DTC"/>
    <d v="2021-09-16T00:00:00"/>
    <x v="1"/>
    <n v="0"/>
    <n v="0"/>
  </r>
  <r>
    <s v="NonMedia"/>
    <s v="Incremental"/>
    <m/>
    <m/>
    <s v="Event_int_LB_Event_peak_1"/>
    <e v="#N/A"/>
    <x v="6"/>
    <s v=" DTC"/>
    <d v="2021-09-17T00:00:00"/>
    <x v="1"/>
    <n v="0"/>
    <n v="0"/>
  </r>
  <r>
    <s v="NonMedia"/>
    <s v="Incremental"/>
    <m/>
    <m/>
    <s v="Event_int_LB_Event_peak_1"/>
    <e v="#N/A"/>
    <x v="6"/>
    <s v=" DTC"/>
    <d v="2021-09-18T00:00:00"/>
    <x v="1"/>
    <n v="0"/>
    <n v="0"/>
  </r>
  <r>
    <s v="NonMedia"/>
    <s v="Incremental"/>
    <m/>
    <m/>
    <s v="Event_int_LB_Event_peak_1"/>
    <e v="#N/A"/>
    <x v="6"/>
    <s v=" DTC"/>
    <d v="2021-09-19T00:00:00"/>
    <x v="1"/>
    <n v="0"/>
    <n v="0"/>
  </r>
  <r>
    <s v="NonMedia"/>
    <s v="Incremental"/>
    <m/>
    <m/>
    <s v="Event_int_LB_Event_peak_1"/>
    <e v="#N/A"/>
    <x v="6"/>
    <s v=" DTC"/>
    <d v="2021-09-20T00:00:00"/>
    <x v="1"/>
    <n v="0"/>
    <n v="0"/>
  </r>
  <r>
    <s v="NonMedia"/>
    <s v="Incremental"/>
    <m/>
    <m/>
    <s v="Event_int_LB_Event_peak_1"/>
    <e v="#N/A"/>
    <x v="6"/>
    <s v=" DTC"/>
    <d v="2021-09-21T00:00:00"/>
    <x v="1"/>
    <n v="0"/>
    <n v="0"/>
  </r>
  <r>
    <s v="NonMedia"/>
    <s v="Incremental"/>
    <m/>
    <m/>
    <s v="Event_int_LB_Event_peak_1"/>
    <e v="#N/A"/>
    <x v="6"/>
    <s v=" DTC"/>
    <d v="2021-09-22T00:00:00"/>
    <x v="1"/>
    <n v="0"/>
    <n v="0"/>
  </r>
  <r>
    <s v="NonMedia"/>
    <s v="Incremental"/>
    <m/>
    <m/>
    <s v="Event_int_LB_Event_peak_1"/>
    <e v="#N/A"/>
    <x v="6"/>
    <s v=" DTC"/>
    <d v="2021-09-23T00:00:00"/>
    <x v="1"/>
    <n v="0"/>
    <n v="0"/>
  </r>
  <r>
    <s v="NonMedia"/>
    <s v="Incremental"/>
    <m/>
    <m/>
    <s v="Event_int_LB_Event_peak_1"/>
    <e v="#N/A"/>
    <x v="6"/>
    <s v=" DTC"/>
    <d v="2021-09-24T00:00:00"/>
    <x v="1"/>
    <n v="0"/>
    <n v="0"/>
  </r>
  <r>
    <s v="NonMedia"/>
    <s v="Incremental"/>
    <m/>
    <m/>
    <s v="Event_int_LB_Event_peak_1"/>
    <e v="#N/A"/>
    <x v="6"/>
    <s v=" DTC"/>
    <d v="2021-09-25T00:00:00"/>
    <x v="1"/>
    <n v="0"/>
    <n v="0"/>
  </r>
  <r>
    <s v="NonMedia"/>
    <s v="Incremental"/>
    <m/>
    <m/>
    <s v="Event_int_LB_Event_peak_1"/>
    <e v="#N/A"/>
    <x v="6"/>
    <s v=" DTC"/>
    <d v="2021-09-26T00:00:00"/>
    <x v="1"/>
    <n v="0"/>
    <n v="0"/>
  </r>
  <r>
    <s v="NonMedia"/>
    <s v="Incremental"/>
    <m/>
    <m/>
    <s v="Event_int_LB_Event_peak_1"/>
    <e v="#N/A"/>
    <x v="6"/>
    <s v=" DTC"/>
    <d v="2021-09-27T00:00:00"/>
    <x v="1"/>
    <n v="0"/>
    <n v="0"/>
  </r>
  <r>
    <s v="NonMedia"/>
    <s v="Incremental"/>
    <m/>
    <m/>
    <s v="Event_int_LB_Event_peak_1"/>
    <e v="#N/A"/>
    <x v="6"/>
    <s v=" DTC"/>
    <d v="2021-09-28T00:00:00"/>
    <x v="1"/>
    <n v="0"/>
    <n v="0"/>
  </r>
  <r>
    <s v="NonMedia"/>
    <s v="Incremental"/>
    <m/>
    <m/>
    <s v="Event_int_LB_Event_peak_1"/>
    <e v="#N/A"/>
    <x v="6"/>
    <s v=" DTC"/>
    <d v="2021-09-29T00:00:00"/>
    <x v="1"/>
    <n v="0"/>
    <n v="0"/>
  </r>
  <r>
    <s v="NonMedia"/>
    <s v="Incremental"/>
    <m/>
    <m/>
    <s v="Event_int_LB_Event_peak_1"/>
    <e v="#N/A"/>
    <x v="6"/>
    <s v=" DTC"/>
    <d v="2021-09-30T00:00:00"/>
    <x v="1"/>
    <n v="0"/>
    <n v="0"/>
  </r>
  <r>
    <s v="NonMedia"/>
    <s v="Incremental"/>
    <m/>
    <m/>
    <s v="Event_int_LB_Event_peak_2"/>
    <e v="#N/A"/>
    <x v="6"/>
    <s v=" DTC"/>
    <d v="2021-03-01T00:00:00"/>
    <x v="0"/>
    <s v="Pre"/>
    <n v="0"/>
  </r>
  <r>
    <s v="NonMedia"/>
    <s v="Incremental"/>
    <m/>
    <m/>
    <s v="Event_int_LB_Event_peak_2"/>
    <e v="#N/A"/>
    <x v="6"/>
    <s v=" DTC"/>
    <d v="2021-03-02T00:00:00"/>
    <x v="0"/>
    <s v="Pre"/>
    <n v="0"/>
  </r>
  <r>
    <s v="NonMedia"/>
    <s v="Incremental"/>
    <m/>
    <m/>
    <s v="Event_int_LB_Event_peak_2"/>
    <e v="#N/A"/>
    <x v="6"/>
    <s v=" DTC"/>
    <d v="2021-03-03T00:00:00"/>
    <x v="0"/>
    <s v="Pre"/>
    <n v="0"/>
  </r>
  <r>
    <s v="NonMedia"/>
    <s v="Incremental"/>
    <m/>
    <m/>
    <s v="Event_int_LB_Event_peak_2"/>
    <e v="#N/A"/>
    <x v="6"/>
    <s v=" DTC"/>
    <d v="2021-03-04T00:00:00"/>
    <x v="0"/>
    <s v="Pre"/>
    <n v="0"/>
  </r>
  <r>
    <s v="NonMedia"/>
    <s v="Incremental"/>
    <m/>
    <m/>
    <s v="Event_int_LB_Event_peak_2"/>
    <e v="#N/A"/>
    <x v="6"/>
    <s v=" DTC"/>
    <d v="2021-03-05T00:00:00"/>
    <x v="0"/>
    <s v="Pre"/>
    <n v="0"/>
  </r>
  <r>
    <s v="NonMedia"/>
    <s v="Incremental"/>
    <m/>
    <m/>
    <s v="Event_int_LB_Event_peak_2"/>
    <e v="#N/A"/>
    <x v="6"/>
    <s v=" DTC"/>
    <d v="2021-03-06T00:00:00"/>
    <x v="0"/>
    <s v="Pre"/>
    <n v="0"/>
  </r>
  <r>
    <s v="NonMedia"/>
    <s v="Incremental"/>
    <m/>
    <m/>
    <s v="Event_int_LB_Event_peak_2"/>
    <e v="#N/A"/>
    <x v="6"/>
    <s v=" DTC"/>
    <d v="2021-03-07T00:00:00"/>
    <x v="0"/>
    <s v="Pre"/>
    <n v="0"/>
  </r>
  <r>
    <s v="NonMedia"/>
    <s v="Incremental"/>
    <m/>
    <m/>
    <s v="Event_int_LB_Event_peak_2"/>
    <e v="#N/A"/>
    <x v="6"/>
    <s v=" DTC"/>
    <d v="2021-03-08T00:00:00"/>
    <x v="0"/>
    <s v="Pre"/>
    <n v="0"/>
  </r>
  <r>
    <s v="NonMedia"/>
    <s v="Incremental"/>
    <m/>
    <m/>
    <s v="Event_int_LB_Event_peak_2"/>
    <e v="#N/A"/>
    <x v="6"/>
    <s v=" DTC"/>
    <d v="2021-03-09T00:00:00"/>
    <x v="0"/>
    <s v="Pre"/>
    <n v="0"/>
  </r>
  <r>
    <s v="NonMedia"/>
    <s v="Incremental"/>
    <m/>
    <m/>
    <s v="Event_int_LB_Event_peak_2"/>
    <e v="#N/A"/>
    <x v="6"/>
    <s v=" DTC"/>
    <d v="2021-03-10T00:00:00"/>
    <x v="0"/>
    <s v="Pre"/>
    <n v="0"/>
  </r>
  <r>
    <s v="NonMedia"/>
    <s v="Incremental"/>
    <m/>
    <m/>
    <s v="Event_int_LB_Event_peak_2"/>
    <e v="#N/A"/>
    <x v="6"/>
    <s v=" DTC"/>
    <d v="2021-03-11T00:00:00"/>
    <x v="0"/>
    <s v="Pre"/>
    <n v="0"/>
  </r>
  <r>
    <s v="NonMedia"/>
    <s v="Incremental"/>
    <m/>
    <m/>
    <s v="Event_int_LB_Event_peak_2"/>
    <e v="#N/A"/>
    <x v="6"/>
    <s v=" DTC"/>
    <d v="2021-03-12T00:00:00"/>
    <x v="0"/>
    <s v="Pre"/>
    <n v="0"/>
  </r>
  <r>
    <s v="NonMedia"/>
    <s v="Incremental"/>
    <m/>
    <m/>
    <s v="Event_int_LB_Event_peak_2"/>
    <e v="#N/A"/>
    <x v="6"/>
    <s v=" DTC"/>
    <d v="2021-03-13T00:00:00"/>
    <x v="0"/>
    <s v="Pre"/>
    <n v="0"/>
  </r>
  <r>
    <s v="NonMedia"/>
    <s v="Incremental"/>
    <m/>
    <m/>
    <s v="Event_int_LB_Event_peak_2"/>
    <e v="#N/A"/>
    <x v="6"/>
    <s v=" DTC"/>
    <d v="2021-03-14T00:00:00"/>
    <x v="0"/>
    <s v="Pre"/>
    <n v="0"/>
  </r>
  <r>
    <s v="NonMedia"/>
    <s v="Incremental"/>
    <m/>
    <m/>
    <s v="Event_int_LB_Event_peak_2"/>
    <e v="#N/A"/>
    <x v="6"/>
    <s v=" DTC"/>
    <d v="2021-03-15T00:00:00"/>
    <x v="0"/>
    <s v="Pre"/>
    <n v="0"/>
  </r>
  <r>
    <s v="NonMedia"/>
    <s v="Incremental"/>
    <m/>
    <m/>
    <s v="Event_int_LB_Event_peak_2"/>
    <e v="#N/A"/>
    <x v="6"/>
    <s v=" DTC"/>
    <d v="2021-03-16T00:00:00"/>
    <x v="0"/>
    <s v="Pre"/>
    <n v="0"/>
  </r>
  <r>
    <s v="NonMedia"/>
    <s v="Incremental"/>
    <m/>
    <m/>
    <s v="Event_int_LB_Event_peak_2"/>
    <e v="#N/A"/>
    <x v="6"/>
    <s v=" DTC"/>
    <d v="2021-03-17T00:00:00"/>
    <x v="0"/>
    <s v="Pre"/>
    <n v="0"/>
  </r>
  <r>
    <s v="NonMedia"/>
    <s v="Incremental"/>
    <m/>
    <m/>
    <s v="Event_int_LB_Event_peak_2"/>
    <e v="#N/A"/>
    <x v="6"/>
    <s v=" DTC"/>
    <d v="2021-03-18T00:00:00"/>
    <x v="0"/>
    <s v="Pre"/>
    <n v="0"/>
  </r>
  <r>
    <s v="NonMedia"/>
    <s v="Incremental"/>
    <m/>
    <m/>
    <s v="Event_int_LB_Event_peak_2"/>
    <e v="#N/A"/>
    <x v="6"/>
    <s v=" DTC"/>
    <d v="2021-03-19T00:00:00"/>
    <x v="0"/>
    <s v="Pre"/>
    <n v="0"/>
  </r>
  <r>
    <s v="NonMedia"/>
    <s v="Incremental"/>
    <m/>
    <m/>
    <s v="Event_int_LB_Event_peak_2"/>
    <e v="#N/A"/>
    <x v="6"/>
    <s v=" DTC"/>
    <d v="2021-03-20T00:00:00"/>
    <x v="0"/>
    <s v="Pre"/>
    <n v="0"/>
  </r>
  <r>
    <s v="NonMedia"/>
    <s v="Incremental"/>
    <m/>
    <m/>
    <s v="Event_int_LB_Event_peak_2"/>
    <e v="#N/A"/>
    <x v="6"/>
    <s v=" DTC"/>
    <d v="2021-03-21T00:00:00"/>
    <x v="0"/>
    <s v="Pre"/>
    <n v="0"/>
  </r>
  <r>
    <s v="NonMedia"/>
    <s v="Incremental"/>
    <m/>
    <m/>
    <s v="Event_int_LB_Event_peak_2"/>
    <e v="#N/A"/>
    <x v="6"/>
    <s v=" DTC"/>
    <d v="2021-03-22T00:00:00"/>
    <x v="0"/>
    <s v="Pre"/>
    <n v="0"/>
  </r>
  <r>
    <s v="NonMedia"/>
    <s v="Incremental"/>
    <m/>
    <m/>
    <s v="Event_int_LB_Event_peak_2"/>
    <e v="#N/A"/>
    <x v="6"/>
    <s v=" DTC"/>
    <d v="2021-03-23T00:00:00"/>
    <x v="0"/>
    <s v="Pre"/>
    <n v="0"/>
  </r>
  <r>
    <s v="NonMedia"/>
    <s v="Incremental"/>
    <m/>
    <m/>
    <s v="Event_int_LB_Event_peak_2"/>
    <e v="#N/A"/>
    <x v="6"/>
    <s v=" DTC"/>
    <d v="2021-03-24T00:00:00"/>
    <x v="0"/>
    <s v="Pre"/>
    <n v="0"/>
  </r>
  <r>
    <s v="NonMedia"/>
    <s v="Incremental"/>
    <m/>
    <m/>
    <s v="Event_int_LB_Event_peak_2"/>
    <e v="#N/A"/>
    <x v="6"/>
    <s v=" DTC"/>
    <d v="2021-03-25T00:00:00"/>
    <x v="0"/>
    <s v="Pre"/>
    <n v="0"/>
  </r>
  <r>
    <s v="NonMedia"/>
    <s v="Incremental"/>
    <m/>
    <m/>
    <s v="Event_int_LB_Event_peak_2"/>
    <e v="#N/A"/>
    <x v="6"/>
    <s v=" DTC"/>
    <d v="2021-03-26T00:00:00"/>
    <x v="0"/>
    <s v="Pre"/>
    <n v="0"/>
  </r>
  <r>
    <s v="NonMedia"/>
    <s v="Incremental"/>
    <m/>
    <m/>
    <s v="Event_int_LB_Event_peak_2"/>
    <e v="#N/A"/>
    <x v="6"/>
    <s v=" DTC"/>
    <d v="2021-03-27T00:00:00"/>
    <x v="0"/>
    <s v="Pre"/>
    <n v="0"/>
  </r>
  <r>
    <s v="NonMedia"/>
    <s v="Incremental"/>
    <m/>
    <m/>
    <s v="Event_int_LB_Event_peak_2"/>
    <e v="#N/A"/>
    <x v="6"/>
    <s v=" DTC"/>
    <d v="2021-03-28T00:00:00"/>
    <x v="0"/>
    <s v="Pre"/>
    <n v="0"/>
  </r>
  <r>
    <s v="NonMedia"/>
    <s v="Incremental"/>
    <m/>
    <m/>
    <s v="Event_int_LB_Event_peak_2"/>
    <e v="#N/A"/>
    <x v="6"/>
    <s v=" DTC"/>
    <d v="2021-03-29T00:00:00"/>
    <x v="0"/>
    <s v="Pre"/>
    <n v="0"/>
  </r>
  <r>
    <s v="NonMedia"/>
    <s v="Incremental"/>
    <m/>
    <m/>
    <s v="Event_int_LB_Event_peak_2"/>
    <e v="#N/A"/>
    <x v="6"/>
    <s v=" DTC"/>
    <d v="2021-03-30T00:00:00"/>
    <x v="0"/>
    <s v="Pre"/>
    <n v="0"/>
  </r>
  <r>
    <s v="NonMedia"/>
    <s v="Incremental"/>
    <m/>
    <m/>
    <s v="Event_int_LB_Event_peak_2"/>
    <e v="#N/A"/>
    <x v="6"/>
    <s v=" DTC"/>
    <d v="2021-03-31T00:00:00"/>
    <x v="0"/>
    <s v="Pre"/>
    <n v="0"/>
  </r>
  <r>
    <s v="NonMedia"/>
    <s v="Incremental"/>
    <m/>
    <m/>
    <s v="Event_int_LB_Event_peak_2"/>
    <e v="#N/A"/>
    <x v="6"/>
    <s v=" DTC"/>
    <d v="2021-04-01T00:00:00"/>
    <x v="0"/>
    <s v="Pre"/>
    <n v="0"/>
  </r>
  <r>
    <s v="NonMedia"/>
    <s v="Incremental"/>
    <m/>
    <m/>
    <s v="Event_int_LB_Event_peak_2"/>
    <e v="#N/A"/>
    <x v="6"/>
    <s v=" DTC"/>
    <d v="2021-04-02T00:00:00"/>
    <x v="0"/>
    <s v="Pre"/>
    <n v="0"/>
  </r>
  <r>
    <s v="NonMedia"/>
    <s v="Incremental"/>
    <m/>
    <m/>
    <s v="Event_int_LB_Event_peak_2"/>
    <e v="#N/A"/>
    <x v="6"/>
    <s v=" DTC"/>
    <d v="2021-04-03T00:00:00"/>
    <x v="0"/>
    <s v="Pre"/>
    <n v="0"/>
  </r>
  <r>
    <s v="NonMedia"/>
    <s v="Incremental"/>
    <m/>
    <m/>
    <s v="Event_int_LB_Event_peak_2"/>
    <e v="#N/A"/>
    <x v="6"/>
    <s v=" DTC"/>
    <d v="2021-04-04T00:00:00"/>
    <x v="0"/>
    <s v="Pre"/>
    <n v="0"/>
  </r>
  <r>
    <s v="NonMedia"/>
    <s v="Incremental"/>
    <m/>
    <m/>
    <s v="Event_int_LB_Event_peak_2"/>
    <e v="#N/A"/>
    <x v="6"/>
    <s v=" DTC"/>
    <d v="2021-04-05T00:00:00"/>
    <x v="0"/>
    <s v="Pre"/>
    <n v="0"/>
  </r>
  <r>
    <s v="NonMedia"/>
    <s v="Incremental"/>
    <m/>
    <m/>
    <s v="Event_int_LB_Event_peak_2"/>
    <e v="#N/A"/>
    <x v="6"/>
    <s v=" DTC"/>
    <d v="2021-04-06T00:00:00"/>
    <x v="0"/>
    <s v="Pre"/>
    <n v="0"/>
  </r>
  <r>
    <s v="NonMedia"/>
    <s v="Incremental"/>
    <m/>
    <m/>
    <s v="Event_int_LB_Event_peak_2"/>
    <e v="#N/A"/>
    <x v="6"/>
    <s v=" DTC"/>
    <d v="2021-04-07T00:00:00"/>
    <x v="0"/>
    <s v="Pre"/>
    <n v="0"/>
  </r>
  <r>
    <s v="NonMedia"/>
    <s v="Incremental"/>
    <m/>
    <m/>
    <s v="Event_int_LB_Event_peak_2"/>
    <e v="#N/A"/>
    <x v="6"/>
    <s v=" DTC"/>
    <d v="2021-04-08T00:00:00"/>
    <x v="0"/>
    <s v="Pre"/>
    <n v="0"/>
  </r>
  <r>
    <s v="NonMedia"/>
    <s v="Incremental"/>
    <m/>
    <m/>
    <s v="Event_int_LB_Event_peak_2"/>
    <e v="#N/A"/>
    <x v="6"/>
    <s v=" DTC"/>
    <d v="2021-04-09T00:00:00"/>
    <x v="0"/>
    <s v="Pre"/>
    <n v="0"/>
  </r>
  <r>
    <s v="NonMedia"/>
    <s v="Incremental"/>
    <m/>
    <m/>
    <s v="Event_int_LB_Event_peak_2"/>
    <e v="#N/A"/>
    <x v="6"/>
    <s v=" DTC"/>
    <d v="2021-04-10T00:00:00"/>
    <x v="0"/>
    <s v="Pre"/>
    <n v="0"/>
  </r>
  <r>
    <s v="NonMedia"/>
    <s v="Incremental"/>
    <m/>
    <m/>
    <s v="Event_int_LB_Event_peak_2"/>
    <e v="#N/A"/>
    <x v="6"/>
    <s v=" DTC"/>
    <d v="2021-04-11T00:00:00"/>
    <x v="0"/>
    <s v="Pre"/>
    <n v="0"/>
  </r>
  <r>
    <s v="NonMedia"/>
    <s v="Incremental"/>
    <m/>
    <m/>
    <s v="Event_int_LB_Event_peak_2"/>
    <e v="#N/A"/>
    <x v="6"/>
    <s v=" DTC"/>
    <d v="2021-04-12T00:00:00"/>
    <x v="0"/>
    <s v="Pre"/>
    <n v="0"/>
  </r>
  <r>
    <s v="NonMedia"/>
    <s v="Incremental"/>
    <m/>
    <m/>
    <s v="Event_int_LB_Event_peak_2"/>
    <e v="#N/A"/>
    <x v="6"/>
    <s v=" DTC"/>
    <d v="2021-04-13T00:00:00"/>
    <x v="0"/>
    <s v="Pre"/>
    <n v="0"/>
  </r>
  <r>
    <s v="NonMedia"/>
    <s v="Incremental"/>
    <m/>
    <m/>
    <s v="Event_int_LB_Event_peak_2"/>
    <e v="#N/A"/>
    <x v="6"/>
    <s v=" DTC"/>
    <d v="2021-04-14T00:00:00"/>
    <x v="0"/>
    <s v="Pre"/>
    <n v="0"/>
  </r>
  <r>
    <s v="NonMedia"/>
    <s v="Incremental"/>
    <m/>
    <m/>
    <s v="Event_int_LB_Event_peak_2"/>
    <e v="#N/A"/>
    <x v="6"/>
    <s v=" DTC"/>
    <d v="2021-04-15T00:00:00"/>
    <x v="0"/>
    <s v="Pre"/>
    <n v="0"/>
  </r>
  <r>
    <s v="NonMedia"/>
    <s v="Incremental"/>
    <m/>
    <m/>
    <s v="Event_int_LB_Event_peak_2"/>
    <e v="#N/A"/>
    <x v="6"/>
    <s v=" DTC"/>
    <d v="2021-04-16T00:00:00"/>
    <x v="0"/>
    <s v="Pre"/>
    <n v="0"/>
  </r>
  <r>
    <s v="NonMedia"/>
    <s v="Incremental"/>
    <m/>
    <m/>
    <s v="Event_int_LB_Event_peak_2"/>
    <e v="#N/A"/>
    <x v="6"/>
    <s v=" DTC"/>
    <d v="2021-04-17T00:00:00"/>
    <x v="0"/>
    <s v="Pre"/>
    <n v="0"/>
  </r>
  <r>
    <s v="NonMedia"/>
    <s v="Incremental"/>
    <m/>
    <m/>
    <s v="Event_int_LB_Event_peak_2"/>
    <e v="#N/A"/>
    <x v="6"/>
    <s v=" DTC"/>
    <d v="2021-04-18T00:00:00"/>
    <x v="0"/>
    <s v="Pre"/>
    <n v="0"/>
  </r>
  <r>
    <s v="NonMedia"/>
    <s v="Incremental"/>
    <m/>
    <m/>
    <s v="Event_int_LB_Event_peak_2"/>
    <e v="#N/A"/>
    <x v="6"/>
    <s v=" DTC"/>
    <d v="2021-04-19T00:00:00"/>
    <x v="0"/>
    <s v="Pre"/>
    <n v="0"/>
  </r>
  <r>
    <s v="NonMedia"/>
    <s v="Incremental"/>
    <m/>
    <m/>
    <s v="Event_int_LB_Event_peak_2"/>
    <e v="#N/A"/>
    <x v="6"/>
    <s v=" DTC"/>
    <d v="2021-04-20T00:00:00"/>
    <x v="0"/>
    <s v="Pre"/>
    <n v="0"/>
  </r>
  <r>
    <s v="NonMedia"/>
    <s v="Incremental"/>
    <m/>
    <m/>
    <s v="Event_int_LB_Event_peak_2"/>
    <e v="#N/A"/>
    <x v="6"/>
    <s v=" DTC"/>
    <d v="2021-04-21T00:00:00"/>
    <x v="0"/>
    <s v="Pre"/>
    <n v="0"/>
  </r>
  <r>
    <s v="NonMedia"/>
    <s v="Incremental"/>
    <m/>
    <m/>
    <s v="Event_int_LB_Event_peak_2"/>
    <e v="#N/A"/>
    <x v="6"/>
    <s v=" DTC"/>
    <d v="2021-04-22T00:00:00"/>
    <x v="0"/>
    <s v="Pre"/>
    <n v="0"/>
  </r>
  <r>
    <s v="NonMedia"/>
    <s v="Incremental"/>
    <m/>
    <m/>
    <s v="Event_int_LB_Event_peak_2"/>
    <e v="#N/A"/>
    <x v="6"/>
    <s v=" DTC"/>
    <d v="2021-04-23T00:00:00"/>
    <x v="0"/>
    <s v="Pre"/>
    <n v="0"/>
  </r>
  <r>
    <s v="NonMedia"/>
    <s v="Incremental"/>
    <m/>
    <m/>
    <s v="Event_int_LB_Event_peak_2"/>
    <e v="#N/A"/>
    <x v="6"/>
    <s v=" DTC"/>
    <d v="2021-04-24T00:00:00"/>
    <x v="0"/>
    <s v="Pre"/>
    <n v="0"/>
  </r>
  <r>
    <s v="NonMedia"/>
    <s v="Incremental"/>
    <m/>
    <m/>
    <s v="Event_int_LB_Event_peak_2"/>
    <e v="#N/A"/>
    <x v="6"/>
    <s v=" DTC"/>
    <d v="2021-04-25T00:00:00"/>
    <x v="0"/>
    <s v="Pre"/>
    <n v="0"/>
  </r>
  <r>
    <s v="NonMedia"/>
    <s v="Incremental"/>
    <m/>
    <m/>
    <s v="Event_int_LB_Event_peak_2"/>
    <e v="#N/A"/>
    <x v="6"/>
    <s v=" DTC"/>
    <d v="2021-04-26T00:00:00"/>
    <x v="0"/>
    <s v="Pre"/>
    <n v="0"/>
  </r>
  <r>
    <s v="NonMedia"/>
    <s v="Incremental"/>
    <m/>
    <m/>
    <s v="Event_int_LB_Event_peak_2"/>
    <e v="#N/A"/>
    <x v="6"/>
    <s v=" DTC"/>
    <d v="2021-04-27T00:00:00"/>
    <x v="1"/>
    <s v="Post"/>
    <n v="0"/>
  </r>
  <r>
    <s v="NonMedia"/>
    <s v="Incremental"/>
    <m/>
    <m/>
    <s v="Event_int_LB_Event_peak_2"/>
    <e v="#N/A"/>
    <x v="6"/>
    <s v=" DTC"/>
    <d v="2021-04-28T00:00:00"/>
    <x v="1"/>
    <s v="Post"/>
    <n v="0"/>
  </r>
  <r>
    <s v="NonMedia"/>
    <s v="Incremental"/>
    <m/>
    <m/>
    <s v="Event_int_LB_Event_peak_2"/>
    <e v="#N/A"/>
    <x v="6"/>
    <s v=" DTC"/>
    <d v="2021-04-29T00:00:00"/>
    <x v="1"/>
    <s v="Post"/>
    <n v="0"/>
  </r>
  <r>
    <s v="NonMedia"/>
    <s v="Incremental"/>
    <m/>
    <m/>
    <s v="Event_int_LB_Event_peak_2"/>
    <e v="#N/A"/>
    <x v="6"/>
    <s v=" DTC"/>
    <d v="2021-04-30T00:00:00"/>
    <x v="1"/>
    <s v="Post"/>
    <n v="0"/>
  </r>
  <r>
    <s v="NonMedia"/>
    <s v="Incremental"/>
    <m/>
    <m/>
    <s v="Event_int_LB_Event_peak_2"/>
    <e v="#N/A"/>
    <x v="6"/>
    <s v=" DTC"/>
    <d v="2021-05-01T00:00:00"/>
    <x v="1"/>
    <s v="Post"/>
    <n v="0"/>
  </r>
  <r>
    <s v="NonMedia"/>
    <s v="Incremental"/>
    <m/>
    <m/>
    <s v="Event_int_LB_Event_peak_2"/>
    <e v="#N/A"/>
    <x v="6"/>
    <s v=" DTC"/>
    <d v="2021-05-02T00:00:00"/>
    <x v="1"/>
    <s v="Post"/>
    <n v="0"/>
  </r>
  <r>
    <s v="NonMedia"/>
    <s v="Incremental"/>
    <m/>
    <m/>
    <s v="Event_int_LB_Event_peak_2"/>
    <e v="#N/A"/>
    <x v="6"/>
    <s v=" DTC"/>
    <d v="2021-05-03T00:00:00"/>
    <x v="1"/>
    <s v="Post"/>
    <n v="0"/>
  </r>
  <r>
    <s v="NonMedia"/>
    <s v="Incremental"/>
    <m/>
    <m/>
    <s v="Event_int_LB_Event_peak_2"/>
    <e v="#N/A"/>
    <x v="6"/>
    <s v=" DTC"/>
    <d v="2021-05-04T00:00:00"/>
    <x v="1"/>
    <s v="Post"/>
    <n v="0"/>
  </r>
  <r>
    <s v="NonMedia"/>
    <s v="Incremental"/>
    <m/>
    <m/>
    <s v="Event_int_LB_Event_peak_2"/>
    <e v="#N/A"/>
    <x v="6"/>
    <s v=" DTC"/>
    <d v="2021-05-05T00:00:00"/>
    <x v="1"/>
    <s v="Post"/>
    <n v="0"/>
  </r>
  <r>
    <s v="NonMedia"/>
    <s v="Incremental"/>
    <m/>
    <m/>
    <s v="Event_int_LB_Event_peak_2"/>
    <e v="#N/A"/>
    <x v="6"/>
    <s v=" DTC"/>
    <d v="2021-05-06T00:00:00"/>
    <x v="1"/>
    <s v="Post"/>
    <n v="0"/>
  </r>
  <r>
    <s v="NonMedia"/>
    <s v="Incremental"/>
    <m/>
    <m/>
    <s v="Event_int_LB_Event_peak_2"/>
    <e v="#N/A"/>
    <x v="6"/>
    <s v=" DTC"/>
    <d v="2021-05-07T00:00:00"/>
    <x v="1"/>
    <s v="Post"/>
    <n v="0"/>
  </r>
  <r>
    <s v="NonMedia"/>
    <s v="Incremental"/>
    <m/>
    <m/>
    <s v="Event_int_LB_Event_peak_2"/>
    <e v="#N/A"/>
    <x v="6"/>
    <s v=" DTC"/>
    <d v="2021-05-08T00:00:00"/>
    <x v="1"/>
    <s v="Post"/>
    <n v="0"/>
  </r>
  <r>
    <s v="NonMedia"/>
    <s v="Incremental"/>
    <m/>
    <m/>
    <s v="Event_int_LB_Event_peak_2"/>
    <e v="#N/A"/>
    <x v="6"/>
    <s v=" DTC"/>
    <d v="2021-05-09T00:00:00"/>
    <x v="1"/>
    <s v="Post"/>
    <n v="0"/>
  </r>
  <r>
    <s v="NonMedia"/>
    <s v="Incremental"/>
    <m/>
    <m/>
    <s v="Event_int_LB_Event_peak_2"/>
    <e v="#N/A"/>
    <x v="6"/>
    <s v=" DTC"/>
    <d v="2021-05-10T00:00:00"/>
    <x v="1"/>
    <s v="Post"/>
    <n v="0"/>
  </r>
  <r>
    <s v="NonMedia"/>
    <s v="Incremental"/>
    <m/>
    <m/>
    <s v="Event_int_LB_Event_peak_2"/>
    <e v="#N/A"/>
    <x v="6"/>
    <s v=" DTC"/>
    <d v="2021-05-11T00:00:00"/>
    <x v="1"/>
    <s v="Post"/>
    <n v="0"/>
  </r>
  <r>
    <s v="NonMedia"/>
    <s v="Incremental"/>
    <m/>
    <m/>
    <s v="Event_int_LB_Event_peak_2"/>
    <e v="#N/A"/>
    <x v="6"/>
    <s v=" DTC"/>
    <d v="2021-05-12T00:00:00"/>
    <x v="1"/>
    <s v="Post"/>
    <n v="0"/>
  </r>
  <r>
    <s v="NonMedia"/>
    <s v="Incremental"/>
    <m/>
    <m/>
    <s v="Event_int_LB_Event_peak_2"/>
    <e v="#N/A"/>
    <x v="6"/>
    <s v=" DTC"/>
    <d v="2021-05-13T00:00:00"/>
    <x v="1"/>
    <s v="Post"/>
    <n v="0"/>
  </r>
  <r>
    <s v="NonMedia"/>
    <s v="Incremental"/>
    <m/>
    <m/>
    <s v="Event_int_LB_Event_peak_2"/>
    <e v="#N/A"/>
    <x v="6"/>
    <s v=" DTC"/>
    <d v="2021-05-14T00:00:00"/>
    <x v="1"/>
    <s v="Post"/>
    <n v="0"/>
  </r>
  <r>
    <s v="NonMedia"/>
    <s v="Incremental"/>
    <m/>
    <m/>
    <s v="Event_int_LB_Event_peak_2"/>
    <e v="#N/A"/>
    <x v="6"/>
    <s v=" DTC"/>
    <d v="2021-05-15T00:00:00"/>
    <x v="1"/>
    <s v="Post"/>
    <n v="0"/>
  </r>
  <r>
    <s v="NonMedia"/>
    <s v="Incremental"/>
    <m/>
    <m/>
    <s v="Event_int_LB_Event_peak_2"/>
    <e v="#N/A"/>
    <x v="6"/>
    <s v=" DTC"/>
    <d v="2021-05-16T00:00:00"/>
    <x v="1"/>
    <s v="Post"/>
    <n v="0"/>
  </r>
  <r>
    <s v="NonMedia"/>
    <s v="Incremental"/>
    <m/>
    <m/>
    <s v="Event_int_LB_Event_peak_2"/>
    <e v="#N/A"/>
    <x v="6"/>
    <s v=" DTC"/>
    <d v="2021-05-17T00:00:00"/>
    <x v="1"/>
    <s v="Post"/>
    <n v="0"/>
  </r>
  <r>
    <s v="NonMedia"/>
    <s v="Incremental"/>
    <m/>
    <m/>
    <s v="Event_int_LB_Event_peak_2"/>
    <e v="#N/A"/>
    <x v="6"/>
    <s v=" DTC"/>
    <d v="2021-05-18T00:00:00"/>
    <x v="1"/>
    <s v="Post"/>
    <n v="0"/>
  </r>
  <r>
    <s v="NonMedia"/>
    <s v="Incremental"/>
    <m/>
    <m/>
    <s v="Event_int_LB_Event_peak_2"/>
    <e v="#N/A"/>
    <x v="6"/>
    <s v=" DTC"/>
    <d v="2021-05-19T00:00:00"/>
    <x v="1"/>
    <s v="Post"/>
    <n v="0"/>
  </r>
  <r>
    <s v="NonMedia"/>
    <s v="Incremental"/>
    <m/>
    <m/>
    <s v="Event_int_LB_Event_peak_2"/>
    <e v="#N/A"/>
    <x v="6"/>
    <s v=" DTC"/>
    <d v="2021-05-20T00:00:00"/>
    <x v="1"/>
    <s v="Post"/>
    <n v="0"/>
  </r>
  <r>
    <s v="NonMedia"/>
    <s v="Incremental"/>
    <m/>
    <m/>
    <s v="Event_int_LB_Event_peak_2"/>
    <e v="#N/A"/>
    <x v="6"/>
    <s v=" DTC"/>
    <d v="2021-05-21T00:00:00"/>
    <x v="1"/>
    <s v="Post"/>
    <n v="0"/>
  </r>
  <r>
    <s v="NonMedia"/>
    <s v="Incremental"/>
    <m/>
    <m/>
    <s v="Event_int_LB_Event_peak_2"/>
    <e v="#N/A"/>
    <x v="6"/>
    <s v=" DTC"/>
    <d v="2021-05-22T00:00:00"/>
    <x v="1"/>
    <s v="Post"/>
    <n v="0"/>
  </r>
  <r>
    <s v="NonMedia"/>
    <s v="Incremental"/>
    <m/>
    <m/>
    <s v="Event_int_LB_Event_peak_2"/>
    <e v="#N/A"/>
    <x v="6"/>
    <s v=" DTC"/>
    <d v="2021-05-23T00:00:00"/>
    <x v="1"/>
    <s v="Post"/>
    <n v="0"/>
  </r>
  <r>
    <s v="NonMedia"/>
    <s v="Incremental"/>
    <m/>
    <m/>
    <s v="Event_int_LB_Event_peak_2"/>
    <e v="#N/A"/>
    <x v="6"/>
    <s v=" DTC"/>
    <d v="2021-05-24T00:00:00"/>
    <x v="1"/>
    <s v="Post"/>
    <n v="0"/>
  </r>
  <r>
    <s v="NonMedia"/>
    <s v="Incremental"/>
    <m/>
    <m/>
    <s v="Event_int_LB_Event_peak_2"/>
    <e v="#N/A"/>
    <x v="6"/>
    <s v=" DTC"/>
    <d v="2021-05-25T00:00:00"/>
    <x v="1"/>
    <s v="Post"/>
    <n v="0"/>
  </r>
  <r>
    <s v="NonMedia"/>
    <s v="Incremental"/>
    <m/>
    <m/>
    <s v="Event_int_LB_Event_peak_2"/>
    <e v="#N/A"/>
    <x v="6"/>
    <s v=" DTC"/>
    <d v="2021-05-26T00:00:00"/>
    <x v="1"/>
    <s v="Post"/>
    <n v="0"/>
  </r>
  <r>
    <s v="NonMedia"/>
    <s v="Incremental"/>
    <m/>
    <m/>
    <s v="Event_int_LB_Event_peak_2"/>
    <e v="#N/A"/>
    <x v="6"/>
    <s v=" DTC"/>
    <d v="2021-05-27T00:00:00"/>
    <x v="1"/>
    <s v="Post"/>
    <n v="0"/>
  </r>
  <r>
    <s v="NonMedia"/>
    <s v="Incremental"/>
    <m/>
    <m/>
    <s v="Event_int_LB_Event_peak_2"/>
    <e v="#N/A"/>
    <x v="6"/>
    <s v=" DTC"/>
    <d v="2021-05-28T00:00:00"/>
    <x v="1"/>
    <s v="Post"/>
    <n v="0"/>
  </r>
  <r>
    <s v="NonMedia"/>
    <s v="Incremental"/>
    <m/>
    <m/>
    <s v="Event_int_LB_Event_peak_2"/>
    <e v="#N/A"/>
    <x v="6"/>
    <s v=" DTC"/>
    <d v="2021-05-29T00:00:00"/>
    <x v="1"/>
    <s v="Post"/>
    <n v="0"/>
  </r>
  <r>
    <s v="NonMedia"/>
    <s v="Incremental"/>
    <m/>
    <m/>
    <s v="Event_int_LB_Event_peak_2"/>
    <e v="#N/A"/>
    <x v="6"/>
    <s v=" DTC"/>
    <d v="2021-05-30T00:00:00"/>
    <x v="1"/>
    <s v="Post"/>
    <n v="0"/>
  </r>
  <r>
    <s v="NonMedia"/>
    <s v="Incremental"/>
    <m/>
    <m/>
    <s v="Event_int_LB_Event_peak_2"/>
    <e v="#N/A"/>
    <x v="6"/>
    <s v=" DTC"/>
    <d v="2021-05-31T00:00:00"/>
    <x v="1"/>
    <s v="Post"/>
    <n v="0"/>
  </r>
  <r>
    <s v="NonMedia"/>
    <s v="Incremental"/>
    <m/>
    <m/>
    <s v="Event_int_LB_Event_peak_2"/>
    <e v="#N/A"/>
    <x v="6"/>
    <s v=" DTC"/>
    <d v="2021-06-01T00:00:00"/>
    <x v="1"/>
    <s v="Post"/>
    <n v="0"/>
  </r>
  <r>
    <s v="NonMedia"/>
    <s v="Incremental"/>
    <m/>
    <m/>
    <s v="Event_int_LB_Event_peak_2"/>
    <e v="#N/A"/>
    <x v="6"/>
    <s v=" DTC"/>
    <d v="2021-06-02T00:00:00"/>
    <x v="1"/>
    <s v="Post"/>
    <n v="0"/>
  </r>
  <r>
    <s v="NonMedia"/>
    <s v="Incremental"/>
    <m/>
    <m/>
    <s v="Event_int_LB_Event_peak_2"/>
    <e v="#N/A"/>
    <x v="6"/>
    <s v=" DTC"/>
    <d v="2021-06-03T00:00:00"/>
    <x v="1"/>
    <s v="Post"/>
    <n v="0"/>
  </r>
  <r>
    <s v="NonMedia"/>
    <s v="Incremental"/>
    <m/>
    <m/>
    <s v="Event_int_LB_Event_peak_2"/>
    <e v="#N/A"/>
    <x v="6"/>
    <s v=" DTC"/>
    <d v="2021-06-04T00:00:00"/>
    <x v="1"/>
    <s v="Post"/>
    <n v="0"/>
  </r>
  <r>
    <s v="NonMedia"/>
    <s v="Incremental"/>
    <m/>
    <m/>
    <s v="Event_int_LB_Event_peak_2"/>
    <e v="#N/A"/>
    <x v="6"/>
    <s v=" DTC"/>
    <d v="2021-06-05T00:00:00"/>
    <x v="1"/>
    <s v="Post"/>
    <n v="0"/>
  </r>
  <r>
    <s v="NonMedia"/>
    <s v="Incremental"/>
    <m/>
    <m/>
    <s v="Event_int_LB_Event_peak_2"/>
    <e v="#N/A"/>
    <x v="6"/>
    <s v=" DTC"/>
    <d v="2021-06-06T00:00:00"/>
    <x v="1"/>
    <s v="Post"/>
    <n v="0"/>
  </r>
  <r>
    <s v="NonMedia"/>
    <s v="Incremental"/>
    <m/>
    <m/>
    <s v="Event_int_LB_Event_peak_2"/>
    <e v="#N/A"/>
    <x v="6"/>
    <s v=" DTC"/>
    <d v="2021-06-07T00:00:00"/>
    <x v="1"/>
    <s v="Post"/>
    <n v="0"/>
  </r>
  <r>
    <s v="NonMedia"/>
    <s v="Incremental"/>
    <m/>
    <m/>
    <s v="Event_int_LB_Event_peak_2"/>
    <e v="#N/A"/>
    <x v="6"/>
    <s v=" DTC"/>
    <d v="2021-06-08T00:00:00"/>
    <x v="1"/>
    <s v="Post"/>
    <n v="0"/>
  </r>
  <r>
    <s v="NonMedia"/>
    <s v="Incremental"/>
    <m/>
    <m/>
    <s v="Event_int_LB_Event_peak_2"/>
    <e v="#N/A"/>
    <x v="6"/>
    <s v=" DTC"/>
    <d v="2021-06-09T00:00:00"/>
    <x v="1"/>
    <s v="Post"/>
    <n v="0"/>
  </r>
  <r>
    <s v="NonMedia"/>
    <s v="Incremental"/>
    <m/>
    <m/>
    <s v="Event_int_LB_Event_peak_2"/>
    <e v="#N/A"/>
    <x v="6"/>
    <s v=" DTC"/>
    <d v="2021-06-10T00:00:00"/>
    <x v="1"/>
    <s v="Post"/>
    <n v="0"/>
  </r>
  <r>
    <s v="NonMedia"/>
    <s v="Incremental"/>
    <m/>
    <m/>
    <s v="Event_int_LB_Event_peak_2"/>
    <e v="#N/A"/>
    <x v="6"/>
    <s v=" DTC"/>
    <d v="2021-06-11T00:00:00"/>
    <x v="1"/>
    <s v="Post"/>
    <n v="0"/>
  </r>
  <r>
    <s v="NonMedia"/>
    <s v="Incremental"/>
    <m/>
    <m/>
    <s v="Event_int_LB_Event_peak_2"/>
    <e v="#N/A"/>
    <x v="6"/>
    <s v=" DTC"/>
    <d v="2021-06-12T00:00:00"/>
    <x v="1"/>
    <s v="Post"/>
    <n v="0"/>
  </r>
  <r>
    <s v="NonMedia"/>
    <s v="Incremental"/>
    <m/>
    <m/>
    <s v="Event_int_LB_Event_peak_2"/>
    <e v="#N/A"/>
    <x v="6"/>
    <s v=" DTC"/>
    <d v="2021-06-13T00:00:00"/>
    <x v="1"/>
    <s v="Post"/>
    <n v="0"/>
  </r>
  <r>
    <s v="NonMedia"/>
    <s v="Incremental"/>
    <m/>
    <m/>
    <s v="Event_int_LB_Event_peak_2"/>
    <e v="#N/A"/>
    <x v="6"/>
    <s v=" DTC"/>
    <d v="2021-06-14T00:00:00"/>
    <x v="1"/>
    <s v="Post"/>
    <n v="0"/>
  </r>
  <r>
    <s v="NonMedia"/>
    <s v="Incremental"/>
    <m/>
    <m/>
    <s v="Event_int_LB_Event_peak_2"/>
    <e v="#N/A"/>
    <x v="6"/>
    <s v=" DTC"/>
    <d v="2021-06-15T00:00:00"/>
    <x v="1"/>
    <s v="Post"/>
    <n v="0"/>
  </r>
  <r>
    <s v="NonMedia"/>
    <s v="Incremental"/>
    <m/>
    <m/>
    <s v="Event_int_LB_Event_peak_2"/>
    <e v="#N/A"/>
    <x v="6"/>
    <s v=" DTC"/>
    <d v="2021-06-16T00:00:00"/>
    <x v="1"/>
    <s v="Post"/>
    <n v="0"/>
  </r>
  <r>
    <s v="NonMedia"/>
    <s v="Incremental"/>
    <m/>
    <m/>
    <s v="Event_int_LB_Event_peak_2"/>
    <e v="#N/A"/>
    <x v="6"/>
    <s v=" DTC"/>
    <d v="2021-06-17T00:00:00"/>
    <x v="1"/>
    <s v="Post"/>
    <n v="0"/>
  </r>
  <r>
    <s v="NonMedia"/>
    <s v="Incremental"/>
    <m/>
    <m/>
    <s v="Event_int_LB_Event_peak_2"/>
    <e v="#N/A"/>
    <x v="6"/>
    <s v=" DTC"/>
    <d v="2021-06-18T00:00:00"/>
    <x v="1"/>
    <s v="Post"/>
    <n v="0"/>
  </r>
  <r>
    <s v="NonMedia"/>
    <s v="Incremental"/>
    <m/>
    <m/>
    <s v="Event_int_LB_Event_peak_2"/>
    <e v="#N/A"/>
    <x v="6"/>
    <s v=" DTC"/>
    <d v="2021-06-19T00:00:00"/>
    <x v="1"/>
    <s v="Post"/>
    <n v="0"/>
  </r>
  <r>
    <s v="NonMedia"/>
    <s v="Incremental"/>
    <m/>
    <m/>
    <s v="Event_int_LB_Event_peak_2"/>
    <e v="#N/A"/>
    <x v="6"/>
    <s v=" DTC"/>
    <d v="2021-06-20T00:00:00"/>
    <x v="1"/>
    <s v="Post"/>
    <n v="0"/>
  </r>
  <r>
    <s v="NonMedia"/>
    <s v="Incremental"/>
    <m/>
    <m/>
    <s v="Event_int_LB_Event_peak_2"/>
    <e v="#N/A"/>
    <x v="6"/>
    <s v=" DTC"/>
    <d v="2021-06-21T00:00:00"/>
    <x v="1"/>
    <s v="Post"/>
    <n v="0"/>
  </r>
  <r>
    <s v="NonMedia"/>
    <s v="Incremental"/>
    <m/>
    <m/>
    <s v="Event_int_LB_Event_peak_2"/>
    <e v="#N/A"/>
    <x v="6"/>
    <s v=" DTC"/>
    <d v="2021-06-22T00:00:00"/>
    <x v="1"/>
    <s v="Post"/>
    <n v="0"/>
  </r>
  <r>
    <s v="NonMedia"/>
    <s v="Incremental"/>
    <m/>
    <m/>
    <s v="Event_int_LB_Event_peak_2"/>
    <e v="#N/A"/>
    <x v="6"/>
    <s v=" DTC"/>
    <d v="2021-06-23T00:00:00"/>
    <x v="1"/>
    <n v="0"/>
    <n v="0"/>
  </r>
  <r>
    <s v="NonMedia"/>
    <s v="Incremental"/>
    <m/>
    <m/>
    <s v="Event_int_LB_Event_peak_2"/>
    <e v="#N/A"/>
    <x v="6"/>
    <s v=" DTC"/>
    <d v="2021-06-24T00:00:00"/>
    <x v="1"/>
    <n v="0"/>
    <n v="0"/>
  </r>
  <r>
    <s v="NonMedia"/>
    <s v="Incremental"/>
    <m/>
    <m/>
    <s v="Event_int_LB_Event_peak_2"/>
    <e v="#N/A"/>
    <x v="6"/>
    <s v=" DTC"/>
    <d v="2021-06-25T00:00:00"/>
    <x v="1"/>
    <n v="0"/>
    <n v="0"/>
  </r>
  <r>
    <s v="NonMedia"/>
    <s v="Incremental"/>
    <m/>
    <m/>
    <s v="Event_int_LB_Event_peak_2"/>
    <e v="#N/A"/>
    <x v="6"/>
    <s v=" DTC"/>
    <d v="2021-06-26T00:00:00"/>
    <x v="1"/>
    <n v="0"/>
    <n v="0"/>
  </r>
  <r>
    <s v="NonMedia"/>
    <s v="Incremental"/>
    <m/>
    <m/>
    <s v="Event_int_LB_Event_peak_2"/>
    <e v="#N/A"/>
    <x v="6"/>
    <s v=" DTC"/>
    <d v="2021-06-27T00:00:00"/>
    <x v="1"/>
    <n v="0"/>
    <n v="0"/>
  </r>
  <r>
    <s v="NonMedia"/>
    <s v="Incremental"/>
    <m/>
    <m/>
    <s v="Event_int_LB_Event_peak_2"/>
    <e v="#N/A"/>
    <x v="6"/>
    <s v=" DTC"/>
    <d v="2021-06-28T00:00:00"/>
    <x v="1"/>
    <n v="0"/>
    <n v="0"/>
  </r>
  <r>
    <s v="NonMedia"/>
    <s v="Incremental"/>
    <m/>
    <m/>
    <s v="Event_int_LB_Event_peak_2"/>
    <e v="#N/A"/>
    <x v="6"/>
    <s v=" DTC"/>
    <d v="2021-06-29T00:00:00"/>
    <x v="1"/>
    <n v="0"/>
    <n v="0"/>
  </r>
  <r>
    <s v="NonMedia"/>
    <s v="Incremental"/>
    <m/>
    <m/>
    <s v="Event_int_LB_Event_peak_2"/>
    <e v="#N/A"/>
    <x v="6"/>
    <s v=" DTC"/>
    <d v="2021-06-30T00:00:00"/>
    <x v="1"/>
    <n v="0"/>
    <n v="0"/>
  </r>
  <r>
    <s v="NonMedia"/>
    <s v="Incremental"/>
    <m/>
    <m/>
    <s v="Event_int_LB_Event_peak_2"/>
    <e v="#N/A"/>
    <x v="6"/>
    <s v=" DTC"/>
    <d v="2021-07-01T00:00:00"/>
    <x v="1"/>
    <n v="0"/>
    <n v="0"/>
  </r>
  <r>
    <s v="NonMedia"/>
    <s v="Incremental"/>
    <m/>
    <m/>
    <s v="Event_int_LB_Event_peak_2"/>
    <e v="#N/A"/>
    <x v="6"/>
    <s v=" DTC"/>
    <d v="2021-07-02T00:00:00"/>
    <x v="1"/>
    <n v="0"/>
    <n v="0"/>
  </r>
  <r>
    <s v="NonMedia"/>
    <s v="Incremental"/>
    <m/>
    <m/>
    <s v="Event_int_LB_Event_peak_2"/>
    <e v="#N/A"/>
    <x v="6"/>
    <s v=" DTC"/>
    <d v="2021-07-03T00:00:00"/>
    <x v="1"/>
    <n v="0"/>
    <n v="0"/>
  </r>
  <r>
    <s v="NonMedia"/>
    <s v="Incremental"/>
    <m/>
    <m/>
    <s v="Event_int_LB_Event_peak_2"/>
    <e v="#N/A"/>
    <x v="6"/>
    <s v=" DTC"/>
    <d v="2021-07-04T00:00:00"/>
    <x v="1"/>
    <n v="0"/>
    <n v="0"/>
  </r>
  <r>
    <s v="NonMedia"/>
    <s v="Incremental"/>
    <m/>
    <m/>
    <s v="Event_int_LB_Event_peak_2"/>
    <e v="#N/A"/>
    <x v="6"/>
    <s v=" DTC"/>
    <d v="2021-07-05T00:00:00"/>
    <x v="1"/>
    <n v="0"/>
    <n v="0"/>
  </r>
  <r>
    <s v="NonMedia"/>
    <s v="Incremental"/>
    <m/>
    <m/>
    <s v="Event_int_LB_Event_peak_2"/>
    <e v="#N/A"/>
    <x v="6"/>
    <s v=" DTC"/>
    <d v="2021-07-06T00:00:00"/>
    <x v="1"/>
    <n v="0"/>
    <n v="0"/>
  </r>
  <r>
    <s v="NonMedia"/>
    <s v="Incremental"/>
    <m/>
    <m/>
    <s v="Event_int_LB_Event_peak_2"/>
    <e v="#N/A"/>
    <x v="6"/>
    <s v=" DTC"/>
    <d v="2021-07-07T00:00:00"/>
    <x v="1"/>
    <n v="0"/>
    <n v="0"/>
  </r>
  <r>
    <s v="NonMedia"/>
    <s v="Incremental"/>
    <m/>
    <m/>
    <s v="Event_int_LB_Event_peak_2"/>
    <e v="#N/A"/>
    <x v="6"/>
    <s v=" DTC"/>
    <d v="2021-07-08T00:00:00"/>
    <x v="1"/>
    <n v="0"/>
    <n v="0"/>
  </r>
  <r>
    <s v="NonMedia"/>
    <s v="Incremental"/>
    <m/>
    <m/>
    <s v="Event_int_LB_Event_peak_2"/>
    <e v="#N/A"/>
    <x v="6"/>
    <s v=" DTC"/>
    <d v="2021-07-09T00:00:00"/>
    <x v="1"/>
    <n v="0"/>
    <n v="0"/>
  </r>
  <r>
    <s v="NonMedia"/>
    <s v="Incremental"/>
    <m/>
    <m/>
    <s v="Event_int_LB_Event_peak_2"/>
    <e v="#N/A"/>
    <x v="6"/>
    <s v=" DTC"/>
    <d v="2021-07-10T00:00:00"/>
    <x v="1"/>
    <n v="0"/>
    <n v="0"/>
  </r>
  <r>
    <s v="NonMedia"/>
    <s v="Incremental"/>
    <m/>
    <m/>
    <s v="Event_int_LB_Event_peak_2"/>
    <e v="#N/A"/>
    <x v="6"/>
    <s v=" DTC"/>
    <d v="2021-07-11T00:00:00"/>
    <x v="1"/>
    <n v="0"/>
    <n v="0"/>
  </r>
  <r>
    <s v="NonMedia"/>
    <s v="Incremental"/>
    <m/>
    <m/>
    <s v="Event_int_LB_Event_peak_2"/>
    <e v="#N/A"/>
    <x v="6"/>
    <s v=" DTC"/>
    <d v="2021-07-12T00:00:00"/>
    <x v="1"/>
    <n v="0"/>
    <n v="0"/>
  </r>
  <r>
    <s v="NonMedia"/>
    <s v="Incremental"/>
    <m/>
    <m/>
    <s v="Event_int_LB_Event_peak_2"/>
    <e v="#N/A"/>
    <x v="6"/>
    <s v=" DTC"/>
    <d v="2021-07-13T00:00:00"/>
    <x v="1"/>
    <n v="0"/>
    <n v="0"/>
  </r>
  <r>
    <s v="NonMedia"/>
    <s v="Incremental"/>
    <m/>
    <m/>
    <s v="Event_int_LB_Event_peak_2"/>
    <e v="#N/A"/>
    <x v="6"/>
    <s v=" DTC"/>
    <d v="2021-07-14T00:00:00"/>
    <x v="1"/>
    <n v="0"/>
    <n v="0"/>
  </r>
  <r>
    <s v="NonMedia"/>
    <s v="Incremental"/>
    <m/>
    <m/>
    <s v="Event_int_LB_Event_peak_2"/>
    <e v="#N/A"/>
    <x v="6"/>
    <s v=" DTC"/>
    <d v="2021-07-15T00:00:00"/>
    <x v="1"/>
    <n v="0"/>
    <n v="0"/>
  </r>
  <r>
    <s v="NonMedia"/>
    <s v="Incremental"/>
    <m/>
    <m/>
    <s v="Event_int_LB_Event_peak_2"/>
    <e v="#N/A"/>
    <x v="6"/>
    <s v=" DTC"/>
    <d v="2021-07-16T00:00:00"/>
    <x v="1"/>
    <n v="0"/>
    <n v="0"/>
  </r>
  <r>
    <s v="NonMedia"/>
    <s v="Incremental"/>
    <m/>
    <m/>
    <s v="Event_int_LB_Event_peak_2"/>
    <e v="#N/A"/>
    <x v="6"/>
    <s v=" DTC"/>
    <d v="2021-07-17T00:00:00"/>
    <x v="1"/>
    <n v="0"/>
    <n v="0"/>
  </r>
  <r>
    <s v="NonMedia"/>
    <s v="Incremental"/>
    <m/>
    <m/>
    <s v="Event_int_LB_Event_peak_2"/>
    <e v="#N/A"/>
    <x v="6"/>
    <s v=" DTC"/>
    <d v="2021-07-18T00:00:00"/>
    <x v="1"/>
    <n v="0"/>
    <n v="0"/>
  </r>
  <r>
    <s v="NonMedia"/>
    <s v="Incremental"/>
    <m/>
    <m/>
    <s v="Event_int_LB_Event_peak_2"/>
    <e v="#N/A"/>
    <x v="6"/>
    <s v=" DTC"/>
    <d v="2021-07-19T00:00:00"/>
    <x v="1"/>
    <n v="0"/>
    <n v="0"/>
  </r>
  <r>
    <s v="NonMedia"/>
    <s v="Incremental"/>
    <m/>
    <m/>
    <s v="Event_int_LB_Event_peak_2"/>
    <e v="#N/A"/>
    <x v="6"/>
    <s v=" DTC"/>
    <d v="2021-07-20T00:00:00"/>
    <x v="1"/>
    <n v="0"/>
    <n v="0"/>
  </r>
  <r>
    <s v="NonMedia"/>
    <s v="Incremental"/>
    <m/>
    <m/>
    <s v="Event_int_LB_Event_peak_2"/>
    <e v="#N/A"/>
    <x v="6"/>
    <s v=" DTC"/>
    <d v="2021-07-21T00:00:00"/>
    <x v="1"/>
    <n v="0"/>
    <n v="0"/>
  </r>
  <r>
    <s v="NonMedia"/>
    <s v="Incremental"/>
    <m/>
    <m/>
    <s v="Event_int_LB_Event_peak_2"/>
    <e v="#N/A"/>
    <x v="6"/>
    <s v=" DTC"/>
    <d v="2021-07-22T00:00:00"/>
    <x v="1"/>
    <n v="0"/>
    <n v="0"/>
  </r>
  <r>
    <s v="NonMedia"/>
    <s v="Incremental"/>
    <m/>
    <m/>
    <s v="Event_int_LB_Event_peak_2"/>
    <e v="#N/A"/>
    <x v="6"/>
    <s v=" DTC"/>
    <d v="2021-07-23T00:00:00"/>
    <x v="1"/>
    <n v="0"/>
    <n v="0"/>
  </r>
  <r>
    <s v="NonMedia"/>
    <s v="Incremental"/>
    <m/>
    <m/>
    <s v="Event_int_LB_Event_peak_2"/>
    <e v="#N/A"/>
    <x v="6"/>
    <s v=" DTC"/>
    <d v="2021-07-24T00:00:00"/>
    <x v="1"/>
    <n v="0"/>
    <n v="0"/>
  </r>
  <r>
    <s v="NonMedia"/>
    <s v="Incremental"/>
    <m/>
    <m/>
    <s v="Event_int_LB_Event_peak_2"/>
    <e v="#N/A"/>
    <x v="6"/>
    <s v=" DTC"/>
    <d v="2021-07-25T00:00:00"/>
    <x v="1"/>
    <n v="0"/>
    <n v="0"/>
  </r>
  <r>
    <s v="NonMedia"/>
    <s v="Incremental"/>
    <m/>
    <m/>
    <s v="Event_int_LB_Event_peak_2"/>
    <e v="#N/A"/>
    <x v="6"/>
    <s v=" DTC"/>
    <d v="2021-07-26T00:00:00"/>
    <x v="1"/>
    <n v="0"/>
    <n v="0"/>
  </r>
  <r>
    <s v="NonMedia"/>
    <s v="Incremental"/>
    <m/>
    <m/>
    <s v="Event_int_LB_Event_peak_2"/>
    <e v="#N/A"/>
    <x v="6"/>
    <s v=" DTC"/>
    <d v="2021-07-27T00:00:00"/>
    <x v="1"/>
    <n v="0"/>
    <n v="0"/>
  </r>
  <r>
    <s v="NonMedia"/>
    <s v="Incremental"/>
    <m/>
    <m/>
    <s v="Event_int_LB_Event_peak_2"/>
    <e v="#N/A"/>
    <x v="6"/>
    <s v=" DTC"/>
    <d v="2021-07-28T00:00:00"/>
    <x v="1"/>
    <n v="0"/>
    <n v="0"/>
  </r>
  <r>
    <s v="NonMedia"/>
    <s v="Incremental"/>
    <m/>
    <m/>
    <s v="Event_int_LB_Event_peak_2"/>
    <e v="#N/A"/>
    <x v="6"/>
    <s v=" DTC"/>
    <d v="2021-07-29T00:00:00"/>
    <x v="1"/>
    <n v="0"/>
    <n v="0"/>
  </r>
  <r>
    <s v="NonMedia"/>
    <s v="Incremental"/>
    <m/>
    <m/>
    <s v="Event_int_LB_Event_peak_2"/>
    <e v="#N/A"/>
    <x v="6"/>
    <s v=" DTC"/>
    <d v="2021-07-30T00:00:00"/>
    <x v="1"/>
    <n v="0"/>
    <n v="0"/>
  </r>
  <r>
    <s v="NonMedia"/>
    <s v="Incremental"/>
    <m/>
    <m/>
    <s v="Event_int_LB_Event_peak_2"/>
    <e v="#N/A"/>
    <x v="6"/>
    <s v=" DTC"/>
    <d v="2021-07-31T00:00:00"/>
    <x v="1"/>
    <n v="0"/>
    <n v="0"/>
  </r>
  <r>
    <s v="NonMedia"/>
    <s v="Incremental"/>
    <m/>
    <m/>
    <s v="Event_int_LB_Event_peak_2"/>
    <e v="#N/A"/>
    <x v="6"/>
    <s v=" DTC"/>
    <d v="2021-08-01T00:00:00"/>
    <x v="1"/>
    <n v="0"/>
    <n v="0"/>
  </r>
  <r>
    <s v="NonMedia"/>
    <s v="Incremental"/>
    <m/>
    <m/>
    <s v="Event_int_LB_Event_peak_2"/>
    <e v="#N/A"/>
    <x v="6"/>
    <s v=" DTC"/>
    <d v="2021-08-02T00:00:00"/>
    <x v="1"/>
    <n v="0"/>
    <n v="0"/>
  </r>
  <r>
    <s v="NonMedia"/>
    <s v="Incremental"/>
    <m/>
    <m/>
    <s v="Event_int_LB_Event_peak_2"/>
    <e v="#N/A"/>
    <x v="6"/>
    <s v=" DTC"/>
    <d v="2021-08-03T00:00:00"/>
    <x v="1"/>
    <n v="0"/>
    <n v="0"/>
  </r>
  <r>
    <s v="NonMedia"/>
    <s v="Incremental"/>
    <m/>
    <m/>
    <s v="Event_int_LB_Event_peak_2"/>
    <e v="#N/A"/>
    <x v="6"/>
    <s v=" DTC"/>
    <d v="2021-08-04T00:00:00"/>
    <x v="1"/>
    <n v="0"/>
    <n v="0"/>
  </r>
  <r>
    <s v="NonMedia"/>
    <s v="Incremental"/>
    <m/>
    <m/>
    <s v="Event_int_LB_Event_peak_2"/>
    <e v="#N/A"/>
    <x v="6"/>
    <s v=" DTC"/>
    <d v="2021-08-05T00:00:00"/>
    <x v="1"/>
    <n v="0"/>
    <n v="0"/>
  </r>
  <r>
    <s v="NonMedia"/>
    <s v="Incremental"/>
    <m/>
    <m/>
    <s v="Event_int_LB_Event_peak_2"/>
    <e v="#N/A"/>
    <x v="6"/>
    <s v=" DTC"/>
    <d v="2021-08-06T00:00:00"/>
    <x v="1"/>
    <n v="0"/>
    <n v="0"/>
  </r>
  <r>
    <s v="NonMedia"/>
    <s v="Incremental"/>
    <m/>
    <m/>
    <s v="Event_int_LB_Event_peak_2"/>
    <e v="#N/A"/>
    <x v="6"/>
    <s v=" DTC"/>
    <d v="2021-08-07T00:00:00"/>
    <x v="1"/>
    <n v="0"/>
    <n v="0"/>
  </r>
  <r>
    <s v="NonMedia"/>
    <s v="Incremental"/>
    <m/>
    <m/>
    <s v="Event_int_LB_Event_peak_2"/>
    <e v="#N/A"/>
    <x v="6"/>
    <s v=" DTC"/>
    <d v="2021-08-08T00:00:00"/>
    <x v="1"/>
    <n v="0"/>
    <n v="0"/>
  </r>
  <r>
    <s v="NonMedia"/>
    <s v="Incremental"/>
    <m/>
    <m/>
    <s v="Event_int_LB_Event_peak_2"/>
    <e v="#N/A"/>
    <x v="6"/>
    <s v=" DTC"/>
    <d v="2021-08-09T00:00:00"/>
    <x v="1"/>
    <n v="0"/>
    <n v="0"/>
  </r>
  <r>
    <s v="NonMedia"/>
    <s v="Incremental"/>
    <m/>
    <m/>
    <s v="Event_int_LB_Event_peak_2"/>
    <e v="#N/A"/>
    <x v="6"/>
    <s v=" DTC"/>
    <d v="2021-08-10T00:00:00"/>
    <x v="1"/>
    <n v="0"/>
    <n v="0"/>
  </r>
  <r>
    <s v="NonMedia"/>
    <s v="Incremental"/>
    <m/>
    <m/>
    <s v="Event_int_LB_Event_peak_2"/>
    <e v="#N/A"/>
    <x v="6"/>
    <s v=" DTC"/>
    <d v="2021-08-11T00:00:00"/>
    <x v="1"/>
    <n v="0"/>
    <n v="0"/>
  </r>
  <r>
    <s v="NonMedia"/>
    <s v="Incremental"/>
    <m/>
    <m/>
    <s v="Event_int_LB_Event_peak_2"/>
    <e v="#N/A"/>
    <x v="6"/>
    <s v=" DTC"/>
    <d v="2021-08-12T00:00:00"/>
    <x v="1"/>
    <n v="0"/>
    <n v="0"/>
  </r>
  <r>
    <s v="NonMedia"/>
    <s v="Incremental"/>
    <m/>
    <m/>
    <s v="Event_int_LB_Event_peak_2"/>
    <e v="#N/A"/>
    <x v="6"/>
    <s v=" DTC"/>
    <d v="2021-08-13T00:00:00"/>
    <x v="1"/>
    <n v="0"/>
    <n v="0"/>
  </r>
  <r>
    <s v="NonMedia"/>
    <s v="Incremental"/>
    <m/>
    <m/>
    <s v="Event_int_LB_Event_peak_2"/>
    <e v="#N/A"/>
    <x v="6"/>
    <s v=" DTC"/>
    <d v="2021-08-14T00:00:00"/>
    <x v="1"/>
    <n v="0"/>
    <n v="0"/>
  </r>
  <r>
    <s v="NonMedia"/>
    <s v="Incremental"/>
    <m/>
    <m/>
    <s v="Event_int_LB_Event_peak_2"/>
    <e v="#N/A"/>
    <x v="6"/>
    <s v=" DTC"/>
    <d v="2021-08-15T00:00:00"/>
    <x v="1"/>
    <n v="0"/>
    <n v="0"/>
  </r>
  <r>
    <s v="NonMedia"/>
    <s v="Incremental"/>
    <m/>
    <m/>
    <s v="Event_int_LB_Event_peak_2"/>
    <e v="#N/A"/>
    <x v="6"/>
    <s v=" DTC"/>
    <d v="2021-08-16T00:00:00"/>
    <x v="1"/>
    <n v="0"/>
    <n v="0"/>
  </r>
  <r>
    <s v="NonMedia"/>
    <s v="Incremental"/>
    <m/>
    <m/>
    <s v="Event_int_LB_Event_peak_2"/>
    <e v="#N/A"/>
    <x v="6"/>
    <s v=" DTC"/>
    <d v="2021-08-17T00:00:00"/>
    <x v="1"/>
    <n v="0"/>
    <n v="0"/>
  </r>
  <r>
    <s v="NonMedia"/>
    <s v="Incremental"/>
    <m/>
    <m/>
    <s v="Event_int_LB_Event_peak_2"/>
    <e v="#N/A"/>
    <x v="6"/>
    <s v=" DTC"/>
    <d v="2021-08-18T00:00:00"/>
    <x v="1"/>
    <n v="0"/>
    <n v="0"/>
  </r>
  <r>
    <s v="NonMedia"/>
    <s v="Incremental"/>
    <m/>
    <m/>
    <s v="Event_int_LB_Event_peak_2"/>
    <e v="#N/A"/>
    <x v="6"/>
    <s v=" DTC"/>
    <d v="2021-08-19T00:00:00"/>
    <x v="1"/>
    <n v="0"/>
    <n v="0"/>
  </r>
  <r>
    <s v="NonMedia"/>
    <s v="Incremental"/>
    <m/>
    <m/>
    <s v="Event_int_LB_Event_peak_2"/>
    <e v="#N/A"/>
    <x v="6"/>
    <s v=" DTC"/>
    <d v="2021-08-20T00:00:00"/>
    <x v="1"/>
    <n v="0"/>
    <n v="0"/>
  </r>
  <r>
    <s v="NonMedia"/>
    <s v="Incremental"/>
    <m/>
    <m/>
    <s v="Event_int_LB_Event_peak_2"/>
    <e v="#N/A"/>
    <x v="6"/>
    <s v=" DTC"/>
    <d v="2021-08-21T00:00:00"/>
    <x v="1"/>
    <n v="0"/>
    <n v="0"/>
  </r>
  <r>
    <s v="NonMedia"/>
    <s v="Incremental"/>
    <m/>
    <m/>
    <s v="Event_int_LB_Event_peak_2"/>
    <e v="#N/A"/>
    <x v="6"/>
    <s v=" DTC"/>
    <d v="2021-08-22T00:00:00"/>
    <x v="1"/>
    <n v="0"/>
    <n v="0"/>
  </r>
  <r>
    <s v="NonMedia"/>
    <s v="Incremental"/>
    <m/>
    <m/>
    <s v="Event_int_LB_Event_peak_2"/>
    <e v="#N/A"/>
    <x v="6"/>
    <s v=" DTC"/>
    <d v="2021-08-23T00:00:00"/>
    <x v="1"/>
    <n v="0"/>
    <n v="0"/>
  </r>
  <r>
    <s v="NonMedia"/>
    <s v="Incremental"/>
    <m/>
    <m/>
    <s v="Event_int_LB_Event_peak_2"/>
    <e v="#N/A"/>
    <x v="6"/>
    <s v=" DTC"/>
    <d v="2021-08-24T00:00:00"/>
    <x v="1"/>
    <n v="0"/>
    <n v="0"/>
  </r>
  <r>
    <s v="NonMedia"/>
    <s v="Incremental"/>
    <m/>
    <m/>
    <s v="Event_int_LB_Event_peak_2"/>
    <e v="#N/A"/>
    <x v="6"/>
    <s v=" DTC"/>
    <d v="2021-08-25T00:00:00"/>
    <x v="1"/>
    <n v="0"/>
    <n v="0"/>
  </r>
  <r>
    <s v="NonMedia"/>
    <s v="Incremental"/>
    <m/>
    <m/>
    <s v="Event_int_LB_Event_peak_2"/>
    <e v="#N/A"/>
    <x v="6"/>
    <s v=" DTC"/>
    <d v="2021-08-26T00:00:00"/>
    <x v="1"/>
    <n v="0"/>
    <n v="0"/>
  </r>
  <r>
    <s v="NonMedia"/>
    <s v="Incremental"/>
    <m/>
    <m/>
    <s v="Event_int_LB_Event_peak_2"/>
    <e v="#N/A"/>
    <x v="6"/>
    <s v=" DTC"/>
    <d v="2021-08-27T00:00:00"/>
    <x v="1"/>
    <n v="0"/>
    <n v="0"/>
  </r>
  <r>
    <s v="NonMedia"/>
    <s v="Incremental"/>
    <m/>
    <m/>
    <s v="Event_int_LB_Event_peak_2"/>
    <e v="#N/A"/>
    <x v="6"/>
    <s v=" DTC"/>
    <d v="2021-08-28T00:00:00"/>
    <x v="1"/>
    <n v="0"/>
    <n v="0"/>
  </r>
  <r>
    <s v="NonMedia"/>
    <s v="Incremental"/>
    <m/>
    <m/>
    <s v="Event_int_LB_Event_peak_2"/>
    <e v="#N/A"/>
    <x v="6"/>
    <s v=" DTC"/>
    <d v="2021-08-29T00:00:00"/>
    <x v="1"/>
    <n v="0"/>
    <n v="0"/>
  </r>
  <r>
    <s v="NonMedia"/>
    <s v="Incremental"/>
    <m/>
    <m/>
    <s v="Event_int_LB_Event_peak_2"/>
    <e v="#N/A"/>
    <x v="6"/>
    <s v=" DTC"/>
    <d v="2021-08-30T00:00:00"/>
    <x v="1"/>
    <n v="0"/>
    <n v="0"/>
  </r>
  <r>
    <s v="NonMedia"/>
    <s v="Incremental"/>
    <m/>
    <m/>
    <s v="Event_int_LB_Event_peak_2"/>
    <e v="#N/A"/>
    <x v="6"/>
    <s v=" DTC"/>
    <d v="2021-08-31T00:00:00"/>
    <x v="1"/>
    <n v="0"/>
    <n v="0"/>
  </r>
  <r>
    <s v="NonMedia"/>
    <s v="Incremental"/>
    <m/>
    <m/>
    <s v="Event_int_LB_Event_peak_2"/>
    <e v="#N/A"/>
    <x v="6"/>
    <s v=" DTC"/>
    <d v="2021-09-01T00:00:00"/>
    <x v="1"/>
    <n v="0"/>
    <n v="0"/>
  </r>
  <r>
    <s v="NonMedia"/>
    <s v="Incremental"/>
    <m/>
    <m/>
    <s v="Event_int_LB_Event_peak_2"/>
    <e v="#N/A"/>
    <x v="6"/>
    <s v=" DTC"/>
    <d v="2021-09-02T00:00:00"/>
    <x v="1"/>
    <n v="0"/>
    <n v="0"/>
  </r>
  <r>
    <s v="NonMedia"/>
    <s v="Incremental"/>
    <m/>
    <m/>
    <s v="Event_int_LB_Event_peak_2"/>
    <e v="#N/A"/>
    <x v="6"/>
    <s v=" DTC"/>
    <d v="2021-09-03T00:00:00"/>
    <x v="1"/>
    <n v="0"/>
    <n v="0"/>
  </r>
  <r>
    <s v="NonMedia"/>
    <s v="Incremental"/>
    <m/>
    <m/>
    <s v="Event_int_LB_Event_peak_2"/>
    <e v="#N/A"/>
    <x v="6"/>
    <s v=" DTC"/>
    <d v="2021-09-04T00:00:00"/>
    <x v="1"/>
    <n v="0"/>
    <n v="0"/>
  </r>
  <r>
    <s v="NonMedia"/>
    <s v="Incremental"/>
    <m/>
    <m/>
    <s v="Event_int_LB_Event_peak_2"/>
    <e v="#N/A"/>
    <x v="6"/>
    <s v=" DTC"/>
    <d v="2021-09-05T00:00:00"/>
    <x v="1"/>
    <n v="0"/>
    <n v="0"/>
  </r>
  <r>
    <s v="NonMedia"/>
    <s v="Incremental"/>
    <m/>
    <m/>
    <s v="Event_int_LB_Event_peak_2"/>
    <e v="#N/A"/>
    <x v="6"/>
    <s v=" DTC"/>
    <d v="2021-09-06T00:00:00"/>
    <x v="1"/>
    <n v="0"/>
    <n v="0"/>
  </r>
  <r>
    <s v="NonMedia"/>
    <s v="Incremental"/>
    <m/>
    <m/>
    <s v="Event_int_LB_Event_peak_2"/>
    <e v="#N/A"/>
    <x v="6"/>
    <s v=" DTC"/>
    <d v="2021-09-07T00:00:00"/>
    <x v="1"/>
    <n v="0"/>
    <n v="0"/>
  </r>
  <r>
    <s v="NonMedia"/>
    <s v="Incremental"/>
    <m/>
    <m/>
    <s v="Event_int_LB_Event_peak_2"/>
    <e v="#N/A"/>
    <x v="6"/>
    <s v=" DTC"/>
    <d v="2021-09-08T00:00:00"/>
    <x v="1"/>
    <n v="0"/>
    <n v="0"/>
  </r>
  <r>
    <s v="NonMedia"/>
    <s v="Incremental"/>
    <m/>
    <m/>
    <s v="Event_int_LB_Event_peak_2"/>
    <e v="#N/A"/>
    <x v="6"/>
    <s v=" DTC"/>
    <d v="2021-09-09T00:00:00"/>
    <x v="1"/>
    <n v="0"/>
    <n v="0"/>
  </r>
  <r>
    <s v="NonMedia"/>
    <s v="Incremental"/>
    <m/>
    <m/>
    <s v="Event_int_LB_Event_peak_2"/>
    <e v="#N/A"/>
    <x v="6"/>
    <s v=" DTC"/>
    <d v="2021-09-10T00:00:00"/>
    <x v="1"/>
    <n v="0"/>
    <n v="0"/>
  </r>
  <r>
    <s v="NonMedia"/>
    <s v="Incremental"/>
    <m/>
    <m/>
    <s v="Event_int_LB_Event_peak_2"/>
    <e v="#N/A"/>
    <x v="6"/>
    <s v=" DTC"/>
    <d v="2021-09-11T00:00:00"/>
    <x v="1"/>
    <n v="0"/>
    <n v="0"/>
  </r>
  <r>
    <s v="NonMedia"/>
    <s v="Incremental"/>
    <m/>
    <m/>
    <s v="Event_int_LB_Event_peak_2"/>
    <e v="#N/A"/>
    <x v="6"/>
    <s v=" DTC"/>
    <d v="2021-09-12T00:00:00"/>
    <x v="1"/>
    <n v="0"/>
    <n v="0"/>
  </r>
  <r>
    <s v="NonMedia"/>
    <s v="Incremental"/>
    <m/>
    <m/>
    <s v="Event_int_LB_Event_peak_2"/>
    <e v="#N/A"/>
    <x v="6"/>
    <s v=" DTC"/>
    <d v="2021-09-13T00:00:00"/>
    <x v="1"/>
    <n v="0"/>
    <n v="0"/>
  </r>
  <r>
    <s v="NonMedia"/>
    <s v="Incremental"/>
    <m/>
    <m/>
    <s v="Event_int_LB_Event_peak_2"/>
    <e v="#N/A"/>
    <x v="6"/>
    <s v=" DTC"/>
    <d v="2021-09-14T00:00:00"/>
    <x v="1"/>
    <n v="0"/>
    <n v="0"/>
  </r>
  <r>
    <s v="NonMedia"/>
    <s v="Incremental"/>
    <m/>
    <m/>
    <s v="Event_int_LB_Event_peak_2"/>
    <e v="#N/A"/>
    <x v="6"/>
    <s v=" DTC"/>
    <d v="2021-09-15T00:00:00"/>
    <x v="1"/>
    <n v="0"/>
    <n v="0"/>
  </r>
  <r>
    <s v="NonMedia"/>
    <s v="Incremental"/>
    <m/>
    <m/>
    <s v="Event_int_LB_Event_peak_2"/>
    <e v="#N/A"/>
    <x v="6"/>
    <s v=" DTC"/>
    <d v="2021-09-16T00:00:00"/>
    <x v="1"/>
    <n v="0"/>
    <n v="0"/>
  </r>
  <r>
    <s v="NonMedia"/>
    <s v="Incremental"/>
    <m/>
    <m/>
    <s v="Event_int_LB_Event_peak_2"/>
    <e v="#N/A"/>
    <x v="6"/>
    <s v=" DTC"/>
    <d v="2021-09-17T00:00:00"/>
    <x v="1"/>
    <n v="0"/>
    <n v="0"/>
  </r>
  <r>
    <s v="NonMedia"/>
    <s v="Incremental"/>
    <m/>
    <m/>
    <s v="Event_int_LB_Event_peak_2"/>
    <e v="#N/A"/>
    <x v="6"/>
    <s v=" DTC"/>
    <d v="2021-09-18T00:00:00"/>
    <x v="1"/>
    <n v="0"/>
    <n v="0"/>
  </r>
  <r>
    <s v="NonMedia"/>
    <s v="Incremental"/>
    <m/>
    <m/>
    <s v="Event_int_LB_Event_peak_2"/>
    <e v="#N/A"/>
    <x v="6"/>
    <s v=" DTC"/>
    <d v="2021-09-19T00:00:00"/>
    <x v="1"/>
    <n v="0"/>
    <n v="0"/>
  </r>
  <r>
    <s v="NonMedia"/>
    <s v="Incremental"/>
    <m/>
    <m/>
    <s v="Event_int_LB_Event_peak_2"/>
    <e v="#N/A"/>
    <x v="6"/>
    <s v=" DTC"/>
    <d v="2021-09-20T00:00:00"/>
    <x v="1"/>
    <n v="0"/>
    <n v="0"/>
  </r>
  <r>
    <s v="NonMedia"/>
    <s v="Incremental"/>
    <m/>
    <m/>
    <s v="Event_int_LB_Event_peak_2"/>
    <e v="#N/A"/>
    <x v="6"/>
    <s v=" DTC"/>
    <d v="2021-09-21T00:00:00"/>
    <x v="1"/>
    <n v="0"/>
    <n v="0"/>
  </r>
  <r>
    <s v="NonMedia"/>
    <s v="Incremental"/>
    <m/>
    <m/>
    <s v="Event_int_LB_Event_peak_2"/>
    <e v="#N/A"/>
    <x v="6"/>
    <s v=" DTC"/>
    <d v="2021-09-22T00:00:00"/>
    <x v="1"/>
    <n v="0"/>
    <n v="0"/>
  </r>
  <r>
    <s v="NonMedia"/>
    <s v="Incremental"/>
    <m/>
    <m/>
    <s v="Event_int_LB_Event_peak_2"/>
    <e v="#N/A"/>
    <x v="6"/>
    <s v=" DTC"/>
    <d v="2021-09-23T00:00:00"/>
    <x v="1"/>
    <n v="0"/>
    <n v="0"/>
  </r>
  <r>
    <s v="NonMedia"/>
    <s v="Incremental"/>
    <m/>
    <m/>
    <s v="Event_int_LB_Event_peak_2"/>
    <e v="#N/A"/>
    <x v="6"/>
    <s v=" DTC"/>
    <d v="2021-09-24T00:00:00"/>
    <x v="1"/>
    <n v="0"/>
    <n v="0"/>
  </r>
  <r>
    <s v="NonMedia"/>
    <s v="Incremental"/>
    <m/>
    <m/>
    <s v="Event_int_LB_Event_peak_2"/>
    <e v="#N/A"/>
    <x v="6"/>
    <s v=" DTC"/>
    <d v="2021-09-25T00:00:00"/>
    <x v="1"/>
    <n v="0"/>
    <n v="0"/>
  </r>
  <r>
    <s v="NonMedia"/>
    <s v="Incremental"/>
    <m/>
    <m/>
    <s v="Event_int_LB_Event_peak_2"/>
    <e v="#N/A"/>
    <x v="6"/>
    <s v=" DTC"/>
    <d v="2021-09-26T00:00:00"/>
    <x v="1"/>
    <n v="0"/>
    <n v="0"/>
  </r>
  <r>
    <s v="NonMedia"/>
    <s v="Incremental"/>
    <m/>
    <m/>
    <s v="Event_int_LB_Event_peak_2"/>
    <e v="#N/A"/>
    <x v="6"/>
    <s v=" DTC"/>
    <d v="2021-09-27T00:00:00"/>
    <x v="1"/>
    <n v="0"/>
    <n v="0"/>
  </r>
  <r>
    <s v="NonMedia"/>
    <s v="Incremental"/>
    <m/>
    <m/>
    <s v="Event_int_LB_Event_peak_2"/>
    <e v="#N/A"/>
    <x v="6"/>
    <s v=" DTC"/>
    <d v="2021-09-28T00:00:00"/>
    <x v="1"/>
    <n v="0"/>
    <n v="0"/>
  </r>
  <r>
    <s v="NonMedia"/>
    <s v="Incremental"/>
    <m/>
    <m/>
    <s v="Event_int_LB_Event_peak_2"/>
    <e v="#N/A"/>
    <x v="6"/>
    <s v=" DTC"/>
    <d v="2021-09-29T00:00:00"/>
    <x v="1"/>
    <n v="0"/>
    <n v="0"/>
  </r>
  <r>
    <s v="NonMedia"/>
    <s v="Incremental"/>
    <m/>
    <m/>
    <s v="Event_int_LB_Event_peak_2"/>
    <e v="#N/A"/>
    <x v="6"/>
    <s v=" DTC"/>
    <d v="2021-09-30T00:00:00"/>
    <x v="1"/>
    <n v="0"/>
    <n v="0"/>
  </r>
  <r>
    <s v="Media"/>
    <s v="Incremental"/>
    <m/>
    <m/>
    <s v="Facebook_NonStatic_Post_ios14_5"/>
    <s v="Facebook"/>
    <x v="7"/>
    <s v=" DTC"/>
    <d v="2021-03-01T00:00:00"/>
    <x v="0"/>
    <s v="Pre"/>
    <n v="0"/>
  </r>
  <r>
    <s v="Media"/>
    <s v="Incremental"/>
    <m/>
    <m/>
    <s v="Facebook_NonStatic_Post_ios14_5"/>
    <s v="Facebook"/>
    <x v="7"/>
    <s v=" DTC"/>
    <d v="2021-03-02T00:00:00"/>
    <x v="0"/>
    <s v="Pre"/>
    <n v="0"/>
  </r>
  <r>
    <s v="Media"/>
    <s v="Incremental"/>
    <m/>
    <m/>
    <s v="Facebook_NonStatic_Post_ios14_5"/>
    <s v="Facebook"/>
    <x v="7"/>
    <s v=" DTC"/>
    <d v="2021-03-03T00:00:00"/>
    <x v="0"/>
    <s v="Pre"/>
    <n v="0"/>
  </r>
  <r>
    <s v="Media"/>
    <s v="Incremental"/>
    <m/>
    <m/>
    <s v="Facebook_NonStatic_Post_ios14_5"/>
    <s v="Facebook"/>
    <x v="7"/>
    <s v=" DTC"/>
    <d v="2021-03-04T00:00:00"/>
    <x v="0"/>
    <s v="Pre"/>
    <n v="0"/>
  </r>
  <r>
    <s v="Media"/>
    <s v="Incremental"/>
    <m/>
    <m/>
    <s v="Facebook_NonStatic_Post_ios14_5"/>
    <s v="Facebook"/>
    <x v="7"/>
    <s v=" DTC"/>
    <d v="2021-03-05T00:00:00"/>
    <x v="0"/>
    <s v="Pre"/>
    <n v="0"/>
  </r>
  <r>
    <s v="Media"/>
    <s v="Incremental"/>
    <m/>
    <m/>
    <s v="Facebook_NonStatic_Post_ios14_5"/>
    <s v="Facebook"/>
    <x v="7"/>
    <s v=" DTC"/>
    <d v="2021-03-06T00:00:00"/>
    <x v="0"/>
    <s v="Pre"/>
    <n v="0"/>
  </r>
  <r>
    <s v="Media"/>
    <s v="Incremental"/>
    <m/>
    <m/>
    <s v="Facebook_NonStatic_Post_ios14_5"/>
    <s v="Facebook"/>
    <x v="7"/>
    <s v=" DTC"/>
    <d v="2021-03-07T00:00:00"/>
    <x v="0"/>
    <s v="Pre"/>
    <n v="0"/>
  </r>
  <r>
    <s v="Media"/>
    <s v="Incremental"/>
    <m/>
    <m/>
    <s v="Facebook_NonStatic_Post_ios14_5"/>
    <s v="Facebook"/>
    <x v="7"/>
    <s v=" DTC"/>
    <d v="2021-03-08T00:00:00"/>
    <x v="0"/>
    <s v="Pre"/>
    <n v="0"/>
  </r>
  <r>
    <s v="Media"/>
    <s v="Incremental"/>
    <m/>
    <m/>
    <s v="Facebook_NonStatic_Post_ios14_5"/>
    <s v="Facebook"/>
    <x v="7"/>
    <s v=" DTC"/>
    <d v="2021-03-09T00:00:00"/>
    <x v="0"/>
    <s v="Pre"/>
    <n v="0"/>
  </r>
  <r>
    <s v="Media"/>
    <s v="Incremental"/>
    <m/>
    <m/>
    <s v="Facebook_NonStatic_Post_ios14_5"/>
    <s v="Facebook"/>
    <x v="7"/>
    <s v=" DTC"/>
    <d v="2021-03-10T00:00:00"/>
    <x v="0"/>
    <s v="Pre"/>
    <n v="0"/>
  </r>
  <r>
    <s v="Media"/>
    <s v="Incremental"/>
    <m/>
    <m/>
    <s v="Facebook_NonStatic_Post_ios14_5"/>
    <s v="Facebook"/>
    <x v="7"/>
    <s v=" DTC"/>
    <d v="2021-03-11T00:00:00"/>
    <x v="0"/>
    <s v="Pre"/>
    <n v="0"/>
  </r>
  <r>
    <s v="Media"/>
    <s v="Incremental"/>
    <m/>
    <m/>
    <s v="Facebook_NonStatic_Post_ios14_5"/>
    <s v="Facebook"/>
    <x v="7"/>
    <s v=" DTC"/>
    <d v="2021-03-12T00:00:00"/>
    <x v="0"/>
    <s v="Pre"/>
    <n v="0"/>
  </r>
  <r>
    <s v="Media"/>
    <s v="Incremental"/>
    <m/>
    <m/>
    <s v="Facebook_NonStatic_Post_ios14_5"/>
    <s v="Facebook"/>
    <x v="7"/>
    <s v=" DTC"/>
    <d v="2021-03-13T00:00:00"/>
    <x v="0"/>
    <s v="Pre"/>
    <n v="0"/>
  </r>
  <r>
    <s v="Media"/>
    <s v="Incremental"/>
    <m/>
    <m/>
    <s v="Facebook_NonStatic_Post_ios14_5"/>
    <s v="Facebook"/>
    <x v="7"/>
    <s v=" DTC"/>
    <d v="2021-03-14T00:00:00"/>
    <x v="0"/>
    <s v="Pre"/>
    <n v="0"/>
  </r>
  <r>
    <s v="Media"/>
    <s v="Incremental"/>
    <m/>
    <m/>
    <s v="Facebook_NonStatic_Post_ios14_5"/>
    <s v="Facebook"/>
    <x v="7"/>
    <s v=" DTC"/>
    <d v="2021-03-15T00:00:00"/>
    <x v="0"/>
    <s v="Pre"/>
    <n v="0"/>
  </r>
  <r>
    <s v="Media"/>
    <s v="Incremental"/>
    <m/>
    <m/>
    <s v="Facebook_NonStatic_Post_ios14_5"/>
    <s v="Facebook"/>
    <x v="7"/>
    <s v=" DTC"/>
    <d v="2021-03-16T00:00:00"/>
    <x v="0"/>
    <s v="Pre"/>
    <n v="0"/>
  </r>
  <r>
    <s v="Media"/>
    <s v="Incremental"/>
    <m/>
    <m/>
    <s v="Facebook_NonStatic_Post_ios14_5"/>
    <s v="Facebook"/>
    <x v="7"/>
    <s v=" DTC"/>
    <d v="2021-03-17T00:00:00"/>
    <x v="0"/>
    <s v="Pre"/>
    <n v="0"/>
  </r>
  <r>
    <s v="Media"/>
    <s v="Incremental"/>
    <m/>
    <m/>
    <s v="Facebook_NonStatic_Post_ios14_5"/>
    <s v="Facebook"/>
    <x v="7"/>
    <s v=" DTC"/>
    <d v="2021-03-18T00:00:00"/>
    <x v="0"/>
    <s v="Pre"/>
    <n v="0"/>
  </r>
  <r>
    <s v="Media"/>
    <s v="Incremental"/>
    <m/>
    <m/>
    <s v="Facebook_NonStatic_Post_ios14_5"/>
    <s v="Facebook"/>
    <x v="7"/>
    <s v=" DTC"/>
    <d v="2021-03-19T00:00:00"/>
    <x v="0"/>
    <s v="Pre"/>
    <n v="0"/>
  </r>
  <r>
    <s v="Media"/>
    <s v="Incremental"/>
    <m/>
    <m/>
    <s v="Facebook_NonStatic_Post_ios14_5"/>
    <s v="Facebook"/>
    <x v="7"/>
    <s v=" DTC"/>
    <d v="2021-03-20T00:00:00"/>
    <x v="0"/>
    <s v="Pre"/>
    <n v="0"/>
  </r>
  <r>
    <s v="Media"/>
    <s v="Incremental"/>
    <m/>
    <m/>
    <s v="Facebook_NonStatic_Post_ios14_5"/>
    <s v="Facebook"/>
    <x v="7"/>
    <s v=" DTC"/>
    <d v="2021-03-21T00:00:00"/>
    <x v="0"/>
    <s v="Pre"/>
    <n v="0"/>
  </r>
  <r>
    <s v="Media"/>
    <s v="Incremental"/>
    <m/>
    <m/>
    <s v="Facebook_NonStatic_Post_ios14_5"/>
    <s v="Facebook"/>
    <x v="7"/>
    <s v=" DTC"/>
    <d v="2021-03-22T00:00:00"/>
    <x v="0"/>
    <s v="Pre"/>
    <n v="0"/>
  </r>
  <r>
    <s v="Media"/>
    <s v="Incremental"/>
    <m/>
    <m/>
    <s v="Facebook_NonStatic_Post_ios14_5"/>
    <s v="Facebook"/>
    <x v="7"/>
    <s v=" DTC"/>
    <d v="2021-03-23T00:00:00"/>
    <x v="0"/>
    <s v="Pre"/>
    <n v="0"/>
  </r>
  <r>
    <s v="Media"/>
    <s v="Incremental"/>
    <m/>
    <m/>
    <s v="Facebook_NonStatic_Post_ios14_5"/>
    <s v="Facebook"/>
    <x v="7"/>
    <s v=" DTC"/>
    <d v="2021-03-24T00:00:00"/>
    <x v="0"/>
    <s v="Pre"/>
    <n v="0"/>
  </r>
  <r>
    <s v="Media"/>
    <s v="Incremental"/>
    <m/>
    <m/>
    <s v="Facebook_NonStatic_Post_ios14_5"/>
    <s v="Facebook"/>
    <x v="7"/>
    <s v=" DTC"/>
    <d v="2021-03-25T00:00:00"/>
    <x v="0"/>
    <s v="Pre"/>
    <n v="0"/>
  </r>
  <r>
    <s v="Media"/>
    <s v="Incremental"/>
    <m/>
    <m/>
    <s v="Facebook_NonStatic_Post_ios14_5"/>
    <s v="Facebook"/>
    <x v="7"/>
    <s v=" DTC"/>
    <d v="2021-03-26T00:00:00"/>
    <x v="0"/>
    <s v="Pre"/>
    <n v="0"/>
  </r>
  <r>
    <s v="Media"/>
    <s v="Incremental"/>
    <m/>
    <m/>
    <s v="Facebook_NonStatic_Post_ios14_5"/>
    <s v="Facebook"/>
    <x v="7"/>
    <s v=" DTC"/>
    <d v="2021-03-27T00:00:00"/>
    <x v="0"/>
    <s v="Pre"/>
    <n v="0"/>
  </r>
  <r>
    <s v="Media"/>
    <s v="Incremental"/>
    <m/>
    <m/>
    <s v="Facebook_NonStatic_Post_ios14_5"/>
    <s v="Facebook"/>
    <x v="7"/>
    <s v=" DTC"/>
    <d v="2021-03-28T00:00:00"/>
    <x v="0"/>
    <s v="Pre"/>
    <n v="0"/>
  </r>
  <r>
    <s v="Media"/>
    <s v="Incremental"/>
    <m/>
    <m/>
    <s v="Facebook_NonStatic_Post_ios14_5"/>
    <s v="Facebook"/>
    <x v="7"/>
    <s v=" DTC"/>
    <d v="2021-03-29T00:00:00"/>
    <x v="0"/>
    <s v="Pre"/>
    <n v="0"/>
  </r>
  <r>
    <s v="Media"/>
    <s v="Incremental"/>
    <m/>
    <m/>
    <s v="Facebook_NonStatic_Post_ios14_5"/>
    <s v="Facebook"/>
    <x v="7"/>
    <s v=" DTC"/>
    <d v="2021-03-30T00:00:00"/>
    <x v="0"/>
    <s v="Pre"/>
    <n v="0"/>
  </r>
  <r>
    <s v="Media"/>
    <s v="Incremental"/>
    <m/>
    <m/>
    <s v="Facebook_NonStatic_Post_ios14_5"/>
    <s v="Facebook"/>
    <x v="7"/>
    <s v=" DTC"/>
    <d v="2021-03-31T00:00:00"/>
    <x v="0"/>
    <s v="Pre"/>
    <n v="0"/>
  </r>
  <r>
    <s v="Media"/>
    <s v="Incremental"/>
    <m/>
    <m/>
    <s v="Facebook_NonStatic_Post_ios14_5"/>
    <s v="Facebook"/>
    <x v="7"/>
    <s v=" DTC"/>
    <d v="2021-04-01T00:00:00"/>
    <x v="0"/>
    <s v="Pre"/>
    <n v="0"/>
  </r>
  <r>
    <s v="Media"/>
    <s v="Incremental"/>
    <m/>
    <m/>
    <s v="Facebook_NonStatic_Post_ios14_5"/>
    <s v="Facebook"/>
    <x v="7"/>
    <s v=" DTC"/>
    <d v="2021-04-02T00:00:00"/>
    <x v="0"/>
    <s v="Pre"/>
    <n v="0"/>
  </r>
  <r>
    <s v="Media"/>
    <s v="Incremental"/>
    <m/>
    <m/>
    <s v="Facebook_NonStatic_Post_ios14_5"/>
    <s v="Facebook"/>
    <x v="7"/>
    <s v=" DTC"/>
    <d v="2021-04-03T00:00:00"/>
    <x v="0"/>
    <s v="Pre"/>
    <n v="0"/>
  </r>
  <r>
    <s v="Media"/>
    <s v="Incremental"/>
    <m/>
    <m/>
    <s v="Facebook_NonStatic_Post_ios14_5"/>
    <s v="Facebook"/>
    <x v="7"/>
    <s v=" DTC"/>
    <d v="2021-04-04T00:00:00"/>
    <x v="0"/>
    <s v="Pre"/>
    <n v="0"/>
  </r>
  <r>
    <s v="Media"/>
    <s v="Incremental"/>
    <m/>
    <m/>
    <s v="Facebook_NonStatic_Post_ios14_5"/>
    <s v="Facebook"/>
    <x v="7"/>
    <s v=" DTC"/>
    <d v="2021-04-05T00:00:00"/>
    <x v="0"/>
    <s v="Pre"/>
    <n v="0"/>
  </r>
  <r>
    <s v="Media"/>
    <s v="Incremental"/>
    <m/>
    <m/>
    <s v="Facebook_NonStatic_Post_ios14_5"/>
    <s v="Facebook"/>
    <x v="7"/>
    <s v=" DTC"/>
    <d v="2021-04-06T00:00:00"/>
    <x v="0"/>
    <s v="Pre"/>
    <n v="0"/>
  </r>
  <r>
    <s v="Media"/>
    <s v="Incremental"/>
    <m/>
    <m/>
    <s v="Facebook_NonStatic_Post_ios14_5"/>
    <s v="Facebook"/>
    <x v="7"/>
    <s v=" DTC"/>
    <d v="2021-04-07T00:00:00"/>
    <x v="0"/>
    <s v="Pre"/>
    <n v="0"/>
  </r>
  <r>
    <s v="Media"/>
    <s v="Incremental"/>
    <m/>
    <m/>
    <s v="Facebook_NonStatic_Post_ios14_5"/>
    <s v="Facebook"/>
    <x v="7"/>
    <s v=" DTC"/>
    <d v="2021-04-08T00:00:00"/>
    <x v="0"/>
    <s v="Pre"/>
    <n v="0"/>
  </r>
  <r>
    <s v="Media"/>
    <s v="Incremental"/>
    <m/>
    <m/>
    <s v="Facebook_NonStatic_Post_ios14_5"/>
    <s v="Facebook"/>
    <x v="7"/>
    <s v=" DTC"/>
    <d v="2021-04-09T00:00:00"/>
    <x v="0"/>
    <s v="Pre"/>
    <n v="0"/>
  </r>
  <r>
    <s v="Media"/>
    <s v="Incremental"/>
    <m/>
    <m/>
    <s v="Facebook_NonStatic_Post_ios14_5"/>
    <s v="Facebook"/>
    <x v="7"/>
    <s v=" DTC"/>
    <d v="2021-04-10T00:00:00"/>
    <x v="0"/>
    <s v="Pre"/>
    <n v="0"/>
  </r>
  <r>
    <s v="Media"/>
    <s v="Incremental"/>
    <m/>
    <m/>
    <s v="Facebook_NonStatic_Post_ios14_5"/>
    <s v="Facebook"/>
    <x v="7"/>
    <s v=" DTC"/>
    <d v="2021-04-11T00:00:00"/>
    <x v="0"/>
    <s v="Pre"/>
    <n v="0"/>
  </r>
  <r>
    <s v="Media"/>
    <s v="Incremental"/>
    <m/>
    <m/>
    <s v="Facebook_NonStatic_Post_ios14_5"/>
    <s v="Facebook"/>
    <x v="7"/>
    <s v=" DTC"/>
    <d v="2021-04-12T00:00:00"/>
    <x v="0"/>
    <s v="Pre"/>
    <n v="0"/>
  </r>
  <r>
    <s v="Media"/>
    <s v="Incremental"/>
    <m/>
    <m/>
    <s v="Facebook_NonStatic_Post_ios14_5"/>
    <s v="Facebook"/>
    <x v="7"/>
    <s v=" DTC"/>
    <d v="2021-04-13T00:00:00"/>
    <x v="0"/>
    <s v="Pre"/>
    <n v="0"/>
  </r>
  <r>
    <s v="Media"/>
    <s v="Incremental"/>
    <m/>
    <m/>
    <s v="Facebook_NonStatic_Post_ios14_5"/>
    <s v="Facebook"/>
    <x v="7"/>
    <s v=" DTC"/>
    <d v="2021-04-14T00:00:00"/>
    <x v="0"/>
    <s v="Pre"/>
    <n v="0"/>
  </r>
  <r>
    <s v="Media"/>
    <s v="Incremental"/>
    <m/>
    <m/>
    <s v="Facebook_NonStatic_Post_ios14_5"/>
    <s v="Facebook"/>
    <x v="7"/>
    <s v=" DTC"/>
    <d v="2021-04-15T00:00:00"/>
    <x v="0"/>
    <s v="Pre"/>
    <n v="0"/>
  </r>
  <r>
    <s v="Media"/>
    <s v="Incremental"/>
    <m/>
    <m/>
    <s v="Facebook_NonStatic_Post_ios14_5"/>
    <s v="Facebook"/>
    <x v="7"/>
    <s v=" DTC"/>
    <d v="2021-04-16T00:00:00"/>
    <x v="0"/>
    <s v="Pre"/>
    <n v="0"/>
  </r>
  <r>
    <s v="Media"/>
    <s v="Incremental"/>
    <m/>
    <m/>
    <s v="Facebook_NonStatic_Post_ios14_5"/>
    <s v="Facebook"/>
    <x v="7"/>
    <s v=" DTC"/>
    <d v="2021-04-17T00:00:00"/>
    <x v="0"/>
    <s v="Pre"/>
    <n v="0"/>
  </r>
  <r>
    <s v="Media"/>
    <s v="Incremental"/>
    <m/>
    <m/>
    <s v="Facebook_NonStatic_Post_ios14_5"/>
    <s v="Facebook"/>
    <x v="7"/>
    <s v=" DTC"/>
    <d v="2021-04-18T00:00:00"/>
    <x v="0"/>
    <s v="Pre"/>
    <n v="0"/>
  </r>
  <r>
    <s v="Media"/>
    <s v="Incremental"/>
    <m/>
    <m/>
    <s v="Facebook_NonStatic_Post_ios14_5"/>
    <s v="Facebook"/>
    <x v="7"/>
    <s v=" DTC"/>
    <d v="2021-04-19T00:00:00"/>
    <x v="0"/>
    <s v="Pre"/>
    <n v="0"/>
  </r>
  <r>
    <s v="Media"/>
    <s v="Incremental"/>
    <m/>
    <m/>
    <s v="Facebook_NonStatic_Post_ios14_5"/>
    <s v="Facebook"/>
    <x v="7"/>
    <s v=" DTC"/>
    <d v="2021-04-20T00:00:00"/>
    <x v="0"/>
    <s v="Pre"/>
    <n v="0"/>
  </r>
  <r>
    <s v="Media"/>
    <s v="Incremental"/>
    <m/>
    <m/>
    <s v="Facebook_NonStatic_Post_ios14_5"/>
    <s v="Facebook"/>
    <x v="7"/>
    <s v=" DTC"/>
    <d v="2021-04-21T00:00:00"/>
    <x v="0"/>
    <s v="Pre"/>
    <n v="0"/>
  </r>
  <r>
    <s v="Media"/>
    <s v="Incremental"/>
    <m/>
    <m/>
    <s v="Facebook_NonStatic_Post_ios14_5"/>
    <s v="Facebook"/>
    <x v="7"/>
    <s v=" DTC"/>
    <d v="2021-04-22T00:00:00"/>
    <x v="0"/>
    <s v="Pre"/>
    <n v="0"/>
  </r>
  <r>
    <s v="Media"/>
    <s v="Incremental"/>
    <m/>
    <m/>
    <s v="Facebook_NonStatic_Post_ios14_5"/>
    <s v="Facebook"/>
    <x v="7"/>
    <s v=" DTC"/>
    <d v="2021-04-23T00:00:00"/>
    <x v="0"/>
    <s v="Pre"/>
    <n v="0"/>
  </r>
  <r>
    <s v="Media"/>
    <s v="Incremental"/>
    <m/>
    <m/>
    <s v="Facebook_NonStatic_Post_ios14_5"/>
    <s v="Facebook"/>
    <x v="7"/>
    <s v=" DTC"/>
    <d v="2021-04-24T00:00:00"/>
    <x v="0"/>
    <s v="Pre"/>
    <n v="0"/>
  </r>
  <r>
    <s v="Media"/>
    <s v="Incremental"/>
    <m/>
    <m/>
    <s v="Facebook_NonStatic_Post_ios14_5"/>
    <s v="Facebook"/>
    <x v="7"/>
    <s v=" DTC"/>
    <d v="2021-04-25T00:00:00"/>
    <x v="0"/>
    <s v="Pre"/>
    <n v="0"/>
  </r>
  <r>
    <s v="Media"/>
    <s v="Incremental"/>
    <m/>
    <m/>
    <s v="Facebook_NonStatic_Post_ios14_5"/>
    <s v="Facebook"/>
    <x v="7"/>
    <s v=" DTC"/>
    <d v="2021-04-26T00:00:00"/>
    <x v="0"/>
    <s v="Pre"/>
    <n v="0"/>
  </r>
  <r>
    <s v="Media"/>
    <s v="Incremental"/>
    <m/>
    <m/>
    <s v="Facebook_NonStatic_Post_ios14_5"/>
    <s v="Facebook"/>
    <x v="7"/>
    <s v=" DTC"/>
    <d v="2021-04-27T00:00:00"/>
    <x v="1"/>
    <s v="Post"/>
    <n v="658.5456107"/>
  </r>
  <r>
    <s v="Media"/>
    <s v="Incremental"/>
    <m/>
    <m/>
    <s v="Facebook_NonStatic_Post_ios14_5"/>
    <s v="Facebook"/>
    <x v="7"/>
    <s v=" DTC"/>
    <d v="2021-04-28T00:00:00"/>
    <x v="1"/>
    <s v="Post"/>
    <n v="1134.1967067999999"/>
  </r>
  <r>
    <s v="Media"/>
    <s v="Incremental"/>
    <m/>
    <m/>
    <s v="Facebook_NonStatic_Post_ios14_5"/>
    <s v="Facebook"/>
    <x v="7"/>
    <s v=" DTC"/>
    <d v="2021-04-29T00:00:00"/>
    <x v="1"/>
    <s v="Post"/>
    <n v="1619.5243298"/>
  </r>
  <r>
    <s v="Media"/>
    <s v="Incremental"/>
    <m/>
    <m/>
    <s v="Facebook_NonStatic_Post_ios14_5"/>
    <s v="Facebook"/>
    <x v="7"/>
    <s v=" DTC"/>
    <d v="2021-04-30T00:00:00"/>
    <x v="1"/>
    <s v="Post"/>
    <n v="1664.1250573"/>
  </r>
  <r>
    <s v="Media"/>
    <s v="Incremental"/>
    <m/>
    <m/>
    <s v="Facebook_NonStatic_Post_ios14_5"/>
    <s v="Facebook"/>
    <x v="7"/>
    <s v=" DTC"/>
    <d v="2021-05-01T00:00:00"/>
    <x v="1"/>
    <s v="Post"/>
    <n v="1601.8345631"/>
  </r>
  <r>
    <s v="Media"/>
    <s v="Incremental"/>
    <m/>
    <m/>
    <s v="Facebook_NonStatic_Post_ios14_5"/>
    <s v="Facebook"/>
    <x v="7"/>
    <s v=" DTC"/>
    <d v="2021-05-02T00:00:00"/>
    <x v="1"/>
    <s v="Post"/>
    <n v="1544.1480148000001"/>
  </r>
  <r>
    <s v="Media"/>
    <s v="Incremental"/>
    <m/>
    <m/>
    <s v="Facebook_NonStatic_Post_ios14_5"/>
    <s v="Facebook"/>
    <x v="7"/>
    <s v=" DTC"/>
    <d v="2021-05-03T00:00:00"/>
    <x v="1"/>
    <s v="Post"/>
    <n v="1672.8285972000001"/>
  </r>
  <r>
    <s v="Media"/>
    <s v="Incremental"/>
    <m/>
    <m/>
    <s v="Facebook_NonStatic_Post_ios14_5"/>
    <s v="Facebook"/>
    <x v="7"/>
    <s v=" DTC"/>
    <d v="2021-05-04T00:00:00"/>
    <x v="1"/>
    <s v="Post"/>
    <n v="1888.4719333999999"/>
  </r>
  <r>
    <s v="Media"/>
    <s v="Incremental"/>
    <m/>
    <m/>
    <s v="Facebook_NonStatic_Post_ios14_5"/>
    <s v="Facebook"/>
    <x v="7"/>
    <s v=" DTC"/>
    <d v="2021-05-05T00:00:00"/>
    <x v="1"/>
    <s v="Post"/>
    <n v="1938.1619734999999"/>
  </r>
  <r>
    <s v="Media"/>
    <s v="Incremental"/>
    <m/>
    <m/>
    <s v="Facebook_NonStatic_Post_ios14_5"/>
    <s v="Facebook"/>
    <x v="7"/>
    <s v=" DTC"/>
    <d v="2021-05-06T00:00:00"/>
    <x v="1"/>
    <s v="Post"/>
    <n v="1958.8079164999999"/>
  </r>
  <r>
    <s v="Media"/>
    <s v="Incremental"/>
    <m/>
    <m/>
    <s v="Facebook_NonStatic_Post_ios14_5"/>
    <s v="Facebook"/>
    <x v="7"/>
    <s v=" DTC"/>
    <d v="2021-05-07T00:00:00"/>
    <x v="1"/>
    <s v="Post"/>
    <n v="1989.7285801"/>
  </r>
  <r>
    <s v="Media"/>
    <s v="Incremental"/>
    <m/>
    <m/>
    <s v="Facebook_NonStatic_Post_ios14_5"/>
    <s v="Facebook"/>
    <x v="7"/>
    <s v=" DTC"/>
    <d v="2021-05-08T00:00:00"/>
    <x v="1"/>
    <s v="Post"/>
    <n v="1907.5568263"/>
  </r>
  <r>
    <s v="Media"/>
    <s v="Incremental"/>
    <m/>
    <m/>
    <s v="Facebook_NonStatic_Post_ios14_5"/>
    <s v="Facebook"/>
    <x v="7"/>
    <s v=" DTC"/>
    <d v="2021-05-09T00:00:00"/>
    <x v="1"/>
    <s v="Post"/>
    <n v="1855.6243346000001"/>
  </r>
  <r>
    <s v="Media"/>
    <s v="Incremental"/>
    <m/>
    <m/>
    <s v="Facebook_NonStatic_Post_ios14_5"/>
    <s v="Facebook"/>
    <x v="7"/>
    <s v=" DTC"/>
    <d v="2021-05-10T00:00:00"/>
    <x v="1"/>
    <s v="Post"/>
    <n v="1725.6895970999999"/>
  </r>
  <r>
    <s v="Media"/>
    <s v="Incremental"/>
    <m/>
    <m/>
    <s v="Facebook_NonStatic_Post_ios14_5"/>
    <s v="Facebook"/>
    <x v="7"/>
    <s v=" DTC"/>
    <d v="2021-05-11T00:00:00"/>
    <x v="1"/>
    <s v="Post"/>
    <n v="1582.9528898000001"/>
  </r>
  <r>
    <s v="Media"/>
    <s v="Incremental"/>
    <m/>
    <m/>
    <s v="Facebook_NonStatic_Post_ios14_5"/>
    <s v="Facebook"/>
    <x v="7"/>
    <s v=" DTC"/>
    <d v="2021-05-12T00:00:00"/>
    <x v="1"/>
    <s v="Post"/>
    <n v="1587.7834601"/>
  </r>
  <r>
    <s v="Media"/>
    <s v="Incremental"/>
    <m/>
    <m/>
    <s v="Facebook_NonStatic_Post_ios14_5"/>
    <s v="Facebook"/>
    <x v="7"/>
    <s v=" DTC"/>
    <d v="2021-05-13T00:00:00"/>
    <x v="1"/>
    <s v="Post"/>
    <n v="1393.0122320999999"/>
  </r>
  <r>
    <s v="Media"/>
    <s v="Incremental"/>
    <m/>
    <m/>
    <s v="Facebook_NonStatic_Post_ios14_5"/>
    <s v="Facebook"/>
    <x v="7"/>
    <s v=" DTC"/>
    <d v="2021-05-14T00:00:00"/>
    <x v="1"/>
    <s v="Post"/>
    <n v="1222.5333615"/>
  </r>
  <r>
    <s v="Media"/>
    <s v="Incremental"/>
    <m/>
    <m/>
    <s v="Facebook_NonStatic_Post_ios14_5"/>
    <s v="Facebook"/>
    <x v="7"/>
    <s v=" DTC"/>
    <d v="2021-05-15T00:00:00"/>
    <x v="1"/>
    <s v="Post"/>
    <n v="1064.9626447999999"/>
  </r>
  <r>
    <s v="Media"/>
    <s v="Incremental"/>
    <m/>
    <m/>
    <s v="Facebook_NonStatic_Post_ios14_5"/>
    <s v="Facebook"/>
    <x v="7"/>
    <s v=" DTC"/>
    <d v="2021-05-16T00:00:00"/>
    <x v="1"/>
    <s v="Post"/>
    <n v="1032.3533276000001"/>
  </r>
  <r>
    <s v="Media"/>
    <s v="Incremental"/>
    <m/>
    <m/>
    <s v="Facebook_NonStatic_Post_ios14_5"/>
    <s v="Facebook"/>
    <x v="7"/>
    <s v=" DTC"/>
    <d v="2021-05-17T00:00:00"/>
    <x v="1"/>
    <s v="Post"/>
    <n v="1179.4421205000001"/>
  </r>
  <r>
    <s v="Media"/>
    <s v="Incremental"/>
    <m/>
    <m/>
    <s v="Facebook_NonStatic_Post_ios14_5"/>
    <s v="Facebook"/>
    <x v="7"/>
    <s v=" DTC"/>
    <d v="2021-05-18T00:00:00"/>
    <x v="1"/>
    <s v="Post"/>
    <n v="1149.6434578000001"/>
  </r>
  <r>
    <s v="Media"/>
    <s v="Incremental"/>
    <m/>
    <m/>
    <s v="Facebook_NonStatic_Post_ios14_5"/>
    <s v="Facebook"/>
    <x v="7"/>
    <s v=" DTC"/>
    <d v="2021-05-19T00:00:00"/>
    <x v="1"/>
    <s v="Post"/>
    <n v="1044.1256467999999"/>
  </r>
  <r>
    <s v="Media"/>
    <s v="Incremental"/>
    <m/>
    <m/>
    <s v="Facebook_NonStatic_Post_ios14_5"/>
    <s v="Facebook"/>
    <x v="7"/>
    <s v=" DTC"/>
    <d v="2021-05-20T00:00:00"/>
    <x v="1"/>
    <s v="Post"/>
    <n v="1014.3806529"/>
  </r>
  <r>
    <s v="Media"/>
    <s v="Incremental"/>
    <m/>
    <m/>
    <s v="Facebook_NonStatic_Post_ios14_5"/>
    <s v="Facebook"/>
    <x v="7"/>
    <s v=" DTC"/>
    <d v="2021-05-21T00:00:00"/>
    <x v="1"/>
    <s v="Post"/>
    <n v="1026.3628142"/>
  </r>
  <r>
    <s v="Media"/>
    <s v="Incremental"/>
    <m/>
    <m/>
    <s v="Facebook_NonStatic_Post_ios14_5"/>
    <s v="Facebook"/>
    <x v="7"/>
    <s v=" DTC"/>
    <d v="2021-05-22T00:00:00"/>
    <x v="1"/>
    <s v="Post"/>
    <n v="971.35531900000001"/>
  </r>
  <r>
    <s v="Media"/>
    <s v="Incremental"/>
    <m/>
    <m/>
    <s v="Facebook_NonStatic_Post_ios14_5"/>
    <s v="Facebook"/>
    <x v="7"/>
    <s v=" DTC"/>
    <d v="2021-05-23T00:00:00"/>
    <x v="1"/>
    <s v="Post"/>
    <n v="931.93523349999998"/>
  </r>
  <r>
    <s v="Media"/>
    <s v="Incremental"/>
    <m/>
    <m/>
    <s v="Facebook_NonStatic_Post_ios14_5"/>
    <s v="Facebook"/>
    <x v="7"/>
    <s v=" DTC"/>
    <d v="2021-05-24T00:00:00"/>
    <x v="1"/>
    <s v="Post"/>
    <n v="1001.4775476999999"/>
  </r>
  <r>
    <s v="Media"/>
    <s v="Incremental"/>
    <m/>
    <m/>
    <s v="Facebook_NonStatic_Post_ios14_5"/>
    <s v="Facebook"/>
    <x v="7"/>
    <s v=" DTC"/>
    <d v="2021-05-25T00:00:00"/>
    <x v="1"/>
    <s v="Post"/>
    <n v="1143.7226493999999"/>
  </r>
  <r>
    <s v="Media"/>
    <s v="Incremental"/>
    <m/>
    <m/>
    <s v="Facebook_NonStatic_Post_ios14_5"/>
    <s v="Facebook"/>
    <x v="7"/>
    <s v=" DTC"/>
    <d v="2021-05-26T00:00:00"/>
    <x v="1"/>
    <s v="Post"/>
    <n v="1257.4720135"/>
  </r>
  <r>
    <s v="Media"/>
    <s v="Incremental"/>
    <m/>
    <m/>
    <s v="Facebook_NonStatic_Post_ios14_5"/>
    <s v="Facebook"/>
    <x v="7"/>
    <s v=" DTC"/>
    <d v="2021-05-27T00:00:00"/>
    <x v="1"/>
    <s v="Post"/>
    <n v="1172.0779385000001"/>
  </r>
  <r>
    <s v="Media"/>
    <s v="Incremental"/>
    <m/>
    <m/>
    <s v="Facebook_NonStatic_Post_ios14_5"/>
    <s v="Facebook"/>
    <x v="7"/>
    <s v=" DTC"/>
    <d v="2021-05-28T00:00:00"/>
    <x v="1"/>
    <s v="Post"/>
    <n v="1042.2844093000001"/>
  </r>
  <r>
    <s v="Media"/>
    <s v="Incremental"/>
    <m/>
    <m/>
    <s v="Facebook_NonStatic_Post_ios14_5"/>
    <s v="Facebook"/>
    <x v="7"/>
    <s v=" DTC"/>
    <d v="2021-05-29T00:00:00"/>
    <x v="1"/>
    <s v="Post"/>
    <n v="938.55784819999997"/>
  </r>
  <r>
    <s v="Media"/>
    <s v="Incremental"/>
    <m/>
    <m/>
    <s v="Facebook_NonStatic_Post_ios14_5"/>
    <s v="Facebook"/>
    <x v="7"/>
    <s v=" DTC"/>
    <d v="2021-05-30T00:00:00"/>
    <x v="1"/>
    <s v="Post"/>
    <n v="939.87930080000001"/>
  </r>
  <r>
    <s v="Media"/>
    <s v="Incremental"/>
    <m/>
    <m/>
    <s v="Facebook_NonStatic_Post_ios14_5"/>
    <s v="Facebook"/>
    <x v="7"/>
    <s v=" DTC"/>
    <d v="2021-05-31T00:00:00"/>
    <x v="1"/>
    <s v="Post"/>
    <n v="936.21683800000005"/>
  </r>
  <r>
    <s v="Media"/>
    <s v="Incremental"/>
    <m/>
    <m/>
    <s v="Facebook_NonStatic_Post_ios14_5"/>
    <s v="Facebook"/>
    <x v="7"/>
    <s v=" DTC"/>
    <d v="2021-06-01T00:00:00"/>
    <x v="1"/>
    <s v="Post"/>
    <n v="898.30414489999998"/>
  </r>
  <r>
    <s v="Media"/>
    <s v="Incremental"/>
    <m/>
    <m/>
    <s v="Facebook_NonStatic_Post_ios14_5"/>
    <s v="Facebook"/>
    <x v="7"/>
    <s v=" DTC"/>
    <d v="2021-06-02T00:00:00"/>
    <x v="1"/>
    <s v="Post"/>
    <n v="842.01011749999998"/>
  </r>
  <r>
    <s v="Media"/>
    <s v="Incremental"/>
    <m/>
    <m/>
    <s v="Facebook_NonStatic_Post_ios14_5"/>
    <s v="Facebook"/>
    <x v="7"/>
    <s v=" DTC"/>
    <d v="2021-06-03T00:00:00"/>
    <x v="1"/>
    <s v="Post"/>
    <n v="782.49014690000001"/>
  </r>
  <r>
    <s v="Media"/>
    <s v="Incremental"/>
    <m/>
    <m/>
    <s v="Facebook_NonStatic_Post_ios14_5"/>
    <s v="Facebook"/>
    <x v="7"/>
    <s v=" DTC"/>
    <d v="2021-06-04T00:00:00"/>
    <x v="1"/>
    <s v="Post"/>
    <n v="565.78120479999995"/>
  </r>
  <r>
    <s v="Media"/>
    <s v="Incremental"/>
    <m/>
    <m/>
    <s v="Facebook_NonStatic_Post_ios14_5"/>
    <s v="Facebook"/>
    <x v="7"/>
    <s v=" DTC"/>
    <d v="2021-06-05T00:00:00"/>
    <x v="1"/>
    <s v="Post"/>
    <n v="368.24085530000002"/>
  </r>
  <r>
    <s v="Media"/>
    <s v="Incremental"/>
    <m/>
    <m/>
    <s v="Facebook_NonStatic_Post_ios14_5"/>
    <s v="Facebook"/>
    <x v="7"/>
    <s v=" DTC"/>
    <d v="2021-06-06T00:00:00"/>
    <x v="1"/>
    <s v="Post"/>
    <n v="224.4098731"/>
  </r>
  <r>
    <s v="Media"/>
    <s v="Incremental"/>
    <m/>
    <m/>
    <s v="Facebook_NonStatic_Post_ios14_5"/>
    <s v="Facebook"/>
    <x v="7"/>
    <s v=" DTC"/>
    <d v="2021-06-07T00:00:00"/>
    <x v="1"/>
    <s v="Post"/>
    <n v="130.036159"/>
  </r>
  <r>
    <s v="Media"/>
    <s v="Incremental"/>
    <m/>
    <m/>
    <s v="Facebook_NonStatic_Post_ios14_5"/>
    <s v="Facebook"/>
    <x v="7"/>
    <s v=" DTC"/>
    <d v="2021-06-08T00:00:00"/>
    <x v="1"/>
    <s v="Post"/>
    <n v="70.498099400000001"/>
  </r>
  <r>
    <s v="Media"/>
    <s v="Incremental"/>
    <m/>
    <m/>
    <s v="Facebook_NonStatic_Post_ios14_5"/>
    <s v="Facebook"/>
    <x v="7"/>
    <s v=" DTC"/>
    <d v="2021-06-09T00:00:00"/>
    <x v="1"/>
    <s v="Post"/>
    <n v="35.821230399999997"/>
  </r>
  <r>
    <s v="Media"/>
    <s v="Incremental"/>
    <m/>
    <m/>
    <s v="Facebook_NonStatic_Post_ios14_5"/>
    <s v="Facebook"/>
    <x v="7"/>
    <s v=" DTC"/>
    <d v="2021-06-10T00:00:00"/>
    <x v="1"/>
    <s v="Post"/>
    <n v="16.4036726"/>
  </r>
  <r>
    <s v="Media"/>
    <s v="Incremental"/>
    <m/>
    <m/>
    <s v="Facebook_NonStatic_Post_ios14_5"/>
    <s v="Facebook"/>
    <x v="7"/>
    <s v=" DTC"/>
    <d v="2021-06-11T00:00:00"/>
    <x v="1"/>
    <s v="Post"/>
    <n v="5.7299156"/>
  </r>
  <r>
    <s v="Media"/>
    <s v="Incremental"/>
    <m/>
    <m/>
    <s v="Facebook_NonStatic_Post_ios14_5"/>
    <s v="Facebook"/>
    <x v="7"/>
    <s v=" DTC"/>
    <d v="2021-06-12T00:00:00"/>
    <x v="1"/>
    <s v="Post"/>
    <n v="0"/>
  </r>
  <r>
    <s v="Media"/>
    <s v="Incremental"/>
    <m/>
    <m/>
    <s v="Facebook_NonStatic_Post_ios14_5"/>
    <s v="Facebook"/>
    <x v="7"/>
    <s v=" DTC"/>
    <d v="2021-06-13T00:00:00"/>
    <x v="1"/>
    <s v="Post"/>
    <n v="0"/>
  </r>
  <r>
    <s v="Media"/>
    <s v="Incremental"/>
    <m/>
    <m/>
    <s v="Facebook_NonStatic_Post_ios14_5"/>
    <s v="Facebook"/>
    <x v="7"/>
    <s v=" DTC"/>
    <d v="2021-06-14T00:00:00"/>
    <x v="1"/>
    <s v="Post"/>
    <n v="0"/>
  </r>
  <r>
    <s v="Media"/>
    <s v="Incremental"/>
    <m/>
    <m/>
    <s v="Facebook_NonStatic_Post_ios14_5"/>
    <s v="Facebook"/>
    <x v="7"/>
    <s v=" DTC"/>
    <d v="2021-06-15T00:00:00"/>
    <x v="1"/>
    <s v="Post"/>
    <n v="153.0828971"/>
  </r>
  <r>
    <s v="Media"/>
    <s v="Incremental"/>
    <m/>
    <m/>
    <s v="Facebook_NonStatic_Post_ios14_5"/>
    <s v="Facebook"/>
    <x v="7"/>
    <s v=" DTC"/>
    <d v="2021-06-16T00:00:00"/>
    <x v="1"/>
    <s v="Post"/>
    <n v="364.98614550000002"/>
  </r>
  <r>
    <s v="Media"/>
    <s v="Incremental"/>
    <m/>
    <m/>
    <s v="Facebook_NonStatic_Post_ios14_5"/>
    <s v="Facebook"/>
    <x v="7"/>
    <s v=" DTC"/>
    <d v="2021-06-17T00:00:00"/>
    <x v="1"/>
    <s v="Post"/>
    <n v="478.66618649999998"/>
  </r>
  <r>
    <s v="Media"/>
    <s v="Incremental"/>
    <m/>
    <m/>
    <s v="Facebook_NonStatic_Post_ios14_5"/>
    <s v="Facebook"/>
    <x v="7"/>
    <s v=" DTC"/>
    <d v="2021-06-18T00:00:00"/>
    <x v="1"/>
    <s v="Post"/>
    <n v="482.46597459999998"/>
  </r>
  <r>
    <s v="Media"/>
    <s v="Incremental"/>
    <m/>
    <m/>
    <s v="Facebook_NonStatic_Post_ios14_5"/>
    <s v="Facebook"/>
    <x v="7"/>
    <s v=" DTC"/>
    <d v="2021-06-19T00:00:00"/>
    <x v="1"/>
    <s v="Post"/>
    <n v="531.50054509999995"/>
  </r>
  <r>
    <s v="Media"/>
    <s v="Incremental"/>
    <m/>
    <m/>
    <s v="Facebook_NonStatic_Post_ios14_5"/>
    <s v="Facebook"/>
    <x v="7"/>
    <s v=" DTC"/>
    <d v="2021-06-20T00:00:00"/>
    <x v="1"/>
    <s v="Post"/>
    <n v="596.71105539999996"/>
  </r>
  <r>
    <s v="Media"/>
    <s v="Incremental"/>
    <m/>
    <m/>
    <s v="Facebook_NonStatic_Post_ios14_5"/>
    <s v="Facebook"/>
    <x v="7"/>
    <s v=" DTC"/>
    <d v="2021-06-21T00:00:00"/>
    <x v="1"/>
    <s v="Post"/>
    <n v="516.77081269999996"/>
  </r>
  <r>
    <s v="Media"/>
    <s v="Incremental"/>
    <m/>
    <m/>
    <s v="Facebook_NonStatic_Post_ios14_5"/>
    <s v="Facebook"/>
    <x v="7"/>
    <s v=" DTC"/>
    <d v="2021-06-22T00:00:00"/>
    <x v="1"/>
    <s v="Post"/>
    <n v="592.97159539999996"/>
  </r>
  <r>
    <s v="Media"/>
    <s v="Incremental"/>
    <m/>
    <m/>
    <s v="Facebook_NonStatic_Post_ios14_5"/>
    <s v="Facebook"/>
    <x v="7"/>
    <s v=" DTC"/>
    <d v="2021-06-23T00:00:00"/>
    <x v="1"/>
    <n v="0"/>
    <n v="989.03158180000003"/>
  </r>
  <r>
    <s v="Media"/>
    <s v="Incremental"/>
    <m/>
    <m/>
    <s v="Facebook_NonStatic_Post_ios14_5"/>
    <s v="Facebook"/>
    <x v="7"/>
    <s v=" DTC"/>
    <d v="2021-06-24T00:00:00"/>
    <x v="1"/>
    <n v="0"/>
    <n v="1326.5867291"/>
  </r>
  <r>
    <s v="Media"/>
    <s v="Incremental"/>
    <m/>
    <m/>
    <s v="Facebook_NonStatic_Post_ios14_5"/>
    <s v="Facebook"/>
    <x v="7"/>
    <s v=" DTC"/>
    <d v="2021-06-25T00:00:00"/>
    <x v="1"/>
    <n v="0"/>
    <n v="1565.5003463999999"/>
  </r>
  <r>
    <s v="Media"/>
    <s v="Incremental"/>
    <m/>
    <m/>
    <s v="Facebook_NonStatic_Post_ios14_5"/>
    <s v="Facebook"/>
    <x v="7"/>
    <s v=" DTC"/>
    <d v="2021-06-26T00:00:00"/>
    <x v="1"/>
    <n v="0"/>
    <n v="1875.1770429999999"/>
  </r>
  <r>
    <s v="Media"/>
    <s v="Incremental"/>
    <m/>
    <m/>
    <s v="Facebook_NonStatic_Post_ios14_5"/>
    <s v="Facebook"/>
    <x v="7"/>
    <s v=" DTC"/>
    <d v="2021-06-27T00:00:00"/>
    <x v="1"/>
    <n v="0"/>
    <n v="2048.7676710999999"/>
  </r>
  <r>
    <s v="Media"/>
    <s v="Incremental"/>
    <m/>
    <m/>
    <s v="Facebook_NonStatic_Post_ios14_5"/>
    <s v="Facebook"/>
    <x v="7"/>
    <s v=" DTC"/>
    <d v="2021-06-28T00:00:00"/>
    <x v="1"/>
    <n v="0"/>
    <n v="2072.8428213000002"/>
  </r>
  <r>
    <s v="Media"/>
    <s v="Incremental"/>
    <m/>
    <m/>
    <s v="Facebook_NonStatic_Post_ios14_5"/>
    <s v="Facebook"/>
    <x v="7"/>
    <s v=" DTC"/>
    <d v="2021-06-29T00:00:00"/>
    <x v="1"/>
    <n v="0"/>
    <n v="1921.9220425000001"/>
  </r>
  <r>
    <s v="Media"/>
    <s v="Incremental"/>
    <m/>
    <m/>
    <s v="Facebook_NonStatic_Post_ios14_5"/>
    <s v="Facebook"/>
    <x v="7"/>
    <s v=" DTC"/>
    <d v="2021-06-30T00:00:00"/>
    <x v="1"/>
    <n v="0"/>
    <n v="1830.6514189"/>
  </r>
  <r>
    <s v="Media"/>
    <s v="Incremental"/>
    <m/>
    <m/>
    <s v="Facebook_NonStatic_Post_ios14_5"/>
    <s v="Facebook"/>
    <x v="7"/>
    <s v=" DTC"/>
    <d v="2021-07-01T00:00:00"/>
    <x v="1"/>
    <n v="0"/>
    <n v="1515.7921466"/>
  </r>
  <r>
    <s v="Media"/>
    <s v="Incremental"/>
    <m/>
    <m/>
    <s v="Facebook_NonStatic_Post_ios14_5"/>
    <s v="Facebook"/>
    <x v="7"/>
    <s v=" DTC"/>
    <d v="2021-07-02T00:00:00"/>
    <x v="1"/>
    <n v="0"/>
    <n v="1313.0111692"/>
  </r>
  <r>
    <s v="Media"/>
    <s v="Incremental"/>
    <m/>
    <m/>
    <s v="Facebook_NonStatic_Post_ios14_5"/>
    <s v="Facebook"/>
    <x v="7"/>
    <s v=" DTC"/>
    <d v="2021-07-03T00:00:00"/>
    <x v="1"/>
    <n v="0"/>
    <n v="1221.8273727000001"/>
  </r>
  <r>
    <s v="Media"/>
    <s v="Incremental"/>
    <m/>
    <m/>
    <s v="Facebook_NonStatic_Post_ios14_5"/>
    <s v="Facebook"/>
    <x v="7"/>
    <s v=" DTC"/>
    <d v="2021-07-04T00:00:00"/>
    <x v="1"/>
    <n v="0"/>
    <n v="1154.6567852999999"/>
  </r>
  <r>
    <s v="Media"/>
    <s v="Incremental"/>
    <m/>
    <m/>
    <s v="Facebook_NonStatic_Post_ios14_5"/>
    <s v="Facebook"/>
    <x v="7"/>
    <s v=" DTC"/>
    <d v="2021-07-05T00:00:00"/>
    <x v="1"/>
    <n v="0"/>
    <n v="1040.9928709000001"/>
  </r>
  <r>
    <s v="Media"/>
    <s v="Incremental"/>
    <m/>
    <m/>
    <s v="Facebook_NonStatic_Post_ios14_5"/>
    <s v="Facebook"/>
    <x v="7"/>
    <s v=" DTC"/>
    <d v="2021-07-06T00:00:00"/>
    <x v="1"/>
    <n v="0"/>
    <n v="966.04255520000004"/>
  </r>
  <r>
    <s v="Media"/>
    <s v="Incremental"/>
    <m/>
    <m/>
    <s v="Facebook_NonStatic_Post_ios14_5"/>
    <s v="Facebook"/>
    <x v="7"/>
    <s v=" DTC"/>
    <d v="2021-07-07T00:00:00"/>
    <x v="1"/>
    <n v="0"/>
    <n v="918.64826979999998"/>
  </r>
  <r>
    <s v="Media"/>
    <s v="Incremental"/>
    <m/>
    <m/>
    <s v="Facebook_NonStatic_Post_ios14_5"/>
    <s v="Facebook"/>
    <x v="7"/>
    <s v=" DTC"/>
    <d v="2021-07-08T00:00:00"/>
    <x v="1"/>
    <n v="0"/>
    <n v="861.00199320000002"/>
  </r>
  <r>
    <s v="Media"/>
    <s v="Incremental"/>
    <m/>
    <m/>
    <s v="Facebook_NonStatic_Post_ios14_5"/>
    <s v="Facebook"/>
    <x v="7"/>
    <s v=" DTC"/>
    <d v="2021-07-09T00:00:00"/>
    <x v="1"/>
    <n v="0"/>
    <n v="846.47983580000005"/>
  </r>
  <r>
    <s v="Media"/>
    <s v="Incremental"/>
    <m/>
    <m/>
    <s v="Facebook_NonStatic_Post_ios14_5"/>
    <s v="Facebook"/>
    <x v="7"/>
    <s v=" DTC"/>
    <d v="2021-07-10T00:00:00"/>
    <x v="1"/>
    <n v="0"/>
    <n v="816.51176390000001"/>
  </r>
  <r>
    <s v="Media"/>
    <s v="Incremental"/>
    <m/>
    <m/>
    <s v="Facebook_NonStatic_Post_ios14_5"/>
    <s v="Facebook"/>
    <x v="7"/>
    <s v=" DTC"/>
    <d v="2021-07-11T00:00:00"/>
    <x v="1"/>
    <n v="0"/>
    <n v="809.93240479999997"/>
  </r>
  <r>
    <s v="Media"/>
    <s v="Incremental"/>
    <m/>
    <m/>
    <s v="Facebook_NonStatic_Post_ios14_5"/>
    <s v="Facebook"/>
    <x v="7"/>
    <s v=" DTC"/>
    <d v="2021-07-12T00:00:00"/>
    <x v="1"/>
    <n v="0"/>
    <n v="744.70682120000004"/>
  </r>
  <r>
    <s v="Media"/>
    <s v="Incremental"/>
    <m/>
    <m/>
    <s v="Facebook_NonStatic_Post_ios14_5"/>
    <s v="Facebook"/>
    <x v="7"/>
    <s v=" DTC"/>
    <d v="2021-07-13T00:00:00"/>
    <x v="1"/>
    <n v="0"/>
    <n v="618.60513109999999"/>
  </r>
  <r>
    <s v="Media"/>
    <s v="Incremental"/>
    <m/>
    <m/>
    <s v="Facebook_NonStatic_Post_ios14_5"/>
    <s v="Facebook"/>
    <x v="7"/>
    <s v=" DTC"/>
    <d v="2021-07-14T00:00:00"/>
    <x v="1"/>
    <n v="0"/>
    <n v="546.37929729999996"/>
  </r>
  <r>
    <s v="Media"/>
    <s v="Incremental"/>
    <m/>
    <m/>
    <s v="Facebook_NonStatic_Post_ios14_5"/>
    <s v="Facebook"/>
    <x v="7"/>
    <s v=" DTC"/>
    <d v="2021-07-15T00:00:00"/>
    <x v="1"/>
    <n v="0"/>
    <n v="645.82802140000001"/>
  </r>
  <r>
    <s v="Media"/>
    <s v="Incremental"/>
    <m/>
    <m/>
    <s v="Facebook_NonStatic_Post_ios14_5"/>
    <s v="Facebook"/>
    <x v="7"/>
    <s v=" DTC"/>
    <d v="2021-07-16T00:00:00"/>
    <x v="1"/>
    <n v="0"/>
    <n v="698.86061010000003"/>
  </r>
  <r>
    <s v="Media"/>
    <s v="Incremental"/>
    <m/>
    <m/>
    <s v="Facebook_NonStatic_Post_ios14_5"/>
    <s v="Facebook"/>
    <x v="7"/>
    <s v=" DTC"/>
    <d v="2021-07-17T00:00:00"/>
    <x v="1"/>
    <n v="0"/>
    <n v="758.94963670000004"/>
  </r>
  <r>
    <s v="Media"/>
    <s v="Incremental"/>
    <m/>
    <m/>
    <s v="Facebook_NonStatic_Post_ios14_5"/>
    <s v="Facebook"/>
    <x v="7"/>
    <s v=" DTC"/>
    <d v="2021-07-18T00:00:00"/>
    <x v="1"/>
    <n v="0"/>
    <n v="818.54230710000002"/>
  </r>
  <r>
    <s v="Media"/>
    <s v="Incremental"/>
    <m/>
    <m/>
    <s v="Facebook_NonStatic_Post_ios14_5"/>
    <s v="Facebook"/>
    <x v="7"/>
    <s v=" DTC"/>
    <d v="2021-07-19T00:00:00"/>
    <x v="1"/>
    <n v="0"/>
    <n v="872.88048909999998"/>
  </r>
  <r>
    <s v="Media"/>
    <s v="Incremental"/>
    <m/>
    <m/>
    <s v="Facebook_NonStatic_Post_ios14_5"/>
    <s v="Facebook"/>
    <x v="7"/>
    <s v=" DTC"/>
    <d v="2021-07-20T00:00:00"/>
    <x v="1"/>
    <n v="0"/>
    <n v="925.00783980000006"/>
  </r>
  <r>
    <s v="Media"/>
    <s v="Incremental"/>
    <m/>
    <m/>
    <s v="Facebook_NonStatic_Post_ios14_5"/>
    <s v="Facebook"/>
    <x v="7"/>
    <s v=" DTC"/>
    <d v="2021-07-21T00:00:00"/>
    <x v="1"/>
    <n v="0"/>
    <n v="957.06447830000002"/>
  </r>
  <r>
    <s v="Media"/>
    <s v="Incremental"/>
    <m/>
    <m/>
    <s v="Facebook_NonStatic_Post_ios14_5"/>
    <s v="Facebook"/>
    <x v="7"/>
    <s v=" DTC"/>
    <d v="2021-07-22T00:00:00"/>
    <x v="1"/>
    <n v="0"/>
    <n v="929.29933089999997"/>
  </r>
  <r>
    <s v="Media"/>
    <s v="Incremental"/>
    <m/>
    <m/>
    <s v="Facebook_NonStatic_Post_ios14_5"/>
    <s v="Facebook"/>
    <x v="7"/>
    <s v=" DTC"/>
    <d v="2021-07-23T00:00:00"/>
    <x v="1"/>
    <n v="0"/>
    <n v="897.95774359999996"/>
  </r>
  <r>
    <s v="Media"/>
    <s v="Incremental"/>
    <m/>
    <m/>
    <s v="Facebook_NonStatic_Post_ios14_5"/>
    <s v="Facebook"/>
    <x v="7"/>
    <s v=" DTC"/>
    <d v="2021-07-24T00:00:00"/>
    <x v="1"/>
    <n v="0"/>
    <n v="891.94616510000003"/>
  </r>
  <r>
    <s v="Media"/>
    <s v="Incremental"/>
    <m/>
    <m/>
    <s v="Facebook_NonStatic_Post_ios14_5"/>
    <s v="Facebook"/>
    <x v="7"/>
    <s v=" DTC"/>
    <d v="2021-07-25T00:00:00"/>
    <x v="1"/>
    <n v="0"/>
    <n v="816.08629059999998"/>
  </r>
  <r>
    <s v="Media"/>
    <s v="Incremental"/>
    <m/>
    <m/>
    <s v="Facebook_NonStatic_Post_ios14_5"/>
    <s v="Facebook"/>
    <x v="7"/>
    <s v=" DTC"/>
    <d v="2021-07-26T00:00:00"/>
    <x v="1"/>
    <n v="0"/>
    <n v="707.31917150000004"/>
  </r>
  <r>
    <s v="Media"/>
    <s v="Incremental"/>
    <m/>
    <m/>
    <s v="Facebook_NonStatic_Post_ios14_5"/>
    <s v="Facebook"/>
    <x v="7"/>
    <s v=" DTC"/>
    <d v="2021-07-27T00:00:00"/>
    <x v="1"/>
    <n v="0"/>
    <n v="697.71205989999999"/>
  </r>
  <r>
    <s v="Media"/>
    <s v="Incremental"/>
    <m/>
    <m/>
    <s v="Facebook_NonStatic_Post_ios14_5"/>
    <s v="Facebook"/>
    <x v="7"/>
    <s v=" DTC"/>
    <d v="2021-07-28T00:00:00"/>
    <x v="1"/>
    <n v="0"/>
    <n v="681.31173409999997"/>
  </r>
  <r>
    <s v="Media"/>
    <s v="Incremental"/>
    <m/>
    <m/>
    <s v="Facebook_NonStatic_Post_ios14_5"/>
    <s v="Facebook"/>
    <x v="7"/>
    <s v=" DTC"/>
    <d v="2021-07-29T00:00:00"/>
    <x v="1"/>
    <n v="0"/>
    <n v="688.86077990000001"/>
  </r>
  <r>
    <s v="Media"/>
    <s v="Incremental"/>
    <m/>
    <m/>
    <s v="Facebook_NonStatic_Post_ios14_5"/>
    <s v="Facebook"/>
    <x v="7"/>
    <s v=" DTC"/>
    <d v="2021-07-30T00:00:00"/>
    <x v="1"/>
    <n v="0"/>
    <n v="691.56740730000001"/>
  </r>
  <r>
    <s v="Media"/>
    <s v="Incremental"/>
    <m/>
    <m/>
    <s v="Facebook_NonStatic_Post_ios14_5"/>
    <s v="Facebook"/>
    <x v="7"/>
    <s v=" DTC"/>
    <d v="2021-07-31T00:00:00"/>
    <x v="1"/>
    <n v="0"/>
    <n v="645.98815950000005"/>
  </r>
  <r>
    <s v="Media"/>
    <s v="Incremental"/>
    <m/>
    <m/>
    <s v="Facebook_NonStatic_Post_ios14_5"/>
    <s v="Facebook"/>
    <x v="7"/>
    <s v=" DTC"/>
    <d v="2021-08-01T00:00:00"/>
    <x v="1"/>
    <n v="0"/>
    <n v="665.70826999999997"/>
  </r>
  <r>
    <s v="Media"/>
    <s v="Incremental"/>
    <m/>
    <m/>
    <s v="Facebook_NonStatic_Post_ios14_5"/>
    <s v="Facebook"/>
    <x v="7"/>
    <s v=" DTC"/>
    <d v="2021-08-02T00:00:00"/>
    <x v="1"/>
    <n v="0"/>
    <n v="668.28487080000002"/>
  </r>
  <r>
    <s v="Media"/>
    <s v="Incremental"/>
    <m/>
    <m/>
    <s v="Facebook_NonStatic_Post_ios14_5"/>
    <s v="Facebook"/>
    <x v="7"/>
    <s v=" DTC"/>
    <d v="2021-08-03T00:00:00"/>
    <x v="1"/>
    <n v="0"/>
    <n v="630.79761010000004"/>
  </r>
  <r>
    <s v="Media"/>
    <s v="Incremental"/>
    <m/>
    <m/>
    <s v="Facebook_NonStatic_Post_ios14_5"/>
    <s v="Facebook"/>
    <x v="7"/>
    <s v=" DTC"/>
    <d v="2021-08-04T00:00:00"/>
    <x v="1"/>
    <n v="0"/>
    <n v="619.82641590000003"/>
  </r>
  <r>
    <s v="Media"/>
    <s v="Incremental"/>
    <m/>
    <m/>
    <s v="Facebook_NonStatic_Post_ios14_5"/>
    <s v="Facebook"/>
    <x v="7"/>
    <s v=" DTC"/>
    <d v="2021-08-05T00:00:00"/>
    <x v="1"/>
    <n v="0"/>
    <n v="595.67051059999994"/>
  </r>
  <r>
    <s v="Media"/>
    <s v="Incremental"/>
    <m/>
    <m/>
    <s v="Facebook_NonStatic_Post_ios14_5"/>
    <s v="Facebook"/>
    <x v="7"/>
    <s v=" DTC"/>
    <d v="2021-08-06T00:00:00"/>
    <x v="1"/>
    <n v="0"/>
    <n v="569.29869529999996"/>
  </r>
  <r>
    <s v="Media"/>
    <s v="Incremental"/>
    <m/>
    <m/>
    <s v="Facebook_NonStatic_Post_ios14_5"/>
    <s v="Facebook"/>
    <x v="7"/>
    <s v=" DTC"/>
    <d v="2021-08-07T00:00:00"/>
    <x v="1"/>
    <n v="0"/>
    <n v="539.51607290000004"/>
  </r>
  <r>
    <s v="Media"/>
    <s v="Incremental"/>
    <m/>
    <m/>
    <s v="Facebook_NonStatic_Post_ios14_5"/>
    <s v="Facebook"/>
    <x v="7"/>
    <s v=" DTC"/>
    <d v="2021-08-08T00:00:00"/>
    <x v="1"/>
    <n v="0"/>
    <n v="545.18511039999999"/>
  </r>
  <r>
    <s v="Media"/>
    <s v="Incremental"/>
    <m/>
    <m/>
    <s v="Facebook_NonStatic_Post_ios14_5"/>
    <s v="Facebook"/>
    <x v="7"/>
    <s v=" DTC"/>
    <d v="2021-08-09T00:00:00"/>
    <x v="1"/>
    <n v="0"/>
    <n v="565.93316849999997"/>
  </r>
  <r>
    <s v="Media"/>
    <s v="Incremental"/>
    <m/>
    <m/>
    <s v="Facebook_NonStatic_Post_ios14_5"/>
    <s v="Facebook"/>
    <x v="7"/>
    <s v=" DTC"/>
    <d v="2021-08-10T00:00:00"/>
    <x v="1"/>
    <n v="0"/>
    <n v="571.94211659999996"/>
  </r>
  <r>
    <s v="Media"/>
    <s v="Incremental"/>
    <m/>
    <m/>
    <s v="Facebook_NonStatic_Post_ios14_5"/>
    <s v="Facebook"/>
    <x v="7"/>
    <s v=" DTC"/>
    <d v="2021-08-11T00:00:00"/>
    <x v="1"/>
    <n v="0"/>
    <n v="536.80036150000001"/>
  </r>
  <r>
    <s v="Media"/>
    <s v="Incremental"/>
    <m/>
    <m/>
    <s v="Facebook_NonStatic_Post_ios14_5"/>
    <s v="Facebook"/>
    <x v="7"/>
    <s v=" DTC"/>
    <d v="2021-08-12T00:00:00"/>
    <x v="1"/>
    <n v="0"/>
    <n v="470.56529269999999"/>
  </r>
  <r>
    <s v="Media"/>
    <s v="Incremental"/>
    <m/>
    <m/>
    <s v="Facebook_NonStatic_Post_ios14_5"/>
    <s v="Facebook"/>
    <x v="7"/>
    <s v=" DTC"/>
    <d v="2021-08-13T00:00:00"/>
    <x v="1"/>
    <n v="0"/>
    <n v="456.6790388"/>
  </r>
  <r>
    <s v="Media"/>
    <s v="Incremental"/>
    <m/>
    <m/>
    <s v="Facebook_NonStatic_Post_ios14_5"/>
    <s v="Facebook"/>
    <x v="7"/>
    <s v=" DTC"/>
    <d v="2021-08-14T00:00:00"/>
    <x v="1"/>
    <n v="0"/>
    <n v="418.11013170000001"/>
  </r>
  <r>
    <s v="Media"/>
    <s v="Incremental"/>
    <m/>
    <m/>
    <s v="Facebook_NonStatic_Post_ios14_5"/>
    <s v="Facebook"/>
    <x v="7"/>
    <s v=" DTC"/>
    <d v="2021-08-15T00:00:00"/>
    <x v="1"/>
    <n v="0"/>
    <n v="370.29569470000001"/>
  </r>
  <r>
    <s v="Media"/>
    <s v="Incremental"/>
    <m/>
    <m/>
    <s v="Facebook_NonStatic_Post_ios14_5"/>
    <s v="Facebook"/>
    <x v="7"/>
    <s v=" DTC"/>
    <d v="2021-08-16T00:00:00"/>
    <x v="1"/>
    <n v="0"/>
    <n v="326.61521520000002"/>
  </r>
  <r>
    <s v="Media"/>
    <s v="Incremental"/>
    <m/>
    <m/>
    <s v="Facebook_NonStatic_Post_ios14_5"/>
    <s v="Facebook"/>
    <x v="7"/>
    <s v=" DTC"/>
    <d v="2021-08-17T00:00:00"/>
    <x v="1"/>
    <n v="0"/>
    <n v="300.42916259999998"/>
  </r>
  <r>
    <s v="Media"/>
    <s v="Incremental"/>
    <m/>
    <m/>
    <s v="Facebook_NonStatic_Post_ios14_5"/>
    <s v="Facebook"/>
    <x v="7"/>
    <s v=" DTC"/>
    <d v="2021-08-18T00:00:00"/>
    <x v="1"/>
    <n v="0"/>
    <n v="266.73668029999999"/>
  </r>
  <r>
    <s v="Media"/>
    <s v="Incremental"/>
    <m/>
    <m/>
    <s v="Facebook_NonStatic_Post_ios14_5"/>
    <s v="Facebook"/>
    <x v="7"/>
    <s v=" DTC"/>
    <d v="2021-08-19T00:00:00"/>
    <x v="1"/>
    <n v="0"/>
    <n v="231.76276780000001"/>
  </r>
  <r>
    <s v="Media"/>
    <s v="Incremental"/>
    <m/>
    <m/>
    <s v="Facebook_NonStatic_Post_ios14_5"/>
    <s v="Facebook"/>
    <x v="7"/>
    <s v=" DTC"/>
    <d v="2021-08-20T00:00:00"/>
    <x v="1"/>
    <n v="0"/>
    <n v="182.7914528"/>
  </r>
  <r>
    <s v="Media"/>
    <s v="Incremental"/>
    <m/>
    <m/>
    <s v="Facebook_NonStatic_Post_ios14_5"/>
    <s v="Facebook"/>
    <x v="7"/>
    <s v=" DTC"/>
    <d v="2021-08-21T00:00:00"/>
    <x v="1"/>
    <n v="0"/>
    <n v="147.1978632"/>
  </r>
  <r>
    <s v="Media"/>
    <s v="Incremental"/>
    <m/>
    <m/>
    <s v="Facebook_NonStatic_Post_ios14_5"/>
    <s v="Facebook"/>
    <x v="7"/>
    <s v=" DTC"/>
    <d v="2021-08-22T00:00:00"/>
    <x v="1"/>
    <n v="0"/>
    <n v="135.3635026"/>
  </r>
  <r>
    <s v="Media"/>
    <s v="Incremental"/>
    <m/>
    <m/>
    <s v="Facebook_NonStatic_Post_ios14_5"/>
    <s v="Facebook"/>
    <x v="7"/>
    <s v=" DTC"/>
    <d v="2021-08-23T00:00:00"/>
    <x v="1"/>
    <n v="0"/>
    <n v="127.8156731"/>
  </r>
  <r>
    <s v="Media"/>
    <s v="Incremental"/>
    <m/>
    <m/>
    <s v="Facebook_NonStatic_Post_ios14_5"/>
    <s v="Facebook"/>
    <x v="7"/>
    <s v=" DTC"/>
    <d v="2021-08-24T00:00:00"/>
    <x v="1"/>
    <n v="0"/>
    <n v="124.51028959999999"/>
  </r>
  <r>
    <s v="Media"/>
    <s v="Incremental"/>
    <m/>
    <m/>
    <s v="Facebook_NonStatic_Post_ios14_5"/>
    <s v="Facebook"/>
    <x v="7"/>
    <s v=" DTC"/>
    <d v="2021-08-25T00:00:00"/>
    <x v="1"/>
    <n v="0"/>
    <n v="132.07714820000001"/>
  </r>
  <r>
    <s v="Media"/>
    <s v="Incremental"/>
    <m/>
    <m/>
    <s v="Facebook_NonStatic_Post_ios14_5"/>
    <s v="Facebook"/>
    <x v="7"/>
    <s v=" DTC"/>
    <d v="2021-08-26T00:00:00"/>
    <x v="1"/>
    <n v="0"/>
    <n v="145.17380650000001"/>
  </r>
  <r>
    <s v="Media"/>
    <s v="Incremental"/>
    <m/>
    <m/>
    <s v="Facebook_NonStatic_Post_ios14_5"/>
    <s v="Facebook"/>
    <x v="7"/>
    <s v=" DTC"/>
    <d v="2021-08-27T00:00:00"/>
    <x v="1"/>
    <n v="0"/>
    <n v="164.9948493"/>
  </r>
  <r>
    <s v="Media"/>
    <s v="Incremental"/>
    <m/>
    <m/>
    <s v="Facebook_NonStatic_Post_ios14_5"/>
    <s v="Facebook"/>
    <x v="7"/>
    <s v=" DTC"/>
    <d v="2021-08-28T00:00:00"/>
    <x v="1"/>
    <n v="0"/>
    <n v="139.40477870000001"/>
  </r>
  <r>
    <s v="Media"/>
    <s v="Incremental"/>
    <m/>
    <m/>
    <s v="Facebook_NonStatic_Post_ios14_5"/>
    <s v="Facebook"/>
    <x v="7"/>
    <s v=" DTC"/>
    <d v="2021-08-29T00:00:00"/>
    <x v="1"/>
    <n v="0"/>
    <n v="101.7752869"/>
  </r>
  <r>
    <s v="Media"/>
    <s v="Incremental"/>
    <m/>
    <m/>
    <s v="Facebook_NonStatic_Post_ios14_5"/>
    <s v="Facebook"/>
    <x v="7"/>
    <s v=" DTC"/>
    <d v="2021-08-30T00:00:00"/>
    <x v="1"/>
    <n v="0"/>
    <n v="68.794231699999997"/>
  </r>
  <r>
    <s v="Media"/>
    <s v="Incremental"/>
    <m/>
    <m/>
    <s v="Facebook_NonStatic_Post_ios14_5"/>
    <s v="Facebook"/>
    <x v="7"/>
    <s v=" DTC"/>
    <d v="2021-08-31T00:00:00"/>
    <x v="1"/>
    <n v="0"/>
    <n v="44.509016199999998"/>
  </r>
  <r>
    <s v="Media"/>
    <s v="Incremental"/>
    <m/>
    <m/>
    <s v="Facebook_NonStatic_Post_ios14_5"/>
    <s v="Facebook"/>
    <x v="7"/>
    <s v=" DTC"/>
    <d v="2021-09-01T00:00:00"/>
    <x v="1"/>
    <n v="0"/>
    <n v="26.981020999999998"/>
  </r>
  <r>
    <s v="Media"/>
    <s v="Incremental"/>
    <m/>
    <m/>
    <s v="Facebook_NonStatic_Post_ios14_5"/>
    <s v="Facebook"/>
    <x v="7"/>
    <s v=" DTC"/>
    <d v="2021-09-02T00:00:00"/>
    <x v="1"/>
    <n v="0"/>
    <n v="15.4893096"/>
  </r>
  <r>
    <s v="Media"/>
    <s v="Incremental"/>
    <m/>
    <m/>
    <s v="Facebook_NonStatic_Post_ios14_5"/>
    <s v="Facebook"/>
    <x v="7"/>
    <s v=" DTC"/>
    <d v="2021-09-03T00:00:00"/>
    <x v="1"/>
    <n v="0"/>
    <n v="8.2447078000000005"/>
  </r>
  <r>
    <s v="Media"/>
    <s v="Incremental"/>
    <m/>
    <m/>
    <s v="Facebook_NonStatic_Post_ios14_5"/>
    <s v="Facebook"/>
    <x v="7"/>
    <s v=" DTC"/>
    <d v="2021-09-04T00:00:00"/>
    <x v="1"/>
    <n v="0"/>
    <n v="3.8667372000000002"/>
  </r>
  <r>
    <s v="Media"/>
    <s v="Incremental"/>
    <m/>
    <m/>
    <s v="Facebook_NonStatic_Post_ios14_5"/>
    <s v="Facebook"/>
    <x v="7"/>
    <s v=" DTC"/>
    <d v="2021-09-05T00:00:00"/>
    <x v="1"/>
    <n v="0"/>
    <n v="1.1933513"/>
  </r>
  <r>
    <s v="Media"/>
    <s v="Incremental"/>
    <m/>
    <m/>
    <s v="Facebook_NonStatic_Post_ios14_5"/>
    <s v="Facebook"/>
    <x v="7"/>
    <s v=" DTC"/>
    <d v="2021-09-06T00:00:00"/>
    <x v="1"/>
    <n v="0"/>
    <n v="0.45792670000000002"/>
  </r>
  <r>
    <s v="Media"/>
    <s v="Incremental"/>
    <m/>
    <m/>
    <s v="Facebook_NonStatic_Post_ios14_5"/>
    <s v="Facebook"/>
    <x v="7"/>
    <s v=" DTC"/>
    <d v="2021-09-07T00:00:00"/>
    <x v="1"/>
    <n v="0"/>
    <n v="0.1828042"/>
  </r>
  <r>
    <s v="Media"/>
    <s v="Incremental"/>
    <m/>
    <m/>
    <s v="Facebook_NonStatic_Post_ios14_5"/>
    <s v="Facebook"/>
    <x v="7"/>
    <s v=" DTC"/>
    <d v="2021-09-08T00:00:00"/>
    <x v="1"/>
    <n v="0"/>
    <n v="5.82038E-2"/>
  </r>
  <r>
    <s v="Media"/>
    <s v="Incremental"/>
    <m/>
    <m/>
    <s v="Facebook_NonStatic_Post_ios14_5"/>
    <s v="Facebook"/>
    <x v="7"/>
    <s v=" DTC"/>
    <d v="2021-09-09T00:00:00"/>
    <x v="1"/>
    <n v="0"/>
    <n v="0"/>
  </r>
  <r>
    <s v="Media"/>
    <s v="Incremental"/>
    <m/>
    <m/>
    <s v="Facebook_NonStatic_Post_ios14_5"/>
    <s v="Facebook"/>
    <x v="7"/>
    <s v=" DTC"/>
    <d v="2021-09-10T00:00:00"/>
    <x v="1"/>
    <n v="0"/>
    <n v="0"/>
  </r>
  <r>
    <s v="Media"/>
    <s v="Incremental"/>
    <m/>
    <m/>
    <s v="Facebook_NonStatic_Post_ios14_5"/>
    <s v="Facebook"/>
    <x v="7"/>
    <s v=" DTC"/>
    <d v="2021-09-11T00:00:00"/>
    <x v="1"/>
    <n v="0"/>
    <n v="0"/>
  </r>
  <r>
    <s v="Media"/>
    <s v="Incremental"/>
    <m/>
    <m/>
    <s v="Facebook_NonStatic_Post_ios14_5"/>
    <s v="Facebook"/>
    <x v="7"/>
    <s v=" DTC"/>
    <d v="2021-09-12T00:00:00"/>
    <x v="1"/>
    <n v="0"/>
    <n v="0"/>
  </r>
  <r>
    <s v="Media"/>
    <s v="Incremental"/>
    <m/>
    <m/>
    <s v="Facebook_NonStatic_Post_ios14_5"/>
    <s v="Facebook"/>
    <x v="7"/>
    <s v=" DTC"/>
    <d v="2021-09-13T00:00:00"/>
    <x v="1"/>
    <n v="0"/>
    <n v="0"/>
  </r>
  <r>
    <s v="Media"/>
    <s v="Incremental"/>
    <m/>
    <m/>
    <s v="Facebook_NonStatic_Post_ios14_5"/>
    <s v="Facebook"/>
    <x v="7"/>
    <s v=" DTC"/>
    <d v="2021-09-14T00:00:00"/>
    <x v="1"/>
    <n v="0"/>
    <n v="0"/>
  </r>
  <r>
    <s v="Media"/>
    <s v="Incremental"/>
    <m/>
    <m/>
    <s v="Facebook_NonStatic_Post_ios14_5"/>
    <s v="Facebook"/>
    <x v="7"/>
    <s v=" DTC"/>
    <d v="2021-09-15T00:00:00"/>
    <x v="1"/>
    <n v="0"/>
    <n v="0"/>
  </r>
  <r>
    <s v="Media"/>
    <s v="Incremental"/>
    <m/>
    <m/>
    <s v="Facebook_NonStatic_Post_ios14_5"/>
    <s v="Facebook"/>
    <x v="7"/>
    <s v=" DTC"/>
    <d v="2021-09-16T00:00:00"/>
    <x v="1"/>
    <n v="0"/>
    <n v="0"/>
  </r>
  <r>
    <s v="Media"/>
    <s v="Incremental"/>
    <m/>
    <m/>
    <s v="Facebook_NonStatic_Post_ios14_5"/>
    <s v="Facebook"/>
    <x v="7"/>
    <s v=" DTC"/>
    <d v="2021-09-17T00:00:00"/>
    <x v="1"/>
    <n v="0"/>
    <n v="0"/>
  </r>
  <r>
    <s v="Media"/>
    <s v="Incremental"/>
    <m/>
    <m/>
    <s v="Facebook_NonStatic_Post_ios14_5"/>
    <s v="Facebook"/>
    <x v="7"/>
    <s v=" DTC"/>
    <d v="2021-09-18T00:00:00"/>
    <x v="1"/>
    <n v="0"/>
    <n v="0"/>
  </r>
  <r>
    <s v="Media"/>
    <s v="Incremental"/>
    <m/>
    <m/>
    <s v="Facebook_NonStatic_Post_ios14_5"/>
    <s v="Facebook"/>
    <x v="7"/>
    <s v=" DTC"/>
    <d v="2021-09-19T00:00:00"/>
    <x v="1"/>
    <n v="0"/>
    <n v="0"/>
  </r>
  <r>
    <s v="Media"/>
    <s v="Incremental"/>
    <m/>
    <m/>
    <s v="Facebook_NonStatic_Post_ios14_5"/>
    <s v="Facebook"/>
    <x v="7"/>
    <s v=" DTC"/>
    <d v="2021-09-20T00:00:00"/>
    <x v="1"/>
    <n v="0"/>
    <n v="0"/>
  </r>
  <r>
    <s v="Media"/>
    <s v="Incremental"/>
    <m/>
    <m/>
    <s v="Facebook_NonStatic_Post_ios14_5"/>
    <s v="Facebook"/>
    <x v="7"/>
    <s v=" DTC"/>
    <d v="2021-09-21T00:00:00"/>
    <x v="1"/>
    <n v="0"/>
    <n v="0"/>
  </r>
  <r>
    <s v="Media"/>
    <s v="Incremental"/>
    <m/>
    <m/>
    <s v="Facebook_NonStatic_Post_ios14_5"/>
    <s v="Facebook"/>
    <x v="7"/>
    <s v=" DTC"/>
    <d v="2021-09-22T00:00:00"/>
    <x v="1"/>
    <n v="0"/>
    <n v="0"/>
  </r>
  <r>
    <s v="Media"/>
    <s v="Incremental"/>
    <m/>
    <m/>
    <s v="Facebook_NonStatic_Post_ios14_5"/>
    <s v="Facebook"/>
    <x v="7"/>
    <s v=" DTC"/>
    <d v="2021-09-23T00:00:00"/>
    <x v="1"/>
    <n v="0"/>
    <n v="0"/>
  </r>
  <r>
    <s v="Media"/>
    <s v="Incremental"/>
    <m/>
    <m/>
    <s v="Facebook_NonStatic_Post_ios14_5"/>
    <s v="Facebook"/>
    <x v="7"/>
    <s v=" DTC"/>
    <d v="2021-09-24T00:00:00"/>
    <x v="1"/>
    <n v="0"/>
    <n v="0"/>
  </r>
  <r>
    <s v="Media"/>
    <s v="Incremental"/>
    <m/>
    <m/>
    <s v="Facebook_NonStatic_Post_ios14_5"/>
    <s v="Facebook"/>
    <x v="7"/>
    <s v=" DTC"/>
    <d v="2021-09-25T00:00:00"/>
    <x v="1"/>
    <n v="0"/>
    <n v="0"/>
  </r>
  <r>
    <s v="Media"/>
    <s v="Incremental"/>
    <m/>
    <m/>
    <s v="Facebook_NonStatic_Post_ios14_5"/>
    <s v="Facebook"/>
    <x v="7"/>
    <s v=" DTC"/>
    <d v="2021-09-26T00:00:00"/>
    <x v="1"/>
    <n v="0"/>
    <n v="0"/>
  </r>
  <r>
    <s v="Media"/>
    <s v="Incremental"/>
    <m/>
    <m/>
    <s v="Facebook_NonStatic_Post_ios14_5"/>
    <s v="Facebook"/>
    <x v="7"/>
    <s v=" DTC"/>
    <d v="2021-09-27T00:00:00"/>
    <x v="1"/>
    <n v="0"/>
    <n v="0"/>
  </r>
  <r>
    <s v="Media"/>
    <s v="Incremental"/>
    <m/>
    <m/>
    <s v="Facebook_NonStatic_Post_ios14_5"/>
    <s v="Facebook"/>
    <x v="7"/>
    <s v=" DTC"/>
    <d v="2021-09-28T00:00:00"/>
    <x v="1"/>
    <n v="0"/>
    <n v="0"/>
  </r>
  <r>
    <s v="Media"/>
    <s v="Incremental"/>
    <m/>
    <m/>
    <s v="Facebook_NonStatic_Post_ios14_5"/>
    <s v="Facebook"/>
    <x v="7"/>
    <s v=" DTC"/>
    <d v="2021-09-29T00:00:00"/>
    <x v="1"/>
    <n v="0"/>
    <n v="0"/>
  </r>
  <r>
    <s v="Media"/>
    <s v="Incremental"/>
    <m/>
    <m/>
    <s v="Facebook_NonStatic_Post_ios14_5"/>
    <s v="Facebook"/>
    <x v="7"/>
    <s v=" DTC"/>
    <d v="2021-09-30T00:00:00"/>
    <x v="1"/>
    <n v="0"/>
    <n v="0"/>
  </r>
  <r>
    <s v="Media"/>
    <s v="Incremental"/>
    <m/>
    <m/>
    <s v="Facebook_NonStatic_Pre_ios14_5"/>
    <s v="Facebook"/>
    <x v="7"/>
    <s v=" DTC"/>
    <d v="2021-03-01T00:00:00"/>
    <x v="0"/>
    <s v="Pre"/>
    <n v="1614.6454857000001"/>
  </r>
  <r>
    <s v="Media"/>
    <s v="Incremental"/>
    <m/>
    <m/>
    <s v="Facebook_NonStatic_Pre_ios14_5"/>
    <s v="Facebook"/>
    <x v="7"/>
    <s v=" DTC"/>
    <d v="2021-03-02T00:00:00"/>
    <x v="0"/>
    <s v="Pre"/>
    <n v="1966.5729782000001"/>
  </r>
  <r>
    <s v="Media"/>
    <s v="Incremental"/>
    <m/>
    <m/>
    <s v="Facebook_NonStatic_Pre_ios14_5"/>
    <s v="Facebook"/>
    <x v="7"/>
    <s v=" DTC"/>
    <d v="2021-03-03T00:00:00"/>
    <x v="0"/>
    <s v="Pre"/>
    <n v="2084.7844279999999"/>
  </r>
  <r>
    <s v="Media"/>
    <s v="Incremental"/>
    <m/>
    <m/>
    <s v="Facebook_NonStatic_Pre_ios14_5"/>
    <s v="Facebook"/>
    <x v="7"/>
    <s v=" DTC"/>
    <d v="2021-03-04T00:00:00"/>
    <x v="0"/>
    <s v="Pre"/>
    <n v="1950.140009"/>
  </r>
  <r>
    <s v="Media"/>
    <s v="Incremental"/>
    <m/>
    <m/>
    <s v="Facebook_NonStatic_Pre_ios14_5"/>
    <s v="Facebook"/>
    <x v="7"/>
    <s v=" DTC"/>
    <d v="2021-03-05T00:00:00"/>
    <x v="0"/>
    <s v="Pre"/>
    <n v="1804.2055436999999"/>
  </r>
  <r>
    <s v="Media"/>
    <s v="Incremental"/>
    <m/>
    <m/>
    <s v="Facebook_NonStatic_Pre_ios14_5"/>
    <s v="Facebook"/>
    <x v="7"/>
    <s v=" DTC"/>
    <d v="2021-03-06T00:00:00"/>
    <x v="0"/>
    <s v="Pre"/>
    <n v="1856.6290143000001"/>
  </r>
  <r>
    <s v="Media"/>
    <s v="Incremental"/>
    <m/>
    <m/>
    <s v="Facebook_NonStatic_Pre_ios14_5"/>
    <s v="Facebook"/>
    <x v="7"/>
    <s v=" DTC"/>
    <d v="2021-03-07T00:00:00"/>
    <x v="0"/>
    <s v="Pre"/>
    <n v="2337.0653668"/>
  </r>
  <r>
    <s v="Media"/>
    <s v="Incremental"/>
    <m/>
    <m/>
    <s v="Facebook_NonStatic_Pre_ios14_5"/>
    <s v="Facebook"/>
    <x v="7"/>
    <s v=" DTC"/>
    <d v="2021-03-08T00:00:00"/>
    <x v="0"/>
    <s v="Pre"/>
    <n v="1488.9524114000001"/>
  </r>
  <r>
    <s v="Media"/>
    <s v="Incremental"/>
    <m/>
    <m/>
    <s v="Facebook_NonStatic_Pre_ios14_5"/>
    <s v="Facebook"/>
    <x v="7"/>
    <s v=" DTC"/>
    <d v="2021-03-09T00:00:00"/>
    <x v="0"/>
    <s v="Pre"/>
    <n v="733.5655514"/>
  </r>
  <r>
    <s v="Media"/>
    <s v="Incremental"/>
    <m/>
    <m/>
    <s v="Facebook_NonStatic_Pre_ios14_5"/>
    <s v="Facebook"/>
    <x v="7"/>
    <s v=" DTC"/>
    <d v="2021-03-10T00:00:00"/>
    <x v="0"/>
    <s v="Pre"/>
    <n v="492.07927260000002"/>
  </r>
  <r>
    <s v="Media"/>
    <s v="Incremental"/>
    <m/>
    <m/>
    <s v="Facebook_NonStatic_Pre_ios14_5"/>
    <s v="Facebook"/>
    <x v="7"/>
    <s v=" DTC"/>
    <d v="2021-03-11T00:00:00"/>
    <x v="0"/>
    <s v="Pre"/>
    <n v="413.08304930000003"/>
  </r>
  <r>
    <s v="Media"/>
    <s v="Incremental"/>
    <m/>
    <m/>
    <s v="Facebook_NonStatic_Pre_ios14_5"/>
    <s v="Facebook"/>
    <x v="7"/>
    <s v=" DTC"/>
    <d v="2021-03-12T00:00:00"/>
    <x v="0"/>
    <s v="Pre"/>
    <n v="623.89073610000003"/>
  </r>
  <r>
    <s v="Media"/>
    <s v="Incremental"/>
    <m/>
    <m/>
    <s v="Facebook_NonStatic_Pre_ios14_5"/>
    <s v="Facebook"/>
    <x v="7"/>
    <s v=" DTC"/>
    <d v="2021-03-13T00:00:00"/>
    <x v="0"/>
    <s v="Pre"/>
    <n v="846.60099479999997"/>
  </r>
  <r>
    <s v="Media"/>
    <s v="Incremental"/>
    <m/>
    <m/>
    <s v="Facebook_NonStatic_Pre_ios14_5"/>
    <s v="Facebook"/>
    <x v="7"/>
    <s v=" DTC"/>
    <d v="2021-03-14T00:00:00"/>
    <x v="0"/>
    <s v="Pre"/>
    <n v="1208.6528505000001"/>
  </r>
  <r>
    <s v="Media"/>
    <s v="Incremental"/>
    <m/>
    <m/>
    <s v="Facebook_NonStatic_Pre_ios14_5"/>
    <s v="Facebook"/>
    <x v="7"/>
    <s v=" DTC"/>
    <d v="2021-03-15T00:00:00"/>
    <x v="0"/>
    <s v="Pre"/>
    <n v="1292.8955066999999"/>
  </r>
  <r>
    <s v="Media"/>
    <s v="Incremental"/>
    <m/>
    <m/>
    <s v="Facebook_NonStatic_Pre_ios14_5"/>
    <s v="Facebook"/>
    <x v="7"/>
    <s v=" DTC"/>
    <d v="2021-03-16T00:00:00"/>
    <x v="0"/>
    <s v="Pre"/>
    <n v="1417.6056991"/>
  </r>
  <r>
    <s v="Media"/>
    <s v="Incremental"/>
    <m/>
    <m/>
    <s v="Facebook_NonStatic_Pre_ios14_5"/>
    <s v="Facebook"/>
    <x v="7"/>
    <s v=" DTC"/>
    <d v="2021-03-17T00:00:00"/>
    <x v="0"/>
    <s v="Pre"/>
    <n v="1288.082287"/>
  </r>
  <r>
    <s v="Media"/>
    <s v="Incremental"/>
    <m/>
    <m/>
    <s v="Facebook_NonStatic_Pre_ios14_5"/>
    <s v="Facebook"/>
    <x v="7"/>
    <s v=" DTC"/>
    <d v="2021-03-18T00:00:00"/>
    <x v="0"/>
    <s v="Pre"/>
    <n v="862.52566449999995"/>
  </r>
  <r>
    <s v="Media"/>
    <s v="Incremental"/>
    <m/>
    <m/>
    <s v="Facebook_NonStatic_Pre_ios14_5"/>
    <s v="Facebook"/>
    <x v="7"/>
    <s v=" DTC"/>
    <d v="2021-03-19T00:00:00"/>
    <x v="0"/>
    <s v="Pre"/>
    <n v="307.92240070000003"/>
  </r>
  <r>
    <s v="Media"/>
    <s v="Incremental"/>
    <m/>
    <m/>
    <s v="Facebook_NonStatic_Pre_ios14_5"/>
    <s v="Facebook"/>
    <x v="7"/>
    <s v=" DTC"/>
    <d v="2021-03-20T00:00:00"/>
    <x v="0"/>
    <s v="Pre"/>
    <n v="82.157181600000001"/>
  </r>
  <r>
    <s v="Media"/>
    <s v="Incremental"/>
    <m/>
    <m/>
    <s v="Facebook_NonStatic_Pre_ios14_5"/>
    <s v="Facebook"/>
    <x v="7"/>
    <s v=" DTC"/>
    <d v="2021-03-21T00:00:00"/>
    <x v="0"/>
    <s v="Pre"/>
    <n v="96.252292400000002"/>
  </r>
  <r>
    <s v="Media"/>
    <s v="Incremental"/>
    <m/>
    <m/>
    <s v="Facebook_NonStatic_Pre_ios14_5"/>
    <s v="Facebook"/>
    <x v="7"/>
    <s v=" DTC"/>
    <d v="2021-03-22T00:00:00"/>
    <x v="0"/>
    <s v="Pre"/>
    <n v="91.022721200000007"/>
  </r>
  <r>
    <s v="Media"/>
    <s v="Incremental"/>
    <m/>
    <m/>
    <s v="Facebook_NonStatic_Pre_ios14_5"/>
    <s v="Facebook"/>
    <x v="7"/>
    <s v=" DTC"/>
    <d v="2021-03-23T00:00:00"/>
    <x v="0"/>
    <s v="Pre"/>
    <n v="388.65746389999998"/>
  </r>
  <r>
    <s v="Media"/>
    <s v="Incremental"/>
    <m/>
    <m/>
    <s v="Facebook_NonStatic_Pre_ios14_5"/>
    <s v="Facebook"/>
    <x v="7"/>
    <s v=" DTC"/>
    <d v="2021-03-24T00:00:00"/>
    <x v="0"/>
    <s v="Pre"/>
    <n v="846.10837240000001"/>
  </r>
  <r>
    <s v="Media"/>
    <s v="Incremental"/>
    <m/>
    <m/>
    <s v="Facebook_NonStatic_Pre_ios14_5"/>
    <s v="Facebook"/>
    <x v="7"/>
    <s v=" DTC"/>
    <d v="2021-03-25T00:00:00"/>
    <x v="0"/>
    <s v="Pre"/>
    <n v="842.92817030000003"/>
  </r>
  <r>
    <s v="Media"/>
    <s v="Incremental"/>
    <m/>
    <m/>
    <s v="Facebook_NonStatic_Pre_ios14_5"/>
    <s v="Facebook"/>
    <x v="7"/>
    <s v=" DTC"/>
    <d v="2021-03-26T00:00:00"/>
    <x v="0"/>
    <s v="Pre"/>
    <n v="625.11698019999994"/>
  </r>
  <r>
    <s v="Media"/>
    <s v="Incremental"/>
    <m/>
    <m/>
    <s v="Facebook_NonStatic_Pre_ios14_5"/>
    <s v="Facebook"/>
    <x v="7"/>
    <s v=" DTC"/>
    <d v="2021-03-27T00:00:00"/>
    <x v="0"/>
    <s v="Pre"/>
    <n v="511.16359499999999"/>
  </r>
  <r>
    <s v="Media"/>
    <s v="Incremental"/>
    <m/>
    <m/>
    <s v="Facebook_NonStatic_Pre_ios14_5"/>
    <s v="Facebook"/>
    <x v="7"/>
    <s v=" DTC"/>
    <d v="2021-03-28T00:00:00"/>
    <x v="0"/>
    <s v="Pre"/>
    <n v="791.81510219999996"/>
  </r>
  <r>
    <s v="Media"/>
    <s v="Incremental"/>
    <m/>
    <m/>
    <s v="Facebook_NonStatic_Pre_ios14_5"/>
    <s v="Facebook"/>
    <x v="7"/>
    <s v=" DTC"/>
    <d v="2021-03-29T00:00:00"/>
    <x v="0"/>
    <s v="Pre"/>
    <n v="1155.7788854"/>
  </r>
  <r>
    <s v="Media"/>
    <s v="Incremental"/>
    <m/>
    <m/>
    <s v="Facebook_NonStatic_Pre_ios14_5"/>
    <s v="Facebook"/>
    <x v="7"/>
    <s v=" DTC"/>
    <d v="2021-03-30T00:00:00"/>
    <x v="0"/>
    <s v="Pre"/>
    <n v="1389.4893486999999"/>
  </r>
  <r>
    <s v="Media"/>
    <s v="Incremental"/>
    <m/>
    <m/>
    <s v="Facebook_NonStatic_Pre_ios14_5"/>
    <s v="Facebook"/>
    <x v="7"/>
    <s v=" DTC"/>
    <d v="2021-03-31T00:00:00"/>
    <x v="0"/>
    <s v="Pre"/>
    <n v="1319.8308598000001"/>
  </r>
  <r>
    <s v="Media"/>
    <s v="Incremental"/>
    <m/>
    <m/>
    <s v="Facebook_NonStatic_Pre_ios14_5"/>
    <s v="Facebook"/>
    <x v="7"/>
    <s v=" DTC"/>
    <d v="2021-04-01T00:00:00"/>
    <x v="0"/>
    <s v="Pre"/>
    <n v="1582.2804163000001"/>
  </r>
  <r>
    <s v="Media"/>
    <s v="Incremental"/>
    <m/>
    <m/>
    <s v="Facebook_NonStatic_Pre_ios14_5"/>
    <s v="Facebook"/>
    <x v="7"/>
    <s v=" DTC"/>
    <d v="2021-04-02T00:00:00"/>
    <x v="0"/>
    <s v="Pre"/>
    <n v="1058.6132195"/>
  </r>
  <r>
    <s v="Media"/>
    <s v="Incremental"/>
    <m/>
    <m/>
    <s v="Facebook_NonStatic_Pre_ios14_5"/>
    <s v="Facebook"/>
    <x v="7"/>
    <s v=" DTC"/>
    <d v="2021-04-03T00:00:00"/>
    <x v="0"/>
    <s v="Pre"/>
    <n v="1544.5230220000001"/>
  </r>
  <r>
    <s v="Media"/>
    <s v="Incremental"/>
    <m/>
    <m/>
    <s v="Facebook_NonStatic_Pre_ios14_5"/>
    <s v="Facebook"/>
    <x v="7"/>
    <s v=" DTC"/>
    <d v="2021-04-04T00:00:00"/>
    <x v="0"/>
    <s v="Pre"/>
    <n v="2189.0143136000002"/>
  </r>
  <r>
    <s v="Media"/>
    <s v="Incremental"/>
    <m/>
    <m/>
    <s v="Facebook_NonStatic_Pre_ios14_5"/>
    <s v="Facebook"/>
    <x v="7"/>
    <s v=" DTC"/>
    <d v="2021-04-05T00:00:00"/>
    <x v="0"/>
    <s v="Pre"/>
    <n v="2137.4526784999998"/>
  </r>
  <r>
    <s v="Media"/>
    <s v="Incremental"/>
    <m/>
    <m/>
    <s v="Facebook_NonStatic_Pre_ios14_5"/>
    <s v="Facebook"/>
    <x v="7"/>
    <s v=" DTC"/>
    <d v="2021-04-06T00:00:00"/>
    <x v="0"/>
    <s v="Pre"/>
    <n v="1852.7784615999999"/>
  </r>
  <r>
    <s v="Media"/>
    <s v="Incremental"/>
    <m/>
    <m/>
    <s v="Facebook_NonStatic_Pre_ios14_5"/>
    <s v="Facebook"/>
    <x v="7"/>
    <s v=" DTC"/>
    <d v="2021-04-07T00:00:00"/>
    <x v="0"/>
    <s v="Pre"/>
    <n v="1794.9012057"/>
  </r>
  <r>
    <s v="Media"/>
    <s v="Incremental"/>
    <m/>
    <m/>
    <s v="Facebook_NonStatic_Pre_ios14_5"/>
    <s v="Facebook"/>
    <x v="7"/>
    <s v=" DTC"/>
    <d v="2021-04-08T00:00:00"/>
    <x v="0"/>
    <s v="Pre"/>
    <n v="1175.6928617999999"/>
  </r>
  <r>
    <s v="Media"/>
    <s v="Incremental"/>
    <m/>
    <m/>
    <s v="Facebook_NonStatic_Pre_ios14_5"/>
    <s v="Facebook"/>
    <x v="7"/>
    <s v=" DTC"/>
    <d v="2021-04-09T00:00:00"/>
    <x v="0"/>
    <s v="Pre"/>
    <n v="1021.6962867"/>
  </r>
  <r>
    <s v="Media"/>
    <s v="Incremental"/>
    <m/>
    <m/>
    <s v="Facebook_NonStatic_Pre_ios14_5"/>
    <s v="Facebook"/>
    <x v="7"/>
    <s v=" DTC"/>
    <d v="2021-04-10T00:00:00"/>
    <x v="0"/>
    <s v="Pre"/>
    <n v="1303.6441898999999"/>
  </r>
  <r>
    <s v="Media"/>
    <s v="Incremental"/>
    <m/>
    <m/>
    <s v="Facebook_NonStatic_Pre_ios14_5"/>
    <s v="Facebook"/>
    <x v="7"/>
    <s v=" DTC"/>
    <d v="2021-04-11T00:00:00"/>
    <x v="0"/>
    <s v="Pre"/>
    <n v="1183.3643199000001"/>
  </r>
  <r>
    <s v="Media"/>
    <s v="Incremental"/>
    <m/>
    <m/>
    <s v="Facebook_NonStatic_Pre_ios14_5"/>
    <s v="Facebook"/>
    <x v="7"/>
    <s v=" DTC"/>
    <d v="2021-04-12T00:00:00"/>
    <x v="0"/>
    <s v="Pre"/>
    <n v="1208.4553065"/>
  </r>
  <r>
    <s v="Media"/>
    <s v="Incremental"/>
    <m/>
    <m/>
    <s v="Facebook_NonStatic_Pre_ios14_5"/>
    <s v="Facebook"/>
    <x v="7"/>
    <s v=" DTC"/>
    <d v="2021-04-13T00:00:00"/>
    <x v="0"/>
    <s v="Pre"/>
    <n v="1147.9351633000001"/>
  </r>
  <r>
    <s v="Media"/>
    <s v="Incremental"/>
    <m/>
    <m/>
    <s v="Facebook_NonStatic_Pre_ios14_5"/>
    <s v="Facebook"/>
    <x v="7"/>
    <s v=" DTC"/>
    <d v="2021-04-14T00:00:00"/>
    <x v="0"/>
    <s v="Pre"/>
    <n v="1073.4508761"/>
  </r>
  <r>
    <s v="Media"/>
    <s v="Incremental"/>
    <m/>
    <m/>
    <s v="Facebook_NonStatic_Pre_ios14_5"/>
    <s v="Facebook"/>
    <x v="7"/>
    <s v=" DTC"/>
    <d v="2021-04-15T00:00:00"/>
    <x v="0"/>
    <s v="Pre"/>
    <n v="1254.0202663"/>
  </r>
  <r>
    <s v="Media"/>
    <s v="Incremental"/>
    <m/>
    <m/>
    <s v="Facebook_NonStatic_Pre_ios14_5"/>
    <s v="Facebook"/>
    <x v="7"/>
    <s v=" DTC"/>
    <d v="2021-04-16T00:00:00"/>
    <x v="0"/>
    <s v="Pre"/>
    <n v="1078.2809918999999"/>
  </r>
  <r>
    <s v="Media"/>
    <s v="Incremental"/>
    <m/>
    <m/>
    <s v="Facebook_NonStatic_Pre_ios14_5"/>
    <s v="Facebook"/>
    <x v="7"/>
    <s v=" DTC"/>
    <d v="2021-04-17T00:00:00"/>
    <x v="0"/>
    <s v="Pre"/>
    <n v="1017.6617393"/>
  </r>
  <r>
    <s v="Media"/>
    <s v="Incremental"/>
    <m/>
    <m/>
    <s v="Facebook_NonStatic_Pre_ios14_5"/>
    <s v="Facebook"/>
    <x v="7"/>
    <s v=" DTC"/>
    <d v="2021-04-18T00:00:00"/>
    <x v="0"/>
    <s v="Pre"/>
    <n v="1669.6282342"/>
  </r>
  <r>
    <s v="Media"/>
    <s v="Incremental"/>
    <m/>
    <m/>
    <s v="Facebook_NonStatic_Pre_ios14_5"/>
    <s v="Facebook"/>
    <x v="7"/>
    <s v=" DTC"/>
    <d v="2021-04-19T00:00:00"/>
    <x v="0"/>
    <s v="Pre"/>
    <n v="1885.0714726000001"/>
  </r>
  <r>
    <s v="Media"/>
    <s v="Incremental"/>
    <m/>
    <m/>
    <s v="Facebook_NonStatic_Pre_ios14_5"/>
    <s v="Facebook"/>
    <x v="7"/>
    <s v=" DTC"/>
    <d v="2021-04-20T00:00:00"/>
    <x v="0"/>
    <s v="Pre"/>
    <n v="1954.6624806"/>
  </r>
  <r>
    <s v="Media"/>
    <s v="Incremental"/>
    <m/>
    <m/>
    <s v="Facebook_NonStatic_Pre_ios14_5"/>
    <s v="Facebook"/>
    <x v="7"/>
    <s v=" DTC"/>
    <d v="2021-04-21T00:00:00"/>
    <x v="0"/>
    <s v="Pre"/>
    <n v="2660.8609096"/>
  </r>
  <r>
    <s v="Media"/>
    <s v="Incremental"/>
    <m/>
    <m/>
    <s v="Facebook_NonStatic_Pre_ios14_5"/>
    <s v="Facebook"/>
    <x v="7"/>
    <s v=" DTC"/>
    <d v="2021-04-22T00:00:00"/>
    <x v="0"/>
    <s v="Pre"/>
    <n v="2714.7183589000001"/>
  </r>
  <r>
    <s v="Media"/>
    <s v="Incremental"/>
    <m/>
    <m/>
    <s v="Facebook_NonStatic_Pre_ios14_5"/>
    <s v="Facebook"/>
    <x v="7"/>
    <s v=" DTC"/>
    <d v="2021-04-23T00:00:00"/>
    <x v="0"/>
    <s v="Pre"/>
    <n v="2530.7064719999998"/>
  </r>
  <r>
    <s v="Media"/>
    <s v="Incremental"/>
    <m/>
    <m/>
    <s v="Facebook_NonStatic_Pre_ios14_5"/>
    <s v="Facebook"/>
    <x v="7"/>
    <s v=" DTC"/>
    <d v="2021-04-24T00:00:00"/>
    <x v="0"/>
    <s v="Pre"/>
    <n v="2377.0698287"/>
  </r>
  <r>
    <s v="Media"/>
    <s v="Incremental"/>
    <m/>
    <m/>
    <s v="Facebook_NonStatic_Pre_ios14_5"/>
    <s v="Facebook"/>
    <x v="7"/>
    <s v=" DTC"/>
    <d v="2021-04-25T00:00:00"/>
    <x v="0"/>
    <s v="Pre"/>
    <n v="2424.2548913999999"/>
  </r>
  <r>
    <s v="Media"/>
    <s v="Incremental"/>
    <m/>
    <m/>
    <s v="Facebook_NonStatic_Pre_ios14_5"/>
    <s v="Facebook"/>
    <x v="7"/>
    <s v=" DTC"/>
    <d v="2021-04-26T00:00:00"/>
    <x v="0"/>
    <s v="Pre"/>
    <n v="2681.9787102"/>
  </r>
  <r>
    <s v="Media"/>
    <s v="Incremental"/>
    <m/>
    <m/>
    <s v="Facebook_NonStatic_Pre_ios14_5"/>
    <s v="Facebook"/>
    <x v="7"/>
    <s v=" DTC"/>
    <d v="2021-04-27T00:00:00"/>
    <x v="1"/>
    <s v="Post"/>
    <n v="801.0261845"/>
  </r>
  <r>
    <s v="Media"/>
    <s v="Incremental"/>
    <m/>
    <m/>
    <s v="Facebook_NonStatic_Pre_ios14_5"/>
    <s v="Facebook"/>
    <x v="7"/>
    <s v=" DTC"/>
    <d v="2021-04-28T00:00:00"/>
    <x v="1"/>
    <s v="Post"/>
    <n v="0"/>
  </r>
  <r>
    <s v="Media"/>
    <s v="Incremental"/>
    <m/>
    <m/>
    <s v="Facebook_NonStatic_Pre_ios14_5"/>
    <s v="Facebook"/>
    <x v="7"/>
    <s v=" DTC"/>
    <d v="2021-04-29T00:00:00"/>
    <x v="1"/>
    <s v="Post"/>
    <n v="0"/>
  </r>
  <r>
    <s v="Media"/>
    <s v="Incremental"/>
    <m/>
    <m/>
    <s v="Facebook_NonStatic_Pre_ios14_5"/>
    <s v="Facebook"/>
    <x v="7"/>
    <s v=" DTC"/>
    <d v="2021-04-30T00:00:00"/>
    <x v="1"/>
    <s v="Post"/>
    <n v="0"/>
  </r>
  <r>
    <s v="Media"/>
    <s v="Incremental"/>
    <m/>
    <m/>
    <s v="Facebook_NonStatic_Pre_ios14_5"/>
    <s v="Facebook"/>
    <x v="7"/>
    <s v=" DTC"/>
    <d v="2021-05-01T00:00:00"/>
    <x v="1"/>
    <s v="Post"/>
    <n v="0"/>
  </r>
  <r>
    <s v="Media"/>
    <s v="Incremental"/>
    <m/>
    <m/>
    <s v="Facebook_NonStatic_Pre_ios14_5"/>
    <s v="Facebook"/>
    <x v="7"/>
    <s v=" DTC"/>
    <d v="2021-05-02T00:00:00"/>
    <x v="1"/>
    <s v="Post"/>
    <n v="0"/>
  </r>
  <r>
    <s v="Media"/>
    <s v="Incremental"/>
    <m/>
    <m/>
    <s v="Facebook_NonStatic_Pre_ios14_5"/>
    <s v="Facebook"/>
    <x v="7"/>
    <s v=" DTC"/>
    <d v="2021-05-03T00:00:00"/>
    <x v="1"/>
    <s v="Post"/>
    <n v="0"/>
  </r>
  <r>
    <s v="Media"/>
    <s v="Incremental"/>
    <m/>
    <m/>
    <s v="Facebook_NonStatic_Pre_ios14_5"/>
    <s v="Facebook"/>
    <x v="7"/>
    <s v=" DTC"/>
    <d v="2021-05-04T00:00:00"/>
    <x v="1"/>
    <s v="Post"/>
    <n v="0"/>
  </r>
  <r>
    <s v="Media"/>
    <s v="Incremental"/>
    <m/>
    <m/>
    <s v="Facebook_NonStatic_Pre_ios14_5"/>
    <s v="Facebook"/>
    <x v="7"/>
    <s v=" DTC"/>
    <d v="2021-05-05T00:00:00"/>
    <x v="1"/>
    <s v="Post"/>
    <n v="0"/>
  </r>
  <r>
    <s v="Media"/>
    <s v="Incremental"/>
    <m/>
    <m/>
    <s v="Facebook_NonStatic_Pre_ios14_5"/>
    <s v="Facebook"/>
    <x v="7"/>
    <s v=" DTC"/>
    <d v="2021-05-06T00:00:00"/>
    <x v="1"/>
    <s v="Post"/>
    <n v="0"/>
  </r>
  <r>
    <s v="Media"/>
    <s v="Incremental"/>
    <m/>
    <m/>
    <s v="Facebook_NonStatic_Pre_ios14_5"/>
    <s v="Facebook"/>
    <x v="7"/>
    <s v=" DTC"/>
    <d v="2021-05-07T00:00:00"/>
    <x v="1"/>
    <s v="Post"/>
    <n v="0"/>
  </r>
  <r>
    <s v="Media"/>
    <s v="Incremental"/>
    <m/>
    <m/>
    <s v="Facebook_NonStatic_Pre_ios14_5"/>
    <s v="Facebook"/>
    <x v="7"/>
    <s v=" DTC"/>
    <d v="2021-05-08T00:00:00"/>
    <x v="1"/>
    <s v="Post"/>
    <n v="0"/>
  </r>
  <r>
    <s v="Media"/>
    <s v="Incremental"/>
    <m/>
    <m/>
    <s v="Facebook_NonStatic_Pre_ios14_5"/>
    <s v="Facebook"/>
    <x v="7"/>
    <s v=" DTC"/>
    <d v="2021-05-09T00:00:00"/>
    <x v="1"/>
    <s v="Post"/>
    <n v="0"/>
  </r>
  <r>
    <s v="Media"/>
    <s v="Incremental"/>
    <m/>
    <m/>
    <s v="Facebook_NonStatic_Pre_ios14_5"/>
    <s v="Facebook"/>
    <x v="7"/>
    <s v=" DTC"/>
    <d v="2021-05-10T00:00:00"/>
    <x v="1"/>
    <s v="Post"/>
    <n v="0"/>
  </r>
  <r>
    <s v="Media"/>
    <s v="Incremental"/>
    <m/>
    <m/>
    <s v="Facebook_NonStatic_Pre_ios14_5"/>
    <s v="Facebook"/>
    <x v="7"/>
    <s v=" DTC"/>
    <d v="2021-05-11T00:00:00"/>
    <x v="1"/>
    <s v="Post"/>
    <n v="0"/>
  </r>
  <r>
    <s v="Media"/>
    <s v="Incremental"/>
    <m/>
    <m/>
    <s v="Facebook_NonStatic_Pre_ios14_5"/>
    <s v="Facebook"/>
    <x v="7"/>
    <s v=" DTC"/>
    <d v="2021-05-12T00:00:00"/>
    <x v="1"/>
    <s v="Post"/>
    <n v="0"/>
  </r>
  <r>
    <s v="Media"/>
    <s v="Incremental"/>
    <m/>
    <m/>
    <s v="Facebook_NonStatic_Pre_ios14_5"/>
    <s v="Facebook"/>
    <x v="7"/>
    <s v=" DTC"/>
    <d v="2021-05-13T00:00:00"/>
    <x v="1"/>
    <s v="Post"/>
    <n v="0"/>
  </r>
  <r>
    <s v="Media"/>
    <s v="Incremental"/>
    <m/>
    <m/>
    <s v="Facebook_NonStatic_Pre_ios14_5"/>
    <s v="Facebook"/>
    <x v="7"/>
    <s v=" DTC"/>
    <d v="2021-05-14T00:00:00"/>
    <x v="1"/>
    <s v="Post"/>
    <n v="0"/>
  </r>
  <r>
    <s v="Media"/>
    <s v="Incremental"/>
    <m/>
    <m/>
    <s v="Facebook_NonStatic_Pre_ios14_5"/>
    <s v="Facebook"/>
    <x v="7"/>
    <s v=" DTC"/>
    <d v="2021-05-15T00:00:00"/>
    <x v="1"/>
    <s v="Post"/>
    <n v="0"/>
  </r>
  <r>
    <s v="Media"/>
    <s v="Incremental"/>
    <m/>
    <m/>
    <s v="Facebook_NonStatic_Pre_ios14_5"/>
    <s v="Facebook"/>
    <x v="7"/>
    <s v=" DTC"/>
    <d v="2021-05-16T00:00:00"/>
    <x v="1"/>
    <s v="Post"/>
    <n v="0"/>
  </r>
  <r>
    <s v="Media"/>
    <s v="Incremental"/>
    <m/>
    <m/>
    <s v="Facebook_NonStatic_Pre_ios14_5"/>
    <s v="Facebook"/>
    <x v="7"/>
    <s v=" DTC"/>
    <d v="2021-05-17T00:00:00"/>
    <x v="1"/>
    <s v="Post"/>
    <n v="0"/>
  </r>
  <r>
    <s v="Media"/>
    <s v="Incremental"/>
    <m/>
    <m/>
    <s v="Facebook_NonStatic_Pre_ios14_5"/>
    <s v="Facebook"/>
    <x v="7"/>
    <s v=" DTC"/>
    <d v="2021-05-18T00:00:00"/>
    <x v="1"/>
    <s v="Post"/>
    <n v="0"/>
  </r>
  <r>
    <s v="Media"/>
    <s v="Incremental"/>
    <m/>
    <m/>
    <s v="Facebook_NonStatic_Pre_ios14_5"/>
    <s v="Facebook"/>
    <x v="7"/>
    <s v=" DTC"/>
    <d v="2021-05-19T00:00:00"/>
    <x v="1"/>
    <s v="Post"/>
    <n v="0"/>
  </r>
  <r>
    <s v="Media"/>
    <s v="Incremental"/>
    <m/>
    <m/>
    <s v="Facebook_NonStatic_Pre_ios14_5"/>
    <s v="Facebook"/>
    <x v="7"/>
    <s v=" DTC"/>
    <d v="2021-05-20T00:00:00"/>
    <x v="1"/>
    <s v="Post"/>
    <n v="0"/>
  </r>
  <r>
    <s v="Media"/>
    <s v="Incremental"/>
    <m/>
    <m/>
    <s v="Facebook_NonStatic_Pre_ios14_5"/>
    <s v="Facebook"/>
    <x v="7"/>
    <s v=" DTC"/>
    <d v="2021-05-21T00:00:00"/>
    <x v="1"/>
    <s v="Post"/>
    <n v="0"/>
  </r>
  <r>
    <s v="Media"/>
    <s v="Incremental"/>
    <m/>
    <m/>
    <s v="Facebook_NonStatic_Pre_ios14_5"/>
    <s v="Facebook"/>
    <x v="7"/>
    <s v=" DTC"/>
    <d v="2021-05-22T00:00:00"/>
    <x v="1"/>
    <s v="Post"/>
    <n v="0"/>
  </r>
  <r>
    <s v="Media"/>
    <s v="Incremental"/>
    <m/>
    <m/>
    <s v="Facebook_NonStatic_Pre_ios14_5"/>
    <s v="Facebook"/>
    <x v="7"/>
    <s v=" DTC"/>
    <d v="2021-05-23T00:00:00"/>
    <x v="1"/>
    <s v="Post"/>
    <n v="0"/>
  </r>
  <r>
    <s v="Media"/>
    <s v="Incremental"/>
    <m/>
    <m/>
    <s v="Facebook_NonStatic_Pre_ios14_5"/>
    <s v="Facebook"/>
    <x v="7"/>
    <s v=" DTC"/>
    <d v="2021-05-24T00:00:00"/>
    <x v="1"/>
    <s v="Post"/>
    <n v="0"/>
  </r>
  <r>
    <s v="Media"/>
    <s v="Incremental"/>
    <m/>
    <m/>
    <s v="Facebook_NonStatic_Pre_ios14_5"/>
    <s v="Facebook"/>
    <x v="7"/>
    <s v=" DTC"/>
    <d v="2021-05-25T00:00:00"/>
    <x v="1"/>
    <s v="Post"/>
    <n v="0"/>
  </r>
  <r>
    <s v="Media"/>
    <s v="Incremental"/>
    <m/>
    <m/>
    <s v="Facebook_NonStatic_Pre_ios14_5"/>
    <s v="Facebook"/>
    <x v="7"/>
    <s v=" DTC"/>
    <d v="2021-05-26T00:00:00"/>
    <x v="1"/>
    <s v="Post"/>
    <n v="0"/>
  </r>
  <r>
    <s v="Media"/>
    <s v="Incremental"/>
    <m/>
    <m/>
    <s v="Facebook_NonStatic_Pre_ios14_5"/>
    <s v="Facebook"/>
    <x v="7"/>
    <s v=" DTC"/>
    <d v="2021-05-27T00:00:00"/>
    <x v="1"/>
    <s v="Post"/>
    <n v="0"/>
  </r>
  <r>
    <s v="Media"/>
    <s v="Incremental"/>
    <m/>
    <m/>
    <s v="Facebook_NonStatic_Pre_ios14_5"/>
    <s v="Facebook"/>
    <x v="7"/>
    <s v=" DTC"/>
    <d v="2021-05-28T00:00:00"/>
    <x v="1"/>
    <s v="Post"/>
    <n v="0"/>
  </r>
  <r>
    <s v="Media"/>
    <s v="Incremental"/>
    <m/>
    <m/>
    <s v="Facebook_NonStatic_Pre_ios14_5"/>
    <s v="Facebook"/>
    <x v="7"/>
    <s v=" DTC"/>
    <d v="2021-05-29T00:00:00"/>
    <x v="1"/>
    <s v="Post"/>
    <n v="0"/>
  </r>
  <r>
    <s v="Media"/>
    <s v="Incremental"/>
    <m/>
    <m/>
    <s v="Facebook_NonStatic_Pre_ios14_5"/>
    <s v="Facebook"/>
    <x v="7"/>
    <s v=" DTC"/>
    <d v="2021-05-30T00:00:00"/>
    <x v="1"/>
    <s v="Post"/>
    <n v="0"/>
  </r>
  <r>
    <s v="Media"/>
    <s v="Incremental"/>
    <m/>
    <m/>
    <s v="Facebook_NonStatic_Pre_ios14_5"/>
    <s v="Facebook"/>
    <x v="7"/>
    <s v=" DTC"/>
    <d v="2021-05-31T00:00:00"/>
    <x v="1"/>
    <s v="Post"/>
    <n v="0"/>
  </r>
  <r>
    <s v="Media"/>
    <s v="Incremental"/>
    <m/>
    <m/>
    <s v="Facebook_NonStatic_Pre_ios14_5"/>
    <s v="Facebook"/>
    <x v="7"/>
    <s v=" DTC"/>
    <d v="2021-06-01T00:00:00"/>
    <x v="1"/>
    <s v="Post"/>
    <n v="0"/>
  </r>
  <r>
    <s v="Media"/>
    <s v="Incremental"/>
    <m/>
    <m/>
    <s v="Facebook_NonStatic_Pre_ios14_5"/>
    <s v="Facebook"/>
    <x v="7"/>
    <s v=" DTC"/>
    <d v="2021-06-02T00:00:00"/>
    <x v="1"/>
    <s v="Post"/>
    <n v="0"/>
  </r>
  <r>
    <s v="Media"/>
    <s v="Incremental"/>
    <m/>
    <m/>
    <s v="Facebook_NonStatic_Pre_ios14_5"/>
    <s v="Facebook"/>
    <x v="7"/>
    <s v=" DTC"/>
    <d v="2021-06-03T00:00:00"/>
    <x v="1"/>
    <s v="Post"/>
    <n v="0"/>
  </r>
  <r>
    <s v="Media"/>
    <s v="Incremental"/>
    <m/>
    <m/>
    <s v="Facebook_NonStatic_Pre_ios14_5"/>
    <s v="Facebook"/>
    <x v="7"/>
    <s v=" DTC"/>
    <d v="2021-06-04T00:00:00"/>
    <x v="1"/>
    <s v="Post"/>
    <n v="0"/>
  </r>
  <r>
    <s v="Media"/>
    <s v="Incremental"/>
    <m/>
    <m/>
    <s v="Facebook_NonStatic_Pre_ios14_5"/>
    <s v="Facebook"/>
    <x v="7"/>
    <s v=" DTC"/>
    <d v="2021-06-05T00:00:00"/>
    <x v="1"/>
    <s v="Post"/>
    <n v="0"/>
  </r>
  <r>
    <s v="Media"/>
    <s v="Incremental"/>
    <m/>
    <m/>
    <s v="Facebook_NonStatic_Pre_ios14_5"/>
    <s v="Facebook"/>
    <x v="7"/>
    <s v=" DTC"/>
    <d v="2021-06-06T00:00:00"/>
    <x v="1"/>
    <s v="Post"/>
    <n v="0"/>
  </r>
  <r>
    <s v="Media"/>
    <s v="Incremental"/>
    <m/>
    <m/>
    <s v="Facebook_NonStatic_Pre_ios14_5"/>
    <s v="Facebook"/>
    <x v="7"/>
    <s v=" DTC"/>
    <d v="2021-06-07T00:00:00"/>
    <x v="1"/>
    <s v="Post"/>
    <n v="0"/>
  </r>
  <r>
    <s v="Media"/>
    <s v="Incremental"/>
    <m/>
    <m/>
    <s v="Facebook_NonStatic_Pre_ios14_5"/>
    <s v="Facebook"/>
    <x v="7"/>
    <s v=" DTC"/>
    <d v="2021-06-08T00:00:00"/>
    <x v="1"/>
    <s v="Post"/>
    <n v="0"/>
  </r>
  <r>
    <s v="Media"/>
    <s v="Incremental"/>
    <m/>
    <m/>
    <s v="Facebook_NonStatic_Pre_ios14_5"/>
    <s v="Facebook"/>
    <x v="7"/>
    <s v=" DTC"/>
    <d v="2021-06-09T00:00:00"/>
    <x v="1"/>
    <s v="Post"/>
    <n v="0"/>
  </r>
  <r>
    <s v="Media"/>
    <s v="Incremental"/>
    <m/>
    <m/>
    <s v="Facebook_NonStatic_Pre_ios14_5"/>
    <s v="Facebook"/>
    <x v="7"/>
    <s v=" DTC"/>
    <d v="2021-06-10T00:00:00"/>
    <x v="1"/>
    <s v="Post"/>
    <n v="0"/>
  </r>
  <r>
    <s v="Media"/>
    <s v="Incremental"/>
    <m/>
    <m/>
    <s v="Facebook_NonStatic_Pre_ios14_5"/>
    <s v="Facebook"/>
    <x v="7"/>
    <s v=" DTC"/>
    <d v="2021-06-11T00:00:00"/>
    <x v="1"/>
    <s v="Post"/>
    <n v="0"/>
  </r>
  <r>
    <s v="Media"/>
    <s v="Incremental"/>
    <m/>
    <m/>
    <s v="Facebook_NonStatic_Pre_ios14_5"/>
    <s v="Facebook"/>
    <x v="7"/>
    <s v=" DTC"/>
    <d v="2021-06-12T00:00:00"/>
    <x v="1"/>
    <s v="Post"/>
    <n v="0"/>
  </r>
  <r>
    <s v="Media"/>
    <s v="Incremental"/>
    <m/>
    <m/>
    <s v="Facebook_NonStatic_Pre_ios14_5"/>
    <s v="Facebook"/>
    <x v="7"/>
    <s v=" DTC"/>
    <d v="2021-06-13T00:00:00"/>
    <x v="1"/>
    <s v="Post"/>
    <n v="0"/>
  </r>
  <r>
    <s v="Media"/>
    <s v="Incremental"/>
    <m/>
    <m/>
    <s v="Facebook_NonStatic_Pre_ios14_5"/>
    <s v="Facebook"/>
    <x v="7"/>
    <s v=" DTC"/>
    <d v="2021-06-14T00:00:00"/>
    <x v="1"/>
    <s v="Post"/>
    <n v="0"/>
  </r>
  <r>
    <s v="Media"/>
    <s v="Incremental"/>
    <m/>
    <m/>
    <s v="Facebook_NonStatic_Pre_ios14_5"/>
    <s v="Facebook"/>
    <x v="7"/>
    <s v=" DTC"/>
    <d v="2021-06-15T00:00:00"/>
    <x v="1"/>
    <s v="Post"/>
    <n v="0"/>
  </r>
  <r>
    <s v="Media"/>
    <s v="Incremental"/>
    <m/>
    <m/>
    <s v="Facebook_NonStatic_Pre_ios14_5"/>
    <s v="Facebook"/>
    <x v="7"/>
    <s v=" DTC"/>
    <d v="2021-06-16T00:00:00"/>
    <x v="1"/>
    <s v="Post"/>
    <n v="0"/>
  </r>
  <r>
    <s v="Media"/>
    <s v="Incremental"/>
    <m/>
    <m/>
    <s v="Facebook_NonStatic_Pre_ios14_5"/>
    <s v="Facebook"/>
    <x v="7"/>
    <s v=" DTC"/>
    <d v="2021-06-17T00:00:00"/>
    <x v="1"/>
    <s v="Post"/>
    <n v="0"/>
  </r>
  <r>
    <s v="Media"/>
    <s v="Incremental"/>
    <m/>
    <m/>
    <s v="Facebook_NonStatic_Pre_ios14_5"/>
    <s v="Facebook"/>
    <x v="7"/>
    <s v=" DTC"/>
    <d v="2021-06-18T00:00:00"/>
    <x v="1"/>
    <s v="Post"/>
    <n v="0"/>
  </r>
  <r>
    <s v="Media"/>
    <s v="Incremental"/>
    <m/>
    <m/>
    <s v="Facebook_NonStatic_Pre_ios14_5"/>
    <s v="Facebook"/>
    <x v="7"/>
    <s v=" DTC"/>
    <d v="2021-06-19T00:00:00"/>
    <x v="1"/>
    <s v="Post"/>
    <n v="0"/>
  </r>
  <r>
    <s v="Media"/>
    <s v="Incremental"/>
    <m/>
    <m/>
    <s v="Facebook_NonStatic_Pre_ios14_5"/>
    <s v="Facebook"/>
    <x v="7"/>
    <s v=" DTC"/>
    <d v="2021-06-20T00:00:00"/>
    <x v="1"/>
    <s v="Post"/>
    <n v="0"/>
  </r>
  <r>
    <s v="Media"/>
    <s v="Incremental"/>
    <m/>
    <m/>
    <s v="Facebook_NonStatic_Pre_ios14_5"/>
    <s v="Facebook"/>
    <x v="7"/>
    <s v=" DTC"/>
    <d v="2021-06-21T00:00:00"/>
    <x v="1"/>
    <s v="Post"/>
    <n v="0"/>
  </r>
  <r>
    <s v="Media"/>
    <s v="Incremental"/>
    <m/>
    <m/>
    <s v="Facebook_NonStatic_Pre_ios14_5"/>
    <s v="Facebook"/>
    <x v="7"/>
    <s v=" DTC"/>
    <d v="2021-06-22T00:00:00"/>
    <x v="1"/>
    <s v="Post"/>
    <n v="0"/>
  </r>
  <r>
    <s v="Media"/>
    <s v="Incremental"/>
    <m/>
    <m/>
    <s v="Facebook_NonStatic_Pre_ios14_5"/>
    <s v="Facebook"/>
    <x v="7"/>
    <s v=" DTC"/>
    <d v="2021-06-23T00:00:00"/>
    <x v="1"/>
    <n v="0"/>
    <n v="0"/>
  </r>
  <r>
    <s v="Media"/>
    <s v="Incremental"/>
    <m/>
    <m/>
    <s v="Facebook_NonStatic_Pre_ios14_5"/>
    <s v="Facebook"/>
    <x v="7"/>
    <s v=" DTC"/>
    <d v="2021-06-24T00:00:00"/>
    <x v="1"/>
    <n v="0"/>
    <n v="0"/>
  </r>
  <r>
    <s v="Media"/>
    <s v="Incremental"/>
    <m/>
    <m/>
    <s v="Facebook_NonStatic_Pre_ios14_5"/>
    <s v="Facebook"/>
    <x v="7"/>
    <s v=" DTC"/>
    <d v="2021-06-25T00:00:00"/>
    <x v="1"/>
    <n v="0"/>
    <n v="0"/>
  </r>
  <r>
    <s v="Media"/>
    <s v="Incremental"/>
    <m/>
    <m/>
    <s v="Facebook_NonStatic_Pre_ios14_5"/>
    <s v="Facebook"/>
    <x v="7"/>
    <s v=" DTC"/>
    <d v="2021-06-26T00:00:00"/>
    <x v="1"/>
    <n v="0"/>
    <n v="0"/>
  </r>
  <r>
    <s v="Media"/>
    <s v="Incremental"/>
    <m/>
    <m/>
    <s v="Facebook_NonStatic_Pre_ios14_5"/>
    <s v="Facebook"/>
    <x v="7"/>
    <s v=" DTC"/>
    <d v="2021-06-27T00:00:00"/>
    <x v="1"/>
    <n v="0"/>
    <n v="0"/>
  </r>
  <r>
    <s v="Media"/>
    <s v="Incremental"/>
    <m/>
    <m/>
    <s v="Facebook_NonStatic_Pre_ios14_5"/>
    <s v="Facebook"/>
    <x v="7"/>
    <s v=" DTC"/>
    <d v="2021-06-28T00:00:00"/>
    <x v="1"/>
    <n v="0"/>
    <n v="0"/>
  </r>
  <r>
    <s v="Media"/>
    <s v="Incremental"/>
    <m/>
    <m/>
    <s v="Facebook_NonStatic_Pre_ios14_5"/>
    <s v="Facebook"/>
    <x v="7"/>
    <s v=" DTC"/>
    <d v="2021-06-29T00:00:00"/>
    <x v="1"/>
    <n v="0"/>
    <n v="0"/>
  </r>
  <r>
    <s v="Media"/>
    <s v="Incremental"/>
    <m/>
    <m/>
    <s v="Facebook_NonStatic_Pre_ios14_5"/>
    <s v="Facebook"/>
    <x v="7"/>
    <s v=" DTC"/>
    <d v="2021-06-30T00:00:00"/>
    <x v="1"/>
    <n v="0"/>
    <n v="0"/>
  </r>
  <r>
    <s v="Media"/>
    <s v="Incremental"/>
    <m/>
    <m/>
    <s v="Facebook_NonStatic_Pre_ios14_5"/>
    <s v="Facebook"/>
    <x v="7"/>
    <s v=" DTC"/>
    <d v="2021-07-01T00:00:00"/>
    <x v="1"/>
    <n v="0"/>
    <n v="0"/>
  </r>
  <r>
    <s v="Media"/>
    <s v="Incremental"/>
    <m/>
    <m/>
    <s v="Facebook_NonStatic_Pre_ios14_5"/>
    <s v="Facebook"/>
    <x v="7"/>
    <s v=" DTC"/>
    <d v="2021-07-02T00:00:00"/>
    <x v="1"/>
    <n v="0"/>
    <n v="0"/>
  </r>
  <r>
    <s v="Media"/>
    <s v="Incremental"/>
    <m/>
    <m/>
    <s v="Facebook_NonStatic_Pre_ios14_5"/>
    <s v="Facebook"/>
    <x v="7"/>
    <s v=" DTC"/>
    <d v="2021-07-03T00:00:00"/>
    <x v="1"/>
    <n v="0"/>
    <n v="0"/>
  </r>
  <r>
    <s v="Media"/>
    <s v="Incremental"/>
    <m/>
    <m/>
    <s v="Facebook_NonStatic_Pre_ios14_5"/>
    <s v="Facebook"/>
    <x v="7"/>
    <s v=" DTC"/>
    <d v="2021-07-04T00:00:00"/>
    <x v="1"/>
    <n v="0"/>
    <n v="0"/>
  </r>
  <r>
    <s v="Media"/>
    <s v="Incremental"/>
    <m/>
    <m/>
    <s v="Facebook_NonStatic_Pre_ios14_5"/>
    <s v="Facebook"/>
    <x v="7"/>
    <s v=" DTC"/>
    <d v="2021-07-05T00:00:00"/>
    <x v="1"/>
    <n v="0"/>
    <n v="0"/>
  </r>
  <r>
    <s v="Media"/>
    <s v="Incremental"/>
    <m/>
    <m/>
    <s v="Facebook_NonStatic_Pre_ios14_5"/>
    <s v="Facebook"/>
    <x v="7"/>
    <s v=" DTC"/>
    <d v="2021-07-06T00:00:00"/>
    <x v="1"/>
    <n v="0"/>
    <n v="0"/>
  </r>
  <r>
    <s v="Media"/>
    <s v="Incremental"/>
    <m/>
    <m/>
    <s v="Facebook_NonStatic_Pre_ios14_5"/>
    <s v="Facebook"/>
    <x v="7"/>
    <s v=" DTC"/>
    <d v="2021-07-07T00:00:00"/>
    <x v="1"/>
    <n v="0"/>
    <n v="0"/>
  </r>
  <r>
    <s v="Media"/>
    <s v="Incremental"/>
    <m/>
    <m/>
    <s v="Facebook_NonStatic_Pre_ios14_5"/>
    <s v="Facebook"/>
    <x v="7"/>
    <s v=" DTC"/>
    <d v="2021-07-08T00:00:00"/>
    <x v="1"/>
    <n v="0"/>
    <n v="0"/>
  </r>
  <r>
    <s v="Media"/>
    <s v="Incremental"/>
    <m/>
    <m/>
    <s v="Facebook_NonStatic_Pre_ios14_5"/>
    <s v="Facebook"/>
    <x v="7"/>
    <s v=" DTC"/>
    <d v="2021-07-09T00:00:00"/>
    <x v="1"/>
    <n v="0"/>
    <n v="0"/>
  </r>
  <r>
    <s v="Media"/>
    <s v="Incremental"/>
    <m/>
    <m/>
    <s v="Facebook_NonStatic_Pre_ios14_5"/>
    <s v="Facebook"/>
    <x v="7"/>
    <s v=" DTC"/>
    <d v="2021-07-10T00:00:00"/>
    <x v="1"/>
    <n v="0"/>
    <n v="0"/>
  </r>
  <r>
    <s v="Media"/>
    <s v="Incremental"/>
    <m/>
    <m/>
    <s v="Facebook_NonStatic_Pre_ios14_5"/>
    <s v="Facebook"/>
    <x v="7"/>
    <s v=" DTC"/>
    <d v="2021-07-11T00:00:00"/>
    <x v="1"/>
    <n v="0"/>
    <n v="0"/>
  </r>
  <r>
    <s v="Media"/>
    <s v="Incremental"/>
    <m/>
    <m/>
    <s v="Facebook_NonStatic_Pre_ios14_5"/>
    <s v="Facebook"/>
    <x v="7"/>
    <s v=" DTC"/>
    <d v="2021-07-12T00:00:00"/>
    <x v="1"/>
    <n v="0"/>
    <n v="0"/>
  </r>
  <r>
    <s v="Media"/>
    <s v="Incremental"/>
    <m/>
    <m/>
    <s v="Facebook_NonStatic_Pre_ios14_5"/>
    <s v="Facebook"/>
    <x v="7"/>
    <s v=" DTC"/>
    <d v="2021-07-13T00:00:00"/>
    <x v="1"/>
    <n v="0"/>
    <n v="0"/>
  </r>
  <r>
    <s v="Media"/>
    <s v="Incremental"/>
    <m/>
    <m/>
    <s v="Facebook_NonStatic_Pre_ios14_5"/>
    <s v="Facebook"/>
    <x v="7"/>
    <s v=" DTC"/>
    <d v="2021-07-14T00:00:00"/>
    <x v="1"/>
    <n v="0"/>
    <n v="0"/>
  </r>
  <r>
    <s v="Media"/>
    <s v="Incremental"/>
    <m/>
    <m/>
    <s v="Facebook_NonStatic_Pre_ios14_5"/>
    <s v="Facebook"/>
    <x v="7"/>
    <s v=" DTC"/>
    <d v="2021-07-15T00:00:00"/>
    <x v="1"/>
    <n v="0"/>
    <n v="0"/>
  </r>
  <r>
    <s v="Media"/>
    <s v="Incremental"/>
    <m/>
    <m/>
    <s v="Facebook_NonStatic_Pre_ios14_5"/>
    <s v="Facebook"/>
    <x v="7"/>
    <s v=" DTC"/>
    <d v="2021-07-16T00:00:00"/>
    <x v="1"/>
    <n v="0"/>
    <n v="0"/>
  </r>
  <r>
    <s v="Media"/>
    <s v="Incremental"/>
    <m/>
    <m/>
    <s v="Facebook_NonStatic_Pre_ios14_5"/>
    <s v="Facebook"/>
    <x v="7"/>
    <s v=" DTC"/>
    <d v="2021-07-17T00:00:00"/>
    <x v="1"/>
    <n v="0"/>
    <n v="0"/>
  </r>
  <r>
    <s v="Media"/>
    <s v="Incremental"/>
    <m/>
    <m/>
    <s v="Facebook_NonStatic_Pre_ios14_5"/>
    <s v="Facebook"/>
    <x v="7"/>
    <s v=" DTC"/>
    <d v="2021-07-18T00:00:00"/>
    <x v="1"/>
    <n v="0"/>
    <n v="0"/>
  </r>
  <r>
    <s v="Media"/>
    <s v="Incremental"/>
    <m/>
    <m/>
    <s v="Facebook_NonStatic_Pre_ios14_5"/>
    <s v="Facebook"/>
    <x v="7"/>
    <s v=" DTC"/>
    <d v="2021-07-19T00:00:00"/>
    <x v="1"/>
    <n v="0"/>
    <n v="0"/>
  </r>
  <r>
    <s v="Media"/>
    <s v="Incremental"/>
    <m/>
    <m/>
    <s v="Facebook_NonStatic_Pre_ios14_5"/>
    <s v="Facebook"/>
    <x v="7"/>
    <s v=" DTC"/>
    <d v="2021-07-20T00:00:00"/>
    <x v="1"/>
    <n v="0"/>
    <n v="0"/>
  </r>
  <r>
    <s v="Media"/>
    <s v="Incremental"/>
    <m/>
    <m/>
    <s v="Facebook_NonStatic_Pre_ios14_5"/>
    <s v="Facebook"/>
    <x v="7"/>
    <s v=" DTC"/>
    <d v="2021-07-21T00:00:00"/>
    <x v="1"/>
    <n v="0"/>
    <n v="0"/>
  </r>
  <r>
    <s v="Media"/>
    <s v="Incremental"/>
    <m/>
    <m/>
    <s v="Facebook_NonStatic_Pre_ios14_5"/>
    <s v="Facebook"/>
    <x v="7"/>
    <s v=" DTC"/>
    <d v="2021-07-22T00:00:00"/>
    <x v="1"/>
    <n v="0"/>
    <n v="0"/>
  </r>
  <r>
    <s v="Media"/>
    <s v="Incremental"/>
    <m/>
    <m/>
    <s v="Facebook_NonStatic_Pre_ios14_5"/>
    <s v="Facebook"/>
    <x v="7"/>
    <s v=" DTC"/>
    <d v="2021-07-23T00:00:00"/>
    <x v="1"/>
    <n v="0"/>
    <n v="0"/>
  </r>
  <r>
    <s v="Media"/>
    <s v="Incremental"/>
    <m/>
    <m/>
    <s v="Facebook_NonStatic_Pre_ios14_5"/>
    <s v="Facebook"/>
    <x v="7"/>
    <s v=" DTC"/>
    <d v="2021-07-24T00:00:00"/>
    <x v="1"/>
    <n v="0"/>
    <n v="0"/>
  </r>
  <r>
    <s v="Media"/>
    <s v="Incremental"/>
    <m/>
    <m/>
    <s v="Facebook_NonStatic_Pre_ios14_5"/>
    <s v="Facebook"/>
    <x v="7"/>
    <s v=" DTC"/>
    <d v="2021-07-25T00:00:00"/>
    <x v="1"/>
    <n v="0"/>
    <n v="0"/>
  </r>
  <r>
    <s v="Media"/>
    <s v="Incremental"/>
    <m/>
    <m/>
    <s v="Facebook_NonStatic_Pre_ios14_5"/>
    <s v="Facebook"/>
    <x v="7"/>
    <s v=" DTC"/>
    <d v="2021-07-26T00:00:00"/>
    <x v="1"/>
    <n v="0"/>
    <n v="0"/>
  </r>
  <r>
    <s v="Media"/>
    <s v="Incremental"/>
    <m/>
    <m/>
    <s v="Facebook_NonStatic_Pre_ios14_5"/>
    <s v="Facebook"/>
    <x v="7"/>
    <s v=" DTC"/>
    <d v="2021-07-27T00:00:00"/>
    <x v="1"/>
    <n v="0"/>
    <n v="0"/>
  </r>
  <r>
    <s v="Media"/>
    <s v="Incremental"/>
    <m/>
    <m/>
    <s v="Facebook_NonStatic_Pre_ios14_5"/>
    <s v="Facebook"/>
    <x v="7"/>
    <s v=" DTC"/>
    <d v="2021-07-28T00:00:00"/>
    <x v="1"/>
    <n v="0"/>
    <n v="0"/>
  </r>
  <r>
    <s v="Media"/>
    <s v="Incremental"/>
    <m/>
    <m/>
    <s v="Facebook_NonStatic_Pre_ios14_5"/>
    <s v="Facebook"/>
    <x v="7"/>
    <s v=" DTC"/>
    <d v="2021-07-29T00:00:00"/>
    <x v="1"/>
    <n v="0"/>
    <n v="0"/>
  </r>
  <r>
    <s v="Media"/>
    <s v="Incremental"/>
    <m/>
    <m/>
    <s v="Facebook_NonStatic_Pre_ios14_5"/>
    <s v="Facebook"/>
    <x v="7"/>
    <s v=" DTC"/>
    <d v="2021-07-30T00:00:00"/>
    <x v="1"/>
    <n v="0"/>
    <n v="0"/>
  </r>
  <r>
    <s v="Media"/>
    <s v="Incremental"/>
    <m/>
    <m/>
    <s v="Facebook_NonStatic_Pre_ios14_5"/>
    <s v="Facebook"/>
    <x v="7"/>
    <s v=" DTC"/>
    <d v="2021-07-31T00:00:00"/>
    <x v="1"/>
    <n v="0"/>
    <n v="0"/>
  </r>
  <r>
    <s v="Media"/>
    <s v="Incremental"/>
    <m/>
    <m/>
    <s v="Facebook_NonStatic_Pre_ios14_5"/>
    <s v="Facebook"/>
    <x v="7"/>
    <s v=" DTC"/>
    <d v="2021-08-01T00:00:00"/>
    <x v="1"/>
    <n v="0"/>
    <n v="0"/>
  </r>
  <r>
    <s v="Media"/>
    <s v="Incremental"/>
    <m/>
    <m/>
    <s v="Facebook_NonStatic_Pre_ios14_5"/>
    <s v="Facebook"/>
    <x v="7"/>
    <s v=" DTC"/>
    <d v="2021-08-02T00:00:00"/>
    <x v="1"/>
    <n v="0"/>
    <n v="0"/>
  </r>
  <r>
    <s v="Media"/>
    <s v="Incremental"/>
    <m/>
    <m/>
    <s v="Facebook_NonStatic_Pre_ios14_5"/>
    <s v="Facebook"/>
    <x v="7"/>
    <s v=" DTC"/>
    <d v="2021-08-03T00:00:00"/>
    <x v="1"/>
    <n v="0"/>
    <n v="0"/>
  </r>
  <r>
    <s v="Media"/>
    <s v="Incremental"/>
    <m/>
    <m/>
    <s v="Facebook_NonStatic_Pre_ios14_5"/>
    <s v="Facebook"/>
    <x v="7"/>
    <s v=" DTC"/>
    <d v="2021-08-04T00:00:00"/>
    <x v="1"/>
    <n v="0"/>
    <n v="0"/>
  </r>
  <r>
    <s v="Media"/>
    <s v="Incremental"/>
    <m/>
    <m/>
    <s v="Facebook_NonStatic_Pre_ios14_5"/>
    <s v="Facebook"/>
    <x v="7"/>
    <s v=" DTC"/>
    <d v="2021-08-05T00:00:00"/>
    <x v="1"/>
    <n v="0"/>
    <n v="0"/>
  </r>
  <r>
    <s v="Media"/>
    <s v="Incremental"/>
    <m/>
    <m/>
    <s v="Facebook_NonStatic_Pre_ios14_5"/>
    <s v="Facebook"/>
    <x v="7"/>
    <s v=" DTC"/>
    <d v="2021-08-06T00:00:00"/>
    <x v="1"/>
    <n v="0"/>
    <n v="0"/>
  </r>
  <r>
    <s v="Media"/>
    <s v="Incremental"/>
    <m/>
    <m/>
    <s v="Facebook_NonStatic_Pre_ios14_5"/>
    <s v="Facebook"/>
    <x v="7"/>
    <s v=" DTC"/>
    <d v="2021-08-07T00:00:00"/>
    <x v="1"/>
    <n v="0"/>
    <n v="0"/>
  </r>
  <r>
    <s v="Media"/>
    <s v="Incremental"/>
    <m/>
    <m/>
    <s v="Facebook_NonStatic_Pre_ios14_5"/>
    <s v="Facebook"/>
    <x v="7"/>
    <s v=" DTC"/>
    <d v="2021-08-08T00:00:00"/>
    <x v="1"/>
    <n v="0"/>
    <n v="0"/>
  </r>
  <r>
    <s v="Media"/>
    <s v="Incremental"/>
    <m/>
    <m/>
    <s v="Facebook_NonStatic_Pre_ios14_5"/>
    <s v="Facebook"/>
    <x v="7"/>
    <s v=" DTC"/>
    <d v="2021-08-09T00:00:00"/>
    <x v="1"/>
    <n v="0"/>
    <n v="0"/>
  </r>
  <r>
    <s v="Media"/>
    <s v="Incremental"/>
    <m/>
    <m/>
    <s v="Facebook_NonStatic_Pre_ios14_5"/>
    <s v="Facebook"/>
    <x v="7"/>
    <s v=" DTC"/>
    <d v="2021-08-10T00:00:00"/>
    <x v="1"/>
    <n v="0"/>
    <n v="0"/>
  </r>
  <r>
    <s v="Media"/>
    <s v="Incremental"/>
    <m/>
    <m/>
    <s v="Facebook_NonStatic_Pre_ios14_5"/>
    <s v="Facebook"/>
    <x v="7"/>
    <s v=" DTC"/>
    <d v="2021-08-11T00:00:00"/>
    <x v="1"/>
    <n v="0"/>
    <n v="0"/>
  </r>
  <r>
    <s v="Media"/>
    <s v="Incremental"/>
    <m/>
    <m/>
    <s v="Facebook_NonStatic_Pre_ios14_5"/>
    <s v="Facebook"/>
    <x v="7"/>
    <s v=" DTC"/>
    <d v="2021-08-12T00:00:00"/>
    <x v="1"/>
    <n v="0"/>
    <n v="0"/>
  </r>
  <r>
    <s v="Media"/>
    <s v="Incremental"/>
    <m/>
    <m/>
    <s v="Facebook_NonStatic_Pre_ios14_5"/>
    <s v="Facebook"/>
    <x v="7"/>
    <s v=" DTC"/>
    <d v="2021-08-13T00:00:00"/>
    <x v="1"/>
    <n v="0"/>
    <n v="0"/>
  </r>
  <r>
    <s v="Media"/>
    <s v="Incremental"/>
    <m/>
    <m/>
    <s v="Facebook_NonStatic_Pre_ios14_5"/>
    <s v="Facebook"/>
    <x v="7"/>
    <s v=" DTC"/>
    <d v="2021-08-14T00:00:00"/>
    <x v="1"/>
    <n v="0"/>
    <n v="0"/>
  </r>
  <r>
    <s v="Media"/>
    <s v="Incremental"/>
    <m/>
    <m/>
    <s v="Facebook_NonStatic_Pre_ios14_5"/>
    <s v="Facebook"/>
    <x v="7"/>
    <s v=" DTC"/>
    <d v="2021-08-15T00:00:00"/>
    <x v="1"/>
    <n v="0"/>
    <n v="0"/>
  </r>
  <r>
    <s v="Media"/>
    <s v="Incremental"/>
    <m/>
    <m/>
    <s v="Facebook_NonStatic_Pre_ios14_5"/>
    <s v="Facebook"/>
    <x v="7"/>
    <s v=" DTC"/>
    <d v="2021-08-16T00:00:00"/>
    <x v="1"/>
    <n v="0"/>
    <n v="0"/>
  </r>
  <r>
    <s v="Media"/>
    <s v="Incremental"/>
    <m/>
    <m/>
    <s v="Facebook_NonStatic_Pre_ios14_5"/>
    <s v="Facebook"/>
    <x v="7"/>
    <s v=" DTC"/>
    <d v="2021-08-17T00:00:00"/>
    <x v="1"/>
    <n v="0"/>
    <n v="0"/>
  </r>
  <r>
    <s v="Media"/>
    <s v="Incremental"/>
    <m/>
    <m/>
    <s v="Facebook_NonStatic_Pre_ios14_5"/>
    <s v="Facebook"/>
    <x v="7"/>
    <s v=" DTC"/>
    <d v="2021-08-18T00:00:00"/>
    <x v="1"/>
    <n v="0"/>
    <n v="0"/>
  </r>
  <r>
    <s v="Media"/>
    <s v="Incremental"/>
    <m/>
    <m/>
    <s v="Facebook_NonStatic_Pre_ios14_5"/>
    <s v="Facebook"/>
    <x v="7"/>
    <s v=" DTC"/>
    <d v="2021-08-19T00:00:00"/>
    <x v="1"/>
    <n v="0"/>
    <n v="0"/>
  </r>
  <r>
    <s v="Media"/>
    <s v="Incremental"/>
    <m/>
    <m/>
    <s v="Facebook_NonStatic_Pre_ios14_5"/>
    <s v="Facebook"/>
    <x v="7"/>
    <s v=" DTC"/>
    <d v="2021-08-20T00:00:00"/>
    <x v="1"/>
    <n v="0"/>
    <n v="0"/>
  </r>
  <r>
    <s v="Media"/>
    <s v="Incremental"/>
    <m/>
    <m/>
    <s v="Facebook_NonStatic_Pre_ios14_5"/>
    <s v="Facebook"/>
    <x v="7"/>
    <s v=" DTC"/>
    <d v="2021-08-21T00:00:00"/>
    <x v="1"/>
    <n v="0"/>
    <n v="0"/>
  </r>
  <r>
    <s v="Media"/>
    <s v="Incremental"/>
    <m/>
    <m/>
    <s v="Facebook_NonStatic_Pre_ios14_5"/>
    <s v="Facebook"/>
    <x v="7"/>
    <s v=" DTC"/>
    <d v="2021-08-22T00:00:00"/>
    <x v="1"/>
    <n v="0"/>
    <n v="0"/>
  </r>
  <r>
    <s v="Media"/>
    <s v="Incremental"/>
    <m/>
    <m/>
    <s v="Facebook_NonStatic_Pre_ios14_5"/>
    <s v="Facebook"/>
    <x v="7"/>
    <s v=" DTC"/>
    <d v="2021-08-23T00:00:00"/>
    <x v="1"/>
    <n v="0"/>
    <n v="0"/>
  </r>
  <r>
    <s v="Media"/>
    <s v="Incremental"/>
    <m/>
    <m/>
    <s v="Facebook_NonStatic_Pre_ios14_5"/>
    <s v="Facebook"/>
    <x v="7"/>
    <s v=" DTC"/>
    <d v="2021-08-24T00:00:00"/>
    <x v="1"/>
    <n v="0"/>
    <n v="0"/>
  </r>
  <r>
    <s v="Media"/>
    <s v="Incremental"/>
    <m/>
    <m/>
    <s v="Facebook_NonStatic_Pre_ios14_5"/>
    <s v="Facebook"/>
    <x v="7"/>
    <s v=" DTC"/>
    <d v="2021-08-25T00:00:00"/>
    <x v="1"/>
    <n v="0"/>
    <n v="0"/>
  </r>
  <r>
    <s v="Media"/>
    <s v="Incremental"/>
    <m/>
    <m/>
    <s v="Facebook_NonStatic_Pre_ios14_5"/>
    <s v="Facebook"/>
    <x v="7"/>
    <s v=" DTC"/>
    <d v="2021-08-26T00:00:00"/>
    <x v="1"/>
    <n v="0"/>
    <n v="0"/>
  </r>
  <r>
    <s v="Media"/>
    <s v="Incremental"/>
    <m/>
    <m/>
    <s v="Facebook_NonStatic_Pre_ios14_5"/>
    <s v="Facebook"/>
    <x v="7"/>
    <s v=" DTC"/>
    <d v="2021-08-27T00:00:00"/>
    <x v="1"/>
    <n v="0"/>
    <n v="0"/>
  </r>
  <r>
    <s v="Media"/>
    <s v="Incremental"/>
    <m/>
    <m/>
    <s v="Facebook_NonStatic_Pre_ios14_5"/>
    <s v="Facebook"/>
    <x v="7"/>
    <s v=" DTC"/>
    <d v="2021-08-28T00:00:00"/>
    <x v="1"/>
    <n v="0"/>
    <n v="0"/>
  </r>
  <r>
    <s v="Media"/>
    <s v="Incremental"/>
    <m/>
    <m/>
    <s v="Facebook_NonStatic_Pre_ios14_5"/>
    <s v="Facebook"/>
    <x v="7"/>
    <s v=" DTC"/>
    <d v="2021-08-29T00:00:00"/>
    <x v="1"/>
    <n v="0"/>
    <n v="0"/>
  </r>
  <r>
    <s v="Media"/>
    <s v="Incremental"/>
    <m/>
    <m/>
    <s v="Facebook_NonStatic_Pre_ios14_5"/>
    <s v="Facebook"/>
    <x v="7"/>
    <s v=" DTC"/>
    <d v="2021-08-30T00:00:00"/>
    <x v="1"/>
    <n v="0"/>
    <n v="0"/>
  </r>
  <r>
    <s v="Media"/>
    <s v="Incremental"/>
    <m/>
    <m/>
    <s v="Facebook_NonStatic_Pre_ios14_5"/>
    <s v="Facebook"/>
    <x v="7"/>
    <s v=" DTC"/>
    <d v="2021-08-31T00:00:00"/>
    <x v="1"/>
    <n v="0"/>
    <n v="0"/>
  </r>
  <r>
    <s v="Media"/>
    <s v="Incremental"/>
    <m/>
    <m/>
    <s v="Facebook_NonStatic_Pre_ios14_5"/>
    <s v="Facebook"/>
    <x v="7"/>
    <s v=" DTC"/>
    <d v="2021-09-01T00:00:00"/>
    <x v="1"/>
    <n v="0"/>
    <n v="0"/>
  </r>
  <r>
    <s v="Media"/>
    <s v="Incremental"/>
    <m/>
    <m/>
    <s v="Facebook_NonStatic_Pre_ios14_5"/>
    <s v="Facebook"/>
    <x v="7"/>
    <s v=" DTC"/>
    <d v="2021-09-02T00:00:00"/>
    <x v="1"/>
    <n v="0"/>
    <n v="0"/>
  </r>
  <r>
    <s v="Media"/>
    <s v="Incremental"/>
    <m/>
    <m/>
    <s v="Facebook_NonStatic_Pre_ios14_5"/>
    <s v="Facebook"/>
    <x v="7"/>
    <s v=" DTC"/>
    <d v="2021-09-03T00:00:00"/>
    <x v="1"/>
    <n v="0"/>
    <n v="0"/>
  </r>
  <r>
    <s v="Media"/>
    <s v="Incremental"/>
    <m/>
    <m/>
    <s v="Facebook_NonStatic_Pre_ios14_5"/>
    <s v="Facebook"/>
    <x v="7"/>
    <s v=" DTC"/>
    <d v="2021-09-04T00:00:00"/>
    <x v="1"/>
    <n v="0"/>
    <n v="0"/>
  </r>
  <r>
    <s v="Media"/>
    <s v="Incremental"/>
    <m/>
    <m/>
    <s v="Facebook_NonStatic_Pre_ios14_5"/>
    <s v="Facebook"/>
    <x v="7"/>
    <s v=" DTC"/>
    <d v="2021-09-05T00:00:00"/>
    <x v="1"/>
    <n v="0"/>
    <n v="0"/>
  </r>
  <r>
    <s v="Media"/>
    <s v="Incremental"/>
    <m/>
    <m/>
    <s v="Facebook_NonStatic_Pre_ios14_5"/>
    <s v="Facebook"/>
    <x v="7"/>
    <s v=" DTC"/>
    <d v="2021-09-06T00:00:00"/>
    <x v="1"/>
    <n v="0"/>
    <n v="0"/>
  </r>
  <r>
    <s v="Media"/>
    <s v="Incremental"/>
    <m/>
    <m/>
    <s v="Facebook_NonStatic_Pre_ios14_5"/>
    <s v="Facebook"/>
    <x v="7"/>
    <s v=" DTC"/>
    <d v="2021-09-07T00:00:00"/>
    <x v="1"/>
    <n v="0"/>
    <n v="0"/>
  </r>
  <r>
    <s v="Media"/>
    <s v="Incremental"/>
    <m/>
    <m/>
    <s v="Facebook_NonStatic_Pre_ios14_5"/>
    <s v="Facebook"/>
    <x v="7"/>
    <s v=" DTC"/>
    <d v="2021-09-08T00:00:00"/>
    <x v="1"/>
    <n v="0"/>
    <n v="0"/>
  </r>
  <r>
    <s v="Media"/>
    <s v="Incremental"/>
    <m/>
    <m/>
    <s v="Facebook_NonStatic_Pre_ios14_5"/>
    <s v="Facebook"/>
    <x v="7"/>
    <s v=" DTC"/>
    <d v="2021-09-09T00:00:00"/>
    <x v="1"/>
    <n v="0"/>
    <n v="0"/>
  </r>
  <r>
    <s v="Media"/>
    <s v="Incremental"/>
    <m/>
    <m/>
    <s v="Facebook_NonStatic_Pre_ios14_5"/>
    <s v="Facebook"/>
    <x v="7"/>
    <s v=" DTC"/>
    <d v="2021-09-10T00:00:00"/>
    <x v="1"/>
    <n v="0"/>
    <n v="0"/>
  </r>
  <r>
    <s v="Media"/>
    <s v="Incremental"/>
    <m/>
    <m/>
    <s v="Facebook_NonStatic_Pre_ios14_5"/>
    <s v="Facebook"/>
    <x v="7"/>
    <s v=" DTC"/>
    <d v="2021-09-11T00:00:00"/>
    <x v="1"/>
    <n v="0"/>
    <n v="0"/>
  </r>
  <r>
    <s v="Media"/>
    <s v="Incremental"/>
    <m/>
    <m/>
    <s v="Facebook_NonStatic_Pre_ios14_5"/>
    <s v="Facebook"/>
    <x v="7"/>
    <s v=" DTC"/>
    <d v="2021-09-12T00:00:00"/>
    <x v="1"/>
    <n v="0"/>
    <n v="0"/>
  </r>
  <r>
    <s v="Media"/>
    <s v="Incremental"/>
    <m/>
    <m/>
    <s v="Facebook_NonStatic_Pre_ios14_5"/>
    <s v="Facebook"/>
    <x v="7"/>
    <s v=" DTC"/>
    <d v="2021-09-13T00:00:00"/>
    <x v="1"/>
    <n v="0"/>
    <n v="0"/>
  </r>
  <r>
    <s v="Media"/>
    <s v="Incremental"/>
    <m/>
    <m/>
    <s v="Facebook_NonStatic_Pre_ios14_5"/>
    <s v="Facebook"/>
    <x v="7"/>
    <s v=" DTC"/>
    <d v="2021-09-14T00:00:00"/>
    <x v="1"/>
    <n v="0"/>
    <n v="0"/>
  </r>
  <r>
    <s v="Media"/>
    <s v="Incremental"/>
    <m/>
    <m/>
    <s v="Facebook_NonStatic_Pre_ios14_5"/>
    <s v="Facebook"/>
    <x v="7"/>
    <s v=" DTC"/>
    <d v="2021-09-15T00:00:00"/>
    <x v="1"/>
    <n v="0"/>
    <n v="0"/>
  </r>
  <r>
    <s v="Media"/>
    <s v="Incremental"/>
    <m/>
    <m/>
    <s v="Facebook_NonStatic_Pre_ios14_5"/>
    <s v="Facebook"/>
    <x v="7"/>
    <s v=" DTC"/>
    <d v="2021-09-16T00:00:00"/>
    <x v="1"/>
    <n v="0"/>
    <n v="0"/>
  </r>
  <r>
    <s v="Media"/>
    <s v="Incremental"/>
    <m/>
    <m/>
    <s v="Facebook_NonStatic_Pre_ios14_5"/>
    <s v="Facebook"/>
    <x v="7"/>
    <s v=" DTC"/>
    <d v="2021-09-17T00:00:00"/>
    <x v="1"/>
    <n v="0"/>
    <n v="0"/>
  </r>
  <r>
    <s v="Media"/>
    <s v="Incremental"/>
    <m/>
    <m/>
    <s v="Facebook_NonStatic_Pre_ios14_5"/>
    <s v="Facebook"/>
    <x v="7"/>
    <s v=" DTC"/>
    <d v="2021-09-18T00:00:00"/>
    <x v="1"/>
    <n v="0"/>
    <n v="0"/>
  </r>
  <r>
    <s v="Media"/>
    <s v="Incremental"/>
    <m/>
    <m/>
    <s v="Facebook_NonStatic_Pre_ios14_5"/>
    <s v="Facebook"/>
    <x v="7"/>
    <s v=" DTC"/>
    <d v="2021-09-19T00:00:00"/>
    <x v="1"/>
    <n v="0"/>
    <n v="0"/>
  </r>
  <r>
    <s v="Media"/>
    <s v="Incremental"/>
    <m/>
    <m/>
    <s v="Facebook_NonStatic_Pre_ios14_5"/>
    <s v="Facebook"/>
    <x v="7"/>
    <s v=" DTC"/>
    <d v="2021-09-20T00:00:00"/>
    <x v="1"/>
    <n v="0"/>
    <n v="0"/>
  </r>
  <r>
    <s v="Media"/>
    <s v="Incremental"/>
    <m/>
    <m/>
    <s v="Facebook_NonStatic_Pre_ios14_5"/>
    <s v="Facebook"/>
    <x v="7"/>
    <s v=" DTC"/>
    <d v="2021-09-21T00:00:00"/>
    <x v="1"/>
    <n v="0"/>
    <n v="0"/>
  </r>
  <r>
    <s v="Media"/>
    <s v="Incremental"/>
    <m/>
    <m/>
    <s v="Facebook_NonStatic_Pre_ios14_5"/>
    <s v="Facebook"/>
    <x v="7"/>
    <s v=" DTC"/>
    <d v="2021-09-22T00:00:00"/>
    <x v="1"/>
    <n v="0"/>
    <n v="0"/>
  </r>
  <r>
    <s v="Media"/>
    <s v="Incremental"/>
    <m/>
    <m/>
    <s v="Facebook_NonStatic_Pre_ios14_5"/>
    <s v="Facebook"/>
    <x v="7"/>
    <s v=" DTC"/>
    <d v="2021-09-23T00:00:00"/>
    <x v="1"/>
    <n v="0"/>
    <n v="0"/>
  </r>
  <r>
    <s v="Media"/>
    <s v="Incremental"/>
    <m/>
    <m/>
    <s v="Facebook_NonStatic_Pre_ios14_5"/>
    <s v="Facebook"/>
    <x v="7"/>
    <s v=" DTC"/>
    <d v="2021-09-24T00:00:00"/>
    <x v="1"/>
    <n v="0"/>
    <n v="0"/>
  </r>
  <r>
    <s v="Media"/>
    <s v="Incremental"/>
    <m/>
    <m/>
    <s v="Facebook_NonStatic_Pre_ios14_5"/>
    <s v="Facebook"/>
    <x v="7"/>
    <s v=" DTC"/>
    <d v="2021-09-25T00:00:00"/>
    <x v="1"/>
    <n v="0"/>
    <n v="0"/>
  </r>
  <r>
    <s v="Media"/>
    <s v="Incremental"/>
    <m/>
    <m/>
    <s v="Facebook_NonStatic_Pre_ios14_5"/>
    <s v="Facebook"/>
    <x v="7"/>
    <s v=" DTC"/>
    <d v="2021-09-26T00:00:00"/>
    <x v="1"/>
    <n v="0"/>
    <n v="0"/>
  </r>
  <r>
    <s v="Media"/>
    <s v="Incremental"/>
    <m/>
    <m/>
    <s v="Facebook_NonStatic_Pre_ios14_5"/>
    <s v="Facebook"/>
    <x v="7"/>
    <s v=" DTC"/>
    <d v="2021-09-27T00:00:00"/>
    <x v="1"/>
    <n v="0"/>
    <n v="0"/>
  </r>
  <r>
    <s v="Media"/>
    <s v="Incremental"/>
    <m/>
    <m/>
    <s v="Facebook_NonStatic_Pre_ios14_5"/>
    <s v="Facebook"/>
    <x v="7"/>
    <s v=" DTC"/>
    <d v="2021-09-28T00:00:00"/>
    <x v="1"/>
    <n v="0"/>
    <n v="0"/>
  </r>
  <r>
    <s v="Media"/>
    <s v="Incremental"/>
    <m/>
    <m/>
    <s v="Facebook_NonStatic_Pre_ios14_5"/>
    <s v="Facebook"/>
    <x v="7"/>
    <s v=" DTC"/>
    <d v="2021-09-29T00:00:00"/>
    <x v="1"/>
    <n v="0"/>
    <n v="0"/>
  </r>
  <r>
    <s v="Media"/>
    <s v="Incremental"/>
    <m/>
    <m/>
    <s v="Facebook_NonStatic_Pre_ios14_5"/>
    <s v="Facebook"/>
    <x v="7"/>
    <s v=" DTC"/>
    <d v="2021-09-30T00:00:00"/>
    <x v="1"/>
    <n v="0"/>
    <n v="0"/>
  </r>
  <r>
    <s v="Media"/>
    <s v="Incremental"/>
    <m/>
    <m/>
    <s v="Facebook_Static_Post_ios14_5"/>
    <s v="Facebook"/>
    <x v="8"/>
    <s v=" DTC"/>
    <d v="2021-03-01T00:00:00"/>
    <x v="0"/>
    <s v="Pre"/>
    <n v="0"/>
  </r>
  <r>
    <s v="Media"/>
    <s v="Incremental"/>
    <m/>
    <m/>
    <s v="Facebook_Static_Post_ios14_5"/>
    <s v="Facebook"/>
    <x v="8"/>
    <s v=" DTC"/>
    <d v="2021-03-02T00:00:00"/>
    <x v="0"/>
    <s v="Pre"/>
    <n v="0"/>
  </r>
  <r>
    <s v="Media"/>
    <s v="Incremental"/>
    <m/>
    <m/>
    <s v="Facebook_Static_Post_ios14_5"/>
    <s v="Facebook"/>
    <x v="8"/>
    <s v=" DTC"/>
    <d v="2021-03-03T00:00:00"/>
    <x v="0"/>
    <s v="Pre"/>
    <n v="0"/>
  </r>
  <r>
    <s v="Media"/>
    <s v="Incremental"/>
    <m/>
    <m/>
    <s v="Facebook_Static_Post_ios14_5"/>
    <s v="Facebook"/>
    <x v="8"/>
    <s v=" DTC"/>
    <d v="2021-03-04T00:00:00"/>
    <x v="0"/>
    <s v="Pre"/>
    <n v="0"/>
  </r>
  <r>
    <s v="Media"/>
    <s v="Incremental"/>
    <m/>
    <m/>
    <s v="Facebook_Static_Post_ios14_5"/>
    <s v="Facebook"/>
    <x v="8"/>
    <s v=" DTC"/>
    <d v="2021-03-05T00:00:00"/>
    <x v="0"/>
    <s v="Pre"/>
    <n v="0"/>
  </r>
  <r>
    <s v="Media"/>
    <s v="Incremental"/>
    <m/>
    <m/>
    <s v="Facebook_Static_Post_ios14_5"/>
    <s v="Facebook"/>
    <x v="8"/>
    <s v=" DTC"/>
    <d v="2021-03-06T00:00:00"/>
    <x v="0"/>
    <s v="Pre"/>
    <n v="0"/>
  </r>
  <r>
    <s v="Media"/>
    <s v="Incremental"/>
    <m/>
    <m/>
    <s v="Facebook_Static_Post_ios14_5"/>
    <s v="Facebook"/>
    <x v="8"/>
    <s v=" DTC"/>
    <d v="2021-03-07T00:00:00"/>
    <x v="0"/>
    <s v="Pre"/>
    <n v="0"/>
  </r>
  <r>
    <s v="Media"/>
    <s v="Incremental"/>
    <m/>
    <m/>
    <s v="Facebook_Static_Post_ios14_5"/>
    <s v="Facebook"/>
    <x v="8"/>
    <s v=" DTC"/>
    <d v="2021-03-08T00:00:00"/>
    <x v="0"/>
    <s v="Pre"/>
    <n v="0"/>
  </r>
  <r>
    <s v="Media"/>
    <s v="Incremental"/>
    <m/>
    <m/>
    <s v="Facebook_Static_Post_ios14_5"/>
    <s v="Facebook"/>
    <x v="8"/>
    <s v=" DTC"/>
    <d v="2021-03-09T00:00:00"/>
    <x v="0"/>
    <s v="Pre"/>
    <n v="0"/>
  </r>
  <r>
    <s v="Media"/>
    <s v="Incremental"/>
    <m/>
    <m/>
    <s v="Facebook_Static_Post_ios14_5"/>
    <s v="Facebook"/>
    <x v="8"/>
    <s v=" DTC"/>
    <d v="2021-03-10T00:00:00"/>
    <x v="0"/>
    <s v="Pre"/>
    <n v="0"/>
  </r>
  <r>
    <s v="Media"/>
    <s v="Incremental"/>
    <m/>
    <m/>
    <s v="Facebook_Static_Post_ios14_5"/>
    <s v="Facebook"/>
    <x v="8"/>
    <s v=" DTC"/>
    <d v="2021-03-11T00:00:00"/>
    <x v="0"/>
    <s v="Pre"/>
    <n v="0"/>
  </r>
  <r>
    <s v="Media"/>
    <s v="Incremental"/>
    <m/>
    <m/>
    <s v="Facebook_Static_Post_ios14_5"/>
    <s v="Facebook"/>
    <x v="8"/>
    <s v=" DTC"/>
    <d v="2021-03-12T00:00:00"/>
    <x v="0"/>
    <s v="Pre"/>
    <n v="0"/>
  </r>
  <r>
    <s v="Media"/>
    <s v="Incremental"/>
    <m/>
    <m/>
    <s v="Facebook_Static_Post_ios14_5"/>
    <s v="Facebook"/>
    <x v="8"/>
    <s v=" DTC"/>
    <d v="2021-03-13T00:00:00"/>
    <x v="0"/>
    <s v="Pre"/>
    <n v="0"/>
  </r>
  <r>
    <s v="Media"/>
    <s v="Incremental"/>
    <m/>
    <m/>
    <s v="Facebook_Static_Post_ios14_5"/>
    <s v="Facebook"/>
    <x v="8"/>
    <s v=" DTC"/>
    <d v="2021-03-14T00:00:00"/>
    <x v="0"/>
    <s v="Pre"/>
    <n v="0"/>
  </r>
  <r>
    <s v="Media"/>
    <s v="Incremental"/>
    <m/>
    <m/>
    <s v="Facebook_Static_Post_ios14_5"/>
    <s v="Facebook"/>
    <x v="8"/>
    <s v=" DTC"/>
    <d v="2021-03-15T00:00:00"/>
    <x v="0"/>
    <s v="Pre"/>
    <n v="0"/>
  </r>
  <r>
    <s v="Media"/>
    <s v="Incremental"/>
    <m/>
    <m/>
    <s v="Facebook_Static_Post_ios14_5"/>
    <s v="Facebook"/>
    <x v="8"/>
    <s v=" DTC"/>
    <d v="2021-03-16T00:00:00"/>
    <x v="0"/>
    <s v="Pre"/>
    <n v="0"/>
  </r>
  <r>
    <s v="Media"/>
    <s v="Incremental"/>
    <m/>
    <m/>
    <s v="Facebook_Static_Post_ios14_5"/>
    <s v="Facebook"/>
    <x v="8"/>
    <s v=" DTC"/>
    <d v="2021-03-17T00:00:00"/>
    <x v="0"/>
    <s v="Pre"/>
    <n v="0"/>
  </r>
  <r>
    <s v="Media"/>
    <s v="Incremental"/>
    <m/>
    <m/>
    <s v="Facebook_Static_Post_ios14_5"/>
    <s v="Facebook"/>
    <x v="8"/>
    <s v=" DTC"/>
    <d v="2021-03-18T00:00:00"/>
    <x v="0"/>
    <s v="Pre"/>
    <n v="0"/>
  </r>
  <r>
    <s v="Media"/>
    <s v="Incremental"/>
    <m/>
    <m/>
    <s v="Facebook_Static_Post_ios14_5"/>
    <s v="Facebook"/>
    <x v="8"/>
    <s v=" DTC"/>
    <d v="2021-03-19T00:00:00"/>
    <x v="0"/>
    <s v="Pre"/>
    <n v="0"/>
  </r>
  <r>
    <s v="Media"/>
    <s v="Incremental"/>
    <m/>
    <m/>
    <s v="Facebook_Static_Post_ios14_5"/>
    <s v="Facebook"/>
    <x v="8"/>
    <s v=" DTC"/>
    <d v="2021-03-20T00:00:00"/>
    <x v="0"/>
    <s v="Pre"/>
    <n v="0"/>
  </r>
  <r>
    <s v="Media"/>
    <s v="Incremental"/>
    <m/>
    <m/>
    <s v="Facebook_Static_Post_ios14_5"/>
    <s v="Facebook"/>
    <x v="8"/>
    <s v=" DTC"/>
    <d v="2021-03-21T00:00:00"/>
    <x v="0"/>
    <s v="Pre"/>
    <n v="0"/>
  </r>
  <r>
    <s v="Media"/>
    <s v="Incremental"/>
    <m/>
    <m/>
    <s v="Facebook_Static_Post_ios14_5"/>
    <s v="Facebook"/>
    <x v="8"/>
    <s v=" DTC"/>
    <d v="2021-03-22T00:00:00"/>
    <x v="0"/>
    <s v="Pre"/>
    <n v="0"/>
  </r>
  <r>
    <s v="Media"/>
    <s v="Incremental"/>
    <m/>
    <m/>
    <s v="Facebook_Static_Post_ios14_5"/>
    <s v="Facebook"/>
    <x v="8"/>
    <s v=" DTC"/>
    <d v="2021-03-23T00:00:00"/>
    <x v="0"/>
    <s v="Pre"/>
    <n v="0"/>
  </r>
  <r>
    <s v="Media"/>
    <s v="Incremental"/>
    <m/>
    <m/>
    <s v="Facebook_Static_Post_ios14_5"/>
    <s v="Facebook"/>
    <x v="8"/>
    <s v=" DTC"/>
    <d v="2021-03-24T00:00:00"/>
    <x v="0"/>
    <s v="Pre"/>
    <n v="0"/>
  </r>
  <r>
    <s v="Media"/>
    <s v="Incremental"/>
    <m/>
    <m/>
    <s v="Facebook_Static_Post_ios14_5"/>
    <s v="Facebook"/>
    <x v="8"/>
    <s v=" DTC"/>
    <d v="2021-03-25T00:00:00"/>
    <x v="0"/>
    <s v="Pre"/>
    <n v="0"/>
  </r>
  <r>
    <s v="Media"/>
    <s v="Incremental"/>
    <m/>
    <m/>
    <s v="Facebook_Static_Post_ios14_5"/>
    <s v="Facebook"/>
    <x v="8"/>
    <s v=" DTC"/>
    <d v="2021-03-26T00:00:00"/>
    <x v="0"/>
    <s v="Pre"/>
    <n v="0"/>
  </r>
  <r>
    <s v="Media"/>
    <s v="Incremental"/>
    <m/>
    <m/>
    <s v="Facebook_Static_Post_ios14_5"/>
    <s v="Facebook"/>
    <x v="8"/>
    <s v=" DTC"/>
    <d v="2021-03-27T00:00:00"/>
    <x v="0"/>
    <s v="Pre"/>
    <n v="0"/>
  </r>
  <r>
    <s v="Media"/>
    <s v="Incremental"/>
    <m/>
    <m/>
    <s v="Facebook_Static_Post_ios14_5"/>
    <s v="Facebook"/>
    <x v="8"/>
    <s v=" DTC"/>
    <d v="2021-03-28T00:00:00"/>
    <x v="0"/>
    <s v="Pre"/>
    <n v="0"/>
  </r>
  <r>
    <s v="Media"/>
    <s v="Incremental"/>
    <m/>
    <m/>
    <s v="Facebook_Static_Post_ios14_5"/>
    <s v="Facebook"/>
    <x v="8"/>
    <s v=" DTC"/>
    <d v="2021-03-29T00:00:00"/>
    <x v="0"/>
    <s v="Pre"/>
    <n v="0"/>
  </r>
  <r>
    <s v="Media"/>
    <s v="Incremental"/>
    <m/>
    <m/>
    <s v="Facebook_Static_Post_ios14_5"/>
    <s v="Facebook"/>
    <x v="8"/>
    <s v=" DTC"/>
    <d v="2021-03-30T00:00:00"/>
    <x v="0"/>
    <s v="Pre"/>
    <n v="0"/>
  </r>
  <r>
    <s v="Media"/>
    <s v="Incremental"/>
    <m/>
    <m/>
    <s v="Facebook_Static_Post_ios14_5"/>
    <s v="Facebook"/>
    <x v="8"/>
    <s v=" DTC"/>
    <d v="2021-03-31T00:00:00"/>
    <x v="0"/>
    <s v="Pre"/>
    <n v="0"/>
  </r>
  <r>
    <s v="Media"/>
    <s v="Incremental"/>
    <m/>
    <m/>
    <s v="Facebook_Static_Post_ios14_5"/>
    <s v="Facebook"/>
    <x v="8"/>
    <s v=" DTC"/>
    <d v="2021-04-01T00:00:00"/>
    <x v="0"/>
    <s v="Pre"/>
    <n v="0"/>
  </r>
  <r>
    <s v="Media"/>
    <s v="Incremental"/>
    <m/>
    <m/>
    <s v="Facebook_Static_Post_ios14_5"/>
    <s v="Facebook"/>
    <x v="8"/>
    <s v=" DTC"/>
    <d v="2021-04-02T00:00:00"/>
    <x v="0"/>
    <s v="Pre"/>
    <n v="0"/>
  </r>
  <r>
    <s v="Media"/>
    <s v="Incremental"/>
    <m/>
    <m/>
    <s v="Facebook_Static_Post_ios14_5"/>
    <s v="Facebook"/>
    <x v="8"/>
    <s v=" DTC"/>
    <d v="2021-04-03T00:00:00"/>
    <x v="0"/>
    <s v="Pre"/>
    <n v="0"/>
  </r>
  <r>
    <s v="Media"/>
    <s v="Incremental"/>
    <m/>
    <m/>
    <s v="Facebook_Static_Post_ios14_5"/>
    <s v="Facebook"/>
    <x v="8"/>
    <s v=" DTC"/>
    <d v="2021-04-04T00:00:00"/>
    <x v="0"/>
    <s v="Pre"/>
    <n v="0"/>
  </r>
  <r>
    <s v="Media"/>
    <s v="Incremental"/>
    <m/>
    <m/>
    <s v="Facebook_Static_Post_ios14_5"/>
    <s v="Facebook"/>
    <x v="8"/>
    <s v=" DTC"/>
    <d v="2021-04-05T00:00:00"/>
    <x v="0"/>
    <s v="Pre"/>
    <n v="0"/>
  </r>
  <r>
    <s v="Media"/>
    <s v="Incremental"/>
    <m/>
    <m/>
    <s v="Facebook_Static_Post_ios14_5"/>
    <s v="Facebook"/>
    <x v="8"/>
    <s v=" DTC"/>
    <d v="2021-04-06T00:00:00"/>
    <x v="0"/>
    <s v="Pre"/>
    <n v="0"/>
  </r>
  <r>
    <s v="Media"/>
    <s v="Incremental"/>
    <m/>
    <m/>
    <s v="Facebook_Static_Post_ios14_5"/>
    <s v="Facebook"/>
    <x v="8"/>
    <s v=" DTC"/>
    <d v="2021-04-07T00:00:00"/>
    <x v="0"/>
    <s v="Pre"/>
    <n v="0"/>
  </r>
  <r>
    <s v="Media"/>
    <s v="Incremental"/>
    <m/>
    <m/>
    <s v="Facebook_Static_Post_ios14_5"/>
    <s v="Facebook"/>
    <x v="8"/>
    <s v=" DTC"/>
    <d v="2021-04-08T00:00:00"/>
    <x v="0"/>
    <s v="Pre"/>
    <n v="0"/>
  </r>
  <r>
    <s v="Media"/>
    <s v="Incremental"/>
    <m/>
    <m/>
    <s v="Facebook_Static_Post_ios14_5"/>
    <s v="Facebook"/>
    <x v="8"/>
    <s v=" DTC"/>
    <d v="2021-04-09T00:00:00"/>
    <x v="0"/>
    <s v="Pre"/>
    <n v="0"/>
  </r>
  <r>
    <s v="Media"/>
    <s v="Incremental"/>
    <m/>
    <m/>
    <s v="Facebook_Static_Post_ios14_5"/>
    <s v="Facebook"/>
    <x v="8"/>
    <s v=" DTC"/>
    <d v="2021-04-10T00:00:00"/>
    <x v="0"/>
    <s v="Pre"/>
    <n v="0"/>
  </r>
  <r>
    <s v="Media"/>
    <s v="Incremental"/>
    <m/>
    <m/>
    <s v="Facebook_Static_Post_ios14_5"/>
    <s v="Facebook"/>
    <x v="8"/>
    <s v=" DTC"/>
    <d v="2021-04-11T00:00:00"/>
    <x v="0"/>
    <s v="Pre"/>
    <n v="0"/>
  </r>
  <r>
    <s v="Media"/>
    <s v="Incremental"/>
    <m/>
    <m/>
    <s v="Facebook_Static_Post_ios14_5"/>
    <s v="Facebook"/>
    <x v="8"/>
    <s v=" DTC"/>
    <d v="2021-04-12T00:00:00"/>
    <x v="0"/>
    <s v="Pre"/>
    <n v="0"/>
  </r>
  <r>
    <s v="Media"/>
    <s v="Incremental"/>
    <m/>
    <m/>
    <s v="Facebook_Static_Post_ios14_5"/>
    <s v="Facebook"/>
    <x v="8"/>
    <s v=" DTC"/>
    <d v="2021-04-13T00:00:00"/>
    <x v="0"/>
    <s v="Pre"/>
    <n v="0"/>
  </r>
  <r>
    <s v="Media"/>
    <s v="Incremental"/>
    <m/>
    <m/>
    <s v="Facebook_Static_Post_ios14_5"/>
    <s v="Facebook"/>
    <x v="8"/>
    <s v=" DTC"/>
    <d v="2021-04-14T00:00:00"/>
    <x v="0"/>
    <s v="Pre"/>
    <n v="0"/>
  </r>
  <r>
    <s v="Media"/>
    <s v="Incremental"/>
    <m/>
    <m/>
    <s v="Facebook_Static_Post_ios14_5"/>
    <s v="Facebook"/>
    <x v="8"/>
    <s v=" DTC"/>
    <d v="2021-04-15T00:00:00"/>
    <x v="0"/>
    <s v="Pre"/>
    <n v="0"/>
  </r>
  <r>
    <s v="Media"/>
    <s v="Incremental"/>
    <m/>
    <m/>
    <s v="Facebook_Static_Post_ios14_5"/>
    <s v="Facebook"/>
    <x v="8"/>
    <s v=" DTC"/>
    <d v="2021-04-16T00:00:00"/>
    <x v="0"/>
    <s v="Pre"/>
    <n v="0"/>
  </r>
  <r>
    <s v="Media"/>
    <s v="Incremental"/>
    <m/>
    <m/>
    <s v="Facebook_Static_Post_ios14_5"/>
    <s v="Facebook"/>
    <x v="8"/>
    <s v=" DTC"/>
    <d v="2021-04-17T00:00:00"/>
    <x v="0"/>
    <s v="Pre"/>
    <n v="0"/>
  </r>
  <r>
    <s v="Media"/>
    <s v="Incremental"/>
    <m/>
    <m/>
    <s v="Facebook_Static_Post_ios14_5"/>
    <s v="Facebook"/>
    <x v="8"/>
    <s v=" DTC"/>
    <d v="2021-04-18T00:00:00"/>
    <x v="0"/>
    <s v="Pre"/>
    <n v="0"/>
  </r>
  <r>
    <s v="Media"/>
    <s v="Incremental"/>
    <m/>
    <m/>
    <s v="Facebook_Static_Post_ios14_5"/>
    <s v="Facebook"/>
    <x v="8"/>
    <s v=" DTC"/>
    <d v="2021-04-19T00:00:00"/>
    <x v="0"/>
    <s v="Pre"/>
    <n v="0"/>
  </r>
  <r>
    <s v="Media"/>
    <s v="Incremental"/>
    <m/>
    <m/>
    <s v="Facebook_Static_Post_ios14_5"/>
    <s v="Facebook"/>
    <x v="8"/>
    <s v=" DTC"/>
    <d v="2021-04-20T00:00:00"/>
    <x v="0"/>
    <s v="Pre"/>
    <n v="0"/>
  </r>
  <r>
    <s v="Media"/>
    <s v="Incremental"/>
    <m/>
    <m/>
    <s v="Facebook_Static_Post_ios14_5"/>
    <s v="Facebook"/>
    <x v="8"/>
    <s v=" DTC"/>
    <d v="2021-04-21T00:00:00"/>
    <x v="0"/>
    <s v="Pre"/>
    <n v="0"/>
  </r>
  <r>
    <s v="Media"/>
    <s v="Incremental"/>
    <m/>
    <m/>
    <s v="Facebook_Static_Post_ios14_5"/>
    <s v="Facebook"/>
    <x v="8"/>
    <s v=" DTC"/>
    <d v="2021-04-22T00:00:00"/>
    <x v="0"/>
    <s v="Pre"/>
    <n v="0"/>
  </r>
  <r>
    <s v="Media"/>
    <s v="Incremental"/>
    <m/>
    <m/>
    <s v="Facebook_Static_Post_ios14_5"/>
    <s v="Facebook"/>
    <x v="8"/>
    <s v=" DTC"/>
    <d v="2021-04-23T00:00:00"/>
    <x v="0"/>
    <s v="Pre"/>
    <n v="0"/>
  </r>
  <r>
    <s v="Media"/>
    <s v="Incremental"/>
    <m/>
    <m/>
    <s v="Facebook_Static_Post_ios14_5"/>
    <s v="Facebook"/>
    <x v="8"/>
    <s v=" DTC"/>
    <d v="2021-04-24T00:00:00"/>
    <x v="0"/>
    <s v="Pre"/>
    <n v="0"/>
  </r>
  <r>
    <s v="Media"/>
    <s v="Incremental"/>
    <m/>
    <m/>
    <s v="Facebook_Static_Post_ios14_5"/>
    <s v="Facebook"/>
    <x v="8"/>
    <s v=" DTC"/>
    <d v="2021-04-25T00:00:00"/>
    <x v="0"/>
    <s v="Pre"/>
    <n v="0"/>
  </r>
  <r>
    <s v="Media"/>
    <s v="Incremental"/>
    <m/>
    <m/>
    <s v="Facebook_Static_Post_ios14_5"/>
    <s v="Facebook"/>
    <x v="8"/>
    <s v=" DTC"/>
    <d v="2021-04-26T00:00:00"/>
    <x v="0"/>
    <s v="Pre"/>
    <n v="0"/>
  </r>
  <r>
    <s v="Media"/>
    <s v="Incremental"/>
    <m/>
    <m/>
    <s v="Facebook_Static_Post_ios14_5"/>
    <s v="Facebook"/>
    <x v="8"/>
    <s v=" DTC"/>
    <d v="2021-04-27T00:00:00"/>
    <x v="1"/>
    <s v="Post"/>
    <n v="0"/>
  </r>
  <r>
    <s v="Media"/>
    <s v="Incremental"/>
    <m/>
    <m/>
    <s v="Facebook_Static_Post_ios14_5"/>
    <s v="Facebook"/>
    <x v="8"/>
    <s v=" DTC"/>
    <d v="2021-04-28T00:00:00"/>
    <x v="1"/>
    <s v="Post"/>
    <n v="3.9999999999999998E-7"/>
  </r>
  <r>
    <s v="Media"/>
    <s v="Incremental"/>
    <m/>
    <m/>
    <s v="Facebook_Static_Post_ios14_5"/>
    <s v="Facebook"/>
    <x v="8"/>
    <s v=" DTC"/>
    <d v="2021-04-29T00:00:00"/>
    <x v="1"/>
    <s v="Post"/>
    <n v="3.5500000000000002E-5"/>
  </r>
  <r>
    <s v="Media"/>
    <s v="Incremental"/>
    <m/>
    <m/>
    <s v="Facebook_Static_Post_ios14_5"/>
    <s v="Facebook"/>
    <x v="8"/>
    <s v=" DTC"/>
    <d v="2021-04-30T00:00:00"/>
    <x v="1"/>
    <s v="Post"/>
    <n v="9.0620000000000002E-4"/>
  </r>
  <r>
    <s v="Media"/>
    <s v="Incremental"/>
    <m/>
    <m/>
    <s v="Facebook_Static_Post_ios14_5"/>
    <s v="Facebook"/>
    <x v="8"/>
    <s v=" DTC"/>
    <d v="2021-05-01T00:00:00"/>
    <x v="1"/>
    <s v="Post"/>
    <n v="8.9514E-3"/>
  </r>
  <r>
    <s v="Media"/>
    <s v="Incremental"/>
    <m/>
    <m/>
    <s v="Facebook_Static_Post_ios14_5"/>
    <s v="Facebook"/>
    <x v="8"/>
    <s v=" DTC"/>
    <d v="2021-05-02T00:00:00"/>
    <x v="1"/>
    <s v="Post"/>
    <n v="5.0889499999999997E-2"/>
  </r>
  <r>
    <s v="Media"/>
    <s v="Incremental"/>
    <m/>
    <m/>
    <s v="Facebook_Static_Post_ios14_5"/>
    <s v="Facebook"/>
    <x v="8"/>
    <s v=" DTC"/>
    <d v="2021-05-03T00:00:00"/>
    <x v="1"/>
    <s v="Post"/>
    <n v="0.20564959999999999"/>
  </r>
  <r>
    <s v="Media"/>
    <s v="Incremental"/>
    <m/>
    <m/>
    <s v="Facebook_Static_Post_ios14_5"/>
    <s v="Facebook"/>
    <x v="8"/>
    <s v=" DTC"/>
    <d v="2021-05-04T00:00:00"/>
    <x v="1"/>
    <s v="Post"/>
    <n v="0.65625840000000002"/>
  </r>
  <r>
    <s v="Media"/>
    <s v="Incremental"/>
    <m/>
    <m/>
    <s v="Facebook_Static_Post_ios14_5"/>
    <s v="Facebook"/>
    <x v="8"/>
    <s v=" DTC"/>
    <d v="2021-05-05T00:00:00"/>
    <x v="1"/>
    <s v="Post"/>
    <n v="1.7537096999999999"/>
  </r>
  <r>
    <s v="Media"/>
    <s v="Incremental"/>
    <m/>
    <m/>
    <s v="Facebook_Static_Post_ios14_5"/>
    <s v="Facebook"/>
    <x v="8"/>
    <s v=" DTC"/>
    <d v="2021-05-06T00:00:00"/>
    <x v="1"/>
    <s v="Post"/>
    <n v="4.0772145000000002"/>
  </r>
  <r>
    <s v="Media"/>
    <s v="Incremental"/>
    <m/>
    <m/>
    <s v="Facebook_Static_Post_ios14_5"/>
    <s v="Facebook"/>
    <x v="8"/>
    <s v=" DTC"/>
    <d v="2021-05-07T00:00:00"/>
    <x v="1"/>
    <s v="Post"/>
    <n v="8.4781765"/>
  </r>
  <r>
    <s v="Media"/>
    <s v="Incremental"/>
    <m/>
    <m/>
    <s v="Facebook_Static_Post_ios14_5"/>
    <s v="Facebook"/>
    <x v="8"/>
    <s v=" DTC"/>
    <d v="2021-05-08T00:00:00"/>
    <x v="1"/>
    <s v="Post"/>
    <n v="16.101672900000001"/>
  </r>
  <r>
    <s v="Media"/>
    <s v="Incremental"/>
    <m/>
    <m/>
    <s v="Facebook_Static_Post_ios14_5"/>
    <s v="Facebook"/>
    <x v="8"/>
    <s v=" DTC"/>
    <d v="2021-05-09T00:00:00"/>
    <x v="1"/>
    <s v="Post"/>
    <n v="28.3841219"/>
  </r>
  <r>
    <s v="Media"/>
    <s v="Incremental"/>
    <m/>
    <m/>
    <s v="Facebook_Static_Post_ios14_5"/>
    <s v="Facebook"/>
    <x v="8"/>
    <s v=" DTC"/>
    <d v="2021-05-10T00:00:00"/>
    <x v="1"/>
    <s v="Post"/>
    <n v="47.0289328"/>
  </r>
  <r>
    <s v="Media"/>
    <s v="Incremental"/>
    <m/>
    <m/>
    <s v="Facebook_Static_Post_ios14_5"/>
    <s v="Facebook"/>
    <x v="8"/>
    <s v=" DTC"/>
    <d v="2021-05-11T00:00:00"/>
    <x v="1"/>
    <s v="Post"/>
    <n v="73.963742199999999"/>
  </r>
  <r>
    <s v="Media"/>
    <s v="Incremental"/>
    <m/>
    <m/>
    <s v="Facebook_Static_Post_ios14_5"/>
    <s v="Facebook"/>
    <x v="8"/>
    <s v=" DTC"/>
    <d v="2021-05-12T00:00:00"/>
    <x v="1"/>
    <s v="Post"/>
    <n v="111.2837047"/>
  </r>
  <r>
    <s v="Media"/>
    <s v="Incremental"/>
    <m/>
    <m/>
    <s v="Facebook_Static_Post_ios14_5"/>
    <s v="Facebook"/>
    <x v="8"/>
    <s v=" DTC"/>
    <d v="2021-05-13T00:00:00"/>
    <x v="1"/>
    <s v="Post"/>
    <n v="161.1855338"/>
  </r>
  <r>
    <s v="Media"/>
    <s v="Incremental"/>
    <m/>
    <m/>
    <s v="Facebook_Static_Post_ios14_5"/>
    <s v="Facebook"/>
    <x v="8"/>
    <s v=" DTC"/>
    <d v="2021-05-14T00:00:00"/>
    <x v="1"/>
    <s v="Post"/>
    <n v="225.89678219999999"/>
  </r>
  <r>
    <s v="Media"/>
    <s v="Incremental"/>
    <m/>
    <m/>
    <s v="Facebook_Static_Post_ios14_5"/>
    <s v="Facebook"/>
    <x v="8"/>
    <s v=" DTC"/>
    <d v="2021-05-15T00:00:00"/>
    <x v="1"/>
    <s v="Post"/>
    <n v="307.60438399999998"/>
  </r>
  <r>
    <s v="Media"/>
    <s v="Incremental"/>
    <m/>
    <m/>
    <s v="Facebook_Static_Post_ios14_5"/>
    <s v="Facebook"/>
    <x v="8"/>
    <s v=" DTC"/>
    <d v="2021-05-16T00:00:00"/>
    <x v="1"/>
    <s v="Post"/>
    <n v="408.38586350000003"/>
  </r>
  <r>
    <s v="Media"/>
    <s v="Incremental"/>
    <m/>
    <m/>
    <s v="Facebook_Static_Post_ios14_5"/>
    <s v="Facebook"/>
    <x v="8"/>
    <s v=" DTC"/>
    <d v="2021-05-17T00:00:00"/>
    <x v="1"/>
    <s v="Post"/>
    <n v="530.14594469999997"/>
  </r>
  <r>
    <s v="Media"/>
    <s v="Incremental"/>
    <m/>
    <m/>
    <s v="Facebook_Static_Post_ios14_5"/>
    <s v="Facebook"/>
    <x v="8"/>
    <s v=" DTC"/>
    <d v="2021-05-18T00:00:00"/>
    <x v="1"/>
    <s v="Post"/>
    <n v="674.56061390000002"/>
  </r>
  <r>
    <s v="Media"/>
    <s v="Incremental"/>
    <m/>
    <m/>
    <s v="Facebook_Static_Post_ios14_5"/>
    <s v="Facebook"/>
    <x v="8"/>
    <s v=" DTC"/>
    <d v="2021-05-19T00:00:00"/>
    <x v="1"/>
    <s v="Post"/>
    <n v="843.03005689999998"/>
  </r>
  <r>
    <s v="Media"/>
    <s v="Incremental"/>
    <m/>
    <m/>
    <s v="Facebook_Static_Post_ios14_5"/>
    <s v="Facebook"/>
    <x v="8"/>
    <s v=" DTC"/>
    <d v="2021-05-20T00:00:00"/>
    <x v="1"/>
    <s v="Post"/>
    <n v="1036.6413101999999"/>
  </r>
  <r>
    <s v="Media"/>
    <s v="Incremental"/>
    <m/>
    <m/>
    <s v="Facebook_Static_Post_ios14_5"/>
    <s v="Facebook"/>
    <x v="8"/>
    <s v=" DTC"/>
    <d v="2021-05-21T00:00:00"/>
    <x v="1"/>
    <s v="Post"/>
    <n v="1256.1409725000001"/>
  </r>
  <r>
    <s v="Media"/>
    <s v="Incremental"/>
    <m/>
    <m/>
    <s v="Facebook_Static_Post_ios14_5"/>
    <s v="Facebook"/>
    <x v="8"/>
    <s v=" DTC"/>
    <d v="2021-05-22T00:00:00"/>
    <x v="1"/>
    <s v="Post"/>
    <n v="1501.9179005999999"/>
  </r>
  <r>
    <s v="Media"/>
    <s v="Incremental"/>
    <m/>
    <m/>
    <s v="Facebook_Static_Post_ios14_5"/>
    <s v="Facebook"/>
    <x v="8"/>
    <s v=" DTC"/>
    <d v="2021-05-23T00:00:00"/>
    <x v="1"/>
    <s v="Post"/>
    <n v="1773.9954818000001"/>
  </r>
  <r>
    <s v="Media"/>
    <s v="Incremental"/>
    <m/>
    <m/>
    <s v="Facebook_Static_Post_ios14_5"/>
    <s v="Facebook"/>
    <x v="8"/>
    <s v=" DTC"/>
    <d v="2021-05-24T00:00:00"/>
    <x v="1"/>
    <s v="Post"/>
    <n v="2072.0328098"/>
  </r>
  <r>
    <s v="Media"/>
    <s v="Incremental"/>
    <m/>
    <m/>
    <s v="Facebook_Static_Post_ios14_5"/>
    <s v="Facebook"/>
    <x v="8"/>
    <s v=" DTC"/>
    <d v="2021-05-25T00:00:00"/>
    <x v="1"/>
    <s v="Post"/>
    <n v="2381.6063626999999"/>
  </r>
  <r>
    <s v="Media"/>
    <s v="Incremental"/>
    <m/>
    <m/>
    <s v="Facebook_Static_Post_ios14_5"/>
    <s v="Facebook"/>
    <x v="8"/>
    <s v=" DTC"/>
    <d v="2021-05-26T00:00:00"/>
    <x v="1"/>
    <s v="Post"/>
    <n v="2372.8143564000002"/>
  </r>
  <r>
    <s v="Media"/>
    <s v="Incremental"/>
    <m/>
    <m/>
    <s v="Facebook_Static_Post_ios14_5"/>
    <s v="Facebook"/>
    <x v="8"/>
    <s v=" DTC"/>
    <d v="2021-05-27T00:00:00"/>
    <x v="1"/>
    <s v="Post"/>
    <n v="2087.55123"/>
  </r>
  <r>
    <s v="Media"/>
    <s v="Incremental"/>
    <m/>
    <m/>
    <s v="Facebook_Static_Post_ios14_5"/>
    <s v="Facebook"/>
    <x v="8"/>
    <s v=" DTC"/>
    <d v="2021-05-28T00:00:00"/>
    <x v="1"/>
    <s v="Post"/>
    <n v="1305.6153128999999"/>
  </r>
  <r>
    <s v="Media"/>
    <s v="Incremental"/>
    <m/>
    <m/>
    <s v="Facebook_Static_Post_ios14_5"/>
    <s v="Facebook"/>
    <x v="8"/>
    <s v=" DTC"/>
    <d v="2021-05-29T00:00:00"/>
    <x v="1"/>
    <s v="Post"/>
    <n v="324.82491040000002"/>
  </r>
  <r>
    <s v="Media"/>
    <s v="Incremental"/>
    <m/>
    <m/>
    <s v="Facebook_Static_Post_ios14_5"/>
    <s v="Facebook"/>
    <x v="8"/>
    <s v=" DTC"/>
    <d v="2021-05-30T00:00:00"/>
    <x v="1"/>
    <s v="Post"/>
    <n v="0"/>
  </r>
  <r>
    <s v="Media"/>
    <s v="Incremental"/>
    <m/>
    <m/>
    <s v="Facebook_Static_Post_ios14_5"/>
    <s v="Facebook"/>
    <x v="8"/>
    <s v=" DTC"/>
    <d v="2021-05-31T00:00:00"/>
    <x v="1"/>
    <s v="Post"/>
    <n v="0"/>
  </r>
  <r>
    <s v="Media"/>
    <s v="Incremental"/>
    <m/>
    <m/>
    <s v="Facebook_Static_Post_ios14_5"/>
    <s v="Facebook"/>
    <x v="8"/>
    <s v=" DTC"/>
    <d v="2021-06-01T00:00:00"/>
    <x v="1"/>
    <s v="Post"/>
    <n v="0"/>
  </r>
  <r>
    <s v="Media"/>
    <s v="Incremental"/>
    <m/>
    <m/>
    <s v="Facebook_Static_Post_ios14_5"/>
    <s v="Facebook"/>
    <x v="8"/>
    <s v=" DTC"/>
    <d v="2021-06-02T00:00:00"/>
    <x v="1"/>
    <s v="Post"/>
    <n v="0"/>
  </r>
  <r>
    <s v="Media"/>
    <s v="Incremental"/>
    <m/>
    <m/>
    <s v="Facebook_Static_Post_ios14_5"/>
    <s v="Facebook"/>
    <x v="8"/>
    <s v=" DTC"/>
    <d v="2021-06-03T00:00:00"/>
    <x v="1"/>
    <s v="Post"/>
    <n v="0"/>
  </r>
  <r>
    <s v="Media"/>
    <s v="Incremental"/>
    <m/>
    <m/>
    <s v="Facebook_Static_Post_ios14_5"/>
    <s v="Facebook"/>
    <x v="8"/>
    <s v=" DTC"/>
    <d v="2021-06-04T00:00:00"/>
    <x v="1"/>
    <s v="Post"/>
    <n v="0"/>
  </r>
  <r>
    <s v="Media"/>
    <s v="Incremental"/>
    <m/>
    <m/>
    <s v="Facebook_Static_Post_ios14_5"/>
    <s v="Facebook"/>
    <x v="8"/>
    <s v=" DTC"/>
    <d v="2021-06-05T00:00:00"/>
    <x v="1"/>
    <s v="Post"/>
    <n v="0"/>
  </r>
  <r>
    <s v="Media"/>
    <s v="Incremental"/>
    <m/>
    <m/>
    <s v="Facebook_Static_Post_ios14_5"/>
    <s v="Facebook"/>
    <x v="8"/>
    <s v=" DTC"/>
    <d v="2021-06-06T00:00:00"/>
    <x v="1"/>
    <s v="Post"/>
    <n v="0"/>
  </r>
  <r>
    <s v="Media"/>
    <s v="Incremental"/>
    <m/>
    <m/>
    <s v="Facebook_Static_Post_ios14_5"/>
    <s v="Facebook"/>
    <x v="8"/>
    <s v=" DTC"/>
    <d v="2021-06-07T00:00:00"/>
    <x v="1"/>
    <s v="Post"/>
    <n v="0"/>
  </r>
  <r>
    <s v="Media"/>
    <s v="Incremental"/>
    <m/>
    <m/>
    <s v="Facebook_Static_Post_ios14_5"/>
    <s v="Facebook"/>
    <x v="8"/>
    <s v=" DTC"/>
    <d v="2021-06-08T00:00:00"/>
    <x v="1"/>
    <s v="Post"/>
    <n v="0"/>
  </r>
  <r>
    <s v="Media"/>
    <s v="Incremental"/>
    <m/>
    <m/>
    <s v="Facebook_Static_Post_ios14_5"/>
    <s v="Facebook"/>
    <x v="8"/>
    <s v=" DTC"/>
    <d v="2021-06-09T00:00:00"/>
    <x v="1"/>
    <s v="Post"/>
    <n v="0"/>
  </r>
  <r>
    <s v="Media"/>
    <s v="Incremental"/>
    <m/>
    <m/>
    <s v="Facebook_Static_Post_ios14_5"/>
    <s v="Facebook"/>
    <x v="8"/>
    <s v=" DTC"/>
    <d v="2021-06-10T00:00:00"/>
    <x v="1"/>
    <s v="Post"/>
    <n v="0"/>
  </r>
  <r>
    <s v="Media"/>
    <s v="Incremental"/>
    <m/>
    <m/>
    <s v="Facebook_Static_Post_ios14_5"/>
    <s v="Facebook"/>
    <x v="8"/>
    <s v=" DTC"/>
    <d v="2021-06-11T00:00:00"/>
    <x v="1"/>
    <s v="Post"/>
    <n v="0"/>
  </r>
  <r>
    <s v="Media"/>
    <s v="Incremental"/>
    <m/>
    <m/>
    <s v="Facebook_Static_Post_ios14_5"/>
    <s v="Facebook"/>
    <x v="8"/>
    <s v=" DTC"/>
    <d v="2021-06-12T00:00:00"/>
    <x v="1"/>
    <s v="Post"/>
    <n v="0"/>
  </r>
  <r>
    <s v="Media"/>
    <s v="Incremental"/>
    <m/>
    <m/>
    <s v="Facebook_Static_Post_ios14_5"/>
    <s v="Facebook"/>
    <x v="8"/>
    <s v=" DTC"/>
    <d v="2021-06-13T00:00:00"/>
    <x v="1"/>
    <s v="Post"/>
    <n v="0"/>
  </r>
  <r>
    <s v="Media"/>
    <s v="Incremental"/>
    <m/>
    <m/>
    <s v="Facebook_Static_Post_ios14_5"/>
    <s v="Facebook"/>
    <x v="8"/>
    <s v=" DTC"/>
    <d v="2021-06-14T00:00:00"/>
    <x v="1"/>
    <s v="Post"/>
    <n v="0"/>
  </r>
  <r>
    <s v="Media"/>
    <s v="Incremental"/>
    <m/>
    <m/>
    <s v="Facebook_Static_Post_ios14_5"/>
    <s v="Facebook"/>
    <x v="8"/>
    <s v=" DTC"/>
    <d v="2021-06-15T00:00:00"/>
    <x v="1"/>
    <s v="Post"/>
    <n v="0"/>
  </r>
  <r>
    <s v="Media"/>
    <s v="Incremental"/>
    <m/>
    <m/>
    <s v="Facebook_Static_Post_ios14_5"/>
    <s v="Facebook"/>
    <x v="8"/>
    <s v=" DTC"/>
    <d v="2021-06-16T00:00:00"/>
    <x v="1"/>
    <s v="Post"/>
    <n v="0"/>
  </r>
  <r>
    <s v="Media"/>
    <s v="Incremental"/>
    <m/>
    <m/>
    <s v="Facebook_Static_Post_ios14_5"/>
    <s v="Facebook"/>
    <x v="8"/>
    <s v=" DTC"/>
    <d v="2021-06-17T00:00:00"/>
    <x v="1"/>
    <s v="Post"/>
    <n v="0"/>
  </r>
  <r>
    <s v="Media"/>
    <s v="Incremental"/>
    <m/>
    <m/>
    <s v="Facebook_Static_Post_ios14_5"/>
    <s v="Facebook"/>
    <x v="8"/>
    <s v=" DTC"/>
    <d v="2021-06-18T00:00:00"/>
    <x v="1"/>
    <s v="Post"/>
    <n v="0"/>
  </r>
  <r>
    <s v="Media"/>
    <s v="Incremental"/>
    <m/>
    <m/>
    <s v="Facebook_Static_Post_ios14_5"/>
    <s v="Facebook"/>
    <x v="8"/>
    <s v=" DTC"/>
    <d v="2021-06-19T00:00:00"/>
    <x v="1"/>
    <s v="Post"/>
    <n v="0"/>
  </r>
  <r>
    <s v="Media"/>
    <s v="Incremental"/>
    <m/>
    <m/>
    <s v="Facebook_Static_Post_ios14_5"/>
    <s v="Facebook"/>
    <x v="8"/>
    <s v=" DTC"/>
    <d v="2021-06-20T00:00:00"/>
    <x v="1"/>
    <s v="Post"/>
    <n v="0"/>
  </r>
  <r>
    <s v="Media"/>
    <s v="Incremental"/>
    <m/>
    <m/>
    <s v="Facebook_Static_Post_ios14_5"/>
    <s v="Facebook"/>
    <x v="8"/>
    <s v=" DTC"/>
    <d v="2021-06-21T00:00:00"/>
    <x v="1"/>
    <s v="Post"/>
    <n v="0"/>
  </r>
  <r>
    <s v="Media"/>
    <s v="Incremental"/>
    <m/>
    <m/>
    <s v="Facebook_Static_Post_ios14_5"/>
    <s v="Facebook"/>
    <x v="8"/>
    <s v=" DTC"/>
    <d v="2021-06-22T00:00:00"/>
    <x v="1"/>
    <s v="Post"/>
    <n v="0"/>
  </r>
  <r>
    <s v="Media"/>
    <s v="Incremental"/>
    <m/>
    <m/>
    <s v="Facebook_Static_Post_ios14_5"/>
    <s v="Facebook"/>
    <x v="8"/>
    <s v=" DTC"/>
    <d v="2021-06-23T00:00:00"/>
    <x v="1"/>
    <n v="0"/>
    <n v="0"/>
  </r>
  <r>
    <s v="Media"/>
    <s v="Incremental"/>
    <m/>
    <m/>
    <s v="Facebook_Static_Post_ios14_5"/>
    <s v="Facebook"/>
    <x v="8"/>
    <s v=" DTC"/>
    <d v="2021-06-24T00:00:00"/>
    <x v="1"/>
    <n v="0"/>
    <n v="0"/>
  </r>
  <r>
    <s v="Media"/>
    <s v="Incremental"/>
    <m/>
    <m/>
    <s v="Facebook_Static_Post_ios14_5"/>
    <s v="Facebook"/>
    <x v="8"/>
    <s v=" DTC"/>
    <d v="2021-06-25T00:00:00"/>
    <x v="1"/>
    <n v="0"/>
    <n v="0"/>
  </r>
  <r>
    <s v="Media"/>
    <s v="Incremental"/>
    <m/>
    <m/>
    <s v="Facebook_Static_Post_ios14_5"/>
    <s v="Facebook"/>
    <x v="8"/>
    <s v=" DTC"/>
    <d v="2021-06-26T00:00:00"/>
    <x v="1"/>
    <n v="0"/>
    <n v="0"/>
  </r>
  <r>
    <s v="Media"/>
    <s v="Incremental"/>
    <m/>
    <m/>
    <s v="Facebook_Static_Post_ios14_5"/>
    <s v="Facebook"/>
    <x v="8"/>
    <s v=" DTC"/>
    <d v="2021-06-27T00:00:00"/>
    <x v="1"/>
    <n v="0"/>
    <n v="0"/>
  </r>
  <r>
    <s v="Media"/>
    <s v="Incremental"/>
    <m/>
    <m/>
    <s v="Facebook_Static_Post_ios14_5"/>
    <s v="Facebook"/>
    <x v="8"/>
    <s v=" DTC"/>
    <d v="2021-06-28T00:00:00"/>
    <x v="1"/>
    <n v="0"/>
    <n v="0"/>
  </r>
  <r>
    <s v="Media"/>
    <s v="Incremental"/>
    <m/>
    <m/>
    <s v="Facebook_Static_Post_ios14_5"/>
    <s v="Facebook"/>
    <x v="8"/>
    <s v=" DTC"/>
    <d v="2021-06-29T00:00:00"/>
    <x v="1"/>
    <n v="0"/>
    <n v="0"/>
  </r>
  <r>
    <s v="Media"/>
    <s v="Incremental"/>
    <m/>
    <m/>
    <s v="Facebook_Static_Post_ios14_5"/>
    <s v="Facebook"/>
    <x v="8"/>
    <s v=" DTC"/>
    <d v="2021-06-30T00:00:00"/>
    <x v="1"/>
    <n v="0"/>
    <n v="0"/>
  </r>
  <r>
    <s v="Media"/>
    <s v="Incremental"/>
    <m/>
    <m/>
    <s v="Facebook_Static_Post_ios14_5"/>
    <s v="Facebook"/>
    <x v="8"/>
    <s v=" DTC"/>
    <d v="2021-07-01T00:00:00"/>
    <x v="1"/>
    <n v="0"/>
    <n v="0"/>
  </r>
  <r>
    <s v="Media"/>
    <s v="Incremental"/>
    <m/>
    <m/>
    <s v="Facebook_Static_Post_ios14_5"/>
    <s v="Facebook"/>
    <x v="8"/>
    <s v=" DTC"/>
    <d v="2021-07-02T00:00:00"/>
    <x v="1"/>
    <n v="0"/>
    <n v="0"/>
  </r>
  <r>
    <s v="Media"/>
    <s v="Incremental"/>
    <m/>
    <m/>
    <s v="Facebook_Static_Post_ios14_5"/>
    <s v="Facebook"/>
    <x v="8"/>
    <s v=" DTC"/>
    <d v="2021-07-03T00:00:00"/>
    <x v="1"/>
    <n v="0"/>
    <n v="0"/>
  </r>
  <r>
    <s v="Media"/>
    <s v="Incremental"/>
    <m/>
    <m/>
    <s v="Facebook_Static_Post_ios14_5"/>
    <s v="Facebook"/>
    <x v="8"/>
    <s v=" DTC"/>
    <d v="2021-07-04T00:00:00"/>
    <x v="1"/>
    <n v="0"/>
    <n v="0"/>
  </r>
  <r>
    <s v="Media"/>
    <s v="Incremental"/>
    <m/>
    <m/>
    <s v="Facebook_Static_Post_ios14_5"/>
    <s v="Facebook"/>
    <x v="8"/>
    <s v=" DTC"/>
    <d v="2021-07-05T00:00:00"/>
    <x v="1"/>
    <n v="0"/>
    <n v="0"/>
  </r>
  <r>
    <s v="Media"/>
    <s v="Incremental"/>
    <m/>
    <m/>
    <s v="Facebook_Static_Post_ios14_5"/>
    <s v="Facebook"/>
    <x v="8"/>
    <s v=" DTC"/>
    <d v="2021-07-06T00:00:00"/>
    <x v="1"/>
    <n v="0"/>
    <n v="0"/>
  </r>
  <r>
    <s v="Media"/>
    <s v="Incremental"/>
    <m/>
    <m/>
    <s v="Facebook_Static_Post_ios14_5"/>
    <s v="Facebook"/>
    <x v="8"/>
    <s v=" DTC"/>
    <d v="2021-07-07T00:00:00"/>
    <x v="1"/>
    <n v="0"/>
    <n v="1.3499999999999999E-5"/>
  </r>
  <r>
    <s v="Media"/>
    <s v="Incremental"/>
    <m/>
    <m/>
    <s v="Facebook_Static_Post_ios14_5"/>
    <s v="Facebook"/>
    <x v="8"/>
    <s v=" DTC"/>
    <d v="2021-07-08T00:00:00"/>
    <x v="1"/>
    <n v="0"/>
    <n v="7.9080000000000003E-4"/>
  </r>
  <r>
    <s v="Media"/>
    <s v="Incremental"/>
    <m/>
    <m/>
    <s v="Facebook_Static_Post_ios14_5"/>
    <s v="Facebook"/>
    <x v="8"/>
    <s v=" DTC"/>
    <d v="2021-07-09T00:00:00"/>
    <x v="1"/>
    <n v="0"/>
    <n v="8.6309000000000004E-3"/>
  </r>
  <r>
    <s v="Media"/>
    <s v="Incremental"/>
    <m/>
    <m/>
    <s v="Facebook_Static_Post_ios14_5"/>
    <s v="Facebook"/>
    <x v="8"/>
    <s v=" DTC"/>
    <d v="2021-07-10T00:00:00"/>
    <x v="1"/>
    <n v="0"/>
    <n v="4.69305E-2"/>
  </r>
  <r>
    <s v="Media"/>
    <s v="Incremental"/>
    <m/>
    <m/>
    <s v="Facebook_Static_Post_ios14_5"/>
    <s v="Facebook"/>
    <x v="8"/>
    <s v=" DTC"/>
    <d v="2021-07-11T00:00:00"/>
    <x v="1"/>
    <n v="0"/>
    <n v="0.17181740000000001"/>
  </r>
  <r>
    <s v="Media"/>
    <s v="Incremental"/>
    <m/>
    <m/>
    <s v="Facebook_Static_Post_ios14_5"/>
    <s v="Facebook"/>
    <x v="8"/>
    <s v=" DTC"/>
    <d v="2021-07-12T00:00:00"/>
    <x v="1"/>
    <n v="0"/>
    <n v="0.48717579999999999"/>
  </r>
  <r>
    <s v="Media"/>
    <s v="Incremental"/>
    <m/>
    <m/>
    <s v="Facebook_Static_Post_ios14_5"/>
    <s v="Facebook"/>
    <x v="8"/>
    <s v=" DTC"/>
    <d v="2021-07-13T00:00:00"/>
    <x v="1"/>
    <n v="0"/>
    <n v="1.1559664999999999"/>
  </r>
  <r>
    <s v="Media"/>
    <s v="Incremental"/>
    <m/>
    <m/>
    <s v="Facebook_Static_Post_ios14_5"/>
    <s v="Facebook"/>
    <x v="8"/>
    <s v=" DTC"/>
    <d v="2021-07-14T00:00:00"/>
    <x v="1"/>
    <n v="0"/>
    <n v="2.4063983000000002"/>
  </r>
  <r>
    <s v="Media"/>
    <s v="Incremental"/>
    <m/>
    <m/>
    <s v="Facebook_Static_Post_ios14_5"/>
    <s v="Facebook"/>
    <x v="8"/>
    <s v=" DTC"/>
    <d v="2021-07-15T00:00:00"/>
    <x v="1"/>
    <n v="0"/>
    <n v="4.5326203999999999"/>
  </r>
  <r>
    <s v="Media"/>
    <s v="Incremental"/>
    <m/>
    <m/>
    <s v="Facebook_Static_Post_ios14_5"/>
    <s v="Facebook"/>
    <x v="8"/>
    <s v=" DTC"/>
    <d v="2021-07-16T00:00:00"/>
    <x v="1"/>
    <n v="0"/>
    <n v="7.8903176999999998"/>
  </r>
  <r>
    <s v="Media"/>
    <s v="Incremental"/>
    <m/>
    <m/>
    <s v="Facebook_Static_Post_ios14_5"/>
    <s v="Facebook"/>
    <x v="8"/>
    <s v=" DTC"/>
    <d v="2021-07-17T00:00:00"/>
    <x v="1"/>
    <n v="0"/>
    <n v="12.888004799999999"/>
  </r>
  <r>
    <s v="Media"/>
    <s v="Incremental"/>
    <m/>
    <m/>
    <s v="Facebook_Static_Post_ios14_5"/>
    <s v="Facebook"/>
    <x v="8"/>
    <s v=" DTC"/>
    <d v="2021-07-18T00:00:00"/>
    <x v="1"/>
    <n v="0"/>
    <n v="19.975023100000001"/>
  </r>
  <r>
    <s v="Media"/>
    <s v="Incremental"/>
    <m/>
    <m/>
    <s v="Facebook_Static_Post_ios14_5"/>
    <s v="Facebook"/>
    <x v="8"/>
    <s v=" DTC"/>
    <d v="2021-07-19T00:00:00"/>
    <x v="1"/>
    <n v="0"/>
    <n v="29.6275625"/>
  </r>
  <r>
    <s v="Media"/>
    <s v="Incremental"/>
    <m/>
    <m/>
    <s v="Facebook_Static_Post_ios14_5"/>
    <s v="Facebook"/>
    <x v="8"/>
    <s v=" DTC"/>
    <d v="2021-07-20T00:00:00"/>
    <x v="1"/>
    <n v="0"/>
    <n v="42.335395200000001"/>
  </r>
  <r>
    <s v="Media"/>
    <s v="Incremental"/>
    <m/>
    <m/>
    <s v="Facebook_Static_Post_ios14_5"/>
    <s v="Facebook"/>
    <x v="8"/>
    <s v=" DTC"/>
    <d v="2021-07-21T00:00:00"/>
    <x v="1"/>
    <n v="0"/>
    <n v="58.593743199999999"/>
  </r>
  <r>
    <s v="Media"/>
    <s v="Incremental"/>
    <m/>
    <m/>
    <s v="Facebook_Static_Post_ios14_5"/>
    <s v="Facebook"/>
    <x v="8"/>
    <s v=" DTC"/>
    <d v="2021-07-22T00:00:00"/>
    <x v="1"/>
    <n v="0"/>
    <n v="78.904963199999997"/>
  </r>
  <r>
    <s v="Media"/>
    <s v="Incremental"/>
    <m/>
    <m/>
    <s v="Facebook_Static_Post_ios14_5"/>
    <s v="Facebook"/>
    <x v="8"/>
    <s v=" DTC"/>
    <d v="2021-07-23T00:00:00"/>
    <x v="1"/>
    <n v="0"/>
    <n v="103.7941837"/>
  </r>
  <r>
    <s v="Media"/>
    <s v="Incremental"/>
    <m/>
    <m/>
    <s v="Facebook_Static_Post_ios14_5"/>
    <s v="Facebook"/>
    <x v="8"/>
    <s v=" DTC"/>
    <d v="2021-07-24T00:00:00"/>
    <x v="1"/>
    <n v="0"/>
    <n v="133.83986569999999"/>
  </r>
  <r>
    <s v="Media"/>
    <s v="Incremental"/>
    <m/>
    <m/>
    <s v="Facebook_Static_Post_ios14_5"/>
    <s v="Facebook"/>
    <x v="8"/>
    <s v=" DTC"/>
    <d v="2021-07-25T00:00:00"/>
    <x v="1"/>
    <n v="0"/>
    <n v="169.7162261"/>
  </r>
  <r>
    <s v="Media"/>
    <s v="Incremental"/>
    <m/>
    <m/>
    <s v="Facebook_Static_Post_ios14_5"/>
    <s v="Facebook"/>
    <x v="8"/>
    <s v=" DTC"/>
    <d v="2021-07-26T00:00:00"/>
    <x v="1"/>
    <n v="0"/>
    <n v="212.24406479999999"/>
  </r>
  <r>
    <s v="Media"/>
    <s v="Incremental"/>
    <m/>
    <m/>
    <s v="Facebook_Static_Post_ios14_5"/>
    <s v="Facebook"/>
    <x v="8"/>
    <s v=" DTC"/>
    <d v="2021-07-27T00:00:00"/>
    <x v="1"/>
    <n v="0"/>
    <n v="262.44667670000001"/>
  </r>
  <r>
    <s v="Media"/>
    <s v="Incremental"/>
    <m/>
    <m/>
    <s v="Facebook_Static_Post_ios14_5"/>
    <s v="Facebook"/>
    <x v="8"/>
    <s v=" DTC"/>
    <d v="2021-07-28T00:00:00"/>
    <x v="1"/>
    <n v="0"/>
    <n v="321.6066581"/>
  </r>
  <r>
    <s v="Media"/>
    <s v="Incremental"/>
    <m/>
    <m/>
    <s v="Facebook_Static_Post_ios14_5"/>
    <s v="Facebook"/>
    <x v="8"/>
    <s v=" DTC"/>
    <d v="2021-07-29T00:00:00"/>
    <x v="1"/>
    <n v="0"/>
    <n v="391.31806260000002"/>
  </r>
  <r>
    <s v="Media"/>
    <s v="Incremental"/>
    <m/>
    <m/>
    <s v="Facebook_Static_Post_ios14_5"/>
    <s v="Facebook"/>
    <x v="8"/>
    <s v=" DTC"/>
    <d v="2021-07-30T00:00:00"/>
    <x v="1"/>
    <n v="0"/>
    <n v="473.52811989999998"/>
  </r>
  <r>
    <s v="Media"/>
    <s v="Incremental"/>
    <m/>
    <m/>
    <s v="Facebook_Static_Post_ios14_5"/>
    <s v="Facebook"/>
    <x v="8"/>
    <s v=" DTC"/>
    <d v="2021-07-31T00:00:00"/>
    <x v="1"/>
    <n v="0"/>
    <n v="570.56246699999997"/>
  </r>
  <r>
    <s v="Media"/>
    <s v="Incremental"/>
    <m/>
    <m/>
    <s v="Facebook_Static_Post_ios14_5"/>
    <s v="Facebook"/>
    <x v="8"/>
    <s v=" DTC"/>
    <d v="2021-08-01T00:00:00"/>
    <x v="1"/>
    <n v="0"/>
    <n v="685.12824069999999"/>
  </r>
  <r>
    <s v="Media"/>
    <s v="Incremental"/>
    <m/>
    <m/>
    <s v="Facebook_Static_Post_ios14_5"/>
    <s v="Facebook"/>
    <x v="8"/>
    <s v=" DTC"/>
    <d v="2021-08-02T00:00:00"/>
    <x v="1"/>
    <n v="0"/>
    <n v="820.29408390000003"/>
  </r>
  <r>
    <s v="Media"/>
    <s v="Incremental"/>
    <m/>
    <m/>
    <s v="Facebook_Static_Post_ios14_5"/>
    <s v="Facebook"/>
    <x v="8"/>
    <s v=" DTC"/>
    <d v="2021-08-03T00:00:00"/>
    <x v="1"/>
    <n v="0"/>
    <n v="542.83291029999998"/>
  </r>
  <r>
    <s v="Media"/>
    <s v="Incremental"/>
    <m/>
    <m/>
    <s v="Facebook_Static_Post_ios14_5"/>
    <s v="Facebook"/>
    <x v="8"/>
    <s v=" DTC"/>
    <d v="2021-08-04T00:00:00"/>
    <x v="1"/>
    <n v="0"/>
    <n v="351.89285169999999"/>
  </r>
  <r>
    <s v="Media"/>
    <s v="Incremental"/>
    <m/>
    <m/>
    <s v="Facebook_Static_Post_ios14_5"/>
    <s v="Facebook"/>
    <x v="8"/>
    <s v=" DTC"/>
    <d v="2021-08-05T00:00:00"/>
    <x v="1"/>
    <n v="0"/>
    <n v="478.91813409999997"/>
  </r>
  <r>
    <s v="Media"/>
    <s v="Incremental"/>
    <m/>
    <m/>
    <s v="Facebook_Static_Post_ios14_5"/>
    <s v="Facebook"/>
    <x v="8"/>
    <s v=" DTC"/>
    <d v="2021-08-06T00:00:00"/>
    <x v="1"/>
    <n v="0"/>
    <n v="638.11805900000002"/>
  </r>
  <r>
    <s v="Media"/>
    <s v="Incremental"/>
    <m/>
    <m/>
    <s v="Facebook_Static_Post_ios14_5"/>
    <s v="Facebook"/>
    <x v="8"/>
    <s v=" DTC"/>
    <d v="2021-08-07T00:00:00"/>
    <x v="1"/>
    <n v="0"/>
    <n v="834.08426829999996"/>
  </r>
  <r>
    <s v="Media"/>
    <s v="Incremental"/>
    <m/>
    <m/>
    <s v="Facebook_Static_Post_ios14_5"/>
    <s v="Facebook"/>
    <x v="8"/>
    <s v=" DTC"/>
    <d v="2021-08-08T00:00:00"/>
    <x v="1"/>
    <n v="0"/>
    <n v="1071.4025681000001"/>
  </r>
  <r>
    <s v="Media"/>
    <s v="Incremental"/>
    <m/>
    <m/>
    <s v="Facebook_Static_Post_ios14_5"/>
    <s v="Facebook"/>
    <x v="8"/>
    <s v=" DTC"/>
    <d v="2021-08-09T00:00:00"/>
    <x v="1"/>
    <n v="0"/>
    <n v="1354.5561081999999"/>
  </r>
  <r>
    <s v="Media"/>
    <s v="Incremental"/>
    <m/>
    <m/>
    <s v="Facebook_Static_Post_ios14_5"/>
    <s v="Facebook"/>
    <x v="8"/>
    <s v=" DTC"/>
    <d v="2021-08-10T00:00:00"/>
    <x v="1"/>
    <n v="0"/>
    <n v="1687.8319027"/>
  </r>
  <r>
    <s v="Media"/>
    <s v="Incremental"/>
    <m/>
    <m/>
    <s v="Facebook_Static_Post_ios14_5"/>
    <s v="Facebook"/>
    <x v="8"/>
    <s v=" DTC"/>
    <d v="2021-08-11T00:00:00"/>
    <x v="1"/>
    <n v="0"/>
    <n v="2075.2336257000002"/>
  </r>
  <r>
    <s v="Media"/>
    <s v="Incremental"/>
    <m/>
    <m/>
    <s v="Facebook_Static_Post_ios14_5"/>
    <s v="Facebook"/>
    <x v="8"/>
    <s v=" DTC"/>
    <d v="2021-08-12T00:00:00"/>
    <x v="1"/>
    <n v="0"/>
    <n v="2520.4023462999999"/>
  </r>
  <r>
    <s v="Media"/>
    <s v="Incremental"/>
    <m/>
    <m/>
    <s v="Facebook_Static_Post_ios14_5"/>
    <s v="Facebook"/>
    <x v="8"/>
    <s v=" DTC"/>
    <d v="2021-08-13T00:00:00"/>
    <x v="1"/>
    <n v="0"/>
    <n v="3026.5468535999998"/>
  </r>
  <r>
    <s v="Media"/>
    <s v="Incremental"/>
    <m/>
    <m/>
    <s v="Facebook_Static_Post_ios14_5"/>
    <s v="Facebook"/>
    <x v="8"/>
    <s v=" DTC"/>
    <d v="2021-08-14T00:00:00"/>
    <x v="1"/>
    <n v="0"/>
    <n v="3435.3222341999999"/>
  </r>
  <r>
    <s v="Media"/>
    <s v="Incremental"/>
    <m/>
    <m/>
    <s v="Facebook_Static_Post_ios14_5"/>
    <s v="Facebook"/>
    <x v="8"/>
    <s v=" DTC"/>
    <d v="2021-08-15T00:00:00"/>
    <x v="1"/>
    <n v="0"/>
    <n v="3669.5840391000002"/>
  </r>
  <r>
    <s v="Media"/>
    <s v="Incremental"/>
    <m/>
    <m/>
    <s v="Facebook_Static_Post_ios14_5"/>
    <s v="Facebook"/>
    <x v="8"/>
    <s v=" DTC"/>
    <d v="2021-08-16T00:00:00"/>
    <x v="1"/>
    <n v="0"/>
    <n v="3809.3800566"/>
  </r>
  <r>
    <s v="Media"/>
    <s v="Incremental"/>
    <m/>
    <m/>
    <s v="Facebook_Static_Post_ios14_5"/>
    <s v="Facebook"/>
    <x v="8"/>
    <s v=" DTC"/>
    <d v="2021-08-17T00:00:00"/>
    <x v="1"/>
    <n v="0"/>
    <n v="3638.7109790999998"/>
  </r>
  <r>
    <s v="Media"/>
    <s v="Incremental"/>
    <m/>
    <m/>
    <s v="Facebook_Static_Post_ios14_5"/>
    <s v="Facebook"/>
    <x v="8"/>
    <s v=" DTC"/>
    <d v="2021-08-18T00:00:00"/>
    <x v="1"/>
    <n v="0"/>
    <n v="3556.0616651"/>
  </r>
  <r>
    <s v="Media"/>
    <s v="Incremental"/>
    <m/>
    <m/>
    <s v="Facebook_Static_Post_ios14_5"/>
    <s v="Facebook"/>
    <x v="8"/>
    <s v=" DTC"/>
    <d v="2021-08-19T00:00:00"/>
    <x v="1"/>
    <n v="0"/>
    <n v="3512.8086585000001"/>
  </r>
  <r>
    <s v="Media"/>
    <s v="Incremental"/>
    <m/>
    <m/>
    <s v="Facebook_Static_Post_ios14_5"/>
    <s v="Facebook"/>
    <x v="8"/>
    <s v=" DTC"/>
    <d v="2021-08-20T00:00:00"/>
    <x v="1"/>
    <n v="0"/>
    <n v="3244.9836945000002"/>
  </r>
  <r>
    <s v="Media"/>
    <s v="Incremental"/>
    <m/>
    <m/>
    <s v="Facebook_Static_Post_ios14_5"/>
    <s v="Facebook"/>
    <x v="8"/>
    <s v=" DTC"/>
    <d v="2021-08-21T00:00:00"/>
    <x v="1"/>
    <n v="0"/>
    <n v="2967.4975915999999"/>
  </r>
  <r>
    <s v="Media"/>
    <s v="Incremental"/>
    <m/>
    <m/>
    <s v="Facebook_Static_Post_ios14_5"/>
    <s v="Facebook"/>
    <x v="8"/>
    <s v=" DTC"/>
    <d v="2021-08-22T00:00:00"/>
    <x v="1"/>
    <n v="0"/>
    <n v="2597.8350257000002"/>
  </r>
  <r>
    <s v="Media"/>
    <s v="Incremental"/>
    <m/>
    <m/>
    <s v="Facebook_Static_Post_ios14_5"/>
    <s v="Facebook"/>
    <x v="8"/>
    <s v=" DTC"/>
    <d v="2021-08-23T00:00:00"/>
    <x v="1"/>
    <n v="0"/>
    <n v="2389.3504993000001"/>
  </r>
  <r>
    <s v="Media"/>
    <s v="Incremental"/>
    <m/>
    <m/>
    <s v="Facebook_Static_Post_ios14_5"/>
    <s v="Facebook"/>
    <x v="8"/>
    <s v=" DTC"/>
    <d v="2021-08-24T00:00:00"/>
    <x v="1"/>
    <n v="0"/>
    <n v="2099.3859253999999"/>
  </r>
  <r>
    <s v="Media"/>
    <s v="Incremental"/>
    <m/>
    <m/>
    <s v="Facebook_Static_Post_ios14_5"/>
    <s v="Facebook"/>
    <x v="8"/>
    <s v=" DTC"/>
    <d v="2021-08-25T00:00:00"/>
    <x v="1"/>
    <n v="0"/>
    <n v="2082.8199417999999"/>
  </r>
  <r>
    <s v="Media"/>
    <s v="Incremental"/>
    <m/>
    <m/>
    <s v="Facebook_Static_Post_ios14_5"/>
    <s v="Facebook"/>
    <x v="8"/>
    <s v=" DTC"/>
    <d v="2021-08-26T00:00:00"/>
    <x v="1"/>
    <n v="0"/>
    <n v="2231.3297121999999"/>
  </r>
  <r>
    <s v="Media"/>
    <s v="Incremental"/>
    <m/>
    <m/>
    <s v="Facebook_Static_Post_ios14_5"/>
    <s v="Facebook"/>
    <x v="8"/>
    <s v=" DTC"/>
    <d v="2021-08-27T00:00:00"/>
    <x v="1"/>
    <n v="0"/>
    <n v="2218.686674"/>
  </r>
  <r>
    <s v="Media"/>
    <s v="Incremental"/>
    <m/>
    <m/>
    <s v="Facebook_Static_Post_ios14_5"/>
    <s v="Facebook"/>
    <x v="8"/>
    <s v=" DTC"/>
    <d v="2021-08-28T00:00:00"/>
    <x v="1"/>
    <n v="0"/>
    <n v="1951.5822370000001"/>
  </r>
  <r>
    <s v="Media"/>
    <s v="Incremental"/>
    <m/>
    <m/>
    <s v="Facebook_Static_Post_ios14_5"/>
    <s v="Facebook"/>
    <x v="8"/>
    <s v=" DTC"/>
    <d v="2021-08-29T00:00:00"/>
    <x v="1"/>
    <n v="0"/>
    <n v="1663.5151186000001"/>
  </r>
  <r>
    <s v="Media"/>
    <s v="Incremental"/>
    <m/>
    <m/>
    <s v="Facebook_Static_Post_ios14_5"/>
    <s v="Facebook"/>
    <x v="8"/>
    <s v=" DTC"/>
    <d v="2021-08-30T00:00:00"/>
    <x v="1"/>
    <n v="0"/>
    <n v="1684.8926864"/>
  </r>
  <r>
    <s v="Media"/>
    <s v="Incremental"/>
    <m/>
    <m/>
    <s v="Facebook_Static_Post_ios14_5"/>
    <s v="Facebook"/>
    <x v="8"/>
    <s v=" DTC"/>
    <d v="2021-08-31T00:00:00"/>
    <x v="1"/>
    <n v="0"/>
    <n v="1796.4875602"/>
  </r>
  <r>
    <s v="Media"/>
    <s v="Incremental"/>
    <m/>
    <m/>
    <s v="Facebook_Static_Post_ios14_5"/>
    <s v="Facebook"/>
    <x v="8"/>
    <s v=" DTC"/>
    <d v="2021-09-01T00:00:00"/>
    <x v="1"/>
    <n v="0"/>
    <n v="1815.4510859"/>
  </r>
  <r>
    <s v="Media"/>
    <s v="Incremental"/>
    <m/>
    <m/>
    <s v="Facebook_Static_Post_ios14_5"/>
    <s v="Facebook"/>
    <x v="8"/>
    <s v=" DTC"/>
    <d v="2021-09-02T00:00:00"/>
    <x v="1"/>
    <n v="0"/>
    <n v="1870.9877399"/>
  </r>
  <r>
    <s v="Media"/>
    <s v="Incremental"/>
    <m/>
    <m/>
    <s v="Facebook_Static_Post_ios14_5"/>
    <s v="Facebook"/>
    <x v="8"/>
    <s v=" DTC"/>
    <d v="2021-09-03T00:00:00"/>
    <x v="1"/>
    <n v="0"/>
    <n v="1838.4583866999999"/>
  </r>
  <r>
    <s v="Media"/>
    <s v="Incremental"/>
    <m/>
    <m/>
    <s v="Facebook_Static_Post_ios14_5"/>
    <s v="Facebook"/>
    <x v="8"/>
    <s v=" DTC"/>
    <d v="2021-09-04T00:00:00"/>
    <x v="1"/>
    <n v="0"/>
    <n v="1829.9691330999999"/>
  </r>
  <r>
    <s v="Media"/>
    <s v="Incremental"/>
    <m/>
    <m/>
    <s v="Facebook_Static_Post_ios14_5"/>
    <s v="Facebook"/>
    <x v="8"/>
    <s v=" DTC"/>
    <d v="2021-09-05T00:00:00"/>
    <x v="1"/>
    <n v="0"/>
    <n v="1869.3513361"/>
  </r>
  <r>
    <s v="Media"/>
    <s v="Incremental"/>
    <m/>
    <m/>
    <s v="Facebook_Static_Post_ios14_5"/>
    <s v="Facebook"/>
    <x v="8"/>
    <s v=" DTC"/>
    <d v="2021-09-06T00:00:00"/>
    <x v="1"/>
    <n v="0"/>
    <n v="1982.1695173999999"/>
  </r>
  <r>
    <s v="Media"/>
    <s v="Incremental"/>
    <m/>
    <m/>
    <s v="Facebook_Static_Post_ios14_5"/>
    <s v="Facebook"/>
    <x v="8"/>
    <s v=" DTC"/>
    <d v="2021-09-07T00:00:00"/>
    <x v="1"/>
    <n v="0"/>
    <n v="2060.1241534000001"/>
  </r>
  <r>
    <s v="Media"/>
    <s v="Incremental"/>
    <m/>
    <m/>
    <s v="Facebook_Static_Post_ios14_5"/>
    <s v="Facebook"/>
    <x v="8"/>
    <s v=" DTC"/>
    <d v="2021-09-08T00:00:00"/>
    <x v="1"/>
    <n v="0"/>
    <n v="2058.5280954"/>
  </r>
  <r>
    <s v="Media"/>
    <s v="Incremental"/>
    <m/>
    <m/>
    <s v="Facebook_Static_Post_ios14_5"/>
    <s v="Facebook"/>
    <x v="8"/>
    <s v=" DTC"/>
    <d v="2021-09-09T00:00:00"/>
    <x v="1"/>
    <n v="0"/>
    <n v="2122.0876538000002"/>
  </r>
  <r>
    <s v="Media"/>
    <s v="Incremental"/>
    <m/>
    <m/>
    <s v="Facebook_Static_Post_ios14_5"/>
    <s v="Facebook"/>
    <x v="8"/>
    <s v=" DTC"/>
    <d v="2021-09-10T00:00:00"/>
    <x v="1"/>
    <n v="0"/>
    <n v="2253.6635718000002"/>
  </r>
  <r>
    <s v="Media"/>
    <s v="Incremental"/>
    <m/>
    <m/>
    <s v="Facebook_Static_Post_ios14_5"/>
    <s v="Facebook"/>
    <x v="8"/>
    <s v=" DTC"/>
    <d v="2021-09-11T00:00:00"/>
    <x v="1"/>
    <n v="0"/>
    <n v="2409.2317014"/>
  </r>
  <r>
    <s v="Media"/>
    <s v="Incremental"/>
    <m/>
    <m/>
    <s v="Facebook_Static_Post_ios14_5"/>
    <s v="Facebook"/>
    <x v="8"/>
    <s v=" DTC"/>
    <d v="2021-09-12T00:00:00"/>
    <x v="1"/>
    <n v="0"/>
    <n v="2611.798796"/>
  </r>
  <r>
    <s v="Media"/>
    <s v="Incremental"/>
    <m/>
    <m/>
    <s v="Facebook_Static_Post_ios14_5"/>
    <s v="Facebook"/>
    <x v="8"/>
    <s v=" DTC"/>
    <d v="2021-09-13T00:00:00"/>
    <x v="1"/>
    <n v="0"/>
    <n v="2778.0291077000002"/>
  </r>
  <r>
    <s v="Media"/>
    <s v="Incremental"/>
    <m/>
    <m/>
    <s v="Facebook_Static_Post_ios14_5"/>
    <s v="Facebook"/>
    <x v="8"/>
    <s v=" DTC"/>
    <d v="2021-09-14T00:00:00"/>
    <x v="1"/>
    <n v="0"/>
    <n v="2997.1315651999998"/>
  </r>
  <r>
    <s v="Media"/>
    <s v="Incremental"/>
    <m/>
    <m/>
    <s v="Facebook_Static_Post_ios14_5"/>
    <s v="Facebook"/>
    <x v="8"/>
    <s v=" DTC"/>
    <d v="2021-09-15T00:00:00"/>
    <x v="1"/>
    <n v="0"/>
    <n v="3314.1439647000002"/>
  </r>
  <r>
    <s v="Media"/>
    <s v="Incremental"/>
    <m/>
    <m/>
    <s v="Facebook_Static_Post_ios14_5"/>
    <s v="Facebook"/>
    <x v="8"/>
    <s v=" DTC"/>
    <d v="2021-09-16T00:00:00"/>
    <x v="1"/>
    <n v="0"/>
    <n v="3765.6294195"/>
  </r>
  <r>
    <s v="Media"/>
    <s v="Incremental"/>
    <m/>
    <m/>
    <s v="Facebook_Static_Post_ios14_5"/>
    <s v="Facebook"/>
    <x v="8"/>
    <s v=" DTC"/>
    <d v="2021-09-17T00:00:00"/>
    <x v="1"/>
    <n v="0"/>
    <n v="4275.9538782999998"/>
  </r>
  <r>
    <s v="Media"/>
    <s v="Incremental"/>
    <m/>
    <m/>
    <s v="Facebook_Static_Post_ios14_5"/>
    <s v="Facebook"/>
    <x v="8"/>
    <s v=" DTC"/>
    <d v="2021-09-18T00:00:00"/>
    <x v="1"/>
    <n v="0"/>
    <n v="4693.4594414000003"/>
  </r>
  <r>
    <s v="Media"/>
    <s v="Incremental"/>
    <m/>
    <m/>
    <s v="Facebook_Static_Post_ios14_5"/>
    <s v="Facebook"/>
    <x v="8"/>
    <s v=" DTC"/>
    <d v="2021-09-19T00:00:00"/>
    <x v="1"/>
    <n v="0"/>
    <n v="5226.0958600000004"/>
  </r>
  <r>
    <s v="Media"/>
    <s v="Incremental"/>
    <m/>
    <m/>
    <s v="Facebook_Static_Post_ios14_5"/>
    <s v="Facebook"/>
    <x v="8"/>
    <s v=" DTC"/>
    <d v="2021-09-20T00:00:00"/>
    <x v="1"/>
    <n v="0"/>
    <n v="5717.4007826999996"/>
  </r>
  <r>
    <s v="Media"/>
    <s v="Incremental"/>
    <m/>
    <m/>
    <s v="Facebook_Static_Post_ios14_5"/>
    <s v="Facebook"/>
    <x v="8"/>
    <s v=" DTC"/>
    <d v="2021-09-21T00:00:00"/>
    <x v="1"/>
    <n v="0"/>
    <n v="6022.4423264999996"/>
  </r>
  <r>
    <s v="Media"/>
    <s v="Incremental"/>
    <m/>
    <m/>
    <s v="Facebook_Static_Post_ios14_5"/>
    <s v="Facebook"/>
    <x v="8"/>
    <s v=" DTC"/>
    <d v="2021-09-22T00:00:00"/>
    <x v="1"/>
    <n v="0"/>
    <n v="6235.2923687000002"/>
  </r>
  <r>
    <s v="Media"/>
    <s v="Incremental"/>
    <m/>
    <m/>
    <s v="Facebook_Static_Post_ios14_5"/>
    <s v="Facebook"/>
    <x v="8"/>
    <s v=" DTC"/>
    <d v="2021-09-23T00:00:00"/>
    <x v="1"/>
    <n v="0"/>
    <n v="6268.5790331999997"/>
  </r>
  <r>
    <s v="Media"/>
    <s v="Incremental"/>
    <m/>
    <m/>
    <s v="Facebook_Static_Post_ios14_5"/>
    <s v="Facebook"/>
    <x v="8"/>
    <s v=" DTC"/>
    <d v="2021-09-24T00:00:00"/>
    <x v="1"/>
    <n v="0"/>
    <n v="6324.7221374999999"/>
  </r>
  <r>
    <s v="Media"/>
    <s v="Incremental"/>
    <m/>
    <m/>
    <s v="Facebook_Static_Post_ios14_5"/>
    <s v="Facebook"/>
    <x v="8"/>
    <s v=" DTC"/>
    <d v="2021-09-25T00:00:00"/>
    <x v="1"/>
    <n v="0"/>
    <n v="6615.0755287000002"/>
  </r>
  <r>
    <s v="Media"/>
    <s v="Incremental"/>
    <m/>
    <m/>
    <s v="Facebook_Static_Post_ios14_5"/>
    <s v="Facebook"/>
    <x v="8"/>
    <s v=" DTC"/>
    <d v="2021-09-26T00:00:00"/>
    <x v="1"/>
    <n v="0"/>
    <n v="6864.5484268"/>
  </r>
  <r>
    <s v="Media"/>
    <s v="Incremental"/>
    <m/>
    <m/>
    <s v="Facebook_Static_Post_ios14_5"/>
    <s v="Facebook"/>
    <x v="8"/>
    <s v=" DTC"/>
    <d v="2021-09-27T00:00:00"/>
    <x v="1"/>
    <n v="0"/>
    <n v="7112.3619422000002"/>
  </r>
  <r>
    <s v="Media"/>
    <s v="Incremental"/>
    <m/>
    <m/>
    <s v="Facebook_Static_Post_ios14_5"/>
    <s v="Facebook"/>
    <x v="8"/>
    <s v=" DTC"/>
    <d v="2021-09-28T00:00:00"/>
    <x v="1"/>
    <n v="0"/>
    <n v="7493.4751655"/>
  </r>
  <r>
    <s v="Media"/>
    <s v="Incremental"/>
    <m/>
    <m/>
    <s v="Facebook_Static_Post_ios14_5"/>
    <s v="Facebook"/>
    <x v="8"/>
    <s v=" DTC"/>
    <d v="2021-09-29T00:00:00"/>
    <x v="1"/>
    <n v="0"/>
    <n v="7757.3705344"/>
  </r>
  <r>
    <s v="Media"/>
    <s v="Incremental"/>
    <m/>
    <m/>
    <s v="Facebook_Static_Post_ios14_5"/>
    <s v="Facebook"/>
    <x v="8"/>
    <s v=" DTC"/>
    <d v="2021-09-30T00:00:00"/>
    <x v="1"/>
    <n v="0"/>
    <n v="7960.5362641000002"/>
  </r>
  <r>
    <s v="Media"/>
    <s v="Incremental"/>
    <m/>
    <m/>
    <s v="Google_Post_ios14_5"/>
    <s v="Google"/>
    <x v="9"/>
    <s v=" DTC"/>
    <d v="2021-03-01T00:00:00"/>
    <x v="0"/>
    <s v="Pre"/>
    <n v="0"/>
  </r>
  <r>
    <s v="Media"/>
    <s v="Incremental"/>
    <m/>
    <m/>
    <s v="Google_Post_ios14_5"/>
    <s v="Google"/>
    <x v="9"/>
    <s v=" DTC"/>
    <d v="2021-03-02T00:00:00"/>
    <x v="0"/>
    <s v="Pre"/>
    <n v="0"/>
  </r>
  <r>
    <s v="Media"/>
    <s v="Incremental"/>
    <m/>
    <m/>
    <s v="Google_Post_ios14_5"/>
    <s v="Google"/>
    <x v="9"/>
    <s v=" DTC"/>
    <d v="2021-03-03T00:00:00"/>
    <x v="0"/>
    <s v="Pre"/>
    <n v="0"/>
  </r>
  <r>
    <s v="Media"/>
    <s v="Incremental"/>
    <m/>
    <m/>
    <s v="Google_Post_ios14_5"/>
    <s v="Google"/>
    <x v="9"/>
    <s v=" DTC"/>
    <d v="2021-03-04T00:00:00"/>
    <x v="0"/>
    <s v="Pre"/>
    <n v="0"/>
  </r>
  <r>
    <s v="Media"/>
    <s v="Incremental"/>
    <m/>
    <m/>
    <s v="Google_Post_ios14_5"/>
    <s v="Google"/>
    <x v="9"/>
    <s v=" DTC"/>
    <d v="2021-03-05T00:00:00"/>
    <x v="0"/>
    <s v="Pre"/>
    <n v="0"/>
  </r>
  <r>
    <s v="Media"/>
    <s v="Incremental"/>
    <m/>
    <m/>
    <s v="Google_Post_ios14_5"/>
    <s v="Google"/>
    <x v="9"/>
    <s v=" DTC"/>
    <d v="2021-03-06T00:00:00"/>
    <x v="0"/>
    <s v="Pre"/>
    <n v="0"/>
  </r>
  <r>
    <s v="Media"/>
    <s v="Incremental"/>
    <m/>
    <m/>
    <s v="Google_Post_ios14_5"/>
    <s v="Google"/>
    <x v="9"/>
    <s v=" DTC"/>
    <d v="2021-03-07T00:00:00"/>
    <x v="0"/>
    <s v="Pre"/>
    <n v="0"/>
  </r>
  <r>
    <s v="Media"/>
    <s v="Incremental"/>
    <m/>
    <m/>
    <s v="Google_Post_ios14_5"/>
    <s v="Google"/>
    <x v="9"/>
    <s v=" DTC"/>
    <d v="2021-03-08T00:00:00"/>
    <x v="0"/>
    <s v="Pre"/>
    <n v="0"/>
  </r>
  <r>
    <s v="Media"/>
    <s v="Incremental"/>
    <m/>
    <m/>
    <s v="Google_Post_ios14_5"/>
    <s v="Google"/>
    <x v="9"/>
    <s v=" DTC"/>
    <d v="2021-03-09T00:00:00"/>
    <x v="0"/>
    <s v="Pre"/>
    <n v="0"/>
  </r>
  <r>
    <s v="Media"/>
    <s v="Incremental"/>
    <m/>
    <m/>
    <s v="Google_Post_ios14_5"/>
    <s v="Google"/>
    <x v="9"/>
    <s v=" DTC"/>
    <d v="2021-03-10T00:00:00"/>
    <x v="0"/>
    <s v="Pre"/>
    <n v="0"/>
  </r>
  <r>
    <s v="Media"/>
    <s v="Incremental"/>
    <m/>
    <m/>
    <s v="Google_Post_ios14_5"/>
    <s v="Google"/>
    <x v="9"/>
    <s v=" DTC"/>
    <d v="2021-03-11T00:00:00"/>
    <x v="0"/>
    <s v="Pre"/>
    <n v="0"/>
  </r>
  <r>
    <s v="Media"/>
    <s v="Incremental"/>
    <m/>
    <m/>
    <s v="Google_Post_ios14_5"/>
    <s v="Google"/>
    <x v="9"/>
    <s v=" DTC"/>
    <d v="2021-03-12T00:00:00"/>
    <x v="0"/>
    <s v="Pre"/>
    <n v="0"/>
  </r>
  <r>
    <s v="Media"/>
    <s v="Incremental"/>
    <m/>
    <m/>
    <s v="Google_Post_ios14_5"/>
    <s v="Google"/>
    <x v="9"/>
    <s v=" DTC"/>
    <d v="2021-03-13T00:00:00"/>
    <x v="0"/>
    <s v="Pre"/>
    <n v="0"/>
  </r>
  <r>
    <s v="Media"/>
    <s v="Incremental"/>
    <m/>
    <m/>
    <s v="Google_Post_ios14_5"/>
    <s v="Google"/>
    <x v="9"/>
    <s v=" DTC"/>
    <d v="2021-03-14T00:00:00"/>
    <x v="0"/>
    <s v="Pre"/>
    <n v="0"/>
  </r>
  <r>
    <s v="Media"/>
    <s v="Incremental"/>
    <m/>
    <m/>
    <s v="Google_Post_ios14_5"/>
    <s v="Google"/>
    <x v="9"/>
    <s v=" DTC"/>
    <d v="2021-03-15T00:00:00"/>
    <x v="0"/>
    <s v="Pre"/>
    <n v="0"/>
  </r>
  <r>
    <s v="Media"/>
    <s v="Incremental"/>
    <m/>
    <m/>
    <s v="Google_Post_ios14_5"/>
    <s v="Google"/>
    <x v="9"/>
    <s v=" DTC"/>
    <d v="2021-03-16T00:00:00"/>
    <x v="0"/>
    <s v="Pre"/>
    <n v="0"/>
  </r>
  <r>
    <s v="Media"/>
    <s v="Incremental"/>
    <m/>
    <m/>
    <s v="Google_Post_ios14_5"/>
    <s v="Google"/>
    <x v="9"/>
    <s v=" DTC"/>
    <d v="2021-03-17T00:00:00"/>
    <x v="0"/>
    <s v="Pre"/>
    <n v="0"/>
  </r>
  <r>
    <s v="Media"/>
    <s v="Incremental"/>
    <m/>
    <m/>
    <s v="Google_Post_ios14_5"/>
    <s v="Google"/>
    <x v="9"/>
    <s v=" DTC"/>
    <d v="2021-03-18T00:00:00"/>
    <x v="0"/>
    <s v="Pre"/>
    <n v="0"/>
  </r>
  <r>
    <s v="Media"/>
    <s v="Incremental"/>
    <m/>
    <m/>
    <s v="Google_Post_ios14_5"/>
    <s v="Google"/>
    <x v="9"/>
    <s v=" DTC"/>
    <d v="2021-03-19T00:00:00"/>
    <x v="0"/>
    <s v="Pre"/>
    <n v="0"/>
  </r>
  <r>
    <s v="Media"/>
    <s v="Incremental"/>
    <m/>
    <m/>
    <s v="Google_Post_ios14_5"/>
    <s v="Google"/>
    <x v="9"/>
    <s v=" DTC"/>
    <d v="2021-03-20T00:00:00"/>
    <x v="0"/>
    <s v="Pre"/>
    <n v="0"/>
  </r>
  <r>
    <s v="Media"/>
    <s v="Incremental"/>
    <m/>
    <m/>
    <s v="Google_Post_ios14_5"/>
    <s v="Google"/>
    <x v="9"/>
    <s v=" DTC"/>
    <d v="2021-03-21T00:00:00"/>
    <x v="0"/>
    <s v="Pre"/>
    <n v="0"/>
  </r>
  <r>
    <s v="Media"/>
    <s v="Incremental"/>
    <m/>
    <m/>
    <s v="Google_Post_ios14_5"/>
    <s v="Google"/>
    <x v="9"/>
    <s v=" DTC"/>
    <d v="2021-03-22T00:00:00"/>
    <x v="0"/>
    <s v="Pre"/>
    <n v="0"/>
  </r>
  <r>
    <s v="Media"/>
    <s v="Incremental"/>
    <m/>
    <m/>
    <s v="Google_Post_ios14_5"/>
    <s v="Google"/>
    <x v="9"/>
    <s v=" DTC"/>
    <d v="2021-03-23T00:00:00"/>
    <x v="0"/>
    <s v="Pre"/>
    <n v="0"/>
  </r>
  <r>
    <s v="Media"/>
    <s v="Incremental"/>
    <m/>
    <m/>
    <s v="Google_Post_ios14_5"/>
    <s v="Google"/>
    <x v="9"/>
    <s v=" DTC"/>
    <d v="2021-03-24T00:00:00"/>
    <x v="0"/>
    <s v="Pre"/>
    <n v="0"/>
  </r>
  <r>
    <s v="Media"/>
    <s v="Incremental"/>
    <m/>
    <m/>
    <s v="Google_Post_ios14_5"/>
    <s v="Google"/>
    <x v="9"/>
    <s v=" DTC"/>
    <d v="2021-03-25T00:00:00"/>
    <x v="0"/>
    <s v="Pre"/>
    <n v="0"/>
  </r>
  <r>
    <s v="Media"/>
    <s v="Incremental"/>
    <m/>
    <m/>
    <s v="Google_Post_ios14_5"/>
    <s v="Google"/>
    <x v="9"/>
    <s v=" DTC"/>
    <d v="2021-03-26T00:00:00"/>
    <x v="0"/>
    <s v="Pre"/>
    <n v="0"/>
  </r>
  <r>
    <s v="Media"/>
    <s v="Incremental"/>
    <m/>
    <m/>
    <s v="Google_Post_ios14_5"/>
    <s v="Google"/>
    <x v="9"/>
    <s v=" DTC"/>
    <d v="2021-03-27T00:00:00"/>
    <x v="0"/>
    <s v="Pre"/>
    <n v="0"/>
  </r>
  <r>
    <s v="Media"/>
    <s v="Incremental"/>
    <m/>
    <m/>
    <s v="Google_Post_ios14_5"/>
    <s v="Google"/>
    <x v="9"/>
    <s v=" DTC"/>
    <d v="2021-03-28T00:00:00"/>
    <x v="0"/>
    <s v="Pre"/>
    <n v="0"/>
  </r>
  <r>
    <s v="Media"/>
    <s v="Incremental"/>
    <m/>
    <m/>
    <s v="Google_Post_ios14_5"/>
    <s v="Google"/>
    <x v="9"/>
    <s v=" DTC"/>
    <d v="2021-03-29T00:00:00"/>
    <x v="0"/>
    <s v="Pre"/>
    <n v="0"/>
  </r>
  <r>
    <s v="Media"/>
    <s v="Incremental"/>
    <m/>
    <m/>
    <s v="Google_Post_ios14_5"/>
    <s v="Google"/>
    <x v="9"/>
    <s v=" DTC"/>
    <d v="2021-03-30T00:00:00"/>
    <x v="0"/>
    <s v="Pre"/>
    <n v="0"/>
  </r>
  <r>
    <s v="Media"/>
    <s v="Incremental"/>
    <m/>
    <m/>
    <s v="Google_Post_ios14_5"/>
    <s v="Google"/>
    <x v="9"/>
    <s v=" DTC"/>
    <d v="2021-03-31T00:00:00"/>
    <x v="0"/>
    <s v="Pre"/>
    <n v="0"/>
  </r>
  <r>
    <s v="Media"/>
    <s v="Incremental"/>
    <m/>
    <m/>
    <s v="Google_Post_ios14_5"/>
    <s v="Google"/>
    <x v="9"/>
    <s v=" DTC"/>
    <d v="2021-04-01T00:00:00"/>
    <x v="0"/>
    <s v="Pre"/>
    <n v="0"/>
  </r>
  <r>
    <s v="Media"/>
    <s v="Incremental"/>
    <m/>
    <m/>
    <s v="Google_Post_ios14_5"/>
    <s v="Google"/>
    <x v="9"/>
    <s v=" DTC"/>
    <d v="2021-04-02T00:00:00"/>
    <x v="0"/>
    <s v="Pre"/>
    <n v="0"/>
  </r>
  <r>
    <s v="Media"/>
    <s v="Incremental"/>
    <m/>
    <m/>
    <s v="Google_Post_ios14_5"/>
    <s v="Google"/>
    <x v="9"/>
    <s v=" DTC"/>
    <d v="2021-04-03T00:00:00"/>
    <x v="0"/>
    <s v="Pre"/>
    <n v="0"/>
  </r>
  <r>
    <s v="Media"/>
    <s v="Incremental"/>
    <m/>
    <m/>
    <s v="Google_Post_ios14_5"/>
    <s v="Google"/>
    <x v="9"/>
    <s v=" DTC"/>
    <d v="2021-04-04T00:00:00"/>
    <x v="0"/>
    <s v="Pre"/>
    <n v="0"/>
  </r>
  <r>
    <s v="Media"/>
    <s v="Incremental"/>
    <m/>
    <m/>
    <s v="Google_Post_ios14_5"/>
    <s v="Google"/>
    <x v="9"/>
    <s v=" DTC"/>
    <d v="2021-04-05T00:00:00"/>
    <x v="0"/>
    <s v="Pre"/>
    <n v="0"/>
  </r>
  <r>
    <s v="Media"/>
    <s v="Incremental"/>
    <m/>
    <m/>
    <s v="Google_Post_ios14_5"/>
    <s v="Google"/>
    <x v="9"/>
    <s v=" DTC"/>
    <d v="2021-04-06T00:00:00"/>
    <x v="0"/>
    <s v="Pre"/>
    <n v="0"/>
  </r>
  <r>
    <s v="Media"/>
    <s v="Incremental"/>
    <m/>
    <m/>
    <s v="Google_Post_ios14_5"/>
    <s v="Google"/>
    <x v="9"/>
    <s v=" DTC"/>
    <d v="2021-04-07T00:00:00"/>
    <x v="0"/>
    <s v="Pre"/>
    <n v="0"/>
  </r>
  <r>
    <s v="Media"/>
    <s v="Incremental"/>
    <m/>
    <m/>
    <s v="Google_Post_ios14_5"/>
    <s v="Google"/>
    <x v="9"/>
    <s v=" DTC"/>
    <d v="2021-04-08T00:00:00"/>
    <x v="0"/>
    <s v="Pre"/>
    <n v="0"/>
  </r>
  <r>
    <s v="Media"/>
    <s v="Incremental"/>
    <m/>
    <m/>
    <s v="Google_Post_ios14_5"/>
    <s v="Google"/>
    <x v="9"/>
    <s v=" DTC"/>
    <d v="2021-04-09T00:00:00"/>
    <x v="0"/>
    <s v="Pre"/>
    <n v="0"/>
  </r>
  <r>
    <s v="Media"/>
    <s v="Incremental"/>
    <m/>
    <m/>
    <s v="Google_Post_ios14_5"/>
    <s v="Google"/>
    <x v="9"/>
    <s v=" DTC"/>
    <d v="2021-04-10T00:00:00"/>
    <x v="0"/>
    <s v="Pre"/>
    <n v="0"/>
  </r>
  <r>
    <s v="Media"/>
    <s v="Incremental"/>
    <m/>
    <m/>
    <s v="Google_Post_ios14_5"/>
    <s v="Google"/>
    <x v="9"/>
    <s v=" DTC"/>
    <d v="2021-04-11T00:00:00"/>
    <x v="0"/>
    <s v="Pre"/>
    <n v="0"/>
  </r>
  <r>
    <s v="Media"/>
    <s v="Incremental"/>
    <m/>
    <m/>
    <s v="Google_Post_ios14_5"/>
    <s v="Google"/>
    <x v="9"/>
    <s v=" DTC"/>
    <d v="2021-04-12T00:00:00"/>
    <x v="0"/>
    <s v="Pre"/>
    <n v="0"/>
  </r>
  <r>
    <s v="Media"/>
    <s v="Incremental"/>
    <m/>
    <m/>
    <s v="Google_Post_ios14_5"/>
    <s v="Google"/>
    <x v="9"/>
    <s v=" DTC"/>
    <d v="2021-04-13T00:00:00"/>
    <x v="0"/>
    <s v="Pre"/>
    <n v="0"/>
  </r>
  <r>
    <s v="Media"/>
    <s v="Incremental"/>
    <m/>
    <m/>
    <s v="Google_Post_ios14_5"/>
    <s v="Google"/>
    <x v="9"/>
    <s v=" DTC"/>
    <d v="2021-04-14T00:00:00"/>
    <x v="0"/>
    <s v="Pre"/>
    <n v="0"/>
  </r>
  <r>
    <s v="Media"/>
    <s v="Incremental"/>
    <m/>
    <m/>
    <s v="Google_Post_ios14_5"/>
    <s v="Google"/>
    <x v="9"/>
    <s v=" DTC"/>
    <d v="2021-04-15T00:00:00"/>
    <x v="0"/>
    <s v="Pre"/>
    <n v="0"/>
  </r>
  <r>
    <s v="Media"/>
    <s v="Incremental"/>
    <m/>
    <m/>
    <s v="Google_Post_ios14_5"/>
    <s v="Google"/>
    <x v="9"/>
    <s v=" DTC"/>
    <d v="2021-04-16T00:00:00"/>
    <x v="0"/>
    <s v="Pre"/>
    <n v="0"/>
  </r>
  <r>
    <s v="Media"/>
    <s v="Incremental"/>
    <m/>
    <m/>
    <s v="Google_Post_ios14_5"/>
    <s v="Google"/>
    <x v="9"/>
    <s v=" DTC"/>
    <d v="2021-04-17T00:00:00"/>
    <x v="0"/>
    <s v="Pre"/>
    <n v="0"/>
  </r>
  <r>
    <s v="Media"/>
    <s v="Incremental"/>
    <m/>
    <m/>
    <s v="Google_Post_ios14_5"/>
    <s v="Google"/>
    <x v="9"/>
    <s v=" DTC"/>
    <d v="2021-04-18T00:00:00"/>
    <x v="0"/>
    <s v="Pre"/>
    <n v="0"/>
  </r>
  <r>
    <s v="Media"/>
    <s v="Incremental"/>
    <m/>
    <m/>
    <s v="Google_Post_ios14_5"/>
    <s v="Google"/>
    <x v="9"/>
    <s v=" DTC"/>
    <d v="2021-04-19T00:00:00"/>
    <x v="0"/>
    <s v="Pre"/>
    <n v="0"/>
  </r>
  <r>
    <s v="Media"/>
    <s v="Incremental"/>
    <m/>
    <m/>
    <s v="Google_Post_ios14_5"/>
    <s v="Google"/>
    <x v="9"/>
    <s v=" DTC"/>
    <d v="2021-04-20T00:00:00"/>
    <x v="0"/>
    <s v="Pre"/>
    <n v="0"/>
  </r>
  <r>
    <s v="Media"/>
    <s v="Incremental"/>
    <m/>
    <m/>
    <s v="Google_Post_ios14_5"/>
    <s v="Google"/>
    <x v="9"/>
    <s v=" DTC"/>
    <d v="2021-04-21T00:00:00"/>
    <x v="0"/>
    <s v="Pre"/>
    <n v="0"/>
  </r>
  <r>
    <s v="Media"/>
    <s v="Incremental"/>
    <m/>
    <m/>
    <s v="Google_Post_ios14_5"/>
    <s v="Google"/>
    <x v="9"/>
    <s v=" DTC"/>
    <d v="2021-04-22T00:00:00"/>
    <x v="0"/>
    <s v="Pre"/>
    <n v="0"/>
  </r>
  <r>
    <s v="Media"/>
    <s v="Incremental"/>
    <m/>
    <m/>
    <s v="Google_Post_ios14_5"/>
    <s v="Google"/>
    <x v="9"/>
    <s v=" DTC"/>
    <d v="2021-04-23T00:00:00"/>
    <x v="0"/>
    <s v="Pre"/>
    <n v="0"/>
  </r>
  <r>
    <s v="Media"/>
    <s v="Incremental"/>
    <m/>
    <m/>
    <s v="Google_Post_ios14_5"/>
    <s v="Google"/>
    <x v="9"/>
    <s v=" DTC"/>
    <d v="2021-04-24T00:00:00"/>
    <x v="0"/>
    <s v="Pre"/>
    <n v="0"/>
  </r>
  <r>
    <s v="Media"/>
    <s v="Incremental"/>
    <m/>
    <m/>
    <s v="Google_Post_ios14_5"/>
    <s v="Google"/>
    <x v="9"/>
    <s v=" DTC"/>
    <d v="2021-04-25T00:00:00"/>
    <x v="0"/>
    <s v="Pre"/>
    <n v="0"/>
  </r>
  <r>
    <s v="Media"/>
    <s v="Incremental"/>
    <m/>
    <m/>
    <s v="Google_Post_ios14_5"/>
    <s v="Google"/>
    <x v="9"/>
    <s v=" DTC"/>
    <d v="2021-04-26T00:00:00"/>
    <x v="0"/>
    <s v="Pre"/>
    <n v="0"/>
  </r>
  <r>
    <s v="Media"/>
    <s v="Incremental"/>
    <m/>
    <m/>
    <s v="Google_Post_ios14_5"/>
    <s v="Google"/>
    <x v="9"/>
    <s v=" DTC"/>
    <d v="2021-04-27T00:00:00"/>
    <x v="1"/>
    <s v="Post"/>
    <n v="757.96126660000004"/>
  </r>
  <r>
    <s v="Media"/>
    <s v="Incremental"/>
    <m/>
    <m/>
    <s v="Google_Post_ios14_5"/>
    <s v="Google"/>
    <x v="9"/>
    <s v=" DTC"/>
    <d v="2021-04-28T00:00:00"/>
    <x v="1"/>
    <s v="Post"/>
    <n v="1966.5772328999999"/>
  </r>
  <r>
    <s v="Media"/>
    <s v="Incremental"/>
    <m/>
    <m/>
    <s v="Google_Post_ios14_5"/>
    <s v="Google"/>
    <x v="9"/>
    <s v=" DTC"/>
    <d v="2021-04-29T00:00:00"/>
    <x v="1"/>
    <s v="Post"/>
    <n v="2947.5361290999999"/>
  </r>
  <r>
    <s v="Media"/>
    <s v="Incremental"/>
    <m/>
    <m/>
    <s v="Google_Post_ios14_5"/>
    <s v="Google"/>
    <x v="9"/>
    <s v=" DTC"/>
    <d v="2021-04-30T00:00:00"/>
    <x v="1"/>
    <s v="Post"/>
    <n v="3515.8430173000002"/>
  </r>
  <r>
    <s v="Media"/>
    <s v="Incremental"/>
    <m/>
    <m/>
    <s v="Google_Post_ios14_5"/>
    <s v="Google"/>
    <x v="9"/>
    <s v=" DTC"/>
    <d v="2021-05-01T00:00:00"/>
    <x v="1"/>
    <s v="Post"/>
    <n v="4017.9979088"/>
  </r>
  <r>
    <s v="Media"/>
    <s v="Incremental"/>
    <m/>
    <m/>
    <s v="Google_Post_ios14_5"/>
    <s v="Google"/>
    <x v="9"/>
    <s v=" DTC"/>
    <d v="2021-05-02T00:00:00"/>
    <x v="1"/>
    <s v="Post"/>
    <n v="4570.3100463000001"/>
  </r>
  <r>
    <s v="Media"/>
    <s v="Incremental"/>
    <m/>
    <m/>
    <s v="Google_Post_ios14_5"/>
    <s v="Google"/>
    <x v="9"/>
    <s v=" DTC"/>
    <d v="2021-05-03T00:00:00"/>
    <x v="1"/>
    <s v="Post"/>
    <n v="4994.8050278999999"/>
  </r>
  <r>
    <s v="Media"/>
    <s v="Incremental"/>
    <m/>
    <m/>
    <s v="Google_Post_ios14_5"/>
    <s v="Google"/>
    <x v="9"/>
    <s v=" DTC"/>
    <d v="2021-05-04T00:00:00"/>
    <x v="1"/>
    <s v="Post"/>
    <n v="5305.0705827000002"/>
  </r>
  <r>
    <s v="Media"/>
    <s v="Incremental"/>
    <m/>
    <m/>
    <s v="Google_Post_ios14_5"/>
    <s v="Google"/>
    <x v="9"/>
    <s v=" DTC"/>
    <d v="2021-05-05T00:00:00"/>
    <x v="1"/>
    <s v="Post"/>
    <n v="5495.0934684000003"/>
  </r>
  <r>
    <s v="Media"/>
    <s v="Incremental"/>
    <m/>
    <m/>
    <s v="Google_Post_ios14_5"/>
    <s v="Google"/>
    <x v="9"/>
    <s v=" DTC"/>
    <d v="2021-05-06T00:00:00"/>
    <x v="1"/>
    <s v="Post"/>
    <n v="5556.0690279"/>
  </r>
  <r>
    <s v="Media"/>
    <s v="Incremental"/>
    <m/>
    <m/>
    <s v="Google_Post_ios14_5"/>
    <s v="Google"/>
    <x v="9"/>
    <s v=" DTC"/>
    <d v="2021-05-07T00:00:00"/>
    <x v="1"/>
    <s v="Post"/>
    <n v="5665.2382449999996"/>
  </r>
  <r>
    <s v="Media"/>
    <s v="Incremental"/>
    <m/>
    <m/>
    <s v="Google_Post_ios14_5"/>
    <s v="Google"/>
    <x v="9"/>
    <s v=" DTC"/>
    <d v="2021-05-08T00:00:00"/>
    <x v="1"/>
    <s v="Post"/>
    <n v="5897.3599993999997"/>
  </r>
  <r>
    <s v="Media"/>
    <s v="Incremental"/>
    <m/>
    <m/>
    <s v="Google_Post_ios14_5"/>
    <s v="Google"/>
    <x v="9"/>
    <s v=" DTC"/>
    <d v="2021-05-09T00:00:00"/>
    <x v="1"/>
    <s v="Post"/>
    <n v="5913.0233243000002"/>
  </r>
  <r>
    <s v="Media"/>
    <s v="Incremental"/>
    <m/>
    <m/>
    <s v="Google_Post_ios14_5"/>
    <s v="Google"/>
    <x v="9"/>
    <s v=" DTC"/>
    <d v="2021-05-10T00:00:00"/>
    <x v="1"/>
    <s v="Post"/>
    <n v="5722.2335285999998"/>
  </r>
  <r>
    <s v="Media"/>
    <s v="Incremental"/>
    <m/>
    <m/>
    <s v="Google_Post_ios14_5"/>
    <s v="Google"/>
    <x v="9"/>
    <s v=" DTC"/>
    <d v="2021-05-11T00:00:00"/>
    <x v="1"/>
    <s v="Post"/>
    <n v="5456.2738527000001"/>
  </r>
  <r>
    <s v="Media"/>
    <s v="Incremental"/>
    <m/>
    <m/>
    <s v="Google_Post_ios14_5"/>
    <s v="Google"/>
    <x v="9"/>
    <s v=" DTC"/>
    <d v="2021-05-12T00:00:00"/>
    <x v="1"/>
    <s v="Post"/>
    <n v="5062.3504431000001"/>
  </r>
  <r>
    <s v="Media"/>
    <s v="Incremental"/>
    <m/>
    <m/>
    <s v="Google_Post_ios14_5"/>
    <s v="Google"/>
    <x v="9"/>
    <s v=" DTC"/>
    <d v="2021-05-13T00:00:00"/>
    <x v="1"/>
    <s v="Post"/>
    <n v="4764.9483882000004"/>
  </r>
  <r>
    <s v="Media"/>
    <s v="Incremental"/>
    <m/>
    <m/>
    <s v="Google_Post_ios14_5"/>
    <s v="Google"/>
    <x v="9"/>
    <s v=" DTC"/>
    <d v="2021-05-14T00:00:00"/>
    <x v="1"/>
    <s v="Post"/>
    <n v="4353.7463086999996"/>
  </r>
  <r>
    <s v="Media"/>
    <s v="Incremental"/>
    <m/>
    <m/>
    <s v="Google_Post_ios14_5"/>
    <s v="Google"/>
    <x v="9"/>
    <s v=" DTC"/>
    <d v="2021-05-15T00:00:00"/>
    <x v="1"/>
    <s v="Post"/>
    <n v="4172.7974597000002"/>
  </r>
  <r>
    <s v="Media"/>
    <s v="Incremental"/>
    <m/>
    <m/>
    <s v="Google_Post_ios14_5"/>
    <s v="Google"/>
    <x v="9"/>
    <s v=" DTC"/>
    <d v="2021-05-16T00:00:00"/>
    <x v="1"/>
    <s v="Post"/>
    <n v="4011.7025061999998"/>
  </r>
  <r>
    <s v="Media"/>
    <s v="Incremental"/>
    <m/>
    <m/>
    <s v="Google_Post_ios14_5"/>
    <s v="Google"/>
    <x v="9"/>
    <s v=" DTC"/>
    <d v="2021-05-17T00:00:00"/>
    <x v="1"/>
    <s v="Post"/>
    <n v="3878.9373581"/>
  </r>
  <r>
    <s v="Media"/>
    <s v="Incremental"/>
    <m/>
    <m/>
    <s v="Google_Post_ios14_5"/>
    <s v="Google"/>
    <x v="9"/>
    <s v=" DTC"/>
    <d v="2021-05-18T00:00:00"/>
    <x v="1"/>
    <s v="Post"/>
    <n v="3730.4600657999999"/>
  </r>
  <r>
    <s v="Media"/>
    <s v="Incremental"/>
    <m/>
    <m/>
    <s v="Google_Post_ios14_5"/>
    <s v="Google"/>
    <x v="9"/>
    <s v=" DTC"/>
    <d v="2021-05-19T00:00:00"/>
    <x v="1"/>
    <s v="Post"/>
    <n v="3453.9226474000002"/>
  </r>
  <r>
    <s v="Media"/>
    <s v="Incremental"/>
    <m/>
    <m/>
    <s v="Google_Post_ios14_5"/>
    <s v="Google"/>
    <x v="9"/>
    <s v=" DTC"/>
    <d v="2021-05-20T00:00:00"/>
    <x v="1"/>
    <s v="Post"/>
    <n v="3136.8366053999998"/>
  </r>
  <r>
    <s v="Media"/>
    <s v="Incremental"/>
    <m/>
    <m/>
    <s v="Google_Post_ios14_5"/>
    <s v="Google"/>
    <x v="9"/>
    <s v=" DTC"/>
    <d v="2021-05-21T00:00:00"/>
    <x v="1"/>
    <s v="Post"/>
    <n v="2853.1650476"/>
  </r>
  <r>
    <s v="Media"/>
    <s v="Incremental"/>
    <m/>
    <m/>
    <s v="Google_Post_ios14_5"/>
    <s v="Google"/>
    <x v="9"/>
    <s v=" DTC"/>
    <d v="2021-05-22T00:00:00"/>
    <x v="1"/>
    <s v="Post"/>
    <n v="2648.6203888"/>
  </r>
  <r>
    <s v="Media"/>
    <s v="Incremental"/>
    <m/>
    <m/>
    <s v="Google_Post_ios14_5"/>
    <s v="Google"/>
    <x v="9"/>
    <s v=" DTC"/>
    <d v="2021-05-23T00:00:00"/>
    <x v="1"/>
    <s v="Post"/>
    <n v="2513.8532974999998"/>
  </r>
  <r>
    <s v="Media"/>
    <s v="Incremental"/>
    <m/>
    <m/>
    <s v="Google_Post_ios14_5"/>
    <s v="Google"/>
    <x v="9"/>
    <s v=" DTC"/>
    <d v="2021-05-24T00:00:00"/>
    <x v="1"/>
    <s v="Post"/>
    <n v="2448.2568916999999"/>
  </r>
  <r>
    <s v="Media"/>
    <s v="Incremental"/>
    <m/>
    <m/>
    <s v="Google_Post_ios14_5"/>
    <s v="Google"/>
    <x v="9"/>
    <s v=" DTC"/>
    <d v="2021-05-25T00:00:00"/>
    <x v="1"/>
    <s v="Post"/>
    <n v="2282.3825621000001"/>
  </r>
  <r>
    <s v="Media"/>
    <s v="Incremental"/>
    <m/>
    <m/>
    <s v="Google_Post_ios14_5"/>
    <s v="Google"/>
    <x v="9"/>
    <s v=" DTC"/>
    <d v="2021-05-26T00:00:00"/>
    <x v="1"/>
    <s v="Post"/>
    <n v="2179.9548608"/>
  </r>
  <r>
    <s v="Media"/>
    <s v="Incremental"/>
    <m/>
    <m/>
    <s v="Google_Post_ios14_5"/>
    <s v="Google"/>
    <x v="9"/>
    <s v=" DTC"/>
    <d v="2021-05-27T00:00:00"/>
    <x v="1"/>
    <s v="Post"/>
    <n v="2123.7394651999998"/>
  </r>
  <r>
    <s v="Media"/>
    <s v="Incremental"/>
    <m/>
    <m/>
    <s v="Google_Post_ios14_5"/>
    <s v="Google"/>
    <x v="9"/>
    <s v=" DTC"/>
    <d v="2021-05-28T00:00:00"/>
    <x v="1"/>
    <s v="Post"/>
    <n v="2006.0813723000001"/>
  </r>
  <r>
    <s v="Media"/>
    <s v="Incremental"/>
    <m/>
    <m/>
    <s v="Google_Post_ios14_5"/>
    <s v="Google"/>
    <x v="9"/>
    <s v=" DTC"/>
    <d v="2021-05-29T00:00:00"/>
    <x v="1"/>
    <s v="Post"/>
    <n v="1962.9101986999999"/>
  </r>
  <r>
    <s v="Media"/>
    <s v="Incremental"/>
    <m/>
    <m/>
    <s v="Google_Post_ios14_5"/>
    <s v="Google"/>
    <x v="9"/>
    <s v=" DTC"/>
    <d v="2021-05-30T00:00:00"/>
    <x v="1"/>
    <s v="Post"/>
    <n v="1984.6049823999999"/>
  </r>
  <r>
    <s v="Media"/>
    <s v="Incremental"/>
    <m/>
    <m/>
    <s v="Google_Post_ios14_5"/>
    <s v="Google"/>
    <x v="9"/>
    <s v=" DTC"/>
    <d v="2021-05-31T00:00:00"/>
    <x v="1"/>
    <s v="Post"/>
    <n v="2054.7643521"/>
  </r>
  <r>
    <s v="Media"/>
    <s v="Incremental"/>
    <m/>
    <m/>
    <s v="Google_Post_ios14_5"/>
    <s v="Google"/>
    <x v="9"/>
    <s v=" DTC"/>
    <d v="2021-06-01T00:00:00"/>
    <x v="1"/>
    <s v="Post"/>
    <n v="2117.6204014999998"/>
  </r>
  <r>
    <s v="Media"/>
    <s v="Incremental"/>
    <m/>
    <m/>
    <s v="Google_Post_ios14_5"/>
    <s v="Google"/>
    <x v="9"/>
    <s v=" DTC"/>
    <d v="2021-06-02T00:00:00"/>
    <x v="1"/>
    <s v="Post"/>
    <n v="2110.3801521999999"/>
  </r>
  <r>
    <s v="Media"/>
    <s v="Incremental"/>
    <m/>
    <m/>
    <s v="Google_Post_ios14_5"/>
    <s v="Google"/>
    <x v="9"/>
    <s v=" DTC"/>
    <d v="2021-06-03T00:00:00"/>
    <x v="1"/>
    <s v="Post"/>
    <n v="2010.2517519999999"/>
  </r>
  <r>
    <s v="Media"/>
    <s v="Incremental"/>
    <m/>
    <m/>
    <s v="Google_Post_ios14_5"/>
    <s v="Google"/>
    <x v="9"/>
    <s v=" DTC"/>
    <d v="2021-06-04T00:00:00"/>
    <x v="1"/>
    <s v="Post"/>
    <n v="1870.7951754000001"/>
  </r>
  <r>
    <s v="Media"/>
    <s v="Incremental"/>
    <m/>
    <m/>
    <s v="Google_Post_ios14_5"/>
    <s v="Google"/>
    <x v="9"/>
    <s v=" DTC"/>
    <d v="2021-06-05T00:00:00"/>
    <x v="1"/>
    <s v="Post"/>
    <n v="1749.6963564"/>
  </r>
  <r>
    <s v="Media"/>
    <s v="Incremental"/>
    <m/>
    <m/>
    <s v="Google_Post_ios14_5"/>
    <s v="Google"/>
    <x v="9"/>
    <s v=" DTC"/>
    <d v="2021-06-06T00:00:00"/>
    <x v="1"/>
    <s v="Post"/>
    <n v="1733.7343762999999"/>
  </r>
  <r>
    <s v="Media"/>
    <s v="Incremental"/>
    <m/>
    <m/>
    <s v="Google_Post_ios14_5"/>
    <s v="Google"/>
    <x v="9"/>
    <s v=" DTC"/>
    <d v="2021-06-07T00:00:00"/>
    <x v="1"/>
    <s v="Post"/>
    <n v="1849.0875724"/>
  </r>
  <r>
    <s v="Media"/>
    <s v="Incremental"/>
    <m/>
    <m/>
    <s v="Google_Post_ios14_5"/>
    <s v="Google"/>
    <x v="9"/>
    <s v=" DTC"/>
    <d v="2021-06-08T00:00:00"/>
    <x v="1"/>
    <s v="Post"/>
    <n v="1944.8575327999999"/>
  </r>
  <r>
    <s v="Media"/>
    <s v="Incremental"/>
    <m/>
    <m/>
    <s v="Google_Post_ios14_5"/>
    <s v="Google"/>
    <x v="9"/>
    <s v=" DTC"/>
    <d v="2021-06-09T00:00:00"/>
    <x v="1"/>
    <s v="Post"/>
    <n v="1916.9411791"/>
  </r>
  <r>
    <s v="Media"/>
    <s v="Incremental"/>
    <m/>
    <m/>
    <s v="Google_Post_ios14_5"/>
    <s v="Google"/>
    <x v="9"/>
    <s v=" DTC"/>
    <d v="2021-06-10T00:00:00"/>
    <x v="1"/>
    <s v="Post"/>
    <n v="1870.7081611999999"/>
  </r>
  <r>
    <s v="Media"/>
    <s v="Incremental"/>
    <m/>
    <m/>
    <s v="Google_Post_ios14_5"/>
    <s v="Google"/>
    <x v="9"/>
    <s v=" DTC"/>
    <d v="2021-06-11T00:00:00"/>
    <x v="1"/>
    <s v="Post"/>
    <n v="1748.6008756000001"/>
  </r>
  <r>
    <s v="Media"/>
    <s v="Incremental"/>
    <m/>
    <m/>
    <s v="Google_Post_ios14_5"/>
    <s v="Google"/>
    <x v="9"/>
    <s v=" DTC"/>
    <d v="2021-06-12T00:00:00"/>
    <x v="1"/>
    <s v="Post"/>
    <n v="1622.7721675"/>
  </r>
  <r>
    <s v="Media"/>
    <s v="Incremental"/>
    <m/>
    <m/>
    <s v="Google_Post_ios14_5"/>
    <s v="Google"/>
    <x v="9"/>
    <s v=" DTC"/>
    <d v="2021-06-13T00:00:00"/>
    <x v="1"/>
    <s v="Post"/>
    <n v="1499.4997054999999"/>
  </r>
  <r>
    <s v="Media"/>
    <s v="Incremental"/>
    <m/>
    <m/>
    <s v="Google_Post_ios14_5"/>
    <s v="Google"/>
    <x v="9"/>
    <s v=" DTC"/>
    <d v="2021-06-14T00:00:00"/>
    <x v="1"/>
    <s v="Post"/>
    <n v="1346.7629105999999"/>
  </r>
  <r>
    <s v="Media"/>
    <s v="Incremental"/>
    <m/>
    <m/>
    <s v="Google_Post_ios14_5"/>
    <s v="Google"/>
    <x v="9"/>
    <s v=" DTC"/>
    <d v="2021-06-15T00:00:00"/>
    <x v="1"/>
    <s v="Post"/>
    <n v="1187.4921949"/>
  </r>
  <r>
    <s v="Media"/>
    <s v="Incremental"/>
    <m/>
    <m/>
    <s v="Google_Post_ios14_5"/>
    <s v="Google"/>
    <x v="9"/>
    <s v=" DTC"/>
    <d v="2021-06-16T00:00:00"/>
    <x v="1"/>
    <s v="Post"/>
    <n v="1022.0589906"/>
  </r>
  <r>
    <s v="Media"/>
    <s v="Incremental"/>
    <m/>
    <m/>
    <s v="Google_Post_ios14_5"/>
    <s v="Google"/>
    <x v="9"/>
    <s v=" DTC"/>
    <d v="2021-06-17T00:00:00"/>
    <x v="1"/>
    <s v="Post"/>
    <n v="852.65230729999996"/>
  </r>
  <r>
    <s v="Media"/>
    <s v="Incremental"/>
    <m/>
    <m/>
    <s v="Google_Post_ios14_5"/>
    <s v="Google"/>
    <x v="9"/>
    <s v=" DTC"/>
    <d v="2021-06-18T00:00:00"/>
    <x v="1"/>
    <s v="Post"/>
    <n v="690.22709940000004"/>
  </r>
  <r>
    <s v="Media"/>
    <s v="Incremental"/>
    <m/>
    <m/>
    <s v="Google_Post_ios14_5"/>
    <s v="Google"/>
    <x v="9"/>
    <s v=" DTC"/>
    <d v="2021-06-19T00:00:00"/>
    <x v="1"/>
    <s v="Post"/>
    <n v="528.67147150000005"/>
  </r>
  <r>
    <s v="Media"/>
    <s v="Incremental"/>
    <m/>
    <m/>
    <s v="Google_Post_ios14_5"/>
    <s v="Google"/>
    <x v="9"/>
    <s v=" DTC"/>
    <d v="2021-06-20T00:00:00"/>
    <x v="1"/>
    <s v="Post"/>
    <n v="398.50494309999999"/>
  </r>
  <r>
    <s v="Media"/>
    <s v="Incremental"/>
    <m/>
    <m/>
    <s v="Google_Post_ios14_5"/>
    <s v="Google"/>
    <x v="9"/>
    <s v=" DTC"/>
    <d v="2021-06-21T00:00:00"/>
    <x v="1"/>
    <s v="Post"/>
    <n v="305.86173719999999"/>
  </r>
  <r>
    <s v="Media"/>
    <s v="Incremental"/>
    <m/>
    <m/>
    <s v="Google_Post_ios14_5"/>
    <s v="Google"/>
    <x v="9"/>
    <s v=" DTC"/>
    <d v="2021-06-22T00:00:00"/>
    <x v="1"/>
    <s v="Post"/>
    <n v="233.79200990000001"/>
  </r>
  <r>
    <s v="Media"/>
    <s v="Incremental"/>
    <m/>
    <m/>
    <s v="Google_Post_ios14_5"/>
    <s v="Google"/>
    <x v="9"/>
    <s v=" DTC"/>
    <d v="2021-06-23T00:00:00"/>
    <x v="1"/>
    <n v="0"/>
    <n v="191.26970510000001"/>
  </r>
  <r>
    <s v="Media"/>
    <s v="Incremental"/>
    <m/>
    <m/>
    <s v="Google_Post_ios14_5"/>
    <s v="Google"/>
    <x v="9"/>
    <s v=" DTC"/>
    <d v="2021-06-24T00:00:00"/>
    <x v="1"/>
    <n v="0"/>
    <n v="159.66084090000001"/>
  </r>
  <r>
    <s v="Media"/>
    <s v="Incremental"/>
    <m/>
    <m/>
    <s v="Google_Post_ios14_5"/>
    <s v="Google"/>
    <x v="9"/>
    <s v=" DTC"/>
    <d v="2021-06-25T00:00:00"/>
    <x v="1"/>
    <n v="0"/>
    <n v="137.63866920000001"/>
  </r>
  <r>
    <s v="Media"/>
    <s v="Incremental"/>
    <m/>
    <m/>
    <s v="Google_Post_ios14_5"/>
    <s v="Google"/>
    <x v="9"/>
    <s v=" DTC"/>
    <d v="2021-06-26T00:00:00"/>
    <x v="1"/>
    <n v="0"/>
    <n v="125.83162280000001"/>
  </r>
  <r>
    <s v="Media"/>
    <s v="Incremental"/>
    <m/>
    <m/>
    <s v="Google_Post_ios14_5"/>
    <s v="Google"/>
    <x v="9"/>
    <s v=" DTC"/>
    <d v="2021-06-27T00:00:00"/>
    <x v="1"/>
    <n v="0"/>
    <n v="118.7437601"/>
  </r>
  <r>
    <s v="Media"/>
    <s v="Incremental"/>
    <m/>
    <m/>
    <s v="Google_Post_ios14_5"/>
    <s v="Google"/>
    <x v="9"/>
    <s v=" DTC"/>
    <d v="2021-06-28T00:00:00"/>
    <x v="1"/>
    <n v="0"/>
    <n v="119.6868638"/>
  </r>
  <r>
    <s v="Media"/>
    <s v="Incremental"/>
    <m/>
    <m/>
    <s v="Google_Post_ios14_5"/>
    <s v="Google"/>
    <x v="9"/>
    <s v=" DTC"/>
    <d v="2021-06-29T00:00:00"/>
    <x v="1"/>
    <n v="0"/>
    <n v="122.08915039999999"/>
  </r>
  <r>
    <s v="Media"/>
    <s v="Incremental"/>
    <m/>
    <m/>
    <s v="Google_Post_ios14_5"/>
    <s v="Google"/>
    <x v="9"/>
    <s v=" DTC"/>
    <d v="2021-06-30T00:00:00"/>
    <x v="1"/>
    <n v="0"/>
    <n v="124.053518"/>
  </r>
  <r>
    <s v="Media"/>
    <s v="Incremental"/>
    <m/>
    <m/>
    <s v="Google_Post_ios14_5"/>
    <s v="Google"/>
    <x v="9"/>
    <s v=" DTC"/>
    <d v="2021-07-01T00:00:00"/>
    <x v="1"/>
    <n v="0"/>
    <n v="127.88572979999999"/>
  </r>
  <r>
    <s v="Media"/>
    <s v="Incremental"/>
    <m/>
    <m/>
    <s v="Google_Post_ios14_5"/>
    <s v="Google"/>
    <x v="9"/>
    <s v=" DTC"/>
    <d v="2021-07-02T00:00:00"/>
    <x v="1"/>
    <n v="0"/>
    <n v="129.4565341"/>
  </r>
  <r>
    <s v="Media"/>
    <s v="Incremental"/>
    <m/>
    <m/>
    <s v="Google_Post_ios14_5"/>
    <s v="Google"/>
    <x v="9"/>
    <s v=" DTC"/>
    <d v="2021-07-03T00:00:00"/>
    <x v="1"/>
    <n v="0"/>
    <n v="129.31106019999999"/>
  </r>
  <r>
    <s v="Media"/>
    <s v="Incremental"/>
    <m/>
    <m/>
    <s v="Google_Post_ios14_5"/>
    <s v="Google"/>
    <x v="9"/>
    <s v=" DTC"/>
    <d v="2021-07-04T00:00:00"/>
    <x v="1"/>
    <n v="0"/>
    <n v="139.25234660000001"/>
  </r>
  <r>
    <s v="Media"/>
    <s v="Incremental"/>
    <m/>
    <m/>
    <s v="Google_Post_ios14_5"/>
    <s v="Google"/>
    <x v="9"/>
    <s v=" DTC"/>
    <d v="2021-07-05T00:00:00"/>
    <x v="1"/>
    <n v="0"/>
    <n v="156.3697344"/>
  </r>
  <r>
    <s v="Media"/>
    <s v="Incremental"/>
    <m/>
    <m/>
    <s v="Google_Post_ios14_5"/>
    <s v="Google"/>
    <x v="9"/>
    <s v=" DTC"/>
    <d v="2021-07-06T00:00:00"/>
    <x v="1"/>
    <n v="0"/>
    <n v="191.73092120000001"/>
  </r>
  <r>
    <s v="Media"/>
    <s v="Incremental"/>
    <m/>
    <m/>
    <s v="Google_Post_ios14_5"/>
    <s v="Google"/>
    <x v="9"/>
    <s v=" DTC"/>
    <d v="2021-07-07T00:00:00"/>
    <x v="1"/>
    <n v="0"/>
    <n v="227.63562719999999"/>
  </r>
  <r>
    <s v="Media"/>
    <s v="Incremental"/>
    <m/>
    <m/>
    <s v="Google_Post_ios14_5"/>
    <s v="Google"/>
    <x v="9"/>
    <s v=" DTC"/>
    <d v="2021-07-08T00:00:00"/>
    <x v="1"/>
    <n v="0"/>
    <n v="265.6171099"/>
  </r>
  <r>
    <s v="Media"/>
    <s v="Incremental"/>
    <m/>
    <m/>
    <s v="Google_Post_ios14_5"/>
    <s v="Google"/>
    <x v="9"/>
    <s v=" DTC"/>
    <d v="2021-07-09T00:00:00"/>
    <x v="1"/>
    <n v="0"/>
    <n v="294.23179160000001"/>
  </r>
  <r>
    <s v="Media"/>
    <s v="Incremental"/>
    <m/>
    <m/>
    <s v="Google_Post_ios14_5"/>
    <s v="Google"/>
    <x v="9"/>
    <s v=" DTC"/>
    <d v="2021-07-10T00:00:00"/>
    <x v="1"/>
    <n v="0"/>
    <n v="307.59521649999999"/>
  </r>
  <r>
    <s v="Media"/>
    <s v="Incremental"/>
    <m/>
    <m/>
    <s v="Google_Post_ios14_5"/>
    <s v="Google"/>
    <x v="9"/>
    <s v=" DTC"/>
    <d v="2021-07-11T00:00:00"/>
    <x v="1"/>
    <n v="0"/>
    <n v="313.91111419999999"/>
  </r>
  <r>
    <s v="Media"/>
    <s v="Incremental"/>
    <m/>
    <m/>
    <s v="Google_Post_ios14_5"/>
    <s v="Google"/>
    <x v="9"/>
    <s v=" DTC"/>
    <d v="2021-07-12T00:00:00"/>
    <x v="1"/>
    <n v="0"/>
    <n v="310.4358818"/>
  </r>
  <r>
    <s v="Media"/>
    <s v="Incremental"/>
    <m/>
    <m/>
    <s v="Google_Post_ios14_5"/>
    <s v="Google"/>
    <x v="9"/>
    <s v=" DTC"/>
    <d v="2021-07-13T00:00:00"/>
    <x v="1"/>
    <n v="0"/>
    <n v="300.30564070000003"/>
  </r>
  <r>
    <s v="Media"/>
    <s v="Incremental"/>
    <m/>
    <m/>
    <s v="Google_Post_ios14_5"/>
    <s v="Google"/>
    <x v="9"/>
    <s v=" DTC"/>
    <d v="2021-07-14T00:00:00"/>
    <x v="1"/>
    <n v="0"/>
    <n v="282.08705300000003"/>
  </r>
  <r>
    <s v="Media"/>
    <s v="Incremental"/>
    <m/>
    <m/>
    <s v="Google_Post_ios14_5"/>
    <s v="Google"/>
    <x v="9"/>
    <s v=" DTC"/>
    <d v="2021-07-15T00:00:00"/>
    <x v="1"/>
    <n v="0"/>
    <n v="262.3017782"/>
  </r>
  <r>
    <s v="Media"/>
    <s v="Incremental"/>
    <m/>
    <m/>
    <s v="Google_Post_ios14_5"/>
    <s v="Google"/>
    <x v="9"/>
    <s v=" DTC"/>
    <d v="2021-07-16T00:00:00"/>
    <x v="1"/>
    <n v="0"/>
    <n v="244.2132532"/>
  </r>
  <r>
    <s v="Media"/>
    <s v="Incremental"/>
    <m/>
    <m/>
    <s v="Google_Post_ios14_5"/>
    <s v="Google"/>
    <x v="9"/>
    <s v=" DTC"/>
    <d v="2021-07-17T00:00:00"/>
    <x v="1"/>
    <n v="0"/>
    <n v="232.15485050000001"/>
  </r>
  <r>
    <s v="Media"/>
    <s v="Incremental"/>
    <m/>
    <m/>
    <s v="Google_Post_ios14_5"/>
    <s v="Google"/>
    <x v="9"/>
    <s v=" DTC"/>
    <d v="2021-07-18T00:00:00"/>
    <x v="1"/>
    <n v="0"/>
    <n v="218.9465543"/>
  </r>
  <r>
    <s v="Media"/>
    <s v="Incremental"/>
    <m/>
    <m/>
    <s v="Google_Post_ios14_5"/>
    <s v="Google"/>
    <x v="9"/>
    <s v=" DTC"/>
    <d v="2021-07-19T00:00:00"/>
    <x v="1"/>
    <n v="0"/>
    <n v="211.52004350000001"/>
  </r>
  <r>
    <s v="Media"/>
    <s v="Incremental"/>
    <m/>
    <m/>
    <s v="Google_Post_ios14_5"/>
    <s v="Google"/>
    <x v="9"/>
    <s v=" DTC"/>
    <d v="2021-07-20T00:00:00"/>
    <x v="1"/>
    <n v="0"/>
    <n v="204.9888086"/>
  </r>
  <r>
    <s v="Media"/>
    <s v="Incremental"/>
    <m/>
    <m/>
    <s v="Google_Post_ios14_5"/>
    <s v="Google"/>
    <x v="9"/>
    <s v=" DTC"/>
    <d v="2021-07-21T00:00:00"/>
    <x v="1"/>
    <n v="0"/>
    <n v="194.88118840000001"/>
  </r>
  <r>
    <s v="Media"/>
    <s v="Incremental"/>
    <m/>
    <m/>
    <s v="Google_Post_ios14_5"/>
    <s v="Google"/>
    <x v="9"/>
    <s v=" DTC"/>
    <d v="2021-07-22T00:00:00"/>
    <x v="1"/>
    <n v="0"/>
    <n v="188.3996898"/>
  </r>
  <r>
    <s v="Media"/>
    <s v="Incremental"/>
    <m/>
    <m/>
    <s v="Google_Post_ios14_5"/>
    <s v="Google"/>
    <x v="9"/>
    <s v=" DTC"/>
    <d v="2021-07-23T00:00:00"/>
    <x v="1"/>
    <n v="0"/>
    <n v="182.81887449999999"/>
  </r>
  <r>
    <s v="Media"/>
    <s v="Incremental"/>
    <m/>
    <m/>
    <s v="Google_Post_ios14_5"/>
    <s v="Google"/>
    <x v="9"/>
    <s v=" DTC"/>
    <d v="2021-07-24T00:00:00"/>
    <x v="1"/>
    <n v="0"/>
    <n v="179.40674229999999"/>
  </r>
  <r>
    <s v="Media"/>
    <s v="Incremental"/>
    <m/>
    <m/>
    <s v="Google_Post_ios14_5"/>
    <s v="Google"/>
    <x v="9"/>
    <s v=" DTC"/>
    <d v="2021-07-25T00:00:00"/>
    <x v="1"/>
    <n v="0"/>
    <n v="223.10033129999999"/>
  </r>
  <r>
    <s v="Media"/>
    <s v="Incremental"/>
    <m/>
    <m/>
    <s v="Google_Post_ios14_5"/>
    <s v="Google"/>
    <x v="9"/>
    <s v=" DTC"/>
    <d v="2021-07-26T00:00:00"/>
    <x v="1"/>
    <n v="0"/>
    <n v="336.3721066"/>
  </r>
  <r>
    <s v="Media"/>
    <s v="Incremental"/>
    <m/>
    <m/>
    <s v="Google_Post_ios14_5"/>
    <s v="Google"/>
    <x v="9"/>
    <s v=" DTC"/>
    <d v="2021-07-27T00:00:00"/>
    <x v="1"/>
    <n v="0"/>
    <n v="465.53504559999999"/>
  </r>
  <r>
    <s v="Media"/>
    <s v="Incremental"/>
    <m/>
    <m/>
    <s v="Google_Post_ios14_5"/>
    <s v="Google"/>
    <x v="9"/>
    <s v=" DTC"/>
    <d v="2021-07-28T00:00:00"/>
    <x v="1"/>
    <n v="0"/>
    <n v="566.49625419999995"/>
  </r>
  <r>
    <s v="Media"/>
    <s v="Incremental"/>
    <m/>
    <m/>
    <s v="Google_Post_ios14_5"/>
    <s v="Google"/>
    <x v="9"/>
    <s v=" DTC"/>
    <d v="2021-07-29T00:00:00"/>
    <x v="1"/>
    <n v="0"/>
    <n v="633.4557059"/>
  </r>
  <r>
    <s v="Media"/>
    <s v="Incremental"/>
    <m/>
    <m/>
    <s v="Google_Post_ios14_5"/>
    <s v="Google"/>
    <x v="9"/>
    <s v=" DTC"/>
    <d v="2021-07-30T00:00:00"/>
    <x v="1"/>
    <n v="0"/>
    <n v="749.91019979999999"/>
  </r>
  <r>
    <s v="Media"/>
    <s v="Incremental"/>
    <m/>
    <m/>
    <s v="Google_Post_ios14_5"/>
    <s v="Google"/>
    <x v="9"/>
    <s v=" DTC"/>
    <d v="2021-07-31T00:00:00"/>
    <x v="1"/>
    <n v="0"/>
    <n v="872.01050669999995"/>
  </r>
  <r>
    <s v="Media"/>
    <s v="Incremental"/>
    <m/>
    <m/>
    <s v="Google_Post_ios14_5"/>
    <s v="Google"/>
    <x v="9"/>
    <s v=" DTC"/>
    <d v="2021-08-01T00:00:00"/>
    <x v="1"/>
    <n v="0"/>
    <n v="977.23532909999994"/>
  </r>
  <r>
    <s v="Media"/>
    <s v="Incremental"/>
    <m/>
    <m/>
    <s v="Google_Post_ios14_5"/>
    <s v="Google"/>
    <x v="9"/>
    <s v=" DTC"/>
    <d v="2021-08-02T00:00:00"/>
    <x v="1"/>
    <n v="0"/>
    <n v="1050.4285617"/>
  </r>
  <r>
    <s v="Media"/>
    <s v="Incremental"/>
    <m/>
    <m/>
    <s v="Google_Post_ios14_5"/>
    <s v="Google"/>
    <x v="9"/>
    <s v=" DTC"/>
    <d v="2021-08-03T00:00:00"/>
    <x v="1"/>
    <n v="0"/>
    <n v="1196.7236445000001"/>
  </r>
  <r>
    <s v="Media"/>
    <s v="Incremental"/>
    <m/>
    <m/>
    <s v="Google_Post_ios14_5"/>
    <s v="Google"/>
    <x v="9"/>
    <s v=" DTC"/>
    <d v="2021-08-04T00:00:00"/>
    <x v="1"/>
    <n v="0"/>
    <n v="1425.5957019"/>
  </r>
  <r>
    <s v="Media"/>
    <s v="Incremental"/>
    <m/>
    <m/>
    <s v="Google_Post_ios14_5"/>
    <s v="Google"/>
    <x v="9"/>
    <s v=" DTC"/>
    <d v="2021-08-05T00:00:00"/>
    <x v="1"/>
    <n v="0"/>
    <n v="1598.6892617000001"/>
  </r>
  <r>
    <s v="Media"/>
    <s v="Incremental"/>
    <m/>
    <m/>
    <s v="Google_Post_ios14_5"/>
    <s v="Google"/>
    <x v="9"/>
    <s v=" DTC"/>
    <d v="2021-08-06T00:00:00"/>
    <x v="1"/>
    <n v="0"/>
    <n v="1654.906438"/>
  </r>
  <r>
    <s v="Media"/>
    <s v="Incremental"/>
    <m/>
    <m/>
    <s v="Google_Post_ios14_5"/>
    <s v="Google"/>
    <x v="9"/>
    <s v=" DTC"/>
    <d v="2021-08-07T00:00:00"/>
    <x v="1"/>
    <n v="0"/>
    <n v="1687.1587626999999"/>
  </r>
  <r>
    <s v="Media"/>
    <s v="Incremental"/>
    <m/>
    <m/>
    <s v="Google_Post_ios14_5"/>
    <s v="Google"/>
    <x v="9"/>
    <s v=" DTC"/>
    <d v="2021-08-08T00:00:00"/>
    <x v="1"/>
    <n v="0"/>
    <n v="1712.8119669"/>
  </r>
  <r>
    <s v="Media"/>
    <s v="Incremental"/>
    <m/>
    <m/>
    <s v="Google_Post_ios14_5"/>
    <s v="Google"/>
    <x v="9"/>
    <s v=" DTC"/>
    <d v="2021-08-09T00:00:00"/>
    <x v="1"/>
    <n v="0"/>
    <n v="1746.65101"/>
  </r>
  <r>
    <s v="Media"/>
    <s v="Incremental"/>
    <m/>
    <m/>
    <s v="Google_Post_ios14_5"/>
    <s v="Google"/>
    <x v="9"/>
    <s v=" DTC"/>
    <d v="2021-08-10T00:00:00"/>
    <x v="1"/>
    <n v="0"/>
    <n v="1708.4533690999999"/>
  </r>
  <r>
    <s v="Media"/>
    <s v="Incremental"/>
    <m/>
    <m/>
    <s v="Google_Post_ios14_5"/>
    <s v="Google"/>
    <x v="9"/>
    <s v=" DTC"/>
    <d v="2021-08-11T00:00:00"/>
    <x v="1"/>
    <n v="0"/>
    <n v="1513.0727124"/>
  </r>
  <r>
    <s v="Media"/>
    <s v="Incremental"/>
    <m/>
    <m/>
    <s v="Google_Post_ios14_5"/>
    <s v="Google"/>
    <x v="9"/>
    <s v=" DTC"/>
    <d v="2021-08-12T00:00:00"/>
    <x v="1"/>
    <n v="0"/>
    <n v="1273.1750182999999"/>
  </r>
  <r>
    <s v="Media"/>
    <s v="Incremental"/>
    <m/>
    <m/>
    <s v="Google_Post_ios14_5"/>
    <s v="Google"/>
    <x v="9"/>
    <s v=" DTC"/>
    <d v="2021-08-13T00:00:00"/>
    <x v="1"/>
    <n v="0"/>
    <n v="1044.1242149"/>
  </r>
  <r>
    <s v="Media"/>
    <s v="Incremental"/>
    <m/>
    <m/>
    <s v="Google_Post_ios14_5"/>
    <s v="Google"/>
    <x v="9"/>
    <s v=" DTC"/>
    <d v="2021-08-14T00:00:00"/>
    <x v="1"/>
    <n v="0"/>
    <n v="836.87096020000001"/>
  </r>
  <r>
    <s v="Media"/>
    <s v="Incremental"/>
    <m/>
    <m/>
    <s v="Google_Post_ios14_5"/>
    <s v="Google"/>
    <x v="9"/>
    <s v=" DTC"/>
    <d v="2021-08-15T00:00:00"/>
    <x v="1"/>
    <n v="0"/>
    <n v="647.1686502"/>
  </r>
  <r>
    <s v="Media"/>
    <s v="Incremental"/>
    <m/>
    <m/>
    <s v="Google_Post_ios14_5"/>
    <s v="Google"/>
    <x v="9"/>
    <s v=" DTC"/>
    <d v="2021-08-16T00:00:00"/>
    <x v="1"/>
    <n v="0"/>
    <n v="485.22315700000001"/>
  </r>
  <r>
    <s v="Media"/>
    <s v="Incremental"/>
    <m/>
    <m/>
    <s v="Google_Post_ios14_5"/>
    <s v="Google"/>
    <x v="9"/>
    <s v=" DTC"/>
    <d v="2021-08-17T00:00:00"/>
    <x v="1"/>
    <n v="0"/>
    <n v="362.15779129999999"/>
  </r>
  <r>
    <s v="Media"/>
    <s v="Incremental"/>
    <m/>
    <m/>
    <s v="Google_Post_ios14_5"/>
    <s v="Google"/>
    <x v="9"/>
    <s v=" DTC"/>
    <d v="2021-08-18T00:00:00"/>
    <x v="1"/>
    <n v="0"/>
    <n v="271.97949199999999"/>
  </r>
  <r>
    <s v="Media"/>
    <s v="Incremental"/>
    <m/>
    <m/>
    <s v="Google_Post_ios14_5"/>
    <s v="Google"/>
    <x v="9"/>
    <s v=" DTC"/>
    <d v="2021-08-19T00:00:00"/>
    <x v="1"/>
    <n v="0"/>
    <n v="197.4290067"/>
  </r>
  <r>
    <s v="Media"/>
    <s v="Incremental"/>
    <m/>
    <m/>
    <s v="Google_Post_ios14_5"/>
    <s v="Google"/>
    <x v="9"/>
    <s v=" DTC"/>
    <d v="2021-08-20T00:00:00"/>
    <x v="1"/>
    <n v="0"/>
    <n v="140.70383949999999"/>
  </r>
  <r>
    <s v="Media"/>
    <s v="Incremental"/>
    <m/>
    <m/>
    <s v="Google_Post_ios14_5"/>
    <s v="Google"/>
    <x v="9"/>
    <s v=" DTC"/>
    <d v="2021-08-21T00:00:00"/>
    <x v="1"/>
    <n v="0"/>
    <n v="90.807321599999995"/>
  </r>
  <r>
    <s v="Media"/>
    <s v="Incremental"/>
    <m/>
    <m/>
    <s v="Google_Post_ios14_5"/>
    <s v="Google"/>
    <x v="9"/>
    <s v=" DTC"/>
    <d v="2021-08-22T00:00:00"/>
    <x v="1"/>
    <n v="0"/>
    <n v="57.587576800000001"/>
  </r>
  <r>
    <s v="Media"/>
    <s v="Incremental"/>
    <m/>
    <m/>
    <s v="Google_Post_ios14_5"/>
    <s v="Google"/>
    <x v="9"/>
    <s v=" DTC"/>
    <d v="2021-08-23T00:00:00"/>
    <x v="1"/>
    <n v="0"/>
    <n v="43.631603800000001"/>
  </r>
  <r>
    <s v="Media"/>
    <s v="Incremental"/>
    <m/>
    <m/>
    <s v="Google_Post_ios14_5"/>
    <s v="Google"/>
    <x v="9"/>
    <s v=" DTC"/>
    <d v="2021-08-24T00:00:00"/>
    <x v="1"/>
    <n v="0"/>
    <n v="31.884516999999999"/>
  </r>
  <r>
    <s v="Media"/>
    <s v="Incremental"/>
    <m/>
    <m/>
    <s v="Google_Post_ios14_5"/>
    <s v="Google"/>
    <x v="9"/>
    <s v=" DTC"/>
    <d v="2021-08-25T00:00:00"/>
    <x v="1"/>
    <n v="0"/>
    <n v="21.932734100000001"/>
  </r>
  <r>
    <s v="Media"/>
    <s v="Incremental"/>
    <m/>
    <m/>
    <s v="Google_Post_ios14_5"/>
    <s v="Google"/>
    <x v="9"/>
    <s v=" DTC"/>
    <d v="2021-08-26T00:00:00"/>
    <x v="1"/>
    <n v="0"/>
    <n v="15.1149989"/>
  </r>
  <r>
    <s v="Media"/>
    <s v="Incremental"/>
    <m/>
    <m/>
    <s v="Google_Post_ios14_5"/>
    <s v="Google"/>
    <x v="9"/>
    <s v=" DTC"/>
    <d v="2021-08-27T00:00:00"/>
    <x v="1"/>
    <n v="0"/>
    <n v="10.234718600000001"/>
  </r>
  <r>
    <s v="Media"/>
    <s v="Incremental"/>
    <m/>
    <m/>
    <s v="Google_Post_ios14_5"/>
    <s v="Google"/>
    <x v="9"/>
    <s v=" DTC"/>
    <d v="2021-08-28T00:00:00"/>
    <x v="1"/>
    <n v="0"/>
    <n v="6.5326176"/>
  </r>
  <r>
    <s v="Media"/>
    <s v="Incremental"/>
    <m/>
    <m/>
    <s v="Google_Post_ios14_5"/>
    <s v="Google"/>
    <x v="9"/>
    <s v=" DTC"/>
    <d v="2021-08-29T00:00:00"/>
    <x v="1"/>
    <n v="0"/>
    <n v="4.0509247000000004"/>
  </r>
  <r>
    <s v="Media"/>
    <s v="Incremental"/>
    <m/>
    <m/>
    <s v="Google_Post_ios14_5"/>
    <s v="Google"/>
    <x v="9"/>
    <s v=" DTC"/>
    <d v="2021-08-30T00:00:00"/>
    <x v="1"/>
    <n v="0"/>
    <n v="2.2838077000000001"/>
  </r>
  <r>
    <s v="Media"/>
    <s v="Incremental"/>
    <m/>
    <m/>
    <s v="Google_Post_ios14_5"/>
    <s v="Google"/>
    <x v="9"/>
    <s v=" DTC"/>
    <d v="2021-08-31T00:00:00"/>
    <x v="1"/>
    <n v="0"/>
    <n v="1.0287006999999999"/>
  </r>
  <r>
    <s v="Media"/>
    <s v="Incremental"/>
    <m/>
    <m/>
    <s v="Google_Post_ios14_5"/>
    <s v="Google"/>
    <x v="9"/>
    <s v=" DTC"/>
    <d v="2021-09-01T00:00:00"/>
    <x v="1"/>
    <n v="0"/>
    <n v="4.0145399999999998E-2"/>
  </r>
  <r>
    <s v="Media"/>
    <s v="Incremental"/>
    <m/>
    <m/>
    <s v="Google_Post_ios14_5"/>
    <s v="Google"/>
    <x v="9"/>
    <s v=" DTC"/>
    <d v="2021-09-02T00:00:00"/>
    <x v="1"/>
    <n v="0"/>
    <n v="0"/>
  </r>
  <r>
    <s v="Media"/>
    <s v="Incremental"/>
    <m/>
    <m/>
    <s v="Google_Post_ios14_5"/>
    <s v="Google"/>
    <x v="9"/>
    <s v=" DTC"/>
    <d v="2021-09-03T00:00:00"/>
    <x v="1"/>
    <n v="0"/>
    <n v="0"/>
  </r>
  <r>
    <s v="Media"/>
    <s v="Incremental"/>
    <m/>
    <m/>
    <s v="Google_Post_ios14_5"/>
    <s v="Google"/>
    <x v="9"/>
    <s v=" DTC"/>
    <d v="2021-09-04T00:00:00"/>
    <x v="1"/>
    <n v="0"/>
    <n v="0"/>
  </r>
  <r>
    <s v="Media"/>
    <s v="Incremental"/>
    <m/>
    <m/>
    <s v="Google_Post_ios14_5"/>
    <s v="Google"/>
    <x v="9"/>
    <s v=" DTC"/>
    <d v="2021-09-05T00:00:00"/>
    <x v="1"/>
    <n v="0"/>
    <n v="0"/>
  </r>
  <r>
    <s v="Media"/>
    <s v="Incremental"/>
    <m/>
    <m/>
    <s v="Google_Post_ios14_5"/>
    <s v="Google"/>
    <x v="9"/>
    <s v=" DTC"/>
    <d v="2021-09-06T00:00:00"/>
    <x v="1"/>
    <n v="0"/>
    <n v="0"/>
  </r>
  <r>
    <s v="Media"/>
    <s v="Incremental"/>
    <m/>
    <m/>
    <s v="Google_Post_ios14_5"/>
    <s v="Google"/>
    <x v="9"/>
    <s v=" DTC"/>
    <d v="2021-09-07T00:00:00"/>
    <x v="1"/>
    <n v="0"/>
    <n v="0"/>
  </r>
  <r>
    <s v="Media"/>
    <s v="Incremental"/>
    <m/>
    <m/>
    <s v="Google_Post_ios14_5"/>
    <s v="Google"/>
    <x v="9"/>
    <s v=" DTC"/>
    <d v="2021-09-08T00:00:00"/>
    <x v="1"/>
    <n v="0"/>
    <n v="0"/>
  </r>
  <r>
    <s v="Media"/>
    <s v="Incremental"/>
    <m/>
    <m/>
    <s v="Google_Post_ios14_5"/>
    <s v="Google"/>
    <x v="9"/>
    <s v=" DTC"/>
    <d v="2021-09-09T00:00:00"/>
    <x v="1"/>
    <n v="0"/>
    <n v="0"/>
  </r>
  <r>
    <s v="Media"/>
    <s v="Incremental"/>
    <m/>
    <m/>
    <s v="Google_Post_ios14_5"/>
    <s v="Google"/>
    <x v="9"/>
    <s v=" DTC"/>
    <d v="2021-09-10T00:00:00"/>
    <x v="1"/>
    <n v="0"/>
    <n v="0"/>
  </r>
  <r>
    <s v="Media"/>
    <s v="Incremental"/>
    <m/>
    <m/>
    <s v="Google_Post_ios14_5"/>
    <s v="Google"/>
    <x v="9"/>
    <s v=" DTC"/>
    <d v="2021-09-11T00:00:00"/>
    <x v="1"/>
    <n v="0"/>
    <n v="0"/>
  </r>
  <r>
    <s v="Media"/>
    <s v="Incremental"/>
    <m/>
    <m/>
    <s v="Google_Post_ios14_5"/>
    <s v="Google"/>
    <x v="9"/>
    <s v=" DTC"/>
    <d v="2021-09-12T00:00:00"/>
    <x v="1"/>
    <n v="0"/>
    <n v="0"/>
  </r>
  <r>
    <s v="Media"/>
    <s v="Incremental"/>
    <m/>
    <m/>
    <s v="Google_Post_ios14_5"/>
    <s v="Google"/>
    <x v="9"/>
    <s v=" DTC"/>
    <d v="2021-09-13T00:00:00"/>
    <x v="1"/>
    <n v="0"/>
    <n v="0"/>
  </r>
  <r>
    <s v="Media"/>
    <s v="Incremental"/>
    <m/>
    <m/>
    <s v="Google_Post_ios14_5"/>
    <s v="Google"/>
    <x v="9"/>
    <s v=" DTC"/>
    <d v="2021-09-14T00:00:00"/>
    <x v="1"/>
    <n v="0"/>
    <n v="0"/>
  </r>
  <r>
    <s v="Media"/>
    <s v="Incremental"/>
    <m/>
    <m/>
    <s v="Google_Post_ios14_5"/>
    <s v="Google"/>
    <x v="9"/>
    <s v=" DTC"/>
    <d v="2021-09-15T00:00:00"/>
    <x v="1"/>
    <n v="0"/>
    <n v="0"/>
  </r>
  <r>
    <s v="Media"/>
    <s v="Incremental"/>
    <m/>
    <m/>
    <s v="Google_Post_ios14_5"/>
    <s v="Google"/>
    <x v="9"/>
    <s v=" DTC"/>
    <d v="2021-09-16T00:00:00"/>
    <x v="1"/>
    <n v="0"/>
    <n v="0"/>
  </r>
  <r>
    <s v="Media"/>
    <s v="Incremental"/>
    <m/>
    <m/>
    <s v="Google_Post_ios14_5"/>
    <s v="Google"/>
    <x v="9"/>
    <s v=" DTC"/>
    <d v="2021-09-17T00:00:00"/>
    <x v="1"/>
    <n v="0"/>
    <n v="0"/>
  </r>
  <r>
    <s v="Media"/>
    <s v="Incremental"/>
    <m/>
    <m/>
    <s v="Google_Post_ios14_5"/>
    <s v="Google"/>
    <x v="9"/>
    <s v=" DTC"/>
    <d v="2021-09-18T00:00:00"/>
    <x v="1"/>
    <n v="0"/>
    <n v="0"/>
  </r>
  <r>
    <s v="Media"/>
    <s v="Incremental"/>
    <m/>
    <m/>
    <s v="Google_Post_ios14_5"/>
    <s v="Google"/>
    <x v="9"/>
    <s v=" DTC"/>
    <d v="2021-09-19T00:00:00"/>
    <x v="1"/>
    <n v="0"/>
    <n v="0"/>
  </r>
  <r>
    <s v="Media"/>
    <s v="Incremental"/>
    <m/>
    <m/>
    <s v="Google_Post_ios14_5"/>
    <s v="Google"/>
    <x v="9"/>
    <s v=" DTC"/>
    <d v="2021-09-20T00:00:00"/>
    <x v="1"/>
    <n v="0"/>
    <n v="0"/>
  </r>
  <r>
    <s v="Media"/>
    <s v="Incremental"/>
    <m/>
    <m/>
    <s v="Google_Post_ios14_5"/>
    <s v="Google"/>
    <x v="9"/>
    <s v=" DTC"/>
    <d v="2021-09-21T00:00:00"/>
    <x v="1"/>
    <n v="0"/>
    <n v="0"/>
  </r>
  <r>
    <s v="Media"/>
    <s v="Incremental"/>
    <m/>
    <m/>
    <s v="Google_Post_ios14_5"/>
    <s v="Google"/>
    <x v="9"/>
    <s v=" DTC"/>
    <d v="2021-09-22T00:00:00"/>
    <x v="1"/>
    <n v="0"/>
    <n v="0"/>
  </r>
  <r>
    <s v="Media"/>
    <s v="Incremental"/>
    <m/>
    <m/>
    <s v="Google_Post_ios14_5"/>
    <s v="Google"/>
    <x v="9"/>
    <s v=" DTC"/>
    <d v="2021-09-23T00:00:00"/>
    <x v="1"/>
    <n v="0"/>
    <n v="0"/>
  </r>
  <r>
    <s v="Media"/>
    <s v="Incremental"/>
    <m/>
    <m/>
    <s v="Google_Post_ios14_5"/>
    <s v="Google"/>
    <x v="9"/>
    <s v=" DTC"/>
    <d v="2021-09-24T00:00:00"/>
    <x v="1"/>
    <n v="0"/>
    <n v="0"/>
  </r>
  <r>
    <s v="Media"/>
    <s v="Incremental"/>
    <m/>
    <m/>
    <s v="Google_Post_ios14_5"/>
    <s v="Google"/>
    <x v="9"/>
    <s v=" DTC"/>
    <d v="2021-09-25T00:00:00"/>
    <x v="1"/>
    <n v="0"/>
    <n v="0"/>
  </r>
  <r>
    <s v="Media"/>
    <s v="Incremental"/>
    <m/>
    <m/>
    <s v="Google_Post_ios14_5"/>
    <s v="Google"/>
    <x v="9"/>
    <s v=" DTC"/>
    <d v="2021-09-26T00:00:00"/>
    <x v="1"/>
    <n v="0"/>
    <n v="0"/>
  </r>
  <r>
    <s v="Media"/>
    <s v="Incremental"/>
    <m/>
    <m/>
    <s v="Google_Post_ios14_5"/>
    <s v="Google"/>
    <x v="9"/>
    <s v=" DTC"/>
    <d v="2021-09-27T00:00:00"/>
    <x v="1"/>
    <n v="0"/>
    <n v="0"/>
  </r>
  <r>
    <s v="Media"/>
    <s v="Incremental"/>
    <m/>
    <m/>
    <s v="Google_Post_ios14_5"/>
    <s v="Google"/>
    <x v="9"/>
    <s v=" DTC"/>
    <d v="2021-09-28T00:00:00"/>
    <x v="1"/>
    <n v="0"/>
    <n v="0"/>
  </r>
  <r>
    <s v="Media"/>
    <s v="Incremental"/>
    <m/>
    <m/>
    <s v="Google_Post_ios14_5"/>
    <s v="Google"/>
    <x v="9"/>
    <s v=" DTC"/>
    <d v="2021-09-29T00:00:00"/>
    <x v="1"/>
    <n v="0"/>
    <n v="0"/>
  </r>
  <r>
    <s v="Media"/>
    <s v="Incremental"/>
    <m/>
    <m/>
    <s v="Google_Post_ios14_5"/>
    <s v="Google"/>
    <x v="9"/>
    <s v=" DTC"/>
    <d v="2021-09-30T00:00:00"/>
    <x v="1"/>
    <n v="0"/>
    <n v="0"/>
  </r>
  <r>
    <s v="Media"/>
    <s v="Incremental"/>
    <m/>
    <m/>
    <s v="Google_Pre_ios14_5"/>
    <s v="Google"/>
    <x v="9"/>
    <s v=" DTC"/>
    <d v="2021-03-01T00:00:00"/>
    <x v="0"/>
    <s v="Pre"/>
    <n v="16.176773900000001"/>
  </r>
  <r>
    <s v="Media"/>
    <s v="Incremental"/>
    <m/>
    <m/>
    <s v="Google_Pre_ios14_5"/>
    <s v="Google"/>
    <x v="9"/>
    <s v=" DTC"/>
    <d v="2021-03-02T00:00:00"/>
    <x v="0"/>
    <s v="Pre"/>
    <n v="35.740080399999997"/>
  </r>
  <r>
    <s v="Media"/>
    <s v="Incremental"/>
    <m/>
    <m/>
    <s v="Google_Pre_ios14_5"/>
    <s v="Google"/>
    <x v="9"/>
    <s v=" DTC"/>
    <d v="2021-03-03T00:00:00"/>
    <x v="0"/>
    <s v="Pre"/>
    <n v="125.791905"/>
  </r>
  <r>
    <s v="Media"/>
    <s v="Incremental"/>
    <m/>
    <m/>
    <s v="Google_Pre_ios14_5"/>
    <s v="Google"/>
    <x v="9"/>
    <s v=" DTC"/>
    <d v="2021-03-04T00:00:00"/>
    <x v="0"/>
    <s v="Pre"/>
    <n v="205.05242659999999"/>
  </r>
  <r>
    <s v="Media"/>
    <s v="Incremental"/>
    <m/>
    <m/>
    <s v="Google_Pre_ios14_5"/>
    <s v="Google"/>
    <x v="9"/>
    <s v=" DTC"/>
    <d v="2021-03-05T00:00:00"/>
    <x v="0"/>
    <s v="Pre"/>
    <n v="274.7565505"/>
  </r>
  <r>
    <s v="Media"/>
    <s v="Incremental"/>
    <m/>
    <m/>
    <s v="Google_Pre_ios14_5"/>
    <s v="Google"/>
    <x v="9"/>
    <s v=" DTC"/>
    <d v="2021-03-06T00:00:00"/>
    <x v="0"/>
    <s v="Pre"/>
    <n v="488.02216659999999"/>
  </r>
  <r>
    <s v="Media"/>
    <s v="Incremental"/>
    <m/>
    <m/>
    <s v="Google_Pre_ios14_5"/>
    <s v="Google"/>
    <x v="9"/>
    <s v=" DTC"/>
    <d v="2021-03-07T00:00:00"/>
    <x v="0"/>
    <s v="Pre"/>
    <n v="696.1643517"/>
  </r>
  <r>
    <s v="Media"/>
    <s v="Incremental"/>
    <m/>
    <m/>
    <s v="Google_Pre_ios14_5"/>
    <s v="Google"/>
    <x v="9"/>
    <s v=" DTC"/>
    <d v="2021-03-08T00:00:00"/>
    <x v="0"/>
    <s v="Pre"/>
    <n v="1019.9231507"/>
  </r>
  <r>
    <s v="Media"/>
    <s v="Incremental"/>
    <m/>
    <m/>
    <s v="Google_Pre_ios14_5"/>
    <s v="Google"/>
    <x v="9"/>
    <s v=" DTC"/>
    <d v="2021-03-09T00:00:00"/>
    <x v="0"/>
    <s v="Pre"/>
    <n v="1686.1607984"/>
  </r>
  <r>
    <s v="Media"/>
    <s v="Incremental"/>
    <m/>
    <m/>
    <s v="Google_Pre_ios14_5"/>
    <s v="Google"/>
    <x v="9"/>
    <s v=" DTC"/>
    <d v="2021-03-10T00:00:00"/>
    <x v="0"/>
    <s v="Pre"/>
    <n v="2677.0758679999999"/>
  </r>
  <r>
    <s v="Media"/>
    <s v="Incremental"/>
    <m/>
    <m/>
    <s v="Google_Pre_ios14_5"/>
    <s v="Google"/>
    <x v="9"/>
    <s v=" DTC"/>
    <d v="2021-03-11T00:00:00"/>
    <x v="0"/>
    <s v="Pre"/>
    <n v="3713.0940316000001"/>
  </r>
  <r>
    <s v="Media"/>
    <s v="Incremental"/>
    <m/>
    <m/>
    <s v="Google_Pre_ios14_5"/>
    <s v="Google"/>
    <x v="9"/>
    <s v=" DTC"/>
    <d v="2021-03-12T00:00:00"/>
    <x v="0"/>
    <s v="Pre"/>
    <n v="4511.7784799000001"/>
  </r>
  <r>
    <s v="Media"/>
    <s v="Incremental"/>
    <m/>
    <m/>
    <s v="Google_Pre_ios14_5"/>
    <s v="Google"/>
    <x v="9"/>
    <s v=" DTC"/>
    <d v="2021-03-13T00:00:00"/>
    <x v="0"/>
    <s v="Pre"/>
    <n v="5052.8021656999999"/>
  </r>
  <r>
    <s v="Media"/>
    <s v="Incremental"/>
    <m/>
    <m/>
    <s v="Google_Pre_ios14_5"/>
    <s v="Google"/>
    <x v="9"/>
    <s v=" DTC"/>
    <d v="2021-03-14T00:00:00"/>
    <x v="0"/>
    <s v="Pre"/>
    <n v="5207.1076157999996"/>
  </r>
  <r>
    <s v="Media"/>
    <s v="Incremental"/>
    <m/>
    <m/>
    <s v="Google_Pre_ios14_5"/>
    <s v="Google"/>
    <x v="9"/>
    <s v=" DTC"/>
    <d v="2021-03-15T00:00:00"/>
    <x v="0"/>
    <s v="Pre"/>
    <n v="4893.8991060999997"/>
  </r>
  <r>
    <s v="Media"/>
    <s v="Incremental"/>
    <m/>
    <m/>
    <s v="Google_Pre_ios14_5"/>
    <s v="Google"/>
    <x v="9"/>
    <s v=" DTC"/>
    <d v="2021-03-16T00:00:00"/>
    <x v="0"/>
    <s v="Pre"/>
    <n v="4539.9725914000001"/>
  </r>
  <r>
    <s v="Media"/>
    <s v="Incremental"/>
    <m/>
    <m/>
    <s v="Google_Pre_ios14_5"/>
    <s v="Google"/>
    <x v="9"/>
    <s v=" DTC"/>
    <d v="2021-03-17T00:00:00"/>
    <x v="0"/>
    <s v="Pre"/>
    <n v="4064.2481889000001"/>
  </r>
  <r>
    <s v="Media"/>
    <s v="Incremental"/>
    <m/>
    <m/>
    <s v="Google_Pre_ios14_5"/>
    <s v="Google"/>
    <x v="9"/>
    <s v=" DTC"/>
    <d v="2021-03-18T00:00:00"/>
    <x v="0"/>
    <s v="Pre"/>
    <n v="3515.9191586000002"/>
  </r>
  <r>
    <s v="Media"/>
    <s v="Incremental"/>
    <m/>
    <m/>
    <s v="Google_Pre_ios14_5"/>
    <s v="Google"/>
    <x v="9"/>
    <s v=" DTC"/>
    <d v="2021-03-19T00:00:00"/>
    <x v="0"/>
    <s v="Pre"/>
    <n v="3384.3966309000002"/>
  </r>
  <r>
    <s v="Media"/>
    <s v="Incremental"/>
    <m/>
    <m/>
    <s v="Google_Pre_ios14_5"/>
    <s v="Google"/>
    <x v="9"/>
    <s v=" DTC"/>
    <d v="2021-03-20T00:00:00"/>
    <x v="0"/>
    <s v="Pre"/>
    <n v="3641.9642015999998"/>
  </r>
  <r>
    <s v="Media"/>
    <s v="Incremental"/>
    <m/>
    <m/>
    <s v="Google_Pre_ios14_5"/>
    <s v="Google"/>
    <x v="9"/>
    <s v=" DTC"/>
    <d v="2021-03-21T00:00:00"/>
    <x v="0"/>
    <s v="Pre"/>
    <n v="3983.7446146000002"/>
  </r>
  <r>
    <s v="Media"/>
    <s v="Incremental"/>
    <m/>
    <m/>
    <s v="Google_Pre_ios14_5"/>
    <s v="Google"/>
    <x v="9"/>
    <s v=" DTC"/>
    <d v="2021-03-22T00:00:00"/>
    <x v="0"/>
    <s v="Pre"/>
    <n v="4257.6537263999999"/>
  </r>
  <r>
    <s v="Media"/>
    <s v="Incremental"/>
    <m/>
    <m/>
    <s v="Google_Pre_ios14_5"/>
    <s v="Google"/>
    <x v="9"/>
    <s v=" DTC"/>
    <d v="2021-03-23T00:00:00"/>
    <x v="0"/>
    <s v="Pre"/>
    <n v="4758.8335187000002"/>
  </r>
  <r>
    <s v="Media"/>
    <s v="Incremental"/>
    <m/>
    <m/>
    <s v="Google_Pre_ios14_5"/>
    <s v="Google"/>
    <x v="9"/>
    <s v=" DTC"/>
    <d v="2021-03-24T00:00:00"/>
    <x v="0"/>
    <s v="Pre"/>
    <n v="5085.3336989999998"/>
  </r>
  <r>
    <s v="Media"/>
    <s v="Incremental"/>
    <m/>
    <m/>
    <s v="Google_Pre_ios14_5"/>
    <s v="Google"/>
    <x v="9"/>
    <s v=" DTC"/>
    <d v="2021-03-25T00:00:00"/>
    <x v="0"/>
    <s v="Pre"/>
    <n v="5184.7736549000001"/>
  </r>
  <r>
    <s v="Media"/>
    <s v="Incremental"/>
    <m/>
    <m/>
    <s v="Google_Pre_ios14_5"/>
    <s v="Google"/>
    <x v="9"/>
    <s v=" DTC"/>
    <d v="2021-03-26T00:00:00"/>
    <x v="0"/>
    <s v="Pre"/>
    <n v="4747.2585967000005"/>
  </r>
  <r>
    <s v="Media"/>
    <s v="Incremental"/>
    <m/>
    <m/>
    <s v="Google_Pre_ios14_5"/>
    <s v="Google"/>
    <x v="9"/>
    <s v=" DTC"/>
    <d v="2021-03-27T00:00:00"/>
    <x v="0"/>
    <s v="Pre"/>
    <n v="4334.5981236999996"/>
  </r>
  <r>
    <s v="Media"/>
    <s v="Incremental"/>
    <m/>
    <m/>
    <s v="Google_Pre_ios14_5"/>
    <s v="Google"/>
    <x v="9"/>
    <s v=" DTC"/>
    <d v="2021-03-28T00:00:00"/>
    <x v="0"/>
    <s v="Pre"/>
    <n v="4157.0938531000002"/>
  </r>
  <r>
    <s v="Media"/>
    <s v="Incremental"/>
    <m/>
    <m/>
    <s v="Google_Pre_ios14_5"/>
    <s v="Google"/>
    <x v="9"/>
    <s v=" DTC"/>
    <d v="2021-03-29T00:00:00"/>
    <x v="0"/>
    <s v="Pre"/>
    <n v="3814.7858148"/>
  </r>
  <r>
    <s v="Media"/>
    <s v="Incremental"/>
    <m/>
    <m/>
    <s v="Google_Pre_ios14_5"/>
    <s v="Google"/>
    <x v="9"/>
    <s v=" DTC"/>
    <d v="2021-03-30T00:00:00"/>
    <x v="0"/>
    <s v="Pre"/>
    <n v="3727.0305862999999"/>
  </r>
  <r>
    <s v="Media"/>
    <s v="Incremental"/>
    <m/>
    <m/>
    <s v="Google_Pre_ios14_5"/>
    <s v="Google"/>
    <x v="9"/>
    <s v=" DTC"/>
    <d v="2021-03-31T00:00:00"/>
    <x v="0"/>
    <s v="Pre"/>
    <n v="3746.6784687999998"/>
  </r>
  <r>
    <s v="Media"/>
    <s v="Incremental"/>
    <m/>
    <m/>
    <s v="Google_Pre_ios14_5"/>
    <s v="Google"/>
    <x v="9"/>
    <s v=" DTC"/>
    <d v="2021-04-01T00:00:00"/>
    <x v="0"/>
    <s v="Pre"/>
    <n v="3821.0715765"/>
  </r>
  <r>
    <s v="Media"/>
    <s v="Incremental"/>
    <m/>
    <m/>
    <s v="Google_Pre_ios14_5"/>
    <s v="Google"/>
    <x v="9"/>
    <s v=" DTC"/>
    <d v="2021-04-02T00:00:00"/>
    <x v="0"/>
    <s v="Pre"/>
    <n v="3689.8477609000001"/>
  </r>
  <r>
    <s v="Media"/>
    <s v="Incremental"/>
    <m/>
    <m/>
    <s v="Google_Pre_ios14_5"/>
    <s v="Google"/>
    <x v="9"/>
    <s v=" DTC"/>
    <d v="2021-04-03T00:00:00"/>
    <x v="0"/>
    <s v="Pre"/>
    <n v="3925.1451106"/>
  </r>
  <r>
    <s v="Media"/>
    <s v="Incremental"/>
    <m/>
    <m/>
    <s v="Google_Pre_ios14_5"/>
    <s v="Google"/>
    <x v="9"/>
    <s v=" DTC"/>
    <d v="2021-04-04T00:00:00"/>
    <x v="0"/>
    <s v="Pre"/>
    <n v="4261.0517836999998"/>
  </r>
  <r>
    <s v="Media"/>
    <s v="Incremental"/>
    <m/>
    <m/>
    <s v="Google_Pre_ios14_5"/>
    <s v="Google"/>
    <x v="9"/>
    <s v=" DTC"/>
    <d v="2021-04-05T00:00:00"/>
    <x v="0"/>
    <s v="Pre"/>
    <n v="4087.9251300000001"/>
  </r>
  <r>
    <s v="Media"/>
    <s v="Incremental"/>
    <m/>
    <m/>
    <s v="Google_Pre_ios14_5"/>
    <s v="Google"/>
    <x v="9"/>
    <s v=" DTC"/>
    <d v="2021-04-06T00:00:00"/>
    <x v="0"/>
    <s v="Pre"/>
    <n v="3703.8829092999999"/>
  </r>
  <r>
    <s v="Media"/>
    <s v="Incremental"/>
    <m/>
    <m/>
    <s v="Google_Pre_ios14_5"/>
    <s v="Google"/>
    <x v="9"/>
    <s v=" DTC"/>
    <d v="2021-04-07T00:00:00"/>
    <x v="0"/>
    <s v="Pre"/>
    <n v="3450.3848017"/>
  </r>
  <r>
    <s v="Media"/>
    <s v="Incremental"/>
    <m/>
    <m/>
    <s v="Google_Pre_ios14_5"/>
    <s v="Google"/>
    <x v="9"/>
    <s v=" DTC"/>
    <d v="2021-04-08T00:00:00"/>
    <x v="0"/>
    <s v="Pre"/>
    <n v="2896.0325917"/>
  </r>
  <r>
    <s v="Media"/>
    <s v="Incremental"/>
    <m/>
    <m/>
    <s v="Google_Pre_ios14_5"/>
    <s v="Google"/>
    <x v="9"/>
    <s v=" DTC"/>
    <d v="2021-04-09T00:00:00"/>
    <x v="0"/>
    <s v="Pre"/>
    <n v="1895.4178959999999"/>
  </r>
  <r>
    <s v="Media"/>
    <s v="Incremental"/>
    <m/>
    <m/>
    <s v="Google_Pre_ios14_5"/>
    <s v="Google"/>
    <x v="9"/>
    <s v=" DTC"/>
    <d v="2021-04-10T00:00:00"/>
    <x v="0"/>
    <s v="Pre"/>
    <n v="1248.523549"/>
  </r>
  <r>
    <s v="Media"/>
    <s v="Incremental"/>
    <m/>
    <m/>
    <s v="Google_Pre_ios14_5"/>
    <s v="Google"/>
    <x v="9"/>
    <s v=" DTC"/>
    <d v="2021-04-11T00:00:00"/>
    <x v="0"/>
    <s v="Pre"/>
    <n v="979.81305699999996"/>
  </r>
  <r>
    <s v="Media"/>
    <s v="Incremental"/>
    <m/>
    <m/>
    <s v="Google_Pre_ios14_5"/>
    <s v="Google"/>
    <x v="9"/>
    <s v=" DTC"/>
    <d v="2021-04-12T00:00:00"/>
    <x v="0"/>
    <s v="Pre"/>
    <n v="562.80320689999996"/>
  </r>
  <r>
    <s v="Media"/>
    <s v="Incremental"/>
    <m/>
    <m/>
    <s v="Google_Pre_ios14_5"/>
    <s v="Google"/>
    <x v="9"/>
    <s v=" DTC"/>
    <d v="2021-04-13T00:00:00"/>
    <x v="0"/>
    <s v="Pre"/>
    <n v="459.00901549999998"/>
  </r>
  <r>
    <s v="Media"/>
    <s v="Incremental"/>
    <m/>
    <m/>
    <s v="Google_Pre_ios14_5"/>
    <s v="Google"/>
    <x v="9"/>
    <s v=" DTC"/>
    <d v="2021-04-14T00:00:00"/>
    <x v="0"/>
    <s v="Pre"/>
    <n v="507.39731810000001"/>
  </r>
  <r>
    <s v="Media"/>
    <s v="Incremental"/>
    <m/>
    <m/>
    <s v="Google_Pre_ios14_5"/>
    <s v="Google"/>
    <x v="9"/>
    <s v=" DTC"/>
    <d v="2021-04-15T00:00:00"/>
    <x v="0"/>
    <s v="Pre"/>
    <n v="535.52318439999999"/>
  </r>
  <r>
    <s v="Media"/>
    <s v="Incremental"/>
    <m/>
    <m/>
    <s v="Google_Pre_ios14_5"/>
    <s v="Google"/>
    <x v="9"/>
    <s v=" DTC"/>
    <d v="2021-04-16T00:00:00"/>
    <x v="0"/>
    <s v="Pre"/>
    <n v="526.68390980000004"/>
  </r>
  <r>
    <s v="Media"/>
    <s v="Incremental"/>
    <m/>
    <m/>
    <s v="Google_Pre_ios14_5"/>
    <s v="Google"/>
    <x v="9"/>
    <s v=" DTC"/>
    <d v="2021-04-17T00:00:00"/>
    <x v="0"/>
    <s v="Pre"/>
    <n v="519.29272860000003"/>
  </r>
  <r>
    <s v="Media"/>
    <s v="Incremental"/>
    <m/>
    <m/>
    <s v="Google_Pre_ios14_5"/>
    <s v="Google"/>
    <x v="9"/>
    <s v=" DTC"/>
    <d v="2021-04-18T00:00:00"/>
    <x v="0"/>
    <s v="Pre"/>
    <n v="567.85248460000003"/>
  </r>
  <r>
    <s v="Media"/>
    <s v="Incremental"/>
    <m/>
    <m/>
    <s v="Google_Pre_ios14_5"/>
    <s v="Google"/>
    <x v="9"/>
    <s v=" DTC"/>
    <d v="2021-04-19T00:00:00"/>
    <x v="0"/>
    <s v="Pre"/>
    <n v="661.85984570000005"/>
  </r>
  <r>
    <s v="Media"/>
    <s v="Incremental"/>
    <m/>
    <m/>
    <s v="Google_Pre_ios14_5"/>
    <s v="Google"/>
    <x v="9"/>
    <s v=" DTC"/>
    <d v="2021-04-20T00:00:00"/>
    <x v="0"/>
    <s v="Pre"/>
    <n v="790.49222180000004"/>
  </r>
  <r>
    <s v="Media"/>
    <s v="Incremental"/>
    <m/>
    <m/>
    <s v="Google_Pre_ios14_5"/>
    <s v="Google"/>
    <x v="9"/>
    <s v=" DTC"/>
    <d v="2021-04-21T00:00:00"/>
    <x v="0"/>
    <s v="Pre"/>
    <n v="993.26482759999999"/>
  </r>
  <r>
    <s v="Media"/>
    <s v="Incremental"/>
    <m/>
    <m/>
    <s v="Google_Pre_ios14_5"/>
    <s v="Google"/>
    <x v="9"/>
    <s v=" DTC"/>
    <d v="2021-04-22T00:00:00"/>
    <x v="0"/>
    <s v="Pre"/>
    <n v="1492.7298332"/>
  </r>
  <r>
    <s v="Media"/>
    <s v="Incremental"/>
    <m/>
    <m/>
    <s v="Google_Pre_ios14_5"/>
    <s v="Google"/>
    <x v="9"/>
    <s v=" DTC"/>
    <d v="2021-04-23T00:00:00"/>
    <x v="0"/>
    <s v="Pre"/>
    <n v="2165.9749296"/>
  </r>
  <r>
    <s v="Media"/>
    <s v="Incremental"/>
    <m/>
    <m/>
    <s v="Google_Pre_ios14_5"/>
    <s v="Google"/>
    <x v="9"/>
    <s v=" DTC"/>
    <d v="2021-04-24T00:00:00"/>
    <x v="0"/>
    <s v="Pre"/>
    <n v="2994.5384493000001"/>
  </r>
  <r>
    <s v="Media"/>
    <s v="Incremental"/>
    <m/>
    <m/>
    <s v="Google_Pre_ios14_5"/>
    <s v="Google"/>
    <x v="9"/>
    <s v=" DTC"/>
    <d v="2021-04-25T00:00:00"/>
    <x v="0"/>
    <s v="Pre"/>
    <n v="3960.5478019000002"/>
  </r>
  <r>
    <s v="Media"/>
    <s v="Incremental"/>
    <m/>
    <m/>
    <s v="Google_Pre_ios14_5"/>
    <s v="Google"/>
    <x v="9"/>
    <s v=" DTC"/>
    <d v="2021-04-26T00:00:00"/>
    <x v="0"/>
    <s v="Pre"/>
    <n v="4946.2801172999998"/>
  </r>
  <r>
    <s v="Media"/>
    <s v="Incremental"/>
    <m/>
    <m/>
    <s v="Google_Pre_ios14_5"/>
    <s v="Google"/>
    <x v="9"/>
    <s v=" DTC"/>
    <d v="2021-04-27T00:00:00"/>
    <x v="1"/>
    <s v="Post"/>
    <n v="5019.3021373000001"/>
  </r>
  <r>
    <s v="Media"/>
    <s v="Incremental"/>
    <m/>
    <m/>
    <s v="Google_Pre_ios14_5"/>
    <s v="Google"/>
    <x v="9"/>
    <s v=" DTC"/>
    <d v="2021-04-28T00:00:00"/>
    <x v="1"/>
    <s v="Post"/>
    <n v="4319.1250963000002"/>
  </r>
  <r>
    <s v="Media"/>
    <s v="Incremental"/>
    <m/>
    <m/>
    <s v="Google_Pre_ios14_5"/>
    <s v="Google"/>
    <x v="9"/>
    <s v=" DTC"/>
    <d v="2021-04-29T00:00:00"/>
    <x v="1"/>
    <s v="Post"/>
    <n v="3396.5797115"/>
  </r>
  <r>
    <s v="Media"/>
    <s v="Incremental"/>
    <m/>
    <m/>
    <s v="Google_Pre_ios14_5"/>
    <s v="Google"/>
    <x v="9"/>
    <s v=" DTC"/>
    <d v="2021-04-30T00:00:00"/>
    <x v="1"/>
    <s v="Post"/>
    <n v="2251.3044252"/>
  </r>
  <r>
    <s v="Media"/>
    <s v="Incremental"/>
    <m/>
    <m/>
    <s v="Google_Pre_ios14_5"/>
    <s v="Google"/>
    <x v="9"/>
    <s v=" DTC"/>
    <d v="2021-05-01T00:00:00"/>
    <x v="1"/>
    <s v="Post"/>
    <n v="1058.3373147"/>
  </r>
  <r>
    <s v="Media"/>
    <s v="Incremental"/>
    <m/>
    <m/>
    <s v="Google_Pre_ios14_5"/>
    <s v="Google"/>
    <x v="9"/>
    <s v=" DTC"/>
    <d v="2021-05-02T00:00:00"/>
    <x v="1"/>
    <s v="Post"/>
    <n v="0"/>
  </r>
  <r>
    <s v="Media"/>
    <s v="Incremental"/>
    <m/>
    <m/>
    <s v="Google_Pre_ios14_5"/>
    <s v="Google"/>
    <x v="9"/>
    <s v=" DTC"/>
    <d v="2021-05-03T00:00:00"/>
    <x v="1"/>
    <s v="Post"/>
    <n v="0"/>
  </r>
  <r>
    <s v="Media"/>
    <s v="Incremental"/>
    <m/>
    <m/>
    <s v="Google_Pre_ios14_5"/>
    <s v="Google"/>
    <x v="9"/>
    <s v=" DTC"/>
    <d v="2021-05-04T00:00:00"/>
    <x v="1"/>
    <s v="Post"/>
    <n v="0"/>
  </r>
  <r>
    <s v="Media"/>
    <s v="Incremental"/>
    <m/>
    <m/>
    <s v="Google_Pre_ios14_5"/>
    <s v="Google"/>
    <x v="9"/>
    <s v=" DTC"/>
    <d v="2021-05-05T00:00:00"/>
    <x v="1"/>
    <s v="Post"/>
    <n v="0"/>
  </r>
  <r>
    <s v="Media"/>
    <s v="Incremental"/>
    <m/>
    <m/>
    <s v="Google_Pre_ios14_5"/>
    <s v="Google"/>
    <x v="9"/>
    <s v=" DTC"/>
    <d v="2021-05-06T00:00:00"/>
    <x v="1"/>
    <s v="Post"/>
    <n v="0"/>
  </r>
  <r>
    <s v="Media"/>
    <s v="Incremental"/>
    <m/>
    <m/>
    <s v="Google_Pre_ios14_5"/>
    <s v="Google"/>
    <x v="9"/>
    <s v=" DTC"/>
    <d v="2021-05-07T00:00:00"/>
    <x v="1"/>
    <s v="Post"/>
    <n v="0"/>
  </r>
  <r>
    <s v="Media"/>
    <s v="Incremental"/>
    <m/>
    <m/>
    <s v="Google_Pre_ios14_5"/>
    <s v="Google"/>
    <x v="9"/>
    <s v=" DTC"/>
    <d v="2021-05-08T00:00:00"/>
    <x v="1"/>
    <s v="Post"/>
    <n v="0"/>
  </r>
  <r>
    <s v="Media"/>
    <s v="Incremental"/>
    <m/>
    <m/>
    <s v="Google_Pre_ios14_5"/>
    <s v="Google"/>
    <x v="9"/>
    <s v=" DTC"/>
    <d v="2021-05-09T00:00:00"/>
    <x v="1"/>
    <s v="Post"/>
    <n v="0"/>
  </r>
  <r>
    <s v="Media"/>
    <s v="Incremental"/>
    <m/>
    <m/>
    <s v="Google_Pre_ios14_5"/>
    <s v="Google"/>
    <x v="9"/>
    <s v=" DTC"/>
    <d v="2021-05-10T00:00:00"/>
    <x v="1"/>
    <s v="Post"/>
    <n v="0"/>
  </r>
  <r>
    <s v="Media"/>
    <s v="Incremental"/>
    <m/>
    <m/>
    <s v="Google_Pre_ios14_5"/>
    <s v="Google"/>
    <x v="9"/>
    <s v=" DTC"/>
    <d v="2021-05-11T00:00:00"/>
    <x v="1"/>
    <s v="Post"/>
    <n v="0"/>
  </r>
  <r>
    <s v="Media"/>
    <s v="Incremental"/>
    <m/>
    <m/>
    <s v="Google_Pre_ios14_5"/>
    <s v="Google"/>
    <x v="9"/>
    <s v=" DTC"/>
    <d v="2021-05-12T00:00:00"/>
    <x v="1"/>
    <s v="Post"/>
    <n v="0"/>
  </r>
  <r>
    <s v="Media"/>
    <s v="Incremental"/>
    <m/>
    <m/>
    <s v="Google_Pre_ios14_5"/>
    <s v="Google"/>
    <x v="9"/>
    <s v=" DTC"/>
    <d v="2021-05-13T00:00:00"/>
    <x v="1"/>
    <s v="Post"/>
    <n v="0"/>
  </r>
  <r>
    <s v="Media"/>
    <s v="Incremental"/>
    <m/>
    <m/>
    <s v="Google_Pre_ios14_5"/>
    <s v="Google"/>
    <x v="9"/>
    <s v=" DTC"/>
    <d v="2021-05-14T00:00:00"/>
    <x v="1"/>
    <s v="Post"/>
    <n v="0"/>
  </r>
  <r>
    <s v="Media"/>
    <s v="Incremental"/>
    <m/>
    <m/>
    <s v="Google_Pre_ios14_5"/>
    <s v="Google"/>
    <x v="9"/>
    <s v=" DTC"/>
    <d v="2021-05-15T00:00:00"/>
    <x v="1"/>
    <s v="Post"/>
    <n v="0"/>
  </r>
  <r>
    <s v="Media"/>
    <s v="Incremental"/>
    <m/>
    <m/>
    <s v="Google_Pre_ios14_5"/>
    <s v="Google"/>
    <x v="9"/>
    <s v=" DTC"/>
    <d v="2021-05-16T00:00:00"/>
    <x v="1"/>
    <s v="Post"/>
    <n v="0"/>
  </r>
  <r>
    <s v="Media"/>
    <s v="Incremental"/>
    <m/>
    <m/>
    <s v="Google_Pre_ios14_5"/>
    <s v="Google"/>
    <x v="9"/>
    <s v=" DTC"/>
    <d v="2021-05-17T00:00:00"/>
    <x v="1"/>
    <s v="Post"/>
    <n v="0"/>
  </r>
  <r>
    <s v="Media"/>
    <s v="Incremental"/>
    <m/>
    <m/>
    <s v="Google_Pre_ios14_5"/>
    <s v="Google"/>
    <x v="9"/>
    <s v=" DTC"/>
    <d v="2021-05-18T00:00:00"/>
    <x v="1"/>
    <s v="Post"/>
    <n v="0"/>
  </r>
  <r>
    <s v="Media"/>
    <s v="Incremental"/>
    <m/>
    <m/>
    <s v="Google_Pre_ios14_5"/>
    <s v="Google"/>
    <x v="9"/>
    <s v=" DTC"/>
    <d v="2021-05-19T00:00:00"/>
    <x v="1"/>
    <s v="Post"/>
    <n v="0"/>
  </r>
  <r>
    <s v="Media"/>
    <s v="Incremental"/>
    <m/>
    <m/>
    <s v="Google_Pre_ios14_5"/>
    <s v="Google"/>
    <x v="9"/>
    <s v=" DTC"/>
    <d v="2021-05-20T00:00:00"/>
    <x v="1"/>
    <s v="Post"/>
    <n v="0"/>
  </r>
  <r>
    <s v="Media"/>
    <s v="Incremental"/>
    <m/>
    <m/>
    <s v="Google_Pre_ios14_5"/>
    <s v="Google"/>
    <x v="9"/>
    <s v=" DTC"/>
    <d v="2021-05-21T00:00:00"/>
    <x v="1"/>
    <s v="Post"/>
    <n v="0"/>
  </r>
  <r>
    <s v="Media"/>
    <s v="Incremental"/>
    <m/>
    <m/>
    <s v="Google_Pre_ios14_5"/>
    <s v="Google"/>
    <x v="9"/>
    <s v=" DTC"/>
    <d v="2021-05-22T00:00:00"/>
    <x v="1"/>
    <s v="Post"/>
    <n v="0"/>
  </r>
  <r>
    <s v="Media"/>
    <s v="Incremental"/>
    <m/>
    <m/>
    <s v="Google_Pre_ios14_5"/>
    <s v="Google"/>
    <x v="9"/>
    <s v=" DTC"/>
    <d v="2021-05-23T00:00:00"/>
    <x v="1"/>
    <s v="Post"/>
    <n v="0"/>
  </r>
  <r>
    <s v="Media"/>
    <s v="Incremental"/>
    <m/>
    <m/>
    <s v="Google_Pre_ios14_5"/>
    <s v="Google"/>
    <x v="9"/>
    <s v=" DTC"/>
    <d v="2021-05-24T00:00:00"/>
    <x v="1"/>
    <s v="Post"/>
    <n v="0"/>
  </r>
  <r>
    <s v="Media"/>
    <s v="Incremental"/>
    <m/>
    <m/>
    <s v="Google_Pre_ios14_5"/>
    <s v="Google"/>
    <x v="9"/>
    <s v=" DTC"/>
    <d v="2021-05-25T00:00:00"/>
    <x v="1"/>
    <s v="Post"/>
    <n v="0"/>
  </r>
  <r>
    <s v="Media"/>
    <s v="Incremental"/>
    <m/>
    <m/>
    <s v="Google_Pre_ios14_5"/>
    <s v="Google"/>
    <x v="9"/>
    <s v=" DTC"/>
    <d v="2021-05-26T00:00:00"/>
    <x v="1"/>
    <s v="Post"/>
    <n v="0"/>
  </r>
  <r>
    <s v="Media"/>
    <s v="Incremental"/>
    <m/>
    <m/>
    <s v="Google_Pre_ios14_5"/>
    <s v="Google"/>
    <x v="9"/>
    <s v=" DTC"/>
    <d v="2021-05-27T00:00:00"/>
    <x v="1"/>
    <s v="Post"/>
    <n v="0"/>
  </r>
  <r>
    <s v="Media"/>
    <s v="Incremental"/>
    <m/>
    <m/>
    <s v="Google_Pre_ios14_5"/>
    <s v="Google"/>
    <x v="9"/>
    <s v=" DTC"/>
    <d v="2021-05-28T00:00:00"/>
    <x v="1"/>
    <s v="Post"/>
    <n v="0"/>
  </r>
  <r>
    <s v="Media"/>
    <s v="Incremental"/>
    <m/>
    <m/>
    <s v="Google_Pre_ios14_5"/>
    <s v="Google"/>
    <x v="9"/>
    <s v=" DTC"/>
    <d v="2021-05-29T00:00:00"/>
    <x v="1"/>
    <s v="Post"/>
    <n v="0"/>
  </r>
  <r>
    <s v="Media"/>
    <s v="Incremental"/>
    <m/>
    <m/>
    <s v="Google_Pre_ios14_5"/>
    <s v="Google"/>
    <x v="9"/>
    <s v=" DTC"/>
    <d v="2021-05-30T00:00:00"/>
    <x v="1"/>
    <s v="Post"/>
    <n v="0"/>
  </r>
  <r>
    <s v="Media"/>
    <s v="Incremental"/>
    <m/>
    <m/>
    <s v="Google_Pre_ios14_5"/>
    <s v="Google"/>
    <x v="9"/>
    <s v=" DTC"/>
    <d v="2021-05-31T00:00:00"/>
    <x v="1"/>
    <s v="Post"/>
    <n v="0"/>
  </r>
  <r>
    <s v="Media"/>
    <s v="Incremental"/>
    <m/>
    <m/>
    <s v="Google_Pre_ios14_5"/>
    <s v="Google"/>
    <x v="9"/>
    <s v=" DTC"/>
    <d v="2021-06-01T00:00:00"/>
    <x v="1"/>
    <s v="Post"/>
    <n v="0"/>
  </r>
  <r>
    <s v="Media"/>
    <s v="Incremental"/>
    <m/>
    <m/>
    <s v="Google_Pre_ios14_5"/>
    <s v="Google"/>
    <x v="9"/>
    <s v=" DTC"/>
    <d v="2021-06-02T00:00:00"/>
    <x v="1"/>
    <s v="Post"/>
    <n v="0"/>
  </r>
  <r>
    <s v="Media"/>
    <s v="Incremental"/>
    <m/>
    <m/>
    <s v="Google_Pre_ios14_5"/>
    <s v="Google"/>
    <x v="9"/>
    <s v=" DTC"/>
    <d v="2021-06-03T00:00:00"/>
    <x v="1"/>
    <s v="Post"/>
    <n v="0"/>
  </r>
  <r>
    <s v="Media"/>
    <s v="Incremental"/>
    <m/>
    <m/>
    <s v="Google_Pre_ios14_5"/>
    <s v="Google"/>
    <x v="9"/>
    <s v=" DTC"/>
    <d v="2021-06-04T00:00:00"/>
    <x v="1"/>
    <s v="Post"/>
    <n v="0"/>
  </r>
  <r>
    <s v="Media"/>
    <s v="Incremental"/>
    <m/>
    <m/>
    <s v="Google_Pre_ios14_5"/>
    <s v="Google"/>
    <x v="9"/>
    <s v=" DTC"/>
    <d v="2021-06-05T00:00:00"/>
    <x v="1"/>
    <s v="Post"/>
    <n v="0"/>
  </r>
  <r>
    <s v="Media"/>
    <s v="Incremental"/>
    <m/>
    <m/>
    <s v="Google_Pre_ios14_5"/>
    <s v="Google"/>
    <x v="9"/>
    <s v=" DTC"/>
    <d v="2021-06-06T00:00:00"/>
    <x v="1"/>
    <s v="Post"/>
    <n v="0"/>
  </r>
  <r>
    <s v="Media"/>
    <s v="Incremental"/>
    <m/>
    <m/>
    <s v="Google_Pre_ios14_5"/>
    <s v="Google"/>
    <x v="9"/>
    <s v=" DTC"/>
    <d v="2021-06-07T00:00:00"/>
    <x v="1"/>
    <s v="Post"/>
    <n v="0"/>
  </r>
  <r>
    <s v="Media"/>
    <s v="Incremental"/>
    <m/>
    <m/>
    <s v="Google_Pre_ios14_5"/>
    <s v="Google"/>
    <x v="9"/>
    <s v=" DTC"/>
    <d v="2021-06-08T00:00:00"/>
    <x v="1"/>
    <s v="Post"/>
    <n v="0"/>
  </r>
  <r>
    <s v="Media"/>
    <s v="Incremental"/>
    <m/>
    <m/>
    <s v="Google_Pre_ios14_5"/>
    <s v="Google"/>
    <x v="9"/>
    <s v=" DTC"/>
    <d v="2021-06-09T00:00:00"/>
    <x v="1"/>
    <s v="Post"/>
    <n v="0"/>
  </r>
  <r>
    <s v="Media"/>
    <s v="Incremental"/>
    <m/>
    <m/>
    <s v="Google_Pre_ios14_5"/>
    <s v="Google"/>
    <x v="9"/>
    <s v=" DTC"/>
    <d v="2021-06-10T00:00:00"/>
    <x v="1"/>
    <s v="Post"/>
    <n v="0"/>
  </r>
  <r>
    <s v="Media"/>
    <s v="Incremental"/>
    <m/>
    <m/>
    <s v="Google_Pre_ios14_5"/>
    <s v="Google"/>
    <x v="9"/>
    <s v=" DTC"/>
    <d v="2021-06-11T00:00:00"/>
    <x v="1"/>
    <s v="Post"/>
    <n v="0"/>
  </r>
  <r>
    <s v="Media"/>
    <s v="Incremental"/>
    <m/>
    <m/>
    <s v="Google_Pre_ios14_5"/>
    <s v="Google"/>
    <x v="9"/>
    <s v=" DTC"/>
    <d v="2021-06-12T00:00:00"/>
    <x v="1"/>
    <s v="Post"/>
    <n v="0"/>
  </r>
  <r>
    <s v="Media"/>
    <s v="Incremental"/>
    <m/>
    <m/>
    <s v="Google_Pre_ios14_5"/>
    <s v="Google"/>
    <x v="9"/>
    <s v=" DTC"/>
    <d v="2021-06-13T00:00:00"/>
    <x v="1"/>
    <s v="Post"/>
    <n v="0"/>
  </r>
  <r>
    <s v="Media"/>
    <s v="Incremental"/>
    <m/>
    <m/>
    <s v="Google_Pre_ios14_5"/>
    <s v="Google"/>
    <x v="9"/>
    <s v=" DTC"/>
    <d v="2021-06-14T00:00:00"/>
    <x v="1"/>
    <s v="Post"/>
    <n v="0"/>
  </r>
  <r>
    <s v="Media"/>
    <s v="Incremental"/>
    <m/>
    <m/>
    <s v="Google_Pre_ios14_5"/>
    <s v="Google"/>
    <x v="9"/>
    <s v=" DTC"/>
    <d v="2021-06-15T00:00:00"/>
    <x v="1"/>
    <s v="Post"/>
    <n v="0"/>
  </r>
  <r>
    <s v="Media"/>
    <s v="Incremental"/>
    <m/>
    <m/>
    <s v="Google_Pre_ios14_5"/>
    <s v="Google"/>
    <x v="9"/>
    <s v=" DTC"/>
    <d v="2021-06-16T00:00:00"/>
    <x v="1"/>
    <s v="Post"/>
    <n v="0"/>
  </r>
  <r>
    <s v="Media"/>
    <s v="Incremental"/>
    <m/>
    <m/>
    <s v="Google_Pre_ios14_5"/>
    <s v="Google"/>
    <x v="9"/>
    <s v=" DTC"/>
    <d v="2021-06-17T00:00:00"/>
    <x v="1"/>
    <s v="Post"/>
    <n v="0"/>
  </r>
  <r>
    <s v="Media"/>
    <s v="Incremental"/>
    <m/>
    <m/>
    <s v="Google_Pre_ios14_5"/>
    <s v="Google"/>
    <x v="9"/>
    <s v=" DTC"/>
    <d v="2021-06-18T00:00:00"/>
    <x v="1"/>
    <s v="Post"/>
    <n v="0"/>
  </r>
  <r>
    <s v="Media"/>
    <s v="Incremental"/>
    <m/>
    <m/>
    <s v="Google_Pre_ios14_5"/>
    <s v="Google"/>
    <x v="9"/>
    <s v=" DTC"/>
    <d v="2021-06-19T00:00:00"/>
    <x v="1"/>
    <s v="Post"/>
    <n v="0"/>
  </r>
  <r>
    <s v="Media"/>
    <s v="Incremental"/>
    <m/>
    <m/>
    <s v="Google_Pre_ios14_5"/>
    <s v="Google"/>
    <x v="9"/>
    <s v=" DTC"/>
    <d v="2021-06-20T00:00:00"/>
    <x v="1"/>
    <s v="Post"/>
    <n v="0"/>
  </r>
  <r>
    <s v="Media"/>
    <s v="Incremental"/>
    <m/>
    <m/>
    <s v="Google_Pre_ios14_5"/>
    <s v="Google"/>
    <x v="9"/>
    <s v=" DTC"/>
    <d v="2021-06-21T00:00:00"/>
    <x v="1"/>
    <s v="Post"/>
    <n v="0"/>
  </r>
  <r>
    <s v="Media"/>
    <s v="Incremental"/>
    <m/>
    <m/>
    <s v="Google_Pre_ios14_5"/>
    <s v="Google"/>
    <x v="9"/>
    <s v=" DTC"/>
    <d v="2021-06-22T00:00:00"/>
    <x v="1"/>
    <s v="Post"/>
    <n v="0"/>
  </r>
  <r>
    <s v="Media"/>
    <s v="Incremental"/>
    <m/>
    <m/>
    <s v="Google_Pre_ios14_5"/>
    <s v="Google"/>
    <x v="9"/>
    <s v=" DTC"/>
    <d v="2021-06-23T00:00:00"/>
    <x v="1"/>
    <n v="0"/>
    <n v="0"/>
  </r>
  <r>
    <s v="Media"/>
    <s v="Incremental"/>
    <m/>
    <m/>
    <s v="Google_Pre_ios14_5"/>
    <s v="Google"/>
    <x v="9"/>
    <s v=" DTC"/>
    <d v="2021-06-24T00:00:00"/>
    <x v="1"/>
    <n v="0"/>
    <n v="0"/>
  </r>
  <r>
    <s v="Media"/>
    <s v="Incremental"/>
    <m/>
    <m/>
    <s v="Google_Pre_ios14_5"/>
    <s v="Google"/>
    <x v="9"/>
    <s v=" DTC"/>
    <d v="2021-06-25T00:00:00"/>
    <x v="1"/>
    <n v="0"/>
    <n v="0"/>
  </r>
  <r>
    <s v="Media"/>
    <s v="Incremental"/>
    <m/>
    <m/>
    <s v="Google_Pre_ios14_5"/>
    <s v="Google"/>
    <x v="9"/>
    <s v=" DTC"/>
    <d v="2021-06-26T00:00:00"/>
    <x v="1"/>
    <n v="0"/>
    <n v="0"/>
  </r>
  <r>
    <s v="Media"/>
    <s v="Incremental"/>
    <m/>
    <m/>
    <s v="Google_Pre_ios14_5"/>
    <s v="Google"/>
    <x v="9"/>
    <s v=" DTC"/>
    <d v="2021-06-27T00:00:00"/>
    <x v="1"/>
    <n v="0"/>
    <n v="0"/>
  </r>
  <r>
    <s v="Media"/>
    <s v="Incremental"/>
    <m/>
    <m/>
    <s v="Google_Pre_ios14_5"/>
    <s v="Google"/>
    <x v="9"/>
    <s v=" DTC"/>
    <d v="2021-06-28T00:00:00"/>
    <x v="1"/>
    <n v="0"/>
    <n v="0"/>
  </r>
  <r>
    <s v="Media"/>
    <s v="Incremental"/>
    <m/>
    <m/>
    <s v="Google_Pre_ios14_5"/>
    <s v="Google"/>
    <x v="9"/>
    <s v=" DTC"/>
    <d v="2021-06-29T00:00:00"/>
    <x v="1"/>
    <n v="0"/>
    <n v="0"/>
  </r>
  <r>
    <s v="Media"/>
    <s v="Incremental"/>
    <m/>
    <m/>
    <s v="Google_Pre_ios14_5"/>
    <s v="Google"/>
    <x v="9"/>
    <s v=" DTC"/>
    <d v="2021-06-30T00:00:00"/>
    <x v="1"/>
    <n v="0"/>
    <n v="0"/>
  </r>
  <r>
    <s v="Media"/>
    <s v="Incremental"/>
    <m/>
    <m/>
    <s v="Google_Pre_ios14_5"/>
    <s v="Google"/>
    <x v="9"/>
    <s v=" DTC"/>
    <d v="2021-07-01T00:00:00"/>
    <x v="1"/>
    <n v="0"/>
    <n v="0"/>
  </r>
  <r>
    <s v="Media"/>
    <s v="Incremental"/>
    <m/>
    <m/>
    <s v="Google_Pre_ios14_5"/>
    <s v="Google"/>
    <x v="9"/>
    <s v=" DTC"/>
    <d v="2021-07-02T00:00:00"/>
    <x v="1"/>
    <n v="0"/>
    <n v="0"/>
  </r>
  <r>
    <s v="Media"/>
    <s v="Incremental"/>
    <m/>
    <m/>
    <s v="Google_Pre_ios14_5"/>
    <s v="Google"/>
    <x v="9"/>
    <s v=" DTC"/>
    <d v="2021-07-03T00:00:00"/>
    <x v="1"/>
    <n v="0"/>
    <n v="0"/>
  </r>
  <r>
    <s v="Media"/>
    <s v="Incremental"/>
    <m/>
    <m/>
    <s v="Google_Pre_ios14_5"/>
    <s v="Google"/>
    <x v="9"/>
    <s v=" DTC"/>
    <d v="2021-07-04T00:00:00"/>
    <x v="1"/>
    <n v="0"/>
    <n v="0"/>
  </r>
  <r>
    <s v="Media"/>
    <s v="Incremental"/>
    <m/>
    <m/>
    <s v="Google_Pre_ios14_5"/>
    <s v="Google"/>
    <x v="9"/>
    <s v=" DTC"/>
    <d v="2021-07-05T00:00:00"/>
    <x v="1"/>
    <n v="0"/>
    <n v="0"/>
  </r>
  <r>
    <s v="Media"/>
    <s v="Incremental"/>
    <m/>
    <m/>
    <s v="Google_Pre_ios14_5"/>
    <s v="Google"/>
    <x v="9"/>
    <s v=" DTC"/>
    <d v="2021-07-06T00:00:00"/>
    <x v="1"/>
    <n v="0"/>
    <n v="0"/>
  </r>
  <r>
    <s v="Media"/>
    <s v="Incremental"/>
    <m/>
    <m/>
    <s v="Google_Pre_ios14_5"/>
    <s v="Google"/>
    <x v="9"/>
    <s v=" DTC"/>
    <d v="2021-07-07T00:00:00"/>
    <x v="1"/>
    <n v="0"/>
    <n v="0"/>
  </r>
  <r>
    <s v="Media"/>
    <s v="Incremental"/>
    <m/>
    <m/>
    <s v="Google_Pre_ios14_5"/>
    <s v="Google"/>
    <x v="9"/>
    <s v=" DTC"/>
    <d v="2021-07-08T00:00:00"/>
    <x v="1"/>
    <n v="0"/>
    <n v="0"/>
  </r>
  <r>
    <s v="Media"/>
    <s v="Incremental"/>
    <m/>
    <m/>
    <s v="Google_Pre_ios14_5"/>
    <s v="Google"/>
    <x v="9"/>
    <s v=" DTC"/>
    <d v="2021-07-09T00:00:00"/>
    <x v="1"/>
    <n v="0"/>
    <n v="0"/>
  </r>
  <r>
    <s v="Media"/>
    <s v="Incremental"/>
    <m/>
    <m/>
    <s v="Google_Pre_ios14_5"/>
    <s v="Google"/>
    <x v="9"/>
    <s v=" DTC"/>
    <d v="2021-07-10T00:00:00"/>
    <x v="1"/>
    <n v="0"/>
    <n v="0"/>
  </r>
  <r>
    <s v="Media"/>
    <s v="Incremental"/>
    <m/>
    <m/>
    <s v="Google_Pre_ios14_5"/>
    <s v="Google"/>
    <x v="9"/>
    <s v=" DTC"/>
    <d v="2021-07-11T00:00:00"/>
    <x v="1"/>
    <n v="0"/>
    <n v="0"/>
  </r>
  <r>
    <s v="Media"/>
    <s v="Incremental"/>
    <m/>
    <m/>
    <s v="Google_Pre_ios14_5"/>
    <s v="Google"/>
    <x v="9"/>
    <s v=" DTC"/>
    <d v="2021-07-12T00:00:00"/>
    <x v="1"/>
    <n v="0"/>
    <n v="0"/>
  </r>
  <r>
    <s v="Media"/>
    <s v="Incremental"/>
    <m/>
    <m/>
    <s v="Google_Pre_ios14_5"/>
    <s v="Google"/>
    <x v="9"/>
    <s v=" DTC"/>
    <d v="2021-07-13T00:00:00"/>
    <x v="1"/>
    <n v="0"/>
    <n v="0"/>
  </r>
  <r>
    <s v="Media"/>
    <s v="Incremental"/>
    <m/>
    <m/>
    <s v="Google_Pre_ios14_5"/>
    <s v="Google"/>
    <x v="9"/>
    <s v=" DTC"/>
    <d v="2021-07-14T00:00:00"/>
    <x v="1"/>
    <n v="0"/>
    <n v="0"/>
  </r>
  <r>
    <s v="Media"/>
    <s v="Incremental"/>
    <m/>
    <m/>
    <s v="Google_Pre_ios14_5"/>
    <s v="Google"/>
    <x v="9"/>
    <s v=" DTC"/>
    <d v="2021-07-15T00:00:00"/>
    <x v="1"/>
    <n v="0"/>
    <n v="0"/>
  </r>
  <r>
    <s v="Media"/>
    <s v="Incremental"/>
    <m/>
    <m/>
    <s v="Google_Pre_ios14_5"/>
    <s v="Google"/>
    <x v="9"/>
    <s v=" DTC"/>
    <d v="2021-07-16T00:00:00"/>
    <x v="1"/>
    <n v="0"/>
    <n v="0"/>
  </r>
  <r>
    <s v="Media"/>
    <s v="Incremental"/>
    <m/>
    <m/>
    <s v="Google_Pre_ios14_5"/>
    <s v="Google"/>
    <x v="9"/>
    <s v=" DTC"/>
    <d v="2021-07-17T00:00:00"/>
    <x v="1"/>
    <n v="0"/>
    <n v="0"/>
  </r>
  <r>
    <s v="Media"/>
    <s v="Incremental"/>
    <m/>
    <m/>
    <s v="Google_Pre_ios14_5"/>
    <s v="Google"/>
    <x v="9"/>
    <s v=" DTC"/>
    <d v="2021-07-18T00:00:00"/>
    <x v="1"/>
    <n v="0"/>
    <n v="0"/>
  </r>
  <r>
    <s v="Media"/>
    <s v="Incremental"/>
    <m/>
    <m/>
    <s v="Google_Pre_ios14_5"/>
    <s v="Google"/>
    <x v="9"/>
    <s v=" DTC"/>
    <d v="2021-07-19T00:00:00"/>
    <x v="1"/>
    <n v="0"/>
    <n v="0"/>
  </r>
  <r>
    <s v="Media"/>
    <s v="Incremental"/>
    <m/>
    <m/>
    <s v="Google_Pre_ios14_5"/>
    <s v="Google"/>
    <x v="9"/>
    <s v=" DTC"/>
    <d v="2021-07-20T00:00:00"/>
    <x v="1"/>
    <n v="0"/>
    <n v="0"/>
  </r>
  <r>
    <s v="Media"/>
    <s v="Incremental"/>
    <m/>
    <m/>
    <s v="Google_Pre_ios14_5"/>
    <s v="Google"/>
    <x v="9"/>
    <s v=" DTC"/>
    <d v="2021-07-21T00:00:00"/>
    <x v="1"/>
    <n v="0"/>
    <n v="0"/>
  </r>
  <r>
    <s v="Media"/>
    <s v="Incremental"/>
    <m/>
    <m/>
    <s v="Google_Pre_ios14_5"/>
    <s v="Google"/>
    <x v="9"/>
    <s v=" DTC"/>
    <d v="2021-07-22T00:00:00"/>
    <x v="1"/>
    <n v="0"/>
    <n v="0"/>
  </r>
  <r>
    <s v="Media"/>
    <s v="Incremental"/>
    <m/>
    <m/>
    <s v="Google_Pre_ios14_5"/>
    <s v="Google"/>
    <x v="9"/>
    <s v=" DTC"/>
    <d v="2021-07-23T00:00:00"/>
    <x v="1"/>
    <n v="0"/>
    <n v="0"/>
  </r>
  <r>
    <s v="Media"/>
    <s v="Incremental"/>
    <m/>
    <m/>
    <s v="Google_Pre_ios14_5"/>
    <s v="Google"/>
    <x v="9"/>
    <s v=" DTC"/>
    <d v="2021-07-24T00:00:00"/>
    <x v="1"/>
    <n v="0"/>
    <n v="0"/>
  </r>
  <r>
    <s v="Media"/>
    <s v="Incremental"/>
    <m/>
    <m/>
    <s v="Google_Pre_ios14_5"/>
    <s v="Google"/>
    <x v="9"/>
    <s v=" DTC"/>
    <d v="2021-07-25T00:00:00"/>
    <x v="1"/>
    <n v="0"/>
    <n v="0"/>
  </r>
  <r>
    <s v="Media"/>
    <s v="Incremental"/>
    <m/>
    <m/>
    <s v="Google_Pre_ios14_5"/>
    <s v="Google"/>
    <x v="9"/>
    <s v=" DTC"/>
    <d v="2021-07-26T00:00:00"/>
    <x v="1"/>
    <n v="0"/>
    <n v="0"/>
  </r>
  <r>
    <s v="Media"/>
    <s v="Incremental"/>
    <m/>
    <m/>
    <s v="Google_Pre_ios14_5"/>
    <s v="Google"/>
    <x v="9"/>
    <s v=" DTC"/>
    <d v="2021-07-27T00:00:00"/>
    <x v="1"/>
    <n v="0"/>
    <n v="0"/>
  </r>
  <r>
    <s v="Media"/>
    <s v="Incremental"/>
    <m/>
    <m/>
    <s v="Google_Pre_ios14_5"/>
    <s v="Google"/>
    <x v="9"/>
    <s v=" DTC"/>
    <d v="2021-07-28T00:00:00"/>
    <x v="1"/>
    <n v="0"/>
    <n v="0"/>
  </r>
  <r>
    <s v="Media"/>
    <s v="Incremental"/>
    <m/>
    <m/>
    <s v="Google_Pre_ios14_5"/>
    <s v="Google"/>
    <x v="9"/>
    <s v=" DTC"/>
    <d v="2021-07-29T00:00:00"/>
    <x v="1"/>
    <n v="0"/>
    <n v="0"/>
  </r>
  <r>
    <s v="Media"/>
    <s v="Incremental"/>
    <m/>
    <m/>
    <s v="Google_Pre_ios14_5"/>
    <s v="Google"/>
    <x v="9"/>
    <s v=" DTC"/>
    <d v="2021-07-30T00:00:00"/>
    <x v="1"/>
    <n v="0"/>
    <n v="0"/>
  </r>
  <r>
    <s v="Media"/>
    <s v="Incremental"/>
    <m/>
    <m/>
    <s v="Google_Pre_ios14_5"/>
    <s v="Google"/>
    <x v="9"/>
    <s v=" DTC"/>
    <d v="2021-07-31T00:00:00"/>
    <x v="1"/>
    <n v="0"/>
    <n v="0"/>
  </r>
  <r>
    <s v="Media"/>
    <s v="Incremental"/>
    <m/>
    <m/>
    <s v="Google_Pre_ios14_5"/>
    <s v="Google"/>
    <x v="9"/>
    <s v=" DTC"/>
    <d v="2021-08-01T00:00:00"/>
    <x v="1"/>
    <n v="0"/>
    <n v="0"/>
  </r>
  <r>
    <s v="Media"/>
    <s v="Incremental"/>
    <m/>
    <m/>
    <s v="Google_Pre_ios14_5"/>
    <s v="Google"/>
    <x v="9"/>
    <s v=" DTC"/>
    <d v="2021-08-02T00:00:00"/>
    <x v="1"/>
    <n v="0"/>
    <n v="0"/>
  </r>
  <r>
    <s v="Media"/>
    <s v="Incremental"/>
    <m/>
    <m/>
    <s v="Google_Pre_ios14_5"/>
    <s v="Google"/>
    <x v="9"/>
    <s v=" DTC"/>
    <d v="2021-08-03T00:00:00"/>
    <x v="1"/>
    <n v="0"/>
    <n v="0"/>
  </r>
  <r>
    <s v="Media"/>
    <s v="Incremental"/>
    <m/>
    <m/>
    <s v="Google_Pre_ios14_5"/>
    <s v="Google"/>
    <x v="9"/>
    <s v=" DTC"/>
    <d v="2021-08-04T00:00:00"/>
    <x v="1"/>
    <n v="0"/>
    <n v="0"/>
  </r>
  <r>
    <s v="Media"/>
    <s v="Incremental"/>
    <m/>
    <m/>
    <s v="Google_Pre_ios14_5"/>
    <s v="Google"/>
    <x v="9"/>
    <s v=" DTC"/>
    <d v="2021-08-05T00:00:00"/>
    <x v="1"/>
    <n v="0"/>
    <n v="0"/>
  </r>
  <r>
    <s v="Media"/>
    <s v="Incremental"/>
    <m/>
    <m/>
    <s v="Google_Pre_ios14_5"/>
    <s v="Google"/>
    <x v="9"/>
    <s v=" DTC"/>
    <d v="2021-08-06T00:00:00"/>
    <x v="1"/>
    <n v="0"/>
    <n v="0"/>
  </r>
  <r>
    <s v="Media"/>
    <s v="Incremental"/>
    <m/>
    <m/>
    <s v="Google_Pre_ios14_5"/>
    <s v="Google"/>
    <x v="9"/>
    <s v=" DTC"/>
    <d v="2021-08-07T00:00:00"/>
    <x v="1"/>
    <n v="0"/>
    <n v="0"/>
  </r>
  <r>
    <s v="Media"/>
    <s v="Incremental"/>
    <m/>
    <m/>
    <s v="Google_Pre_ios14_5"/>
    <s v="Google"/>
    <x v="9"/>
    <s v=" DTC"/>
    <d v="2021-08-08T00:00:00"/>
    <x v="1"/>
    <n v="0"/>
    <n v="0"/>
  </r>
  <r>
    <s v="Media"/>
    <s v="Incremental"/>
    <m/>
    <m/>
    <s v="Google_Pre_ios14_5"/>
    <s v="Google"/>
    <x v="9"/>
    <s v=" DTC"/>
    <d v="2021-08-09T00:00:00"/>
    <x v="1"/>
    <n v="0"/>
    <n v="0"/>
  </r>
  <r>
    <s v="Media"/>
    <s v="Incremental"/>
    <m/>
    <m/>
    <s v="Google_Pre_ios14_5"/>
    <s v="Google"/>
    <x v="9"/>
    <s v=" DTC"/>
    <d v="2021-08-10T00:00:00"/>
    <x v="1"/>
    <n v="0"/>
    <n v="0"/>
  </r>
  <r>
    <s v="Media"/>
    <s v="Incremental"/>
    <m/>
    <m/>
    <s v="Google_Pre_ios14_5"/>
    <s v="Google"/>
    <x v="9"/>
    <s v=" DTC"/>
    <d v="2021-08-11T00:00:00"/>
    <x v="1"/>
    <n v="0"/>
    <n v="0"/>
  </r>
  <r>
    <s v="Media"/>
    <s v="Incremental"/>
    <m/>
    <m/>
    <s v="Google_Pre_ios14_5"/>
    <s v="Google"/>
    <x v="9"/>
    <s v=" DTC"/>
    <d v="2021-08-12T00:00:00"/>
    <x v="1"/>
    <n v="0"/>
    <n v="0"/>
  </r>
  <r>
    <s v="Media"/>
    <s v="Incremental"/>
    <m/>
    <m/>
    <s v="Google_Pre_ios14_5"/>
    <s v="Google"/>
    <x v="9"/>
    <s v=" DTC"/>
    <d v="2021-08-13T00:00:00"/>
    <x v="1"/>
    <n v="0"/>
    <n v="0"/>
  </r>
  <r>
    <s v="Media"/>
    <s v="Incremental"/>
    <m/>
    <m/>
    <s v="Google_Pre_ios14_5"/>
    <s v="Google"/>
    <x v="9"/>
    <s v=" DTC"/>
    <d v="2021-08-14T00:00:00"/>
    <x v="1"/>
    <n v="0"/>
    <n v="0"/>
  </r>
  <r>
    <s v="Media"/>
    <s v="Incremental"/>
    <m/>
    <m/>
    <s v="Google_Pre_ios14_5"/>
    <s v="Google"/>
    <x v="9"/>
    <s v=" DTC"/>
    <d v="2021-08-15T00:00:00"/>
    <x v="1"/>
    <n v="0"/>
    <n v="0"/>
  </r>
  <r>
    <s v="Media"/>
    <s v="Incremental"/>
    <m/>
    <m/>
    <s v="Google_Pre_ios14_5"/>
    <s v="Google"/>
    <x v="9"/>
    <s v=" DTC"/>
    <d v="2021-08-16T00:00:00"/>
    <x v="1"/>
    <n v="0"/>
    <n v="0"/>
  </r>
  <r>
    <s v="Media"/>
    <s v="Incremental"/>
    <m/>
    <m/>
    <s v="Google_Pre_ios14_5"/>
    <s v="Google"/>
    <x v="9"/>
    <s v=" DTC"/>
    <d v="2021-08-17T00:00:00"/>
    <x v="1"/>
    <n v="0"/>
    <n v="0"/>
  </r>
  <r>
    <s v="Media"/>
    <s v="Incremental"/>
    <m/>
    <m/>
    <s v="Google_Pre_ios14_5"/>
    <s v="Google"/>
    <x v="9"/>
    <s v=" DTC"/>
    <d v="2021-08-18T00:00:00"/>
    <x v="1"/>
    <n v="0"/>
    <n v="0"/>
  </r>
  <r>
    <s v="Media"/>
    <s v="Incremental"/>
    <m/>
    <m/>
    <s v="Google_Pre_ios14_5"/>
    <s v="Google"/>
    <x v="9"/>
    <s v=" DTC"/>
    <d v="2021-08-19T00:00:00"/>
    <x v="1"/>
    <n v="0"/>
    <n v="0"/>
  </r>
  <r>
    <s v="Media"/>
    <s v="Incremental"/>
    <m/>
    <m/>
    <s v="Google_Pre_ios14_5"/>
    <s v="Google"/>
    <x v="9"/>
    <s v=" DTC"/>
    <d v="2021-08-20T00:00:00"/>
    <x v="1"/>
    <n v="0"/>
    <n v="0"/>
  </r>
  <r>
    <s v="Media"/>
    <s v="Incremental"/>
    <m/>
    <m/>
    <s v="Google_Pre_ios14_5"/>
    <s v="Google"/>
    <x v="9"/>
    <s v=" DTC"/>
    <d v="2021-08-21T00:00:00"/>
    <x v="1"/>
    <n v="0"/>
    <n v="0"/>
  </r>
  <r>
    <s v="Media"/>
    <s v="Incremental"/>
    <m/>
    <m/>
    <s v="Google_Pre_ios14_5"/>
    <s v="Google"/>
    <x v="9"/>
    <s v=" DTC"/>
    <d v="2021-08-22T00:00:00"/>
    <x v="1"/>
    <n v="0"/>
    <n v="0"/>
  </r>
  <r>
    <s v="Media"/>
    <s v="Incremental"/>
    <m/>
    <m/>
    <s v="Google_Pre_ios14_5"/>
    <s v="Google"/>
    <x v="9"/>
    <s v=" DTC"/>
    <d v="2021-08-23T00:00:00"/>
    <x v="1"/>
    <n v="0"/>
    <n v="0"/>
  </r>
  <r>
    <s v="Media"/>
    <s v="Incremental"/>
    <m/>
    <m/>
    <s v="Google_Pre_ios14_5"/>
    <s v="Google"/>
    <x v="9"/>
    <s v=" DTC"/>
    <d v="2021-08-24T00:00:00"/>
    <x v="1"/>
    <n v="0"/>
    <n v="0"/>
  </r>
  <r>
    <s v="Media"/>
    <s v="Incremental"/>
    <m/>
    <m/>
    <s v="Google_Pre_ios14_5"/>
    <s v="Google"/>
    <x v="9"/>
    <s v=" DTC"/>
    <d v="2021-08-25T00:00:00"/>
    <x v="1"/>
    <n v="0"/>
    <n v="0"/>
  </r>
  <r>
    <s v="Media"/>
    <s v="Incremental"/>
    <m/>
    <m/>
    <s v="Google_Pre_ios14_5"/>
    <s v="Google"/>
    <x v="9"/>
    <s v=" DTC"/>
    <d v="2021-08-26T00:00:00"/>
    <x v="1"/>
    <n v="0"/>
    <n v="0"/>
  </r>
  <r>
    <s v="Media"/>
    <s v="Incremental"/>
    <m/>
    <m/>
    <s v="Google_Pre_ios14_5"/>
    <s v="Google"/>
    <x v="9"/>
    <s v=" DTC"/>
    <d v="2021-08-27T00:00:00"/>
    <x v="1"/>
    <n v="0"/>
    <n v="0"/>
  </r>
  <r>
    <s v="Media"/>
    <s v="Incremental"/>
    <m/>
    <m/>
    <s v="Google_Pre_ios14_5"/>
    <s v="Google"/>
    <x v="9"/>
    <s v=" DTC"/>
    <d v="2021-08-28T00:00:00"/>
    <x v="1"/>
    <n v="0"/>
    <n v="0"/>
  </r>
  <r>
    <s v="Media"/>
    <s v="Incremental"/>
    <m/>
    <m/>
    <s v="Google_Pre_ios14_5"/>
    <s v="Google"/>
    <x v="9"/>
    <s v=" DTC"/>
    <d v="2021-08-29T00:00:00"/>
    <x v="1"/>
    <n v="0"/>
    <n v="0"/>
  </r>
  <r>
    <s v="Media"/>
    <s v="Incremental"/>
    <m/>
    <m/>
    <s v="Google_Pre_ios14_5"/>
    <s v="Google"/>
    <x v="9"/>
    <s v=" DTC"/>
    <d v="2021-08-30T00:00:00"/>
    <x v="1"/>
    <n v="0"/>
    <n v="0"/>
  </r>
  <r>
    <s v="Media"/>
    <s v="Incremental"/>
    <m/>
    <m/>
    <s v="Google_Pre_ios14_5"/>
    <s v="Google"/>
    <x v="9"/>
    <s v=" DTC"/>
    <d v="2021-08-31T00:00:00"/>
    <x v="1"/>
    <n v="0"/>
    <n v="0"/>
  </r>
  <r>
    <s v="Media"/>
    <s v="Incremental"/>
    <m/>
    <m/>
    <s v="Google_Pre_ios14_5"/>
    <s v="Google"/>
    <x v="9"/>
    <s v=" DTC"/>
    <d v="2021-09-01T00:00:00"/>
    <x v="1"/>
    <n v="0"/>
    <n v="0"/>
  </r>
  <r>
    <s v="Media"/>
    <s v="Incremental"/>
    <m/>
    <m/>
    <s v="Google_Pre_ios14_5"/>
    <s v="Google"/>
    <x v="9"/>
    <s v=" DTC"/>
    <d v="2021-09-02T00:00:00"/>
    <x v="1"/>
    <n v="0"/>
    <n v="0"/>
  </r>
  <r>
    <s v="Media"/>
    <s v="Incremental"/>
    <m/>
    <m/>
    <s v="Google_Pre_ios14_5"/>
    <s v="Google"/>
    <x v="9"/>
    <s v=" DTC"/>
    <d v="2021-09-03T00:00:00"/>
    <x v="1"/>
    <n v="0"/>
    <n v="0"/>
  </r>
  <r>
    <s v="Media"/>
    <s v="Incremental"/>
    <m/>
    <m/>
    <s v="Google_Pre_ios14_5"/>
    <s v="Google"/>
    <x v="9"/>
    <s v=" DTC"/>
    <d v="2021-09-04T00:00:00"/>
    <x v="1"/>
    <n v="0"/>
    <n v="0"/>
  </r>
  <r>
    <s v="Media"/>
    <s v="Incremental"/>
    <m/>
    <m/>
    <s v="Google_Pre_ios14_5"/>
    <s v="Google"/>
    <x v="9"/>
    <s v=" DTC"/>
    <d v="2021-09-05T00:00:00"/>
    <x v="1"/>
    <n v="0"/>
    <n v="0"/>
  </r>
  <r>
    <s v="Media"/>
    <s v="Incremental"/>
    <m/>
    <m/>
    <s v="Google_Pre_ios14_5"/>
    <s v="Google"/>
    <x v="9"/>
    <s v=" DTC"/>
    <d v="2021-09-06T00:00:00"/>
    <x v="1"/>
    <n v="0"/>
    <n v="0"/>
  </r>
  <r>
    <s v="Media"/>
    <s v="Incremental"/>
    <m/>
    <m/>
    <s v="Google_Pre_ios14_5"/>
    <s v="Google"/>
    <x v="9"/>
    <s v=" DTC"/>
    <d v="2021-09-07T00:00:00"/>
    <x v="1"/>
    <n v="0"/>
    <n v="0"/>
  </r>
  <r>
    <s v="Media"/>
    <s v="Incremental"/>
    <m/>
    <m/>
    <s v="Google_Pre_ios14_5"/>
    <s v="Google"/>
    <x v="9"/>
    <s v=" DTC"/>
    <d v="2021-09-08T00:00:00"/>
    <x v="1"/>
    <n v="0"/>
    <n v="0"/>
  </r>
  <r>
    <s v="Media"/>
    <s v="Incremental"/>
    <m/>
    <m/>
    <s v="Google_Pre_ios14_5"/>
    <s v="Google"/>
    <x v="9"/>
    <s v=" DTC"/>
    <d v="2021-09-09T00:00:00"/>
    <x v="1"/>
    <n v="0"/>
    <n v="0"/>
  </r>
  <r>
    <s v="Media"/>
    <s v="Incremental"/>
    <m/>
    <m/>
    <s v="Google_Pre_ios14_5"/>
    <s v="Google"/>
    <x v="9"/>
    <s v=" DTC"/>
    <d v="2021-09-10T00:00:00"/>
    <x v="1"/>
    <n v="0"/>
    <n v="0"/>
  </r>
  <r>
    <s v="Media"/>
    <s v="Incremental"/>
    <m/>
    <m/>
    <s v="Google_Pre_ios14_5"/>
    <s v="Google"/>
    <x v="9"/>
    <s v=" DTC"/>
    <d v="2021-09-11T00:00:00"/>
    <x v="1"/>
    <n v="0"/>
    <n v="0"/>
  </r>
  <r>
    <s v="Media"/>
    <s v="Incremental"/>
    <m/>
    <m/>
    <s v="Google_Pre_ios14_5"/>
    <s v="Google"/>
    <x v="9"/>
    <s v=" DTC"/>
    <d v="2021-09-12T00:00:00"/>
    <x v="1"/>
    <n v="0"/>
    <n v="0"/>
  </r>
  <r>
    <s v="Media"/>
    <s v="Incremental"/>
    <m/>
    <m/>
    <s v="Google_Pre_ios14_5"/>
    <s v="Google"/>
    <x v="9"/>
    <s v=" DTC"/>
    <d v="2021-09-13T00:00:00"/>
    <x v="1"/>
    <n v="0"/>
    <n v="0"/>
  </r>
  <r>
    <s v="Media"/>
    <s v="Incremental"/>
    <m/>
    <m/>
    <s v="Google_Pre_ios14_5"/>
    <s v="Google"/>
    <x v="9"/>
    <s v=" DTC"/>
    <d v="2021-09-14T00:00:00"/>
    <x v="1"/>
    <n v="0"/>
    <n v="0"/>
  </r>
  <r>
    <s v="Media"/>
    <s v="Incremental"/>
    <m/>
    <m/>
    <s v="Google_Pre_ios14_5"/>
    <s v="Google"/>
    <x v="9"/>
    <s v=" DTC"/>
    <d v="2021-09-15T00:00:00"/>
    <x v="1"/>
    <n v="0"/>
    <n v="0"/>
  </r>
  <r>
    <s v="Media"/>
    <s v="Incremental"/>
    <m/>
    <m/>
    <s v="Google_Pre_ios14_5"/>
    <s v="Google"/>
    <x v="9"/>
    <s v=" DTC"/>
    <d v="2021-09-16T00:00:00"/>
    <x v="1"/>
    <n v="0"/>
    <n v="0"/>
  </r>
  <r>
    <s v="Media"/>
    <s v="Incremental"/>
    <m/>
    <m/>
    <s v="Google_Pre_ios14_5"/>
    <s v="Google"/>
    <x v="9"/>
    <s v=" DTC"/>
    <d v="2021-09-17T00:00:00"/>
    <x v="1"/>
    <n v="0"/>
    <n v="0"/>
  </r>
  <r>
    <s v="Media"/>
    <s v="Incremental"/>
    <m/>
    <m/>
    <s v="Google_Pre_ios14_5"/>
    <s v="Google"/>
    <x v="9"/>
    <s v=" DTC"/>
    <d v="2021-09-18T00:00:00"/>
    <x v="1"/>
    <n v="0"/>
    <n v="0"/>
  </r>
  <r>
    <s v="Media"/>
    <s v="Incremental"/>
    <m/>
    <m/>
    <s v="Google_Pre_ios14_5"/>
    <s v="Google"/>
    <x v="9"/>
    <s v=" DTC"/>
    <d v="2021-09-19T00:00:00"/>
    <x v="1"/>
    <n v="0"/>
    <n v="0"/>
  </r>
  <r>
    <s v="Media"/>
    <s v="Incremental"/>
    <m/>
    <m/>
    <s v="Google_Pre_ios14_5"/>
    <s v="Google"/>
    <x v="9"/>
    <s v=" DTC"/>
    <d v="2021-09-20T00:00:00"/>
    <x v="1"/>
    <n v="0"/>
    <n v="0"/>
  </r>
  <r>
    <s v="Media"/>
    <s v="Incremental"/>
    <m/>
    <m/>
    <s v="Google_Pre_ios14_5"/>
    <s v="Google"/>
    <x v="9"/>
    <s v=" DTC"/>
    <d v="2021-09-21T00:00:00"/>
    <x v="1"/>
    <n v="0"/>
    <n v="0"/>
  </r>
  <r>
    <s v="Media"/>
    <s v="Incremental"/>
    <m/>
    <m/>
    <s v="Google_Pre_ios14_5"/>
    <s v="Google"/>
    <x v="9"/>
    <s v=" DTC"/>
    <d v="2021-09-22T00:00:00"/>
    <x v="1"/>
    <n v="0"/>
    <n v="0"/>
  </r>
  <r>
    <s v="Media"/>
    <s v="Incremental"/>
    <m/>
    <m/>
    <s v="Google_Pre_ios14_5"/>
    <s v="Google"/>
    <x v="9"/>
    <s v=" DTC"/>
    <d v="2021-09-23T00:00:00"/>
    <x v="1"/>
    <n v="0"/>
    <n v="0"/>
  </r>
  <r>
    <s v="Media"/>
    <s v="Incremental"/>
    <m/>
    <m/>
    <s v="Google_Pre_ios14_5"/>
    <s v="Google"/>
    <x v="9"/>
    <s v=" DTC"/>
    <d v="2021-09-24T00:00:00"/>
    <x v="1"/>
    <n v="0"/>
    <n v="0"/>
  </r>
  <r>
    <s v="Media"/>
    <s v="Incremental"/>
    <m/>
    <m/>
    <s v="Google_Pre_ios14_5"/>
    <s v="Google"/>
    <x v="9"/>
    <s v=" DTC"/>
    <d v="2021-09-25T00:00:00"/>
    <x v="1"/>
    <n v="0"/>
    <n v="0"/>
  </r>
  <r>
    <s v="Media"/>
    <s v="Incremental"/>
    <m/>
    <m/>
    <s v="Google_Pre_ios14_5"/>
    <s v="Google"/>
    <x v="9"/>
    <s v=" DTC"/>
    <d v="2021-09-26T00:00:00"/>
    <x v="1"/>
    <n v="0"/>
    <n v="0"/>
  </r>
  <r>
    <s v="Media"/>
    <s v="Incremental"/>
    <m/>
    <m/>
    <s v="Google_Pre_ios14_5"/>
    <s v="Google"/>
    <x v="9"/>
    <s v=" DTC"/>
    <d v="2021-09-27T00:00:00"/>
    <x v="1"/>
    <n v="0"/>
    <n v="0"/>
  </r>
  <r>
    <s v="Media"/>
    <s v="Incremental"/>
    <m/>
    <m/>
    <s v="Google_Pre_ios14_5"/>
    <s v="Google"/>
    <x v="9"/>
    <s v=" DTC"/>
    <d v="2021-09-28T00:00:00"/>
    <x v="1"/>
    <n v="0"/>
    <n v="0"/>
  </r>
  <r>
    <s v="Media"/>
    <s v="Incremental"/>
    <m/>
    <m/>
    <s v="Google_Pre_ios14_5"/>
    <s v="Google"/>
    <x v="9"/>
    <s v=" DTC"/>
    <d v="2021-09-29T00:00:00"/>
    <x v="1"/>
    <n v="0"/>
    <n v="0"/>
  </r>
  <r>
    <s v="Media"/>
    <s v="Incremental"/>
    <m/>
    <m/>
    <s v="Google_Pre_ios14_5"/>
    <s v="Google"/>
    <x v="9"/>
    <s v=" DTC"/>
    <d v="2021-09-30T00:00:00"/>
    <x v="1"/>
    <n v="0"/>
    <n v="0"/>
  </r>
  <r>
    <s v="Baseline"/>
    <s v="Base"/>
    <m/>
    <m/>
    <s v="ios14_5_series_decimal_May"/>
    <s v="iOS 14.5 Rollout"/>
    <x v="10"/>
    <s v=" DTC"/>
    <d v="2021-03-01T00:00:00"/>
    <x v="0"/>
    <s v="Pre"/>
    <n v="0"/>
  </r>
  <r>
    <s v="Baseline"/>
    <s v="Base"/>
    <m/>
    <m/>
    <s v="ios14_5_series_decimal_May"/>
    <s v="iOS 14.5 Rollout"/>
    <x v="10"/>
    <s v=" DTC"/>
    <d v="2021-03-02T00:00:00"/>
    <x v="0"/>
    <s v="Pre"/>
    <n v="0"/>
  </r>
  <r>
    <s v="Baseline"/>
    <s v="Base"/>
    <m/>
    <m/>
    <s v="ios14_5_series_decimal_May"/>
    <s v="iOS 14.5 Rollout"/>
    <x v="10"/>
    <s v=" DTC"/>
    <d v="2021-03-03T00:00:00"/>
    <x v="0"/>
    <s v="Pre"/>
    <n v="0"/>
  </r>
  <r>
    <s v="Baseline"/>
    <s v="Base"/>
    <m/>
    <m/>
    <s v="ios14_5_series_decimal_May"/>
    <s v="iOS 14.5 Rollout"/>
    <x v="10"/>
    <s v=" DTC"/>
    <d v="2021-03-04T00:00:00"/>
    <x v="0"/>
    <s v="Pre"/>
    <n v="0"/>
  </r>
  <r>
    <s v="Baseline"/>
    <s v="Base"/>
    <m/>
    <m/>
    <s v="ios14_5_series_decimal_May"/>
    <s v="iOS 14.5 Rollout"/>
    <x v="10"/>
    <s v=" DTC"/>
    <d v="2021-03-05T00:00:00"/>
    <x v="0"/>
    <s v="Pre"/>
    <n v="0"/>
  </r>
  <r>
    <s v="Baseline"/>
    <s v="Base"/>
    <m/>
    <m/>
    <s v="ios14_5_series_decimal_May"/>
    <s v="iOS 14.5 Rollout"/>
    <x v="10"/>
    <s v=" DTC"/>
    <d v="2021-03-06T00:00:00"/>
    <x v="0"/>
    <s v="Pre"/>
    <n v="0"/>
  </r>
  <r>
    <s v="Baseline"/>
    <s v="Base"/>
    <m/>
    <m/>
    <s v="ios14_5_series_decimal_May"/>
    <s v="iOS 14.5 Rollout"/>
    <x v="10"/>
    <s v=" DTC"/>
    <d v="2021-03-07T00:00:00"/>
    <x v="0"/>
    <s v="Pre"/>
    <n v="0"/>
  </r>
  <r>
    <s v="Baseline"/>
    <s v="Base"/>
    <m/>
    <m/>
    <s v="ios14_5_series_decimal_May"/>
    <s v="iOS 14.5 Rollout"/>
    <x v="10"/>
    <s v=" DTC"/>
    <d v="2021-03-08T00:00:00"/>
    <x v="0"/>
    <s v="Pre"/>
    <n v="0"/>
  </r>
  <r>
    <s v="Baseline"/>
    <s v="Base"/>
    <m/>
    <m/>
    <s v="ios14_5_series_decimal_May"/>
    <s v="iOS 14.5 Rollout"/>
    <x v="10"/>
    <s v=" DTC"/>
    <d v="2021-03-09T00:00:00"/>
    <x v="0"/>
    <s v="Pre"/>
    <n v="0"/>
  </r>
  <r>
    <s v="Baseline"/>
    <s v="Base"/>
    <m/>
    <m/>
    <s v="ios14_5_series_decimal_May"/>
    <s v="iOS 14.5 Rollout"/>
    <x v="10"/>
    <s v=" DTC"/>
    <d v="2021-03-10T00:00:00"/>
    <x v="0"/>
    <s v="Pre"/>
    <n v="0"/>
  </r>
  <r>
    <s v="Baseline"/>
    <s v="Base"/>
    <m/>
    <m/>
    <s v="ios14_5_series_decimal_May"/>
    <s v="iOS 14.5 Rollout"/>
    <x v="10"/>
    <s v=" DTC"/>
    <d v="2021-03-11T00:00:00"/>
    <x v="0"/>
    <s v="Pre"/>
    <n v="0"/>
  </r>
  <r>
    <s v="Baseline"/>
    <s v="Base"/>
    <m/>
    <m/>
    <s v="ios14_5_series_decimal_May"/>
    <s v="iOS 14.5 Rollout"/>
    <x v="10"/>
    <s v=" DTC"/>
    <d v="2021-03-12T00:00:00"/>
    <x v="0"/>
    <s v="Pre"/>
    <n v="0"/>
  </r>
  <r>
    <s v="Baseline"/>
    <s v="Base"/>
    <m/>
    <m/>
    <s v="ios14_5_series_decimal_May"/>
    <s v="iOS 14.5 Rollout"/>
    <x v="10"/>
    <s v=" DTC"/>
    <d v="2021-03-13T00:00:00"/>
    <x v="0"/>
    <s v="Pre"/>
    <n v="0"/>
  </r>
  <r>
    <s v="Baseline"/>
    <s v="Base"/>
    <m/>
    <m/>
    <s v="ios14_5_series_decimal_May"/>
    <s v="iOS 14.5 Rollout"/>
    <x v="10"/>
    <s v=" DTC"/>
    <d v="2021-03-14T00:00:00"/>
    <x v="0"/>
    <s v="Pre"/>
    <n v="0"/>
  </r>
  <r>
    <s v="Baseline"/>
    <s v="Base"/>
    <m/>
    <m/>
    <s v="ios14_5_series_decimal_May"/>
    <s v="iOS 14.5 Rollout"/>
    <x v="10"/>
    <s v=" DTC"/>
    <d v="2021-03-15T00:00:00"/>
    <x v="0"/>
    <s v="Pre"/>
    <n v="0"/>
  </r>
  <r>
    <s v="Baseline"/>
    <s v="Base"/>
    <m/>
    <m/>
    <s v="ios14_5_series_decimal_May"/>
    <s v="iOS 14.5 Rollout"/>
    <x v="10"/>
    <s v=" DTC"/>
    <d v="2021-03-16T00:00:00"/>
    <x v="0"/>
    <s v="Pre"/>
    <n v="0"/>
  </r>
  <r>
    <s v="Baseline"/>
    <s v="Base"/>
    <m/>
    <m/>
    <s v="ios14_5_series_decimal_May"/>
    <s v="iOS 14.5 Rollout"/>
    <x v="10"/>
    <s v=" DTC"/>
    <d v="2021-03-17T00:00:00"/>
    <x v="0"/>
    <s v="Pre"/>
    <n v="0"/>
  </r>
  <r>
    <s v="Baseline"/>
    <s v="Base"/>
    <m/>
    <m/>
    <s v="ios14_5_series_decimal_May"/>
    <s v="iOS 14.5 Rollout"/>
    <x v="10"/>
    <s v=" DTC"/>
    <d v="2021-03-18T00:00:00"/>
    <x v="0"/>
    <s v="Pre"/>
    <n v="0"/>
  </r>
  <r>
    <s v="Baseline"/>
    <s v="Base"/>
    <m/>
    <m/>
    <s v="ios14_5_series_decimal_May"/>
    <s v="iOS 14.5 Rollout"/>
    <x v="10"/>
    <s v=" DTC"/>
    <d v="2021-03-19T00:00:00"/>
    <x v="0"/>
    <s v="Pre"/>
    <n v="0"/>
  </r>
  <r>
    <s v="Baseline"/>
    <s v="Base"/>
    <m/>
    <m/>
    <s v="ios14_5_series_decimal_May"/>
    <s v="iOS 14.5 Rollout"/>
    <x v="10"/>
    <s v=" DTC"/>
    <d v="2021-03-20T00:00:00"/>
    <x v="0"/>
    <s v="Pre"/>
    <n v="0"/>
  </r>
  <r>
    <s v="Baseline"/>
    <s v="Base"/>
    <m/>
    <m/>
    <s v="ios14_5_series_decimal_May"/>
    <s v="iOS 14.5 Rollout"/>
    <x v="10"/>
    <s v=" DTC"/>
    <d v="2021-03-21T00:00:00"/>
    <x v="0"/>
    <s v="Pre"/>
    <n v="0"/>
  </r>
  <r>
    <s v="Baseline"/>
    <s v="Base"/>
    <m/>
    <m/>
    <s v="ios14_5_series_decimal_May"/>
    <s v="iOS 14.5 Rollout"/>
    <x v="10"/>
    <s v=" DTC"/>
    <d v="2021-03-22T00:00:00"/>
    <x v="0"/>
    <s v="Pre"/>
    <n v="0"/>
  </r>
  <r>
    <s v="Baseline"/>
    <s v="Base"/>
    <m/>
    <m/>
    <s v="ios14_5_series_decimal_May"/>
    <s v="iOS 14.5 Rollout"/>
    <x v="10"/>
    <s v=" DTC"/>
    <d v="2021-03-23T00:00:00"/>
    <x v="0"/>
    <s v="Pre"/>
    <n v="0"/>
  </r>
  <r>
    <s v="Baseline"/>
    <s v="Base"/>
    <m/>
    <m/>
    <s v="ios14_5_series_decimal_May"/>
    <s v="iOS 14.5 Rollout"/>
    <x v="10"/>
    <s v=" DTC"/>
    <d v="2021-03-24T00:00:00"/>
    <x v="0"/>
    <s v="Pre"/>
    <n v="0"/>
  </r>
  <r>
    <s v="Baseline"/>
    <s v="Base"/>
    <m/>
    <m/>
    <s v="ios14_5_series_decimal_May"/>
    <s v="iOS 14.5 Rollout"/>
    <x v="10"/>
    <s v=" DTC"/>
    <d v="2021-03-25T00:00:00"/>
    <x v="0"/>
    <s v="Pre"/>
    <n v="0"/>
  </r>
  <r>
    <s v="Baseline"/>
    <s v="Base"/>
    <m/>
    <m/>
    <s v="ios14_5_series_decimal_May"/>
    <s v="iOS 14.5 Rollout"/>
    <x v="10"/>
    <s v=" DTC"/>
    <d v="2021-03-26T00:00:00"/>
    <x v="0"/>
    <s v="Pre"/>
    <n v="0"/>
  </r>
  <r>
    <s v="Baseline"/>
    <s v="Base"/>
    <m/>
    <m/>
    <s v="ios14_5_series_decimal_May"/>
    <s v="iOS 14.5 Rollout"/>
    <x v="10"/>
    <s v=" DTC"/>
    <d v="2021-03-27T00:00:00"/>
    <x v="0"/>
    <s v="Pre"/>
    <n v="0"/>
  </r>
  <r>
    <s v="Baseline"/>
    <s v="Base"/>
    <m/>
    <m/>
    <s v="ios14_5_series_decimal_May"/>
    <s v="iOS 14.5 Rollout"/>
    <x v="10"/>
    <s v=" DTC"/>
    <d v="2021-03-28T00:00:00"/>
    <x v="0"/>
    <s v="Pre"/>
    <n v="0"/>
  </r>
  <r>
    <s v="Baseline"/>
    <s v="Base"/>
    <m/>
    <m/>
    <s v="ios14_5_series_decimal_May"/>
    <s v="iOS 14.5 Rollout"/>
    <x v="10"/>
    <s v=" DTC"/>
    <d v="2021-03-29T00:00:00"/>
    <x v="0"/>
    <s v="Pre"/>
    <n v="0"/>
  </r>
  <r>
    <s v="Baseline"/>
    <s v="Base"/>
    <m/>
    <m/>
    <s v="ios14_5_series_decimal_May"/>
    <s v="iOS 14.5 Rollout"/>
    <x v="10"/>
    <s v=" DTC"/>
    <d v="2021-03-30T00:00:00"/>
    <x v="0"/>
    <s v="Pre"/>
    <n v="0"/>
  </r>
  <r>
    <s v="Baseline"/>
    <s v="Base"/>
    <m/>
    <m/>
    <s v="ios14_5_series_decimal_May"/>
    <s v="iOS 14.5 Rollout"/>
    <x v="10"/>
    <s v=" DTC"/>
    <d v="2021-03-31T00:00:00"/>
    <x v="0"/>
    <s v="Pre"/>
    <n v="0"/>
  </r>
  <r>
    <s v="Baseline"/>
    <s v="Base"/>
    <m/>
    <m/>
    <s v="ios14_5_series_decimal_May"/>
    <s v="iOS 14.5 Rollout"/>
    <x v="10"/>
    <s v=" DTC"/>
    <d v="2021-04-01T00:00:00"/>
    <x v="0"/>
    <s v="Pre"/>
    <n v="0"/>
  </r>
  <r>
    <s v="Baseline"/>
    <s v="Base"/>
    <m/>
    <m/>
    <s v="ios14_5_series_decimal_May"/>
    <s v="iOS 14.5 Rollout"/>
    <x v="10"/>
    <s v=" DTC"/>
    <d v="2021-04-02T00:00:00"/>
    <x v="0"/>
    <s v="Pre"/>
    <n v="0"/>
  </r>
  <r>
    <s v="Baseline"/>
    <s v="Base"/>
    <m/>
    <m/>
    <s v="ios14_5_series_decimal_May"/>
    <s v="iOS 14.5 Rollout"/>
    <x v="10"/>
    <s v=" DTC"/>
    <d v="2021-04-03T00:00:00"/>
    <x v="0"/>
    <s v="Pre"/>
    <n v="0"/>
  </r>
  <r>
    <s v="Baseline"/>
    <s v="Base"/>
    <m/>
    <m/>
    <s v="ios14_5_series_decimal_May"/>
    <s v="iOS 14.5 Rollout"/>
    <x v="10"/>
    <s v=" DTC"/>
    <d v="2021-04-04T00:00:00"/>
    <x v="0"/>
    <s v="Pre"/>
    <n v="0"/>
  </r>
  <r>
    <s v="Baseline"/>
    <s v="Base"/>
    <m/>
    <m/>
    <s v="ios14_5_series_decimal_May"/>
    <s v="iOS 14.5 Rollout"/>
    <x v="10"/>
    <s v=" DTC"/>
    <d v="2021-04-05T00:00:00"/>
    <x v="0"/>
    <s v="Pre"/>
    <n v="0"/>
  </r>
  <r>
    <s v="Baseline"/>
    <s v="Base"/>
    <m/>
    <m/>
    <s v="ios14_5_series_decimal_May"/>
    <s v="iOS 14.5 Rollout"/>
    <x v="10"/>
    <s v=" DTC"/>
    <d v="2021-04-06T00:00:00"/>
    <x v="0"/>
    <s v="Pre"/>
    <n v="0"/>
  </r>
  <r>
    <s v="Baseline"/>
    <s v="Base"/>
    <m/>
    <m/>
    <s v="ios14_5_series_decimal_May"/>
    <s v="iOS 14.5 Rollout"/>
    <x v="10"/>
    <s v=" DTC"/>
    <d v="2021-04-07T00:00:00"/>
    <x v="0"/>
    <s v="Pre"/>
    <n v="0"/>
  </r>
  <r>
    <s v="Baseline"/>
    <s v="Base"/>
    <m/>
    <m/>
    <s v="ios14_5_series_decimal_May"/>
    <s v="iOS 14.5 Rollout"/>
    <x v="10"/>
    <s v=" DTC"/>
    <d v="2021-04-08T00:00:00"/>
    <x v="0"/>
    <s v="Pre"/>
    <n v="0"/>
  </r>
  <r>
    <s v="Baseline"/>
    <s v="Base"/>
    <m/>
    <m/>
    <s v="ios14_5_series_decimal_May"/>
    <s v="iOS 14.5 Rollout"/>
    <x v="10"/>
    <s v=" DTC"/>
    <d v="2021-04-09T00:00:00"/>
    <x v="0"/>
    <s v="Pre"/>
    <n v="0"/>
  </r>
  <r>
    <s v="Baseline"/>
    <s v="Base"/>
    <m/>
    <m/>
    <s v="ios14_5_series_decimal_May"/>
    <s v="iOS 14.5 Rollout"/>
    <x v="10"/>
    <s v=" DTC"/>
    <d v="2021-04-10T00:00:00"/>
    <x v="0"/>
    <s v="Pre"/>
    <n v="0"/>
  </r>
  <r>
    <s v="Baseline"/>
    <s v="Base"/>
    <m/>
    <m/>
    <s v="ios14_5_series_decimal_May"/>
    <s v="iOS 14.5 Rollout"/>
    <x v="10"/>
    <s v=" DTC"/>
    <d v="2021-04-11T00:00:00"/>
    <x v="0"/>
    <s v="Pre"/>
    <n v="0"/>
  </r>
  <r>
    <s v="Baseline"/>
    <s v="Base"/>
    <m/>
    <m/>
    <s v="ios14_5_series_decimal_May"/>
    <s v="iOS 14.5 Rollout"/>
    <x v="10"/>
    <s v=" DTC"/>
    <d v="2021-04-12T00:00:00"/>
    <x v="0"/>
    <s v="Pre"/>
    <n v="0"/>
  </r>
  <r>
    <s v="Baseline"/>
    <s v="Base"/>
    <m/>
    <m/>
    <s v="ios14_5_series_decimal_May"/>
    <s v="iOS 14.5 Rollout"/>
    <x v="10"/>
    <s v=" DTC"/>
    <d v="2021-04-13T00:00:00"/>
    <x v="0"/>
    <s v="Pre"/>
    <n v="0"/>
  </r>
  <r>
    <s v="Baseline"/>
    <s v="Base"/>
    <m/>
    <m/>
    <s v="ios14_5_series_decimal_May"/>
    <s v="iOS 14.5 Rollout"/>
    <x v="10"/>
    <s v=" DTC"/>
    <d v="2021-04-14T00:00:00"/>
    <x v="0"/>
    <s v="Pre"/>
    <n v="0"/>
  </r>
  <r>
    <s v="Baseline"/>
    <s v="Base"/>
    <m/>
    <m/>
    <s v="ios14_5_series_decimal_May"/>
    <s v="iOS 14.5 Rollout"/>
    <x v="10"/>
    <s v=" DTC"/>
    <d v="2021-04-15T00:00:00"/>
    <x v="0"/>
    <s v="Pre"/>
    <n v="0"/>
  </r>
  <r>
    <s v="Baseline"/>
    <s v="Base"/>
    <m/>
    <m/>
    <s v="ios14_5_series_decimal_May"/>
    <s v="iOS 14.5 Rollout"/>
    <x v="10"/>
    <s v=" DTC"/>
    <d v="2021-04-16T00:00:00"/>
    <x v="0"/>
    <s v="Pre"/>
    <n v="0"/>
  </r>
  <r>
    <s v="Baseline"/>
    <s v="Base"/>
    <m/>
    <m/>
    <s v="ios14_5_series_decimal_May"/>
    <s v="iOS 14.5 Rollout"/>
    <x v="10"/>
    <s v=" DTC"/>
    <d v="2021-04-17T00:00:00"/>
    <x v="0"/>
    <s v="Pre"/>
    <n v="0"/>
  </r>
  <r>
    <s v="Baseline"/>
    <s v="Base"/>
    <m/>
    <m/>
    <s v="ios14_5_series_decimal_May"/>
    <s v="iOS 14.5 Rollout"/>
    <x v="10"/>
    <s v=" DTC"/>
    <d v="2021-04-18T00:00:00"/>
    <x v="0"/>
    <s v="Pre"/>
    <n v="0"/>
  </r>
  <r>
    <s v="Baseline"/>
    <s v="Base"/>
    <m/>
    <m/>
    <s v="ios14_5_series_decimal_May"/>
    <s v="iOS 14.5 Rollout"/>
    <x v="10"/>
    <s v=" DTC"/>
    <d v="2021-04-19T00:00:00"/>
    <x v="0"/>
    <s v="Pre"/>
    <n v="0"/>
  </r>
  <r>
    <s v="Baseline"/>
    <s v="Base"/>
    <m/>
    <m/>
    <s v="ios14_5_series_decimal_May"/>
    <s v="iOS 14.5 Rollout"/>
    <x v="10"/>
    <s v=" DTC"/>
    <d v="2021-04-20T00:00:00"/>
    <x v="0"/>
    <s v="Pre"/>
    <n v="0"/>
  </r>
  <r>
    <s v="Baseline"/>
    <s v="Base"/>
    <m/>
    <m/>
    <s v="ios14_5_series_decimal_May"/>
    <s v="iOS 14.5 Rollout"/>
    <x v="10"/>
    <s v=" DTC"/>
    <d v="2021-04-21T00:00:00"/>
    <x v="0"/>
    <s v="Pre"/>
    <n v="0"/>
  </r>
  <r>
    <s v="Baseline"/>
    <s v="Base"/>
    <m/>
    <m/>
    <s v="ios14_5_series_decimal_May"/>
    <s v="iOS 14.5 Rollout"/>
    <x v="10"/>
    <s v=" DTC"/>
    <d v="2021-04-22T00:00:00"/>
    <x v="0"/>
    <s v="Pre"/>
    <n v="0"/>
  </r>
  <r>
    <s v="Baseline"/>
    <s v="Base"/>
    <m/>
    <m/>
    <s v="ios14_5_series_decimal_May"/>
    <s v="iOS 14.5 Rollout"/>
    <x v="10"/>
    <s v=" DTC"/>
    <d v="2021-04-23T00:00:00"/>
    <x v="0"/>
    <s v="Pre"/>
    <n v="0"/>
  </r>
  <r>
    <s v="Baseline"/>
    <s v="Base"/>
    <m/>
    <m/>
    <s v="ios14_5_series_decimal_May"/>
    <s v="iOS 14.5 Rollout"/>
    <x v="10"/>
    <s v=" DTC"/>
    <d v="2021-04-24T00:00:00"/>
    <x v="0"/>
    <s v="Pre"/>
    <n v="0"/>
  </r>
  <r>
    <s v="Baseline"/>
    <s v="Base"/>
    <m/>
    <m/>
    <s v="ios14_5_series_decimal_May"/>
    <s v="iOS 14.5 Rollout"/>
    <x v="10"/>
    <s v=" DTC"/>
    <d v="2021-04-25T00:00:00"/>
    <x v="0"/>
    <s v="Pre"/>
    <n v="0"/>
  </r>
  <r>
    <s v="Baseline"/>
    <s v="Base"/>
    <m/>
    <m/>
    <s v="ios14_5_series_decimal_May"/>
    <s v="iOS 14.5 Rollout"/>
    <x v="10"/>
    <s v=" DTC"/>
    <d v="2021-04-26T00:00:00"/>
    <x v="0"/>
    <s v="Pre"/>
    <n v="0"/>
  </r>
  <r>
    <s v="Baseline"/>
    <s v="Base"/>
    <m/>
    <m/>
    <s v="ios14_5_series_decimal_May"/>
    <s v="iOS 14.5 Rollout"/>
    <x v="10"/>
    <s v=" DTC"/>
    <d v="2021-04-27T00:00:00"/>
    <x v="1"/>
    <s v="Post"/>
    <n v="-884.34592720000001"/>
  </r>
  <r>
    <s v="Baseline"/>
    <s v="Base"/>
    <m/>
    <m/>
    <s v="ios14_5_series_decimal_May"/>
    <s v="iOS 14.5 Rollout"/>
    <x v="10"/>
    <s v=" DTC"/>
    <d v="2021-04-28T00:00:00"/>
    <x v="1"/>
    <s v="Post"/>
    <n v="-972.78052000000002"/>
  </r>
  <r>
    <s v="Baseline"/>
    <s v="Base"/>
    <m/>
    <m/>
    <s v="ios14_5_series_decimal_May"/>
    <s v="iOS 14.5 Rollout"/>
    <x v="10"/>
    <s v=" DTC"/>
    <d v="2021-04-29T00:00:00"/>
    <x v="1"/>
    <s v="Post"/>
    <n v="-1061.2151127"/>
  </r>
  <r>
    <s v="Baseline"/>
    <s v="Base"/>
    <m/>
    <m/>
    <s v="ios14_5_series_decimal_May"/>
    <s v="iOS 14.5 Rollout"/>
    <x v="10"/>
    <s v=" DTC"/>
    <d v="2021-04-30T00:00:00"/>
    <x v="1"/>
    <s v="Post"/>
    <n v="-1149.6497053999999"/>
  </r>
  <r>
    <s v="Baseline"/>
    <s v="Base"/>
    <m/>
    <m/>
    <s v="ios14_5_series_decimal_May"/>
    <s v="iOS 14.5 Rollout"/>
    <x v="10"/>
    <s v=" DTC"/>
    <d v="2021-05-01T00:00:00"/>
    <x v="1"/>
    <s v="Post"/>
    <n v="-1238.0842981000001"/>
  </r>
  <r>
    <s v="Baseline"/>
    <s v="Base"/>
    <m/>
    <m/>
    <s v="ios14_5_series_decimal_May"/>
    <s v="iOS 14.5 Rollout"/>
    <x v="10"/>
    <s v=" DTC"/>
    <d v="2021-05-02T00:00:00"/>
    <x v="1"/>
    <s v="Post"/>
    <n v="-1326.5188909000001"/>
  </r>
  <r>
    <s v="Baseline"/>
    <s v="Base"/>
    <m/>
    <m/>
    <s v="ios14_5_series_decimal_May"/>
    <s v="iOS 14.5 Rollout"/>
    <x v="10"/>
    <s v=" DTC"/>
    <d v="2021-05-03T00:00:00"/>
    <x v="1"/>
    <s v="Post"/>
    <n v="-1414.9534836"/>
  </r>
  <r>
    <s v="Baseline"/>
    <s v="Base"/>
    <m/>
    <m/>
    <s v="ios14_5_series_decimal_May"/>
    <s v="iOS 14.5 Rollout"/>
    <x v="10"/>
    <s v=" DTC"/>
    <d v="2021-05-04T00:00:00"/>
    <x v="1"/>
    <s v="Post"/>
    <n v="-1503.3880763"/>
  </r>
  <r>
    <s v="Baseline"/>
    <s v="Base"/>
    <m/>
    <m/>
    <s v="ios14_5_series_decimal_May"/>
    <s v="iOS 14.5 Rollout"/>
    <x v="10"/>
    <s v=" DTC"/>
    <d v="2021-05-05T00:00:00"/>
    <x v="1"/>
    <s v="Post"/>
    <n v="-1591.8226689999999"/>
  </r>
  <r>
    <s v="Baseline"/>
    <s v="Base"/>
    <m/>
    <m/>
    <s v="ios14_5_series_decimal_May"/>
    <s v="iOS 14.5 Rollout"/>
    <x v="10"/>
    <s v=" DTC"/>
    <d v="2021-05-06T00:00:00"/>
    <x v="1"/>
    <s v="Post"/>
    <n v="-1680.2572617999999"/>
  </r>
  <r>
    <s v="Baseline"/>
    <s v="Base"/>
    <m/>
    <m/>
    <s v="ios14_5_series_decimal_May"/>
    <s v="iOS 14.5 Rollout"/>
    <x v="10"/>
    <s v=" DTC"/>
    <d v="2021-05-07T00:00:00"/>
    <x v="1"/>
    <s v="Post"/>
    <n v="-1768.6918545000001"/>
  </r>
  <r>
    <s v="Baseline"/>
    <s v="Base"/>
    <m/>
    <m/>
    <s v="ios14_5_series_decimal_May"/>
    <s v="iOS 14.5 Rollout"/>
    <x v="10"/>
    <s v=" DTC"/>
    <d v="2021-05-08T00:00:00"/>
    <x v="1"/>
    <s v="Post"/>
    <n v="-1857.1264472"/>
  </r>
  <r>
    <s v="Baseline"/>
    <s v="Base"/>
    <m/>
    <m/>
    <s v="ios14_5_series_decimal_May"/>
    <s v="iOS 14.5 Rollout"/>
    <x v="10"/>
    <s v=" DTC"/>
    <d v="2021-05-09T00:00:00"/>
    <x v="1"/>
    <s v="Post"/>
    <n v="-1945.5610399"/>
  </r>
  <r>
    <s v="Baseline"/>
    <s v="Base"/>
    <m/>
    <m/>
    <s v="ios14_5_series_decimal_May"/>
    <s v="iOS 14.5 Rollout"/>
    <x v="10"/>
    <s v=" DTC"/>
    <d v="2021-05-10T00:00:00"/>
    <x v="1"/>
    <s v="Post"/>
    <n v="-2033.9956327"/>
  </r>
  <r>
    <s v="Baseline"/>
    <s v="Base"/>
    <m/>
    <m/>
    <s v="ios14_5_series_decimal_May"/>
    <s v="iOS 14.5 Rollout"/>
    <x v="10"/>
    <s v=" DTC"/>
    <d v="2021-05-11T00:00:00"/>
    <x v="1"/>
    <s v="Post"/>
    <n v="-2122.4302253999999"/>
  </r>
  <r>
    <s v="Baseline"/>
    <s v="Base"/>
    <m/>
    <m/>
    <s v="ios14_5_series_decimal_May"/>
    <s v="iOS 14.5 Rollout"/>
    <x v="10"/>
    <s v=" DTC"/>
    <d v="2021-05-12T00:00:00"/>
    <x v="1"/>
    <s v="Post"/>
    <n v="-2210.8648180999999"/>
  </r>
  <r>
    <s v="Baseline"/>
    <s v="Base"/>
    <m/>
    <m/>
    <s v="ios14_5_series_decimal_May"/>
    <s v="iOS 14.5 Rollout"/>
    <x v="10"/>
    <s v=" DTC"/>
    <d v="2021-05-13T00:00:00"/>
    <x v="1"/>
    <s v="Post"/>
    <n v="-2299.2994107999998"/>
  </r>
  <r>
    <s v="Baseline"/>
    <s v="Base"/>
    <m/>
    <m/>
    <s v="ios14_5_series_decimal_May"/>
    <s v="iOS 14.5 Rollout"/>
    <x v="10"/>
    <s v=" DTC"/>
    <d v="2021-05-14T00:00:00"/>
    <x v="1"/>
    <s v="Post"/>
    <n v="-2387.7340036000001"/>
  </r>
  <r>
    <s v="Baseline"/>
    <s v="Base"/>
    <m/>
    <m/>
    <s v="ios14_5_series_decimal_May"/>
    <s v="iOS 14.5 Rollout"/>
    <x v="10"/>
    <s v=" DTC"/>
    <d v="2021-05-15T00:00:00"/>
    <x v="1"/>
    <s v="Post"/>
    <n v="-2476.1685963"/>
  </r>
  <r>
    <s v="Baseline"/>
    <s v="Base"/>
    <m/>
    <m/>
    <s v="ios14_5_series_decimal_May"/>
    <s v="iOS 14.5 Rollout"/>
    <x v="10"/>
    <s v=" DTC"/>
    <d v="2021-05-16T00:00:00"/>
    <x v="1"/>
    <s v="Post"/>
    <n v="-2564.6031889999999"/>
  </r>
  <r>
    <s v="Baseline"/>
    <s v="Base"/>
    <m/>
    <m/>
    <s v="ios14_5_series_decimal_May"/>
    <s v="iOS 14.5 Rollout"/>
    <x v="10"/>
    <s v=" DTC"/>
    <d v="2021-05-17T00:00:00"/>
    <x v="1"/>
    <s v="Post"/>
    <n v="-2653.0377816999999"/>
  </r>
  <r>
    <s v="Baseline"/>
    <s v="Base"/>
    <m/>
    <m/>
    <s v="ios14_5_series_decimal_May"/>
    <s v="iOS 14.5 Rollout"/>
    <x v="10"/>
    <s v=" DTC"/>
    <d v="2021-05-18T00:00:00"/>
    <x v="1"/>
    <s v="Post"/>
    <n v="-2741.4723745000001"/>
  </r>
  <r>
    <s v="Baseline"/>
    <s v="Base"/>
    <m/>
    <m/>
    <s v="ios14_5_series_decimal_May"/>
    <s v="iOS 14.5 Rollout"/>
    <x v="10"/>
    <s v=" DTC"/>
    <d v="2021-05-19T00:00:00"/>
    <x v="1"/>
    <s v="Post"/>
    <n v="-2829.9069672000001"/>
  </r>
  <r>
    <s v="Baseline"/>
    <s v="Base"/>
    <m/>
    <m/>
    <s v="ios14_5_series_decimal_May"/>
    <s v="iOS 14.5 Rollout"/>
    <x v="10"/>
    <s v=" DTC"/>
    <d v="2021-05-20T00:00:00"/>
    <x v="1"/>
    <s v="Post"/>
    <n v="-2918.3415599"/>
  </r>
  <r>
    <s v="Baseline"/>
    <s v="Base"/>
    <m/>
    <m/>
    <s v="ios14_5_series_decimal_May"/>
    <s v="iOS 14.5 Rollout"/>
    <x v="10"/>
    <s v=" DTC"/>
    <d v="2021-05-21T00:00:00"/>
    <x v="1"/>
    <s v="Post"/>
    <n v="-3006.7761525999999"/>
  </r>
  <r>
    <s v="Baseline"/>
    <s v="Base"/>
    <m/>
    <m/>
    <s v="ios14_5_series_decimal_May"/>
    <s v="iOS 14.5 Rollout"/>
    <x v="10"/>
    <s v=" DTC"/>
    <d v="2021-05-22T00:00:00"/>
    <x v="1"/>
    <s v="Post"/>
    <n v="-3095.2107454000002"/>
  </r>
  <r>
    <s v="Baseline"/>
    <s v="Base"/>
    <m/>
    <m/>
    <s v="ios14_5_series_decimal_May"/>
    <s v="iOS 14.5 Rollout"/>
    <x v="10"/>
    <s v=" DTC"/>
    <d v="2021-05-23T00:00:00"/>
    <x v="1"/>
    <s v="Post"/>
    <n v="-3183.6453381000001"/>
  </r>
  <r>
    <s v="Baseline"/>
    <s v="Base"/>
    <m/>
    <m/>
    <s v="ios14_5_series_decimal_May"/>
    <s v="iOS 14.5 Rollout"/>
    <x v="10"/>
    <s v=" DTC"/>
    <d v="2021-05-24T00:00:00"/>
    <x v="1"/>
    <s v="Post"/>
    <n v="-3272.0799308000001"/>
  </r>
  <r>
    <s v="Baseline"/>
    <s v="Base"/>
    <m/>
    <m/>
    <s v="ios14_5_series_decimal_May"/>
    <s v="iOS 14.5 Rollout"/>
    <x v="10"/>
    <s v=" DTC"/>
    <d v="2021-05-25T00:00:00"/>
    <x v="1"/>
    <s v="Post"/>
    <n v="-3360.5145235"/>
  </r>
  <r>
    <s v="Baseline"/>
    <s v="Base"/>
    <m/>
    <m/>
    <s v="ios14_5_series_decimal_May"/>
    <s v="iOS 14.5 Rollout"/>
    <x v="10"/>
    <s v=" DTC"/>
    <d v="2021-05-26T00:00:00"/>
    <x v="1"/>
    <s v="Post"/>
    <n v="-3448.9491162999998"/>
  </r>
  <r>
    <s v="Baseline"/>
    <s v="Base"/>
    <m/>
    <m/>
    <s v="ios14_5_series_decimal_May"/>
    <s v="iOS 14.5 Rollout"/>
    <x v="10"/>
    <s v=" DTC"/>
    <d v="2021-05-27T00:00:00"/>
    <x v="1"/>
    <s v="Post"/>
    <n v="-3537.3837090000002"/>
  </r>
  <r>
    <s v="Baseline"/>
    <s v="Base"/>
    <m/>
    <m/>
    <s v="ios14_5_series_decimal_May"/>
    <s v="iOS 14.5 Rollout"/>
    <x v="10"/>
    <s v=" DTC"/>
    <d v="2021-05-28T00:00:00"/>
    <x v="1"/>
    <s v="Post"/>
    <n v="-3625.8183017000001"/>
  </r>
  <r>
    <s v="Baseline"/>
    <s v="Base"/>
    <m/>
    <m/>
    <s v="ios14_5_series_decimal_May"/>
    <s v="iOS 14.5 Rollout"/>
    <x v="10"/>
    <s v=" DTC"/>
    <d v="2021-05-29T00:00:00"/>
    <x v="1"/>
    <s v="Post"/>
    <n v="-3714.2528944000001"/>
  </r>
  <r>
    <s v="Baseline"/>
    <s v="Base"/>
    <m/>
    <m/>
    <s v="ios14_5_series_decimal_May"/>
    <s v="iOS 14.5 Rollout"/>
    <x v="10"/>
    <s v=" DTC"/>
    <d v="2021-05-30T00:00:00"/>
    <x v="1"/>
    <s v="Post"/>
    <n v="-3802.6874871999999"/>
  </r>
  <r>
    <s v="Baseline"/>
    <s v="Base"/>
    <m/>
    <m/>
    <s v="ios14_5_series_decimal_May"/>
    <s v="iOS 14.5 Rollout"/>
    <x v="10"/>
    <s v=" DTC"/>
    <d v="2021-05-31T00:00:00"/>
    <x v="1"/>
    <s v="Post"/>
    <n v="-3891.1220798999998"/>
  </r>
  <r>
    <s v="Baseline"/>
    <s v="Base"/>
    <m/>
    <m/>
    <s v="ios14_5_series_decimal_May"/>
    <s v="iOS 14.5 Rollout"/>
    <x v="10"/>
    <s v=" DTC"/>
    <d v="2021-06-01T00:00:00"/>
    <x v="1"/>
    <s v="Post"/>
    <n v="-3979.5566726000002"/>
  </r>
  <r>
    <s v="Baseline"/>
    <s v="Base"/>
    <m/>
    <m/>
    <s v="ios14_5_series_decimal_May"/>
    <s v="iOS 14.5 Rollout"/>
    <x v="10"/>
    <s v=" DTC"/>
    <d v="2021-06-02T00:00:00"/>
    <x v="1"/>
    <s v="Post"/>
    <n v="-4067.9912653000001"/>
  </r>
  <r>
    <s v="Baseline"/>
    <s v="Base"/>
    <m/>
    <m/>
    <s v="ios14_5_series_decimal_May"/>
    <s v="iOS 14.5 Rollout"/>
    <x v="10"/>
    <s v=" DTC"/>
    <d v="2021-06-03T00:00:00"/>
    <x v="1"/>
    <s v="Post"/>
    <n v="-4156.4258581000004"/>
  </r>
  <r>
    <s v="Baseline"/>
    <s v="Base"/>
    <m/>
    <m/>
    <s v="ios14_5_series_decimal_May"/>
    <s v="iOS 14.5 Rollout"/>
    <x v="10"/>
    <s v=" DTC"/>
    <d v="2021-06-04T00:00:00"/>
    <x v="1"/>
    <s v="Post"/>
    <n v="-4244.8604507999999"/>
  </r>
  <r>
    <s v="Baseline"/>
    <s v="Base"/>
    <m/>
    <m/>
    <s v="ios14_5_series_decimal_May"/>
    <s v="iOS 14.5 Rollout"/>
    <x v="10"/>
    <s v=" DTC"/>
    <d v="2021-06-05T00:00:00"/>
    <x v="1"/>
    <s v="Post"/>
    <n v="-4333.2950435000002"/>
  </r>
  <r>
    <s v="Baseline"/>
    <s v="Base"/>
    <m/>
    <m/>
    <s v="ios14_5_series_decimal_May"/>
    <s v="iOS 14.5 Rollout"/>
    <x v="10"/>
    <s v=" DTC"/>
    <d v="2021-06-06T00:00:00"/>
    <x v="1"/>
    <s v="Post"/>
    <n v="-4421.7296361999997"/>
  </r>
  <r>
    <s v="Baseline"/>
    <s v="Base"/>
    <m/>
    <m/>
    <s v="ios14_5_series_decimal_May"/>
    <s v="iOS 14.5 Rollout"/>
    <x v="10"/>
    <s v=" DTC"/>
    <d v="2021-06-07T00:00:00"/>
    <x v="1"/>
    <s v="Post"/>
    <n v="-4510.164229"/>
  </r>
  <r>
    <s v="Baseline"/>
    <s v="Base"/>
    <m/>
    <m/>
    <s v="ios14_5_series_decimal_May"/>
    <s v="iOS 14.5 Rollout"/>
    <x v="10"/>
    <s v=" DTC"/>
    <d v="2021-06-08T00:00:00"/>
    <x v="1"/>
    <s v="Post"/>
    <n v="-4598.5988217000004"/>
  </r>
  <r>
    <s v="Baseline"/>
    <s v="Base"/>
    <m/>
    <m/>
    <s v="ios14_5_series_decimal_May"/>
    <s v="iOS 14.5 Rollout"/>
    <x v="10"/>
    <s v=" DTC"/>
    <d v="2021-06-09T00:00:00"/>
    <x v="1"/>
    <s v="Post"/>
    <n v="-4687.0334143999999"/>
  </r>
  <r>
    <s v="Baseline"/>
    <s v="Base"/>
    <m/>
    <m/>
    <s v="ios14_5_series_decimal_May"/>
    <s v="iOS 14.5 Rollout"/>
    <x v="10"/>
    <s v=" DTC"/>
    <d v="2021-06-10T00:00:00"/>
    <x v="1"/>
    <s v="Post"/>
    <n v="-4775.4680071000002"/>
  </r>
  <r>
    <s v="Baseline"/>
    <s v="Base"/>
    <m/>
    <m/>
    <s v="ios14_5_series_decimal_May"/>
    <s v="iOS 14.5 Rollout"/>
    <x v="10"/>
    <s v=" DTC"/>
    <d v="2021-06-11T00:00:00"/>
    <x v="1"/>
    <s v="Post"/>
    <n v="-4863.9025998999996"/>
  </r>
  <r>
    <s v="Baseline"/>
    <s v="Base"/>
    <m/>
    <m/>
    <s v="ios14_5_series_decimal_May"/>
    <s v="iOS 14.5 Rollout"/>
    <x v="10"/>
    <s v=" DTC"/>
    <d v="2021-06-12T00:00:00"/>
    <x v="1"/>
    <s v="Post"/>
    <n v="-4952.3371926"/>
  </r>
  <r>
    <s v="Baseline"/>
    <s v="Base"/>
    <m/>
    <m/>
    <s v="ios14_5_series_decimal_May"/>
    <s v="iOS 14.5 Rollout"/>
    <x v="10"/>
    <s v=" DTC"/>
    <d v="2021-06-13T00:00:00"/>
    <x v="1"/>
    <s v="Post"/>
    <n v="-5040.7717853000004"/>
  </r>
  <r>
    <s v="Baseline"/>
    <s v="Base"/>
    <m/>
    <m/>
    <s v="ios14_5_series_decimal_May"/>
    <s v="iOS 14.5 Rollout"/>
    <x v="10"/>
    <s v=" DTC"/>
    <d v="2021-06-14T00:00:00"/>
    <x v="1"/>
    <s v="Post"/>
    <n v="-5129.2063779999999"/>
  </r>
  <r>
    <s v="Baseline"/>
    <s v="Base"/>
    <m/>
    <m/>
    <s v="ios14_5_series_decimal_May"/>
    <s v="iOS 14.5 Rollout"/>
    <x v="10"/>
    <s v=" DTC"/>
    <d v="2021-06-15T00:00:00"/>
    <x v="1"/>
    <s v="Post"/>
    <n v="-5217.6409708000001"/>
  </r>
  <r>
    <s v="Baseline"/>
    <s v="Base"/>
    <m/>
    <m/>
    <s v="ios14_5_series_decimal_May"/>
    <s v="iOS 14.5 Rollout"/>
    <x v="10"/>
    <s v=" DTC"/>
    <d v="2021-06-16T00:00:00"/>
    <x v="1"/>
    <s v="Post"/>
    <n v="-5306.0755634999996"/>
  </r>
  <r>
    <s v="Baseline"/>
    <s v="Base"/>
    <m/>
    <m/>
    <s v="ios14_5_series_decimal_May"/>
    <s v="iOS 14.5 Rollout"/>
    <x v="10"/>
    <s v=" DTC"/>
    <d v="2021-06-17T00:00:00"/>
    <x v="1"/>
    <s v="Post"/>
    <n v="-5394.5101562"/>
  </r>
  <r>
    <s v="Baseline"/>
    <s v="Base"/>
    <m/>
    <m/>
    <s v="ios14_5_series_decimal_May"/>
    <s v="iOS 14.5 Rollout"/>
    <x v="10"/>
    <s v=" DTC"/>
    <d v="2021-06-18T00:00:00"/>
    <x v="1"/>
    <s v="Post"/>
    <n v="-5482.9447489000004"/>
  </r>
  <r>
    <s v="Baseline"/>
    <s v="Base"/>
    <m/>
    <m/>
    <s v="ios14_5_series_decimal_May"/>
    <s v="iOS 14.5 Rollout"/>
    <x v="10"/>
    <s v=" DTC"/>
    <d v="2021-06-19T00:00:00"/>
    <x v="1"/>
    <s v="Post"/>
    <n v="-5571.3793416999997"/>
  </r>
  <r>
    <s v="Baseline"/>
    <s v="Base"/>
    <m/>
    <m/>
    <s v="ios14_5_series_decimal_May"/>
    <s v="iOS 14.5 Rollout"/>
    <x v="10"/>
    <s v=" DTC"/>
    <d v="2021-06-20T00:00:00"/>
    <x v="1"/>
    <s v="Post"/>
    <n v="-5659.8139344000001"/>
  </r>
  <r>
    <s v="Baseline"/>
    <s v="Base"/>
    <m/>
    <m/>
    <s v="ios14_5_series_decimal_May"/>
    <s v="iOS 14.5 Rollout"/>
    <x v="10"/>
    <s v=" DTC"/>
    <d v="2021-06-21T00:00:00"/>
    <x v="1"/>
    <s v="Post"/>
    <n v="-5748.2485270999996"/>
  </r>
  <r>
    <s v="Baseline"/>
    <s v="Base"/>
    <m/>
    <m/>
    <s v="ios14_5_series_decimal_May"/>
    <s v="iOS 14.5 Rollout"/>
    <x v="10"/>
    <s v=" DTC"/>
    <d v="2021-06-22T00:00:00"/>
    <x v="1"/>
    <s v="Post"/>
    <n v="-5836.6831198"/>
  </r>
  <r>
    <s v="Baseline"/>
    <s v="Base"/>
    <m/>
    <m/>
    <s v="ios14_5_series_decimal_May"/>
    <s v="iOS 14.5 Rollout"/>
    <x v="10"/>
    <s v=" DTC"/>
    <d v="2021-06-23T00:00:00"/>
    <x v="1"/>
    <n v="0"/>
    <n v="-5925.1177126000002"/>
  </r>
  <r>
    <s v="Baseline"/>
    <s v="Base"/>
    <m/>
    <m/>
    <s v="ios14_5_series_decimal_May"/>
    <s v="iOS 14.5 Rollout"/>
    <x v="10"/>
    <s v=" DTC"/>
    <d v="2021-06-24T00:00:00"/>
    <x v="1"/>
    <n v="0"/>
    <n v="-6013.5523052999997"/>
  </r>
  <r>
    <s v="Baseline"/>
    <s v="Base"/>
    <m/>
    <m/>
    <s v="ios14_5_series_decimal_May"/>
    <s v="iOS 14.5 Rollout"/>
    <x v="10"/>
    <s v=" DTC"/>
    <d v="2021-06-25T00:00:00"/>
    <x v="1"/>
    <n v="0"/>
    <n v="-6101.9868980000001"/>
  </r>
  <r>
    <s v="Baseline"/>
    <s v="Base"/>
    <m/>
    <m/>
    <s v="ios14_5_series_decimal_May"/>
    <s v="iOS 14.5 Rollout"/>
    <x v="10"/>
    <s v=" DTC"/>
    <d v="2021-06-26T00:00:00"/>
    <x v="1"/>
    <n v="0"/>
    <n v="-6190.4214906999996"/>
  </r>
  <r>
    <s v="Baseline"/>
    <s v="Base"/>
    <m/>
    <m/>
    <s v="ios14_5_series_decimal_May"/>
    <s v="iOS 14.5 Rollout"/>
    <x v="10"/>
    <s v=" DTC"/>
    <d v="2021-06-27T00:00:00"/>
    <x v="1"/>
    <n v="0"/>
    <n v="-6278.8560834999998"/>
  </r>
  <r>
    <s v="Baseline"/>
    <s v="Base"/>
    <m/>
    <m/>
    <s v="ios14_5_series_decimal_May"/>
    <s v="iOS 14.5 Rollout"/>
    <x v="10"/>
    <s v=" DTC"/>
    <d v="2021-06-28T00:00:00"/>
    <x v="1"/>
    <n v="0"/>
    <n v="-6367.2906762000002"/>
  </r>
  <r>
    <s v="Baseline"/>
    <s v="Base"/>
    <m/>
    <m/>
    <s v="ios14_5_series_decimal_May"/>
    <s v="iOS 14.5 Rollout"/>
    <x v="10"/>
    <s v=" DTC"/>
    <d v="2021-06-29T00:00:00"/>
    <x v="1"/>
    <n v="0"/>
    <n v="-6455.7252688999997"/>
  </r>
  <r>
    <s v="Baseline"/>
    <s v="Base"/>
    <m/>
    <m/>
    <s v="ios14_5_series_decimal_May"/>
    <s v="iOS 14.5 Rollout"/>
    <x v="10"/>
    <s v=" DTC"/>
    <d v="2021-06-30T00:00:00"/>
    <x v="1"/>
    <n v="0"/>
    <n v="-6544.1598616000001"/>
  </r>
  <r>
    <s v="Baseline"/>
    <s v="Base"/>
    <m/>
    <m/>
    <s v="ios14_5_series_decimal_May"/>
    <s v="iOS 14.5 Rollout"/>
    <x v="10"/>
    <s v=" DTC"/>
    <d v="2021-07-01T00:00:00"/>
    <x v="1"/>
    <n v="0"/>
    <n v="-6632.5944544000004"/>
  </r>
  <r>
    <s v="Baseline"/>
    <s v="Base"/>
    <m/>
    <m/>
    <s v="ios14_5_series_decimal_May"/>
    <s v="iOS 14.5 Rollout"/>
    <x v="10"/>
    <s v=" DTC"/>
    <d v="2021-07-02T00:00:00"/>
    <x v="1"/>
    <n v="0"/>
    <n v="-6721.0290470999998"/>
  </r>
  <r>
    <s v="Baseline"/>
    <s v="Base"/>
    <m/>
    <m/>
    <s v="ios14_5_series_decimal_May"/>
    <s v="iOS 14.5 Rollout"/>
    <x v="10"/>
    <s v=" DTC"/>
    <d v="2021-07-03T00:00:00"/>
    <x v="1"/>
    <n v="0"/>
    <n v="-6809.4636398000002"/>
  </r>
  <r>
    <s v="Baseline"/>
    <s v="Base"/>
    <m/>
    <m/>
    <s v="ios14_5_series_decimal_May"/>
    <s v="iOS 14.5 Rollout"/>
    <x v="10"/>
    <s v=" DTC"/>
    <d v="2021-07-04T00:00:00"/>
    <x v="1"/>
    <n v="0"/>
    <n v="-6897.8982324999997"/>
  </r>
  <r>
    <s v="Baseline"/>
    <s v="Base"/>
    <m/>
    <m/>
    <s v="ios14_5_series_decimal_May"/>
    <s v="iOS 14.5 Rollout"/>
    <x v="10"/>
    <s v=" DTC"/>
    <d v="2021-07-05T00:00:00"/>
    <x v="1"/>
    <n v="0"/>
    <n v="-6986.3328253"/>
  </r>
  <r>
    <s v="Baseline"/>
    <s v="Base"/>
    <m/>
    <m/>
    <s v="ios14_5_series_decimal_May"/>
    <s v="iOS 14.5 Rollout"/>
    <x v="10"/>
    <s v=" DTC"/>
    <d v="2021-07-06T00:00:00"/>
    <x v="1"/>
    <n v="0"/>
    <n v="-7074.7674180000004"/>
  </r>
  <r>
    <s v="Baseline"/>
    <s v="Base"/>
    <m/>
    <m/>
    <s v="ios14_5_series_decimal_May"/>
    <s v="iOS 14.5 Rollout"/>
    <x v="10"/>
    <s v=" DTC"/>
    <d v="2021-07-07T00:00:00"/>
    <x v="1"/>
    <n v="0"/>
    <n v="-7163.2020106999998"/>
  </r>
  <r>
    <s v="Baseline"/>
    <s v="Base"/>
    <m/>
    <m/>
    <s v="ios14_5_series_decimal_May"/>
    <s v="iOS 14.5 Rollout"/>
    <x v="10"/>
    <s v=" DTC"/>
    <d v="2021-07-08T00:00:00"/>
    <x v="1"/>
    <n v="0"/>
    <n v="-7251.6366034000002"/>
  </r>
  <r>
    <s v="Baseline"/>
    <s v="Base"/>
    <m/>
    <m/>
    <s v="ios14_5_series_decimal_May"/>
    <s v="iOS 14.5 Rollout"/>
    <x v="10"/>
    <s v=" DTC"/>
    <d v="2021-07-09T00:00:00"/>
    <x v="1"/>
    <n v="0"/>
    <n v="-7340.0711961999996"/>
  </r>
  <r>
    <s v="Baseline"/>
    <s v="Base"/>
    <m/>
    <m/>
    <s v="ios14_5_series_decimal_May"/>
    <s v="iOS 14.5 Rollout"/>
    <x v="10"/>
    <s v=" DTC"/>
    <d v="2021-07-10T00:00:00"/>
    <x v="1"/>
    <n v="0"/>
    <n v="-7428.5057889"/>
  </r>
  <r>
    <s v="Baseline"/>
    <s v="Base"/>
    <m/>
    <m/>
    <s v="ios14_5_series_decimal_May"/>
    <s v="iOS 14.5 Rollout"/>
    <x v="10"/>
    <s v=" DTC"/>
    <d v="2021-07-11T00:00:00"/>
    <x v="1"/>
    <n v="0"/>
    <n v="-7516.9403816000004"/>
  </r>
  <r>
    <s v="Baseline"/>
    <s v="Base"/>
    <m/>
    <m/>
    <s v="ios14_5_series_decimal_May"/>
    <s v="iOS 14.5 Rollout"/>
    <x v="10"/>
    <s v=" DTC"/>
    <d v="2021-07-12T00:00:00"/>
    <x v="1"/>
    <n v="0"/>
    <n v="-7605.3749742999998"/>
  </r>
  <r>
    <s v="Baseline"/>
    <s v="Base"/>
    <m/>
    <m/>
    <s v="ios14_5_series_decimal_May"/>
    <s v="iOS 14.5 Rollout"/>
    <x v="10"/>
    <s v=" DTC"/>
    <d v="2021-07-13T00:00:00"/>
    <x v="1"/>
    <n v="0"/>
    <n v="-7693.8095671000001"/>
  </r>
  <r>
    <s v="Baseline"/>
    <s v="Base"/>
    <m/>
    <m/>
    <s v="ios14_5_series_decimal_May"/>
    <s v="iOS 14.5 Rollout"/>
    <x v="10"/>
    <s v=" DTC"/>
    <d v="2021-07-14T00:00:00"/>
    <x v="1"/>
    <n v="0"/>
    <n v="-7782.2441597999996"/>
  </r>
  <r>
    <s v="Baseline"/>
    <s v="Base"/>
    <m/>
    <m/>
    <s v="ios14_5_series_decimal_May"/>
    <s v="iOS 14.5 Rollout"/>
    <x v="10"/>
    <s v=" DTC"/>
    <d v="2021-07-15T00:00:00"/>
    <x v="1"/>
    <n v="0"/>
    <n v="-7870.6787525"/>
  </r>
  <r>
    <s v="Baseline"/>
    <s v="Base"/>
    <m/>
    <m/>
    <s v="ios14_5_series_decimal_May"/>
    <s v="iOS 14.5 Rollout"/>
    <x v="10"/>
    <s v=" DTC"/>
    <d v="2021-07-16T00:00:00"/>
    <x v="1"/>
    <n v="0"/>
    <n v="-7959.1133452000004"/>
  </r>
  <r>
    <s v="Baseline"/>
    <s v="Base"/>
    <m/>
    <m/>
    <s v="ios14_5_series_decimal_May"/>
    <s v="iOS 14.5 Rollout"/>
    <x v="10"/>
    <s v=" DTC"/>
    <d v="2021-07-17T00:00:00"/>
    <x v="1"/>
    <n v="0"/>
    <n v="-8047.5479379999997"/>
  </r>
  <r>
    <s v="Baseline"/>
    <s v="Base"/>
    <m/>
    <m/>
    <s v="ios14_5_series_decimal_May"/>
    <s v="iOS 14.5 Rollout"/>
    <x v="10"/>
    <s v=" DTC"/>
    <d v="2021-07-18T00:00:00"/>
    <x v="1"/>
    <n v="0"/>
    <n v="-8135.9825307000001"/>
  </r>
  <r>
    <s v="Baseline"/>
    <s v="Base"/>
    <m/>
    <m/>
    <s v="ios14_5_series_decimal_May"/>
    <s v="iOS 14.5 Rollout"/>
    <x v="10"/>
    <s v=" DTC"/>
    <d v="2021-07-19T00:00:00"/>
    <x v="1"/>
    <n v="0"/>
    <n v="-8224.4171234000005"/>
  </r>
  <r>
    <s v="Baseline"/>
    <s v="Base"/>
    <m/>
    <m/>
    <s v="ios14_5_series_decimal_May"/>
    <s v="iOS 14.5 Rollout"/>
    <x v="10"/>
    <s v=" DTC"/>
    <d v="2021-07-20T00:00:00"/>
    <x v="1"/>
    <n v="0"/>
    <n v="-8312.8517161"/>
  </r>
  <r>
    <s v="Baseline"/>
    <s v="Base"/>
    <m/>
    <m/>
    <s v="ios14_5_series_decimal_May"/>
    <s v="iOS 14.5 Rollout"/>
    <x v="10"/>
    <s v=" DTC"/>
    <d v="2021-07-21T00:00:00"/>
    <x v="1"/>
    <n v="0"/>
    <n v="-8401.2863089000002"/>
  </r>
  <r>
    <s v="Baseline"/>
    <s v="Base"/>
    <m/>
    <m/>
    <s v="ios14_5_series_decimal_May"/>
    <s v="iOS 14.5 Rollout"/>
    <x v="10"/>
    <s v=" DTC"/>
    <d v="2021-07-22T00:00:00"/>
    <x v="1"/>
    <n v="0"/>
    <n v="-8489.7209015999997"/>
  </r>
  <r>
    <s v="Baseline"/>
    <s v="Base"/>
    <m/>
    <m/>
    <s v="ios14_5_series_decimal_May"/>
    <s v="iOS 14.5 Rollout"/>
    <x v="10"/>
    <s v=" DTC"/>
    <d v="2021-07-23T00:00:00"/>
    <x v="1"/>
    <n v="0"/>
    <n v="-8578.1554942999992"/>
  </r>
  <r>
    <s v="Baseline"/>
    <s v="Base"/>
    <m/>
    <m/>
    <s v="ios14_5_series_decimal_May"/>
    <s v="iOS 14.5 Rollout"/>
    <x v="10"/>
    <s v=" DTC"/>
    <d v="2021-07-24T00:00:00"/>
    <x v="1"/>
    <n v="0"/>
    <n v="-8666.5900870000005"/>
  </r>
  <r>
    <s v="Baseline"/>
    <s v="Base"/>
    <m/>
    <m/>
    <s v="ios14_5_series_decimal_May"/>
    <s v="iOS 14.5 Rollout"/>
    <x v="10"/>
    <s v=" DTC"/>
    <d v="2021-07-25T00:00:00"/>
    <x v="1"/>
    <n v="0"/>
    <n v="-8755.0246798000007"/>
  </r>
  <r>
    <s v="Baseline"/>
    <s v="Base"/>
    <m/>
    <m/>
    <s v="ios14_5_series_decimal_May"/>
    <s v="iOS 14.5 Rollout"/>
    <x v="10"/>
    <s v=" DTC"/>
    <d v="2021-07-26T00:00:00"/>
    <x v="1"/>
    <n v="0"/>
    <n v="-8843.4592725000002"/>
  </r>
  <r>
    <s v="Baseline"/>
    <s v="Base"/>
    <m/>
    <m/>
    <s v="ios14_5_series_decimal_May"/>
    <s v="iOS 14.5 Rollout"/>
    <x v="10"/>
    <s v=" DTC"/>
    <d v="2021-07-27T00:00:00"/>
    <x v="1"/>
    <n v="0"/>
    <n v="-8931.8938651999997"/>
  </r>
  <r>
    <s v="Baseline"/>
    <s v="Base"/>
    <m/>
    <m/>
    <s v="ios14_5_series_decimal_May"/>
    <s v="iOS 14.5 Rollout"/>
    <x v="10"/>
    <s v=" DTC"/>
    <d v="2021-07-28T00:00:00"/>
    <x v="1"/>
    <n v="0"/>
    <n v="-9020.3284578999992"/>
  </r>
  <r>
    <s v="Baseline"/>
    <s v="Base"/>
    <m/>
    <m/>
    <s v="ios14_5_series_decimal_May"/>
    <s v="iOS 14.5 Rollout"/>
    <x v="10"/>
    <s v=" DTC"/>
    <d v="2021-07-29T00:00:00"/>
    <x v="1"/>
    <n v="0"/>
    <n v="-9108.7630506999994"/>
  </r>
  <r>
    <s v="Baseline"/>
    <s v="Base"/>
    <m/>
    <m/>
    <s v="ios14_5_series_decimal_May"/>
    <s v="iOS 14.5 Rollout"/>
    <x v="10"/>
    <s v=" DTC"/>
    <d v="2021-07-30T00:00:00"/>
    <x v="1"/>
    <n v="0"/>
    <n v="-9197.1976434000007"/>
  </r>
  <r>
    <s v="Baseline"/>
    <s v="Base"/>
    <m/>
    <m/>
    <s v="ios14_5_series_decimal_May"/>
    <s v="iOS 14.5 Rollout"/>
    <x v="10"/>
    <s v=" DTC"/>
    <d v="2021-07-31T00:00:00"/>
    <x v="1"/>
    <n v="0"/>
    <n v="-9285.6322361000002"/>
  </r>
  <r>
    <s v="Baseline"/>
    <s v="Base"/>
    <m/>
    <m/>
    <s v="ios14_5_series_decimal_May"/>
    <s v="iOS 14.5 Rollout"/>
    <x v="10"/>
    <s v=" DTC"/>
    <d v="2021-08-01T00:00:00"/>
    <x v="1"/>
    <n v="0"/>
    <n v="-9374.0668287999997"/>
  </r>
  <r>
    <s v="Baseline"/>
    <s v="Base"/>
    <m/>
    <m/>
    <s v="ios14_5_series_decimal_May"/>
    <s v="iOS 14.5 Rollout"/>
    <x v="10"/>
    <s v=" DTC"/>
    <d v="2021-08-02T00:00:00"/>
    <x v="1"/>
    <n v="0"/>
    <n v="-9462.5014216"/>
  </r>
  <r>
    <s v="Baseline"/>
    <s v="Base"/>
    <m/>
    <m/>
    <s v="ios14_5_series_decimal_May"/>
    <s v="iOS 14.5 Rollout"/>
    <x v="10"/>
    <s v=" DTC"/>
    <d v="2021-08-03T00:00:00"/>
    <x v="1"/>
    <n v="0"/>
    <n v="-9550.9360142999994"/>
  </r>
  <r>
    <s v="Baseline"/>
    <s v="Base"/>
    <m/>
    <m/>
    <s v="ios14_5_series_decimal_May"/>
    <s v="iOS 14.5 Rollout"/>
    <x v="10"/>
    <s v=" DTC"/>
    <d v="2021-08-04T00:00:00"/>
    <x v="1"/>
    <n v="0"/>
    <n v="-9639.3706070000007"/>
  </r>
  <r>
    <s v="Baseline"/>
    <s v="Base"/>
    <m/>
    <m/>
    <s v="ios14_5_series_decimal_May"/>
    <s v="iOS 14.5 Rollout"/>
    <x v="10"/>
    <s v=" DTC"/>
    <d v="2021-08-05T00:00:00"/>
    <x v="1"/>
    <n v="0"/>
    <n v="-9727.8051997000002"/>
  </r>
  <r>
    <s v="Baseline"/>
    <s v="Base"/>
    <m/>
    <m/>
    <s v="ios14_5_series_decimal_May"/>
    <s v="iOS 14.5 Rollout"/>
    <x v="10"/>
    <s v=" DTC"/>
    <d v="2021-08-06T00:00:00"/>
    <x v="1"/>
    <n v="0"/>
    <n v="-9816.2397925000005"/>
  </r>
  <r>
    <s v="Baseline"/>
    <s v="Base"/>
    <m/>
    <m/>
    <s v="ios14_5_series_decimal_May"/>
    <s v="iOS 14.5 Rollout"/>
    <x v="10"/>
    <s v=" DTC"/>
    <d v="2021-08-07T00:00:00"/>
    <x v="1"/>
    <n v="0"/>
    <n v="-9904.6743852"/>
  </r>
  <r>
    <s v="Baseline"/>
    <s v="Base"/>
    <m/>
    <m/>
    <s v="ios14_5_series_decimal_May"/>
    <s v="iOS 14.5 Rollout"/>
    <x v="10"/>
    <s v=" DTC"/>
    <d v="2021-08-08T00:00:00"/>
    <x v="1"/>
    <n v="0"/>
    <n v="-9993.1089778999994"/>
  </r>
  <r>
    <s v="Baseline"/>
    <s v="Base"/>
    <m/>
    <m/>
    <s v="ios14_5_series_decimal_May"/>
    <s v="iOS 14.5 Rollout"/>
    <x v="10"/>
    <s v=" DTC"/>
    <d v="2021-08-09T00:00:00"/>
    <x v="1"/>
    <n v="0"/>
    <n v="-10081.543570600001"/>
  </r>
  <r>
    <s v="Baseline"/>
    <s v="Base"/>
    <m/>
    <m/>
    <s v="ios14_5_series_decimal_May"/>
    <s v="iOS 14.5 Rollout"/>
    <x v="10"/>
    <s v=" DTC"/>
    <d v="2021-08-10T00:00:00"/>
    <x v="1"/>
    <n v="0"/>
    <n v="-10169.978163399999"/>
  </r>
  <r>
    <s v="Baseline"/>
    <s v="Base"/>
    <m/>
    <m/>
    <s v="ios14_5_series_decimal_May"/>
    <s v="iOS 14.5 Rollout"/>
    <x v="10"/>
    <s v=" DTC"/>
    <d v="2021-08-11T00:00:00"/>
    <x v="1"/>
    <n v="0"/>
    <n v="-10258.4127561"/>
  </r>
  <r>
    <s v="Baseline"/>
    <s v="Base"/>
    <m/>
    <m/>
    <s v="ios14_5_series_decimal_May"/>
    <s v="iOS 14.5 Rollout"/>
    <x v="10"/>
    <s v=" DTC"/>
    <d v="2021-08-12T00:00:00"/>
    <x v="1"/>
    <n v="0"/>
    <n v="-10346.8473488"/>
  </r>
  <r>
    <s v="Baseline"/>
    <s v="Base"/>
    <m/>
    <m/>
    <s v="ios14_5_series_decimal_May"/>
    <s v="iOS 14.5 Rollout"/>
    <x v="10"/>
    <s v=" DTC"/>
    <d v="2021-08-13T00:00:00"/>
    <x v="1"/>
    <n v="0"/>
    <n v="-10435.281941499999"/>
  </r>
  <r>
    <s v="Baseline"/>
    <s v="Base"/>
    <m/>
    <m/>
    <s v="ios14_5_series_decimal_May"/>
    <s v="iOS 14.5 Rollout"/>
    <x v="10"/>
    <s v=" DTC"/>
    <d v="2021-08-14T00:00:00"/>
    <x v="1"/>
    <n v="0"/>
    <n v="-10523.7165343"/>
  </r>
  <r>
    <s v="Baseline"/>
    <s v="Base"/>
    <m/>
    <m/>
    <s v="ios14_5_series_decimal_May"/>
    <s v="iOS 14.5 Rollout"/>
    <x v="10"/>
    <s v=" DTC"/>
    <d v="2021-08-15T00:00:00"/>
    <x v="1"/>
    <n v="0"/>
    <n v="-10612.151126999999"/>
  </r>
  <r>
    <s v="Baseline"/>
    <s v="Base"/>
    <m/>
    <m/>
    <s v="ios14_5_series_decimal_May"/>
    <s v="iOS 14.5 Rollout"/>
    <x v="10"/>
    <s v=" DTC"/>
    <d v="2021-08-16T00:00:00"/>
    <x v="1"/>
    <n v="0"/>
    <n v="-10700.5857197"/>
  </r>
  <r>
    <s v="Baseline"/>
    <s v="Base"/>
    <m/>
    <m/>
    <s v="ios14_5_series_decimal_May"/>
    <s v="iOS 14.5 Rollout"/>
    <x v="10"/>
    <s v=" DTC"/>
    <d v="2021-08-17T00:00:00"/>
    <x v="1"/>
    <n v="0"/>
    <n v="-10789.0203124"/>
  </r>
  <r>
    <s v="Baseline"/>
    <s v="Base"/>
    <m/>
    <m/>
    <s v="ios14_5_series_decimal_May"/>
    <s v="iOS 14.5 Rollout"/>
    <x v="10"/>
    <s v=" DTC"/>
    <d v="2021-08-18T00:00:00"/>
    <x v="1"/>
    <n v="0"/>
    <n v="-10877.4549052"/>
  </r>
  <r>
    <s v="Baseline"/>
    <s v="Base"/>
    <m/>
    <m/>
    <s v="ios14_5_series_decimal_May"/>
    <s v="iOS 14.5 Rollout"/>
    <x v="10"/>
    <s v=" DTC"/>
    <d v="2021-08-19T00:00:00"/>
    <x v="1"/>
    <n v="0"/>
    <n v="-10965.8894979"/>
  </r>
  <r>
    <s v="Baseline"/>
    <s v="Base"/>
    <m/>
    <m/>
    <s v="ios14_5_series_decimal_May"/>
    <s v="iOS 14.5 Rollout"/>
    <x v="10"/>
    <s v=" DTC"/>
    <d v="2021-08-20T00:00:00"/>
    <x v="1"/>
    <n v="0"/>
    <n v="-11054.324090599999"/>
  </r>
  <r>
    <s v="Baseline"/>
    <s v="Base"/>
    <m/>
    <m/>
    <s v="ios14_5_series_decimal_May"/>
    <s v="iOS 14.5 Rollout"/>
    <x v="10"/>
    <s v=" DTC"/>
    <d v="2021-08-21T00:00:00"/>
    <x v="1"/>
    <n v="0"/>
    <n v="-11142.7586833"/>
  </r>
  <r>
    <s v="Baseline"/>
    <s v="Base"/>
    <m/>
    <m/>
    <s v="ios14_5_series_decimal_May"/>
    <s v="iOS 14.5 Rollout"/>
    <x v="10"/>
    <s v=" DTC"/>
    <d v="2021-08-22T00:00:00"/>
    <x v="1"/>
    <n v="0"/>
    <n v="-11231.193276100001"/>
  </r>
  <r>
    <s v="Baseline"/>
    <s v="Base"/>
    <m/>
    <m/>
    <s v="ios14_5_series_decimal_May"/>
    <s v="iOS 14.5 Rollout"/>
    <x v="10"/>
    <s v=" DTC"/>
    <d v="2021-08-23T00:00:00"/>
    <x v="1"/>
    <n v="0"/>
    <n v="-11319.6278688"/>
  </r>
  <r>
    <s v="Baseline"/>
    <s v="Base"/>
    <m/>
    <m/>
    <s v="ios14_5_series_decimal_May"/>
    <s v="iOS 14.5 Rollout"/>
    <x v="10"/>
    <s v=" DTC"/>
    <d v="2021-08-24T00:00:00"/>
    <x v="1"/>
    <n v="0"/>
    <n v="-11408.0624615"/>
  </r>
  <r>
    <s v="Baseline"/>
    <s v="Base"/>
    <m/>
    <m/>
    <s v="ios14_5_series_decimal_May"/>
    <s v="iOS 14.5 Rollout"/>
    <x v="10"/>
    <s v=" DTC"/>
    <d v="2021-08-25T00:00:00"/>
    <x v="1"/>
    <n v="0"/>
    <n v="-11496.497054199999"/>
  </r>
  <r>
    <s v="Baseline"/>
    <s v="Base"/>
    <m/>
    <m/>
    <s v="ios14_5_series_decimal_May"/>
    <s v="iOS 14.5 Rollout"/>
    <x v="10"/>
    <s v=" DTC"/>
    <d v="2021-08-26T00:00:00"/>
    <x v="1"/>
    <n v="0"/>
    <n v="-11584.931646999999"/>
  </r>
  <r>
    <s v="Baseline"/>
    <s v="Base"/>
    <m/>
    <m/>
    <s v="ios14_5_series_decimal_May"/>
    <s v="iOS 14.5 Rollout"/>
    <x v="10"/>
    <s v=" DTC"/>
    <d v="2021-08-27T00:00:00"/>
    <x v="1"/>
    <n v="0"/>
    <n v="-11673.366239700001"/>
  </r>
  <r>
    <s v="Baseline"/>
    <s v="Base"/>
    <m/>
    <m/>
    <s v="ios14_5_series_decimal_May"/>
    <s v="iOS 14.5 Rollout"/>
    <x v="10"/>
    <s v=" DTC"/>
    <d v="2021-08-28T00:00:00"/>
    <x v="1"/>
    <n v="0"/>
    <n v="-11761.8008324"/>
  </r>
  <r>
    <s v="Baseline"/>
    <s v="Base"/>
    <m/>
    <m/>
    <s v="ios14_5_series_decimal_May"/>
    <s v="iOS 14.5 Rollout"/>
    <x v="10"/>
    <s v=" DTC"/>
    <d v="2021-08-29T00:00:00"/>
    <x v="1"/>
    <n v="0"/>
    <n v="-11850.2354251"/>
  </r>
  <r>
    <s v="Baseline"/>
    <s v="Base"/>
    <m/>
    <m/>
    <s v="ios14_5_series_decimal_May"/>
    <s v="iOS 14.5 Rollout"/>
    <x v="10"/>
    <s v=" DTC"/>
    <d v="2021-08-30T00:00:00"/>
    <x v="1"/>
    <n v="0"/>
    <n v="-11938.6700179"/>
  </r>
  <r>
    <s v="Baseline"/>
    <s v="Base"/>
    <m/>
    <m/>
    <s v="ios14_5_series_decimal_May"/>
    <s v="iOS 14.5 Rollout"/>
    <x v="10"/>
    <s v=" DTC"/>
    <d v="2021-08-31T00:00:00"/>
    <x v="1"/>
    <n v="0"/>
    <n v="-12027.104610599999"/>
  </r>
  <r>
    <s v="Baseline"/>
    <s v="Base"/>
    <m/>
    <m/>
    <s v="ios14_5_series_decimal_May"/>
    <s v="iOS 14.5 Rollout"/>
    <x v="10"/>
    <s v=" DTC"/>
    <d v="2021-09-01T00:00:00"/>
    <x v="1"/>
    <n v="0"/>
    <n v="-12115.539203300001"/>
  </r>
  <r>
    <s v="Baseline"/>
    <s v="Base"/>
    <m/>
    <m/>
    <s v="ios14_5_series_decimal_May"/>
    <s v="iOS 14.5 Rollout"/>
    <x v="10"/>
    <s v=" DTC"/>
    <d v="2021-09-02T00:00:00"/>
    <x v="1"/>
    <n v="0"/>
    <n v="-12203.973796"/>
  </r>
  <r>
    <s v="Baseline"/>
    <s v="Base"/>
    <m/>
    <m/>
    <s v="ios14_5_series_decimal_May"/>
    <s v="iOS 14.5 Rollout"/>
    <x v="10"/>
    <s v=" DTC"/>
    <d v="2021-09-03T00:00:00"/>
    <x v="1"/>
    <n v="0"/>
    <n v="-12292.4083888"/>
  </r>
  <r>
    <s v="Baseline"/>
    <s v="Base"/>
    <m/>
    <m/>
    <s v="ios14_5_series_decimal_May"/>
    <s v="iOS 14.5 Rollout"/>
    <x v="10"/>
    <s v=" DTC"/>
    <d v="2021-09-04T00:00:00"/>
    <x v="1"/>
    <n v="0"/>
    <n v="-12380.8429815"/>
  </r>
  <r>
    <s v="Baseline"/>
    <s v="Base"/>
    <m/>
    <m/>
    <s v="ios14_5_series_decimal_May"/>
    <s v="iOS 14.5 Rollout"/>
    <x v="10"/>
    <s v=" DTC"/>
    <d v="2021-09-05T00:00:00"/>
    <x v="1"/>
    <n v="0"/>
    <n v="-12469.277574199999"/>
  </r>
  <r>
    <s v="Baseline"/>
    <s v="Base"/>
    <m/>
    <m/>
    <s v="ios14_5_series_decimal_May"/>
    <s v="iOS 14.5 Rollout"/>
    <x v="10"/>
    <s v=" DTC"/>
    <d v="2021-09-06T00:00:00"/>
    <x v="1"/>
    <n v="0"/>
    <n v="-12557.712166900001"/>
  </r>
  <r>
    <s v="Baseline"/>
    <s v="Base"/>
    <m/>
    <m/>
    <s v="ios14_5_series_decimal_May"/>
    <s v="iOS 14.5 Rollout"/>
    <x v="10"/>
    <s v=" DTC"/>
    <d v="2021-09-07T00:00:00"/>
    <x v="1"/>
    <n v="0"/>
    <n v="-12646.146759699999"/>
  </r>
  <r>
    <s v="Baseline"/>
    <s v="Base"/>
    <m/>
    <m/>
    <s v="ios14_5_series_decimal_May"/>
    <s v="iOS 14.5 Rollout"/>
    <x v="10"/>
    <s v=" DTC"/>
    <d v="2021-09-08T00:00:00"/>
    <x v="1"/>
    <n v="0"/>
    <n v="-12734.5813524"/>
  </r>
  <r>
    <s v="Baseline"/>
    <s v="Base"/>
    <m/>
    <m/>
    <s v="ios14_5_series_decimal_May"/>
    <s v="iOS 14.5 Rollout"/>
    <x v="10"/>
    <s v=" DTC"/>
    <d v="2021-09-09T00:00:00"/>
    <x v="1"/>
    <n v="0"/>
    <n v="-12823.0159451"/>
  </r>
  <r>
    <s v="Baseline"/>
    <s v="Base"/>
    <m/>
    <m/>
    <s v="ios14_5_series_decimal_May"/>
    <s v="iOS 14.5 Rollout"/>
    <x v="10"/>
    <s v=" DTC"/>
    <d v="2021-09-10T00:00:00"/>
    <x v="1"/>
    <n v="0"/>
    <n v="-12911.450537799999"/>
  </r>
  <r>
    <s v="Baseline"/>
    <s v="Base"/>
    <m/>
    <m/>
    <s v="ios14_5_series_decimal_May"/>
    <s v="iOS 14.5 Rollout"/>
    <x v="10"/>
    <s v=" DTC"/>
    <d v="2021-09-11T00:00:00"/>
    <x v="1"/>
    <n v="0"/>
    <n v="-12999.8851306"/>
  </r>
  <r>
    <s v="Baseline"/>
    <s v="Base"/>
    <m/>
    <m/>
    <s v="ios14_5_series_decimal_May"/>
    <s v="iOS 14.5 Rollout"/>
    <x v="10"/>
    <s v=" DTC"/>
    <d v="2021-09-12T00:00:00"/>
    <x v="1"/>
    <n v="0"/>
    <n v="-13088.319723299999"/>
  </r>
  <r>
    <s v="Baseline"/>
    <s v="Base"/>
    <m/>
    <m/>
    <s v="ios14_5_series_decimal_May"/>
    <s v="iOS 14.5 Rollout"/>
    <x v="10"/>
    <s v=" DTC"/>
    <d v="2021-09-13T00:00:00"/>
    <x v="1"/>
    <n v="0"/>
    <n v="-13176.754316"/>
  </r>
  <r>
    <s v="Baseline"/>
    <s v="Base"/>
    <m/>
    <m/>
    <s v="ios14_5_series_decimal_May"/>
    <s v="iOS 14.5 Rollout"/>
    <x v="10"/>
    <s v=" DTC"/>
    <d v="2021-09-14T00:00:00"/>
    <x v="1"/>
    <n v="0"/>
    <n v="-13265.1889087"/>
  </r>
  <r>
    <s v="Baseline"/>
    <s v="Base"/>
    <m/>
    <m/>
    <s v="ios14_5_series_decimal_May"/>
    <s v="iOS 14.5 Rollout"/>
    <x v="10"/>
    <s v=" DTC"/>
    <d v="2021-09-15T00:00:00"/>
    <x v="1"/>
    <n v="0"/>
    <n v="-13353.6235015"/>
  </r>
  <r>
    <s v="Baseline"/>
    <s v="Base"/>
    <m/>
    <m/>
    <s v="ios14_5_series_decimal_May"/>
    <s v="iOS 14.5 Rollout"/>
    <x v="10"/>
    <s v=" DTC"/>
    <d v="2021-09-16T00:00:00"/>
    <x v="1"/>
    <n v="0"/>
    <n v="-13442.0580942"/>
  </r>
  <r>
    <s v="Baseline"/>
    <s v="Base"/>
    <m/>
    <m/>
    <s v="ios14_5_series_decimal_May"/>
    <s v="iOS 14.5 Rollout"/>
    <x v="10"/>
    <s v=" DTC"/>
    <d v="2021-09-17T00:00:00"/>
    <x v="1"/>
    <n v="0"/>
    <n v="-13530.492686899999"/>
  </r>
  <r>
    <s v="Baseline"/>
    <s v="Base"/>
    <m/>
    <m/>
    <s v="ios14_5_series_decimal_May"/>
    <s v="iOS 14.5 Rollout"/>
    <x v="10"/>
    <s v=" DTC"/>
    <d v="2021-09-18T00:00:00"/>
    <x v="1"/>
    <n v="0"/>
    <n v="-13618.9272796"/>
  </r>
  <r>
    <s v="Baseline"/>
    <s v="Base"/>
    <m/>
    <m/>
    <s v="ios14_5_series_decimal_May"/>
    <s v="iOS 14.5 Rollout"/>
    <x v="10"/>
    <s v=" DTC"/>
    <d v="2021-09-19T00:00:00"/>
    <x v="1"/>
    <n v="0"/>
    <n v="-13707.361872400001"/>
  </r>
  <r>
    <s v="Baseline"/>
    <s v="Base"/>
    <m/>
    <m/>
    <s v="ios14_5_series_decimal_May"/>
    <s v="iOS 14.5 Rollout"/>
    <x v="10"/>
    <s v=" DTC"/>
    <d v="2021-09-20T00:00:00"/>
    <x v="1"/>
    <n v="0"/>
    <n v="-13795.7964651"/>
  </r>
  <r>
    <s v="Baseline"/>
    <s v="Base"/>
    <m/>
    <m/>
    <s v="ios14_5_series_decimal_May"/>
    <s v="iOS 14.5 Rollout"/>
    <x v="10"/>
    <s v=" DTC"/>
    <d v="2021-09-21T00:00:00"/>
    <x v="1"/>
    <n v="0"/>
    <n v="-13884.2310578"/>
  </r>
  <r>
    <s v="Baseline"/>
    <s v="Base"/>
    <m/>
    <m/>
    <s v="ios14_5_series_decimal_May"/>
    <s v="iOS 14.5 Rollout"/>
    <x v="10"/>
    <s v=" DTC"/>
    <d v="2021-09-22T00:00:00"/>
    <x v="1"/>
    <n v="0"/>
    <n v="-13972.665650499999"/>
  </r>
  <r>
    <s v="Baseline"/>
    <s v="Base"/>
    <m/>
    <m/>
    <s v="ios14_5_series_decimal_May"/>
    <s v="iOS 14.5 Rollout"/>
    <x v="10"/>
    <s v=" DTC"/>
    <d v="2021-09-23T00:00:00"/>
    <x v="1"/>
    <n v="0"/>
    <n v="-14061.100243299999"/>
  </r>
  <r>
    <s v="Baseline"/>
    <s v="Base"/>
    <m/>
    <m/>
    <s v="ios14_5_series_decimal_May"/>
    <s v="iOS 14.5 Rollout"/>
    <x v="10"/>
    <s v=" DTC"/>
    <d v="2021-09-24T00:00:00"/>
    <x v="1"/>
    <n v="0"/>
    <n v="-14149.534836000001"/>
  </r>
  <r>
    <s v="Baseline"/>
    <s v="Base"/>
    <m/>
    <m/>
    <s v="ios14_5_series_decimal_May"/>
    <s v="iOS 14.5 Rollout"/>
    <x v="10"/>
    <s v=" DTC"/>
    <d v="2021-09-25T00:00:00"/>
    <x v="1"/>
    <n v="0"/>
    <n v="-14237.9694287"/>
  </r>
  <r>
    <s v="Baseline"/>
    <s v="Base"/>
    <m/>
    <m/>
    <s v="ios14_5_series_decimal_May"/>
    <s v="iOS 14.5 Rollout"/>
    <x v="10"/>
    <s v=" DTC"/>
    <d v="2021-09-26T00:00:00"/>
    <x v="1"/>
    <n v="0"/>
    <n v="-14326.4040214"/>
  </r>
  <r>
    <s v="Baseline"/>
    <s v="Base"/>
    <m/>
    <m/>
    <s v="ios14_5_series_decimal_May"/>
    <s v="iOS 14.5 Rollout"/>
    <x v="10"/>
    <s v=" DTC"/>
    <d v="2021-09-27T00:00:00"/>
    <x v="1"/>
    <n v="0"/>
    <n v="-14414.8386142"/>
  </r>
  <r>
    <s v="Baseline"/>
    <s v="Base"/>
    <m/>
    <m/>
    <s v="ios14_5_series_decimal_May"/>
    <s v="iOS 14.5 Rollout"/>
    <x v="10"/>
    <s v=" DTC"/>
    <d v="2021-09-28T00:00:00"/>
    <x v="1"/>
    <n v="0"/>
    <n v="-14503.273206899999"/>
  </r>
  <r>
    <s v="Baseline"/>
    <s v="Base"/>
    <m/>
    <m/>
    <s v="ios14_5_series_decimal_May"/>
    <s v="iOS 14.5 Rollout"/>
    <x v="10"/>
    <s v=" DTC"/>
    <d v="2021-09-29T00:00:00"/>
    <x v="1"/>
    <n v="0"/>
    <n v="-14591.707799600001"/>
  </r>
  <r>
    <s v="Baseline"/>
    <s v="Base"/>
    <m/>
    <m/>
    <s v="ios14_5_series_decimal_May"/>
    <s v="iOS 14.5 Rollout"/>
    <x v="10"/>
    <s v=" DTC"/>
    <d v="2021-09-30T00:00:00"/>
    <x v="1"/>
    <n v="0"/>
    <n v="-14680.1423923"/>
  </r>
  <r>
    <s v="Media"/>
    <s v="Incremental"/>
    <m/>
    <m/>
    <s v="ironsource_Post_ios14_5"/>
    <s v="Ironsource"/>
    <x v="11"/>
    <s v=" DTC"/>
    <d v="2021-03-01T00:00:00"/>
    <x v="0"/>
    <s v="Pre"/>
    <n v="0"/>
  </r>
  <r>
    <s v="Media"/>
    <s v="Incremental"/>
    <m/>
    <m/>
    <s v="ironsource_Post_ios14_5"/>
    <s v="Ironsource"/>
    <x v="11"/>
    <s v=" DTC"/>
    <d v="2021-03-02T00:00:00"/>
    <x v="0"/>
    <s v="Pre"/>
    <n v="0"/>
  </r>
  <r>
    <s v="Media"/>
    <s v="Incremental"/>
    <m/>
    <m/>
    <s v="ironsource_Post_ios14_5"/>
    <s v="Ironsource"/>
    <x v="11"/>
    <s v=" DTC"/>
    <d v="2021-03-03T00:00:00"/>
    <x v="0"/>
    <s v="Pre"/>
    <n v="0"/>
  </r>
  <r>
    <s v="Media"/>
    <s v="Incremental"/>
    <m/>
    <m/>
    <s v="ironsource_Post_ios14_5"/>
    <s v="Ironsource"/>
    <x v="11"/>
    <s v=" DTC"/>
    <d v="2021-03-04T00:00:00"/>
    <x v="0"/>
    <s v="Pre"/>
    <n v="0"/>
  </r>
  <r>
    <s v="Media"/>
    <s v="Incremental"/>
    <m/>
    <m/>
    <s v="ironsource_Post_ios14_5"/>
    <s v="Ironsource"/>
    <x v="11"/>
    <s v=" DTC"/>
    <d v="2021-03-05T00:00:00"/>
    <x v="0"/>
    <s v="Pre"/>
    <n v="0"/>
  </r>
  <r>
    <s v="Media"/>
    <s v="Incremental"/>
    <m/>
    <m/>
    <s v="ironsource_Post_ios14_5"/>
    <s v="Ironsource"/>
    <x v="11"/>
    <s v=" DTC"/>
    <d v="2021-03-06T00:00:00"/>
    <x v="0"/>
    <s v="Pre"/>
    <n v="0"/>
  </r>
  <r>
    <s v="Media"/>
    <s v="Incremental"/>
    <m/>
    <m/>
    <s v="ironsource_Post_ios14_5"/>
    <s v="Ironsource"/>
    <x v="11"/>
    <s v=" DTC"/>
    <d v="2021-03-07T00:00:00"/>
    <x v="0"/>
    <s v="Pre"/>
    <n v="0"/>
  </r>
  <r>
    <s v="Media"/>
    <s v="Incremental"/>
    <m/>
    <m/>
    <s v="ironsource_Post_ios14_5"/>
    <s v="Ironsource"/>
    <x v="11"/>
    <s v=" DTC"/>
    <d v="2021-03-08T00:00:00"/>
    <x v="0"/>
    <s v="Pre"/>
    <n v="0"/>
  </r>
  <r>
    <s v="Media"/>
    <s v="Incremental"/>
    <m/>
    <m/>
    <s v="ironsource_Post_ios14_5"/>
    <s v="Ironsource"/>
    <x v="11"/>
    <s v=" DTC"/>
    <d v="2021-03-09T00:00:00"/>
    <x v="0"/>
    <s v="Pre"/>
    <n v="0"/>
  </r>
  <r>
    <s v="Media"/>
    <s v="Incremental"/>
    <m/>
    <m/>
    <s v="ironsource_Post_ios14_5"/>
    <s v="Ironsource"/>
    <x v="11"/>
    <s v=" DTC"/>
    <d v="2021-03-10T00:00:00"/>
    <x v="0"/>
    <s v="Pre"/>
    <n v="0"/>
  </r>
  <r>
    <s v="Media"/>
    <s v="Incremental"/>
    <m/>
    <m/>
    <s v="ironsource_Post_ios14_5"/>
    <s v="Ironsource"/>
    <x v="11"/>
    <s v=" DTC"/>
    <d v="2021-03-11T00:00:00"/>
    <x v="0"/>
    <s v="Pre"/>
    <n v="0"/>
  </r>
  <r>
    <s v="Media"/>
    <s v="Incremental"/>
    <m/>
    <m/>
    <s v="ironsource_Post_ios14_5"/>
    <s v="Ironsource"/>
    <x v="11"/>
    <s v=" DTC"/>
    <d v="2021-03-12T00:00:00"/>
    <x v="0"/>
    <s v="Pre"/>
    <n v="0"/>
  </r>
  <r>
    <s v="Media"/>
    <s v="Incremental"/>
    <m/>
    <m/>
    <s v="ironsource_Post_ios14_5"/>
    <s v="Ironsource"/>
    <x v="11"/>
    <s v=" DTC"/>
    <d v="2021-03-13T00:00:00"/>
    <x v="0"/>
    <s v="Pre"/>
    <n v="0"/>
  </r>
  <r>
    <s v="Media"/>
    <s v="Incremental"/>
    <m/>
    <m/>
    <s v="ironsource_Post_ios14_5"/>
    <s v="Ironsource"/>
    <x v="11"/>
    <s v=" DTC"/>
    <d v="2021-03-14T00:00:00"/>
    <x v="0"/>
    <s v="Pre"/>
    <n v="0"/>
  </r>
  <r>
    <s v="Media"/>
    <s v="Incremental"/>
    <m/>
    <m/>
    <s v="ironsource_Post_ios14_5"/>
    <s v="Ironsource"/>
    <x v="11"/>
    <s v=" DTC"/>
    <d v="2021-03-15T00:00:00"/>
    <x v="0"/>
    <s v="Pre"/>
    <n v="0"/>
  </r>
  <r>
    <s v="Media"/>
    <s v="Incremental"/>
    <m/>
    <m/>
    <s v="ironsource_Post_ios14_5"/>
    <s v="Ironsource"/>
    <x v="11"/>
    <s v=" DTC"/>
    <d v="2021-03-16T00:00:00"/>
    <x v="0"/>
    <s v="Pre"/>
    <n v="0"/>
  </r>
  <r>
    <s v="Media"/>
    <s v="Incremental"/>
    <m/>
    <m/>
    <s v="ironsource_Post_ios14_5"/>
    <s v="Ironsource"/>
    <x v="11"/>
    <s v=" DTC"/>
    <d v="2021-03-17T00:00:00"/>
    <x v="0"/>
    <s v="Pre"/>
    <n v="0"/>
  </r>
  <r>
    <s v="Media"/>
    <s v="Incremental"/>
    <m/>
    <m/>
    <s v="ironsource_Post_ios14_5"/>
    <s v="Ironsource"/>
    <x v="11"/>
    <s v=" DTC"/>
    <d v="2021-03-18T00:00:00"/>
    <x v="0"/>
    <s v="Pre"/>
    <n v="0"/>
  </r>
  <r>
    <s v="Media"/>
    <s v="Incremental"/>
    <m/>
    <m/>
    <s v="ironsource_Post_ios14_5"/>
    <s v="Ironsource"/>
    <x v="11"/>
    <s v=" DTC"/>
    <d v="2021-03-19T00:00:00"/>
    <x v="0"/>
    <s v="Pre"/>
    <n v="0"/>
  </r>
  <r>
    <s v="Media"/>
    <s v="Incremental"/>
    <m/>
    <m/>
    <s v="ironsource_Post_ios14_5"/>
    <s v="Ironsource"/>
    <x v="11"/>
    <s v=" DTC"/>
    <d v="2021-03-20T00:00:00"/>
    <x v="0"/>
    <s v="Pre"/>
    <n v="0"/>
  </r>
  <r>
    <s v="Media"/>
    <s v="Incremental"/>
    <m/>
    <m/>
    <s v="ironsource_Post_ios14_5"/>
    <s v="Ironsource"/>
    <x v="11"/>
    <s v=" DTC"/>
    <d v="2021-03-21T00:00:00"/>
    <x v="0"/>
    <s v="Pre"/>
    <n v="0"/>
  </r>
  <r>
    <s v="Media"/>
    <s v="Incremental"/>
    <m/>
    <m/>
    <s v="ironsource_Post_ios14_5"/>
    <s v="Ironsource"/>
    <x v="11"/>
    <s v=" DTC"/>
    <d v="2021-03-22T00:00:00"/>
    <x v="0"/>
    <s v="Pre"/>
    <n v="0"/>
  </r>
  <r>
    <s v="Media"/>
    <s v="Incremental"/>
    <m/>
    <m/>
    <s v="ironsource_Post_ios14_5"/>
    <s v="Ironsource"/>
    <x v="11"/>
    <s v=" DTC"/>
    <d v="2021-03-23T00:00:00"/>
    <x v="0"/>
    <s v="Pre"/>
    <n v="0"/>
  </r>
  <r>
    <s v="Media"/>
    <s v="Incremental"/>
    <m/>
    <m/>
    <s v="ironsource_Post_ios14_5"/>
    <s v="Ironsource"/>
    <x v="11"/>
    <s v=" DTC"/>
    <d v="2021-03-24T00:00:00"/>
    <x v="0"/>
    <s v="Pre"/>
    <n v="0"/>
  </r>
  <r>
    <s v="Media"/>
    <s v="Incremental"/>
    <m/>
    <m/>
    <s v="ironsource_Post_ios14_5"/>
    <s v="Ironsource"/>
    <x v="11"/>
    <s v=" DTC"/>
    <d v="2021-03-25T00:00:00"/>
    <x v="0"/>
    <s v="Pre"/>
    <n v="0"/>
  </r>
  <r>
    <s v="Media"/>
    <s v="Incremental"/>
    <m/>
    <m/>
    <s v="ironsource_Post_ios14_5"/>
    <s v="Ironsource"/>
    <x v="11"/>
    <s v=" DTC"/>
    <d v="2021-03-26T00:00:00"/>
    <x v="0"/>
    <s v="Pre"/>
    <n v="0"/>
  </r>
  <r>
    <s v="Media"/>
    <s v="Incremental"/>
    <m/>
    <m/>
    <s v="ironsource_Post_ios14_5"/>
    <s v="Ironsource"/>
    <x v="11"/>
    <s v=" DTC"/>
    <d v="2021-03-27T00:00:00"/>
    <x v="0"/>
    <s v="Pre"/>
    <n v="0"/>
  </r>
  <r>
    <s v="Media"/>
    <s v="Incremental"/>
    <m/>
    <m/>
    <s v="ironsource_Post_ios14_5"/>
    <s v="Ironsource"/>
    <x v="11"/>
    <s v=" DTC"/>
    <d v="2021-03-28T00:00:00"/>
    <x v="0"/>
    <s v="Pre"/>
    <n v="0"/>
  </r>
  <r>
    <s v="Media"/>
    <s v="Incremental"/>
    <m/>
    <m/>
    <s v="ironsource_Post_ios14_5"/>
    <s v="Ironsource"/>
    <x v="11"/>
    <s v=" DTC"/>
    <d v="2021-03-29T00:00:00"/>
    <x v="0"/>
    <s v="Pre"/>
    <n v="0"/>
  </r>
  <r>
    <s v="Media"/>
    <s v="Incremental"/>
    <m/>
    <m/>
    <s v="ironsource_Post_ios14_5"/>
    <s v="Ironsource"/>
    <x v="11"/>
    <s v=" DTC"/>
    <d v="2021-03-30T00:00:00"/>
    <x v="0"/>
    <s v="Pre"/>
    <n v="0"/>
  </r>
  <r>
    <s v="Media"/>
    <s v="Incremental"/>
    <m/>
    <m/>
    <s v="ironsource_Post_ios14_5"/>
    <s v="Ironsource"/>
    <x v="11"/>
    <s v=" DTC"/>
    <d v="2021-03-31T00:00:00"/>
    <x v="0"/>
    <s v="Pre"/>
    <n v="0"/>
  </r>
  <r>
    <s v="Media"/>
    <s v="Incremental"/>
    <m/>
    <m/>
    <s v="ironsource_Post_ios14_5"/>
    <s v="Ironsource"/>
    <x v="11"/>
    <s v=" DTC"/>
    <d v="2021-04-01T00:00:00"/>
    <x v="0"/>
    <s v="Pre"/>
    <n v="0"/>
  </r>
  <r>
    <s v="Media"/>
    <s v="Incremental"/>
    <m/>
    <m/>
    <s v="ironsource_Post_ios14_5"/>
    <s v="Ironsource"/>
    <x v="11"/>
    <s v=" DTC"/>
    <d v="2021-04-02T00:00:00"/>
    <x v="0"/>
    <s v="Pre"/>
    <n v="0"/>
  </r>
  <r>
    <s v="Media"/>
    <s v="Incremental"/>
    <m/>
    <m/>
    <s v="ironsource_Post_ios14_5"/>
    <s v="Ironsource"/>
    <x v="11"/>
    <s v=" DTC"/>
    <d v="2021-04-03T00:00:00"/>
    <x v="0"/>
    <s v="Pre"/>
    <n v="0"/>
  </r>
  <r>
    <s v="Media"/>
    <s v="Incremental"/>
    <m/>
    <m/>
    <s v="ironsource_Post_ios14_5"/>
    <s v="Ironsource"/>
    <x v="11"/>
    <s v=" DTC"/>
    <d v="2021-04-04T00:00:00"/>
    <x v="0"/>
    <s v="Pre"/>
    <n v="0"/>
  </r>
  <r>
    <s v="Media"/>
    <s v="Incremental"/>
    <m/>
    <m/>
    <s v="ironsource_Post_ios14_5"/>
    <s v="Ironsource"/>
    <x v="11"/>
    <s v=" DTC"/>
    <d v="2021-04-05T00:00:00"/>
    <x v="0"/>
    <s v="Pre"/>
    <n v="0"/>
  </r>
  <r>
    <s v="Media"/>
    <s v="Incremental"/>
    <m/>
    <m/>
    <s v="ironsource_Post_ios14_5"/>
    <s v="Ironsource"/>
    <x v="11"/>
    <s v=" DTC"/>
    <d v="2021-04-06T00:00:00"/>
    <x v="0"/>
    <s v="Pre"/>
    <n v="0"/>
  </r>
  <r>
    <s v="Media"/>
    <s v="Incremental"/>
    <m/>
    <m/>
    <s v="ironsource_Post_ios14_5"/>
    <s v="Ironsource"/>
    <x v="11"/>
    <s v=" DTC"/>
    <d v="2021-04-07T00:00:00"/>
    <x v="0"/>
    <s v="Pre"/>
    <n v="0"/>
  </r>
  <r>
    <s v="Media"/>
    <s v="Incremental"/>
    <m/>
    <m/>
    <s v="ironsource_Post_ios14_5"/>
    <s v="Ironsource"/>
    <x v="11"/>
    <s v=" DTC"/>
    <d v="2021-04-08T00:00:00"/>
    <x v="0"/>
    <s v="Pre"/>
    <n v="0"/>
  </r>
  <r>
    <s v="Media"/>
    <s v="Incremental"/>
    <m/>
    <m/>
    <s v="ironsource_Post_ios14_5"/>
    <s v="Ironsource"/>
    <x v="11"/>
    <s v=" DTC"/>
    <d v="2021-04-09T00:00:00"/>
    <x v="0"/>
    <s v="Pre"/>
    <n v="0"/>
  </r>
  <r>
    <s v="Media"/>
    <s v="Incremental"/>
    <m/>
    <m/>
    <s v="ironsource_Post_ios14_5"/>
    <s v="Ironsource"/>
    <x v="11"/>
    <s v=" DTC"/>
    <d v="2021-04-10T00:00:00"/>
    <x v="0"/>
    <s v="Pre"/>
    <n v="0"/>
  </r>
  <r>
    <s v="Media"/>
    <s v="Incremental"/>
    <m/>
    <m/>
    <s v="ironsource_Post_ios14_5"/>
    <s v="Ironsource"/>
    <x v="11"/>
    <s v=" DTC"/>
    <d v="2021-04-11T00:00:00"/>
    <x v="0"/>
    <s v="Pre"/>
    <n v="0"/>
  </r>
  <r>
    <s v="Media"/>
    <s v="Incremental"/>
    <m/>
    <m/>
    <s v="ironsource_Post_ios14_5"/>
    <s v="Ironsource"/>
    <x v="11"/>
    <s v=" DTC"/>
    <d v="2021-04-12T00:00:00"/>
    <x v="0"/>
    <s v="Pre"/>
    <n v="0"/>
  </r>
  <r>
    <s v="Media"/>
    <s v="Incremental"/>
    <m/>
    <m/>
    <s v="ironsource_Post_ios14_5"/>
    <s v="Ironsource"/>
    <x v="11"/>
    <s v=" DTC"/>
    <d v="2021-04-13T00:00:00"/>
    <x v="0"/>
    <s v="Pre"/>
    <n v="0"/>
  </r>
  <r>
    <s v="Media"/>
    <s v="Incremental"/>
    <m/>
    <m/>
    <s v="ironsource_Post_ios14_5"/>
    <s v="Ironsource"/>
    <x v="11"/>
    <s v=" DTC"/>
    <d v="2021-04-14T00:00:00"/>
    <x v="0"/>
    <s v="Pre"/>
    <n v="0"/>
  </r>
  <r>
    <s v="Media"/>
    <s v="Incremental"/>
    <m/>
    <m/>
    <s v="ironsource_Post_ios14_5"/>
    <s v="Ironsource"/>
    <x v="11"/>
    <s v=" DTC"/>
    <d v="2021-04-15T00:00:00"/>
    <x v="0"/>
    <s v="Pre"/>
    <n v="0"/>
  </r>
  <r>
    <s v="Media"/>
    <s v="Incremental"/>
    <m/>
    <m/>
    <s v="ironsource_Post_ios14_5"/>
    <s v="Ironsource"/>
    <x v="11"/>
    <s v=" DTC"/>
    <d v="2021-04-16T00:00:00"/>
    <x v="0"/>
    <s v="Pre"/>
    <n v="0"/>
  </r>
  <r>
    <s v="Media"/>
    <s v="Incremental"/>
    <m/>
    <m/>
    <s v="ironsource_Post_ios14_5"/>
    <s v="Ironsource"/>
    <x v="11"/>
    <s v=" DTC"/>
    <d v="2021-04-17T00:00:00"/>
    <x v="0"/>
    <s v="Pre"/>
    <n v="0"/>
  </r>
  <r>
    <s v="Media"/>
    <s v="Incremental"/>
    <m/>
    <m/>
    <s v="ironsource_Post_ios14_5"/>
    <s v="Ironsource"/>
    <x v="11"/>
    <s v=" DTC"/>
    <d v="2021-04-18T00:00:00"/>
    <x v="0"/>
    <s v="Pre"/>
    <n v="0"/>
  </r>
  <r>
    <s v="Media"/>
    <s v="Incremental"/>
    <m/>
    <m/>
    <s v="ironsource_Post_ios14_5"/>
    <s v="Ironsource"/>
    <x v="11"/>
    <s v=" DTC"/>
    <d v="2021-04-19T00:00:00"/>
    <x v="0"/>
    <s v="Pre"/>
    <n v="0"/>
  </r>
  <r>
    <s v="Media"/>
    <s v="Incremental"/>
    <m/>
    <m/>
    <s v="ironsource_Post_ios14_5"/>
    <s v="Ironsource"/>
    <x v="11"/>
    <s v=" DTC"/>
    <d v="2021-04-20T00:00:00"/>
    <x v="0"/>
    <s v="Pre"/>
    <n v="0"/>
  </r>
  <r>
    <s v="Media"/>
    <s v="Incremental"/>
    <m/>
    <m/>
    <s v="ironsource_Post_ios14_5"/>
    <s v="Ironsource"/>
    <x v="11"/>
    <s v=" DTC"/>
    <d v="2021-04-21T00:00:00"/>
    <x v="0"/>
    <s v="Pre"/>
    <n v="0"/>
  </r>
  <r>
    <s v="Media"/>
    <s v="Incremental"/>
    <m/>
    <m/>
    <s v="ironsource_Post_ios14_5"/>
    <s v="Ironsource"/>
    <x v="11"/>
    <s v=" DTC"/>
    <d v="2021-04-22T00:00:00"/>
    <x v="0"/>
    <s v="Pre"/>
    <n v="0"/>
  </r>
  <r>
    <s v="Media"/>
    <s v="Incremental"/>
    <m/>
    <m/>
    <s v="ironsource_Post_ios14_5"/>
    <s v="Ironsource"/>
    <x v="11"/>
    <s v=" DTC"/>
    <d v="2021-04-23T00:00:00"/>
    <x v="0"/>
    <s v="Pre"/>
    <n v="0"/>
  </r>
  <r>
    <s v="Media"/>
    <s v="Incremental"/>
    <m/>
    <m/>
    <s v="ironsource_Post_ios14_5"/>
    <s v="Ironsource"/>
    <x v="11"/>
    <s v=" DTC"/>
    <d v="2021-04-24T00:00:00"/>
    <x v="0"/>
    <s v="Pre"/>
    <n v="0"/>
  </r>
  <r>
    <s v="Media"/>
    <s v="Incremental"/>
    <m/>
    <m/>
    <s v="ironsource_Post_ios14_5"/>
    <s v="Ironsource"/>
    <x v="11"/>
    <s v=" DTC"/>
    <d v="2021-04-25T00:00:00"/>
    <x v="0"/>
    <s v="Pre"/>
    <n v="0"/>
  </r>
  <r>
    <s v="Media"/>
    <s v="Incremental"/>
    <m/>
    <m/>
    <s v="ironsource_Post_ios14_5"/>
    <s v="Ironsource"/>
    <x v="11"/>
    <s v=" DTC"/>
    <d v="2021-04-26T00:00:00"/>
    <x v="0"/>
    <s v="Pre"/>
    <n v="0"/>
  </r>
  <r>
    <s v="Media"/>
    <s v="Incremental"/>
    <m/>
    <m/>
    <s v="ironsource_Post_ios14_5"/>
    <s v="Ironsource"/>
    <x v="11"/>
    <s v=" DTC"/>
    <d v="2021-04-27T00:00:00"/>
    <x v="1"/>
    <s v="Post"/>
    <n v="41.296432600000003"/>
  </r>
  <r>
    <s v="Media"/>
    <s v="Incremental"/>
    <m/>
    <m/>
    <s v="ironsource_Post_ios14_5"/>
    <s v="Ironsource"/>
    <x v="11"/>
    <s v=" DTC"/>
    <d v="2021-04-28T00:00:00"/>
    <x v="1"/>
    <s v="Post"/>
    <n v="100.2142339"/>
  </r>
  <r>
    <s v="Media"/>
    <s v="Incremental"/>
    <m/>
    <m/>
    <s v="ironsource_Post_ios14_5"/>
    <s v="Ironsource"/>
    <x v="11"/>
    <s v=" DTC"/>
    <d v="2021-04-29T00:00:00"/>
    <x v="1"/>
    <s v="Post"/>
    <n v="159.74327109999999"/>
  </r>
  <r>
    <s v="Media"/>
    <s v="Incremental"/>
    <m/>
    <m/>
    <s v="ironsource_Post_ios14_5"/>
    <s v="Ironsource"/>
    <x v="11"/>
    <s v=" DTC"/>
    <d v="2021-04-30T00:00:00"/>
    <x v="1"/>
    <s v="Post"/>
    <n v="218.70175929999999"/>
  </r>
  <r>
    <s v="Media"/>
    <s v="Incremental"/>
    <m/>
    <m/>
    <s v="ironsource_Post_ios14_5"/>
    <s v="Ironsource"/>
    <x v="11"/>
    <s v=" DTC"/>
    <d v="2021-05-01T00:00:00"/>
    <x v="1"/>
    <s v="Post"/>
    <n v="326.87938480000003"/>
  </r>
  <r>
    <s v="Media"/>
    <s v="Incremental"/>
    <m/>
    <m/>
    <s v="ironsource_Post_ios14_5"/>
    <s v="Ironsource"/>
    <x v="11"/>
    <s v=" DTC"/>
    <d v="2021-05-02T00:00:00"/>
    <x v="1"/>
    <s v="Post"/>
    <n v="479.04377030000001"/>
  </r>
  <r>
    <s v="Media"/>
    <s v="Incremental"/>
    <m/>
    <m/>
    <s v="ironsource_Post_ios14_5"/>
    <s v="Ironsource"/>
    <x v="11"/>
    <s v=" DTC"/>
    <d v="2021-05-03T00:00:00"/>
    <x v="1"/>
    <s v="Post"/>
    <n v="635.84515020000003"/>
  </r>
  <r>
    <s v="Media"/>
    <s v="Incremental"/>
    <m/>
    <m/>
    <s v="ironsource_Post_ios14_5"/>
    <s v="Ironsource"/>
    <x v="11"/>
    <s v=" DTC"/>
    <d v="2021-05-04T00:00:00"/>
    <x v="1"/>
    <s v="Post"/>
    <n v="752.94622879999997"/>
  </r>
  <r>
    <s v="Media"/>
    <s v="Incremental"/>
    <m/>
    <m/>
    <s v="ironsource_Post_ios14_5"/>
    <s v="Ironsource"/>
    <x v="11"/>
    <s v=" DTC"/>
    <d v="2021-05-05T00:00:00"/>
    <x v="1"/>
    <s v="Post"/>
    <n v="798.33518279999998"/>
  </r>
  <r>
    <s v="Media"/>
    <s v="Incremental"/>
    <m/>
    <m/>
    <s v="ironsource_Post_ios14_5"/>
    <s v="Ironsource"/>
    <x v="11"/>
    <s v=" DTC"/>
    <d v="2021-05-06T00:00:00"/>
    <x v="1"/>
    <s v="Post"/>
    <n v="776.75914950000004"/>
  </r>
  <r>
    <s v="Media"/>
    <s v="Incremental"/>
    <m/>
    <m/>
    <s v="ironsource_Post_ios14_5"/>
    <s v="Ironsource"/>
    <x v="11"/>
    <s v=" DTC"/>
    <d v="2021-05-07T00:00:00"/>
    <x v="1"/>
    <s v="Post"/>
    <n v="718.89168930000005"/>
  </r>
  <r>
    <s v="Media"/>
    <s v="Incremental"/>
    <m/>
    <m/>
    <s v="ironsource_Post_ios14_5"/>
    <s v="Ironsource"/>
    <x v="11"/>
    <s v=" DTC"/>
    <d v="2021-05-08T00:00:00"/>
    <x v="1"/>
    <s v="Post"/>
    <n v="649.94096139999999"/>
  </r>
  <r>
    <s v="Media"/>
    <s v="Incremental"/>
    <m/>
    <m/>
    <s v="ironsource_Post_ios14_5"/>
    <s v="Ironsource"/>
    <x v="11"/>
    <s v=" DTC"/>
    <d v="2021-05-09T00:00:00"/>
    <x v="1"/>
    <s v="Post"/>
    <n v="593.65973689999998"/>
  </r>
  <r>
    <s v="Media"/>
    <s v="Incremental"/>
    <m/>
    <m/>
    <s v="ironsource_Post_ios14_5"/>
    <s v="Ironsource"/>
    <x v="11"/>
    <s v=" DTC"/>
    <d v="2021-05-10T00:00:00"/>
    <x v="1"/>
    <s v="Post"/>
    <n v="524.60632529999998"/>
  </r>
  <r>
    <s v="Media"/>
    <s v="Incremental"/>
    <m/>
    <m/>
    <s v="ironsource_Post_ios14_5"/>
    <s v="Ironsource"/>
    <x v="11"/>
    <s v=" DTC"/>
    <d v="2021-05-11T00:00:00"/>
    <x v="1"/>
    <s v="Post"/>
    <n v="465.69694629999998"/>
  </r>
  <r>
    <s v="Media"/>
    <s v="Incremental"/>
    <m/>
    <m/>
    <s v="ironsource_Post_ios14_5"/>
    <s v="Ironsource"/>
    <x v="11"/>
    <s v=" DTC"/>
    <d v="2021-05-12T00:00:00"/>
    <x v="1"/>
    <s v="Post"/>
    <n v="443.7548888"/>
  </r>
  <r>
    <s v="Media"/>
    <s v="Incremental"/>
    <m/>
    <m/>
    <s v="ironsource_Post_ios14_5"/>
    <s v="Ironsource"/>
    <x v="11"/>
    <s v=" DTC"/>
    <d v="2021-05-13T00:00:00"/>
    <x v="1"/>
    <s v="Post"/>
    <n v="423.82519780000001"/>
  </r>
  <r>
    <s v="Media"/>
    <s v="Incremental"/>
    <m/>
    <m/>
    <s v="ironsource_Post_ios14_5"/>
    <s v="Ironsource"/>
    <x v="11"/>
    <s v=" DTC"/>
    <d v="2021-05-14T00:00:00"/>
    <x v="1"/>
    <s v="Post"/>
    <n v="421.2252044"/>
  </r>
  <r>
    <s v="Media"/>
    <s v="Incremental"/>
    <m/>
    <m/>
    <s v="ironsource_Post_ios14_5"/>
    <s v="Ironsource"/>
    <x v="11"/>
    <s v=" DTC"/>
    <d v="2021-05-15T00:00:00"/>
    <x v="1"/>
    <s v="Post"/>
    <n v="407.2523071"/>
  </r>
  <r>
    <s v="Media"/>
    <s v="Incremental"/>
    <m/>
    <m/>
    <s v="ironsource_Post_ios14_5"/>
    <s v="Ironsource"/>
    <x v="11"/>
    <s v=" DTC"/>
    <d v="2021-05-16T00:00:00"/>
    <x v="1"/>
    <s v="Post"/>
    <n v="395.022918"/>
  </r>
  <r>
    <s v="Media"/>
    <s v="Incremental"/>
    <m/>
    <m/>
    <s v="ironsource_Post_ios14_5"/>
    <s v="Ironsource"/>
    <x v="11"/>
    <s v=" DTC"/>
    <d v="2021-05-17T00:00:00"/>
    <x v="1"/>
    <s v="Post"/>
    <n v="399.38234460000001"/>
  </r>
  <r>
    <s v="Media"/>
    <s v="Incremental"/>
    <m/>
    <m/>
    <s v="ironsource_Post_ios14_5"/>
    <s v="Ironsource"/>
    <x v="11"/>
    <s v=" DTC"/>
    <d v="2021-05-18T00:00:00"/>
    <x v="1"/>
    <s v="Post"/>
    <n v="403.23319500000002"/>
  </r>
  <r>
    <s v="Media"/>
    <s v="Incremental"/>
    <m/>
    <m/>
    <s v="ironsource_Post_ios14_5"/>
    <s v="Ironsource"/>
    <x v="11"/>
    <s v=" DTC"/>
    <d v="2021-05-19T00:00:00"/>
    <x v="1"/>
    <s v="Post"/>
    <n v="405.17547990000003"/>
  </r>
  <r>
    <s v="Media"/>
    <s v="Incremental"/>
    <m/>
    <m/>
    <s v="ironsource_Post_ios14_5"/>
    <s v="Ironsource"/>
    <x v="11"/>
    <s v=" DTC"/>
    <d v="2021-05-20T00:00:00"/>
    <x v="1"/>
    <s v="Post"/>
    <n v="411.69628560000001"/>
  </r>
  <r>
    <s v="Media"/>
    <s v="Incremental"/>
    <m/>
    <m/>
    <s v="ironsource_Post_ios14_5"/>
    <s v="Ironsource"/>
    <x v="11"/>
    <s v=" DTC"/>
    <d v="2021-05-21T00:00:00"/>
    <x v="1"/>
    <s v="Post"/>
    <n v="390.62430110000003"/>
  </r>
  <r>
    <s v="Media"/>
    <s v="Incremental"/>
    <m/>
    <m/>
    <s v="ironsource_Post_ios14_5"/>
    <s v="Ironsource"/>
    <x v="11"/>
    <s v=" DTC"/>
    <d v="2021-05-22T00:00:00"/>
    <x v="1"/>
    <s v="Post"/>
    <n v="367.80320280000001"/>
  </r>
  <r>
    <s v="Media"/>
    <s v="Incremental"/>
    <m/>
    <m/>
    <s v="ironsource_Post_ios14_5"/>
    <s v="Ironsource"/>
    <x v="11"/>
    <s v=" DTC"/>
    <d v="2021-05-23T00:00:00"/>
    <x v="1"/>
    <s v="Post"/>
    <n v="365.2812381"/>
  </r>
  <r>
    <s v="Media"/>
    <s v="Incremental"/>
    <m/>
    <m/>
    <s v="ironsource_Post_ios14_5"/>
    <s v="Ironsource"/>
    <x v="11"/>
    <s v=" DTC"/>
    <d v="2021-05-24T00:00:00"/>
    <x v="1"/>
    <s v="Post"/>
    <n v="380.76731510000002"/>
  </r>
  <r>
    <s v="Media"/>
    <s v="Incremental"/>
    <m/>
    <m/>
    <s v="ironsource_Post_ios14_5"/>
    <s v="Ironsource"/>
    <x v="11"/>
    <s v=" DTC"/>
    <d v="2021-05-25T00:00:00"/>
    <x v="1"/>
    <s v="Post"/>
    <n v="399.60100299999999"/>
  </r>
  <r>
    <s v="Media"/>
    <s v="Incremental"/>
    <m/>
    <m/>
    <s v="ironsource_Post_ios14_5"/>
    <s v="Ironsource"/>
    <x v="11"/>
    <s v=" DTC"/>
    <d v="2021-05-26T00:00:00"/>
    <x v="1"/>
    <s v="Post"/>
    <n v="405.46762960000001"/>
  </r>
  <r>
    <s v="Media"/>
    <s v="Incremental"/>
    <m/>
    <m/>
    <s v="ironsource_Post_ios14_5"/>
    <s v="Ironsource"/>
    <x v="11"/>
    <s v=" DTC"/>
    <d v="2021-05-27T00:00:00"/>
    <x v="1"/>
    <s v="Post"/>
    <n v="396.56130180000002"/>
  </r>
  <r>
    <s v="Media"/>
    <s v="Incremental"/>
    <m/>
    <m/>
    <s v="ironsource_Post_ios14_5"/>
    <s v="Ironsource"/>
    <x v="11"/>
    <s v=" DTC"/>
    <d v="2021-05-28T00:00:00"/>
    <x v="1"/>
    <s v="Post"/>
    <n v="392.16368790000001"/>
  </r>
  <r>
    <s v="Media"/>
    <s v="Incremental"/>
    <m/>
    <m/>
    <s v="ironsource_Post_ios14_5"/>
    <s v="Ironsource"/>
    <x v="11"/>
    <s v=" DTC"/>
    <d v="2021-05-29T00:00:00"/>
    <x v="1"/>
    <s v="Post"/>
    <n v="391.08719960000002"/>
  </r>
  <r>
    <s v="Media"/>
    <s v="Incremental"/>
    <m/>
    <m/>
    <s v="ironsource_Post_ios14_5"/>
    <s v="Ironsource"/>
    <x v="11"/>
    <s v=" DTC"/>
    <d v="2021-05-30T00:00:00"/>
    <x v="1"/>
    <s v="Post"/>
    <n v="385.29204090000002"/>
  </r>
  <r>
    <s v="Media"/>
    <s v="Incremental"/>
    <m/>
    <m/>
    <s v="ironsource_Post_ios14_5"/>
    <s v="Ironsource"/>
    <x v="11"/>
    <s v=" DTC"/>
    <d v="2021-05-31T00:00:00"/>
    <x v="1"/>
    <s v="Post"/>
    <n v="390.92460849999998"/>
  </r>
  <r>
    <s v="Media"/>
    <s v="Incremental"/>
    <m/>
    <m/>
    <s v="ironsource_Post_ios14_5"/>
    <s v="Ironsource"/>
    <x v="11"/>
    <s v=" DTC"/>
    <d v="2021-06-01T00:00:00"/>
    <x v="1"/>
    <s v="Post"/>
    <n v="396.22867730000002"/>
  </r>
  <r>
    <s v="Media"/>
    <s v="Incremental"/>
    <m/>
    <m/>
    <s v="ironsource_Post_ios14_5"/>
    <s v="Ironsource"/>
    <x v="11"/>
    <s v=" DTC"/>
    <d v="2021-06-02T00:00:00"/>
    <x v="1"/>
    <s v="Post"/>
    <n v="397.44897930000002"/>
  </r>
  <r>
    <s v="Media"/>
    <s v="Incremental"/>
    <m/>
    <m/>
    <s v="ironsource_Post_ios14_5"/>
    <s v="Ironsource"/>
    <x v="11"/>
    <s v=" DTC"/>
    <d v="2021-06-03T00:00:00"/>
    <x v="1"/>
    <s v="Post"/>
    <n v="403.11291010000002"/>
  </r>
  <r>
    <s v="Media"/>
    <s v="Incremental"/>
    <m/>
    <m/>
    <s v="ironsource_Post_ios14_5"/>
    <s v="Ironsource"/>
    <x v="11"/>
    <s v=" DTC"/>
    <d v="2021-06-04T00:00:00"/>
    <x v="1"/>
    <s v="Post"/>
    <n v="417.92379319999998"/>
  </r>
  <r>
    <s v="Media"/>
    <s v="Incremental"/>
    <m/>
    <m/>
    <s v="ironsource_Post_ios14_5"/>
    <s v="Ironsource"/>
    <x v="11"/>
    <s v=" DTC"/>
    <d v="2021-06-05T00:00:00"/>
    <x v="1"/>
    <s v="Post"/>
    <n v="427.4321721"/>
  </r>
  <r>
    <s v="Media"/>
    <s v="Incremental"/>
    <m/>
    <m/>
    <s v="ironsource_Post_ios14_5"/>
    <s v="Ironsource"/>
    <x v="11"/>
    <s v=" DTC"/>
    <d v="2021-06-06T00:00:00"/>
    <x v="1"/>
    <s v="Post"/>
    <n v="452.33818639999998"/>
  </r>
  <r>
    <s v="Media"/>
    <s v="Incremental"/>
    <m/>
    <m/>
    <s v="ironsource_Post_ios14_5"/>
    <s v="Ironsource"/>
    <x v="11"/>
    <s v=" DTC"/>
    <d v="2021-06-07T00:00:00"/>
    <x v="1"/>
    <s v="Post"/>
    <n v="477.95843339999999"/>
  </r>
  <r>
    <s v="Media"/>
    <s v="Incremental"/>
    <m/>
    <m/>
    <s v="ironsource_Post_ios14_5"/>
    <s v="Ironsource"/>
    <x v="11"/>
    <s v=" DTC"/>
    <d v="2021-06-08T00:00:00"/>
    <x v="1"/>
    <s v="Post"/>
    <n v="494.95597070000002"/>
  </r>
  <r>
    <s v="Media"/>
    <s v="Incremental"/>
    <m/>
    <m/>
    <s v="ironsource_Post_ios14_5"/>
    <s v="Ironsource"/>
    <x v="11"/>
    <s v=" DTC"/>
    <d v="2021-06-09T00:00:00"/>
    <x v="1"/>
    <s v="Post"/>
    <n v="501.79900600000002"/>
  </r>
  <r>
    <s v="Media"/>
    <s v="Incremental"/>
    <m/>
    <m/>
    <s v="ironsource_Post_ios14_5"/>
    <s v="Ironsource"/>
    <x v="11"/>
    <s v=" DTC"/>
    <d v="2021-06-10T00:00:00"/>
    <x v="1"/>
    <s v="Post"/>
    <n v="516.99160380000001"/>
  </r>
  <r>
    <s v="Media"/>
    <s v="Incremental"/>
    <m/>
    <m/>
    <s v="ironsource_Post_ios14_5"/>
    <s v="Ironsource"/>
    <x v="11"/>
    <s v=" DTC"/>
    <d v="2021-06-11T00:00:00"/>
    <x v="1"/>
    <s v="Post"/>
    <n v="549.89784559999998"/>
  </r>
  <r>
    <s v="Media"/>
    <s v="Incremental"/>
    <m/>
    <m/>
    <s v="ironsource_Post_ios14_5"/>
    <s v="Ironsource"/>
    <x v="11"/>
    <s v=" DTC"/>
    <d v="2021-06-12T00:00:00"/>
    <x v="1"/>
    <s v="Post"/>
    <n v="647.66977320000001"/>
  </r>
  <r>
    <s v="Media"/>
    <s v="Incremental"/>
    <m/>
    <m/>
    <s v="ironsource_Post_ios14_5"/>
    <s v="Ironsource"/>
    <x v="11"/>
    <s v=" DTC"/>
    <d v="2021-06-13T00:00:00"/>
    <x v="1"/>
    <s v="Post"/>
    <n v="798.28618900000004"/>
  </r>
  <r>
    <s v="Media"/>
    <s v="Incremental"/>
    <m/>
    <m/>
    <s v="ironsource_Post_ios14_5"/>
    <s v="Ironsource"/>
    <x v="11"/>
    <s v=" DTC"/>
    <d v="2021-06-14T00:00:00"/>
    <x v="1"/>
    <s v="Post"/>
    <n v="876.08664910000005"/>
  </r>
  <r>
    <s v="Media"/>
    <s v="Incremental"/>
    <m/>
    <m/>
    <s v="ironsource_Post_ios14_5"/>
    <s v="Ironsource"/>
    <x v="11"/>
    <s v=" DTC"/>
    <d v="2021-06-15T00:00:00"/>
    <x v="1"/>
    <s v="Post"/>
    <n v="911.30298089999997"/>
  </r>
  <r>
    <s v="Media"/>
    <s v="Incremental"/>
    <m/>
    <m/>
    <s v="ironsource_Post_ios14_5"/>
    <s v="Ironsource"/>
    <x v="11"/>
    <s v=" DTC"/>
    <d v="2021-06-16T00:00:00"/>
    <x v="1"/>
    <s v="Post"/>
    <n v="875.70320230000004"/>
  </r>
  <r>
    <s v="Media"/>
    <s v="Incremental"/>
    <m/>
    <m/>
    <s v="ironsource_Post_ios14_5"/>
    <s v="Ironsource"/>
    <x v="11"/>
    <s v=" DTC"/>
    <d v="2021-06-17T00:00:00"/>
    <x v="1"/>
    <s v="Post"/>
    <n v="792.20069779999994"/>
  </r>
  <r>
    <s v="Media"/>
    <s v="Incremental"/>
    <m/>
    <m/>
    <s v="ironsource_Post_ios14_5"/>
    <s v="Ironsource"/>
    <x v="11"/>
    <s v=" DTC"/>
    <d v="2021-06-18T00:00:00"/>
    <x v="1"/>
    <s v="Post"/>
    <n v="687.03580280000006"/>
  </r>
  <r>
    <s v="Media"/>
    <s v="Incremental"/>
    <m/>
    <m/>
    <s v="ironsource_Post_ios14_5"/>
    <s v="Ironsource"/>
    <x v="11"/>
    <s v=" DTC"/>
    <d v="2021-06-19T00:00:00"/>
    <x v="1"/>
    <s v="Post"/>
    <n v="579.65477750000002"/>
  </r>
  <r>
    <s v="Media"/>
    <s v="Incremental"/>
    <m/>
    <m/>
    <s v="ironsource_Post_ios14_5"/>
    <s v="Ironsource"/>
    <x v="11"/>
    <s v=" DTC"/>
    <d v="2021-06-20T00:00:00"/>
    <x v="1"/>
    <s v="Post"/>
    <n v="494.84046080000002"/>
  </r>
  <r>
    <s v="Media"/>
    <s v="Incremental"/>
    <m/>
    <m/>
    <s v="ironsource_Post_ios14_5"/>
    <s v="Ironsource"/>
    <x v="11"/>
    <s v=" DTC"/>
    <d v="2021-06-21T00:00:00"/>
    <x v="1"/>
    <s v="Post"/>
    <n v="453.30858810000001"/>
  </r>
  <r>
    <s v="Media"/>
    <s v="Incremental"/>
    <m/>
    <m/>
    <s v="ironsource_Post_ios14_5"/>
    <s v="Ironsource"/>
    <x v="11"/>
    <s v=" DTC"/>
    <d v="2021-06-22T00:00:00"/>
    <x v="1"/>
    <s v="Post"/>
    <n v="420.34779099999997"/>
  </r>
  <r>
    <s v="Media"/>
    <s v="Incremental"/>
    <m/>
    <m/>
    <s v="ironsource_Post_ios14_5"/>
    <s v="Ironsource"/>
    <x v="11"/>
    <s v=" DTC"/>
    <d v="2021-06-23T00:00:00"/>
    <x v="1"/>
    <n v="0"/>
    <n v="398.95681949999999"/>
  </r>
  <r>
    <s v="Media"/>
    <s v="Incremental"/>
    <m/>
    <m/>
    <s v="ironsource_Post_ios14_5"/>
    <s v="Ironsource"/>
    <x v="11"/>
    <s v=" DTC"/>
    <d v="2021-06-24T00:00:00"/>
    <x v="1"/>
    <n v="0"/>
    <n v="381.63112059999997"/>
  </r>
  <r>
    <s v="Media"/>
    <s v="Incremental"/>
    <m/>
    <m/>
    <s v="ironsource_Post_ios14_5"/>
    <s v="Ironsource"/>
    <x v="11"/>
    <s v=" DTC"/>
    <d v="2021-06-25T00:00:00"/>
    <x v="1"/>
    <n v="0"/>
    <n v="363.5249207"/>
  </r>
  <r>
    <s v="Media"/>
    <s v="Incremental"/>
    <m/>
    <m/>
    <s v="ironsource_Post_ios14_5"/>
    <s v="Ironsource"/>
    <x v="11"/>
    <s v=" DTC"/>
    <d v="2021-06-26T00:00:00"/>
    <x v="1"/>
    <n v="0"/>
    <n v="348.55185599999999"/>
  </r>
  <r>
    <s v="Media"/>
    <s v="Incremental"/>
    <m/>
    <m/>
    <s v="ironsource_Post_ios14_5"/>
    <s v="Ironsource"/>
    <x v="11"/>
    <s v=" DTC"/>
    <d v="2021-06-27T00:00:00"/>
    <x v="1"/>
    <n v="0"/>
    <n v="361.24007660000001"/>
  </r>
  <r>
    <s v="Media"/>
    <s v="Incremental"/>
    <m/>
    <m/>
    <s v="ironsource_Post_ios14_5"/>
    <s v="Ironsource"/>
    <x v="11"/>
    <s v=" DTC"/>
    <d v="2021-06-28T00:00:00"/>
    <x v="1"/>
    <n v="0"/>
    <n v="372.91109030000001"/>
  </r>
  <r>
    <s v="Media"/>
    <s v="Incremental"/>
    <m/>
    <m/>
    <s v="ironsource_Post_ios14_5"/>
    <s v="Ironsource"/>
    <x v="11"/>
    <s v=" DTC"/>
    <d v="2021-06-29T00:00:00"/>
    <x v="1"/>
    <n v="0"/>
    <n v="379.08935350000002"/>
  </r>
  <r>
    <s v="Media"/>
    <s v="Incremental"/>
    <m/>
    <m/>
    <s v="ironsource_Post_ios14_5"/>
    <s v="Ironsource"/>
    <x v="11"/>
    <s v=" DTC"/>
    <d v="2021-06-30T00:00:00"/>
    <x v="1"/>
    <n v="0"/>
    <n v="375.63681759999997"/>
  </r>
  <r>
    <s v="Media"/>
    <s v="Incremental"/>
    <m/>
    <m/>
    <s v="ironsource_Post_ios14_5"/>
    <s v="Ironsource"/>
    <x v="11"/>
    <s v=" DTC"/>
    <d v="2021-07-01T00:00:00"/>
    <x v="1"/>
    <n v="0"/>
    <n v="370.34861560000002"/>
  </r>
  <r>
    <s v="Media"/>
    <s v="Incremental"/>
    <m/>
    <m/>
    <s v="ironsource_Post_ios14_5"/>
    <s v="Ironsource"/>
    <x v="11"/>
    <s v=" DTC"/>
    <d v="2021-07-02T00:00:00"/>
    <x v="1"/>
    <n v="0"/>
    <n v="363.92340769999998"/>
  </r>
  <r>
    <s v="Media"/>
    <s v="Incremental"/>
    <m/>
    <m/>
    <s v="ironsource_Post_ios14_5"/>
    <s v="Ironsource"/>
    <x v="11"/>
    <s v=" DTC"/>
    <d v="2021-07-03T00:00:00"/>
    <x v="1"/>
    <n v="0"/>
    <n v="356.19539759999998"/>
  </r>
  <r>
    <s v="Media"/>
    <s v="Incremental"/>
    <m/>
    <m/>
    <s v="ironsource_Post_ios14_5"/>
    <s v="Ironsource"/>
    <x v="11"/>
    <s v=" DTC"/>
    <d v="2021-07-04T00:00:00"/>
    <x v="1"/>
    <n v="0"/>
    <n v="360.70515690000002"/>
  </r>
  <r>
    <s v="Media"/>
    <s v="Incremental"/>
    <m/>
    <m/>
    <s v="ironsource_Post_ios14_5"/>
    <s v="Ironsource"/>
    <x v="11"/>
    <s v=" DTC"/>
    <d v="2021-07-05T00:00:00"/>
    <x v="1"/>
    <n v="0"/>
    <n v="393.40108880000003"/>
  </r>
  <r>
    <s v="Media"/>
    <s v="Incremental"/>
    <m/>
    <m/>
    <s v="ironsource_Post_ios14_5"/>
    <s v="Ironsource"/>
    <x v="11"/>
    <s v=" DTC"/>
    <d v="2021-07-06T00:00:00"/>
    <x v="1"/>
    <n v="0"/>
    <n v="442.36156929999999"/>
  </r>
  <r>
    <s v="Media"/>
    <s v="Incremental"/>
    <m/>
    <m/>
    <s v="ironsource_Post_ios14_5"/>
    <s v="Ironsource"/>
    <x v="11"/>
    <s v=" DTC"/>
    <d v="2021-07-07T00:00:00"/>
    <x v="1"/>
    <n v="0"/>
    <n v="492.17439869999998"/>
  </r>
  <r>
    <s v="Media"/>
    <s v="Incremental"/>
    <m/>
    <m/>
    <s v="ironsource_Post_ios14_5"/>
    <s v="Ironsource"/>
    <x v="11"/>
    <s v=" DTC"/>
    <d v="2021-07-08T00:00:00"/>
    <x v="1"/>
    <n v="0"/>
    <n v="523.11469839999995"/>
  </r>
  <r>
    <s v="Media"/>
    <s v="Incremental"/>
    <m/>
    <m/>
    <s v="ironsource_Post_ios14_5"/>
    <s v="Ironsource"/>
    <x v="11"/>
    <s v=" DTC"/>
    <d v="2021-07-09T00:00:00"/>
    <x v="1"/>
    <n v="0"/>
    <n v="542.33408710000003"/>
  </r>
  <r>
    <s v="Media"/>
    <s v="Incremental"/>
    <m/>
    <m/>
    <s v="ironsource_Post_ios14_5"/>
    <s v="Ironsource"/>
    <x v="11"/>
    <s v=" DTC"/>
    <d v="2021-07-10T00:00:00"/>
    <x v="1"/>
    <n v="0"/>
    <n v="550.87467749999996"/>
  </r>
  <r>
    <s v="Media"/>
    <s v="Incremental"/>
    <m/>
    <m/>
    <s v="ironsource_Post_ios14_5"/>
    <s v="Ironsource"/>
    <x v="11"/>
    <s v=" DTC"/>
    <d v="2021-07-11T00:00:00"/>
    <x v="1"/>
    <n v="0"/>
    <n v="560.76096070000006"/>
  </r>
  <r>
    <s v="Media"/>
    <s v="Incremental"/>
    <m/>
    <m/>
    <s v="ironsource_Post_ios14_5"/>
    <s v="Ironsource"/>
    <x v="11"/>
    <s v=" DTC"/>
    <d v="2021-07-12T00:00:00"/>
    <x v="1"/>
    <n v="0"/>
    <n v="604.44797500000004"/>
  </r>
  <r>
    <s v="Media"/>
    <s v="Incremental"/>
    <m/>
    <m/>
    <s v="ironsource_Post_ios14_5"/>
    <s v="Ironsource"/>
    <x v="11"/>
    <s v=" DTC"/>
    <d v="2021-07-13T00:00:00"/>
    <x v="1"/>
    <n v="0"/>
    <n v="668.52737390000004"/>
  </r>
  <r>
    <s v="Media"/>
    <s v="Incremental"/>
    <m/>
    <m/>
    <s v="ironsource_Post_ios14_5"/>
    <s v="Ironsource"/>
    <x v="11"/>
    <s v=" DTC"/>
    <d v="2021-07-14T00:00:00"/>
    <x v="1"/>
    <n v="0"/>
    <n v="733.46043750000001"/>
  </r>
  <r>
    <s v="Media"/>
    <s v="Incremental"/>
    <m/>
    <m/>
    <s v="ironsource_Post_ios14_5"/>
    <s v="Ironsource"/>
    <x v="11"/>
    <s v=" DTC"/>
    <d v="2021-07-15T00:00:00"/>
    <x v="1"/>
    <n v="0"/>
    <n v="764.38359030000004"/>
  </r>
  <r>
    <s v="Media"/>
    <s v="Incremental"/>
    <m/>
    <m/>
    <s v="ironsource_Post_ios14_5"/>
    <s v="Ironsource"/>
    <x v="11"/>
    <s v=" DTC"/>
    <d v="2021-07-16T00:00:00"/>
    <x v="1"/>
    <n v="0"/>
    <n v="755.18368859999998"/>
  </r>
  <r>
    <s v="Media"/>
    <s v="Incremental"/>
    <m/>
    <m/>
    <s v="ironsource_Post_ios14_5"/>
    <s v="Ironsource"/>
    <x v="11"/>
    <s v=" DTC"/>
    <d v="2021-07-17T00:00:00"/>
    <x v="1"/>
    <n v="0"/>
    <n v="743.85322180000003"/>
  </r>
  <r>
    <s v="Media"/>
    <s v="Incremental"/>
    <m/>
    <m/>
    <s v="ironsource_Post_ios14_5"/>
    <s v="Ironsource"/>
    <x v="11"/>
    <s v=" DTC"/>
    <d v="2021-07-18T00:00:00"/>
    <x v="1"/>
    <n v="0"/>
    <n v="731.70416499999999"/>
  </r>
  <r>
    <s v="Media"/>
    <s v="Incremental"/>
    <m/>
    <m/>
    <s v="ironsource_Post_ios14_5"/>
    <s v="Ironsource"/>
    <x v="11"/>
    <s v=" DTC"/>
    <d v="2021-07-19T00:00:00"/>
    <x v="1"/>
    <n v="0"/>
    <n v="682.39311250000003"/>
  </r>
  <r>
    <s v="Media"/>
    <s v="Incremental"/>
    <m/>
    <m/>
    <s v="ironsource_Post_ios14_5"/>
    <s v="Ironsource"/>
    <x v="11"/>
    <s v=" DTC"/>
    <d v="2021-07-20T00:00:00"/>
    <x v="1"/>
    <n v="0"/>
    <n v="615.64553149999995"/>
  </r>
  <r>
    <s v="Media"/>
    <s v="Incremental"/>
    <m/>
    <m/>
    <s v="ironsource_Post_ios14_5"/>
    <s v="Ironsource"/>
    <x v="11"/>
    <s v=" DTC"/>
    <d v="2021-07-21T00:00:00"/>
    <x v="1"/>
    <n v="0"/>
    <n v="560.19507620000002"/>
  </r>
  <r>
    <s v="Media"/>
    <s v="Incremental"/>
    <m/>
    <m/>
    <s v="ironsource_Post_ios14_5"/>
    <s v="Ironsource"/>
    <x v="11"/>
    <s v=" DTC"/>
    <d v="2021-07-22T00:00:00"/>
    <x v="1"/>
    <n v="0"/>
    <n v="515.47298130000001"/>
  </r>
  <r>
    <s v="Media"/>
    <s v="Incremental"/>
    <m/>
    <m/>
    <s v="ironsource_Post_ios14_5"/>
    <s v="Ironsource"/>
    <x v="11"/>
    <s v=" DTC"/>
    <d v="2021-07-23T00:00:00"/>
    <x v="1"/>
    <n v="0"/>
    <n v="491.38915450000002"/>
  </r>
  <r>
    <s v="Media"/>
    <s v="Incremental"/>
    <m/>
    <m/>
    <s v="ironsource_Post_ios14_5"/>
    <s v="Ironsource"/>
    <x v="11"/>
    <s v=" DTC"/>
    <d v="2021-07-24T00:00:00"/>
    <x v="1"/>
    <n v="0"/>
    <n v="484.0112613"/>
  </r>
  <r>
    <s v="Media"/>
    <s v="Incremental"/>
    <m/>
    <m/>
    <s v="ironsource_Post_ios14_5"/>
    <s v="Ironsource"/>
    <x v="11"/>
    <s v=" DTC"/>
    <d v="2021-07-25T00:00:00"/>
    <x v="1"/>
    <n v="0"/>
    <n v="508.10905079999998"/>
  </r>
  <r>
    <s v="Media"/>
    <s v="Incremental"/>
    <m/>
    <m/>
    <s v="ironsource_Post_ios14_5"/>
    <s v="Ironsource"/>
    <x v="11"/>
    <s v=" DTC"/>
    <d v="2021-07-26T00:00:00"/>
    <x v="1"/>
    <n v="0"/>
    <n v="444.93191960000001"/>
  </r>
  <r>
    <s v="Media"/>
    <s v="Incremental"/>
    <m/>
    <m/>
    <s v="ironsource_Post_ios14_5"/>
    <s v="Ironsource"/>
    <x v="11"/>
    <s v=" DTC"/>
    <d v="2021-07-27T00:00:00"/>
    <x v="1"/>
    <n v="0"/>
    <n v="352.67753829999998"/>
  </r>
  <r>
    <s v="Media"/>
    <s v="Incremental"/>
    <m/>
    <m/>
    <s v="ironsource_Post_ios14_5"/>
    <s v="Ironsource"/>
    <x v="11"/>
    <s v=" DTC"/>
    <d v="2021-07-28T00:00:00"/>
    <x v="1"/>
    <n v="0"/>
    <n v="256.55190729999998"/>
  </r>
  <r>
    <s v="Media"/>
    <s v="Incremental"/>
    <m/>
    <m/>
    <s v="ironsource_Post_ios14_5"/>
    <s v="Ironsource"/>
    <x v="11"/>
    <s v=" DTC"/>
    <d v="2021-07-29T00:00:00"/>
    <x v="1"/>
    <n v="0"/>
    <n v="176.26868469999999"/>
  </r>
  <r>
    <s v="Media"/>
    <s v="Incremental"/>
    <m/>
    <m/>
    <s v="ironsource_Post_ios14_5"/>
    <s v="Ironsource"/>
    <x v="11"/>
    <s v=" DTC"/>
    <d v="2021-07-30T00:00:00"/>
    <x v="1"/>
    <n v="0"/>
    <n v="107.9840007"/>
  </r>
  <r>
    <s v="Media"/>
    <s v="Incremental"/>
    <m/>
    <m/>
    <s v="ironsource_Post_ios14_5"/>
    <s v="Ironsource"/>
    <x v="11"/>
    <s v=" DTC"/>
    <d v="2021-07-31T00:00:00"/>
    <x v="1"/>
    <n v="0"/>
    <n v="50.593980500000001"/>
  </r>
  <r>
    <s v="Media"/>
    <s v="Incremental"/>
    <m/>
    <m/>
    <s v="ironsource_Post_ios14_5"/>
    <s v="Ironsource"/>
    <x v="11"/>
    <s v=" DTC"/>
    <d v="2021-08-01T00:00:00"/>
    <x v="1"/>
    <n v="0"/>
    <n v="0"/>
  </r>
  <r>
    <s v="Media"/>
    <s v="Incremental"/>
    <m/>
    <m/>
    <s v="ironsource_Post_ios14_5"/>
    <s v="Ironsource"/>
    <x v="11"/>
    <s v=" DTC"/>
    <d v="2021-08-02T00:00:00"/>
    <x v="1"/>
    <n v="0"/>
    <n v="0"/>
  </r>
  <r>
    <s v="Media"/>
    <s v="Incremental"/>
    <m/>
    <m/>
    <s v="ironsource_Post_ios14_5"/>
    <s v="Ironsource"/>
    <x v="11"/>
    <s v=" DTC"/>
    <d v="2021-08-03T00:00:00"/>
    <x v="1"/>
    <n v="0"/>
    <n v="0"/>
  </r>
  <r>
    <s v="Media"/>
    <s v="Incremental"/>
    <m/>
    <m/>
    <s v="ironsource_Post_ios14_5"/>
    <s v="Ironsource"/>
    <x v="11"/>
    <s v=" DTC"/>
    <d v="2021-08-04T00:00:00"/>
    <x v="1"/>
    <n v="0"/>
    <n v="0"/>
  </r>
  <r>
    <s v="Media"/>
    <s v="Incremental"/>
    <m/>
    <m/>
    <s v="ironsource_Post_ios14_5"/>
    <s v="Ironsource"/>
    <x v="11"/>
    <s v=" DTC"/>
    <d v="2021-08-05T00:00:00"/>
    <x v="1"/>
    <n v="0"/>
    <n v="0"/>
  </r>
  <r>
    <s v="Media"/>
    <s v="Incremental"/>
    <m/>
    <m/>
    <s v="ironsource_Post_ios14_5"/>
    <s v="Ironsource"/>
    <x v="11"/>
    <s v=" DTC"/>
    <d v="2021-08-06T00:00:00"/>
    <x v="1"/>
    <n v="0"/>
    <n v="0"/>
  </r>
  <r>
    <s v="Media"/>
    <s v="Incremental"/>
    <m/>
    <m/>
    <s v="ironsource_Post_ios14_5"/>
    <s v="Ironsource"/>
    <x v="11"/>
    <s v=" DTC"/>
    <d v="2021-08-07T00:00:00"/>
    <x v="1"/>
    <n v="0"/>
    <n v="0"/>
  </r>
  <r>
    <s v="Media"/>
    <s v="Incremental"/>
    <m/>
    <m/>
    <s v="ironsource_Post_ios14_5"/>
    <s v="Ironsource"/>
    <x v="11"/>
    <s v=" DTC"/>
    <d v="2021-08-08T00:00:00"/>
    <x v="1"/>
    <n v="0"/>
    <n v="0"/>
  </r>
  <r>
    <s v="Media"/>
    <s v="Incremental"/>
    <m/>
    <m/>
    <s v="ironsource_Post_ios14_5"/>
    <s v="Ironsource"/>
    <x v="11"/>
    <s v=" DTC"/>
    <d v="2021-08-09T00:00:00"/>
    <x v="1"/>
    <n v="0"/>
    <n v="0"/>
  </r>
  <r>
    <s v="Media"/>
    <s v="Incremental"/>
    <m/>
    <m/>
    <s v="ironsource_Post_ios14_5"/>
    <s v="Ironsource"/>
    <x v="11"/>
    <s v=" DTC"/>
    <d v="2021-08-10T00:00:00"/>
    <x v="1"/>
    <n v="0"/>
    <n v="0"/>
  </r>
  <r>
    <s v="Media"/>
    <s v="Incremental"/>
    <m/>
    <m/>
    <s v="ironsource_Post_ios14_5"/>
    <s v="Ironsource"/>
    <x v="11"/>
    <s v=" DTC"/>
    <d v="2021-08-11T00:00:00"/>
    <x v="1"/>
    <n v="0"/>
    <n v="0"/>
  </r>
  <r>
    <s v="Media"/>
    <s v="Incremental"/>
    <m/>
    <m/>
    <s v="ironsource_Post_ios14_5"/>
    <s v="Ironsource"/>
    <x v="11"/>
    <s v=" DTC"/>
    <d v="2021-08-12T00:00:00"/>
    <x v="1"/>
    <n v="0"/>
    <n v="0"/>
  </r>
  <r>
    <s v="Media"/>
    <s v="Incremental"/>
    <m/>
    <m/>
    <s v="ironsource_Post_ios14_5"/>
    <s v="Ironsource"/>
    <x v="11"/>
    <s v=" DTC"/>
    <d v="2021-08-13T00:00:00"/>
    <x v="1"/>
    <n v="0"/>
    <n v="0"/>
  </r>
  <r>
    <s v="Media"/>
    <s v="Incremental"/>
    <m/>
    <m/>
    <s v="ironsource_Post_ios14_5"/>
    <s v="Ironsource"/>
    <x v="11"/>
    <s v=" DTC"/>
    <d v="2021-08-14T00:00:00"/>
    <x v="1"/>
    <n v="0"/>
    <n v="130.2024341"/>
  </r>
  <r>
    <s v="Media"/>
    <s v="Incremental"/>
    <m/>
    <m/>
    <s v="ironsource_Post_ios14_5"/>
    <s v="Ironsource"/>
    <x v="11"/>
    <s v=" DTC"/>
    <d v="2021-08-15T00:00:00"/>
    <x v="1"/>
    <n v="0"/>
    <n v="291.30184630000002"/>
  </r>
  <r>
    <s v="Media"/>
    <s v="Incremental"/>
    <m/>
    <m/>
    <s v="ironsource_Post_ios14_5"/>
    <s v="Ironsource"/>
    <x v="11"/>
    <s v=" DTC"/>
    <d v="2021-08-16T00:00:00"/>
    <x v="1"/>
    <n v="0"/>
    <n v="418.99906390000001"/>
  </r>
  <r>
    <s v="Media"/>
    <s v="Incremental"/>
    <m/>
    <m/>
    <s v="ironsource_Post_ios14_5"/>
    <s v="Ironsource"/>
    <x v="11"/>
    <s v=" DTC"/>
    <d v="2021-08-17T00:00:00"/>
    <x v="1"/>
    <n v="0"/>
    <n v="496.00304619999997"/>
  </r>
  <r>
    <s v="Media"/>
    <s v="Incremental"/>
    <m/>
    <m/>
    <s v="ironsource_Post_ios14_5"/>
    <s v="Ironsource"/>
    <x v="11"/>
    <s v=" DTC"/>
    <d v="2021-08-18T00:00:00"/>
    <x v="1"/>
    <n v="0"/>
    <n v="521.08994919999998"/>
  </r>
  <r>
    <s v="Media"/>
    <s v="Incremental"/>
    <m/>
    <m/>
    <s v="ironsource_Post_ios14_5"/>
    <s v="Ironsource"/>
    <x v="11"/>
    <s v=" DTC"/>
    <d v="2021-08-19T00:00:00"/>
    <x v="1"/>
    <n v="0"/>
    <n v="514.16485069999999"/>
  </r>
  <r>
    <s v="Media"/>
    <s v="Incremental"/>
    <m/>
    <m/>
    <s v="ironsource_Post_ios14_5"/>
    <s v="Ironsource"/>
    <x v="11"/>
    <s v=" DTC"/>
    <d v="2021-08-20T00:00:00"/>
    <x v="1"/>
    <n v="0"/>
    <n v="499.04272379999998"/>
  </r>
  <r>
    <s v="Media"/>
    <s v="Incremental"/>
    <m/>
    <m/>
    <s v="ironsource_Post_ios14_5"/>
    <s v="Ironsource"/>
    <x v="11"/>
    <s v=" DTC"/>
    <d v="2021-08-21T00:00:00"/>
    <x v="1"/>
    <n v="0"/>
    <n v="438.96675390000001"/>
  </r>
  <r>
    <s v="Media"/>
    <s v="Incremental"/>
    <m/>
    <m/>
    <s v="ironsource_Post_ios14_5"/>
    <s v="Ironsource"/>
    <x v="11"/>
    <s v=" DTC"/>
    <d v="2021-08-22T00:00:00"/>
    <x v="1"/>
    <n v="0"/>
    <n v="411.87224989999999"/>
  </r>
  <r>
    <s v="Media"/>
    <s v="Incremental"/>
    <m/>
    <m/>
    <s v="ironsource_Post_ios14_5"/>
    <s v="Ironsource"/>
    <x v="11"/>
    <s v=" DTC"/>
    <d v="2021-08-23T00:00:00"/>
    <x v="1"/>
    <n v="0"/>
    <n v="398.62895250000003"/>
  </r>
  <r>
    <s v="Media"/>
    <s v="Incremental"/>
    <m/>
    <m/>
    <s v="ironsource_Post_ios14_5"/>
    <s v="Ironsource"/>
    <x v="11"/>
    <s v=" DTC"/>
    <d v="2021-08-24T00:00:00"/>
    <x v="1"/>
    <n v="0"/>
    <n v="397.58967790000003"/>
  </r>
  <r>
    <s v="Media"/>
    <s v="Incremental"/>
    <m/>
    <m/>
    <s v="ironsource_Post_ios14_5"/>
    <s v="Ironsource"/>
    <x v="11"/>
    <s v=" DTC"/>
    <d v="2021-08-25T00:00:00"/>
    <x v="1"/>
    <n v="0"/>
    <n v="383.04756259999999"/>
  </r>
  <r>
    <s v="Media"/>
    <s v="Incremental"/>
    <m/>
    <m/>
    <s v="ironsource_Post_ios14_5"/>
    <s v="Ironsource"/>
    <x v="11"/>
    <s v=" DTC"/>
    <d v="2021-08-26T00:00:00"/>
    <x v="1"/>
    <n v="0"/>
    <n v="350.41380270000002"/>
  </r>
  <r>
    <s v="Media"/>
    <s v="Incremental"/>
    <m/>
    <m/>
    <s v="ironsource_Post_ios14_5"/>
    <s v="Ironsource"/>
    <x v="11"/>
    <s v=" DTC"/>
    <d v="2021-08-27T00:00:00"/>
    <x v="1"/>
    <n v="0"/>
    <n v="310.30463950000001"/>
  </r>
  <r>
    <s v="Media"/>
    <s v="Incremental"/>
    <m/>
    <m/>
    <s v="ironsource_Post_ios14_5"/>
    <s v="Ironsource"/>
    <x v="11"/>
    <s v=" DTC"/>
    <d v="2021-08-28T00:00:00"/>
    <x v="1"/>
    <n v="0"/>
    <n v="277.01955340000001"/>
  </r>
  <r>
    <s v="Media"/>
    <s v="Incremental"/>
    <m/>
    <m/>
    <s v="ironsource_Post_ios14_5"/>
    <s v="Ironsource"/>
    <x v="11"/>
    <s v=" DTC"/>
    <d v="2021-08-29T00:00:00"/>
    <x v="1"/>
    <n v="0"/>
    <n v="256.92585300000002"/>
  </r>
  <r>
    <s v="Media"/>
    <s v="Incremental"/>
    <m/>
    <m/>
    <s v="ironsource_Post_ios14_5"/>
    <s v="Ironsource"/>
    <x v="11"/>
    <s v=" DTC"/>
    <d v="2021-08-30T00:00:00"/>
    <x v="1"/>
    <n v="0"/>
    <n v="248.27943930000001"/>
  </r>
  <r>
    <s v="Media"/>
    <s v="Incremental"/>
    <m/>
    <m/>
    <s v="ironsource_Post_ios14_5"/>
    <s v="Ironsource"/>
    <x v="11"/>
    <s v=" DTC"/>
    <d v="2021-08-31T00:00:00"/>
    <x v="1"/>
    <n v="0"/>
    <n v="236.4798959"/>
  </r>
  <r>
    <s v="Media"/>
    <s v="Incremental"/>
    <m/>
    <m/>
    <s v="ironsource_Post_ios14_5"/>
    <s v="Ironsource"/>
    <x v="11"/>
    <s v=" DTC"/>
    <d v="2021-09-01T00:00:00"/>
    <x v="1"/>
    <n v="0"/>
    <n v="227.4256365"/>
  </r>
  <r>
    <s v="Media"/>
    <s v="Incremental"/>
    <m/>
    <m/>
    <s v="ironsource_Post_ios14_5"/>
    <s v="Ironsource"/>
    <x v="11"/>
    <s v=" DTC"/>
    <d v="2021-09-02T00:00:00"/>
    <x v="1"/>
    <n v="0"/>
    <n v="215.0995471"/>
  </r>
  <r>
    <s v="Media"/>
    <s v="Incremental"/>
    <m/>
    <m/>
    <s v="ironsource_Post_ios14_5"/>
    <s v="Ironsource"/>
    <x v="11"/>
    <s v=" DTC"/>
    <d v="2021-09-03T00:00:00"/>
    <x v="1"/>
    <n v="0"/>
    <n v="197.34830479999999"/>
  </r>
  <r>
    <s v="Media"/>
    <s v="Incremental"/>
    <m/>
    <m/>
    <s v="ironsource_Post_ios14_5"/>
    <s v="Ironsource"/>
    <x v="11"/>
    <s v=" DTC"/>
    <d v="2021-09-04T00:00:00"/>
    <x v="1"/>
    <n v="0"/>
    <n v="179.56207420000001"/>
  </r>
  <r>
    <s v="Media"/>
    <s v="Incremental"/>
    <m/>
    <m/>
    <s v="ironsource_Post_ios14_5"/>
    <s v="Ironsource"/>
    <x v="11"/>
    <s v=" DTC"/>
    <d v="2021-09-05T00:00:00"/>
    <x v="1"/>
    <n v="0"/>
    <n v="165.8866214"/>
  </r>
  <r>
    <s v="Media"/>
    <s v="Incremental"/>
    <m/>
    <m/>
    <s v="ironsource_Post_ios14_5"/>
    <s v="Ironsource"/>
    <x v="11"/>
    <s v=" DTC"/>
    <d v="2021-09-06T00:00:00"/>
    <x v="1"/>
    <n v="0"/>
    <n v="172.24003970000001"/>
  </r>
  <r>
    <s v="Media"/>
    <s v="Incremental"/>
    <m/>
    <m/>
    <s v="ironsource_Post_ios14_5"/>
    <s v="Ironsource"/>
    <x v="11"/>
    <s v=" DTC"/>
    <d v="2021-09-07T00:00:00"/>
    <x v="1"/>
    <n v="0"/>
    <n v="181.09647430000001"/>
  </r>
  <r>
    <s v="Media"/>
    <s v="Incremental"/>
    <m/>
    <m/>
    <s v="ironsource_Post_ios14_5"/>
    <s v="Ironsource"/>
    <x v="11"/>
    <s v=" DTC"/>
    <d v="2021-09-08T00:00:00"/>
    <x v="1"/>
    <n v="0"/>
    <n v="191.46414139999999"/>
  </r>
  <r>
    <s v="Media"/>
    <s v="Incremental"/>
    <m/>
    <m/>
    <s v="ironsource_Post_ios14_5"/>
    <s v="Ironsource"/>
    <x v="11"/>
    <s v=" DTC"/>
    <d v="2021-09-09T00:00:00"/>
    <x v="1"/>
    <n v="0"/>
    <n v="204.35134020000001"/>
  </r>
  <r>
    <s v="Media"/>
    <s v="Incremental"/>
    <m/>
    <m/>
    <s v="ironsource_Post_ios14_5"/>
    <s v="Ironsource"/>
    <x v="11"/>
    <s v=" DTC"/>
    <d v="2021-09-10T00:00:00"/>
    <x v="1"/>
    <n v="0"/>
    <n v="221.1250632"/>
  </r>
  <r>
    <s v="Media"/>
    <s v="Incremental"/>
    <m/>
    <m/>
    <s v="ironsource_Post_ios14_5"/>
    <s v="Ironsource"/>
    <x v="11"/>
    <s v=" DTC"/>
    <d v="2021-09-11T00:00:00"/>
    <x v="1"/>
    <n v="0"/>
    <n v="249.8354205"/>
  </r>
  <r>
    <s v="Media"/>
    <s v="Incremental"/>
    <m/>
    <m/>
    <s v="ironsource_Post_ios14_5"/>
    <s v="Ironsource"/>
    <x v="11"/>
    <s v=" DTC"/>
    <d v="2021-09-12T00:00:00"/>
    <x v="1"/>
    <n v="0"/>
    <n v="321.80055599999997"/>
  </r>
  <r>
    <s v="Media"/>
    <s v="Incremental"/>
    <m/>
    <m/>
    <s v="ironsource_Post_ios14_5"/>
    <s v="Ironsource"/>
    <x v="11"/>
    <s v=" DTC"/>
    <d v="2021-09-13T00:00:00"/>
    <x v="1"/>
    <n v="0"/>
    <n v="363.21169400000002"/>
  </r>
  <r>
    <s v="Media"/>
    <s v="Incremental"/>
    <m/>
    <m/>
    <s v="ironsource_Post_ios14_5"/>
    <s v="Ironsource"/>
    <x v="11"/>
    <s v=" DTC"/>
    <d v="2021-09-14T00:00:00"/>
    <x v="1"/>
    <n v="0"/>
    <n v="378.39107150000001"/>
  </r>
  <r>
    <s v="Media"/>
    <s v="Incremental"/>
    <m/>
    <m/>
    <s v="ironsource_Post_ios14_5"/>
    <s v="Ironsource"/>
    <x v="11"/>
    <s v=" DTC"/>
    <d v="2021-09-15T00:00:00"/>
    <x v="1"/>
    <n v="0"/>
    <n v="366.9825032"/>
  </r>
  <r>
    <s v="Media"/>
    <s v="Incremental"/>
    <m/>
    <m/>
    <s v="ironsource_Post_ios14_5"/>
    <s v="Ironsource"/>
    <x v="11"/>
    <s v=" DTC"/>
    <d v="2021-09-16T00:00:00"/>
    <x v="1"/>
    <n v="0"/>
    <n v="342.76622739999999"/>
  </r>
  <r>
    <s v="Media"/>
    <s v="Incremental"/>
    <m/>
    <m/>
    <s v="ironsource_Post_ios14_5"/>
    <s v="Ironsource"/>
    <x v="11"/>
    <s v=" DTC"/>
    <d v="2021-09-17T00:00:00"/>
    <x v="1"/>
    <n v="0"/>
    <n v="313.96002229999999"/>
  </r>
  <r>
    <s v="Media"/>
    <s v="Incremental"/>
    <m/>
    <m/>
    <s v="ironsource_Post_ios14_5"/>
    <s v="Ironsource"/>
    <x v="11"/>
    <s v=" DTC"/>
    <d v="2021-09-18T00:00:00"/>
    <x v="1"/>
    <n v="0"/>
    <n v="284.92794720000001"/>
  </r>
  <r>
    <s v="Media"/>
    <s v="Incremental"/>
    <m/>
    <m/>
    <s v="ironsource_Post_ios14_5"/>
    <s v="Ironsource"/>
    <x v="11"/>
    <s v=" DTC"/>
    <d v="2021-09-19T00:00:00"/>
    <x v="1"/>
    <n v="0"/>
    <n v="252.44589339999999"/>
  </r>
  <r>
    <s v="Media"/>
    <s v="Incremental"/>
    <m/>
    <m/>
    <s v="ironsource_Post_ios14_5"/>
    <s v="Ironsource"/>
    <x v="11"/>
    <s v=" DTC"/>
    <d v="2021-09-20T00:00:00"/>
    <x v="1"/>
    <n v="0"/>
    <n v="234.51754450000001"/>
  </r>
  <r>
    <s v="Media"/>
    <s v="Incremental"/>
    <m/>
    <m/>
    <s v="ironsource_Post_ios14_5"/>
    <s v="Ironsource"/>
    <x v="11"/>
    <s v=" DTC"/>
    <d v="2021-09-21T00:00:00"/>
    <x v="1"/>
    <n v="0"/>
    <n v="222.6585158"/>
  </r>
  <r>
    <s v="Media"/>
    <s v="Incremental"/>
    <m/>
    <m/>
    <s v="ironsource_Post_ios14_5"/>
    <s v="Ironsource"/>
    <x v="11"/>
    <s v=" DTC"/>
    <d v="2021-09-22T00:00:00"/>
    <x v="1"/>
    <n v="0"/>
    <n v="214.39629389999999"/>
  </r>
  <r>
    <s v="Media"/>
    <s v="Incremental"/>
    <m/>
    <m/>
    <s v="ironsource_Post_ios14_5"/>
    <s v="Ironsource"/>
    <x v="11"/>
    <s v=" DTC"/>
    <d v="2021-09-23T00:00:00"/>
    <x v="1"/>
    <n v="0"/>
    <n v="204.47158339999999"/>
  </r>
  <r>
    <s v="Media"/>
    <s v="Incremental"/>
    <m/>
    <m/>
    <s v="ironsource_Post_ios14_5"/>
    <s v="Ironsource"/>
    <x v="11"/>
    <s v=" DTC"/>
    <d v="2021-09-24T00:00:00"/>
    <x v="1"/>
    <n v="0"/>
    <n v="196.08247009999999"/>
  </r>
  <r>
    <s v="Media"/>
    <s v="Incremental"/>
    <m/>
    <m/>
    <s v="ironsource_Post_ios14_5"/>
    <s v="Ironsource"/>
    <x v="11"/>
    <s v=" DTC"/>
    <d v="2021-09-25T00:00:00"/>
    <x v="1"/>
    <n v="0"/>
    <n v="198.67005829999999"/>
  </r>
  <r>
    <s v="Media"/>
    <s v="Incremental"/>
    <m/>
    <m/>
    <s v="ironsource_Post_ios14_5"/>
    <s v="Ironsource"/>
    <x v="11"/>
    <s v=" DTC"/>
    <d v="2021-09-26T00:00:00"/>
    <x v="1"/>
    <n v="0"/>
    <n v="207.65607069999999"/>
  </r>
  <r>
    <s v="Media"/>
    <s v="Incremental"/>
    <m/>
    <m/>
    <s v="ironsource_Post_ios14_5"/>
    <s v="Ironsource"/>
    <x v="11"/>
    <s v=" DTC"/>
    <d v="2021-09-27T00:00:00"/>
    <x v="1"/>
    <n v="0"/>
    <n v="213.5394493"/>
  </r>
  <r>
    <s v="Media"/>
    <s v="Incremental"/>
    <m/>
    <m/>
    <s v="ironsource_Post_ios14_5"/>
    <s v="Ironsource"/>
    <x v="11"/>
    <s v=" DTC"/>
    <d v="2021-09-28T00:00:00"/>
    <x v="1"/>
    <n v="0"/>
    <n v="214.20095910000001"/>
  </r>
  <r>
    <s v="Media"/>
    <s v="Incremental"/>
    <m/>
    <m/>
    <s v="ironsource_Post_ios14_5"/>
    <s v="Ironsource"/>
    <x v="11"/>
    <s v=" DTC"/>
    <d v="2021-09-29T00:00:00"/>
    <x v="1"/>
    <n v="0"/>
    <n v="212.9303333"/>
  </r>
  <r>
    <s v="Media"/>
    <s v="Incremental"/>
    <m/>
    <m/>
    <s v="ironsource_Post_ios14_5"/>
    <s v="Ironsource"/>
    <x v="11"/>
    <s v=" DTC"/>
    <d v="2021-09-30T00:00:00"/>
    <x v="1"/>
    <n v="0"/>
    <n v="216.87488020000001"/>
  </r>
  <r>
    <s v="Media"/>
    <s v="Incremental"/>
    <m/>
    <m/>
    <s v="ironsource_Pre_ios14_5"/>
    <s v="Ironsource"/>
    <x v="11"/>
    <s v=" DTC"/>
    <d v="2021-03-01T00:00:00"/>
    <x v="0"/>
    <s v="Pre"/>
    <n v="34.229504900000002"/>
  </r>
  <r>
    <s v="Media"/>
    <s v="Incremental"/>
    <m/>
    <m/>
    <s v="ironsource_Pre_ios14_5"/>
    <s v="Ironsource"/>
    <x v="11"/>
    <s v=" DTC"/>
    <d v="2021-03-02T00:00:00"/>
    <x v="0"/>
    <s v="Pre"/>
    <n v="72.656478000000007"/>
  </r>
  <r>
    <s v="Media"/>
    <s v="Incremental"/>
    <m/>
    <m/>
    <s v="ironsource_Pre_ios14_5"/>
    <s v="Ironsource"/>
    <x v="11"/>
    <s v=" DTC"/>
    <d v="2021-03-03T00:00:00"/>
    <x v="0"/>
    <s v="Pre"/>
    <n v="110.11627350000001"/>
  </r>
  <r>
    <s v="Media"/>
    <s v="Incremental"/>
    <m/>
    <m/>
    <s v="ironsource_Pre_ios14_5"/>
    <s v="Ironsource"/>
    <x v="11"/>
    <s v=" DTC"/>
    <d v="2021-03-04T00:00:00"/>
    <x v="0"/>
    <s v="Pre"/>
    <n v="142.64891549999999"/>
  </r>
  <r>
    <s v="Media"/>
    <s v="Incremental"/>
    <m/>
    <m/>
    <s v="ironsource_Pre_ios14_5"/>
    <s v="Ironsource"/>
    <x v="11"/>
    <s v=" DTC"/>
    <d v="2021-03-05T00:00:00"/>
    <x v="0"/>
    <s v="Pre"/>
    <n v="177.14260479999999"/>
  </r>
  <r>
    <s v="Media"/>
    <s v="Incremental"/>
    <m/>
    <m/>
    <s v="ironsource_Pre_ios14_5"/>
    <s v="Ironsource"/>
    <x v="11"/>
    <s v=" DTC"/>
    <d v="2021-03-06T00:00:00"/>
    <x v="0"/>
    <s v="Pre"/>
    <n v="210.47492059999999"/>
  </r>
  <r>
    <s v="Media"/>
    <s v="Incremental"/>
    <m/>
    <m/>
    <s v="ironsource_Pre_ios14_5"/>
    <s v="Ironsource"/>
    <x v="11"/>
    <s v=" DTC"/>
    <d v="2021-03-07T00:00:00"/>
    <x v="0"/>
    <s v="Pre"/>
    <n v="243.1492078"/>
  </r>
  <r>
    <s v="Media"/>
    <s v="Incremental"/>
    <m/>
    <m/>
    <s v="ironsource_Pre_ios14_5"/>
    <s v="Ironsource"/>
    <x v="11"/>
    <s v=" DTC"/>
    <d v="2021-03-08T00:00:00"/>
    <x v="0"/>
    <s v="Pre"/>
    <n v="369.61626159999997"/>
  </r>
  <r>
    <s v="Media"/>
    <s v="Incremental"/>
    <m/>
    <m/>
    <s v="ironsource_Pre_ios14_5"/>
    <s v="Ironsource"/>
    <x v="11"/>
    <s v=" DTC"/>
    <d v="2021-03-09T00:00:00"/>
    <x v="0"/>
    <s v="Pre"/>
    <n v="533.10026049999999"/>
  </r>
  <r>
    <s v="Media"/>
    <s v="Incremental"/>
    <m/>
    <m/>
    <s v="ironsource_Pre_ios14_5"/>
    <s v="Ironsource"/>
    <x v="11"/>
    <s v=" DTC"/>
    <d v="2021-03-10T00:00:00"/>
    <x v="0"/>
    <s v="Pre"/>
    <n v="719.55999429999997"/>
  </r>
  <r>
    <s v="Media"/>
    <s v="Incremental"/>
    <m/>
    <m/>
    <s v="ironsource_Pre_ios14_5"/>
    <s v="Ironsource"/>
    <x v="11"/>
    <s v=" DTC"/>
    <d v="2021-03-11T00:00:00"/>
    <x v="0"/>
    <s v="Pre"/>
    <n v="930.48111989999995"/>
  </r>
  <r>
    <s v="Media"/>
    <s v="Incremental"/>
    <m/>
    <m/>
    <s v="ironsource_Pre_ios14_5"/>
    <s v="Ironsource"/>
    <x v="11"/>
    <s v=" DTC"/>
    <d v="2021-03-12T00:00:00"/>
    <x v="0"/>
    <s v="Pre"/>
    <n v="1085.5427212"/>
  </r>
  <r>
    <s v="Media"/>
    <s v="Incremental"/>
    <m/>
    <m/>
    <s v="ironsource_Pre_ios14_5"/>
    <s v="Ironsource"/>
    <x v="11"/>
    <s v=" DTC"/>
    <d v="2021-03-13T00:00:00"/>
    <x v="0"/>
    <s v="Pre"/>
    <n v="1248.3229249000001"/>
  </r>
  <r>
    <s v="Media"/>
    <s v="Incremental"/>
    <m/>
    <m/>
    <s v="ironsource_Pre_ios14_5"/>
    <s v="Ironsource"/>
    <x v="11"/>
    <s v=" DTC"/>
    <d v="2021-03-14T00:00:00"/>
    <x v="0"/>
    <s v="Pre"/>
    <n v="1408.0068796"/>
  </r>
  <r>
    <s v="Media"/>
    <s v="Incremental"/>
    <m/>
    <m/>
    <s v="ironsource_Pre_ios14_5"/>
    <s v="Ironsource"/>
    <x v="11"/>
    <s v=" DTC"/>
    <d v="2021-03-15T00:00:00"/>
    <x v="0"/>
    <s v="Pre"/>
    <n v="1563.2046336999999"/>
  </r>
  <r>
    <s v="Media"/>
    <s v="Incremental"/>
    <m/>
    <m/>
    <s v="ironsource_Pre_ios14_5"/>
    <s v="Ironsource"/>
    <x v="11"/>
    <s v=" DTC"/>
    <d v="2021-03-16T00:00:00"/>
    <x v="0"/>
    <s v="Pre"/>
    <n v="1699.5223470000001"/>
  </r>
  <r>
    <s v="Media"/>
    <s v="Incremental"/>
    <m/>
    <m/>
    <s v="ironsource_Pre_ios14_5"/>
    <s v="Ironsource"/>
    <x v="11"/>
    <s v=" DTC"/>
    <d v="2021-03-17T00:00:00"/>
    <x v="0"/>
    <s v="Pre"/>
    <n v="1794.1568806"/>
  </r>
  <r>
    <s v="Media"/>
    <s v="Incremental"/>
    <m/>
    <m/>
    <s v="ironsource_Pre_ios14_5"/>
    <s v="Ironsource"/>
    <x v="11"/>
    <s v=" DTC"/>
    <d v="2021-03-18T00:00:00"/>
    <x v="0"/>
    <s v="Pre"/>
    <n v="1852.0436331000001"/>
  </r>
  <r>
    <s v="Media"/>
    <s v="Incremental"/>
    <m/>
    <m/>
    <s v="ironsource_Pre_ios14_5"/>
    <s v="Ironsource"/>
    <x v="11"/>
    <s v=" DTC"/>
    <d v="2021-03-19T00:00:00"/>
    <x v="0"/>
    <s v="Pre"/>
    <n v="1741.0744276"/>
  </r>
  <r>
    <s v="Media"/>
    <s v="Incremental"/>
    <m/>
    <m/>
    <s v="ironsource_Pre_ios14_5"/>
    <s v="Ironsource"/>
    <x v="11"/>
    <s v=" DTC"/>
    <d v="2021-03-20T00:00:00"/>
    <x v="0"/>
    <s v="Pre"/>
    <n v="1636.7831561"/>
  </r>
  <r>
    <s v="Media"/>
    <s v="Incremental"/>
    <m/>
    <m/>
    <s v="ironsource_Pre_ios14_5"/>
    <s v="Ironsource"/>
    <x v="11"/>
    <s v=" DTC"/>
    <d v="2021-03-21T00:00:00"/>
    <x v="0"/>
    <s v="Pre"/>
    <n v="1513.4760808999999"/>
  </r>
  <r>
    <s v="Media"/>
    <s v="Incremental"/>
    <m/>
    <m/>
    <s v="ironsource_Pre_ios14_5"/>
    <s v="Ironsource"/>
    <x v="11"/>
    <s v=" DTC"/>
    <d v="2021-03-22T00:00:00"/>
    <x v="0"/>
    <s v="Pre"/>
    <n v="1368.9338622"/>
  </r>
  <r>
    <s v="Media"/>
    <s v="Incremental"/>
    <m/>
    <m/>
    <s v="ironsource_Pre_ios14_5"/>
    <s v="Ironsource"/>
    <x v="11"/>
    <s v=" DTC"/>
    <d v="2021-03-23T00:00:00"/>
    <x v="0"/>
    <s v="Pre"/>
    <n v="1252.3673125"/>
  </r>
  <r>
    <s v="Media"/>
    <s v="Incremental"/>
    <m/>
    <m/>
    <s v="ironsource_Pre_ios14_5"/>
    <s v="Ironsource"/>
    <x v="11"/>
    <s v=" DTC"/>
    <d v="2021-03-24T00:00:00"/>
    <x v="0"/>
    <s v="Pre"/>
    <n v="1140.5452405000001"/>
  </r>
  <r>
    <s v="Media"/>
    <s v="Incremental"/>
    <m/>
    <m/>
    <s v="ironsource_Pre_ios14_5"/>
    <s v="Ironsource"/>
    <x v="11"/>
    <s v=" DTC"/>
    <d v="2021-03-25T00:00:00"/>
    <x v="0"/>
    <s v="Pre"/>
    <n v="1007.4260464"/>
  </r>
  <r>
    <s v="Media"/>
    <s v="Incremental"/>
    <m/>
    <m/>
    <s v="ironsource_Pre_ios14_5"/>
    <s v="Ironsource"/>
    <x v="11"/>
    <s v=" DTC"/>
    <d v="2021-03-26T00:00:00"/>
    <x v="0"/>
    <s v="Pre"/>
    <n v="875.70404429999996"/>
  </r>
  <r>
    <s v="Media"/>
    <s v="Incremental"/>
    <m/>
    <m/>
    <s v="ironsource_Pre_ios14_5"/>
    <s v="Ironsource"/>
    <x v="11"/>
    <s v=" DTC"/>
    <d v="2021-03-27T00:00:00"/>
    <x v="0"/>
    <s v="Pre"/>
    <n v="754.09546569999998"/>
  </r>
  <r>
    <s v="Media"/>
    <s v="Incremental"/>
    <m/>
    <m/>
    <s v="ironsource_Pre_ios14_5"/>
    <s v="Ironsource"/>
    <x v="11"/>
    <s v=" DTC"/>
    <d v="2021-03-28T00:00:00"/>
    <x v="0"/>
    <s v="Pre"/>
    <n v="695.61934189999999"/>
  </r>
  <r>
    <s v="Media"/>
    <s v="Incremental"/>
    <m/>
    <m/>
    <s v="ironsource_Pre_ios14_5"/>
    <s v="Ironsource"/>
    <x v="11"/>
    <s v=" DTC"/>
    <d v="2021-03-29T00:00:00"/>
    <x v="0"/>
    <s v="Pre"/>
    <n v="647.98017749999997"/>
  </r>
  <r>
    <s v="Media"/>
    <s v="Incremental"/>
    <m/>
    <m/>
    <s v="ironsource_Pre_ios14_5"/>
    <s v="Ironsource"/>
    <x v="11"/>
    <s v=" DTC"/>
    <d v="2021-03-30T00:00:00"/>
    <x v="0"/>
    <s v="Pre"/>
    <n v="629.02518150000003"/>
  </r>
  <r>
    <s v="Media"/>
    <s v="Incremental"/>
    <m/>
    <m/>
    <s v="ironsource_Pre_ios14_5"/>
    <s v="Ironsource"/>
    <x v="11"/>
    <s v=" DTC"/>
    <d v="2021-03-31T00:00:00"/>
    <x v="0"/>
    <s v="Pre"/>
    <n v="627.10645890000001"/>
  </r>
  <r>
    <s v="Media"/>
    <s v="Incremental"/>
    <m/>
    <m/>
    <s v="ironsource_Pre_ios14_5"/>
    <s v="Ironsource"/>
    <x v="11"/>
    <s v=" DTC"/>
    <d v="2021-04-01T00:00:00"/>
    <x v="0"/>
    <s v="Pre"/>
    <n v="635.01661230000002"/>
  </r>
  <r>
    <s v="Media"/>
    <s v="Incremental"/>
    <m/>
    <m/>
    <s v="ironsource_Pre_ios14_5"/>
    <s v="Ironsource"/>
    <x v="11"/>
    <s v=" DTC"/>
    <d v="2021-04-02T00:00:00"/>
    <x v="0"/>
    <s v="Pre"/>
    <n v="639.82408229999999"/>
  </r>
  <r>
    <s v="Media"/>
    <s v="Incremental"/>
    <m/>
    <m/>
    <s v="ironsource_Pre_ios14_5"/>
    <s v="Ironsource"/>
    <x v="11"/>
    <s v=" DTC"/>
    <d v="2021-04-03T00:00:00"/>
    <x v="0"/>
    <s v="Pre"/>
    <n v="651.17756380000003"/>
  </r>
  <r>
    <s v="Media"/>
    <s v="Incremental"/>
    <m/>
    <m/>
    <s v="ironsource_Pre_ios14_5"/>
    <s v="Ironsource"/>
    <x v="11"/>
    <s v=" DTC"/>
    <d v="2021-04-04T00:00:00"/>
    <x v="0"/>
    <s v="Pre"/>
    <n v="665.67367420000005"/>
  </r>
  <r>
    <s v="Media"/>
    <s v="Incremental"/>
    <m/>
    <m/>
    <s v="ironsource_Pre_ios14_5"/>
    <s v="Ironsource"/>
    <x v="11"/>
    <s v=" DTC"/>
    <d v="2021-04-05T00:00:00"/>
    <x v="0"/>
    <s v="Pre"/>
    <n v="677.70109419999994"/>
  </r>
  <r>
    <s v="Media"/>
    <s v="Incremental"/>
    <m/>
    <m/>
    <s v="ironsource_Pre_ios14_5"/>
    <s v="Ironsource"/>
    <x v="11"/>
    <s v=" DTC"/>
    <d v="2021-04-06T00:00:00"/>
    <x v="0"/>
    <s v="Pre"/>
    <n v="682.92784489999997"/>
  </r>
  <r>
    <s v="Media"/>
    <s v="Incremental"/>
    <m/>
    <m/>
    <s v="ironsource_Pre_ios14_5"/>
    <s v="Ironsource"/>
    <x v="11"/>
    <s v=" DTC"/>
    <d v="2021-04-07T00:00:00"/>
    <x v="0"/>
    <s v="Pre"/>
    <n v="682.9224428"/>
  </r>
  <r>
    <s v="Media"/>
    <s v="Incremental"/>
    <m/>
    <m/>
    <s v="ironsource_Pre_ios14_5"/>
    <s v="Ironsource"/>
    <x v="11"/>
    <s v=" DTC"/>
    <d v="2021-04-08T00:00:00"/>
    <x v="0"/>
    <s v="Pre"/>
    <n v="674.8249108"/>
  </r>
  <r>
    <s v="Media"/>
    <s v="Incremental"/>
    <m/>
    <m/>
    <s v="ironsource_Pre_ios14_5"/>
    <s v="Ironsource"/>
    <x v="11"/>
    <s v=" DTC"/>
    <d v="2021-04-09T00:00:00"/>
    <x v="0"/>
    <s v="Pre"/>
    <n v="662.34598400000004"/>
  </r>
  <r>
    <s v="Media"/>
    <s v="Incremental"/>
    <m/>
    <m/>
    <s v="ironsource_Pre_ios14_5"/>
    <s v="Ironsource"/>
    <x v="11"/>
    <s v=" DTC"/>
    <d v="2021-04-10T00:00:00"/>
    <x v="0"/>
    <s v="Pre"/>
    <n v="643.86853789999998"/>
  </r>
  <r>
    <s v="Media"/>
    <s v="Incremental"/>
    <m/>
    <m/>
    <s v="ironsource_Pre_ios14_5"/>
    <s v="Ironsource"/>
    <x v="11"/>
    <s v=" DTC"/>
    <d v="2021-04-11T00:00:00"/>
    <x v="0"/>
    <s v="Pre"/>
    <n v="630.00038059999997"/>
  </r>
  <r>
    <s v="Media"/>
    <s v="Incremental"/>
    <m/>
    <m/>
    <s v="ironsource_Pre_ios14_5"/>
    <s v="Ironsource"/>
    <x v="11"/>
    <s v=" DTC"/>
    <d v="2021-04-12T00:00:00"/>
    <x v="0"/>
    <s v="Pre"/>
    <n v="612.21198170000002"/>
  </r>
  <r>
    <s v="Media"/>
    <s v="Incremental"/>
    <m/>
    <m/>
    <s v="ironsource_Pre_ios14_5"/>
    <s v="Ironsource"/>
    <x v="11"/>
    <s v=" DTC"/>
    <d v="2021-04-13T00:00:00"/>
    <x v="0"/>
    <s v="Pre"/>
    <n v="599.62241979999999"/>
  </r>
  <r>
    <s v="Media"/>
    <s v="Incremental"/>
    <m/>
    <m/>
    <s v="ironsource_Pre_ios14_5"/>
    <s v="Ironsource"/>
    <x v="11"/>
    <s v=" DTC"/>
    <d v="2021-04-14T00:00:00"/>
    <x v="0"/>
    <s v="Pre"/>
    <n v="585.49234030000002"/>
  </r>
  <r>
    <s v="Media"/>
    <s v="Incremental"/>
    <m/>
    <m/>
    <s v="ironsource_Pre_ios14_5"/>
    <s v="Ironsource"/>
    <x v="11"/>
    <s v=" DTC"/>
    <d v="2021-04-15T00:00:00"/>
    <x v="0"/>
    <s v="Pre"/>
    <n v="578.17882870000005"/>
  </r>
  <r>
    <s v="Media"/>
    <s v="Incremental"/>
    <m/>
    <m/>
    <s v="ironsource_Pre_ios14_5"/>
    <s v="Ironsource"/>
    <x v="11"/>
    <s v=" DTC"/>
    <d v="2021-04-16T00:00:00"/>
    <x v="0"/>
    <s v="Pre"/>
    <n v="565.11312899999996"/>
  </r>
  <r>
    <s v="Media"/>
    <s v="Incremental"/>
    <m/>
    <m/>
    <s v="ironsource_Pre_ios14_5"/>
    <s v="Ironsource"/>
    <x v="11"/>
    <s v=" DTC"/>
    <d v="2021-04-17T00:00:00"/>
    <x v="0"/>
    <s v="Pre"/>
    <n v="544.36418260000005"/>
  </r>
  <r>
    <s v="Media"/>
    <s v="Incremental"/>
    <m/>
    <m/>
    <s v="ironsource_Pre_ios14_5"/>
    <s v="Ironsource"/>
    <x v="11"/>
    <s v=" DTC"/>
    <d v="2021-04-18T00:00:00"/>
    <x v="0"/>
    <s v="Pre"/>
    <n v="518.87260490000006"/>
  </r>
  <r>
    <s v="Media"/>
    <s v="Incremental"/>
    <m/>
    <m/>
    <s v="ironsource_Pre_ios14_5"/>
    <s v="Ironsource"/>
    <x v="11"/>
    <s v=" DTC"/>
    <d v="2021-04-19T00:00:00"/>
    <x v="0"/>
    <s v="Pre"/>
    <n v="489.37588799999997"/>
  </r>
  <r>
    <s v="Media"/>
    <s v="Incremental"/>
    <m/>
    <m/>
    <s v="ironsource_Pre_ios14_5"/>
    <s v="Ironsource"/>
    <x v="11"/>
    <s v=" DTC"/>
    <d v="2021-04-20T00:00:00"/>
    <x v="0"/>
    <s v="Pre"/>
    <n v="479.50633169999998"/>
  </r>
  <r>
    <s v="Media"/>
    <s v="Incremental"/>
    <m/>
    <m/>
    <s v="ironsource_Pre_ios14_5"/>
    <s v="Ironsource"/>
    <x v="11"/>
    <s v=" DTC"/>
    <d v="2021-04-21T00:00:00"/>
    <x v="0"/>
    <s v="Pre"/>
    <n v="468.61087850000001"/>
  </r>
  <r>
    <s v="Media"/>
    <s v="Incremental"/>
    <m/>
    <m/>
    <s v="ironsource_Pre_ios14_5"/>
    <s v="Ironsource"/>
    <x v="11"/>
    <s v=" DTC"/>
    <d v="2021-04-22T00:00:00"/>
    <x v="0"/>
    <s v="Pre"/>
    <n v="439.68941760000001"/>
  </r>
  <r>
    <s v="Media"/>
    <s v="Incremental"/>
    <m/>
    <m/>
    <s v="ironsource_Pre_ios14_5"/>
    <s v="Ironsource"/>
    <x v="11"/>
    <s v=" DTC"/>
    <d v="2021-04-23T00:00:00"/>
    <x v="0"/>
    <s v="Pre"/>
    <n v="415.1902283"/>
  </r>
  <r>
    <s v="Media"/>
    <s v="Incremental"/>
    <m/>
    <m/>
    <s v="ironsource_Pre_ios14_5"/>
    <s v="Ironsource"/>
    <x v="11"/>
    <s v=" DTC"/>
    <d v="2021-04-24T00:00:00"/>
    <x v="0"/>
    <s v="Pre"/>
    <n v="396.62867590000002"/>
  </r>
  <r>
    <s v="Media"/>
    <s v="Incremental"/>
    <m/>
    <m/>
    <s v="ironsource_Pre_ios14_5"/>
    <s v="Ironsource"/>
    <x v="11"/>
    <s v=" DTC"/>
    <d v="2021-04-25T00:00:00"/>
    <x v="0"/>
    <s v="Pre"/>
    <n v="386.15511140000001"/>
  </r>
  <r>
    <s v="Media"/>
    <s v="Incremental"/>
    <m/>
    <m/>
    <s v="ironsource_Pre_ios14_5"/>
    <s v="Ironsource"/>
    <x v="11"/>
    <s v=" DTC"/>
    <d v="2021-04-26T00:00:00"/>
    <x v="0"/>
    <s v="Pre"/>
    <n v="378.95285030000002"/>
  </r>
  <r>
    <s v="Media"/>
    <s v="Incremental"/>
    <m/>
    <m/>
    <s v="ironsource_Pre_ios14_5"/>
    <s v="Ironsource"/>
    <x v="11"/>
    <s v=" DTC"/>
    <d v="2021-04-27T00:00:00"/>
    <x v="1"/>
    <s v="Post"/>
    <n v="365.22558930000002"/>
  </r>
  <r>
    <s v="Media"/>
    <s v="Incremental"/>
    <m/>
    <m/>
    <s v="ironsource_Pre_ios14_5"/>
    <s v="Ironsource"/>
    <x v="11"/>
    <s v=" DTC"/>
    <d v="2021-04-28T00:00:00"/>
    <x v="1"/>
    <s v="Post"/>
    <n v="333.40532230000002"/>
  </r>
  <r>
    <s v="Media"/>
    <s v="Incremental"/>
    <m/>
    <m/>
    <s v="ironsource_Pre_ios14_5"/>
    <s v="Ironsource"/>
    <x v="11"/>
    <s v=" DTC"/>
    <d v="2021-04-29T00:00:00"/>
    <x v="1"/>
    <s v="Post"/>
    <n v="292.86433840000001"/>
  </r>
  <r>
    <s v="Media"/>
    <s v="Incremental"/>
    <m/>
    <m/>
    <s v="ironsource_Pre_ios14_5"/>
    <s v="Ironsource"/>
    <x v="11"/>
    <s v=" DTC"/>
    <d v="2021-04-30T00:00:00"/>
    <x v="1"/>
    <s v="Post"/>
    <n v="252.8838744"/>
  </r>
  <r>
    <s v="Media"/>
    <s v="Incremental"/>
    <m/>
    <m/>
    <s v="ironsource_Pre_ios14_5"/>
    <s v="Ironsource"/>
    <x v="11"/>
    <s v=" DTC"/>
    <d v="2021-05-01T00:00:00"/>
    <x v="1"/>
    <s v="Post"/>
    <n v="209.65352569999999"/>
  </r>
  <r>
    <s v="Media"/>
    <s v="Incremental"/>
    <m/>
    <m/>
    <s v="ironsource_Pre_ios14_5"/>
    <s v="Ironsource"/>
    <x v="11"/>
    <s v=" DTC"/>
    <d v="2021-05-02T00:00:00"/>
    <x v="1"/>
    <s v="Post"/>
    <n v="166.48648320000001"/>
  </r>
  <r>
    <s v="Media"/>
    <s v="Incremental"/>
    <m/>
    <m/>
    <s v="ironsource_Pre_ios14_5"/>
    <s v="Ironsource"/>
    <x v="11"/>
    <s v=" DTC"/>
    <d v="2021-05-03T00:00:00"/>
    <x v="1"/>
    <s v="Post"/>
    <n v="128.23384160000001"/>
  </r>
  <r>
    <s v="Media"/>
    <s v="Incremental"/>
    <m/>
    <m/>
    <s v="ironsource_Pre_ios14_5"/>
    <s v="Ironsource"/>
    <x v="11"/>
    <s v=" DTC"/>
    <d v="2021-05-04T00:00:00"/>
    <x v="1"/>
    <s v="Post"/>
    <n v="95.679372900000004"/>
  </r>
  <r>
    <s v="Media"/>
    <s v="Incremental"/>
    <m/>
    <m/>
    <s v="ironsource_Pre_ios14_5"/>
    <s v="Ironsource"/>
    <x v="11"/>
    <s v=" DTC"/>
    <d v="2021-05-05T00:00:00"/>
    <x v="1"/>
    <s v="Post"/>
    <n v="61.789120599999997"/>
  </r>
  <r>
    <s v="Media"/>
    <s v="Incremental"/>
    <m/>
    <m/>
    <s v="ironsource_Pre_ios14_5"/>
    <s v="Ironsource"/>
    <x v="11"/>
    <s v=" DTC"/>
    <d v="2021-05-06T00:00:00"/>
    <x v="1"/>
    <s v="Post"/>
    <n v="28.197231599999999"/>
  </r>
  <r>
    <s v="Media"/>
    <s v="Incremental"/>
    <m/>
    <m/>
    <s v="ironsource_Pre_ios14_5"/>
    <s v="Ironsource"/>
    <x v="11"/>
    <s v=" DTC"/>
    <d v="2021-05-07T00:00:00"/>
    <x v="1"/>
    <s v="Post"/>
    <n v="0"/>
  </r>
  <r>
    <s v="Media"/>
    <s v="Incremental"/>
    <m/>
    <m/>
    <s v="ironsource_Pre_ios14_5"/>
    <s v="Ironsource"/>
    <x v="11"/>
    <s v=" DTC"/>
    <d v="2021-05-08T00:00:00"/>
    <x v="1"/>
    <s v="Post"/>
    <n v="0"/>
  </r>
  <r>
    <s v="Media"/>
    <s v="Incremental"/>
    <m/>
    <m/>
    <s v="ironsource_Pre_ios14_5"/>
    <s v="Ironsource"/>
    <x v="11"/>
    <s v=" DTC"/>
    <d v="2021-05-09T00:00:00"/>
    <x v="1"/>
    <s v="Post"/>
    <n v="0"/>
  </r>
  <r>
    <s v="Media"/>
    <s v="Incremental"/>
    <m/>
    <m/>
    <s v="ironsource_Pre_ios14_5"/>
    <s v="Ironsource"/>
    <x v="11"/>
    <s v=" DTC"/>
    <d v="2021-05-10T00:00:00"/>
    <x v="1"/>
    <s v="Post"/>
    <n v="0"/>
  </r>
  <r>
    <s v="Media"/>
    <s v="Incremental"/>
    <m/>
    <m/>
    <s v="ironsource_Pre_ios14_5"/>
    <s v="Ironsource"/>
    <x v="11"/>
    <s v=" DTC"/>
    <d v="2021-05-11T00:00:00"/>
    <x v="1"/>
    <s v="Post"/>
    <n v="0"/>
  </r>
  <r>
    <s v="Media"/>
    <s v="Incremental"/>
    <m/>
    <m/>
    <s v="ironsource_Pre_ios14_5"/>
    <s v="Ironsource"/>
    <x v="11"/>
    <s v=" DTC"/>
    <d v="2021-05-12T00:00:00"/>
    <x v="1"/>
    <s v="Post"/>
    <n v="0"/>
  </r>
  <r>
    <s v="Media"/>
    <s v="Incremental"/>
    <m/>
    <m/>
    <s v="ironsource_Pre_ios14_5"/>
    <s v="Ironsource"/>
    <x v="11"/>
    <s v=" DTC"/>
    <d v="2021-05-13T00:00:00"/>
    <x v="1"/>
    <s v="Post"/>
    <n v="0"/>
  </r>
  <r>
    <s v="Media"/>
    <s v="Incremental"/>
    <m/>
    <m/>
    <s v="ironsource_Pre_ios14_5"/>
    <s v="Ironsource"/>
    <x v="11"/>
    <s v=" DTC"/>
    <d v="2021-05-14T00:00:00"/>
    <x v="1"/>
    <s v="Post"/>
    <n v="0"/>
  </r>
  <r>
    <s v="Media"/>
    <s v="Incremental"/>
    <m/>
    <m/>
    <s v="ironsource_Pre_ios14_5"/>
    <s v="Ironsource"/>
    <x v="11"/>
    <s v=" DTC"/>
    <d v="2021-05-15T00:00:00"/>
    <x v="1"/>
    <s v="Post"/>
    <n v="0"/>
  </r>
  <r>
    <s v="Media"/>
    <s v="Incremental"/>
    <m/>
    <m/>
    <s v="ironsource_Pre_ios14_5"/>
    <s v="Ironsource"/>
    <x v="11"/>
    <s v=" DTC"/>
    <d v="2021-05-16T00:00:00"/>
    <x v="1"/>
    <s v="Post"/>
    <n v="0"/>
  </r>
  <r>
    <s v="Media"/>
    <s v="Incremental"/>
    <m/>
    <m/>
    <s v="ironsource_Pre_ios14_5"/>
    <s v="Ironsource"/>
    <x v="11"/>
    <s v=" DTC"/>
    <d v="2021-05-17T00:00:00"/>
    <x v="1"/>
    <s v="Post"/>
    <n v="0"/>
  </r>
  <r>
    <s v="Media"/>
    <s v="Incremental"/>
    <m/>
    <m/>
    <s v="ironsource_Pre_ios14_5"/>
    <s v="Ironsource"/>
    <x v="11"/>
    <s v=" DTC"/>
    <d v="2021-05-18T00:00:00"/>
    <x v="1"/>
    <s v="Post"/>
    <n v="0"/>
  </r>
  <r>
    <s v="Media"/>
    <s v="Incremental"/>
    <m/>
    <m/>
    <s v="ironsource_Pre_ios14_5"/>
    <s v="Ironsource"/>
    <x v="11"/>
    <s v=" DTC"/>
    <d v="2021-05-19T00:00:00"/>
    <x v="1"/>
    <s v="Post"/>
    <n v="0"/>
  </r>
  <r>
    <s v="Media"/>
    <s v="Incremental"/>
    <m/>
    <m/>
    <s v="ironsource_Pre_ios14_5"/>
    <s v="Ironsource"/>
    <x v="11"/>
    <s v=" DTC"/>
    <d v="2021-05-20T00:00:00"/>
    <x v="1"/>
    <s v="Post"/>
    <n v="0"/>
  </r>
  <r>
    <s v="Media"/>
    <s v="Incremental"/>
    <m/>
    <m/>
    <s v="ironsource_Pre_ios14_5"/>
    <s v="Ironsource"/>
    <x v="11"/>
    <s v=" DTC"/>
    <d v="2021-05-21T00:00:00"/>
    <x v="1"/>
    <s v="Post"/>
    <n v="0"/>
  </r>
  <r>
    <s v="Media"/>
    <s v="Incremental"/>
    <m/>
    <m/>
    <s v="ironsource_Pre_ios14_5"/>
    <s v="Ironsource"/>
    <x v="11"/>
    <s v=" DTC"/>
    <d v="2021-05-22T00:00:00"/>
    <x v="1"/>
    <s v="Post"/>
    <n v="0"/>
  </r>
  <r>
    <s v="Media"/>
    <s v="Incremental"/>
    <m/>
    <m/>
    <s v="ironsource_Pre_ios14_5"/>
    <s v="Ironsource"/>
    <x v="11"/>
    <s v=" DTC"/>
    <d v="2021-05-23T00:00:00"/>
    <x v="1"/>
    <s v="Post"/>
    <n v="0"/>
  </r>
  <r>
    <s v="Media"/>
    <s v="Incremental"/>
    <m/>
    <m/>
    <s v="ironsource_Pre_ios14_5"/>
    <s v="Ironsource"/>
    <x v="11"/>
    <s v=" DTC"/>
    <d v="2021-05-24T00:00:00"/>
    <x v="1"/>
    <s v="Post"/>
    <n v="0"/>
  </r>
  <r>
    <s v="Media"/>
    <s v="Incremental"/>
    <m/>
    <m/>
    <s v="ironsource_Pre_ios14_5"/>
    <s v="Ironsource"/>
    <x v="11"/>
    <s v=" DTC"/>
    <d v="2021-05-25T00:00:00"/>
    <x v="1"/>
    <s v="Post"/>
    <n v="0"/>
  </r>
  <r>
    <s v="Media"/>
    <s v="Incremental"/>
    <m/>
    <m/>
    <s v="ironsource_Pre_ios14_5"/>
    <s v="Ironsource"/>
    <x v="11"/>
    <s v=" DTC"/>
    <d v="2021-05-26T00:00:00"/>
    <x v="1"/>
    <s v="Post"/>
    <n v="0"/>
  </r>
  <r>
    <s v="Media"/>
    <s v="Incremental"/>
    <m/>
    <m/>
    <s v="ironsource_Pre_ios14_5"/>
    <s v="Ironsource"/>
    <x v="11"/>
    <s v=" DTC"/>
    <d v="2021-05-27T00:00:00"/>
    <x v="1"/>
    <s v="Post"/>
    <n v="0"/>
  </r>
  <r>
    <s v="Media"/>
    <s v="Incremental"/>
    <m/>
    <m/>
    <s v="ironsource_Pre_ios14_5"/>
    <s v="Ironsource"/>
    <x v="11"/>
    <s v=" DTC"/>
    <d v="2021-05-28T00:00:00"/>
    <x v="1"/>
    <s v="Post"/>
    <n v="0"/>
  </r>
  <r>
    <s v="Media"/>
    <s v="Incremental"/>
    <m/>
    <m/>
    <s v="ironsource_Pre_ios14_5"/>
    <s v="Ironsource"/>
    <x v="11"/>
    <s v=" DTC"/>
    <d v="2021-05-29T00:00:00"/>
    <x v="1"/>
    <s v="Post"/>
    <n v="0"/>
  </r>
  <r>
    <s v="Media"/>
    <s v="Incremental"/>
    <m/>
    <m/>
    <s v="ironsource_Pre_ios14_5"/>
    <s v="Ironsource"/>
    <x v="11"/>
    <s v=" DTC"/>
    <d v="2021-05-30T00:00:00"/>
    <x v="1"/>
    <s v="Post"/>
    <n v="0"/>
  </r>
  <r>
    <s v="Media"/>
    <s v="Incremental"/>
    <m/>
    <m/>
    <s v="ironsource_Pre_ios14_5"/>
    <s v="Ironsource"/>
    <x v="11"/>
    <s v=" DTC"/>
    <d v="2021-05-31T00:00:00"/>
    <x v="1"/>
    <s v="Post"/>
    <n v="0"/>
  </r>
  <r>
    <s v="Media"/>
    <s v="Incremental"/>
    <m/>
    <m/>
    <s v="ironsource_Pre_ios14_5"/>
    <s v="Ironsource"/>
    <x v="11"/>
    <s v=" DTC"/>
    <d v="2021-06-01T00:00:00"/>
    <x v="1"/>
    <s v="Post"/>
    <n v="0"/>
  </r>
  <r>
    <s v="Media"/>
    <s v="Incremental"/>
    <m/>
    <m/>
    <s v="ironsource_Pre_ios14_5"/>
    <s v="Ironsource"/>
    <x v="11"/>
    <s v=" DTC"/>
    <d v="2021-06-02T00:00:00"/>
    <x v="1"/>
    <s v="Post"/>
    <n v="0"/>
  </r>
  <r>
    <s v="Media"/>
    <s v="Incremental"/>
    <m/>
    <m/>
    <s v="ironsource_Pre_ios14_5"/>
    <s v="Ironsource"/>
    <x v="11"/>
    <s v=" DTC"/>
    <d v="2021-06-03T00:00:00"/>
    <x v="1"/>
    <s v="Post"/>
    <n v="0"/>
  </r>
  <r>
    <s v="Media"/>
    <s v="Incremental"/>
    <m/>
    <m/>
    <s v="ironsource_Pre_ios14_5"/>
    <s v="Ironsource"/>
    <x v="11"/>
    <s v=" DTC"/>
    <d v="2021-06-04T00:00:00"/>
    <x v="1"/>
    <s v="Post"/>
    <n v="0"/>
  </r>
  <r>
    <s v="Media"/>
    <s v="Incremental"/>
    <m/>
    <m/>
    <s v="ironsource_Pre_ios14_5"/>
    <s v="Ironsource"/>
    <x v="11"/>
    <s v=" DTC"/>
    <d v="2021-06-05T00:00:00"/>
    <x v="1"/>
    <s v="Post"/>
    <n v="0"/>
  </r>
  <r>
    <s v="Media"/>
    <s v="Incremental"/>
    <m/>
    <m/>
    <s v="ironsource_Pre_ios14_5"/>
    <s v="Ironsource"/>
    <x v="11"/>
    <s v=" DTC"/>
    <d v="2021-06-06T00:00:00"/>
    <x v="1"/>
    <s v="Post"/>
    <n v="0"/>
  </r>
  <r>
    <s v="Media"/>
    <s v="Incremental"/>
    <m/>
    <m/>
    <s v="ironsource_Pre_ios14_5"/>
    <s v="Ironsource"/>
    <x v="11"/>
    <s v=" DTC"/>
    <d v="2021-06-07T00:00:00"/>
    <x v="1"/>
    <s v="Post"/>
    <n v="0"/>
  </r>
  <r>
    <s v="Media"/>
    <s v="Incremental"/>
    <m/>
    <m/>
    <s v="ironsource_Pre_ios14_5"/>
    <s v="Ironsource"/>
    <x v="11"/>
    <s v=" DTC"/>
    <d v="2021-06-08T00:00:00"/>
    <x v="1"/>
    <s v="Post"/>
    <n v="0"/>
  </r>
  <r>
    <s v="Media"/>
    <s v="Incremental"/>
    <m/>
    <m/>
    <s v="ironsource_Pre_ios14_5"/>
    <s v="Ironsource"/>
    <x v="11"/>
    <s v=" DTC"/>
    <d v="2021-06-09T00:00:00"/>
    <x v="1"/>
    <s v="Post"/>
    <n v="0"/>
  </r>
  <r>
    <s v="Media"/>
    <s v="Incremental"/>
    <m/>
    <m/>
    <s v="ironsource_Pre_ios14_5"/>
    <s v="Ironsource"/>
    <x v="11"/>
    <s v=" DTC"/>
    <d v="2021-06-10T00:00:00"/>
    <x v="1"/>
    <s v="Post"/>
    <n v="0"/>
  </r>
  <r>
    <s v="Media"/>
    <s v="Incremental"/>
    <m/>
    <m/>
    <s v="ironsource_Pre_ios14_5"/>
    <s v="Ironsource"/>
    <x v="11"/>
    <s v=" DTC"/>
    <d v="2021-06-11T00:00:00"/>
    <x v="1"/>
    <s v="Post"/>
    <n v="0"/>
  </r>
  <r>
    <s v="Media"/>
    <s v="Incremental"/>
    <m/>
    <m/>
    <s v="ironsource_Pre_ios14_5"/>
    <s v="Ironsource"/>
    <x v="11"/>
    <s v=" DTC"/>
    <d v="2021-06-12T00:00:00"/>
    <x v="1"/>
    <s v="Post"/>
    <n v="0"/>
  </r>
  <r>
    <s v="Media"/>
    <s v="Incremental"/>
    <m/>
    <m/>
    <s v="ironsource_Pre_ios14_5"/>
    <s v="Ironsource"/>
    <x v="11"/>
    <s v=" DTC"/>
    <d v="2021-06-13T00:00:00"/>
    <x v="1"/>
    <s v="Post"/>
    <n v="0"/>
  </r>
  <r>
    <s v="Media"/>
    <s v="Incremental"/>
    <m/>
    <m/>
    <s v="ironsource_Pre_ios14_5"/>
    <s v="Ironsource"/>
    <x v="11"/>
    <s v=" DTC"/>
    <d v="2021-06-14T00:00:00"/>
    <x v="1"/>
    <s v="Post"/>
    <n v="0"/>
  </r>
  <r>
    <s v="Media"/>
    <s v="Incremental"/>
    <m/>
    <m/>
    <s v="ironsource_Pre_ios14_5"/>
    <s v="Ironsource"/>
    <x v="11"/>
    <s v=" DTC"/>
    <d v="2021-06-15T00:00:00"/>
    <x v="1"/>
    <s v="Post"/>
    <n v="0"/>
  </r>
  <r>
    <s v="Media"/>
    <s v="Incremental"/>
    <m/>
    <m/>
    <s v="ironsource_Pre_ios14_5"/>
    <s v="Ironsource"/>
    <x v="11"/>
    <s v=" DTC"/>
    <d v="2021-06-16T00:00:00"/>
    <x v="1"/>
    <s v="Post"/>
    <n v="0"/>
  </r>
  <r>
    <s v="Media"/>
    <s v="Incremental"/>
    <m/>
    <m/>
    <s v="ironsource_Pre_ios14_5"/>
    <s v="Ironsource"/>
    <x v="11"/>
    <s v=" DTC"/>
    <d v="2021-06-17T00:00:00"/>
    <x v="1"/>
    <s v="Post"/>
    <n v="0"/>
  </r>
  <r>
    <s v="Media"/>
    <s v="Incremental"/>
    <m/>
    <m/>
    <s v="ironsource_Pre_ios14_5"/>
    <s v="Ironsource"/>
    <x v="11"/>
    <s v=" DTC"/>
    <d v="2021-06-18T00:00:00"/>
    <x v="1"/>
    <s v="Post"/>
    <n v="0"/>
  </r>
  <r>
    <s v="Media"/>
    <s v="Incremental"/>
    <m/>
    <m/>
    <s v="ironsource_Pre_ios14_5"/>
    <s v="Ironsource"/>
    <x v="11"/>
    <s v=" DTC"/>
    <d v="2021-06-19T00:00:00"/>
    <x v="1"/>
    <s v="Post"/>
    <n v="0"/>
  </r>
  <r>
    <s v="Media"/>
    <s v="Incremental"/>
    <m/>
    <m/>
    <s v="ironsource_Pre_ios14_5"/>
    <s v="Ironsource"/>
    <x v="11"/>
    <s v=" DTC"/>
    <d v="2021-06-20T00:00:00"/>
    <x v="1"/>
    <s v="Post"/>
    <n v="0"/>
  </r>
  <r>
    <s v="Media"/>
    <s v="Incremental"/>
    <m/>
    <m/>
    <s v="ironsource_Pre_ios14_5"/>
    <s v="Ironsource"/>
    <x v="11"/>
    <s v=" DTC"/>
    <d v="2021-06-21T00:00:00"/>
    <x v="1"/>
    <s v="Post"/>
    <n v="0"/>
  </r>
  <r>
    <s v="Media"/>
    <s v="Incremental"/>
    <m/>
    <m/>
    <s v="ironsource_Pre_ios14_5"/>
    <s v="Ironsource"/>
    <x v="11"/>
    <s v=" DTC"/>
    <d v="2021-06-22T00:00:00"/>
    <x v="1"/>
    <s v="Post"/>
    <n v="0"/>
  </r>
  <r>
    <s v="Media"/>
    <s v="Incremental"/>
    <m/>
    <m/>
    <s v="ironsource_Pre_ios14_5"/>
    <s v="Ironsource"/>
    <x v="11"/>
    <s v=" DTC"/>
    <d v="2021-06-23T00:00:00"/>
    <x v="1"/>
    <n v="0"/>
    <n v="0"/>
  </r>
  <r>
    <s v="Media"/>
    <s v="Incremental"/>
    <m/>
    <m/>
    <s v="ironsource_Pre_ios14_5"/>
    <s v="Ironsource"/>
    <x v="11"/>
    <s v=" DTC"/>
    <d v="2021-06-24T00:00:00"/>
    <x v="1"/>
    <n v="0"/>
    <n v="0"/>
  </r>
  <r>
    <s v="Media"/>
    <s v="Incremental"/>
    <m/>
    <m/>
    <s v="ironsource_Pre_ios14_5"/>
    <s v="Ironsource"/>
    <x v="11"/>
    <s v=" DTC"/>
    <d v="2021-06-25T00:00:00"/>
    <x v="1"/>
    <n v="0"/>
    <n v="0"/>
  </r>
  <r>
    <s v="Media"/>
    <s v="Incremental"/>
    <m/>
    <m/>
    <s v="ironsource_Pre_ios14_5"/>
    <s v="Ironsource"/>
    <x v="11"/>
    <s v=" DTC"/>
    <d v="2021-06-26T00:00:00"/>
    <x v="1"/>
    <n v="0"/>
    <n v="0"/>
  </r>
  <r>
    <s v="Media"/>
    <s v="Incremental"/>
    <m/>
    <m/>
    <s v="ironsource_Pre_ios14_5"/>
    <s v="Ironsource"/>
    <x v="11"/>
    <s v=" DTC"/>
    <d v="2021-06-27T00:00:00"/>
    <x v="1"/>
    <n v="0"/>
    <n v="0"/>
  </r>
  <r>
    <s v="Media"/>
    <s v="Incremental"/>
    <m/>
    <m/>
    <s v="ironsource_Pre_ios14_5"/>
    <s v="Ironsource"/>
    <x v="11"/>
    <s v=" DTC"/>
    <d v="2021-06-28T00:00:00"/>
    <x v="1"/>
    <n v="0"/>
    <n v="0"/>
  </r>
  <r>
    <s v="Media"/>
    <s v="Incremental"/>
    <m/>
    <m/>
    <s v="ironsource_Pre_ios14_5"/>
    <s v="Ironsource"/>
    <x v="11"/>
    <s v=" DTC"/>
    <d v="2021-06-29T00:00:00"/>
    <x v="1"/>
    <n v="0"/>
    <n v="0"/>
  </r>
  <r>
    <s v="Media"/>
    <s v="Incremental"/>
    <m/>
    <m/>
    <s v="ironsource_Pre_ios14_5"/>
    <s v="Ironsource"/>
    <x v="11"/>
    <s v=" DTC"/>
    <d v="2021-06-30T00:00:00"/>
    <x v="1"/>
    <n v="0"/>
    <n v="0"/>
  </r>
  <r>
    <s v="Media"/>
    <s v="Incremental"/>
    <m/>
    <m/>
    <s v="ironsource_Pre_ios14_5"/>
    <s v="Ironsource"/>
    <x v="11"/>
    <s v=" DTC"/>
    <d v="2021-07-01T00:00:00"/>
    <x v="1"/>
    <n v="0"/>
    <n v="0"/>
  </r>
  <r>
    <s v="Media"/>
    <s v="Incremental"/>
    <m/>
    <m/>
    <s v="ironsource_Pre_ios14_5"/>
    <s v="Ironsource"/>
    <x v="11"/>
    <s v=" DTC"/>
    <d v="2021-07-02T00:00:00"/>
    <x v="1"/>
    <n v="0"/>
    <n v="0"/>
  </r>
  <r>
    <s v="Media"/>
    <s v="Incremental"/>
    <m/>
    <m/>
    <s v="ironsource_Pre_ios14_5"/>
    <s v="Ironsource"/>
    <x v="11"/>
    <s v=" DTC"/>
    <d v="2021-07-03T00:00:00"/>
    <x v="1"/>
    <n v="0"/>
    <n v="0"/>
  </r>
  <r>
    <s v="Media"/>
    <s v="Incremental"/>
    <m/>
    <m/>
    <s v="ironsource_Pre_ios14_5"/>
    <s v="Ironsource"/>
    <x v="11"/>
    <s v=" DTC"/>
    <d v="2021-07-04T00:00:00"/>
    <x v="1"/>
    <n v="0"/>
    <n v="0"/>
  </r>
  <r>
    <s v="Media"/>
    <s v="Incremental"/>
    <m/>
    <m/>
    <s v="ironsource_Pre_ios14_5"/>
    <s v="Ironsource"/>
    <x v="11"/>
    <s v=" DTC"/>
    <d v="2021-07-05T00:00:00"/>
    <x v="1"/>
    <n v="0"/>
    <n v="0"/>
  </r>
  <r>
    <s v="Media"/>
    <s v="Incremental"/>
    <m/>
    <m/>
    <s v="ironsource_Pre_ios14_5"/>
    <s v="Ironsource"/>
    <x v="11"/>
    <s v=" DTC"/>
    <d v="2021-07-06T00:00:00"/>
    <x v="1"/>
    <n v="0"/>
    <n v="0"/>
  </r>
  <r>
    <s v="Media"/>
    <s v="Incremental"/>
    <m/>
    <m/>
    <s v="ironsource_Pre_ios14_5"/>
    <s v="Ironsource"/>
    <x v="11"/>
    <s v=" DTC"/>
    <d v="2021-07-07T00:00:00"/>
    <x v="1"/>
    <n v="0"/>
    <n v="0"/>
  </r>
  <r>
    <s v="Media"/>
    <s v="Incremental"/>
    <m/>
    <m/>
    <s v="ironsource_Pre_ios14_5"/>
    <s v="Ironsource"/>
    <x v="11"/>
    <s v=" DTC"/>
    <d v="2021-07-08T00:00:00"/>
    <x v="1"/>
    <n v="0"/>
    <n v="0"/>
  </r>
  <r>
    <s v="Media"/>
    <s v="Incremental"/>
    <m/>
    <m/>
    <s v="ironsource_Pre_ios14_5"/>
    <s v="Ironsource"/>
    <x v="11"/>
    <s v=" DTC"/>
    <d v="2021-07-09T00:00:00"/>
    <x v="1"/>
    <n v="0"/>
    <n v="0"/>
  </r>
  <r>
    <s v="Media"/>
    <s v="Incremental"/>
    <m/>
    <m/>
    <s v="ironsource_Pre_ios14_5"/>
    <s v="Ironsource"/>
    <x v="11"/>
    <s v=" DTC"/>
    <d v="2021-07-10T00:00:00"/>
    <x v="1"/>
    <n v="0"/>
    <n v="0"/>
  </r>
  <r>
    <s v="Media"/>
    <s v="Incremental"/>
    <m/>
    <m/>
    <s v="ironsource_Pre_ios14_5"/>
    <s v="Ironsource"/>
    <x v="11"/>
    <s v=" DTC"/>
    <d v="2021-07-11T00:00:00"/>
    <x v="1"/>
    <n v="0"/>
    <n v="0"/>
  </r>
  <r>
    <s v="Media"/>
    <s v="Incremental"/>
    <m/>
    <m/>
    <s v="ironsource_Pre_ios14_5"/>
    <s v="Ironsource"/>
    <x v="11"/>
    <s v=" DTC"/>
    <d v="2021-07-12T00:00:00"/>
    <x v="1"/>
    <n v="0"/>
    <n v="0"/>
  </r>
  <r>
    <s v="Media"/>
    <s v="Incremental"/>
    <m/>
    <m/>
    <s v="ironsource_Pre_ios14_5"/>
    <s v="Ironsource"/>
    <x v="11"/>
    <s v=" DTC"/>
    <d v="2021-07-13T00:00:00"/>
    <x v="1"/>
    <n v="0"/>
    <n v="0"/>
  </r>
  <r>
    <s v="Media"/>
    <s v="Incremental"/>
    <m/>
    <m/>
    <s v="ironsource_Pre_ios14_5"/>
    <s v="Ironsource"/>
    <x v="11"/>
    <s v=" DTC"/>
    <d v="2021-07-14T00:00:00"/>
    <x v="1"/>
    <n v="0"/>
    <n v="0"/>
  </r>
  <r>
    <s v="Media"/>
    <s v="Incremental"/>
    <m/>
    <m/>
    <s v="ironsource_Pre_ios14_5"/>
    <s v="Ironsource"/>
    <x v="11"/>
    <s v=" DTC"/>
    <d v="2021-07-15T00:00:00"/>
    <x v="1"/>
    <n v="0"/>
    <n v="0"/>
  </r>
  <r>
    <s v="Media"/>
    <s v="Incremental"/>
    <m/>
    <m/>
    <s v="ironsource_Pre_ios14_5"/>
    <s v="Ironsource"/>
    <x v="11"/>
    <s v=" DTC"/>
    <d v="2021-07-16T00:00:00"/>
    <x v="1"/>
    <n v="0"/>
    <n v="0"/>
  </r>
  <r>
    <s v="Media"/>
    <s v="Incremental"/>
    <m/>
    <m/>
    <s v="ironsource_Pre_ios14_5"/>
    <s v="Ironsource"/>
    <x v="11"/>
    <s v=" DTC"/>
    <d v="2021-07-17T00:00:00"/>
    <x v="1"/>
    <n v="0"/>
    <n v="0"/>
  </r>
  <r>
    <s v="Media"/>
    <s v="Incremental"/>
    <m/>
    <m/>
    <s v="ironsource_Pre_ios14_5"/>
    <s v="Ironsource"/>
    <x v="11"/>
    <s v=" DTC"/>
    <d v="2021-07-18T00:00:00"/>
    <x v="1"/>
    <n v="0"/>
    <n v="0"/>
  </r>
  <r>
    <s v="Media"/>
    <s v="Incremental"/>
    <m/>
    <m/>
    <s v="ironsource_Pre_ios14_5"/>
    <s v="Ironsource"/>
    <x v="11"/>
    <s v=" DTC"/>
    <d v="2021-07-19T00:00:00"/>
    <x v="1"/>
    <n v="0"/>
    <n v="0"/>
  </r>
  <r>
    <s v="Media"/>
    <s v="Incremental"/>
    <m/>
    <m/>
    <s v="ironsource_Pre_ios14_5"/>
    <s v="Ironsource"/>
    <x v="11"/>
    <s v=" DTC"/>
    <d v="2021-07-20T00:00:00"/>
    <x v="1"/>
    <n v="0"/>
    <n v="0"/>
  </r>
  <r>
    <s v="Media"/>
    <s v="Incremental"/>
    <m/>
    <m/>
    <s v="ironsource_Pre_ios14_5"/>
    <s v="Ironsource"/>
    <x v="11"/>
    <s v=" DTC"/>
    <d v="2021-07-21T00:00:00"/>
    <x v="1"/>
    <n v="0"/>
    <n v="0"/>
  </r>
  <r>
    <s v="Media"/>
    <s v="Incremental"/>
    <m/>
    <m/>
    <s v="ironsource_Pre_ios14_5"/>
    <s v="Ironsource"/>
    <x v="11"/>
    <s v=" DTC"/>
    <d v="2021-07-22T00:00:00"/>
    <x v="1"/>
    <n v="0"/>
    <n v="0"/>
  </r>
  <r>
    <s v="Media"/>
    <s v="Incremental"/>
    <m/>
    <m/>
    <s v="ironsource_Pre_ios14_5"/>
    <s v="Ironsource"/>
    <x v="11"/>
    <s v=" DTC"/>
    <d v="2021-07-23T00:00:00"/>
    <x v="1"/>
    <n v="0"/>
    <n v="0"/>
  </r>
  <r>
    <s v="Media"/>
    <s v="Incremental"/>
    <m/>
    <m/>
    <s v="ironsource_Pre_ios14_5"/>
    <s v="Ironsource"/>
    <x v="11"/>
    <s v=" DTC"/>
    <d v="2021-07-24T00:00:00"/>
    <x v="1"/>
    <n v="0"/>
    <n v="0"/>
  </r>
  <r>
    <s v="Media"/>
    <s v="Incremental"/>
    <m/>
    <m/>
    <s v="ironsource_Pre_ios14_5"/>
    <s v="Ironsource"/>
    <x v="11"/>
    <s v=" DTC"/>
    <d v="2021-07-25T00:00:00"/>
    <x v="1"/>
    <n v="0"/>
    <n v="0"/>
  </r>
  <r>
    <s v="Media"/>
    <s v="Incremental"/>
    <m/>
    <m/>
    <s v="ironsource_Pre_ios14_5"/>
    <s v="Ironsource"/>
    <x v="11"/>
    <s v=" DTC"/>
    <d v="2021-07-26T00:00:00"/>
    <x v="1"/>
    <n v="0"/>
    <n v="0"/>
  </r>
  <r>
    <s v="Media"/>
    <s v="Incremental"/>
    <m/>
    <m/>
    <s v="ironsource_Pre_ios14_5"/>
    <s v="Ironsource"/>
    <x v="11"/>
    <s v=" DTC"/>
    <d v="2021-07-27T00:00:00"/>
    <x v="1"/>
    <n v="0"/>
    <n v="0"/>
  </r>
  <r>
    <s v="Media"/>
    <s v="Incremental"/>
    <m/>
    <m/>
    <s v="ironsource_Pre_ios14_5"/>
    <s v="Ironsource"/>
    <x v="11"/>
    <s v=" DTC"/>
    <d v="2021-07-28T00:00:00"/>
    <x v="1"/>
    <n v="0"/>
    <n v="0"/>
  </r>
  <r>
    <s v="Media"/>
    <s v="Incremental"/>
    <m/>
    <m/>
    <s v="ironsource_Pre_ios14_5"/>
    <s v="Ironsource"/>
    <x v="11"/>
    <s v=" DTC"/>
    <d v="2021-07-29T00:00:00"/>
    <x v="1"/>
    <n v="0"/>
    <n v="0"/>
  </r>
  <r>
    <s v="Media"/>
    <s v="Incremental"/>
    <m/>
    <m/>
    <s v="ironsource_Pre_ios14_5"/>
    <s v="Ironsource"/>
    <x v="11"/>
    <s v=" DTC"/>
    <d v="2021-07-30T00:00:00"/>
    <x v="1"/>
    <n v="0"/>
    <n v="0"/>
  </r>
  <r>
    <s v="Media"/>
    <s v="Incremental"/>
    <m/>
    <m/>
    <s v="ironsource_Pre_ios14_5"/>
    <s v="Ironsource"/>
    <x v="11"/>
    <s v=" DTC"/>
    <d v="2021-07-31T00:00:00"/>
    <x v="1"/>
    <n v="0"/>
    <n v="0"/>
  </r>
  <r>
    <s v="Media"/>
    <s v="Incremental"/>
    <m/>
    <m/>
    <s v="ironsource_Pre_ios14_5"/>
    <s v="Ironsource"/>
    <x v="11"/>
    <s v=" DTC"/>
    <d v="2021-08-01T00:00:00"/>
    <x v="1"/>
    <n v="0"/>
    <n v="0"/>
  </r>
  <r>
    <s v="Media"/>
    <s v="Incremental"/>
    <m/>
    <m/>
    <s v="ironsource_Pre_ios14_5"/>
    <s v="Ironsource"/>
    <x v="11"/>
    <s v=" DTC"/>
    <d v="2021-08-02T00:00:00"/>
    <x v="1"/>
    <n v="0"/>
    <n v="0"/>
  </r>
  <r>
    <s v="Media"/>
    <s v="Incremental"/>
    <m/>
    <m/>
    <s v="ironsource_Pre_ios14_5"/>
    <s v="Ironsource"/>
    <x v="11"/>
    <s v=" DTC"/>
    <d v="2021-08-03T00:00:00"/>
    <x v="1"/>
    <n v="0"/>
    <n v="0"/>
  </r>
  <r>
    <s v="Media"/>
    <s v="Incremental"/>
    <m/>
    <m/>
    <s v="ironsource_Pre_ios14_5"/>
    <s v="Ironsource"/>
    <x v="11"/>
    <s v=" DTC"/>
    <d v="2021-08-04T00:00:00"/>
    <x v="1"/>
    <n v="0"/>
    <n v="0"/>
  </r>
  <r>
    <s v="Media"/>
    <s v="Incremental"/>
    <m/>
    <m/>
    <s v="ironsource_Pre_ios14_5"/>
    <s v="Ironsource"/>
    <x v="11"/>
    <s v=" DTC"/>
    <d v="2021-08-05T00:00:00"/>
    <x v="1"/>
    <n v="0"/>
    <n v="0"/>
  </r>
  <r>
    <s v="Media"/>
    <s v="Incremental"/>
    <m/>
    <m/>
    <s v="ironsource_Pre_ios14_5"/>
    <s v="Ironsource"/>
    <x v="11"/>
    <s v=" DTC"/>
    <d v="2021-08-06T00:00:00"/>
    <x v="1"/>
    <n v="0"/>
    <n v="0"/>
  </r>
  <r>
    <s v="Media"/>
    <s v="Incremental"/>
    <m/>
    <m/>
    <s v="ironsource_Pre_ios14_5"/>
    <s v="Ironsource"/>
    <x v="11"/>
    <s v=" DTC"/>
    <d v="2021-08-07T00:00:00"/>
    <x v="1"/>
    <n v="0"/>
    <n v="0"/>
  </r>
  <r>
    <s v="Media"/>
    <s v="Incremental"/>
    <m/>
    <m/>
    <s v="ironsource_Pre_ios14_5"/>
    <s v="Ironsource"/>
    <x v="11"/>
    <s v=" DTC"/>
    <d v="2021-08-08T00:00:00"/>
    <x v="1"/>
    <n v="0"/>
    <n v="0"/>
  </r>
  <r>
    <s v="Media"/>
    <s v="Incremental"/>
    <m/>
    <m/>
    <s v="ironsource_Pre_ios14_5"/>
    <s v="Ironsource"/>
    <x v="11"/>
    <s v=" DTC"/>
    <d v="2021-08-09T00:00:00"/>
    <x v="1"/>
    <n v="0"/>
    <n v="0"/>
  </r>
  <r>
    <s v="Media"/>
    <s v="Incremental"/>
    <m/>
    <m/>
    <s v="ironsource_Pre_ios14_5"/>
    <s v="Ironsource"/>
    <x v="11"/>
    <s v=" DTC"/>
    <d v="2021-08-10T00:00:00"/>
    <x v="1"/>
    <n v="0"/>
    <n v="0"/>
  </r>
  <r>
    <s v="Media"/>
    <s v="Incremental"/>
    <m/>
    <m/>
    <s v="ironsource_Pre_ios14_5"/>
    <s v="Ironsource"/>
    <x v="11"/>
    <s v=" DTC"/>
    <d v="2021-08-11T00:00:00"/>
    <x v="1"/>
    <n v="0"/>
    <n v="0"/>
  </r>
  <r>
    <s v="Media"/>
    <s v="Incremental"/>
    <m/>
    <m/>
    <s v="ironsource_Pre_ios14_5"/>
    <s v="Ironsource"/>
    <x v="11"/>
    <s v=" DTC"/>
    <d v="2021-08-12T00:00:00"/>
    <x v="1"/>
    <n v="0"/>
    <n v="0"/>
  </r>
  <r>
    <s v="Media"/>
    <s v="Incremental"/>
    <m/>
    <m/>
    <s v="ironsource_Pre_ios14_5"/>
    <s v="Ironsource"/>
    <x v="11"/>
    <s v=" DTC"/>
    <d v="2021-08-13T00:00:00"/>
    <x v="1"/>
    <n v="0"/>
    <n v="0"/>
  </r>
  <r>
    <s v="Media"/>
    <s v="Incremental"/>
    <m/>
    <m/>
    <s v="ironsource_Pre_ios14_5"/>
    <s v="Ironsource"/>
    <x v="11"/>
    <s v=" DTC"/>
    <d v="2021-08-14T00:00:00"/>
    <x v="1"/>
    <n v="0"/>
    <n v="0"/>
  </r>
  <r>
    <s v="Media"/>
    <s v="Incremental"/>
    <m/>
    <m/>
    <s v="ironsource_Pre_ios14_5"/>
    <s v="Ironsource"/>
    <x v="11"/>
    <s v=" DTC"/>
    <d v="2021-08-15T00:00:00"/>
    <x v="1"/>
    <n v="0"/>
    <n v="0"/>
  </r>
  <r>
    <s v="Media"/>
    <s v="Incremental"/>
    <m/>
    <m/>
    <s v="ironsource_Pre_ios14_5"/>
    <s v="Ironsource"/>
    <x v="11"/>
    <s v=" DTC"/>
    <d v="2021-08-16T00:00:00"/>
    <x v="1"/>
    <n v="0"/>
    <n v="0"/>
  </r>
  <r>
    <s v="Media"/>
    <s v="Incremental"/>
    <m/>
    <m/>
    <s v="ironsource_Pre_ios14_5"/>
    <s v="Ironsource"/>
    <x v="11"/>
    <s v=" DTC"/>
    <d v="2021-08-17T00:00:00"/>
    <x v="1"/>
    <n v="0"/>
    <n v="0"/>
  </r>
  <r>
    <s v="Media"/>
    <s v="Incremental"/>
    <m/>
    <m/>
    <s v="ironsource_Pre_ios14_5"/>
    <s v="Ironsource"/>
    <x v="11"/>
    <s v=" DTC"/>
    <d v="2021-08-18T00:00:00"/>
    <x v="1"/>
    <n v="0"/>
    <n v="0"/>
  </r>
  <r>
    <s v="Media"/>
    <s v="Incremental"/>
    <m/>
    <m/>
    <s v="ironsource_Pre_ios14_5"/>
    <s v="Ironsource"/>
    <x v="11"/>
    <s v=" DTC"/>
    <d v="2021-08-19T00:00:00"/>
    <x v="1"/>
    <n v="0"/>
    <n v="0"/>
  </r>
  <r>
    <s v="Media"/>
    <s v="Incremental"/>
    <m/>
    <m/>
    <s v="ironsource_Pre_ios14_5"/>
    <s v="Ironsource"/>
    <x v="11"/>
    <s v=" DTC"/>
    <d v="2021-08-20T00:00:00"/>
    <x v="1"/>
    <n v="0"/>
    <n v="0"/>
  </r>
  <r>
    <s v="Media"/>
    <s v="Incremental"/>
    <m/>
    <m/>
    <s v="ironsource_Pre_ios14_5"/>
    <s v="Ironsource"/>
    <x v="11"/>
    <s v=" DTC"/>
    <d v="2021-08-21T00:00:00"/>
    <x v="1"/>
    <n v="0"/>
    <n v="0"/>
  </r>
  <r>
    <s v="Media"/>
    <s v="Incremental"/>
    <m/>
    <m/>
    <s v="ironsource_Pre_ios14_5"/>
    <s v="Ironsource"/>
    <x v="11"/>
    <s v=" DTC"/>
    <d v="2021-08-22T00:00:00"/>
    <x v="1"/>
    <n v="0"/>
    <n v="0"/>
  </r>
  <r>
    <s v="Media"/>
    <s v="Incremental"/>
    <m/>
    <m/>
    <s v="ironsource_Pre_ios14_5"/>
    <s v="Ironsource"/>
    <x v="11"/>
    <s v=" DTC"/>
    <d v="2021-08-23T00:00:00"/>
    <x v="1"/>
    <n v="0"/>
    <n v="0"/>
  </r>
  <r>
    <s v="Media"/>
    <s v="Incremental"/>
    <m/>
    <m/>
    <s v="ironsource_Pre_ios14_5"/>
    <s v="Ironsource"/>
    <x v="11"/>
    <s v=" DTC"/>
    <d v="2021-08-24T00:00:00"/>
    <x v="1"/>
    <n v="0"/>
    <n v="0"/>
  </r>
  <r>
    <s v="Media"/>
    <s v="Incremental"/>
    <m/>
    <m/>
    <s v="ironsource_Pre_ios14_5"/>
    <s v="Ironsource"/>
    <x v="11"/>
    <s v=" DTC"/>
    <d v="2021-08-25T00:00:00"/>
    <x v="1"/>
    <n v="0"/>
    <n v="0"/>
  </r>
  <r>
    <s v="Media"/>
    <s v="Incremental"/>
    <m/>
    <m/>
    <s v="ironsource_Pre_ios14_5"/>
    <s v="Ironsource"/>
    <x v="11"/>
    <s v=" DTC"/>
    <d v="2021-08-26T00:00:00"/>
    <x v="1"/>
    <n v="0"/>
    <n v="0"/>
  </r>
  <r>
    <s v="Media"/>
    <s v="Incremental"/>
    <m/>
    <m/>
    <s v="ironsource_Pre_ios14_5"/>
    <s v="Ironsource"/>
    <x v="11"/>
    <s v=" DTC"/>
    <d v="2021-08-27T00:00:00"/>
    <x v="1"/>
    <n v="0"/>
    <n v="0"/>
  </r>
  <r>
    <s v="Media"/>
    <s v="Incremental"/>
    <m/>
    <m/>
    <s v="ironsource_Pre_ios14_5"/>
    <s v="Ironsource"/>
    <x v="11"/>
    <s v=" DTC"/>
    <d v="2021-08-28T00:00:00"/>
    <x v="1"/>
    <n v="0"/>
    <n v="0"/>
  </r>
  <r>
    <s v="Media"/>
    <s v="Incremental"/>
    <m/>
    <m/>
    <s v="ironsource_Pre_ios14_5"/>
    <s v="Ironsource"/>
    <x v="11"/>
    <s v=" DTC"/>
    <d v="2021-08-29T00:00:00"/>
    <x v="1"/>
    <n v="0"/>
    <n v="0"/>
  </r>
  <r>
    <s v="Media"/>
    <s v="Incremental"/>
    <m/>
    <m/>
    <s v="ironsource_Pre_ios14_5"/>
    <s v="Ironsource"/>
    <x v="11"/>
    <s v=" DTC"/>
    <d v="2021-08-30T00:00:00"/>
    <x v="1"/>
    <n v="0"/>
    <n v="0"/>
  </r>
  <r>
    <s v="Media"/>
    <s v="Incremental"/>
    <m/>
    <m/>
    <s v="ironsource_Pre_ios14_5"/>
    <s v="Ironsource"/>
    <x v="11"/>
    <s v=" DTC"/>
    <d v="2021-08-31T00:00:00"/>
    <x v="1"/>
    <n v="0"/>
    <n v="0"/>
  </r>
  <r>
    <s v="Media"/>
    <s v="Incremental"/>
    <m/>
    <m/>
    <s v="ironsource_Pre_ios14_5"/>
    <s v="Ironsource"/>
    <x v="11"/>
    <s v=" DTC"/>
    <d v="2021-09-01T00:00:00"/>
    <x v="1"/>
    <n v="0"/>
    <n v="0"/>
  </r>
  <r>
    <s v="Media"/>
    <s v="Incremental"/>
    <m/>
    <m/>
    <s v="ironsource_Pre_ios14_5"/>
    <s v="Ironsource"/>
    <x v="11"/>
    <s v=" DTC"/>
    <d v="2021-09-02T00:00:00"/>
    <x v="1"/>
    <n v="0"/>
    <n v="0"/>
  </r>
  <r>
    <s v="Media"/>
    <s v="Incremental"/>
    <m/>
    <m/>
    <s v="ironsource_Pre_ios14_5"/>
    <s v="Ironsource"/>
    <x v="11"/>
    <s v=" DTC"/>
    <d v="2021-09-03T00:00:00"/>
    <x v="1"/>
    <n v="0"/>
    <n v="0"/>
  </r>
  <r>
    <s v="Media"/>
    <s v="Incremental"/>
    <m/>
    <m/>
    <s v="ironsource_Pre_ios14_5"/>
    <s v="Ironsource"/>
    <x v="11"/>
    <s v=" DTC"/>
    <d v="2021-09-04T00:00:00"/>
    <x v="1"/>
    <n v="0"/>
    <n v="0"/>
  </r>
  <r>
    <s v="Media"/>
    <s v="Incremental"/>
    <m/>
    <m/>
    <s v="ironsource_Pre_ios14_5"/>
    <s v="Ironsource"/>
    <x v="11"/>
    <s v=" DTC"/>
    <d v="2021-09-05T00:00:00"/>
    <x v="1"/>
    <n v="0"/>
    <n v="0"/>
  </r>
  <r>
    <s v="Media"/>
    <s v="Incremental"/>
    <m/>
    <m/>
    <s v="ironsource_Pre_ios14_5"/>
    <s v="Ironsource"/>
    <x v="11"/>
    <s v=" DTC"/>
    <d v="2021-09-06T00:00:00"/>
    <x v="1"/>
    <n v="0"/>
    <n v="0"/>
  </r>
  <r>
    <s v="Media"/>
    <s v="Incremental"/>
    <m/>
    <m/>
    <s v="ironsource_Pre_ios14_5"/>
    <s v="Ironsource"/>
    <x v="11"/>
    <s v=" DTC"/>
    <d v="2021-09-07T00:00:00"/>
    <x v="1"/>
    <n v="0"/>
    <n v="0"/>
  </r>
  <r>
    <s v="Media"/>
    <s v="Incremental"/>
    <m/>
    <m/>
    <s v="ironsource_Pre_ios14_5"/>
    <s v="Ironsource"/>
    <x v="11"/>
    <s v=" DTC"/>
    <d v="2021-09-08T00:00:00"/>
    <x v="1"/>
    <n v="0"/>
    <n v="0"/>
  </r>
  <r>
    <s v="Media"/>
    <s v="Incremental"/>
    <m/>
    <m/>
    <s v="ironsource_Pre_ios14_5"/>
    <s v="Ironsource"/>
    <x v="11"/>
    <s v=" DTC"/>
    <d v="2021-09-09T00:00:00"/>
    <x v="1"/>
    <n v="0"/>
    <n v="0"/>
  </r>
  <r>
    <s v="Media"/>
    <s v="Incremental"/>
    <m/>
    <m/>
    <s v="ironsource_Pre_ios14_5"/>
    <s v="Ironsource"/>
    <x v="11"/>
    <s v=" DTC"/>
    <d v="2021-09-10T00:00:00"/>
    <x v="1"/>
    <n v="0"/>
    <n v="0"/>
  </r>
  <r>
    <s v="Media"/>
    <s v="Incremental"/>
    <m/>
    <m/>
    <s v="ironsource_Pre_ios14_5"/>
    <s v="Ironsource"/>
    <x v="11"/>
    <s v=" DTC"/>
    <d v="2021-09-11T00:00:00"/>
    <x v="1"/>
    <n v="0"/>
    <n v="0"/>
  </r>
  <r>
    <s v="Media"/>
    <s v="Incremental"/>
    <m/>
    <m/>
    <s v="ironsource_Pre_ios14_5"/>
    <s v="Ironsource"/>
    <x v="11"/>
    <s v=" DTC"/>
    <d v="2021-09-12T00:00:00"/>
    <x v="1"/>
    <n v="0"/>
    <n v="0"/>
  </r>
  <r>
    <s v="Media"/>
    <s v="Incremental"/>
    <m/>
    <m/>
    <s v="ironsource_Pre_ios14_5"/>
    <s v="Ironsource"/>
    <x v="11"/>
    <s v=" DTC"/>
    <d v="2021-09-13T00:00:00"/>
    <x v="1"/>
    <n v="0"/>
    <n v="0"/>
  </r>
  <r>
    <s v="Media"/>
    <s v="Incremental"/>
    <m/>
    <m/>
    <s v="ironsource_Pre_ios14_5"/>
    <s v="Ironsource"/>
    <x v="11"/>
    <s v=" DTC"/>
    <d v="2021-09-14T00:00:00"/>
    <x v="1"/>
    <n v="0"/>
    <n v="0"/>
  </r>
  <r>
    <s v="Media"/>
    <s v="Incremental"/>
    <m/>
    <m/>
    <s v="ironsource_Pre_ios14_5"/>
    <s v="Ironsource"/>
    <x v="11"/>
    <s v=" DTC"/>
    <d v="2021-09-15T00:00:00"/>
    <x v="1"/>
    <n v="0"/>
    <n v="0"/>
  </r>
  <r>
    <s v="Media"/>
    <s v="Incremental"/>
    <m/>
    <m/>
    <s v="ironsource_Pre_ios14_5"/>
    <s v="Ironsource"/>
    <x v="11"/>
    <s v=" DTC"/>
    <d v="2021-09-16T00:00:00"/>
    <x v="1"/>
    <n v="0"/>
    <n v="0"/>
  </r>
  <r>
    <s v="Media"/>
    <s v="Incremental"/>
    <m/>
    <m/>
    <s v="ironsource_Pre_ios14_5"/>
    <s v="Ironsource"/>
    <x v="11"/>
    <s v=" DTC"/>
    <d v="2021-09-17T00:00:00"/>
    <x v="1"/>
    <n v="0"/>
    <n v="0"/>
  </r>
  <r>
    <s v="Media"/>
    <s v="Incremental"/>
    <m/>
    <m/>
    <s v="ironsource_Pre_ios14_5"/>
    <s v="Ironsource"/>
    <x v="11"/>
    <s v=" DTC"/>
    <d v="2021-09-18T00:00:00"/>
    <x v="1"/>
    <n v="0"/>
    <n v="0"/>
  </r>
  <r>
    <s v="Media"/>
    <s v="Incremental"/>
    <m/>
    <m/>
    <s v="ironsource_Pre_ios14_5"/>
    <s v="Ironsource"/>
    <x v="11"/>
    <s v=" DTC"/>
    <d v="2021-09-19T00:00:00"/>
    <x v="1"/>
    <n v="0"/>
    <n v="0"/>
  </r>
  <r>
    <s v="Media"/>
    <s v="Incremental"/>
    <m/>
    <m/>
    <s v="ironsource_Pre_ios14_5"/>
    <s v="Ironsource"/>
    <x v="11"/>
    <s v=" DTC"/>
    <d v="2021-09-20T00:00:00"/>
    <x v="1"/>
    <n v="0"/>
    <n v="0"/>
  </r>
  <r>
    <s v="Media"/>
    <s v="Incremental"/>
    <m/>
    <m/>
    <s v="ironsource_Pre_ios14_5"/>
    <s v="Ironsource"/>
    <x v="11"/>
    <s v=" DTC"/>
    <d v="2021-09-21T00:00:00"/>
    <x v="1"/>
    <n v="0"/>
    <n v="0"/>
  </r>
  <r>
    <s v="Media"/>
    <s v="Incremental"/>
    <m/>
    <m/>
    <s v="ironsource_Pre_ios14_5"/>
    <s v="Ironsource"/>
    <x v="11"/>
    <s v=" DTC"/>
    <d v="2021-09-22T00:00:00"/>
    <x v="1"/>
    <n v="0"/>
    <n v="0"/>
  </r>
  <r>
    <s v="Media"/>
    <s v="Incremental"/>
    <m/>
    <m/>
    <s v="ironsource_Pre_ios14_5"/>
    <s v="Ironsource"/>
    <x v="11"/>
    <s v=" DTC"/>
    <d v="2021-09-23T00:00:00"/>
    <x v="1"/>
    <n v="0"/>
    <n v="0"/>
  </r>
  <r>
    <s v="Media"/>
    <s v="Incremental"/>
    <m/>
    <m/>
    <s v="ironsource_Pre_ios14_5"/>
    <s v="Ironsource"/>
    <x v="11"/>
    <s v=" DTC"/>
    <d v="2021-09-24T00:00:00"/>
    <x v="1"/>
    <n v="0"/>
    <n v="0"/>
  </r>
  <r>
    <s v="Media"/>
    <s v="Incremental"/>
    <m/>
    <m/>
    <s v="ironsource_Pre_ios14_5"/>
    <s v="Ironsource"/>
    <x v="11"/>
    <s v=" DTC"/>
    <d v="2021-09-25T00:00:00"/>
    <x v="1"/>
    <n v="0"/>
    <n v="0"/>
  </r>
  <r>
    <s v="Media"/>
    <s v="Incremental"/>
    <m/>
    <m/>
    <s v="ironsource_Pre_ios14_5"/>
    <s v="Ironsource"/>
    <x v="11"/>
    <s v=" DTC"/>
    <d v="2021-09-26T00:00:00"/>
    <x v="1"/>
    <n v="0"/>
    <n v="0"/>
  </r>
  <r>
    <s v="Media"/>
    <s v="Incremental"/>
    <m/>
    <m/>
    <s v="ironsource_Pre_ios14_5"/>
    <s v="Ironsource"/>
    <x v="11"/>
    <s v=" DTC"/>
    <d v="2021-09-27T00:00:00"/>
    <x v="1"/>
    <n v="0"/>
    <n v="0"/>
  </r>
  <r>
    <s v="Media"/>
    <s v="Incremental"/>
    <m/>
    <m/>
    <s v="ironsource_Pre_ios14_5"/>
    <s v="Ironsource"/>
    <x v="11"/>
    <s v=" DTC"/>
    <d v="2021-09-28T00:00:00"/>
    <x v="1"/>
    <n v="0"/>
    <n v="0"/>
  </r>
  <r>
    <s v="Media"/>
    <s v="Incremental"/>
    <m/>
    <m/>
    <s v="ironsource_Pre_ios14_5"/>
    <s v="Ironsource"/>
    <x v="11"/>
    <s v=" DTC"/>
    <d v="2021-09-29T00:00:00"/>
    <x v="1"/>
    <n v="0"/>
    <n v="0"/>
  </r>
  <r>
    <s v="Media"/>
    <s v="Incremental"/>
    <m/>
    <m/>
    <s v="ironsource_Pre_ios14_5"/>
    <s v="Ironsource"/>
    <x v="11"/>
    <s v=" DTC"/>
    <d v="2021-09-30T00:00:00"/>
    <x v="1"/>
    <n v="0"/>
    <n v="0"/>
  </r>
  <r>
    <s v="Media"/>
    <s v="Incremental"/>
    <m/>
    <m/>
    <s v="liftoff"/>
    <s v="Liftoff"/>
    <x v="12"/>
    <s v=" DTC"/>
    <d v="2021-03-01T00:00:00"/>
    <x v="0"/>
    <s v="Pre"/>
    <n v="0"/>
  </r>
  <r>
    <s v="Media"/>
    <s v="Incremental"/>
    <m/>
    <m/>
    <s v="liftoff"/>
    <s v="Liftoff"/>
    <x v="12"/>
    <s v=" DTC"/>
    <d v="2021-03-02T00:00:00"/>
    <x v="0"/>
    <s v="Pre"/>
    <n v="0"/>
  </r>
  <r>
    <s v="Media"/>
    <s v="Incremental"/>
    <m/>
    <m/>
    <s v="liftoff"/>
    <s v="Liftoff"/>
    <x v="12"/>
    <s v=" DTC"/>
    <d v="2021-03-03T00:00:00"/>
    <x v="0"/>
    <s v="Pre"/>
    <n v="0"/>
  </r>
  <r>
    <s v="Media"/>
    <s v="Incremental"/>
    <m/>
    <m/>
    <s v="liftoff"/>
    <s v="Liftoff"/>
    <x v="12"/>
    <s v=" DTC"/>
    <d v="2021-03-04T00:00:00"/>
    <x v="0"/>
    <s v="Pre"/>
    <n v="0"/>
  </r>
  <r>
    <s v="Media"/>
    <s v="Incremental"/>
    <m/>
    <m/>
    <s v="liftoff"/>
    <s v="Liftoff"/>
    <x v="12"/>
    <s v=" DTC"/>
    <d v="2021-03-05T00:00:00"/>
    <x v="0"/>
    <s v="Pre"/>
    <n v="0"/>
  </r>
  <r>
    <s v="Media"/>
    <s v="Incremental"/>
    <m/>
    <m/>
    <s v="liftoff"/>
    <s v="Liftoff"/>
    <x v="12"/>
    <s v=" DTC"/>
    <d v="2021-03-06T00:00:00"/>
    <x v="0"/>
    <s v="Pre"/>
    <n v="0"/>
  </r>
  <r>
    <s v="Media"/>
    <s v="Incremental"/>
    <m/>
    <m/>
    <s v="liftoff"/>
    <s v="Liftoff"/>
    <x v="12"/>
    <s v=" DTC"/>
    <d v="2021-03-07T00:00:00"/>
    <x v="0"/>
    <s v="Pre"/>
    <n v="0"/>
  </r>
  <r>
    <s v="Media"/>
    <s v="Incremental"/>
    <m/>
    <m/>
    <s v="liftoff"/>
    <s v="Liftoff"/>
    <x v="12"/>
    <s v=" DTC"/>
    <d v="2021-03-08T00:00:00"/>
    <x v="0"/>
    <s v="Pre"/>
    <n v="0"/>
  </r>
  <r>
    <s v="Media"/>
    <s v="Incremental"/>
    <m/>
    <m/>
    <s v="liftoff"/>
    <s v="Liftoff"/>
    <x v="12"/>
    <s v=" DTC"/>
    <d v="2021-03-09T00:00:00"/>
    <x v="0"/>
    <s v="Pre"/>
    <n v="0"/>
  </r>
  <r>
    <s v="Media"/>
    <s v="Incremental"/>
    <m/>
    <m/>
    <s v="liftoff"/>
    <s v="Liftoff"/>
    <x v="12"/>
    <s v=" DTC"/>
    <d v="2021-03-10T00:00:00"/>
    <x v="0"/>
    <s v="Pre"/>
    <n v="0"/>
  </r>
  <r>
    <s v="Media"/>
    <s v="Incremental"/>
    <m/>
    <m/>
    <s v="liftoff"/>
    <s v="Liftoff"/>
    <x v="12"/>
    <s v=" DTC"/>
    <d v="2021-03-11T00:00:00"/>
    <x v="0"/>
    <s v="Pre"/>
    <n v="0"/>
  </r>
  <r>
    <s v="Media"/>
    <s v="Incremental"/>
    <m/>
    <m/>
    <s v="liftoff"/>
    <s v="Liftoff"/>
    <x v="12"/>
    <s v=" DTC"/>
    <d v="2021-03-12T00:00:00"/>
    <x v="0"/>
    <s v="Pre"/>
    <n v="0"/>
  </r>
  <r>
    <s v="Media"/>
    <s v="Incremental"/>
    <m/>
    <m/>
    <s v="liftoff"/>
    <s v="Liftoff"/>
    <x v="12"/>
    <s v=" DTC"/>
    <d v="2021-03-13T00:00:00"/>
    <x v="0"/>
    <s v="Pre"/>
    <n v="0"/>
  </r>
  <r>
    <s v="Media"/>
    <s v="Incremental"/>
    <m/>
    <m/>
    <s v="liftoff"/>
    <s v="Liftoff"/>
    <x v="12"/>
    <s v=" DTC"/>
    <d v="2021-03-14T00:00:00"/>
    <x v="0"/>
    <s v="Pre"/>
    <n v="0"/>
  </r>
  <r>
    <s v="Media"/>
    <s v="Incremental"/>
    <m/>
    <m/>
    <s v="liftoff"/>
    <s v="Liftoff"/>
    <x v="12"/>
    <s v=" DTC"/>
    <d v="2021-03-15T00:00:00"/>
    <x v="0"/>
    <s v="Pre"/>
    <n v="0"/>
  </r>
  <r>
    <s v="Media"/>
    <s v="Incremental"/>
    <m/>
    <m/>
    <s v="liftoff"/>
    <s v="Liftoff"/>
    <x v="12"/>
    <s v=" DTC"/>
    <d v="2021-03-16T00:00:00"/>
    <x v="0"/>
    <s v="Pre"/>
    <n v="0"/>
  </r>
  <r>
    <s v="Media"/>
    <s v="Incremental"/>
    <m/>
    <m/>
    <s v="liftoff"/>
    <s v="Liftoff"/>
    <x v="12"/>
    <s v=" DTC"/>
    <d v="2021-03-17T00:00:00"/>
    <x v="0"/>
    <s v="Pre"/>
    <n v="0"/>
  </r>
  <r>
    <s v="Media"/>
    <s v="Incremental"/>
    <m/>
    <m/>
    <s v="liftoff"/>
    <s v="Liftoff"/>
    <x v="12"/>
    <s v=" DTC"/>
    <d v="2021-03-18T00:00:00"/>
    <x v="0"/>
    <s v="Pre"/>
    <n v="0"/>
  </r>
  <r>
    <s v="Media"/>
    <s v="Incremental"/>
    <m/>
    <m/>
    <s v="liftoff"/>
    <s v="Liftoff"/>
    <x v="12"/>
    <s v=" DTC"/>
    <d v="2021-03-19T00:00:00"/>
    <x v="0"/>
    <s v="Pre"/>
    <n v="0"/>
  </r>
  <r>
    <s v="Media"/>
    <s v="Incremental"/>
    <m/>
    <m/>
    <s v="liftoff"/>
    <s v="Liftoff"/>
    <x v="12"/>
    <s v=" DTC"/>
    <d v="2021-03-20T00:00:00"/>
    <x v="0"/>
    <s v="Pre"/>
    <n v="0"/>
  </r>
  <r>
    <s v="Media"/>
    <s v="Incremental"/>
    <m/>
    <m/>
    <s v="liftoff"/>
    <s v="Liftoff"/>
    <x v="12"/>
    <s v=" DTC"/>
    <d v="2021-03-21T00:00:00"/>
    <x v="0"/>
    <s v="Pre"/>
    <n v="0"/>
  </r>
  <r>
    <s v="Media"/>
    <s v="Incremental"/>
    <m/>
    <m/>
    <s v="liftoff"/>
    <s v="Liftoff"/>
    <x v="12"/>
    <s v=" DTC"/>
    <d v="2021-03-22T00:00:00"/>
    <x v="0"/>
    <s v="Pre"/>
    <n v="0"/>
  </r>
  <r>
    <s v="Media"/>
    <s v="Incremental"/>
    <m/>
    <m/>
    <s v="liftoff"/>
    <s v="Liftoff"/>
    <x v="12"/>
    <s v=" DTC"/>
    <d v="2021-03-23T00:00:00"/>
    <x v="0"/>
    <s v="Pre"/>
    <n v="0"/>
  </r>
  <r>
    <s v="Media"/>
    <s v="Incremental"/>
    <m/>
    <m/>
    <s v="liftoff"/>
    <s v="Liftoff"/>
    <x v="12"/>
    <s v=" DTC"/>
    <d v="2021-03-24T00:00:00"/>
    <x v="0"/>
    <s v="Pre"/>
    <n v="0"/>
  </r>
  <r>
    <s v="Media"/>
    <s v="Incremental"/>
    <m/>
    <m/>
    <s v="liftoff"/>
    <s v="Liftoff"/>
    <x v="12"/>
    <s v=" DTC"/>
    <d v="2021-03-25T00:00:00"/>
    <x v="0"/>
    <s v="Pre"/>
    <n v="0"/>
  </r>
  <r>
    <s v="Media"/>
    <s v="Incremental"/>
    <m/>
    <m/>
    <s v="liftoff"/>
    <s v="Liftoff"/>
    <x v="12"/>
    <s v=" DTC"/>
    <d v="2021-03-26T00:00:00"/>
    <x v="0"/>
    <s v="Pre"/>
    <n v="0"/>
  </r>
  <r>
    <s v="Media"/>
    <s v="Incremental"/>
    <m/>
    <m/>
    <s v="liftoff"/>
    <s v="Liftoff"/>
    <x v="12"/>
    <s v=" DTC"/>
    <d v="2021-03-27T00:00:00"/>
    <x v="0"/>
    <s v="Pre"/>
    <n v="0"/>
  </r>
  <r>
    <s v="Media"/>
    <s v="Incremental"/>
    <m/>
    <m/>
    <s v="liftoff"/>
    <s v="Liftoff"/>
    <x v="12"/>
    <s v=" DTC"/>
    <d v="2021-03-28T00:00:00"/>
    <x v="0"/>
    <s v="Pre"/>
    <n v="0"/>
  </r>
  <r>
    <s v="Media"/>
    <s v="Incremental"/>
    <m/>
    <m/>
    <s v="liftoff"/>
    <s v="Liftoff"/>
    <x v="12"/>
    <s v=" DTC"/>
    <d v="2021-03-29T00:00:00"/>
    <x v="0"/>
    <s v="Pre"/>
    <n v="0"/>
  </r>
  <r>
    <s v="Media"/>
    <s v="Incremental"/>
    <m/>
    <m/>
    <s v="liftoff"/>
    <s v="Liftoff"/>
    <x v="12"/>
    <s v=" DTC"/>
    <d v="2021-03-30T00:00:00"/>
    <x v="0"/>
    <s v="Pre"/>
    <n v="0"/>
  </r>
  <r>
    <s v="Media"/>
    <s v="Incremental"/>
    <m/>
    <m/>
    <s v="liftoff"/>
    <s v="Liftoff"/>
    <x v="12"/>
    <s v=" DTC"/>
    <d v="2021-03-31T00:00:00"/>
    <x v="0"/>
    <s v="Pre"/>
    <n v="0"/>
  </r>
  <r>
    <s v="Media"/>
    <s v="Incremental"/>
    <m/>
    <m/>
    <s v="liftoff"/>
    <s v="Liftoff"/>
    <x v="12"/>
    <s v=" DTC"/>
    <d v="2021-04-01T00:00:00"/>
    <x v="0"/>
    <s v="Pre"/>
    <n v="0"/>
  </r>
  <r>
    <s v="Media"/>
    <s v="Incremental"/>
    <m/>
    <m/>
    <s v="liftoff"/>
    <s v="Liftoff"/>
    <x v="12"/>
    <s v=" DTC"/>
    <d v="2021-04-02T00:00:00"/>
    <x v="0"/>
    <s v="Pre"/>
    <n v="0"/>
  </r>
  <r>
    <s v="Media"/>
    <s v="Incremental"/>
    <m/>
    <m/>
    <s v="liftoff"/>
    <s v="Liftoff"/>
    <x v="12"/>
    <s v=" DTC"/>
    <d v="2021-04-03T00:00:00"/>
    <x v="0"/>
    <s v="Pre"/>
    <n v="0"/>
  </r>
  <r>
    <s v="Media"/>
    <s v="Incremental"/>
    <m/>
    <m/>
    <s v="liftoff"/>
    <s v="Liftoff"/>
    <x v="12"/>
    <s v=" DTC"/>
    <d v="2021-04-04T00:00:00"/>
    <x v="0"/>
    <s v="Pre"/>
    <n v="0"/>
  </r>
  <r>
    <s v="Media"/>
    <s v="Incremental"/>
    <m/>
    <m/>
    <s v="liftoff"/>
    <s v="Liftoff"/>
    <x v="12"/>
    <s v=" DTC"/>
    <d v="2021-04-05T00:00:00"/>
    <x v="0"/>
    <s v="Pre"/>
    <n v="0"/>
  </r>
  <r>
    <s v="Media"/>
    <s v="Incremental"/>
    <m/>
    <m/>
    <s v="liftoff"/>
    <s v="Liftoff"/>
    <x v="12"/>
    <s v=" DTC"/>
    <d v="2021-04-06T00:00:00"/>
    <x v="0"/>
    <s v="Pre"/>
    <n v="0"/>
  </r>
  <r>
    <s v="Media"/>
    <s v="Incremental"/>
    <m/>
    <m/>
    <s v="liftoff"/>
    <s v="Liftoff"/>
    <x v="12"/>
    <s v=" DTC"/>
    <d v="2021-04-07T00:00:00"/>
    <x v="0"/>
    <s v="Pre"/>
    <n v="0"/>
  </r>
  <r>
    <s v="Media"/>
    <s v="Incremental"/>
    <m/>
    <m/>
    <s v="liftoff"/>
    <s v="Liftoff"/>
    <x v="12"/>
    <s v=" DTC"/>
    <d v="2021-04-08T00:00:00"/>
    <x v="0"/>
    <s v="Pre"/>
    <n v="0"/>
  </r>
  <r>
    <s v="Media"/>
    <s v="Incremental"/>
    <m/>
    <m/>
    <s v="liftoff"/>
    <s v="Liftoff"/>
    <x v="12"/>
    <s v=" DTC"/>
    <d v="2021-04-09T00:00:00"/>
    <x v="0"/>
    <s v="Pre"/>
    <n v="0"/>
  </r>
  <r>
    <s v="Media"/>
    <s v="Incremental"/>
    <m/>
    <m/>
    <s v="liftoff"/>
    <s v="Liftoff"/>
    <x v="12"/>
    <s v=" DTC"/>
    <d v="2021-04-10T00:00:00"/>
    <x v="0"/>
    <s v="Pre"/>
    <n v="0"/>
  </r>
  <r>
    <s v="Media"/>
    <s v="Incremental"/>
    <m/>
    <m/>
    <s v="liftoff"/>
    <s v="Liftoff"/>
    <x v="12"/>
    <s v=" DTC"/>
    <d v="2021-04-11T00:00:00"/>
    <x v="0"/>
    <s v="Pre"/>
    <n v="0"/>
  </r>
  <r>
    <s v="Media"/>
    <s v="Incremental"/>
    <m/>
    <m/>
    <s v="liftoff"/>
    <s v="Liftoff"/>
    <x v="12"/>
    <s v=" DTC"/>
    <d v="2021-04-12T00:00:00"/>
    <x v="0"/>
    <s v="Pre"/>
    <n v="0"/>
  </r>
  <r>
    <s v="Media"/>
    <s v="Incremental"/>
    <m/>
    <m/>
    <s v="liftoff"/>
    <s v="Liftoff"/>
    <x v="12"/>
    <s v=" DTC"/>
    <d v="2021-04-13T00:00:00"/>
    <x v="0"/>
    <s v="Pre"/>
    <n v="0"/>
  </r>
  <r>
    <s v="Media"/>
    <s v="Incremental"/>
    <m/>
    <m/>
    <s v="liftoff"/>
    <s v="Liftoff"/>
    <x v="12"/>
    <s v=" DTC"/>
    <d v="2021-04-14T00:00:00"/>
    <x v="0"/>
    <s v="Pre"/>
    <n v="0"/>
  </r>
  <r>
    <s v="Media"/>
    <s v="Incremental"/>
    <m/>
    <m/>
    <s v="liftoff"/>
    <s v="Liftoff"/>
    <x v="12"/>
    <s v=" DTC"/>
    <d v="2021-04-15T00:00:00"/>
    <x v="0"/>
    <s v="Pre"/>
    <n v="0"/>
  </r>
  <r>
    <s v="Media"/>
    <s v="Incremental"/>
    <m/>
    <m/>
    <s v="liftoff"/>
    <s v="Liftoff"/>
    <x v="12"/>
    <s v=" DTC"/>
    <d v="2021-04-16T00:00:00"/>
    <x v="0"/>
    <s v="Pre"/>
    <n v="0"/>
  </r>
  <r>
    <s v="Media"/>
    <s v="Incremental"/>
    <m/>
    <m/>
    <s v="liftoff"/>
    <s v="Liftoff"/>
    <x v="12"/>
    <s v=" DTC"/>
    <d v="2021-04-17T00:00:00"/>
    <x v="0"/>
    <s v="Pre"/>
    <n v="0"/>
  </r>
  <r>
    <s v="Media"/>
    <s v="Incremental"/>
    <m/>
    <m/>
    <s v="liftoff"/>
    <s v="Liftoff"/>
    <x v="12"/>
    <s v=" DTC"/>
    <d v="2021-04-18T00:00:00"/>
    <x v="0"/>
    <s v="Pre"/>
    <n v="0"/>
  </r>
  <r>
    <s v="Media"/>
    <s v="Incremental"/>
    <m/>
    <m/>
    <s v="liftoff"/>
    <s v="Liftoff"/>
    <x v="12"/>
    <s v=" DTC"/>
    <d v="2021-04-19T00:00:00"/>
    <x v="0"/>
    <s v="Pre"/>
    <n v="0"/>
  </r>
  <r>
    <s v="Media"/>
    <s v="Incremental"/>
    <m/>
    <m/>
    <s v="liftoff"/>
    <s v="Liftoff"/>
    <x v="12"/>
    <s v=" DTC"/>
    <d v="2021-04-20T00:00:00"/>
    <x v="0"/>
    <s v="Pre"/>
    <n v="0"/>
  </r>
  <r>
    <s v="Media"/>
    <s v="Incremental"/>
    <m/>
    <m/>
    <s v="liftoff"/>
    <s v="Liftoff"/>
    <x v="12"/>
    <s v=" DTC"/>
    <d v="2021-04-21T00:00:00"/>
    <x v="0"/>
    <s v="Pre"/>
    <n v="0"/>
  </r>
  <r>
    <s v="Media"/>
    <s v="Incremental"/>
    <m/>
    <m/>
    <s v="liftoff"/>
    <s v="Liftoff"/>
    <x v="12"/>
    <s v=" DTC"/>
    <d v="2021-04-22T00:00:00"/>
    <x v="0"/>
    <s v="Pre"/>
    <n v="0"/>
  </r>
  <r>
    <s v="Media"/>
    <s v="Incremental"/>
    <m/>
    <m/>
    <s v="liftoff"/>
    <s v="Liftoff"/>
    <x v="12"/>
    <s v=" DTC"/>
    <d v="2021-04-23T00:00:00"/>
    <x v="0"/>
    <s v="Pre"/>
    <n v="0"/>
  </r>
  <r>
    <s v="Media"/>
    <s v="Incremental"/>
    <m/>
    <m/>
    <s v="liftoff"/>
    <s v="Liftoff"/>
    <x v="12"/>
    <s v=" DTC"/>
    <d v="2021-04-24T00:00:00"/>
    <x v="0"/>
    <s v="Pre"/>
    <n v="0"/>
  </r>
  <r>
    <s v="Media"/>
    <s v="Incremental"/>
    <m/>
    <m/>
    <s v="liftoff"/>
    <s v="Liftoff"/>
    <x v="12"/>
    <s v=" DTC"/>
    <d v="2021-04-25T00:00:00"/>
    <x v="0"/>
    <s v="Pre"/>
    <n v="0"/>
  </r>
  <r>
    <s v="Media"/>
    <s v="Incremental"/>
    <m/>
    <m/>
    <s v="liftoff"/>
    <s v="Liftoff"/>
    <x v="12"/>
    <s v=" DTC"/>
    <d v="2021-04-26T00:00:00"/>
    <x v="0"/>
    <s v="Pre"/>
    <n v="0"/>
  </r>
  <r>
    <s v="Media"/>
    <s v="Incremental"/>
    <m/>
    <m/>
    <s v="liftoff"/>
    <s v="Liftoff"/>
    <x v="12"/>
    <s v=" DTC"/>
    <d v="2021-04-27T00:00:00"/>
    <x v="1"/>
    <s v="Post"/>
    <n v="0"/>
  </r>
  <r>
    <s v="Media"/>
    <s v="Incremental"/>
    <m/>
    <m/>
    <s v="liftoff"/>
    <s v="Liftoff"/>
    <x v="12"/>
    <s v=" DTC"/>
    <d v="2021-04-28T00:00:00"/>
    <x v="1"/>
    <s v="Post"/>
    <n v="0"/>
  </r>
  <r>
    <s v="Media"/>
    <s v="Incremental"/>
    <m/>
    <m/>
    <s v="liftoff"/>
    <s v="Liftoff"/>
    <x v="12"/>
    <s v=" DTC"/>
    <d v="2021-04-29T00:00:00"/>
    <x v="1"/>
    <s v="Post"/>
    <n v="0"/>
  </r>
  <r>
    <s v="Media"/>
    <s v="Incremental"/>
    <m/>
    <m/>
    <s v="liftoff"/>
    <s v="Liftoff"/>
    <x v="12"/>
    <s v=" DTC"/>
    <d v="2021-04-30T00:00:00"/>
    <x v="1"/>
    <s v="Post"/>
    <n v="0"/>
  </r>
  <r>
    <s v="Media"/>
    <s v="Incremental"/>
    <m/>
    <m/>
    <s v="liftoff"/>
    <s v="Liftoff"/>
    <x v="12"/>
    <s v=" DTC"/>
    <d v="2021-05-01T00:00:00"/>
    <x v="1"/>
    <s v="Post"/>
    <n v="0"/>
  </r>
  <r>
    <s v="Media"/>
    <s v="Incremental"/>
    <m/>
    <m/>
    <s v="liftoff"/>
    <s v="Liftoff"/>
    <x v="12"/>
    <s v=" DTC"/>
    <d v="2021-05-02T00:00:00"/>
    <x v="1"/>
    <s v="Post"/>
    <n v="0"/>
  </r>
  <r>
    <s v="Media"/>
    <s v="Incremental"/>
    <m/>
    <m/>
    <s v="liftoff"/>
    <s v="Liftoff"/>
    <x v="12"/>
    <s v=" DTC"/>
    <d v="2021-05-03T00:00:00"/>
    <x v="1"/>
    <s v="Post"/>
    <n v="0"/>
  </r>
  <r>
    <s v="Media"/>
    <s v="Incremental"/>
    <m/>
    <m/>
    <s v="liftoff"/>
    <s v="Liftoff"/>
    <x v="12"/>
    <s v=" DTC"/>
    <d v="2021-05-04T00:00:00"/>
    <x v="1"/>
    <s v="Post"/>
    <n v="0"/>
  </r>
  <r>
    <s v="Media"/>
    <s v="Incremental"/>
    <m/>
    <m/>
    <s v="liftoff"/>
    <s v="Liftoff"/>
    <x v="12"/>
    <s v=" DTC"/>
    <d v="2021-05-05T00:00:00"/>
    <x v="1"/>
    <s v="Post"/>
    <n v="0"/>
  </r>
  <r>
    <s v="Media"/>
    <s v="Incremental"/>
    <m/>
    <m/>
    <s v="liftoff"/>
    <s v="Liftoff"/>
    <x v="12"/>
    <s v=" DTC"/>
    <d v="2021-05-06T00:00:00"/>
    <x v="1"/>
    <s v="Post"/>
    <n v="0"/>
  </r>
  <r>
    <s v="Media"/>
    <s v="Incremental"/>
    <m/>
    <m/>
    <s v="liftoff"/>
    <s v="Liftoff"/>
    <x v="12"/>
    <s v=" DTC"/>
    <d v="2021-05-07T00:00:00"/>
    <x v="1"/>
    <s v="Post"/>
    <n v="0"/>
  </r>
  <r>
    <s v="Media"/>
    <s v="Incremental"/>
    <m/>
    <m/>
    <s v="liftoff"/>
    <s v="Liftoff"/>
    <x v="12"/>
    <s v=" DTC"/>
    <d v="2021-05-08T00:00:00"/>
    <x v="1"/>
    <s v="Post"/>
    <n v="0"/>
  </r>
  <r>
    <s v="Media"/>
    <s v="Incremental"/>
    <m/>
    <m/>
    <s v="liftoff"/>
    <s v="Liftoff"/>
    <x v="12"/>
    <s v=" DTC"/>
    <d v="2021-05-09T00:00:00"/>
    <x v="1"/>
    <s v="Post"/>
    <n v="0"/>
  </r>
  <r>
    <s v="Media"/>
    <s v="Incremental"/>
    <m/>
    <m/>
    <s v="liftoff"/>
    <s v="Liftoff"/>
    <x v="12"/>
    <s v=" DTC"/>
    <d v="2021-05-10T00:00:00"/>
    <x v="1"/>
    <s v="Post"/>
    <n v="0"/>
  </r>
  <r>
    <s v="Media"/>
    <s v="Incremental"/>
    <m/>
    <m/>
    <s v="liftoff"/>
    <s v="Liftoff"/>
    <x v="12"/>
    <s v=" DTC"/>
    <d v="2021-05-11T00:00:00"/>
    <x v="1"/>
    <s v="Post"/>
    <n v="0"/>
  </r>
  <r>
    <s v="Media"/>
    <s v="Incremental"/>
    <m/>
    <m/>
    <s v="liftoff"/>
    <s v="Liftoff"/>
    <x v="12"/>
    <s v=" DTC"/>
    <d v="2021-05-12T00:00:00"/>
    <x v="1"/>
    <s v="Post"/>
    <n v="0"/>
  </r>
  <r>
    <s v="Media"/>
    <s v="Incremental"/>
    <m/>
    <m/>
    <s v="liftoff"/>
    <s v="Liftoff"/>
    <x v="12"/>
    <s v=" DTC"/>
    <d v="2021-05-13T00:00:00"/>
    <x v="1"/>
    <s v="Post"/>
    <n v="0"/>
  </r>
  <r>
    <s v="Media"/>
    <s v="Incremental"/>
    <m/>
    <m/>
    <s v="liftoff"/>
    <s v="Liftoff"/>
    <x v="12"/>
    <s v=" DTC"/>
    <d v="2021-05-14T00:00:00"/>
    <x v="1"/>
    <s v="Post"/>
    <n v="0"/>
  </r>
  <r>
    <s v="Media"/>
    <s v="Incremental"/>
    <m/>
    <m/>
    <s v="liftoff"/>
    <s v="Liftoff"/>
    <x v="12"/>
    <s v=" DTC"/>
    <d v="2021-05-15T00:00:00"/>
    <x v="1"/>
    <s v="Post"/>
    <n v="0"/>
  </r>
  <r>
    <s v="Media"/>
    <s v="Incremental"/>
    <m/>
    <m/>
    <s v="liftoff"/>
    <s v="Liftoff"/>
    <x v="12"/>
    <s v=" DTC"/>
    <d v="2021-05-16T00:00:00"/>
    <x v="1"/>
    <s v="Post"/>
    <n v="0"/>
  </r>
  <r>
    <s v="Media"/>
    <s v="Incremental"/>
    <m/>
    <m/>
    <s v="liftoff"/>
    <s v="Liftoff"/>
    <x v="12"/>
    <s v=" DTC"/>
    <d v="2021-05-17T00:00:00"/>
    <x v="1"/>
    <s v="Post"/>
    <n v="0"/>
  </r>
  <r>
    <s v="Media"/>
    <s v="Incremental"/>
    <m/>
    <m/>
    <s v="liftoff"/>
    <s v="Liftoff"/>
    <x v="12"/>
    <s v=" DTC"/>
    <d v="2021-05-18T00:00:00"/>
    <x v="1"/>
    <s v="Post"/>
    <n v="0"/>
  </r>
  <r>
    <s v="Media"/>
    <s v="Incremental"/>
    <m/>
    <m/>
    <s v="liftoff"/>
    <s v="Liftoff"/>
    <x v="12"/>
    <s v=" DTC"/>
    <d v="2021-05-19T00:00:00"/>
    <x v="1"/>
    <s v="Post"/>
    <n v="0"/>
  </r>
  <r>
    <s v="Media"/>
    <s v="Incremental"/>
    <m/>
    <m/>
    <s v="liftoff"/>
    <s v="Liftoff"/>
    <x v="12"/>
    <s v=" DTC"/>
    <d v="2021-05-20T00:00:00"/>
    <x v="1"/>
    <s v="Post"/>
    <n v="0"/>
  </r>
  <r>
    <s v="Media"/>
    <s v="Incremental"/>
    <m/>
    <m/>
    <s v="liftoff"/>
    <s v="Liftoff"/>
    <x v="12"/>
    <s v=" DTC"/>
    <d v="2021-05-21T00:00:00"/>
    <x v="1"/>
    <s v="Post"/>
    <n v="0"/>
  </r>
  <r>
    <s v="Media"/>
    <s v="Incremental"/>
    <m/>
    <m/>
    <s v="liftoff"/>
    <s v="Liftoff"/>
    <x v="12"/>
    <s v=" DTC"/>
    <d v="2021-05-22T00:00:00"/>
    <x v="1"/>
    <s v="Post"/>
    <n v="0"/>
  </r>
  <r>
    <s v="Media"/>
    <s v="Incremental"/>
    <m/>
    <m/>
    <s v="liftoff"/>
    <s v="Liftoff"/>
    <x v="12"/>
    <s v=" DTC"/>
    <d v="2021-05-23T00:00:00"/>
    <x v="1"/>
    <s v="Post"/>
    <n v="0"/>
  </r>
  <r>
    <s v="Media"/>
    <s v="Incremental"/>
    <m/>
    <m/>
    <s v="liftoff"/>
    <s v="Liftoff"/>
    <x v="12"/>
    <s v=" DTC"/>
    <d v="2021-05-24T00:00:00"/>
    <x v="1"/>
    <s v="Post"/>
    <n v="0"/>
  </r>
  <r>
    <s v="Media"/>
    <s v="Incremental"/>
    <m/>
    <m/>
    <s v="liftoff"/>
    <s v="Liftoff"/>
    <x v="12"/>
    <s v=" DTC"/>
    <d v="2021-05-25T00:00:00"/>
    <x v="1"/>
    <s v="Post"/>
    <n v="0"/>
  </r>
  <r>
    <s v="Media"/>
    <s v="Incremental"/>
    <m/>
    <m/>
    <s v="liftoff"/>
    <s v="Liftoff"/>
    <x v="12"/>
    <s v=" DTC"/>
    <d v="2021-05-26T00:00:00"/>
    <x v="1"/>
    <s v="Post"/>
    <n v="0"/>
  </r>
  <r>
    <s v="Media"/>
    <s v="Incremental"/>
    <m/>
    <m/>
    <s v="liftoff"/>
    <s v="Liftoff"/>
    <x v="12"/>
    <s v=" DTC"/>
    <d v="2021-05-27T00:00:00"/>
    <x v="1"/>
    <s v="Post"/>
    <n v="0"/>
  </r>
  <r>
    <s v="Media"/>
    <s v="Incremental"/>
    <m/>
    <m/>
    <s v="liftoff"/>
    <s v="Liftoff"/>
    <x v="12"/>
    <s v=" DTC"/>
    <d v="2021-05-28T00:00:00"/>
    <x v="1"/>
    <s v="Post"/>
    <n v="0"/>
  </r>
  <r>
    <s v="Media"/>
    <s v="Incremental"/>
    <m/>
    <m/>
    <s v="liftoff"/>
    <s v="Liftoff"/>
    <x v="12"/>
    <s v=" DTC"/>
    <d v="2021-05-29T00:00:00"/>
    <x v="1"/>
    <s v="Post"/>
    <n v="0"/>
  </r>
  <r>
    <s v="Media"/>
    <s v="Incremental"/>
    <m/>
    <m/>
    <s v="liftoff"/>
    <s v="Liftoff"/>
    <x v="12"/>
    <s v=" DTC"/>
    <d v="2021-05-30T00:00:00"/>
    <x v="1"/>
    <s v="Post"/>
    <n v="0"/>
  </r>
  <r>
    <s v="Media"/>
    <s v="Incremental"/>
    <m/>
    <m/>
    <s v="liftoff"/>
    <s v="Liftoff"/>
    <x v="12"/>
    <s v=" DTC"/>
    <d v="2021-05-31T00:00:00"/>
    <x v="1"/>
    <s v="Post"/>
    <n v="0"/>
  </r>
  <r>
    <s v="Media"/>
    <s v="Incremental"/>
    <m/>
    <m/>
    <s v="liftoff"/>
    <s v="Liftoff"/>
    <x v="12"/>
    <s v=" DTC"/>
    <d v="2021-06-01T00:00:00"/>
    <x v="1"/>
    <s v="Post"/>
    <n v="0"/>
  </r>
  <r>
    <s v="Media"/>
    <s v="Incremental"/>
    <m/>
    <m/>
    <s v="liftoff"/>
    <s v="Liftoff"/>
    <x v="12"/>
    <s v=" DTC"/>
    <d v="2021-06-02T00:00:00"/>
    <x v="1"/>
    <s v="Post"/>
    <n v="0"/>
  </r>
  <r>
    <s v="Media"/>
    <s v="Incremental"/>
    <m/>
    <m/>
    <s v="liftoff"/>
    <s v="Liftoff"/>
    <x v="12"/>
    <s v=" DTC"/>
    <d v="2021-06-03T00:00:00"/>
    <x v="1"/>
    <s v="Post"/>
    <n v="0"/>
  </r>
  <r>
    <s v="Media"/>
    <s v="Incremental"/>
    <m/>
    <m/>
    <s v="liftoff"/>
    <s v="Liftoff"/>
    <x v="12"/>
    <s v=" DTC"/>
    <d v="2021-06-04T00:00:00"/>
    <x v="1"/>
    <s v="Post"/>
    <n v="0"/>
  </r>
  <r>
    <s v="Media"/>
    <s v="Incremental"/>
    <m/>
    <m/>
    <s v="liftoff"/>
    <s v="Liftoff"/>
    <x v="12"/>
    <s v=" DTC"/>
    <d v="2021-06-05T00:00:00"/>
    <x v="1"/>
    <s v="Post"/>
    <n v="0"/>
  </r>
  <r>
    <s v="Media"/>
    <s v="Incremental"/>
    <m/>
    <m/>
    <s v="liftoff"/>
    <s v="Liftoff"/>
    <x v="12"/>
    <s v=" DTC"/>
    <d v="2021-06-06T00:00:00"/>
    <x v="1"/>
    <s v="Post"/>
    <n v="0"/>
  </r>
  <r>
    <s v="Media"/>
    <s v="Incremental"/>
    <m/>
    <m/>
    <s v="liftoff"/>
    <s v="Liftoff"/>
    <x v="12"/>
    <s v=" DTC"/>
    <d v="2021-06-07T00:00:00"/>
    <x v="1"/>
    <s v="Post"/>
    <n v="0"/>
  </r>
  <r>
    <s v="Media"/>
    <s v="Incremental"/>
    <m/>
    <m/>
    <s v="liftoff"/>
    <s v="Liftoff"/>
    <x v="12"/>
    <s v=" DTC"/>
    <d v="2021-06-08T00:00:00"/>
    <x v="1"/>
    <s v="Post"/>
    <n v="0"/>
  </r>
  <r>
    <s v="Media"/>
    <s v="Incremental"/>
    <m/>
    <m/>
    <s v="liftoff"/>
    <s v="Liftoff"/>
    <x v="12"/>
    <s v=" DTC"/>
    <d v="2021-06-09T00:00:00"/>
    <x v="1"/>
    <s v="Post"/>
    <n v="0"/>
  </r>
  <r>
    <s v="Media"/>
    <s v="Incremental"/>
    <m/>
    <m/>
    <s v="liftoff"/>
    <s v="Liftoff"/>
    <x v="12"/>
    <s v=" DTC"/>
    <d v="2021-06-10T00:00:00"/>
    <x v="1"/>
    <s v="Post"/>
    <n v="0"/>
  </r>
  <r>
    <s v="Media"/>
    <s v="Incremental"/>
    <m/>
    <m/>
    <s v="liftoff"/>
    <s v="Liftoff"/>
    <x v="12"/>
    <s v=" DTC"/>
    <d v="2021-06-11T00:00:00"/>
    <x v="1"/>
    <s v="Post"/>
    <n v="0"/>
  </r>
  <r>
    <s v="Media"/>
    <s v="Incremental"/>
    <m/>
    <m/>
    <s v="liftoff"/>
    <s v="Liftoff"/>
    <x v="12"/>
    <s v=" DTC"/>
    <d v="2021-06-12T00:00:00"/>
    <x v="1"/>
    <s v="Post"/>
    <n v="0"/>
  </r>
  <r>
    <s v="Media"/>
    <s v="Incremental"/>
    <m/>
    <m/>
    <s v="liftoff"/>
    <s v="Liftoff"/>
    <x v="12"/>
    <s v=" DTC"/>
    <d v="2021-06-13T00:00:00"/>
    <x v="1"/>
    <s v="Post"/>
    <n v="0"/>
  </r>
  <r>
    <s v="Media"/>
    <s v="Incremental"/>
    <m/>
    <m/>
    <s v="liftoff"/>
    <s v="Liftoff"/>
    <x v="12"/>
    <s v=" DTC"/>
    <d v="2021-06-14T00:00:00"/>
    <x v="1"/>
    <s v="Post"/>
    <n v="0"/>
  </r>
  <r>
    <s v="Media"/>
    <s v="Incremental"/>
    <m/>
    <m/>
    <s v="liftoff"/>
    <s v="Liftoff"/>
    <x v="12"/>
    <s v=" DTC"/>
    <d v="2021-06-15T00:00:00"/>
    <x v="1"/>
    <s v="Post"/>
    <n v="0"/>
  </r>
  <r>
    <s v="Media"/>
    <s v="Incremental"/>
    <m/>
    <m/>
    <s v="liftoff"/>
    <s v="Liftoff"/>
    <x v="12"/>
    <s v=" DTC"/>
    <d v="2021-06-16T00:00:00"/>
    <x v="1"/>
    <s v="Post"/>
    <n v="0"/>
  </r>
  <r>
    <s v="Media"/>
    <s v="Incremental"/>
    <m/>
    <m/>
    <s v="liftoff"/>
    <s v="Liftoff"/>
    <x v="12"/>
    <s v=" DTC"/>
    <d v="2021-06-17T00:00:00"/>
    <x v="1"/>
    <s v="Post"/>
    <n v="0"/>
  </r>
  <r>
    <s v="Media"/>
    <s v="Incremental"/>
    <m/>
    <m/>
    <s v="liftoff"/>
    <s v="Liftoff"/>
    <x v="12"/>
    <s v=" DTC"/>
    <d v="2021-06-18T00:00:00"/>
    <x v="1"/>
    <s v="Post"/>
    <n v="0"/>
  </r>
  <r>
    <s v="Media"/>
    <s v="Incremental"/>
    <m/>
    <m/>
    <s v="liftoff"/>
    <s v="Liftoff"/>
    <x v="12"/>
    <s v=" DTC"/>
    <d v="2021-06-19T00:00:00"/>
    <x v="1"/>
    <s v="Post"/>
    <n v="0"/>
  </r>
  <r>
    <s v="Media"/>
    <s v="Incremental"/>
    <m/>
    <m/>
    <s v="liftoff"/>
    <s v="Liftoff"/>
    <x v="12"/>
    <s v=" DTC"/>
    <d v="2021-06-20T00:00:00"/>
    <x v="1"/>
    <s v="Post"/>
    <n v="0"/>
  </r>
  <r>
    <s v="Media"/>
    <s v="Incremental"/>
    <m/>
    <m/>
    <s v="liftoff"/>
    <s v="Liftoff"/>
    <x v="12"/>
    <s v=" DTC"/>
    <d v="2021-06-21T00:00:00"/>
    <x v="1"/>
    <s v="Post"/>
    <n v="0"/>
  </r>
  <r>
    <s v="Media"/>
    <s v="Incremental"/>
    <m/>
    <m/>
    <s v="liftoff"/>
    <s v="Liftoff"/>
    <x v="12"/>
    <s v=" DTC"/>
    <d v="2021-06-22T00:00:00"/>
    <x v="1"/>
    <s v="Post"/>
    <n v="0"/>
  </r>
  <r>
    <s v="Media"/>
    <s v="Incremental"/>
    <m/>
    <m/>
    <s v="liftoff"/>
    <s v="Liftoff"/>
    <x v="12"/>
    <s v=" DTC"/>
    <d v="2021-06-23T00:00:00"/>
    <x v="1"/>
    <n v="0"/>
    <n v="0"/>
  </r>
  <r>
    <s v="Media"/>
    <s v="Incremental"/>
    <m/>
    <m/>
    <s v="liftoff"/>
    <s v="Liftoff"/>
    <x v="12"/>
    <s v=" DTC"/>
    <d v="2021-06-24T00:00:00"/>
    <x v="1"/>
    <n v="0"/>
    <n v="0"/>
  </r>
  <r>
    <s v="Media"/>
    <s v="Incremental"/>
    <m/>
    <m/>
    <s v="liftoff"/>
    <s v="Liftoff"/>
    <x v="12"/>
    <s v=" DTC"/>
    <d v="2021-06-25T00:00:00"/>
    <x v="1"/>
    <n v="0"/>
    <n v="0"/>
  </r>
  <r>
    <s v="Media"/>
    <s v="Incremental"/>
    <m/>
    <m/>
    <s v="liftoff"/>
    <s v="Liftoff"/>
    <x v="12"/>
    <s v=" DTC"/>
    <d v="2021-06-26T00:00:00"/>
    <x v="1"/>
    <n v="0"/>
    <n v="0"/>
  </r>
  <r>
    <s v="Media"/>
    <s v="Incremental"/>
    <m/>
    <m/>
    <s v="liftoff"/>
    <s v="Liftoff"/>
    <x v="12"/>
    <s v=" DTC"/>
    <d v="2021-06-27T00:00:00"/>
    <x v="1"/>
    <n v="0"/>
    <n v="0"/>
  </r>
  <r>
    <s v="Media"/>
    <s v="Incremental"/>
    <m/>
    <m/>
    <s v="liftoff"/>
    <s v="Liftoff"/>
    <x v="12"/>
    <s v=" DTC"/>
    <d v="2021-06-28T00:00:00"/>
    <x v="1"/>
    <n v="0"/>
    <n v="0"/>
  </r>
  <r>
    <s v="Media"/>
    <s v="Incremental"/>
    <m/>
    <m/>
    <s v="liftoff"/>
    <s v="Liftoff"/>
    <x v="12"/>
    <s v=" DTC"/>
    <d v="2021-06-29T00:00:00"/>
    <x v="1"/>
    <n v="0"/>
    <n v="0"/>
  </r>
  <r>
    <s v="Media"/>
    <s v="Incremental"/>
    <m/>
    <m/>
    <s v="liftoff"/>
    <s v="Liftoff"/>
    <x v="12"/>
    <s v=" DTC"/>
    <d v="2021-06-30T00:00:00"/>
    <x v="1"/>
    <n v="0"/>
    <n v="0"/>
  </r>
  <r>
    <s v="Media"/>
    <s v="Incremental"/>
    <m/>
    <m/>
    <s v="liftoff"/>
    <s v="Liftoff"/>
    <x v="12"/>
    <s v=" DTC"/>
    <d v="2021-07-01T00:00:00"/>
    <x v="1"/>
    <n v="0"/>
    <n v="0"/>
  </r>
  <r>
    <s v="Media"/>
    <s v="Incremental"/>
    <m/>
    <m/>
    <s v="liftoff"/>
    <s v="Liftoff"/>
    <x v="12"/>
    <s v=" DTC"/>
    <d v="2021-07-02T00:00:00"/>
    <x v="1"/>
    <n v="0"/>
    <n v="0"/>
  </r>
  <r>
    <s v="Media"/>
    <s v="Incremental"/>
    <m/>
    <m/>
    <s v="liftoff"/>
    <s v="Liftoff"/>
    <x v="12"/>
    <s v=" DTC"/>
    <d v="2021-07-03T00:00:00"/>
    <x v="1"/>
    <n v="0"/>
    <n v="0"/>
  </r>
  <r>
    <s v="Media"/>
    <s v="Incremental"/>
    <m/>
    <m/>
    <s v="liftoff"/>
    <s v="Liftoff"/>
    <x v="12"/>
    <s v=" DTC"/>
    <d v="2021-07-04T00:00:00"/>
    <x v="1"/>
    <n v="0"/>
    <n v="0"/>
  </r>
  <r>
    <s v="Media"/>
    <s v="Incremental"/>
    <m/>
    <m/>
    <s v="liftoff"/>
    <s v="Liftoff"/>
    <x v="12"/>
    <s v=" DTC"/>
    <d v="2021-07-05T00:00:00"/>
    <x v="1"/>
    <n v="0"/>
    <n v="0"/>
  </r>
  <r>
    <s v="Media"/>
    <s v="Incremental"/>
    <m/>
    <m/>
    <s v="liftoff"/>
    <s v="Liftoff"/>
    <x v="12"/>
    <s v=" DTC"/>
    <d v="2021-07-06T00:00:00"/>
    <x v="1"/>
    <n v="0"/>
    <n v="0"/>
  </r>
  <r>
    <s v="Media"/>
    <s v="Incremental"/>
    <m/>
    <m/>
    <s v="liftoff"/>
    <s v="Liftoff"/>
    <x v="12"/>
    <s v=" DTC"/>
    <d v="2021-07-07T00:00:00"/>
    <x v="1"/>
    <n v="0"/>
    <n v="0"/>
  </r>
  <r>
    <s v="Media"/>
    <s v="Incremental"/>
    <m/>
    <m/>
    <s v="liftoff"/>
    <s v="Liftoff"/>
    <x v="12"/>
    <s v=" DTC"/>
    <d v="2021-07-08T00:00:00"/>
    <x v="1"/>
    <n v="0"/>
    <n v="0"/>
  </r>
  <r>
    <s v="Media"/>
    <s v="Incremental"/>
    <m/>
    <m/>
    <s v="liftoff"/>
    <s v="Liftoff"/>
    <x v="12"/>
    <s v=" DTC"/>
    <d v="2021-07-09T00:00:00"/>
    <x v="1"/>
    <n v="0"/>
    <n v="0"/>
  </r>
  <r>
    <s v="Media"/>
    <s v="Incremental"/>
    <m/>
    <m/>
    <s v="liftoff"/>
    <s v="Liftoff"/>
    <x v="12"/>
    <s v=" DTC"/>
    <d v="2021-07-10T00:00:00"/>
    <x v="1"/>
    <n v="0"/>
    <n v="0"/>
  </r>
  <r>
    <s v="Media"/>
    <s v="Incremental"/>
    <m/>
    <m/>
    <s v="liftoff"/>
    <s v="Liftoff"/>
    <x v="12"/>
    <s v=" DTC"/>
    <d v="2021-07-11T00:00:00"/>
    <x v="1"/>
    <n v="0"/>
    <n v="0"/>
  </r>
  <r>
    <s v="Media"/>
    <s v="Incremental"/>
    <m/>
    <m/>
    <s v="liftoff"/>
    <s v="Liftoff"/>
    <x v="12"/>
    <s v=" DTC"/>
    <d v="2021-07-12T00:00:00"/>
    <x v="1"/>
    <n v="0"/>
    <n v="0"/>
  </r>
  <r>
    <s v="Media"/>
    <s v="Incremental"/>
    <m/>
    <m/>
    <s v="liftoff"/>
    <s v="Liftoff"/>
    <x v="12"/>
    <s v=" DTC"/>
    <d v="2021-07-13T00:00:00"/>
    <x v="1"/>
    <n v="0"/>
    <n v="0"/>
  </r>
  <r>
    <s v="Media"/>
    <s v="Incremental"/>
    <m/>
    <m/>
    <s v="liftoff"/>
    <s v="Liftoff"/>
    <x v="12"/>
    <s v=" DTC"/>
    <d v="2021-07-14T00:00:00"/>
    <x v="1"/>
    <n v="0"/>
    <n v="0"/>
  </r>
  <r>
    <s v="Media"/>
    <s v="Incremental"/>
    <m/>
    <m/>
    <s v="liftoff"/>
    <s v="Liftoff"/>
    <x v="12"/>
    <s v=" DTC"/>
    <d v="2021-07-15T00:00:00"/>
    <x v="1"/>
    <n v="0"/>
    <n v="0"/>
  </r>
  <r>
    <s v="Media"/>
    <s v="Incremental"/>
    <m/>
    <m/>
    <s v="liftoff"/>
    <s v="Liftoff"/>
    <x v="12"/>
    <s v=" DTC"/>
    <d v="2021-07-16T00:00:00"/>
    <x v="1"/>
    <n v="0"/>
    <n v="0"/>
  </r>
  <r>
    <s v="Media"/>
    <s v="Incremental"/>
    <m/>
    <m/>
    <s v="liftoff"/>
    <s v="Liftoff"/>
    <x v="12"/>
    <s v=" DTC"/>
    <d v="2021-07-17T00:00:00"/>
    <x v="1"/>
    <n v="0"/>
    <n v="0"/>
  </r>
  <r>
    <s v="Media"/>
    <s v="Incremental"/>
    <m/>
    <m/>
    <s v="liftoff"/>
    <s v="Liftoff"/>
    <x v="12"/>
    <s v=" DTC"/>
    <d v="2021-07-18T00:00:00"/>
    <x v="1"/>
    <n v="0"/>
    <n v="0"/>
  </r>
  <r>
    <s v="Media"/>
    <s v="Incremental"/>
    <m/>
    <m/>
    <s v="liftoff"/>
    <s v="Liftoff"/>
    <x v="12"/>
    <s v=" DTC"/>
    <d v="2021-07-19T00:00:00"/>
    <x v="1"/>
    <n v="0"/>
    <n v="0"/>
  </r>
  <r>
    <s v="Media"/>
    <s v="Incremental"/>
    <m/>
    <m/>
    <s v="liftoff"/>
    <s v="Liftoff"/>
    <x v="12"/>
    <s v=" DTC"/>
    <d v="2021-07-20T00:00:00"/>
    <x v="1"/>
    <n v="0"/>
    <n v="0"/>
  </r>
  <r>
    <s v="Media"/>
    <s v="Incremental"/>
    <m/>
    <m/>
    <s v="liftoff"/>
    <s v="Liftoff"/>
    <x v="12"/>
    <s v=" DTC"/>
    <d v="2021-07-21T00:00:00"/>
    <x v="1"/>
    <n v="0"/>
    <n v="0"/>
  </r>
  <r>
    <s v="Media"/>
    <s v="Incremental"/>
    <m/>
    <m/>
    <s v="liftoff"/>
    <s v="Liftoff"/>
    <x v="12"/>
    <s v=" DTC"/>
    <d v="2021-07-22T00:00:00"/>
    <x v="1"/>
    <n v="0"/>
    <n v="0"/>
  </r>
  <r>
    <s v="Media"/>
    <s v="Incremental"/>
    <m/>
    <m/>
    <s v="liftoff"/>
    <s v="Liftoff"/>
    <x v="12"/>
    <s v=" DTC"/>
    <d v="2021-07-23T00:00:00"/>
    <x v="1"/>
    <n v="0"/>
    <n v="0"/>
  </r>
  <r>
    <s v="Media"/>
    <s v="Incremental"/>
    <m/>
    <m/>
    <s v="liftoff"/>
    <s v="Liftoff"/>
    <x v="12"/>
    <s v=" DTC"/>
    <d v="2021-07-24T00:00:00"/>
    <x v="1"/>
    <n v="0"/>
    <n v="0"/>
  </r>
  <r>
    <s v="Media"/>
    <s v="Incremental"/>
    <m/>
    <m/>
    <s v="liftoff"/>
    <s v="Liftoff"/>
    <x v="12"/>
    <s v=" DTC"/>
    <d v="2021-07-25T00:00:00"/>
    <x v="1"/>
    <n v="0"/>
    <n v="0"/>
  </r>
  <r>
    <s v="Media"/>
    <s v="Incremental"/>
    <m/>
    <m/>
    <s v="liftoff"/>
    <s v="Liftoff"/>
    <x v="12"/>
    <s v=" DTC"/>
    <d v="2021-07-26T00:00:00"/>
    <x v="1"/>
    <n v="0"/>
    <n v="0"/>
  </r>
  <r>
    <s v="Media"/>
    <s v="Incremental"/>
    <m/>
    <m/>
    <s v="liftoff"/>
    <s v="Liftoff"/>
    <x v="12"/>
    <s v=" DTC"/>
    <d v="2021-07-27T00:00:00"/>
    <x v="1"/>
    <n v="0"/>
    <n v="0"/>
  </r>
  <r>
    <s v="Media"/>
    <s v="Incremental"/>
    <m/>
    <m/>
    <s v="liftoff"/>
    <s v="Liftoff"/>
    <x v="12"/>
    <s v=" DTC"/>
    <d v="2021-07-28T00:00:00"/>
    <x v="1"/>
    <n v="0"/>
    <n v="1.42E-5"/>
  </r>
  <r>
    <s v="Media"/>
    <s v="Incremental"/>
    <m/>
    <m/>
    <s v="liftoff"/>
    <s v="Liftoff"/>
    <x v="12"/>
    <s v=" DTC"/>
    <d v="2021-07-29T00:00:00"/>
    <x v="1"/>
    <n v="0"/>
    <n v="8.3759999999999998E-4"/>
  </r>
  <r>
    <s v="Media"/>
    <s v="Incremental"/>
    <m/>
    <m/>
    <s v="liftoff"/>
    <s v="Liftoff"/>
    <x v="12"/>
    <s v=" DTC"/>
    <d v="2021-07-30T00:00:00"/>
    <x v="1"/>
    <n v="0"/>
    <n v="9.4386000000000001E-3"/>
  </r>
  <r>
    <s v="Media"/>
    <s v="Incremental"/>
    <m/>
    <m/>
    <s v="liftoff"/>
    <s v="Liftoff"/>
    <x v="12"/>
    <s v=" DTC"/>
    <d v="2021-07-31T00:00:00"/>
    <x v="1"/>
    <n v="0"/>
    <n v="5.3710000000000001E-2"/>
  </r>
  <r>
    <s v="Media"/>
    <s v="Incremental"/>
    <m/>
    <m/>
    <s v="liftoff"/>
    <s v="Liftoff"/>
    <x v="12"/>
    <s v=" DTC"/>
    <d v="2021-08-01T00:00:00"/>
    <x v="1"/>
    <n v="0"/>
    <n v="0.20741019999999999"/>
  </r>
  <r>
    <s v="Media"/>
    <s v="Incremental"/>
    <m/>
    <m/>
    <s v="liftoff"/>
    <s v="Liftoff"/>
    <x v="12"/>
    <s v=" DTC"/>
    <d v="2021-08-02T00:00:00"/>
    <x v="1"/>
    <n v="0"/>
    <n v="0.62312140000000005"/>
  </r>
  <r>
    <s v="Media"/>
    <s v="Incremental"/>
    <m/>
    <m/>
    <s v="liftoff"/>
    <s v="Liftoff"/>
    <x v="12"/>
    <s v=" DTC"/>
    <d v="2021-08-03T00:00:00"/>
    <x v="1"/>
    <n v="0"/>
    <n v="1.5708179"/>
  </r>
  <r>
    <s v="Media"/>
    <s v="Incremental"/>
    <m/>
    <m/>
    <s v="liftoff"/>
    <s v="Liftoff"/>
    <x v="12"/>
    <s v=" DTC"/>
    <d v="2021-08-04T00:00:00"/>
    <x v="1"/>
    <n v="0"/>
    <n v="3.4793873999999998"/>
  </r>
  <r>
    <s v="Media"/>
    <s v="Incremental"/>
    <m/>
    <m/>
    <s v="liftoff"/>
    <s v="Liftoff"/>
    <x v="12"/>
    <s v=" DTC"/>
    <d v="2021-08-05T00:00:00"/>
    <x v="1"/>
    <n v="0"/>
    <n v="6.9778450999999997"/>
  </r>
  <r>
    <s v="Media"/>
    <s v="Incremental"/>
    <m/>
    <m/>
    <s v="liftoff"/>
    <s v="Liftoff"/>
    <x v="12"/>
    <s v=" DTC"/>
    <d v="2021-08-06T00:00:00"/>
    <x v="1"/>
    <n v="0"/>
    <n v="12.9326568"/>
  </r>
  <r>
    <s v="Media"/>
    <s v="Incremental"/>
    <m/>
    <m/>
    <s v="liftoff"/>
    <s v="Liftoff"/>
    <x v="12"/>
    <s v=" DTC"/>
    <d v="2021-08-07T00:00:00"/>
    <x v="1"/>
    <n v="0"/>
    <n v="22.477978400000001"/>
  </r>
  <r>
    <s v="Media"/>
    <s v="Incremental"/>
    <m/>
    <m/>
    <s v="liftoff"/>
    <s v="Liftoff"/>
    <x v="12"/>
    <s v=" DTC"/>
    <d v="2021-08-08T00:00:00"/>
    <x v="1"/>
    <n v="0"/>
    <n v="37.037030799999997"/>
  </r>
  <r>
    <s v="Media"/>
    <s v="Incremental"/>
    <m/>
    <m/>
    <s v="liftoff"/>
    <s v="Liftoff"/>
    <x v="12"/>
    <s v=" DTC"/>
    <d v="2021-08-09T00:00:00"/>
    <x v="1"/>
    <n v="0"/>
    <n v="58.3335984"/>
  </r>
  <r>
    <s v="Media"/>
    <s v="Incremental"/>
    <m/>
    <m/>
    <s v="liftoff"/>
    <s v="Liftoff"/>
    <x v="12"/>
    <s v=" DTC"/>
    <d v="2021-08-10T00:00:00"/>
    <x v="1"/>
    <n v="0"/>
    <n v="88.392873100000003"/>
  </r>
  <r>
    <s v="Media"/>
    <s v="Incremental"/>
    <m/>
    <m/>
    <s v="liftoff"/>
    <s v="Liftoff"/>
    <x v="12"/>
    <s v=" DTC"/>
    <d v="2021-08-11T00:00:00"/>
    <x v="1"/>
    <n v="0"/>
    <n v="129.53142740000001"/>
  </r>
  <r>
    <s v="Media"/>
    <s v="Incremental"/>
    <m/>
    <m/>
    <s v="liftoff"/>
    <s v="Liftoff"/>
    <x v="12"/>
    <s v=" DTC"/>
    <d v="2021-08-12T00:00:00"/>
    <x v="1"/>
    <n v="0"/>
    <n v="184.33686950000001"/>
  </r>
  <r>
    <s v="Media"/>
    <s v="Incremental"/>
    <m/>
    <m/>
    <s v="liftoff"/>
    <s v="Liftoff"/>
    <x v="12"/>
    <s v=" DTC"/>
    <d v="2021-08-13T00:00:00"/>
    <x v="1"/>
    <n v="0"/>
    <n v="255.63808599999999"/>
  </r>
  <r>
    <s v="Media"/>
    <s v="Incremental"/>
    <m/>
    <m/>
    <s v="liftoff"/>
    <s v="Liftoff"/>
    <x v="12"/>
    <s v=" DTC"/>
    <d v="2021-08-14T00:00:00"/>
    <x v="1"/>
    <n v="0"/>
    <n v="346.46724590000002"/>
  </r>
  <r>
    <s v="Media"/>
    <s v="Incremental"/>
    <m/>
    <m/>
    <s v="liftoff"/>
    <s v="Liftoff"/>
    <x v="12"/>
    <s v=" DTC"/>
    <d v="2021-08-15T00:00:00"/>
    <x v="1"/>
    <n v="0"/>
    <n v="460.01565670000002"/>
  </r>
  <r>
    <s v="Media"/>
    <s v="Incremental"/>
    <m/>
    <m/>
    <s v="liftoff"/>
    <s v="Liftoff"/>
    <x v="12"/>
    <s v=" DTC"/>
    <d v="2021-08-16T00:00:00"/>
    <x v="1"/>
    <n v="0"/>
    <n v="599.5857737"/>
  </r>
  <r>
    <s v="Media"/>
    <s v="Incremental"/>
    <m/>
    <m/>
    <s v="liftoff"/>
    <s v="Liftoff"/>
    <x v="12"/>
    <s v=" DTC"/>
    <d v="2021-08-17T00:00:00"/>
    <x v="1"/>
    <n v="0"/>
    <n v="768.541293"/>
  </r>
  <r>
    <s v="Media"/>
    <s v="Incremental"/>
    <m/>
    <m/>
    <s v="liftoff"/>
    <s v="Liftoff"/>
    <x v="12"/>
    <s v=" DTC"/>
    <d v="2021-08-18T00:00:00"/>
    <x v="1"/>
    <n v="0"/>
    <n v="773.43377650000002"/>
  </r>
  <r>
    <s v="Media"/>
    <s v="Incremental"/>
    <m/>
    <m/>
    <s v="liftoff"/>
    <s v="Liftoff"/>
    <x v="12"/>
    <s v=" DTC"/>
    <d v="2021-08-19T00:00:00"/>
    <x v="1"/>
    <n v="0"/>
    <n v="744.25611049999998"/>
  </r>
  <r>
    <s v="Media"/>
    <s v="Incremental"/>
    <m/>
    <m/>
    <s v="liftoff"/>
    <s v="Liftoff"/>
    <x v="12"/>
    <s v=" DTC"/>
    <d v="2021-08-20T00:00:00"/>
    <x v="1"/>
    <n v="0"/>
    <n v="763.42212319999999"/>
  </r>
  <r>
    <s v="Media"/>
    <s v="Incremental"/>
    <m/>
    <m/>
    <s v="liftoff"/>
    <s v="Liftoff"/>
    <x v="12"/>
    <s v=" DTC"/>
    <d v="2021-08-21T00:00:00"/>
    <x v="1"/>
    <n v="0"/>
    <n v="780.48945990000004"/>
  </r>
  <r>
    <s v="Media"/>
    <s v="Incremental"/>
    <m/>
    <m/>
    <s v="liftoff"/>
    <s v="Liftoff"/>
    <x v="12"/>
    <s v=" DTC"/>
    <d v="2021-08-22T00:00:00"/>
    <x v="1"/>
    <n v="0"/>
    <n v="752.52238690000001"/>
  </r>
  <r>
    <s v="Media"/>
    <s v="Incremental"/>
    <m/>
    <m/>
    <s v="liftoff"/>
    <s v="Liftoff"/>
    <x v="12"/>
    <s v=" DTC"/>
    <d v="2021-08-23T00:00:00"/>
    <x v="1"/>
    <n v="0"/>
    <n v="735.88058049999995"/>
  </r>
  <r>
    <s v="Media"/>
    <s v="Incremental"/>
    <m/>
    <m/>
    <s v="liftoff"/>
    <s v="Liftoff"/>
    <x v="12"/>
    <s v=" DTC"/>
    <d v="2021-08-24T00:00:00"/>
    <x v="1"/>
    <n v="0"/>
    <n v="710.13236110000003"/>
  </r>
  <r>
    <s v="Media"/>
    <s v="Incremental"/>
    <m/>
    <m/>
    <s v="liftoff"/>
    <s v="Liftoff"/>
    <x v="12"/>
    <s v=" DTC"/>
    <d v="2021-08-25T00:00:00"/>
    <x v="1"/>
    <n v="0"/>
    <n v="711.78714019999995"/>
  </r>
  <r>
    <s v="Media"/>
    <s v="Incremental"/>
    <m/>
    <m/>
    <s v="liftoff"/>
    <s v="Liftoff"/>
    <x v="12"/>
    <s v=" DTC"/>
    <d v="2021-08-26T00:00:00"/>
    <x v="1"/>
    <n v="0"/>
    <n v="715.32368389999999"/>
  </r>
  <r>
    <s v="Media"/>
    <s v="Incremental"/>
    <m/>
    <m/>
    <s v="liftoff"/>
    <s v="Liftoff"/>
    <x v="12"/>
    <s v=" DTC"/>
    <d v="2021-08-27T00:00:00"/>
    <x v="1"/>
    <n v="0"/>
    <n v="692.92193410000004"/>
  </r>
  <r>
    <s v="Media"/>
    <s v="Incremental"/>
    <m/>
    <m/>
    <s v="liftoff"/>
    <s v="Liftoff"/>
    <x v="12"/>
    <s v=" DTC"/>
    <d v="2021-08-28T00:00:00"/>
    <x v="1"/>
    <n v="0"/>
    <n v="688.86313159999997"/>
  </r>
  <r>
    <s v="Media"/>
    <s v="Incremental"/>
    <m/>
    <m/>
    <s v="liftoff"/>
    <s v="Liftoff"/>
    <x v="12"/>
    <s v=" DTC"/>
    <d v="2021-08-29T00:00:00"/>
    <x v="1"/>
    <n v="0"/>
    <n v="691.63216590000002"/>
  </r>
  <r>
    <s v="Media"/>
    <s v="Incremental"/>
    <m/>
    <m/>
    <s v="liftoff"/>
    <s v="Liftoff"/>
    <x v="12"/>
    <s v=" DTC"/>
    <d v="2021-08-30T00:00:00"/>
    <x v="1"/>
    <n v="0"/>
    <n v="703.98427860000004"/>
  </r>
  <r>
    <s v="Media"/>
    <s v="Incremental"/>
    <m/>
    <m/>
    <s v="liftoff"/>
    <s v="Liftoff"/>
    <x v="12"/>
    <s v=" DTC"/>
    <d v="2021-08-31T00:00:00"/>
    <x v="1"/>
    <n v="0"/>
    <n v="709.6859561"/>
  </r>
  <r>
    <s v="Media"/>
    <s v="Incremental"/>
    <m/>
    <m/>
    <s v="liftoff"/>
    <s v="Liftoff"/>
    <x v="12"/>
    <s v=" DTC"/>
    <d v="2021-09-01T00:00:00"/>
    <x v="1"/>
    <n v="0"/>
    <n v="736.13952540000003"/>
  </r>
  <r>
    <s v="Media"/>
    <s v="Incremental"/>
    <m/>
    <m/>
    <s v="liftoff"/>
    <s v="Liftoff"/>
    <x v="12"/>
    <s v=" DTC"/>
    <d v="2021-09-02T00:00:00"/>
    <x v="1"/>
    <n v="0"/>
    <n v="774.80049259999998"/>
  </r>
  <r>
    <s v="Media"/>
    <s v="Incremental"/>
    <m/>
    <m/>
    <s v="liftoff"/>
    <s v="Liftoff"/>
    <x v="12"/>
    <s v=" DTC"/>
    <d v="2021-09-03T00:00:00"/>
    <x v="1"/>
    <n v="0"/>
    <n v="781.51155240000003"/>
  </r>
  <r>
    <s v="Media"/>
    <s v="Incremental"/>
    <m/>
    <m/>
    <s v="liftoff"/>
    <s v="Liftoff"/>
    <x v="12"/>
    <s v=" DTC"/>
    <d v="2021-09-04T00:00:00"/>
    <x v="1"/>
    <n v="0"/>
    <n v="807.8843875"/>
  </r>
  <r>
    <s v="Media"/>
    <s v="Incremental"/>
    <m/>
    <m/>
    <s v="liftoff"/>
    <s v="Liftoff"/>
    <x v="12"/>
    <s v=" DTC"/>
    <d v="2021-09-05T00:00:00"/>
    <x v="1"/>
    <n v="0"/>
    <n v="832.99960120000003"/>
  </r>
  <r>
    <s v="Media"/>
    <s v="Incremental"/>
    <m/>
    <m/>
    <s v="liftoff"/>
    <s v="Liftoff"/>
    <x v="12"/>
    <s v=" DTC"/>
    <d v="2021-09-06T00:00:00"/>
    <x v="1"/>
    <n v="0"/>
    <n v="840.01686440000003"/>
  </r>
  <r>
    <s v="Media"/>
    <s v="Incremental"/>
    <m/>
    <m/>
    <s v="liftoff"/>
    <s v="Liftoff"/>
    <x v="12"/>
    <s v=" DTC"/>
    <d v="2021-09-07T00:00:00"/>
    <x v="1"/>
    <n v="0"/>
    <n v="834.35259350000001"/>
  </r>
  <r>
    <s v="Media"/>
    <s v="Incremental"/>
    <m/>
    <m/>
    <s v="liftoff"/>
    <s v="Liftoff"/>
    <x v="12"/>
    <s v=" DTC"/>
    <d v="2021-09-08T00:00:00"/>
    <x v="1"/>
    <n v="0"/>
    <n v="844.70757990000004"/>
  </r>
  <r>
    <s v="Media"/>
    <s v="Incremental"/>
    <m/>
    <m/>
    <s v="liftoff"/>
    <s v="Liftoff"/>
    <x v="12"/>
    <s v=" DTC"/>
    <d v="2021-09-09T00:00:00"/>
    <x v="1"/>
    <n v="0"/>
    <n v="812.84056910000004"/>
  </r>
  <r>
    <s v="Media"/>
    <s v="Incremental"/>
    <m/>
    <m/>
    <s v="liftoff"/>
    <s v="Liftoff"/>
    <x v="12"/>
    <s v=" DTC"/>
    <d v="2021-09-10T00:00:00"/>
    <x v="1"/>
    <n v="0"/>
    <n v="817.17437629999995"/>
  </r>
  <r>
    <s v="Media"/>
    <s v="Incremental"/>
    <m/>
    <m/>
    <s v="liftoff"/>
    <s v="Liftoff"/>
    <x v="12"/>
    <s v=" DTC"/>
    <d v="2021-09-11T00:00:00"/>
    <x v="1"/>
    <n v="0"/>
    <n v="806.37828779999995"/>
  </r>
  <r>
    <s v="Media"/>
    <s v="Incremental"/>
    <m/>
    <m/>
    <s v="liftoff"/>
    <s v="Liftoff"/>
    <x v="12"/>
    <s v=" DTC"/>
    <d v="2021-09-12T00:00:00"/>
    <x v="1"/>
    <n v="0"/>
    <n v="791.69079690000001"/>
  </r>
  <r>
    <s v="Media"/>
    <s v="Incremental"/>
    <m/>
    <m/>
    <s v="liftoff"/>
    <s v="Liftoff"/>
    <x v="12"/>
    <s v=" DTC"/>
    <d v="2021-09-13T00:00:00"/>
    <x v="1"/>
    <n v="0"/>
    <n v="772.77176840000004"/>
  </r>
  <r>
    <s v="Media"/>
    <s v="Incremental"/>
    <m/>
    <m/>
    <s v="liftoff"/>
    <s v="Liftoff"/>
    <x v="12"/>
    <s v=" DTC"/>
    <d v="2021-09-14T00:00:00"/>
    <x v="1"/>
    <n v="0"/>
    <n v="760.51404839999998"/>
  </r>
  <r>
    <s v="Media"/>
    <s v="Incremental"/>
    <m/>
    <m/>
    <s v="liftoff"/>
    <s v="Liftoff"/>
    <x v="12"/>
    <s v=" DTC"/>
    <d v="2021-09-15T00:00:00"/>
    <x v="1"/>
    <n v="0"/>
    <n v="727.48379939999995"/>
  </r>
  <r>
    <s v="Media"/>
    <s v="Incremental"/>
    <m/>
    <m/>
    <s v="liftoff"/>
    <s v="Liftoff"/>
    <x v="12"/>
    <s v=" DTC"/>
    <d v="2021-09-16T00:00:00"/>
    <x v="1"/>
    <n v="0"/>
    <n v="707.44519060000005"/>
  </r>
  <r>
    <s v="Media"/>
    <s v="Incremental"/>
    <m/>
    <m/>
    <s v="liftoff"/>
    <s v="Liftoff"/>
    <x v="12"/>
    <s v=" DTC"/>
    <d v="2021-09-17T00:00:00"/>
    <x v="1"/>
    <n v="0"/>
    <n v="654.66365410000003"/>
  </r>
  <r>
    <s v="Media"/>
    <s v="Incremental"/>
    <m/>
    <m/>
    <s v="liftoff"/>
    <s v="Liftoff"/>
    <x v="12"/>
    <s v=" DTC"/>
    <d v="2021-09-18T00:00:00"/>
    <x v="1"/>
    <n v="0"/>
    <n v="624.06070409999995"/>
  </r>
  <r>
    <s v="Media"/>
    <s v="Incremental"/>
    <m/>
    <m/>
    <s v="liftoff"/>
    <s v="Liftoff"/>
    <x v="12"/>
    <s v=" DTC"/>
    <d v="2021-09-19T00:00:00"/>
    <x v="1"/>
    <n v="0"/>
    <n v="623.8183798"/>
  </r>
  <r>
    <s v="Media"/>
    <s v="Incremental"/>
    <m/>
    <m/>
    <s v="liftoff"/>
    <s v="Liftoff"/>
    <x v="12"/>
    <s v=" DTC"/>
    <d v="2021-09-20T00:00:00"/>
    <x v="1"/>
    <n v="0"/>
    <n v="584.58553870000003"/>
  </r>
  <r>
    <s v="Media"/>
    <s v="Incremental"/>
    <m/>
    <m/>
    <s v="liftoff"/>
    <s v="Liftoff"/>
    <x v="12"/>
    <s v=" DTC"/>
    <d v="2021-09-21T00:00:00"/>
    <x v="1"/>
    <n v="0"/>
    <n v="545.95025980000003"/>
  </r>
  <r>
    <s v="Media"/>
    <s v="Incremental"/>
    <m/>
    <m/>
    <s v="liftoff"/>
    <s v="Liftoff"/>
    <x v="12"/>
    <s v=" DTC"/>
    <d v="2021-09-22T00:00:00"/>
    <x v="1"/>
    <n v="0"/>
    <n v="522.31765959999996"/>
  </r>
  <r>
    <s v="Media"/>
    <s v="Incremental"/>
    <m/>
    <m/>
    <s v="liftoff"/>
    <s v="Liftoff"/>
    <x v="12"/>
    <s v=" DTC"/>
    <d v="2021-09-23T00:00:00"/>
    <x v="1"/>
    <n v="0"/>
    <n v="483.94685349999997"/>
  </r>
  <r>
    <s v="Media"/>
    <s v="Incremental"/>
    <m/>
    <m/>
    <s v="liftoff"/>
    <s v="Liftoff"/>
    <x v="12"/>
    <s v=" DTC"/>
    <d v="2021-09-24T00:00:00"/>
    <x v="1"/>
    <n v="0"/>
    <n v="467.52967360000002"/>
  </r>
  <r>
    <s v="Media"/>
    <s v="Incremental"/>
    <m/>
    <m/>
    <s v="liftoff"/>
    <s v="Liftoff"/>
    <x v="12"/>
    <s v=" DTC"/>
    <d v="2021-09-25T00:00:00"/>
    <x v="1"/>
    <n v="0"/>
    <n v="446.86281830000001"/>
  </r>
  <r>
    <s v="Media"/>
    <s v="Incremental"/>
    <m/>
    <m/>
    <s v="liftoff"/>
    <s v="Liftoff"/>
    <x v="12"/>
    <s v=" DTC"/>
    <d v="2021-09-26T00:00:00"/>
    <x v="1"/>
    <n v="0"/>
    <n v="425.87277130000001"/>
  </r>
  <r>
    <s v="Media"/>
    <s v="Incremental"/>
    <m/>
    <m/>
    <s v="liftoff"/>
    <s v="Liftoff"/>
    <x v="12"/>
    <s v=" DTC"/>
    <d v="2021-09-27T00:00:00"/>
    <x v="1"/>
    <n v="0"/>
    <n v="409.4051991"/>
  </r>
  <r>
    <s v="Media"/>
    <s v="Incremental"/>
    <m/>
    <m/>
    <s v="liftoff"/>
    <s v="Liftoff"/>
    <x v="12"/>
    <s v=" DTC"/>
    <d v="2021-09-28T00:00:00"/>
    <x v="1"/>
    <n v="0"/>
    <n v="406.43560389999999"/>
  </r>
  <r>
    <s v="Media"/>
    <s v="Incremental"/>
    <m/>
    <m/>
    <s v="liftoff"/>
    <s v="Liftoff"/>
    <x v="12"/>
    <s v=" DTC"/>
    <d v="2021-09-29T00:00:00"/>
    <x v="1"/>
    <n v="0"/>
    <n v="412.24043080000001"/>
  </r>
  <r>
    <s v="Media"/>
    <s v="Incremental"/>
    <m/>
    <m/>
    <s v="liftoff"/>
    <s v="Liftoff"/>
    <x v="12"/>
    <s v=" DTC"/>
    <d v="2021-09-30T00:00:00"/>
    <x v="1"/>
    <n v="0"/>
    <n v="422.4276868"/>
  </r>
  <r>
    <s v="Media"/>
    <s v="Incremental"/>
    <m/>
    <m/>
    <s v="unity_Post_ios14_5"/>
    <s v="Unity"/>
    <x v="13"/>
    <s v=" DTC"/>
    <d v="2021-03-01T00:00:00"/>
    <x v="0"/>
    <s v="Pre"/>
    <n v="0"/>
  </r>
  <r>
    <s v="Media"/>
    <s v="Incremental"/>
    <m/>
    <m/>
    <s v="unity_Post_ios14_5"/>
    <s v="Unity"/>
    <x v="13"/>
    <s v=" DTC"/>
    <d v="2021-03-02T00:00:00"/>
    <x v="0"/>
    <s v="Pre"/>
    <n v="0"/>
  </r>
  <r>
    <s v="Media"/>
    <s v="Incremental"/>
    <m/>
    <m/>
    <s v="unity_Post_ios14_5"/>
    <s v="Unity"/>
    <x v="13"/>
    <s v=" DTC"/>
    <d v="2021-03-03T00:00:00"/>
    <x v="0"/>
    <s v="Pre"/>
    <n v="0"/>
  </r>
  <r>
    <s v="Media"/>
    <s v="Incremental"/>
    <m/>
    <m/>
    <s v="unity_Post_ios14_5"/>
    <s v="Unity"/>
    <x v="13"/>
    <s v=" DTC"/>
    <d v="2021-03-04T00:00:00"/>
    <x v="0"/>
    <s v="Pre"/>
    <n v="0"/>
  </r>
  <r>
    <s v="Media"/>
    <s v="Incremental"/>
    <m/>
    <m/>
    <s v="unity_Post_ios14_5"/>
    <s v="Unity"/>
    <x v="13"/>
    <s v=" DTC"/>
    <d v="2021-03-05T00:00:00"/>
    <x v="0"/>
    <s v="Pre"/>
    <n v="0"/>
  </r>
  <r>
    <s v="Media"/>
    <s v="Incremental"/>
    <m/>
    <m/>
    <s v="unity_Post_ios14_5"/>
    <s v="Unity"/>
    <x v="13"/>
    <s v=" DTC"/>
    <d v="2021-03-06T00:00:00"/>
    <x v="0"/>
    <s v="Pre"/>
    <n v="0"/>
  </r>
  <r>
    <s v="Media"/>
    <s v="Incremental"/>
    <m/>
    <m/>
    <s v="unity_Post_ios14_5"/>
    <s v="Unity"/>
    <x v="13"/>
    <s v=" DTC"/>
    <d v="2021-03-07T00:00:00"/>
    <x v="0"/>
    <s v="Pre"/>
    <n v="0"/>
  </r>
  <r>
    <s v="Media"/>
    <s v="Incremental"/>
    <m/>
    <m/>
    <s v="unity_Post_ios14_5"/>
    <s v="Unity"/>
    <x v="13"/>
    <s v=" DTC"/>
    <d v="2021-03-08T00:00:00"/>
    <x v="0"/>
    <s v="Pre"/>
    <n v="0"/>
  </r>
  <r>
    <s v="Media"/>
    <s v="Incremental"/>
    <m/>
    <m/>
    <s v="unity_Post_ios14_5"/>
    <s v="Unity"/>
    <x v="13"/>
    <s v=" DTC"/>
    <d v="2021-03-09T00:00:00"/>
    <x v="0"/>
    <s v="Pre"/>
    <n v="0"/>
  </r>
  <r>
    <s v="Media"/>
    <s v="Incremental"/>
    <m/>
    <m/>
    <s v="unity_Post_ios14_5"/>
    <s v="Unity"/>
    <x v="13"/>
    <s v=" DTC"/>
    <d v="2021-03-10T00:00:00"/>
    <x v="0"/>
    <s v="Pre"/>
    <n v="0"/>
  </r>
  <r>
    <s v="Media"/>
    <s v="Incremental"/>
    <m/>
    <m/>
    <s v="unity_Post_ios14_5"/>
    <s v="Unity"/>
    <x v="13"/>
    <s v=" DTC"/>
    <d v="2021-03-11T00:00:00"/>
    <x v="0"/>
    <s v="Pre"/>
    <n v="0"/>
  </r>
  <r>
    <s v="Media"/>
    <s v="Incremental"/>
    <m/>
    <m/>
    <s v="unity_Post_ios14_5"/>
    <s v="Unity"/>
    <x v="13"/>
    <s v=" DTC"/>
    <d v="2021-03-12T00:00:00"/>
    <x v="0"/>
    <s v="Pre"/>
    <n v="0"/>
  </r>
  <r>
    <s v="Media"/>
    <s v="Incremental"/>
    <m/>
    <m/>
    <s v="unity_Post_ios14_5"/>
    <s v="Unity"/>
    <x v="13"/>
    <s v=" DTC"/>
    <d v="2021-03-13T00:00:00"/>
    <x v="0"/>
    <s v="Pre"/>
    <n v="0"/>
  </r>
  <r>
    <s v="Media"/>
    <s v="Incremental"/>
    <m/>
    <m/>
    <s v="unity_Post_ios14_5"/>
    <s v="Unity"/>
    <x v="13"/>
    <s v=" DTC"/>
    <d v="2021-03-14T00:00:00"/>
    <x v="0"/>
    <s v="Pre"/>
    <n v="0"/>
  </r>
  <r>
    <s v="Media"/>
    <s v="Incremental"/>
    <m/>
    <m/>
    <s v="unity_Post_ios14_5"/>
    <s v="Unity"/>
    <x v="13"/>
    <s v=" DTC"/>
    <d v="2021-03-15T00:00:00"/>
    <x v="0"/>
    <s v="Pre"/>
    <n v="0"/>
  </r>
  <r>
    <s v="Media"/>
    <s v="Incremental"/>
    <m/>
    <m/>
    <s v="unity_Post_ios14_5"/>
    <s v="Unity"/>
    <x v="13"/>
    <s v=" DTC"/>
    <d v="2021-03-16T00:00:00"/>
    <x v="0"/>
    <s v="Pre"/>
    <n v="0"/>
  </r>
  <r>
    <s v="Media"/>
    <s v="Incremental"/>
    <m/>
    <m/>
    <s v="unity_Post_ios14_5"/>
    <s v="Unity"/>
    <x v="13"/>
    <s v=" DTC"/>
    <d v="2021-03-17T00:00:00"/>
    <x v="0"/>
    <s v="Pre"/>
    <n v="0"/>
  </r>
  <r>
    <s v="Media"/>
    <s v="Incremental"/>
    <m/>
    <m/>
    <s v="unity_Post_ios14_5"/>
    <s v="Unity"/>
    <x v="13"/>
    <s v=" DTC"/>
    <d v="2021-03-18T00:00:00"/>
    <x v="0"/>
    <s v="Pre"/>
    <n v="0"/>
  </r>
  <r>
    <s v="Media"/>
    <s v="Incremental"/>
    <m/>
    <m/>
    <s v="unity_Post_ios14_5"/>
    <s v="Unity"/>
    <x v="13"/>
    <s v=" DTC"/>
    <d v="2021-03-19T00:00:00"/>
    <x v="0"/>
    <s v="Pre"/>
    <n v="0"/>
  </r>
  <r>
    <s v="Media"/>
    <s v="Incremental"/>
    <m/>
    <m/>
    <s v="unity_Post_ios14_5"/>
    <s v="Unity"/>
    <x v="13"/>
    <s v=" DTC"/>
    <d v="2021-03-20T00:00:00"/>
    <x v="0"/>
    <s v="Pre"/>
    <n v="0"/>
  </r>
  <r>
    <s v="Media"/>
    <s v="Incremental"/>
    <m/>
    <m/>
    <s v="unity_Post_ios14_5"/>
    <s v="Unity"/>
    <x v="13"/>
    <s v=" DTC"/>
    <d v="2021-03-21T00:00:00"/>
    <x v="0"/>
    <s v="Pre"/>
    <n v="0"/>
  </r>
  <r>
    <s v="Media"/>
    <s v="Incremental"/>
    <m/>
    <m/>
    <s v="unity_Post_ios14_5"/>
    <s v="Unity"/>
    <x v="13"/>
    <s v=" DTC"/>
    <d v="2021-03-22T00:00:00"/>
    <x v="0"/>
    <s v="Pre"/>
    <n v="0"/>
  </r>
  <r>
    <s v="Media"/>
    <s v="Incremental"/>
    <m/>
    <m/>
    <s v="unity_Post_ios14_5"/>
    <s v="Unity"/>
    <x v="13"/>
    <s v=" DTC"/>
    <d v="2021-03-23T00:00:00"/>
    <x v="0"/>
    <s v="Pre"/>
    <n v="0"/>
  </r>
  <r>
    <s v="Media"/>
    <s v="Incremental"/>
    <m/>
    <m/>
    <s v="unity_Post_ios14_5"/>
    <s v="Unity"/>
    <x v="13"/>
    <s v=" DTC"/>
    <d v="2021-03-24T00:00:00"/>
    <x v="0"/>
    <s v="Pre"/>
    <n v="0"/>
  </r>
  <r>
    <s v="Media"/>
    <s v="Incremental"/>
    <m/>
    <m/>
    <s v="unity_Post_ios14_5"/>
    <s v="Unity"/>
    <x v="13"/>
    <s v=" DTC"/>
    <d v="2021-03-25T00:00:00"/>
    <x v="0"/>
    <s v="Pre"/>
    <n v="0"/>
  </r>
  <r>
    <s v="Media"/>
    <s v="Incremental"/>
    <m/>
    <m/>
    <s v="unity_Post_ios14_5"/>
    <s v="Unity"/>
    <x v="13"/>
    <s v=" DTC"/>
    <d v="2021-03-26T00:00:00"/>
    <x v="0"/>
    <s v="Pre"/>
    <n v="0"/>
  </r>
  <r>
    <s v="Media"/>
    <s v="Incremental"/>
    <m/>
    <m/>
    <s v="unity_Post_ios14_5"/>
    <s v="Unity"/>
    <x v="13"/>
    <s v=" DTC"/>
    <d v="2021-03-27T00:00:00"/>
    <x v="0"/>
    <s v="Pre"/>
    <n v="0"/>
  </r>
  <r>
    <s v="Media"/>
    <s v="Incremental"/>
    <m/>
    <m/>
    <s v="unity_Post_ios14_5"/>
    <s v="Unity"/>
    <x v="13"/>
    <s v=" DTC"/>
    <d v="2021-03-28T00:00:00"/>
    <x v="0"/>
    <s v="Pre"/>
    <n v="0"/>
  </r>
  <r>
    <s v="Media"/>
    <s v="Incremental"/>
    <m/>
    <m/>
    <s v="unity_Post_ios14_5"/>
    <s v="Unity"/>
    <x v="13"/>
    <s v=" DTC"/>
    <d v="2021-03-29T00:00:00"/>
    <x v="0"/>
    <s v="Pre"/>
    <n v="0"/>
  </r>
  <r>
    <s v="Media"/>
    <s v="Incremental"/>
    <m/>
    <m/>
    <s v="unity_Post_ios14_5"/>
    <s v="Unity"/>
    <x v="13"/>
    <s v=" DTC"/>
    <d v="2021-03-30T00:00:00"/>
    <x v="0"/>
    <s v="Pre"/>
    <n v="0"/>
  </r>
  <r>
    <s v="Media"/>
    <s v="Incremental"/>
    <m/>
    <m/>
    <s v="unity_Post_ios14_5"/>
    <s v="Unity"/>
    <x v="13"/>
    <s v=" DTC"/>
    <d v="2021-03-31T00:00:00"/>
    <x v="0"/>
    <s v="Pre"/>
    <n v="0"/>
  </r>
  <r>
    <s v="Media"/>
    <s v="Incremental"/>
    <m/>
    <m/>
    <s v="unity_Post_ios14_5"/>
    <s v="Unity"/>
    <x v="13"/>
    <s v=" DTC"/>
    <d v="2021-04-01T00:00:00"/>
    <x v="0"/>
    <s v="Pre"/>
    <n v="0"/>
  </r>
  <r>
    <s v="Media"/>
    <s v="Incremental"/>
    <m/>
    <m/>
    <s v="unity_Post_ios14_5"/>
    <s v="Unity"/>
    <x v="13"/>
    <s v=" DTC"/>
    <d v="2021-04-02T00:00:00"/>
    <x v="0"/>
    <s v="Pre"/>
    <n v="0"/>
  </r>
  <r>
    <s v="Media"/>
    <s v="Incremental"/>
    <m/>
    <m/>
    <s v="unity_Post_ios14_5"/>
    <s v="Unity"/>
    <x v="13"/>
    <s v=" DTC"/>
    <d v="2021-04-03T00:00:00"/>
    <x v="0"/>
    <s v="Pre"/>
    <n v="0"/>
  </r>
  <r>
    <s v="Media"/>
    <s v="Incremental"/>
    <m/>
    <m/>
    <s v="unity_Post_ios14_5"/>
    <s v="Unity"/>
    <x v="13"/>
    <s v=" DTC"/>
    <d v="2021-04-04T00:00:00"/>
    <x v="0"/>
    <s v="Pre"/>
    <n v="0"/>
  </r>
  <r>
    <s v="Media"/>
    <s v="Incremental"/>
    <m/>
    <m/>
    <s v="unity_Post_ios14_5"/>
    <s v="Unity"/>
    <x v="13"/>
    <s v=" DTC"/>
    <d v="2021-04-05T00:00:00"/>
    <x v="0"/>
    <s v="Pre"/>
    <n v="0"/>
  </r>
  <r>
    <s v="Media"/>
    <s v="Incremental"/>
    <m/>
    <m/>
    <s v="unity_Post_ios14_5"/>
    <s v="Unity"/>
    <x v="13"/>
    <s v=" DTC"/>
    <d v="2021-04-06T00:00:00"/>
    <x v="0"/>
    <s v="Pre"/>
    <n v="0"/>
  </r>
  <r>
    <s v="Media"/>
    <s v="Incremental"/>
    <m/>
    <m/>
    <s v="unity_Post_ios14_5"/>
    <s v="Unity"/>
    <x v="13"/>
    <s v=" DTC"/>
    <d v="2021-04-07T00:00:00"/>
    <x v="0"/>
    <s v="Pre"/>
    <n v="0"/>
  </r>
  <r>
    <s v="Media"/>
    <s v="Incremental"/>
    <m/>
    <m/>
    <s v="unity_Post_ios14_5"/>
    <s v="Unity"/>
    <x v="13"/>
    <s v=" DTC"/>
    <d v="2021-04-08T00:00:00"/>
    <x v="0"/>
    <s v="Pre"/>
    <n v="0"/>
  </r>
  <r>
    <s v="Media"/>
    <s v="Incremental"/>
    <m/>
    <m/>
    <s v="unity_Post_ios14_5"/>
    <s v="Unity"/>
    <x v="13"/>
    <s v=" DTC"/>
    <d v="2021-04-09T00:00:00"/>
    <x v="0"/>
    <s v="Pre"/>
    <n v="0"/>
  </r>
  <r>
    <s v="Media"/>
    <s v="Incremental"/>
    <m/>
    <m/>
    <s v="unity_Post_ios14_5"/>
    <s v="Unity"/>
    <x v="13"/>
    <s v=" DTC"/>
    <d v="2021-04-10T00:00:00"/>
    <x v="0"/>
    <s v="Pre"/>
    <n v="0"/>
  </r>
  <r>
    <s v="Media"/>
    <s v="Incremental"/>
    <m/>
    <m/>
    <s v="unity_Post_ios14_5"/>
    <s v="Unity"/>
    <x v="13"/>
    <s v=" DTC"/>
    <d v="2021-04-11T00:00:00"/>
    <x v="0"/>
    <s v="Pre"/>
    <n v="0"/>
  </r>
  <r>
    <s v="Media"/>
    <s v="Incremental"/>
    <m/>
    <m/>
    <s v="unity_Post_ios14_5"/>
    <s v="Unity"/>
    <x v="13"/>
    <s v=" DTC"/>
    <d v="2021-04-12T00:00:00"/>
    <x v="0"/>
    <s v="Pre"/>
    <n v="0"/>
  </r>
  <r>
    <s v="Media"/>
    <s v="Incremental"/>
    <m/>
    <m/>
    <s v="unity_Post_ios14_5"/>
    <s v="Unity"/>
    <x v="13"/>
    <s v=" DTC"/>
    <d v="2021-04-13T00:00:00"/>
    <x v="0"/>
    <s v="Pre"/>
    <n v="0"/>
  </r>
  <r>
    <s v="Media"/>
    <s v="Incremental"/>
    <m/>
    <m/>
    <s v="unity_Post_ios14_5"/>
    <s v="Unity"/>
    <x v="13"/>
    <s v=" DTC"/>
    <d v="2021-04-14T00:00:00"/>
    <x v="0"/>
    <s v="Pre"/>
    <n v="0"/>
  </r>
  <r>
    <s v="Media"/>
    <s v="Incremental"/>
    <m/>
    <m/>
    <s v="unity_Post_ios14_5"/>
    <s v="Unity"/>
    <x v="13"/>
    <s v=" DTC"/>
    <d v="2021-04-15T00:00:00"/>
    <x v="0"/>
    <s v="Pre"/>
    <n v="0"/>
  </r>
  <r>
    <s v="Media"/>
    <s v="Incremental"/>
    <m/>
    <m/>
    <s v="unity_Post_ios14_5"/>
    <s v="Unity"/>
    <x v="13"/>
    <s v=" DTC"/>
    <d v="2021-04-16T00:00:00"/>
    <x v="0"/>
    <s v="Pre"/>
    <n v="0"/>
  </r>
  <r>
    <s v="Media"/>
    <s v="Incremental"/>
    <m/>
    <m/>
    <s v="unity_Post_ios14_5"/>
    <s v="Unity"/>
    <x v="13"/>
    <s v=" DTC"/>
    <d v="2021-04-17T00:00:00"/>
    <x v="0"/>
    <s v="Pre"/>
    <n v="0"/>
  </r>
  <r>
    <s v="Media"/>
    <s v="Incremental"/>
    <m/>
    <m/>
    <s v="unity_Post_ios14_5"/>
    <s v="Unity"/>
    <x v="13"/>
    <s v=" DTC"/>
    <d v="2021-04-18T00:00:00"/>
    <x v="0"/>
    <s v="Pre"/>
    <n v="0"/>
  </r>
  <r>
    <s v="Media"/>
    <s v="Incremental"/>
    <m/>
    <m/>
    <s v="unity_Post_ios14_5"/>
    <s v="Unity"/>
    <x v="13"/>
    <s v=" DTC"/>
    <d v="2021-04-19T00:00:00"/>
    <x v="0"/>
    <s v="Pre"/>
    <n v="0"/>
  </r>
  <r>
    <s v="Media"/>
    <s v="Incremental"/>
    <m/>
    <m/>
    <s v="unity_Post_ios14_5"/>
    <s v="Unity"/>
    <x v="13"/>
    <s v=" DTC"/>
    <d v="2021-04-20T00:00:00"/>
    <x v="0"/>
    <s v="Pre"/>
    <n v="0"/>
  </r>
  <r>
    <s v="Media"/>
    <s v="Incremental"/>
    <m/>
    <m/>
    <s v="unity_Post_ios14_5"/>
    <s v="Unity"/>
    <x v="13"/>
    <s v=" DTC"/>
    <d v="2021-04-21T00:00:00"/>
    <x v="0"/>
    <s v="Pre"/>
    <n v="0"/>
  </r>
  <r>
    <s v="Media"/>
    <s v="Incremental"/>
    <m/>
    <m/>
    <s v="unity_Post_ios14_5"/>
    <s v="Unity"/>
    <x v="13"/>
    <s v=" DTC"/>
    <d v="2021-04-22T00:00:00"/>
    <x v="0"/>
    <s v="Pre"/>
    <n v="0"/>
  </r>
  <r>
    <s v="Media"/>
    <s v="Incremental"/>
    <m/>
    <m/>
    <s v="unity_Post_ios14_5"/>
    <s v="Unity"/>
    <x v="13"/>
    <s v=" DTC"/>
    <d v="2021-04-23T00:00:00"/>
    <x v="0"/>
    <s v="Pre"/>
    <n v="0"/>
  </r>
  <r>
    <s v="Media"/>
    <s v="Incremental"/>
    <m/>
    <m/>
    <s v="unity_Post_ios14_5"/>
    <s v="Unity"/>
    <x v="13"/>
    <s v=" DTC"/>
    <d v="2021-04-24T00:00:00"/>
    <x v="0"/>
    <s v="Pre"/>
    <n v="0"/>
  </r>
  <r>
    <s v="Media"/>
    <s v="Incremental"/>
    <m/>
    <m/>
    <s v="unity_Post_ios14_5"/>
    <s v="Unity"/>
    <x v="13"/>
    <s v=" DTC"/>
    <d v="2021-04-25T00:00:00"/>
    <x v="0"/>
    <s v="Pre"/>
    <n v="0"/>
  </r>
  <r>
    <s v="Media"/>
    <s v="Incremental"/>
    <m/>
    <m/>
    <s v="unity_Post_ios14_5"/>
    <s v="Unity"/>
    <x v="13"/>
    <s v=" DTC"/>
    <d v="2021-04-26T00:00:00"/>
    <x v="0"/>
    <s v="Pre"/>
    <n v="0"/>
  </r>
  <r>
    <s v="Media"/>
    <s v="Incremental"/>
    <m/>
    <m/>
    <s v="unity_Post_ios14_5"/>
    <s v="Unity"/>
    <x v="13"/>
    <s v=" DTC"/>
    <d v="2021-04-27T00:00:00"/>
    <x v="1"/>
    <s v="Post"/>
    <n v="75.312027299999997"/>
  </r>
  <r>
    <s v="Media"/>
    <s v="Incremental"/>
    <m/>
    <m/>
    <s v="unity_Post_ios14_5"/>
    <s v="Unity"/>
    <x v="13"/>
    <s v=" DTC"/>
    <d v="2021-04-28T00:00:00"/>
    <x v="1"/>
    <s v="Post"/>
    <n v="227.1595772"/>
  </r>
  <r>
    <s v="Media"/>
    <s v="Incremental"/>
    <m/>
    <m/>
    <s v="unity_Post_ios14_5"/>
    <s v="Unity"/>
    <x v="13"/>
    <s v=" DTC"/>
    <d v="2021-04-29T00:00:00"/>
    <x v="1"/>
    <s v="Post"/>
    <n v="436.8546073"/>
  </r>
  <r>
    <s v="Media"/>
    <s v="Incremental"/>
    <m/>
    <m/>
    <s v="unity_Post_ios14_5"/>
    <s v="Unity"/>
    <x v="13"/>
    <s v=" DTC"/>
    <d v="2021-04-30T00:00:00"/>
    <x v="1"/>
    <s v="Post"/>
    <n v="686.09282940000003"/>
  </r>
  <r>
    <s v="Media"/>
    <s v="Incremental"/>
    <m/>
    <m/>
    <s v="unity_Post_ios14_5"/>
    <s v="Unity"/>
    <x v="13"/>
    <s v=" DTC"/>
    <d v="2021-05-01T00:00:00"/>
    <x v="1"/>
    <s v="Post"/>
    <n v="964.79475420000006"/>
  </r>
  <r>
    <s v="Media"/>
    <s v="Incremental"/>
    <m/>
    <m/>
    <s v="unity_Post_ios14_5"/>
    <s v="Unity"/>
    <x v="13"/>
    <s v=" DTC"/>
    <d v="2021-05-02T00:00:00"/>
    <x v="1"/>
    <s v="Post"/>
    <n v="1276.8747178000001"/>
  </r>
  <r>
    <s v="Media"/>
    <s v="Incremental"/>
    <m/>
    <m/>
    <s v="unity_Post_ios14_5"/>
    <s v="Unity"/>
    <x v="13"/>
    <s v=" DTC"/>
    <d v="2021-05-03T00:00:00"/>
    <x v="1"/>
    <s v="Post"/>
    <n v="1621.7475391"/>
  </r>
  <r>
    <s v="Media"/>
    <s v="Incremental"/>
    <m/>
    <m/>
    <s v="unity_Post_ios14_5"/>
    <s v="Unity"/>
    <x v="13"/>
    <s v=" DTC"/>
    <d v="2021-05-04T00:00:00"/>
    <x v="1"/>
    <s v="Post"/>
    <n v="2033.5977247999999"/>
  </r>
  <r>
    <s v="Media"/>
    <s v="Incremental"/>
    <m/>
    <m/>
    <s v="unity_Post_ios14_5"/>
    <s v="Unity"/>
    <x v="13"/>
    <s v=" DTC"/>
    <d v="2021-05-05T00:00:00"/>
    <x v="1"/>
    <s v="Post"/>
    <n v="2458.4261873999999"/>
  </r>
  <r>
    <s v="Media"/>
    <s v="Incremental"/>
    <m/>
    <m/>
    <s v="unity_Post_ios14_5"/>
    <s v="Unity"/>
    <x v="13"/>
    <s v=" DTC"/>
    <d v="2021-05-06T00:00:00"/>
    <x v="1"/>
    <s v="Post"/>
    <n v="2868.4243526999999"/>
  </r>
  <r>
    <s v="Media"/>
    <s v="Incremental"/>
    <m/>
    <m/>
    <s v="unity_Post_ios14_5"/>
    <s v="Unity"/>
    <x v="13"/>
    <s v=" DTC"/>
    <d v="2021-05-07T00:00:00"/>
    <x v="1"/>
    <s v="Post"/>
    <n v="3246.9418510999999"/>
  </r>
  <r>
    <s v="Media"/>
    <s v="Incremental"/>
    <m/>
    <m/>
    <s v="unity_Post_ios14_5"/>
    <s v="Unity"/>
    <x v="13"/>
    <s v=" DTC"/>
    <d v="2021-05-08T00:00:00"/>
    <x v="1"/>
    <s v="Post"/>
    <n v="3601.2628835999999"/>
  </r>
  <r>
    <s v="Media"/>
    <s v="Incremental"/>
    <m/>
    <m/>
    <s v="unity_Post_ios14_5"/>
    <s v="Unity"/>
    <x v="13"/>
    <s v=" DTC"/>
    <d v="2021-05-09T00:00:00"/>
    <x v="1"/>
    <s v="Post"/>
    <n v="3942.7341938999998"/>
  </r>
  <r>
    <s v="Media"/>
    <s v="Incremental"/>
    <m/>
    <m/>
    <s v="unity_Post_ios14_5"/>
    <s v="Unity"/>
    <x v="13"/>
    <s v=" DTC"/>
    <d v="2021-05-10T00:00:00"/>
    <x v="1"/>
    <s v="Post"/>
    <n v="4271.5853380999997"/>
  </r>
  <r>
    <s v="Media"/>
    <s v="Incremental"/>
    <m/>
    <m/>
    <s v="unity_Post_ios14_5"/>
    <s v="Unity"/>
    <x v="13"/>
    <s v=" DTC"/>
    <d v="2021-05-11T00:00:00"/>
    <x v="1"/>
    <s v="Post"/>
    <n v="4612.2769528999997"/>
  </r>
  <r>
    <s v="Media"/>
    <s v="Incremental"/>
    <m/>
    <m/>
    <s v="unity_Post_ios14_5"/>
    <s v="Unity"/>
    <x v="13"/>
    <s v=" DTC"/>
    <d v="2021-05-12T00:00:00"/>
    <x v="1"/>
    <s v="Post"/>
    <n v="4977.8215553999999"/>
  </r>
  <r>
    <s v="Media"/>
    <s v="Incremental"/>
    <m/>
    <m/>
    <s v="unity_Post_ios14_5"/>
    <s v="Unity"/>
    <x v="13"/>
    <s v=" DTC"/>
    <d v="2021-05-13T00:00:00"/>
    <x v="1"/>
    <s v="Post"/>
    <n v="5347.9891465000001"/>
  </r>
  <r>
    <s v="Media"/>
    <s v="Incremental"/>
    <m/>
    <m/>
    <s v="unity_Post_ios14_5"/>
    <s v="Unity"/>
    <x v="13"/>
    <s v=" DTC"/>
    <d v="2021-05-14T00:00:00"/>
    <x v="1"/>
    <s v="Post"/>
    <n v="5731.6697955999998"/>
  </r>
  <r>
    <s v="Media"/>
    <s v="Incremental"/>
    <m/>
    <m/>
    <s v="unity_Post_ios14_5"/>
    <s v="Unity"/>
    <x v="13"/>
    <s v=" DTC"/>
    <d v="2021-05-15T00:00:00"/>
    <x v="1"/>
    <s v="Post"/>
    <n v="6143.0176289999999"/>
  </r>
  <r>
    <s v="Media"/>
    <s v="Incremental"/>
    <m/>
    <m/>
    <s v="unity_Post_ios14_5"/>
    <s v="Unity"/>
    <x v="13"/>
    <s v=" DTC"/>
    <d v="2021-05-16T00:00:00"/>
    <x v="1"/>
    <s v="Post"/>
    <n v="6582.3086923999999"/>
  </r>
  <r>
    <s v="Media"/>
    <s v="Incremental"/>
    <m/>
    <m/>
    <s v="unity_Post_ios14_5"/>
    <s v="Unity"/>
    <x v="13"/>
    <s v=" DTC"/>
    <d v="2021-05-17T00:00:00"/>
    <x v="1"/>
    <s v="Post"/>
    <n v="7068.0398451000001"/>
  </r>
  <r>
    <s v="Media"/>
    <s v="Incremental"/>
    <m/>
    <m/>
    <s v="unity_Post_ios14_5"/>
    <s v="Unity"/>
    <x v="13"/>
    <s v=" DTC"/>
    <d v="2021-05-18T00:00:00"/>
    <x v="1"/>
    <s v="Post"/>
    <n v="7331.6932456000004"/>
  </r>
  <r>
    <s v="Media"/>
    <s v="Incremental"/>
    <m/>
    <m/>
    <s v="unity_Post_ios14_5"/>
    <s v="Unity"/>
    <x v="13"/>
    <s v=" DTC"/>
    <d v="2021-05-19T00:00:00"/>
    <x v="1"/>
    <s v="Post"/>
    <n v="7517.0898459"/>
  </r>
  <r>
    <s v="Media"/>
    <s v="Incremental"/>
    <m/>
    <m/>
    <s v="unity_Post_ios14_5"/>
    <s v="Unity"/>
    <x v="13"/>
    <s v=" DTC"/>
    <d v="2021-05-20T00:00:00"/>
    <x v="1"/>
    <s v="Post"/>
    <n v="7675.8052618000002"/>
  </r>
  <r>
    <s v="Media"/>
    <s v="Incremental"/>
    <m/>
    <m/>
    <s v="unity_Post_ios14_5"/>
    <s v="Unity"/>
    <x v="13"/>
    <s v=" DTC"/>
    <d v="2021-05-21T00:00:00"/>
    <x v="1"/>
    <s v="Post"/>
    <n v="7808.3742044000001"/>
  </r>
  <r>
    <s v="Media"/>
    <s v="Incremental"/>
    <m/>
    <m/>
    <s v="unity_Post_ios14_5"/>
    <s v="Unity"/>
    <x v="13"/>
    <s v=" DTC"/>
    <d v="2021-05-22T00:00:00"/>
    <x v="1"/>
    <s v="Post"/>
    <n v="7908.3864247000001"/>
  </r>
  <r>
    <s v="Media"/>
    <s v="Incremental"/>
    <m/>
    <m/>
    <s v="unity_Post_ios14_5"/>
    <s v="Unity"/>
    <x v="13"/>
    <s v=" DTC"/>
    <d v="2021-05-23T00:00:00"/>
    <x v="1"/>
    <s v="Post"/>
    <n v="7946.3787861000001"/>
  </r>
  <r>
    <s v="Media"/>
    <s v="Incremental"/>
    <m/>
    <m/>
    <s v="unity_Post_ios14_5"/>
    <s v="Unity"/>
    <x v="13"/>
    <s v=" DTC"/>
    <d v="2021-05-24T00:00:00"/>
    <x v="1"/>
    <s v="Post"/>
    <n v="7935.8355517"/>
  </r>
  <r>
    <s v="Media"/>
    <s v="Incremental"/>
    <m/>
    <m/>
    <s v="unity_Post_ios14_5"/>
    <s v="Unity"/>
    <x v="13"/>
    <s v=" DTC"/>
    <d v="2021-05-25T00:00:00"/>
    <x v="1"/>
    <s v="Post"/>
    <n v="7798.3643709999997"/>
  </r>
  <r>
    <s v="Media"/>
    <s v="Incremental"/>
    <m/>
    <m/>
    <s v="unity_Post_ios14_5"/>
    <s v="Unity"/>
    <x v="13"/>
    <s v=" DTC"/>
    <d v="2021-05-26T00:00:00"/>
    <x v="1"/>
    <s v="Post"/>
    <n v="7770.6801292999999"/>
  </r>
  <r>
    <s v="Media"/>
    <s v="Incremental"/>
    <m/>
    <m/>
    <s v="unity_Post_ios14_5"/>
    <s v="Unity"/>
    <x v="13"/>
    <s v=" DTC"/>
    <d v="2021-05-27T00:00:00"/>
    <x v="1"/>
    <s v="Post"/>
    <n v="7774.6016025999998"/>
  </r>
  <r>
    <s v="Media"/>
    <s v="Incremental"/>
    <m/>
    <m/>
    <s v="unity_Post_ios14_5"/>
    <s v="Unity"/>
    <x v="13"/>
    <s v=" DTC"/>
    <d v="2021-05-28T00:00:00"/>
    <x v="1"/>
    <s v="Post"/>
    <n v="7788.9455728000003"/>
  </r>
  <r>
    <s v="Media"/>
    <s v="Incremental"/>
    <m/>
    <m/>
    <s v="unity_Post_ios14_5"/>
    <s v="Unity"/>
    <x v="13"/>
    <s v=" DTC"/>
    <d v="2021-05-29T00:00:00"/>
    <x v="1"/>
    <s v="Post"/>
    <n v="7769.5010806"/>
  </r>
  <r>
    <s v="Media"/>
    <s v="Incremental"/>
    <m/>
    <m/>
    <s v="unity_Post_ios14_5"/>
    <s v="Unity"/>
    <x v="13"/>
    <s v=" DTC"/>
    <d v="2021-05-30T00:00:00"/>
    <x v="1"/>
    <s v="Post"/>
    <n v="7700.7167495000003"/>
  </r>
  <r>
    <s v="Media"/>
    <s v="Incremental"/>
    <m/>
    <m/>
    <s v="unity_Post_ios14_5"/>
    <s v="Unity"/>
    <x v="13"/>
    <s v=" DTC"/>
    <d v="2021-05-31T00:00:00"/>
    <x v="1"/>
    <s v="Post"/>
    <n v="7613.0820524000001"/>
  </r>
  <r>
    <s v="Media"/>
    <s v="Incremental"/>
    <m/>
    <m/>
    <s v="unity_Post_ios14_5"/>
    <s v="Unity"/>
    <x v="13"/>
    <s v=" DTC"/>
    <d v="2021-06-01T00:00:00"/>
    <x v="1"/>
    <s v="Post"/>
    <n v="7441.6956207000003"/>
  </r>
  <r>
    <s v="Media"/>
    <s v="Incremental"/>
    <m/>
    <m/>
    <s v="unity_Post_ios14_5"/>
    <s v="Unity"/>
    <x v="13"/>
    <s v=" DTC"/>
    <d v="2021-06-02T00:00:00"/>
    <x v="1"/>
    <s v="Post"/>
    <n v="7220.9060551000002"/>
  </r>
  <r>
    <s v="Media"/>
    <s v="Incremental"/>
    <m/>
    <m/>
    <s v="unity_Post_ios14_5"/>
    <s v="Unity"/>
    <x v="13"/>
    <s v=" DTC"/>
    <d v="2021-06-03T00:00:00"/>
    <x v="1"/>
    <s v="Post"/>
    <n v="7036.8602195000003"/>
  </r>
  <r>
    <s v="Media"/>
    <s v="Incremental"/>
    <m/>
    <m/>
    <s v="unity_Post_ios14_5"/>
    <s v="Unity"/>
    <x v="13"/>
    <s v=" DTC"/>
    <d v="2021-06-04T00:00:00"/>
    <x v="1"/>
    <s v="Post"/>
    <n v="6831.3215237000004"/>
  </r>
  <r>
    <s v="Media"/>
    <s v="Incremental"/>
    <m/>
    <m/>
    <s v="unity_Post_ios14_5"/>
    <s v="Unity"/>
    <x v="13"/>
    <s v=" DTC"/>
    <d v="2021-06-05T00:00:00"/>
    <x v="1"/>
    <s v="Post"/>
    <n v="6564.6369237999997"/>
  </r>
  <r>
    <s v="Media"/>
    <s v="Incremental"/>
    <m/>
    <m/>
    <s v="unity_Post_ios14_5"/>
    <s v="Unity"/>
    <x v="13"/>
    <s v=" DTC"/>
    <d v="2021-06-06T00:00:00"/>
    <x v="1"/>
    <s v="Post"/>
    <n v="6280.5688043"/>
  </r>
  <r>
    <s v="Media"/>
    <s v="Incremental"/>
    <m/>
    <m/>
    <s v="unity_Post_ios14_5"/>
    <s v="Unity"/>
    <x v="13"/>
    <s v=" DTC"/>
    <d v="2021-06-07T00:00:00"/>
    <x v="1"/>
    <s v="Post"/>
    <n v="5923.3212643999996"/>
  </r>
  <r>
    <s v="Media"/>
    <s v="Incremental"/>
    <m/>
    <m/>
    <s v="unity_Post_ios14_5"/>
    <s v="Unity"/>
    <x v="13"/>
    <s v=" DTC"/>
    <d v="2021-06-08T00:00:00"/>
    <x v="1"/>
    <s v="Post"/>
    <n v="5711.2804397999998"/>
  </r>
  <r>
    <s v="Media"/>
    <s v="Incremental"/>
    <m/>
    <m/>
    <s v="unity_Post_ios14_5"/>
    <s v="Unity"/>
    <x v="13"/>
    <s v=" DTC"/>
    <d v="2021-06-09T00:00:00"/>
    <x v="1"/>
    <s v="Post"/>
    <n v="5564.5511737999996"/>
  </r>
  <r>
    <s v="Media"/>
    <s v="Incremental"/>
    <m/>
    <m/>
    <s v="unity_Post_ios14_5"/>
    <s v="Unity"/>
    <x v="13"/>
    <s v=" DTC"/>
    <d v="2021-06-10T00:00:00"/>
    <x v="1"/>
    <s v="Post"/>
    <n v="5466.0890226000001"/>
  </r>
  <r>
    <s v="Media"/>
    <s v="Incremental"/>
    <m/>
    <m/>
    <s v="unity_Post_ios14_5"/>
    <s v="Unity"/>
    <x v="13"/>
    <s v=" DTC"/>
    <d v="2021-06-11T00:00:00"/>
    <x v="1"/>
    <s v="Post"/>
    <n v="5410.6964122999998"/>
  </r>
  <r>
    <s v="Media"/>
    <s v="Incremental"/>
    <m/>
    <m/>
    <s v="unity_Post_ios14_5"/>
    <s v="Unity"/>
    <x v="13"/>
    <s v=" DTC"/>
    <d v="2021-06-12T00:00:00"/>
    <x v="1"/>
    <s v="Post"/>
    <n v="5358.6681138000004"/>
  </r>
  <r>
    <s v="Media"/>
    <s v="Incremental"/>
    <m/>
    <m/>
    <s v="unity_Post_ios14_5"/>
    <s v="Unity"/>
    <x v="13"/>
    <s v=" DTC"/>
    <d v="2021-06-13T00:00:00"/>
    <x v="1"/>
    <s v="Post"/>
    <n v="5311.7503643999999"/>
  </r>
  <r>
    <s v="Media"/>
    <s v="Incremental"/>
    <m/>
    <m/>
    <s v="unity_Post_ios14_5"/>
    <s v="Unity"/>
    <x v="13"/>
    <s v=" DTC"/>
    <d v="2021-06-14T00:00:00"/>
    <x v="1"/>
    <s v="Post"/>
    <n v="5294.8995942000001"/>
  </r>
  <r>
    <s v="Media"/>
    <s v="Incremental"/>
    <m/>
    <m/>
    <s v="unity_Post_ios14_5"/>
    <s v="Unity"/>
    <x v="13"/>
    <s v=" DTC"/>
    <d v="2021-06-15T00:00:00"/>
    <x v="1"/>
    <s v="Post"/>
    <n v="5279.9953888999999"/>
  </r>
  <r>
    <s v="Media"/>
    <s v="Incremental"/>
    <m/>
    <m/>
    <s v="unity_Post_ios14_5"/>
    <s v="Unity"/>
    <x v="13"/>
    <s v=" DTC"/>
    <d v="2021-06-16T00:00:00"/>
    <x v="1"/>
    <s v="Post"/>
    <n v="5245.2893721"/>
  </r>
  <r>
    <s v="Media"/>
    <s v="Incremental"/>
    <m/>
    <m/>
    <s v="unity_Post_ios14_5"/>
    <s v="Unity"/>
    <x v="13"/>
    <s v=" DTC"/>
    <d v="2021-06-17T00:00:00"/>
    <x v="1"/>
    <s v="Post"/>
    <n v="5258.1420163000003"/>
  </r>
  <r>
    <s v="Media"/>
    <s v="Incremental"/>
    <m/>
    <m/>
    <s v="unity_Post_ios14_5"/>
    <s v="Unity"/>
    <x v="13"/>
    <s v=" DTC"/>
    <d v="2021-06-18T00:00:00"/>
    <x v="1"/>
    <s v="Post"/>
    <n v="5259.2780876999996"/>
  </r>
  <r>
    <s v="Media"/>
    <s v="Incremental"/>
    <m/>
    <m/>
    <s v="unity_Post_ios14_5"/>
    <s v="Unity"/>
    <x v="13"/>
    <s v=" DTC"/>
    <d v="2021-06-19T00:00:00"/>
    <x v="1"/>
    <s v="Post"/>
    <n v="5217.1492065000002"/>
  </r>
  <r>
    <s v="Media"/>
    <s v="Incremental"/>
    <m/>
    <m/>
    <s v="unity_Post_ios14_5"/>
    <s v="Unity"/>
    <x v="13"/>
    <s v=" DTC"/>
    <d v="2021-06-20T00:00:00"/>
    <x v="1"/>
    <s v="Post"/>
    <n v="5165.4213992000005"/>
  </r>
  <r>
    <s v="Media"/>
    <s v="Incremental"/>
    <m/>
    <m/>
    <s v="unity_Post_ios14_5"/>
    <s v="Unity"/>
    <x v="13"/>
    <s v=" DTC"/>
    <d v="2021-06-21T00:00:00"/>
    <x v="1"/>
    <s v="Post"/>
    <n v="5096.6325342"/>
  </r>
  <r>
    <s v="Media"/>
    <s v="Incremental"/>
    <m/>
    <m/>
    <s v="unity_Post_ios14_5"/>
    <s v="Unity"/>
    <x v="13"/>
    <s v=" DTC"/>
    <d v="2021-06-22T00:00:00"/>
    <x v="1"/>
    <s v="Post"/>
    <n v="5030.9394697999996"/>
  </r>
  <r>
    <s v="Media"/>
    <s v="Incremental"/>
    <m/>
    <m/>
    <s v="unity_Post_ios14_5"/>
    <s v="Unity"/>
    <x v="13"/>
    <s v=" DTC"/>
    <d v="2021-06-23T00:00:00"/>
    <x v="1"/>
    <n v="0"/>
    <n v="4919.1310273999998"/>
  </r>
  <r>
    <s v="Media"/>
    <s v="Incremental"/>
    <m/>
    <m/>
    <s v="unity_Post_ios14_5"/>
    <s v="Unity"/>
    <x v="13"/>
    <s v=" DTC"/>
    <d v="2021-06-24T00:00:00"/>
    <x v="1"/>
    <n v="0"/>
    <n v="4797.7971215999996"/>
  </r>
  <r>
    <s v="Media"/>
    <s v="Incremental"/>
    <m/>
    <m/>
    <s v="unity_Post_ios14_5"/>
    <s v="Unity"/>
    <x v="13"/>
    <s v=" DTC"/>
    <d v="2021-06-25T00:00:00"/>
    <x v="1"/>
    <n v="0"/>
    <n v="4667.2722680999996"/>
  </r>
  <r>
    <s v="Media"/>
    <s v="Incremental"/>
    <m/>
    <m/>
    <s v="unity_Post_ios14_5"/>
    <s v="Unity"/>
    <x v="13"/>
    <s v=" DTC"/>
    <d v="2021-06-26T00:00:00"/>
    <x v="1"/>
    <n v="0"/>
    <n v="4604.1216805000004"/>
  </r>
  <r>
    <s v="Media"/>
    <s v="Incremental"/>
    <m/>
    <m/>
    <s v="unity_Post_ios14_5"/>
    <s v="Unity"/>
    <x v="13"/>
    <s v=" DTC"/>
    <d v="2021-06-27T00:00:00"/>
    <x v="1"/>
    <n v="0"/>
    <n v="4548.8244622000002"/>
  </r>
  <r>
    <s v="Media"/>
    <s v="Incremental"/>
    <m/>
    <m/>
    <s v="unity_Post_ios14_5"/>
    <s v="Unity"/>
    <x v="13"/>
    <s v=" DTC"/>
    <d v="2021-06-28T00:00:00"/>
    <x v="1"/>
    <n v="0"/>
    <n v="4553.5019660999997"/>
  </r>
  <r>
    <s v="Media"/>
    <s v="Incremental"/>
    <m/>
    <m/>
    <s v="unity_Post_ios14_5"/>
    <s v="Unity"/>
    <x v="13"/>
    <s v=" DTC"/>
    <d v="2021-06-29T00:00:00"/>
    <x v="1"/>
    <n v="0"/>
    <n v="4619.0442401999999"/>
  </r>
  <r>
    <s v="Media"/>
    <s v="Incremental"/>
    <m/>
    <m/>
    <s v="unity_Post_ios14_5"/>
    <s v="Unity"/>
    <x v="13"/>
    <s v=" DTC"/>
    <d v="2021-06-30T00:00:00"/>
    <x v="1"/>
    <n v="0"/>
    <n v="4718.3818165000002"/>
  </r>
  <r>
    <s v="Media"/>
    <s v="Incremental"/>
    <m/>
    <m/>
    <s v="unity_Post_ios14_5"/>
    <s v="Unity"/>
    <x v="13"/>
    <s v=" DTC"/>
    <d v="2021-07-01T00:00:00"/>
    <x v="1"/>
    <n v="0"/>
    <n v="4714.1456668000001"/>
  </r>
  <r>
    <s v="Media"/>
    <s v="Incremental"/>
    <m/>
    <m/>
    <s v="unity_Post_ios14_5"/>
    <s v="Unity"/>
    <x v="13"/>
    <s v=" DTC"/>
    <d v="2021-07-02T00:00:00"/>
    <x v="1"/>
    <n v="0"/>
    <n v="4717.8262006000004"/>
  </r>
  <r>
    <s v="Media"/>
    <s v="Incremental"/>
    <m/>
    <m/>
    <s v="unity_Post_ios14_5"/>
    <s v="Unity"/>
    <x v="13"/>
    <s v=" DTC"/>
    <d v="2021-07-03T00:00:00"/>
    <x v="1"/>
    <n v="0"/>
    <n v="4706.7611764000003"/>
  </r>
  <r>
    <s v="Media"/>
    <s v="Incremental"/>
    <m/>
    <m/>
    <s v="unity_Post_ios14_5"/>
    <s v="Unity"/>
    <x v="13"/>
    <s v=" DTC"/>
    <d v="2021-07-04T00:00:00"/>
    <x v="1"/>
    <n v="0"/>
    <n v="4692.2405246999997"/>
  </r>
  <r>
    <s v="Media"/>
    <s v="Incremental"/>
    <m/>
    <m/>
    <s v="unity_Post_ios14_5"/>
    <s v="Unity"/>
    <x v="13"/>
    <s v=" DTC"/>
    <d v="2021-07-05T00:00:00"/>
    <x v="1"/>
    <n v="0"/>
    <n v="4640.7156438000002"/>
  </r>
  <r>
    <s v="Media"/>
    <s v="Incremental"/>
    <m/>
    <m/>
    <s v="unity_Post_ios14_5"/>
    <s v="Unity"/>
    <x v="13"/>
    <s v=" DTC"/>
    <d v="2021-07-06T00:00:00"/>
    <x v="1"/>
    <n v="0"/>
    <n v="4621.4665023999996"/>
  </r>
  <r>
    <s v="Media"/>
    <s v="Incremental"/>
    <m/>
    <m/>
    <s v="unity_Post_ios14_5"/>
    <s v="Unity"/>
    <x v="13"/>
    <s v=" DTC"/>
    <d v="2021-07-07T00:00:00"/>
    <x v="1"/>
    <n v="0"/>
    <n v="4733.6690537000004"/>
  </r>
  <r>
    <s v="Media"/>
    <s v="Incremental"/>
    <m/>
    <m/>
    <s v="unity_Post_ios14_5"/>
    <s v="Unity"/>
    <x v="13"/>
    <s v=" DTC"/>
    <d v="2021-07-08T00:00:00"/>
    <x v="1"/>
    <n v="0"/>
    <n v="4974.1592995000001"/>
  </r>
  <r>
    <s v="Media"/>
    <s v="Incremental"/>
    <m/>
    <m/>
    <s v="unity_Post_ios14_5"/>
    <s v="Unity"/>
    <x v="13"/>
    <s v=" DTC"/>
    <d v="2021-07-09T00:00:00"/>
    <x v="1"/>
    <n v="0"/>
    <n v="5223.2594603999996"/>
  </r>
  <r>
    <s v="Media"/>
    <s v="Incremental"/>
    <m/>
    <m/>
    <s v="unity_Post_ios14_5"/>
    <s v="Unity"/>
    <x v="13"/>
    <s v=" DTC"/>
    <d v="2021-07-10T00:00:00"/>
    <x v="1"/>
    <n v="0"/>
    <n v="5446.3452143000004"/>
  </r>
  <r>
    <s v="Media"/>
    <s v="Incremental"/>
    <m/>
    <m/>
    <s v="unity_Post_ios14_5"/>
    <s v="Unity"/>
    <x v="13"/>
    <s v=" DTC"/>
    <d v="2021-07-11T00:00:00"/>
    <x v="1"/>
    <n v="0"/>
    <n v="5701.5477784000004"/>
  </r>
  <r>
    <s v="Media"/>
    <s v="Incremental"/>
    <m/>
    <m/>
    <s v="unity_Post_ios14_5"/>
    <s v="Unity"/>
    <x v="13"/>
    <s v=" DTC"/>
    <d v="2021-07-12T00:00:00"/>
    <x v="1"/>
    <n v="0"/>
    <n v="5911.614697"/>
  </r>
  <r>
    <s v="Media"/>
    <s v="Incremental"/>
    <m/>
    <m/>
    <s v="unity_Post_ios14_5"/>
    <s v="Unity"/>
    <x v="13"/>
    <s v=" DTC"/>
    <d v="2021-07-13T00:00:00"/>
    <x v="1"/>
    <n v="0"/>
    <n v="6065.6565504999999"/>
  </r>
  <r>
    <s v="Media"/>
    <s v="Incremental"/>
    <m/>
    <m/>
    <s v="unity_Post_ios14_5"/>
    <s v="Unity"/>
    <x v="13"/>
    <s v=" DTC"/>
    <d v="2021-07-14T00:00:00"/>
    <x v="1"/>
    <n v="0"/>
    <n v="6241.2892843"/>
  </r>
  <r>
    <s v="Media"/>
    <s v="Incremental"/>
    <m/>
    <m/>
    <s v="unity_Post_ios14_5"/>
    <s v="Unity"/>
    <x v="13"/>
    <s v=" DTC"/>
    <d v="2021-07-15T00:00:00"/>
    <x v="1"/>
    <n v="0"/>
    <n v="6400.4522573000004"/>
  </r>
  <r>
    <s v="Media"/>
    <s v="Incremental"/>
    <m/>
    <m/>
    <s v="unity_Post_ios14_5"/>
    <s v="Unity"/>
    <x v="13"/>
    <s v=" DTC"/>
    <d v="2021-07-16T00:00:00"/>
    <x v="1"/>
    <n v="0"/>
    <n v="6450.2409903999996"/>
  </r>
  <r>
    <s v="Media"/>
    <s v="Incremental"/>
    <m/>
    <m/>
    <s v="unity_Post_ios14_5"/>
    <s v="Unity"/>
    <x v="13"/>
    <s v=" DTC"/>
    <d v="2021-07-17T00:00:00"/>
    <x v="1"/>
    <n v="0"/>
    <n v="6505.1218477000002"/>
  </r>
  <r>
    <s v="Media"/>
    <s v="Incremental"/>
    <m/>
    <m/>
    <s v="unity_Post_ios14_5"/>
    <s v="Unity"/>
    <x v="13"/>
    <s v=" DTC"/>
    <d v="2021-07-18T00:00:00"/>
    <x v="1"/>
    <n v="0"/>
    <n v="6454.6986168000003"/>
  </r>
  <r>
    <s v="Media"/>
    <s v="Incremental"/>
    <m/>
    <m/>
    <s v="unity_Post_ios14_5"/>
    <s v="Unity"/>
    <x v="13"/>
    <s v=" DTC"/>
    <d v="2021-07-19T00:00:00"/>
    <x v="1"/>
    <n v="0"/>
    <n v="6326.9308246999999"/>
  </r>
  <r>
    <s v="Media"/>
    <s v="Incremental"/>
    <m/>
    <m/>
    <s v="unity_Post_ios14_5"/>
    <s v="Unity"/>
    <x v="13"/>
    <s v=" DTC"/>
    <d v="2021-07-20T00:00:00"/>
    <x v="1"/>
    <n v="0"/>
    <n v="6099.2991253"/>
  </r>
  <r>
    <s v="Media"/>
    <s v="Incremental"/>
    <m/>
    <m/>
    <s v="unity_Post_ios14_5"/>
    <s v="Unity"/>
    <x v="13"/>
    <s v=" DTC"/>
    <d v="2021-07-21T00:00:00"/>
    <x v="1"/>
    <n v="0"/>
    <n v="5893.6225329999997"/>
  </r>
  <r>
    <s v="Media"/>
    <s v="Incremental"/>
    <m/>
    <m/>
    <s v="unity_Post_ios14_5"/>
    <s v="Unity"/>
    <x v="13"/>
    <s v=" DTC"/>
    <d v="2021-07-22T00:00:00"/>
    <x v="1"/>
    <n v="0"/>
    <n v="5675.2495509999999"/>
  </r>
  <r>
    <s v="Media"/>
    <s v="Incremental"/>
    <m/>
    <m/>
    <s v="unity_Post_ios14_5"/>
    <s v="Unity"/>
    <x v="13"/>
    <s v=" DTC"/>
    <d v="2021-07-23T00:00:00"/>
    <x v="1"/>
    <n v="0"/>
    <n v="5512.6696718000003"/>
  </r>
  <r>
    <s v="Media"/>
    <s v="Incremental"/>
    <m/>
    <m/>
    <s v="unity_Post_ios14_5"/>
    <s v="Unity"/>
    <x v="13"/>
    <s v=" DTC"/>
    <d v="2021-07-24T00:00:00"/>
    <x v="1"/>
    <n v="0"/>
    <n v="5317.0999246000001"/>
  </r>
  <r>
    <s v="Media"/>
    <s v="Incremental"/>
    <m/>
    <m/>
    <s v="unity_Post_ios14_5"/>
    <s v="Unity"/>
    <x v="13"/>
    <s v=" DTC"/>
    <d v="2021-07-25T00:00:00"/>
    <x v="1"/>
    <n v="0"/>
    <n v="5107.9030032000001"/>
  </r>
  <r>
    <s v="Media"/>
    <s v="Incremental"/>
    <m/>
    <m/>
    <s v="unity_Post_ios14_5"/>
    <s v="Unity"/>
    <x v="13"/>
    <s v=" DTC"/>
    <d v="2021-07-26T00:00:00"/>
    <x v="1"/>
    <n v="0"/>
    <n v="4777.8796887999997"/>
  </r>
  <r>
    <s v="Media"/>
    <s v="Incremental"/>
    <m/>
    <m/>
    <s v="unity_Post_ios14_5"/>
    <s v="Unity"/>
    <x v="13"/>
    <s v=" DTC"/>
    <d v="2021-07-27T00:00:00"/>
    <x v="1"/>
    <n v="0"/>
    <n v="4339.4285263000002"/>
  </r>
  <r>
    <s v="Media"/>
    <s v="Incremental"/>
    <m/>
    <m/>
    <s v="unity_Post_ios14_5"/>
    <s v="Unity"/>
    <x v="13"/>
    <s v=" DTC"/>
    <d v="2021-07-28T00:00:00"/>
    <x v="1"/>
    <n v="0"/>
    <n v="3832.1966173999999"/>
  </r>
  <r>
    <s v="Media"/>
    <s v="Incremental"/>
    <m/>
    <m/>
    <s v="unity_Post_ios14_5"/>
    <s v="Unity"/>
    <x v="13"/>
    <s v=" DTC"/>
    <d v="2021-07-29T00:00:00"/>
    <x v="1"/>
    <n v="0"/>
    <n v="3397.9879630999999"/>
  </r>
  <r>
    <s v="Media"/>
    <s v="Incremental"/>
    <m/>
    <m/>
    <s v="unity_Post_ios14_5"/>
    <s v="Unity"/>
    <x v="13"/>
    <s v=" DTC"/>
    <d v="2021-07-30T00:00:00"/>
    <x v="1"/>
    <n v="0"/>
    <n v="3062.521925"/>
  </r>
  <r>
    <s v="Media"/>
    <s v="Incremental"/>
    <m/>
    <m/>
    <s v="unity_Post_ios14_5"/>
    <s v="Unity"/>
    <x v="13"/>
    <s v=" DTC"/>
    <d v="2021-07-31T00:00:00"/>
    <x v="1"/>
    <n v="0"/>
    <n v="2774.9718456000001"/>
  </r>
  <r>
    <s v="Media"/>
    <s v="Incremental"/>
    <m/>
    <m/>
    <s v="unity_Post_ios14_5"/>
    <s v="Unity"/>
    <x v="13"/>
    <s v=" DTC"/>
    <d v="2021-08-01T00:00:00"/>
    <x v="1"/>
    <n v="0"/>
    <n v="2440.8012981000002"/>
  </r>
  <r>
    <s v="Media"/>
    <s v="Incremental"/>
    <m/>
    <m/>
    <s v="unity_Post_ios14_5"/>
    <s v="Unity"/>
    <x v="13"/>
    <s v=" DTC"/>
    <d v="2021-08-02T00:00:00"/>
    <x v="1"/>
    <n v="0"/>
    <n v="2214.7458836000001"/>
  </r>
  <r>
    <s v="Media"/>
    <s v="Incremental"/>
    <m/>
    <m/>
    <s v="unity_Post_ios14_5"/>
    <s v="Unity"/>
    <x v="13"/>
    <s v=" DTC"/>
    <d v="2021-08-03T00:00:00"/>
    <x v="1"/>
    <n v="0"/>
    <n v="2012.3377754000001"/>
  </r>
  <r>
    <s v="Media"/>
    <s v="Incremental"/>
    <m/>
    <m/>
    <s v="unity_Post_ios14_5"/>
    <s v="Unity"/>
    <x v="13"/>
    <s v=" DTC"/>
    <d v="2021-08-04T00:00:00"/>
    <x v="1"/>
    <n v="0"/>
    <n v="1799.8384272000001"/>
  </r>
  <r>
    <s v="Media"/>
    <s v="Incremental"/>
    <m/>
    <m/>
    <s v="unity_Post_ios14_5"/>
    <s v="Unity"/>
    <x v="13"/>
    <s v=" DTC"/>
    <d v="2021-08-05T00:00:00"/>
    <x v="1"/>
    <n v="0"/>
    <n v="1516.1841274000001"/>
  </r>
  <r>
    <s v="Media"/>
    <s v="Incremental"/>
    <m/>
    <m/>
    <s v="unity_Post_ios14_5"/>
    <s v="Unity"/>
    <x v="13"/>
    <s v=" DTC"/>
    <d v="2021-08-06T00:00:00"/>
    <x v="1"/>
    <n v="0"/>
    <n v="1325.4958471"/>
  </r>
  <r>
    <s v="Media"/>
    <s v="Incremental"/>
    <m/>
    <m/>
    <s v="unity_Post_ios14_5"/>
    <s v="Unity"/>
    <x v="13"/>
    <s v=" DTC"/>
    <d v="2021-08-07T00:00:00"/>
    <x v="1"/>
    <n v="0"/>
    <n v="1133.8192127"/>
  </r>
  <r>
    <s v="Media"/>
    <s v="Incremental"/>
    <m/>
    <m/>
    <s v="unity_Post_ios14_5"/>
    <s v="Unity"/>
    <x v="13"/>
    <s v=" DTC"/>
    <d v="2021-08-08T00:00:00"/>
    <x v="1"/>
    <n v="0"/>
    <n v="1004.1096781"/>
  </r>
  <r>
    <s v="Media"/>
    <s v="Incremental"/>
    <m/>
    <m/>
    <s v="unity_Post_ios14_5"/>
    <s v="Unity"/>
    <x v="13"/>
    <s v=" DTC"/>
    <d v="2021-08-09T00:00:00"/>
    <x v="1"/>
    <n v="0"/>
    <n v="915.09945449999998"/>
  </r>
  <r>
    <s v="Media"/>
    <s v="Incremental"/>
    <m/>
    <m/>
    <s v="unity_Post_ios14_5"/>
    <s v="Unity"/>
    <x v="13"/>
    <s v=" DTC"/>
    <d v="2021-08-10T00:00:00"/>
    <x v="1"/>
    <n v="0"/>
    <n v="867.76895209999998"/>
  </r>
  <r>
    <s v="Media"/>
    <s v="Incremental"/>
    <m/>
    <m/>
    <s v="unity_Post_ios14_5"/>
    <s v="Unity"/>
    <x v="13"/>
    <s v=" DTC"/>
    <d v="2021-08-11T00:00:00"/>
    <x v="1"/>
    <n v="0"/>
    <n v="827.9498979"/>
  </r>
  <r>
    <s v="Media"/>
    <s v="Incremental"/>
    <m/>
    <m/>
    <s v="unity_Post_ios14_5"/>
    <s v="Unity"/>
    <x v="13"/>
    <s v=" DTC"/>
    <d v="2021-08-12T00:00:00"/>
    <x v="1"/>
    <n v="0"/>
    <n v="793.38719330000004"/>
  </r>
  <r>
    <s v="Media"/>
    <s v="Incremental"/>
    <m/>
    <m/>
    <s v="unity_Post_ios14_5"/>
    <s v="Unity"/>
    <x v="13"/>
    <s v=" DTC"/>
    <d v="2021-08-13T00:00:00"/>
    <x v="1"/>
    <n v="0"/>
    <n v="761.72705980000001"/>
  </r>
  <r>
    <s v="Media"/>
    <s v="Incremental"/>
    <m/>
    <m/>
    <s v="unity_Post_ios14_5"/>
    <s v="Unity"/>
    <x v="13"/>
    <s v=" DTC"/>
    <d v="2021-08-14T00:00:00"/>
    <x v="1"/>
    <n v="0"/>
    <n v="739.01008060000004"/>
  </r>
  <r>
    <s v="Media"/>
    <s v="Incremental"/>
    <m/>
    <m/>
    <s v="unity_Post_ios14_5"/>
    <s v="Unity"/>
    <x v="13"/>
    <s v=" DTC"/>
    <d v="2021-08-15T00:00:00"/>
    <x v="1"/>
    <n v="0"/>
    <n v="723.30781209999998"/>
  </r>
  <r>
    <s v="Media"/>
    <s v="Incremental"/>
    <m/>
    <m/>
    <s v="unity_Post_ios14_5"/>
    <s v="Unity"/>
    <x v="13"/>
    <s v=" DTC"/>
    <d v="2021-08-16T00:00:00"/>
    <x v="1"/>
    <n v="0"/>
    <n v="730.40567399999998"/>
  </r>
  <r>
    <s v="Media"/>
    <s v="Incremental"/>
    <m/>
    <m/>
    <s v="unity_Post_ios14_5"/>
    <s v="Unity"/>
    <x v="13"/>
    <s v=" DTC"/>
    <d v="2021-08-17T00:00:00"/>
    <x v="1"/>
    <n v="0"/>
    <n v="756.54624079999996"/>
  </r>
  <r>
    <s v="Media"/>
    <s v="Incremental"/>
    <m/>
    <m/>
    <s v="unity_Post_ios14_5"/>
    <s v="Unity"/>
    <x v="13"/>
    <s v=" DTC"/>
    <d v="2021-08-18T00:00:00"/>
    <x v="1"/>
    <n v="0"/>
    <n v="802.70269210000004"/>
  </r>
  <r>
    <s v="Media"/>
    <s v="Incremental"/>
    <m/>
    <m/>
    <s v="unity_Post_ios14_5"/>
    <s v="Unity"/>
    <x v="13"/>
    <s v=" DTC"/>
    <d v="2021-08-19T00:00:00"/>
    <x v="1"/>
    <n v="0"/>
    <n v="859.2624879"/>
  </r>
  <r>
    <s v="Media"/>
    <s v="Incremental"/>
    <m/>
    <m/>
    <s v="unity_Post_ios14_5"/>
    <s v="Unity"/>
    <x v="13"/>
    <s v=" DTC"/>
    <d v="2021-08-20T00:00:00"/>
    <x v="1"/>
    <n v="0"/>
    <n v="926.75590060000002"/>
  </r>
  <r>
    <s v="Media"/>
    <s v="Incremental"/>
    <m/>
    <m/>
    <s v="unity_Post_ios14_5"/>
    <s v="Unity"/>
    <x v="13"/>
    <s v=" DTC"/>
    <d v="2021-08-21T00:00:00"/>
    <x v="1"/>
    <n v="0"/>
    <n v="994.16174309999997"/>
  </r>
  <r>
    <s v="Media"/>
    <s v="Incremental"/>
    <m/>
    <m/>
    <s v="unity_Post_ios14_5"/>
    <s v="Unity"/>
    <x v="13"/>
    <s v=" DTC"/>
    <d v="2021-08-22T00:00:00"/>
    <x v="1"/>
    <n v="0"/>
    <n v="1089.9871544"/>
  </r>
  <r>
    <s v="Media"/>
    <s v="Incremental"/>
    <m/>
    <m/>
    <s v="unity_Post_ios14_5"/>
    <s v="Unity"/>
    <x v="13"/>
    <s v=" DTC"/>
    <d v="2021-08-23T00:00:00"/>
    <x v="1"/>
    <n v="0"/>
    <n v="1243.7365609000001"/>
  </r>
  <r>
    <s v="Media"/>
    <s v="Incremental"/>
    <m/>
    <m/>
    <s v="unity_Post_ios14_5"/>
    <s v="Unity"/>
    <x v="13"/>
    <s v=" DTC"/>
    <d v="2021-08-24T00:00:00"/>
    <x v="1"/>
    <n v="0"/>
    <n v="1460.333617"/>
  </r>
  <r>
    <s v="Media"/>
    <s v="Incremental"/>
    <m/>
    <m/>
    <s v="unity_Post_ios14_5"/>
    <s v="Unity"/>
    <x v="13"/>
    <s v=" DTC"/>
    <d v="2021-08-25T00:00:00"/>
    <x v="1"/>
    <n v="0"/>
    <n v="1700.952063"/>
  </r>
  <r>
    <s v="Media"/>
    <s v="Incremental"/>
    <m/>
    <m/>
    <s v="unity_Post_ios14_5"/>
    <s v="Unity"/>
    <x v="13"/>
    <s v=" DTC"/>
    <d v="2021-08-26T00:00:00"/>
    <x v="1"/>
    <n v="0"/>
    <n v="1955.3250441"/>
  </r>
  <r>
    <s v="Media"/>
    <s v="Incremental"/>
    <m/>
    <m/>
    <s v="unity_Post_ios14_5"/>
    <s v="Unity"/>
    <x v="13"/>
    <s v=" DTC"/>
    <d v="2021-08-27T00:00:00"/>
    <x v="1"/>
    <n v="0"/>
    <n v="2227.1219246000001"/>
  </r>
  <r>
    <s v="Media"/>
    <s v="Incremental"/>
    <m/>
    <m/>
    <s v="unity_Post_ios14_5"/>
    <s v="Unity"/>
    <x v="13"/>
    <s v=" DTC"/>
    <d v="2021-08-28T00:00:00"/>
    <x v="1"/>
    <n v="0"/>
    <n v="2514.7784921000002"/>
  </r>
  <r>
    <s v="Media"/>
    <s v="Incremental"/>
    <m/>
    <m/>
    <s v="unity_Post_ios14_5"/>
    <s v="Unity"/>
    <x v="13"/>
    <s v=" DTC"/>
    <d v="2021-08-29T00:00:00"/>
    <x v="1"/>
    <n v="0"/>
    <n v="2801.3284271000002"/>
  </r>
  <r>
    <s v="Media"/>
    <s v="Incremental"/>
    <m/>
    <m/>
    <s v="unity_Post_ios14_5"/>
    <s v="Unity"/>
    <x v="13"/>
    <s v=" DTC"/>
    <d v="2021-08-30T00:00:00"/>
    <x v="1"/>
    <n v="0"/>
    <n v="3080.5893836999999"/>
  </r>
  <r>
    <s v="Media"/>
    <s v="Incremental"/>
    <m/>
    <m/>
    <s v="unity_Post_ios14_5"/>
    <s v="Unity"/>
    <x v="13"/>
    <s v=" DTC"/>
    <d v="2021-08-31T00:00:00"/>
    <x v="1"/>
    <n v="0"/>
    <n v="3380.9890313000001"/>
  </r>
  <r>
    <s v="Media"/>
    <s v="Incremental"/>
    <m/>
    <m/>
    <s v="unity_Post_ios14_5"/>
    <s v="Unity"/>
    <x v="13"/>
    <s v=" DTC"/>
    <d v="2021-09-01T00:00:00"/>
    <x v="1"/>
    <n v="0"/>
    <n v="3666.9619696"/>
  </r>
  <r>
    <s v="Media"/>
    <s v="Incremental"/>
    <m/>
    <m/>
    <s v="unity_Post_ios14_5"/>
    <s v="Unity"/>
    <x v="13"/>
    <s v=" DTC"/>
    <d v="2021-09-02T00:00:00"/>
    <x v="1"/>
    <n v="0"/>
    <n v="3954.5295019999999"/>
  </r>
  <r>
    <s v="Media"/>
    <s v="Incremental"/>
    <m/>
    <m/>
    <s v="unity_Post_ios14_5"/>
    <s v="Unity"/>
    <x v="13"/>
    <s v=" DTC"/>
    <d v="2021-09-03T00:00:00"/>
    <x v="1"/>
    <n v="0"/>
    <n v="4273.0065950999997"/>
  </r>
  <r>
    <s v="Media"/>
    <s v="Incremental"/>
    <m/>
    <m/>
    <s v="unity_Post_ios14_5"/>
    <s v="Unity"/>
    <x v="13"/>
    <s v=" DTC"/>
    <d v="2021-09-04T00:00:00"/>
    <x v="1"/>
    <n v="0"/>
    <n v="4624.6551148999997"/>
  </r>
  <r>
    <s v="Media"/>
    <s v="Incremental"/>
    <m/>
    <m/>
    <s v="unity_Post_ios14_5"/>
    <s v="Unity"/>
    <x v="13"/>
    <s v=" DTC"/>
    <d v="2021-09-05T00:00:00"/>
    <x v="1"/>
    <n v="0"/>
    <n v="4991.7659249999997"/>
  </r>
  <r>
    <s v="Media"/>
    <s v="Incremental"/>
    <m/>
    <m/>
    <s v="unity_Post_ios14_5"/>
    <s v="Unity"/>
    <x v="13"/>
    <s v=" DTC"/>
    <d v="2021-09-06T00:00:00"/>
    <x v="1"/>
    <n v="0"/>
    <n v="5318.4656677000003"/>
  </r>
  <r>
    <s v="Media"/>
    <s v="Incremental"/>
    <m/>
    <m/>
    <s v="unity_Post_ios14_5"/>
    <s v="Unity"/>
    <x v="13"/>
    <s v=" DTC"/>
    <d v="2021-09-07T00:00:00"/>
    <x v="1"/>
    <n v="0"/>
    <n v="5652.6408938000004"/>
  </r>
  <r>
    <s v="Media"/>
    <s v="Incremental"/>
    <m/>
    <m/>
    <s v="unity_Post_ios14_5"/>
    <s v="Unity"/>
    <x v="13"/>
    <s v=" DTC"/>
    <d v="2021-09-08T00:00:00"/>
    <x v="1"/>
    <n v="0"/>
    <n v="5948.5663244999996"/>
  </r>
  <r>
    <s v="Media"/>
    <s v="Incremental"/>
    <m/>
    <m/>
    <s v="unity_Post_ios14_5"/>
    <s v="Unity"/>
    <x v="13"/>
    <s v=" DTC"/>
    <d v="2021-09-09T00:00:00"/>
    <x v="1"/>
    <n v="0"/>
    <n v="6219.9760695000004"/>
  </r>
  <r>
    <s v="Media"/>
    <s v="Incremental"/>
    <m/>
    <m/>
    <s v="unity_Post_ios14_5"/>
    <s v="Unity"/>
    <x v="13"/>
    <s v=" DTC"/>
    <d v="2021-09-10T00:00:00"/>
    <x v="1"/>
    <n v="0"/>
    <n v="6425.8614040000002"/>
  </r>
  <r>
    <s v="Media"/>
    <s v="Incremental"/>
    <m/>
    <m/>
    <s v="unity_Post_ios14_5"/>
    <s v="Unity"/>
    <x v="13"/>
    <s v=" DTC"/>
    <d v="2021-09-11T00:00:00"/>
    <x v="1"/>
    <n v="0"/>
    <n v="6582.9983124999999"/>
  </r>
  <r>
    <s v="Media"/>
    <s v="Incremental"/>
    <m/>
    <m/>
    <s v="unity_Post_ios14_5"/>
    <s v="Unity"/>
    <x v="13"/>
    <s v=" DTC"/>
    <d v="2021-09-12T00:00:00"/>
    <x v="1"/>
    <n v="0"/>
    <n v="6740.3484341000003"/>
  </r>
  <r>
    <s v="Media"/>
    <s v="Incremental"/>
    <m/>
    <m/>
    <s v="unity_Post_ios14_5"/>
    <s v="Unity"/>
    <x v="13"/>
    <s v=" DTC"/>
    <d v="2021-09-13T00:00:00"/>
    <x v="1"/>
    <n v="0"/>
    <n v="6810.6227650999999"/>
  </r>
  <r>
    <s v="Media"/>
    <s v="Incremental"/>
    <m/>
    <m/>
    <s v="unity_Post_ios14_5"/>
    <s v="Unity"/>
    <x v="13"/>
    <s v=" DTC"/>
    <d v="2021-09-14T00:00:00"/>
    <x v="1"/>
    <n v="0"/>
    <n v="6807.4632794999998"/>
  </r>
  <r>
    <s v="Media"/>
    <s v="Incremental"/>
    <m/>
    <m/>
    <s v="unity_Post_ios14_5"/>
    <s v="Unity"/>
    <x v="13"/>
    <s v=" DTC"/>
    <d v="2021-09-15T00:00:00"/>
    <x v="1"/>
    <n v="0"/>
    <n v="6853.4314210000002"/>
  </r>
  <r>
    <s v="Media"/>
    <s v="Incremental"/>
    <m/>
    <m/>
    <s v="unity_Post_ios14_5"/>
    <s v="Unity"/>
    <x v="13"/>
    <s v=" DTC"/>
    <d v="2021-09-16T00:00:00"/>
    <x v="1"/>
    <n v="0"/>
    <n v="6862.0466022999999"/>
  </r>
  <r>
    <s v="Media"/>
    <s v="Incremental"/>
    <m/>
    <m/>
    <s v="unity_Post_ios14_5"/>
    <s v="Unity"/>
    <x v="13"/>
    <s v=" DTC"/>
    <d v="2021-09-17T00:00:00"/>
    <x v="1"/>
    <n v="0"/>
    <n v="6824.6702107000001"/>
  </r>
  <r>
    <s v="Media"/>
    <s v="Incremental"/>
    <m/>
    <m/>
    <s v="unity_Post_ios14_5"/>
    <s v="Unity"/>
    <x v="13"/>
    <s v=" DTC"/>
    <d v="2021-09-18T00:00:00"/>
    <x v="1"/>
    <n v="0"/>
    <n v="6785.0774036000003"/>
  </r>
  <r>
    <s v="Media"/>
    <s v="Incremental"/>
    <m/>
    <m/>
    <s v="unity_Post_ios14_5"/>
    <s v="Unity"/>
    <x v="13"/>
    <s v=" DTC"/>
    <d v="2021-09-19T00:00:00"/>
    <x v="1"/>
    <n v="0"/>
    <n v="6738.5641972000003"/>
  </r>
  <r>
    <s v="Media"/>
    <s v="Incremental"/>
    <m/>
    <m/>
    <s v="unity_Post_ios14_5"/>
    <s v="Unity"/>
    <x v="13"/>
    <s v=" DTC"/>
    <d v="2021-09-20T00:00:00"/>
    <x v="1"/>
    <n v="0"/>
    <n v="6675.6996730999999"/>
  </r>
  <r>
    <s v="Media"/>
    <s v="Incremental"/>
    <m/>
    <m/>
    <s v="unity_Post_ios14_5"/>
    <s v="Unity"/>
    <x v="13"/>
    <s v=" DTC"/>
    <d v="2021-09-21T00:00:00"/>
    <x v="1"/>
    <n v="0"/>
    <n v="6538.9261470000001"/>
  </r>
  <r>
    <s v="Media"/>
    <s v="Incremental"/>
    <m/>
    <m/>
    <s v="unity_Post_ios14_5"/>
    <s v="Unity"/>
    <x v="13"/>
    <s v=" DTC"/>
    <d v="2021-09-22T00:00:00"/>
    <x v="1"/>
    <n v="0"/>
    <n v="6452.0859423000002"/>
  </r>
  <r>
    <s v="Media"/>
    <s v="Incremental"/>
    <m/>
    <m/>
    <s v="unity_Post_ios14_5"/>
    <s v="Unity"/>
    <x v="13"/>
    <s v=" DTC"/>
    <d v="2021-09-23T00:00:00"/>
    <x v="1"/>
    <n v="0"/>
    <n v="6353.6666408000001"/>
  </r>
  <r>
    <s v="Media"/>
    <s v="Incremental"/>
    <m/>
    <m/>
    <s v="unity_Post_ios14_5"/>
    <s v="Unity"/>
    <x v="13"/>
    <s v=" DTC"/>
    <d v="2021-09-24T00:00:00"/>
    <x v="1"/>
    <n v="0"/>
    <n v="6219.9307755999998"/>
  </r>
  <r>
    <s v="Media"/>
    <s v="Incremental"/>
    <m/>
    <m/>
    <s v="unity_Post_ios14_5"/>
    <s v="Unity"/>
    <x v="13"/>
    <s v=" DTC"/>
    <d v="2021-09-25T00:00:00"/>
    <x v="1"/>
    <n v="0"/>
    <n v="6044.1284850000002"/>
  </r>
  <r>
    <s v="Media"/>
    <s v="Incremental"/>
    <m/>
    <m/>
    <s v="unity_Post_ios14_5"/>
    <s v="Unity"/>
    <x v="13"/>
    <s v=" DTC"/>
    <d v="2021-09-26T00:00:00"/>
    <x v="1"/>
    <n v="0"/>
    <n v="5883.3682121000002"/>
  </r>
  <r>
    <s v="Media"/>
    <s v="Incremental"/>
    <m/>
    <m/>
    <s v="unity_Post_ios14_5"/>
    <s v="Unity"/>
    <x v="13"/>
    <s v=" DTC"/>
    <d v="2021-09-27T00:00:00"/>
    <x v="1"/>
    <n v="0"/>
    <n v="5710.2048566000003"/>
  </r>
  <r>
    <s v="Media"/>
    <s v="Incremental"/>
    <m/>
    <m/>
    <s v="unity_Post_ios14_5"/>
    <s v="Unity"/>
    <x v="13"/>
    <s v=" DTC"/>
    <d v="2021-09-28T00:00:00"/>
    <x v="1"/>
    <n v="0"/>
    <n v="5541.5653375000002"/>
  </r>
  <r>
    <s v="Media"/>
    <s v="Incremental"/>
    <m/>
    <m/>
    <s v="unity_Post_ios14_5"/>
    <s v="Unity"/>
    <x v="13"/>
    <s v=" DTC"/>
    <d v="2021-09-29T00:00:00"/>
    <x v="1"/>
    <n v="0"/>
    <n v="5481.3882116000004"/>
  </r>
  <r>
    <s v="Media"/>
    <s v="Incremental"/>
    <m/>
    <m/>
    <s v="unity_Post_ios14_5"/>
    <s v="Unity"/>
    <x v="13"/>
    <s v=" DTC"/>
    <d v="2021-09-30T00:00:00"/>
    <x v="1"/>
    <n v="0"/>
    <n v="5474.9950464000003"/>
  </r>
  <r>
    <s v="Media"/>
    <s v="Incremental"/>
    <m/>
    <m/>
    <s v="unity_Pre_ios14_5"/>
    <s v="Unity"/>
    <x v="13"/>
    <s v=" DTC"/>
    <d v="2021-03-01T00:00:00"/>
    <x v="0"/>
    <s v="Pre"/>
    <n v="1868.6481223000001"/>
  </r>
  <r>
    <s v="Media"/>
    <s v="Incremental"/>
    <m/>
    <m/>
    <s v="unity_Pre_ios14_5"/>
    <s v="Unity"/>
    <x v="13"/>
    <s v=" DTC"/>
    <d v="2021-03-02T00:00:00"/>
    <x v="0"/>
    <s v="Pre"/>
    <n v="2577.2412199999999"/>
  </r>
  <r>
    <s v="Media"/>
    <s v="Incremental"/>
    <m/>
    <m/>
    <s v="unity_Pre_ios14_5"/>
    <s v="Unity"/>
    <x v="13"/>
    <s v=" DTC"/>
    <d v="2021-03-03T00:00:00"/>
    <x v="0"/>
    <s v="Pre"/>
    <n v="3333.2716304999999"/>
  </r>
  <r>
    <s v="Media"/>
    <s v="Incremental"/>
    <m/>
    <m/>
    <s v="unity_Pre_ios14_5"/>
    <s v="Unity"/>
    <x v="13"/>
    <s v=" DTC"/>
    <d v="2021-03-04T00:00:00"/>
    <x v="0"/>
    <s v="Pre"/>
    <n v="4021.6864546000002"/>
  </r>
  <r>
    <s v="Media"/>
    <s v="Incremental"/>
    <m/>
    <m/>
    <s v="unity_Pre_ios14_5"/>
    <s v="Unity"/>
    <x v="13"/>
    <s v=" DTC"/>
    <d v="2021-03-05T00:00:00"/>
    <x v="0"/>
    <s v="Pre"/>
    <n v="4284.4420098000001"/>
  </r>
  <r>
    <s v="Media"/>
    <s v="Incremental"/>
    <m/>
    <m/>
    <s v="unity_Pre_ios14_5"/>
    <s v="Unity"/>
    <x v="13"/>
    <s v=" DTC"/>
    <d v="2021-03-06T00:00:00"/>
    <x v="0"/>
    <s v="Pre"/>
    <n v="4029.1717201000001"/>
  </r>
  <r>
    <s v="Media"/>
    <s v="Incremental"/>
    <m/>
    <m/>
    <s v="unity_Pre_ios14_5"/>
    <s v="Unity"/>
    <x v="13"/>
    <s v=" DTC"/>
    <d v="2021-03-07T00:00:00"/>
    <x v="0"/>
    <s v="Pre"/>
    <n v="3903.6965037999998"/>
  </r>
  <r>
    <s v="Media"/>
    <s v="Incremental"/>
    <m/>
    <m/>
    <s v="unity_Pre_ios14_5"/>
    <s v="Unity"/>
    <x v="13"/>
    <s v=" DTC"/>
    <d v="2021-03-08T00:00:00"/>
    <x v="0"/>
    <s v="Pre"/>
    <n v="3825.4830539999998"/>
  </r>
  <r>
    <s v="Media"/>
    <s v="Incremental"/>
    <m/>
    <m/>
    <s v="unity_Pre_ios14_5"/>
    <s v="Unity"/>
    <x v="13"/>
    <s v=" DTC"/>
    <d v="2021-03-09T00:00:00"/>
    <x v="0"/>
    <s v="Pre"/>
    <n v="4335.8397316999999"/>
  </r>
  <r>
    <s v="Media"/>
    <s v="Incremental"/>
    <m/>
    <m/>
    <s v="unity_Pre_ios14_5"/>
    <s v="Unity"/>
    <x v="13"/>
    <s v=" DTC"/>
    <d v="2021-03-10T00:00:00"/>
    <x v="0"/>
    <s v="Pre"/>
    <n v="4724.0921873999996"/>
  </r>
  <r>
    <s v="Media"/>
    <s v="Incremental"/>
    <m/>
    <m/>
    <s v="unity_Pre_ios14_5"/>
    <s v="Unity"/>
    <x v="13"/>
    <s v=" DTC"/>
    <d v="2021-03-11T00:00:00"/>
    <x v="0"/>
    <s v="Pre"/>
    <n v="4869.0259104999996"/>
  </r>
  <r>
    <s v="Media"/>
    <s v="Incremental"/>
    <m/>
    <m/>
    <s v="unity_Pre_ios14_5"/>
    <s v="Unity"/>
    <x v="13"/>
    <s v=" DTC"/>
    <d v="2021-03-12T00:00:00"/>
    <x v="0"/>
    <s v="Pre"/>
    <n v="5051.8920490999999"/>
  </r>
  <r>
    <s v="Media"/>
    <s v="Incremental"/>
    <m/>
    <m/>
    <s v="unity_Pre_ios14_5"/>
    <s v="Unity"/>
    <x v="13"/>
    <s v=" DTC"/>
    <d v="2021-03-13T00:00:00"/>
    <x v="0"/>
    <s v="Pre"/>
    <n v="5275.3173489000001"/>
  </r>
  <r>
    <s v="Media"/>
    <s v="Incremental"/>
    <m/>
    <m/>
    <s v="unity_Pre_ios14_5"/>
    <s v="Unity"/>
    <x v="13"/>
    <s v=" DTC"/>
    <d v="2021-03-14T00:00:00"/>
    <x v="0"/>
    <s v="Pre"/>
    <n v="5290.9763003999997"/>
  </r>
  <r>
    <s v="Media"/>
    <s v="Incremental"/>
    <m/>
    <m/>
    <s v="unity_Pre_ios14_5"/>
    <s v="Unity"/>
    <x v="13"/>
    <s v=" DTC"/>
    <d v="2021-03-15T00:00:00"/>
    <x v="0"/>
    <s v="Pre"/>
    <n v="5115.1551160999998"/>
  </r>
  <r>
    <s v="Media"/>
    <s v="Incremental"/>
    <m/>
    <m/>
    <s v="unity_Pre_ios14_5"/>
    <s v="Unity"/>
    <x v="13"/>
    <s v=" DTC"/>
    <d v="2021-03-16T00:00:00"/>
    <x v="0"/>
    <s v="Pre"/>
    <n v="5111.2944276999997"/>
  </r>
  <r>
    <s v="Media"/>
    <s v="Incremental"/>
    <m/>
    <m/>
    <s v="unity_Pre_ios14_5"/>
    <s v="Unity"/>
    <x v="13"/>
    <s v=" DTC"/>
    <d v="2021-03-17T00:00:00"/>
    <x v="0"/>
    <s v="Pre"/>
    <n v="5157.5190917"/>
  </r>
  <r>
    <s v="Media"/>
    <s v="Incremental"/>
    <m/>
    <m/>
    <s v="unity_Pre_ios14_5"/>
    <s v="Unity"/>
    <x v="13"/>
    <s v=" DTC"/>
    <d v="2021-03-18T00:00:00"/>
    <x v="0"/>
    <s v="Pre"/>
    <n v="5071.8617592999999"/>
  </r>
  <r>
    <s v="Media"/>
    <s v="Incremental"/>
    <m/>
    <m/>
    <s v="unity_Pre_ios14_5"/>
    <s v="Unity"/>
    <x v="13"/>
    <s v=" DTC"/>
    <d v="2021-03-19T00:00:00"/>
    <x v="0"/>
    <s v="Pre"/>
    <n v="5163.4373312999996"/>
  </r>
  <r>
    <s v="Media"/>
    <s v="Incremental"/>
    <m/>
    <m/>
    <s v="unity_Pre_ios14_5"/>
    <s v="Unity"/>
    <x v="13"/>
    <s v=" DTC"/>
    <d v="2021-03-20T00:00:00"/>
    <x v="0"/>
    <s v="Pre"/>
    <n v="5177.4868876"/>
  </r>
  <r>
    <s v="Media"/>
    <s v="Incremental"/>
    <m/>
    <m/>
    <s v="unity_Pre_ios14_5"/>
    <s v="Unity"/>
    <x v="13"/>
    <s v=" DTC"/>
    <d v="2021-03-21T00:00:00"/>
    <x v="0"/>
    <s v="Pre"/>
    <n v="5409.7433283999999"/>
  </r>
  <r>
    <s v="Media"/>
    <s v="Incremental"/>
    <m/>
    <m/>
    <s v="unity_Pre_ios14_5"/>
    <s v="Unity"/>
    <x v="13"/>
    <s v=" DTC"/>
    <d v="2021-03-22T00:00:00"/>
    <x v="0"/>
    <s v="Pre"/>
    <n v="5513.9331953999999"/>
  </r>
  <r>
    <s v="Media"/>
    <s v="Incremental"/>
    <m/>
    <m/>
    <s v="unity_Pre_ios14_5"/>
    <s v="Unity"/>
    <x v="13"/>
    <s v=" DTC"/>
    <d v="2021-03-23T00:00:00"/>
    <x v="0"/>
    <s v="Pre"/>
    <n v="5517.8571356000002"/>
  </r>
  <r>
    <s v="Media"/>
    <s v="Incremental"/>
    <m/>
    <m/>
    <s v="unity_Pre_ios14_5"/>
    <s v="Unity"/>
    <x v="13"/>
    <s v=" DTC"/>
    <d v="2021-03-24T00:00:00"/>
    <x v="0"/>
    <s v="Pre"/>
    <n v="5441.1994664000003"/>
  </r>
  <r>
    <s v="Media"/>
    <s v="Incremental"/>
    <m/>
    <m/>
    <s v="unity_Pre_ios14_5"/>
    <s v="Unity"/>
    <x v="13"/>
    <s v=" DTC"/>
    <d v="2021-03-25T00:00:00"/>
    <x v="0"/>
    <s v="Pre"/>
    <n v="5262.8427494999996"/>
  </r>
  <r>
    <s v="Media"/>
    <s v="Incremental"/>
    <m/>
    <m/>
    <s v="unity_Pre_ios14_5"/>
    <s v="Unity"/>
    <x v="13"/>
    <s v=" DTC"/>
    <d v="2021-03-26T00:00:00"/>
    <x v="0"/>
    <s v="Pre"/>
    <n v="5134.3079236000003"/>
  </r>
  <r>
    <s v="Media"/>
    <s v="Incremental"/>
    <m/>
    <m/>
    <s v="unity_Pre_ios14_5"/>
    <s v="Unity"/>
    <x v="13"/>
    <s v=" DTC"/>
    <d v="2021-03-27T00:00:00"/>
    <x v="0"/>
    <s v="Pre"/>
    <n v="4879.5902004999998"/>
  </r>
  <r>
    <s v="Media"/>
    <s v="Incremental"/>
    <m/>
    <m/>
    <s v="unity_Pre_ios14_5"/>
    <s v="Unity"/>
    <x v="13"/>
    <s v=" DTC"/>
    <d v="2021-03-28T00:00:00"/>
    <x v="0"/>
    <s v="Pre"/>
    <n v="4620.9343586000005"/>
  </r>
  <r>
    <s v="Media"/>
    <s v="Incremental"/>
    <m/>
    <m/>
    <s v="unity_Pre_ios14_5"/>
    <s v="Unity"/>
    <x v="13"/>
    <s v=" DTC"/>
    <d v="2021-03-29T00:00:00"/>
    <x v="0"/>
    <s v="Pre"/>
    <n v="4419.0194062"/>
  </r>
  <r>
    <s v="Media"/>
    <s v="Incremental"/>
    <m/>
    <m/>
    <s v="unity_Pre_ios14_5"/>
    <s v="Unity"/>
    <x v="13"/>
    <s v=" DTC"/>
    <d v="2021-03-30T00:00:00"/>
    <x v="0"/>
    <s v="Pre"/>
    <n v="4225.4452985999997"/>
  </r>
  <r>
    <s v="Media"/>
    <s v="Incremental"/>
    <m/>
    <m/>
    <s v="unity_Pre_ios14_5"/>
    <s v="Unity"/>
    <x v="13"/>
    <s v=" DTC"/>
    <d v="2021-03-31T00:00:00"/>
    <x v="0"/>
    <s v="Pre"/>
    <n v="4614.3625382"/>
  </r>
  <r>
    <s v="Media"/>
    <s v="Incremental"/>
    <m/>
    <m/>
    <s v="unity_Pre_ios14_5"/>
    <s v="Unity"/>
    <x v="13"/>
    <s v=" DTC"/>
    <d v="2021-04-01T00:00:00"/>
    <x v="0"/>
    <s v="Pre"/>
    <n v="4914.8714151000004"/>
  </r>
  <r>
    <s v="Media"/>
    <s v="Incremental"/>
    <m/>
    <m/>
    <s v="unity_Pre_ios14_5"/>
    <s v="Unity"/>
    <x v="13"/>
    <s v=" DTC"/>
    <d v="2021-04-02T00:00:00"/>
    <x v="0"/>
    <s v="Pre"/>
    <n v="4989.1265578000002"/>
  </r>
  <r>
    <s v="Media"/>
    <s v="Incremental"/>
    <m/>
    <m/>
    <s v="unity_Pre_ios14_5"/>
    <s v="Unity"/>
    <x v="13"/>
    <s v=" DTC"/>
    <d v="2021-04-03T00:00:00"/>
    <x v="0"/>
    <s v="Pre"/>
    <n v="5084.5711072000004"/>
  </r>
  <r>
    <s v="Media"/>
    <s v="Incremental"/>
    <m/>
    <m/>
    <s v="unity_Pre_ios14_5"/>
    <s v="Unity"/>
    <x v="13"/>
    <s v=" DTC"/>
    <d v="2021-04-04T00:00:00"/>
    <x v="0"/>
    <s v="Pre"/>
    <n v="5111.4097766000004"/>
  </r>
  <r>
    <s v="Media"/>
    <s v="Incremental"/>
    <m/>
    <m/>
    <s v="unity_Pre_ios14_5"/>
    <s v="Unity"/>
    <x v="13"/>
    <s v=" DTC"/>
    <d v="2021-04-05T00:00:00"/>
    <x v="0"/>
    <s v="Pre"/>
    <n v="5178.4161653000001"/>
  </r>
  <r>
    <s v="Media"/>
    <s v="Incremental"/>
    <m/>
    <m/>
    <s v="unity_Pre_ios14_5"/>
    <s v="Unity"/>
    <x v="13"/>
    <s v=" DTC"/>
    <d v="2021-04-06T00:00:00"/>
    <x v="0"/>
    <s v="Pre"/>
    <n v="5065.4297267000002"/>
  </r>
  <r>
    <s v="Media"/>
    <s v="Incremental"/>
    <m/>
    <m/>
    <s v="unity_Pre_ios14_5"/>
    <s v="Unity"/>
    <x v="13"/>
    <s v=" DTC"/>
    <d v="2021-04-07T00:00:00"/>
    <x v="0"/>
    <s v="Pre"/>
    <n v="5077.5959120999996"/>
  </r>
  <r>
    <s v="Media"/>
    <s v="Incremental"/>
    <m/>
    <m/>
    <s v="unity_Pre_ios14_5"/>
    <s v="Unity"/>
    <x v="13"/>
    <s v=" DTC"/>
    <d v="2021-04-08T00:00:00"/>
    <x v="0"/>
    <s v="Pre"/>
    <n v="5299.0286581"/>
  </r>
  <r>
    <s v="Media"/>
    <s v="Incremental"/>
    <m/>
    <m/>
    <s v="unity_Pre_ios14_5"/>
    <s v="Unity"/>
    <x v="13"/>
    <s v=" DTC"/>
    <d v="2021-04-09T00:00:00"/>
    <x v="0"/>
    <s v="Pre"/>
    <n v="5534.6144381000004"/>
  </r>
  <r>
    <s v="Media"/>
    <s v="Incremental"/>
    <m/>
    <m/>
    <s v="unity_Pre_ios14_5"/>
    <s v="Unity"/>
    <x v="13"/>
    <s v=" DTC"/>
    <d v="2021-04-10T00:00:00"/>
    <x v="0"/>
    <s v="Pre"/>
    <n v="5788.6909814999999"/>
  </r>
  <r>
    <s v="Media"/>
    <s v="Incremental"/>
    <m/>
    <m/>
    <s v="unity_Pre_ios14_5"/>
    <s v="Unity"/>
    <x v="13"/>
    <s v=" DTC"/>
    <d v="2021-04-11T00:00:00"/>
    <x v="0"/>
    <s v="Pre"/>
    <n v="6103.9307589"/>
  </r>
  <r>
    <s v="Media"/>
    <s v="Incremental"/>
    <m/>
    <m/>
    <s v="unity_Pre_ios14_5"/>
    <s v="Unity"/>
    <x v="13"/>
    <s v=" DTC"/>
    <d v="2021-04-12T00:00:00"/>
    <x v="0"/>
    <s v="Pre"/>
    <n v="6158.3808286000003"/>
  </r>
  <r>
    <s v="Media"/>
    <s v="Incremental"/>
    <m/>
    <m/>
    <s v="unity_Pre_ios14_5"/>
    <s v="Unity"/>
    <x v="13"/>
    <s v=" DTC"/>
    <d v="2021-04-13T00:00:00"/>
    <x v="0"/>
    <s v="Pre"/>
    <n v="6109.4361992000004"/>
  </r>
  <r>
    <s v="Media"/>
    <s v="Incremental"/>
    <m/>
    <m/>
    <s v="unity_Pre_ios14_5"/>
    <s v="Unity"/>
    <x v="13"/>
    <s v=" DTC"/>
    <d v="2021-04-14T00:00:00"/>
    <x v="0"/>
    <s v="Pre"/>
    <n v="6056.0122328999996"/>
  </r>
  <r>
    <s v="Media"/>
    <s v="Incremental"/>
    <m/>
    <m/>
    <s v="unity_Pre_ios14_5"/>
    <s v="Unity"/>
    <x v="13"/>
    <s v=" DTC"/>
    <d v="2021-04-15T00:00:00"/>
    <x v="0"/>
    <s v="Pre"/>
    <n v="5876.9803413"/>
  </r>
  <r>
    <s v="Media"/>
    <s v="Incremental"/>
    <m/>
    <m/>
    <s v="unity_Pre_ios14_5"/>
    <s v="Unity"/>
    <x v="13"/>
    <s v=" DTC"/>
    <d v="2021-04-16T00:00:00"/>
    <x v="0"/>
    <s v="Pre"/>
    <n v="5556.5110175999998"/>
  </r>
  <r>
    <s v="Media"/>
    <s v="Incremental"/>
    <m/>
    <m/>
    <s v="unity_Pre_ios14_5"/>
    <s v="Unity"/>
    <x v="13"/>
    <s v=" DTC"/>
    <d v="2021-04-17T00:00:00"/>
    <x v="0"/>
    <s v="Pre"/>
    <n v="5196.1075276000001"/>
  </r>
  <r>
    <s v="Media"/>
    <s v="Incremental"/>
    <m/>
    <m/>
    <s v="unity_Pre_ios14_5"/>
    <s v="Unity"/>
    <x v="13"/>
    <s v=" DTC"/>
    <d v="2021-04-18T00:00:00"/>
    <x v="0"/>
    <s v="Pre"/>
    <n v="4897.8894942999996"/>
  </r>
  <r>
    <s v="Media"/>
    <s v="Incremental"/>
    <m/>
    <m/>
    <s v="unity_Pre_ios14_5"/>
    <s v="Unity"/>
    <x v="13"/>
    <s v=" DTC"/>
    <d v="2021-04-19T00:00:00"/>
    <x v="0"/>
    <s v="Pre"/>
    <n v="4618.7651569"/>
  </r>
  <r>
    <s v="Media"/>
    <s v="Incremental"/>
    <m/>
    <m/>
    <s v="unity_Pre_ios14_5"/>
    <s v="Unity"/>
    <x v="13"/>
    <s v=" DTC"/>
    <d v="2021-04-20T00:00:00"/>
    <x v="0"/>
    <s v="Pre"/>
    <n v="4416.9046810999998"/>
  </r>
  <r>
    <s v="Media"/>
    <s v="Incremental"/>
    <m/>
    <m/>
    <s v="unity_Pre_ios14_5"/>
    <s v="Unity"/>
    <x v="13"/>
    <s v=" DTC"/>
    <d v="2021-04-21T00:00:00"/>
    <x v="0"/>
    <s v="Pre"/>
    <n v="4152.9507208000005"/>
  </r>
  <r>
    <s v="Media"/>
    <s v="Incremental"/>
    <m/>
    <m/>
    <s v="unity_Pre_ios14_5"/>
    <s v="Unity"/>
    <x v="13"/>
    <s v=" DTC"/>
    <d v="2021-04-22T00:00:00"/>
    <x v="0"/>
    <s v="Pre"/>
    <n v="3852.3686616"/>
  </r>
  <r>
    <s v="Media"/>
    <s v="Incremental"/>
    <m/>
    <m/>
    <s v="unity_Pre_ios14_5"/>
    <s v="Unity"/>
    <x v="13"/>
    <s v=" DTC"/>
    <d v="2021-04-23T00:00:00"/>
    <x v="0"/>
    <s v="Pre"/>
    <n v="3729.1990096"/>
  </r>
  <r>
    <s v="Media"/>
    <s v="Incremental"/>
    <m/>
    <m/>
    <s v="unity_Pre_ios14_5"/>
    <s v="Unity"/>
    <x v="13"/>
    <s v=" DTC"/>
    <d v="2021-04-24T00:00:00"/>
    <x v="0"/>
    <s v="Pre"/>
    <n v="3633.0092872"/>
  </r>
  <r>
    <s v="Media"/>
    <s v="Incremental"/>
    <m/>
    <m/>
    <s v="unity_Pre_ios14_5"/>
    <s v="Unity"/>
    <x v="13"/>
    <s v=" DTC"/>
    <d v="2021-04-25T00:00:00"/>
    <x v="0"/>
    <s v="Pre"/>
    <n v="3681.2741999999998"/>
  </r>
  <r>
    <s v="Media"/>
    <s v="Incremental"/>
    <m/>
    <m/>
    <s v="unity_Pre_ios14_5"/>
    <s v="Unity"/>
    <x v="13"/>
    <s v=" DTC"/>
    <d v="2021-04-26T00:00:00"/>
    <x v="0"/>
    <s v="Pre"/>
    <n v="3733.0294368"/>
  </r>
  <r>
    <s v="Media"/>
    <s v="Incremental"/>
    <m/>
    <m/>
    <s v="unity_Pre_ios14_5"/>
    <s v="Unity"/>
    <x v="13"/>
    <s v=" DTC"/>
    <d v="2021-04-27T00:00:00"/>
    <x v="1"/>
    <s v="Post"/>
    <n v="3043.7565033999999"/>
  </r>
  <r>
    <s v="Media"/>
    <s v="Incremental"/>
    <m/>
    <m/>
    <s v="unity_Pre_ios14_5"/>
    <s v="Unity"/>
    <x v="13"/>
    <s v=" DTC"/>
    <d v="2021-04-28T00:00:00"/>
    <x v="1"/>
    <s v="Post"/>
    <n v="2477.8468386"/>
  </r>
  <r>
    <s v="Media"/>
    <s v="Incremental"/>
    <m/>
    <m/>
    <s v="unity_Pre_ios14_5"/>
    <s v="Unity"/>
    <x v="13"/>
    <s v=" DTC"/>
    <d v="2021-04-29T00:00:00"/>
    <x v="1"/>
    <s v="Post"/>
    <n v="2011.3758209"/>
  </r>
  <r>
    <s v="Media"/>
    <s v="Incremental"/>
    <m/>
    <m/>
    <s v="unity_Pre_ios14_5"/>
    <s v="Unity"/>
    <x v="13"/>
    <s v=" DTC"/>
    <d v="2021-04-30T00:00:00"/>
    <x v="1"/>
    <s v="Post"/>
    <n v="1628.6111513999999"/>
  </r>
  <r>
    <s v="Media"/>
    <s v="Incremental"/>
    <m/>
    <m/>
    <s v="unity_Pre_ios14_5"/>
    <s v="Unity"/>
    <x v="13"/>
    <s v=" DTC"/>
    <d v="2021-05-01T00:00:00"/>
    <x v="1"/>
    <s v="Post"/>
    <n v="1314.3259879"/>
  </r>
  <r>
    <s v="Media"/>
    <s v="Incremental"/>
    <m/>
    <m/>
    <s v="unity_Pre_ios14_5"/>
    <s v="Unity"/>
    <x v="13"/>
    <s v=" DTC"/>
    <d v="2021-05-02T00:00:00"/>
    <x v="1"/>
    <s v="Post"/>
    <n v="1055.3536008999999"/>
  </r>
  <r>
    <s v="Media"/>
    <s v="Incremental"/>
    <m/>
    <m/>
    <s v="unity_Pre_ios14_5"/>
    <s v="Unity"/>
    <x v="13"/>
    <s v=" DTC"/>
    <d v="2021-05-03T00:00:00"/>
    <x v="1"/>
    <s v="Post"/>
    <n v="846.39176889999999"/>
  </r>
  <r>
    <s v="Media"/>
    <s v="Incremental"/>
    <m/>
    <m/>
    <s v="unity_Pre_ios14_5"/>
    <s v="Unity"/>
    <x v="13"/>
    <s v=" DTC"/>
    <d v="2021-05-04T00:00:00"/>
    <x v="1"/>
    <s v="Post"/>
    <n v="676.73181480000005"/>
  </r>
  <r>
    <s v="Media"/>
    <s v="Incremental"/>
    <m/>
    <m/>
    <s v="unity_Pre_ios14_5"/>
    <s v="Unity"/>
    <x v="13"/>
    <s v=" DTC"/>
    <d v="2021-05-05T00:00:00"/>
    <x v="1"/>
    <s v="Post"/>
    <n v="538.04357340000001"/>
  </r>
  <r>
    <s v="Media"/>
    <s v="Incremental"/>
    <m/>
    <m/>
    <s v="unity_Pre_ios14_5"/>
    <s v="Unity"/>
    <x v="13"/>
    <s v=" DTC"/>
    <d v="2021-05-06T00:00:00"/>
    <x v="1"/>
    <s v="Post"/>
    <n v="426.54978670000003"/>
  </r>
  <r>
    <s v="Media"/>
    <s v="Incremental"/>
    <m/>
    <m/>
    <s v="unity_Pre_ios14_5"/>
    <s v="Unity"/>
    <x v="13"/>
    <s v=" DTC"/>
    <d v="2021-05-07T00:00:00"/>
    <x v="1"/>
    <s v="Post"/>
    <n v="337.87106299999999"/>
  </r>
  <r>
    <s v="Media"/>
    <s v="Incremental"/>
    <m/>
    <m/>
    <s v="unity_Pre_ios14_5"/>
    <s v="Unity"/>
    <x v="13"/>
    <s v=" DTC"/>
    <d v="2021-05-08T00:00:00"/>
    <x v="1"/>
    <s v="Post"/>
    <n v="266.77221209999999"/>
  </r>
  <r>
    <s v="Media"/>
    <s v="Incremental"/>
    <m/>
    <m/>
    <s v="unity_Pre_ios14_5"/>
    <s v="Unity"/>
    <x v="13"/>
    <s v=" DTC"/>
    <d v="2021-05-09T00:00:00"/>
    <x v="1"/>
    <s v="Post"/>
    <n v="208.61953819999999"/>
  </r>
  <r>
    <s v="Media"/>
    <s v="Incremental"/>
    <m/>
    <m/>
    <s v="unity_Pre_ios14_5"/>
    <s v="Unity"/>
    <x v="13"/>
    <s v=" DTC"/>
    <d v="2021-05-10T00:00:00"/>
    <x v="1"/>
    <s v="Post"/>
    <n v="161.53016339999999"/>
  </r>
  <r>
    <s v="Media"/>
    <s v="Incremental"/>
    <m/>
    <m/>
    <s v="unity_Pre_ios14_5"/>
    <s v="Unity"/>
    <x v="13"/>
    <s v=" DTC"/>
    <d v="2021-05-11T00:00:00"/>
    <x v="1"/>
    <s v="Post"/>
    <n v="122.5811719"/>
  </r>
  <r>
    <s v="Media"/>
    <s v="Incremental"/>
    <m/>
    <m/>
    <s v="unity_Pre_ios14_5"/>
    <s v="Unity"/>
    <x v="13"/>
    <s v=" DTC"/>
    <d v="2021-05-12T00:00:00"/>
    <x v="1"/>
    <s v="Post"/>
    <n v="92.049273900000003"/>
  </r>
  <r>
    <s v="Media"/>
    <s v="Incremental"/>
    <m/>
    <m/>
    <s v="unity_Pre_ios14_5"/>
    <s v="Unity"/>
    <x v="13"/>
    <s v=" DTC"/>
    <d v="2021-05-13T00:00:00"/>
    <x v="1"/>
    <s v="Post"/>
    <n v="68.323229299999994"/>
  </r>
  <r>
    <s v="Media"/>
    <s v="Incremental"/>
    <m/>
    <m/>
    <s v="unity_Pre_ios14_5"/>
    <s v="Unity"/>
    <x v="13"/>
    <s v=" DTC"/>
    <d v="2021-05-14T00:00:00"/>
    <x v="1"/>
    <s v="Post"/>
    <n v="47.0930502"/>
  </r>
  <r>
    <s v="Media"/>
    <s v="Incremental"/>
    <m/>
    <m/>
    <s v="unity_Pre_ios14_5"/>
    <s v="Unity"/>
    <x v="13"/>
    <s v=" DTC"/>
    <d v="2021-05-15T00:00:00"/>
    <x v="1"/>
    <s v="Post"/>
    <n v="29.633434300000001"/>
  </r>
  <r>
    <s v="Media"/>
    <s v="Incremental"/>
    <m/>
    <m/>
    <s v="unity_Pre_ios14_5"/>
    <s v="Unity"/>
    <x v="13"/>
    <s v=" DTC"/>
    <d v="2021-05-16T00:00:00"/>
    <x v="1"/>
    <s v="Post"/>
    <n v="13.446096499999999"/>
  </r>
  <r>
    <s v="Media"/>
    <s v="Incremental"/>
    <m/>
    <m/>
    <s v="unity_Pre_ios14_5"/>
    <s v="Unity"/>
    <x v="13"/>
    <s v=" DTC"/>
    <d v="2021-05-17T00:00:00"/>
    <x v="1"/>
    <s v="Post"/>
    <n v="0"/>
  </r>
  <r>
    <s v="Media"/>
    <s v="Incremental"/>
    <m/>
    <m/>
    <s v="unity_Pre_ios14_5"/>
    <s v="Unity"/>
    <x v="13"/>
    <s v=" DTC"/>
    <d v="2021-05-18T00:00:00"/>
    <x v="1"/>
    <s v="Post"/>
    <n v="0"/>
  </r>
  <r>
    <s v="Media"/>
    <s v="Incremental"/>
    <m/>
    <m/>
    <s v="unity_Pre_ios14_5"/>
    <s v="Unity"/>
    <x v="13"/>
    <s v=" DTC"/>
    <d v="2021-05-19T00:00:00"/>
    <x v="1"/>
    <s v="Post"/>
    <n v="0"/>
  </r>
  <r>
    <s v="Media"/>
    <s v="Incremental"/>
    <m/>
    <m/>
    <s v="unity_Pre_ios14_5"/>
    <s v="Unity"/>
    <x v="13"/>
    <s v=" DTC"/>
    <d v="2021-05-20T00:00:00"/>
    <x v="1"/>
    <s v="Post"/>
    <n v="0"/>
  </r>
  <r>
    <s v="Media"/>
    <s v="Incremental"/>
    <m/>
    <m/>
    <s v="unity_Pre_ios14_5"/>
    <s v="Unity"/>
    <x v="13"/>
    <s v=" DTC"/>
    <d v="2021-05-21T00:00:00"/>
    <x v="1"/>
    <s v="Post"/>
    <n v="0"/>
  </r>
  <r>
    <s v="Media"/>
    <s v="Incremental"/>
    <m/>
    <m/>
    <s v="unity_Pre_ios14_5"/>
    <s v="Unity"/>
    <x v="13"/>
    <s v=" DTC"/>
    <d v="2021-05-22T00:00:00"/>
    <x v="1"/>
    <s v="Post"/>
    <n v="0"/>
  </r>
  <r>
    <s v="Media"/>
    <s v="Incremental"/>
    <m/>
    <m/>
    <s v="unity_Pre_ios14_5"/>
    <s v="Unity"/>
    <x v="13"/>
    <s v=" DTC"/>
    <d v="2021-05-23T00:00:00"/>
    <x v="1"/>
    <s v="Post"/>
    <n v="0"/>
  </r>
  <r>
    <s v="Media"/>
    <s v="Incremental"/>
    <m/>
    <m/>
    <s v="unity_Pre_ios14_5"/>
    <s v="Unity"/>
    <x v="13"/>
    <s v=" DTC"/>
    <d v="2021-05-24T00:00:00"/>
    <x v="1"/>
    <s v="Post"/>
    <n v="0"/>
  </r>
  <r>
    <s v="Media"/>
    <s v="Incremental"/>
    <m/>
    <m/>
    <s v="unity_Pre_ios14_5"/>
    <s v="Unity"/>
    <x v="13"/>
    <s v=" DTC"/>
    <d v="2021-05-25T00:00:00"/>
    <x v="1"/>
    <s v="Post"/>
    <n v="0"/>
  </r>
  <r>
    <s v="Media"/>
    <s v="Incremental"/>
    <m/>
    <m/>
    <s v="unity_Pre_ios14_5"/>
    <s v="Unity"/>
    <x v="13"/>
    <s v=" DTC"/>
    <d v="2021-05-26T00:00:00"/>
    <x v="1"/>
    <s v="Post"/>
    <n v="0"/>
  </r>
  <r>
    <s v="Media"/>
    <s v="Incremental"/>
    <m/>
    <m/>
    <s v="unity_Pre_ios14_5"/>
    <s v="Unity"/>
    <x v="13"/>
    <s v=" DTC"/>
    <d v="2021-05-27T00:00:00"/>
    <x v="1"/>
    <s v="Post"/>
    <n v="0"/>
  </r>
  <r>
    <s v="Media"/>
    <s v="Incremental"/>
    <m/>
    <m/>
    <s v="unity_Pre_ios14_5"/>
    <s v="Unity"/>
    <x v="13"/>
    <s v=" DTC"/>
    <d v="2021-05-28T00:00:00"/>
    <x v="1"/>
    <s v="Post"/>
    <n v="0"/>
  </r>
  <r>
    <s v="Media"/>
    <s v="Incremental"/>
    <m/>
    <m/>
    <s v="unity_Pre_ios14_5"/>
    <s v="Unity"/>
    <x v="13"/>
    <s v=" DTC"/>
    <d v="2021-05-29T00:00:00"/>
    <x v="1"/>
    <s v="Post"/>
    <n v="0"/>
  </r>
  <r>
    <s v="Media"/>
    <s v="Incremental"/>
    <m/>
    <m/>
    <s v="unity_Pre_ios14_5"/>
    <s v="Unity"/>
    <x v="13"/>
    <s v=" DTC"/>
    <d v="2021-05-30T00:00:00"/>
    <x v="1"/>
    <s v="Post"/>
    <n v="0"/>
  </r>
  <r>
    <s v="Media"/>
    <s v="Incremental"/>
    <m/>
    <m/>
    <s v="unity_Pre_ios14_5"/>
    <s v="Unity"/>
    <x v="13"/>
    <s v=" DTC"/>
    <d v="2021-05-31T00:00:00"/>
    <x v="1"/>
    <s v="Post"/>
    <n v="0"/>
  </r>
  <r>
    <s v="Media"/>
    <s v="Incremental"/>
    <m/>
    <m/>
    <s v="unity_Pre_ios14_5"/>
    <s v="Unity"/>
    <x v="13"/>
    <s v=" DTC"/>
    <d v="2021-06-01T00:00:00"/>
    <x v="1"/>
    <s v="Post"/>
    <n v="0"/>
  </r>
  <r>
    <s v="Media"/>
    <s v="Incremental"/>
    <m/>
    <m/>
    <s v="unity_Pre_ios14_5"/>
    <s v="Unity"/>
    <x v="13"/>
    <s v=" DTC"/>
    <d v="2021-06-02T00:00:00"/>
    <x v="1"/>
    <s v="Post"/>
    <n v="0"/>
  </r>
  <r>
    <s v="Media"/>
    <s v="Incremental"/>
    <m/>
    <m/>
    <s v="unity_Pre_ios14_5"/>
    <s v="Unity"/>
    <x v="13"/>
    <s v=" DTC"/>
    <d v="2021-06-03T00:00:00"/>
    <x v="1"/>
    <s v="Post"/>
    <n v="0"/>
  </r>
  <r>
    <s v="Media"/>
    <s v="Incremental"/>
    <m/>
    <m/>
    <s v="unity_Pre_ios14_5"/>
    <s v="Unity"/>
    <x v="13"/>
    <s v=" DTC"/>
    <d v="2021-06-04T00:00:00"/>
    <x v="1"/>
    <s v="Post"/>
    <n v="0"/>
  </r>
  <r>
    <s v="Media"/>
    <s v="Incremental"/>
    <m/>
    <m/>
    <s v="unity_Pre_ios14_5"/>
    <s v="Unity"/>
    <x v="13"/>
    <s v=" DTC"/>
    <d v="2021-06-05T00:00:00"/>
    <x v="1"/>
    <s v="Post"/>
    <n v="0"/>
  </r>
  <r>
    <s v="Media"/>
    <s v="Incremental"/>
    <m/>
    <m/>
    <s v="unity_Pre_ios14_5"/>
    <s v="Unity"/>
    <x v="13"/>
    <s v=" DTC"/>
    <d v="2021-06-06T00:00:00"/>
    <x v="1"/>
    <s v="Post"/>
    <n v="0"/>
  </r>
  <r>
    <s v="Media"/>
    <s v="Incremental"/>
    <m/>
    <m/>
    <s v="unity_Pre_ios14_5"/>
    <s v="Unity"/>
    <x v="13"/>
    <s v=" DTC"/>
    <d v="2021-06-07T00:00:00"/>
    <x v="1"/>
    <s v="Post"/>
    <n v="0"/>
  </r>
  <r>
    <s v="Media"/>
    <s v="Incremental"/>
    <m/>
    <m/>
    <s v="unity_Pre_ios14_5"/>
    <s v="Unity"/>
    <x v="13"/>
    <s v=" DTC"/>
    <d v="2021-06-08T00:00:00"/>
    <x v="1"/>
    <s v="Post"/>
    <n v="0"/>
  </r>
  <r>
    <s v="Media"/>
    <s v="Incremental"/>
    <m/>
    <m/>
    <s v="unity_Pre_ios14_5"/>
    <s v="Unity"/>
    <x v="13"/>
    <s v=" DTC"/>
    <d v="2021-06-09T00:00:00"/>
    <x v="1"/>
    <s v="Post"/>
    <n v="0"/>
  </r>
  <r>
    <s v="Media"/>
    <s v="Incremental"/>
    <m/>
    <m/>
    <s v="unity_Pre_ios14_5"/>
    <s v="Unity"/>
    <x v="13"/>
    <s v=" DTC"/>
    <d v="2021-06-10T00:00:00"/>
    <x v="1"/>
    <s v="Post"/>
    <n v="0"/>
  </r>
  <r>
    <s v="Media"/>
    <s v="Incremental"/>
    <m/>
    <m/>
    <s v="unity_Pre_ios14_5"/>
    <s v="Unity"/>
    <x v="13"/>
    <s v=" DTC"/>
    <d v="2021-06-11T00:00:00"/>
    <x v="1"/>
    <s v="Post"/>
    <n v="0"/>
  </r>
  <r>
    <s v="Media"/>
    <s v="Incremental"/>
    <m/>
    <m/>
    <s v="unity_Pre_ios14_5"/>
    <s v="Unity"/>
    <x v="13"/>
    <s v=" DTC"/>
    <d v="2021-06-12T00:00:00"/>
    <x v="1"/>
    <s v="Post"/>
    <n v="0"/>
  </r>
  <r>
    <s v="Media"/>
    <s v="Incremental"/>
    <m/>
    <m/>
    <s v="unity_Pre_ios14_5"/>
    <s v="Unity"/>
    <x v="13"/>
    <s v=" DTC"/>
    <d v="2021-06-13T00:00:00"/>
    <x v="1"/>
    <s v="Post"/>
    <n v="0"/>
  </r>
  <r>
    <s v="Media"/>
    <s v="Incremental"/>
    <m/>
    <m/>
    <s v="unity_Pre_ios14_5"/>
    <s v="Unity"/>
    <x v="13"/>
    <s v=" DTC"/>
    <d v="2021-06-14T00:00:00"/>
    <x v="1"/>
    <s v="Post"/>
    <n v="0"/>
  </r>
  <r>
    <s v="Media"/>
    <s v="Incremental"/>
    <m/>
    <m/>
    <s v="unity_Pre_ios14_5"/>
    <s v="Unity"/>
    <x v="13"/>
    <s v=" DTC"/>
    <d v="2021-06-15T00:00:00"/>
    <x v="1"/>
    <s v="Post"/>
    <n v="0"/>
  </r>
  <r>
    <s v="Media"/>
    <s v="Incremental"/>
    <m/>
    <m/>
    <s v="unity_Pre_ios14_5"/>
    <s v="Unity"/>
    <x v="13"/>
    <s v=" DTC"/>
    <d v="2021-06-16T00:00:00"/>
    <x v="1"/>
    <s v="Post"/>
    <n v="0"/>
  </r>
  <r>
    <s v="Media"/>
    <s v="Incremental"/>
    <m/>
    <m/>
    <s v="unity_Pre_ios14_5"/>
    <s v="Unity"/>
    <x v="13"/>
    <s v=" DTC"/>
    <d v="2021-06-17T00:00:00"/>
    <x v="1"/>
    <s v="Post"/>
    <n v="0"/>
  </r>
  <r>
    <s v="Media"/>
    <s v="Incremental"/>
    <m/>
    <m/>
    <s v="unity_Pre_ios14_5"/>
    <s v="Unity"/>
    <x v="13"/>
    <s v=" DTC"/>
    <d v="2021-06-18T00:00:00"/>
    <x v="1"/>
    <s v="Post"/>
    <n v="0"/>
  </r>
  <r>
    <s v="Media"/>
    <s v="Incremental"/>
    <m/>
    <m/>
    <s v="unity_Pre_ios14_5"/>
    <s v="Unity"/>
    <x v="13"/>
    <s v=" DTC"/>
    <d v="2021-06-19T00:00:00"/>
    <x v="1"/>
    <s v="Post"/>
    <n v="0"/>
  </r>
  <r>
    <s v="Media"/>
    <s v="Incremental"/>
    <m/>
    <m/>
    <s v="unity_Pre_ios14_5"/>
    <s v="Unity"/>
    <x v="13"/>
    <s v=" DTC"/>
    <d v="2021-06-20T00:00:00"/>
    <x v="1"/>
    <s v="Post"/>
    <n v="0"/>
  </r>
  <r>
    <s v="Media"/>
    <s v="Incremental"/>
    <m/>
    <m/>
    <s v="unity_Pre_ios14_5"/>
    <s v="Unity"/>
    <x v="13"/>
    <s v=" DTC"/>
    <d v="2021-06-21T00:00:00"/>
    <x v="1"/>
    <s v="Post"/>
    <n v="0"/>
  </r>
  <r>
    <s v="Media"/>
    <s v="Incremental"/>
    <m/>
    <m/>
    <s v="unity_Pre_ios14_5"/>
    <s v="Unity"/>
    <x v="13"/>
    <s v=" DTC"/>
    <d v="2021-06-22T00:00:00"/>
    <x v="1"/>
    <s v="Post"/>
    <n v="0"/>
  </r>
  <r>
    <s v="Media"/>
    <s v="Incremental"/>
    <m/>
    <m/>
    <s v="unity_Pre_ios14_5"/>
    <s v="Unity"/>
    <x v="13"/>
    <s v=" DTC"/>
    <d v="2021-06-23T00:00:00"/>
    <x v="1"/>
    <n v="0"/>
    <n v="0"/>
  </r>
  <r>
    <s v="Media"/>
    <s v="Incremental"/>
    <m/>
    <m/>
    <s v="unity_Pre_ios14_5"/>
    <s v="Unity"/>
    <x v="13"/>
    <s v=" DTC"/>
    <d v="2021-06-24T00:00:00"/>
    <x v="1"/>
    <n v="0"/>
    <n v="0"/>
  </r>
  <r>
    <s v="Media"/>
    <s v="Incremental"/>
    <m/>
    <m/>
    <s v="unity_Pre_ios14_5"/>
    <s v="Unity"/>
    <x v="13"/>
    <s v=" DTC"/>
    <d v="2021-06-25T00:00:00"/>
    <x v="1"/>
    <n v="0"/>
    <n v="0"/>
  </r>
  <r>
    <s v="Media"/>
    <s v="Incremental"/>
    <m/>
    <m/>
    <s v="unity_Pre_ios14_5"/>
    <s v="Unity"/>
    <x v="13"/>
    <s v=" DTC"/>
    <d v="2021-06-26T00:00:00"/>
    <x v="1"/>
    <n v="0"/>
    <n v="0"/>
  </r>
  <r>
    <s v="Media"/>
    <s v="Incremental"/>
    <m/>
    <m/>
    <s v="unity_Pre_ios14_5"/>
    <s v="Unity"/>
    <x v="13"/>
    <s v=" DTC"/>
    <d v="2021-06-27T00:00:00"/>
    <x v="1"/>
    <n v="0"/>
    <n v="0"/>
  </r>
  <r>
    <s v="Media"/>
    <s v="Incremental"/>
    <m/>
    <m/>
    <s v="unity_Pre_ios14_5"/>
    <s v="Unity"/>
    <x v="13"/>
    <s v=" DTC"/>
    <d v="2021-06-28T00:00:00"/>
    <x v="1"/>
    <n v="0"/>
    <n v="0"/>
  </r>
  <r>
    <s v="Media"/>
    <s v="Incremental"/>
    <m/>
    <m/>
    <s v="unity_Pre_ios14_5"/>
    <s v="Unity"/>
    <x v="13"/>
    <s v=" DTC"/>
    <d v="2021-06-29T00:00:00"/>
    <x v="1"/>
    <n v="0"/>
    <n v="0"/>
  </r>
  <r>
    <s v="Media"/>
    <s v="Incremental"/>
    <m/>
    <m/>
    <s v="unity_Pre_ios14_5"/>
    <s v="Unity"/>
    <x v="13"/>
    <s v=" DTC"/>
    <d v="2021-06-30T00:00:00"/>
    <x v="1"/>
    <n v="0"/>
    <n v="0"/>
  </r>
  <r>
    <s v="Media"/>
    <s v="Incremental"/>
    <m/>
    <m/>
    <s v="unity_Pre_ios14_5"/>
    <s v="Unity"/>
    <x v="13"/>
    <s v=" DTC"/>
    <d v="2021-07-01T00:00:00"/>
    <x v="1"/>
    <n v="0"/>
    <n v="0"/>
  </r>
  <r>
    <s v="Media"/>
    <s v="Incremental"/>
    <m/>
    <m/>
    <s v="unity_Pre_ios14_5"/>
    <s v="Unity"/>
    <x v="13"/>
    <s v=" DTC"/>
    <d v="2021-07-02T00:00:00"/>
    <x v="1"/>
    <n v="0"/>
    <n v="0"/>
  </r>
  <r>
    <s v="Media"/>
    <s v="Incremental"/>
    <m/>
    <m/>
    <s v="unity_Pre_ios14_5"/>
    <s v="Unity"/>
    <x v="13"/>
    <s v=" DTC"/>
    <d v="2021-07-03T00:00:00"/>
    <x v="1"/>
    <n v="0"/>
    <n v="0"/>
  </r>
  <r>
    <s v="Media"/>
    <s v="Incremental"/>
    <m/>
    <m/>
    <s v="unity_Pre_ios14_5"/>
    <s v="Unity"/>
    <x v="13"/>
    <s v=" DTC"/>
    <d v="2021-07-04T00:00:00"/>
    <x v="1"/>
    <n v="0"/>
    <n v="0"/>
  </r>
  <r>
    <s v="Media"/>
    <s v="Incremental"/>
    <m/>
    <m/>
    <s v="unity_Pre_ios14_5"/>
    <s v="Unity"/>
    <x v="13"/>
    <s v=" DTC"/>
    <d v="2021-07-05T00:00:00"/>
    <x v="1"/>
    <n v="0"/>
    <n v="0"/>
  </r>
  <r>
    <s v="Media"/>
    <s v="Incremental"/>
    <m/>
    <m/>
    <s v="unity_Pre_ios14_5"/>
    <s v="Unity"/>
    <x v="13"/>
    <s v=" DTC"/>
    <d v="2021-07-06T00:00:00"/>
    <x v="1"/>
    <n v="0"/>
    <n v="0"/>
  </r>
  <r>
    <s v="Media"/>
    <s v="Incremental"/>
    <m/>
    <m/>
    <s v="unity_Pre_ios14_5"/>
    <s v="Unity"/>
    <x v="13"/>
    <s v=" DTC"/>
    <d v="2021-07-07T00:00:00"/>
    <x v="1"/>
    <n v="0"/>
    <n v="0"/>
  </r>
  <r>
    <s v="Media"/>
    <s v="Incremental"/>
    <m/>
    <m/>
    <s v="unity_Pre_ios14_5"/>
    <s v="Unity"/>
    <x v="13"/>
    <s v=" DTC"/>
    <d v="2021-07-08T00:00:00"/>
    <x v="1"/>
    <n v="0"/>
    <n v="0"/>
  </r>
  <r>
    <s v="Media"/>
    <s v="Incremental"/>
    <m/>
    <m/>
    <s v="unity_Pre_ios14_5"/>
    <s v="Unity"/>
    <x v="13"/>
    <s v=" DTC"/>
    <d v="2021-07-09T00:00:00"/>
    <x v="1"/>
    <n v="0"/>
    <n v="0"/>
  </r>
  <r>
    <s v="Media"/>
    <s v="Incremental"/>
    <m/>
    <m/>
    <s v="unity_Pre_ios14_5"/>
    <s v="Unity"/>
    <x v="13"/>
    <s v=" DTC"/>
    <d v="2021-07-10T00:00:00"/>
    <x v="1"/>
    <n v="0"/>
    <n v="0"/>
  </r>
  <r>
    <s v="Media"/>
    <s v="Incremental"/>
    <m/>
    <m/>
    <s v="unity_Pre_ios14_5"/>
    <s v="Unity"/>
    <x v="13"/>
    <s v=" DTC"/>
    <d v="2021-07-11T00:00:00"/>
    <x v="1"/>
    <n v="0"/>
    <n v="0"/>
  </r>
  <r>
    <s v="Media"/>
    <s v="Incremental"/>
    <m/>
    <m/>
    <s v="unity_Pre_ios14_5"/>
    <s v="Unity"/>
    <x v="13"/>
    <s v=" DTC"/>
    <d v="2021-07-12T00:00:00"/>
    <x v="1"/>
    <n v="0"/>
    <n v="0"/>
  </r>
  <r>
    <s v="Media"/>
    <s v="Incremental"/>
    <m/>
    <m/>
    <s v="unity_Pre_ios14_5"/>
    <s v="Unity"/>
    <x v="13"/>
    <s v=" DTC"/>
    <d v="2021-07-13T00:00:00"/>
    <x v="1"/>
    <n v="0"/>
    <n v="0"/>
  </r>
  <r>
    <s v="Media"/>
    <s v="Incremental"/>
    <m/>
    <m/>
    <s v="unity_Pre_ios14_5"/>
    <s v="Unity"/>
    <x v="13"/>
    <s v=" DTC"/>
    <d v="2021-07-14T00:00:00"/>
    <x v="1"/>
    <n v="0"/>
    <n v="0"/>
  </r>
  <r>
    <s v="Media"/>
    <s v="Incremental"/>
    <m/>
    <m/>
    <s v="unity_Pre_ios14_5"/>
    <s v="Unity"/>
    <x v="13"/>
    <s v=" DTC"/>
    <d v="2021-07-15T00:00:00"/>
    <x v="1"/>
    <n v="0"/>
    <n v="0"/>
  </r>
  <r>
    <s v="Media"/>
    <s v="Incremental"/>
    <m/>
    <m/>
    <s v="unity_Pre_ios14_5"/>
    <s v="Unity"/>
    <x v="13"/>
    <s v=" DTC"/>
    <d v="2021-07-16T00:00:00"/>
    <x v="1"/>
    <n v="0"/>
    <n v="0"/>
  </r>
  <r>
    <s v="Media"/>
    <s v="Incremental"/>
    <m/>
    <m/>
    <s v="unity_Pre_ios14_5"/>
    <s v="Unity"/>
    <x v="13"/>
    <s v=" DTC"/>
    <d v="2021-07-17T00:00:00"/>
    <x v="1"/>
    <n v="0"/>
    <n v="0"/>
  </r>
  <r>
    <s v="Media"/>
    <s v="Incremental"/>
    <m/>
    <m/>
    <s v="unity_Pre_ios14_5"/>
    <s v="Unity"/>
    <x v="13"/>
    <s v=" DTC"/>
    <d v="2021-07-18T00:00:00"/>
    <x v="1"/>
    <n v="0"/>
    <n v="0"/>
  </r>
  <r>
    <s v="Media"/>
    <s v="Incremental"/>
    <m/>
    <m/>
    <s v="unity_Pre_ios14_5"/>
    <s v="Unity"/>
    <x v="13"/>
    <s v=" DTC"/>
    <d v="2021-07-19T00:00:00"/>
    <x v="1"/>
    <n v="0"/>
    <n v="0"/>
  </r>
  <r>
    <s v="Media"/>
    <s v="Incremental"/>
    <m/>
    <m/>
    <s v="unity_Pre_ios14_5"/>
    <s v="Unity"/>
    <x v="13"/>
    <s v=" DTC"/>
    <d v="2021-07-20T00:00:00"/>
    <x v="1"/>
    <n v="0"/>
    <n v="0"/>
  </r>
  <r>
    <s v="Media"/>
    <s v="Incremental"/>
    <m/>
    <m/>
    <s v="unity_Pre_ios14_5"/>
    <s v="Unity"/>
    <x v="13"/>
    <s v=" DTC"/>
    <d v="2021-07-21T00:00:00"/>
    <x v="1"/>
    <n v="0"/>
    <n v="0"/>
  </r>
  <r>
    <s v="Media"/>
    <s v="Incremental"/>
    <m/>
    <m/>
    <s v="unity_Pre_ios14_5"/>
    <s v="Unity"/>
    <x v="13"/>
    <s v=" DTC"/>
    <d v="2021-07-22T00:00:00"/>
    <x v="1"/>
    <n v="0"/>
    <n v="0"/>
  </r>
  <r>
    <s v="Media"/>
    <s v="Incremental"/>
    <m/>
    <m/>
    <s v="unity_Pre_ios14_5"/>
    <s v="Unity"/>
    <x v="13"/>
    <s v=" DTC"/>
    <d v="2021-07-23T00:00:00"/>
    <x v="1"/>
    <n v="0"/>
    <n v="0"/>
  </r>
  <r>
    <s v="Media"/>
    <s v="Incremental"/>
    <m/>
    <m/>
    <s v="unity_Pre_ios14_5"/>
    <s v="Unity"/>
    <x v="13"/>
    <s v=" DTC"/>
    <d v="2021-07-24T00:00:00"/>
    <x v="1"/>
    <n v="0"/>
    <n v="0"/>
  </r>
  <r>
    <s v="Media"/>
    <s v="Incremental"/>
    <m/>
    <m/>
    <s v="unity_Pre_ios14_5"/>
    <s v="Unity"/>
    <x v="13"/>
    <s v=" DTC"/>
    <d v="2021-07-25T00:00:00"/>
    <x v="1"/>
    <n v="0"/>
    <n v="0"/>
  </r>
  <r>
    <s v="Media"/>
    <s v="Incremental"/>
    <m/>
    <m/>
    <s v="unity_Pre_ios14_5"/>
    <s v="Unity"/>
    <x v="13"/>
    <s v=" DTC"/>
    <d v="2021-07-26T00:00:00"/>
    <x v="1"/>
    <n v="0"/>
    <n v="0"/>
  </r>
  <r>
    <s v="Media"/>
    <s v="Incremental"/>
    <m/>
    <m/>
    <s v="unity_Pre_ios14_5"/>
    <s v="Unity"/>
    <x v="13"/>
    <s v=" DTC"/>
    <d v="2021-07-27T00:00:00"/>
    <x v="1"/>
    <n v="0"/>
    <n v="0"/>
  </r>
  <r>
    <s v="Media"/>
    <s v="Incremental"/>
    <m/>
    <m/>
    <s v="unity_Pre_ios14_5"/>
    <s v="Unity"/>
    <x v="13"/>
    <s v=" DTC"/>
    <d v="2021-07-28T00:00:00"/>
    <x v="1"/>
    <n v="0"/>
    <n v="0"/>
  </r>
  <r>
    <s v="Media"/>
    <s v="Incremental"/>
    <m/>
    <m/>
    <s v="unity_Pre_ios14_5"/>
    <s v="Unity"/>
    <x v="13"/>
    <s v=" DTC"/>
    <d v="2021-07-29T00:00:00"/>
    <x v="1"/>
    <n v="0"/>
    <n v="0"/>
  </r>
  <r>
    <s v="Media"/>
    <s v="Incremental"/>
    <m/>
    <m/>
    <s v="unity_Pre_ios14_5"/>
    <s v="Unity"/>
    <x v="13"/>
    <s v=" DTC"/>
    <d v="2021-07-30T00:00:00"/>
    <x v="1"/>
    <n v="0"/>
    <n v="0"/>
  </r>
  <r>
    <s v="Media"/>
    <s v="Incremental"/>
    <m/>
    <m/>
    <s v="unity_Pre_ios14_5"/>
    <s v="Unity"/>
    <x v="13"/>
    <s v=" DTC"/>
    <d v="2021-07-31T00:00:00"/>
    <x v="1"/>
    <n v="0"/>
    <n v="0"/>
  </r>
  <r>
    <s v="Media"/>
    <s v="Incremental"/>
    <m/>
    <m/>
    <s v="unity_Pre_ios14_5"/>
    <s v="Unity"/>
    <x v="13"/>
    <s v=" DTC"/>
    <d v="2021-08-01T00:00:00"/>
    <x v="1"/>
    <n v="0"/>
    <n v="0"/>
  </r>
  <r>
    <s v="Media"/>
    <s v="Incremental"/>
    <m/>
    <m/>
    <s v="unity_Pre_ios14_5"/>
    <s v="Unity"/>
    <x v="13"/>
    <s v=" DTC"/>
    <d v="2021-08-02T00:00:00"/>
    <x v="1"/>
    <n v="0"/>
    <n v="0"/>
  </r>
  <r>
    <s v="Media"/>
    <s v="Incremental"/>
    <m/>
    <m/>
    <s v="unity_Pre_ios14_5"/>
    <s v="Unity"/>
    <x v="13"/>
    <s v=" DTC"/>
    <d v="2021-08-03T00:00:00"/>
    <x v="1"/>
    <n v="0"/>
    <n v="0"/>
  </r>
  <r>
    <s v="Media"/>
    <s v="Incremental"/>
    <m/>
    <m/>
    <s v="unity_Pre_ios14_5"/>
    <s v="Unity"/>
    <x v="13"/>
    <s v=" DTC"/>
    <d v="2021-08-04T00:00:00"/>
    <x v="1"/>
    <n v="0"/>
    <n v="0"/>
  </r>
  <r>
    <s v="Media"/>
    <s v="Incremental"/>
    <m/>
    <m/>
    <s v="unity_Pre_ios14_5"/>
    <s v="Unity"/>
    <x v="13"/>
    <s v=" DTC"/>
    <d v="2021-08-05T00:00:00"/>
    <x v="1"/>
    <n v="0"/>
    <n v="0"/>
  </r>
  <r>
    <s v="Media"/>
    <s v="Incremental"/>
    <m/>
    <m/>
    <s v="unity_Pre_ios14_5"/>
    <s v="Unity"/>
    <x v="13"/>
    <s v=" DTC"/>
    <d v="2021-08-06T00:00:00"/>
    <x v="1"/>
    <n v="0"/>
    <n v="0"/>
  </r>
  <r>
    <s v="Media"/>
    <s v="Incremental"/>
    <m/>
    <m/>
    <s v="unity_Pre_ios14_5"/>
    <s v="Unity"/>
    <x v="13"/>
    <s v=" DTC"/>
    <d v="2021-08-07T00:00:00"/>
    <x v="1"/>
    <n v="0"/>
    <n v="0"/>
  </r>
  <r>
    <s v="Media"/>
    <s v="Incremental"/>
    <m/>
    <m/>
    <s v="unity_Pre_ios14_5"/>
    <s v="Unity"/>
    <x v="13"/>
    <s v=" DTC"/>
    <d v="2021-08-08T00:00:00"/>
    <x v="1"/>
    <n v="0"/>
    <n v="0"/>
  </r>
  <r>
    <s v="Media"/>
    <s v="Incremental"/>
    <m/>
    <m/>
    <s v="unity_Pre_ios14_5"/>
    <s v="Unity"/>
    <x v="13"/>
    <s v=" DTC"/>
    <d v="2021-08-09T00:00:00"/>
    <x v="1"/>
    <n v="0"/>
    <n v="0"/>
  </r>
  <r>
    <s v="Media"/>
    <s v="Incremental"/>
    <m/>
    <m/>
    <s v="unity_Pre_ios14_5"/>
    <s v="Unity"/>
    <x v="13"/>
    <s v=" DTC"/>
    <d v="2021-08-10T00:00:00"/>
    <x v="1"/>
    <n v="0"/>
    <n v="0"/>
  </r>
  <r>
    <s v="Media"/>
    <s v="Incremental"/>
    <m/>
    <m/>
    <s v="unity_Pre_ios14_5"/>
    <s v="Unity"/>
    <x v="13"/>
    <s v=" DTC"/>
    <d v="2021-08-11T00:00:00"/>
    <x v="1"/>
    <n v="0"/>
    <n v="0"/>
  </r>
  <r>
    <s v="Media"/>
    <s v="Incremental"/>
    <m/>
    <m/>
    <s v="unity_Pre_ios14_5"/>
    <s v="Unity"/>
    <x v="13"/>
    <s v=" DTC"/>
    <d v="2021-08-12T00:00:00"/>
    <x v="1"/>
    <n v="0"/>
    <n v="0"/>
  </r>
  <r>
    <s v="Media"/>
    <s v="Incremental"/>
    <m/>
    <m/>
    <s v="unity_Pre_ios14_5"/>
    <s v="Unity"/>
    <x v="13"/>
    <s v=" DTC"/>
    <d v="2021-08-13T00:00:00"/>
    <x v="1"/>
    <n v="0"/>
    <n v="0"/>
  </r>
  <r>
    <s v="Media"/>
    <s v="Incremental"/>
    <m/>
    <m/>
    <s v="unity_Pre_ios14_5"/>
    <s v="Unity"/>
    <x v="13"/>
    <s v=" DTC"/>
    <d v="2021-08-14T00:00:00"/>
    <x v="1"/>
    <n v="0"/>
    <n v="0"/>
  </r>
  <r>
    <s v="Media"/>
    <s v="Incremental"/>
    <m/>
    <m/>
    <s v="unity_Pre_ios14_5"/>
    <s v="Unity"/>
    <x v="13"/>
    <s v=" DTC"/>
    <d v="2021-08-15T00:00:00"/>
    <x v="1"/>
    <n v="0"/>
    <n v="0"/>
  </r>
  <r>
    <s v="Media"/>
    <s v="Incremental"/>
    <m/>
    <m/>
    <s v="unity_Pre_ios14_5"/>
    <s v="Unity"/>
    <x v="13"/>
    <s v=" DTC"/>
    <d v="2021-08-16T00:00:00"/>
    <x v="1"/>
    <n v="0"/>
    <n v="0"/>
  </r>
  <r>
    <s v="Media"/>
    <s v="Incremental"/>
    <m/>
    <m/>
    <s v="unity_Pre_ios14_5"/>
    <s v="Unity"/>
    <x v="13"/>
    <s v=" DTC"/>
    <d v="2021-08-17T00:00:00"/>
    <x v="1"/>
    <n v="0"/>
    <n v="0"/>
  </r>
  <r>
    <s v="Media"/>
    <s v="Incremental"/>
    <m/>
    <m/>
    <s v="unity_Pre_ios14_5"/>
    <s v="Unity"/>
    <x v="13"/>
    <s v=" DTC"/>
    <d v="2021-08-18T00:00:00"/>
    <x v="1"/>
    <n v="0"/>
    <n v="0"/>
  </r>
  <r>
    <s v="Media"/>
    <s v="Incremental"/>
    <m/>
    <m/>
    <s v="unity_Pre_ios14_5"/>
    <s v="Unity"/>
    <x v="13"/>
    <s v=" DTC"/>
    <d v="2021-08-19T00:00:00"/>
    <x v="1"/>
    <n v="0"/>
    <n v="0"/>
  </r>
  <r>
    <s v="Media"/>
    <s v="Incremental"/>
    <m/>
    <m/>
    <s v="unity_Pre_ios14_5"/>
    <s v="Unity"/>
    <x v="13"/>
    <s v=" DTC"/>
    <d v="2021-08-20T00:00:00"/>
    <x v="1"/>
    <n v="0"/>
    <n v="0"/>
  </r>
  <r>
    <s v="Media"/>
    <s v="Incremental"/>
    <m/>
    <m/>
    <s v="unity_Pre_ios14_5"/>
    <s v="Unity"/>
    <x v="13"/>
    <s v=" DTC"/>
    <d v="2021-08-21T00:00:00"/>
    <x v="1"/>
    <n v="0"/>
    <n v="0"/>
  </r>
  <r>
    <s v="Media"/>
    <s v="Incremental"/>
    <m/>
    <m/>
    <s v="unity_Pre_ios14_5"/>
    <s v="Unity"/>
    <x v="13"/>
    <s v=" DTC"/>
    <d v="2021-08-22T00:00:00"/>
    <x v="1"/>
    <n v="0"/>
    <n v="0"/>
  </r>
  <r>
    <s v="Media"/>
    <s v="Incremental"/>
    <m/>
    <m/>
    <s v="unity_Pre_ios14_5"/>
    <s v="Unity"/>
    <x v="13"/>
    <s v=" DTC"/>
    <d v="2021-08-23T00:00:00"/>
    <x v="1"/>
    <n v="0"/>
    <n v="0"/>
  </r>
  <r>
    <s v="Media"/>
    <s v="Incremental"/>
    <m/>
    <m/>
    <s v="unity_Pre_ios14_5"/>
    <s v="Unity"/>
    <x v="13"/>
    <s v=" DTC"/>
    <d v="2021-08-24T00:00:00"/>
    <x v="1"/>
    <n v="0"/>
    <n v="0"/>
  </r>
  <r>
    <s v="Media"/>
    <s v="Incremental"/>
    <m/>
    <m/>
    <s v="unity_Pre_ios14_5"/>
    <s v="Unity"/>
    <x v="13"/>
    <s v=" DTC"/>
    <d v="2021-08-25T00:00:00"/>
    <x v="1"/>
    <n v="0"/>
    <n v="0"/>
  </r>
  <r>
    <s v="Media"/>
    <s v="Incremental"/>
    <m/>
    <m/>
    <s v="unity_Pre_ios14_5"/>
    <s v="Unity"/>
    <x v="13"/>
    <s v=" DTC"/>
    <d v="2021-08-26T00:00:00"/>
    <x v="1"/>
    <n v="0"/>
    <n v="0"/>
  </r>
  <r>
    <s v="Media"/>
    <s v="Incremental"/>
    <m/>
    <m/>
    <s v="unity_Pre_ios14_5"/>
    <s v="Unity"/>
    <x v="13"/>
    <s v=" DTC"/>
    <d v="2021-08-27T00:00:00"/>
    <x v="1"/>
    <n v="0"/>
    <n v="0"/>
  </r>
  <r>
    <s v="Media"/>
    <s v="Incremental"/>
    <m/>
    <m/>
    <s v="unity_Pre_ios14_5"/>
    <s v="Unity"/>
    <x v="13"/>
    <s v=" DTC"/>
    <d v="2021-08-28T00:00:00"/>
    <x v="1"/>
    <n v="0"/>
    <n v="0"/>
  </r>
  <r>
    <s v="Media"/>
    <s v="Incremental"/>
    <m/>
    <m/>
    <s v="unity_Pre_ios14_5"/>
    <s v="Unity"/>
    <x v="13"/>
    <s v=" DTC"/>
    <d v="2021-08-29T00:00:00"/>
    <x v="1"/>
    <n v="0"/>
    <n v="0"/>
  </r>
  <r>
    <s v="Media"/>
    <s v="Incremental"/>
    <m/>
    <m/>
    <s v="unity_Pre_ios14_5"/>
    <s v="Unity"/>
    <x v="13"/>
    <s v=" DTC"/>
    <d v="2021-08-30T00:00:00"/>
    <x v="1"/>
    <n v="0"/>
    <n v="0"/>
  </r>
  <r>
    <s v="Media"/>
    <s v="Incremental"/>
    <m/>
    <m/>
    <s v="unity_Pre_ios14_5"/>
    <s v="Unity"/>
    <x v="13"/>
    <s v=" DTC"/>
    <d v="2021-08-31T00:00:00"/>
    <x v="1"/>
    <n v="0"/>
    <n v="0"/>
  </r>
  <r>
    <s v="Media"/>
    <s v="Incremental"/>
    <m/>
    <m/>
    <s v="unity_Pre_ios14_5"/>
    <s v="Unity"/>
    <x v="13"/>
    <s v=" DTC"/>
    <d v="2021-09-01T00:00:00"/>
    <x v="1"/>
    <n v="0"/>
    <n v="0"/>
  </r>
  <r>
    <s v="Media"/>
    <s v="Incremental"/>
    <m/>
    <m/>
    <s v="unity_Pre_ios14_5"/>
    <s v="Unity"/>
    <x v="13"/>
    <s v=" DTC"/>
    <d v="2021-09-02T00:00:00"/>
    <x v="1"/>
    <n v="0"/>
    <n v="0"/>
  </r>
  <r>
    <s v="Media"/>
    <s v="Incremental"/>
    <m/>
    <m/>
    <s v="unity_Pre_ios14_5"/>
    <s v="Unity"/>
    <x v="13"/>
    <s v=" DTC"/>
    <d v="2021-09-03T00:00:00"/>
    <x v="1"/>
    <n v="0"/>
    <n v="0"/>
  </r>
  <r>
    <s v="Media"/>
    <s v="Incremental"/>
    <m/>
    <m/>
    <s v="unity_Pre_ios14_5"/>
    <s v="Unity"/>
    <x v="13"/>
    <s v=" DTC"/>
    <d v="2021-09-04T00:00:00"/>
    <x v="1"/>
    <n v="0"/>
    <n v="0"/>
  </r>
  <r>
    <s v="Media"/>
    <s v="Incremental"/>
    <m/>
    <m/>
    <s v="unity_Pre_ios14_5"/>
    <s v="Unity"/>
    <x v="13"/>
    <s v=" DTC"/>
    <d v="2021-09-05T00:00:00"/>
    <x v="1"/>
    <n v="0"/>
    <n v="0"/>
  </r>
  <r>
    <s v="Media"/>
    <s v="Incremental"/>
    <m/>
    <m/>
    <s v="unity_Pre_ios14_5"/>
    <s v="Unity"/>
    <x v="13"/>
    <s v=" DTC"/>
    <d v="2021-09-06T00:00:00"/>
    <x v="1"/>
    <n v="0"/>
    <n v="0"/>
  </r>
  <r>
    <s v="Media"/>
    <s v="Incremental"/>
    <m/>
    <m/>
    <s v="unity_Pre_ios14_5"/>
    <s v="Unity"/>
    <x v="13"/>
    <s v=" DTC"/>
    <d v="2021-09-07T00:00:00"/>
    <x v="1"/>
    <n v="0"/>
    <n v="0"/>
  </r>
  <r>
    <s v="Media"/>
    <s v="Incremental"/>
    <m/>
    <m/>
    <s v="unity_Pre_ios14_5"/>
    <s v="Unity"/>
    <x v="13"/>
    <s v=" DTC"/>
    <d v="2021-09-08T00:00:00"/>
    <x v="1"/>
    <n v="0"/>
    <n v="0"/>
  </r>
  <r>
    <s v="Media"/>
    <s v="Incremental"/>
    <m/>
    <m/>
    <s v="unity_Pre_ios14_5"/>
    <s v="Unity"/>
    <x v="13"/>
    <s v=" DTC"/>
    <d v="2021-09-09T00:00:00"/>
    <x v="1"/>
    <n v="0"/>
    <n v="0"/>
  </r>
  <r>
    <s v="Media"/>
    <s v="Incremental"/>
    <m/>
    <m/>
    <s v="unity_Pre_ios14_5"/>
    <s v="Unity"/>
    <x v="13"/>
    <s v=" DTC"/>
    <d v="2021-09-10T00:00:00"/>
    <x v="1"/>
    <n v="0"/>
    <n v="0"/>
  </r>
  <r>
    <s v="Media"/>
    <s v="Incremental"/>
    <m/>
    <m/>
    <s v="unity_Pre_ios14_5"/>
    <s v="Unity"/>
    <x v="13"/>
    <s v=" DTC"/>
    <d v="2021-09-11T00:00:00"/>
    <x v="1"/>
    <n v="0"/>
    <n v="0"/>
  </r>
  <r>
    <s v="Media"/>
    <s v="Incremental"/>
    <m/>
    <m/>
    <s v="unity_Pre_ios14_5"/>
    <s v="Unity"/>
    <x v="13"/>
    <s v=" DTC"/>
    <d v="2021-09-12T00:00:00"/>
    <x v="1"/>
    <n v="0"/>
    <n v="0"/>
  </r>
  <r>
    <s v="Media"/>
    <s v="Incremental"/>
    <m/>
    <m/>
    <s v="unity_Pre_ios14_5"/>
    <s v="Unity"/>
    <x v="13"/>
    <s v=" DTC"/>
    <d v="2021-09-13T00:00:00"/>
    <x v="1"/>
    <n v="0"/>
    <n v="0"/>
  </r>
  <r>
    <s v="Media"/>
    <s v="Incremental"/>
    <m/>
    <m/>
    <s v="unity_Pre_ios14_5"/>
    <s v="Unity"/>
    <x v="13"/>
    <s v=" DTC"/>
    <d v="2021-09-14T00:00:00"/>
    <x v="1"/>
    <n v="0"/>
    <n v="0"/>
  </r>
  <r>
    <s v="Media"/>
    <s v="Incremental"/>
    <m/>
    <m/>
    <s v="unity_Pre_ios14_5"/>
    <s v="Unity"/>
    <x v="13"/>
    <s v=" DTC"/>
    <d v="2021-09-15T00:00:00"/>
    <x v="1"/>
    <n v="0"/>
    <n v="0"/>
  </r>
  <r>
    <s v="Media"/>
    <s v="Incremental"/>
    <m/>
    <m/>
    <s v="unity_Pre_ios14_5"/>
    <s v="Unity"/>
    <x v="13"/>
    <s v=" DTC"/>
    <d v="2021-09-16T00:00:00"/>
    <x v="1"/>
    <n v="0"/>
    <n v="0"/>
  </r>
  <r>
    <s v="Media"/>
    <s v="Incremental"/>
    <m/>
    <m/>
    <s v="unity_Pre_ios14_5"/>
    <s v="Unity"/>
    <x v="13"/>
    <s v=" DTC"/>
    <d v="2021-09-17T00:00:00"/>
    <x v="1"/>
    <n v="0"/>
    <n v="0"/>
  </r>
  <r>
    <s v="Media"/>
    <s v="Incremental"/>
    <m/>
    <m/>
    <s v="unity_Pre_ios14_5"/>
    <s v="Unity"/>
    <x v="13"/>
    <s v=" DTC"/>
    <d v="2021-09-18T00:00:00"/>
    <x v="1"/>
    <n v="0"/>
    <n v="0"/>
  </r>
  <r>
    <s v="Media"/>
    <s v="Incremental"/>
    <m/>
    <m/>
    <s v="unity_Pre_ios14_5"/>
    <s v="Unity"/>
    <x v="13"/>
    <s v=" DTC"/>
    <d v="2021-09-19T00:00:00"/>
    <x v="1"/>
    <n v="0"/>
    <n v="0"/>
  </r>
  <r>
    <s v="Media"/>
    <s v="Incremental"/>
    <m/>
    <m/>
    <s v="unity_Pre_ios14_5"/>
    <s v="Unity"/>
    <x v="13"/>
    <s v=" DTC"/>
    <d v="2021-09-20T00:00:00"/>
    <x v="1"/>
    <n v="0"/>
    <n v="0"/>
  </r>
  <r>
    <s v="Media"/>
    <s v="Incremental"/>
    <m/>
    <m/>
    <s v="unity_Pre_ios14_5"/>
    <s v="Unity"/>
    <x v="13"/>
    <s v=" DTC"/>
    <d v="2021-09-21T00:00:00"/>
    <x v="1"/>
    <n v="0"/>
    <n v="0"/>
  </r>
  <r>
    <s v="Media"/>
    <s v="Incremental"/>
    <m/>
    <m/>
    <s v="unity_Pre_ios14_5"/>
    <s v="Unity"/>
    <x v="13"/>
    <s v=" DTC"/>
    <d v="2021-09-22T00:00:00"/>
    <x v="1"/>
    <n v="0"/>
    <n v="0"/>
  </r>
  <r>
    <s v="Media"/>
    <s v="Incremental"/>
    <m/>
    <m/>
    <s v="unity_Pre_ios14_5"/>
    <s v="Unity"/>
    <x v="13"/>
    <s v=" DTC"/>
    <d v="2021-09-23T00:00:00"/>
    <x v="1"/>
    <n v="0"/>
    <n v="0"/>
  </r>
  <r>
    <s v="Media"/>
    <s v="Incremental"/>
    <m/>
    <m/>
    <s v="unity_Pre_ios14_5"/>
    <s v="Unity"/>
    <x v="13"/>
    <s v=" DTC"/>
    <d v="2021-09-24T00:00:00"/>
    <x v="1"/>
    <n v="0"/>
    <n v="0"/>
  </r>
  <r>
    <s v="Media"/>
    <s v="Incremental"/>
    <m/>
    <m/>
    <s v="unity_Pre_ios14_5"/>
    <s v="Unity"/>
    <x v="13"/>
    <s v=" DTC"/>
    <d v="2021-09-25T00:00:00"/>
    <x v="1"/>
    <n v="0"/>
    <n v="0"/>
  </r>
  <r>
    <s v="Media"/>
    <s v="Incremental"/>
    <m/>
    <m/>
    <s v="unity_Pre_ios14_5"/>
    <s v="Unity"/>
    <x v="13"/>
    <s v=" DTC"/>
    <d v="2021-09-26T00:00:00"/>
    <x v="1"/>
    <n v="0"/>
    <n v="0"/>
  </r>
  <r>
    <s v="Media"/>
    <s v="Incremental"/>
    <m/>
    <m/>
    <s v="unity_Pre_ios14_5"/>
    <s v="Unity"/>
    <x v="13"/>
    <s v=" DTC"/>
    <d v="2021-09-27T00:00:00"/>
    <x v="1"/>
    <n v="0"/>
    <n v="0"/>
  </r>
  <r>
    <s v="Media"/>
    <s v="Incremental"/>
    <m/>
    <m/>
    <s v="unity_Pre_ios14_5"/>
    <s v="Unity"/>
    <x v="13"/>
    <s v=" DTC"/>
    <d v="2021-09-28T00:00:00"/>
    <x v="1"/>
    <n v="0"/>
    <n v="0"/>
  </r>
  <r>
    <s v="Media"/>
    <s v="Incremental"/>
    <m/>
    <m/>
    <s v="unity_Pre_ios14_5"/>
    <s v="Unity"/>
    <x v="13"/>
    <s v=" DTC"/>
    <d v="2021-09-29T00:00:00"/>
    <x v="1"/>
    <n v="0"/>
    <n v="0"/>
  </r>
  <r>
    <s v="Media"/>
    <s v="Incremental"/>
    <m/>
    <m/>
    <s v="unity_Pre_ios14_5"/>
    <s v="Unity"/>
    <x v="13"/>
    <s v=" DTC"/>
    <d v="2021-09-30T00:00:00"/>
    <x v="1"/>
    <n v="0"/>
    <n v="0"/>
  </r>
  <r>
    <s v="Media"/>
    <s v="Incremental"/>
    <m/>
    <m/>
    <s v="vungle_Post_ios14_5"/>
    <s v="Vungle"/>
    <x v="14"/>
    <s v=" DTC"/>
    <d v="2021-03-01T00:00:00"/>
    <x v="0"/>
    <s v="Pre"/>
    <n v="0"/>
  </r>
  <r>
    <s v="Media"/>
    <s v="Incremental"/>
    <m/>
    <m/>
    <s v="vungle_Post_ios14_5"/>
    <s v="Vungle"/>
    <x v="14"/>
    <s v=" DTC"/>
    <d v="2021-03-02T00:00:00"/>
    <x v="0"/>
    <s v="Pre"/>
    <n v="0"/>
  </r>
  <r>
    <s v="Media"/>
    <s v="Incremental"/>
    <m/>
    <m/>
    <s v="vungle_Post_ios14_5"/>
    <s v="Vungle"/>
    <x v="14"/>
    <s v=" DTC"/>
    <d v="2021-03-03T00:00:00"/>
    <x v="0"/>
    <s v="Pre"/>
    <n v="0"/>
  </r>
  <r>
    <s v="Media"/>
    <s v="Incremental"/>
    <m/>
    <m/>
    <s v="vungle_Post_ios14_5"/>
    <s v="Vungle"/>
    <x v="14"/>
    <s v=" DTC"/>
    <d v="2021-03-04T00:00:00"/>
    <x v="0"/>
    <s v="Pre"/>
    <n v="0"/>
  </r>
  <r>
    <s v="Media"/>
    <s v="Incremental"/>
    <m/>
    <m/>
    <s v="vungle_Post_ios14_5"/>
    <s v="Vungle"/>
    <x v="14"/>
    <s v=" DTC"/>
    <d v="2021-03-05T00:00:00"/>
    <x v="0"/>
    <s v="Pre"/>
    <n v="0"/>
  </r>
  <r>
    <s v="Media"/>
    <s v="Incremental"/>
    <m/>
    <m/>
    <s v="vungle_Post_ios14_5"/>
    <s v="Vungle"/>
    <x v="14"/>
    <s v=" DTC"/>
    <d v="2021-03-06T00:00:00"/>
    <x v="0"/>
    <s v="Pre"/>
    <n v="0"/>
  </r>
  <r>
    <s v="Media"/>
    <s v="Incremental"/>
    <m/>
    <m/>
    <s v="vungle_Post_ios14_5"/>
    <s v="Vungle"/>
    <x v="14"/>
    <s v=" DTC"/>
    <d v="2021-03-07T00:00:00"/>
    <x v="0"/>
    <s v="Pre"/>
    <n v="0"/>
  </r>
  <r>
    <s v="Media"/>
    <s v="Incremental"/>
    <m/>
    <m/>
    <s v="vungle_Post_ios14_5"/>
    <s v="Vungle"/>
    <x v="14"/>
    <s v=" DTC"/>
    <d v="2021-03-08T00:00:00"/>
    <x v="0"/>
    <s v="Pre"/>
    <n v="0"/>
  </r>
  <r>
    <s v="Media"/>
    <s v="Incremental"/>
    <m/>
    <m/>
    <s v="vungle_Post_ios14_5"/>
    <s v="Vungle"/>
    <x v="14"/>
    <s v=" DTC"/>
    <d v="2021-03-09T00:00:00"/>
    <x v="0"/>
    <s v="Pre"/>
    <n v="0"/>
  </r>
  <r>
    <s v="Media"/>
    <s v="Incremental"/>
    <m/>
    <m/>
    <s v="vungle_Post_ios14_5"/>
    <s v="Vungle"/>
    <x v="14"/>
    <s v=" DTC"/>
    <d v="2021-03-10T00:00:00"/>
    <x v="0"/>
    <s v="Pre"/>
    <n v="0"/>
  </r>
  <r>
    <s v="Media"/>
    <s v="Incremental"/>
    <m/>
    <m/>
    <s v="vungle_Post_ios14_5"/>
    <s v="Vungle"/>
    <x v="14"/>
    <s v=" DTC"/>
    <d v="2021-03-11T00:00:00"/>
    <x v="0"/>
    <s v="Pre"/>
    <n v="0"/>
  </r>
  <r>
    <s v="Media"/>
    <s v="Incremental"/>
    <m/>
    <m/>
    <s v="vungle_Post_ios14_5"/>
    <s v="Vungle"/>
    <x v="14"/>
    <s v=" DTC"/>
    <d v="2021-03-12T00:00:00"/>
    <x v="0"/>
    <s v="Pre"/>
    <n v="0"/>
  </r>
  <r>
    <s v="Media"/>
    <s v="Incremental"/>
    <m/>
    <m/>
    <s v="vungle_Post_ios14_5"/>
    <s v="Vungle"/>
    <x v="14"/>
    <s v=" DTC"/>
    <d v="2021-03-13T00:00:00"/>
    <x v="0"/>
    <s v="Pre"/>
    <n v="0"/>
  </r>
  <r>
    <s v="Media"/>
    <s v="Incremental"/>
    <m/>
    <m/>
    <s v="vungle_Post_ios14_5"/>
    <s v="Vungle"/>
    <x v="14"/>
    <s v=" DTC"/>
    <d v="2021-03-14T00:00:00"/>
    <x v="0"/>
    <s v="Pre"/>
    <n v="0"/>
  </r>
  <r>
    <s v="Media"/>
    <s v="Incremental"/>
    <m/>
    <m/>
    <s v="vungle_Post_ios14_5"/>
    <s v="Vungle"/>
    <x v="14"/>
    <s v=" DTC"/>
    <d v="2021-03-15T00:00:00"/>
    <x v="0"/>
    <s v="Pre"/>
    <n v="0"/>
  </r>
  <r>
    <s v="Media"/>
    <s v="Incremental"/>
    <m/>
    <m/>
    <s v="vungle_Post_ios14_5"/>
    <s v="Vungle"/>
    <x v="14"/>
    <s v=" DTC"/>
    <d v="2021-03-16T00:00:00"/>
    <x v="0"/>
    <s v="Pre"/>
    <n v="0"/>
  </r>
  <r>
    <s v="Media"/>
    <s v="Incremental"/>
    <m/>
    <m/>
    <s v="vungle_Post_ios14_5"/>
    <s v="Vungle"/>
    <x v="14"/>
    <s v=" DTC"/>
    <d v="2021-03-17T00:00:00"/>
    <x v="0"/>
    <s v="Pre"/>
    <n v="0"/>
  </r>
  <r>
    <s v="Media"/>
    <s v="Incremental"/>
    <m/>
    <m/>
    <s v="vungle_Post_ios14_5"/>
    <s v="Vungle"/>
    <x v="14"/>
    <s v=" DTC"/>
    <d v="2021-03-18T00:00:00"/>
    <x v="0"/>
    <s v="Pre"/>
    <n v="0"/>
  </r>
  <r>
    <s v="Media"/>
    <s v="Incremental"/>
    <m/>
    <m/>
    <s v="vungle_Post_ios14_5"/>
    <s v="Vungle"/>
    <x v="14"/>
    <s v=" DTC"/>
    <d v="2021-03-19T00:00:00"/>
    <x v="0"/>
    <s v="Pre"/>
    <n v="0"/>
  </r>
  <r>
    <s v="Media"/>
    <s v="Incremental"/>
    <m/>
    <m/>
    <s v="vungle_Post_ios14_5"/>
    <s v="Vungle"/>
    <x v="14"/>
    <s v=" DTC"/>
    <d v="2021-03-20T00:00:00"/>
    <x v="0"/>
    <s v="Pre"/>
    <n v="0"/>
  </r>
  <r>
    <s v="Media"/>
    <s v="Incremental"/>
    <m/>
    <m/>
    <s v="vungle_Post_ios14_5"/>
    <s v="Vungle"/>
    <x v="14"/>
    <s v=" DTC"/>
    <d v="2021-03-21T00:00:00"/>
    <x v="0"/>
    <s v="Pre"/>
    <n v="0"/>
  </r>
  <r>
    <s v="Media"/>
    <s v="Incremental"/>
    <m/>
    <m/>
    <s v="vungle_Post_ios14_5"/>
    <s v="Vungle"/>
    <x v="14"/>
    <s v=" DTC"/>
    <d v="2021-03-22T00:00:00"/>
    <x v="0"/>
    <s v="Pre"/>
    <n v="0"/>
  </r>
  <r>
    <s v="Media"/>
    <s v="Incremental"/>
    <m/>
    <m/>
    <s v="vungle_Post_ios14_5"/>
    <s v="Vungle"/>
    <x v="14"/>
    <s v=" DTC"/>
    <d v="2021-03-23T00:00:00"/>
    <x v="0"/>
    <s v="Pre"/>
    <n v="0"/>
  </r>
  <r>
    <s v="Media"/>
    <s v="Incremental"/>
    <m/>
    <m/>
    <s v="vungle_Post_ios14_5"/>
    <s v="Vungle"/>
    <x v="14"/>
    <s v=" DTC"/>
    <d v="2021-03-24T00:00:00"/>
    <x v="0"/>
    <s v="Pre"/>
    <n v="0"/>
  </r>
  <r>
    <s v="Media"/>
    <s v="Incremental"/>
    <m/>
    <m/>
    <s v="vungle_Post_ios14_5"/>
    <s v="Vungle"/>
    <x v="14"/>
    <s v=" DTC"/>
    <d v="2021-03-25T00:00:00"/>
    <x v="0"/>
    <s v="Pre"/>
    <n v="0"/>
  </r>
  <r>
    <s v="Media"/>
    <s v="Incremental"/>
    <m/>
    <m/>
    <s v="vungle_Post_ios14_5"/>
    <s v="Vungle"/>
    <x v="14"/>
    <s v=" DTC"/>
    <d v="2021-03-26T00:00:00"/>
    <x v="0"/>
    <s v="Pre"/>
    <n v="0"/>
  </r>
  <r>
    <s v="Media"/>
    <s v="Incremental"/>
    <m/>
    <m/>
    <s v="vungle_Post_ios14_5"/>
    <s v="Vungle"/>
    <x v="14"/>
    <s v=" DTC"/>
    <d v="2021-03-27T00:00:00"/>
    <x v="0"/>
    <s v="Pre"/>
    <n v="0"/>
  </r>
  <r>
    <s v="Media"/>
    <s v="Incremental"/>
    <m/>
    <m/>
    <s v="vungle_Post_ios14_5"/>
    <s v="Vungle"/>
    <x v="14"/>
    <s v=" DTC"/>
    <d v="2021-03-28T00:00:00"/>
    <x v="0"/>
    <s v="Pre"/>
    <n v="0"/>
  </r>
  <r>
    <s v="Media"/>
    <s v="Incremental"/>
    <m/>
    <m/>
    <s v="vungle_Post_ios14_5"/>
    <s v="Vungle"/>
    <x v="14"/>
    <s v=" DTC"/>
    <d v="2021-03-29T00:00:00"/>
    <x v="0"/>
    <s v="Pre"/>
    <n v="0"/>
  </r>
  <r>
    <s v="Media"/>
    <s v="Incremental"/>
    <m/>
    <m/>
    <s v="vungle_Post_ios14_5"/>
    <s v="Vungle"/>
    <x v="14"/>
    <s v=" DTC"/>
    <d v="2021-03-30T00:00:00"/>
    <x v="0"/>
    <s v="Pre"/>
    <n v="0"/>
  </r>
  <r>
    <s v="Media"/>
    <s v="Incremental"/>
    <m/>
    <m/>
    <s v="vungle_Post_ios14_5"/>
    <s v="Vungle"/>
    <x v="14"/>
    <s v=" DTC"/>
    <d v="2021-03-31T00:00:00"/>
    <x v="0"/>
    <s v="Pre"/>
    <n v="0"/>
  </r>
  <r>
    <s v="Media"/>
    <s v="Incremental"/>
    <m/>
    <m/>
    <s v="vungle_Post_ios14_5"/>
    <s v="Vungle"/>
    <x v="14"/>
    <s v=" DTC"/>
    <d v="2021-04-01T00:00:00"/>
    <x v="0"/>
    <s v="Pre"/>
    <n v="0"/>
  </r>
  <r>
    <s v="Media"/>
    <s v="Incremental"/>
    <m/>
    <m/>
    <s v="vungle_Post_ios14_5"/>
    <s v="Vungle"/>
    <x v="14"/>
    <s v=" DTC"/>
    <d v="2021-04-02T00:00:00"/>
    <x v="0"/>
    <s v="Pre"/>
    <n v="0"/>
  </r>
  <r>
    <s v="Media"/>
    <s v="Incremental"/>
    <m/>
    <m/>
    <s v="vungle_Post_ios14_5"/>
    <s v="Vungle"/>
    <x v="14"/>
    <s v=" DTC"/>
    <d v="2021-04-03T00:00:00"/>
    <x v="0"/>
    <s v="Pre"/>
    <n v="0"/>
  </r>
  <r>
    <s v="Media"/>
    <s v="Incremental"/>
    <m/>
    <m/>
    <s v="vungle_Post_ios14_5"/>
    <s v="Vungle"/>
    <x v="14"/>
    <s v=" DTC"/>
    <d v="2021-04-04T00:00:00"/>
    <x v="0"/>
    <s v="Pre"/>
    <n v="0"/>
  </r>
  <r>
    <s v="Media"/>
    <s v="Incremental"/>
    <m/>
    <m/>
    <s v="vungle_Post_ios14_5"/>
    <s v="Vungle"/>
    <x v="14"/>
    <s v=" DTC"/>
    <d v="2021-04-05T00:00:00"/>
    <x v="0"/>
    <s v="Pre"/>
    <n v="0"/>
  </r>
  <r>
    <s v="Media"/>
    <s v="Incremental"/>
    <m/>
    <m/>
    <s v="vungle_Post_ios14_5"/>
    <s v="Vungle"/>
    <x v="14"/>
    <s v=" DTC"/>
    <d v="2021-04-06T00:00:00"/>
    <x v="0"/>
    <s v="Pre"/>
    <n v="0"/>
  </r>
  <r>
    <s v="Media"/>
    <s v="Incremental"/>
    <m/>
    <m/>
    <s v="vungle_Post_ios14_5"/>
    <s v="Vungle"/>
    <x v="14"/>
    <s v=" DTC"/>
    <d v="2021-04-07T00:00:00"/>
    <x v="0"/>
    <s v="Pre"/>
    <n v="0"/>
  </r>
  <r>
    <s v="Media"/>
    <s v="Incremental"/>
    <m/>
    <m/>
    <s v="vungle_Post_ios14_5"/>
    <s v="Vungle"/>
    <x v="14"/>
    <s v=" DTC"/>
    <d v="2021-04-08T00:00:00"/>
    <x v="0"/>
    <s v="Pre"/>
    <n v="0"/>
  </r>
  <r>
    <s v="Media"/>
    <s v="Incremental"/>
    <m/>
    <m/>
    <s v="vungle_Post_ios14_5"/>
    <s v="Vungle"/>
    <x v="14"/>
    <s v=" DTC"/>
    <d v="2021-04-09T00:00:00"/>
    <x v="0"/>
    <s v="Pre"/>
    <n v="0"/>
  </r>
  <r>
    <s v="Media"/>
    <s v="Incremental"/>
    <m/>
    <m/>
    <s v="vungle_Post_ios14_5"/>
    <s v="Vungle"/>
    <x v="14"/>
    <s v=" DTC"/>
    <d v="2021-04-10T00:00:00"/>
    <x v="0"/>
    <s v="Pre"/>
    <n v="0"/>
  </r>
  <r>
    <s v="Media"/>
    <s v="Incremental"/>
    <m/>
    <m/>
    <s v="vungle_Post_ios14_5"/>
    <s v="Vungle"/>
    <x v="14"/>
    <s v=" DTC"/>
    <d v="2021-04-11T00:00:00"/>
    <x v="0"/>
    <s v="Pre"/>
    <n v="0"/>
  </r>
  <r>
    <s v="Media"/>
    <s v="Incremental"/>
    <m/>
    <m/>
    <s v="vungle_Post_ios14_5"/>
    <s v="Vungle"/>
    <x v="14"/>
    <s v=" DTC"/>
    <d v="2021-04-12T00:00:00"/>
    <x v="0"/>
    <s v="Pre"/>
    <n v="0"/>
  </r>
  <r>
    <s v="Media"/>
    <s v="Incremental"/>
    <m/>
    <m/>
    <s v="vungle_Post_ios14_5"/>
    <s v="Vungle"/>
    <x v="14"/>
    <s v=" DTC"/>
    <d v="2021-04-13T00:00:00"/>
    <x v="0"/>
    <s v="Pre"/>
    <n v="0"/>
  </r>
  <r>
    <s v="Media"/>
    <s v="Incremental"/>
    <m/>
    <m/>
    <s v="vungle_Post_ios14_5"/>
    <s v="Vungle"/>
    <x v="14"/>
    <s v=" DTC"/>
    <d v="2021-04-14T00:00:00"/>
    <x v="0"/>
    <s v="Pre"/>
    <n v="0"/>
  </r>
  <r>
    <s v="Media"/>
    <s v="Incremental"/>
    <m/>
    <m/>
    <s v="vungle_Post_ios14_5"/>
    <s v="Vungle"/>
    <x v="14"/>
    <s v=" DTC"/>
    <d v="2021-04-15T00:00:00"/>
    <x v="0"/>
    <s v="Pre"/>
    <n v="0"/>
  </r>
  <r>
    <s v="Media"/>
    <s v="Incremental"/>
    <m/>
    <m/>
    <s v="vungle_Post_ios14_5"/>
    <s v="Vungle"/>
    <x v="14"/>
    <s v=" DTC"/>
    <d v="2021-04-16T00:00:00"/>
    <x v="0"/>
    <s v="Pre"/>
    <n v="0"/>
  </r>
  <r>
    <s v="Media"/>
    <s v="Incremental"/>
    <m/>
    <m/>
    <s v="vungle_Post_ios14_5"/>
    <s v="Vungle"/>
    <x v="14"/>
    <s v=" DTC"/>
    <d v="2021-04-17T00:00:00"/>
    <x v="0"/>
    <s v="Pre"/>
    <n v="0"/>
  </r>
  <r>
    <s v="Media"/>
    <s v="Incremental"/>
    <m/>
    <m/>
    <s v="vungle_Post_ios14_5"/>
    <s v="Vungle"/>
    <x v="14"/>
    <s v=" DTC"/>
    <d v="2021-04-18T00:00:00"/>
    <x v="0"/>
    <s v="Pre"/>
    <n v="0"/>
  </r>
  <r>
    <s v="Media"/>
    <s v="Incremental"/>
    <m/>
    <m/>
    <s v="vungle_Post_ios14_5"/>
    <s v="Vungle"/>
    <x v="14"/>
    <s v=" DTC"/>
    <d v="2021-04-19T00:00:00"/>
    <x v="0"/>
    <s v="Pre"/>
    <n v="0"/>
  </r>
  <r>
    <s v="Media"/>
    <s v="Incremental"/>
    <m/>
    <m/>
    <s v="vungle_Post_ios14_5"/>
    <s v="Vungle"/>
    <x v="14"/>
    <s v=" DTC"/>
    <d v="2021-04-20T00:00:00"/>
    <x v="0"/>
    <s v="Pre"/>
    <n v="0"/>
  </r>
  <r>
    <s v="Media"/>
    <s v="Incremental"/>
    <m/>
    <m/>
    <s v="vungle_Post_ios14_5"/>
    <s v="Vungle"/>
    <x v="14"/>
    <s v=" DTC"/>
    <d v="2021-04-21T00:00:00"/>
    <x v="0"/>
    <s v="Pre"/>
    <n v="0"/>
  </r>
  <r>
    <s v="Media"/>
    <s v="Incremental"/>
    <m/>
    <m/>
    <s v="vungle_Post_ios14_5"/>
    <s v="Vungle"/>
    <x v="14"/>
    <s v=" DTC"/>
    <d v="2021-04-22T00:00:00"/>
    <x v="0"/>
    <s v="Pre"/>
    <n v="0"/>
  </r>
  <r>
    <s v="Media"/>
    <s v="Incremental"/>
    <m/>
    <m/>
    <s v="vungle_Post_ios14_5"/>
    <s v="Vungle"/>
    <x v="14"/>
    <s v=" DTC"/>
    <d v="2021-04-23T00:00:00"/>
    <x v="0"/>
    <s v="Pre"/>
    <n v="0"/>
  </r>
  <r>
    <s v="Media"/>
    <s v="Incremental"/>
    <m/>
    <m/>
    <s v="vungle_Post_ios14_5"/>
    <s v="Vungle"/>
    <x v="14"/>
    <s v=" DTC"/>
    <d v="2021-04-24T00:00:00"/>
    <x v="0"/>
    <s v="Pre"/>
    <n v="0"/>
  </r>
  <r>
    <s v="Media"/>
    <s v="Incremental"/>
    <m/>
    <m/>
    <s v="vungle_Post_ios14_5"/>
    <s v="Vungle"/>
    <x v="14"/>
    <s v=" DTC"/>
    <d v="2021-04-25T00:00:00"/>
    <x v="0"/>
    <s v="Pre"/>
    <n v="0"/>
  </r>
  <r>
    <s v="Media"/>
    <s v="Incremental"/>
    <m/>
    <m/>
    <s v="vungle_Post_ios14_5"/>
    <s v="Vungle"/>
    <x v="14"/>
    <s v=" DTC"/>
    <d v="2021-04-26T00:00:00"/>
    <x v="0"/>
    <s v="Pre"/>
    <n v="0"/>
  </r>
  <r>
    <s v="Media"/>
    <s v="Incremental"/>
    <m/>
    <m/>
    <s v="vungle_Post_ios14_5"/>
    <s v="Vungle"/>
    <x v="14"/>
    <s v=" DTC"/>
    <d v="2021-04-27T00:00:00"/>
    <x v="1"/>
    <s v="Post"/>
    <n v="0"/>
  </r>
  <r>
    <s v="Media"/>
    <s v="Incremental"/>
    <m/>
    <m/>
    <s v="vungle_Post_ios14_5"/>
    <s v="Vungle"/>
    <x v="14"/>
    <s v=" DTC"/>
    <d v="2021-04-28T00:00:00"/>
    <x v="1"/>
    <s v="Post"/>
    <n v="0"/>
  </r>
  <r>
    <s v="Media"/>
    <s v="Incremental"/>
    <m/>
    <m/>
    <s v="vungle_Post_ios14_5"/>
    <s v="Vungle"/>
    <x v="14"/>
    <s v=" DTC"/>
    <d v="2021-04-29T00:00:00"/>
    <x v="1"/>
    <s v="Post"/>
    <n v="0"/>
  </r>
  <r>
    <s v="Media"/>
    <s v="Incremental"/>
    <m/>
    <m/>
    <s v="vungle_Post_ios14_5"/>
    <s v="Vungle"/>
    <x v="14"/>
    <s v=" DTC"/>
    <d v="2021-04-30T00:00:00"/>
    <x v="1"/>
    <s v="Post"/>
    <n v="0"/>
  </r>
  <r>
    <s v="Media"/>
    <s v="Incremental"/>
    <m/>
    <m/>
    <s v="vungle_Post_ios14_5"/>
    <s v="Vungle"/>
    <x v="14"/>
    <s v=" DTC"/>
    <d v="2021-05-01T00:00:00"/>
    <x v="1"/>
    <s v="Post"/>
    <n v="0"/>
  </r>
  <r>
    <s v="Media"/>
    <s v="Incremental"/>
    <m/>
    <m/>
    <s v="vungle_Post_ios14_5"/>
    <s v="Vungle"/>
    <x v="14"/>
    <s v=" DTC"/>
    <d v="2021-05-02T00:00:00"/>
    <x v="1"/>
    <s v="Post"/>
    <n v="0"/>
  </r>
  <r>
    <s v="Media"/>
    <s v="Incremental"/>
    <m/>
    <m/>
    <s v="vungle_Post_ios14_5"/>
    <s v="Vungle"/>
    <x v="14"/>
    <s v=" DTC"/>
    <d v="2021-05-03T00:00:00"/>
    <x v="1"/>
    <s v="Post"/>
    <n v="0"/>
  </r>
  <r>
    <s v="Media"/>
    <s v="Incremental"/>
    <m/>
    <m/>
    <s v="vungle_Post_ios14_5"/>
    <s v="Vungle"/>
    <x v="14"/>
    <s v=" DTC"/>
    <d v="2021-05-04T00:00:00"/>
    <x v="1"/>
    <s v="Post"/>
    <n v="0"/>
  </r>
  <r>
    <s v="Media"/>
    <s v="Incremental"/>
    <m/>
    <m/>
    <s v="vungle_Post_ios14_5"/>
    <s v="Vungle"/>
    <x v="14"/>
    <s v=" DTC"/>
    <d v="2021-05-05T00:00:00"/>
    <x v="1"/>
    <s v="Post"/>
    <n v="0"/>
  </r>
  <r>
    <s v="Media"/>
    <s v="Incremental"/>
    <m/>
    <m/>
    <s v="vungle_Post_ios14_5"/>
    <s v="Vungle"/>
    <x v="14"/>
    <s v=" DTC"/>
    <d v="2021-05-06T00:00:00"/>
    <x v="1"/>
    <s v="Post"/>
    <n v="0"/>
  </r>
  <r>
    <s v="Media"/>
    <s v="Incremental"/>
    <m/>
    <m/>
    <s v="vungle_Post_ios14_5"/>
    <s v="Vungle"/>
    <x v="14"/>
    <s v=" DTC"/>
    <d v="2021-05-07T00:00:00"/>
    <x v="1"/>
    <s v="Post"/>
    <n v="0"/>
  </r>
  <r>
    <s v="Media"/>
    <s v="Incremental"/>
    <m/>
    <m/>
    <s v="vungle_Post_ios14_5"/>
    <s v="Vungle"/>
    <x v="14"/>
    <s v=" DTC"/>
    <d v="2021-05-08T00:00:00"/>
    <x v="1"/>
    <s v="Post"/>
    <n v="0"/>
  </r>
  <r>
    <s v="Media"/>
    <s v="Incremental"/>
    <m/>
    <m/>
    <s v="vungle_Post_ios14_5"/>
    <s v="Vungle"/>
    <x v="14"/>
    <s v=" DTC"/>
    <d v="2021-05-09T00:00:00"/>
    <x v="1"/>
    <s v="Post"/>
    <n v="0"/>
  </r>
  <r>
    <s v="Media"/>
    <s v="Incremental"/>
    <m/>
    <m/>
    <s v="vungle_Post_ios14_5"/>
    <s v="Vungle"/>
    <x v="14"/>
    <s v=" DTC"/>
    <d v="2021-05-10T00:00:00"/>
    <x v="1"/>
    <s v="Post"/>
    <n v="0"/>
  </r>
  <r>
    <s v="Media"/>
    <s v="Incremental"/>
    <m/>
    <m/>
    <s v="vungle_Post_ios14_5"/>
    <s v="Vungle"/>
    <x v="14"/>
    <s v=" DTC"/>
    <d v="2021-05-11T00:00:00"/>
    <x v="1"/>
    <s v="Post"/>
    <n v="0"/>
  </r>
  <r>
    <s v="Media"/>
    <s v="Incremental"/>
    <m/>
    <m/>
    <s v="vungle_Post_ios14_5"/>
    <s v="Vungle"/>
    <x v="14"/>
    <s v=" DTC"/>
    <d v="2021-05-12T00:00:00"/>
    <x v="1"/>
    <s v="Post"/>
    <n v="0"/>
  </r>
  <r>
    <s v="Media"/>
    <s v="Incremental"/>
    <m/>
    <m/>
    <s v="vungle_Post_ios14_5"/>
    <s v="Vungle"/>
    <x v="14"/>
    <s v=" DTC"/>
    <d v="2021-05-13T00:00:00"/>
    <x v="1"/>
    <s v="Post"/>
    <n v="0"/>
  </r>
  <r>
    <s v="Media"/>
    <s v="Incremental"/>
    <m/>
    <m/>
    <s v="vungle_Post_ios14_5"/>
    <s v="Vungle"/>
    <x v="14"/>
    <s v=" DTC"/>
    <d v="2021-05-14T00:00:00"/>
    <x v="1"/>
    <s v="Post"/>
    <n v="0"/>
  </r>
  <r>
    <s v="Media"/>
    <s v="Incremental"/>
    <m/>
    <m/>
    <s v="vungle_Post_ios14_5"/>
    <s v="Vungle"/>
    <x v="14"/>
    <s v=" DTC"/>
    <d v="2021-05-15T00:00:00"/>
    <x v="1"/>
    <s v="Post"/>
    <n v="0"/>
  </r>
  <r>
    <s v="Media"/>
    <s v="Incremental"/>
    <m/>
    <m/>
    <s v="vungle_Post_ios14_5"/>
    <s v="Vungle"/>
    <x v="14"/>
    <s v=" DTC"/>
    <d v="2021-05-16T00:00:00"/>
    <x v="1"/>
    <s v="Post"/>
    <n v="0"/>
  </r>
  <r>
    <s v="Media"/>
    <s v="Incremental"/>
    <m/>
    <m/>
    <s v="vungle_Post_ios14_5"/>
    <s v="Vungle"/>
    <x v="14"/>
    <s v=" DTC"/>
    <d v="2021-05-17T00:00:00"/>
    <x v="1"/>
    <s v="Post"/>
    <n v="0"/>
  </r>
  <r>
    <s v="Media"/>
    <s v="Incremental"/>
    <m/>
    <m/>
    <s v="vungle_Post_ios14_5"/>
    <s v="Vungle"/>
    <x v="14"/>
    <s v=" DTC"/>
    <d v="2021-05-18T00:00:00"/>
    <x v="1"/>
    <s v="Post"/>
    <n v="0"/>
  </r>
  <r>
    <s v="Media"/>
    <s v="Incremental"/>
    <m/>
    <m/>
    <s v="vungle_Post_ios14_5"/>
    <s v="Vungle"/>
    <x v="14"/>
    <s v=" DTC"/>
    <d v="2021-05-19T00:00:00"/>
    <x v="1"/>
    <s v="Post"/>
    <n v="0"/>
  </r>
  <r>
    <s v="Media"/>
    <s v="Incremental"/>
    <m/>
    <m/>
    <s v="vungle_Post_ios14_5"/>
    <s v="Vungle"/>
    <x v="14"/>
    <s v=" DTC"/>
    <d v="2021-05-20T00:00:00"/>
    <x v="1"/>
    <s v="Post"/>
    <n v="0"/>
  </r>
  <r>
    <s v="Media"/>
    <s v="Incremental"/>
    <m/>
    <m/>
    <s v="vungle_Post_ios14_5"/>
    <s v="Vungle"/>
    <x v="14"/>
    <s v=" DTC"/>
    <d v="2021-05-21T00:00:00"/>
    <x v="1"/>
    <s v="Post"/>
    <n v="0"/>
  </r>
  <r>
    <s v="Media"/>
    <s v="Incremental"/>
    <m/>
    <m/>
    <s v="vungle_Post_ios14_5"/>
    <s v="Vungle"/>
    <x v="14"/>
    <s v=" DTC"/>
    <d v="2021-05-22T00:00:00"/>
    <x v="1"/>
    <s v="Post"/>
    <n v="0"/>
  </r>
  <r>
    <s v="Media"/>
    <s v="Incremental"/>
    <m/>
    <m/>
    <s v="vungle_Post_ios14_5"/>
    <s v="Vungle"/>
    <x v="14"/>
    <s v=" DTC"/>
    <d v="2021-05-23T00:00:00"/>
    <x v="1"/>
    <s v="Post"/>
    <n v="0"/>
  </r>
  <r>
    <s v="Media"/>
    <s v="Incremental"/>
    <m/>
    <m/>
    <s v="vungle_Post_ios14_5"/>
    <s v="Vungle"/>
    <x v="14"/>
    <s v=" DTC"/>
    <d v="2021-05-24T00:00:00"/>
    <x v="1"/>
    <s v="Post"/>
    <n v="0"/>
  </r>
  <r>
    <s v="Media"/>
    <s v="Incremental"/>
    <m/>
    <m/>
    <s v="vungle_Post_ios14_5"/>
    <s v="Vungle"/>
    <x v="14"/>
    <s v=" DTC"/>
    <d v="2021-05-25T00:00:00"/>
    <x v="1"/>
    <s v="Post"/>
    <n v="0"/>
  </r>
  <r>
    <s v="Media"/>
    <s v="Incremental"/>
    <m/>
    <m/>
    <s v="vungle_Post_ios14_5"/>
    <s v="Vungle"/>
    <x v="14"/>
    <s v=" DTC"/>
    <d v="2021-05-26T00:00:00"/>
    <x v="1"/>
    <s v="Post"/>
    <n v="0"/>
  </r>
  <r>
    <s v="Media"/>
    <s v="Incremental"/>
    <m/>
    <m/>
    <s v="vungle_Post_ios14_5"/>
    <s v="Vungle"/>
    <x v="14"/>
    <s v=" DTC"/>
    <d v="2021-05-27T00:00:00"/>
    <x v="1"/>
    <s v="Post"/>
    <n v="0"/>
  </r>
  <r>
    <s v="Media"/>
    <s v="Incremental"/>
    <m/>
    <m/>
    <s v="vungle_Post_ios14_5"/>
    <s v="Vungle"/>
    <x v="14"/>
    <s v=" DTC"/>
    <d v="2021-05-28T00:00:00"/>
    <x v="1"/>
    <s v="Post"/>
    <n v="5.1000000000000003E-6"/>
  </r>
  <r>
    <s v="Media"/>
    <s v="Incremental"/>
    <m/>
    <m/>
    <s v="vungle_Post_ios14_5"/>
    <s v="Vungle"/>
    <x v="14"/>
    <s v=" DTC"/>
    <d v="2021-05-29T00:00:00"/>
    <x v="1"/>
    <s v="Post"/>
    <n v="2.9849999999999999E-4"/>
  </r>
  <r>
    <s v="Media"/>
    <s v="Incremental"/>
    <m/>
    <m/>
    <s v="vungle_Post_ios14_5"/>
    <s v="Vungle"/>
    <x v="14"/>
    <s v=" DTC"/>
    <d v="2021-05-30T00:00:00"/>
    <x v="1"/>
    <s v="Post"/>
    <n v="3.2843999999999998E-3"/>
  </r>
  <r>
    <s v="Media"/>
    <s v="Incremental"/>
    <m/>
    <m/>
    <s v="vungle_Post_ios14_5"/>
    <s v="Vungle"/>
    <x v="14"/>
    <s v=" DTC"/>
    <d v="2021-05-31T00:00:00"/>
    <x v="1"/>
    <s v="Post"/>
    <n v="1.82106E-2"/>
  </r>
  <r>
    <s v="Media"/>
    <s v="Incremental"/>
    <m/>
    <m/>
    <s v="vungle_Post_ios14_5"/>
    <s v="Vungle"/>
    <x v="14"/>
    <s v=" DTC"/>
    <d v="2021-06-01T00:00:00"/>
    <x v="1"/>
    <s v="Post"/>
    <n v="6.8881899999999996E-2"/>
  </r>
  <r>
    <s v="Media"/>
    <s v="Incremental"/>
    <m/>
    <m/>
    <s v="vungle_Post_ios14_5"/>
    <s v="Vungle"/>
    <x v="14"/>
    <s v=" DTC"/>
    <d v="2021-06-02T00:00:00"/>
    <x v="1"/>
    <s v="Post"/>
    <n v="0.2037484"/>
  </r>
  <r>
    <s v="Media"/>
    <s v="Incremental"/>
    <m/>
    <m/>
    <s v="vungle_Post_ios14_5"/>
    <s v="Vungle"/>
    <x v="14"/>
    <s v=" DTC"/>
    <d v="2021-06-03T00:00:00"/>
    <x v="1"/>
    <s v="Post"/>
    <n v="0.50743059999999995"/>
  </r>
  <r>
    <s v="Media"/>
    <s v="Incremental"/>
    <m/>
    <m/>
    <s v="vungle_Post_ios14_5"/>
    <s v="Vungle"/>
    <x v="14"/>
    <s v=" DTC"/>
    <d v="2021-06-04T00:00:00"/>
    <x v="1"/>
    <s v="Post"/>
    <n v="1.1129598000000001"/>
  </r>
  <r>
    <s v="Media"/>
    <s v="Incremental"/>
    <m/>
    <m/>
    <s v="vungle_Post_ios14_5"/>
    <s v="Vungle"/>
    <x v="14"/>
    <s v=" DTC"/>
    <d v="2021-06-05T00:00:00"/>
    <x v="1"/>
    <s v="Post"/>
    <n v="2.2147359"/>
  </r>
  <r>
    <s v="Media"/>
    <s v="Incremental"/>
    <m/>
    <m/>
    <s v="vungle_Post_ios14_5"/>
    <s v="Vungle"/>
    <x v="14"/>
    <s v=" DTC"/>
    <d v="2021-06-06T00:00:00"/>
    <x v="1"/>
    <s v="Post"/>
    <n v="4.0825870000000002"/>
  </r>
  <r>
    <s v="Media"/>
    <s v="Incremental"/>
    <m/>
    <m/>
    <s v="vungle_Post_ios14_5"/>
    <s v="Vungle"/>
    <x v="14"/>
    <s v=" DTC"/>
    <d v="2021-06-07T00:00:00"/>
    <x v="1"/>
    <s v="Post"/>
    <n v="7.0770027000000004"/>
  </r>
  <r>
    <s v="Media"/>
    <s v="Incremental"/>
    <m/>
    <m/>
    <s v="vungle_Post_ios14_5"/>
    <s v="Vungle"/>
    <x v="14"/>
    <s v=" DTC"/>
    <d v="2021-06-08T00:00:00"/>
    <x v="1"/>
    <s v="Post"/>
    <n v="11.664869400000001"/>
  </r>
  <r>
    <s v="Media"/>
    <s v="Incremental"/>
    <m/>
    <m/>
    <s v="vungle_Post_ios14_5"/>
    <s v="Vungle"/>
    <x v="14"/>
    <s v=" DTC"/>
    <d v="2021-06-09T00:00:00"/>
    <x v="1"/>
    <s v="Post"/>
    <n v="18.434354800000001"/>
  </r>
  <r>
    <s v="Media"/>
    <s v="Incremental"/>
    <m/>
    <m/>
    <s v="vungle_Post_ios14_5"/>
    <s v="Vungle"/>
    <x v="14"/>
    <s v=" DTC"/>
    <d v="2021-06-10T00:00:00"/>
    <x v="1"/>
    <s v="Post"/>
    <n v="28.1078826"/>
  </r>
  <r>
    <s v="Media"/>
    <s v="Incremental"/>
    <m/>
    <m/>
    <s v="vungle_Post_ios14_5"/>
    <s v="Vungle"/>
    <x v="14"/>
    <s v=" DTC"/>
    <d v="2021-06-11T00:00:00"/>
    <x v="1"/>
    <s v="Post"/>
    <n v="41.5526883"/>
  </r>
  <r>
    <s v="Media"/>
    <s v="Incremental"/>
    <m/>
    <m/>
    <s v="vungle_Post_ios14_5"/>
    <s v="Vungle"/>
    <x v="14"/>
    <s v=" DTC"/>
    <d v="2021-06-12T00:00:00"/>
    <x v="1"/>
    <s v="Post"/>
    <n v="59.788359300000003"/>
  </r>
  <r>
    <s v="Media"/>
    <s v="Incremental"/>
    <m/>
    <m/>
    <s v="vungle_Post_ios14_5"/>
    <s v="Vungle"/>
    <x v="14"/>
    <s v=" DTC"/>
    <d v="2021-06-13T00:00:00"/>
    <x v="1"/>
    <s v="Post"/>
    <n v="83.990558699999994"/>
  </r>
  <r>
    <s v="Media"/>
    <s v="Incremental"/>
    <m/>
    <m/>
    <s v="vungle_Post_ios14_5"/>
    <s v="Vungle"/>
    <x v="14"/>
    <s v=" DTC"/>
    <d v="2021-06-14T00:00:00"/>
    <x v="1"/>
    <s v="Post"/>
    <n v="115.48996459999999"/>
  </r>
  <r>
    <s v="Media"/>
    <s v="Incremental"/>
    <m/>
    <m/>
    <s v="vungle_Post_ios14_5"/>
    <s v="Vungle"/>
    <x v="14"/>
    <s v=" DTC"/>
    <d v="2021-06-15T00:00:00"/>
    <x v="1"/>
    <s v="Post"/>
    <n v="155.76561649999999"/>
  </r>
  <r>
    <s v="Media"/>
    <s v="Incremental"/>
    <m/>
    <m/>
    <s v="vungle_Post_ios14_5"/>
    <s v="Vungle"/>
    <x v="14"/>
    <s v=" DTC"/>
    <d v="2021-06-16T00:00:00"/>
    <x v="1"/>
    <s v="Post"/>
    <n v="206.432323"/>
  </r>
  <r>
    <s v="Media"/>
    <s v="Incremental"/>
    <m/>
    <m/>
    <s v="vungle_Post_ios14_5"/>
    <s v="Vungle"/>
    <x v="14"/>
    <s v=" DTC"/>
    <d v="2021-06-17T00:00:00"/>
    <x v="1"/>
    <s v="Post"/>
    <n v="269.22208999999998"/>
  </r>
  <r>
    <s v="Media"/>
    <s v="Incremental"/>
    <m/>
    <m/>
    <s v="vungle_Post_ios14_5"/>
    <s v="Vungle"/>
    <x v="14"/>
    <s v=" DTC"/>
    <d v="2021-06-18T00:00:00"/>
    <x v="1"/>
    <s v="Post"/>
    <n v="345.9598823"/>
  </r>
  <r>
    <s v="Media"/>
    <s v="Incremental"/>
    <m/>
    <m/>
    <s v="vungle_Post_ios14_5"/>
    <s v="Vungle"/>
    <x v="14"/>
    <s v=" DTC"/>
    <d v="2021-06-19T00:00:00"/>
    <x v="1"/>
    <s v="Post"/>
    <n v="438.53499749999997"/>
  </r>
  <r>
    <s v="Media"/>
    <s v="Incremental"/>
    <m/>
    <m/>
    <s v="vungle_Post_ios14_5"/>
    <s v="Vungle"/>
    <x v="14"/>
    <s v=" DTC"/>
    <d v="2021-06-20T00:00:00"/>
    <x v="1"/>
    <s v="Post"/>
    <n v="548.86995899999999"/>
  </r>
  <r>
    <s v="Media"/>
    <s v="Incremental"/>
    <m/>
    <m/>
    <s v="vungle_Post_ios14_5"/>
    <s v="Vungle"/>
    <x v="14"/>
    <s v=" DTC"/>
    <d v="2021-06-21T00:00:00"/>
    <x v="1"/>
    <s v="Post"/>
    <n v="678.88824969999996"/>
  </r>
  <r>
    <s v="Media"/>
    <s v="Incremental"/>
    <m/>
    <m/>
    <s v="vungle_Post_ios14_5"/>
    <s v="Vungle"/>
    <x v="14"/>
    <s v=" DTC"/>
    <d v="2021-06-22T00:00:00"/>
    <x v="1"/>
    <s v="Post"/>
    <n v="701.63016979999998"/>
  </r>
  <r>
    <s v="Media"/>
    <s v="Incremental"/>
    <m/>
    <m/>
    <s v="vungle_Post_ios14_5"/>
    <s v="Vungle"/>
    <x v="14"/>
    <s v=" DTC"/>
    <d v="2021-06-23T00:00:00"/>
    <x v="1"/>
    <n v="0"/>
    <n v="750.91583879999996"/>
  </r>
  <r>
    <s v="Media"/>
    <s v="Incremental"/>
    <m/>
    <m/>
    <s v="vungle_Post_ios14_5"/>
    <s v="Vungle"/>
    <x v="14"/>
    <s v=" DTC"/>
    <d v="2021-06-24T00:00:00"/>
    <x v="1"/>
    <n v="0"/>
    <n v="814.2557051"/>
  </r>
  <r>
    <s v="Media"/>
    <s v="Incremental"/>
    <m/>
    <m/>
    <s v="vungle_Post_ios14_5"/>
    <s v="Vungle"/>
    <x v="14"/>
    <s v=" DTC"/>
    <d v="2021-06-25T00:00:00"/>
    <x v="1"/>
    <n v="0"/>
    <n v="884.19577489999995"/>
  </r>
  <r>
    <s v="Media"/>
    <s v="Incremental"/>
    <m/>
    <m/>
    <s v="vungle_Post_ios14_5"/>
    <s v="Vungle"/>
    <x v="14"/>
    <s v=" DTC"/>
    <d v="2021-06-26T00:00:00"/>
    <x v="1"/>
    <n v="0"/>
    <n v="976.59870239999998"/>
  </r>
  <r>
    <s v="Media"/>
    <s v="Incremental"/>
    <m/>
    <m/>
    <s v="vungle_Post_ios14_5"/>
    <s v="Vungle"/>
    <x v="14"/>
    <s v=" DTC"/>
    <d v="2021-06-27T00:00:00"/>
    <x v="1"/>
    <n v="0"/>
    <n v="1054.5159848000001"/>
  </r>
  <r>
    <s v="Media"/>
    <s v="Incremental"/>
    <m/>
    <m/>
    <s v="vungle_Post_ios14_5"/>
    <s v="Vungle"/>
    <x v="14"/>
    <s v=" DTC"/>
    <d v="2021-06-28T00:00:00"/>
    <x v="1"/>
    <n v="0"/>
    <n v="1086.1546467000001"/>
  </r>
  <r>
    <s v="Media"/>
    <s v="Incremental"/>
    <m/>
    <m/>
    <s v="vungle_Post_ios14_5"/>
    <s v="Vungle"/>
    <x v="14"/>
    <s v=" DTC"/>
    <d v="2021-06-29T00:00:00"/>
    <x v="1"/>
    <n v="0"/>
    <n v="1083.1656525999999"/>
  </r>
  <r>
    <s v="Media"/>
    <s v="Incremental"/>
    <m/>
    <m/>
    <s v="vungle_Post_ios14_5"/>
    <s v="Vungle"/>
    <x v="14"/>
    <s v=" DTC"/>
    <d v="2021-06-30T00:00:00"/>
    <x v="1"/>
    <n v="0"/>
    <n v="1062.8009099000001"/>
  </r>
  <r>
    <s v="Media"/>
    <s v="Incremental"/>
    <m/>
    <m/>
    <s v="vungle_Post_ios14_5"/>
    <s v="Vungle"/>
    <x v="14"/>
    <s v=" DTC"/>
    <d v="2021-07-01T00:00:00"/>
    <x v="1"/>
    <n v="0"/>
    <n v="1044.3626853999999"/>
  </r>
  <r>
    <s v="Media"/>
    <s v="Incremental"/>
    <m/>
    <m/>
    <s v="vungle_Post_ios14_5"/>
    <s v="Vungle"/>
    <x v="14"/>
    <s v=" DTC"/>
    <d v="2021-07-02T00:00:00"/>
    <x v="1"/>
    <n v="0"/>
    <n v="1059.6323543000001"/>
  </r>
  <r>
    <s v="Media"/>
    <s v="Incremental"/>
    <m/>
    <m/>
    <s v="vungle_Post_ios14_5"/>
    <s v="Vungle"/>
    <x v="14"/>
    <s v=" DTC"/>
    <d v="2021-07-03T00:00:00"/>
    <x v="1"/>
    <n v="0"/>
    <n v="1021.8175676"/>
  </r>
  <r>
    <s v="Media"/>
    <s v="Incremental"/>
    <m/>
    <m/>
    <s v="vungle_Post_ios14_5"/>
    <s v="Vungle"/>
    <x v="14"/>
    <s v=" DTC"/>
    <d v="2021-07-04T00:00:00"/>
    <x v="1"/>
    <n v="0"/>
    <n v="971.61892020000005"/>
  </r>
  <r>
    <s v="Media"/>
    <s v="Incremental"/>
    <m/>
    <m/>
    <s v="vungle_Post_ios14_5"/>
    <s v="Vungle"/>
    <x v="14"/>
    <s v=" DTC"/>
    <d v="2021-07-05T00:00:00"/>
    <x v="1"/>
    <n v="0"/>
    <n v="923.00843589999999"/>
  </r>
  <r>
    <s v="Media"/>
    <s v="Incremental"/>
    <m/>
    <m/>
    <s v="vungle_Post_ios14_5"/>
    <s v="Vungle"/>
    <x v="14"/>
    <s v=" DTC"/>
    <d v="2021-07-06T00:00:00"/>
    <x v="1"/>
    <n v="0"/>
    <n v="878.45296169999995"/>
  </r>
  <r>
    <s v="Media"/>
    <s v="Incremental"/>
    <m/>
    <m/>
    <s v="vungle_Post_ios14_5"/>
    <s v="Vungle"/>
    <x v="14"/>
    <s v=" DTC"/>
    <d v="2021-07-07T00:00:00"/>
    <x v="1"/>
    <n v="0"/>
    <n v="864.44628020000005"/>
  </r>
  <r>
    <s v="Media"/>
    <s v="Incremental"/>
    <m/>
    <m/>
    <s v="vungle_Post_ios14_5"/>
    <s v="Vungle"/>
    <x v="14"/>
    <s v=" DTC"/>
    <d v="2021-07-08T00:00:00"/>
    <x v="1"/>
    <n v="0"/>
    <n v="859.99809570000002"/>
  </r>
  <r>
    <s v="Media"/>
    <s v="Incremental"/>
    <m/>
    <m/>
    <s v="vungle_Post_ios14_5"/>
    <s v="Vungle"/>
    <x v="14"/>
    <s v=" DTC"/>
    <d v="2021-07-09T00:00:00"/>
    <x v="1"/>
    <n v="0"/>
    <n v="866.84068590000004"/>
  </r>
  <r>
    <s v="Media"/>
    <s v="Incremental"/>
    <m/>
    <m/>
    <s v="vungle_Post_ios14_5"/>
    <s v="Vungle"/>
    <x v="14"/>
    <s v=" DTC"/>
    <d v="2021-07-10T00:00:00"/>
    <x v="1"/>
    <n v="0"/>
    <n v="903.41299119999996"/>
  </r>
  <r>
    <s v="Media"/>
    <s v="Incremental"/>
    <m/>
    <m/>
    <s v="vungle_Post_ios14_5"/>
    <s v="Vungle"/>
    <x v="14"/>
    <s v=" DTC"/>
    <d v="2021-07-11T00:00:00"/>
    <x v="1"/>
    <n v="0"/>
    <n v="969.65614410000001"/>
  </r>
  <r>
    <s v="Media"/>
    <s v="Incremental"/>
    <m/>
    <m/>
    <s v="vungle_Post_ios14_5"/>
    <s v="Vungle"/>
    <x v="14"/>
    <s v=" DTC"/>
    <d v="2021-07-12T00:00:00"/>
    <x v="1"/>
    <n v="0"/>
    <n v="994.88272059999997"/>
  </r>
  <r>
    <s v="Media"/>
    <s v="Incremental"/>
    <m/>
    <m/>
    <s v="vungle_Post_ios14_5"/>
    <s v="Vungle"/>
    <x v="14"/>
    <s v=" DTC"/>
    <d v="2021-07-13T00:00:00"/>
    <x v="1"/>
    <n v="0"/>
    <n v="1008.7083392"/>
  </r>
  <r>
    <s v="Media"/>
    <s v="Incremental"/>
    <m/>
    <m/>
    <s v="vungle_Post_ios14_5"/>
    <s v="Vungle"/>
    <x v="14"/>
    <s v=" DTC"/>
    <d v="2021-07-14T00:00:00"/>
    <x v="1"/>
    <n v="0"/>
    <n v="1076.7295979"/>
  </r>
  <r>
    <s v="Media"/>
    <s v="Incremental"/>
    <m/>
    <m/>
    <s v="vungle_Post_ios14_5"/>
    <s v="Vungle"/>
    <x v="14"/>
    <s v=" DTC"/>
    <d v="2021-07-15T00:00:00"/>
    <x v="1"/>
    <n v="0"/>
    <n v="1156.4556702"/>
  </r>
  <r>
    <s v="Media"/>
    <s v="Incremental"/>
    <m/>
    <m/>
    <s v="vungle_Post_ios14_5"/>
    <s v="Vungle"/>
    <x v="14"/>
    <s v=" DTC"/>
    <d v="2021-07-16T00:00:00"/>
    <x v="1"/>
    <n v="0"/>
    <n v="1247.5843219999999"/>
  </r>
  <r>
    <s v="Media"/>
    <s v="Incremental"/>
    <m/>
    <m/>
    <s v="vungle_Post_ios14_5"/>
    <s v="Vungle"/>
    <x v="14"/>
    <s v=" DTC"/>
    <d v="2021-07-17T00:00:00"/>
    <x v="1"/>
    <n v="0"/>
    <n v="1354.7712426999999"/>
  </r>
  <r>
    <s v="Media"/>
    <s v="Incremental"/>
    <m/>
    <m/>
    <s v="vungle_Post_ios14_5"/>
    <s v="Vungle"/>
    <x v="14"/>
    <s v=" DTC"/>
    <d v="2021-07-18T00:00:00"/>
    <x v="1"/>
    <n v="0"/>
    <n v="1469.2300751"/>
  </r>
  <r>
    <s v="Media"/>
    <s v="Incremental"/>
    <m/>
    <m/>
    <s v="vungle_Post_ios14_5"/>
    <s v="Vungle"/>
    <x v="14"/>
    <s v=" DTC"/>
    <d v="2021-07-19T00:00:00"/>
    <x v="1"/>
    <n v="0"/>
    <n v="1598.7196555999999"/>
  </r>
  <r>
    <s v="Media"/>
    <s v="Incremental"/>
    <m/>
    <m/>
    <s v="vungle_Post_ios14_5"/>
    <s v="Vungle"/>
    <x v="14"/>
    <s v=" DTC"/>
    <d v="2021-07-20T00:00:00"/>
    <x v="1"/>
    <n v="0"/>
    <n v="1528.0698600000001"/>
  </r>
  <r>
    <s v="Media"/>
    <s v="Incremental"/>
    <m/>
    <m/>
    <s v="vungle_Post_ios14_5"/>
    <s v="Vungle"/>
    <x v="14"/>
    <s v=" DTC"/>
    <d v="2021-07-21T00:00:00"/>
    <x v="1"/>
    <n v="0"/>
    <n v="1457.7512544000001"/>
  </r>
  <r>
    <s v="Media"/>
    <s v="Incremental"/>
    <m/>
    <m/>
    <s v="vungle_Post_ios14_5"/>
    <s v="Vungle"/>
    <x v="14"/>
    <s v=" DTC"/>
    <d v="2021-07-22T00:00:00"/>
    <x v="1"/>
    <n v="0"/>
    <n v="1427.6478869"/>
  </r>
  <r>
    <s v="Media"/>
    <s v="Incremental"/>
    <m/>
    <m/>
    <s v="vungle_Post_ios14_5"/>
    <s v="Vungle"/>
    <x v="14"/>
    <s v=" DTC"/>
    <d v="2021-07-23T00:00:00"/>
    <x v="1"/>
    <n v="0"/>
    <n v="1391.6473363"/>
  </r>
  <r>
    <s v="Media"/>
    <s v="Incremental"/>
    <m/>
    <m/>
    <s v="vungle_Post_ios14_5"/>
    <s v="Vungle"/>
    <x v="14"/>
    <s v=" DTC"/>
    <d v="2021-07-24T00:00:00"/>
    <x v="1"/>
    <n v="0"/>
    <n v="1451.4451105000001"/>
  </r>
  <r>
    <s v="Media"/>
    <s v="Incremental"/>
    <m/>
    <m/>
    <s v="vungle_Post_ios14_5"/>
    <s v="Vungle"/>
    <x v="14"/>
    <s v=" DTC"/>
    <d v="2021-07-25T00:00:00"/>
    <x v="1"/>
    <n v="0"/>
    <n v="1560.5395917000001"/>
  </r>
  <r>
    <s v="Media"/>
    <s v="Incremental"/>
    <m/>
    <m/>
    <s v="vungle_Post_ios14_5"/>
    <s v="Vungle"/>
    <x v="14"/>
    <s v=" DTC"/>
    <d v="2021-07-26T00:00:00"/>
    <x v="1"/>
    <n v="0"/>
    <n v="1730.1628224999999"/>
  </r>
  <r>
    <s v="Media"/>
    <s v="Incremental"/>
    <m/>
    <m/>
    <s v="vungle_Post_ios14_5"/>
    <s v="Vungle"/>
    <x v="14"/>
    <s v=" DTC"/>
    <d v="2021-07-27T00:00:00"/>
    <x v="1"/>
    <n v="0"/>
    <n v="1903.8391650000001"/>
  </r>
  <r>
    <s v="Media"/>
    <s v="Incremental"/>
    <m/>
    <m/>
    <s v="vungle_Post_ios14_5"/>
    <s v="Vungle"/>
    <x v="14"/>
    <s v=" DTC"/>
    <d v="2021-07-28T00:00:00"/>
    <x v="1"/>
    <n v="0"/>
    <n v="2086.6461153999999"/>
  </r>
  <r>
    <s v="Media"/>
    <s v="Incremental"/>
    <m/>
    <m/>
    <s v="vungle_Post_ios14_5"/>
    <s v="Vungle"/>
    <x v="14"/>
    <s v=" DTC"/>
    <d v="2021-07-29T00:00:00"/>
    <x v="1"/>
    <n v="0"/>
    <n v="2340.7464878000001"/>
  </r>
  <r>
    <s v="Media"/>
    <s v="Incremental"/>
    <m/>
    <m/>
    <s v="vungle_Post_ios14_5"/>
    <s v="Vungle"/>
    <x v="14"/>
    <s v=" DTC"/>
    <d v="2021-07-30T00:00:00"/>
    <x v="1"/>
    <n v="0"/>
    <n v="2623.6922915999999"/>
  </r>
  <r>
    <s v="Media"/>
    <s v="Incremental"/>
    <m/>
    <m/>
    <s v="vungle_Post_ios14_5"/>
    <s v="Vungle"/>
    <x v="14"/>
    <s v=" DTC"/>
    <d v="2021-07-31T00:00:00"/>
    <x v="1"/>
    <n v="0"/>
    <n v="2878.4594863000002"/>
  </r>
  <r>
    <s v="Media"/>
    <s v="Incremental"/>
    <m/>
    <m/>
    <s v="vungle_Post_ios14_5"/>
    <s v="Vungle"/>
    <x v="14"/>
    <s v=" DTC"/>
    <d v="2021-08-01T00:00:00"/>
    <x v="1"/>
    <n v="0"/>
    <n v="3094.8464881999998"/>
  </r>
  <r>
    <s v="Media"/>
    <s v="Incremental"/>
    <m/>
    <m/>
    <s v="vungle_Post_ios14_5"/>
    <s v="Vungle"/>
    <x v="14"/>
    <s v=" DTC"/>
    <d v="2021-08-02T00:00:00"/>
    <x v="1"/>
    <n v="0"/>
    <n v="3106.1108519999998"/>
  </r>
  <r>
    <s v="Media"/>
    <s v="Incremental"/>
    <m/>
    <m/>
    <s v="vungle_Post_ios14_5"/>
    <s v="Vungle"/>
    <x v="14"/>
    <s v=" DTC"/>
    <d v="2021-08-03T00:00:00"/>
    <x v="1"/>
    <n v="0"/>
    <n v="2945.9697488000002"/>
  </r>
  <r>
    <s v="Media"/>
    <s v="Incremental"/>
    <m/>
    <m/>
    <s v="vungle_Post_ios14_5"/>
    <s v="Vungle"/>
    <x v="14"/>
    <s v=" DTC"/>
    <d v="2021-08-04T00:00:00"/>
    <x v="1"/>
    <n v="0"/>
    <n v="2880.7080769999998"/>
  </r>
  <r>
    <s v="Media"/>
    <s v="Incremental"/>
    <m/>
    <m/>
    <s v="vungle_Post_ios14_5"/>
    <s v="Vungle"/>
    <x v="14"/>
    <s v=" DTC"/>
    <d v="2021-08-05T00:00:00"/>
    <x v="1"/>
    <n v="0"/>
    <n v="2864.3059023000001"/>
  </r>
  <r>
    <s v="Media"/>
    <s v="Incremental"/>
    <m/>
    <m/>
    <s v="vungle_Post_ios14_5"/>
    <s v="Vungle"/>
    <x v="14"/>
    <s v=" DTC"/>
    <d v="2021-08-06T00:00:00"/>
    <x v="1"/>
    <n v="0"/>
    <n v="2867.9648538000001"/>
  </r>
  <r>
    <s v="Media"/>
    <s v="Incremental"/>
    <m/>
    <m/>
    <s v="vungle_Post_ios14_5"/>
    <s v="Vungle"/>
    <x v="14"/>
    <s v=" DTC"/>
    <d v="2021-08-07T00:00:00"/>
    <x v="1"/>
    <n v="0"/>
    <n v="2881.5108427999999"/>
  </r>
  <r>
    <s v="Media"/>
    <s v="Incremental"/>
    <m/>
    <m/>
    <s v="vungle_Post_ios14_5"/>
    <s v="Vungle"/>
    <x v="14"/>
    <s v=" DTC"/>
    <d v="2021-08-08T00:00:00"/>
    <x v="1"/>
    <n v="0"/>
    <n v="2924.0168573000001"/>
  </r>
  <r>
    <s v="Media"/>
    <s v="Incremental"/>
    <m/>
    <m/>
    <s v="vungle_Post_ios14_5"/>
    <s v="Vungle"/>
    <x v="14"/>
    <s v=" DTC"/>
    <d v="2021-08-09T00:00:00"/>
    <x v="1"/>
    <n v="0"/>
    <n v="2909.7676093999999"/>
  </r>
  <r>
    <s v="Media"/>
    <s v="Incremental"/>
    <m/>
    <m/>
    <s v="vungle_Post_ios14_5"/>
    <s v="Vungle"/>
    <x v="14"/>
    <s v=" DTC"/>
    <d v="2021-08-10T00:00:00"/>
    <x v="1"/>
    <n v="0"/>
    <n v="3015.4529422999999"/>
  </r>
  <r>
    <s v="Media"/>
    <s v="Incremental"/>
    <m/>
    <m/>
    <s v="vungle_Post_ios14_5"/>
    <s v="Vungle"/>
    <x v="14"/>
    <s v=" DTC"/>
    <d v="2021-08-11T00:00:00"/>
    <x v="1"/>
    <n v="0"/>
    <n v="3021.6751923000002"/>
  </r>
  <r>
    <s v="Media"/>
    <s v="Incremental"/>
    <m/>
    <m/>
    <s v="vungle_Post_ios14_5"/>
    <s v="Vungle"/>
    <x v="14"/>
    <s v=" DTC"/>
    <d v="2021-08-12T00:00:00"/>
    <x v="1"/>
    <n v="0"/>
    <n v="3000.2274120000002"/>
  </r>
  <r>
    <s v="Media"/>
    <s v="Incremental"/>
    <m/>
    <m/>
    <s v="vungle_Post_ios14_5"/>
    <s v="Vungle"/>
    <x v="14"/>
    <s v=" DTC"/>
    <d v="2021-08-13T00:00:00"/>
    <x v="1"/>
    <n v="0"/>
    <n v="2944.3331889999999"/>
  </r>
  <r>
    <s v="Media"/>
    <s v="Incremental"/>
    <m/>
    <m/>
    <s v="vungle_Post_ios14_5"/>
    <s v="Vungle"/>
    <x v="14"/>
    <s v=" DTC"/>
    <d v="2021-08-14T00:00:00"/>
    <x v="1"/>
    <n v="0"/>
    <n v="2940.0146645999998"/>
  </r>
  <r>
    <s v="Media"/>
    <s v="Incremental"/>
    <m/>
    <m/>
    <s v="vungle_Post_ios14_5"/>
    <s v="Vungle"/>
    <x v="14"/>
    <s v=" DTC"/>
    <d v="2021-08-15T00:00:00"/>
    <x v="1"/>
    <n v="0"/>
    <n v="2816.4506749000002"/>
  </r>
  <r>
    <s v="Media"/>
    <s v="Incremental"/>
    <m/>
    <m/>
    <s v="vungle_Post_ios14_5"/>
    <s v="Vungle"/>
    <x v="14"/>
    <s v=" DTC"/>
    <d v="2021-08-16T00:00:00"/>
    <x v="1"/>
    <n v="0"/>
    <n v="2641.3268026000001"/>
  </r>
  <r>
    <s v="Media"/>
    <s v="Incremental"/>
    <m/>
    <m/>
    <s v="vungle_Post_ios14_5"/>
    <s v="Vungle"/>
    <x v="14"/>
    <s v=" DTC"/>
    <d v="2021-08-17T00:00:00"/>
    <x v="1"/>
    <n v="0"/>
    <n v="2419.1457252999999"/>
  </r>
  <r>
    <s v="Media"/>
    <s v="Incremental"/>
    <m/>
    <m/>
    <s v="vungle_Post_ios14_5"/>
    <s v="Vungle"/>
    <x v="14"/>
    <s v=" DTC"/>
    <d v="2021-08-18T00:00:00"/>
    <x v="1"/>
    <n v="0"/>
    <n v="2320.6197606999999"/>
  </r>
  <r>
    <s v="Media"/>
    <s v="Incremental"/>
    <m/>
    <m/>
    <s v="vungle_Post_ios14_5"/>
    <s v="Vungle"/>
    <x v="14"/>
    <s v=" DTC"/>
    <d v="2021-08-19T00:00:00"/>
    <x v="1"/>
    <n v="0"/>
    <n v="2247.2396345000002"/>
  </r>
  <r>
    <s v="Media"/>
    <s v="Incremental"/>
    <m/>
    <m/>
    <s v="vungle_Post_ios14_5"/>
    <s v="Vungle"/>
    <x v="14"/>
    <s v=" DTC"/>
    <d v="2021-08-20T00:00:00"/>
    <x v="1"/>
    <n v="0"/>
    <n v="2204.5390775000001"/>
  </r>
  <r>
    <s v="Media"/>
    <s v="Incremental"/>
    <m/>
    <m/>
    <s v="vungle_Post_ios14_5"/>
    <s v="Vungle"/>
    <x v="14"/>
    <s v=" DTC"/>
    <d v="2021-08-21T00:00:00"/>
    <x v="1"/>
    <n v="0"/>
    <n v="2058.2437877000002"/>
  </r>
  <r>
    <s v="Media"/>
    <s v="Incremental"/>
    <m/>
    <m/>
    <s v="vungle_Post_ios14_5"/>
    <s v="Vungle"/>
    <x v="14"/>
    <s v=" DTC"/>
    <d v="2021-08-22T00:00:00"/>
    <x v="1"/>
    <n v="0"/>
    <n v="1929.4804793000001"/>
  </r>
  <r>
    <s v="Media"/>
    <s v="Incremental"/>
    <m/>
    <m/>
    <s v="vungle_Post_ios14_5"/>
    <s v="Vungle"/>
    <x v="14"/>
    <s v=" DTC"/>
    <d v="2021-08-23T00:00:00"/>
    <x v="1"/>
    <n v="0"/>
    <n v="1693.8817927"/>
  </r>
  <r>
    <s v="Media"/>
    <s v="Incremental"/>
    <m/>
    <m/>
    <s v="vungle_Post_ios14_5"/>
    <s v="Vungle"/>
    <x v="14"/>
    <s v=" DTC"/>
    <d v="2021-08-24T00:00:00"/>
    <x v="1"/>
    <n v="0"/>
    <n v="1546.9433134999999"/>
  </r>
  <r>
    <s v="Media"/>
    <s v="Incremental"/>
    <m/>
    <m/>
    <s v="vungle_Post_ios14_5"/>
    <s v="Vungle"/>
    <x v="14"/>
    <s v=" DTC"/>
    <d v="2021-08-25T00:00:00"/>
    <x v="1"/>
    <n v="0"/>
    <n v="1444.2224927"/>
  </r>
  <r>
    <s v="Media"/>
    <s v="Incremental"/>
    <m/>
    <m/>
    <s v="vungle_Post_ios14_5"/>
    <s v="Vungle"/>
    <x v="14"/>
    <s v=" DTC"/>
    <d v="2021-08-26T00:00:00"/>
    <x v="1"/>
    <n v="0"/>
    <n v="1319.7145743999999"/>
  </r>
  <r>
    <s v="Media"/>
    <s v="Incremental"/>
    <m/>
    <m/>
    <s v="vungle_Post_ios14_5"/>
    <s v="Vungle"/>
    <x v="14"/>
    <s v=" DTC"/>
    <d v="2021-08-27T00:00:00"/>
    <x v="1"/>
    <n v="0"/>
    <n v="1169.3835799000001"/>
  </r>
  <r>
    <s v="Media"/>
    <s v="Incremental"/>
    <m/>
    <m/>
    <s v="vungle_Post_ios14_5"/>
    <s v="Vungle"/>
    <x v="14"/>
    <s v=" DTC"/>
    <d v="2021-08-28T00:00:00"/>
    <x v="1"/>
    <n v="0"/>
    <n v="1083.0148005000001"/>
  </r>
  <r>
    <s v="Media"/>
    <s v="Incremental"/>
    <m/>
    <m/>
    <s v="vungle_Post_ios14_5"/>
    <s v="Vungle"/>
    <x v="14"/>
    <s v=" DTC"/>
    <d v="2021-08-29T00:00:00"/>
    <x v="1"/>
    <n v="0"/>
    <n v="1041.9241009"/>
  </r>
  <r>
    <s v="Media"/>
    <s v="Incremental"/>
    <m/>
    <m/>
    <s v="vungle_Post_ios14_5"/>
    <s v="Vungle"/>
    <x v="14"/>
    <s v=" DTC"/>
    <d v="2021-08-30T00:00:00"/>
    <x v="1"/>
    <n v="0"/>
    <n v="1014.7749698"/>
  </r>
  <r>
    <s v="Media"/>
    <s v="Incremental"/>
    <m/>
    <m/>
    <s v="vungle_Post_ios14_5"/>
    <s v="Vungle"/>
    <x v="14"/>
    <s v=" DTC"/>
    <d v="2021-08-31T00:00:00"/>
    <x v="1"/>
    <n v="0"/>
    <n v="1017.3874709"/>
  </r>
  <r>
    <s v="Media"/>
    <s v="Incremental"/>
    <m/>
    <m/>
    <s v="vungle_Post_ios14_5"/>
    <s v="Vungle"/>
    <x v="14"/>
    <s v=" DTC"/>
    <d v="2021-09-01T00:00:00"/>
    <x v="1"/>
    <n v="0"/>
    <n v="1011.5633614"/>
  </r>
  <r>
    <s v="Media"/>
    <s v="Incremental"/>
    <m/>
    <m/>
    <s v="vungle_Post_ios14_5"/>
    <s v="Vungle"/>
    <x v="14"/>
    <s v=" DTC"/>
    <d v="2021-09-02T00:00:00"/>
    <x v="1"/>
    <n v="0"/>
    <n v="1005.5734221"/>
  </r>
  <r>
    <s v="Media"/>
    <s v="Incremental"/>
    <m/>
    <m/>
    <s v="vungle_Post_ios14_5"/>
    <s v="Vungle"/>
    <x v="14"/>
    <s v=" DTC"/>
    <d v="2021-09-03T00:00:00"/>
    <x v="1"/>
    <n v="0"/>
    <n v="1023.4083407000001"/>
  </r>
  <r>
    <s v="Media"/>
    <s v="Incremental"/>
    <m/>
    <m/>
    <s v="vungle_Post_ios14_5"/>
    <s v="Vungle"/>
    <x v="14"/>
    <s v=" DTC"/>
    <d v="2021-09-04T00:00:00"/>
    <x v="1"/>
    <n v="0"/>
    <n v="1051.0766470999999"/>
  </r>
  <r>
    <s v="Media"/>
    <s v="Incremental"/>
    <m/>
    <m/>
    <s v="vungle_Post_ios14_5"/>
    <s v="Vungle"/>
    <x v="14"/>
    <s v=" DTC"/>
    <d v="2021-09-05T00:00:00"/>
    <x v="1"/>
    <n v="0"/>
    <n v="1025.6309085"/>
  </r>
  <r>
    <s v="Media"/>
    <s v="Incremental"/>
    <m/>
    <m/>
    <s v="vungle_Post_ios14_5"/>
    <s v="Vungle"/>
    <x v="14"/>
    <s v=" DTC"/>
    <d v="2021-09-06T00:00:00"/>
    <x v="1"/>
    <n v="0"/>
    <n v="989.4629099"/>
  </r>
  <r>
    <s v="Media"/>
    <s v="Incremental"/>
    <m/>
    <m/>
    <s v="vungle_Post_ios14_5"/>
    <s v="Vungle"/>
    <x v="14"/>
    <s v=" DTC"/>
    <d v="2021-09-07T00:00:00"/>
    <x v="1"/>
    <n v="0"/>
    <n v="977.06804599999998"/>
  </r>
  <r>
    <s v="Media"/>
    <s v="Incremental"/>
    <m/>
    <m/>
    <s v="vungle_Post_ios14_5"/>
    <s v="Vungle"/>
    <x v="14"/>
    <s v=" DTC"/>
    <d v="2021-09-08T00:00:00"/>
    <x v="1"/>
    <n v="0"/>
    <n v="951.70158389999995"/>
  </r>
  <r>
    <s v="Media"/>
    <s v="Incremental"/>
    <m/>
    <m/>
    <s v="vungle_Post_ios14_5"/>
    <s v="Vungle"/>
    <x v="14"/>
    <s v=" DTC"/>
    <d v="2021-09-09T00:00:00"/>
    <x v="1"/>
    <n v="0"/>
    <n v="938.4246071"/>
  </r>
  <r>
    <s v="Media"/>
    <s v="Incremental"/>
    <m/>
    <m/>
    <s v="vungle_Post_ios14_5"/>
    <s v="Vungle"/>
    <x v="14"/>
    <s v=" DTC"/>
    <d v="2021-09-10T00:00:00"/>
    <x v="1"/>
    <n v="0"/>
    <n v="899.58284130000004"/>
  </r>
  <r>
    <s v="Media"/>
    <s v="Incremental"/>
    <m/>
    <m/>
    <s v="vungle_Post_ios14_5"/>
    <s v="Vungle"/>
    <x v="14"/>
    <s v=" DTC"/>
    <d v="2021-09-11T00:00:00"/>
    <x v="1"/>
    <n v="0"/>
    <n v="850.59537460000001"/>
  </r>
  <r>
    <s v="Media"/>
    <s v="Incremental"/>
    <m/>
    <m/>
    <s v="vungle_Post_ios14_5"/>
    <s v="Vungle"/>
    <x v="14"/>
    <s v=" DTC"/>
    <d v="2021-09-12T00:00:00"/>
    <x v="1"/>
    <n v="0"/>
    <n v="794.68457590000003"/>
  </r>
  <r>
    <s v="Media"/>
    <s v="Incremental"/>
    <m/>
    <m/>
    <s v="vungle_Post_ios14_5"/>
    <s v="Vungle"/>
    <x v="14"/>
    <s v=" DTC"/>
    <d v="2021-09-13T00:00:00"/>
    <x v="1"/>
    <n v="0"/>
    <n v="765.03740170000003"/>
  </r>
  <r>
    <s v="Media"/>
    <s v="Incremental"/>
    <m/>
    <m/>
    <s v="vungle_Post_ios14_5"/>
    <s v="Vungle"/>
    <x v="14"/>
    <s v=" DTC"/>
    <d v="2021-09-14T00:00:00"/>
    <x v="1"/>
    <n v="0"/>
    <n v="745.33851149999998"/>
  </r>
  <r>
    <s v="Media"/>
    <s v="Incremental"/>
    <m/>
    <m/>
    <s v="vungle_Post_ios14_5"/>
    <s v="Vungle"/>
    <x v="14"/>
    <s v=" DTC"/>
    <d v="2021-09-15T00:00:00"/>
    <x v="1"/>
    <n v="0"/>
    <n v="738.04377690000001"/>
  </r>
  <r>
    <s v="Media"/>
    <s v="Incremental"/>
    <m/>
    <m/>
    <s v="vungle_Post_ios14_5"/>
    <s v="Vungle"/>
    <x v="14"/>
    <s v=" DTC"/>
    <d v="2021-09-16T00:00:00"/>
    <x v="1"/>
    <n v="0"/>
    <n v="718.26571899999999"/>
  </r>
  <r>
    <s v="Media"/>
    <s v="Incremental"/>
    <m/>
    <m/>
    <s v="vungle_Post_ios14_5"/>
    <s v="Vungle"/>
    <x v="14"/>
    <s v=" DTC"/>
    <d v="2021-09-17T00:00:00"/>
    <x v="1"/>
    <n v="0"/>
    <n v="715.97549579999998"/>
  </r>
  <r>
    <s v="Media"/>
    <s v="Incremental"/>
    <m/>
    <m/>
    <s v="vungle_Post_ios14_5"/>
    <s v="Vungle"/>
    <x v="14"/>
    <s v=" DTC"/>
    <d v="2021-09-18T00:00:00"/>
    <x v="1"/>
    <n v="0"/>
    <n v="719.35365039999999"/>
  </r>
  <r>
    <s v="Media"/>
    <s v="Incremental"/>
    <m/>
    <m/>
    <s v="vungle_Post_ios14_5"/>
    <s v="Vungle"/>
    <x v="14"/>
    <s v=" DTC"/>
    <d v="2021-09-19T00:00:00"/>
    <x v="1"/>
    <n v="0"/>
    <n v="715.57541500000002"/>
  </r>
  <r>
    <s v="Media"/>
    <s v="Incremental"/>
    <m/>
    <m/>
    <s v="vungle_Post_ios14_5"/>
    <s v="Vungle"/>
    <x v="14"/>
    <s v=" DTC"/>
    <d v="2021-09-20T00:00:00"/>
    <x v="1"/>
    <n v="0"/>
    <n v="696.97466559999998"/>
  </r>
  <r>
    <s v="Media"/>
    <s v="Incremental"/>
    <m/>
    <m/>
    <s v="vungle_Post_ios14_5"/>
    <s v="Vungle"/>
    <x v="14"/>
    <s v=" DTC"/>
    <d v="2021-09-21T00:00:00"/>
    <x v="1"/>
    <n v="0"/>
    <n v="610.12568699999997"/>
  </r>
  <r>
    <s v="Media"/>
    <s v="Incremental"/>
    <m/>
    <m/>
    <s v="vungle_Post_ios14_5"/>
    <s v="Vungle"/>
    <x v="14"/>
    <s v=" DTC"/>
    <d v="2021-09-22T00:00:00"/>
    <x v="1"/>
    <n v="0"/>
    <n v="576.33786629999997"/>
  </r>
  <r>
    <s v="Media"/>
    <s v="Incremental"/>
    <m/>
    <m/>
    <s v="vungle_Post_ios14_5"/>
    <s v="Vungle"/>
    <x v="14"/>
    <s v=" DTC"/>
    <d v="2021-09-23T00:00:00"/>
    <x v="1"/>
    <n v="0"/>
    <n v="520.7131028"/>
  </r>
  <r>
    <s v="Media"/>
    <s v="Incremental"/>
    <m/>
    <m/>
    <s v="vungle_Post_ios14_5"/>
    <s v="Vungle"/>
    <x v="14"/>
    <s v=" DTC"/>
    <d v="2021-09-24T00:00:00"/>
    <x v="1"/>
    <n v="0"/>
    <n v="476.62393470000001"/>
  </r>
  <r>
    <s v="Media"/>
    <s v="Incremental"/>
    <m/>
    <m/>
    <s v="vungle_Post_ios14_5"/>
    <s v="Vungle"/>
    <x v="14"/>
    <s v=" DTC"/>
    <d v="2021-09-25T00:00:00"/>
    <x v="1"/>
    <n v="0"/>
    <n v="441.63626420000003"/>
  </r>
  <r>
    <s v="Media"/>
    <s v="Incremental"/>
    <m/>
    <m/>
    <s v="vungle_Post_ios14_5"/>
    <s v="Vungle"/>
    <x v="14"/>
    <s v=" DTC"/>
    <d v="2021-09-26T00:00:00"/>
    <x v="1"/>
    <n v="0"/>
    <n v="417.78460869999998"/>
  </r>
  <r>
    <s v="Media"/>
    <s v="Incremental"/>
    <m/>
    <m/>
    <s v="vungle_Post_ios14_5"/>
    <s v="Vungle"/>
    <x v="14"/>
    <s v=" DTC"/>
    <d v="2021-09-27T00:00:00"/>
    <x v="1"/>
    <n v="0"/>
    <n v="419.65704520000003"/>
  </r>
  <r>
    <s v="Media"/>
    <s v="Incremental"/>
    <m/>
    <m/>
    <s v="vungle_Post_ios14_5"/>
    <s v="Vungle"/>
    <x v="14"/>
    <s v=" DTC"/>
    <d v="2021-09-28T00:00:00"/>
    <x v="1"/>
    <n v="0"/>
    <n v="441.04356680000001"/>
  </r>
  <r>
    <s v="Media"/>
    <s v="Incremental"/>
    <m/>
    <m/>
    <s v="vungle_Post_ios14_5"/>
    <s v="Vungle"/>
    <x v="14"/>
    <s v=" DTC"/>
    <d v="2021-09-29T00:00:00"/>
    <x v="1"/>
    <n v="0"/>
    <n v="472.96622500000001"/>
  </r>
  <r>
    <s v="Media"/>
    <s v="Incremental"/>
    <m/>
    <m/>
    <s v="vungle_Post_ios14_5"/>
    <s v="Vungle"/>
    <x v="14"/>
    <s v=" DTC"/>
    <d v="2021-09-30T00:00:00"/>
    <x v="1"/>
    <n v="0"/>
    <n v="511.2187902"/>
  </r>
  <r>
    <s v="Media"/>
    <s v="Incremental"/>
    <m/>
    <m/>
    <s v="vungle_Pre_ios14_5"/>
    <s v="Vungle"/>
    <x v="14"/>
    <s v=" DTC"/>
    <d v="2021-03-01T00:00:00"/>
    <x v="0"/>
    <s v="Pre"/>
    <n v="121.24260529999999"/>
  </r>
  <r>
    <s v="Media"/>
    <s v="Incremental"/>
    <m/>
    <m/>
    <s v="vungle_Pre_ios14_5"/>
    <s v="Vungle"/>
    <x v="14"/>
    <s v=" DTC"/>
    <d v="2021-03-02T00:00:00"/>
    <x v="0"/>
    <s v="Pre"/>
    <n v="254.30449859999999"/>
  </r>
  <r>
    <s v="Media"/>
    <s v="Incremental"/>
    <m/>
    <m/>
    <s v="vungle_Pre_ios14_5"/>
    <s v="Vungle"/>
    <x v="14"/>
    <s v=" DTC"/>
    <d v="2021-03-03T00:00:00"/>
    <x v="0"/>
    <s v="Pre"/>
    <n v="388.66849780000001"/>
  </r>
  <r>
    <s v="Media"/>
    <s v="Incremental"/>
    <m/>
    <m/>
    <s v="vungle_Pre_ios14_5"/>
    <s v="Vungle"/>
    <x v="14"/>
    <s v=" DTC"/>
    <d v="2021-03-04T00:00:00"/>
    <x v="0"/>
    <s v="Pre"/>
    <n v="511.91137300000003"/>
  </r>
  <r>
    <s v="Media"/>
    <s v="Incremental"/>
    <m/>
    <m/>
    <s v="vungle_Pre_ios14_5"/>
    <s v="Vungle"/>
    <x v="14"/>
    <s v=" DTC"/>
    <d v="2021-03-05T00:00:00"/>
    <x v="0"/>
    <s v="Pre"/>
    <n v="620.02248090000001"/>
  </r>
  <r>
    <s v="Media"/>
    <s v="Incremental"/>
    <m/>
    <m/>
    <s v="vungle_Pre_ios14_5"/>
    <s v="Vungle"/>
    <x v="14"/>
    <s v=" DTC"/>
    <d v="2021-03-06T00:00:00"/>
    <x v="0"/>
    <s v="Pre"/>
    <n v="719.70049389999997"/>
  </r>
  <r>
    <s v="Media"/>
    <s v="Incremental"/>
    <m/>
    <m/>
    <s v="vungle_Pre_ios14_5"/>
    <s v="Vungle"/>
    <x v="14"/>
    <s v=" DTC"/>
    <d v="2021-03-07T00:00:00"/>
    <x v="0"/>
    <s v="Pre"/>
    <n v="812.0283349"/>
  </r>
  <r>
    <s v="Media"/>
    <s v="Incremental"/>
    <m/>
    <m/>
    <s v="vungle_Pre_ios14_5"/>
    <s v="Vungle"/>
    <x v="14"/>
    <s v=" DTC"/>
    <d v="2021-03-08T00:00:00"/>
    <x v="0"/>
    <s v="Pre"/>
    <n v="903.76991390000001"/>
  </r>
  <r>
    <s v="Media"/>
    <s v="Incremental"/>
    <m/>
    <m/>
    <s v="vungle_Pre_ios14_5"/>
    <s v="Vungle"/>
    <x v="14"/>
    <s v=" DTC"/>
    <d v="2021-03-09T00:00:00"/>
    <x v="0"/>
    <s v="Pre"/>
    <n v="988.01622080000004"/>
  </r>
  <r>
    <s v="Media"/>
    <s v="Incremental"/>
    <m/>
    <m/>
    <s v="vungle_Pre_ios14_5"/>
    <s v="Vungle"/>
    <x v="14"/>
    <s v=" DTC"/>
    <d v="2021-03-10T00:00:00"/>
    <x v="0"/>
    <s v="Pre"/>
    <n v="1061.0667029000001"/>
  </r>
  <r>
    <s v="Media"/>
    <s v="Incremental"/>
    <m/>
    <m/>
    <s v="vungle_Pre_ios14_5"/>
    <s v="Vungle"/>
    <x v="14"/>
    <s v=" DTC"/>
    <d v="2021-03-11T00:00:00"/>
    <x v="0"/>
    <s v="Pre"/>
    <n v="1117.9608598"/>
  </r>
  <r>
    <s v="Media"/>
    <s v="Incremental"/>
    <m/>
    <m/>
    <s v="vungle_Pre_ios14_5"/>
    <s v="Vungle"/>
    <x v="14"/>
    <s v=" DTC"/>
    <d v="2021-03-12T00:00:00"/>
    <x v="0"/>
    <s v="Pre"/>
    <n v="1156.6980979"/>
  </r>
  <r>
    <s v="Media"/>
    <s v="Incremental"/>
    <m/>
    <m/>
    <s v="vungle_Pre_ios14_5"/>
    <s v="Vungle"/>
    <x v="14"/>
    <s v=" DTC"/>
    <d v="2021-03-13T00:00:00"/>
    <x v="0"/>
    <s v="Pre"/>
    <n v="1191.2754465"/>
  </r>
  <r>
    <s v="Media"/>
    <s v="Incremental"/>
    <m/>
    <m/>
    <s v="vungle_Pre_ios14_5"/>
    <s v="Vungle"/>
    <x v="14"/>
    <s v=" DTC"/>
    <d v="2021-03-14T00:00:00"/>
    <x v="0"/>
    <s v="Pre"/>
    <n v="1221.7703792"/>
  </r>
  <r>
    <s v="Media"/>
    <s v="Incremental"/>
    <m/>
    <m/>
    <s v="vungle_Pre_ios14_5"/>
    <s v="Vungle"/>
    <x v="14"/>
    <s v=" DTC"/>
    <d v="2021-03-15T00:00:00"/>
    <x v="0"/>
    <s v="Pre"/>
    <n v="1130.6149032000001"/>
  </r>
  <r>
    <s v="Media"/>
    <s v="Incremental"/>
    <m/>
    <m/>
    <s v="vungle_Pre_ios14_5"/>
    <s v="Vungle"/>
    <x v="14"/>
    <s v=" DTC"/>
    <d v="2021-03-16T00:00:00"/>
    <x v="0"/>
    <s v="Pre"/>
    <n v="1102.7542673999999"/>
  </r>
  <r>
    <s v="Media"/>
    <s v="Incremental"/>
    <m/>
    <m/>
    <s v="vungle_Pre_ios14_5"/>
    <s v="Vungle"/>
    <x v="14"/>
    <s v=" DTC"/>
    <d v="2021-03-17T00:00:00"/>
    <x v="0"/>
    <s v="Pre"/>
    <n v="1072.5010981"/>
  </r>
  <r>
    <s v="Media"/>
    <s v="Incremental"/>
    <m/>
    <m/>
    <s v="vungle_Pre_ios14_5"/>
    <s v="Vungle"/>
    <x v="14"/>
    <s v=" DTC"/>
    <d v="2021-03-18T00:00:00"/>
    <x v="0"/>
    <s v="Pre"/>
    <n v="1043.6219203999999"/>
  </r>
  <r>
    <s v="Media"/>
    <s v="Incremental"/>
    <m/>
    <m/>
    <s v="vungle_Pre_ios14_5"/>
    <s v="Vungle"/>
    <x v="14"/>
    <s v=" DTC"/>
    <d v="2021-03-19T00:00:00"/>
    <x v="0"/>
    <s v="Pre"/>
    <n v="1012.8946435"/>
  </r>
  <r>
    <s v="Media"/>
    <s v="Incremental"/>
    <m/>
    <m/>
    <s v="vungle_Pre_ios14_5"/>
    <s v="Vungle"/>
    <x v="14"/>
    <s v=" DTC"/>
    <d v="2021-03-20T00:00:00"/>
    <x v="0"/>
    <s v="Pre"/>
    <n v="976.89727210000001"/>
  </r>
  <r>
    <s v="Media"/>
    <s v="Incremental"/>
    <m/>
    <m/>
    <s v="vungle_Pre_ios14_5"/>
    <s v="Vungle"/>
    <x v="14"/>
    <s v=" DTC"/>
    <d v="2021-03-21T00:00:00"/>
    <x v="0"/>
    <s v="Pre"/>
    <n v="941.98040549999996"/>
  </r>
  <r>
    <s v="Media"/>
    <s v="Incremental"/>
    <m/>
    <m/>
    <s v="vungle_Pre_ios14_5"/>
    <s v="Vungle"/>
    <x v="14"/>
    <s v=" DTC"/>
    <d v="2021-03-22T00:00:00"/>
    <x v="0"/>
    <s v="Pre"/>
    <n v="901.02733409999996"/>
  </r>
  <r>
    <s v="Media"/>
    <s v="Incremental"/>
    <m/>
    <m/>
    <s v="vungle_Pre_ios14_5"/>
    <s v="Vungle"/>
    <x v="14"/>
    <s v=" DTC"/>
    <d v="2021-03-23T00:00:00"/>
    <x v="0"/>
    <s v="Pre"/>
    <n v="880.40324650000002"/>
  </r>
  <r>
    <s v="Media"/>
    <s v="Incremental"/>
    <m/>
    <m/>
    <s v="vungle_Pre_ios14_5"/>
    <s v="Vungle"/>
    <x v="14"/>
    <s v=" DTC"/>
    <d v="2021-03-24T00:00:00"/>
    <x v="0"/>
    <s v="Pre"/>
    <n v="862.33601250000004"/>
  </r>
  <r>
    <s v="Media"/>
    <s v="Incremental"/>
    <m/>
    <m/>
    <s v="vungle_Pre_ios14_5"/>
    <s v="Vungle"/>
    <x v="14"/>
    <s v=" DTC"/>
    <d v="2021-03-25T00:00:00"/>
    <x v="0"/>
    <s v="Pre"/>
    <n v="850.12186120000001"/>
  </r>
  <r>
    <s v="Media"/>
    <s v="Incremental"/>
    <m/>
    <m/>
    <s v="vungle_Pre_ios14_5"/>
    <s v="Vungle"/>
    <x v="14"/>
    <s v=" DTC"/>
    <d v="2021-03-26T00:00:00"/>
    <x v="0"/>
    <s v="Pre"/>
    <n v="846.06816160000005"/>
  </r>
  <r>
    <s v="Media"/>
    <s v="Incremental"/>
    <m/>
    <m/>
    <s v="vungle_Pre_ios14_5"/>
    <s v="Vungle"/>
    <x v="14"/>
    <s v=" DTC"/>
    <d v="2021-03-27T00:00:00"/>
    <x v="0"/>
    <s v="Pre"/>
    <n v="822.26038340000002"/>
  </r>
  <r>
    <s v="Media"/>
    <s v="Incremental"/>
    <m/>
    <m/>
    <s v="vungle_Pre_ios14_5"/>
    <s v="Vungle"/>
    <x v="14"/>
    <s v=" DTC"/>
    <d v="2021-03-28T00:00:00"/>
    <x v="0"/>
    <s v="Pre"/>
    <n v="793.16856069999994"/>
  </r>
  <r>
    <s v="Media"/>
    <s v="Incremental"/>
    <m/>
    <m/>
    <s v="vungle_Pre_ios14_5"/>
    <s v="Vungle"/>
    <x v="14"/>
    <s v=" DTC"/>
    <d v="2021-03-29T00:00:00"/>
    <x v="0"/>
    <s v="Pre"/>
    <n v="767.06255220000003"/>
  </r>
  <r>
    <s v="Media"/>
    <s v="Incremental"/>
    <m/>
    <m/>
    <s v="vungle_Pre_ios14_5"/>
    <s v="Vungle"/>
    <x v="14"/>
    <s v=" DTC"/>
    <d v="2021-03-30T00:00:00"/>
    <x v="0"/>
    <s v="Pre"/>
    <n v="740.11396160000004"/>
  </r>
  <r>
    <s v="Media"/>
    <s v="Incremental"/>
    <m/>
    <m/>
    <s v="vungle_Pre_ios14_5"/>
    <s v="Vungle"/>
    <x v="14"/>
    <s v=" DTC"/>
    <d v="2021-03-31T00:00:00"/>
    <x v="0"/>
    <s v="Pre"/>
    <n v="710.95937409999999"/>
  </r>
  <r>
    <s v="Media"/>
    <s v="Incremental"/>
    <m/>
    <m/>
    <s v="vungle_Pre_ios14_5"/>
    <s v="Vungle"/>
    <x v="14"/>
    <s v=" DTC"/>
    <d v="2021-04-01T00:00:00"/>
    <x v="0"/>
    <s v="Pre"/>
    <n v="685.38923220000004"/>
  </r>
  <r>
    <s v="Media"/>
    <s v="Incremental"/>
    <m/>
    <m/>
    <s v="vungle_Pre_ios14_5"/>
    <s v="Vungle"/>
    <x v="14"/>
    <s v=" DTC"/>
    <d v="2021-04-02T00:00:00"/>
    <x v="0"/>
    <s v="Pre"/>
    <n v="663.06008310000004"/>
  </r>
  <r>
    <s v="Media"/>
    <s v="Incremental"/>
    <m/>
    <m/>
    <s v="vungle_Pre_ios14_5"/>
    <s v="Vungle"/>
    <x v="14"/>
    <s v=" DTC"/>
    <d v="2021-04-03T00:00:00"/>
    <x v="0"/>
    <s v="Pre"/>
    <n v="637.83710169999995"/>
  </r>
  <r>
    <s v="Media"/>
    <s v="Incremental"/>
    <m/>
    <m/>
    <s v="vungle_Pre_ios14_5"/>
    <s v="Vungle"/>
    <x v="14"/>
    <s v=" DTC"/>
    <d v="2021-04-04T00:00:00"/>
    <x v="0"/>
    <s v="Pre"/>
    <n v="610.18915689999994"/>
  </r>
  <r>
    <s v="Media"/>
    <s v="Incremental"/>
    <m/>
    <m/>
    <s v="vungle_Pre_ios14_5"/>
    <s v="Vungle"/>
    <x v="14"/>
    <s v=" DTC"/>
    <d v="2021-04-05T00:00:00"/>
    <x v="0"/>
    <s v="Pre"/>
    <n v="584.37363619999996"/>
  </r>
  <r>
    <s v="Media"/>
    <s v="Incremental"/>
    <m/>
    <m/>
    <s v="vungle_Pre_ios14_5"/>
    <s v="Vungle"/>
    <x v="14"/>
    <s v=" DTC"/>
    <d v="2021-04-06T00:00:00"/>
    <x v="0"/>
    <s v="Pre"/>
    <n v="547.0795124"/>
  </r>
  <r>
    <s v="Media"/>
    <s v="Incremental"/>
    <m/>
    <m/>
    <s v="vungle_Pre_ios14_5"/>
    <s v="Vungle"/>
    <x v="14"/>
    <s v=" DTC"/>
    <d v="2021-04-07T00:00:00"/>
    <x v="0"/>
    <s v="Pre"/>
    <n v="522.15384710000001"/>
  </r>
  <r>
    <s v="Media"/>
    <s v="Incremental"/>
    <m/>
    <m/>
    <s v="vungle_Pre_ios14_5"/>
    <s v="Vungle"/>
    <x v="14"/>
    <s v=" DTC"/>
    <d v="2021-04-08T00:00:00"/>
    <x v="0"/>
    <s v="Pre"/>
    <n v="585.45068600000002"/>
  </r>
  <r>
    <s v="Media"/>
    <s v="Incremental"/>
    <m/>
    <m/>
    <s v="vungle_Pre_ios14_5"/>
    <s v="Vungle"/>
    <x v="14"/>
    <s v=" DTC"/>
    <d v="2021-04-09T00:00:00"/>
    <x v="0"/>
    <s v="Pre"/>
    <n v="708.29658610000001"/>
  </r>
  <r>
    <s v="Media"/>
    <s v="Incremental"/>
    <m/>
    <m/>
    <s v="vungle_Pre_ios14_5"/>
    <s v="Vungle"/>
    <x v="14"/>
    <s v=" DTC"/>
    <d v="2021-04-10T00:00:00"/>
    <x v="0"/>
    <s v="Pre"/>
    <n v="871.41666929999997"/>
  </r>
  <r>
    <s v="Media"/>
    <s v="Incremental"/>
    <m/>
    <m/>
    <s v="vungle_Pre_ios14_5"/>
    <s v="Vungle"/>
    <x v="14"/>
    <s v=" DTC"/>
    <d v="2021-04-11T00:00:00"/>
    <x v="0"/>
    <s v="Pre"/>
    <n v="1027.3587869999999"/>
  </r>
  <r>
    <s v="Media"/>
    <s v="Incremental"/>
    <m/>
    <m/>
    <s v="vungle_Pre_ios14_5"/>
    <s v="Vungle"/>
    <x v="14"/>
    <s v=" DTC"/>
    <d v="2021-04-12T00:00:00"/>
    <x v="0"/>
    <s v="Pre"/>
    <n v="1173.0689464"/>
  </r>
  <r>
    <s v="Media"/>
    <s v="Incremental"/>
    <m/>
    <m/>
    <s v="vungle_Pre_ios14_5"/>
    <s v="Vungle"/>
    <x v="14"/>
    <s v=" DTC"/>
    <d v="2021-04-13T00:00:00"/>
    <x v="0"/>
    <s v="Pre"/>
    <n v="1295.3513951"/>
  </r>
  <r>
    <s v="Media"/>
    <s v="Incremental"/>
    <m/>
    <m/>
    <s v="vungle_Pre_ios14_5"/>
    <s v="Vungle"/>
    <x v="14"/>
    <s v=" DTC"/>
    <d v="2021-04-14T00:00:00"/>
    <x v="0"/>
    <s v="Pre"/>
    <n v="1392.1543122"/>
  </r>
  <r>
    <s v="Media"/>
    <s v="Incremental"/>
    <m/>
    <m/>
    <s v="vungle_Pre_ios14_5"/>
    <s v="Vungle"/>
    <x v="14"/>
    <s v=" DTC"/>
    <d v="2021-04-15T00:00:00"/>
    <x v="0"/>
    <s v="Pre"/>
    <n v="1470.1105253999999"/>
  </r>
  <r>
    <s v="Media"/>
    <s v="Incremental"/>
    <m/>
    <m/>
    <s v="vungle_Pre_ios14_5"/>
    <s v="Vungle"/>
    <x v="14"/>
    <s v=" DTC"/>
    <d v="2021-04-16T00:00:00"/>
    <x v="0"/>
    <s v="Pre"/>
    <n v="1468.7048315"/>
  </r>
  <r>
    <s v="Media"/>
    <s v="Incremental"/>
    <m/>
    <m/>
    <s v="vungle_Pre_ios14_5"/>
    <s v="Vungle"/>
    <x v="14"/>
    <s v=" DTC"/>
    <d v="2021-04-17T00:00:00"/>
    <x v="0"/>
    <s v="Pre"/>
    <n v="1416.9489679000001"/>
  </r>
  <r>
    <s v="Media"/>
    <s v="Incremental"/>
    <m/>
    <m/>
    <s v="vungle_Pre_ios14_5"/>
    <s v="Vungle"/>
    <x v="14"/>
    <s v=" DTC"/>
    <d v="2021-04-18T00:00:00"/>
    <x v="0"/>
    <s v="Pre"/>
    <n v="1333.0551912999999"/>
  </r>
  <r>
    <s v="Media"/>
    <s v="Incremental"/>
    <m/>
    <m/>
    <s v="vungle_Pre_ios14_5"/>
    <s v="Vungle"/>
    <x v="14"/>
    <s v=" DTC"/>
    <d v="2021-04-19T00:00:00"/>
    <x v="0"/>
    <s v="Pre"/>
    <n v="1229.4485377999999"/>
  </r>
  <r>
    <s v="Media"/>
    <s v="Incremental"/>
    <m/>
    <m/>
    <s v="vungle_Pre_ios14_5"/>
    <s v="Vungle"/>
    <x v="14"/>
    <s v=" DTC"/>
    <d v="2021-04-20T00:00:00"/>
    <x v="0"/>
    <s v="Pre"/>
    <n v="1114.9073699"/>
  </r>
  <r>
    <s v="Media"/>
    <s v="Incremental"/>
    <m/>
    <m/>
    <s v="vungle_Pre_ios14_5"/>
    <s v="Vungle"/>
    <x v="14"/>
    <s v=" DTC"/>
    <d v="2021-04-21T00:00:00"/>
    <x v="0"/>
    <s v="Pre"/>
    <n v="999.27069419999998"/>
  </r>
  <r>
    <s v="Media"/>
    <s v="Incremental"/>
    <m/>
    <m/>
    <s v="vungle_Pre_ios14_5"/>
    <s v="Vungle"/>
    <x v="14"/>
    <s v=" DTC"/>
    <d v="2021-04-22T00:00:00"/>
    <x v="0"/>
    <s v="Pre"/>
    <n v="805.34489069999995"/>
  </r>
  <r>
    <s v="Media"/>
    <s v="Incremental"/>
    <m/>
    <m/>
    <s v="vungle_Pre_ios14_5"/>
    <s v="Vungle"/>
    <x v="14"/>
    <s v=" DTC"/>
    <d v="2021-04-23T00:00:00"/>
    <x v="0"/>
    <s v="Pre"/>
    <n v="621.61368249999998"/>
  </r>
  <r>
    <s v="Media"/>
    <s v="Incremental"/>
    <m/>
    <m/>
    <s v="vungle_Pre_ios14_5"/>
    <s v="Vungle"/>
    <x v="14"/>
    <s v=" DTC"/>
    <d v="2021-04-24T00:00:00"/>
    <x v="0"/>
    <s v="Pre"/>
    <n v="463.35218589999999"/>
  </r>
  <r>
    <s v="Media"/>
    <s v="Incremental"/>
    <m/>
    <m/>
    <s v="vungle_Pre_ios14_5"/>
    <s v="Vungle"/>
    <x v="14"/>
    <s v=" DTC"/>
    <d v="2021-04-25T00:00:00"/>
    <x v="0"/>
    <s v="Pre"/>
    <n v="338.04310450000003"/>
  </r>
  <r>
    <s v="Media"/>
    <s v="Incremental"/>
    <m/>
    <m/>
    <s v="vungle_Pre_ios14_5"/>
    <s v="Vungle"/>
    <x v="14"/>
    <s v=" DTC"/>
    <d v="2021-04-26T00:00:00"/>
    <x v="0"/>
    <s v="Pre"/>
    <n v="227.02383750000001"/>
  </r>
  <r>
    <s v="Media"/>
    <s v="Incremental"/>
    <m/>
    <m/>
    <s v="vungle_Pre_ios14_5"/>
    <s v="Vungle"/>
    <x v="14"/>
    <s v=" DTC"/>
    <d v="2021-04-27T00:00:00"/>
    <x v="1"/>
    <s v="Post"/>
    <n v="138.87476119999999"/>
  </r>
  <r>
    <s v="Media"/>
    <s v="Incremental"/>
    <m/>
    <m/>
    <s v="vungle_Pre_ios14_5"/>
    <s v="Vungle"/>
    <x v="14"/>
    <s v=" DTC"/>
    <d v="2021-04-28T00:00:00"/>
    <x v="1"/>
    <s v="Post"/>
    <n v="67.8515321"/>
  </r>
  <r>
    <s v="Media"/>
    <s v="Incremental"/>
    <m/>
    <m/>
    <s v="vungle_Pre_ios14_5"/>
    <s v="Vungle"/>
    <x v="14"/>
    <s v=" DTC"/>
    <d v="2021-04-29T00:00:00"/>
    <x v="1"/>
    <s v="Post"/>
    <n v="0"/>
  </r>
  <r>
    <s v="Media"/>
    <s v="Incremental"/>
    <m/>
    <m/>
    <s v="vungle_Pre_ios14_5"/>
    <s v="Vungle"/>
    <x v="14"/>
    <s v=" DTC"/>
    <d v="2021-04-30T00:00:00"/>
    <x v="1"/>
    <s v="Post"/>
    <n v="0"/>
  </r>
  <r>
    <s v="Media"/>
    <s v="Incremental"/>
    <m/>
    <m/>
    <s v="vungle_Pre_ios14_5"/>
    <s v="Vungle"/>
    <x v="14"/>
    <s v=" DTC"/>
    <d v="2021-05-01T00:00:00"/>
    <x v="1"/>
    <s v="Post"/>
    <n v="0"/>
  </r>
  <r>
    <s v="Media"/>
    <s v="Incremental"/>
    <m/>
    <m/>
    <s v="vungle_Pre_ios14_5"/>
    <s v="Vungle"/>
    <x v="14"/>
    <s v=" DTC"/>
    <d v="2021-05-02T00:00:00"/>
    <x v="1"/>
    <s v="Post"/>
    <n v="0"/>
  </r>
  <r>
    <s v="Media"/>
    <s v="Incremental"/>
    <m/>
    <m/>
    <s v="vungle_Pre_ios14_5"/>
    <s v="Vungle"/>
    <x v="14"/>
    <s v=" DTC"/>
    <d v="2021-05-03T00:00:00"/>
    <x v="1"/>
    <s v="Post"/>
    <n v="0"/>
  </r>
  <r>
    <s v="Media"/>
    <s v="Incremental"/>
    <m/>
    <m/>
    <s v="vungle_Pre_ios14_5"/>
    <s v="Vungle"/>
    <x v="14"/>
    <s v=" DTC"/>
    <d v="2021-05-04T00:00:00"/>
    <x v="1"/>
    <s v="Post"/>
    <n v="0"/>
  </r>
  <r>
    <s v="Media"/>
    <s v="Incremental"/>
    <m/>
    <m/>
    <s v="vungle_Pre_ios14_5"/>
    <s v="Vungle"/>
    <x v="14"/>
    <s v=" DTC"/>
    <d v="2021-05-05T00:00:00"/>
    <x v="1"/>
    <s v="Post"/>
    <n v="0"/>
  </r>
  <r>
    <s v="Media"/>
    <s v="Incremental"/>
    <m/>
    <m/>
    <s v="vungle_Pre_ios14_5"/>
    <s v="Vungle"/>
    <x v="14"/>
    <s v=" DTC"/>
    <d v="2021-05-06T00:00:00"/>
    <x v="1"/>
    <s v="Post"/>
    <n v="0"/>
  </r>
  <r>
    <s v="Media"/>
    <s v="Incremental"/>
    <m/>
    <m/>
    <s v="vungle_Pre_ios14_5"/>
    <s v="Vungle"/>
    <x v="14"/>
    <s v=" DTC"/>
    <d v="2021-05-07T00:00:00"/>
    <x v="1"/>
    <s v="Post"/>
    <n v="0"/>
  </r>
  <r>
    <s v="Media"/>
    <s v="Incremental"/>
    <m/>
    <m/>
    <s v="vungle_Pre_ios14_5"/>
    <s v="Vungle"/>
    <x v="14"/>
    <s v=" DTC"/>
    <d v="2021-05-08T00:00:00"/>
    <x v="1"/>
    <s v="Post"/>
    <n v="0"/>
  </r>
  <r>
    <s v="Media"/>
    <s v="Incremental"/>
    <m/>
    <m/>
    <s v="vungle_Pre_ios14_5"/>
    <s v="Vungle"/>
    <x v="14"/>
    <s v=" DTC"/>
    <d v="2021-05-09T00:00:00"/>
    <x v="1"/>
    <s v="Post"/>
    <n v="0"/>
  </r>
  <r>
    <s v="Media"/>
    <s v="Incremental"/>
    <m/>
    <m/>
    <s v="vungle_Pre_ios14_5"/>
    <s v="Vungle"/>
    <x v="14"/>
    <s v=" DTC"/>
    <d v="2021-05-10T00:00:00"/>
    <x v="1"/>
    <s v="Post"/>
    <n v="0"/>
  </r>
  <r>
    <s v="Media"/>
    <s v="Incremental"/>
    <m/>
    <m/>
    <s v="vungle_Pre_ios14_5"/>
    <s v="Vungle"/>
    <x v="14"/>
    <s v=" DTC"/>
    <d v="2021-05-11T00:00:00"/>
    <x v="1"/>
    <s v="Post"/>
    <n v="0"/>
  </r>
  <r>
    <s v="Media"/>
    <s v="Incremental"/>
    <m/>
    <m/>
    <s v="vungle_Pre_ios14_5"/>
    <s v="Vungle"/>
    <x v="14"/>
    <s v=" DTC"/>
    <d v="2021-05-12T00:00:00"/>
    <x v="1"/>
    <s v="Post"/>
    <n v="0"/>
  </r>
  <r>
    <s v="Media"/>
    <s v="Incremental"/>
    <m/>
    <m/>
    <s v="vungle_Pre_ios14_5"/>
    <s v="Vungle"/>
    <x v="14"/>
    <s v=" DTC"/>
    <d v="2021-05-13T00:00:00"/>
    <x v="1"/>
    <s v="Post"/>
    <n v="0"/>
  </r>
  <r>
    <s v="Media"/>
    <s v="Incremental"/>
    <m/>
    <m/>
    <s v="vungle_Pre_ios14_5"/>
    <s v="Vungle"/>
    <x v="14"/>
    <s v=" DTC"/>
    <d v="2021-05-14T00:00:00"/>
    <x v="1"/>
    <s v="Post"/>
    <n v="0"/>
  </r>
  <r>
    <s v="Media"/>
    <s v="Incremental"/>
    <m/>
    <m/>
    <s v="vungle_Pre_ios14_5"/>
    <s v="Vungle"/>
    <x v="14"/>
    <s v=" DTC"/>
    <d v="2021-05-15T00:00:00"/>
    <x v="1"/>
    <s v="Post"/>
    <n v="0"/>
  </r>
  <r>
    <s v="Media"/>
    <s v="Incremental"/>
    <m/>
    <m/>
    <s v="vungle_Pre_ios14_5"/>
    <s v="Vungle"/>
    <x v="14"/>
    <s v=" DTC"/>
    <d v="2021-05-16T00:00:00"/>
    <x v="1"/>
    <s v="Post"/>
    <n v="0"/>
  </r>
  <r>
    <s v="Media"/>
    <s v="Incremental"/>
    <m/>
    <m/>
    <s v="vungle_Pre_ios14_5"/>
    <s v="Vungle"/>
    <x v="14"/>
    <s v=" DTC"/>
    <d v="2021-05-17T00:00:00"/>
    <x v="1"/>
    <s v="Post"/>
    <n v="0"/>
  </r>
  <r>
    <s v="Media"/>
    <s v="Incremental"/>
    <m/>
    <m/>
    <s v="vungle_Pre_ios14_5"/>
    <s v="Vungle"/>
    <x v="14"/>
    <s v=" DTC"/>
    <d v="2021-05-18T00:00:00"/>
    <x v="1"/>
    <s v="Post"/>
    <n v="0"/>
  </r>
  <r>
    <s v="Media"/>
    <s v="Incremental"/>
    <m/>
    <m/>
    <s v="vungle_Pre_ios14_5"/>
    <s v="Vungle"/>
    <x v="14"/>
    <s v=" DTC"/>
    <d v="2021-05-19T00:00:00"/>
    <x v="1"/>
    <s v="Post"/>
    <n v="0"/>
  </r>
  <r>
    <s v="Media"/>
    <s v="Incremental"/>
    <m/>
    <m/>
    <s v="vungle_Pre_ios14_5"/>
    <s v="Vungle"/>
    <x v="14"/>
    <s v=" DTC"/>
    <d v="2021-05-20T00:00:00"/>
    <x v="1"/>
    <s v="Post"/>
    <n v="0"/>
  </r>
  <r>
    <s v="Media"/>
    <s v="Incremental"/>
    <m/>
    <m/>
    <s v="vungle_Pre_ios14_5"/>
    <s v="Vungle"/>
    <x v="14"/>
    <s v=" DTC"/>
    <d v="2021-05-21T00:00:00"/>
    <x v="1"/>
    <s v="Post"/>
    <n v="0"/>
  </r>
  <r>
    <s v="Media"/>
    <s v="Incremental"/>
    <m/>
    <m/>
    <s v="vungle_Pre_ios14_5"/>
    <s v="Vungle"/>
    <x v="14"/>
    <s v=" DTC"/>
    <d v="2021-05-22T00:00:00"/>
    <x v="1"/>
    <s v="Post"/>
    <n v="0"/>
  </r>
  <r>
    <s v="Media"/>
    <s v="Incremental"/>
    <m/>
    <m/>
    <s v="vungle_Pre_ios14_5"/>
    <s v="Vungle"/>
    <x v="14"/>
    <s v=" DTC"/>
    <d v="2021-05-23T00:00:00"/>
    <x v="1"/>
    <s v="Post"/>
    <n v="0"/>
  </r>
  <r>
    <s v="Media"/>
    <s v="Incremental"/>
    <m/>
    <m/>
    <s v="vungle_Pre_ios14_5"/>
    <s v="Vungle"/>
    <x v="14"/>
    <s v=" DTC"/>
    <d v="2021-05-24T00:00:00"/>
    <x v="1"/>
    <s v="Post"/>
    <n v="0"/>
  </r>
  <r>
    <s v="Media"/>
    <s v="Incremental"/>
    <m/>
    <m/>
    <s v="vungle_Pre_ios14_5"/>
    <s v="Vungle"/>
    <x v="14"/>
    <s v=" DTC"/>
    <d v="2021-05-25T00:00:00"/>
    <x v="1"/>
    <s v="Post"/>
    <n v="0"/>
  </r>
  <r>
    <s v="Media"/>
    <s v="Incremental"/>
    <m/>
    <m/>
    <s v="vungle_Pre_ios14_5"/>
    <s v="Vungle"/>
    <x v="14"/>
    <s v=" DTC"/>
    <d v="2021-05-26T00:00:00"/>
    <x v="1"/>
    <s v="Post"/>
    <n v="0"/>
  </r>
  <r>
    <s v="Media"/>
    <s v="Incremental"/>
    <m/>
    <m/>
    <s v="vungle_Pre_ios14_5"/>
    <s v="Vungle"/>
    <x v="14"/>
    <s v=" DTC"/>
    <d v="2021-05-27T00:00:00"/>
    <x v="1"/>
    <s v="Post"/>
    <n v="0"/>
  </r>
  <r>
    <s v="Media"/>
    <s v="Incremental"/>
    <m/>
    <m/>
    <s v="vungle_Pre_ios14_5"/>
    <s v="Vungle"/>
    <x v="14"/>
    <s v=" DTC"/>
    <d v="2021-05-28T00:00:00"/>
    <x v="1"/>
    <s v="Post"/>
    <n v="0"/>
  </r>
  <r>
    <s v="Media"/>
    <s v="Incremental"/>
    <m/>
    <m/>
    <s v="vungle_Pre_ios14_5"/>
    <s v="Vungle"/>
    <x v="14"/>
    <s v=" DTC"/>
    <d v="2021-05-29T00:00:00"/>
    <x v="1"/>
    <s v="Post"/>
    <n v="0"/>
  </r>
  <r>
    <s v="Media"/>
    <s v="Incremental"/>
    <m/>
    <m/>
    <s v="vungle_Pre_ios14_5"/>
    <s v="Vungle"/>
    <x v="14"/>
    <s v=" DTC"/>
    <d v="2021-05-30T00:00:00"/>
    <x v="1"/>
    <s v="Post"/>
    <n v="0"/>
  </r>
  <r>
    <s v="Media"/>
    <s v="Incremental"/>
    <m/>
    <m/>
    <s v="vungle_Pre_ios14_5"/>
    <s v="Vungle"/>
    <x v="14"/>
    <s v=" DTC"/>
    <d v="2021-05-31T00:00:00"/>
    <x v="1"/>
    <s v="Post"/>
    <n v="0"/>
  </r>
  <r>
    <s v="Media"/>
    <s v="Incremental"/>
    <m/>
    <m/>
    <s v="vungle_Pre_ios14_5"/>
    <s v="Vungle"/>
    <x v="14"/>
    <s v=" DTC"/>
    <d v="2021-06-01T00:00:00"/>
    <x v="1"/>
    <s v="Post"/>
    <n v="0"/>
  </r>
  <r>
    <s v="Media"/>
    <s v="Incremental"/>
    <m/>
    <m/>
    <s v="vungle_Pre_ios14_5"/>
    <s v="Vungle"/>
    <x v="14"/>
    <s v=" DTC"/>
    <d v="2021-06-02T00:00:00"/>
    <x v="1"/>
    <s v="Post"/>
    <n v="0"/>
  </r>
  <r>
    <s v="Media"/>
    <s v="Incremental"/>
    <m/>
    <m/>
    <s v="vungle_Pre_ios14_5"/>
    <s v="Vungle"/>
    <x v="14"/>
    <s v=" DTC"/>
    <d v="2021-06-03T00:00:00"/>
    <x v="1"/>
    <s v="Post"/>
    <n v="0"/>
  </r>
  <r>
    <s v="Media"/>
    <s v="Incremental"/>
    <m/>
    <m/>
    <s v="vungle_Pre_ios14_5"/>
    <s v="Vungle"/>
    <x v="14"/>
    <s v=" DTC"/>
    <d v="2021-06-04T00:00:00"/>
    <x v="1"/>
    <s v="Post"/>
    <n v="0"/>
  </r>
  <r>
    <s v="Media"/>
    <s v="Incremental"/>
    <m/>
    <m/>
    <s v="vungle_Pre_ios14_5"/>
    <s v="Vungle"/>
    <x v="14"/>
    <s v=" DTC"/>
    <d v="2021-06-05T00:00:00"/>
    <x v="1"/>
    <s v="Post"/>
    <n v="0"/>
  </r>
  <r>
    <s v="Media"/>
    <s v="Incremental"/>
    <m/>
    <m/>
    <s v="vungle_Pre_ios14_5"/>
    <s v="Vungle"/>
    <x v="14"/>
    <s v=" DTC"/>
    <d v="2021-06-06T00:00:00"/>
    <x v="1"/>
    <s v="Post"/>
    <n v="0"/>
  </r>
  <r>
    <s v="Media"/>
    <s v="Incremental"/>
    <m/>
    <m/>
    <s v="vungle_Pre_ios14_5"/>
    <s v="Vungle"/>
    <x v="14"/>
    <s v=" DTC"/>
    <d v="2021-06-07T00:00:00"/>
    <x v="1"/>
    <s v="Post"/>
    <n v="0"/>
  </r>
  <r>
    <s v="Media"/>
    <s v="Incremental"/>
    <m/>
    <m/>
    <s v="vungle_Pre_ios14_5"/>
    <s v="Vungle"/>
    <x v="14"/>
    <s v=" DTC"/>
    <d v="2021-06-08T00:00:00"/>
    <x v="1"/>
    <s v="Post"/>
    <n v="0"/>
  </r>
  <r>
    <s v="Media"/>
    <s v="Incremental"/>
    <m/>
    <m/>
    <s v="vungle_Pre_ios14_5"/>
    <s v="Vungle"/>
    <x v="14"/>
    <s v=" DTC"/>
    <d v="2021-06-09T00:00:00"/>
    <x v="1"/>
    <s v="Post"/>
    <n v="0"/>
  </r>
  <r>
    <s v="Media"/>
    <s v="Incremental"/>
    <m/>
    <m/>
    <s v="vungle_Pre_ios14_5"/>
    <s v="Vungle"/>
    <x v="14"/>
    <s v=" DTC"/>
    <d v="2021-06-10T00:00:00"/>
    <x v="1"/>
    <s v="Post"/>
    <n v="0"/>
  </r>
  <r>
    <s v="Media"/>
    <s v="Incremental"/>
    <m/>
    <m/>
    <s v="vungle_Pre_ios14_5"/>
    <s v="Vungle"/>
    <x v="14"/>
    <s v=" DTC"/>
    <d v="2021-06-11T00:00:00"/>
    <x v="1"/>
    <s v="Post"/>
    <n v="0"/>
  </r>
  <r>
    <s v="Media"/>
    <s v="Incremental"/>
    <m/>
    <m/>
    <s v="vungle_Pre_ios14_5"/>
    <s v="Vungle"/>
    <x v="14"/>
    <s v=" DTC"/>
    <d v="2021-06-12T00:00:00"/>
    <x v="1"/>
    <s v="Post"/>
    <n v="0"/>
  </r>
  <r>
    <s v="Media"/>
    <s v="Incremental"/>
    <m/>
    <m/>
    <s v="vungle_Pre_ios14_5"/>
    <s v="Vungle"/>
    <x v="14"/>
    <s v=" DTC"/>
    <d v="2021-06-13T00:00:00"/>
    <x v="1"/>
    <s v="Post"/>
    <n v="0"/>
  </r>
  <r>
    <s v="Media"/>
    <s v="Incremental"/>
    <m/>
    <m/>
    <s v="vungle_Pre_ios14_5"/>
    <s v="Vungle"/>
    <x v="14"/>
    <s v=" DTC"/>
    <d v="2021-06-14T00:00:00"/>
    <x v="1"/>
    <s v="Post"/>
    <n v="0"/>
  </r>
  <r>
    <s v="Media"/>
    <s v="Incremental"/>
    <m/>
    <m/>
    <s v="vungle_Pre_ios14_5"/>
    <s v="Vungle"/>
    <x v="14"/>
    <s v=" DTC"/>
    <d v="2021-06-15T00:00:00"/>
    <x v="1"/>
    <s v="Post"/>
    <n v="0"/>
  </r>
  <r>
    <s v="Media"/>
    <s v="Incremental"/>
    <m/>
    <m/>
    <s v="vungle_Pre_ios14_5"/>
    <s v="Vungle"/>
    <x v="14"/>
    <s v=" DTC"/>
    <d v="2021-06-16T00:00:00"/>
    <x v="1"/>
    <s v="Post"/>
    <n v="0"/>
  </r>
  <r>
    <s v="Media"/>
    <s v="Incremental"/>
    <m/>
    <m/>
    <s v="vungle_Pre_ios14_5"/>
    <s v="Vungle"/>
    <x v="14"/>
    <s v=" DTC"/>
    <d v="2021-06-17T00:00:00"/>
    <x v="1"/>
    <s v="Post"/>
    <n v="0"/>
  </r>
  <r>
    <s v="Media"/>
    <s v="Incremental"/>
    <m/>
    <m/>
    <s v="vungle_Pre_ios14_5"/>
    <s v="Vungle"/>
    <x v="14"/>
    <s v=" DTC"/>
    <d v="2021-06-18T00:00:00"/>
    <x v="1"/>
    <s v="Post"/>
    <n v="0"/>
  </r>
  <r>
    <s v="Media"/>
    <s v="Incremental"/>
    <m/>
    <m/>
    <s v="vungle_Pre_ios14_5"/>
    <s v="Vungle"/>
    <x v="14"/>
    <s v=" DTC"/>
    <d v="2021-06-19T00:00:00"/>
    <x v="1"/>
    <s v="Post"/>
    <n v="0"/>
  </r>
  <r>
    <s v="Media"/>
    <s v="Incremental"/>
    <m/>
    <m/>
    <s v="vungle_Pre_ios14_5"/>
    <s v="Vungle"/>
    <x v="14"/>
    <s v=" DTC"/>
    <d v="2021-06-20T00:00:00"/>
    <x v="1"/>
    <s v="Post"/>
    <n v="0"/>
  </r>
  <r>
    <s v="Media"/>
    <s v="Incremental"/>
    <m/>
    <m/>
    <s v="vungle_Pre_ios14_5"/>
    <s v="Vungle"/>
    <x v="14"/>
    <s v=" DTC"/>
    <d v="2021-06-21T00:00:00"/>
    <x v="1"/>
    <s v="Post"/>
    <n v="0"/>
  </r>
  <r>
    <s v="Media"/>
    <s v="Incremental"/>
    <m/>
    <m/>
    <s v="vungle_Pre_ios14_5"/>
    <s v="Vungle"/>
    <x v="14"/>
    <s v=" DTC"/>
    <d v="2021-06-22T00:00:00"/>
    <x v="1"/>
    <s v="Post"/>
    <n v="0"/>
  </r>
  <r>
    <s v="Media"/>
    <s v="Incremental"/>
    <m/>
    <m/>
    <s v="vungle_Pre_ios14_5"/>
    <s v="Vungle"/>
    <x v="14"/>
    <s v=" DTC"/>
    <d v="2021-06-23T00:00:00"/>
    <x v="1"/>
    <n v="0"/>
    <n v="0"/>
  </r>
  <r>
    <s v="Media"/>
    <s v="Incremental"/>
    <m/>
    <m/>
    <s v="vungle_Pre_ios14_5"/>
    <s v="Vungle"/>
    <x v="14"/>
    <s v=" DTC"/>
    <d v="2021-06-24T00:00:00"/>
    <x v="1"/>
    <n v="0"/>
    <n v="0"/>
  </r>
  <r>
    <s v="Media"/>
    <s v="Incremental"/>
    <m/>
    <m/>
    <s v="vungle_Pre_ios14_5"/>
    <s v="Vungle"/>
    <x v="14"/>
    <s v=" DTC"/>
    <d v="2021-06-25T00:00:00"/>
    <x v="1"/>
    <n v="0"/>
    <n v="0"/>
  </r>
  <r>
    <s v="Media"/>
    <s v="Incremental"/>
    <m/>
    <m/>
    <s v="vungle_Pre_ios14_5"/>
    <s v="Vungle"/>
    <x v="14"/>
    <s v=" DTC"/>
    <d v="2021-06-26T00:00:00"/>
    <x v="1"/>
    <n v="0"/>
    <n v="0"/>
  </r>
  <r>
    <s v="Media"/>
    <s v="Incremental"/>
    <m/>
    <m/>
    <s v="vungle_Pre_ios14_5"/>
    <s v="Vungle"/>
    <x v="14"/>
    <s v=" DTC"/>
    <d v="2021-06-27T00:00:00"/>
    <x v="1"/>
    <n v="0"/>
    <n v="0"/>
  </r>
  <r>
    <s v="Media"/>
    <s v="Incremental"/>
    <m/>
    <m/>
    <s v="vungle_Pre_ios14_5"/>
    <s v="Vungle"/>
    <x v="14"/>
    <s v=" DTC"/>
    <d v="2021-06-28T00:00:00"/>
    <x v="1"/>
    <n v="0"/>
    <n v="0"/>
  </r>
  <r>
    <s v="Media"/>
    <s v="Incremental"/>
    <m/>
    <m/>
    <s v="vungle_Pre_ios14_5"/>
    <s v="Vungle"/>
    <x v="14"/>
    <s v=" DTC"/>
    <d v="2021-06-29T00:00:00"/>
    <x v="1"/>
    <n v="0"/>
    <n v="0"/>
  </r>
  <r>
    <s v="Media"/>
    <s v="Incremental"/>
    <m/>
    <m/>
    <s v="vungle_Pre_ios14_5"/>
    <s v="Vungle"/>
    <x v="14"/>
    <s v=" DTC"/>
    <d v="2021-06-30T00:00:00"/>
    <x v="1"/>
    <n v="0"/>
    <n v="0"/>
  </r>
  <r>
    <s v="Media"/>
    <s v="Incremental"/>
    <m/>
    <m/>
    <s v="vungle_Pre_ios14_5"/>
    <s v="Vungle"/>
    <x v="14"/>
    <s v=" DTC"/>
    <d v="2021-07-01T00:00:00"/>
    <x v="1"/>
    <n v="0"/>
    <n v="0"/>
  </r>
  <r>
    <s v="Media"/>
    <s v="Incremental"/>
    <m/>
    <m/>
    <s v="vungle_Pre_ios14_5"/>
    <s v="Vungle"/>
    <x v="14"/>
    <s v=" DTC"/>
    <d v="2021-07-02T00:00:00"/>
    <x v="1"/>
    <n v="0"/>
    <n v="0"/>
  </r>
  <r>
    <s v="Media"/>
    <s v="Incremental"/>
    <m/>
    <m/>
    <s v="vungle_Pre_ios14_5"/>
    <s v="Vungle"/>
    <x v="14"/>
    <s v=" DTC"/>
    <d v="2021-07-03T00:00:00"/>
    <x v="1"/>
    <n v="0"/>
    <n v="0"/>
  </r>
  <r>
    <s v="Media"/>
    <s v="Incremental"/>
    <m/>
    <m/>
    <s v="vungle_Pre_ios14_5"/>
    <s v="Vungle"/>
    <x v="14"/>
    <s v=" DTC"/>
    <d v="2021-07-04T00:00:00"/>
    <x v="1"/>
    <n v="0"/>
    <n v="0"/>
  </r>
  <r>
    <s v="Media"/>
    <s v="Incremental"/>
    <m/>
    <m/>
    <s v="vungle_Pre_ios14_5"/>
    <s v="Vungle"/>
    <x v="14"/>
    <s v=" DTC"/>
    <d v="2021-07-05T00:00:00"/>
    <x v="1"/>
    <n v="0"/>
    <n v="0"/>
  </r>
  <r>
    <s v="Media"/>
    <s v="Incremental"/>
    <m/>
    <m/>
    <s v="vungle_Pre_ios14_5"/>
    <s v="Vungle"/>
    <x v="14"/>
    <s v=" DTC"/>
    <d v="2021-07-06T00:00:00"/>
    <x v="1"/>
    <n v="0"/>
    <n v="0"/>
  </r>
  <r>
    <s v="Media"/>
    <s v="Incremental"/>
    <m/>
    <m/>
    <s v="vungle_Pre_ios14_5"/>
    <s v="Vungle"/>
    <x v="14"/>
    <s v=" DTC"/>
    <d v="2021-07-07T00:00:00"/>
    <x v="1"/>
    <n v="0"/>
    <n v="0"/>
  </r>
  <r>
    <s v="Media"/>
    <s v="Incremental"/>
    <m/>
    <m/>
    <s v="vungle_Pre_ios14_5"/>
    <s v="Vungle"/>
    <x v="14"/>
    <s v=" DTC"/>
    <d v="2021-07-08T00:00:00"/>
    <x v="1"/>
    <n v="0"/>
    <n v="0"/>
  </r>
  <r>
    <s v="Media"/>
    <s v="Incremental"/>
    <m/>
    <m/>
    <s v="vungle_Pre_ios14_5"/>
    <s v="Vungle"/>
    <x v="14"/>
    <s v=" DTC"/>
    <d v="2021-07-09T00:00:00"/>
    <x v="1"/>
    <n v="0"/>
    <n v="0"/>
  </r>
  <r>
    <s v="Media"/>
    <s v="Incremental"/>
    <m/>
    <m/>
    <s v="vungle_Pre_ios14_5"/>
    <s v="Vungle"/>
    <x v="14"/>
    <s v=" DTC"/>
    <d v="2021-07-10T00:00:00"/>
    <x v="1"/>
    <n v="0"/>
    <n v="0"/>
  </r>
  <r>
    <s v="Media"/>
    <s v="Incremental"/>
    <m/>
    <m/>
    <s v="vungle_Pre_ios14_5"/>
    <s v="Vungle"/>
    <x v="14"/>
    <s v=" DTC"/>
    <d v="2021-07-11T00:00:00"/>
    <x v="1"/>
    <n v="0"/>
    <n v="0"/>
  </r>
  <r>
    <s v="Media"/>
    <s v="Incremental"/>
    <m/>
    <m/>
    <s v="vungle_Pre_ios14_5"/>
    <s v="Vungle"/>
    <x v="14"/>
    <s v=" DTC"/>
    <d v="2021-07-12T00:00:00"/>
    <x v="1"/>
    <n v="0"/>
    <n v="0"/>
  </r>
  <r>
    <s v="Media"/>
    <s v="Incremental"/>
    <m/>
    <m/>
    <s v="vungle_Pre_ios14_5"/>
    <s v="Vungle"/>
    <x v="14"/>
    <s v=" DTC"/>
    <d v="2021-07-13T00:00:00"/>
    <x v="1"/>
    <n v="0"/>
    <n v="0"/>
  </r>
  <r>
    <s v="Media"/>
    <s v="Incremental"/>
    <m/>
    <m/>
    <s v="vungle_Pre_ios14_5"/>
    <s v="Vungle"/>
    <x v="14"/>
    <s v=" DTC"/>
    <d v="2021-07-14T00:00:00"/>
    <x v="1"/>
    <n v="0"/>
    <n v="0"/>
  </r>
  <r>
    <s v="Media"/>
    <s v="Incremental"/>
    <m/>
    <m/>
    <s v="vungle_Pre_ios14_5"/>
    <s v="Vungle"/>
    <x v="14"/>
    <s v=" DTC"/>
    <d v="2021-07-15T00:00:00"/>
    <x v="1"/>
    <n v="0"/>
    <n v="0"/>
  </r>
  <r>
    <s v="Media"/>
    <s v="Incremental"/>
    <m/>
    <m/>
    <s v="vungle_Pre_ios14_5"/>
    <s v="Vungle"/>
    <x v="14"/>
    <s v=" DTC"/>
    <d v="2021-07-16T00:00:00"/>
    <x v="1"/>
    <n v="0"/>
    <n v="0"/>
  </r>
  <r>
    <s v="Media"/>
    <s v="Incremental"/>
    <m/>
    <m/>
    <s v="vungle_Pre_ios14_5"/>
    <s v="Vungle"/>
    <x v="14"/>
    <s v=" DTC"/>
    <d v="2021-07-17T00:00:00"/>
    <x v="1"/>
    <n v="0"/>
    <n v="0"/>
  </r>
  <r>
    <s v="Media"/>
    <s v="Incremental"/>
    <m/>
    <m/>
    <s v="vungle_Pre_ios14_5"/>
    <s v="Vungle"/>
    <x v="14"/>
    <s v=" DTC"/>
    <d v="2021-07-18T00:00:00"/>
    <x v="1"/>
    <n v="0"/>
    <n v="0"/>
  </r>
  <r>
    <s v="Media"/>
    <s v="Incremental"/>
    <m/>
    <m/>
    <s v="vungle_Pre_ios14_5"/>
    <s v="Vungle"/>
    <x v="14"/>
    <s v=" DTC"/>
    <d v="2021-07-19T00:00:00"/>
    <x v="1"/>
    <n v="0"/>
    <n v="0"/>
  </r>
  <r>
    <s v="Media"/>
    <s v="Incremental"/>
    <m/>
    <m/>
    <s v="vungle_Pre_ios14_5"/>
    <s v="Vungle"/>
    <x v="14"/>
    <s v=" DTC"/>
    <d v="2021-07-20T00:00:00"/>
    <x v="1"/>
    <n v="0"/>
    <n v="0"/>
  </r>
  <r>
    <s v="Media"/>
    <s v="Incremental"/>
    <m/>
    <m/>
    <s v="vungle_Pre_ios14_5"/>
    <s v="Vungle"/>
    <x v="14"/>
    <s v=" DTC"/>
    <d v="2021-07-21T00:00:00"/>
    <x v="1"/>
    <n v="0"/>
    <n v="0"/>
  </r>
  <r>
    <s v="Media"/>
    <s v="Incremental"/>
    <m/>
    <m/>
    <s v="vungle_Pre_ios14_5"/>
    <s v="Vungle"/>
    <x v="14"/>
    <s v=" DTC"/>
    <d v="2021-07-22T00:00:00"/>
    <x v="1"/>
    <n v="0"/>
    <n v="0"/>
  </r>
  <r>
    <s v="Media"/>
    <s v="Incremental"/>
    <m/>
    <m/>
    <s v="vungle_Pre_ios14_5"/>
    <s v="Vungle"/>
    <x v="14"/>
    <s v=" DTC"/>
    <d v="2021-07-23T00:00:00"/>
    <x v="1"/>
    <n v="0"/>
    <n v="0"/>
  </r>
  <r>
    <s v="Media"/>
    <s v="Incremental"/>
    <m/>
    <m/>
    <s v="vungle_Pre_ios14_5"/>
    <s v="Vungle"/>
    <x v="14"/>
    <s v=" DTC"/>
    <d v="2021-07-24T00:00:00"/>
    <x v="1"/>
    <n v="0"/>
    <n v="0"/>
  </r>
  <r>
    <s v="Media"/>
    <s v="Incremental"/>
    <m/>
    <m/>
    <s v="vungle_Pre_ios14_5"/>
    <s v="Vungle"/>
    <x v="14"/>
    <s v=" DTC"/>
    <d v="2021-07-25T00:00:00"/>
    <x v="1"/>
    <n v="0"/>
    <n v="0"/>
  </r>
  <r>
    <s v="Media"/>
    <s v="Incremental"/>
    <m/>
    <m/>
    <s v="vungle_Pre_ios14_5"/>
    <s v="Vungle"/>
    <x v="14"/>
    <s v=" DTC"/>
    <d v="2021-07-26T00:00:00"/>
    <x v="1"/>
    <n v="0"/>
    <n v="0"/>
  </r>
  <r>
    <s v="Media"/>
    <s v="Incremental"/>
    <m/>
    <m/>
    <s v="vungle_Pre_ios14_5"/>
    <s v="Vungle"/>
    <x v="14"/>
    <s v=" DTC"/>
    <d v="2021-07-27T00:00:00"/>
    <x v="1"/>
    <n v="0"/>
    <n v="0"/>
  </r>
  <r>
    <s v="Media"/>
    <s v="Incremental"/>
    <m/>
    <m/>
    <s v="vungle_Pre_ios14_5"/>
    <s v="Vungle"/>
    <x v="14"/>
    <s v=" DTC"/>
    <d v="2021-07-28T00:00:00"/>
    <x v="1"/>
    <n v="0"/>
    <n v="0"/>
  </r>
  <r>
    <s v="Media"/>
    <s v="Incremental"/>
    <m/>
    <m/>
    <s v="vungle_Pre_ios14_5"/>
    <s v="Vungle"/>
    <x v="14"/>
    <s v=" DTC"/>
    <d v="2021-07-29T00:00:00"/>
    <x v="1"/>
    <n v="0"/>
    <n v="0"/>
  </r>
  <r>
    <s v="Media"/>
    <s v="Incremental"/>
    <m/>
    <m/>
    <s v="vungle_Pre_ios14_5"/>
    <s v="Vungle"/>
    <x v="14"/>
    <s v=" DTC"/>
    <d v="2021-07-30T00:00:00"/>
    <x v="1"/>
    <n v="0"/>
    <n v="0"/>
  </r>
  <r>
    <s v="Media"/>
    <s v="Incremental"/>
    <m/>
    <m/>
    <s v="vungle_Pre_ios14_5"/>
    <s v="Vungle"/>
    <x v="14"/>
    <s v=" DTC"/>
    <d v="2021-07-31T00:00:00"/>
    <x v="1"/>
    <n v="0"/>
    <n v="0"/>
  </r>
  <r>
    <s v="Media"/>
    <s v="Incremental"/>
    <m/>
    <m/>
    <s v="vungle_Pre_ios14_5"/>
    <s v="Vungle"/>
    <x v="14"/>
    <s v=" DTC"/>
    <d v="2021-08-01T00:00:00"/>
    <x v="1"/>
    <n v="0"/>
    <n v="0"/>
  </r>
  <r>
    <s v="Media"/>
    <s v="Incremental"/>
    <m/>
    <m/>
    <s v="vungle_Pre_ios14_5"/>
    <s v="Vungle"/>
    <x v="14"/>
    <s v=" DTC"/>
    <d v="2021-08-02T00:00:00"/>
    <x v="1"/>
    <n v="0"/>
    <n v="0"/>
  </r>
  <r>
    <s v="Media"/>
    <s v="Incremental"/>
    <m/>
    <m/>
    <s v="vungle_Pre_ios14_5"/>
    <s v="Vungle"/>
    <x v="14"/>
    <s v=" DTC"/>
    <d v="2021-08-03T00:00:00"/>
    <x v="1"/>
    <n v="0"/>
    <n v="0"/>
  </r>
  <r>
    <s v="Media"/>
    <s v="Incremental"/>
    <m/>
    <m/>
    <s v="vungle_Pre_ios14_5"/>
    <s v="Vungle"/>
    <x v="14"/>
    <s v=" DTC"/>
    <d v="2021-08-04T00:00:00"/>
    <x v="1"/>
    <n v="0"/>
    <n v="0"/>
  </r>
  <r>
    <s v="Media"/>
    <s v="Incremental"/>
    <m/>
    <m/>
    <s v="vungle_Pre_ios14_5"/>
    <s v="Vungle"/>
    <x v="14"/>
    <s v=" DTC"/>
    <d v="2021-08-05T00:00:00"/>
    <x v="1"/>
    <n v="0"/>
    <n v="0"/>
  </r>
  <r>
    <s v="Media"/>
    <s v="Incremental"/>
    <m/>
    <m/>
    <s v="vungle_Pre_ios14_5"/>
    <s v="Vungle"/>
    <x v="14"/>
    <s v=" DTC"/>
    <d v="2021-08-06T00:00:00"/>
    <x v="1"/>
    <n v="0"/>
    <n v="0"/>
  </r>
  <r>
    <s v="Media"/>
    <s v="Incremental"/>
    <m/>
    <m/>
    <s v="vungle_Pre_ios14_5"/>
    <s v="Vungle"/>
    <x v="14"/>
    <s v=" DTC"/>
    <d v="2021-08-07T00:00:00"/>
    <x v="1"/>
    <n v="0"/>
    <n v="0"/>
  </r>
  <r>
    <s v="Media"/>
    <s v="Incremental"/>
    <m/>
    <m/>
    <s v="vungle_Pre_ios14_5"/>
    <s v="Vungle"/>
    <x v="14"/>
    <s v=" DTC"/>
    <d v="2021-08-08T00:00:00"/>
    <x v="1"/>
    <n v="0"/>
    <n v="0"/>
  </r>
  <r>
    <s v="Media"/>
    <s v="Incremental"/>
    <m/>
    <m/>
    <s v="vungle_Pre_ios14_5"/>
    <s v="Vungle"/>
    <x v="14"/>
    <s v=" DTC"/>
    <d v="2021-08-09T00:00:00"/>
    <x v="1"/>
    <n v="0"/>
    <n v="0"/>
  </r>
  <r>
    <s v="Media"/>
    <s v="Incremental"/>
    <m/>
    <m/>
    <s v="vungle_Pre_ios14_5"/>
    <s v="Vungle"/>
    <x v="14"/>
    <s v=" DTC"/>
    <d v="2021-08-10T00:00:00"/>
    <x v="1"/>
    <n v="0"/>
    <n v="0"/>
  </r>
  <r>
    <s v="Media"/>
    <s v="Incremental"/>
    <m/>
    <m/>
    <s v="vungle_Pre_ios14_5"/>
    <s v="Vungle"/>
    <x v="14"/>
    <s v=" DTC"/>
    <d v="2021-08-11T00:00:00"/>
    <x v="1"/>
    <n v="0"/>
    <n v="0"/>
  </r>
  <r>
    <s v="Media"/>
    <s v="Incremental"/>
    <m/>
    <m/>
    <s v="vungle_Pre_ios14_5"/>
    <s v="Vungle"/>
    <x v="14"/>
    <s v=" DTC"/>
    <d v="2021-08-12T00:00:00"/>
    <x v="1"/>
    <n v="0"/>
    <n v="0"/>
  </r>
  <r>
    <s v="Media"/>
    <s v="Incremental"/>
    <m/>
    <m/>
    <s v="vungle_Pre_ios14_5"/>
    <s v="Vungle"/>
    <x v="14"/>
    <s v=" DTC"/>
    <d v="2021-08-13T00:00:00"/>
    <x v="1"/>
    <n v="0"/>
    <n v="0"/>
  </r>
  <r>
    <s v="Media"/>
    <s v="Incremental"/>
    <m/>
    <m/>
    <s v="vungle_Pre_ios14_5"/>
    <s v="Vungle"/>
    <x v="14"/>
    <s v=" DTC"/>
    <d v="2021-08-14T00:00:00"/>
    <x v="1"/>
    <n v="0"/>
    <n v="0"/>
  </r>
  <r>
    <s v="Media"/>
    <s v="Incremental"/>
    <m/>
    <m/>
    <s v="vungle_Pre_ios14_5"/>
    <s v="Vungle"/>
    <x v="14"/>
    <s v=" DTC"/>
    <d v="2021-08-15T00:00:00"/>
    <x v="1"/>
    <n v="0"/>
    <n v="0"/>
  </r>
  <r>
    <s v="Media"/>
    <s v="Incremental"/>
    <m/>
    <m/>
    <s v="vungle_Pre_ios14_5"/>
    <s v="Vungle"/>
    <x v="14"/>
    <s v=" DTC"/>
    <d v="2021-08-16T00:00:00"/>
    <x v="1"/>
    <n v="0"/>
    <n v="0"/>
  </r>
  <r>
    <s v="Media"/>
    <s v="Incremental"/>
    <m/>
    <m/>
    <s v="vungle_Pre_ios14_5"/>
    <s v="Vungle"/>
    <x v="14"/>
    <s v=" DTC"/>
    <d v="2021-08-17T00:00:00"/>
    <x v="1"/>
    <n v="0"/>
    <n v="0"/>
  </r>
  <r>
    <s v="Media"/>
    <s v="Incremental"/>
    <m/>
    <m/>
    <s v="vungle_Pre_ios14_5"/>
    <s v="Vungle"/>
    <x v="14"/>
    <s v=" DTC"/>
    <d v="2021-08-18T00:00:00"/>
    <x v="1"/>
    <n v="0"/>
    <n v="0"/>
  </r>
  <r>
    <s v="Media"/>
    <s v="Incremental"/>
    <m/>
    <m/>
    <s v="vungle_Pre_ios14_5"/>
    <s v="Vungle"/>
    <x v="14"/>
    <s v=" DTC"/>
    <d v="2021-08-19T00:00:00"/>
    <x v="1"/>
    <n v="0"/>
    <n v="0"/>
  </r>
  <r>
    <s v="Media"/>
    <s v="Incremental"/>
    <m/>
    <m/>
    <s v="vungle_Pre_ios14_5"/>
    <s v="Vungle"/>
    <x v="14"/>
    <s v=" DTC"/>
    <d v="2021-08-20T00:00:00"/>
    <x v="1"/>
    <n v="0"/>
    <n v="0"/>
  </r>
  <r>
    <s v="Media"/>
    <s v="Incremental"/>
    <m/>
    <m/>
    <s v="vungle_Pre_ios14_5"/>
    <s v="Vungle"/>
    <x v="14"/>
    <s v=" DTC"/>
    <d v="2021-08-21T00:00:00"/>
    <x v="1"/>
    <n v="0"/>
    <n v="0"/>
  </r>
  <r>
    <s v="Media"/>
    <s v="Incremental"/>
    <m/>
    <m/>
    <s v="vungle_Pre_ios14_5"/>
    <s v="Vungle"/>
    <x v="14"/>
    <s v=" DTC"/>
    <d v="2021-08-22T00:00:00"/>
    <x v="1"/>
    <n v="0"/>
    <n v="0"/>
  </r>
  <r>
    <s v="Media"/>
    <s v="Incremental"/>
    <m/>
    <m/>
    <s v="vungle_Pre_ios14_5"/>
    <s v="Vungle"/>
    <x v="14"/>
    <s v=" DTC"/>
    <d v="2021-08-23T00:00:00"/>
    <x v="1"/>
    <n v="0"/>
    <n v="0"/>
  </r>
  <r>
    <s v="Media"/>
    <s v="Incremental"/>
    <m/>
    <m/>
    <s v="vungle_Pre_ios14_5"/>
    <s v="Vungle"/>
    <x v="14"/>
    <s v=" DTC"/>
    <d v="2021-08-24T00:00:00"/>
    <x v="1"/>
    <n v="0"/>
    <n v="0"/>
  </r>
  <r>
    <s v="Media"/>
    <s v="Incremental"/>
    <m/>
    <m/>
    <s v="vungle_Pre_ios14_5"/>
    <s v="Vungle"/>
    <x v="14"/>
    <s v=" DTC"/>
    <d v="2021-08-25T00:00:00"/>
    <x v="1"/>
    <n v="0"/>
    <n v="0"/>
  </r>
  <r>
    <s v="Media"/>
    <s v="Incremental"/>
    <m/>
    <m/>
    <s v="vungle_Pre_ios14_5"/>
    <s v="Vungle"/>
    <x v="14"/>
    <s v=" DTC"/>
    <d v="2021-08-26T00:00:00"/>
    <x v="1"/>
    <n v="0"/>
    <n v="0"/>
  </r>
  <r>
    <s v="Media"/>
    <s v="Incremental"/>
    <m/>
    <m/>
    <s v="vungle_Pre_ios14_5"/>
    <s v="Vungle"/>
    <x v="14"/>
    <s v=" DTC"/>
    <d v="2021-08-27T00:00:00"/>
    <x v="1"/>
    <n v="0"/>
    <n v="0"/>
  </r>
  <r>
    <s v="Media"/>
    <s v="Incremental"/>
    <m/>
    <m/>
    <s v="vungle_Pre_ios14_5"/>
    <s v="Vungle"/>
    <x v="14"/>
    <s v=" DTC"/>
    <d v="2021-08-28T00:00:00"/>
    <x v="1"/>
    <n v="0"/>
    <n v="0"/>
  </r>
  <r>
    <s v="Media"/>
    <s v="Incremental"/>
    <m/>
    <m/>
    <s v="vungle_Pre_ios14_5"/>
    <s v="Vungle"/>
    <x v="14"/>
    <s v=" DTC"/>
    <d v="2021-08-29T00:00:00"/>
    <x v="1"/>
    <n v="0"/>
    <n v="0"/>
  </r>
  <r>
    <s v="Media"/>
    <s v="Incremental"/>
    <m/>
    <m/>
    <s v="vungle_Pre_ios14_5"/>
    <s v="Vungle"/>
    <x v="14"/>
    <s v=" DTC"/>
    <d v="2021-08-30T00:00:00"/>
    <x v="1"/>
    <n v="0"/>
    <n v="0"/>
  </r>
  <r>
    <s v="Media"/>
    <s v="Incremental"/>
    <m/>
    <m/>
    <s v="vungle_Pre_ios14_5"/>
    <s v="Vungle"/>
    <x v="14"/>
    <s v=" DTC"/>
    <d v="2021-08-31T00:00:00"/>
    <x v="1"/>
    <n v="0"/>
    <n v="0"/>
  </r>
  <r>
    <s v="Media"/>
    <s v="Incremental"/>
    <m/>
    <m/>
    <s v="vungle_Pre_ios14_5"/>
    <s v="Vungle"/>
    <x v="14"/>
    <s v=" DTC"/>
    <d v="2021-09-01T00:00:00"/>
    <x v="1"/>
    <n v="0"/>
    <n v="0"/>
  </r>
  <r>
    <s v="Media"/>
    <s v="Incremental"/>
    <m/>
    <m/>
    <s v="vungle_Pre_ios14_5"/>
    <s v="Vungle"/>
    <x v="14"/>
    <s v=" DTC"/>
    <d v="2021-09-02T00:00:00"/>
    <x v="1"/>
    <n v="0"/>
    <n v="0"/>
  </r>
  <r>
    <s v="Media"/>
    <s v="Incremental"/>
    <m/>
    <m/>
    <s v="vungle_Pre_ios14_5"/>
    <s v="Vungle"/>
    <x v="14"/>
    <s v=" DTC"/>
    <d v="2021-09-03T00:00:00"/>
    <x v="1"/>
    <n v="0"/>
    <n v="0"/>
  </r>
  <r>
    <s v="Media"/>
    <s v="Incremental"/>
    <m/>
    <m/>
    <s v="vungle_Pre_ios14_5"/>
    <s v="Vungle"/>
    <x v="14"/>
    <s v=" DTC"/>
    <d v="2021-09-04T00:00:00"/>
    <x v="1"/>
    <n v="0"/>
    <n v="0"/>
  </r>
  <r>
    <s v="Media"/>
    <s v="Incremental"/>
    <m/>
    <m/>
    <s v="vungle_Pre_ios14_5"/>
    <s v="Vungle"/>
    <x v="14"/>
    <s v=" DTC"/>
    <d v="2021-09-05T00:00:00"/>
    <x v="1"/>
    <n v="0"/>
    <n v="0"/>
  </r>
  <r>
    <s v="Media"/>
    <s v="Incremental"/>
    <m/>
    <m/>
    <s v="vungle_Pre_ios14_5"/>
    <s v="Vungle"/>
    <x v="14"/>
    <s v=" DTC"/>
    <d v="2021-09-06T00:00:00"/>
    <x v="1"/>
    <n v="0"/>
    <n v="0"/>
  </r>
  <r>
    <s v="Media"/>
    <s v="Incremental"/>
    <m/>
    <m/>
    <s v="vungle_Pre_ios14_5"/>
    <s v="Vungle"/>
    <x v="14"/>
    <s v=" DTC"/>
    <d v="2021-09-07T00:00:00"/>
    <x v="1"/>
    <n v="0"/>
    <n v="0"/>
  </r>
  <r>
    <s v="Media"/>
    <s v="Incremental"/>
    <m/>
    <m/>
    <s v="vungle_Pre_ios14_5"/>
    <s v="Vungle"/>
    <x v="14"/>
    <s v=" DTC"/>
    <d v="2021-09-08T00:00:00"/>
    <x v="1"/>
    <n v="0"/>
    <n v="0"/>
  </r>
  <r>
    <s v="Media"/>
    <s v="Incremental"/>
    <m/>
    <m/>
    <s v="vungle_Pre_ios14_5"/>
    <s v="Vungle"/>
    <x v="14"/>
    <s v=" DTC"/>
    <d v="2021-09-09T00:00:00"/>
    <x v="1"/>
    <n v="0"/>
    <n v="0"/>
  </r>
  <r>
    <s v="Media"/>
    <s v="Incremental"/>
    <m/>
    <m/>
    <s v="vungle_Pre_ios14_5"/>
    <s v="Vungle"/>
    <x v="14"/>
    <s v=" DTC"/>
    <d v="2021-09-10T00:00:00"/>
    <x v="1"/>
    <n v="0"/>
    <n v="0"/>
  </r>
  <r>
    <s v="Media"/>
    <s v="Incremental"/>
    <m/>
    <m/>
    <s v="vungle_Pre_ios14_5"/>
    <s v="Vungle"/>
    <x v="14"/>
    <s v=" DTC"/>
    <d v="2021-09-11T00:00:00"/>
    <x v="1"/>
    <n v="0"/>
    <n v="0"/>
  </r>
  <r>
    <s v="Media"/>
    <s v="Incremental"/>
    <m/>
    <m/>
    <s v="vungle_Pre_ios14_5"/>
    <s v="Vungle"/>
    <x v="14"/>
    <s v=" DTC"/>
    <d v="2021-09-12T00:00:00"/>
    <x v="1"/>
    <n v="0"/>
    <n v="0"/>
  </r>
  <r>
    <s v="Media"/>
    <s v="Incremental"/>
    <m/>
    <m/>
    <s v="vungle_Pre_ios14_5"/>
    <s v="Vungle"/>
    <x v="14"/>
    <s v=" DTC"/>
    <d v="2021-09-13T00:00:00"/>
    <x v="1"/>
    <n v="0"/>
    <n v="0"/>
  </r>
  <r>
    <s v="Media"/>
    <s v="Incremental"/>
    <m/>
    <m/>
    <s v="vungle_Pre_ios14_5"/>
    <s v="Vungle"/>
    <x v="14"/>
    <s v=" DTC"/>
    <d v="2021-09-14T00:00:00"/>
    <x v="1"/>
    <n v="0"/>
    <n v="0"/>
  </r>
  <r>
    <s v="Media"/>
    <s v="Incremental"/>
    <m/>
    <m/>
    <s v="vungle_Pre_ios14_5"/>
    <s v="Vungle"/>
    <x v="14"/>
    <s v=" DTC"/>
    <d v="2021-09-15T00:00:00"/>
    <x v="1"/>
    <n v="0"/>
    <n v="0"/>
  </r>
  <r>
    <s v="Media"/>
    <s v="Incremental"/>
    <m/>
    <m/>
    <s v="vungle_Pre_ios14_5"/>
    <s v="Vungle"/>
    <x v="14"/>
    <s v=" DTC"/>
    <d v="2021-09-16T00:00:00"/>
    <x v="1"/>
    <n v="0"/>
    <n v="0"/>
  </r>
  <r>
    <s v="Media"/>
    <s v="Incremental"/>
    <m/>
    <m/>
    <s v="vungle_Pre_ios14_5"/>
    <s v="Vungle"/>
    <x v="14"/>
    <s v=" DTC"/>
    <d v="2021-09-17T00:00:00"/>
    <x v="1"/>
    <n v="0"/>
    <n v="0"/>
  </r>
  <r>
    <s v="Media"/>
    <s v="Incremental"/>
    <m/>
    <m/>
    <s v="vungle_Pre_ios14_5"/>
    <s v="Vungle"/>
    <x v="14"/>
    <s v=" DTC"/>
    <d v="2021-09-18T00:00:00"/>
    <x v="1"/>
    <n v="0"/>
    <n v="0"/>
  </r>
  <r>
    <s v="Media"/>
    <s v="Incremental"/>
    <m/>
    <m/>
    <s v="vungle_Pre_ios14_5"/>
    <s v="Vungle"/>
    <x v="14"/>
    <s v=" DTC"/>
    <d v="2021-09-19T00:00:00"/>
    <x v="1"/>
    <n v="0"/>
    <n v="0"/>
  </r>
  <r>
    <s v="Media"/>
    <s v="Incremental"/>
    <m/>
    <m/>
    <s v="vungle_Pre_ios14_5"/>
    <s v="Vungle"/>
    <x v="14"/>
    <s v=" DTC"/>
    <d v="2021-09-20T00:00:00"/>
    <x v="1"/>
    <n v="0"/>
    <n v="0"/>
  </r>
  <r>
    <s v="Media"/>
    <s v="Incremental"/>
    <m/>
    <m/>
    <s v="vungle_Pre_ios14_5"/>
    <s v="Vungle"/>
    <x v="14"/>
    <s v=" DTC"/>
    <d v="2021-09-21T00:00:00"/>
    <x v="1"/>
    <n v="0"/>
    <n v="0"/>
  </r>
  <r>
    <s v="Media"/>
    <s v="Incremental"/>
    <m/>
    <m/>
    <s v="vungle_Pre_ios14_5"/>
    <s v="Vungle"/>
    <x v="14"/>
    <s v=" DTC"/>
    <d v="2021-09-22T00:00:00"/>
    <x v="1"/>
    <n v="0"/>
    <n v="0"/>
  </r>
  <r>
    <s v="Media"/>
    <s v="Incremental"/>
    <m/>
    <m/>
    <s v="vungle_Pre_ios14_5"/>
    <s v="Vungle"/>
    <x v="14"/>
    <s v=" DTC"/>
    <d v="2021-09-23T00:00:00"/>
    <x v="1"/>
    <n v="0"/>
    <n v="0"/>
  </r>
  <r>
    <s v="Media"/>
    <s v="Incremental"/>
    <m/>
    <m/>
    <s v="vungle_Pre_ios14_5"/>
    <s v="Vungle"/>
    <x v="14"/>
    <s v=" DTC"/>
    <d v="2021-09-24T00:00:00"/>
    <x v="1"/>
    <n v="0"/>
    <n v="0"/>
  </r>
  <r>
    <s v="Media"/>
    <s v="Incremental"/>
    <m/>
    <m/>
    <s v="vungle_Pre_ios14_5"/>
    <s v="Vungle"/>
    <x v="14"/>
    <s v=" DTC"/>
    <d v="2021-09-25T00:00:00"/>
    <x v="1"/>
    <n v="0"/>
    <n v="0"/>
  </r>
  <r>
    <s v="Media"/>
    <s v="Incremental"/>
    <m/>
    <m/>
    <s v="vungle_Pre_ios14_5"/>
    <s v="Vungle"/>
    <x v="14"/>
    <s v=" DTC"/>
    <d v="2021-09-26T00:00:00"/>
    <x v="1"/>
    <n v="0"/>
    <n v="0"/>
  </r>
  <r>
    <s v="Media"/>
    <s v="Incremental"/>
    <m/>
    <m/>
    <s v="vungle_Pre_ios14_5"/>
    <s v="Vungle"/>
    <x v="14"/>
    <s v=" DTC"/>
    <d v="2021-09-27T00:00:00"/>
    <x v="1"/>
    <n v="0"/>
    <n v="0"/>
  </r>
  <r>
    <s v="Media"/>
    <s v="Incremental"/>
    <m/>
    <m/>
    <s v="vungle_Pre_ios14_5"/>
    <s v="Vungle"/>
    <x v="14"/>
    <s v=" DTC"/>
    <d v="2021-09-28T00:00:00"/>
    <x v="1"/>
    <n v="0"/>
    <n v="0"/>
  </r>
  <r>
    <s v="Media"/>
    <s v="Incremental"/>
    <m/>
    <m/>
    <s v="vungle_Pre_ios14_5"/>
    <s v="Vungle"/>
    <x v="14"/>
    <s v=" DTC"/>
    <d v="2021-09-29T00:00:00"/>
    <x v="1"/>
    <n v="0"/>
    <n v="0"/>
  </r>
  <r>
    <s v="Media"/>
    <s v="Incremental"/>
    <m/>
    <m/>
    <s v="vungle_Pre_ios14_5"/>
    <s v="Vungle"/>
    <x v="14"/>
    <s v=" DTC"/>
    <d v="2021-09-30T00:00:00"/>
    <x v="1"/>
    <n v="0"/>
    <n v="0"/>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78">
  <r>
    <x v="0"/>
    <x v="0"/>
    <x v="0"/>
    <x v="0"/>
    <x v="0"/>
    <n v="1208.710355396629"/>
  </r>
  <r>
    <x v="1"/>
    <x v="0"/>
    <x v="0"/>
    <x v="0"/>
    <x v="0"/>
    <n v="951.7182003940743"/>
  </r>
  <r>
    <x v="2"/>
    <x v="0"/>
    <x v="0"/>
    <x v="0"/>
    <x v="0"/>
    <n v="767.21101218711226"/>
  </r>
  <r>
    <x v="3"/>
    <x v="0"/>
    <x v="0"/>
    <x v="0"/>
    <x v="0"/>
    <n v="758.73874334087429"/>
  </r>
  <r>
    <x v="4"/>
    <x v="0"/>
    <x v="0"/>
    <x v="0"/>
    <x v="0"/>
    <n v="509.27749397942063"/>
  </r>
  <r>
    <x v="5"/>
    <x v="0"/>
    <x v="0"/>
    <x v="0"/>
    <x v="0"/>
    <n v="587.4106400058381"/>
  </r>
  <r>
    <x v="6"/>
    <x v="0"/>
    <x v="0"/>
    <x v="0"/>
    <x v="0"/>
    <n v="560.11110705684882"/>
  </r>
  <r>
    <x v="7"/>
    <x v="0"/>
    <x v="0"/>
    <x v="0"/>
    <x v="0"/>
    <n v="564.81792308253671"/>
  </r>
  <r>
    <x v="8"/>
    <x v="0"/>
    <x v="0"/>
    <x v="0"/>
    <x v="0"/>
    <n v="593.05881923666345"/>
  </r>
  <r>
    <x v="9"/>
    <x v="0"/>
    <x v="0"/>
    <x v="0"/>
    <x v="0"/>
    <n v="561.0524702619864"/>
  </r>
  <r>
    <x v="10"/>
    <x v="0"/>
    <x v="0"/>
    <x v="0"/>
    <x v="0"/>
    <n v="524.33930526162158"/>
  </r>
  <r>
    <x v="11"/>
    <x v="0"/>
    <x v="0"/>
    <x v="0"/>
    <x v="0"/>
    <n v="502.68795154345759"/>
  </r>
  <r>
    <x v="12"/>
    <x v="0"/>
    <x v="0"/>
    <x v="0"/>
    <x v="0"/>
    <n v="498.92249872290739"/>
  </r>
  <r>
    <x v="13"/>
    <x v="0"/>
    <x v="0"/>
    <x v="0"/>
    <x v="0"/>
    <n v="641.06834269867909"/>
  </r>
  <r>
    <x v="14"/>
    <x v="0"/>
    <x v="0"/>
    <x v="0"/>
    <x v="0"/>
    <n v="615.65153615996496"/>
  </r>
  <r>
    <x v="15"/>
    <x v="0"/>
    <x v="0"/>
    <x v="0"/>
    <x v="0"/>
    <n v="597.76563526235134"/>
  </r>
  <r>
    <x v="16"/>
    <x v="0"/>
    <x v="0"/>
    <x v="0"/>
    <x v="0"/>
    <n v="609.06199372400204"/>
  </r>
  <r>
    <x v="17"/>
    <x v="0"/>
    <x v="0"/>
    <x v="0"/>
    <x v="0"/>
    <n v="527.16339487703419"/>
  </r>
  <r>
    <x v="18"/>
    <x v="0"/>
    <x v="0"/>
    <x v="0"/>
    <x v="0"/>
    <n v="866.05414872655626"/>
  </r>
  <r>
    <x v="19"/>
    <x v="0"/>
    <x v="0"/>
    <x v="0"/>
    <x v="0"/>
    <n v="982.78318616361378"/>
  </r>
  <r>
    <x v="20"/>
    <x v="0"/>
    <x v="0"/>
    <x v="0"/>
    <x v="0"/>
    <n v="1271.7816901408451"/>
  </r>
  <r>
    <x v="21"/>
    <x v="0"/>
    <x v="0"/>
    <x v="0"/>
    <x v="0"/>
    <n v="1272.7230533459831"/>
  </r>
  <r>
    <x v="22"/>
    <x v="0"/>
    <x v="0"/>
    <x v="0"/>
    <x v="0"/>
    <n v="1161.6421951397499"/>
  </r>
  <r>
    <x v="23"/>
    <x v="0"/>
    <x v="0"/>
    <x v="0"/>
    <x v="0"/>
    <n v="1109.867218857185"/>
  </r>
  <r>
    <x v="24"/>
    <x v="0"/>
    <x v="0"/>
    <x v="0"/>
    <x v="0"/>
    <n v="833.10643654674163"/>
  </r>
  <r>
    <x v="25"/>
    <x v="0"/>
    <x v="0"/>
    <x v="0"/>
    <x v="0"/>
    <n v="850.99233744435526"/>
  </r>
  <r>
    <x v="26"/>
    <x v="0"/>
    <x v="0"/>
    <x v="0"/>
    <x v="0"/>
    <n v="959.2491060351748"/>
  </r>
  <r>
    <x v="27"/>
    <x v="0"/>
    <x v="0"/>
    <x v="0"/>
    <x v="0"/>
    <n v="1084.4504123184699"/>
  </r>
  <r>
    <x v="28"/>
    <x v="0"/>
    <x v="0"/>
    <x v="0"/>
    <x v="0"/>
    <n v="1005.3759030869149"/>
  </r>
  <r>
    <x v="29"/>
    <x v="0"/>
    <x v="0"/>
    <x v="0"/>
    <x v="0"/>
    <n v="1441.227067065606"/>
  </r>
  <r>
    <x v="30"/>
    <x v="0"/>
    <x v="0"/>
    <x v="0"/>
    <x v="0"/>
    <n v="1380.979821936802"/>
  </r>
  <r>
    <x v="31"/>
    <x v="0"/>
    <x v="0"/>
    <x v="0"/>
    <x v="0"/>
    <n v="915.07244736246321"/>
  </r>
  <r>
    <x v="32"/>
    <x v="0"/>
    <x v="0"/>
    <x v="0"/>
    <x v="0"/>
    <n v="854.66865034444834"/>
  </r>
  <r>
    <x v="33"/>
    <x v="0"/>
    <x v="0"/>
    <x v="0"/>
    <x v="0"/>
    <n v="899.74611080565342"/>
  </r>
  <r>
    <x v="34"/>
    <x v="0"/>
    <x v="0"/>
    <x v="0"/>
    <x v="0"/>
    <n v="988.9994825188395"/>
  </r>
  <r>
    <x v="35"/>
    <x v="0"/>
    <x v="0"/>
    <x v="0"/>
    <x v="0"/>
    <n v="714.92852291471263"/>
  </r>
  <r>
    <x v="36"/>
    <x v="0"/>
    <x v="0"/>
    <x v="0"/>
    <x v="0"/>
    <n v="898.84456159642934"/>
  </r>
  <r>
    <x v="37"/>
    <x v="0"/>
    <x v="0"/>
    <x v="0"/>
    <x v="0"/>
    <n v="663.54021798893882"/>
  </r>
  <r>
    <x v="38"/>
    <x v="0"/>
    <x v="0"/>
    <x v="0"/>
    <x v="0"/>
    <n v="588.71163362333834"/>
  </r>
  <r>
    <x v="39"/>
    <x v="0"/>
    <x v="0"/>
    <x v="0"/>
    <x v="0"/>
    <n v="597.7271257155794"/>
  </r>
  <r>
    <x v="40"/>
    <x v="0"/>
    <x v="0"/>
    <x v="0"/>
    <x v="0"/>
    <n v="748.28584365600432"/>
  </r>
  <r>
    <x v="41"/>
    <x v="0"/>
    <x v="0"/>
    <x v="0"/>
    <x v="0"/>
    <n v="556.25586209127073"/>
  </r>
  <r>
    <x v="42"/>
    <x v="0"/>
    <x v="0"/>
    <x v="0"/>
    <x v="0"/>
    <n v="516.5876968854102"/>
  </r>
  <r>
    <x v="43"/>
    <x v="0"/>
    <x v="0"/>
    <x v="0"/>
    <x v="0"/>
    <n v="520.1938937223066"/>
  </r>
  <r>
    <x v="44"/>
    <x v="0"/>
    <x v="0"/>
    <x v="0"/>
    <x v="0"/>
    <n v="592.31783046023475"/>
  </r>
  <r>
    <x v="45"/>
    <x v="0"/>
    <x v="0"/>
    <x v="0"/>
    <x v="0"/>
    <n v="691.48824347488596"/>
  </r>
  <r>
    <x v="46"/>
    <x v="0"/>
    <x v="0"/>
    <x v="0"/>
    <x v="0"/>
    <n v="760.00598337591771"/>
  </r>
  <r>
    <x v="47"/>
    <x v="0"/>
    <x v="0"/>
    <x v="0"/>
    <x v="0"/>
    <n v="994.40877777418416"/>
  </r>
  <r>
    <x v="48"/>
    <x v="0"/>
    <x v="0"/>
    <x v="0"/>
    <x v="0"/>
    <n v="1262.168892913742"/>
  </r>
  <r>
    <x v="49"/>
    <x v="0"/>
    <x v="0"/>
    <x v="0"/>
    <x v="0"/>
    <n v="1043.9939842815099"/>
  </r>
  <r>
    <x v="50"/>
    <x v="0"/>
    <x v="0"/>
    <x v="0"/>
    <x v="0"/>
    <n v="998.01497461108056"/>
  </r>
  <r>
    <x v="51"/>
    <x v="0"/>
    <x v="0"/>
    <x v="0"/>
    <x v="0"/>
    <n v="1022.356803260131"/>
  </r>
  <r>
    <x v="52"/>
    <x v="0"/>
    <x v="0"/>
    <x v="0"/>
    <x v="0"/>
    <n v="1251.3503024030531"/>
  </r>
  <r>
    <x v="53"/>
    <x v="0"/>
    <x v="0"/>
    <x v="0"/>
    <x v="0"/>
    <n v="1373.059445648307"/>
  </r>
  <r>
    <x v="54"/>
    <x v="0"/>
    <x v="0"/>
    <x v="0"/>
    <x v="0"/>
    <n v="1501.9809825673531"/>
  </r>
  <r>
    <x v="55"/>
    <x v="0"/>
    <x v="0"/>
    <x v="0"/>
    <x v="0"/>
    <n v="1680.487725993725"/>
  </r>
  <r>
    <x v="56"/>
    <x v="0"/>
    <x v="0"/>
    <x v="0"/>
    <x v="0"/>
    <n v="1351.4222646269279"/>
  </r>
  <r>
    <x v="57"/>
    <x v="1"/>
    <x v="1"/>
    <x v="0"/>
    <x v="0"/>
    <n v="1075.548206604353"/>
  </r>
  <r>
    <x v="58"/>
    <x v="1"/>
    <x v="1"/>
    <x v="0"/>
    <x v="0"/>
    <n v="1112.511724182541"/>
  </r>
  <r>
    <x v="59"/>
    <x v="1"/>
    <x v="1"/>
    <x v="0"/>
    <x v="0"/>
    <n v="885.32132345806781"/>
  </r>
  <r>
    <x v="60"/>
    <x v="1"/>
    <x v="1"/>
    <x v="0"/>
    <x v="0"/>
    <n v="815.00048513858792"/>
  </r>
  <r>
    <x v="61"/>
    <x v="1"/>
    <x v="1"/>
    <x v="0"/>
    <x v="0"/>
    <n v="808.32888264230496"/>
  </r>
  <r>
    <x v="62"/>
    <x v="1"/>
    <x v="1"/>
    <x v="0"/>
    <x v="0"/>
    <n v="669.67392832044982"/>
  </r>
  <r>
    <x v="63"/>
    <x v="1"/>
    <x v="1"/>
    <x v="0"/>
    <x v="0"/>
    <n v="828.97962052002811"/>
  </r>
  <r>
    <x v="64"/>
    <x v="1"/>
    <x v="1"/>
    <x v="0"/>
    <x v="0"/>
    <n v="541.83602717264"/>
  </r>
  <r>
    <x v="65"/>
    <x v="1"/>
    <x v="1"/>
    <x v="0"/>
    <x v="0"/>
    <n v="520.20192082454912"/>
  </r>
  <r>
    <x v="66"/>
    <x v="1"/>
    <x v="1"/>
    <x v="0"/>
    <x v="0"/>
    <n v="829.96298899039584"/>
  </r>
  <r>
    <x v="67"/>
    <x v="1"/>
    <x v="1"/>
    <x v="0"/>
    <x v="0"/>
    <n v="924.3663621457016"/>
  </r>
  <r>
    <x v="68"/>
    <x v="1"/>
    <x v="1"/>
    <x v="0"/>
    <x v="0"/>
    <n v="1623.541344577184"/>
  </r>
  <r>
    <x v="69"/>
    <x v="1"/>
    <x v="1"/>
    <x v="0"/>
    <x v="0"/>
    <n v="1789.730616069337"/>
  </r>
  <r>
    <x v="70"/>
    <x v="1"/>
    <x v="1"/>
    <x v="0"/>
    <x v="0"/>
    <n v="1392.449754040759"/>
  </r>
  <r>
    <x v="71"/>
    <x v="1"/>
    <x v="1"/>
    <x v="0"/>
    <x v="0"/>
    <n v="1332.4642773483249"/>
  </r>
  <r>
    <x v="72"/>
    <x v="1"/>
    <x v="1"/>
    <x v="0"/>
    <x v="0"/>
    <n v="1259.6950105411099"/>
  </r>
  <r>
    <x v="73"/>
    <x v="1"/>
    <x v="1"/>
    <x v="0"/>
    <x v="0"/>
    <n v="1295.09627547435"/>
  </r>
  <r>
    <x v="74"/>
    <x v="1"/>
    <x v="1"/>
    <x v="0"/>
    <x v="0"/>
    <n v="700.15835090185055"/>
  </r>
  <r>
    <x v="75"/>
    <x v="1"/>
    <x v="1"/>
    <x v="0"/>
    <x v="0"/>
    <n v="1190.859217615367"/>
  </r>
  <r>
    <x v="76"/>
    <x v="1"/>
    <x v="1"/>
    <x v="0"/>
    <x v="0"/>
    <n v="1200.6929023190439"/>
  </r>
  <r>
    <x v="77"/>
    <x v="1"/>
    <x v="1"/>
    <x v="0"/>
    <x v="0"/>
    <n v="993.2021550714453"/>
  </r>
  <r>
    <x v="78"/>
    <x v="1"/>
    <x v="1"/>
    <x v="0"/>
    <x v="0"/>
    <n v="1096.4558444600609"/>
  </r>
  <r>
    <x v="79"/>
    <x v="1"/>
    <x v="1"/>
    <x v="0"/>
    <x v="0"/>
    <n v="872.24783321620987"/>
  </r>
  <r>
    <x v="80"/>
    <x v="1"/>
    <x v="1"/>
    <x v="0"/>
    <x v="0"/>
    <n v="876.18130709768093"/>
  </r>
  <r>
    <x v="81"/>
    <x v="1"/>
    <x v="1"/>
    <x v="0"/>
    <x v="0"/>
    <n v="751.29351136097443"/>
  </r>
  <r>
    <x v="82"/>
    <x v="1"/>
    <x v="1"/>
    <x v="0"/>
    <x v="0"/>
    <n v="740.47645818692899"/>
  </r>
  <r>
    <x v="83"/>
    <x v="1"/>
    <x v="1"/>
    <x v="0"/>
    <x v="0"/>
    <n v="811.27898805340828"/>
  </r>
  <r>
    <x v="84"/>
    <x v="1"/>
    <x v="1"/>
    <x v="0"/>
    <x v="0"/>
    <n v="906.66572967908178"/>
  </r>
  <r>
    <x v="85"/>
    <x v="1"/>
    <x v="1"/>
    <x v="0"/>
    <x v="0"/>
    <n v="927.31646755680492"/>
  </r>
  <r>
    <x v="86"/>
    <x v="1"/>
    <x v="1"/>
    <x v="0"/>
    <x v="0"/>
    <n v="750.3101428906067"/>
  </r>
  <r>
    <x v="87"/>
    <x v="1"/>
    <x v="1"/>
    <x v="0"/>
    <x v="0"/>
    <n v="772.92761770906532"/>
  </r>
  <r>
    <x v="88"/>
    <x v="1"/>
    <x v="1"/>
    <x v="0"/>
    <x v="0"/>
    <n v="858.48067463106111"/>
  </r>
  <r>
    <x v="89"/>
    <x v="1"/>
    <x v="1"/>
    <x v="0"/>
    <x v="0"/>
    <n v="671.64066526118529"/>
  </r>
  <r>
    <x v="90"/>
    <x v="1"/>
    <x v="1"/>
    <x v="0"/>
    <x v="0"/>
    <n v="742.44319512766458"/>
  </r>
  <r>
    <x v="91"/>
    <x v="1"/>
    <x v="1"/>
    <x v="0"/>
    <x v="0"/>
    <n v="707.04193019442494"/>
  </r>
  <r>
    <x v="92"/>
    <x v="1"/>
    <x v="1"/>
    <x v="0"/>
    <x v="0"/>
    <n v="986.5809806835066"/>
  </r>
  <r>
    <x v="93"/>
    <x v="1"/>
    <x v="1"/>
    <x v="0"/>
    <x v="0"/>
    <n v="609.35884101040119"/>
  </r>
  <r>
    <x v="94"/>
    <x v="1"/>
    <x v="1"/>
    <x v="0"/>
    <x v="0"/>
    <n v="576.7146173848439"/>
  </r>
  <r>
    <x v="95"/>
    <x v="1"/>
    <x v="1"/>
    <x v="0"/>
    <x v="0"/>
    <n v="608.14979569093612"/>
  </r>
  <r>
    <x v="96"/>
    <x v="1"/>
    <x v="1"/>
    <x v="0"/>
    <x v="0"/>
    <n v="583.96888930163448"/>
  </r>
  <r>
    <x v="97"/>
    <x v="1"/>
    <x v="1"/>
    <x v="0"/>
    <x v="0"/>
    <n v="492.08144502228822"/>
  </r>
  <r>
    <x v="98"/>
    <x v="1"/>
    <x v="1"/>
    <x v="0"/>
    <x v="0"/>
    <n v="473.94576523031202"/>
  </r>
  <r>
    <x v="99"/>
    <x v="1"/>
    <x v="1"/>
    <x v="0"/>
    <x v="0"/>
    <n v="484.82717310549782"/>
  </r>
  <r>
    <x v="100"/>
    <x v="1"/>
    <x v="1"/>
    <x v="0"/>
    <x v="0"/>
    <n v="411.07540861812782"/>
  </r>
  <r>
    <x v="101"/>
    <x v="1"/>
    <x v="1"/>
    <x v="0"/>
    <x v="0"/>
    <n v="396.56686478454679"/>
  </r>
  <r>
    <x v="102"/>
    <x v="1"/>
    <x v="1"/>
    <x v="0"/>
    <x v="0"/>
    <n v="533.18898588410104"/>
  </r>
  <r>
    <x v="103"/>
    <x v="1"/>
    <x v="1"/>
    <x v="0"/>
    <x v="0"/>
    <n v="530.77089524517089"/>
  </r>
  <r>
    <x v="104"/>
    <x v="1"/>
    <x v="1"/>
    <x v="0"/>
    <x v="0"/>
    <n v="394.14877414561658"/>
  </r>
  <r>
    <x v="105"/>
    <x v="1"/>
    <x v="1"/>
    <x v="0"/>
    <x v="0"/>
    <n v="418.32968053491823"/>
  </r>
  <r>
    <x v="106"/>
    <x v="1"/>
    <x v="1"/>
    <x v="0"/>
    <x v="0"/>
    <n v="397.77591010401193"/>
  </r>
  <r>
    <x v="107"/>
    <x v="1"/>
    <x v="1"/>
    <x v="0"/>
    <x v="0"/>
    <n v="368.75882243684993"/>
  </r>
  <r>
    <x v="108"/>
    <x v="1"/>
    <x v="1"/>
    <x v="0"/>
    <x v="0"/>
    <n v="317.97891901931649"/>
  </r>
  <r>
    <x v="109"/>
    <x v="1"/>
    <x v="1"/>
    <x v="0"/>
    <x v="0"/>
    <n v="340.950780089153"/>
  </r>
  <r>
    <x v="110"/>
    <x v="1"/>
    <x v="1"/>
    <x v="0"/>
    <x v="0"/>
    <n v="371.17691307578008"/>
  </r>
  <r>
    <x v="111"/>
    <x v="1"/>
    <x v="1"/>
    <x v="0"/>
    <x v="0"/>
    <n v="400.19400074294202"/>
  </r>
  <r>
    <x v="112"/>
    <x v="1"/>
    <x v="1"/>
    <x v="0"/>
    <x v="0"/>
    <n v="281.70755943536398"/>
  </r>
  <r>
    <x v="113"/>
    <x v="1"/>
    <x v="1"/>
    <x v="0"/>
    <x v="0"/>
    <n v="301.05228454680531"/>
  </r>
  <r>
    <x v="114"/>
    <x v="1"/>
    <x v="2"/>
    <x v="0"/>
    <x v="0"/>
    <n v="345.78696136701342"/>
  </r>
  <r>
    <x v="115"/>
    <x v="1"/>
    <x v="2"/>
    <x v="0"/>
    <x v="0"/>
    <n v="332.48746285289752"/>
  </r>
  <r>
    <x v="116"/>
    <x v="1"/>
    <x v="2"/>
    <x v="0"/>
    <x v="0"/>
    <n v="324.02414561664187"/>
  </r>
  <r>
    <x v="117"/>
    <x v="1"/>
    <x v="2"/>
    <x v="0"/>
    <x v="0"/>
    <n v="343.36887072808321"/>
  </r>
  <r>
    <x v="118"/>
    <x v="1"/>
    <x v="2"/>
    <x v="0"/>
    <x v="0"/>
    <n v="472.73671991084689"/>
  </r>
  <r>
    <x v="119"/>
    <x v="1"/>
    <x v="2"/>
    <x v="0"/>
    <x v="0"/>
    <n v="340.950780089153"/>
  </r>
  <r>
    <x v="120"/>
    <x v="1"/>
    <x v="2"/>
    <x v="0"/>
    <x v="0"/>
    <n v="275.66233283803859"/>
  </r>
  <r>
    <x v="121"/>
    <x v="1"/>
    <x v="2"/>
    <x v="0"/>
    <x v="0"/>
    <n v="304.6794205052006"/>
  </r>
  <r>
    <x v="122"/>
    <x v="1"/>
    <x v="2"/>
    <x v="0"/>
    <x v="0"/>
    <n v="302.67580645161291"/>
  </r>
  <r>
    <x v="123"/>
    <x v="1"/>
    <x v="2"/>
    <x v="0"/>
    <x v="0"/>
    <n v="354.86129032258071"/>
  </r>
  <r>
    <x v="124"/>
    <x v="1"/>
    <x v="2"/>
    <x v="0"/>
    <x v="0"/>
    <n v="414.87459677419349"/>
  </r>
  <r>
    <x v="125"/>
    <x v="1"/>
    <x v="2"/>
    <x v="0"/>
    <x v="0"/>
    <n v="536.20584677419356"/>
  </r>
  <r>
    <x v="126"/>
    <x v="1"/>
    <x v="2"/>
    <x v="0"/>
    <x v="0"/>
    <n v="459.23225806451609"/>
  </r>
  <r>
    <x v="127"/>
    <x v="1"/>
    <x v="2"/>
    <x v="0"/>
    <x v="0"/>
    <n v="416.17923387096778"/>
  </r>
  <r>
    <x v="128"/>
    <x v="1"/>
    <x v="2"/>
    <x v="0"/>
    <x v="0"/>
    <n v="857.14657258064517"/>
  </r>
  <r>
    <x v="129"/>
    <x v="1"/>
    <x v="2"/>
    <x v="0"/>
    <x v="0"/>
    <n v="623.61653225806458"/>
  </r>
  <r>
    <x v="130"/>
    <x v="1"/>
    <x v="2"/>
    <x v="0"/>
    <x v="0"/>
    <n v="621.00725806451612"/>
  </r>
  <r>
    <x v="131"/>
    <x v="1"/>
    <x v="2"/>
    <x v="0"/>
    <x v="0"/>
    <n v="621.00725806451612"/>
  </r>
  <r>
    <x v="132"/>
    <x v="1"/>
    <x v="2"/>
    <x v="0"/>
    <x v="0"/>
    <n v="555.77540322580649"/>
  </r>
  <r>
    <x v="133"/>
    <x v="1"/>
    <x v="2"/>
    <x v="0"/>
    <x v="0"/>
    <n v="405.74213709677417"/>
  </r>
  <r>
    <x v="134"/>
    <x v="1"/>
    <x v="2"/>
    <x v="0"/>
    <x v="0"/>
    <n v="386.1725806451613"/>
  </r>
  <r>
    <x v="135"/>
    <x v="1"/>
    <x v="2"/>
    <x v="0"/>
    <x v="0"/>
    <n v="457.92762096774197"/>
  </r>
  <r>
    <x v="136"/>
    <x v="1"/>
    <x v="2"/>
    <x v="0"/>
    <x v="0"/>
    <n v="407.0467741935484"/>
  </r>
  <r>
    <x v="137"/>
    <x v="1"/>
    <x v="2"/>
    <x v="0"/>
    <x v="0"/>
    <n v="356.16592741935477"/>
  </r>
  <r>
    <x v="138"/>
    <x v="1"/>
    <x v="2"/>
    <x v="0"/>
    <x v="0"/>
    <n v="370.51693548387101"/>
  </r>
  <r>
    <x v="139"/>
    <x v="1"/>
    <x v="2"/>
    <x v="0"/>
    <x v="0"/>
    <n v="353.55665322580649"/>
  </r>
  <r>
    <x v="140"/>
    <x v="1"/>
    <x v="2"/>
    <x v="0"/>
    <x v="0"/>
    <n v="336.59637096774202"/>
  </r>
  <r>
    <x v="141"/>
    <x v="1"/>
    <x v="2"/>
    <x v="0"/>
    <x v="0"/>
    <n v="335.29173387096768"/>
  </r>
  <r>
    <x v="142"/>
    <x v="1"/>
    <x v="2"/>
    <x v="0"/>
    <x v="0"/>
    <n v="347.03346774193551"/>
  </r>
  <r>
    <x v="143"/>
    <x v="1"/>
    <x v="2"/>
    <x v="0"/>
    <x v="0"/>
    <n v="326.15927419354841"/>
  </r>
  <r>
    <x v="144"/>
    <x v="1"/>
    <x v="2"/>
    <x v="0"/>
    <x v="0"/>
    <n v="356.16592741935477"/>
  </r>
  <r>
    <x v="145"/>
    <x v="1"/>
    <x v="2"/>
    <x v="0"/>
    <x v="0"/>
    <n v="383.5633064516129"/>
  </r>
  <r>
    <x v="146"/>
    <x v="1"/>
    <x v="2"/>
    <x v="0"/>
    <x v="0"/>
    <n v="391.39112903225799"/>
  </r>
  <r>
    <x v="147"/>
    <x v="1"/>
    <x v="2"/>
    <x v="0"/>
    <x v="0"/>
    <n v="296.15262096774188"/>
  </r>
  <r>
    <x v="148"/>
    <x v="1"/>
    <x v="2"/>
    <x v="0"/>
    <x v="0"/>
    <n v="337.90100806451608"/>
  </r>
  <r>
    <x v="149"/>
    <x v="1"/>
    <x v="2"/>
    <x v="0"/>
    <x v="0"/>
    <n v="341.81491935483871"/>
  </r>
  <r>
    <x v="150"/>
    <x v="1"/>
    <x v="2"/>
    <x v="0"/>
    <x v="0"/>
    <n v="293.54334677419348"/>
  </r>
  <r>
    <x v="151"/>
    <x v="1"/>
    <x v="2"/>
    <x v="0"/>
    <x v="0"/>
    <n v="314.41754032258058"/>
  </r>
  <r>
    <x v="152"/>
    <x v="1"/>
    <x v="2"/>
    <x v="0"/>
    <x v="0"/>
    <n v="382.25866935483867"/>
  </r>
  <r>
    <x v="153"/>
    <x v="1"/>
    <x v="2"/>
    <x v="0"/>
    <x v="0"/>
    <n v="307.75223596574688"/>
  </r>
  <r>
    <x v="154"/>
    <x v="1"/>
    <x v="2"/>
    <x v="0"/>
    <x v="0"/>
    <n v="297.999524262607"/>
  </r>
  <r>
    <x v="155"/>
    <x v="1"/>
    <x v="2"/>
    <x v="0"/>
    <x v="0"/>
    <n v="344.59581351094192"/>
  </r>
  <r>
    <x v="156"/>
    <x v="1"/>
    <x v="2"/>
    <x v="0"/>
    <x v="0"/>
    <n v="309.91950523311129"/>
  </r>
  <r>
    <x v="157"/>
    <x v="1"/>
    <x v="2"/>
    <x v="0"/>
    <x v="0"/>
    <n v="300.16679352997141"/>
  </r>
  <r>
    <x v="158"/>
    <x v="1"/>
    <x v="2"/>
    <x v="0"/>
    <x v="0"/>
    <n v="282.82863939105607"/>
  </r>
  <r>
    <x v="159"/>
    <x v="1"/>
    <x v="2"/>
    <x v="0"/>
    <x v="0"/>
    <n v="300.16679352997141"/>
  </r>
  <r>
    <x v="160"/>
    <x v="1"/>
    <x v="2"/>
    <x v="0"/>
    <x v="0"/>
    <n v="304.50133206470031"/>
  </r>
  <r>
    <x v="161"/>
    <x v="1"/>
    <x v="2"/>
    <x v="0"/>
    <x v="0"/>
    <n v="325.09039010466222"/>
  </r>
  <r>
    <x v="162"/>
    <x v="1"/>
    <x v="2"/>
    <x v="0"/>
    <x v="0"/>
    <n v="332.67583254043768"/>
  </r>
  <r>
    <x v="163"/>
    <x v="1"/>
    <x v="2"/>
    <x v="0"/>
    <x v="0"/>
    <n v="443.20656517602282"/>
  </r>
  <r>
    <x v="164"/>
    <x v="1"/>
    <x v="2"/>
    <x v="0"/>
    <x v="0"/>
    <n v="443.20656517602282"/>
  </r>
  <r>
    <x v="165"/>
    <x v="1"/>
    <x v="2"/>
    <x v="0"/>
    <x v="0"/>
    <n v="324.00675547098001"/>
  </r>
  <r>
    <x v="166"/>
    <x v="1"/>
    <x v="2"/>
    <x v="0"/>
    <x v="0"/>
    <n v="340.26127497621309"/>
  </r>
  <r>
    <x v="167"/>
    <x v="1"/>
    <x v="2"/>
    <x v="0"/>
    <x v="0"/>
    <n v="342.42854424357751"/>
  </r>
  <r>
    <x v="168"/>
    <x v="1"/>
    <x v="2"/>
    <x v="0"/>
    <x v="0"/>
    <n v="418.28296860133202"/>
  </r>
  <r>
    <x v="169"/>
    <x v="1"/>
    <x v="2"/>
    <x v="0"/>
    <x v="0"/>
    <n v="391.19210275927679"/>
  </r>
  <r>
    <x v="170"/>
    <x v="1"/>
    <x v="2"/>
    <x v="0"/>
    <x v="0"/>
    <n v="442.12293054234061"/>
  </r>
  <r>
    <x v="171"/>
    <x v="1"/>
    <x v="2"/>
    <x v="0"/>
    <x v="0"/>
    <n v="356.51579448144622"/>
  </r>
  <r>
    <x v="172"/>
    <x v="1"/>
    <x v="2"/>
    <x v="0"/>
    <x v="0"/>
    <n v="369.51941008563273"/>
  </r>
  <r>
    <x v="173"/>
    <x v="1"/>
    <x v="2"/>
    <x v="0"/>
    <x v="0"/>
    <n v="370.60304471931488"/>
  </r>
  <r>
    <x v="174"/>
    <x v="1"/>
    <x v="2"/>
    <x v="0"/>
    <x v="0"/>
    <n v="439.95566127497619"/>
  </r>
  <r>
    <x v="175"/>
    <x v="1"/>
    <x v="2"/>
    <x v="0"/>
    <x v="0"/>
    <n v="462.71198858230252"/>
  </r>
  <r>
    <x v="176"/>
    <x v="1"/>
    <x v="2"/>
    <x v="0"/>
    <x v="0"/>
    <n v="483.30104662226449"/>
  </r>
  <r>
    <x v="177"/>
    <x v="1"/>
    <x v="2"/>
    <x v="0"/>
    <x v="0"/>
    <n v="463.79562321598468"/>
  </r>
  <r>
    <x v="178"/>
    <x v="1"/>
    <x v="2"/>
    <x v="0"/>
    <x v="0"/>
    <n v="382.52302568981918"/>
  </r>
  <r>
    <x v="179"/>
    <x v="1"/>
    <x v="2"/>
    <x v="0"/>
    <x v="0"/>
    <n v="355.43215984776401"/>
  </r>
  <r>
    <x v="180"/>
    <x v="1"/>
    <x v="2"/>
    <x v="0"/>
    <x v="0"/>
    <n v="351.09762131303518"/>
  </r>
  <r>
    <x v="181"/>
    <x v="1"/>
    <x v="2"/>
    <x v="0"/>
    <x v="0"/>
    <n v="395.52664129400569"/>
  </r>
  <r>
    <x v="182"/>
    <x v="1"/>
    <x v="2"/>
    <x v="0"/>
    <x v="0"/>
    <n v="350.01398667935302"/>
  </r>
  <r>
    <x v="183"/>
    <x v="1"/>
    <x v="2"/>
    <x v="0"/>
    <x v="0"/>
    <n v="357.59942911512837"/>
  </r>
  <r>
    <x v="184"/>
    <x v="1"/>
    <x v="2"/>
    <x v="0"/>
    <x v="0"/>
    <n v="414.2090322580645"/>
  </r>
  <r>
    <x v="185"/>
    <x v="1"/>
    <x v="2"/>
    <x v="0"/>
    <x v="0"/>
    <n v="425.71483870967739"/>
  </r>
  <r>
    <x v="186"/>
    <x v="1"/>
    <x v="2"/>
    <x v="0"/>
    <x v="0"/>
    <n v="410.02510263929622"/>
  </r>
  <r>
    <x v="187"/>
    <x v="1"/>
    <x v="2"/>
    <x v="0"/>
    <x v="0"/>
    <n v="485.33583577712608"/>
  </r>
  <r>
    <x v="188"/>
    <x v="1"/>
    <x v="2"/>
    <x v="0"/>
    <x v="0"/>
    <n v="462.32422287390028"/>
  </r>
  <r>
    <x v="189"/>
    <x v="1"/>
    <x v="2"/>
    <x v="0"/>
    <x v="0"/>
    <n v="404.79519061583568"/>
  </r>
  <r>
    <x v="190"/>
    <x v="1"/>
    <x v="2"/>
    <x v="0"/>
    <x v="0"/>
    <n v="329.48445747800582"/>
  </r>
  <r>
    <x v="191"/>
    <x v="1"/>
    <x v="2"/>
    <x v="0"/>
    <x v="0"/>
    <n v="154.8053958944281"/>
  </r>
  <r>
    <x v="192"/>
    <x v="1"/>
    <x v="2"/>
    <x v="0"/>
    <x v="0"/>
    <n v="237.43800586510261"/>
  </r>
  <r>
    <x v="193"/>
    <x v="1"/>
    <x v="2"/>
    <x v="0"/>
    <x v="0"/>
    <n v="104.59824046920821"/>
  </r>
  <r>
    <x v="194"/>
    <x v="1"/>
    <x v="2"/>
    <x v="0"/>
    <x v="0"/>
    <n v="242.66791788856301"/>
  </r>
  <r>
    <x v="195"/>
    <x v="1"/>
    <x v="2"/>
    <x v="0"/>
    <x v="0"/>
    <n v="278.2313196480938"/>
  </r>
  <r>
    <x v="196"/>
    <x v="1"/>
    <x v="2"/>
    <x v="0"/>
    <x v="0"/>
    <n v="268.8174780058651"/>
  </r>
  <r>
    <x v="197"/>
    <x v="1"/>
    <x v="2"/>
    <x v="0"/>
    <x v="0"/>
    <n v="201.87460410557179"/>
  </r>
  <r>
    <x v="198"/>
    <x v="1"/>
    <x v="2"/>
    <x v="0"/>
    <x v="0"/>
    <n v="270.90944281524918"/>
  </r>
  <r>
    <x v="199"/>
    <x v="1"/>
    <x v="2"/>
    <x v="0"/>
    <x v="0"/>
    <n v="145.3915542521994"/>
  </r>
  <r>
    <x v="200"/>
    <x v="1"/>
    <x v="2"/>
    <x v="0"/>
    <x v="0"/>
    <n v="186.18486803519059"/>
  </r>
  <r>
    <x v="201"/>
    <x v="1"/>
    <x v="2"/>
    <x v="0"/>
    <x v="0"/>
    <n v="337.85231671554249"/>
  </r>
  <r>
    <x v="202"/>
    <x v="1"/>
    <x v="2"/>
    <x v="0"/>
    <x v="0"/>
    <n v="421.53090909090912"/>
  </r>
  <r>
    <x v="203"/>
    <x v="1"/>
    <x v="2"/>
    <x v="0"/>
    <x v="0"/>
    <n v="327.39249266862168"/>
  </r>
  <r>
    <x v="204"/>
    <x v="1"/>
    <x v="2"/>
    <x v="0"/>
    <x v="0"/>
    <n v="333.66838709677421"/>
  </r>
  <r>
    <x v="205"/>
    <x v="1"/>
    <x v="2"/>
    <x v="0"/>
    <x v="0"/>
    <n v="277.18533724340182"/>
  </r>
  <r>
    <x v="206"/>
    <x v="1"/>
    <x v="2"/>
    <x v="0"/>
    <x v="0"/>
    <n v="333.66838709677421"/>
  </r>
  <r>
    <x v="207"/>
    <x v="1"/>
    <x v="2"/>
    <x v="0"/>
    <x v="0"/>
    <n v="178.862991202346"/>
  </r>
  <r>
    <x v="208"/>
    <x v="1"/>
    <x v="2"/>
    <x v="0"/>
    <x v="0"/>
    <n v="264.63354838709682"/>
  </r>
  <r>
    <x v="209"/>
    <x v="1"/>
    <x v="2"/>
    <x v="0"/>
    <x v="0"/>
    <n v="339.94428152492668"/>
  </r>
  <r>
    <x v="210"/>
    <x v="1"/>
    <x v="2"/>
    <x v="0"/>
    <x v="0"/>
    <n v="294.96703812316707"/>
  </r>
  <r>
    <x v="211"/>
    <x v="1"/>
    <x v="2"/>
    <x v="0"/>
    <x v="0"/>
    <n v="281.36926686217009"/>
  </r>
  <r>
    <x v="212"/>
    <x v="1"/>
    <x v="2"/>
    <x v="0"/>
    <x v="0"/>
    <n v="241.62193548387091"/>
  </r>
  <r>
    <x v="213"/>
    <x v="1"/>
    <x v="2"/>
    <x v="0"/>
    <x v="0"/>
    <n v="261.49560117302048"/>
  </r>
  <r>
    <x v="0"/>
    <x v="0"/>
    <x v="0"/>
    <x v="1"/>
    <x v="0"/>
    <n v="1724.744856859586"/>
  </r>
  <r>
    <x v="1"/>
    <x v="0"/>
    <x v="0"/>
    <x v="1"/>
    <x v="0"/>
    <n v="1599.3088672697979"/>
  </r>
  <r>
    <x v="2"/>
    <x v="0"/>
    <x v="0"/>
    <x v="1"/>
    <x v="0"/>
    <n v="1464.370151195935"/>
  </r>
  <r>
    <x v="3"/>
    <x v="0"/>
    <x v="0"/>
    <x v="1"/>
    <x v="0"/>
    <n v="1443.4641529309699"/>
  </r>
  <r>
    <x v="4"/>
    <x v="0"/>
    <x v="0"/>
    <x v="1"/>
    <x v="0"/>
    <n v="1291.4205291857729"/>
  </r>
  <r>
    <x v="5"/>
    <x v="0"/>
    <x v="0"/>
    <x v="1"/>
    <x v="0"/>
    <n v="1794.114760193333"/>
  </r>
  <r>
    <x v="6"/>
    <x v="0"/>
    <x v="0"/>
    <x v="1"/>
    <x v="0"/>
    <n v="1644.9219543933571"/>
  </r>
  <r>
    <x v="7"/>
    <x v="0"/>
    <x v="0"/>
    <x v="1"/>
    <x v="0"/>
    <n v="1533.7400545296821"/>
  </r>
  <r>
    <x v="8"/>
    <x v="0"/>
    <x v="0"/>
    <x v="1"/>
    <x v="0"/>
    <n v="1399.751611104226"/>
  </r>
  <r>
    <x v="9"/>
    <x v="0"/>
    <x v="0"/>
    <x v="1"/>
    <x v="0"/>
    <n v="1455.8176973602681"/>
  </r>
  <r>
    <x v="10"/>
    <x v="0"/>
    <x v="0"/>
    <x v="1"/>
    <x v="0"/>
    <n v="1545.143326310571"/>
  </r>
  <r>
    <x v="11"/>
    <x v="0"/>
    <x v="0"/>
    <x v="1"/>
    <x v="0"/>
    <n v="1783.66176106085"/>
  </r>
  <r>
    <x v="12"/>
    <x v="0"/>
    <x v="0"/>
    <x v="1"/>
    <x v="0"/>
    <n v="2183.726546040401"/>
  </r>
  <r>
    <x v="13"/>
    <x v="0"/>
    <x v="0"/>
    <x v="1"/>
    <x v="0"/>
    <n v="2352.8750774569339"/>
  </r>
  <r>
    <x v="14"/>
    <x v="0"/>
    <x v="0"/>
    <x v="1"/>
    <x v="0"/>
    <n v="1876.7884806047839"/>
  </r>
  <r>
    <x v="15"/>
    <x v="0"/>
    <x v="0"/>
    <x v="1"/>
    <x v="0"/>
    <n v="1772.25848927996"/>
  </r>
  <r>
    <x v="16"/>
    <x v="0"/>
    <x v="0"/>
    <x v="1"/>
    <x v="0"/>
    <n v="1613.5629569959101"/>
  </r>
  <r>
    <x v="17"/>
    <x v="0"/>
    <x v="0"/>
    <x v="1"/>
    <x v="0"/>
    <n v="4335.1438220349492"/>
  </r>
  <r>
    <x v="18"/>
    <x v="0"/>
    <x v="0"/>
    <x v="1"/>
    <x v="0"/>
    <n v="2487.8137935307968"/>
  </r>
  <r>
    <x v="19"/>
    <x v="0"/>
    <x v="0"/>
    <x v="1"/>
    <x v="0"/>
    <n v="2897.3813049944229"/>
  </r>
  <r>
    <x v="20"/>
    <x v="0"/>
    <x v="0"/>
    <x v="1"/>
    <x v="0"/>
    <n v="2328.167988598339"/>
  </r>
  <r>
    <x v="21"/>
    <x v="0"/>
    <x v="0"/>
    <x v="1"/>
    <x v="0"/>
    <n v="2014.578014623869"/>
  </r>
  <r>
    <x v="22"/>
    <x v="0"/>
    <x v="0"/>
    <x v="1"/>
    <x v="0"/>
    <n v="1747.551400421366"/>
  </r>
  <r>
    <x v="23"/>
    <x v="0"/>
    <x v="0"/>
    <x v="1"/>
    <x v="0"/>
    <n v="1813.1202131614821"/>
  </r>
  <r>
    <x v="24"/>
    <x v="0"/>
    <x v="0"/>
    <x v="1"/>
    <x v="0"/>
    <n v="1761.8054901474779"/>
  </r>
  <r>
    <x v="25"/>
    <x v="0"/>
    <x v="0"/>
    <x v="1"/>
    <x v="0"/>
    <n v="1729.496220101624"/>
  </r>
  <r>
    <x v="26"/>
    <x v="0"/>
    <x v="0"/>
    <x v="1"/>
    <x v="0"/>
    <n v="2200.8314537117358"/>
  </r>
  <r>
    <x v="27"/>
    <x v="0"/>
    <x v="0"/>
    <x v="1"/>
    <x v="0"/>
    <n v="2583.7913310199528"/>
  </r>
  <r>
    <x v="28"/>
    <x v="0"/>
    <x v="0"/>
    <x v="1"/>
    <x v="0"/>
    <n v="2334.8198971371921"/>
  </r>
  <r>
    <x v="29"/>
    <x v="0"/>
    <x v="0"/>
    <x v="1"/>
    <x v="0"/>
    <n v="2145.715640104102"/>
  </r>
  <r>
    <x v="30"/>
    <x v="0"/>
    <x v="0"/>
    <x v="1"/>
    <x v="0"/>
    <n v="2482.1121576403521"/>
  </r>
  <r>
    <x v="31"/>
    <x v="0"/>
    <x v="0"/>
    <x v="1"/>
    <x v="0"/>
    <n v="2050.1633811066572"/>
  </r>
  <r>
    <x v="32"/>
    <x v="0"/>
    <x v="0"/>
    <x v="1"/>
    <x v="0"/>
    <n v="2353.720425383925"/>
  </r>
  <r>
    <x v="33"/>
    <x v="0"/>
    <x v="0"/>
    <x v="1"/>
    <x v="0"/>
    <n v="2641.5921512638879"/>
  </r>
  <r>
    <x v="34"/>
    <x v="0"/>
    <x v="0"/>
    <x v="1"/>
    <x v="0"/>
    <n v="2908.242564018085"/>
  </r>
  <r>
    <x v="35"/>
    <x v="0"/>
    <x v="0"/>
    <x v="1"/>
    <x v="0"/>
    <n v="653.24737795837689"/>
  </r>
  <r>
    <x v="36"/>
    <x v="0"/>
    <x v="0"/>
    <x v="1"/>
    <x v="0"/>
    <n v="2346.3390990793109"/>
  </r>
  <r>
    <x v="37"/>
    <x v="0"/>
    <x v="0"/>
    <x v="1"/>
    <x v="0"/>
    <n v="1952.360807570516"/>
  </r>
  <r>
    <x v="38"/>
    <x v="0"/>
    <x v="0"/>
    <x v="1"/>
    <x v="0"/>
    <n v="1754.91032892208"/>
  </r>
  <r>
    <x v="39"/>
    <x v="0"/>
    <x v="0"/>
    <x v="1"/>
    <x v="0"/>
    <n v="1693.0917211209339"/>
  </r>
  <r>
    <x v="40"/>
    <x v="0"/>
    <x v="0"/>
    <x v="1"/>
    <x v="0"/>
    <n v="1590.675818644409"/>
  </r>
  <r>
    <x v="41"/>
    <x v="0"/>
    <x v="0"/>
    <x v="1"/>
    <x v="0"/>
    <n v="1822.2649314516871"/>
  </r>
  <r>
    <x v="42"/>
    <x v="0"/>
    <x v="0"/>
    <x v="1"/>
    <x v="0"/>
    <n v="1645.113100140941"/>
  </r>
  <r>
    <x v="43"/>
    <x v="0"/>
    <x v="0"/>
    <x v="1"/>
    <x v="0"/>
    <n v="1580.526494975564"/>
  </r>
  <r>
    <x v="44"/>
    <x v="0"/>
    <x v="0"/>
    <x v="1"/>
    <x v="0"/>
    <n v="1642.3451027767101"/>
  </r>
  <r>
    <x v="45"/>
    <x v="0"/>
    <x v="0"/>
    <x v="1"/>
    <x v="0"/>
    <n v="1567.609173942489"/>
  </r>
  <r>
    <x v="46"/>
    <x v="0"/>
    <x v="0"/>
    <x v="1"/>
    <x v="0"/>
    <n v="1406.142661029048"/>
  </r>
  <r>
    <x v="47"/>
    <x v="0"/>
    <x v="0"/>
    <x v="1"/>
    <x v="0"/>
    <n v="415.19960463456152"/>
  </r>
  <r>
    <x v="48"/>
    <x v="0"/>
    <x v="0"/>
    <x v="1"/>
    <x v="0"/>
    <n v="1442.126626764044"/>
  </r>
  <r>
    <x v="49"/>
    <x v="0"/>
    <x v="0"/>
    <x v="1"/>
    <x v="0"/>
    <n v="1443.971958340197"/>
  </r>
  <r>
    <x v="50"/>
    <x v="0"/>
    <x v="0"/>
    <x v="1"/>
    <x v="0"/>
    <n v="1896.078194497831"/>
  </r>
  <r>
    <x v="51"/>
    <x v="0"/>
    <x v="0"/>
    <x v="1"/>
    <x v="0"/>
    <n v="1818.57426829938"/>
  </r>
  <r>
    <x v="52"/>
    <x v="0"/>
    <x v="0"/>
    <x v="1"/>
    <x v="0"/>
    <n v="1682.9423974520889"/>
  </r>
  <r>
    <x v="53"/>
    <x v="0"/>
    <x v="0"/>
    <x v="1"/>
    <x v="0"/>
    <n v="1544.5425292405689"/>
  </r>
  <r>
    <x v="54"/>
    <x v="0"/>
    <x v="0"/>
    <x v="1"/>
    <x v="0"/>
    <n v="1591.598484432486"/>
  </r>
  <r>
    <x v="55"/>
    <x v="0"/>
    <x v="0"/>
    <x v="1"/>
    <x v="0"/>
    <n v="1827.8009261801481"/>
  </r>
  <r>
    <x v="56"/>
    <x v="0"/>
    <x v="0"/>
    <x v="1"/>
    <x v="0"/>
    <n v="1453.198616220966"/>
  </r>
  <r>
    <x v="57"/>
    <x v="1"/>
    <x v="1"/>
    <x v="1"/>
    <x v="0"/>
    <n v="1445.817289916351"/>
  </r>
  <r>
    <x v="58"/>
    <x v="1"/>
    <x v="1"/>
    <x v="1"/>
    <x v="0"/>
    <n v="1406.142661029048"/>
  </r>
  <r>
    <x v="59"/>
    <x v="1"/>
    <x v="1"/>
    <x v="1"/>
    <x v="0"/>
    <n v="1423.6733110025079"/>
  </r>
  <r>
    <x v="60"/>
    <x v="1"/>
    <x v="1"/>
    <x v="1"/>
    <x v="0"/>
    <n v="1407.987992605202"/>
  </r>
  <r>
    <x v="61"/>
    <x v="1"/>
    <x v="1"/>
    <x v="1"/>
    <x v="0"/>
    <n v="1302.8643334644121"/>
  </r>
  <r>
    <x v="62"/>
    <x v="1"/>
    <x v="1"/>
    <x v="1"/>
    <x v="0"/>
    <n v="1482.7836937999739"/>
  </r>
  <r>
    <x v="63"/>
    <x v="1"/>
    <x v="1"/>
    <x v="1"/>
    <x v="0"/>
    <n v="1349.8383536505439"/>
  </r>
  <r>
    <x v="64"/>
    <x v="1"/>
    <x v="1"/>
    <x v="1"/>
    <x v="0"/>
    <n v="1313.499960676367"/>
  </r>
  <r>
    <x v="65"/>
    <x v="1"/>
    <x v="1"/>
    <x v="1"/>
    <x v="0"/>
    <n v="1249.6861974046401"/>
  </r>
  <r>
    <x v="66"/>
    <x v="1"/>
    <x v="1"/>
    <x v="1"/>
    <x v="0"/>
    <n v="1239.0505701926861"/>
  </r>
  <r>
    <x v="67"/>
    <x v="1"/>
    <x v="1"/>
    <x v="1"/>
    <x v="0"/>
    <n v="1209.802595359811"/>
  </r>
  <r>
    <x v="68"/>
    <x v="1"/>
    <x v="1"/>
    <x v="1"/>
    <x v="0"/>
    <n v="1270.957451828549"/>
  </r>
  <r>
    <x v="69"/>
    <x v="1"/>
    <x v="1"/>
    <x v="1"/>
    <x v="0"/>
    <n v="1486.3289028706249"/>
  </r>
  <r>
    <x v="70"/>
    <x v="1"/>
    <x v="1"/>
    <x v="1"/>
    <x v="0"/>
    <n v="1494.3056232795909"/>
  </r>
  <r>
    <x v="71"/>
    <x v="1"/>
    <x v="1"/>
    <x v="1"/>
    <x v="0"/>
    <n v="1385.290444357059"/>
  </r>
  <r>
    <x v="72"/>
    <x v="1"/>
    <x v="1"/>
    <x v="1"/>
    <x v="0"/>
    <n v="1400.357582907327"/>
  </r>
  <r>
    <x v="73"/>
    <x v="1"/>
    <x v="1"/>
    <x v="1"/>
    <x v="0"/>
    <n v="1666.2482632061869"/>
  </r>
  <r>
    <x v="74"/>
    <x v="1"/>
    <x v="1"/>
    <x v="1"/>
    <x v="0"/>
    <n v="1627.2509634290211"/>
  </r>
  <r>
    <x v="75"/>
    <x v="1"/>
    <x v="1"/>
    <x v="1"/>
    <x v="0"/>
    <n v="1612.1838248787519"/>
  </r>
  <r>
    <x v="76"/>
    <x v="1"/>
    <x v="1"/>
    <x v="1"/>
    <x v="0"/>
    <n v="1850.599134880063"/>
  </r>
  <r>
    <x v="77"/>
    <x v="1"/>
    <x v="1"/>
    <x v="1"/>
    <x v="0"/>
    <n v="1661.816751867872"/>
  </r>
  <r>
    <x v="78"/>
    <x v="1"/>
    <x v="1"/>
    <x v="1"/>
    <x v="0"/>
    <n v="1601.5481976667979"/>
  </r>
  <r>
    <x v="79"/>
    <x v="1"/>
    <x v="1"/>
    <x v="1"/>
    <x v="0"/>
    <n v="1479.238484729322"/>
  </r>
  <r>
    <x v="80"/>
    <x v="1"/>
    <x v="1"/>
    <x v="1"/>
    <x v="0"/>
    <n v="1376.4274216804299"/>
  </r>
  <r>
    <x v="81"/>
    <x v="1"/>
    <x v="1"/>
    <x v="1"/>
    <x v="0"/>
    <n v="1573.1865251015861"/>
  </r>
  <r>
    <x v="82"/>
    <x v="1"/>
    <x v="1"/>
    <x v="1"/>
    <x v="0"/>
    <n v="2660.6794075239218"/>
  </r>
  <r>
    <x v="83"/>
    <x v="1"/>
    <x v="1"/>
    <x v="1"/>
    <x v="0"/>
    <n v="14336.82548171451"/>
  </r>
  <r>
    <x v="84"/>
    <x v="1"/>
    <x v="1"/>
    <x v="1"/>
    <x v="0"/>
    <n v="5331.9944422597982"/>
  </r>
  <r>
    <x v="85"/>
    <x v="1"/>
    <x v="1"/>
    <x v="1"/>
    <x v="0"/>
    <n v="2478.1011403853709"/>
  </r>
  <r>
    <x v="86"/>
    <x v="1"/>
    <x v="1"/>
    <x v="1"/>
    <x v="0"/>
    <n v="1550.142666142352"/>
  </r>
  <r>
    <x v="87"/>
    <x v="1"/>
    <x v="1"/>
    <x v="1"/>
    <x v="0"/>
    <n v="1837.3046008651199"/>
  </r>
  <r>
    <x v="88"/>
    <x v="1"/>
    <x v="1"/>
    <x v="1"/>
    <x v="0"/>
    <n v="2581.7985057019268"/>
  </r>
  <r>
    <x v="89"/>
    <x v="1"/>
    <x v="1"/>
    <x v="1"/>
    <x v="0"/>
    <n v="2198.9159260715692"/>
  </r>
  <r>
    <x v="90"/>
    <x v="1"/>
    <x v="1"/>
    <x v="1"/>
    <x v="0"/>
    <n v="2198.9159260715692"/>
  </r>
  <r>
    <x v="91"/>
    <x v="1"/>
    <x v="1"/>
    <x v="1"/>
    <x v="0"/>
    <n v="1808.056626032245"/>
  </r>
  <r>
    <x v="92"/>
    <x v="1"/>
    <x v="1"/>
    <x v="1"/>
    <x v="0"/>
    <n v="2992.000419639111"/>
  </r>
  <r>
    <x v="93"/>
    <x v="1"/>
    <x v="1"/>
    <x v="1"/>
    <x v="0"/>
    <n v="2082.8065463701219"/>
  </r>
  <r>
    <x v="94"/>
    <x v="1"/>
    <x v="1"/>
    <x v="1"/>
    <x v="0"/>
    <n v="1814.3197650020979"/>
  </r>
  <r>
    <x v="95"/>
    <x v="1"/>
    <x v="1"/>
    <x v="1"/>
    <x v="0"/>
    <n v="1922.1212757028959"/>
  </r>
  <r>
    <x v="96"/>
    <x v="1"/>
    <x v="1"/>
    <x v="1"/>
    <x v="0"/>
    <n v="2339.0893831305079"/>
  </r>
  <r>
    <x v="97"/>
    <x v="1"/>
    <x v="1"/>
    <x v="1"/>
    <x v="0"/>
    <n v="2336.038396978598"/>
  </r>
  <r>
    <x v="98"/>
    <x v="1"/>
    <x v="1"/>
    <x v="1"/>
    <x v="0"/>
    <n v="1872.288501888376"/>
  </r>
  <r>
    <x v="99"/>
    <x v="1"/>
    <x v="1"/>
    <x v="1"/>
    <x v="0"/>
    <n v="1842.7956357532521"/>
  </r>
  <r>
    <x v="100"/>
    <x v="1"/>
    <x v="1"/>
    <x v="1"/>
    <x v="0"/>
    <n v="1732.9601342845151"/>
  </r>
  <r>
    <x v="101"/>
    <x v="1"/>
    <x v="1"/>
    <x v="1"/>
    <x v="0"/>
    <n v="1637.3625681913561"/>
  </r>
  <r>
    <x v="102"/>
    <x v="1"/>
    <x v="1"/>
    <x v="1"/>
    <x v="0"/>
    <n v="1743.130088124213"/>
  </r>
  <r>
    <x v="103"/>
    <x v="1"/>
    <x v="1"/>
    <x v="1"/>
    <x v="0"/>
    <n v="1782.792908099035"/>
  </r>
  <r>
    <x v="104"/>
    <x v="1"/>
    <x v="1"/>
    <x v="1"/>
    <x v="0"/>
    <n v="1903.8153587914389"/>
  </r>
  <r>
    <x v="105"/>
    <x v="1"/>
    <x v="1"/>
    <x v="1"/>
    <x v="0"/>
    <n v="1752.2830465799409"/>
  </r>
  <r>
    <x v="106"/>
    <x v="1"/>
    <x v="1"/>
    <x v="1"/>
    <x v="0"/>
    <n v="1720.756189676878"/>
  </r>
  <r>
    <x v="107"/>
    <x v="1"/>
    <x v="1"/>
    <x v="1"/>
    <x v="0"/>
    <n v="1540.748006714226"/>
  </r>
  <r>
    <x v="108"/>
    <x v="1"/>
    <x v="1"/>
    <x v="1"/>
    <x v="0"/>
    <n v="1337.348929920269"/>
  </r>
  <r>
    <x v="109"/>
    <x v="1"/>
    <x v="1"/>
    <x v="1"/>
    <x v="0"/>
    <n v="1407.521611414184"/>
  </r>
  <r>
    <x v="110"/>
    <x v="1"/>
    <x v="1"/>
    <x v="1"/>
    <x v="0"/>
    <n v="1557.019932857743"/>
  </r>
  <r>
    <x v="111"/>
    <x v="1"/>
    <x v="1"/>
    <x v="1"/>
    <x v="0"/>
    <n v="2040.0927402433911"/>
  </r>
  <r>
    <x v="112"/>
    <x v="1"/>
    <x v="1"/>
    <x v="1"/>
    <x v="0"/>
    <n v="1797.0308434746121"/>
  </r>
  <r>
    <x v="113"/>
    <x v="1"/>
    <x v="1"/>
    <x v="1"/>
    <x v="0"/>
    <n v="1622.1076374318091"/>
  </r>
  <r>
    <x v="114"/>
    <x v="1"/>
    <x v="2"/>
    <x v="1"/>
    <x v="0"/>
    <n v="1851.94859420898"/>
  </r>
  <r>
    <x v="115"/>
    <x v="1"/>
    <x v="2"/>
    <x v="1"/>
    <x v="0"/>
    <n v="1767.537977339488"/>
  </r>
  <r>
    <x v="116"/>
    <x v="1"/>
    <x v="2"/>
    <x v="1"/>
    <x v="0"/>
    <n v="2066.5346202266051"/>
  </r>
  <r>
    <x v="117"/>
    <x v="1"/>
    <x v="2"/>
    <x v="1"/>
    <x v="0"/>
    <n v="2731.649601342845"/>
  </r>
  <r>
    <x v="118"/>
    <x v="1"/>
    <x v="2"/>
    <x v="1"/>
    <x v="0"/>
    <n v="2437.7379353755769"/>
  </r>
  <r>
    <x v="119"/>
    <x v="1"/>
    <x v="2"/>
    <x v="1"/>
    <x v="0"/>
    <n v="2061.449643306757"/>
  </r>
  <r>
    <x v="120"/>
    <x v="1"/>
    <x v="2"/>
    <x v="1"/>
    <x v="0"/>
    <n v="2508.927612253462"/>
  </r>
  <r>
    <x v="121"/>
    <x v="1"/>
    <x v="2"/>
    <x v="1"/>
    <x v="0"/>
    <n v="1961.784095677717"/>
  </r>
  <r>
    <x v="122"/>
    <x v="1"/>
    <x v="2"/>
    <x v="1"/>
    <x v="0"/>
    <n v="1938.1871205949601"/>
  </r>
  <r>
    <x v="123"/>
    <x v="1"/>
    <x v="2"/>
    <x v="1"/>
    <x v="0"/>
    <n v="2005.686174546028"/>
  </r>
  <r>
    <x v="124"/>
    <x v="1"/>
    <x v="2"/>
    <x v="1"/>
    <x v="0"/>
    <n v="2892.816597902925"/>
  </r>
  <r>
    <x v="125"/>
    <x v="1"/>
    <x v="2"/>
    <x v="1"/>
    <x v="0"/>
    <n v="2777.103933986808"/>
  </r>
  <r>
    <x v="126"/>
    <x v="1"/>
    <x v="2"/>
    <x v="1"/>
    <x v="0"/>
    <n v="2708.5334664809611"/>
  </r>
  <r>
    <x v="127"/>
    <x v="1"/>
    <x v="2"/>
    <x v="1"/>
    <x v="0"/>
    <n v="2894.9594250124819"/>
  </r>
  <r>
    <x v="128"/>
    <x v="1"/>
    <x v="2"/>
    <x v="1"/>
    <x v="0"/>
    <n v="2404.2520169237641"/>
  </r>
  <r>
    <x v="129"/>
    <x v="1"/>
    <x v="2"/>
    <x v="1"/>
    <x v="0"/>
    <n v="2078.5422962709899"/>
  </r>
  <r>
    <x v="130"/>
    <x v="1"/>
    <x v="2"/>
    <x v="1"/>
    <x v="0"/>
    <n v="2093.542086037894"/>
  </r>
  <r>
    <x v="131"/>
    <x v="1"/>
    <x v="2"/>
    <x v="1"/>
    <x v="0"/>
    <n v="2156.7554857698469"/>
  </r>
  <r>
    <x v="132"/>
    <x v="1"/>
    <x v="2"/>
    <x v="1"/>
    <x v="0"/>
    <n v="2335.6815494179168"/>
  </r>
  <r>
    <x v="133"/>
    <x v="1"/>
    <x v="2"/>
    <x v="1"/>
    <x v="0"/>
    <n v="2153.5412451055108"/>
  </r>
  <r>
    <x v="134"/>
    <x v="1"/>
    <x v="2"/>
    <x v="1"/>
    <x v="0"/>
    <n v="2606.7491787769691"/>
  </r>
  <r>
    <x v="135"/>
    <x v="1"/>
    <x v="2"/>
    <x v="1"/>
    <x v="0"/>
    <n v="2906.7449741150499"/>
  </r>
  <r>
    <x v="136"/>
    <x v="1"/>
    <x v="2"/>
    <x v="1"/>
    <x v="0"/>
    <n v="3742.4475468425621"/>
  </r>
  <r>
    <x v="137"/>
    <x v="1"/>
    <x v="2"/>
    <x v="1"/>
    <x v="0"/>
    <n v="3183.1696712479961"/>
  </r>
  <r>
    <x v="138"/>
    <x v="1"/>
    <x v="2"/>
    <x v="1"/>
    <x v="0"/>
    <n v="3682.4483877749449"/>
  </r>
  <r>
    <x v="139"/>
    <x v="1"/>
    <x v="2"/>
    <x v="1"/>
    <x v="0"/>
    <n v="3301.025162273671"/>
  </r>
  <r>
    <x v="140"/>
    <x v="1"/>
    <x v="2"/>
    <x v="1"/>
    <x v="0"/>
    <n v="1850.331209103093"/>
  </r>
  <r>
    <x v="141"/>
    <x v="1"/>
    <x v="2"/>
    <x v="1"/>
    <x v="0"/>
    <n v="2874.6025674716839"/>
  </r>
  <r>
    <x v="142"/>
    <x v="1"/>
    <x v="2"/>
    <x v="1"/>
    <x v="0"/>
    <n v="3117.8134444064849"/>
  </r>
  <r>
    <x v="143"/>
    <x v="1"/>
    <x v="2"/>
    <x v="1"/>
    <x v="0"/>
    <n v="3082.4567970987832"/>
  </r>
  <r>
    <x v="144"/>
    <x v="1"/>
    <x v="2"/>
    <x v="1"/>
    <x v="0"/>
    <n v="2577.8210127979401"/>
  </r>
  <r>
    <x v="145"/>
    <x v="1"/>
    <x v="2"/>
    <x v="1"/>
    <x v="0"/>
    <n v="2629.248863427325"/>
  </r>
  <r>
    <x v="146"/>
    <x v="1"/>
    <x v="2"/>
    <x v="1"/>
    <x v="0"/>
    <n v="2651.7485480776809"/>
  </r>
  <r>
    <x v="147"/>
    <x v="1"/>
    <x v="2"/>
    <x v="1"/>
    <x v="0"/>
    <n v="2211.3975770635689"/>
  </r>
  <r>
    <x v="148"/>
    <x v="1"/>
    <x v="2"/>
    <x v="1"/>
    <x v="0"/>
    <n v="2206.0405092896749"/>
  </r>
  <r>
    <x v="149"/>
    <x v="1"/>
    <x v="2"/>
    <x v="1"/>
    <x v="0"/>
    <n v="2583.178080571834"/>
  </r>
  <r>
    <x v="150"/>
    <x v="1"/>
    <x v="2"/>
    <x v="1"/>
    <x v="0"/>
    <n v="2587.4637347909488"/>
  </r>
  <r>
    <x v="151"/>
    <x v="1"/>
    <x v="2"/>
    <x v="1"/>
    <x v="0"/>
    <n v="2446.0371455601398"/>
  </r>
  <r>
    <x v="152"/>
    <x v="1"/>
    <x v="2"/>
    <x v="1"/>
    <x v="0"/>
    <n v="2860.6741912595589"/>
  </r>
  <r>
    <x v="153"/>
    <x v="1"/>
    <x v="2"/>
    <x v="1"/>
    <x v="0"/>
    <n v="3469.1005944215822"/>
  </r>
  <r>
    <x v="154"/>
    <x v="1"/>
    <x v="2"/>
    <x v="1"/>
    <x v="0"/>
    <n v="2756.097574182369"/>
  </r>
  <r>
    <x v="155"/>
    <x v="1"/>
    <x v="2"/>
    <x v="1"/>
    <x v="0"/>
    <n v="2705.2513296272232"/>
  </r>
  <r>
    <x v="156"/>
    <x v="1"/>
    <x v="2"/>
    <x v="1"/>
    <x v="0"/>
    <n v="2546.934613625971"/>
  </r>
  <r>
    <x v="157"/>
    <x v="1"/>
    <x v="2"/>
    <x v="1"/>
    <x v="0"/>
    <n v="2734.141241306284"/>
  </r>
  <r>
    <x v="158"/>
    <x v="1"/>
    <x v="2"/>
    <x v="1"/>
    <x v="0"/>
    <n v="2674.050225013837"/>
  </r>
  <r>
    <x v="159"/>
    <x v="1"/>
    <x v="2"/>
    <x v="1"/>
    <x v="0"/>
    <n v="3355.8521406396649"/>
  </r>
  <r>
    <x v="160"/>
    <x v="1"/>
    <x v="2"/>
    <x v="1"/>
    <x v="0"/>
    <n v="3250.6928621278848"/>
  </r>
  <r>
    <x v="161"/>
    <x v="1"/>
    <x v="2"/>
    <x v="1"/>
    <x v="0"/>
    <n v="3169.8011094265148"/>
  </r>
  <r>
    <x v="162"/>
    <x v="1"/>
    <x v="2"/>
    <x v="1"/>
    <x v="0"/>
    <n v="2727.2076625033092"/>
  </r>
  <r>
    <x v="163"/>
    <x v="1"/>
    <x v="2"/>
    <x v="1"/>
    <x v="0"/>
    <n v="2895.9247467090222"/>
  </r>
  <r>
    <x v="164"/>
    <x v="1"/>
    <x v="2"/>
    <x v="1"/>
    <x v="0"/>
    <n v="2416.352212836618"/>
  </r>
  <r>
    <x v="165"/>
    <x v="1"/>
    <x v="2"/>
    <x v="1"/>
    <x v="0"/>
    <n v="2598.9364546482798"/>
  </r>
  <r>
    <x v="166"/>
    <x v="1"/>
    <x v="2"/>
    <x v="1"/>
    <x v="0"/>
    <n v="4071.166353813202"/>
  </r>
  <r>
    <x v="167"/>
    <x v="1"/>
    <x v="2"/>
    <x v="1"/>
    <x v="0"/>
    <n v="4222.5494910114794"/>
  </r>
  <r>
    <x v="168"/>
    <x v="1"/>
    <x v="2"/>
    <x v="1"/>
    <x v="0"/>
    <n v="3687.5083267152791"/>
  </r>
  <r>
    <x v="169"/>
    <x v="1"/>
    <x v="2"/>
    <x v="1"/>
    <x v="0"/>
    <n v="3584.660241137824"/>
  </r>
  <r>
    <x v="170"/>
    <x v="1"/>
    <x v="2"/>
    <x v="1"/>
    <x v="0"/>
    <n v="6094.6157678145983"/>
  </r>
  <r>
    <x v="171"/>
    <x v="1"/>
    <x v="2"/>
    <x v="1"/>
    <x v="0"/>
    <n v="3510.7020672394292"/>
  </r>
  <r>
    <x v="172"/>
    <x v="1"/>
    <x v="2"/>
    <x v="1"/>
    <x v="0"/>
    <n v="3763.7776935479992"/>
  </r>
  <r>
    <x v="173"/>
    <x v="1"/>
    <x v="2"/>
    <x v="1"/>
    <x v="0"/>
    <n v="4773.7690058479529"/>
  </r>
  <r>
    <x v="174"/>
    <x v="1"/>
    <x v="2"/>
    <x v="1"/>
    <x v="0"/>
    <n v="4150.9025100474091"/>
  </r>
  <r>
    <x v="175"/>
    <x v="1"/>
    <x v="2"/>
    <x v="1"/>
    <x v="0"/>
    <n v="2664.8054532765382"/>
  </r>
  <r>
    <x v="176"/>
    <x v="1"/>
    <x v="2"/>
    <x v="1"/>
    <x v="0"/>
    <n v="2439.464142179866"/>
  </r>
  <r>
    <x v="177"/>
    <x v="1"/>
    <x v="2"/>
    <x v="1"/>
    <x v="0"/>
    <n v="2416.352212836618"/>
  </r>
  <r>
    <x v="178"/>
    <x v="1"/>
    <x v="2"/>
    <x v="1"/>
    <x v="0"/>
    <n v="2355.10560007701"/>
  </r>
  <r>
    <x v="179"/>
    <x v="1"/>
    <x v="2"/>
    <x v="1"/>
    <x v="0"/>
    <n v="2149.4094289220989"/>
  </r>
  <r>
    <x v="180"/>
    <x v="1"/>
    <x v="2"/>
    <x v="1"/>
    <x v="0"/>
    <n v="2347.0164248068731"/>
  </r>
  <r>
    <x v="181"/>
    <x v="1"/>
    <x v="2"/>
    <x v="1"/>
    <x v="0"/>
    <n v="2355.10560007701"/>
  </r>
  <r>
    <x v="182"/>
    <x v="1"/>
    <x v="2"/>
    <x v="1"/>
    <x v="0"/>
    <n v="1896.33380261353"/>
  </r>
  <r>
    <x v="183"/>
    <x v="1"/>
    <x v="2"/>
    <x v="1"/>
    <x v="0"/>
    <n v="2253.4131109667169"/>
  </r>
  <r>
    <x v="184"/>
    <x v="1"/>
    <x v="2"/>
    <x v="1"/>
    <x v="0"/>
    <n v="1986.4999167464509"/>
  </r>
  <r>
    <x v="185"/>
    <x v="1"/>
    <x v="2"/>
    <x v="1"/>
    <x v="0"/>
    <n v="2515.202618324106"/>
  </r>
  <r>
    <x v="186"/>
    <x v="1"/>
    <x v="2"/>
    <x v="1"/>
    <x v="0"/>
    <n v="2648.151250884569"/>
  </r>
  <r>
    <x v="187"/>
    <x v="1"/>
    <x v="2"/>
    <x v="1"/>
    <x v="0"/>
    <n v="2541.4831619697788"/>
  </r>
  <r>
    <x v="188"/>
    <x v="1"/>
    <x v="2"/>
    <x v="1"/>
    <x v="0"/>
    <n v="2841.390542396869"/>
  </r>
  <r>
    <x v="189"/>
    <x v="1"/>
    <x v="2"/>
    <x v="1"/>
    <x v="0"/>
    <n v="2110.1730633143238"/>
  </r>
  <r>
    <x v="190"/>
    <x v="1"/>
    <x v="2"/>
    <x v="1"/>
    <x v="0"/>
    <n v="2212.203409232819"/>
  </r>
  <r>
    <x v="191"/>
    <x v="1"/>
    <x v="2"/>
    <x v="1"/>
    <x v="0"/>
    <n v="2544.5749906339761"/>
  </r>
  <r>
    <x v="192"/>
    <x v="1"/>
    <x v="2"/>
    <x v="1"/>
    <x v="0"/>
    <n v="2620.324792906797"/>
  </r>
  <r>
    <x v="193"/>
    <x v="1"/>
    <x v="2"/>
    <x v="1"/>
    <x v="0"/>
    <n v="2767.1866544561458"/>
  </r>
  <r>
    <x v="194"/>
    <x v="1"/>
    <x v="2"/>
    <x v="1"/>
    <x v="0"/>
    <n v="2948.0586313116601"/>
  </r>
  <r>
    <x v="195"/>
    <x v="1"/>
    <x v="2"/>
    <x v="1"/>
    <x v="0"/>
    <n v="2730.0847104857839"/>
  </r>
  <r>
    <x v="196"/>
    <x v="1"/>
    <x v="2"/>
    <x v="1"/>
    <x v="0"/>
    <n v="2423.9936727303002"/>
  </r>
  <r>
    <x v="197"/>
    <x v="1"/>
    <x v="2"/>
    <x v="1"/>
    <x v="0"/>
    <n v="2204.4738375723259"/>
  </r>
  <r>
    <x v="198"/>
    <x v="1"/>
    <x v="2"/>
    <x v="1"/>
    <x v="0"/>
    <n v="2841.390542396869"/>
  </r>
  <r>
    <x v="199"/>
    <x v="1"/>
    <x v="2"/>
    <x v="1"/>
    <x v="0"/>
    <n v="2982.0687466178251"/>
  </r>
  <r>
    <x v="200"/>
    <x v="1"/>
    <x v="2"/>
    <x v="1"/>
    <x v="0"/>
    <n v="2580.1310202722389"/>
  </r>
  <r>
    <x v="201"/>
    <x v="1"/>
    <x v="2"/>
    <x v="1"/>
    <x v="0"/>
    <n v="3852.4185155892269"/>
  </r>
  <r>
    <x v="202"/>
    <x v="1"/>
    <x v="2"/>
    <x v="1"/>
    <x v="0"/>
    <n v="3031.5380052449741"/>
  </r>
  <r>
    <x v="203"/>
    <x v="1"/>
    <x v="2"/>
    <x v="1"/>
    <x v="0"/>
    <n v="2189.014694251342"/>
  </r>
  <r>
    <x v="204"/>
    <x v="1"/>
    <x v="2"/>
    <x v="1"/>
    <x v="0"/>
    <n v="1946.306144111893"/>
  </r>
  <r>
    <x v="205"/>
    <x v="1"/>
    <x v="2"/>
    <x v="1"/>
    <x v="0"/>
    <n v="2046.7905756982891"/>
  </r>
  <r>
    <x v="206"/>
    <x v="1"/>
    <x v="2"/>
    <x v="1"/>
    <x v="0"/>
    <n v="2008.1427173958291"/>
  </r>
  <r>
    <x v="207"/>
    <x v="1"/>
    <x v="2"/>
    <x v="1"/>
    <x v="0"/>
    <n v="1780.8933105773631"/>
  </r>
  <r>
    <x v="208"/>
    <x v="1"/>
    <x v="2"/>
    <x v="1"/>
    <x v="0"/>
    <n v="2212.203409232819"/>
  </r>
  <r>
    <x v="209"/>
    <x v="1"/>
    <x v="2"/>
    <x v="1"/>
    <x v="0"/>
    <n v="2546.1209049660738"/>
  </r>
  <r>
    <x v="210"/>
    <x v="1"/>
    <x v="2"/>
    <x v="1"/>
    <x v="0"/>
    <n v="2297.2286974982312"/>
  </r>
  <r>
    <x v="211"/>
    <x v="1"/>
    <x v="2"/>
    <x v="1"/>
    <x v="0"/>
    <n v="2280.2236398451482"/>
  </r>
  <r>
    <x v="212"/>
    <x v="1"/>
    <x v="2"/>
    <x v="1"/>
    <x v="0"/>
    <n v="2611.0493069142071"/>
  </r>
  <r>
    <x v="213"/>
    <x v="1"/>
    <x v="2"/>
    <x v="1"/>
    <x v="0"/>
    <n v="1975.678516421762"/>
  </r>
  <r>
    <x v="0"/>
    <x v="0"/>
    <x v="0"/>
    <x v="2"/>
    <x v="0"/>
    <n v="2415.41855102515"/>
  </r>
  <r>
    <x v="1"/>
    <x v="0"/>
    <x v="0"/>
    <x v="2"/>
    <x v="0"/>
    <n v="1511.6186118012979"/>
  </r>
  <r>
    <x v="2"/>
    <x v="0"/>
    <x v="0"/>
    <x v="2"/>
    <x v="0"/>
    <n v="1260.0345351518511"/>
  </r>
  <r>
    <x v="3"/>
    <x v="0"/>
    <x v="0"/>
    <x v="2"/>
    <x v="0"/>
    <n v="1318.1737125288239"/>
  </r>
  <r>
    <x v="4"/>
    <x v="0"/>
    <x v="0"/>
    <x v="2"/>
    <x v="0"/>
    <n v="1360.4567506211681"/>
  </r>
  <r>
    <x v="5"/>
    <x v="0"/>
    <x v="0"/>
    <x v="2"/>
    <x v="0"/>
    <n v="1779.0588277353729"/>
  </r>
  <r>
    <x v="6"/>
    <x v="0"/>
    <x v="0"/>
    <x v="2"/>
    <x v="0"/>
    <n v="1997.8735498632529"/>
  </r>
  <r>
    <x v="7"/>
    <x v="0"/>
    <x v="0"/>
    <x v="2"/>
    <x v="0"/>
    <n v="1908.0220939170231"/>
  </r>
  <r>
    <x v="8"/>
    <x v="0"/>
    <x v="0"/>
    <x v="2"/>
    <x v="0"/>
    <n v="2114.1519046171989"/>
  </r>
  <r>
    <x v="9"/>
    <x v="0"/>
    <x v="0"/>
    <x v="2"/>
    <x v="0"/>
    <n v="2019.015068909426"/>
  </r>
  <r>
    <x v="10"/>
    <x v="0"/>
    <x v="0"/>
    <x v="2"/>
    <x v="0"/>
    <n v="2067.6405627156209"/>
  </r>
  <r>
    <x v="11"/>
    <x v="0"/>
    <x v="0"/>
    <x v="2"/>
    <x v="0"/>
    <n v="1719.8625744060921"/>
  </r>
  <r>
    <x v="12"/>
    <x v="0"/>
    <x v="0"/>
    <x v="2"/>
    <x v="0"/>
    <n v="1321.3449403857501"/>
  </r>
  <r>
    <x v="13"/>
    <x v="0"/>
    <x v="0"/>
    <x v="2"/>
    <x v="0"/>
    <n v="1134.242496827128"/>
  </r>
  <r>
    <x v="14"/>
    <x v="0"/>
    <x v="0"/>
    <x v="2"/>
    <x v="0"/>
    <n v="1198.724129917952"/>
  </r>
  <r>
    <x v="15"/>
    <x v="0"/>
    <x v="0"/>
    <x v="2"/>
    <x v="0"/>
    <n v="1341.4293834796131"/>
  </r>
  <r>
    <x v="16"/>
    <x v="0"/>
    <x v="0"/>
    <x v="2"/>
    <x v="0"/>
    <n v="1508.4473839443719"/>
  </r>
  <r>
    <x v="17"/>
    <x v="0"/>
    <x v="0"/>
    <x v="2"/>
    <x v="0"/>
    <n v="1344.600611336539"/>
  </r>
  <r>
    <x v="18"/>
    <x v="0"/>
    <x v="0"/>
    <x v="2"/>
    <x v="0"/>
    <n v="1247.3496237241479"/>
  </r>
  <r>
    <x v="19"/>
    <x v="0"/>
    <x v="0"/>
    <x v="2"/>
    <x v="0"/>
    <n v="1281.1760541980229"/>
  </r>
  <r>
    <x v="20"/>
    <x v="0"/>
    <x v="0"/>
    <x v="2"/>
    <x v="0"/>
    <n v="1911.1933217739479"/>
  </r>
  <r>
    <x v="21"/>
    <x v="0"/>
    <x v="0"/>
    <x v="2"/>
    <x v="0"/>
    <n v="2108.8665248556558"/>
  </r>
  <r>
    <x v="22"/>
    <x v="0"/>
    <x v="0"/>
    <x v="2"/>
    <x v="0"/>
    <n v="2347.7656900774"/>
  </r>
  <r>
    <x v="23"/>
    <x v="0"/>
    <x v="0"/>
    <x v="2"/>
    <x v="0"/>
    <n v="3208.2255152565999"/>
  </r>
  <r>
    <x v="24"/>
    <x v="0"/>
    <x v="0"/>
    <x v="2"/>
    <x v="0"/>
    <n v="2985.1824893194862"/>
  </r>
  <r>
    <x v="25"/>
    <x v="0"/>
    <x v="0"/>
    <x v="2"/>
    <x v="0"/>
    <n v="2446.0737536421002"/>
  </r>
  <r>
    <x v="26"/>
    <x v="0"/>
    <x v="0"/>
    <x v="2"/>
    <x v="0"/>
    <n v="2763.19653933468"/>
  </r>
  <r>
    <x v="27"/>
    <x v="0"/>
    <x v="0"/>
    <x v="2"/>
    <x v="0"/>
    <n v="2583.493627442218"/>
  </r>
  <r>
    <x v="28"/>
    <x v="0"/>
    <x v="0"/>
    <x v="2"/>
    <x v="0"/>
    <n v="2378.4208926943488"/>
  </r>
  <r>
    <x v="29"/>
    <x v="0"/>
    <x v="0"/>
    <x v="2"/>
    <x v="0"/>
    <n v="2340.3661584112401"/>
  </r>
  <r>
    <x v="30"/>
    <x v="0"/>
    <x v="0"/>
    <x v="2"/>
    <x v="0"/>
    <n v="2214.5741200865159"/>
  </r>
  <r>
    <x v="31"/>
    <x v="0"/>
    <x v="0"/>
    <x v="2"/>
    <x v="0"/>
    <n v="2430.8938292319158"/>
  </r>
  <r>
    <x v="32"/>
    <x v="0"/>
    <x v="0"/>
    <x v="2"/>
    <x v="0"/>
    <n v="2427.8180462341529"/>
  </r>
  <r>
    <x v="33"/>
    <x v="0"/>
    <x v="0"/>
    <x v="2"/>
    <x v="0"/>
    <n v="2826.6445749440709"/>
  </r>
  <r>
    <x v="34"/>
    <x v="0"/>
    <x v="0"/>
    <x v="2"/>
    <x v="0"/>
    <n v="3035.7978187919462"/>
  </r>
  <r>
    <x v="35"/>
    <x v="0"/>
    <x v="0"/>
    <x v="2"/>
    <x v="0"/>
    <n v="2650.2996830723341"/>
  </r>
  <r>
    <x v="36"/>
    <x v="0"/>
    <x v="0"/>
    <x v="2"/>
    <x v="0"/>
    <n v="2198.1595824011929"/>
  </r>
  <r>
    <x v="37"/>
    <x v="0"/>
    <x v="0"/>
    <x v="2"/>
    <x v="0"/>
    <n v="2021.8146905294559"/>
  </r>
  <r>
    <x v="38"/>
    <x v="0"/>
    <x v="0"/>
    <x v="2"/>
    <x v="0"/>
    <n v="1910.0612416107381"/>
  </r>
  <r>
    <x v="39"/>
    <x v="0"/>
    <x v="0"/>
    <x v="2"/>
    <x v="0"/>
    <n v="1255.9447240865029"/>
  </r>
  <r>
    <x v="40"/>
    <x v="0"/>
    <x v="0"/>
    <x v="2"/>
    <x v="0"/>
    <n v="1183.151193139448"/>
  </r>
  <r>
    <x v="41"/>
    <x v="0"/>
    <x v="0"/>
    <x v="2"/>
    <x v="0"/>
    <n v="1773.701528709918"/>
  </r>
  <r>
    <x v="42"/>
    <x v="0"/>
    <x v="0"/>
    <x v="2"/>
    <x v="0"/>
    <n v="1728.5900447427291"/>
  </r>
  <r>
    <x v="43"/>
    <x v="0"/>
    <x v="0"/>
    <x v="2"/>
    <x v="0"/>
    <n v="2115.1134414615958"/>
  </r>
  <r>
    <x v="44"/>
    <x v="0"/>
    <x v="0"/>
    <x v="2"/>
    <x v="0"/>
    <n v="2455.5000932140192"/>
  </r>
  <r>
    <x v="45"/>
    <x v="0"/>
    <x v="0"/>
    <x v="2"/>
    <x v="0"/>
    <n v="2220.715324384787"/>
  </r>
  <r>
    <x v="46"/>
    <x v="0"/>
    <x v="0"/>
    <x v="2"/>
    <x v="0"/>
    <n v="2447.298005219985"/>
  </r>
  <r>
    <x v="47"/>
    <x v="0"/>
    <x v="0"/>
    <x v="2"/>
    <x v="0"/>
    <n v="2524.1925801640568"/>
  </r>
  <r>
    <x v="48"/>
    <x v="0"/>
    <x v="0"/>
    <x v="2"/>
    <x v="0"/>
    <n v="2900.4633668903798"/>
  </r>
  <r>
    <x v="49"/>
    <x v="0"/>
    <x v="0"/>
    <x v="2"/>
    <x v="0"/>
    <n v="2852.2760999254292"/>
  </r>
  <r>
    <x v="50"/>
    <x v="0"/>
    <x v="0"/>
    <x v="2"/>
    <x v="0"/>
    <n v="2947.6253728560769"/>
  </r>
  <r>
    <x v="51"/>
    <x v="0"/>
    <x v="0"/>
    <x v="2"/>
    <x v="0"/>
    <n v="3247.0015846383289"/>
  </r>
  <r>
    <x v="52"/>
    <x v="0"/>
    <x v="0"/>
    <x v="2"/>
    <x v="0"/>
    <n v="2814.3414429530199"/>
  </r>
  <r>
    <x v="53"/>
    <x v="0"/>
    <x v="0"/>
    <x v="2"/>
    <x v="0"/>
    <n v="4900.7475764354958"/>
  </r>
  <r>
    <x v="54"/>
    <x v="0"/>
    <x v="0"/>
    <x v="2"/>
    <x v="0"/>
    <n v="6238.7131804623414"/>
  </r>
  <r>
    <x v="55"/>
    <x v="0"/>
    <x v="0"/>
    <x v="2"/>
    <x v="0"/>
    <n v="4923.3033184190899"/>
  </r>
  <r>
    <x v="56"/>
    <x v="0"/>
    <x v="0"/>
    <x v="2"/>
    <x v="0"/>
    <n v="3186.511185682326"/>
  </r>
  <r>
    <x v="57"/>
    <x v="1"/>
    <x v="1"/>
    <x v="2"/>
    <x v="0"/>
    <n v="4572.6640566741225"/>
  </r>
  <r>
    <x v="58"/>
    <x v="1"/>
    <x v="1"/>
    <x v="2"/>
    <x v="0"/>
    <n v="5000.1978933631617"/>
  </r>
  <r>
    <x v="59"/>
    <x v="1"/>
    <x v="1"/>
    <x v="2"/>
    <x v="0"/>
    <n v="3641.727069351231"/>
  </r>
  <r>
    <x v="60"/>
    <x v="1"/>
    <x v="1"/>
    <x v="2"/>
    <x v="0"/>
    <n v="3560.731450410141"/>
  </r>
  <r>
    <x v="61"/>
    <x v="1"/>
    <x v="1"/>
    <x v="2"/>
    <x v="0"/>
    <n v="3772.8088873421721"/>
  </r>
  <r>
    <x v="62"/>
    <x v="1"/>
    <x v="1"/>
    <x v="2"/>
    <x v="0"/>
    <n v="4168.1703298495941"/>
  </r>
  <r>
    <x v="63"/>
    <x v="1"/>
    <x v="1"/>
    <x v="2"/>
    <x v="0"/>
    <n v="855.81287859838403"/>
  </r>
  <r>
    <x v="64"/>
    <x v="1"/>
    <x v="1"/>
    <x v="2"/>
    <x v="0"/>
    <n v="3314.7681917543041"/>
  </r>
  <r>
    <x v="65"/>
    <x v="1"/>
    <x v="1"/>
    <x v="2"/>
    <x v="0"/>
    <n v="2239.5779273743628"/>
  </r>
  <r>
    <x v="66"/>
    <x v="1"/>
    <x v="1"/>
    <x v="2"/>
    <x v="0"/>
    <n v="4275.4482822372793"/>
  </r>
  <r>
    <x v="67"/>
    <x v="1"/>
    <x v="1"/>
    <x v="2"/>
    <x v="0"/>
    <n v="4246.5193962001504"/>
  </r>
  <r>
    <x v="68"/>
    <x v="1"/>
    <x v="1"/>
    <x v="2"/>
    <x v="0"/>
    <n v="2554.1795630281349"/>
  </r>
  <r>
    <x v="69"/>
    <x v="1"/>
    <x v="1"/>
    <x v="2"/>
    <x v="0"/>
    <n v="3777.6303683483602"/>
  </r>
  <r>
    <x v="70"/>
    <x v="1"/>
    <x v="1"/>
    <x v="2"/>
    <x v="0"/>
    <n v="4170.5810703526886"/>
  </r>
  <r>
    <x v="71"/>
    <x v="1"/>
    <x v="1"/>
    <x v="2"/>
    <x v="0"/>
    <n v="4226.028101923851"/>
  </r>
  <r>
    <x v="72"/>
    <x v="1"/>
    <x v="1"/>
    <x v="2"/>
    <x v="0"/>
    <n v="4111.517928026884"/>
  </r>
  <r>
    <x v="73"/>
    <x v="1"/>
    <x v="1"/>
    <x v="2"/>
    <x v="0"/>
    <n v="4705.7654620395651"/>
  </r>
  <r>
    <x v="74"/>
    <x v="1"/>
    <x v="1"/>
    <x v="2"/>
    <x v="0"/>
    <n v="5269.8787397635706"/>
  </r>
  <r>
    <x v="75"/>
    <x v="1"/>
    <x v="1"/>
    <x v="2"/>
    <x v="0"/>
    <n v="5971.4042261639361"/>
  </r>
  <r>
    <x v="76"/>
    <x v="1"/>
    <x v="1"/>
    <x v="2"/>
    <x v="0"/>
    <n v="5103.5376450500817"/>
  </r>
  <r>
    <x v="77"/>
    <x v="1"/>
    <x v="1"/>
    <x v="2"/>
    <x v="0"/>
    <n v="3630.575197659623"/>
  </r>
  <r>
    <x v="78"/>
    <x v="1"/>
    <x v="1"/>
    <x v="2"/>
    <x v="0"/>
    <n v="4101.8749660145077"/>
  </r>
  <r>
    <x v="79"/>
    <x v="1"/>
    <x v="1"/>
    <x v="2"/>
    <x v="0"/>
    <n v="4500.8525192765719"/>
  </r>
  <r>
    <x v="80"/>
    <x v="1"/>
    <x v="1"/>
    <x v="2"/>
    <x v="0"/>
    <n v="3330.4380050244149"/>
  </r>
  <r>
    <x v="81"/>
    <x v="1"/>
    <x v="1"/>
    <x v="2"/>
    <x v="0"/>
    <n v="3162.8915400593801"/>
  </r>
  <r>
    <x v="82"/>
    <x v="1"/>
    <x v="1"/>
    <x v="2"/>
    <x v="0"/>
    <n v="3053.2028471686008"/>
  </r>
  <r>
    <x v="83"/>
    <x v="1"/>
    <x v="1"/>
    <x v="2"/>
    <x v="0"/>
    <n v="3170.1237615686618"/>
  </r>
  <r>
    <x v="84"/>
    <x v="1"/>
    <x v="1"/>
    <x v="2"/>
    <x v="0"/>
    <n v="3206.284869115073"/>
  </r>
  <r>
    <x v="85"/>
    <x v="1"/>
    <x v="1"/>
    <x v="2"/>
    <x v="0"/>
    <n v="2644.5823318941611"/>
  </r>
  <r>
    <x v="86"/>
    <x v="1"/>
    <x v="1"/>
    <x v="2"/>
    <x v="0"/>
    <n v="2421.588835357963"/>
  </r>
  <r>
    <x v="87"/>
    <x v="1"/>
    <x v="1"/>
    <x v="2"/>
    <x v="0"/>
    <n v="2458.9553131559201"/>
  </r>
  <r>
    <x v="88"/>
    <x v="1"/>
    <x v="1"/>
    <x v="2"/>
    <x v="0"/>
    <n v="2766.3247273004099"/>
  </r>
  <r>
    <x v="89"/>
    <x v="1"/>
    <x v="1"/>
    <x v="2"/>
    <x v="0"/>
    <n v="3120.703581255234"/>
  </r>
  <r>
    <x v="90"/>
    <x v="1"/>
    <x v="1"/>
    <x v="2"/>
    <x v="0"/>
    <n v="3592.0033496101191"/>
  </r>
  <r>
    <x v="91"/>
    <x v="1"/>
    <x v="1"/>
    <x v="2"/>
    <x v="0"/>
    <n v="2910.9691574860531"/>
  </r>
  <r>
    <x v="92"/>
    <x v="1"/>
    <x v="1"/>
    <x v="2"/>
    <x v="0"/>
    <n v="2635.4761384335161"/>
  </r>
  <r>
    <x v="93"/>
    <x v="1"/>
    <x v="1"/>
    <x v="2"/>
    <x v="0"/>
    <n v="2432.8292479833458"/>
  </r>
  <r>
    <x v="94"/>
    <x v="1"/>
    <x v="1"/>
    <x v="2"/>
    <x v="0"/>
    <n v="2274.9779859484779"/>
  </r>
  <r>
    <x v="95"/>
    <x v="1"/>
    <x v="1"/>
    <x v="2"/>
    <x v="0"/>
    <n v="2294.1761124121781"/>
  </r>
  <r>
    <x v="96"/>
    <x v="1"/>
    <x v="1"/>
    <x v="2"/>
    <x v="0"/>
    <n v="2264.3123601353109"/>
  </r>
  <r>
    <x v="97"/>
    <x v="1"/>
    <x v="1"/>
    <x v="2"/>
    <x v="0"/>
    <n v="2357.1033047098622"/>
  </r>
  <r>
    <x v="98"/>
    <x v="1"/>
    <x v="1"/>
    <x v="2"/>
    <x v="0"/>
    <n v="2075.5307832422591"/>
  </r>
  <r>
    <x v="99"/>
    <x v="1"/>
    <x v="1"/>
    <x v="2"/>
    <x v="0"/>
    <n v="1909.1470205568569"/>
  </r>
  <r>
    <x v="100"/>
    <x v="1"/>
    <x v="1"/>
    <x v="2"/>
    <x v="0"/>
    <n v="1689.4351288056209"/>
  </r>
  <r>
    <x v="101"/>
    <x v="1"/>
    <x v="1"/>
    <x v="2"/>
    <x v="0"/>
    <n v="1391.8641686182671"/>
  </r>
  <r>
    <x v="102"/>
    <x v="1"/>
    <x v="1"/>
    <x v="2"/>
    <x v="0"/>
    <n v="2092.595784543325"/>
  </r>
  <r>
    <x v="103"/>
    <x v="1"/>
    <x v="1"/>
    <x v="2"/>
    <x v="0"/>
    <n v="532.21472807702321"/>
  </r>
  <r>
    <x v="104"/>
    <x v="1"/>
    <x v="1"/>
    <x v="2"/>
    <x v="0"/>
    <n v="516.21628935727301"/>
  </r>
  <r>
    <x v="105"/>
    <x v="1"/>
    <x v="1"/>
    <x v="2"/>
    <x v="0"/>
    <n v="1151.887587822014"/>
  </r>
  <r>
    <x v="106"/>
    <x v="1"/>
    <x v="1"/>
    <x v="2"/>
    <x v="0"/>
    <n v="1160.4200884725481"/>
  </r>
  <r>
    <x v="107"/>
    <x v="1"/>
    <x v="1"/>
    <x v="2"/>
    <x v="0"/>
    <n v="1357.734166016133"/>
  </r>
  <r>
    <x v="108"/>
    <x v="1"/>
    <x v="1"/>
    <x v="2"/>
    <x v="0"/>
    <n v="718.86317980744207"/>
  </r>
  <r>
    <x v="109"/>
    <x v="1"/>
    <x v="1"/>
    <x v="2"/>
    <x v="0"/>
    <n v="519.41597710122301"/>
  </r>
  <r>
    <x v="110"/>
    <x v="1"/>
    <x v="1"/>
    <x v="2"/>
    <x v="0"/>
    <n v="540.7472287275566"/>
  </r>
  <r>
    <x v="111"/>
    <x v="1"/>
    <x v="1"/>
    <x v="2"/>
    <x v="0"/>
    <n v="792.45599791829306"/>
  </r>
  <r>
    <x v="112"/>
    <x v="1"/>
    <x v="1"/>
    <x v="2"/>
    <x v="0"/>
    <n v="895.91256830601094"/>
  </r>
  <r>
    <x v="113"/>
    <x v="1"/>
    <x v="1"/>
    <x v="2"/>
    <x v="0"/>
    <n v="1162.553213635181"/>
  </r>
  <r>
    <x v="114"/>
    <x v="1"/>
    <x v="2"/>
    <x v="2"/>
    <x v="0"/>
    <n v="941.77475930262813"/>
  </r>
  <r>
    <x v="115"/>
    <x v="1"/>
    <x v="2"/>
    <x v="2"/>
    <x v="0"/>
    <n v="1002.568826437679"/>
  </r>
  <r>
    <x v="116"/>
    <x v="1"/>
    <x v="2"/>
    <x v="2"/>
    <x v="0"/>
    <n v="1115.624460057247"/>
  </r>
  <r>
    <x v="117"/>
    <x v="1"/>
    <x v="2"/>
    <x v="2"/>
    <x v="0"/>
    <n v="1259.6104085349989"/>
  </r>
  <r>
    <x v="118"/>
    <x v="1"/>
    <x v="2"/>
    <x v="2"/>
    <x v="0"/>
    <n v="1068.695706479313"/>
  </r>
  <r>
    <x v="119"/>
    <x v="1"/>
    <x v="2"/>
    <x v="2"/>
    <x v="0"/>
    <n v="1146.5547749154309"/>
  </r>
  <r>
    <x v="120"/>
    <x v="1"/>
    <x v="2"/>
    <x v="2"/>
    <x v="0"/>
    <n v="870.31506635441065"/>
  </r>
  <r>
    <x v="121"/>
    <x v="1"/>
    <x v="2"/>
    <x v="2"/>
    <x v="0"/>
    <n v="816.98693728857666"/>
  </r>
  <r>
    <x v="122"/>
    <x v="1"/>
    <x v="2"/>
    <x v="2"/>
    <x v="0"/>
    <n v="891.42394236755513"/>
  </r>
  <r>
    <x v="123"/>
    <x v="1"/>
    <x v="2"/>
    <x v="2"/>
    <x v="0"/>
    <n v="839.929619637722"/>
  </r>
  <r>
    <x v="124"/>
    <x v="1"/>
    <x v="2"/>
    <x v="2"/>
    <x v="0"/>
    <n v="806.74438943405187"/>
  </r>
  <r>
    <x v="125"/>
    <x v="1"/>
    <x v="2"/>
    <x v="2"/>
    <x v="0"/>
    <n v="890.27962408466999"/>
  </r>
  <r>
    <x v="126"/>
    <x v="1"/>
    <x v="2"/>
    <x v="2"/>
    <x v="0"/>
    <n v="1043.618273991284"/>
  </r>
  <r>
    <x v="127"/>
    <x v="1"/>
    <x v="2"/>
    <x v="2"/>
    <x v="0"/>
    <n v="1185.5137410690461"/>
  </r>
  <r>
    <x v="128"/>
    <x v="1"/>
    <x v="2"/>
    <x v="2"/>
    <x v="0"/>
    <n v="1502.4899054282409"/>
  </r>
  <r>
    <x v="129"/>
    <x v="1"/>
    <x v="2"/>
    <x v="2"/>
    <x v="0"/>
    <n v="1428.1092170407051"/>
  </r>
  <r>
    <x v="130"/>
    <x v="1"/>
    <x v="2"/>
    <x v="2"/>
    <x v="0"/>
    <n v="1311.388752186416"/>
  </r>
  <r>
    <x v="131"/>
    <x v="1"/>
    <x v="2"/>
    <x v="2"/>
    <x v="0"/>
    <n v="1053.917138537251"/>
  </r>
  <r>
    <x v="132"/>
    <x v="1"/>
    <x v="2"/>
    <x v="2"/>
    <x v="0"/>
    <n v="947.49553822892892"/>
  </r>
  <r>
    <x v="133"/>
    <x v="1"/>
    <x v="2"/>
    <x v="2"/>
    <x v="0"/>
    <n v="738.08529246094099"/>
  </r>
  <r>
    <x v="134"/>
    <x v="1"/>
    <x v="2"/>
    <x v="2"/>
    <x v="0"/>
    <n v="1061.9273665174469"/>
  </r>
  <r>
    <x v="135"/>
    <x v="1"/>
    <x v="2"/>
    <x v="2"/>
    <x v="0"/>
    <n v="949.78417479469931"/>
  </r>
  <r>
    <x v="136"/>
    <x v="1"/>
    <x v="2"/>
    <x v="2"/>
    <x v="0"/>
    <n v="1337.708072692775"/>
  </r>
  <r>
    <x v="137"/>
    <x v="1"/>
    <x v="2"/>
    <x v="2"/>
    <x v="0"/>
    <n v="1670.7046930123629"/>
  </r>
  <r>
    <x v="138"/>
    <x v="1"/>
    <x v="2"/>
    <x v="2"/>
    <x v="0"/>
    <n v="1693.5910586700661"/>
  </r>
  <r>
    <x v="139"/>
    <x v="1"/>
    <x v="2"/>
    <x v="2"/>
    <x v="0"/>
    <n v="1616.921733716759"/>
  </r>
  <r>
    <x v="140"/>
    <x v="1"/>
    <x v="2"/>
    <x v="2"/>
    <x v="0"/>
    <n v="1309.100115620646"/>
  </r>
  <r>
    <x v="141"/>
    <x v="1"/>
    <x v="2"/>
    <x v="2"/>
    <x v="0"/>
    <n v="1699.3126500844919"/>
  </r>
  <r>
    <x v="142"/>
    <x v="1"/>
    <x v="2"/>
    <x v="2"/>
    <x v="0"/>
    <n v="1415.521715928968"/>
  </r>
  <r>
    <x v="143"/>
    <x v="1"/>
    <x v="2"/>
    <x v="2"/>
    <x v="0"/>
    <n v="1558.5615012896151"/>
  </r>
  <r>
    <x v="144"/>
    <x v="1"/>
    <x v="2"/>
    <x v="2"/>
    <x v="0"/>
    <n v="1068.793276214758"/>
  </r>
  <r>
    <x v="145"/>
    <x v="1"/>
    <x v="2"/>
    <x v="2"/>
    <x v="0"/>
    <n v="1574.581957250007"/>
  </r>
  <r>
    <x v="146"/>
    <x v="1"/>
    <x v="2"/>
    <x v="2"/>
    <x v="0"/>
    <n v="1868.6717559514991"/>
  </r>
  <r>
    <x v="147"/>
    <x v="1"/>
    <x v="2"/>
    <x v="2"/>
    <x v="0"/>
    <n v="1676.426284426788"/>
  </r>
  <r>
    <x v="148"/>
    <x v="1"/>
    <x v="2"/>
    <x v="2"/>
    <x v="0"/>
    <n v="1408.655806231656"/>
  </r>
  <r>
    <x v="149"/>
    <x v="1"/>
    <x v="2"/>
    <x v="2"/>
    <x v="0"/>
    <n v="1346.862618955857"/>
  </r>
  <r>
    <x v="150"/>
    <x v="1"/>
    <x v="2"/>
    <x v="2"/>
    <x v="0"/>
    <n v="909.73303489371801"/>
  </r>
  <r>
    <x v="151"/>
    <x v="1"/>
    <x v="2"/>
    <x v="2"/>
    <x v="0"/>
    <n v="897.14553378198104"/>
  </r>
  <r>
    <x v="152"/>
    <x v="1"/>
    <x v="2"/>
    <x v="2"/>
    <x v="0"/>
    <n v="896.00121549909591"/>
  </r>
  <r>
    <x v="153"/>
    <x v="1"/>
    <x v="2"/>
    <x v="2"/>
    <x v="0"/>
    <n v="872.85406362410083"/>
  </r>
  <r>
    <x v="154"/>
    <x v="1"/>
    <x v="2"/>
    <x v="2"/>
    <x v="0"/>
    <n v="1831.1992749550359"/>
  </r>
  <r>
    <x v="155"/>
    <x v="1"/>
    <x v="2"/>
    <x v="2"/>
    <x v="0"/>
    <n v="2205.8827000899282"/>
  </r>
  <r>
    <x v="156"/>
    <x v="1"/>
    <x v="2"/>
    <x v="2"/>
    <x v="0"/>
    <n v="3390.0934127697842"/>
  </r>
  <r>
    <x v="157"/>
    <x v="1"/>
    <x v="2"/>
    <x v="2"/>
    <x v="0"/>
    <n v="5349.0016861510794"/>
  </r>
  <r>
    <x v="158"/>
    <x v="1"/>
    <x v="2"/>
    <x v="2"/>
    <x v="0"/>
    <n v="4848.7201551259004"/>
  </r>
  <r>
    <x v="159"/>
    <x v="1"/>
    <x v="2"/>
    <x v="2"/>
    <x v="0"/>
    <n v="4621.7992075089933"/>
  </r>
  <r>
    <x v="160"/>
    <x v="1"/>
    <x v="2"/>
    <x v="2"/>
    <x v="0"/>
    <n v="3647.6223021582741"/>
  </r>
  <r>
    <x v="161"/>
    <x v="1"/>
    <x v="2"/>
    <x v="2"/>
    <x v="0"/>
    <n v="3073.4595323741009"/>
  </r>
  <r>
    <x v="162"/>
    <x v="1"/>
    <x v="2"/>
    <x v="2"/>
    <x v="0"/>
    <n v="2431.7482014388488"/>
  </r>
  <r>
    <x v="163"/>
    <x v="1"/>
    <x v="2"/>
    <x v="2"/>
    <x v="0"/>
    <n v="2537.29282823741"/>
  </r>
  <r>
    <x v="164"/>
    <x v="1"/>
    <x v="2"/>
    <x v="2"/>
    <x v="0"/>
    <n v="2177.3856508543172"/>
  </r>
  <r>
    <x v="165"/>
    <x v="1"/>
    <x v="2"/>
    <x v="2"/>
    <x v="0"/>
    <n v="2463.4115894784172"/>
  </r>
  <r>
    <x v="166"/>
    <x v="1"/>
    <x v="2"/>
    <x v="2"/>
    <x v="0"/>
    <n v="2468.688820818345"/>
  </r>
  <r>
    <x v="167"/>
    <x v="1"/>
    <x v="2"/>
    <x v="2"/>
    <x v="0"/>
    <n v="2536.2373819694249"/>
  </r>
  <r>
    <x v="168"/>
    <x v="1"/>
    <x v="2"/>
    <x v="2"/>
    <x v="0"/>
    <n v="2315.649111960432"/>
  </r>
  <r>
    <x v="169"/>
    <x v="1"/>
    <x v="2"/>
    <x v="2"/>
    <x v="0"/>
    <n v="2320.9263433003598"/>
  </r>
  <r>
    <x v="170"/>
    <x v="1"/>
    <x v="2"/>
    <x v="2"/>
    <x v="0"/>
    <n v="2382.1422268435249"/>
  </r>
  <r>
    <x v="171"/>
    <x v="1"/>
    <x v="2"/>
    <x v="2"/>
    <x v="0"/>
    <n v="2211.159931429856"/>
  </r>
  <r>
    <x v="172"/>
    <x v="1"/>
    <x v="2"/>
    <x v="2"/>
    <x v="0"/>
    <n v="2150.999494154677"/>
  </r>
  <r>
    <x v="173"/>
    <x v="1"/>
    <x v="2"/>
    <x v="2"/>
    <x v="0"/>
    <n v="2346.2570537320139"/>
  </r>
  <r>
    <x v="174"/>
    <x v="1"/>
    <x v="2"/>
    <x v="2"/>
    <x v="0"/>
    <n v="2372.643210431655"/>
  </r>
  <r>
    <x v="175"/>
    <x v="1"/>
    <x v="2"/>
    <x v="2"/>
    <x v="0"/>
    <n v="1937.799348021583"/>
  </r>
  <r>
    <x v="176"/>
    <x v="1"/>
    <x v="2"/>
    <x v="2"/>
    <x v="0"/>
    <n v="1881.860695818345"/>
  </r>
  <r>
    <x v="177"/>
    <x v="1"/>
    <x v="2"/>
    <x v="2"/>
    <x v="0"/>
    <n v="1826.977489883094"/>
  </r>
  <r>
    <x v="178"/>
    <x v="1"/>
    <x v="2"/>
    <x v="2"/>
    <x v="0"/>
    <n v="1734.09821830036"/>
  </r>
  <r>
    <x v="179"/>
    <x v="1"/>
    <x v="2"/>
    <x v="2"/>
    <x v="0"/>
    <n v="1547.2842288669069"/>
  </r>
  <r>
    <x v="180"/>
    <x v="1"/>
    <x v="2"/>
    <x v="2"/>
    <x v="0"/>
    <n v="1557.8386915467629"/>
  </r>
  <r>
    <x v="181"/>
    <x v="1"/>
    <x v="2"/>
    <x v="2"/>
    <x v="0"/>
    <n v="1536.72976618705"/>
  </r>
  <r>
    <x v="182"/>
    <x v="1"/>
    <x v="2"/>
    <x v="2"/>
    <x v="0"/>
    <n v="1280.2563230665471"/>
  </r>
  <r>
    <x v="183"/>
    <x v="1"/>
    <x v="2"/>
    <x v="2"/>
    <x v="0"/>
    <n v="1255.981058902878"/>
  </r>
  <r>
    <x v="184"/>
    <x v="1"/>
    <x v="2"/>
    <x v="2"/>
    <x v="0"/>
    <n v="1460.3206057824691"/>
  </r>
  <r>
    <x v="185"/>
    <x v="1"/>
    <x v="2"/>
    <x v="2"/>
    <x v="0"/>
    <n v="1257.6367446841059"/>
  </r>
  <r>
    <x v="186"/>
    <x v="1"/>
    <x v="2"/>
    <x v="2"/>
    <x v="0"/>
    <n v="1340.7039008719601"/>
  </r>
  <r>
    <x v="187"/>
    <x v="1"/>
    <x v="2"/>
    <x v="2"/>
    <x v="0"/>
    <n v="1250.991372189078"/>
  </r>
  <r>
    <x v="188"/>
    <x v="1"/>
    <x v="2"/>
    <x v="2"/>
    <x v="0"/>
    <n v="1589.9053694355209"/>
  </r>
  <r>
    <x v="189"/>
    <x v="1"/>
    <x v="2"/>
    <x v="2"/>
    <x v="0"/>
    <n v="1531.758360104023"/>
  </r>
  <r>
    <x v="190"/>
    <x v="1"/>
    <x v="2"/>
    <x v="2"/>
    <x v="0"/>
    <n v="1902.2378767018511"/>
  </r>
  <r>
    <x v="191"/>
    <x v="1"/>
    <x v="2"/>
    <x v="2"/>
    <x v="0"/>
    <n v="1123.0679516597829"/>
  </r>
  <r>
    <x v="192"/>
    <x v="1"/>
    <x v="2"/>
    <x v="2"/>
    <x v="0"/>
    <n v="2106.583080923971"/>
  </r>
  <r>
    <x v="193"/>
    <x v="1"/>
    <x v="2"/>
    <x v="2"/>
    <x v="0"/>
    <n v="1114.7612360409969"/>
  </r>
  <r>
    <x v="194"/>
    <x v="1"/>
    <x v="2"/>
    <x v="2"/>
    <x v="0"/>
    <n v="1663.0044668808321"/>
  </r>
  <r>
    <x v="195"/>
    <x v="1"/>
    <x v="2"/>
    <x v="2"/>
    <x v="0"/>
    <n v="1799.234603028912"/>
  </r>
  <r>
    <x v="196"/>
    <x v="1"/>
    <x v="2"/>
    <x v="2"/>
    <x v="0"/>
    <n v="1167.9242160012241"/>
  </r>
  <r>
    <x v="197"/>
    <x v="1"/>
    <x v="2"/>
    <x v="2"/>
    <x v="0"/>
    <n v="1427.093743307327"/>
  </r>
  <r>
    <x v="198"/>
    <x v="1"/>
    <x v="2"/>
    <x v="2"/>
    <x v="0"/>
    <n v="2603.3246749273371"/>
  </r>
  <r>
    <x v="199"/>
    <x v="1"/>
    <x v="2"/>
    <x v="2"/>
    <x v="0"/>
    <n v="1566.6465657029221"/>
  </r>
  <r>
    <x v="200"/>
    <x v="1"/>
    <x v="2"/>
    <x v="2"/>
    <x v="0"/>
    <n v="1589.9053694355209"/>
  </r>
  <r>
    <x v="201"/>
    <x v="1"/>
    <x v="2"/>
    <x v="2"/>
    <x v="0"/>
    <n v="2694.6985467339759"/>
  </r>
  <r>
    <x v="202"/>
    <x v="1"/>
    <x v="2"/>
    <x v="2"/>
    <x v="0"/>
    <n v="2325.8803732599049"/>
  </r>
  <r>
    <x v="203"/>
    <x v="1"/>
    <x v="2"/>
    <x v="2"/>
    <x v="0"/>
    <n v="2001.918464127275"/>
  </r>
  <r>
    <x v="204"/>
    <x v="1"/>
    <x v="2"/>
    <x v="2"/>
    <x v="0"/>
    <n v="2015.209209117332"/>
  </r>
  <r>
    <x v="205"/>
    <x v="1"/>
    <x v="2"/>
    <x v="2"/>
    <x v="0"/>
    <n v="1925.4966804344499"/>
  </r>
  <r>
    <x v="206"/>
    <x v="1"/>
    <x v="2"/>
    <x v="2"/>
    <x v="0"/>
    <n v="2148.1166590178982"/>
  </r>
  <r>
    <x v="207"/>
    <x v="1"/>
    <x v="2"/>
    <x v="2"/>
    <x v="0"/>
    <n v="1370.608077099587"/>
  </r>
  <r>
    <x v="208"/>
    <x v="1"/>
    <x v="2"/>
    <x v="2"/>
    <x v="0"/>
    <n v="1903.899219825608"/>
  </r>
  <r>
    <x v="209"/>
    <x v="1"/>
    <x v="2"/>
    <x v="2"/>
    <x v="0"/>
    <n v="3110.0343276732451"/>
  </r>
  <r>
    <x v="210"/>
    <x v="1"/>
    <x v="2"/>
    <x v="2"/>
    <x v="0"/>
    <n v="1790.9278874101269"/>
  </r>
  <r>
    <x v="211"/>
    <x v="1"/>
    <x v="2"/>
    <x v="2"/>
    <x v="0"/>
    <n v="1900.5765335780941"/>
  </r>
  <r>
    <x v="212"/>
    <x v="1"/>
    <x v="2"/>
    <x v="2"/>
    <x v="0"/>
    <n v="2807.6698791494568"/>
  </r>
  <r>
    <x v="213"/>
    <x v="1"/>
    <x v="2"/>
    <x v="2"/>
    <x v="0"/>
    <n v="1810.864004895212"/>
  </r>
  <r>
    <x v="0"/>
    <x v="0"/>
    <x v="0"/>
    <x v="3"/>
    <x v="0"/>
    <n v="1425.0575948395019"/>
  </r>
  <r>
    <x v="1"/>
    <x v="0"/>
    <x v="0"/>
    <x v="3"/>
    <x v="0"/>
    <n v="1559.939589412789"/>
  </r>
  <r>
    <x v="2"/>
    <x v="0"/>
    <x v="0"/>
    <x v="3"/>
    <x v="0"/>
    <n v="1786.6977252171539"/>
  </r>
  <r>
    <x v="3"/>
    <x v="0"/>
    <x v="0"/>
    <x v="3"/>
    <x v="0"/>
    <n v="1796.471782794928"/>
  </r>
  <r>
    <x v="4"/>
    <x v="0"/>
    <x v="0"/>
    <x v="3"/>
    <x v="0"/>
    <n v="1692.8667724705199"/>
  </r>
  <r>
    <x v="5"/>
    <x v="0"/>
    <x v="0"/>
    <x v="3"/>
    <x v="0"/>
    <n v="1888.3479240260069"/>
  </r>
  <r>
    <x v="6"/>
    <x v="0"/>
    <x v="0"/>
    <x v="3"/>
    <x v="0"/>
    <n v="1884.438300994897"/>
  </r>
  <r>
    <x v="7"/>
    <x v="0"/>
    <x v="0"/>
    <x v="3"/>
    <x v="0"/>
    <n v="1799.404000068261"/>
  </r>
  <r>
    <x v="8"/>
    <x v="0"/>
    <x v="0"/>
    <x v="3"/>
    <x v="0"/>
    <n v="1617.6065291216571"/>
  </r>
  <r>
    <x v="9"/>
    <x v="0"/>
    <x v="0"/>
    <x v="3"/>
    <x v="0"/>
    <n v="1679.1830918616361"/>
  </r>
  <r>
    <x v="10"/>
    <x v="0"/>
    <x v="0"/>
    <x v="3"/>
    <x v="0"/>
    <n v="1741.737060359392"/>
  </r>
  <r>
    <x v="11"/>
    <x v="0"/>
    <x v="0"/>
    <x v="3"/>
    <x v="0"/>
    <n v="1780.8332906704891"/>
  </r>
  <r>
    <x v="12"/>
    <x v="0"/>
    <x v="0"/>
    <x v="3"/>
    <x v="0"/>
    <n v="2133.6767692281442"/>
  </r>
  <r>
    <x v="13"/>
    <x v="0"/>
    <x v="0"/>
    <x v="3"/>
    <x v="0"/>
    <n v="2082.8516698237172"/>
  </r>
  <r>
    <x v="14"/>
    <x v="0"/>
    <x v="0"/>
    <x v="3"/>
    <x v="0"/>
    <n v="1879.55127220601"/>
  </r>
  <r>
    <x v="15"/>
    <x v="0"/>
    <x v="0"/>
    <x v="3"/>
    <x v="0"/>
    <n v="1810.1554634038121"/>
  </r>
  <r>
    <x v="16"/>
    <x v="0"/>
    <x v="0"/>
    <x v="3"/>
    <x v="0"/>
    <n v="1825.793955528251"/>
  </r>
  <r>
    <x v="17"/>
    <x v="0"/>
    <x v="0"/>
    <x v="3"/>
    <x v="0"/>
    <n v="1726.0985682349531"/>
  </r>
  <r>
    <x v="18"/>
    <x v="0"/>
    <x v="0"/>
    <x v="3"/>
    <x v="0"/>
    <n v="1768.127015819382"/>
  </r>
  <r>
    <x v="19"/>
    <x v="0"/>
    <x v="0"/>
    <x v="3"/>
    <x v="0"/>
    <n v="2008.5688322326321"/>
  </r>
  <r>
    <x v="20"/>
    <x v="0"/>
    <x v="0"/>
    <x v="3"/>
    <x v="0"/>
    <n v="2066.2357719415008"/>
  </r>
  <r>
    <x v="21"/>
    <x v="0"/>
    <x v="0"/>
    <x v="3"/>
    <x v="0"/>
    <n v="1963.6081673748699"/>
  </r>
  <r>
    <x v="22"/>
    <x v="0"/>
    <x v="0"/>
    <x v="3"/>
    <x v="0"/>
    <n v="1912.783067970443"/>
  </r>
  <r>
    <x v="23"/>
    <x v="0"/>
    <x v="0"/>
    <x v="3"/>
    <x v="0"/>
    <n v="1961.6533558593151"/>
  </r>
  <r>
    <x v="24"/>
    <x v="0"/>
    <x v="0"/>
    <x v="3"/>
    <x v="0"/>
    <n v="1950.9018925237631"/>
  </r>
  <r>
    <x v="25"/>
    <x v="0"/>
    <x v="0"/>
    <x v="3"/>
    <x v="0"/>
    <n v="1821.884332497141"/>
  </r>
  <r>
    <x v="26"/>
    <x v="0"/>
    <x v="0"/>
    <x v="3"/>
    <x v="0"/>
    <n v="1933.3085888837691"/>
  </r>
  <r>
    <x v="27"/>
    <x v="0"/>
    <x v="0"/>
    <x v="3"/>
    <x v="0"/>
    <n v="2009.5462379904091"/>
  </r>
  <r>
    <x v="28"/>
    <x v="0"/>
    <x v="0"/>
    <x v="3"/>
    <x v="0"/>
    <n v="1901.054198877114"/>
  </r>
  <r>
    <x v="29"/>
    <x v="0"/>
    <x v="0"/>
    <x v="3"/>
    <x v="0"/>
    <n v="1942.105240703766"/>
  </r>
  <r>
    <x v="30"/>
    <x v="0"/>
    <x v="0"/>
    <x v="3"/>
    <x v="0"/>
    <n v="1924.5119370637719"/>
  </r>
  <r>
    <x v="31"/>
    <x v="0"/>
    <x v="0"/>
    <x v="3"/>
    <x v="0"/>
    <n v="1592.79744354796"/>
  </r>
  <r>
    <x v="32"/>
    <x v="0"/>
    <x v="0"/>
    <x v="3"/>
    <x v="0"/>
    <n v="1642.957363040907"/>
  </r>
  <r>
    <x v="33"/>
    <x v="0"/>
    <x v="0"/>
    <x v="3"/>
    <x v="0"/>
    <n v="1846.2370367754811"/>
  </r>
  <r>
    <x v="34"/>
    <x v="0"/>
    <x v="0"/>
    <x v="3"/>
    <x v="0"/>
    <n v="1731.8372203880581"/>
  </r>
  <r>
    <x v="35"/>
    <x v="0"/>
    <x v="0"/>
    <x v="3"/>
    <x v="0"/>
    <n v="1309.43789834219"/>
  </r>
  <r>
    <x v="36"/>
    <x v="0"/>
    <x v="0"/>
    <x v="3"/>
    <x v="0"/>
    <n v="1568.1574830952841"/>
  </r>
  <r>
    <x v="37"/>
    <x v="0"/>
    <x v="0"/>
    <x v="3"/>
    <x v="0"/>
    <n v="1735.35721473844"/>
  </r>
  <r>
    <x v="38"/>
    <x v="0"/>
    <x v="0"/>
    <x v="3"/>
    <x v="0"/>
    <n v="1614.7974082378489"/>
  </r>
  <r>
    <x v="39"/>
    <x v="0"/>
    <x v="0"/>
    <x v="3"/>
    <x v="0"/>
    <n v="1493.3576031496621"/>
  </r>
  <r>
    <x v="40"/>
    <x v="0"/>
    <x v="0"/>
    <x v="3"/>
    <x v="0"/>
    <n v="1705.4372627601911"/>
  </r>
  <r>
    <x v="41"/>
    <x v="0"/>
    <x v="0"/>
    <x v="3"/>
    <x v="0"/>
    <n v="1707.1972599353819"/>
  </r>
  <r>
    <x v="42"/>
    <x v="0"/>
    <x v="0"/>
    <x v="3"/>
    <x v="0"/>
    <n v="1561.9974929821151"/>
  </r>
  <r>
    <x v="43"/>
    <x v="0"/>
    <x v="0"/>
    <x v="3"/>
    <x v="0"/>
    <n v="1662.3173319680091"/>
  </r>
  <r>
    <x v="44"/>
    <x v="0"/>
    <x v="0"/>
    <x v="3"/>
    <x v="0"/>
    <n v="1745.9171977895869"/>
  </r>
  <r>
    <x v="45"/>
    <x v="0"/>
    <x v="0"/>
    <x v="3"/>
    <x v="0"/>
    <n v="1733.5972175632489"/>
  </r>
  <r>
    <x v="46"/>
    <x v="0"/>
    <x v="0"/>
    <x v="3"/>
    <x v="0"/>
    <n v="1734.4772161508449"/>
  </r>
  <r>
    <x v="47"/>
    <x v="0"/>
    <x v="0"/>
    <x v="3"/>
    <x v="0"/>
    <n v="1847.117035363076"/>
  </r>
  <r>
    <x v="48"/>
    <x v="0"/>
    <x v="0"/>
    <x v="3"/>
    <x v="0"/>
    <n v="1814.5570876220399"/>
  </r>
  <r>
    <x v="49"/>
    <x v="0"/>
    <x v="0"/>
    <x v="3"/>
    <x v="0"/>
    <n v="1617.437404000636"/>
  </r>
  <r>
    <x v="50"/>
    <x v="0"/>
    <x v="0"/>
    <x v="3"/>
    <x v="0"/>
    <n v="1602.4774280115109"/>
  </r>
  <r>
    <x v="51"/>
    <x v="0"/>
    <x v="0"/>
    <x v="3"/>
    <x v="0"/>
    <n v="1598.957433661129"/>
  </r>
  <r>
    <x v="52"/>
    <x v="0"/>
    <x v="0"/>
    <x v="3"/>
    <x v="0"/>
    <n v="1579.597464734027"/>
  </r>
  <r>
    <x v="53"/>
    <x v="0"/>
    <x v="0"/>
    <x v="3"/>
    <x v="0"/>
    <n v="1671.99731643156"/>
  </r>
  <r>
    <x v="54"/>
    <x v="0"/>
    <x v="0"/>
    <x v="3"/>
    <x v="0"/>
    <n v="1773.197154005049"/>
  </r>
  <r>
    <x v="55"/>
    <x v="0"/>
    <x v="0"/>
    <x v="3"/>
    <x v="0"/>
    <n v="1944.7968785861831"/>
  </r>
  <r>
    <x v="56"/>
    <x v="0"/>
    <x v="0"/>
    <x v="3"/>
    <x v="0"/>
    <n v="1572.557476033262"/>
  </r>
  <r>
    <x v="57"/>
    <x v="1"/>
    <x v="1"/>
    <x v="3"/>
    <x v="0"/>
    <n v="1578.717466146431"/>
  </r>
  <r>
    <x v="58"/>
    <x v="1"/>
    <x v="1"/>
    <x v="3"/>
    <x v="0"/>
    <n v="1605.9974223618931"/>
  </r>
  <r>
    <x v="59"/>
    <x v="1"/>
    <x v="1"/>
    <x v="3"/>
    <x v="0"/>
    <n v="1602.4774280115109"/>
  </r>
  <r>
    <x v="60"/>
    <x v="1"/>
    <x v="1"/>
    <x v="3"/>
    <x v="0"/>
    <n v="1648.23735456648"/>
  </r>
  <r>
    <x v="61"/>
    <x v="1"/>
    <x v="1"/>
    <x v="3"/>
    <x v="0"/>
    <n v="1666.5512405804441"/>
  </r>
  <r>
    <x v="62"/>
    <x v="1"/>
    <x v="1"/>
    <x v="3"/>
    <x v="0"/>
    <n v="1775.8784719084881"/>
  </r>
  <r>
    <x v="63"/>
    <x v="1"/>
    <x v="1"/>
    <x v="3"/>
    <x v="0"/>
    <n v="1672.982254187976"/>
  </r>
  <r>
    <x v="64"/>
    <x v="1"/>
    <x v="1"/>
    <x v="3"/>
    <x v="0"/>
    <n v="1620.6154290980719"/>
  </r>
  <r>
    <x v="65"/>
    <x v="1"/>
    <x v="1"/>
    <x v="3"/>
    <x v="0"/>
    <n v="1717.0806332110519"/>
  </r>
  <r>
    <x v="66"/>
    <x v="1"/>
    <x v="1"/>
    <x v="3"/>
    <x v="0"/>
    <n v="1631.6400238538411"/>
  </r>
  <r>
    <x v="67"/>
    <x v="1"/>
    <x v="1"/>
    <x v="3"/>
    <x v="0"/>
    <n v="1762.097728463777"/>
  </r>
  <r>
    <x v="68"/>
    <x v="1"/>
    <x v="1"/>
    <x v="3"/>
    <x v="0"/>
    <n v="1682.16941648445"/>
  </r>
  <r>
    <x v="69"/>
    <x v="1"/>
    <x v="1"/>
    <x v="3"/>
    <x v="0"/>
    <n v="1787.821782893905"/>
  </r>
  <r>
    <x v="70"/>
    <x v="1"/>
    <x v="1"/>
    <x v="3"/>
    <x v="0"/>
    <n v="1610.5095505719501"/>
  </r>
  <r>
    <x v="71"/>
    <x v="1"/>
    <x v="1"/>
    <x v="3"/>
    <x v="0"/>
    <n v="1497.5074543253161"/>
  </r>
  <r>
    <x v="72"/>
    <x v="1"/>
    <x v="1"/>
    <x v="3"/>
    <x v="0"/>
    <n v="1389.0989392269189"/>
  </r>
  <r>
    <x v="73"/>
    <x v="1"/>
    <x v="1"/>
    <x v="3"/>
    <x v="0"/>
    <n v="1577.435766304643"/>
  </r>
  <r>
    <x v="74"/>
    <x v="1"/>
    <x v="1"/>
    <x v="3"/>
    <x v="0"/>
    <n v="1627.9651589352511"/>
  </r>
  <r>
    <x v="75"/>
    <x v="1"/>
    <x v="1"/>
    <x v="3"/>
    <x v="0"/>
    <n v="1777.715904367783"/>
  </r>
  <r>
    <x v="76"/>
    <x v="1"/>
    <x v="1"/>
    <x v="3"/>
    <x v="0"/>
    <n v="1774.959755678841"/>
  </r>
  <r>
    <x v="77"/>
    <x v="1"/>
    <x v="1"/>
    <x v="3"/>
    <x v="0"/>
    <n v="1522.312792525797"/>
  </r>
  <r>
    <x v="78"/>
    <x v="1"/>
    <x v="1"/>
    <x v="3"/>
    <x v="0"/>
    <n v="1520.4753600665019"/>
  </r>
  <r>
    <x v="79"/>
    <x v="1"/>
    <x v="1"/>
    <x v="3"/>
    <x v="0"/>
    <n v="1618.777996638777"/>
  </r>
  <r>
    <x v="80"/>
    <x v="1"/>
    <x v="1"/>
    <x v="3"/>
    <x v="0"/>
    <n v="1613.265699260892"/>
  </r>
  <r>
    <x v="81"/>
    <x v="1"/>
    <x v="1"/>
    <x v="3"/>
    <x v="0"/>
    <n v="1616.0218479498351"/>
  </r>
  <r>
    <x v="82"/>
    <x v="1"/>
    <x v="1"/>
    <x v="3"/>
    <x v="0"/>
    <n v="1577.435766304643"/>
  </r>
  <r>
    <x v="83"/>
    <x v="1"/>
    <x v="1"/>
    <x v="3"/>
    <x v="0"/>
    <n v="1596.728807127239"/>
  </r>
  <r>
    <x v="84"/>
    <x v="1"/>
    <x v="1"/>
    <x v="3"/>
    <x v="0"/>
    <n v="1487.401575799194"/>
  </r>
  <r>
    <x v="85"/>
    <x v="1"/>
    <x v="1"/>
    <x v="3"/>
    <x v="0"/>
    <n v="1518.6379276072071"/>
  </r>
  <r>
    <x v="86"/>
    <x v="1"/>
    <x v="1"/>
    <x v="3"/>
    <x v="0"/>
    <n v="1547.1181307262771"/>
  </r>
  <r>
    <x v="87"/>
    <x v="1"/>
    <x v="1"/>
    <x v="3"/>
    <x v="0"/>
    <n v="1540.6871171187449"/>
  </r>
  <r>
    <x v="88"/>
    <x v="1"/>
    <x v="1"/>
    <x v="3"/>
    <x v="0"/>
    <n v="1699.6250248477511"/>
  </r>
  <r>
    <x v="89"/>
    <x v="1"/>
    <x v="1"/>
    <x v="3"/>
    <x v="0"/>
    <n v="1882.44955454759"/>
  </r>
  <r>
    <x v="90"/>
    <x v="1"/>
    <x v="1"/>
    <x v="3"/>
    <x v="0"/>
    <n v="1921.95435242243"/>
  </r>
  <r>
    <x v="91"/>
    <x v="1"/>
    <x v="1"/>
    <x v="3"/>
    <x v="0"/>
    <n v="1604.0785369644179"/>
  </r>
  <r>
    <x v="92"/>
    <x v="1"/>
    <x v="1"/>
    <x v="3"/>
    <x v="0"/>
    <n v="1632.8558558558559"/>
  </r>
  <r>
    <x v="93"/>
    <x v="1"/>
    <x v="1"/>
    <x v="3"/>
    <x v="0"/>
    <n v="1637.6753831753831"/>
  </r>
  <r>
    <x v="94"/>
    <x v="1"/>
    <x v="1"/>
    <x v="3"/>
    <x v="0"/>
    <n v="1562.4907569907571"/>
  </r>
  <r>
    <x v="95"/>
    <x v="1"/>
    <x v="1"/>
    <x v="3"/>
    <x v="0"/>
    <n v="1682.015034515035"/>
  </r>
  <r>
    <x v="96"/>
    <x v="1"/>
    <x v="1"/>
    <x v="3"/>
    <x v="0"/>
    <n v="1667.556452556453"/>
  </r>
  <r>
    <x v="97"/>
    <x v="1"/>
    <x v="1"/>
    <x v="3"/>
    <x v="0"/>
    <n v="1680.0872235872239"/>
  </r>
  <r>
    <x v="98"/>
    <x v="1"/>
    <x v="1"/>
    <x v="3"/>
    <x v="0"/>
    <n v="1510.4398619398621"/>
  </r>
  <r>
    <x v="99"/>
    <x v="1"/>
    <x v="1"/>
    <x v="3"/>
    <x v="0"/>
    <n v="1485.3783198783201"/>
  </r>
  <r>
    <x v="100"/>
    <x v="1"/>
    <x v="1"/>
    <x v="3"/>
    <x v="0"/>
    <n v="1320.550485550486"/>
  </r>
  <r>
    <x v="101"/>
    <x v="1"/>
    <x v="1"/>
    <x v="3"/>
    <x v="0"/>
    <n v="1387.059962559963"/>
  </r>
  <r>
    <x v="102"/>
    <x v="1"/>
    <x v="1"/>
    <x v="3"/>
    <x v="0"/>
    <n v="1438.1469521469519"/>
  </r>
  <r>
    <x v="103"/>
    <x v="1"/>
    <x v="1"/>
    <x v="3"/>
    <x v="0"/>
    <n v="1617.433368433369"/>
  </r>
  <r>
    <x v="104"/>
    <x v="1"/>
    <x v="1"/>
    <x v="3"/>
    <x v="0"/>
    <n v="1707.0765765765771"/>
  </r>
  <r>
    <x v="105"/>
    <x v="1"/>
    <x v="1"/>
    <x v="3"/>
    <x v="0"/>
    <n v="1574.0576225576231"/>
  </r>
  <r>
    <x v="106"/>
    <x v="1"/>
    <x v="1"/>
    <x v="3"/>
    <x v="0"/>
    <n v="1827.5647595647599"/>
  </r>
  <r>
    <x v="107"/>
    <x v="1"/>
    <x v="1"/>
    <x v="3"/>
    <x v="0"/>
    <n v="1708.0404820404819"/>
  </r>
  <r>
    <x v="108"/>
    <x v="1"/>
    <x v="1"/>
    <x v="3"/>
    <x v="0"/>
    <n v="1689.7262782262781"/>
  </r>
  <r>
    <x v="109"/>
    <x v="1"/>
    <x v="1"/>
    <x v="3"/>
    <x v="0"/>
    <n v="1799.611501111501"/>
  </r>
  <r>
    <x v="110"/>
    <x v="1"/>
    <x v="1"/>
    <x v="3"/>
    <x v="0"/>
    <n v="1842.023341523342"/>
  </r>
  <r>
    <x v="111"/>
    <x v="1"/>
    <x v="1"/>
    <x v="3"/>
    <x v="0"/>
    <n v="1830.456475956476"/>
  </r>
  <r>
    <x v="112"/>
    <x v="1"/>
    <x v="1"/>
    <x v="3"/>
    <x v="0"/>
    <n v="1743.7049842049839"/>
  </r>
  <r>
    <x v="113"/>
    <x v="1"/>
    <x v="1"/>
    <x v="3"/>
    <x v="0"/>
    <n v="1773.586053586054"/>
  </r>
  <r>
    <x v="114"/>
    <x v="1"/>
    <x v="2"/>
    <x v="3"/>
    <x v="0"/>
    <n v="1731.174213174213"/>
  </r>
  <r>
    <x v="115"/>
    <x v="1"/>
    <x v="2"/>
    <x v="3"/>
    <x v="0"/>
    <n v="1684.9067509067511"/>
  </r>
  <r>
    <x v="116"/>
    <x v="1"/>
    <x v="2"/>
    <x v="3"/>
    <x v="0"/>
    <n v="1583.696677196677"/>
  </r>
  <r>
    <x v="117"/>
    <x v="1"/>
    <x v="2"/>
    <x v="3"/>
    <x v="0"/>
    <n v="1704.1848601848601"/>
  </r>
  <r>
    <x v="118"/>
    <x v="1"/>
    <x v="2"/>
    <x v="3"/>
    <x v="0"/>
    <n v="1822.745232245232"/>
  </r>
  <r>
    <x v="119"/>
    <x v="1"/>
    <x v="2"/>
    <x v="3"/>
    <x v="0"/>
    <n v="1578.87714987715"/>
  </r>
  <r>
    <x v="120"/>
    <x v="1"/>
    <x v="2"/>
    <x v="3"/>
    <x v="0"/>
    <n v="1563.454662454662"/>
  </r>
  <r>
    <x v="121"/>
    <x v="1"/>
    <x v="2"/>
    <x v="3"/>
    <x v="0"/>
    <n v="1644.422721422721"/>
  </r>
  <r>
    <x v="122"/>
    <x v="1"/>
    <x v="2"/>
    <x v="3"/>
    <x v="0"/>
    <n v="1830.0005143591941"/>
  </r>
  <r>
    <x v="123"/>
    <x v="1"/>
    <x v="2"/>
    <x v="3"/>
    <x v="0"/>
    <n v="1895.4295756536651"/>
  </r>
  <r>
    <x v="124"/>
    <x v="1"/>
    <x v="2"/>
    <x v="3"/>
    <x v="0"/>
    <n v="2065.545135019288"/>
  </r>
  <r>
    <x v="125"/>
    <x v="1"/>
    <x v="2"/>
    <x v="3"/>
    <x v="0"/>
    <n v="2188.3504500642948"/>
  </r>
  <r>
    <x v="126"/>
    <x v="1"/>
    <x v="2"/>
    <x v="3"/>
    <x v="0"/>
    <n v="2095.7431633090441"/>
  </r>
  <r>
    <x v="127"/>
    <x v="1"/>
    <x v="2"/>
    <x v="3"/>
    <x v="0"/>
    <n v="1822.9543077582509"/>
  </r>
  <r>
    <x v="128"/>
    <x v="1"/>
    <x v="2"/>
    <x v="3"/>
    <x v="0"/>
    <n v="1694.1093870552929"/>
  </r>
  <r>
    <x v="129"/>
    <x v="1"/>
    <x v="2"/>
    <x v="3"/>
    <x v="0"/>
    <n v="1723.3008144020571"/>
  </r>
  <r>
    <x v="130"/>
    <x v="1"/>
    <x v="2"/>
    <x v="3"/>
    <x v="0"/>
    <n v="1377.0300900128591"/>
  </r>
  <r>
    <x v="131"/>
    <x v="1"/>
    <x v="2"/>
    <x v="3"/>
    <x v="0"/>
    <n v="1742.426232318903"/>
  </r>
  <r>
    <x v="132"/>
    <x v="1"/>
    <x v="2"/>
    <x v="3"/>
    <x v="0"/>
    <n v="1984.010458636948"/>
  </r>
  <r>
    <x v="133"/>
    <x v="1"/>
    <x v="2"/>
    <x v="3"/>
    <x v="0"/>
    <n v="1885.3635662237459"/>
  </r>
  <r>
    <x v="134"/>
    <x v="1"/>
    <x v="2"/>
    <x v="3"/>
    <x v="0"/>
    <n v="1820.9411058722669"/>
  </r>
  <r>
    <x v="135"/>
    <x v="1"/>
    <x v="2"/>
    <x v="3"/>
    <x v="0"/>
    <n v="1909.52198885555"/>
  </r>
  <r>
    <x v="136"/>
    <x v="1"/>
    <x v="2"/>
    <x v="3"/>
    <x v="0"/>
    <n v="1895.4295756536651"/>
  </r>
  <r>
    <x v="137"/>
    <x v="1"/>
    <x v="2"/>
    <x v="3"/>
    <x v="0"/>
    <n v="1992.0632661808829"/>
  </r>
  <r>
    <x v="138"/>
    <x v="1"/>
    <x v="2"/>
    <x v="3"/>
    <x v="0"/>
    <n v="2111.848778396914"/>
  </r>
  <r>
    <x v="139"/>
    <x v="1"/>
    <x v="2"/>
    <x v="3"/>
    <x v="0"/>
    <n v="2214.522074582083"/>
  </r>
  <r>
    <x v="140"/>
    <x v="1"/>
    <x v="2"/>
    <x v="3"/>
    <x v="0"/>
    <n v="1988.0368624089151"/>
  </r>
  <r>
    <x v="141"/>
    <x v="1"/>
    <x v="2"/>
    <x v="3"/>
    <x v="0"/>
    <n v="1788.7298756965281"/>
  </r>
  <r>
    <x v="142"/>
    <x v="1"/>
    <x v="2"/>
    <x v="3"/>
    <x v="0"/>
    <n v="1815.908101157308"/>
  </r>
  <r>
    <x v="143"/>
    <x v="1"/>
    <x v="2"/>
    <x v="3"/>
    <x v="0"/>
    <n v="1570.297471067295"/>
  </r>
  <r>
    <x v="144"/>
    <x v="1"/>
    <x v="2"/>
    <x v="3"/>
    <x v="0"/>
    <n v="1943.746420917274"/>
  </r>
  <r>
    <x v="145"/>
    <x v="1"/>
    <x v="2"/>
    <x v="3"/>
    <x v="0"/>
    <n v="2064.5385340762959"/>
  </r>
  <r>
    <x v="146"/>
    <x v="1"/>
    <x v="2"/>
    <x v="3"/>
    <x v="0"/>
    <n v="1983.003857693956"/>
  </r>
  <r>
    <x v="147"/>
    <x v="1"/>
    <x v="2"/>
    <x v="3"/>
    <x v="0"/>
    <n v="1760.5450492927559"/>
  </r>
  <r>
    <x v="148"/>
    <x v="1"/>
    <x v="2"/>
    <x v="3"/>
    <x v="0"/>
    <n v="1794.769481354479"/>
  </r>
  <r>
    <x v="149"/>
    <x v="1"/>
    <x v="2"/>
    <x v="3"/>
    <x v="0"/>
    <n v="1883.3503643377619"/>
  </r>
  <r>
    <x v="150"/>
    <x v="1"/>
    <x v="2"/>
    <x v="3"/>
    <x v="0"/>
    <n v="1901.469181311616"/>
  </r>
  <r>
    <x v="151"/>
    <x v="1"/>
    <x v="2"/>
    <x v="3"/>
    <x v="0"/>
    <n v="1920.594599228461"/>
  </r>
  <r>
    <x v="152"/>
    <x v="1"/>
    <x v="2"/>
    <x v="3"/>
    <x v="0"/>
    <n v="2046.419717102443"/>
  </r>
  <r>
    <x v="153"/>
    <x v="1"/>
    <x v="2"/>
    <x v="3"/>
    <x v="0"/>
    <n v="2022.547586848111"/>
  </r>
  <r>
    <x v="154"/>
    <x v="1"/>
    <x v="2"/>
    <x v="3"/>
    <x v="0"/>
    <n v="1564.751922914377"/>
  </r>
  <r>
    <x v="155"/>
    <x v="1"/>
    <x v="2"/>
    <x v="3"/>
    <x v="0"/>
    <n v="1619.7296931789369"/>
  </r>
  <r>
    <x v="156"/>
    <x v="1"/>
    <x v="2"/>
    <x v="3"/>
    <x v="0"/>
    <n v="1595.412602484997"/>
  </r>
  <r>
    <x v="157"/>
    <x v="1"/>
    <x v="2"/>
    <x v="3"/>
    <x v="0"/>
    <n v="1688.4519060096361"/>
  </r>
  <r>
    <x v="158"/>
    <x v="1"/>
    <x v="2"/>
    <x v="3"/>
    <x v="0"/>
    <n v="1683.165581945736"/>
  </r>
  <r>
    <x v="159"/>
    <x v="1"/>
    <x v="2"/>
    <x v="3"/>
    <x v="0"/>
    <n v="2006.6886146564109"/>
  </r>
  <r>
    <x v="160"/>
    <x v="1"/>
    <x v="2"/>
    <x v="3"/>
    <x v="0"/>
    <n v="1988.715112839152"/>
  </r>
  <r>
    <x v="161"/>
    <x v="1"/>
    <x v="2"/>
    <x v="3"/>
    <x v="0"/>
    <n v="1446.338263883019"/>
  </r>
  <r>
    <x v="162"/>
    <x v="1"/>
    <x v="2"/>
    <x v="3"/>
    <x v="0"/>
    <n v="1618.672428366157"/>
  </r>
  <r>
    <x v="163"/>
    <x v="1"/>
    <x v="2"/>
    <x v="3"/>
    <x v="0"/>
    <n v="1563.694658101597"/>
  </r>
  <r>
    <x v="164"/>
    <x v="1"/>
    <x v="2"/>
    <x v="3"/>
    <x v="0"/>
    <n v="1604.927985800017"/>
  </r>
  <r>
    <x v="165"/>
    <x v="1"/>
    <x v="2"/>
    <x v="3"/>
    <x v="0"/>
    <n v="1880.874101935593"/>
  </r>
  <r>
    <x v="166"/>
    <x v="1"/>
    <x v="2"/>
    <x v="3"/>
    <x v="0"/>
    <n v="2245.6304623446881"/>
  </r>
  <r>
    <x v="167"/>
    <x v="1"/>
    <x v="2"/>
    <x v="3"/>
    <x v="0"/>
    <n v="2068.0099737976502"/>
  </r>
  <r>
    <x v="168"/>
    <x v="1"/>
    <x v="2"/>
    <x v="3"/>
    <x v="0"/>
    <n v="1549.950215535458"/>
  </r>
  <r>
    <x v="169"/>
    <x v="1"/>
    <x v="2"/>
    <x v="3"/>
    <x v="0"/>
    <n v="1496.029710083679"/>
  </r>
  <r>
    <x v="170"/>
    <x v="1"/>
    <x v="2"/>
    <x v="3"/>
    <x v="0"/>
    <n v="1634.5314005578571"/>
  </r>
  <r>
    <x v="171"/>
    <x v="1"/>
    <x v="2"/>
    <x v="3"/>
    <x v="0"/>
    <n v="1447.3955286957989"/>
  </r>
  <r>
    <x v="172"/>
    <x v="1"/>
    <x v="2"/>
    <x v="3"/>
    <x v="0"/>
    <n v="1418.84937875074"/>
  </r>
  <r>
    <x v="173"/>
    <x v="1"/>
    <x v="2"/>
    <x v="3"/>
    <x v="0"/>
    <n v="1621.8442228044969"/>
  </r>
  <r>
    <x v="174"/>
    <x v="1"/>
    <x v="2"/>
    <x v="3"/>
    <x v="0"/>
    <n v="1604.927985800017"/>
  </r>
  <r>
    <x v="175"/>
    <x v="1"/>
    <x v="2"/>
    <x v="3"/>
    <x v="0"/>
    <n v="1442.109204631899"/>
  </r>
  <r>
    <x v="176"/>
    <x v="1"/>
    <x v="2"/>
    <x v="3"/>
    <x v="0"/>
    <n v="1416.7348491251801"/>
  </r>
  <r>
    <x v="177"/>
    <x v="1"/>
    <x v="2"/>
    <x v="3"/>
    <x v="0"/>
    <n v="1364.928873298961"/>
  </r>
  <r>
    <x v="178"/>
    <x v="1"/>
    <x v="2"/>
    <x v="3"/>
    <x v="0"/>
    <n v="1330.0391344772211"/>
  </r>
  <r>
    <x v="179"/>
    <x v="1"/>
    <x v="2"/>
    <x v="3"/>
    <x v="0"/>
    <n v="1397.70408249514"/>
  </r>
  <r>
    <x v="180"/>
    <x v="1"/>
    <x v="2"/>
    <x v="3"/>
    <x v="0"/>
    <n v="1626.073282055617"/>
  </r>
  <r>
    <x v="181"/>
    <x v="1"/>
    <x v="2"/>
    <x v="3"/>
    <x v="0"/>
    <n v="1583.7826895444171"/>
  </r>
  <r>
    <x v="182"/>
    <x v="1"/>
    <x v="2"/>
    <x v="3"/>
    <x v="0"/>
    <n v="1141.8459978023841"/>
  </r>
  <r>
    <x v="183"/>
    <x v="1"/>
    <x v="2"/>
    <x v="3"/>
    <x v="0"/>
    <n v="1359.64254923506"/>
  </r>
  <r>
    <x v="184"/>
    <x v="1"/>
    <x v="2"/>
    <x v="3"/>
    <x v="0"/>
    <n v="1527.617196600371"/>
  </r>
  <r>
    <x v="185"/>
    <x v="1"/>
    <x v="2"/>
    <x v="3"/>
    <x v="0"/>
    <n v="1266.95862634281"/>
  </r>
  <r>
    <x v="186"/>
    <x v="1"/>
    <x v="2"/>
    <x v="3"/>
    <x v="0"/>
    <n v="1271.697873074766"/>
  </r>
  <r>
    <x v="187"/>
    <x v="1"/>
    <x v="2"/>
    <x v="3"/>
    <x v="0"/>
    <n v="1276.437119806722"/>
  </r>
  <r>
    <x v="188"/>
    <x v="1"/>
    <x v="2"/>
    <x v="3"/>
    <x v="0"/>
    <n v="1571.850166098624"/>
  </r>
  <r>
    <x v="189"/>
    <x v="1"/>
    <x v="2"/>
    <x v="3"/>
    <x v="0"/>
    <n v="1213.247163380646"/>
  </r>
  <r>
    <x v="190"/>
    <x v="1"/>
    <x v="2"/>
    <x v="3"/>
    <x v="0"/>
    <n v="1246.421890504336"/>
  </r>
  <r>
    <x v="191"/>
    <x v="1"/>
    <x v="2"/>
    <x v="3"/>
    <x v="0"/>
    <n v="930.47210837395914"/>
  </r>
  <r>
    <x v="192"/>
    <x v="1"/>
    <x v="2"/>
    <x v="3"/>
    <x v="0"/>
    <n v="1315.9308425730189"/>
  </r>
  <r>
    <x v="193"/>
    <x v="1"/>
    <x v="2"/>
    <x v="3"/>
    <x v="0"/>
    <n v="799.35294878985292"/>
  </r>
  <r>
    <x v="194"/>
    <x v="1"/>
    <x v="2"/>
    <x v="3"/>
    <x v="0"/>
    <n v="1491.2829716553781"/>
  </r>
  <r>
    <x v="195"/>
    <x v="1"/>
    <x v="2"/>
    <x v="3"/>
    <x v="0"/>
    <n v="1815.1314983390139"/>
  </r>
  <r>
    <x v="196"/>
    <x v="1"/>
    <x v="2"/>
    <x v="3"/>
    <x v="0"/>
    <n v="944.68984856982615"/>
  </r>
  <r>
    <x v="197"/>
    <x v="1"/>
    <x v="2"/>
    <x v="3"/>
    <x v="0"/>
    <n v="864.12265412658007"/>
  </r>
  <r>
    <x v="198"/>
    <x v="1"/>
    <x v="2"/>
    <x v="3"/>
    <x v="0"/>
    <n v="1390.1790413736569"/>
  </r>
  <r>
    <x v="199"/>
    <x v="1"/>
    <x v="2"/>
    <x v="3"/>
    <x v="0"/>
    <n v="1031.5760386556799"/>
  </r>
  <r>
    <x v="200"/>
    <x v="1"/>
    <x v="2"/>
    <x v="3"/>
    <x v="0"/>
    <n v="981.02407351481941"/>
  </r>
  <r>
    <x v="201"/>
    <x v="1"/>
    <x v="2"/>
    <x v="3"/>
    <x v="0"/>
    <n v="1638.199620346003"/>
  </r>
  <r>
    <x v="202"/>
    <x v="1"/>
    <x v="2"/>
    <x v="3"/>
    <x v="0"/>
    <n v="1451.7892488890809"/>
  </r>
  <r>
    <x v="203"/>
    <x v="1"/>
    <x v="2"/>
    <x v="3"/>
    <x v="0"/>
    <n v="1175.333189525001"/>
  </r>
  <r>
    <x v="204"/>
    <x v="1"/>
    <x v="2"/>
    <x v="3"/>
    <x v="0"/>
    <n v="1110.5634841882741"/>
  </r>
  <r>
    <x v="205"/>
    <x v="1"/>
    <x v="2"/>
    <x v="3"/>
    <x v="0"/>
    <n v="960.48733767634496"/>
  </r>
  <r>
    <x v="206"/>
    <x v="1"/>
    <x v="2"/>
    <x v="3"/>
    <x v="0"/>
    <n v="1161.115449329134"/>
  </r>
  <r>
    <x v="207"/>
    <x v="1"/>
    <x v="2"/>
    <x v="3"/>
    <x v="0"/>
    <n v="851.48466284136498"/>
  </r>
  <r>
    <x v="208"/>
    <x v="1"/>
    <x v="2"/>
    <x v="3"/>
    <x v="0"/>
    <n v="1369.6423055351829"/>
  </r>
  <r>
    <x v="209"/>
    <x v="1"/>
    <x v="2"/>
    <x v="3"/>
    <x v="0"/>
    <n v="1456.528495621036"/>
  </r>
  <r>
    <x v="210"/>
    <x v="1"/>
    <x v="2"/>
    <x v="3"/>
    <x v="0"/>
    <n v="1061.5912679580661"/>
  </r>
  <r>
    <x v="211"/>
    <x v="1"/>
    <x v="2"/>
    <x v="3"/>
    <x v="0"/>
    <n v="1213.247163380646"/>
  </r>
  <r>
    <x v="212"/>
    <x v="1"/>
    <x v="2"/>
    <x v="3"/>
    <x v="0"/>
    <n v="1248.0016394149879"/>
  </r>
  <r>
    <x v="213"/>
    <x v="1"/>
    <x v="2"/>
    <x v="3"/>
    <x v="0"/>
    <n v="981.02407351481941"/>
  </r>
  <r>
    <x v="0"/>
    <x v="0"/>
    <x v="0"/>
    <x v="4"/>
    <x v="0"/>
    <n v="3283.8480432972519"/>
  </r>
  <r>
    <x v="1"/>
    <x v="0"/>
    <x v="0"/>
    <x v="4"/>
    <x v="0"/>
    <n v="3300.682534291599"/>
  </r>
  <r>
    <x v="2"/>
    <x v="0"/>
    <x v="0"/>
    <x v="4"/>
    <x v="0"/>
    <n v="3409.5455760550421"/>
  </r>
  <r>
    <x v="3"/>
    <x v="0"/>
    <x v="0"/>
    <x v="4"/>
    <x v="0"/>
    <n v="4318.6080897497704"/>
  </r>
  <r>
    <x v="4"/>
    <x v="0"/>
    <x v="0"/>
    <x v="4"/>
    <x v="0"/>
    <n v="4475.7300056970062"/>
  </r>
  <r>
    <x v="5"/>
    <x v="0"/>
    <x v="0"/>
    <x v="4"/>
    <x v="0"/>
    <n v="4676.6215982295453"/>
  </r>
  <r>
    <x v="6"/>
    <x v="0"/>
    <x v="0"/>
    <x v="4"/>
    <x v="0"/>
    <n v="5474.5764713615836"/>
  </r>
  <r>
    <x v="7"/>
    <x v="0"/>
    <x v="0"/>
    <x v="4"/>
    <x v="0"/>
    <n v="4685.5999934265301"/>
  </r>
  <r>
    <x v="8"/>
    <x v="0"/>
    <x v="0"/>
    <x v="4"/>
    <x v="0"/>
    <n v="4793.3407357903498"/>
  </r>
  <r>
    <x v="9"/>
    <x v="0"/>
    <x v="0"/>
    <x v="4"/>
    <x v="0"/>
    <n v="3976.306772864717"/>
  </r>
  <r>
    <x v="10"/>
    <x v="0"/>
    <x v="0"/>
    <x v="4"/>
    <x v="0"/>
    <n v="3322.0062228844381"/>
  </r>
  <r>
    <x v="11"/>
    <x v="0"/>
    <x v="0"/>
    <x v="4"/>
    <x v="0"/>
    <n v="2727.187541084184"/>
  </r>
  <r>
    <x v="12"/>
    <x v="0"/>
    <x v="0"/>
    <x v="4"/>
    <x v="0"/>
    <n v="3570.0343902011482"/>
  </r>
  <r>
    <x v="13"/>
    <x v="0"/>
    <x v="0"/>
    <x v="4"/>
    <x v="0"/>
    <n v="2728.309840483807"/>
  </r>
  <r>
    <x v="14"/>
    <x v="0"/>
    <x v="0"/>
    <x v="4"/>
    <x v="0"/>
    <n v="1804.657434593978"/>
  </r>
  <r>
    <x v="15"/>
    <x v="0"/>
    <x v="0"/>
    <x v="4"/>
    <x v="0"/>
    <n v="3150.2944147421008"/>
  </r>
  <r>
    <x v="16"/>
    <x v="0"/>
    <x v="0"/>
    <x v="4"/>
    <x v="0"/>
    <n v="2909.00004382313"/>
  </r>
  <r>
    <x v="17"/>
    <x v="0"/>
    <x v="0"/>
    <x v="4"/>
    <x v="0"/>
    <n v="2847.2735768438579"/>
  </r>
  <r>
    <x v="18"/>
    <x v="0"/>
    <x v="0"/>
    <x v="4"/>
    <x v="0"/>
    <n v="2648.6265831105661"/>
  </r>
  <r>
    <x v="19"/>
    <x v="0"/>
    <x v="0"/>
    <x v="4"/>
    <x v="0"/>
    <n v="3199.6755883255182"/>
  </r>
  <r>
    <x v="20"/>
    <x v="0"/>
    <x v="0"/>
    <x v="4"/>
    <x v="0"/>
    <n v="3027.96378018318"/>
  </r>
  <r>
    <x v="21"/>
    <x v="0"/>
    <x v="0"/>
    <x v="4"/>
    <x v="0"/>
    <n v="2609.346104123756"/>
  </r>
  <r>
    <x v="22"/>
    <x v="0"/>
    <x v="0"/>
    <x v="4"/>
    <x v="0"/>
    <n v="2686.7847626977518"/>
  </r>
  <r>
    <x v="23"/>
    <x v="0"/>
    <x v="0"/>
    <x v="4"/>
    <x v="0"/>
    <n v="2705.863852491344"/>
  </r>
  <r>
    <x v="24"/>
    <x v="0"/>
    <x v="0"/>
    <x v="4"/>
    <x v="0"/>
    <n v="2778.8133134668469"/>
  </r>
  <r>
    <x v="25"/>
    <x v="0"/>
    <x v="0"/>
    <x v="4"/>
    <x v="0"/>
    <n v="2706.9861518909679"/>
  </r>
  <r>
    <x v="26"/>
    <x v="0"/>
    <x v="0"/>
    <x v="4"/>
    <x v="0"/>
    <n v="2956.136618607301"/>
  </r>
  <r>
    <x v="27"/>
    <x v="0"/>
    <x v="0"/>
    <x v="4"/>
    <x v="0"/>
    <n v="3179.4741991323021"/>
  </r>
  <r>
    <x v="28"/>
    <x v="0"/>
    <x v="0"/>
    <x v="4"/>
    <x v="0"/>
    <n v="2848.3958762434809"/>
  </r>
  <r>
    <x v="29"/>
    <x v="0"/>
    <x v="0"/>
    <x v="4"/>
    <x v="0"/>
    <n v="2779.9356128664708"/>
  </r>
  <r>
    <x v="30"/>
    <x v="0"/>
    <x v="0"/>
    <x v="4"/>
    <x v="0"/>
    <n v="2857.3742714404661"/>
  </r>
  <r>
    <x v="31"/>
    <x v="0"/>
    <x v="0"/>
    <x v="4"/>
    <x v="0"/>
    <n v="2384.6266850749571"/>
  </r>
  <r>
    <x v="32"/>
    <x v="0"/>
    <x v="0"/>
    <x v="4"/>
    <x v="0"/>
    <n v="2474.0874610886071"/>
  </r>
  <r>
    <x v="33"/>
    <x v="0"/>
    <x v="0"/>
    <x v="4"/>
    <x v="0"/>
    <n v="2717.6195735702099"/>
  </r>
  <r>
    <x v="34"/>
    <x v="0"/>
    <x v="0"/>
    <x v="4"/>
    <x v="0"/>
    <n v="2693.7633666332358"/>
  </r>
  <r>
    <x v="35"/>
    <x v="0"/>
    <x v="0"/>
    <x v="4"/>
    <x v="0"/>
    <n v="2336.9142712010112"/>
  </r>
  <r>
    <x v="36"/>
    <x v="0"/>
    <x v="0"/>
    <x v="4"/>
    <x v="0"/>
    <n v="2558.5781939903882"/>
  </r>
  <r>
    <x v="37"/>
    <x v="0"/>
    <x v="0"/>
    <x v="4"/>
    <x v="0"/>
    <n v="2340.890305690506"/>
  </r>
  <r>
    <x v="38"/>
    <x v="0"/>
    <x v="0"/>
    <x v="4"/>
    <x v="0"/>
    <n v="2463.153366242494"/>
  </r>
  <r>
    <x v="39"/>
    <x v="0"/>
    <x v="0"/>
    <x v="4"/>
    <x v="0"/>
    <n v="2328.9622022220201"/>
  </r>
  <r>
    <x v="40"/>
    <x v="0"/>
    <x v="0"/>
    <x v="4"/>
    <x v="0"/>
    <n v="2557.584185368014"/>
  </r>
  <r>
    <x v="41"/>
    <x v="0"/>
    <x v="0"/>
    <x v="4"/>
    <x v="0"/>
    <n v="2533.7279784310399"/>
  </r>
  <r>
    <x v="42"/>
    <x v="0"/>
    <x v="0"/>
    <x v="4"/>
    <x v="0"/>
    <n v="2276.2797452362029"/>
  </r>
  <r>
    <x v="43"/>
    <x v="0"/>
    <x v="0"/>
    <x v="4"/>
    <x v="0"/>
    <n v="2247.4534951873611"/>
  </r>
  <r>
    <x v="44"/>
    <x v="0"/>
    <x v="0"/>
    <x v="4"/>
    <x v="0"/>
    <n v="2352.8184091589928"/>
  </r>
  <r>
    <x v="45"/>
    <x v="0"/>
    <x v="0"/>
    <x v="4"/>
    <x v="0"/>
    <n v="2406.4948747671829"/>
  </r>
  <r>
    <x v="46"/>
    <x v="0"/>
    <x v="0"/>
    <x v="4"/>
    <x v="0"/>
    <n v="2480.0515128228499"/>
  </r>
  <r>
    <x v="47"/>
    <x v="0"/>
    <x v="0"/>
    <x v="4"/>
    <x v="0"/>
    <n v="2727.559659793948"/>
  </r>
  <r>
    <x v="48"/>
    <x v="0"/>
    <x v="0"/>
    <x v="4"/>
    <x v="0"/>
    <n v="2620.2067285775688"/>
  </r>
  <r>
    <x v="49"/>
    <x v="0"/>
    <x v="0"/>
    <x v="4"/>
    <x v="0"/>
    <n v="2463.153366242494"/>
  </r>
  <r>
    <x v="50"/>
    <x v="0"/>
    <x v="0"/>
    <x v="4"/>
    <x v="0"/>
    <n v="2556.5901767456398"/>
  </r>
  <r>
    <x v="51"/>
    <x v="0"/>
    <x v="0"/>
    <x v="4"/>
    <x v="0"/>
    <n v="2470.1114265991118"/>
  </r>
  <r>
    <x v="52"/>
    <x v="0"/>
    <x v="0"/>
    <x v="4"/>
    <x v="0"/>
    <n v="2825.9665134089641"/>
  </r>
  <r>
    <x v="53"/>
    <x v="0"/>
    <x v="0"/>
    <x v="4"/>
    <x v="0"/>
    <n v="2894.5531083527621"/>
  </r>
  <r>
    <x v="54"/>
    <x v="0"/>
    <x v="0"/>
    <x v="4"/>
    <x v="0"/>
    <n v="2922.3853497792311"/>
  </r>
  <r>
    <x v="55"/>
    <x v="0"/>
    <x v="0"/>
    <x v="4"/>
    <x v="0"/>
    <n v="2988.9839274782812"/>
  </r>
  <r>
    <x v="56"/>
    <x v="0"/>
    <x v="0"/>
    <x v="4"/>
    <x v="0"/>
    <n v="2521.799874962554"/>
  </r>
  <r>
    <x v="57"/>
    <x v="1"/>
    <x v="1"/>
    <x v="4"/>
    <x v="0"/>
    <n v="2600.3265561300909"/>
  </r>
  <r>
    <x v="58"/>
    <x v="1"/>
    <x v="1"/>
    <x v="4"/>
    <x v="0"/>
    <n v="2484.0275473123461"/>
  </r>
  <r>
    <x v="59"/>
    <x v="1"/>
    <x v="1"/>
    <x v="4"/>
    <x v="0"/>
    <n v="2504.9017283821981"/>
  </r>
  <r>
    <x v="60"/>
    <x v="1"/>
    <x v="1"/>
    <x v="4"/>
    <x v="0"/>
    <n v="2583.4284095497351"/>
  </r>
  <r>
    <x v="61"/>
    <x v="1"/>
    <x v="1"/>
    <x v="4"/>
    <x v="0"/>
    <n v="2453.4282861197239"/>
  </r>
  <r>
    <x v="62"/>
    <x v="1"/>
    <x v="1"/>
    <x v="4"/>
    <x v="0"/>
    <n v="2513.6947495664049"/>
  </r>
  <r>
    <x v="63"/>
    <x v="1"/>
    <x v="1"/>
    <x v="4"/>
    <x v="0"/>
    <n v="2476.7572397119879"/>
  </r>
  <r>
    <x v="64"/>
    <x v="1"/>
    <x v="1"/>
    <x v="4"/>
    <x v="0"/>
    <n v="2421.3509749303621"/>
  </r>
  <r>
    <x v="65"/>
    <x v="1"/>
    <x v="1"/>
    <x v="4"/>
    <x v="0"/>
    <n v="2382.469385609922"/>
  </r>
  <r>
    <x v="66"/>
    <x v="1"/>
    <x v="1"/>
    <x v="4"/>
    <x v="0"/>
    <n v="2490.3657959741422"/>
  </r>
  <r>
    <x v="67"/>
    <x v="1"/>
    <x v="1"/>
    <x v="4"/>
    <x v="0"/>
    <n v="2349.4200346875491"/>
  </r>
  <r>
    <x v="68"/>
    <x v="1"/>
    <x v="1"/>
    <x v="4"/>
    <x v="0"/>
    <n v="2356.224312818626"/>
  </r>
  <r>
    <x v="69"/>
    <x v="1"/>
    <x v="1"/>
    <x v="4"/>
    <x v="0"/>
    <n v="2471.8970410469328"/>
  </r>
  <r>
    <x v="70"/>
    <x v="1"/>
    <x v="1"/>
    <x v="4"/>
    <x v="0"/>
    <n v="2438.8476901245599"/>
  </r>
  <r>
    <x v="71"/>
    <x v="1"/>
    <x v="1"/>
    <x v="4"/>
    <x v="0"/>
    <n v="2364.000630682714"/>
  </r>
  <r>
    <x v="72"/>
    <x v="1"/>
    <x v="1"/>
    <x v="4"/>
    <x v="0"/>
    <n v="2262.9084984495721"/>
  </r>
  <r>
    <x v="73"/>
    <x v="1"/>
    <x v="1"/>
    <x v="4"/>
    <x v="0"/>
    <n v="2350.3920744205602"/>
  </r>
  <r>
    <x v="74"/>
    <x v="1"/>
    <x v="1"/>
    <x v="4"/>
    <x v="0"/>
    <n v="2305.6782467020548"/>
  </r>
  <r>
    <x v="75"/>
    <x v="1"/>
    <x v="1"/>
    <x v="4"/>
    <x v="0"/>
    <n v="2490.3657959741422"/>
  </r>
  <r>
    <x v="76"/>
    <x v="1"/>
    <x v="1"/>
    <x v="4"/>
    <x v="0"/>
    <n v="2557.4365375519001"/>
  </r>
  <r>
    <x v="77"/>
    <x v="1"/>
    <x v="1"/>
    <x v="4"/>
    <x v="0"/>
    <n v="2200.697955536868"/>
  </r>
  <r>
    <x v="78"/>
    <x v="1"/>
    <x v="1"/>
    <x v="4"/>
    <x v="0"/>
    <n v="2187.0893992747151"/>
  </r>
  <r>
    <x v="79"/>
    <x v="1"/>
    <x v="1"/>
    <x v="4"/>
    <x v="0"/>
    <n v="2326.091081095286"/>
  </r>
  <r>
    <x v="80"/>
    <x v="1"/>
    <x v="1"/>
    <x v="4"/>
    <x v="0"/>
    <n v="2402.8822200031532"/>
  </r>
  <r>
    <x v="81"/>
    <x v="1"/>
    <x v="1"/>
    <x v="4"/>
    <x v="0"/>
    <n v="2270.6848163136592"/>
  </r>
  <r>
    <x v="82"/>
    <x v="1"/>
    <x v="1"/>
    <x v="4"/>
    <x v="0"/>
    <n v="2334.8394386923842"/>
  </r>
  <r>
    <x v="83"/>
    <x v="1"/>
    <x v="1"/>
    <x v="4"/>
    <x v="0"/>
    <n v="2512.7227098333951"/>
  </r>
  <r>
    <x v="84"/>
    <x v="1"/>
    <x v="1"/>
    <x v="4"/>
    <x v="0"/>
    <n v="2237.6354653912858"/>
  </r>
  <r>
    <x v="85"/>
    <x v="1"/>
    <x v="1"/>
    <x v="4"/>
    <x v="0"/>
    <n v="2019.898565196826"/>
  </r>
  <r>
    <x v="86"/>
    <x v="1"/>
    <x v="1"/>
    <x v="4"/>
    <x v="0"/>
    <n v="2060.7242339832869"/>
  </r>
  <r>
    <x v="87"/>
    <x v="1"/>
    <x v="1"/>
    <x v="4"/>
    <x v="0"/>
    <n v="2186.117359541704"/>
  </r>
  <r>
    <x v="88"/>
    <x v="1"/>
    <x v="1"/>
    <x v="4"/>
    <x v="0"/>
    <n v="2562.2967362169552"/>
  </r>
  <r>
    <x v="89"/>
    <x v="1"/>
    <x v="1"/>
    <x v="4"/>
    <x v="0"/>
    <n v="2675.0533452462291"/>
  </r>
  <r>
    <x v="90"/>
    <x v="1"/>
    <x v="1"/>
    <x v="4"/>
    <x v="0"/>
    <n v="2857.7968150522938"/>
  </r>
  <r>
    <x v="91"/>
    <x v="1"/>
    <x v="1"/>
    <x v="4"/>
    <x v="0"/>
    <n v="2460.2325642508008"/>
  </r>
  <r>
    <x v="92"/>
    <x v="1"/>
    <x v="1"/>
    <x v="4"/>
    <x v="0"/>
    <n v="2447.024910853298"/>
  </r>
  <r>
    <x v="93"/>
    <x v="1"/>
    <x v="1"/>
    <x v="4"/>
    <x v="0"/>
    <n v="2457.3108499489399"/>
  </r>
  <r>
    <x v="94"/>
    <x v="1"/>
    <x v="1"/>
    <x v="4"/>
    <x v="0"/>
    <n v="2185.762057823983"/>
  </r>
  <r>
    <x v="95"/>
    <x v="1"/>
    <x v="1"/>
    <x v="4"/>
    <x v="0"/>
    <n v="2263.935194950865"/>
  </r>
  <r>
    <x v="96"/>
    <x v="1"/>
    <x v="1"/>
    <x v="4"/>
    <x v="0"/>
    <n v="2372.9661493646731"/>
  </r>
  <r>
    <x v="97"/>
    <x v="1"/>
    <x v="1"/>
    <x v="4"/>
    <x v="0"/>
    <n v="2368.851773726416"/>
  </r>
  <r>
    <x v="98"/>
    <x v="1"/>
    <x v="1"/>
    <x v="4"/>
    <x v="0"/>
    <n v="2295.8216061473559"/>
  </r>
  <r>
    <x v="99"/>
    <x v="1"/>
    <x v="1"/>
    <x v="4"/>
    <x v="0"/>
    <n v="2037.644534846735"/>
  </r>
  <r>
    <x v="100"/>
    <x v="1"/>
    <x v="1"/>
    <x v="4"/>
    <x v="0"/>
    <n v="1907.013108332078"/>
  </r>
  <r>
    <x v="101"/>
    <x v="1"/>
    <x v="1"/>
    <x v="4"/>
    <x v="0"/>
    <n v="1930.670768252055"/>
  </r>
  <r>
    <x v="102"/>
    <x v="1"/>
    <x v="1"/>
    <x v="4"/>
    <x v="0"/>
    <n v="2013.986874926758"/>
  </r>
  <r>
    <x v="103"/>
    <x v="1"/>
    <x v="1"/>
    <x v="4"/>
    <x v="0"/>
    <n v="2089.0742303249458"/>
  </r>
  <r>
    <x v="104"/>
    <x v="1"/>
    <x v="1"/>
    <x v="4"/>
    <x v="0"/>
    <n v="2196.0479969196258"/>
  </r>
  <r>
    <x v="105"/>
    <x v="1"/>
    <x v="1"/>
    <x v="4"/>
    <x v="0"/>
    <n v="1838.0973163912749"/>
  </r>
  <r>
    <x v="106"/>
    <x v="1"/>
    <x v="1"/>
    <x v="4"/>
    <x v="0"/>
    <n v="2160.0472100848779"/>
  </r>
  <r>
    <x v="107"/>
    <x v="1"/>
    <x v="1"/>
    <x v="4"/>
    <x v="0"/>
    <n v="2037.644534846735"/>
  </r>
  <r>
    <x v="108"/>
    <x v="1"/>
    <x v="1"/>
    <x v="4"/>
    <x v="0"/>
    <n v="1781.5246513652421"/>
  </r>
  <r>
    <x v="109"/>
    <x v="1"/>
    <x v="1"/>
    <x v="4"/>
    <x v="0"/>
    <n v="1928.6135804329269"/>
  </r>
  <r>
    <x v="110"/>
    <x v="1"/>
    <x v="1"/>
    <x v="4"/>
    <x v="0"/>
    <n v="2022.2156262032711"/>
  </r>
  <r>
    <x v="111"/>
    <x v="1"/>
    <x v="1"/>
    <x v="4"/>
    <x v="0"/>
    <n v="2204.27674819614"/>
  </r>
  <r>
    <x v="112"/>
    <x v="1"/>
    <x v="1"/>
    <x v="4"/>
    <x v="0"/>
    <n v="1982.100463730266"/>
  </r>
  <r>
    <x v="113"/>
    <x v="1"/>
    <x v="1"/>
    <x v="4"/>
    <x v="0"/>
    <n v="1866.8979458590729"/>
  </r>
  <r>
    <x v="114"/>
    <x v="1"/>
    <x v="2"/>
    <x v="4"/>
    <x v="0"/>
    <n v="1900.841544874693"/>
  </r>
  <r>
    <x v="115"/>
    <x v="1"/>
    <x v="2"/>
    <x v="4"/>
    <x v="0"/>
    <n v="1893.641387507743"/>
  </r>
  <r>
    <x v="116"/>
    <x v="1"/>
    <x v="2"/>
    <x v="4"/>
    <x v="0"/>
    <n v="1957.4142099007249"/>
  </r>
  <r>
    <x v="117"/>
    <x v="1"/>
    <x v="2"/>
    <x v="4"/>
    <x v="0"/>
    <n v="2066.445164314533"/>
  </r>
  <r>
    <x v="118"/>
    <x v="1"/>
    <x v="2"/>
    <x v="4"/>
    <x v="0"/>
    <n v="2079.8168851388682"/>
  </r>
  <r>
    <x v="119"/>
    <x v="1"/>
    <x v="2"/>
    <x v="4"/>
    <x v="0"/>
    <n v="1729.0663619774671"/>
  </r>
  <r>
    <x v="120"/>
    <x v="1"/>
    <x v="2"/>
    <x v="4"/>
    <x v="0"/>
    <n v="1680.722448227948"/>
  </r>
  <r>
    <x v="121"/>
    <x v="1"/>
    <x v="2"/>
    <x v="4"/>
    <x v="0"/>
    <n v="1745.5238645304939"/>
  </r>
  <r>
    <x v="122"/>
    <x v="1"/>
    <x v="2"/>
    <x v="4"/>
    <x v="0"/>
    <n v="1708.376527979206"/>
  </r>
  <r>
    <x v="123"/>
    <x v="1"/>
    <x v="2"/>
    <x v="4"/>
    <x v="0"/>
    <n v="1681.182359256399"/>
  </r>
  <r>
    <x v="124"/>
    <x v="1"/>
    <x v="2"/>
    <x v="4"/>
    <x v="0"/>
    <n v="1898.7357090388559"/>
  </r>
  <r>
    <x v="125"/>
    <x v="1"/>
    <x v="2"/>
    <x v="4"/>
    <x v="0"/>
    <n v="1874.455201250636"/>
  </r>
  <r>
    <x v="126"/>
    <x v="1"/>
    <x v="2"/>
    <x v="4"/>
    <x v="0"/>
    <n v="1709.3477482907349"/>
  </r>
  <r>
    <x v="127"/>
    <x v="1"/>
    <x v="2"/>
    <x v="4"/>
    <x v="0"/>
    <n v="1497.6217203774511"/>
  </r>
  <r>
    <x v="128"/>
    <x v="1"/>
    <x v="2"/>
    <x v="4"/>
    <x v="0"/>
    <n v="1448.089484489481"/>
  </r>
  <r>
    <x v="129"/>
    <x v="1"/>
    <x v="2"/>
    <x v="4"/>
    <x v="0"/>
    <n v="1577.2617859228151"/>
  </r>
  <r>
    <x v="130"/>
    <x v="1"/>
    <x v="2"/>
    <x v="4"/>
    <x v="0"/>
    <n v="1516.074906296499"/>
  </r>
  <r>
    <x v="131"/>
    <x v="1"/>
    <x v="2"/>
    <x v="4"/>
    <x v="0"/>
    <n v="1798.7000169513869"/>
  </r>
  <r>
    <x v="132"/>
    <x v="1"/>
    <x v="2"/>
    <x v="4"/>
    <x v="0"/>
    <n v="1914.275234023318"/>
  </r>
  <r>
    <x v="133"/>
    <x v="1"/>
    <x v="2"/>
    <x v="4"/>
    <x v="0"/>
    <n v="1647.1896483528899"/>
  </r>
  <r>
    <x v="134"/>
    <x v="1"/>
    <x v="2"/>
    <x v="4"/>
    <x v="0"/>
    <n v="1673.4125967641689"/>
  </r>
  <r>
    <x v="135"/>
    <x v="1"/>
    <x v="2"/>
    <x v="4"/>
    <x v="0"/>
    <n v="1638.448665549131"/>
  </r>
  <r>
    <x v="136"/>
    <x v="1"/>
    <x v="2"/>
    <x v="4"/>
    <x v="0"/>
    <n v="1614.1681577609099"/>
  </r>
  <r>
    <x v="137"/>
    <x v="1"/>
    <x v="2"/>
    <x v="4"/>
    <x v="0"/>
    <n v="1480.1397547699321"/>
  </r>
  <r>
    <x v="138"/>
    <x v="1"/>
    <x v="2"/>
    <x v="4"/>
    <x v="0"/>
    <n v="1811.3258810012619"/>
  </r>
  <r>
    <x v="139"/>
    <x v="1"/>
    <x v="2"/>
    <x v="4"/>
    <x v="0"/>
    <n v="1907.476691842616"/>
  </r>
  <r>
    <x v="140"/>
    <x v="1"/>
    <x v="2"/>
    <x v="4"/>
    <x v="0"/>
    <n v="1749.1677810634169"/>
  </r>
  <r>
    <x v="141"/>
    <x v="1"/>
    <x v="2"/>
    <x v="4"/>
    <x v="0"/>
    <n v="1645.247207729833"/>
  </r>
  <r>
    <x v="142"/>
    <x v="1"/>
    <x v="2"/>
    <x v="4"/>
    <x v="0"/>
    <n v="1643.304767106775"/>
  </r>
  <r>
    <x v="143"/>
    <x v="1"/>
    <x v="2"/>
    <x v="4"/>
    <x v="0"/>
    <n v="1499.5641610005091"/>
  </r>
  <r>
    <x v="144"/>
    <x v="1"/>
    <x v="2"/>
    <x v="4"/>
    <x v="0"/>
    <n v="1540.3554140847191"/>
  </r>
  <r>
    <x v="145"/>
    <x v="1"/>
    <x v="2"/>
    <x v="4"/>
    <x v="0"/>
    <n v="1643.304767106775"/>
  </r>
  <r>
    <x v="146"/>
    <x v="1"/>
    <x v="2"/>
    <x v="4"/>
    <x v="0"/>
    <n v="1646.218428041361"/>
  </r>
  <r>
    <x v="147"/>
    <x v="1"/>
    <x v="2"/>
    <x v="4"/>
    <x v="0"/>
    <n v="1584.060328103516"/>
  </r>
  <r>
    <x v="148"/>
    <x v="1"/>
    <x v="2"/>
    <x v="4"/>
    <x v="0"/>
    <n v="1490.823178196749"/>
  </r>
  <r>
    <x v="149"/>
    <x v="1"/>
    <x v="2"/>
    <x v="4"/>
    <x v="0"/>
    <n v="1568.520803119055"/>
  </r>
  <r>
    <x v="150"/>
    <x v="1"/>
    <x v="2"/>
    <x v="4"/>
    <x v="0"/>
    <n v="1658.844292091236"/>
  </r>
  <r>
    <x v="151"/>
    <x v="1"/>
    <x v="2"/>
    <x v="4"/>
    <x v="0"/>
    <n v="1722.944832652139"/>
  </r>
  <r>
    <x v="152"/>
    <x v="1"/>
    <x v="2"/>
    <x v="4"/>
    <x v="0"/>
    <n v="1776.3619497862239"/>
  </r>
  <r>
    <x v="153"/>
    <x v="1"/>
    <x v="2"/>
    <x v="4"/>
    <x v="0"/>
    <n v="1846.624125912449"/>
  </r>
  <r>
    <x v="154"/>
    <x v="1"/>
    <x v="2"/>
    <x v="4"/>
    <x v="0"/>
    <n v="1499.816655340976"/>
  </r>
  <r>
    <x v="155"/>
    <x v="1"/>
    <x v="2"/>
    <x v="4"/>
    <x v="0"/>
    <n v="1665.6810977882019"/>
  </r>
  <r>
    <x v="156"/>
    <x v="1"/>
    <x v="2"/>
    <x v="4"/>
    <x v="0"/>
    <n v="1456.5913764001839"/>
  </r>
  <r>
    <x v="157"/>
    <x v="1"/>
    <x v="2"/>
    <x v="4"/>
    <x v="0"/>
    <n v="1454.580898309915"/>
  </r>
  <r>
    <x v="158"/>
    <x v="1"/>
    <x v="2"/>
    <x v="4"/>
    <x v="0"/>
    <n v="1505.8480896117851"/>
  </r>
  <r>
    <x v="159"/>
    <x v="1"/>
    <x v="2"/>
    <x v="4"/>
    <x v="0"/>
    <n v="1574.2043446809439"/>
  </r>
  <r>
    <x v="160"/>
    <x v="1"/>
    <x v="2"/>
    <x v="4"/>
    <x v="0"/>
    <n v="1626.4767750279491"/>
  </r>
  <r>
    <x v="161"/>
    <x v="1"/>
    <x v="2"/>
    <x v="4"/>
    <x v="0"/>
    <n v="1349.0307985707709"/>
  </r>
  <r>
    <x v="162"/>
    <x v="1"/>
    <x v="2"/>
    <x v="4"/>
    <x v="0"/>
    <n v="1320.8841053069989"/>
  </r>
  <r>
    <x v="163"/>
    <x v="1"/>
    <x v="2"/>
    <x v="4"/>
    <x v="0"/>
    <n v="1365.1146232929259"/>
  </r>
  <r>
    <x v="164"/>
    <x v="1"/>
    <x v="2"/>
    <x v="4"/>
    <x v="0"/>
    <n v="1326.915539577808"/>
  </r>
  <r>
    <x v="165"/>
    <x v="1"/>
    <x v="2"/>
    <x v="4"/>
    <x v="0"/>
    <n v="1331.941734803481"/>
  </r>
  <r>
    <x v="166"/>
    <x v="1"/>
    <x v="2"/>
    <x v="4"/>
    <x v="0"/>
    <n v="1474.6856792126091"/>
  </r>
  <r>
    <x v="167"/>
    <x v="1"/>
    <x v="2"/>
    <x v="4"/>
    <x v="0"/>
    <n v="1659.6496635173939"/>
  </r>
  <r>
    <x v="168"/>
    <x v="1"/>
    <x v="2"/>
    <x v="4"/>
    <x v="0"/>
    <n v="1261.575001644052"/>
  </r>
  <r>
    <x v="169"/>
    <x v="1"/>
    <x v="2"/>
    <x v="4"/>
    <x v="0"/>
    <n v="1311.836953900787"/>
  </r>
  <r>
    <x v="170"/>
    <x v="1"/>
    <x v="2"/>
    <x v="4"/>
    <x v="0"/>
    <n v="1591.293408448234"/>
  </r>
  <r>
    <x v="171"/>
    <x v="1"/>
    <x v="2"/>
    <x v="4"/>
    <x v="0"/>
    <n v="1629.4924921633531"/>
  </r>
  <r>
    <x v="172"/>
    <x v="1"/>
    <x v="2"/>
    <x v="4"/>
    <x v="0"/>
    <n v="1753.136894714921"/>
  </r>
  <r>
    <x v="173"/>
    <x v="1"/>
    <x v="2"/>
    <x v="4"/>
    <x v="0"/>
    <n v="1825.5141059646201"/>
  </r>
  <r>
    <x v="174"/>
    <x v="1"/>
    <x v="2"/>
    <x v="4"/>
    <x v="0"/>
    <n v="1793.3464565203089"/>
  </r>
  <r>
    <x v="175"/>
    <x v="1"/>
    <x v="2"/>
    <x v="4"/>
    <x v="0"/>
    <n v="1439.502312632894"/>
  </r>
  <r>
    <x v="176"/>
    <x v="1"/>
    <x v="2"/>
    <x v="4"/>
    <x v="0"/>
    <n v="1516.9057191082661"/>
  </r>
  <r>
    <x v="177"/>
    <x v="1"/>
    <x v="2"/>
    <x v="4"/>
    <x v="0"/>
    <n v="1364.109384247791"/>
  </r>
  <r>
    <x v="178"/>
    <x v="1"/>
    <x v="2"/>
    <x v="4"/>
    <x v="0"/>
    <n v="1242.4754597864919"/>
  </r>
  <r>
    <x v="179"/>
    <x v="1"/>
    <x v="2"/>
    <x v="4"/>
    <x v="0"/>
    <n v="1290.726933952958"/>
  </r>
  <r>
    <x v="180"/>
    <x v="1"/>
    <x v="2"/>
    <x v="4"/>
    <x v="0"/>
    <n v="1479.7118744382819"/>
  </r>
  <r>
    <x v="181"/>
    <x v="1"/>
    <x v="2"/>
    <x v="4"/>
    <x v="0"/>
    <n v="1474.6856792126091"/>
  </r>
  <r>
    <x v="182"/>
    <x v="1"/>
    <x v="2"/>
    <x v="4"/>
    <x v="0"/>
    <n v="1229.4073521997409"/>
  </r>
  <r>
    <x v="183"/>
    <x v="1"/>
    <x v="2"/>
    <x v="4"/>
    <x v="0"/>
    <n v="1196.234463710296"/>
  </r>
  <r>
    <x v="184"/>
    <x v="1"/>
    <x v="2"/>
    <x v="4"/>
    <x v="0"/>
    <n v="1141.628188563624"/>
  </r>
  <r>
    <x v="185"/>
    <x v="1"/>
    <x v="2"/>
    <x v="4"/>
    <x v="0"/>
    <n v="1062.6720440031011"/>
  </r>
  <r>
    <x v="186"/>
    <x v="1"/>
    <x v="2"/>
    <x v="4"/>
    <x v="0"/>
    <n v="1043.2565986193661"/>
  </r>
  <r>
    <x v="187"/>
    <x v="1"/>
    <x v="2"/>
    <x v="4"/>
    <x v="0"/>
    <n v="1153.2774557938651"/>
  </r>
  <r>
    <x v="188"/>
    <x v="1"/>
    <x v="2"/>
    <x v="4"/>
    <x v="0"/>
    <n v="1333.19391634981"/>
  </r>
  <r>
    <x v="189"/>
    <x v="1"/>
    <x v="2"/>
    <x v="4"/>
    <x v="0"/>
    <n v="1170.1041751264349"/>
  </r>
  <r>
    <x v="190"/>
    <x v="1"/>
    <x v="2"/>
    <x v="4"/>
    <x v="0"/>
    <n v="1014.780612056554"/>
  </r>
  <r>
    <x v="191"/>
    <x v="1"/>
    <x v="2"/>
    <x v="4"/>
    <x v="0"/>
    <n v="1060.0833179519359"/>
  </r>
  <r>
    <x v="192"/>
    <x v="1"/>
    <x v="2"/>
    <x v="4"/>
    <x v="0"/>
    <n v="1145.511277640371"/>
  </r>
  <r>
    <x v="193"/>
    <x v="1"/>
    <x v="2"/>
    <x v="4"/>
    <x v="0"/>
    <n v="1119.6240171287241"/>
  </r>
  <r>
    <x v="194"/>
    <x v="1"/>
    <x v="2"/>
    <x v="4"/>
    <x v="0"/>
    <n v="1514.404739931337"/>
  </r>
  <r>
    <x v="195"/>
    <x v="1"/>
    <x v="2"/>
    <x v="4"/>
    <x v="0"/>
    <n v="1764.2168038687289"/>
  </r>
  <r>
    <x v="196"/>
    <x v="1"/>
    <x v="2"/>
    <x v="4"/>
    <x v="0"/>
    <n v="999.24825574956628"/>
  </r>
  <r>
    <x v="197"/>
    <x v="1"/>
    <x v="2"/>
    <x v="4"/>
    <x v="0"/>
    <n v="833.56978847502683"/>
  </r>
  <r>
    <x v="198"/>
    <x v="1"/>
    <x v="2"/>
    <x v="4"/>
    <x v="0"/>
    <n v="1199.874524714829"/>
  </r>
  <r>
    <x v="199"/>
    <x v="1"/>
    <x v="2"/>
    <x v="4"/>
    <x v="0"/>
    <n v="1031.607331389125"/>
  </r>
  <r>
    <x v="200"/>
    <x v="1"/>
    <x v="2"/>
    <x v="4"/>
    <x v="0"/>
    <n v="986.30462549374283"/>
  </r>
  <r>
    <x v="201"/>
    <x v="1"/>
    <x v="2"/>
    <x v="4"/>
    <x v="0"/>
    <n v="1374.613533168445"/>
  </r>
  <r>
    <x v="202"/>
    <x v="1"/>
    <x v="2"/>
    <x v="4"/>
    <x v="0"/>
    <n v="1375.907896194027"/>
  </r>
  <r>
    <x v="203"/>
    <x v="1"/>
    <x v="2"/>
    <x v="4"/>
    <x v="0"/>
    <n v="1163.632359998523"/>
  </r>
  <r>
    <x v="204"/>
    <x v="1"/>
    <x v="2"/>
    <x v="4"/>
    <x v="0"/>
    <n v="1225.7617852264759"/>
  </r>
  <r>
    <x v="205"/>
    <x v="1"/>
    <x v="2"/>
    <x v="4"/>
    <x v="0"/>
    <n v="1079.4987633356709"/>
  </r>
  <r>
    <x v="206"/>
    <x v="1"/>
    <x v="2"/>
    <x v="4"/>
    <x v="0"/>
    <n v="1198.580161689247"/>
  </r>
  <r>
    <x v="207"/>
    <x v="1"/>
    <x v="2"/>
    <x v="4"/>
    <x v="0"/>
    <n v="950.06246077743731"/>
  </r>
  <r>
    <x v="208"/>
    <x v="1"/>
    <x v="2"/>
    <x v="4"/>
    <x v="0"/>
    <n v="1361.669902912621"/>
  </r>
  <r>
    <x v="209"/>
    <x v="1"/>
    <x v="2"/>
    <x v="4"/>
    <x v="0"/>
    <n v="1313.778470966075"/>
  </r>
  <r>
    <x v="210"/>
    <x v="1"/>
    <x v="2"/>
    <x v="4"/>
    <x v="0"/>
    <n v="1163.632359998523"/>
  </r>
  <r>
    <x v="211"/>
    <x v="1"/>
    <x v="2"/>
    <x v="4"/>
    <x v="0"/>
    <n v="1155.8661818450289"/>
  </r>
  <r>
    <x v="212"/>
    <x v="1"/>
    <x v="2"/>
    <x v="4"/>
    <x v="0"/>
    <n v="1124.801469231053"/>
  </r>
  <r>
    <x v="213"/>
    <x v="1"/>
    <x v="2"/>
    <x v="4"/>
    <x v="0"/>
    <n v="1001.836981800731"/>
  </r>
  <r>
    <x v="0"/>
    <x v="0"/>
    <x v="0"/>
    <x v="5"/>
    <x v="0"/>
    <n v="14392.71489287746"/>
  </r>
  <r>
    <x v="1"/>
    <x v="0"/>
    <x v="0"/>
    <x v="5"/>
    <x v="0"/>
    <n v="13254.805783774669"/>
  </r>
  <r>
    <x v="2"/>
    <x v="0"/>
    <x v="0"/>
    <x v="5"/>
    <x v="0"/>
    <n v="14929.85693470124"/>
  </r>
  <r>
    <x v="3"/>
    <x v="0"/>
    <x v="0"/>
    <x v="5"/>
    <x v="0"/>
    <n v="19154.803336563509"/>
  </r>
  <r>
    <x v="4"/>
    <x v="0"/>
    <x v="0"/>
    <x v="5"/>
    <x v="0"/>
    <n v="19701.73384384195"/>
  </r>
  <r>
    <x v="5"/>
    <x v="0"/>
    <x v="0"/>
    <x v="5"/>
    <x v="0"/>
    <n v="24819.87771844081"/>
  </r>
  <r>
    <x v="6"/>
    <x v="0"/>
    <x v="0"/>
    <x v="5"/>
    <x v="0"/>
    <n v="28639.82636211703"/>
  </r>
  <r>
    <x v="7"/>
    <x v="0"/>
    <x v="0"/>
    <x v="5"/>
    <x v="0"/>
    <n v="20262.123491120521"/>
  </r>
  <r>
    <x v="8"/>
    <x v="0"/>
    <x v="0"/>
    <x v="5"/>
    <x v="0"/>
    <n v="20569.236594760088"/>
  </r>
  <r>
    <x v="9"/>
    <x v="0"/>
    <x v="0"/>
    <x v="5"/>
    <x v="0"/>
    <n v="22772.86488023763"/>
  </r>
  <r>
    <x v="10"/>
    <x v="0"/>
    <x v="0"/>
    <x v="5"/>
    <x v="0"/>
    <n v="25254.240872990791"/>
  </r>
  <r>
    <x v="11"/>
    <x v="0"/>
    <x v="0"/>
    <x v="5"/>
    <x v="0"/>
    <n v="29364.172805760951"/>
  </r>
  <r>
    <x v="12"/>
    <x v="0"/>
    <x v="0"/>
    <x v="5"/>
    <x v="0"/>
    <n v="30678.274293047391"/>
  </r>
  <r>
    <x v="13"/>
    <x v="0"/>
    <x v="0"/>
    <x v="5"/>
    <x v="0"/>
    <n v="30006.540851222198"/>
  </r>
  <r>
    <x v="14"/>
    <x v="0"/>
    <x v="0"/>
    <x v="5"/>
    <x v="0"/>
    <n v="23275.747292970151"/>
  </r>
  <r>
    <x v="15"/>
    <x v="0"/>
    <x v="0"/>
    <x v="5"/>
    <x v="0"/>
    <n v="21017.058889310221"/>
  </r>
  <r>
    <x v="16"/>
    <x v="0"/>
    <x v="0"/>
    <x v="5"/>
    <x v="0"/>
    <n v="21267.888316585559"/>
  </r>
  <r>
    <x v="17"/>
    <x v="0"/>
    <x v="0"/>
    <x v="5"/>
    <x v="0"/>
    <n v="22791.218252965089"/>
  </r>
  <r>
    <x v="18"/>
    <x v="0"/>
    <x v="0"/>
    <x v="5"/>
    <x v="0"/>
    <n v="25379.04380753755"/>
  </r>
  <r>
    <x v="19"/>
    <x v="0"/>
    <x v="0"/>
    <x v="5"/>
    <x v="0"/>
    <n v="25927.197872997811"/>
  </r>
  <r>
    <x v="20"/>
    <x v="0"/>
    <x v="0"/>
    <x v="5"/>
    <x v="0"/>
    <n v="28404.903191205489"/>
  </r>
  <r>
    <x v="21"/>
    <x v="0"/>
    <x v="0"/>
    <x v="5"/>
    <x v="0"/>
    <n v="21924.939060228779"/>
  </r>
  <r>
    <x v="22"/>
    <x v="0"/>
    <x v="0"/>
    <x v="5"/>
    <x v="0"/>
    <n v="21530.95332567922"/>
  </r>
  <r>
    <x v="23"/>
    <x v="0"/>
    <x v="0"/>
    <x v="5"/>
    <x v="0"/>
    <n v="20988.917051128101"/>
  </r>
  <r>
    <x v="24"/>
    <x v="0"/>
    <x v="0"/>
    <x v="5"/>
    <x v="0"/>
    <n v="20635.308736578962"/>
  </r>
  <r>
    <x v="25"/>
    <x v="0"/>
    <x v="0"/>
    <x v="5"/>
    <x v="0"/>
    <n v="20806.606882035288"/>
  </r>
  <r>
    <x v="26"/>
    <x v="0"/>
    <x v="0"/>
    <x v="5"/>
    <x v="0"/>
    <n v="21467.32830022401"/>
  </r>
  <r>
    <x v="27"/>
    <x v="0"/>
    <x v="0"/>
    <x v="5"/>
    <x v="0"/>
    <n v="23217.016500242258"/>
  </r>
  <r>
    <x v="28"/>
    <x v="0"/>
    <x v="0"/>
    <x v="5"/>
    <x v="0"/>
    <n v="20406.50335657657"/>
  </r>
  <r>
    <x v="29"/>
    <x v="0"/>
    <x v="0"/>
    <x v="5"/>
    <x v="0"/>
    <n v="21222.616663857822"/>
  </r>
  <r>
    <x v="30"/>
    <x v="0"/>
    <x v="0"/>
    <x v="5"/>
    <x v="0"/>
    <n v="22908.67983842086"/>
  </r>
  <r>
    <x v="31"/>
    <x v="0"/>
    <x v="0"/>
    <x v="5"/>
    <x v="0"/>
    <n v="19157.839183386281"/>
  </r>
  <r>
    <x v="32"/>
    <x v="0"/>
    <x v="0"/>
    <x v="5"/>
    <x v="0"/>
    <n v="21932.728983992631"/>
  </r>
  <r>
    <x v="33"/>
    <x v="0"/>
    <x v="0"/>
    <x v="5"/>
    <x v="0"/>
    <n v="23156.851798888689"/>
  </r>
  <r>
    <x v="34"/>
    <x v="0"/>
    <x v="0"/>
    <x v="5"/>
    <x v="0"/>
    <n v="23064.884022640021"/>
  </r>
  <r>
    <x v="35"/>
    <x v="0"/>
    <x v="0"/>
    <x v="5"/>
    <x v="0"/>
    <n v="18156.76465341515"/>
  </r>
  <r>
    <x v="36"/>
    <x v="0"/>
    <x v="0"/>
    <x v="5"/>
    <x v="0"/>
    <n v="17949.572881636541"/>
  </r>
  <r>
    <x v="37"/>
    <x v="0"/>
    <x v="0"/>
    <x v="5"/>
    <x v="0"/>
    <n v="18677.915385490931"/>
  </r>
  <r>
    <x v="38"/>
    <x v="0"/>
    <x v="0"/>
    <x v="5"/>
    <x v="0"/>
    <n v="15401.9597694608"/>
  </r>
  <r>
    <x v="39"/>
    <x v="0"/>
    <x v="0"/>
    <x v="5"/>
    <x v="0"/>
    <n v="14335.34498515154"/>
  </r>
  <r>
    <x v="40"/>
    <x v="0"/>
    <x v="0"/>
    <x v="5"/>
    <x v="0"/>
    <n v="16144.04458470867"/>
  </r>
  <r>
    <x v="41"/>
    <x v="0"/>
    <x v="0"/>
    <x v="5"/>
    <x v="0"/>
    <n v="19263.54927102842"/>
  </r>
  <r>
    <x v="42"/>
    <x v="0"/>
    <x v="0"/>
    <x v="5"/>
    <x v="0"/>
    <n v="16350.179255610859"/>
  </r>
  <r>
    <x v="43"/>
    <x v="0"/>
    <x v="0"/>
    <x v="5"/>
    <x v="0"/>
    <n v="14718.01550241611"/>
  </r>
  <r>
    <x v="44"/>
    <x v="0"/>
    <x v="0"/>
    <x v="5"/>
    <x v="0"/>
    <n v="17084.86436472378"/>
  </r>
  <r>
    <x v="45"/>
    <x v="0"/>
    <x v="0"/>
    <x v="5"/>
    <x v="0"/>
    <n v="16737.07817638111"/>
  </r>
  <r>
    <x v="46"/>
    <x v="0"/>
    <x v="0"/>
    <x v="5"/>
    <x v="0"/>
    <n v="13652.45781898327"/>
  </r>
  <r>
    <x v="47"/>
    <x v="0"/>
    <x v="0"/>
    <x v="5"/>
    <x v="0"/>
    <n v="14963.262905745891"/>
  </r>
  <r>
    <x v="48"/>
    <x v="0"/>
    <x v="0"/>
    <x v="5"/>
    <x v="0"/>
    <n v="17817.435272083851"/>
  </r>
  <r>
    <x v="49"/>
    <x v="0"/>
    <x v="0"/>
    <x v="5"/>
    <x v="0"/>
    <n v="16393.520391544131"/>
  </r>
  <r>
    <x v="50"/>
    <x v="0"/>
    <x v="0"/>
    <x v="5"/>
    <x v="0"/>
    <n v="16386.120685409191"/>
  </r>
  <r>
    <x v="51"/>
    <x v="0"/>
    <x v="0"/>
    <x v="5"/>
    <x v="0"/>
    <n v="16810.0181368542"/>
  </r>
  <r>
    <x v="52"/>
    <x v="0"/>
    <x v="0"/>
    <x v="5"/>
    <x v="0"/>
    <n v="16433.690224848149"/>
  </r>
  <r>
    <x v="53"/>
    <x v="0"/>
    <x v="0"/>
    <x v="5"/>
    <x v="0"/>
    <n v="15543.61128690128"/>
  </r>
  <r>
    <x v="54"/>
    <x v="0"/>
    <x v="0"/>
    <x v="5"/>
    <x v="0"/>
    <n v="15947.423821694279"/>
  </r>
  <r>
    <x v="55"/>
    <x v="0"/>
    <x v="0"/>
    <x v="5"/>
    <x v="0"/>
    <n v="18450.638697060309"/>
  </r>
  <r>
    <x v="56"/>
    <x v="0"/>
    <x v="0"/>
    <x v="5"/>
    <x v="0"/>
    <n v="16442.14703185952"/>
  </r>
  <r>
    <x v="57"/>
    <x v="1"/>
    <x v="1"/>
    <x v="5"/>
    <x v="0"/>
    <n v="16084.84693562907"/>
  </r>
  <r>
    <x v="58"/>
    <x v="1"/>
    <x v="1"/>
    <x v="5"/>
    <x v="0"/>
    <n v="15278.27896691949"/>
  </r>
  <r>
    <x v="59"/>
    <x v="1"/>
    <x v="1"/>
    <x v="5"/>
    <x v="0"/>
    <n v="14275.09023519551"/>
  </r>
  <r>
    <x v="60"/>
    <x v="1"/>
    <x v="1"/>
    <x v="5"/>
    <x v="0"/>
    <n v="14196.86477034032"/>
  </r>
  <r>
    <x v="61"/>
    <x v="1"/>
    <x v="1"/>
    <x v="5"/>
    <x v="0"/>
    <n v="14114.667924528299"/>
  </r>
  <r>
    <x v="62"/>
    <x v="1"/>
    <x v="1"/>
    <x v="5"/>
    <x v="0"/>
    <n v="14236.258746563"/>
  </r>
  <r>
    <x v="63"/>
    <x v="1"/>
    <x v="1"/>
    <x v="5"/>
    <x v="0"/>
    <n v="11793.29648051579"/>
  </r>
  <r>
    <x v="64"/>
    <x v="1"/>
    <x v="1"/>
    <x v="5"/>
    <x v="0"/>
    <n v="15178.587617331939"/>
  </r>
  <r>
    <x v="65"/>
    <x v="1"/>
    <x v="1"/>
    <x v="5"/>
    <x v="0"/>
    <n v="16898.084492272679"/>
  </r>
  <r>
    <x v="66"/>
    <x v="1"/>
    <x v="1"/>
    <x v="5"/>
    <x v="0"/>
    <n v="17427.004568123641"/>
  </r>
  <r>
    <x v="67"/>
    <x v="1"/>
    <x v="1"/>
    <x v="5"/>
    <x v="0"/>
    <n v="19656.169638759831"/>
  </r>
  <r>
    <x v="68"/>
    <x v="1"/>
    <x v="1"/>
    <x v="5"/>
    <x v="0"/>
    <n v="18681.416548781639"/>
  </r>
  <r>
    <x v="69"/>
    <x v="1"/>
    <x v="1"/>
    <x v="5"/>
    <x v="0"/>
    <n v="19555.857210581209"/>
  </r>
  <r>
    <x v="70"/>
    <x v="1"/>
    <x v="1"/>
    <x v="5"/>
    <x v="0"/>
    <n v="17334.79819474732"/>
  </r>
  <r>
    <x v="71"/>
    <x v="1"/>
    <x v="1"/>
    <x v="5"/>
    <x v="0"/>
    <n v="19346.113042571349"/>
  </r>
  <r>
    <x v="72"/>
    <x v="1"/>
    <x v="1"/>
    <x v="5"/>
    <x v="0"/>
    <n v="18854.683470181091"/>
  </r>
  <r>
    <x v="73"/>
    <x v="1"/>
    <x v="1"/>
    <x v="5"/>
    <x v="0"/>
    <n v="19685.554087418219"/>
  </r>
  <r>
    <x v="74"/>
    <x v="1"/>
    <x v="1"/>
    <x v="5"/>
    <x v="0"/>
    <n v="21700.921962643399"/>
  </r>
  <r>
    <x v="75"/>
    <x v="1"/>
    <x v="1"/>
    <x v="5"/>
    <x v="0"/>
    <n v="23958.458225087699"/>
  </r>
  <r>
    <x v="76"/>
    <x v="1"/>
    <x v="1"/>
    <x v="5"/>
    <x v="0"/>
    <n v="23108.335727695081"/>
  </r>
  <r>
    <x v="77"/>
    <x v="1"/>
    <x v="1"/>
    <x v="5"/>
    <x v="0"/>
    <n v="18045.091246800039"/>
  </r>
  <r>
    <x v="78"/>
    <x v="1"/>
    <x v="1"/>
    <x v="5"/>
    <x v="0"/>
    <n v="17794.816804778609"/>
  </r>
  <r>
    <x v="79"/>
    <x v="1"/>
    <x v="1"/>
    <x v="5"/>
    <x v="0"/>
    <n v="18095.754089314491"/>
  </r>
  <r>
    <x v="80"/>
    <x v="1"/>
    <x v="1"/>
    <x v="5"/>
    <x v="0"/>
    <n v="16896.057978572109"/>
  </r>
  <r>
    <x v="81"/>
    <x v="1"/>
    <x v="1"/>
    <x v="5"/>
    <x v="0"/>
    <n v="16719.751286621791"/>
  </r>
  <r>
    <x v="82"/>
    <x v="1"/>
    <x v="1"/>
    <x v="5"/>
    <x v="0"/>
    <n v="17132.14682468948"/>
  </r>
  <r>
    <x v="83"/>
    <x v="1"/>
    <x v="1"/>
    <x v="5"/>
    <x v="0"/>
    <n v="18856.709983881668"/>
  </r>
  <r>
    <x v="84"/>
    <x v="1"/>
    <x v="1"/>
    <x v="5"/>
    <x v="0"/>
    <n v="14933.37945956196"/>
  </r>
  <r>
    <x v="85"/>
    <x v="1"/>
    <x v="1"/>
    <x v="5"/>
    <x v="0"/>
    <n v="15868.61553237887"/>
  </r>
  <r>
    <x v="86"/>
    <x v="1"/>
    <x v="1"/>
    <x v="5"/>
    <x v="0"/>
    <n v="15646.712282165539"/>
  </r>
  <r>
    <x v="87"/>
    <x v="1"/>
    <x v="1"/>
    <x v="5"/>
    <x v="0"/>
    <n v="15650.765309566699"/>
  </r>
  <r>
    <x v="88"/>
    <x v="1"/>
    <x v="1"/>
    <x v="5"/>
    <x v="0"/>
    <n v="14777.33790461743"/>
  </r>
  <r>
    <x v="89"/>
    <x v="1"/>
    <x v="1"/>
    <x v="5"/>
    <x v="0"/>
    <n v="14160.26448279131"/>
  </r>
  <r>
    <x v="90"/>
    <x v="1"/>
    <x v="1"/>
    <x v="5"/>
    <x v="0"/>
    <n v="15332.602658575899"/>
  </r>
  <r>
    <x v="91"/>
    <x v="1"/>
    <x v="1"/>
    <x v="5"/>
    <x v="0"/>
    <n v="12900.78621788186"/>
  </r>
  <r>
    <x v="92"/>
    <x v="1"/>
    <x v="1"/>
    <x v="5"/>
    <x v="0"/>
    <n v="13423.913917419261"/>
  </r>
  <r>
    <x v="93"/>
    <x v="1"/>
    <x v="1"/>
    <x v="5"/>
    <x v="0"/>
    <n v="15865.15102569688"/>
  </r>
  <r>
    <x v="94"/>
    <x v="1"/>
    <x v="1"/>
    <x v="5"/>
    <x v="0"/>
    <n v="15883.45548704545"/>
  </r>
  <r>
    <x v="95"/>
    <x v="1"/>
    <x v="1"/>
    <x v="5"/>
    <x v="0"/>
    <n v="17685.963233528251"/>
  </r>
  <r>
    <x v="96"/>
    <x v="1"/>
    <x v="1"/>
    <x v="5"/>
    <x v="0"/>
    <n v="16017.36707270077"/>
  </r>
  <r>
    <x v="97"/>
    <x v="1"/>
    <x v="1"/>
    <x v="5"/>
    <x v="0"/>
    <n v="15067.46186798027"/>
  </r>
  <r>
    <x v="98"/>
    <x v="1"/>
    <x v="1"/>
    <x v="5"/>
    <x v="0"/>
    <n v="12010.616822769191"/>
  </r>
  <r>
    <x v="99"/>
    <x v="1"/>
    <x v="1"/>
    <x v="5"/>
    <x v="0"/>
    <n v="13969.19418706611"/>
  </r>
  <r>
    <x v="100"/>
    <x v="1"/>
    <x v="1"/>
    <x v="5"/>
    <x v="0"/>
    <n v="15360.33324955738"/>
  </r>
  <r>
    <x v="101"/>
    <x v="1"/>
    <x v="1"/>
    <x v="5"/>
    <x v="0"/>
    <n v="15514.47608196639"/>
  </r>
  <r>
    <x v="102"/>
    <x v="1"/>
    <x v="1"/>
    <x v="5"/>
    <x v="0"/>
    <n v="12886.340789392851"/>
  </r>
  <r>
    <x v="103"/>
    <x v="1"/>
    <x v="1"/>
    <x v="5"/>
    <x v="0"/>
    <n v="12445.106931622069"/>
  </r>
  <r>
    <x v="104"/>
    <x v="1"/>
    <x v="1"/>
    <x v="5"/>
    <x v="0"/>
    <n v="12345.87748325877"/>
  </r>
  <r>
    <x v="105"/>
    <x v="1"/>
    <x v="1"/>
    <x v="5"/>
    <x v="0"/>
    <n v="9258.2038715658837"/>
  </r>
  <r>
    <x v="106"/>
    <x v="1"/>
    <x v="1"/>
    <x v="5"/>
    <x v="0"/>
    <n v="9841.0564566124358"/>
  </r>
  <r>
    <x v="107"/>
    <x v="1"/>
    <x v="1"/>
    <x v="5"/>
    <x v="0"/>
    <n v="8968.2226680964432"/>
  </r>
  <r>
    <x v="108"/>
    <x v="1"/>
    <x v="1"/>
    <x v="5"/>
    <x v="0"/>
    <n v="7158.0077799931869"/>
  </r>
  <r>
    <x v="109"/>
    <x v="1"/>
    <x v="1"/>
    <x v="5"/>
    <x v="0"/>
    <n v="5725.4428312919927"/>
  </r>
  <r>
    <x v="110"/>
    <x v="1"/>
    <x v="1"/>
    <x v="5"/>
    <x v="0"/>
    <n v="6981.7069154253868"/>
  </r>
  <r>
    <x v="111"/>
    <x v="1"/>
    <x v="1"/>
    <x v="5"/>
    <x v="0"/>
    <n v="7361.283640232562"/>
  </r>
  <r>
    <x v="112"/>
    <x v="1"/>
    <x v="1"/>
    <x v="5"/>
    <x v="0"/>
    <n v="6479.7793173935625"/>
  </r>
  <r>
    <x v="113"/>
    <x v="1"/>
    <x v="1"/>
    <x v="5"/>
    <x v="0"/>
    <n v="10320.826022485469"/>
  </r>
  <r>
    <x v="114"/>
    <x v="1"/>
    <x v="2"/>
    <x v="5"/>
    <x v="0"/>
    <n v="9399.822598841658"/>
  </r>
  <r>
    <x v="115"/>
    <x v="1"/>
    <x v="2"/>
    <x v="5"/>
    <x v="0"/>
    <n v="10801.558981061051"/>
  </r>
  <r>
    <x v="116"/>
    <x v="1"/>
    <x v="2"/>
    <x v="5"/>
    <x v="0"/>
    <n v="11053.004476428239"/>
  </r>
  <r>
    <x v="117"/>
    <x v="1"/>
    <x v="2"/>
    <x v="5"/>
    <x v="0"/>
    <n v="10912.34914185502"/>
  </r>
  <r>
    <x v="118"/>
    <x v="1"/>
    <x v="2"/>
    <x v="5"/>
    <x v="0"/>
    <n v="12006.763251958961"/>
  </r>
  <r>
    <x v="119"/>
    <x v="1"/>
    <x v="2"/>
    <x v="5"/>
    <x v="0"/>
    <n v="9553.9654312506627"/>
  </r>
  <r>
    <x v="120"/>
    <x v="1"/>
    <x v="2"/>
    <x v="5"/>
    <x v="0"/>
    <n v="9896.9332333606999"/>
  </r>
  <r>
    <x v="121"/>
    <x v="1"/>
    <x v="2"/>
    <x v="5"/>
    <x v="0"/>
    <n v="10794.815232143161"/>
  </r>
  <r>
    <x v="122"/>
    <x v="1"/>
    <x v="2"/>
    <x v="5"/>
    <x v="0"/>
    <n v="11652.144892176"/>
  </r>
  <r>
    <x v="123"/>
    <x v="1"/>
    <x v="2"/>
    <x v="5"/>
    <x v="0"/>
    <n v="11527.6686322696"/>
  </r>
  <r>
    <x v="124"/>
    <x v="1"/>
    <x v="2"/>
    <x v="5"/>
    <x v="0"/>
    <n v="12605.1662570844"/>
  </r>
  <r>
    <x v="125"/>
    <x v="1"/>
    <x v="2"/>
    <x v="5"/>
    <x v="0"/>
    <n v="11753.28185334995"/>
  </r>
  <r>
    <x v="126"/>
    <x v="1"/>
    <x v="2"/>
    <x v="5"/>
    <x v="0"/>
    <n v="11389.57778143593"/>
  </r>
  <r>
    <x v="127"/>
    <x v="1"/>
    <x v="2"/>
    <x v="5"/>
    <x v="0"/>
    <n v="11842.74916515768"/>
  </r>
  <r>
    <x v="128"/>
    <x v="1"/>
    <x v="2"/>
    <x v="5"/>
    <x v="0"/>
    <n v="10886.810387907721"/>
  </r>
  <r>
    <x v="129"/>
    <x v="1"/>
    <x v="2"/>
    <x v="5"/>
    <x v="0"/>
    <n v="10081.60458163817"/>
  </r>
  <r>
    <x v="130"/>
    <x v="1"/>
    <x v="2"/>
    <x v="5"/>
    <x v="0"/>
    <n v="9256.9493597582496"/>
  </r>
  <r>
    <x v="131"/>
    <x v="1"/>
    <x v="2"/>
    <x v="5"/>
    <x v="0"/>
    <n v="8704.5859564235834"/>
  </r>
  <r>
    <x v="132"/>
    <x v="1"/>
    <x v="2"/>
    <x v="5"/>
    <x v="0"/>
    <n v="9510.7642334736502"/>
  </r>
  <r>
    <x v="133"/>
    <x v="1"/>
    <x v="2"/>
    <x v="5"/>
    <x v="0"/>
    <n v="8235.8550402135315"/>
  </r>
  <r>
    <x v="134"/>
    <x v="1"/>
    <x v="2"/>
    <x v="5"/>
    <x v="0"/>
    <n v="11122.148316793269"/>
  </r>
  <r>
    <x v="135"/>
    <x v="1"/>
    <x v="2"/>
    <x v="5"/>
    <x v="0"/>
    <n v="10822.62731639348"/>
  </r>
  <r>
    <x v="136"/>
    <x v="1"/>
    <x v="2"/>
    <x v="5"/>
    <x v="0"/>
    <n v="10607.711273898831"/>
  </r>
  <r>
    <x v="137"/>
    <x v="1"/>
    <x v="2"/>
    <x v="5"/>
    <x v="0"/>
    <n v="9126.6382751687324"/>
  </r>
  <r>
    <x v="138"/>
    <x v="1"/>
    <x v="2"/>
    <x v="5"/>
    <x v="0"/>
    <n v="8517.8715665639775"/>
  </r>
  <r>
    <x v="139"/>
    <x v="1"/>
    <x v="2"/>
    <x v="5"/>
    <x v="0"/>
    <n v="9902.6699580227178"/>
  </r>
  <r>
    <x v="140"/>
    <x v="1"/>
    <x v="2"/>
    <x v="5"/>
    <x v="0"/>
    <n v="8891.3003462831875"/>
  </r>
  <r>
    <x v="141"/>
    <x v="1"/>
    <x v="2"/>
    <x v="5"/>
    <x v="0"/>
    <n v="9592.4517790372265"/>
  </r>
  <r>
    <x v="142"/>
    <x v="1"/>
    <x v="2"/>
    <x v="5"/>
    <x v="0"/>
    <n v="10087.439406321289"/>
  </r>
  <r>
    <x v="143"/>
    <x v="1"/>
    <x v="2"/>
    <x v="5"/>
    <x v="0"/>
    <n v="10291.658270230229"/>
  </r>
  <r>
    <x v="144"/>
    <x v="1"/>
    <x v="2"/>
    <x v="5"/>
    <x v="0"/>
    <n v="10044.650691978461"/>
  </r>
  <r>
    <x v="145"/>
    <x v="1"/>
    <x v="2"/>
    <x v="5"/>
    <x v="0"/>
    <n v="11651.17242139548"/>
  </r>
  <r>
    <x v="146"/>
    <x v="1"/>
    <x v="2"/>
    <x v="5"/>
    <x v="0"/>
    <n v="12100.45392199516"/>
  </r>
  <r>
    <x v="147"/>
    <x v="1"/>
    <x v="2"/>
    <x v="5"/>
    <x v="0"/>
    <n v="9386.2879735672468"/>
  </r>
  <r>
    <x v="148"/>
    <x v="1"/>
    <x v="2"/>
    <x v="5"/>
    <x v="0"/>
    <n v="12321.20478917292"/>
  </r>
  <r>
    <x v="149"/>
    <x v="1"/>
    <x v="2"/>
    <x v="5"/>
    <x v="0"/>
    <n v="12246.32453907297"/>
  </r>
  <r>
    <x v="150"/>
    <x v="1"/>
    <x v="2"/>
    <x v="5"/>
    <x v="0"/>
    <n v="12098.508980434121"/>
  </r>
  <r>
    <x v="151"/>
    <x v="1"/>
    <x v="2"/>
    <x v="5"/>
    <x v="0"/>
    <n v="11583.099466759169"/>
  </r>
  <r>
    <x v="152"/>
    <x v="1"/>
    <x v="2"/>
    <x v="5"/>
    <x v="0"/>
    <n v="12977.62256602309"/>
  </r>
  <r>
    <x v="153"/>
    <x v="1"/>
    <x v="2"/>
    <x v="5"/>
    <x v="0"/>
    <n v="14587.201472773841"/>
  </r>
  <r>
    <x v="154"/>
    <x v="1"/>
    <x v="2"/>
    <x v="5"/>
    <x v="0"/>
    <n v="14023.616956267389"/>
  </r>
  <r>
    <x v="155"/>
    <x v="1"/>
    <x v="2"/>
    <x v="5"/>
    <x v="0"/>
    <n v="15590.759031906149"/>
  </r>
  <r>
    <x v="156"/>
    <x v="1"/>
    <x v="2"/>
    <x v="5"/>
    <x v="0"/>
    <n v="16385.853173222869"/>
  </r>
  <r>
    <x v="157"/>
    <x v="1"/>
    <x v="2"/>
    <x v="5"/>
    <x v="0"/>
    <n v="14551.584607418419"/>
  </r>
  <r>
    <x v="158"/>
    <x v="1"/>
    <x v="2"/>
    <x v="5"/>
    <x v="0"/>
    <n v="13311.279649158871"/>
  </r>
  <r>
    <x v="159"/>
    <x v="1"/>
    <x v="2"/>
    <x v="5"/>
    <x v="0"/>
    <n v="12975.014538009111"/>
  </r>
  <r>
    <x v="160"/>
    <x v="1"/>
    <x v="2"/>
    <x v="5"/>
    <x v="0"/>
    <n v="13203.38149822919"/>
  </r>
  <r>
    <x v="161"/>
    <x v="1"/>
    <x v="2"/>
    <x v="5"/>
    <x v="0"/>
    <n v="8919.9296618074877"/>
  </r>
  <r>
    <x v="162"/>
    <x v="1"/>
    <x v="2"/>
    <x v="5"/>
    <x v="0"/>
    <n v="9790.4477532886413"/>
  </r>
  <r>
    <x v="163"/>
    <x v="1"/>
    <x v="2"/>
    <x v="5"/>
    <x v="0"/>
    <n v="10150.80662629648"/>
  </r>
  <r>
    <x v="164"/>
    <x v="1"/>
    <x v="2"/>
    <x v="5"/>
    <x v="0"/>
    <n v="8664.3262751391339"/>
  </r>
  <r>
    <x v="165"/>
    <x v="1"/>
    <x v="2"/>
    <x v="5"/>
    <x v="0"/>
    <n v="6420.4637577472804"/>
  </r>
  <r>
    <x v="166"/>
    <x v="1"/>
    <x v="2"/>
    <x v="5"/>
    <x v="0"/>
    <n v="6019.2502450670372"/>
  </r>
  <r>
    <x v="167"/>
    <x v="1"/>
    <x v="2"/>
    <x v="5"/>
    <x v="0"/>
    <n v="5823.3574856121932"/>
  </r>
  <r>
    <x v="168"/>
    <x v="1"/>
    <x v="2"/>
    <x v="5"/>
    <x v="0"/>
    <n v="4376.6842192638496"/>
  </r>
  <r>
    <x v="169"/>
    <x v="1"/>
    <x v="2"/>
    <x v="5"/>
    <x v="0"/>
    <n v="4473.0592666961802"/>
  </r>
  <r>
    <x v="170"/>
    <x v="1"/>
    <x v="2"/>
    <x v="5"/>
    <x v="0"/>
    <n v="4411.2535297558816"/>
  </r>
  <r>
    <x v="171"/>
    <x v="1"/>
    <x v="2"/>
    <x v="5"/>
    <x v="0"/>
    <n v="4025.753340026562"/>
  </r>
  <r>
    <x v="172"/>
    <x v="1"/>
    <x v="2"/>
    <x v="5"/>
    <x v="0"/>
    <n v="4015.2777913926129"/>
  </r>
  <r>
    <x v="173"/>
    <x v="1"/>
    <x v="2"/>
    <x v="5"/>
    <x v="0"/>
    <n v="4632.2876059322034"/>
  </r>
  <r>
    <x v="174"/>
    <x v="1"/>
    <x v="2"/>
    <x v="5"/>
    <x v="0"/>
    <n v="5886.2107774158867"/>
  </r>
  <r>
    <x v="175"/>
    <x v="1"/>
    <x v="2"/>
    <x v="5"/>
    <x v="0"/>
    <n v="5695.5557922780163"/>
  </r>
  <r>
    <x v="176"/>
    <x v="1"/>
    <x v="2"/>
    <x v="5"/>
    <x v="0"/>
    <n v="5828.5952599291677"/>
  </r>
  <r>
    <x v="177"/>
    <x v="1"/>
    <x v="2"/>
    <x v="5"/>
    <x v="0"/>
    <n v="5868.4023447381733"/>
  </r>
  <r>
    <x v="178"/>
    <x v="1"/>
    <x v="2"/>
    <x v="5"/>
    <x v="0"/>
    <n v="5922.8751976347075"/>
  </r>
  <r>
    <x v="179"/>
    <x v="1"/>
    <x v="2"/>
    <x v="5"/>
    <x v="0"/>
    <n v="7166.3228204844418"/>
  </r>
  <r>
    <x v="180"/>
    <x v="1"/>
    <x v="2"/>
    <x v="5"/>
    <x v="0"/>
    <n v="7087.7562057298264"/>
  </r>
  <r>
    <x v="181"/>
    <x v="1"/>
    <x v="2"/>
    <x v="5"/>
    <x v="0"/>
    <n v="10246.134118865421"/>
  </r>
  <r>
    <x v="182"/>
    <x v="1"/>
    <x v="2"/>
    <x v="5"/>
    <x v="0"/>
    <n v="6807.0115023399949"/>
  </r>
  <r>
    <x v="183"/>
    <x v="1"/>
    <x v="2"/>
    <x v="5"/>
    <x v="0"/>
    <n v="8162.5474955729824"/>
  </r>
  <r>
    <x v="184"/>
    <x v="1"/>
    <x v="2"/>
    <x v="5"/>
    <x v="0"/>
    <n v="10527.242225380711"/>
  </r>
  <r>
    <x v="185"/>
    <x v="1"/>
    <x v="2"/>
    <x v="5"/>
    <x v="0"/>
    <n v="10149.24226192893"/>
  </r>
  <r>
    <x v="186"/>
    <x v="1"/>
    <x v="2"/>
    <x v="5"/>
    <x v="0"/>
    <n v="9751.9450030456846"/>
  </r>
  <r>
    <x v="187"/>
    <x v="1"/>
    <x v="2"/>
    <x v="5"/>
    <x v="0"/>
    <n v="11602.21509441624"/>
  </r>
  <r>
    <x v="188"/>
    <x v="1"/>
    <x v="2"/>
    <x v="5"/>
    <x v="0"/>
    <n v="12636.32310253807"/>
  </r>
  <r>
    <x v="189"/>
    <x v="1"/>
    <x v="2"/>
    <x v="5"/>
    <x v="0"/>
    <n v="11702.106976649749"/>
  </r>
  <r>
    <x v="190"/>
    <x v="1"/>
    <x v="2"/>
    <x v="5"/>
    <x v="0"/>
    <n v="9797.3504040609132"/>
  </r>
  <r>
    <x v="191"/>
    <x v="1"/>
    <x v="2"/>
    <x v="5"/>
    <x v="0"/>
    <n v="9237.7288365482236"/>
  </r>
  <r>
    <x v="192"/>
    <x v="1"/>
    <x v="2"/>
    <x v="5"/>
    <x v="0"/>
    <n v="9915.4044467005078"/>
  </r>
  <r>
    <x v="193"/>
    <x v="1"/>
    <x v="2"/>
    <x v="5"/>
    <x v="0"/>
    <n v="9772.3774335025373"/>
  </r>
  <r>
    <x v="194"/>
    <x v="1"/>
    <x v="2"/>
    <x v="5"/>
    <x v="0"/>
    <n v="9067.4585827411174"/>
  </r>
  <r>
    <x v="195"/>
    <x v="1"/>
    <x v="2"/>
    <x v="5"/>
    <x v="0"/>
    <n v="9946.0530923857859"/>
  </r>
  <r>
    <x v="196"/>
    <x v="1"/>
    <x v="2"/>
    <x v="5"/>
    <x v="0"/>
    <n v="9642.9720406091365"/>
  </r>
  <r>
    <x v="197"/>
    <x v="1"/>
    <x v="2"/>
    <x v="5"/>
    <x v="0"/>
    <n v="8599.782952284264"/>
  </r>
  <r>
    <x v="198"/>
    <x v="1"/>
    <x v="2"/>
    <x v="5"/>
    <x v="0"/>
    <n v="8837.0261725888322"/>
  </r>
  <r>
    <x v="199"/>
    <x v="1"/>
    <x v="2"/>
    <x v="5"/>
    <x v="0"/>
    <n v="9101.5126335025379"/>
  </r>
  <r>
    <x v="200"/>
    <x v="1"/>
    <x v="2"/>
    <x v="5"/>
    <x v="0"/>
    <n v="9250.2153218274107"/>
  </r>
  <r>
    <x v="201"/>
    <x v="1"/>
    <x v="2"/>
    <x v="5"/>
    <x v="0"/>
    <n v="8107.1343512690364"/>
  </r>
  <r>
    <x v="202"/>
    <x v="1"/>
    <x v="2"/>
    <x v="5"/>
    <x v="0"/>
    <n v="8573.6748467005073"/>
  </r>
  <r>
    <x v="203"/>
    <x v="1"/>
    <x v="2"/>
    <x v="5"/>
    <x v="0"/>
    <n v="5811.8913299492388"/>
  </r>
  <r>
    <x v="204"/>
    <x v="1"/>
    <x v="2"/>
    <x v="5"/>
    <x v="0"/>
    <n v="7986.8100385786802"/>
  </r>
  <r>
    <x v="205"/>
    <x v="1"/>
    <x v="2"/>
    <x v="5"/>
    <x v="0"/>
    <n v="9017.5126416243656"/>
  </r>
  <r>
    <x v="206"/>
    <x v="1"/>
    <x v="2"/>
    <x v="5"/>
    <x v="0"/>
    <n v="9571.458534010153"/>
  </r>
  <r>
    <x v="207"/>
    <x v="1"/>
    <x v="2"/>
    <x v="5"/>
    <x v="0"/>
    <n v="10513.620605076139"/>
  </r>
  <r>
    <x v="208"/>
    <x v="1"/>
    <x v="2"/>
    <x v="5"/>
    <x v="0"/>
    <n v="10117.458481218269"/>
  </r>
  <r>
    <x v="209"/>
    <x v="1"/>
    <x v="2"/>
    <x v="5"/>
    <x v="0"/>
    <n v="9790.5395939086302"/>
  </r>
  <r>
    <x v="210"/>
    <x v="1"/>
    <x v="2"/>
    <x v="5"/>
    <x v="0"/>
    <n v="7346.5938842639589"/>
  </r>
  <r>
    <x v="211"/>
    <x v="1"/>
    <x v="2"/>
    <x v="5"/>
    <x v="0"/>
    <n v="7445.3506314720807"/>
  </r>
  <r>
    <x v="212"/>
    <x v="1"/>
    <x v="2"/>
    <x v="5"/>
    <x v="0"/>
    <n v="7724.593847715736"/>
  </r>
  <r>
    <x v="213"/>
    <x v="1"/>
    <x v="2"/>
    <x v="5"/>
    <x v="0"/>
    <n v="7983.4046335025378"/>
  </r>
  <r>
    <x v="0"/>
    <x v="0"/>
    <x v="0"/>
    <x v="6"/>
    <x v="0"/>
    <n v="60.567226890756302"/>
  </r>
  <r>
    <x v="1"/>
    <x v="0"/>
    <x v="0"/>
    <x v="6"/>
    <x v="0"/>
    <n v="88.897058823529406"/>
  </r>
  <r>
    <x v="2"/>
    <x v="0"/>
    <x v="0"/>
    <x v="6"/>
    <x v="0"/>
    <n v="64.474789915966383"/>
  </r>
  <r>
    <x v="3"/>
    <x v="0"/>
    <x v="0"/>
    <x v="6"/>
    <x v="0"/>
    <n v="86.943277310924373"/>
  </r>
  <r>
    <x v="4"/>
    <x v="0"/>
    <x v="0"/>
    <x v="6"/>
    <x v="0"/>
    <n v="68.382352941176464"/>
  </r>
  <r>
    <x v="5"/>
    <x v="0"/>
    <x v="0"/>
    <x v="6"/>
    <x v="0"/>
    <n v="70.336134453781511"/>
  </r>
  <r>
    <x v="6"/>
    <x v="0"/>
    <x v="0"/>
    <x v="6"/>
    <x v="0"/>
    <n v="64.474789915966383"/>
  </r>
  <r>
    <x v="7"/>
    <x v="0"/>
    <x v="0"/>
    <x v="6"/>
    <x v="0"/>
    <n v="55.682773109243698"/>
  </r>
  <r>
    <x v="8"/>
    <x v="0"/>
    <x v="0"/>
    <x v="6"/>
    <x v="0"/>
    <n v="93.78151260504201"/>
  </r>
  <r>
    <x v="9"/>
    <x v="0"/>
    <x v="0"/>
    <x v="6"/>
    <x v="0"/>
    <n v="79.128151260504197"/>
  </r>
  <r>
    <x v="10"/>
    <x v="0"/>
    <x v="0"/>
    <x v="6"/>
    <x v="0"/>
    <n v="76.19747899159664"/>
  </r>
  <r>
    <x v="11"/>
    <x v="0"/>
    <x v="0"/>
    <x v="6"/>
    <x v="0"/>
    <n v="81.081932773109244"/>
  </r>
  <r>
    <x v="12"/>
    <x v="0"/>
    <x v="0"/>
    <x v="6"/>
    <x v="0"/>
    <n v="84.012605042016801"/>
  </r>
  <r>
    <x v="13"/>
    <x v="0"/>
    <x v="0"/>
    <x v="6"/>
    <x v="0"/>
    <n v="92.804621848739487"/>
  </r>
  <r>
    <x v="14"/>
    <x v="0"/>
    <x v="0"/>
    <x v="6"/>
    <x v="0"/>
    <n v="77.174369747899163"/>
  </r>
  <r>
    <x v="15"/>
    <x v="0"/>
    <x v="0"/>
    <x v="6"/>
    <x v="0"/>
    <n v="99.642857142857139"/>
  </r>
  <r>
    <x v="16"/>
    <x v="0"/>
    <x v="0"/>
    <x v="6"/>
    <x v="0"/>
    <n v="69.359243697478988"/>
  </r>
  <r>
    <x v="17"/>
    <x v="0"/>
    <x v="0"/>
    <x v="6"/>
    <x v="0"/>
    <n v="75.220588235294116"/>
  </r>
  <r>
    <x v="18"/>
    <x v="0"/>
    <x v="0"/>
    <x v="6"/>
    <x v="0"/>
    <n v="69.359243697478988"/>
  </r>
  <r>
    <x v="19"/>
    <x v="0"/>
    <x v="0"/>
    <x v="6"/>
    <x v="0"/>
    <n v="70.336134453781511"/>
  </r>
  <r>
    <x v="20"/>
    <x v="0"/>
    <x v="0"/>
    <x v="6"/>
    <x v="0"/>
    <n v="77.174369747899163"/>
  </r>
  <r>
    <x v="21"/>
    <x v="0"/>
    <x v="0"/>
    <x v="6"/>
    <x v="0"/>
    <n v="66.428571428571431"/>
  </r>
  <r>
    <x v="22"/>
    <x v="0"/>
    <x v="0"/>
    <x v="6"/>
    <x v="0"/>
    <n v="103.55042016806721"/>
  </r>
  <r>
    <x v="23"/>
    <x v="0"/>
    <x v="0"/>
    <x v="6"/>
    <x v="0"/>
    <n v="83.035714285714278"/>
  </r>
  <r>
    <x v="24"/>
    <x v="0"/>
    <x v="0"/>
    <x v="6"/>
    <x v="0"/>
    <n v="70.336134453781511"/>
  </r>
  <r>
    <x v="25"/>
    <x v="0"/>
    <x v="0"/>
    <x v="6"/>
    <x v="0"/>
    <n v="61.544117647058819"/>
  </r>
  <r>
    <x v="26"/>
    <x v="0"/>
    <x v="0"/>
    <x v="6"/>
    <x v="0"/>
    <n v="66.428571428571431"/>
  </r>
  <r>
    <x v="27"/>
    <x v="0"/>
    <x v="0"/>
    <x v="6"/>
    <x v="0"/>
    <n v="72.289915966386559"/>
  </r>
  <r>
    <x v="28"/>
    <x v="0"/>
    <x v="0"/>
    <x v="6"/>
    <x v="0"/>
    <n v="61.544117647058819"/>
  </r>
  <r>
    <x v="29"/>
    <x v="0"/>
    <x v="0"/>
    <x v="6"/>
    <x v="0"/>
    <n v="61.544117647058819"/>
  </r>
  <r>
    <x v="30"/>
    <x v="0"/>
    <x v="0"/>
    <x v="6"/>
    <x v="0"/>
    <n v="73.266806722689068"/>
  </r>
  <r>
    <x v="31"/>
    <x v="0"/>
    <x v="0"/>
    <x v="6"/>
    <x v="0"/>
    <n v="75.671546203110708"/>
  </r>
  <r>
    <x v="32"/>
    <x v="0"/>
    <x v="0"/>
    <x v="6"/>
    <x v="0"/>
    <n v="94.330283623055806"/>
  </r>
  <r>
    <x v="33"/>
    <x v="0"/>
    <x v="0"/>
    <x v="6"/>
    <x v="0"/>
    <n v="80.854528819762123"/>
  </r>
  <r>
    <x v="34"/>
    <x v="0"/>
    <x v="0"/>
    <x v="6"/>
    <x v="0"/>
    <n v="74.634949679780419"/>
  </r>
  <r>
    <x v="35"/>
    <x v="0"/>
    <x v="0"/>
    <x v="6"/>
    <x v="0"/>
    <n v="62.195791399817018"/>
  </r>
  <r>
    <x v="36"/>
    <x v="0"/>
    <x v="0"/>
    <x v="6"/>
    <x v="0"/>
    <n v="78.78133577310156"/>
  </r>
  <r>
    <x v="37"/>
    <x v="0"/>
    <x v="0"/>
    <x v="6"/>
    <x v="0"/>
    <n v="69.451967063129004"/>
  </r>
  <r>
    <x v="38"/>
    <x v="0"/>
    <x v="0"/>
    <x v="6"/>
    <x v="0"/>
    <n v="100.5498627630375"/>
  </r>
  <r>
    <x v="39"/>
    <x v="0"/>
    <x v="0"/>
    <x v="6"/>
    <x v="0"/>
    <n v="72.561756633119856"/>
  </r>
  <r>
    <x v="40"/>
    <x v="0"/>
    <x v="0"/>
    <x v="6"/>
    <x v="0"/>
    <n v="73.598353156450131"/>
  </r>
  <r>
    <x v="41"/>
    <x v="0"/>
    <x v="0"/>
    <x v="6"/>
    <x v="0"/>
    <n v="79.817932296431835"/>
  </r>
  <r>
    <x v="42"/>
    <x v="0"/>
    <x v="0"/>
    <x v="6"/>
    <x v="0"/>
    <n v="49.756633119853618"/>
  </r>
  <r>
    <x v="43"/>
    <x v="0"/>
    <x v="0"/>
    <x v="6"/>
    <x v="0"/>
    <n v="57.012808783165603"/>
  </r>
  <r>
    <x v="44"/>
    <x v="0"/>
    <x v="0"/>
    <x v="6"/>
    <x v="0"/>
    <n v="78.78133577310156"/>
  </r>
  <r>
    <x v="45"/>
    <x v="0"/>
    <x v="0"/>
    <x v="6"/>
    <x v="0"/>
    <n v="68.415370539798715"/>
  </r>
  <r>
    <x v="46"/>
    <x v="0"/>
    <x v="0"/>
    <x v="6"/>
    <x v="0"/>
    <n v="75.671546203110708"/>
  </r>
  <r>
    <x v="47"/>
    <x v="0"/>
    <x v="0"/>
    <x v="6"/>
    <x v="0"/>
    <n v="88.110704483074102"/>
  </r>
  <r>
    <x v="48"/>
    <x v="0"/>
    <x v="0"/>
    <x v="6"/>
    <x v="0"/>
    <n v="108.84263494967981"/>
  </r>
  <r>
    <x v="49"/>
    <x v="0"/>
    <x v="0"/>
    <x v="6"/>
    <x v="0"/>
    <n v="62.195791399817018"/>
  </r>
  <r>
    <x v="50"/>
    <x v="0"/>
    <x v="0"/>
    <x v="6"/>
    <x v="0"/>
    <n v="80.854528819762123"/>
  </r>
  <r>
    <x v="51"/>
    <x v="0"/>
    <x v="0"/>
    <x v="6"/>
    <x v="0"/>
    <n v="85.000914913083264"/>
  </r>
  <r>
    <x v="52"/>
    <x v="0"/>
    <x v="0"/>
    <x v="6"/>
    <x v="0"/>
    <n v="67.378774016468441"/>
  </r>
  <r>
    <x v="53"/>
    <x v="0"/>
    <x v="0"/>
    <x v="6"/>
    <x v="0"/>
    <n v="85.000914913083264"/>
  </r>
  <r>
    <x v="54"/>
    <x v="0"/>
    <x v="0"/>
    <x v="6"/>
    <x v="0"/>
    <n v="79.817932296431835"/>
  </r>
  <r>
    <x v="55"/>
    <x v="0"/>
    <x v="0"/>
    <x v="6"/>
    <x v="0"/>
    <n v="70.488563586459293"/>
  </r>
  <r>
    <x v="56"/>
    <x v="0"/>
    <x v="0"/>
    <x v="6"/>
    <x v="0"/>
    <n v="73.598353156450131"/>
  </r>
  <r>
    <x v="57"/>
    <x v="1"/>
    <x v="1"/>
    <x v="6"/>
    <x v="0"/>
    <n v="71.525160109789567"/>
  </r>
  <r>
    <x v="58"/>
    <x v="1"/>
    <x v="1"/>
    <x v="6"/>
    <x v="0"/>
    <n v="69.451967063129004"/>
  </r>
  <r>
    <x v="59"/>
    <x v="1"/>
    <x v="1"/>
    <x v="6"/>
    <x v="0"/>
    <n v="67.378774016468441"/>
  </r>
  <r>
    <x v="60"/>
    <x v="1"/>
    <x v="1"/>
    <x v="6"/>
    <x v="0"/>
    <n v="64.268984446477589"/>
  </r>
  <r>
    <x v="61"/>
    <x v="1"/>
    <x v="1"/>
    <x v="6"/>
    <x v="0"/>
    <n v="79.780821917808225"/>
  </r>
  <r>
    <x v="62"/>
    <x v="1"/>
    <x v="1"/>
    <x v="6"/>
    <x v="0"/>
    <n v="92.246575342465761"/>
  </r>
  <r>
    <x v="63"/>
    <x v="1"/>
    <x v="1"/>
    <x v="6"/>
    <x v="0"/>
    <n v="76.041095890410958"/>
  </r>
  <r>
    <x v="64"/>
    <x v="1"/>
    <x v="1"/>
    <x v="6"/>
    <x v="0"/>
    <n v="78.534246575342479"/>
  </r>
  <r>
    <x v="65"/>
    <x v="1"/>
    <x v="1"/>
    <x v="6"/>
    <x v="0"/>
    <n v="66.06849315068493"/>
  </r>
  <r>
    <x v="66"/>
    <x v="1"/>
    <x v="1"/>
    <x v="6"/>
    <x v="0"/>
    <n v="92.246575342465761"/>
  </r>
  <r>
    <x v="67"/>
    <x v="1"/>
    <x v="1"/>
    <x v="6"/>
    <x v="0"/>
    <n v="69.808219178082197"/>
  </r>
  <r>
    <x v="68"/>
    <x v="1"/>
    <x v="1"/>
    <x v="6"/>
    <x v="0"/>
    <n v="81.027397260273972"/>
  </r>
  <r>
    <x v="69"/>
    <x v="1"/>
    <x v="1"/>
    <x v="6"/>
    <x v="0"/>
    <n v="77.287671232876718"/>
  </r>
  <r>
    <x v="70"/>
    <x v="1"/>
    <x v="1"/>
    <x v="6"/>
    <x v="0"/>
    <n v="56.095890410958908"/>
  </r>
  <r>
    <x v="71"/>
    <x v="1"/>
    <x v="1"/>
    <x v="6"/>
    <x v="0"/>
    <n v="73.547945205479465"/>
  </r>
  <r>
    <x v="72"/>
    <x v="1"/>
    <x v="1"/>
    <x v="6"/>
    <x v="0"/>
    <n v="73.547945205479465"/>
  </r>
  <r>
    <x v="73"/>
    <x v="1"/>
    <x v="1"/>
    <x v="6"/>
    <x v="0"/>
    <n v="62.328767123287683"/>
  </r>
  <r>
    <x v="74"/>
    <x v="1"/>
    <x v="1"/>
    <x v="6"/>
    <x v="0"/>
    <n v="68.561643835616451"/>
  </r>
  <r>
    <x v="75"/>
    <x v="1"/>
    <x v="1"/>
    <x v="6"/>
    <x v="0"/>
    <n v="63.57534246575343"/>
  </r>
  <r>
    <x v="76"/>
    <x v="1"/>
    <x v="1"/>
    <x v="6"/>
    <x v="0"/>
    <n v="72.301369863013704"/>
  </r>
  <r>
    <x v="77"/>
    <x v="1"/>
    <x v="1"/>
    <x v="6"/>
    <x v="0"/>
    <n v="72.301369863013704"/>
  </r>
  <r>
    <x v="78"/>
    <x v="1"/>
    <x v="1"/>
    <x v="6"/>
    <x v="0"/>
    <n v="62.328767123287683"/>
  </r>
  <r>
    <x v="79"/>
    <x v="1"/>
    <x v="1"/>
    <x v="6"/>
    <x v="0"/>
    <n v="73.547945205479465"/>
  </r>
  <r>
    <x v="80"/>
    <x v="1"/>
    <x v="1"/>
    <x v="6"/>
    <x v="0"/>
    <n v="67.31506849315069"/>
  </r>
  <r>
    <x v="81"/>
    <x v="1"/>
    <x v="1"/>
    <x v="6"/>
    <x v="0"/>
    <n v="68.561643835616451"/>
  </r>
  <r>
    <x v="82"/>
    <x v="1"/>
    <x v="1"/>
    <x v="6"/>
    <x v="0"/>
    <n v="95.986301369863014"/>
  </r>
  <r>
    <x v="83"/>
    <x v="1"/>
    <x v="1"/>
    <x v="6"/>
    <x v="0"/>
    <n v="94.739726027397268"/>
  </r>
  <r>
    <x v="84"/>
    <x v="1"/>
    <x v="1"/>
    <x v="6"/>
    <x v="0"/>
    <n v="64.821917808219183"/>
  </r>
  <r>
    <x v="85"/>
    <x v="1"/>
    <x v="1"/>
    <x v="6"/>
    <x v="0"/>
    <n v="54.849315068493148"/>
  </r>
  <r>
    <x v="86"/>
    <x v="1"/>
    <x v="1"/>
    <x v="6"/>
    <x v="0"/>
    <n v="53.602739726027401"/>
  </r>
  <r>
    <x v="87"/>
    <x v="1"/>
    <x v="1"/>
    <x v="6"/>
    <x v="0"/>
    <n v="49.863013698630141"/>
  </r>
  <r>
    <x v="88"/>
    <x v="1"/>
    <x v="1"/>
    <x v="6"/>
    <x v="0"/>
    <n v="64.821917808219183"/>
  </r>
  <r>
    <x v="89"/>
    <x v="1"/>
    <x v="1"/>
    <x v="6"/>
    <x v="0"/>
    <n v="62.328767123287683"/>
  </r>
  <r>
    <x v="90"/>
    <x v="1"/>
    <x v="1"/>
    <x v="6"/>
    <x v="0"/>
    <n v="62.328767123287683"/>
  </r>
  <r>
    <x v="91"/>
    <x v="1"/>
    <x v="1"/>
    <x v="6"/>
    <x v="0"/>
    <n v="53.602739726027401"/>
  </r>
  <r>
    <x v="92"/>
    <x v="1"/>
    <x v="1"/>
    <x v="6"/>
    <x v="0"/>
    <n v="64.190240452616692"/>
  </r>
  <r>
    <x v="93"/>
    <x v="1"/>
    <x v="1"/>
    <x v="6"/>
    <x v="0"/>
    <n v="65.616690240452613"/>
  </r>
  <r>
    <x v="94"/>
    <x v="1"/>
    <x v="1"/>
    <x v="6"/>
    <x v="0"/>
    <n v="55.631541725601117"/>
  </r>
  <r>
    <x v="95"/>
    <x v="1"/>
    <x v="1"/>
    <x v="6"/>
    <x v="0"/>
    <n v="61.337340876944843"/>
  </r>
  <r>
    <x v="96"/>
    <x v="1"/>
    <x v="1"/>
    <x v="6"/>
    <x v="0"/>
    <n v="61.337340876944843"/>
  </r>
  <r>
    <x v="97"/>
    <x v="1"/>
    <x v="1"/>
    <x v="6"/>
    <x v="0"/>
    <n v="77.028288543140022"/>
  </r>
  <r>
    <x v="98"/>
    <x v="1"/>
    <x v="1"/>
    <x v="6"/>
    <x v="0"/>
    <n v="79.881188118811878"/>
  </r>
  <r>
    <x v="99"/>
    <x v="1"/>
    <x v="1"/>
    <x v="6"/>
    <x v="0"/>
    <n v="64.190240452616692"/>
  </r>
  <r>
    <x v="100"/>
    <x v="1"/>
    <x v="1"/>
    <x v="6"/>
    <x v="0"/>
    <n v="68.469589816124468"/>
  </r>
  <r>
    <x v="101"/>
    <x v="1"/>
    <x v="1"/>
    <x v="6"/>
    <x v="0"/>
    <n v="61.337340876944843"/>
  </r>
  <r>
    <x v="102"/>
    <x v="1"/>
    <x v="1"/>
    <x v="6"/>
    <x v="0"/>
    <n v="65.616690240452613"/>
  </r>
  <r>
    <x v="103"/>
    <x v="1"/>
    <x v="1"/>
    <x v="6"/>
    <x v="0"/>
    <n v="72.748939179632245"/>
  </r>
  <r>
    <x v="104"/>
    <x v="1"/>
    <x v="1"/>
    <x v="6"/>
    <x v="0"/>
    <n v="91.292786421499287"/>
  </r>
  <r>
    <x v="105"/>
    <x v="1"/>
    <x v="1"/>
    <x v="6"/>
    <x v="0"/>
    <n v="74.175388967468166"/>
  </r>
  <r>
    <x v="106"/>
    <x v="1"/>
    <x v="1"/>
    <x v="6"/>
    <x v="0"/>
    <n v="65.616690240452613"/>
  </r>
  <r>
    <x v="107"/>
    <x v="1"/>
    <x v="1"/>
    <x v="6"/>
    <x v="0"/>
    <n v="72.748939179632245"/>
  </r>
  <r>
    <x v="108"/>
    <x v="1"/>
    <x v="1"/>
    <x v="6"/>
    <x v="0"/>
    <n v="61.337340876944843"/>
  </r>
  <r>
    <x v="109"/>
    <x v="1"/>
    <x v="1"/>
    <x v="6"/>
    <x v="0"/>
    <n v="55.631541725601117"/>
  </r>
  <r>
    <x v="110"/>
    <x v="1"/>
    <x v="1"/>
    <x v="6"/>
    <x v="0"/>
    <n v="71.322489391796324"/>
  </r>
  <r>
    <x v="111"/>
    <x v="1"/>
    <x v="1"/>
    <x v="6"/>
    <x v="0"/>
    <n v="62.763790664780757"/>
  </r>
  <r>
    <x v="112"/>
    <x v="1"/>
    <x v="1"/>
    <x v="6"/>
    <x v="0"/>
    <n v="58.48444130127298"/>
  </r>
  <r>
    <x v="113"/>
    <x v="1"/>
    <x v="1"/>
    <x v="6"/>
    <x v="0"/>
    <n v="74.175388967468166"/>
  </r>
  <r>
    <x v="114"/>
    <x v="1"/>
    <x v="2"/>
    <x v="6"/>
    <x v="0"/>
    <n v="55.631541725601117"/>
  </r>
  <r>
    <x v="115"/>
    <x v="1"/>
    <x v="2"/>
    <x v="6"/>
    <x v="0"/>
    <n v="67.043140028288533"/>
  </r>
  <r>
    <x v="116"/>
    <x v="1"/>
    <x v="2"/>
    <x v="6"/>
    <x v="0"/>
    <n v="65.616690240452613"/>
  </r>
  <r>
    <x v="117"/>
    <x v="1"/>
    <x v="2"/>
    <x v="6"/>
    <x v="0"/>
    <n v="72.748939179632245"/>
  </r>
  <r>
    <x v="118"/>
    <x v="1"/>
    <x v="2"/>
    <x v="6"/>
    <x v="0"/>
    <n v="94.145685997171142"/>
  </r>
  <r>
    <x v="119"/>
    <x v="1"/>
    <x v="2"/>
    <x v="6"/>
    <x v="0"/>
    <n v="55.631541725601117"/>
  </r>
  <r>
    <x v="120"/>
    <x v="1"/>
    <x v="2"/>
    <x v="6"/>
    <x v="0"/>
    <n v="62.763790664780757"/>
  </r>
  <r>
    <x v="121"/>
    <x v="1"/>
    <x v="2"/>
    <x v="6"/>
    <x v="0"/>
    <n v="58.48444130127298"/>
  </r>
  <r>
    <x v="122"/>
    <x v="1"/>
    <x v="2"/>
    <x v="6"/>
    <x v="0"/>
    <n v="52.681451612903217"/>
  </r>
  <r>
    <x v="123"/>
    <x v="1"/>
    <x v="2"/>
    <x v="6"/>
    <x v="0"/>
    <n v="72.943548387096769"/>
  </r>
  <r>
    <x v="124"/>
    <x v="1"/>
    <x v="2"/>
    <x v="6"/>
    <x v="0"/>
    <n v="75.645161290322577"/>
  </r>
  <r>
    <x v="125"/>
    <x v="1"/>
    <x v="2"/>
    <x v="6"/>
    <x v="0"/>
    <n v="71.592741935483872"/>
  </r>
  <r>
    <x v="126"/>
    <x v="1"/>
    <x v="2"/>
    <x v="6"/>
    <x v="0"/>
    <n v="62.137096774193552"/>
  </r>
  <r>
    <x v="127"/>
    <x v="1"/>
    <x v="2"/>
    <x v="6"/>
    <x v="0"/>
    <n v="67.540322580645167"/>
  </r>
  <r>
    <x v="128"/>
    <x v="1"/>
    <x v="2"/>
    <x v="6"/>
    <x v="0"/>
    <n v="82.399193548387103"/>
  </r>
  <r>
    <x v="129"/>
    <x v="1"/>
    <x v="2"/>
    <x v="6"/>
    <x v="0"/>
    <n v="68.891129032258064"/>
  </r>
  <r>
    <x v="130"/>
    <x v="1"/>
    <x v="2"/>
    <x v="6"/>
    <x v="0"/>
    <n v="75.645161290322577"/>
  </r>
  <r>
    <x v="131"/>
    <x v="1"/>
    <x v="2"/>
    <x v="6"/>
    <x v="0"/>
    <n v="62.137096774193552"/>
  </r>
  <r>
    <x v="132"/>
    <x v="1"/>
    <x v="2"/>
    <x v="6"/>
    <x v="0"/>
    <n v="49.979838709677423"/>
  </r>
  <r>
    <x v="133"/>
    <x v="1"/>
    <x v="2"/>
    <x v="6"/>
    <x v="0"/>
    <n v="58.08467741935484"/>
  </r>
  <r>
    <x v="134"/>
    <x v="1"/>
    <x v="2"/>
    <x v="6"/>
    <x v="0"/>
    <n v="74.29435483870968"/>
  </r>
  <r>
    <x v="135"/>
    <x v="1"/>
    <x v="2"/>
    <x v="6"/>
    <x v="0"/>
    <n v="64.838709677419359"/>
  </r>
  <r>
    <x v="136"/>
    <x v="1"/>
    <x v="2"/>
    <x v="6"/>
    <x v="0"/>
    <n v="62.137096774193552"/>
  </r>
  <r>
    <x v="137"/>
    <x v="1"/>
    <x v="2"/>
    <x v="6"/>
    <x v="0"/>
    <n v="67.540322580645167"/>
  </r>
  <r>
    <x v="138"/>
    <x v="1"/>
    <x v="2"/>
    <x v="6"/>
    <x v="0"/>
    <n v="71.592741935483872"/>
  </r>
  <r>
    <x v="139"/>
    <x v="1"/>
    <x v="2"/>
    <x v="6"/>
    <x v="0"/>
    <n v="64.838709677419359"/>
  </r>
  <r>
    <x v="140"/>
    <x v="1"/>
    <x v="2"/>
    <x v="6"/>
    <x v="0"/>
    <n v="62.137096774193552"/>
  </r>
  <r>
    <x v="141"/>
    <x v="1"/>
    <x v="2"/>
    <x v="6"/>
    <x v="0"/>
    <n v="64.838709677419359"/>
  </r>
  <r>
    <x v="142"/>
    <x v="1"/>
    <x v="2"/>
    <x v="6"/>
    <x v="0"/>
    <n v="60.786290322580648"/>
  </r>
  <r>
    <x v="143"/>
    <x v="1"/>
    <x v="2"/>
    <x v="6"/>
    <x v="0"/>
    <n v="55.383064516129032"/>
  </r>
  <r>
    <x v="144"/>
    <x v="1"/>
    <x v="2"/>
    <x v="6"/>
    <x v="0"/>
    <n v="62.137096774193552"/>
  </r>
  <r>
    <x v="145"/>
    <x v="1"/>
    <x v="2"/>
    <x v="6"/>
    <x v="0"/>
    <n v="67.540322580645167"/>
  </r>
  <r>
    <x v="146"/>
    <x v="1"/>
    <x v="2"/>
    <x v="6"/>
    <x v="0"/>
    <n v="66.189516129032256"/>
  </r>
  <r>
    <x v="147"/>
    <x v="1"/>
    <x v="2"/>
    <x v="6"/>
    <x v="0"/>
    <n v="59.435483870967737"/>
  </r>
  <r>
    <x v="148"/>
    <x v="1"/>
    <x v="2"/>
    <x v="6"/>
    <x v="0"/>
    <n v="54.032258064516128"/>
  </r>
  <r>
    <x v="149"/>
    <x v="1"/>
    <x v="2"/>
    <x v="6"/>
    <x v="0"/>
    <n v="58.08467741935484"/>
  </r>
  <r>
    <x v="150"/>
    <x v="1"/>
    <x v="2"/>
    <x v="6"/>
    <x v="0"/>
    <n v="71.592741935483872"/>
  </r>
  <r>
    <x v="151"/>
    <x v="1"/>
    <x v="2"/>
    <x v="6"/>
    <x v="0"/>
    <n v="55.383064516129032"/>
  </r>
  <r>
    <x v="152"/>
    <x v="1"/>
    <x v="2"/>
    <x v="6"/>
    <x v="0"/>
    <n v="67.540322580645167"/>
  </r>
  <r>
    <x v="153"/>
    <x v="1"/>
    <x v="2"/>
    <x v="6"/>
    <x v="0"/>
    <n v="76.19888820259419"/>
  </r>
  <r>
    <x v="154"/>
    <x v="1"/>
    <x v="2"/>
    <x v="6"/>
    <x v="0"/>
    <n v="55.178505250154423"/>
  </r>
  <r>
    <x v="155"/>
    <x v="1"/>
    <x v="2"/>
    <x v="6"/>
    <x v="0"/>
    <n v="51.237183446571962"/>
  </r>
  <r>
    <x v="156"/>
    <x v="1"/>
    <x v="2"/>
    <x v="6"/>
    <x v="0"/>
    <n v="59.119827053736877"/>
  </r>
  <r>
    <x v="157"/>
    <x v="1"/>
    <x v="2"/>
    <x v="6"/>
    <x v="0"/>
    <n v="60.433600988264359"/>
  </r>
  <r>
    <x v="158"/>
    <x v="1"/>
    <x v="2"/>
    <x v="6"/>
    <x v="0"/>
    <n v="49.923409512044472"/>
  </r>
  <r>
    <x v="159"/>
    <x v="1"/>
    <x v="2"/>
    <x v="6"/>
    <x v="0"/>
    <n v="74.885114268066715"/>
  </r>
  <r>
    <x v="160"/>
    <x v="1"/>
    <x v="2"/>
    <x v="6"/>
    <x v="0"/>
    <n v="77.51266213712168"/>
  </r>
  <r>
    <x v="161"/>
    <x v="1"/>
    <x v="2"/>
    <x v="6"/>
    <x v="0"/>
    <n v="67.002470660901793"/>
  </r>
  <r>
    <x v="162"/>
    <x v="1"/>
    <x v="2"/>
    <x v="6"/>
    <x v="0"/>
    <n v="72.257566399011736"/>
  </r>
  <r>
    <x v="163"/>
    <x v="1"/>
    <x v="2"/>
    <x v="6"/>
    <x v="0"/>
    <n v="65.688696726374303"/>
  </r>
  <r>
    <x v="164"/>
    <x v="1"/>
    <x v="2"/>
    <x v="6"/>
    <x v="0"/>
    <n v="68.316244595429282"/>
  </r>
  <r>
    <x v="165"/>
    <x v="1"/>
    <x v="2"/>
    <x v="6"/>
    <x v="0"/>
    <n v="67.002470660901793"/>
  </r>
  <r>
    <x v="166"/>
    <x v="1"/>
    <x v="2"/>
    <x v="6"/>
    <x v="0"/>
    <n v="65.688696726374303"/>
  </r>
  <r>
    <x v="167"/>
    <x v="1"/>
    <x v="2"/>
    <x v="6"/>
    <x v="0"/>
    <n v="67.002470660901793"/>
  </r>
  <r>
    <x v="168"/>
    <x v="1"/>
    <x v="2"/>
    <x v="6"/>
    <x v="0"/>
    <n v="57.806053119209388"/>
  </r>
  <r>
    <x v="169"/>
    <x v="1"/>
    <x v="2"/>
    <x v="6"/>
    <x v="0"/>
    <n v="49.923409512044472"/>
  </r>
  <r>
    <x v="170"/>
    <x v="1"/>
    <x v="2"/>
    <x v="6"/>
    <x v="0"/>
    <n v="57.806053119209388"/>
  </r>
  <r>
    <x v="171"/>
    <x v="1"/>
    <x v="2"/>
    <x v="6"/>
    <x v="0"/>
    <n v="78.826436071649169"/>
  </r>
  <r>
    <x v="172"/>
    <x v="1"/>
    <x v="2"/>
    <x v="6"/>
    <x v="0"/>
    <n v="70.943792464484247"/>
  </r>
  <r>
    <x v="173"/>
    <x v="1"/>
    <x v="2"/>
    <x v="6"/>
    <x v="0"/>
    <n v="77.51266213712168"/>
  </r>
  <r>
    <x v="174"/>
    <x v="1"/>
    <x v="2"/>
    <x v="6"/>
    <x v="0"/>
    <n v="67.002470660901793"/>
  </r>
  <r>
    <x v="175"/>
    <x v="1"/>
    <x v="2"/>
    <x v="6"/>
    <x v="0"/>
    <n v="69.630018529956772"/>
  </r>
  <r>
    <x v="176"/>
    <x v="1"/>
    <x v="2"/>
    <x v="6"/>
    <x v="0"/>
    <n v="63.061148857319338"/>
  </r>
  <r>
    <x v="177"/>
    <x v="1"/>
    <x v="2"/>
    <x v="6"/>
    <x v="0"/>
    <n v="57.806053119209388"/>
  </r>
  <r>
    <x v="178"/>
    <x v="1"/>
    <x v="2"/>
    <x v="6"/>
    <x v="0"/>
    <n v="72.257566399011736"/>
  </r>
  <r>
    <x v="179"/>
    <x v="1"/>
    <x v="2"/>
    <x v="6"/>
    <x v="0"/>
    <n v="99.846819024088944"/>
  </r>
  <r>
    <x v="180"/>
    <x v="1"/>
    <x v="2"/>
    <x v="6"/>
    <x v="0"/>
    <n v="80.140210006176659"/>
  </r>
  <r>
    <x v="181"/>
    <x v="1"/>
    <x v="2"/>
    <x v="6"/>
    <x v="0"/>
    <n v="72.257566399011736"/>
  </r>
  <r>
    <x v="182"/>
    <x v="1"/>
    <x v="2"/>
    <x v="6"/>
    <x v="0"/>
    <n v="88.022853613341567"/>
  </r>
  <r>
    <x v="183"/>
    <x v="1"/>
    <x v="2"/>
    <x v="6"/>
    <x v="0"/>
    <n v="86.709079678814092"/>
  </r>
  <r>
    <x v="184"/>
    <x v="1"/>
    <x v="2"/>
    <x v="6"/>
    <x v="0"/>
    <n v="0"/>
  </r>
  <r>
    <x v="185"/>
    <x v="1"/>
    <x v="2"/>
    <x v="6"/>
    <x v="0"/>
    <n v="0"/>
  </r>
  <r>
    <x v="186"/>
    <x v="1"/>
    <x v="2"/>
    <x v="6"/>
    <x v="0"/>
    <n v="0"/>
  </r>
  <r>
    <x v="187"/>
    <x v="1"/>
    <x v="2"/>
    <x v="6"/>
    <x v="0"/>
    <n v="0"/>
  </r>
  <r>
    <x v="188"/>
    <x v="1"/>
    <x v="2"/>
    <x v="6"/>
    <x v="0"/>
    <n v="0"/>
  </r>
  <r>
    <x v="189"/>
    <x v="1"/>
    <x v="2"/>
    <x v="6"/>
    <x v="0"/>
    <n v="0"/>
  </r>
  <r>
    <x v="190"/>
    <x v="1"/>
    <x v="2"/>
    <x v="6"/>
    <x v="0"/>
    <n v="0"/>
  </r>
  <r>
    <x v="191"/>
    <x v="1"/>
    <x v="2"/>
    <x v="6"/>
    <x v="0"/>
    <n v="101.57324840764331"/>
  </r>
  <r>
    <x v="192"/>
    <x v="1"/>
    <x v="2"/>
    <x v="6"/>
    <x v="0"/>
    <n v="74.121019108280251"/>
  </r>
  <r>
    <x v="193"/>
    <x v="1"/>
    <x v="2"/>
    <x v="6"/>
    <x v="0"/>
    <n v="76.866242038216569"/>
  </r>
  <r>
    <x v="194"/>
    <x v="1"/>
    <x v="2"/>
    <x v="6"/>
    <x v="0"/>
    <n v="65.885350318471339"/>
  </r>
  <r>
    <x v="195"/>
    <x v="1"/>
    <x v="2"/>
    <x v="6"/>
    <x v="0"/>
    <n v="85.101910828025481"/>
  </r>
  <r>
    <x v="196"/>
    <x v="1"/>
    <x v="2"/>
    <x v="6"/>
    <x v="0"/>
    <n v="74.121019108280251"/>
  </r>
  <r>
    <x v="197"/>
    <x v="1"/>
    <x v="2"/>
    <x v="6"/>
    <x v="0"/>
    <n v="63.140127388535028"/>
  </r>
  <r>
    <x v="198"/>
    <x v="1"/>
    <x v="2"/>
    <x v="6"/>
    <x v="0"/>
    <n v="57.64968152866242"/>
  </r>
  <r>
    <x v="199"/>
    <x v="1"/>
    <x v="2"/>
    <x v="6"/>
    <x v="0"/>
    <n v="63.140127388535028"/>
  </r>
  <r>
    <x v="200"/>
    <x v="1"/>
    <x v="2"/>
    <x v="6"/>
    <x v="0"/>
    <n v="60.394904458598731"/>
  </r>
  <r>
    <x v="201"/>
    <x v="1"/>
    <x v="2"/>
    <x v="6"/>
    <x v="0"/>
    <n v="82.356687898089177"/>
  </r>
  <r>
    <x v="202"/>
    <x v="1"/>
    <x v="2"/>
    <x v="6"/>
    <x v="0"/>
    <n v="65.885350318471339"/>
  </r>
  <r>
    <x v="203"/>
    <x v="1"/>
    <x v="2"/>
    <x v="6"/>
    <x v="0"/>
    <n v="60.394904458598731"/>
  </r>
  <r>
    <x v="204"/>
    <x v="1"/>
    <x v="2"/>
    <x v="6"/>
    <x v="0"/>
    <n v="68.630573248407643"/>
  </r>
  <r>
    <x v="205"/>
    <x v="1"/>
    <x v="2"/>
    <x v="6"/>
    <x v="0"/>
    <n v="90.592356687898089"/>
  </r>
  <r>
    <x v="206"/>
    <x v="1"/>
    <x v="2"/>
    <x v="6"/>
    <x v="0"/>
    <n v="74.121019108280251"/>
  </r>
  <r>
    <x v="207"/>
    <x v="1"/>
    <x v="2"/>
    <x v="6"/>
    <x v="0"/>
    <n v="74.121019108280251"/>
  </r>
  <r>
    <x v="208"/>
    <x v="1"/>
    <x v="2"/>
    <x v="6"/>
    <x v="0"/>
    <n v="52.159235668789812"/>
  </r>
  <r>
    <x v="209"/>
    <x v="1"/>
    <x v="2"/>
    <x v="6"/>
    <x v="0"/>
    <n v="65.885350318471339"/>
  </r>
  <r>
    <x v="210"/>
    <x v="1"/>
    <x v="2"/>
    <x v="6"/>
    <x v="0"/>
    <n v="71.375796178343947"/>
  </r>
  <r>
    <x v="211"/>
    <x v="1"/>
    <x v="2"/>
    <x v="6"/>
    <x v="0"/>
    <n v="107.0636942675159"/>
  </r>
  <r>
    <x v="212"/>
    <x v="1"/>
    <x v="2"/>
    <x v="6"/>
    <x v="0"/>
    <n v="93.337579617834393"/>
  </r>
  <r>
    <x v="213"/>
    <x v="1"/>
    <x v="2"/>
    <x v="6"/>
    <x v="0"/>
    <n v="96.082802547770697"/>
  </r>
  <r>
    <x v="0"/>
    <x v="0"/>
    <x v="0"/>
    <x v="7"/>
    <x v="0"/>
    <n v="52.228925973470261"/>
  </r>
  <r>
    <x v="1"/>
    <x v="0"/>
    <x v="0"/>
    <x v="7"/>
    <x v="0"/>
    <n v="28.57809157038939"/>
  </r>
  <r>
    <x v="2"/>
    <x v="0"/>
    <x v="0"/>
    <x v="7"/>
    <x v="0"/>
    <n v="51.243474540008563"/>
  </r>
  <r>
    <x v="3"/>
    <x v="0"/>
    <x v="0"/>
    <x v="7"/>
    <x v="0"/>
    <n v="64.0543431750107"/>
  </r>
  <r>
    <x v="4"/>
    <x v="0"/>
    <x v="0"/>
    <x v="7"/>
    <x v="0"/>
    <n v="74.894308943089428"/>
  </r>
  <r>
    <x v="5"/>
    <x v="0"/>
    <x v="0"/>
    <x v="7"/>
    <x v="0"/>
    <n v="73.908857509627722"/>
  </r>
  <r>
    <x v="6"/>
    <x v="0"/>
    <x v="0"/>
    <x v="7"/>
    <x v="0"/>
    <n v="93.617886178861795"/>
  </r>
  <r>
    <x v="7"/>
    <x v="0"/>
    <x v="0"/>
    <x v="7"/>
    <x v="0"/>
    <n v="121.21052631578949"/>
  </r>
  <r>
    <x v="8"/>
    <x v="0"/>
    <x v="0"/>
    <x v="7"/>
    <x v="0"/>
    <n v="125.1523320496363"/>
  </r>
  <r>
    <x v="9"/>
    <x v="0"/>
    <x v="0"/>
    <x v="7"/>
    <x v="0"/>
    <n v="131.0650406504065"/>
  </r>
  <r>
    <x v="10"/>
    <x v="0"/>
    <x v="0"/>
    <x v="7"/>
    <x v="0"/>
    <n v="86.719726144629874"/>
  </r>
  <r>
    <x v="11"/>
    <x v="0"/>
    <x v="0"/>
    <x v="7"/>
    <x v="0"/>
    <n v="66.025246041934111"/>
  </r>
  <r>
    <x v="12"/>
    <x v="0"/>
    <x v="0"/>
    <x v="7"/>
    <x v="0"/>
    <n v="62.08344030808729"/>
  </r>
  <r>
    <x v="13"/>
    <x v="0"/>
    <x v="0"/>
    <x v="7"/>
    <x v="0"/>
    <n v="52.228925973470261"/>
  </r>
  <r>
    <x v="14"/>
    <x v="0"/>
    <x v="0"/>
    <x v="7"/>
    <x v="0"/>
    <n v="44.345314505776628"/>
  </r>
  <r>
    <x v="15"/>
    <x v="0"/>
    <x v="0"/>
    <x v="7"/>
    <x v="0"/>
    <n v="51.243474540008563"/>
  </r>
  <r>
    <x v="16"/>
    <x v="0"/>
    <x v="0"/>
    <x v="7"/>
    <x v="0"/>
    <n v="51.243474540008563"/>
  </r>
  <r>
    <x v="17"/>
    <x v="0"/>
    <x v="0"/>
    <x v="7"/>
    <x v="0"/>
    <n v="130.07958921694481"/>
  </r>
  <r>
    <x v="18"/>
    <x v="0"/>
    <x v="0"/>
    <x v="7"/>
    <x v="0"/>
    <n v="120.2250748823278"/>
  </r>
  <r>
    <x v="19"/>
    <x v="0"/>
    <x v="0"/>
    <x v="7"/>
    <x v="0"/>
    <n v="112.34146341463411"/>
  </r>
  <r>
    <x v="20"/>
    <x v="0"/>
    <x v="0"/>
    <x v="7"/>
    <x v="0"/>
    <n v="116.283269148481"/>
  </r>
  <r>
    <x v="21"/>
    <x v="0"/>
    <x v="0"/>
    <x v="7"/>
    <x v="0"/>
    <n v="79.821566110397953"/>
  </r>
  <r>
    <x v="22"/>
    <x v="0"/>
    <x v="0"/>
    <x v="7"/>
    <x v="0"/>
    <n v="53.214377406931973"/>
  </r>
  <r>
    <x v="23"/>
    <x v="0"/>
    <x v="0"/>
    <x v="7"/>
    <x v="0"/>
    <n v="51.243474540008563"/>
  </r>
  <r>
    <x v="24"/>
    <x v="0"/>
    <x v="0"/>
    <x v="7"/>
    <x v="0"/>
    <n v="49.272571673085153"/>
  </r>
  <r>
    <x v="25"/>
    <x v="0"/>
    <x v="0"/>
    <x v="7"/>
    <x v="0"/>
    <n v="66.025246041934111"/>
  </r>
  <r>
    <x v="26"/>
    <x v="0"/>
    <x v="0"/>
    <x v="7"/>
    <x v="0"/>
    <n v="47.301668806161743"/>
  </r>
  <r>
    <x v="27"/>
    <x v="0"/>
    <x v="0"/>
    <x v="7"/>
    <x v="0"/>
    <n v="80.807017543859644"/>
  </r>
  <r>
    <x v="28"/>
    <x v="0"/>
    <x v="0"/>
    <x v="7"/>
    <x v="0"/>
    <n v="57.156183140778779"/>
  </r>
  <r>
    <x v="29"/>
    <x v="0"/>
    <x v="0"/>
    <x v="7"/>
    <x v="0"/>
    <n v="53.214377406931973"/>
  </r>
  <r>
    <x v="30"/>
    <x v="0"/>
    <x v="0"/>
    <x v="7"/>
    <x v="0"/>
    <n v="56.170731707317067"/>
  </r>
  <r>
    <x v="31"/>
    <x v="0"/>
    <x v="0"/>
    <x v="7"/>
    <x v="0"/>
    <n v="55.344234079173837"/>
  </r>
  <r>
    <x v="32"/>
    <x v="0"/>
    <x v="0"/>
    <x v="7"/>
    <x v="0"/>
    <n v="42.211703958691913"/>
  </r>
  <r>
    <x v="33"/>
    <x v="0"/>
    <x v="0"/>
    <x v="7"/>
    <x v="0"/>
    <n v="54.406196213425133"/>
  </r>
  <r>
    <x v="34"/>
    <x v="0"/>
    <x v="0"/>
    <x v="7"/>
    <x v="0"/>
    <n v="75.981067125645438"/>
  </r>
  <r>
    <x v="35"/>
    <x v="0"/>
    <x v="0"/>
    <x v="7"/>
    <x v="0"/>
    <n v="80.671256454388995"/>
  </r>
  <r>
    <x v="36"/>
    <x v="0"/>
    <x v="0"/>
    <x v="7"/>
    <x v="0"/>
    <n v="76.91910499139415"/>
  </r>
  <r>
    <x v="37"/>
    <x v="0"/>
    <x v="0"/>
    <x v="7"/>
    <x v="0"/>
    <n v="78.795180722891573"/>
  </r>
  <r>
    <x v="38"/>
    <x v="0"/>
    <x v="0"/>
    <x v="7"/>
    <x v="0"/>
    <n v="75.043029259896741"/>
  </r>
  <r>
    <x v="39"/>
    <x v="0"/>
    <x v="0"/>
    <x v="7"/>
    <x v="0"/>
    <n v="67.538726333907064"/>
  </r>
  <r>
    <x v="40"/>
    <x v="0"/>
    <x v="0"/>
    <x v="7"/>
    <x v="0"/>
    <n v="67.538726333907064"/>
  </r>
  <r>
    <x v="41"/>
    <x v="0"/>
    <x v="0"/>
    <x v="7"/>
    <x v="0"/>
    <n v="92.865748709122215"/>
  </r>
  <r>
    <x v="42"/>
    <x v="0"/>
    <x v="0"/>
    <x v="7"/>
    <x v="0"/>
    <n v="81.609294320137693"/>
  </r>
  <r>
    <x v="43"/>
    <x v="0"/>
    <x v="0"/>
    <x v="7"/>
    <x v="0"/>
    <n v="60.972461273666099"/>
  </r>
  <r>
    <x v="44"/>
    <x v="0"/>
    <x v="0"/>
    <x v="7"/>
    <x v="0"/>
    <n v="60.034423407917387"/>
  </r>
  <r>
    <x v="45"/>
    <x v="0"/>
    <x v="0"/>
    <x v="7"/>
    <x v="0"/>
    <n v="63.786574870912233"/>
  </r>
  <r>
    <x v="46"/>
    <x v="0"/>
    <x v="0"/>
    <x v="7"/>
    <x v="0"/>
    <n v="60.034423407917387"/>
  </r>
  <r>
    <x v="47"/>
    <x v="0"/>
    <x v="0"/>
    <x v="7"/>
    <x v="0"/>
    <n v="68.476764199655776"/>
  </r>
  <r>
    <x v="48"/>
    <x v="0"/>
    <x v="0"/>
    <x v="7"/>
    <x v="0"/>
    <n v="156.65232358003439"/>
  </r>
  <r>
    <x v="49"/>
    <x v="0"/>
    <x v="0"/>
    <x v="7"/>
    <x v="0"/>
    <n v="142.58175559380379"/>
  </r>
  <r>
    <x v="50"/>
    <x v="0"/>
    <x v="0"/>
    <x v="7"/>
    <x v="0"/>
    <n v="97.555938037865758"/>
  </r>
  <r>
    <x v="51"/>
    <x v="0"/>
    <x v="0"/>
    <x v="7"/>
    <x v="0"/>
    <n v="111.6265060240964"/>
  </r>
  <r>
    <x v="52"/>
    <x v="0"/>
    <x v="0"/>
    <x v="7"/>
    <x v="0"/>
    <n v="151.02409638554221"/>
  </r>
  <r>
    <x v="53"/>
    <x v="0"/>
    <x v="0"/>
    <x v="7"/>
    <x v="0"/>
    <n v="141.64371772805509"/>
  </r>
  <r>
    <x v="54"/>
    <x v="0"/>
    <x v="0"/>
    <x v="7"/>
    <x v="0"/>
    <n v="175.41308089500859"/>
  </r>
  <r>
    <x v="55"/>
    <x v="0"/>
    <x v="0"/>
    <x v="7"/>
    <x v="0"/>
    <n v="187.6075731497418"/>
  </r>
  <r>
    <x v="56"/>
    <x v="0"/>
    <x v="0"/>
    <x v="7"/>
    <x v="0"/>
    <n v="115.3786574870912"/>
  </r>
  <r>
    <x v="57"/>
    <x v="1"/>
    <x v="1"/>
    <x v="7"/>
    <x v="0"/>
    <n v="84.423407917383827"/>
  </r>
  <r>
    <x v="58"/>
    <x v="1"/>
    <x v="1"/>
    <x v="7"/>
    <x v="0"/>
    <n v="86.29948364888125"/>
  </r>
  <r>
    <x v="59"/>
    <x v="1"/>
    <x v="1"/>
    <x v="7"/>
    <x v="0"/>
    <n v="58.158347676419972"/>
  </r>
  <r>
    <x v="60"/>
    <x v="1"/>
    <x v="1"/>
    <x v="7"/>
    <x v="0"/>
    <n v="54.406196213425133"/>
  </r>
  <r>
    <x v="61"/>
    <x v="1"/>
    <x v="1"/>
    <x v="7"/>
    <x v="0"/>
    <n v="57.711568322981357"/>
  </r>
  <r>
    <x v="62"/>
    <x v="1"/>
    <x v="1"/>
    <x v="7"/>
    <x v="0"/>
    <n v="59.889363354037272"/>
  </r>
  <r>
    <x v="63"/>
    <x v="1"/>
    <x v="1"/>
    <x v="7"/>
    <x v="0"/>
    <n v="45.733695652173907"/>
  </r>
  <r>
    <x v="64"/>
    <x v="1"/>
    <x v="1"/>
    <x v="7"/>
    <x v="0"/>
    <n v="165.51242236024851"/>
  </r>
  <r>
    <x v="65"/>
    <x v="1"/>
    <x v="1"/>
    <x v="7"/>
    <x v="0"/>
    <n v="135.02329192546591"/>
  </r>
  <r>
    <x v="66"/>
    <x v="1"/>
    <x v="1"/>
    <x v="7"/>
    <x v="0"/>
    <n v="98.000776397515523"/>
  </r>
  <r>
    <x v="67"/>
    <x v="1"/>
    <x v="1"/>
    <x v="7"/>
    <x v="0"/>
    <n v="95.822981366459629"/>
  </r>
  <r>
    <x v="68"/>
    <x v="1"/>
    <x v="1"/>
    <x v="7"/>
    <x v="0"/>
    <n v="105.62305900621119"/>
  </r>
  <r>
    <x v="69"/>
    <x v="1"/>
    <x v="1"/>
    <x v="7"/>
    <x v="0"/>
    <n v="105.62305900621119"/>
  </r>
  <r>
    <x v="70"/>
    <x v="1"/>
    <x v="1"/>
    <x v="7"/>
    <x v="0"/>
    <n v="117.60093167701859"/>
  </r>
  <r>
    <x v="71"/>
    <x v="1"/>
    <x v="1"/>
    <x v="7"/>
    <x v="0"/>
    <n v="116.5120341614907"/>
  </r>
  <r>
    <x v="72"/>
    <x v="1"/>
    <x v="1"/>
    <x v="7"/>
    <x v="0"/>
    <n v="119.7787267080745"/>
  </r>
  <r>
    <x v="73"/>
    <x v="1"/>
    <x v="1"/>
    <x v="7"/>
    <x v="0"/>
    <n v="107.8008540372671"/>
  </r>
  <r>
    <x v="74"/>
    <x v="1"/>
    <x v="1"/>
    <x v="7"/>
    <x v="0"/>
    <n v="127.4010093167702"/>
  </r>
  <r>
    <x v="75"/>
    <x v="1"/>
    <x v="1"/>
    <x v="7"/>
    <x v="0"/>
    <n v="125.22321428571431"/>
  </r>
  <r>
    <x v="76"/>
    <x v="1"/>
    <x v="1"/>
    <x v="7"/>
    <x v="0"/>
    <n v="124.1343167701863"/>
  </r>
  <r>
    <x v="77"/>
    <x v="1"/>
    <x v="1"/>
    <x v="7"/>
    <x v="0"/>
    <n v="94.734083850931682"/>
  </r>
  <r>
    <x v="78"/>
    <x v="1"/>
    <x v="1"/>
    <x v="7"/>
    <x v="0"/>
    <n v="116.5120341614907"/>
  </r>
  <r>
    <x v="79"/>
    <x v="1"/>
    <x v="1"/>
    <x v="7"/>
    <x v="0"/>
    <n v="140.46777950310559"/>
  </r>
  <r>
    <x v="80"/>
    <x v="1"/>
    <x v="1"/>
    <x v="7"/>
    <x v="0"/>
    <n v="84.934006211180133"/>
  </r>
  <r>
    <x v="81"/>
    <x v="1"/>
    <x v="1"/>
    <x v="7"/>
    <x v="0"/>
    <n v="95.822981366459629"/>
  </r>
  <r>
    <x v="82"/>
    <x v="1"/>
    <x v="1"/>
    <x v="7"/>
    <x v="0"/>
    <n v="90.378493788819881"/>
  </r>
  <r>
    <x v="83"/>
    <x v="1"/>
    <x v="1"/>
    <x v="7"/>
    <x v="0"/>
    <n v="83.845108695652172"/>
  </r>
  <r>
    <x v="84"/>
    <x v="1"/>
    <x v="1"/>
    <x v="7"/>
    <x v="0"/>
    <n v="72.956133540372676"/>
  </r>
  <r>
    <x v="85"/>
    <x v="1"/>
    <x v="1"/>
    <x v="7"/>
    <x v="0"/>
    <n v="47.911490683229808"/>
  </r>
  <r>
    <x v="86"/>
    <x v="1"/>
    <x v="1"/>
    <x v="7"/>
    <x v="0"/>
    <n v="53.355978260869563"/>
  </r>
  <r>
    <x v="87"/>
    <x v="1"/>
    <x v="1"/>
    <x v="7"/>
    <x v="0"/>
    <n v="59.889363354037272"/>
  </r>
  <r>
    <x v="88"/>
    <x v="1"/>
    <x v="1"/>
    <x v="7"/>
    <x v="0"/>
    <n v="33.755822981366457"/>
  </r>
  <r>
    <x v="89"/>
    <x v="1"/>
    <x v="1"/>
    <x v="7"/>
    <x v="0"/>
    <n v="44.64479813664596"/>
  </r>
  <r>
    <x v="90"/>
    <x v="1"/>
    <x v="1"/>
    <x v="7"/>
    <x v="0"/>
    <n v="38.111413043478272"/>
  </r>
  <r>
    <x v="91"/>
    <x v="1"/>
    <x v="1"/>
    <x v="7"/>
    <x v="0"/>
    <n v="40.289208074534159"/>
  </r>
  <r>
    <x v="92"/>
    <x v="1"/>
    <x v="1"/>
    <x v="7"/>
    <x v="0"/>
    <n v="32.403697996918339"/>
  </r>
  <r>
    <x v="93"/>
    <x v="1"/>
    <x v="1"/>
    <x v="7"/>
    <x v="0"/>
    <n v="29.70338983050847"/>
  </r>
  <r>
    <x v="94"/>
    <x v="1"/>
    <x v="1"/>
    <x v="7"/>
    <x v="0"/>
    <n v="34.203903441191578"/>
  </r>
  <r>
    <x v="95"/>
    <x v="1"/>
    <x v="1"/>
    <x v="7"/>
    <x v="0"/>
    <n v="41.40472521828454"/>
  </r>
  <r>
    <x v="96"/>
    <x v="1"/>
    <x v="1"/>
    <x v="7"/>
    <x v="0"/>
    <n v="45.005136106831017"/>
  </r>
  <r>
    <x v="97"/>
    <x v="1"/>
    <x v="1"/>
    <x v="7"/>
    <x v="0"/>
    <n v="36.004108885464817"/>
  </r>
  <r>
    <x v="98"/>
    <x v="1"/>
    <x v="1"/>
    <x v="7"/>
    <x v="0"/>
    <n v="33.303800719054948"/>
  </r>
  <r>
    <x v="99"/>
    <x v="1"/>
    <x v="1"/>
    <x v="7"/>
    <x v="0"/>
    <n v="39.604519774011301"/>
  </r>
  <r>
    <x v="100"/>
    <x v="1"/>
    <x v="1"/>
    <x v="7"/>
    <x v="0"/>
    <n v="39.604519774011301"/>
  </r>
  <r>
    <x v="101"/>
    <x v="1"/>
    <x v="1"/>
    <x v="7"/>
    <x v="0"/>
    <n v="34.203903441191578"/>
  </r>
  <r>
    <x v="102"/>
    <x v="1"/>
    <x v="1"/>
    <x v="7"/>
    <x v="0"/>
    <n v="30.6034925526451"/>
  </r>
  <r>
    <x v="103"/>
    <x v="1"/>
    <x v="1"/>
    <x v="7"/>
    <x v="0"/>
    <n v="36.904211607601439"/>
  </r>
  <r>
    <x v="104"/>
    <x v="1"/>
    <x v="1"/>
    <x v="7"/>
    <x v="0"/>
    <n v="32.403697996918339"/>
  </r>
  <r>
    <x v="105"/>
    <x v="1"/>
    <x v="1"/>
    <x v="7"/>
    <x v="0"/>
    <n v="44.105033384694401"/>
  </r>
  <r>
    <x v="106"/>
    <x v="1"/>
    <x v="1"/>
    <x v="7"/>
    <x v="0"/>
    <n v="47.705444273240893"/>
  </r>
  <r>
    <x v="107"/>
    <x v="1"/>
    <x v="1"/>
    <x v="7"/>
    <x v="0"/>
    <n v="60.306882383153571"/>
  </r>
  <r>
    <x v="108"/>
    <x v="1"/>
    <x v="1"/>
    <x v="7"/>
    <x v="0"/>
    <n v="495.9565998972779"/>
  </r>
  <r>
    <x v="109"/>
    <x v="1"/>
    <x v="1"/>
    <x v="7"/>
    <x v="0"/>
    <n v="442.85053929121727"/>
  </r>
  <r>
    <x v="110"/>
    <x v="1"/>
    <x v="1"/>
    <x v="7"/>
    <x v="0"/>
    <n v="381.64355418592709"/>
  </r>
  <r>
    <x v="111"/>
    <x v="1"/>
    <x v="1"/>
    <x v="7"/>
    <x v="0"/>
    <n v="209.72393425783261"/>
  </r>
  <r>
    <x v="112"/>
    <x v="1"/>
    <x v="1"/>
    <x v="7"/>
    <x v="0"/>
    <n v="251.12865947611709"/>
  </r>
  <r>
    <x v="113"/>
    <x v="1"/>
    <x v="1"/>
    <x v="7"/>
    <x v="0"/>
    <n v="168.31920903954801"/>
  </r>
  <r>
    <x v="114"/>
    <x v="1"/>
    <x v="2"/>
    <x v="7"/>
    <x v="0"/>
    <n v="142.21623009758599"/>
  </r>
  <r>
    <x v="115"/>
    <x v="1"/>
    <x v="2"/>
    <x v="7"/>
    <x v="0"/>
    <n v="112.51284026707761"/>
  </r>
  <r>
    <x v="116"/>
    <x v="1"/>
    <x v="2"/>
    <x v="7"/>
    <x v="0"/>
    <n v="70.208012326656402"/>
  </r>
  <r>
    <x v="117"/>
    <x v="1"/>
    <x v="2"/>
    <x v="7"/>
    <x v="0"/>
    <n v="103.51181304571131"/>
  </r>
  <r>
    <x v="118"/>
    <x v="1"/>
    <x v="2"/>
    <x v="7"/>
    <x v="0"/>
    <n v="139.51592193117619"/>
  </r>
  <r>
    <x v="119"/>
    <x v="1"/>
    <x v="2"/>
    <x v="7"/>
    <x v="0"/>
    <n v="176.42013353877761"/>
  </r>
  <r>
    <x v="120"/>
    <x v="1"/>
    <x v="2"/>
    <x v="7"/>
    <x v="0"/>
    <n v="122.4139702105804"/>
  </r>
  <r>
    <x v="121"/>
    <x v="1"/>
    <x v="2"/>
    <x v="7"/>
    <x v="0"/>
    <n v="71.10811504879301"/>
  </r>
  <r>
    <x v="122"/>
    <x v="1"/>
    <x v="2"/>
    <x v="7"/>
    <x v="0"/>
    <n v="62.825904825737261"/>
  </r>
  <r>
    <x v="123"/>
    <x v="1"/>
    <x v="2"/>
    <x v="7"/>
    <x v="0"/>
    <n v="56.436829758713138"/>
  </r>
  <r>
    <x v="124"/>
    <x v="1"/>
    <x v="2"/>
    <x v="7"/>
    <x v="0"/>
    <n v="78.798592493297591"/>
  </r>
  <r>
    <x v="125"/>
    <x v="1"/>
    <x v="2"/>
    <x v="7"/>
    <x v="0"/>
    <n v="52.177446380697049"/>
  </r>
  <r>
    <x v="126"/>
    <x v="1"/>
    <x v="2"/>
    <x v="7"/>
    <x v="0"/>
    <n v="61.761058981233241"/>
  </r>
  <r>
    <x v="127"/>
    <x v="1"/>
    <x v="2"/>
    <x v="7"/>
    <x v="0"/>
    <n v="51.112600536193028"/>
  </r>
  <r>
    <x v="128"/>
    <x v="1"/>
    <x v="2"/>
    <x v="7"/>
    <x v="0"/>
    <n v="56.436829758713138"/>
  </r>
  <r>
    <x v="129"/>
    <x v="1"/>
    <x v="2"/>
    <x v="7"/>
    <x v="0"/>
    <n v="62.825904825737261"/>
  </r>
  <r>
    <x v="130"/>
    <x v="1"/>
    <x v="2"/>
    <x v="7"/>
    <x v="0"/>
    <n v="199.12617292225201"/>
  </r>
  <r>
    <x v="131"/>
    <x v="1"/>
    <x v="2"/>
    <x v="7"/>
    <x v="0"/>
    <n v="363.11243297587129"/>
  </r>
  <r>
    <x v="132"/>
    <x v="1"/>
    <x v="2"/>
    <x v="7"/>
    <x v="0"/>
    <n v="277.92476541554959"/>
  </r>
  <r>
    <x v="133"/>
    <x v="1"/>
    <x v="2"/>
    <x v="7"/>
    <x v="0"/>
    <n v="329.03736595174257"/>
  </r>
  <r>
    <x v="134"/>
    <x v="1"/>
    <x v="2"/>
    <x v="7"/>
    <x v="0"/>
    <n v="342.8803619302949"/>
  </r>
  <r>
    <x v="135"/>
    <x v="1"/>
    <x v="2"/>
    <x v="7"/>
    <x v="0"/>
    <n v="340.75067024128691"/>
  </r>
  <r>
    <x v="136"/>
    <x v="1"/>
    <x v="2"/>
    <x v="7"/>
    <x v="0"/>
    <n v="324.77798257372649"/>
  </r>
  <r>
    <x v="137"/>
    <x v="1"/>
    <x v="2"/>
    <x v="7"/>
    <x v="0"/>
    <n v="346.07489946380701"/>
  </r>
  <r>
    <x v="138"/>
    <x v="1"/>
    <x v="2"/>
    <x v="7"/>
    <x v="0"/>
    <n v="282.18414879356573"/>
  </r>
  <r>
    <x v="139"/>
    <x v="1"/>
    <x v="2"/>
    <x v="7"/>
    <x v="0"/>
    <n v="267.27630697050938"/>
  </r>
  <r>
    <x v="140"/>
    <x v="1"/>
    <x v="2"/>
    <x v="7"/>
    <x v="0"/>
    <n v="264.08176943699732"/>
  </r>
  <r>
    <x v="141"/>
    <x v="1"/>
    <x v="2"/>
    <x v="7"/>
    <x v="0"/>
    <n v="247.04423592493299"/>
  </r>
  <r>
    <x v="142"/>
    <x v="1"/>
    <x v="2"/>
    <x v="7"/>
    <x v="0"/>
    <n v="255.56300268096521"/>
  </r>
  <r>
    <x v="143"/>
    <x v="1"/>
    <x v="2"/>
    <x v="7"/>
    <x v="0"/>
    <n v="274.73022788203752"/>
  </r>
  <r>
    <x v="144"/>
    <x v="1"/>
    <x v="2"/>
    <x v="7"/>
    <x v="0"/>
    <n v="254.49815683646111"/>
  </r>
  <r>
    <x v="145"/>
    <x v="1"/>
    <x v="2"/>
    <x v="7"/>
    <x v="0"/>
    <n v="221.48793565683641"/>
  </r>
  <r>
    <x v="146"/>
    <x v="1"/>
    <x v="2"/>
    <x v="7"/>
    <x v="0"/>
    <n v="232.1363941018767"/>
  </r>
  <r>
    <x v="147"/>
    <x v="1"/>
    <x v="2"/>
    <x v="7"/>
    <x v="0"/>
    <n v="222.55278150134049"/>
  </r>
  <r>
    <x v="148"/>
    <x v="1"/>
    <x v="2"/>
    <x v="7"/>
    <x v="0"/>
    <n v="185.28317694369969"/>
  </r>
  <r>
    <x v="149"/>
    <x v="1"/>
    <x v="2"/>
    <x v="7"/>
    <x v="0"/>
    <n v="173.56987265415549"/>
  </r>
  <r>
    <x v="150"/>
    <x v="1"/>
    <x v="2"/>
    <x v="7"/>
    <x v="0"/>
    <n v="169.31048927613941"/>
  </r>
  <r>
    <x v="151"/>
    <x v="1"/>
    <x v="2"/>
    <x v="7"/>
    <x v="0"/>
    <n v="160.79172252010719"/>
  </r>
  <r>
    <x v="152"/>
    <x v="1"/>
    <x v="2"/>
    <x v="7"/>
    <x v="0"/>
    <n v="138.42995978552281"/>
  </r>
  <r>
    <x v="153"/>
    <x v="1"/>
    <x v="2"/>
    <x v="7"/>
    <x v="0"/>
    <n v="130.6836707862214"/>
  </r>
  <r>
    <x v="154"/>
    <x v="1"/>
    <x v="2"/>
    <x v="7"/>
    <x v="0"/>
    <n v="163.8572179858007"/>
  </r>
  <r>
    <x v="155"/>
    <x v="1"/>
    <x v="2"/>
    <x v="7"/>
    <x v="0"/>
    <n v="221.15698133052851"/>
  </r>
  <r>
    <x v="156"/>
    <x v="1"/>
    <x v="2"/>
    <x v="7"/>
    <x v="0"/>
    <n v="240.25690244543779"/>
  </r>
  <r>
    <x v="157"/>
    <x v="1"/>
    <x v="2"/>
    <x v="7"/>
    <x v="0"/>
    <n v="340.78280305022349"/>
  </r>
  <r>
    <x v="158"/>
    <x v="1"/>
    <x v="2"/>
    <x v="7"/>
    <x v="0"/>
    <n v="310.6250328687878"/>
  </r>
  <r>
    <x v="159"/>
    <x v="1"/>
    <x v="2"/>
    <x v="7"/>
    <x v="0"/>
    <n v="306.6039968445964"/>
  </r>
  <r>
    <x v="160"/>
    <x v="1"/>
    <x v="2"/>
    <x v="7"/>
    <x v="0"/>
    <n v="491.57165395740208"/>
  </r>
  <r>
    <x v="161"/>
    <x v="1"/>
    <x v="2"/>
    <x v="7"/>
    <x v="0"/>
    <n v="310.6250328687878"/>
  </r>
  <r>
    <x v="162"/>
    <x v="1"/>
    <x v="2"/>
    <x v="7"/>
    <x v="0"/>
    <n v="252.32001051801211"/>
  </r>
  <r>
    <x v="163"/>
    <x v="1"/>
    <x v="2"/>
    <x v="7"/>
    <x v="0"/>
    <n v="250.30949250591641"/>
  </r>
  <r>
    <x v="164"/>
    <x v="1"/>
    <x v="2"/>
    <x v="7"/>
    <x v="0"/>
    <n v="248.29897449382071"/>
  </r>
  <r>
    <x v="165"/>
    <x v="1"/>
    <x v="2"/>
    <x v="7"/>
    <x v="0"/>
    <n v="271.41993163292142"/>
  </r>
  <r>
    <x v="166"/>
    <x v="1"/>
    <x v="2"/>
    <x v="7"/>
    <x v="0"/>
    <n v="254.33052853010781"/>
  </r>
  <r>
    <x v="167"/>
    <x v="1"/>
    <x v="2"/>
    <x v="7"/>
    <x v="0"/>
    <n v="256.34104654220351"/>
  </r>
  <r>
    <x v="168"/>
    <x v="1"/>
    <x v="2"/>
    <x v="7"/>
    <x v="0"/>
    <n v="296.55140678411777"/>
  </r>
  <r>
    <x v="169"/>
    <x v="1"/>
    <x v="2"/>
    <x v="7"/>
    <x v="0"/>
    <n v="193.00972916118849"/>
  </r>
  <r>
    <x v="170"/>
    <x v="1"/>
    <x v="2"/>
    <x v="7"/>
    <x v="0"/>
    <n v="155.81514593741781"/>
  </r>
  <r>
    <x v="171"/>
    <x v="1"/>
    <x v="2"/>
    <x v="7"/>
    <x v="0"/>
    <n v="133.69944780436501"/>
  </r>
  <r>
    <x v="172"/>
    <x v="1"/>
    <x v="2"/>
    <x v="7"/>
    <x v="0"/>
    <n v="162.85195897975279"/>
  </r>
  <r>
    <x v="173"/>
    <x v="1"/>
    <x v="2"/>
    <x v="7"/>
    <x v="0"/>
    <n v="169.88877202208781"/>
  </r>
  <r>
    <x v="174"/>
    <x v="1"/>
    <x v="2"/>
    <x v="7"/>
    <x v="0"/>
    <n v="179.9413620825664"/>
  </r>
  <r>
    <x v="175"/>
    <x v="1"/>
    <x v="2"/>
    <x v="7"/>
    <x v="0"/>
    <n v="288.50933473573502"/>
  </r>
  <r>
    <x v="176"/>
    <x v="1"/>
    <x v="2"/>
    <x v="7"/>
    <x v="0"/>
    <n v="321.68288193531419"/>
  </r>
  <r>
    <x v="177"/>
    <x v="1"/>
    <x v="2"/>
    <x v="7"/>
    <x v="0"/>
    <n v="274.43570865106489"/>
  </r>
  <r>
    <x v="178"/>
    <x v="1"/>
    <x v="2"/>
    <x v="7"/>
    <x v="0"/>
    <n v="278.4567446752564"/>
  </r>
  <r>
    <x v="179"/>
    <x v="1"/>
    <x v="2"/>
    <x v="7"/>
    <x v="0"/>
    <n v="224.17275834867209"/>
  </r>
  <r>
    <x v="180"/>
    <x v="1"/>
    <x v="2"/>
    <x v="7"/>
    <x v="0"/>
    <n v="234.22534840915071"/>
  </r>
  <r>
    <x v="181"/>
    <x v="1"/>
    <x v="2"/>
    <x v="7"/>
    <x v="0"/>
    <n v="207.08335524585851"/>
  </r>
  <r>
    <x v="182"/>
    <x v="1"/>
    <x v="2"/>
    <x v="7"/>
    <x v="0"/>
    <n v="228.19379437286361"/>
  </r>
  <r>
    <x v="183"/>
    <x v="1"/>
    <x v="2"/>
    <x v="7"/>
    <x v="0"/>
    <n v="248.29897449382071"/>
  </r>
  <r>
    <x v="184"/>
    <x v="1"/>
    <x v="2"/>
    <x v="7"/>
    <x v="0"/>
    <n v="62.558335178215629"/>
  </r>
  <r>
    <x v="185"/>
    <x v="1"/>
    <x v="2"/>
    <x v="7"/>
    <x v="0"/>
    <n v="93.837502767323443"/>
  </r>
  <r>
    <x v="186"/>
    <x v="1"/>
    <x v="2"/>
    <x v="7"/>
    <x v="0"/>
    <n v="59.951737879123307"/>
  </r>
  <r>
    <x v="187"/>
    <x v="1"/>
    <x v="2"/>
    <x v="7"/>
    <x v="0"/>
    <n v="83.411113570954171"/>
  </r>
  <r>
    <x v="188"/>
    <x v="1"/>
    <x v="2"/>
    <x v="7"/>
    <x v="0"/>
    <n v="75.591321673677214"/>
  </r>
  <r>
    <x v="189"/>
    <x v="1"/>
    <x v="2"/>
    <x v="7"/>
    <x v="0"/>
    <n v="92.534204117777278"/>
  </r>
  <r>
    <x v="190"/>
    <x v="1"/>
    <x v="2"/>
    <x v="7"/>
    <x v="0"/>
    <n v="285.42240425060879"/>
  </r>
  <r>
    <x v="191"/>
    <x v="1"/>
    <x v="2"/>
    <x v="7"/>
    <x v="0"/>
    <n v="261.96302855877792"/>
  </r>
  <r>
    <x v="192"/>
    <x v="1"/>
    <x v="2"/>
    <x v="7"/>
    <x v="0"/>
    <n v="243.71684746513171"/>
  </r>
  <r>
    <x v="193"/>
    <x v="1"/>
    <x v="2"/>
    <x v="7"/>
    <x v="0"/>
    <n v="115.99357980960809"/>
  </r>
  <r>
    <x v="194"/>
    <x v="1"/>
    <x v="2"/>
    <x v="7"/>
    <x v="0"/>
    <n v="203.3145893292008"/>
  </r>
  <r>
    <x v="195"/>
    <x v="1"/>
    <x v="2"/>
    <x v="7"/>
    <x v="0"/>
    <n v="250.23334071286251"/>
  </r>
  <r>
    <x v="196"/>
    <x v="1"/>
    <x v="2"/>
    <x v="7"/>
    <x v="0"/>
    <n v="199.40469338056229"/>
  </r>
  <r>
    <x v="197"/>
    <x v="1"/>
    <x v="2"/>
    <x v="7"/>
    <x v="0"/>
    <n v="165.51892849236219"/>
  </r>
  <r>
    <x v="198"/>
    <x v="1"/>
    <x v="2"/>
    <x v="7"/>
    <x v="0"/>
    <n v="66.468231126854107"/>
  </r>
  <r>
    <x v="199"/>
    <x v="1"/>
    <x v="2"/>
    <x v="7"/>
    <x v="0"/>
    <n v="202.01129067965459"/>
  </r>
  <r>
    <x v="200"/>
    <x v="1"/>
    <x v="2"/>
    <x v="7"/>
    <x v="0"/>
    <n v="207.22448527783931"/>
  </r>
  <r>
    <x v="201"/>
    <x v="1"/>
    <x v="2"/>
    <x v="7"/>
    <x v="0"/>
    <n v="195.49479743192381"/>
  </r>
  <r>
    <x v="202"/>
    <x v="1"/>
    <x v="2"/>
    <x v="7"/>
    <x v="0"/>
    <n v="242.41354881558561"/>
  </r>
  <r>
    <x v="203"/>
    <x v="1"/>
    <x v="2"/>
    <x v="7"/>
    <x v="0"/>
    <n v="194.19149878237769"/>
  </r>
  <r>
    <x v="204"/>
    <x v="1"/>
    <x v="2"/>
    <x v="7"/>
    <x v="0"/>
    <n v="234.5937569183086"/>
  </r>
  <r>
    <x v="205"/>
    <x v="1"/>
    <x v="2"/>
    <x v="7"/>
    <x v="0"/>
    <n v="181.15851228691611"/>
  </r>
  <r>
    <x v="206"/>
    <x v="1"/>
    <x v="2"/>
    <x v="7"/>
    <x v="0"/>
    <n v="160.30573389417751"/>
  </r>
  <r>
    <x v="207"/>
    <x v="1"/>
    <x v="2"/>
    <x v="7"/>
    <x v="0"/>
    <n v="248.93004206331639"/>
  </r>
  <r>
    <x v="208"/>
    <x v="1"/>
    <x v="2"/>
    <x v="7"/>
    <x v="0"/>
    <n v="254.14323666150099"/>
  </r>
  <r>
    <x v="209"/>
    <x v="1"/>
    <x v="2"/>
    <x v="7"/>
    <x v="0"/>
    <n v="274.99601505423948"/>
  </r>
  <r>
    <x v="210"/>
    <x v="1"/>
    <x v="2"/>
    <x v="7"/>
    <x v="0"/>
    <n v="269.78282045605488"/>
  </r>
  <r>
    <x v="211"/>
    <x v="1"/>
    <x v="2"/>
    <x v="7"/>
    <x v="0"/>
    <n v="286.72570290015489"/>
  </r>
  <r>
    <x v="212"/>
    <x v="1"/>
    <x v="2"/>
    <x v="7"/>
    <x v="0"/>
    <n v="323.21806508744743"/>
  </r>
  <r>
    <x v="213"/>
    <x v="1"/>
    <x v="2"/>
    <x v="7"/>
    <x v="0"/>
    <n v="351.8906353774629"/>
  </r>
  <r>
    <x v="0"/>
    <x v="0"/>
    <x v="0"/>
    <x v="8"/>
    <x v="0"/>
    <n v="154.4232155731795"/>
  </r>
  <r>
    <x v="1"/>
    <x v="0"/>
    <x v="0"/>
    <x v="8"/>
    <x v="0"/>
    <n v="163.8536409516943"/>
  </r>
  <r>
    <x v="2"/>
    <x v="0"/>
    <x v="0"/>
    <x v="8"/>
    <x v="0"/>
    <n v="146.1715933669791"/>
  </r>
  <r>
    <x v="3"/>
    <x v="0"/>
    <x v="0"/>
    <x v="8"/>
    <x v="0"/>
    <n v="176.8204758471521"/>
  </r>
  <r>
    <x v="4"/>
    <x v="0"/>
    <x v="0"/>
    <x v="8"/>
    <x v="0"/>
    <n v="188.60850757029559"/>
  </r>
  <r>
    <x v="5"/>
    <x v="0"/>
    <x v="0"/>
    <x v="8"/>
    <x v="0"/>
    <n v="175.64167267483779"/>
  </r>
  <r>
    <x v="6"/>
    <x v="0"/>
    <x v="0"/>
    <x v="8"/>
    <x v="0"/>
    <n v="194.5025234318673"/>
  </r>
  <r>
    <x v="7"/>
    <x v="0"/>
    <x v="0"/>
    <x v="8"/>
    <x v="0"/>
    <n v="200.3965392934391"/>
  </r>
  <r>
    <x v="8"/>
    <x v="0"/>
    <x v="0"/>
    <x v="8"/>
    <x v="0"/>
    <n v="153.2444124008652"/>
  </r>
  <r>
    <x v="9"/>
    <x v="0"/>
    <x v="0"/>
    <x v="8"/>
    <x v="0"/>
    <n v="146.1715933669791"/>
  </r>
  <r>
    <x v="10"/>
    <x v="0"/>
    <x v="0"/>
    <x v="8"/>
    <x v="0"/>
    <n v="160.31723143475119"/>
  </r>
  <r>
    <x v="11"/>
    <x v="0"/>
    <x v="0"/>
    <x v="8"/>
    <x v="0"/>
    <n v="159.13842826243689"/>
  </r>
  <r>
    <x v="12"/>
    <x v="0"/>
    <x v="0"/>
    <x v="8"/>
    <x v="0"/>
    <n v="163.8536409516943"/>
  </r>
  <r>
    <x v="13"/>
    <x v="0"/>
    <x v="0"/>
    <x v="8"/>
    <x v="0"/>
    <n v="129.66834895457819"/>
  </r>
  <r>
    <x v="14"/>
    <x v="0"/>
    <x v="0"/>
    <x v="8"/>
    <x v="0"/>
    <n v="128.48954578226389"/>
  </r>
  <r>
    <x v="15"/>
    <x v="0"/>
    <x v="0"/>
    <x v="8"/>
    <x v="0"/>
    <n v="119.05912040374911"/>
  </r>
  <r>
    <x v="16"/>
    <x v="0"/>
    <x v="0"/>
    <x v="8"/>
    <x v="0"/>
    <n v="117.8803172314347"/>
  </r>
  <r>
    <x v="17"/>
    <x v="0"/>
    <x v="0"/>
    <x v="8"/>
    <x v="0"/>
    <n v="113.1651045421774"/>
  </r>
  <r>
    <x v="18"/>
    <x v="0"/>
    <x v="0"/>
    <x v="8"/>
    <x v="0"/>
    <n v="149.70800288392209"/>
  </r>
  <r>
    <x v="19"/>
    <x v="0"/>
    <x v="0"/>
    <x v="8"/>
    <x v="0"/>
    <n v="161.49603460706561"/>
  </r>
  <r>
    <x v="20"/>
    <x v="0"/>
    <x v="0"/>
    <x v="8"/>
    <x v="0"/>
    <n v="159.13842826243689"/>
  </r>
  <r>
    <x v="21"/>
    <x v="0"/>
    <x v="0"/>
    <x v="8"/>
    <x v="0"/>
    <n v="196.860129776496"/>
  </r>
  <r>
    <x v="22"/>
    <x v="0"/>
    <x v="0"/>
    <x v="8"/>
    <x v="0"/>
    <n v="216.89978370584001"/>
  </r>
  <r>
    <x v="23"/>
    <x v="0"/>
    <x v="0"/>
    <x v="8"/>
    <x v="0"/>
    <n v="186.25090122566689"/>
  </r>
  <r>
    <x v="24"/>
    <x v="0"/>
    <x v="0"/>
    <x v="8"/>
    <x v="0"/>
    <n v="176.8204758471521"/>
  </r>
  <r>
    <x v="25"/>
    <x v="0"/>
    <x v="0"/>
    <x v="8"/>
    <x v="0"/>
    <n v="152.06560922855081"/>
  </r>
  <r>
    <x v="26"/>
    <x v="0"/>
    <x v="0"/>
    <x v="8"/>
    <x v="0"/>
    <n v="168.56885364095169"/>
  </r>
  <r>
    <x v="27"/>
    <x v="0"/>
    <x v="0"/>
    <x v="8"/>
    <x v="0"/>
    <n v="154.4232155731795"/>
  </r>
  <r>
    <x v="28"/>
    <x v="0"/>
    <x v="0"/>
    <x v="8"/>
    <x v="0"/>
    <n v="135.56236481614999"/>
  </r>
  <r>
    <x v="29"/>
    <x v="0"/>
    <x v="0"/>
    <x v="8"/>
    <x v="0"/>
    <n v="126.1319394376352"/>
  </r>
  <r>
    <x v="30"/>
    <x v="0"/>
    <x v="0"/>
    <x v="8"/>
    <x v="0"/>
    <n v="129.66834895457819"/>
  </r>
  <r>
    <x v="31"/>
    <x v="0"/>
    <x v="0"/>
    <x v="8"/>
    <x v="0"/>
    <n v="133.6267332224071"/>
  </r>
  <r>
    <x v="32"/>
    <x v="0"/>
    <x v="0"/>
    <x v="8"/>
    <x v="0"/>
    <n v="134.662599371418"/>
  </r>
  <r>
    <x v="33"/>
    <x v="0"/>
    <x v="0"/>
    <x v="8"/>
    <x v="0"/>
    <n v="137.7701978184507"/>
  </r>
  <r>
    <x v="34"/>
    <x v="0"/>
    <x v="0"/>
    <x v="8"/>
    <x v="0"/>
    <n v="167.81031613976711"/>
  </r>
  <r>
    <x v="35"/>
    <x v="0"/>
    <x v="0"/>
    <x v="8"/>
    <x v="0"/>
    <n v="146.05712701053801"/>
  </r>
  <r>
    <x v="36"/>
    <x v="0"/>
    <x v="0"/>
    <x v="8"/>
    <x v="0"/>
    <n v="131.5550009243853"/>
  </r>
  <r>
    <x v="37"/>
    <x v="0"/>
    <x v="0"/>
    <x v="8"/>
    <x v="0"/>
    <n v="181.2765760769089"/>
  </r>
  <r>
    <x v="38"/>
    <x v="0"/>
    <x v="0"/>
    <x v="8"/>
    <x v="0"/>
    <n v="186.4559068219634"/>
  </r>
  <r>
    <x v="39"/>
    <x v="0"/>
    <x v="0"/>
    <x v="8"/>
    <x v="0"/>
    <n v="176.09724533185431"/>
  </r>
  <r>
    <x v="40"/>
    <x v="0"/>
    <x v="0"/>
    <x v="8"/>
    <x v="0"/>
    <n v="153.30819005361431"/>
  </r>
  <r>
    <x v="41"/>
    <x v="0"/>
    <x v="0"/>
    <x v="8"/>
    <x v="0"/>
    <n v="197.85043446108341"/>
  </r>
  <r>
    <x v="42"/>
    <x v="0"/>
    <x v="0"/>
    <x v="8"/>
    <x v="0"/>
    <n v="163.6668515437234"/>
  </r>
  <r>
    <x v="43"/>
    <x v="0"/>
    <x v="0"/>
    <x v="8"/>
    <x v="0"/>
    <n v="274.50452948789058"/>
  </r>
  <r>
    <x v="44"/>
    <x v="0"/>
    <x v="0"/>
    <x v="8"/>
    <x v="0"/>
    <n v="201.99389905712701"/>
  </r>
  <r>
    <x v="45"/>
    <x v="0"/>
    <x v="0"/>
    <x v="8"/>
    <x v="0"/>
    <n v="186.4559068219634"/>
  </r>
  <r>
    <x v="46"/>
    <x v="0"/>
    <x v="0"/>
    <x v="8"/>
    <x v="0"/>
    <n v="186.4559068219634"/>
  </r>
  <r>
    <x v="47"/>
    <x v="0"/>
    <x v="0"/>
    <x v="8"/>
    <x v="0"/>
    <n v="233.06988352745429"/>
  </r>
  <r>
    <x v="48"/>
    <x v="0"/>
    <x v="0"/>
    <x v="8"/>
    <x v="0"/>
    <n v="275.54039563690151"/>
  </r>
  <r>
    <x v="49"/>
    <x v="0"/>
    <x v="0"/>
    <x v="8"/>
    <x v="0"/>
    <n v="208.2090959511925"/>
  </r>
  <r>
    <x v="50"/>
    <x v="0"/>
    <x v="0"/>
    <x v="8"/>
    <x v="0"/>
    <n v="204.06563135514881"/>
  </r>
  <r>
    <x v="51"/>
    <x v="0"/>
    <x v="0"/>
    <x v="8"/>
    <x v="0"/>
    <n v="159.5233869476798"/>
  </r>
  <r>
    <x v="52"/>
    <x v="0"/>
    <x v="0"/>
    <x v="8"/>
    <x v="0"/>
    <n v="183.3483083749307"/>
  </r>
  <r>
    <x v="53"/>
    <x v="0"/>
    <x v="0"/>
    <x v="8"/>
    <x v="0"/>
    <n v="214.4242928452579"/>
  </r>
  <r>
    <x v="54"/>
    <x v="0"/>
    <x v="0"/>
    <x v="8"/>
    <x v="0"/>
    <n v="192.67110371602891"/>
  </r>
  <r>
    <x v="55"/>
    <x v="0"/>
    <x v="0"/>
    <x v="8"/>
    <x v="0"/>
    <n v="192.67110371602891"/>
  </r>
  <r>
    <x v="56"/>
    <x v="0"/>
    <x v="0"/>
    <x v="8"/>
    <x v="0"/>
    <n v="206.13736365317061"/>
  </r>
  <r>
    <x v="57"/>
    <x v="1"/>
    <x v="1"/>
    <x v="8"/>
    <x v="0"/>
    <n v="210.2808282492143"/>
  </r>
  <r>
    <x v="58"/>
    <x v="1"/>
    <x v="1"/>
    <x v="8"/>
    <x v="0"/>
    <n v="213.388426696247"/>
  </r>
  <r>
    <x v="59"/>
    <x v="1"/>
    <x v="1"/>
    <x v="8"/>
    <x v="0"/>
    <n v="192.67110371602891"/>
  </r>
  <r>
    <x v="60"/>
    <x v="1"/>
    <x v="1"/>
    <x v="8"/>
    <x v="0"/>
    <n v="157.451654649658"/>
  </r>
  <r>
    <x v="61"/>
    <x v="1"/>
    <x v="1"/>
    <x v="8"/>
    <x v="0"/>
    <n v="187.33558178752111"/>
  </r>
  <r>
    <x v="62"/>
    <x v="1"/>
    <x v="1"/>
    <x v="8"/>
    <x v="0"/>
    <n v="204.98313659359189"/>
  </r>
  <r>
    <x v="63"/>
    <x v="1"/>
    <x v="1"/>
    <x v="8"/>
    <x v="0"/>
    <n v="175.11804384485669"/>
  </r>
  <r>
    <x v="64"/>
    <x v="1"/>
    <x v="1"/>
    <x v="8"/>
    <x v="0"/>
    <n v="176.47554806070829"/>
  </r>
  <r>
    <x v="65"/>
    <x v="1"/>
    <x v="1"/>
    <x v="8"/>
    <x v="0"/>
    <n v="164.25801011804381"/>
  </r>
  <r>
    <x v="66"/>
    <x v="1"/>
    <x v="1"/>
    <x v="8"/>
    <x v="0"/>
    <n v="165.61551433389539"/>
  </r>
  <r>
    <x v="67"/>
    <x v="1"/>
    <x v="1"/>
    <x v="8"/>
    <x v="0"/>
    <n v="145.25295109612139"/>
  </r>
  <r>
    <x v="68"/>
    <x v="1"/>
    <x v="1"/>
    <x v="8"/>
    <x v="0"/>
    <n v="143.89544688026979"/>
  </r>
  <r>
    <x v="69"/>
    <x v="1"/>
    <x v="1"/>
    <x v="8"/>
    <x v="0"/>
    <n v="177.8330522765599"/>
  </r>
  <r>
    <x v="70"/>
    <x v="1"/>
    <x v="1"/>
    <x v="8"/>
    <x v="0"/>
    <n v="165.61551433389539"/>
  </r>
  <r>
    <x v="71"/>
    <x v="1"/>
    <x v="1"/>
    <x v="8"/>
    <x v="0"/>
    <n v="146.610455311973"/>
  </r>
  <r>
    <x v="72"/>
    <x v="1"/>
    <x v="1"/>
    <x v="8"/>
    <x v="0"/>
    <n v="147.9679595278246"/>
  </r>
  <r>
    <x v="73"/>
    <x v="1"/>
    <x v="1"/>
    <x v="8"/>
    <x v="0"/>
    <n v="165.61551433389539"/>
  </r>
  <r>
    <x v="74"/>
    <x v="1"/>
    <x v="1"/>
    <x v="8"/>
    <x v="0"/>
    <n v="166.97301854974711"/>
  </r>
  <r>
    <x v="75"/>
    <x v="1"/>
    <x v="1"/>
    <x v="8"/>
    <x v="0"/>
    <n v="168.3305227655986"/>
  </r>
  <r>
    <x v="76"/>
    <x v="1"/>
    <x v="1"/>
    <x v="8"/>
    <x v="0"/>
    <n v="192.7655986509275"/>
  </r>
  <r>
    <x v="77"/>
    <x v="1"/>
    <x v="1"/>
    <x v="8"/>
    <x v="0"/>
    <n v="200.91062394603711"/>
  </r>
  <r>
    <x v="78"/>
    <x v="1"/>
    <x v="1"/>
    <x v="8"/>
    <x v="0"/>
    <n v="180.54806070826311"/>
  </r>
  <r>
    <x v="79"/>
    <x v="1"/>
    <x v="1"/>
    <x v="8"/>
    <x v="0"/>
    <n v="152.04047217537939"/>
  </r>
  <r>
    <x v="80"/>
    <x v="1"/>
    <x v="1"/>
    <x v="8"/>
    <x v="0"/>
    <n v="138.46543001686339"/>
  </r>
  <r>
    <x v="81"/>
    <x v="1"/>
    <x v="1"/>
    <x v="8"/>
    <x v="0"/>
    <n v="160.185497470489"/>
  </r>
  <r>
    <x v="82"/>
    <x v="1"/>
    <x v="1"/>
    <x v="8"/>
    <x v="0"/>
    <n v="153.397976391231"/>
  </r>
  <r>
    <x v="83"/>
    <x v="1"/>
    <x v="1"/>
    <x v="8"/>
    <x v="0"/>
    <n v="158.82799325463739"/>
  </r>
  <r>
    <x v="84"/>
    <x v="1"/>
    <x v="1"/>
    <x v="8"/>
    <x v="0"/>
    <n v="126.247892074199"/>
  </r>
  <r>
    <x v="85"/>
    <x v="1"/>
    <x v="1"/>
    <x v="8"/>
    <x v="0"/>
    <n v="126.247892074199"/>
  </r>
  <r>
    <x v="86"/>
    <x v="1"/>
    <x v="1"/>
    <x v="8"/>
    <x v="0"/>
    <n v="108.6003372681282"/>
  </r>
  <r>
    <x v="87"/>
    <x v="1"/>
    <x v="1"/>
    <x v="8"/>
    <x v="0"/>
    <n v="112.672849915683"/>
  </r>
  <r>
    <x v="88"/>
    <x v="1"/>
    <x v="1"/>
    <x v="8"/>
    <x v="0"/>
    <n v="115.3878583473862"/>
  </r>
  <r>
    <x v="89"/>
    <x v="1"/>
    <x v="1"/>
    <x v="8"/>
    <x v="0"/>
    <n v="137.10792580101179"/>
  </r>
  <r>
    <x v="90"/>
    <x v="1"/>
    <x v="1"/>
    <x v="8"/>
    <x v="0"/>
    <n v="142.53794266441821"/>
  </r>
  <r>
    <x v="91"/>
    <x v="1"/>
    <x v="1"/>
    <x v="8"/>
    <x v="0"/>
    <n v="122.1753794266442"/>
  </r>
  <r>
    <x v="92"/>
    <x v="1"/>
    <x v="1"/>
    <x v="8"/>
    <x v="0"/>
    <n v="145.5818965517241"/>
  </r>
  <r>
    <x v="93"/>
    <x v="1"/>
    <x v="1"/>
    <x v="8"/>
    <x v="0"/>
    <n v="158.6842672413793"/>
  </r>
  <r>
    <x v="94"/>
    <x v="1"/>
    <x v="1"/>
    <x v="8"/>
    <x v="0"/>
    <n v="145.5818965517241"/>
  </r>
  <r>
    <x v="95"/>
    <x v="1"/>
    <x v="1"/>
    <x v="8"/>
    <x v="0"/>
    <n v="151.40517241379311"/>
  </r>
  <r>
    <x v="96"/>
    <x v="1"/>
    <x v="1"/>
    <x v="8"/>
    <x v="0"/>
    <n v="142.67025862068971"/>
  </r>
  <r>
    <x v="97"/>
    <x v="1"/>
    <x v="1"/>
    <x v="8"/>
    <x v="0"/>
    <n v="141.21443965517241"/>
  </r>
  <r>
    <x v="98"/>
    <x v="1"/>
    <x v="1"/>
    <x v="8"/>
    <x v="0"/>
    <n v="138.30280172413791"/>
  </r>
  <r>
    <x v="99"/>
    <x v="1"/>
    <x v="1"/>
    <x v="8"/>
    <x v="0"/>
    <n v="152.86099137931029"/>
  </r>
  <r>
    <x v="100"/>
    <x v="1"/>
    <x v="1"/>
    <x v="8"/>
    <x v="0"/>
    <n v="136.8469827586207"/>
  </r>
  <r>
    <x v="101"/>
    <x v="1"/>
    <x v="1"/>
    <x v="8"/>
    <x v="0"/>
    <n v="147.03771551724139"/>
  </r>
  <r>
    <x v="102"/>
    <x v="1"/>
    <x v="1"/>
    <x v="8"/>
    <x v="0"/>
    <n v="139.7586206896552"/>
  </r>
  <r>
    <x v="103"/>
    <x v="1"/>
    <x v="1"/>
    <x v="8"/>
    <x v="0"/>
    <n v="119.37715517241379"/>
  </r>
  <r>
    <x v="104"/>
    <x v="1"/>
    <x v="1"/>
    <x v="8"/>
    <x v="0"/>
    <n v="132.47952586206901"/>
  </r>
  <r>
    <x v="105"/>
    <x v="1"/>
    <x v="1"/>
    <x v="8"/>
    <x v="0"/>
    <n v="112.0980603448276"/>
  </r>
  <r>
    <x v="106"/>
    <x v="1"/>
    <x v="1"/>
    <x v="8"/>
    <x v="0"/>
    <n v="149.94935344827579"/>
  </r>
  <r>
    <x v="107"/>
    <x v="1"/>
    <x v="1"/>
    <x v="8"/>
    <x v="0"/>
    <n v="129.56788793103451"/>
  </r>
  <r>
    <x v="108"/>
    <x v="1"/>
    <x v="1"/>
    <x v="8"/>
    <x v="0"/>
    <n v="129.56788793103451"/>
  </r>
  <r>
    <x v="109"/>
    <x v="1"/>
    <x v="1"/>
    <x v="8"/>
    <x v="0"/>
    <n v="109.1864224137931"/>
  </r>
  <r>
    <x v="110"/>
    <x v="1"/>
    <x v="1"/>
    <x v="8"/>
    <x v="0"/>
    <n v="96.084051724137922"/>
  </r>
  <r>
    <x v="111"/>
    <x v="1"/>
    <x v="1"/>
    <x v="8"/>
    <x v="0"/>
    <n v="132.47952586206901"/>
  </r>
  <r>
    <x v="112"/>
    <x v="1"/>
    <x v="1"/>
    <x v="8"/>
    <x v="0"/>
    <n v="133.93534482758619"/>
  </r>
  <r>
    <x v="113"/>
    <x v="1"/>
    <x v="1"/>
    <x v="8"/>
    <x v="0"/>
    <n v="149.94935344827579"/>
  </r>
  <r>
    <x v="114"/>
    <x v="1"/>
    <x v="2"/>
    <x v="8"/>
    <x v="0"/>
    <n v="110.64224137931031"/>
  </r>
  <r>
    <x v="115"/>
    <x v="1"/>
    <x v="2"/>
    <x v="8"/>
    <x v="0"/>
    <n v="87.349137931034477"/>
  </r>
  <r>
    <x v="116"/>
    <x v="1"/>
    <x v="2"/>
    <x v="8"/>
    <x v="0"/>
    <n v="113.5538793103448"/>
  </r>
  <r>
    <x v="117"/>
    <x v="1"/>
    <x v="2"/>
    <x v="8"/>
    <x v="0"/>
    <n v="148.49353448275861"/>
  </r>
  <r>
    <x v="118"/>
    <x v="1"/>
    <x v="2"/>
    <x v="8"/>
    <x v="0"/>
    <n v="144.12607758620689"/>
  </r>
  <r>
    <x v="119"/>
    <x v="1"/>
    <x v="2"/>
    <x v="8"/>
    <x v="0"/>
    <n v="160.14008620689651"/>
  </r>
  <r>
    <x v="120"/>
    <x v="1"/>
    <x v="2"/>
    <x v="8"/>
    <x v="0"/>
    <n v="126.65625"/>
  </r>
  <r>
    <x v="121"/>
    <x v="1"/>
    <x v="2"/>
    <x v="8"/>
    <x v="0"/>
    <n v="167.41918103448279"/>
  </r>
  <r>
    <x v="122"/>
    <x v="1"/>
    <x v="2"/>
    <x v="8"/>
    <x v="0"/>
    <n v="128.1544287125453"/>
  </r>
  <r>
    <x v="123"/>
    <x v="1"/>
    <x v="2"/>
    <x v="8"/>
    <x v="0"/>
    <n v="145.55811656239709"/>
  </r>
  <r>
    <x v="124"/>
    <x v="1"/>
    <x v="2"/>
    <x v="8"/>
    <x v="0"/>
    <n v="155.0510372077708"/>
  </r>
  <r>
    <x v="125"/>
    <x v="1"/>
    <x v="2"/>
    <x v="8"/>
    <x v="0"/>
    <n v="158.21534408956211"/>
  </r>
  <r>
    <x v="126"/>
    <x v="1"/>
    <x v="2"/>
    <x v="8"/>
    <x v="0"/>
    <n v="147.1402700032927"/>
  </r>
  <r>
    <x v="127"/>
    <x v="1"/>
    <x v="2"/>
    <x v="8"/>
    <x v="0"/>
    <n v="140.8116562397102"/>
  </r>
  <r>
    <x v="128"/>
    <x v="1"/>
    <x v="2"/>
    <x v="8"/>
    <x v="0"/>
    <n v="137.64734935791901"/>
  </r>
  <r>
    <x v="129"/>
    <x v="1"/>
    <x v="2"/>
    <x v="8"/>
    <x v="0"/>
    <n v="180.36549226210079"/>
  </r>
  <r>
    <x v="130"/>
    <x v="1"/>
    <x v="2"/>
    <x v="8"/>
    <x v="0"/>
    <n v="169.29041817583141"/>
  </r>
  <r>
    <x v="131"/>
    <x v="1"/>
    <x v="2"/>
    <x v="8"/>
    <x v="0"/>
    <n v="170.87257161672699"/>
  </r>
  <r>
    <x v="132"/>
    <x v="1"/>
    <x v="2"/>
    <x v="8"/>
    <x v="0"/>
    <n v="164.54395785314449"/>
  </r>
  <r>
    <x v="133"/>
    <x v="1"/>
    <x v="2"/>
    <x v="8"/>
    <x v="0"/>
    <n v="147.1402700032927"/>
  </r>
  <r>
    <x v="134"/>
    <x v="1"/>
    <x v="2"/>
    <x v="8"/>
    <x v="0"/>
    <n v="181.9476457029964"/>
  </r>
  <r>
    <x v="135"/>
    <x v="1"/>
    <x v="2"/>
    <x v="8"/>
    <x v="0"/>
    <n v="159.79749753045769"/>
  </r>
  <r>
    <x v="136"/>
    <x v="1"/>
    <x v="2"/>
    <x v="8"/>
    <x v="0"/>
    <n v="167.7082647349358"/>
  </r>
  <r>
    <x v="137"/>
    <x v="1"/>
    <x v="2"/>
    <x v="8"/>
    <x v="0"/>
    <n v="153.46888376687519"/>
  </r>
  <r>
    <x v="138"/>
    <x v="1"/>
    <x v="2"/>
    <x v="8"/>
    <x v="0"/>
    <n v="156.63319064866641"/>
  </r>
  <r>
    <x v="139"/>
    <x v="1"/>
    <x v="2"/>
    <x v="8"/>
    <x v="0"/>
    <n v="170.87257161672699"/>
  </r>
  <r>
    <x v="140"/>
    <x v="1"/>
    <x v="2"/>
    <x v="8"/>
    <x v="0"/>
    <n v="155.0510372077708"/>
  </r>
  <r>
    <x v="141"/>
    <x v="1"/>
    <x v="2"/>
    <x v="8"/>
    <x v="0"/>
    <n v="167.7082647349358"/>
  </r>
  <r>
    <x v="142"/>
    <x v="1"/>
    <x v="2"/>
    <x v="8"/>
    <x v="0"/>
    <n v="174.03687849851829"/>
  </r>
  <r>
    <x v="143"/>
    <x v="1"/>
    <x v="2"/>
    <x v="8"/>
    <x v="0"/>
    <n v="148.72242344418831"/>
  </r>
  <r>
    <x v="144"/>
    <x v="1"/>
    <x v="2"/>
    <x v="8"/>
    <x v="0"/>
    <n v="128.1544287125453"/>
  </r>
  <r>
    <x v="145"/>
    <x v="1"/>
    <x v="2"/>
    <x v="8"/>
    <x v="0"/>
    <n v="161.3796509713533"/>
  </r>
  <r>
    <x v="146"/>
    <x v="1"/>
    <x v="2"/>
    <x v="8"/>
    <x v="0"/>
    <n v="162.96180441224891"/>
  </r>
  <r>
    <x v="147"/>
    <x v="1"/>
    <x v="2"/>
    <x v="8"/>
    <x v="0"/>
    <n v="147.1402700032927"/>
  </r>
  <r>
    <x v="148"/>
    <x v="1"/>
    <x v="2"/>
    <x v="8"/>
    <x v="0"/>
    <n v="139.22950279881459"/>
  </r>
  <r>
    <x v="149"/>
    <x v="1"/>
    <x v="2"/>
    <x v="8"/>
    <x v="0"/>
    <n v="145.55811656239709"/>
  </r>
  <r>
    <x v="150"/>
    <x v="1"/>
    <x v="2"/>
    <x v="8"/>
    <x v="0"/>
    <n v="126.5722752716496"/>
  </r>
  <r>
    <x v="151"/>
    <x v="1"/>
    <x v="2"/>
    <x v="8"/>
    <x v="0"/>
    <n v="151.88673032597961"/>
  </r>
  <r>
    <x v="152"/>
    <x v="1"/>
    <x v="2"/>
    <x v="8"/>
    <x v="0"/>
    <n v="161.3796509713533"/>
  </r>
  <r>
    <x v="153"/>
    <x v="1"/>
    <x v="2"/>
    <x v="8"/>
    <x v="0"/>
    <n v="137.46086956521739"/>
  </r>
  <r>
    <x v="154"/>
    <x v="1"/>
    <x v="2"/>
    <x v="8"/>
    <x v="0"/>
    <n v="112.9142857142857"/>
  </r>
  <r>
    <x v="155"/>
    <x v="1"/>
    <x v="2"/>
    <x v="8"/>
    <x v="0"/>
    <n v="112.9142857142857"/>
  </r>
  <r>
    <x v="156"/>
    <x v="1"/>
    <x v="2"/>
    <x v="8"/>
    <x v="0"/>
    <n v="106.7776397515528"/>
  </r>
  <r>
    <x v="157"/>
    <x v="1"/>
    <x v="2"/>
    <x v="8"/>
    <x v="0"/>
    <n v="114.1416149068323"/>
  </r>
  <r>
    <x v="158"/>
    <x v="1"/>
    <x v="2"/>
    <x v="8"/>
    <x v="0"/>
    <n v="112.9142857142857"/>
  </r>
  <r>
    <x v="159"/>
    <x v="1"/>
    <x v="2"/>
    <x v="8"/>
    <x v="0"/>
    <n v="117.823602484472"/>
  </r>
  <r>
    <x v="160"/>
    <x v="1"/>
    <x v="2"/>
    <x v="8"/>
    <x v="0"/>
    <n v="121.50559006211181"/>
  </r>
  <r>
    <x v="161"/>
    <x v="1"/>
    <x v="2"/>
    <x v="8"/>
    <x v="0"/>
    <n v="98.186335403726716"/>
  </r>
  <r>
    <x v="162"/>
    <x v="1"/>
    <x v="2"/>
    <x v="8"/>
    <x v="0"/>
    <n v="93.277018633540379"/>
  </r>
  <r>
    <x v="163"/>
    <x v="1"/>
    <x v="2"/>
    <x v="8"/>
    <x v="0"/>
    <n v="147.27950310559009"/>
  </r>
  <r>
    <x v="164"/>
    <x v="1"/>
    <x v="2"/>
    <x v="8"/>
    <x v="0"/>
    <n v="137.46086956521739"/>
  </r>
  <r>
    <x v="165"/>
    <x v="1"/>
    <x v="2"/>
    <x v="8"/>
    <x v="0"/>
    <n v="159.55279503105589"/>
  </r>
  <r>
    <x v="166"/>
    <x v="1"/>
    <x v="2"/>
    <x v="8"/>
    <x v="0"/>
    <n v="104.3229813664596"/>
  </r>
  <r>
    <x v="167"/>
    <x v="1"/>
    <x v="2"/>
    <x v="8"/>
    <x v="0"/>
    <n v="135.00621118012421"/>
  </r>
  <r>
    <x v="168"/>
    <x v="1"/>
    <x v="2"/>
    <x v="8"/>
    <x v="0"/>
    <n v="144.82484472049691"/>
  </r>
  <r>
    <x v="169"/>
    <x v="1"/>
    <x v="2"/>
    <x v="8"/>
    <x v="0"/>
    <n v="142.3701863354037"/>
  </r>
  <r>
    <x v="170"/>
    <x v="1"/>
    <x v="2"/>
    <x v="8"/>
    <x v="0"/>
    <n v="146.0521739130435"/>
  </r>
  <r>
    <x v="171"/>
    <x v="1"/>
    <x v="2"/>
    <x v="8"/>
    <x v="0"/>
    <n v="126.4149068322981"/>
  </r>
  <r>
    <x v="172"/>
    <x v="1"/>
    <x v="2"/>
    <x v="8"/>
    <x v="0"/>
    <n v="123.960248447205"/>
  </r>
  <r>
    <x v="173"/>
    <x v="1"/>
    <x v="2"/>
    <x v="8"/>
    <x v="0"/>
    <n v="144.82484472049691"/>
  </r>
  <r>
    <x v="174"/>
    <x v="1"/>
    <x v="2"/>
    <x v="8"/>
    <x v="0"/>
    <n v="132.55155279503111"/>
  </r>
  <r>
    <x v="175"/>
    <x v="1"/>
    <x v="2"/>
    <x v="8"/>
    <x v="0"/>
    <n v="122.7329192546584"/>
  </r>
  <r>
    <x v="176"/>
    <x v="1"/>
    <x v="2"/>
    <x v="8"/>
    <x v="0"/>
    <n v="136.2335403726708"/>
  </r>
  <r>
    <x v="177"/>
    <x v="1"/>
    <x v="2"/>
    <x v="8"/>
    <x v="0"/>
    <n v="130.0968944099379"/>
  </r>
  <r>
    <x v="178"/>
    <x v="1"/>
    <x v="2"/>
    <x v="8"/>
    <x v="0"/>
    <n v="132.55155279503111"/>
  </r>
  <r>
    <x v="179"/>
    <x v="1"/>
    <x v="2"/>
    <x v="8"/>
    <x v="0"/>
    <n v="122.7329192546584"/>
  </r>
  <r>
    <x v="180"/>
    <x v="1"/>
    <x v="2"/>
    <x v="8"/>
    <x v="0"/>
    <n v="128.86956521739131"/>
  </r>
  <r>
    <x v="181"/>
    <x v="1"/>
    <x v="2"/>
    <x v="8"/>
    <x v="0"/>
    <n v="122.7329192546584"/>
  </r>
  <r>
    <x v="182"/>
    <x v="1"/>
    <x v="2"/>
    <x v="8"/>
    <x v="0"/>
    <n v="122.7329192546584"/>
  </r>
  <r>
    <x v="183"/>
    <x v="1"/>
    <x v="2"/>
    <x v="8"/>
    <x v="0"/>
    <n v="160.78012422360251"/>
  </r>
  <r>
    <x v="184"/>
    <x v="1"/>
    <x v="2"/>
    <x v="8"/>
    <x v="0"/>
    <n v="56.648720505151211"/>
  </r>
  <r>
    <x v="185"/>
    <x v="1"/>
    <x v="2"/>
    <x v="8"/>
    <x v="0"/>
    <n v="0"/>
  </r>
  <r>
    <x v="186"/>
    <x v="1"/>
    <x v="2"/>
    <x v="8"/>
    <x v="0"/>
    <n v="0"/>
  </r>
  <r>
    <x v="187"/>
    <x v="1"/>
    <x v="2"/>
    <x v="8"/>
    <x v="0"/>
    <n v="0"/>
  </r>
  <r>
    <x v="188"/>
    <x v="1"/>
    <x v="2"/>
    <x v="8"/>
    <x v="0"/>
    <n v="0"/>
  </r>
  <r>
    <x v="189"/>
    <x v="1"/>
    <x v="2"/>
    <x v="8"/>
    <x v="0"/>
    <n v="0"/>
  </r>
  <r>
    <x v="190"/>
    <x v="1"/>
    <x v="2"/>
    <x v="8"/>
    <x v="0"/>
    <n v="159.6463941508807"/>
  </r>
  <r>
    <x v="191"/>
    <x v="1"/>
    <x v="2"/>
    <x v="8"/>
    <x v="0"/>
    <n v="148.0591558657361"/>
  </r>
  <r>
    <x v="192"/>
    <x v="1"/>
    <x v="2"/>
    <x v="8"/>
    <x v="0"/>
    <n v="166.0837487537388"/>
  </r>
  <r>
    <x v="193"/>
    <x v="1"/>
    <x v="2"/>
    <x v="8"/>
    <x v="0"/>
    <n v="102.99767364572951"/>
  </r>
  <r>
    <x v="194"/>
    <x v="1"/>
    <x v="2"/>
    <x v="8"/>
    <x v="0"/>
    <n v="160.93386507145229"/>
  </r>
  <r>
    <x v="195"/>
    <x v="1"/>
    <x v="2"/>
    <x v="8"/>
    <x v="0"/>
    <n v="158.3589232303091"/>
  </r>
  <r>
    <x v="196"/>
    <x v="1"/>
    <x v="2"/>
    <x v="8"/>
    <x v="0"/>
    <n v="141.62180126287799"/>
  </r>
  <r>
    <x v="197"/>
    <x v="1"/>
    <x v="2"/>
    <x v="8"/>
    <x v="0"/>
    <n v="164.79627783316721"/>
  </r>
  <r>
    <x v="198"/>
    <x v="1"/>
    <x v="2"/>
    <x v="8"/>
    <x v="0"/>
    <n v="186.68328348288469"/>
  </r>
  <r>
    <x v="199"/>
    <x v="1"/>
    <x v="2"/>
    <x v="8"/>
    <x v="0"/>
    <n v="153.20903954802259"/>
  </r>
  <r>
    <x v="200"/>
    <x v="1"/>
    <x v="2"/>
    <x v="8"/>
    <x v="0"/>
    <n v="159.6463941508807"/>
  </r>
  <r>
    <x v="201"/>
    <x v="1"/>
    <x v="2"/>
    <x v="8"/>
    <x v="0"/>
    <n v="154.49651046859421"/>
  </r>
  <r>
    <x v="202"/>
    <x v="1"/>
    <x v="2"/>
    <x v="8"/>
    <x v="0"/>
    <n v="158.3589232303091"/>
  </r>
  <r>
    <x v="203"/>
    <x v="1"/>
    <x v="2"/>
    <x v="8"/>
    <x v="0"/>
    <n v="135.18444666001989"/>
  </r>
  <r>
    <x v="204"/>
    <x v="1"/>
    <x v="2"/>
    <x v="8"/>
    <x v="0"/>
    <n v="177.67098703888331"/>
  </r>
  <r>
    <x v="205"/>
    <x v="1"/>
    <x v="2"/>
    <x v="8"/>
    <x v="0"/>
    <n v="154.49651046859421"/>
  </r>
  <r>
    <x v="206"/>
    <x v="1"/>
    <x v="2"/>
    <x v="8"/>
    <x v="0"/>
    <n v="166.0837487537388"/>
  </r>
  <r>
    <x v="207"/>
    <x v="1"/>
    <x v="2"/>
    <x v="8"/>
    <x v="0"/>
    <n v="153.20903954802259"/>
  </r>
  <r>
    <x v="208"/>
    <x v="1"/>
    <x v="2"/>
    <x v="8"/>
    <x v="0"/>
    <n v="133.89697573944829"/>
  </r>
  <r>
    <x v="209"/>
    <x v="1"/>
    <x v="2"/>
    <x v="8"/>
    <x v="0"/>
    <n v="180.24592888002661"/>
  </r>
  <r>
    <x v="210"/>
    <x v="1"/>
    <x v="2"/>
    <x v="8"/>
    <x v="0"/>
    <n v="167.3712196743104"/>
  </r>
  <r>
    <x v="211"/>
    <x v="1"/>
    <x v="2"/>
    <x v="8"/>
    <x v="0"/>
    <n v="177.67098703888331"/>
  </r>
  <r>
    <x v="212"/>
    <x v="1"/>
    <x v="2"/>
    <x v="8"/>
    <x v="0"/>
    <n v="178.95845795945499"/>
  </r>
  <r>
    <x v="213"/>
    <x v="1"/>
    <x v="2"/>
    <x v="8"/>
    <x v="0"/>
    <n v="177.67098703888331"/>
  </r>
  <r>
    <x v="0"/>
    <x v="0"/>
    <x v="0"/>
    <x v="9"/>
    <x v="0"/>
    <n v="168822"/>
  </r>
  <r>
    <x v="1"/>
    <x v="0"/>
    <x v="0"/>
    <x v="9"/>
    <x v="0"/>
    <n v="136970"/>
  </r>
  <r>
    <x v="2"/>
    <x v="0"/>
    <x v="0"/>
    <x v="9"/>
    <x v="0"/>
    <n v="162266"/>
  </r>
  <r>
    <x v="3"/>
    <x v="0"/>
    <x v="0"/>
    <x v="9"/>
    <x v="0"/>
    <n v="137900"/>
  </r>
  <r>
    <x v="4"/>
    <x v="0"/>
    <x v="0"/>
    <x v="9"/>
    <x v="0"/>
    <n v="132549"/>
  </r>
  <r>
    <x v="5"/>
    <x v="0"/>
    <x v="0"/>
    <x v="9"/>
    <x v="0"/>
    <n v="140205"/>
  </r>
  <r>
    <x v="6"/>
    <x v="0"/>
    <x v="0"/>
    <x v="9"/>
    <x v="0"/>
    <n v="187321"/>
  </r>
  <r>
    <x v="7"/>
    <x v="0"/>
    <x v="0"/>
    <x v="9"/>
    <x v="0"/>
    <n v="79500"/>
  </r>
  <r>
    <x v="8"/>
    <x v="0"/>
    <x v="0"/>
    <x v="9"/>
    <x v="0"/>
    <n v="44366"/>
  </r>
  <r>
    <x v="9"/>
    <x v="0"/>
    <x v="0"/>
    <x v="9"/>
    <x v="0"/>
    <n v="33405"/>
  </r>
  <r>
    <x v="10"/>
    <x v="0"/>
    <x v="0"/>
    <x v="9"/>
    <x v="0"/>
    <n v="29603"/>
  </r>
  <r>
    <x v="11"/>
    <x v="0"/>
    <x v="0"/>
    <x v="9"/>
    <x v="0"/>
    <n v="53187"/>
  </r>
  <r>
    <x v="12"/>
    <x v="0"/>
    <x v="0"/>
    <x v="9"/>
    <x v="0"/>
    <n v="66881"/>
  </r>
  <r>
    <x v="13"/>
    <x v="0"/>
    <x v="0"/>
    <x v="9"/>
    <x v="0"/>
    <n v="99163"/>
  </r>
  <r>
    <x v="14"/>
    <x v="0"/>
    <x v="0"/>
    <x v="9"/>
    <x v="0"/>
    <n v="94845"/>
  </r>
  <r>
    <x v="15"/>
    <x v="0"/>
    <x v="0"/>
    <x v="9"/>
    <x v="0"/>
    <n v="109638"/>
  </r>
  <r>
    <x v="16"/>
    <x v="0"/>
    <x v="0"/>
    <x v="9"/>
    <x v="0"/>
    <n v="90083"/>
  </r>
  <r>
    <x v="17"/>
    <x v="0"/>
    <x v="0"/>
    <x v="9"/>
    <x v="0"/>
    <n v="53545"/>
  </r>
  <r>
    <x v="18"/>
    <x v="0"/>
    <x v="0"/>
    <x v="9"/>
    <x v="0"/>
    <n v="10421"/>
  </r>
  <r>
    <x v="19"/>
    <x v="0"/>
    <x v="0"/>
    <x v="9"/>
    <x v="0"/>
    <n v="4352"/>
  </r>
  <r>
    <x v="20"/>
    <x v="0"/>
    <x v="0"/>
    <x v="9"/>
    <x v="0"/>
    <n v="8293"/>
  </r>
  <r>
    <x v="21"/>
    <x v="0"/>
    <x v="0"/>
    <x v="9"/>
    <x v="0"/>
    <n v="6144"/>
  </r>
  <r>
    <x v="22"/>
    <x v="0"/>
    <x v="0"/>
    <x v="9"/>
    <x v="0"/>
    <n v="38133"/>
  </r>
  <r>
    <x v="23"/>
    <x v="0"/>
    <x v="0"/>
    <x v="9"/>
    <x v="0"/>
    <n v="72951"/>
  </r>
  <r>
    <x v="24"/>
    <x v="0"/>
    <x v="0"/>
    <x v="9"/>
    <x v="0"/>
    <n v="58462"/>
  </r>
  <r>
    <x v="25"/>
    <x v="0"/>
    <x v="0"/>
    <x v="9"/>
    <x v="0"/>
    <n v="41582"/>
  </r>
  <r>
    <x v="26"/>
    <x v="0"/>
    <x v="0"/>
    <x v="9"/>
    <x v="0"/>
    <n v="36532"/>
  </r>
  <r>
    <x v="27"/>
    <x v="0"/>
    <x v="0"/>
    <x v="9"/>
    <x v="0"/>
    <n v="67925"/>
  </r>
  <r>
    <x v="28"/>
    <x v="0"/>
    <x v="0"/>
    <x v="9"/>
    <x v="0"/>
    <n v="93211"/>
  </r>
  <r>
    <x v="29"/>
    <x v="0"/>
    <x v="0"/>
    <x v="9"/>
    <x v="0"/>
    <n v="107363"/>
  </r>
  <r>
    <x v="30"/>
    <x v="0"/>
    <x v="0"/>
    <x v="9"/>
    <x v="0"/>
    <n v="94327"/>
  </r>
  <r>
    <x v="31"/>
    <x v="0"/>
    <x v="0"/>
    <x v="9"/>
    <x v="0"/>
    <n v="127064"/>
  </r>
  <r>
    <x v="32"/>
    <x v="0"/>
    <x v="0"/>
    <x v="9"/>
    <x v="0"/>
    <n v="59009"/>
  </r>
  <r>
    <x v="33"/>
    <x v="0"/>
    <x v="0"/>
    <x v="9"/>
    <x v="0"/>
    <n v="137476"/>
  </r>
  <r>
    <x v="34"/>
    <x v="0"/>
    <x v="0"/>
    <x v="9"/>
    <x v="0"/>
    <n v="172951"/>
  </r>
  <r>
    <x v="35"/>
    <x v="0"/>
    <x v="0"/>
    <x v="9"/>
    <x v="0"/>
    <n v="153137"/>
  </r>
  <r>
    <x v="36"/>
    <x v="0"/>
    <x v="0"/>
    <x v="9"/>
    <x v="0"/>
    <n v="131435"/>
  </r>
  <r>
    <x v="37"/>
    <x v="0"/>
    <x v="0"/>
    <x v="9"/>
    <x v="0"/>
    <n v="134207"/>
  </r>
  <r>
    <x v="38"/>
    <x v="0"/>
    <x v="0"/>
    <x v="9"/>
    <x v="0"/>
    <n v="68346"/>
  </r>
  <r>
    <x v="39"/>
    <x v="0"/>
    <x v="0"/>
    <x v="9"/>
    <x v="0"/>
    <n v="79033"/>
  </r>
  <r>
    <x v="40"/>
    <x v="0"/>
    <x v="0"/>
    <x v="9"/>
    <x v="0"/>
    <n v="104170"/>
  </r>
  <r>
    <x v="41"/>
    <x v="0"/>
    <x v="0"/>
    <x v="9"/>
    <x v="0"/>
    <n v="81374"/>
  </r>
  <r>
    <x v="42"/>
    <x v="0"/>
    <x v="0"/>
    <x v="9"/>
    <x v="0"/>
    <n v="93263"/>
  </r>
  <r>
    <x v="43"/>
    <x v="0"/>
    <x v="0"/>
    <x v="9"/>
    <x v="0"/>
    <n v="82100"/>
  </r>
  <r>
    <x v="44"/>
    <x v="0"/>
    <x v="0"/>
    <x v="9"/>
    <x v="0"/>
    <n v="78855"/>
  </r>
  <r>
    <x v="45"/>
    <x v="0"/>
    <x v="0"/>
    <x v="9"/>
    <x v="0"/>
    <n v="99060"/>
  </r>
  <r>
    <x v="46"/>
    <x v="0"/>
    <x v="0"/>
    <x v="9"/>
    <x v="0"/>
    <n v="72480"/>
  </r>
  <r>
    <x v="47"/>
    <x v="0"/>
    <x v="0"/>
    <x v="9"/>
    <x v="0"/>
    <n v="76950"/>
  </r>
  <r>
    <x v="48"/>
    <x v="0"/>
    <x v="0"/>
    <x v="9"/>
    <x v="0"/>
    <n v="143284"/>
  </r>
  <r>
    <x v="49"/>
    <x v="0"/>
    <x v="0"/>
    <x v="9"/>
    <x v="0"/>
    <n v="138867"/>
  </r>
  <r>
    <x v="50"/>
    <x v="0"/>
    <x v="0"/>
    <x v="9"/>
    <x v="0"/>
    <n v="148034"/>
  </r>
  <r>
    <x v="51"/>
    <x v="0"/>
    <x v="0"/>
    <x v="9"/>
    <x v="0"/>
    <n v="218175"/>
  </r>
  <r>
    <x v="52"/>
    <x v="0"/>
    <x v="0"/>
    <x v="9"/>
    <x v="0"/>
    <n v="195266"/>
  </r>
  <r>
    <x v="53"/>
    <x v="0"/>
    <x v="0"/>
    <x v="9"/>
    <x v="0"/>
    <n v="185375"/>
  </r>
  <r>
    <x v="54"/>
    <x v="0"/>
    <x v="0"/>
    <x v="9"/>
    <x v="0"/>
    <n v="173330"/>
  </r>
  <r>
    <x v="55"/>
    <x v="0"/>
    <x v="0"/>
    <x v="9"/>
    <x v="0"/>
    <n v="183153"/>
  </r>
  <r>
    <x v="56"/>
    <x v="0"/>
    <x v="0"/>
    <x v="9"/>
    <x v="0"/>
    <n v="206147"/>
  </r>
  <r>
    <x v="57"/>
    <x v="1"/>
    <x v="1"/>
    <x v="9"/>
    <x v="0"/>
    <n v="273770"/>
  </r>
  <r>
    <x v="58"/>
    <x v="1"/>
    <x v="1"/>
    <x v="9"/>
    <x v="0"/>
    <n v="205159"/>
  </r>
  <r>
    <x v="59"/>
    <x v="1"/>
    <x v="1"/>
    <x v="9"/>
    <x v="0"/>
    <n v="416223"/>
  </r>
  <r>
    <x v="60"/>
    <x v="1"/>
    <x v="1"/>
    <x v="9"/>
    <x v="0"/>
    <n v="387631"/>
  </r>
  <r>
    <x v="61"/>
    <x v="1"/>
    <x v="1"/>
    <x v="9"/>
    <x v="0"/>
    <n v="573227"/>
  </r>
  <r>
    <x v="62"/>
    <x v="1"/>
    <x v="1"/>
    <x v="9"/>
    <x v="0"/>
    <n v="616083"/>
  </r>
  <r>
    <x v="63"/>
    <x v="1"/>
    <x v="1"/>
    <x v="9"/>
    <x v="0"/>
    <n v="370229"/>
  </r>
  <r>
    <x v="64"/>
    <x v="1"/>
    <x v="1"/>
    <x v="9"/>
    <x v="0"/>
    <n v="253585"/>
  </r>
  <r>
    <x v="65"/>
    <x v="1"/>
    <x v="1"/>
    <x v="9"/>
    <x v="0"/>
    <n v="197498"/>
  </r>
  <r>
    <x v="66"/>
    <x v="1"/>
    <x v="1"/>
    <x v="9"/>
    <x v="0"/>
    <n v="212698"/>
  </r>
  <r>
    <x v="67"/>
    <x v="1"/>
    <x v="1"/>
    <x v="9"/>
    <x v="0"/>
    <n v="218513"/>
  </r>
  <r>
    <x v="68"/>
    <x v="1"/>
    <x v="1"/>
    <x v="9"/>
    <x v="0"/>
    <n v="175652"/>
  </r>
  <r>
    <x v="69"/>
    <x v="1"/>
    <x v="1"/>
    <x v="9"/>
    <x v="0"/>
    <n v="188117"/>
  </r>
  <r>
    <x v="70"/>
    <x v="1"/>
    <x v="1"/>
    <x v="9"/>
    <x v="0"/>
    <n v="148313"/>
  </r>
  <r>
    <x v="71"/>
    <x v="1"/>
    <x v="1"/>
    <x v="9"/>
    <x v="0"/>
    <n v="137370"/>
  </r>
  <r>
    <x v="72"/>
    <x v="1"/>
    <x v="1"/>
    <x v="9"/>
    <x v="0"/>
    <n v="186239"/>
  </r>
  <r>
    <x v="73"/>
    <x v="1"/>
    <x v="1"/>
    <x v="9"/>
    <x v="0"/>
    <n v="88627"/>
  </r>
  <r>
    <x v="74"/>
    <x v="1"/>
    <x v="1"/>
    <x v="9"/>
    <x v="0"/>
    <n v="97403"/>
  </r>
  <r>
    <x v="75"/>
    <x v="1"/>
    <x v="1"/>
    <x v="9"/>
    <x v="0"/>
    <n v="83051"/>
  </r>
  <r>
    <x v="76"/>
    <x v="1"/>
    <x v="1"/>
    <x v="9"/>
    <x v="0"/>
    <n v="117056"/>
  </r>
  <r>
    <x v="77"/>
    <x v="1"/>
    <x v="1"/>
    <x v="9"/>
    <x v="0"/>
    <n v="174676"/>
  </r>
  <r>
    <x v="78"/>
    <x v="1"/>
    <x v="1"/>
    <x v="9"/>
    <x v="0"/>
    <n v="98800"/>
  </r>
  <r>
    <x v="79"/>
    <x v="1"/>
    <x v="1"/>
    <x v="9"/>
    <x v="0"/>
    <n v="81484"/>
  </r>
  <r>
    <x v="80"/>
    <x v="1"/>
    <x v="1"/>
    <x v="9"/>
    <x v="0"/>
    <n v="109754"/>
  </r>
  <r>
    <x v="81"/>
    <x v="1"/>
    <x v="1"/>
    <x v="9"/>
    <x v="0"/>
    <n v="117186"/>
  </r>
  <r>
    <x v="82"/>
    <x v="1"/>
    <x v="1"/>
    <x v="9"/>
    <x v="0"/>
    <n v="84130"/>
  </r>
  <r>
    <x v="83"/>
    <x v="1"/>
    <x v="1"/>
    <x v="9"/>
    <x v="0"/>
    <n v="92644"/>
  </r>
  <r>
    <x v="84"/>
    <x v="1"/>
    <x v="1"/>
    <x v="9"/>
    <x v="0"/>
    <n v="131853"/>
  </r>
  <r>
    <x v="85"/>
    <x v="1"/>
    <x v="1"/>
    <x v="9"/>
    <x v="0"/>
    <n v="158974"/>
  </r>
  <r>
    <x v="86"/>
    <x v="1"/>
    <x v="1"/>
    <x v="9"/>
    <x v="0"/>
    <n v="155440"/>
  </r>
  <r>
    <x v="87"/>
    <x v="1"/>
    <x v="1"/>
    <x v="9"/>
    <x v="0"/>
    <n v="85695"/>
  </r>
  <r>
    <x v="88"/>
    <x v="1"/>
    <x v="1"/>
    <x v="9"/>
    <x v="0"/>
    <n v="78961"/>
  </r>
  <r>
    <x v="89"/>
    <x v="1"/>
    <x v="1"/>
    <x v="9"/>
    <x v="0"/>
    <n v="81336"/>
  </r>
  <r>
    <x v="90"/>
    <x v="1"/>
    <x v="1"/>
    <x v="9"/>
    <x v="0"/>
    <n v="111309"/>
  </r>
  <r>
    <x v="91"/>
    <x v="1"/>
    <x v="1"/>
    <x v="9"/>
    <x v="0"/>
    <n v="97940"/>
  </r>
  <r>
    <x v="92"/>
    <x v="1"/>
    <x v="1"/>
    <x v="9"/>
    <x v="0"/>
    <n v="84255"/>
  </r>
  <r>
    <x v="93"/>
    <x v="1"/>
    <x v="1"/>
    <x v="9"/>
    <x v="0"/>
    <n v="76781"/>
  </r>
  <r>
    <x v="94"/>
    <x v="1"/>
    <x v="1"/>
    <x v="9"/>
    <x v="0"/>
    <n v="71570"/>
  </r>
  <r>
    <x v="95"/>
    <x v="1"/>
    <x v="1"/>
    <x v="9"/>
    <x v="0"/>
    <n v="301712"/>
  </r>
  <r>
    <x v="96"/>
    <x v="1"/>
    <x v="1"/>
    <x v="9"/>
    <x v="0"/>
    <n v="420787"/>
  </r>
  <r>
    <x v="97"/>
    <x v="1"/>
    <x v="1"/>
    <x v="9"/>
    <x v="0"/>
    <n v="429995"/>
  </r>
  <r>
    <x v="98"/>
    <x v="1"/>
    <x v="1"/>
    <x v="9"/>
    <x v="0"/>
    <n v="453858"/>
  </r>
  <r>
    <x v="99"/>
    <x v="1"/>
    <x v="1"/>
    <x v="9"/>
    <x v="0"/>
    <n v="395291"/>
  </r>
  <r>
    <x v="100"/>
    <x v="1"/>
    <x v="1"/>
    <x v="9"/>
    <x v="0"/>
    <n v="486727"/>
  </r>
  <r>
    <x v="101"/>
    <x v="1"/>
    <x v="1"/>
    <x v="9"/>
    <x v="0"/>
    <n v="304520"/>
  </r>
  <r>
    <x v="102"/>
    <x v="1"/>
    <x v="1"/>
    <x v="9"/>
    <x v="0"/>
    <n v="201709"/>
  </r>
  <r>
    <x v="103"/>
    <x v="1"/>
    <x v="1"/>
    <x v="9"/>
    <x v="0"/>
    <n v="407200"/>
  </r>
  <r>
    <x v="104"/>
    <x v="1"/>
    <x v="1"/>
    <x v="9"/>
    <x v="0"/>
    <n v="399909"/>
  </r>
  <r>
    <x v="105"/>
    <x v="1"/>
    <x v="1"/>
    <x v="9"/>
    <x v="0"/>
    <n v="207692"/>
  </r>
  <r>
    <x v="106"/>
    <x v="1"/>
    <x v="1"/>
    <x v="9"/>
    <x v="0"/>
    <n v="63636"/>
  </r>
  <r>
    <x v="107"/>
    <x v="1"/>
    <x v="1"/>
    <x v="9"/>
    <x v="0"/>
    <n v="88522"/>
  </r>
  <r>
    <x v="108"/>
    <x v="1"/>
    <x v="1"/>
    <x v="9"/>
    <x v="0"/>
    <n v="63985"/>
  </r>
  <r>
    <x v="109"/>
    <x v="1"/>
    <x v="1"/>
    <x v="9"/>
    <x v="0"/>
    <n v="40353"/>
  </r>
  <r>
    <x v="110"/>
    <x v="1"/>
    <x v="1"/>
    <x v="9"/>
    <x v="0"/>
    <n v="70821"/>
  </r>
  <r>
    <x v="111"/>
    <x v="1"/>
    <x v="1"/>
    <x v="9"/>
    <x v="0"/>
    <n v="78074"/>
  </r>
  <r>
    <x v="112"/>
    <x v="1"/>
    <x v="1"/>
    <x v="9"/>
    <x v="0"/>
    <n v="22947"/>
  </r>
  <r>
    <x v="113"/>
    <x v="1"/>
    <x v="1"/>
    <x v="9"/>
    <x v="0"/>
    <n v="94312"/>
  </r>
  <r>
    <x v="114"/>
    <x v="1"/>
    <x v="2"/>
    <x v="9"/>
    <x v="0"/>
    <n v="219298"/>
  </r>
  <r>
    <x v="115"/>
    <x v="1"/>
    <x v="2"/>
    <x v="9"/>
    <x v="0"/>
    <n v="205082"/>
  </r>
  <r>
    <x v="116"/>
    <x v="1"/>
    <x v="2"/>
    <x v="9"/>
    <x v="0"/>
    <n v="205570"/>
  </r>
  <r>
    <x v="117"/>
    <x v="1"/>
    <x v="2"/>
    <x v="9"/>
    <x v="0"/>
    <n v="269612"/>
  </r>
  <r>
    <x v="118"/>
    <x v="1"/>
    <x v="2"/>
    <x v="9"/>
    <x v="0"/>
    <n v="238179"/>
  </r>
  <r>
    <x v="119"/>
    <x v="1"/>
    <x v="2"/>
    <x v="9"/>
    <x v="0"/>
    <n v="209017"/>
  </r>
  <r>
    <x v="120"/>
    <x v="1"/>
    <x v="2"/>
    <x v="9"/>
    <x v="0"/>
    <n v="154018"/>
  </r>
  <r>
    <x v="121"/>
    <x v="1"/>
    <x v="2"/>
    <x v="9"/>
    <x v="0"/>
    <n v="179782"/>
  </r>
  <r>
    <x v="122"/>
    <x v="1"/>
    <x v="2"/>
    <x v="9"/>
    <x v="0"/>
    <n v="72870"/>
  </r>
  <r>
    <x v="123"/>
    <x v="1"/>
    <x v="2"/>
    <x v="9"/>
    <x v="0"/>
    <n v="110920"/>
  </r>
  <r>
    <x v="124"/>
    <x v="1"/>
    <x v="2"/>
    <x v="9"/>
    <x v="0"/>
    <n v="123172"/>
  </r>
  <r>
    <x v="125"/>
    <x v="1"/>
    <x v="2"/>
    <x v="9"/>
    <x v="0"/>
    <n v="112234"/>
  </r>
  <r>
    <x v="126"/>
    <x v="1"/>
    <x v="2"/>
    <x v="9"/>
    <x v="0"/>
    <n v="84541"/>
  </r>
  <r>
    <x v="127"/>
    <x v="1"/>
    <x v="2"/>
    <x v="9"/>
    <x v="0"/>
    <n v="92323"/>
  </r>
  <r>
    <x v="128"/>
    <x v="1"/>
    <x v="2"/>
    <x v="9"/>
    <x v="0"/>
    <n v="268573"/>
  </r>
  <r>
    <x v="129"/>
    <x v="1"/>
    <x v="2"/>
    <x v="9"/>
    <x v="0"/>
    <n v="211186"/>
  </r>
  <r>
    <x v="130"/>
    <x v="1"/>
    <x v="2"/>
    <x v="9"/>
    <x v="0"/>
    <n v="92615"/>
  </r>
  <r>
    <x v="131"/>
    <x v="1"/>
    <x v="2"/>
    <x v="9"/>
    <x v="0"/>
    <n v="78069"/>
  </r>
  <r>
    <x v="132"/>
    <x v="1"/>
    <x v="2"/>
    <x v="9"/>
    <x v="0"/>
    <n v="87794"/>
  </r>
  <r>
    <x v="133"/>
    <x v="1"/>
    <x v="2"/>
    <x v="9"/>
    <x v="0"/>
    <n v="60237"/>
  </r>
  <r>
    <x v="134"/>
    <x v="1"/>
    <x v="2"/>
    <x v="9"/>
    <x v="0"/>
    <n v="33770"/>
  </r>
  <r>
    <x v="135"/>
    <x v="1"/>
    <x v="2"/>
    <x v="9"/>
    <x v="0"/>
    <n v="48703"/>
  </r>
  <r>
    <x v="136"/>
    <x v="1"/>
    <x v="2"/>
    <x v="9"/>
    <x v="0"/>
    <n v="107306"/>
  </r>
  <r>
    <x v="137"/>
    <x v="1"/>
    <x v="2"/>
    <x v="9"/>
    <x v="0"/>
    <n v="80813"/>
  </r>
  <r>
    <x v="138"/>
    <x v="1"/>
    <x v="2"/>
    <x v="9"/>
    <x v="0"/>
    <n v="93861"/>
  </r>
  <r>
    <x v="139"/>
    <x v="1"/>
    <x v="2"/>
    <x v="9"/>
    <x v="0"/>
    <n v="164891"/>
  </r>
  <r>
    <x v="140"/>
    <x v="1"/>
    <x v="2"/>
    <x v="9"/>
    <x v="0"/>
    <n v="258443"/>
  </r>
  <r>
    <x v="141"/>
    <x v="1"/>
    <x v="2"/>
    <x v="9"/>
    <x v="0"/>
    <n v="311282"/>
  </r>
  <r>
    <x v="142"/>
    <x v="1"/>
    <x v="2"/>
    <x v="9"/>
    <x v="0"/>
    <n v="437003"/>
  </r>
  <r>
    <x v="143"/>
    <x v="1"/>
    <x v="2"/>
    <x v="9"/>
    <x v="0"/>
    <n v="369047"/>
  </r>
  <r>
    <x v="144"/>
    <x v="1"/>
    <x v="2"/>
    <x v="9"/>
    <x v="0"/>
    <n v="346988"/>
  </r>
  <r>
    <x v="145"/>
    <x v="1"/>
    <x v="2"/>
    <x v="9"/>
    <x v="0"/>
    <n v="439953"/>
  </r>
  <r>
    <x v="146"/>
    <x v="1"/>
    <x v="2"/>
    <x v="9"/>
    <x v="0"/>
    <n v="393163"/>
  </r>
  <r>
    <x v="147"/>
    <x v="1"/>
    <x v="2"/>
    <x v="9"/>
    <x v="0"/>
    <n v="399145"/>
  </r>
  <r>
    <x v="148"/>
    <x v="1"/>
    <x v="2"/>
    <x v="9"/>
    <x v="0"/>
    <n v="345997"/>
  </r>
  <r>
    <x v="149"/>
    <x v="1"/>
    <x v="2"/>
    <x v="9"/>
    <x v="0"/>
    <n v="352824"/>
  </r>
  <r>
    <x v="150"/>
    <x v="1"/>
    <x v="2"/>
    <x v="9"/>
    <x v="0"/>
    <n v="235561"/>
  </r>
  <r>
    <x v="151"/>
    <x v="1"/>
    <x v="2"/>
    <x v="9"/>
    <x v="0"/>
    <n v="163315"/>
  </r>
  <r>
    <x v="152"/>
    <x v="1"/>
    <x v="2"/>
    <x v="9"/>
    <x v="0"/>
    <n v="215253"/>
  </r>
  <r>
    <x v="153"/>
    <x v="1"/>
    <x v="2"/>
    <x v="9"/>
    <x v="0"/>
    <n v="343934"/>
  </r>
  <r>
    <x v="154"/>
    <x v="1"/>
    <x v="2"/>
    <x v="9"/>
    <x v="0"/>
    <n v="326887"/>
  </r>
  <r>
    <x v="155"/>
    <x v="1"/>
    <x v="2"/>
    <x v="9"/>
    <x v="0"/>
    <n v="172274"/>
  </r>
  <r>
    <x v="156"/>
    <x v="1"/>
    <x v="2"/>
    <x v="9"/>
    <x v="0"/>
    <n v="148858"/>
  </r>
  <r>
    <x v="157"/>
    <x v="1"/>
    <x v="2"/>
    <x v="9"/>
    <x v="0"/>
    <n v="184177"/>
  </r>
  <r>
    <x v="158"/>
    <x v="1"/>
    <x v="2"/>
    <x v="9"/>
    <x v="0"/>
    <n v="168684"/>
  </r>
  <r>
    <x v="159"/>
    <x v="1"/>
    <x v="2"/>
    <x v="9"/>
    <x v="0"/>
    <n v="204752"/>
  </r>
  <r>
    <x v="160"/>
    <x v="1"/>
    <x v="2"/>
    <x v="9"/>
    <x v="0"/>
    <n v="207048"/>
  </r>
  <r>
    <x v="161"/>
    <x v="1"/>
    <x v="2"/>
    <x v="9"/>
    <x v="0"/>
    <n v="192672"/>
  </r>
  <r>
    <x v="162"/>
    <x v="1"/>
    <x v="2"/>
    <x v="9"/>
    <x v="0"/>
    <n v="163250"/>
  </r>
  <r>
    <x v="163"/>
    <x v="1"/>
    <x v="2"/>
    <x v="9"/>
    <x v="0"/>
    <n v="171307"/>
  </r>
  <r>
    <x v="164"/>
    <x v="1"/>
    <x v="2"/>
    <x v="9"/>
    <x v="0"/>
    <n v="199140"/>
  </r>
  <r>
    <x v="165"/>
    <x v="1"/>
    <x v="2"/>
    <x v="9"/>
    <x v="0"/>
    <n v="196169"/>
  </r>
  <r>
    <x v="166"/>
    <x v="1"/>
    <x v="2"/>
    <x v="9"/>
    <x v="0"/>
    <n v="160546"/>
  </r>
  <r>
    <x v="167"/>
    <x v="1"/>
    <x v="2"/>
    <x v="9"/>
    <x v="0"/>
    <n v="158864"/>
  </r>
  <r>
    <x v="168"/>
    <x v="1"/>
    <x v="2"/>
    <x v="9"/>
    <x v="0"/>
    <n v="152619"/>
  </r>
  <r>
    <x v="169"/>
    <x v="1"/>
    <x v="2"/>
    <x v="9"/>
    <x v="0"/>
    <n v="187894"/>
  </r>
  <r>
    <x v="170"/>
    <x v="1"/>
    <x v="2"/>
    <x v="9"/>
    <x v="0"/>
    <n v="175517"/>
  </r>
  <r>
    <x v="171"/>
    <x v="1"/>
    <x v="2"/>
    <x v="9"/>
    <x v="0"/>
    <n v="152213"/>
  </r>
  <r>
    <x v="172"/>
    <x v="1"/>
    <x v="2"/>
    <x v="9"/>
    <x v="0"/>
    <n v="112832"/>
  </r>
  <r>
    <x v="173"/>
    <x v="1"/>
    <x v="2"/>
    <x v="9"/>
    <x v="0"/>
    <n v="121704"/>
  </r>
  <r>
    <x v="174"/>
    <x v="1"/>
    <x v="2"/>
    <x v="9"/>
    <x v="0"/>
    <n v="197620"/>
  </r>
  <r>
    <x v="175"/>
    <x v="1"/>
    <x v="2"/>
    <x v="9"/>
    <x v="0"/>
    <n v="176361"/>
  </r>
  <r>
    <x v="176"/>
    <x v="1"/>
    <x v="2"/>
    <x v="9"/>
    <x v="0"/>
    <n v="226239"/>
  </r>
  <r>
    <x v="177"/>
    <x v="1"/>
    <x v="2"/>
    <x v="9"/>
    <x v="0"/>
    <n v="334954"/>
  </r>
  <r>
    <x v="178"/>
    <x v="1"/>
    <x v="2"/>
    <x v="9"/>
    <x v="0"/>
    <n v="394071"/>
  </r>
  <r>
    <x v="179"/>
    <x v="1"/>
    <x v="2"/>
    <x v="9"/>
    <x v="0"/>
    <n v="485347"/>
  </r>
  <r>
    <x v="180"/>
    <x v="1"/>
    <x v="2"/>
    <x v="9"/>
    <x v="0"/>
    <n v="465262"/>
  </r>
  <r>
    <x v="181"/>
    <x v="1"/>
    <x v="2"/>
    <x v="9"/>
    <x v="0"/>
    <n v="375698"/>
  </r>
  <r>
    <x v="182"/>
    <x v="1"/>
    <x v="2"/>
    <x v="9"/>
    <x v="0"/>
    <n v="412010"/>
  </r>
  <r>
    <x v="183"/>
    <x v="1"/>
    <x v="2"/>
    <x v="9"/>
    <x v="0"/>
    <n v="430939"/>
  </r>
  <r>
    <x v="184"/>
    <x v="1"/>
    <x v="2"/>
    <x v="9"/>
    <x v="0"/>
    <n v="394819"/>
  </r>
  <r>
    <x v="185"/>
    <x v="1"/>
    <x v="2"/>
    <x v="9"/>
    <x v="0"/>
    <n v="467482"/>
  </r>
  <r>
    <x v="186"/>
    <x v="1"/>
    <x v="2"/>
    <x v="9"/>
    <x v="0"/>
    <n v="511443"/>
  </r>
  <r>
    <x v="187"/>
    <x v="1"/>
    <x v="2"/>
    <x v="9"/>
    <x v="0"/>
    <n v="533055"/>
  </r>
  <r>
    <x v="188"/>
    <x v="1"/>
    <x v="2"/>
    <x v="9"/>
    <x v="0"/>
    <n v="531016"/>
  </r>
  <r>
    <x v="189"/>
    <x v="1"/>
    <x v="2"/>
    <x v="9"/>
    <x v="0"/>
    <n v="637545"/>
  </r>
  <r>
    <x v="190"/>
    <x v="1"/>
    <x v="2"/>
    <x v="9"/>
    <x v="0"/>
    <n v="690782"/>
  </r>
  <r>
    <x v="191"/>
    <x v="1"/>
    <x v="2"/>
    <x v="9"/>
    <x v="0"/>
    <n v="608985"/>
  </r>
  <r>
    <x v="192"/>
    <x v="1"/>
    <x v="2"/>
    <x v="9"/>
    <x v="0"/>
    <n v="414156"/>
  </r>
  <r>
    <x v="193"/>
    <x v="1"/>
    <x v="2"/>
    <x v="9"/>
    <x v="0"/>
    <n v="309369"/>
  </r>
  <r>
    <x v="194"/>
    <x v="1"/>
    <x v="2"/>
    <x v="9"/>
    <x v="0"/>
    <n v="596572"/>
  </r>
  <r>
    <x v="195"/>
    <x v="1"/>
    <x v="2"/>
    <x v="9"/>
    <x v="0"/>
    <n v="721551"/>
  </r>
  <r>
    <x v="196"/>
    <x v="1"/>
    <x v="2"/>
    <x v="9"/>
    <x v="0"/>
    <n v="599045"/>
  </r>
  <r>
    <x v="197"/>
    <x v="1"/>
    <x v="2"/>
    <x v="9"/>
    <x v="0"/>
    <n v="692944"/>
  </r>
  <r>
    <x v="198"/>
    <x v="1"/>
    <x v="2"/>
    <x v="9"/>
    <x v="0"/>
    <n v="814738"/>
  </r>
  <r>
    <x v="199"/>
    <x v="1"/>
    <x v="2"/>
    <x v="9"/>
    <x v="0"/>
    <n v="811715"/>
  </r>
  <r>
    <x v="200"/>
    <x v="1"/>
    <x v="2"/>
    <x v="9"/>
    <x v="0"/>
    <n v="864534"/>
  </r>
  <r>
    <x v="201"/>
    <x v="1"/>
    <x v="2"/>
    <x v="9"/>
    <x v="0"/>
    <n v="883260"/>
  </r>
  <r>
    <x v="202"/>
    <x v="1"/>
    <x v="2"/>
    <x v="9"/>
    <x v="0"/>
    <n v="888723"/>
  </r>
  <r>
    <x v="203"/>
    <x v="1"/>
    <x v="2"/>
    <x v="9"/>
    <x v="0"/>
    <n v="776238"/>
  </r>
  <r>
    <x v="204"/>
    <x v="1"/>
    <x v="2"/>
    <x v="9"/>
    <x v="0"/>
    <n v="888820"/>
  </r>
  <r>
    <x v="205"/>
    <x v="1"/>
    <x v="2"/>
    <x v="9"/>
    <x v="0"/>
    <n v="881157"/>
  </r>
  <r>
    <x v="206"/>
    <x v="1"/>
    <x v="2"/>
    <x v="9"/>
    <x v="0"/>
    <n v="881370"/>
  </r>
  <r>
    <x v="207"/>
    <x v="1"/>
    <x v="2"/>
    <x v="9"/>
    <x v="0"/>
    <n v="993893"/>
  </r>
  <r>
    <x v="208"/>
    <x v="1"/>
    <x v="2"/>
    <x v="9"/>
    <x v="0"/>
    <n v="882286"/>
  </r>
  <r>
    <x v="209"/>
    <x v="1"/>
    <x v="2"/>
    <x v="9"/>
    <x v="0"/>
    <n v="898376"/>
  </r>
  <r>
    <x v="210"/>
    <x v="1"/>
    <x v="2"/>
    <x v="9"/>
    <x v="0"/>
    <n v="500876"/>
  </r>
  <r>
    <x v="211"/>
    <x v="1"/>
    <x v="2"/>
    <x v="9"/>
    <x v="0"/>
    <n v="496165"/>
  </r>
  <r>
    <x v="212"/>
    <x v="1"/>
    <x v="2"/>
    <x v="9"/>
    <x v="0"/>
    <n v="974166"/>
  </r>
  <r>
    <x v="213"/>
    <x v="1"/>
    <x v="2"/>
    <x v="9"/>
    <x v="0"/>
    <n v="1087953"/>
  </r>
  <r>
    <x v="0"/>
    <x v="0"/>
    <x v="0"/>
    <x v="10"/>
    <x v="0"/>
    <n v="7503"/>
  </r>
  <r>
    <x v="1"/>
    <x v="0"/>
    <x v="0"/>
    <x v="10"/>
    <x v="0"/>
    <n v="5460"/>
  </r>
  <r>
    <x v="2"/>
    <x v="0"/>
    <x v="0"/>
    <x v="10"/>
    <x v="0"/>
    <n v="37901"/>
  </r>
  <r>
    <x v="3"/>
    <x v="0"/>
    <x v="0"/>
    <x v="10"/>
    <x v="0"/>
    <n v="17759"/>
  </r>
  <r>
    <x v="4"/>
    <x v="0"/>
    <x v="0"/>
    <x v="10"/>
    <x v="0"/>
    <n v="18543"/>
  </r>
  <r>
    <x v="5"/>
    <x v="0"/>
    <x v="0"/>
    <x v="10"/>
    <x v="0"/>
    <n v="89733"/>
  </r>
  <r>
    <x v="6"/>
    <x v="0"/>
    <x v="0"/>
    <x v="10"/>
    <x v="0"/>
    <n v="66140"/>
  </r>
  <r>
    <x v="7"/>
    <x v="0"/>
    <x v="0"/>
    <x v="10"/>
    <x v="0"/>
    <n v="119677"/>
  </r>
  <r>
    <x v="8"/>
    <x v="0"/>
    <x v="0"/>
    <x v="10"/>
    <x v="0"/>
    <n v="298219"/>
  </r>
  <r>
    <x v="9"/>
    <x v="0"/>
    <x v="0"/>
    <x v="10"/>
    <x v="0"/>
    <n v="335248"/>
  </r>
  <r>
    <x v="10"/>
    <x v="0"/>
    <x v="0"/>
    <x v="10"/>
    <x v="0"/>
    <n v="320102"/>
  </r>
  <r>
    <x v="11"/>
    <x v="0"/>
    <x v="0"/>
    <x v="10"/>
    <x v="0"/>
    <n v="312619"/>
  </r>
  <r>
    <x v="12"/>
    <x v="0"/>
    <x v="0"/>
    <x v="10"/>
    <x v="0"/>
    <n v="198804"/>
  </r>
  <r>
    <x v="13"/>
    <x v="0"/>
    <x v="0"/>
    <x v="10"/>
    <x v="0"/>
    <n v="181164"/>
  </r>
  <r>
    <x v="14"/>
    <x v="0"/>
    <x v="0"/>
    <x v="10"/>
    <x v="0"/>
    <n v="234824"/>
  </r>
  <r>
    <x v="15"/>
    <x v="0"/>
    <x v="0"/>
    <x v="10"/>
    <x v="0"/>
    <n v="236848"/>
  </r>
  <r>
    <x v="16"/>
    <x v="0"/>
    <x v="0"/>
    <x v="10"/>
    <x v="0"/>
    <n v="134962"/>
  </r>
  <r>
    <x v="17"/>
    <x v="0"/>
    <x v="0"/>
    <x v="10"/>
    <x v="0"/>
    <n v="119938"/>
  </r>
  <r>
    <x v="18"/>
    <x v="0"/>
    <x v="0"/>
    <x v="10"/>
    <x v="0"/>
    <n v="188459"/>
  </r>
  <r>
    <x v="19"/>
    <x v="0"/>
    <x v="0"/>
    <x v="10"/>
    <x v="0"/>
    <n v="321943"/>
  </r>
  <r>
    <x v="20"/>
    <x v="0"/>
    <x v="0"/>
    <x v="10"/>
    <x v="0"/>
    <n v="345036"/>
  </r>
  <r>
    <x v="21"/>
    <x v="0"/>
    <x v="0"/>
    <x v="10"/>
    <x v="0"/>
    <n v="265685"/>
  </r>
  <r>
    <x v="22"/>
    <x v="0"/>
    <x v="0"/>
    <x v="10"/>
    <x v="0"/>
    <n v="277528"/>
  </r>
  <r>
    <x v="23"/>
    <x v="0"/>
    <x v="0"/>
    <x v="10"/>
    <x v="0"/>
    <n v="211749"/>
  </r>
  <r>
    <x v="24"/>
    <x v="0"/>
    <x v="0"/>
    <x v="10"/>
    <x v="0"/>
    <n v="251396"/>
  </r>
  <r>
    <x v="25"/>
    <x v="0"/>
    <x v="0"/>
    <x v="10"/>
    <x v="0"/>
    <n v="167353"/>
  </r>
  <r>
    <x v="26"/>
    <x v="0"/>
    <x v="0"/>
    <x v="10"/>
    <x v="0"/>
    <n v="230574"/>
  </r>
  <r>
    <x v="27"/>
    <x v="0"/>
    <x v="0"/>
    <x v="10"/>
    <x v="0"/>
    <n v="211675"/>
  </r>
  <r>
    <x v="28"/>
    <x v="0"/>
    <x v="0"/>
    <x v="10"/>
    <x v="0"/>
    <n v="141854"/>
  </r>
  <r>
    <x v="29"/>
    <x v="0"/>
    <x v="0"/>
    <x v="10"/>
    <x v="0"/>
    <n v="206390"/>
  </r>
  <r>
    <x v="30"/>
    <x v="0"/>
    <x v="0"/>
    <x v="10"/>
    <x v="0"/>
    <n v="282881"/>
  </r>
  <r>
    <x v="31"/>
    <x v="0"/>
    <x v="0"/>
    <x v="10"/>
    <x v="0"/>
    <n v="155170"/>
  </r>
  <r>
    <x v="32"/>
    <x v="0"/>
    <x v="0"/>
    <x v="10"/>
    <x v="0"/>
    <n v="183087"/>
  </r>
  <r>
    <x v="33"/>
    <x v="0"/>
    <x v="0"/>
    <x v="10"/>
    <x v="0"/>
    <n v="333016"/>
  </r>
  <r>
    <x v="34"/>
    <x v="0"/>
    <x v="0"/>
    <x v="10"/>
    <x v="0"/>
    <n v="226811"/>
  </r>
  <r>
    <x v="35"/>
    <x v="0"/>
    <x v="0"/>
    <x v="10"/>
    <x v="0"/>
    <n v="101545"/>
  </r>
  <r>
    <x v="36"/>
    <x v="0"/>
    <x v="0"/>
    <x v="10"/>
    <x v="0"/>
    <n v="168988"/>
  </r>
  <r>
    <x v="37"/>
    <x v="0"/>
    <x v="0"/>
    <x v="10"/>
    <x v="0"/>
    <n v="67284"/>
  </r>
  <r>
    <x v="38"/>
    <x v="0"/>
    <x v="0"/>
    <x v="10"/>
    <x v="0"/>
    <n v="12753"/>
  </r>
  <r>
    <x v="39"/>
    <x v="0"/>
    <x v="0"/>
    <x v="10"/>
    <x v="0"/>
    <n v="18050"/>
  </r>
  <r>
    <x v="40"/>
    <x v="0"/>
    <x v="0"/>
    <x v="10"/>
    <x v="0"/>
    <n v="31481"/>
  </r>
  <r>
    <x v="41"/>
    <x v="0"/>
    <x v="0"/>
    <x v="10"/>
    <x v="0"/>
    <n v="29783"/>
  </r>
  <r>
    <x v="42"/>
    <x v="0"/>
    <x v="0"/>
    <x v="10"/>
    <x v="0"/>
    <n v="7040"/>
  </r>
  <r>
    <x v="43"/>
    <x v="0"/>
    <x v="0"/>
    <x v="10"/>
    <x v="0"/>
    <n v="1541"/>
  </r>
  <r>
    <x v="44"/>
    <x v="0"/>
    <x v="0"/>
    <x v="10"/>
    <x v="0"/>
    <n v="1175"/>
  </r>
  <r>
    <x v="45"/>
    <x v="0"/>
    <x v="0"/>
    <x v="10"/>
    <x v="0"/>
    <n v="1733"/>
  </r>
  <r>
    <x v="46"/>
    <x v="0"/>
    <x v="0"/>
    <x v="10"/>
    <x v="0"/>
    <n v="7381"/>
  </r>
  <r>
    <x v="47"/>
    <x v="0"/>
    <x v="0"/>
    <x v="10"/>
    <x v="0"/>
    <n v="26563"/>
  </r>
  <r>
    <x v="48"/>
    <x v="0"/>
    <x v="0"/>
    <x v="10"/>
    <x v="0"/>
    <n v="49292"/>
  </r>
  <r>
    <x v="49"/>
    <x v="0"/>
    <x v="0"/>
    <x v="10"/>
    <x v="0"/>
    <n v="63335"/>
  </r>
  <r>
    <x v="50"/>
    <x v="0"/>
    <x v="0"/>
    <x v="10"/>
    <x v="0"/>
    <n v="67834"/>
  </r>
  <r>
    <x v="51"/>
    <x v="0"/>
    <x v="0"/>
    <x v="10"/>
    <x v="0"/>
    <n v="97465"/>
  </r>
  <r>
    <x v="52"/>
    <x v="0"/>
    <x v="0"/>
    <x v="10"/>
    <x v="0"/>
    <n v="223461"/>
  </r>
  <r>
    <x v="53"/>
    <x v="0"/>
    <x v="0"/>
    <x v="10"/>
    <x v="0"/>
    <n v="241361"/>
  </r>
  <r>
    <x v="54"/>
    <x v="0"/>
    <x v="0"/>
    <x v="10"/>
    <x v="0"/>
    <n v="317930"/>
  </r>
  <r>
    <x v="55"/>
    <x v="0"/>
    <x v="0"/>
    <x v="10"/>
    <x v="0"/>
    <n v="367508"/>
  </r>
  <r>
    <x v="56"/>
    <x v="0"/>
    <x v="0"/>
    <x v="10"/>
    <x v="0"/>
    <n v="366655"/>
  </r>
  <r>
    <x v="57"/>
    <x v="1"/>
    <x v="1"/>
    <x v="10"/>
    <x v="0"/>
    <n v="303196"/>
  </r>
  <r>
    <x v="58"/>
    <x v="1"/>
    <x v="1"/>
    <x v="10"/>
    <x v="0"/>
    <n v="380184"/>
  </r>
  <r>
    <x v="59"/>
    <x v="1"/>
    <x v="1"/>
    <x v="10"/>
    <x v="0"/>
    <n v="260665"/>
  </r>
  <r>
    <x v="60"/>
    <x v="1"/>
    <x v="1"/>
    <x v="10"/>
    <x v="0"/>
    <n v="179166"/>
  </r>
  <r>
    <x v="61"/>
    <x v="1"/>
    <x v="1"/>
    <x v="10"/>
    <x v="0"/>
    <n v="251582"/>
  </r>
  <r>
    <x v="62"/>
    <x v="1"/>
    <x v="1"/>
    <x v="10"/>
    <x v="0"/>
    <n v="305368"/>
  </r>
  <r>
    <x v="63"/>
    <x v="1"/>
    <x v="1"/>
    <x v="10"/>
    <x v="0"/>
    <n v="269237"/>
  </r>
  <r>
    <x v="64"/>
    <x v="1"/>
    <x v="1"/>
    <x v="10"/>
    <x v="0"/>
    <n v="264973"/>
  </r>
  <r>
    <x v="65"/>
    <x v="1"/>
    <x v="1"/>
    <x v="10"/>
    <x v="0"/>
    <n v="250895"/>
  </r>
  <r>
    <x v="66"/>
    <x v="1"/>
    <x v="1"/>
    <x v="10"/>
    <x v="0"/>
    <n v="229148"/>
  </r>
  <r>
    <x v="67"/>
    <x v="1"/>
    <x v="1"/>
    <x v="10"/>
    <x v="0"/>
    <n v="274272"/>
  </r>
  <r>
    <x v="68"/>
    <x v="1"/>
    <x v="1"/>
    <x v="10"/>
    <x v="0"/>
    <n v="319539"/>
  </r>
  <r>
    <x v="69"/>
    <x v="1"/>
    <x v="1"/>
    <x v="10"/>
    <x v="0"/>
    <n v="253383"/>
  </r>
  <r>
    <x v="70"/>
    <x v="1"/>
    <x v="1"/>
    <x v="10"/>
    <x v="0"/>
    <n v="198551"/>
  </r>
  <r>
    <x v="71"/>
    <x v="1"/>
    <x v="1"/>
    <x v="10"/>
    <x v="0"/>
    <n v="179411"/>
  </r>
  <r>
    <x v="72"/>
    <x v="1"/>
    <x v="1"/>
    <x v="10"/>
    <x v="0"/>
    <n v="129364"/>
  </r>
  <r>
    <x v="73"/>
    <x v="1"/>
    <x v="1"/>
    <x v="10"/>
    <x v="0"/>
    <n v="186990"/>
  </r>
  <r>
    <x v="74"/>
    <x v="1"/>
    <x v="1"/>
    <x v="10"/>
    <x v="0"/>
    <n v="112150"/>
  </r>
  <r>
    <x v="75"/>
    <x v="1"/>
    <x v="1"/>
    <x v="10"/>
    <x v="0"/>
    <n v="199405"/>
  </r>
  <r>
    <x v="76"/>
    <x v="1"/>
    <x v="1"/>
    <x v="10"/>
    <x v="0"/>
    <n v="160030"/>
  </r>
  <r>
    <x v="77"/>
    <x v="1"/>
    <x v="1"/>
    <x v="10"/>
    <x v="0"/>
    <n v="159566"/>
  </r>
  <r>
    <x v="78"/>
    <x v="1"/>
    <x v="1"/>
    <x v="10"/>
    <x v="0"/>
    <n v="141022"/>
  </r>
  <r>
    <x v="79"/>
    <x v="1"/>
    <x v="1"/>
    <x v="10"/>
    <x v="0"/>
    <n v="92432"/>
  </r>
  <r>
    <x v="80"/>
    <x v="1"/>
    <x v="1"/>
    <x v="10"/>
    <x v="0"/>
    <n v="89062"/>
  </r>
  <r>
    <x v="81"/>
    <x v="1"/>
    <x v="1"/>
    <x v="10"/>
    <x v="0"/>
    <n v="85856"/>
  </r>
  <r>
    <x v="82"/>
    <x v="1"/>
    <x v="1"/>
    <x v="10"/>
    <x v="0"/>
    <n v="97682"/>
  </r>
  <r>
    <x v="83"/>
    <x v="1"/>
    <x v="1"/>
    <x v="10"/>
    <x v="0"/>
    <n v="104061"/>
  </r>
  <r>
    <x v="84"/>
    <x v="1"/>
    <x v="1"/>
    <x v="10"/>
    <x v="0"/>
    <n v="109242"/>
  </r>
  <r>
    <x v="85"/>
    <x v="1"/>
    <x v="1"/>
    <x v="10"/>
    <x v="0"/>
    <n v="63323"/>
  </r>
  <r>
    <x v="86"/>
    <x v="1"/>
    <x v="1"/>
    <x v="10"/>
    <x v="0"/>
    <n v="87693"/>
  </r>
  <r>
    <x v="87"/>
    <x v="1"/>
    <x v="1"/>
    <x v="10"/>
    <x v="0"/>
    <n v="104611"/>
  </r>
  <r>
    <x v="88"/>
    <x v="1"/>
    <x v="1"/>
    <x v="10"/>
    <x v="0"/>
    <n v="59294"/>
  </r>
  <r>
    <x v="89"/>
    <x v="1"/>
    <x v="1"/>
    <x v="10"/>
    <x v="0"/>
    <n v="97575"/>
  </r>
  <r>
    <x v="90"/>
    <x v="1"/>
    <x v="1"/>
    <x v="10"/>
    <x v="0"/>
    <n v="106304"/>
  </r>
  <r>
    <x v="91"/>
    <x v="1"/>
    <x v="1"/>
    <x v="10"/>
    <x v="0"/>
    <n v="111004"/>
  </r>
  <r>
    <x v="92"/>
    <x v="1"/>
    <x v="1"/>
    <x v="10"/>
    <x v="0"/>
    <n v="105278"/>
  </r>
  <r>
    <x v="93"/>
    <x v="1"/>
    <x v="1"/>
    <x v="10"/>
    <x v="0"/>
    <n v="81164"/>
  </r>
  <r>
    <x v="94"/>
    <x v="1"/>
    <x v="1"/>
    <x v="10"/>
    <x v="0"/>
    <n v="57769"/>
  </r>
  <r>
    <x v="95"/>
    <x v="1"/>
    <x v="1"/>
    <x v="10"/>
    <x v="0"/>
    <n v="54279"/>
  </r>
  <r>
    <x v="96"/>
    <x v="1"/>
    <x v="1"/>
    <x v="10"/>
    <x v="0"/>
    <n v="62760"/>
  </r>
  <r>
    <x v="97"/>
    <x v="1"/>
    <x v="1"/>
    <x v="10"/>
    <x v="0"/>
    <n v="90996"/>
  </r>
  <r>
    <x v="98"/>
    <x v="1"/>
    <x v="1"/>
    <x v="10"/>
    <x v="0"/>
    <n v="129580"/>
  </r>
  <r>
    <x v="99"/>
    <x v="1"/>
    <x v="1"/>
    <x v="10"/>
    <x v="0"/>
    <n v="103356"/>
  </r>
  <r>
    <x v="100"/>
    <x v="1"/>
    <x v="1"/>
    <x v="10"/>
    <x v="0"/>
    <n v="55595"/>
  </r>
  <r>
    <x v="101"/>
    <x v="1"/>
    <x v="1"/>
    <x v="10"/>
    <x v="0"/>
    <n v="76381"/>
  </r>
  <r>
    <x v="102"/>
    <x v="1"/>
    <x v="1"/>
    <x v="10"/>
    <x v="0"/>
    <n v="45712"/>
  </r>
  <r>
    <x v="103"/>
    <x v="1"/>
    <x v="1"/>
    <x v="10"/>
    <x v="0"/>
    <n v="52477"/>
  </r>
  <r>
    <x v="104"/>
    <x v="1"/>
    <x v="1"/>
    <x v="10"/>
    <x v="0"/>
    <n v="47774"/>
  </r>
  <r>
    <x v="105"/>
    <x v="1"/>
    <x v="1"/>
    <x v="10"/>
    <x v="0"/>
    <n v="27968"/>
  </r>
  <r>
    <x v="106"/>
    <x v="1"/>
    <x v="1"/>
    <x v="10"/>
    <x v="0"/>
    <n v="23103"/>
  </r>
  <r>
    <x v="107"/>
    <x v="1"/>
    <x v="1"/>
    <x v="10"/>
    <x v="0"/>
    <n v="16063"/>
  </r>
  <r>
    <x v="108"/>
    <x v="1"/>
    <x v="1"/>
    <x v="10"/>
    <x v="0"/>
    <n v="9527"/>
  </r>
  <r>
    <x v="109"/>
    <x v="1"/>
    <x v="1"/>
    <x v="10"/>
    <x v="0"/>
    <n v="8128"/>
  </r>
  <r>
    <x v="110"/>
    <x v="1"/>
    <x v="1"/>
    <x v="10"/>
    <x v="0"/>
    <n v="2418"/>
  </r>
  <r>
    <x v="111"/>
    <x v="1"/>
    <x v="1"/>
    <x v="10"/>
    <x v="0"/>
    <n v="2434"/>
  </r>
  <r>
    <x v="112"/>
    <x v="1"/>
    <x v="1"/>
    <x v="10"/>
    <x v="0"/>
    <n v="2769"/>
  </r>
  <r>
    <x v="113"/>
    <x v="1"/>
    <x v="1"/>
    <x v="10"/>
    <x v="0"/>
    <n v="5612"/>
  </r>
  <r>
    <x v="114"/>
    <x v="1"/>
    <x v="2"/>
    <x v="10"/>
    <x v="0"/>
    <n v="5943"/>
  </r>
  <r>
    <x v="115"/>
    <x v="1"/>
    <x v="2"/>
    <x v="10"/>
    <x v="0"/>
    <n v="5903"/>
  </r>
  <r>
    <x v="116"/>
    <x v="1"/>
    <x v="2"/>
    <x v="10"/>
    <x v="0"/>
    <n v="5451"/>
  </r>
  <r>
    <x v="117"/>
    <x v="1"/>
    <x v="2"/>
    <x v="10"/>
    <x v="0"/>
    <n v="5049"/>
  </r>
  <r>
    <x v="118"/>
    <x v="1"/>
    <x v="2"/>
    <x v="10"/>
    <x v="0"/>
    <n v="5378"/>
  </r>
  <r>
    <x v="119"/>
    <x v="1"/>
    <x v="2"/>
    <x v="10"/>
    <x v="0"/>
    <n v="7003"/>
  </r>
  <r>
    <x v="120"/>
    <x v="1"/>
    <x v="2"/>
    <x v="10"/>
    <x v="0"/>
    <n v="5951"/>
  </r>
  <r>
    <x v="121"/>
    <x v="1"/>
    <x v="2"/>
    <x v="10"/>
    <x v="0"/>
    <n v="5901"/>
  </r>
  <r>
    <x v="122"/>
    <x v="1"/>
    <x v="2"/>
    <x v="10"/>
    <x v="0"/>
    <n v="6294"/>
  </r>
  <r>
    <x v="123"/>
    <x v="1"/>
    <x v="2"/>
    <x v="10"/>
    <x v="0"/>
    <n v="5600"/>
  </r>
  <r>
    <x v="124"/>
    <x v="1"/>
    <x v="2"/>
    <x v="10"/>
    <x v="0"/>
    <n v="5423"/>
  </r>
  <r>
    <x v="125"/>
    <x v="1"/>
    <x v="2"/>
    <x v="10"/>
    <x v="0"/>
    <n v="10042"/>
  </r>
  <r>
    <x v="126"/>
    <x v="1"/>
    <x v="2"/>
    <x v="10"/>
    <x v="0"/>
    <n v="11379"/>
  </r>
  <r>
    <x v="127"/>
    <x v="1"/>
    <x v="2"/>
    <x v="10"/>
    <x v="0"/>
    <n v="18105"/>
  </r>
  <r>
    <x v="128"/>
    <x v="1"/>
    <x v="2"/>
    <x v="10"/>
    <x v="0"/>
    <n v="16535"/>
  </r>
  <r>
    <x v="129"/>
    <x v="1"/>
    <x v="2"/>
    <x v="10"/>
    <x v="0"/>
    <n v="18816"/>
  </r>
  <r>
    <x v="130"/>
    <x v="1"/>
    <x v="2"/>
    <x v="10"/>
    <x v="0"/>
    <n v="16409"/>
  </r>
  <r>
    <x v="131"/>
    <x v="1"/>
    <x v="2"/>
    <x v="10"/>
    <x v="0"/>
    <n v="13388"/>
  </r>
  <r>
    <x v="132"/>
    <x v="1"/>
    <x v="2"/>
    <x v="10"/>
    <x v="0"/>
    <n v="13671"/>
  </r>
  <r>
    <x v="133"/>
    <x v="1"/>
    <x v="2"/>
    <x v="10"/>
    <x v="0"/>
    <n v="11360"/>
  </r>
  <r>
    <x v="134"/>
    <x v="1"/>
    <x v="2"/>
    <x v="10"/>
    <x v="0"/>
    <n v="10352"/>
  </r>
  <r>
    <x v="135"/>
    <x v="1"/>
    <x v="2"/>
    <x v="10"/>
    <x v="0"/>
    <n v="7772"/>
  </r>
  <r>
    <x v="136"/>
    <x v="1"/>
    <x v="2"/>
    <x v="10"/>
    <x v="0"/>
    <n v="7834"/>
  </r>
  <r>
    <x v="137"/>
    <x v="1"/>
    <x v="2"/>
    <x v="10"/>
    <x v="0"/>
    <n v="8440"/>
  </r>
  <r>
    <x v="138"/>
    <x v="1"/>
    <x v="2"/>
    <x v="10"/>
    <x v="0"/>
    <n v="9598"/>
  </r>
  <r>
    <x v="139"/>
    <x v="1"/>
    <x v="2"/>
    <x v="10"/>
    <x v="0"/>
    <n v="8161"/>
  </r>
  <r>
    <x v="140"/>
    <x v="1"/>
    <x v="2"/>
    <x v="10"/>
    <x v="0"/>
    <n v="9493"/>
  </r>
  <r>
    <x v="141"/>
    <x v="1"/>
    <x v="2"/>
    <x v="10"/>
    <x v="0"/>
    <n v="8837"/>
  </r>
  <r>
    <x v="142"/>
    <x v="1"/>
    <x v="2"/>
    <x v="10"/>
    <x v="0"/>
    <n v="6553"/>
  </r>
  <r>
    <x v="143"/>
    <x v="1"/>
    <x v="2"/>
    <x v="10"/>
    <x v="0"/>
    <n v="8043"/>
  </r>
  <r>
    <x v="144"/>
    <x v="1"/>
    <x v="2"/>
    <x v="10"/>
    <x v="0"/>
    <n v="7700"/>
  </r>
  <r>
    <x v="145"/>
    <x v="1"/>
    <x v="2"/>
    <x v="10"/>
    <x v="0"/>
    <n v="7897"/>
  </r>
  <r>
    <x v="146"/>
    <x v="1"/>
    <x v="2"/>
    <x v="10"/>
    <x v="0"/>
    <n v="26247"/>
  </r>
  <r>
    <x v="147"/>
    <x v="1"/>
    <x v="2"/>
    <x v="10"/>
    <x v="0"/>
    <n v="47303"/>
  </r>
  <r>
    <x v="148"/>
    <x v="1"/>
    <x v="2"/>
    <x v="10"/>
    <x v="0"/>
    <n v="46256"/>
  </r>
  <r>
    <x v="149"/>
    <x v="1"/>
    <x v="2"/>
    <x v="10"/>
    <x v="0"/>
    <n v="37795"/>
  </r>
  <r>
    <x v="150"/>
    <x v="1"/>
    <x v="2"/>
    <x v="10"/>
    <x v="0"/>
    <n v="33736"/>
  </r>
  <r>
    <x v="151"/>
    <x v="1"/>
    <x v="2"/>
    <x v="10"/>
    <x v="0"/>
    <n v="62327"/>
  </r>
  <r>
    <x v="152"/>
    <x v="1"/>
    <x v="2"/>
    <x v="10"/>
    <x v="0"/>
    <n v="60990"/>
  </r>
  <r>
    <x v="153"/>
    <x v="1"/>
    <x v="2"/>
    <x v="10"/>
    <x v="0"/>
    <n v="58375"/>
  </r>
  <r>
    <x v="154"/>
    <x v="1"/>
    <x v="2"/>
    <x v="10"/>
    <x v="0"/>
    <n v="52969"/>
  </r>
  <r>
    <x v="155"/>
    <x v="1"/>
    <x v="2"/>
    <x v="10"/>
    <x v="0"/>
    <n v="91461"/>
  </r>
  <r>
    <x v="156"/>
    <x v="1"/>
    <x v="2"/>
    <x v="10"/>
    <x v="0"/>
    <n v="117579"/>
  </r>
  <r>
    <x v="157"/>
    <x v="1"/>
    <x v="2"/>
    <x v="10"/>
    <x v="0"/>
    <n v="90419"/>
  </r>
  <r>
    <x v="158"/>
    <x v="1"/>
    <x v="2"/>
    <x v="10"/>
    <x v="0"/>
    <n v="63168"/>
  </r>
  <r>
    <x v="159"/>
    <x v="1"/>
    <x v="2"/>
    <x v="10"/>
    <x v="0"/>
    <n v="78071"/>
  </r>
  <r>
    <x v="160"/>
    <x v="1"/>
    <x v="2"/>
    <x v="10"/>
    <x v="0"/>
    <n v="79635"/>
  </r>
  <r>
    <x v="161"/>
    <x v="1"/>
    <x v="2"/>
    <x v="10"/>
    <x v="0"/>
    <n v="84375"/>
  </r>
  <r>
    <x v="162"/>
    <x v="1"/>
    <x v="2"/>
    <x v="10"/>
    <x v="0"/>
    <n v="55685"/>
  </r>
  <r>
    <x v="163"/>
    <x v="1"/>
    <x v="2"/>
    <x v="10"/>
    <x v="0"/>
    <n v="7424"/>
  </r>
  <r>
    <x v="164"/>
    <x v="1"/>
    <x v="2"/>
    <x v="10"/>
    <x v="0"/>
    <n v="7338"/>
  </r>
  <r>
    <x v="165"/>
    <x v="1"/>
    <x v="2"/>
    <x v="10"/>
    <x v="0"/>
    <n v="9057"/>
  </r>
  <r>
    <x v="166"/>
    <x v="1"/>
    <x v="2"/>
    <x v="10"/>
    <x v="0"/>
    <n v="5463"/>
  </r>
  <r>
    <x v="167"/>
    <x v="1"/>
    <x v="2"/>
    <x v="10"/>
    <x v="0"/>
    <n v="4031"/>
  </r>
  <r>
    <x v="168"/>
    <x v="1"/>
    <x v="2"/>
    <x v="10"/>
    <x v="0"/>
    <n v="3978"/>
  </r>
  <r>
    <x v="169"/>
    <x v="1"/>
    <x v="2"/>
    <x v="10"/>
    <x v="0"/>
    <n v="2866"/>
  </r>
  <r>
    <x v="170"/>
    <x v="1"/>
    <x v="2"/>
    <x v="10"/>
    <x v="0"/>
    <n v="2565"/>
  </r>
  <r>
    <x v="171"/>
    <x v="1"/>
    <x v="2"/>
    <x v="10"/>
    <x v="0"/>
    <n v="2383"/>
  </r>
  <r>
    <x v="172"/>
    <x v="1"/>
    <x v="2"/>
    <x v="10"/>
    <x v="0"/>
    <n v="2644"/>
  </r>
  <r>
    <x v="173"/>
    <x v="1"/>
    <x v="2"/>
    <x v="10"/>
    <x v="0"/>
    <n v="109"/>
  </r>
  <r>
    <x v="174"/>
    <x v="1"/>
    <x v="2"/>
    <x v="10"/>
    <x v="0"/>
    <n v="0"/>
  </r>
  <r>
    <x v="175"/>
    <x v="1"/>
    <x v="2"/>
    <x v="10"/>
    <x v="0"/>
    <n v="0"/>
  </r>
  <r>
    <x v="176"/>
    <x v="1"/>
    <x v="2"/>
    <x v="10"/>
    <x v="0"/>
    <n v="0"/>
  </r>
  <r>
    <x v="177"/>
    <x v="1"/>
    <x v="2"/>
    <x v="10"/>
    <x v="0"/>
    <n v="0"/>
  </r>
  <r>
    <x v="178"/>
    <x v="1"/>
    <x v="2"/>
    <x v="10"/>
    <x v="0"/>
    <n v="0"/>
  </r>
  <r>
    <x v="179"/>
    <x v="1"/>
    <x v="2"/>
    <x v="10"/>
    <x v="0"/>
    <n v="0"/>
  </r>
  <r>
    <x v="180"/>
    <x v="1"/>
    <x v="2"/>
    <x v="10"/>
    <x v="0"/>
    <n v="0"/>
  </r>
  <r>
    <x v="181"/>
    <x v="1"/>
    <x v="2"/>
    <x v="10"/>
    <x v="0"/>
    <n v="0"/>
  </r>
  <r>
    <x v="182"/>
    <x v="1"/>
    <x v="2"/>
    <x v="10"/>
    <x v="0"/>
    <n v="0"/>
  </r>
  <r>
    <x v="183"/>
    <x v="1"/>
    <x v="2"/>
    <x v="10"/>
    <x v="0"/>
    <n v="0"/>
  </r>
  <r>
    <x v="184"/>
    <x v="1"/>
    <x v="2"/>
    <x v="10"/>
    <x v="0"/>
    <n v="0"/>
  </r>
  <r>
    <x v="185"/>
    <x v="1"/>
    <x v="2"/>
    <x v="10"/>
    <x v="0"/>
    <n v="0"/>
  </r>
  <r>
    <x v="186"/>
    <x v="1"/>
    <x v="2"/>
    <x v="10"/>
    <x v="0"/>
    <n v="0"/>
  </r>
  <r>
    <x v="187"/>
    <x v="1"/>
    <x v="2"/>
    <x v="10"/>
    <x v="0"/>
    <n v="0"/>
  </r>
  <r>
    <x v="188"/>
    <x v="1"/>
    <x v="2"/>
    <x v="10"/>
    <x v="0"/>
    <n v="0"/>
  </r>
  <r>
    <x v="189"/>
    <x v="1"/>
    <x v="2"/>
    <x v="10"/>
    <x v="0"/>
    <n v="0"/>
  </r>
  <r>
    <x v="190"/>
    <x v="1"/>
    <x v="2"/>
    <x v="10"/>
    <x v="0"/>
    <n v="0"/>
  </r>
  <r>
    <x v="191"/>
    <x v="1"/>
    <x v="2"/>
    <x v="10"/>
    <x v="0"/>
    <n v="0"/>
  </r>
  <r>
    <x v="192"/>
    <x v="1"/>
    <x v="2"/>
    <x v="10"/>
    <x v="0"/>
    <n v="0"/>
  </r>
  <r>
    <x v="193"/>
    <x v="1"/>
    <x v="2"/>
    <x v="10"/>
    <x v="0"/>
    <n v="0"/>
  </r>
  <r>
    <x v="194"/>
    <x v="1"/>
    <x v="2"/>
    <x v="10"/>
    <x v="0"/>
    <n v="0"/>
  </r>
  <r>
    <x v="195"/>
    <x v="1"/>
    <x v="2"/>
    <x v="10"/>
    <x v="0"/>
    <n v="0"/>
  </r>
  <r>
    <x v="196"/>
    <x v="1"/>
    <x v="2"/>
    <x v="10"/>
    <x v="0"/>
    <n v="0"/>
  </r>
  <r>
    <x v="197"/>
    <x v="1"/>
    <x v="2"/>
    <x v="10"/>
    <x v="0"/>
    <n v="0"/>
  </r>
  <r>
    <x v="198"/>
    <x v="1"/>
    <x v="2"/>
    <x v="10"/>
    <x v="0"/>
    <n v="0"/>
  </r>
  <r>
    <x v="199"/>
    <x v="1"/>
    <x v="2"/>
    <x v="10"/>
    <x v="0"/>
    <n v="0"/>
  </r>
  <r>
    <x v="200"/>
    <x v="1"/>
    <x v="2"/>
    <x v="10"/>
    <x v="0"/>
    <n v="0"/>
  </r>
  <r>
    <x v="201"/>
    <x v="1"/>
    <x v="2"/>
    <x v="10"/>
    <x v="0"/>
    <n v="0"/>
  </r>
  <r>
    <x v="202"/>
    <x v="1"/>
    <x v="2"/>
    <x v="10"/>
    <x v="0"/>
    <n v="0"/>
  </r>
  <r>
    <x v="203"/>
    <x v="1"/>
    <x v="2"/>
    <x v="10"/>
    <x v="0"/>
    <n v="0"/>
  </r>
  <r>
    <x v="204"/>
    <x v="1"/>
    <x v="2"/>
    <x v="10"/>
    <x v="0"/>
    <n v="0"/>
  </r>
  <r>
    <x v="205"/>
    <x v="1"/>
    <x v="2"/>
    <x v="10"/>
    <x v="0"/>
    <n v="0"/>
  </r>
  <r>
    <x v="206"/>
    <x v="1"/>
    <x v="2"/>
    <x v="10"/>
    <x v="0"/>
    <n v="0"/>
  </r>
  <r>
    <x v="207"/>
    <x v="1"/>
    <x v="2"/>
    <x v="10"/>
    <x v="0"/>
    <n v="0"/>
  </r>
  <r>
    <x v="208"/>
    <x v="1"/>
    <x v="2"/>
    <x v="10"/>
    <x v="0"/>
    <n v="0"/>
  </r>
  <r>
    <x v="209"/>
    <x v="1"/>
    <x v="2"/>
    <x v="10"/>
    <x v="0"/>
    <n v="0"/>
  </r>
  <r>
    <x v="210"/>
    <x v="1"/>
    <x v="2"/>
    <x v="10"/>
    <x v="0"/>
    <n v="0"/>
  </r>
  <r>
    <x v="211"/>
    <x v="1"/>
    <x v="2"/>
    <x v="10"/>
    <x v="0"/>
    <n v="0"/>
  </r>
  <r>
    <x v="212"/>
    <x v="1"/>
    <x v="2"/>
    <x v="10"/>
    <x v="0"/>
    <n v="0"/>
  </r>
  <r>
    <x v="213"/>
    <x v="1"/>
    <x v="2"/>
    <x v="10"/>
    <x v="0"/>
    <n v="0"/>
  </r>
  <r>
    <x v="0"/>
    <x v="0"/>
    <x v="0"/>
    <x v="11"/>
    <x v="0"/>
    <n v="1358011"/>
  </r>
  <r>
    <x v="1"/>
    <x v="0"/>
    <x v="0"/>
    <x v="11"/>
    <x v="0"/>
    <n v="736878"/>
  </r>
  <r>
    <x v="2"/>
    <x v="0"/>
    <x v="0"/>
    <x v="11"/>
    <x v="0"/>
    <n v="741777"/>
  </r>
  <r>
    <x v="3"/>
    <x v="0"/>
    <x v="0"/>
    <x v="11"/>
    <x v="0"/>
    <n v="710815"/>
  </r>
  <r>
    <x v="4"/>
    <x v="0"/>
    <x v="0"/>
    <x v="11"/>
    <x v="0"/>
    <n v="702030"/>
  </r>
  <r>
    <x v="5"/>
    <x v="0"/>
    <x v="0"/>
    <x v="11"/>
    <x v="0"/>
    <n v="686827"/>
  </r>
  <r>
    <x v="6"/>
    <x v="0"/>
    <x v="0"/>
    <x v="11"/>
    <x v="0"/>
    <n v="654547"/>
  </r>
  <r>
    <x v="7"/>
    <x v="0"/>
    <x v="0"/>
    <x v="11"/>
    <x v="0"/>
    <n v="714865"/>
  </r>
  <r>
    <x v="8"/>
    <x v="0"/>
    <x v="0"/>
    <x v="11"/>
    <x v="0"/>
    <n v="827239"/>
  </r>
  <r>
    <x v="9"/>
    <x v="0"/>
    <x v="0"/>
    <x v="11"/>
    <x v="0"/>
    <n v="791676"/>
  </r>
  <r>
    <x v="10"/>
    <x v="0"/>
    <x v="0"/>
    <x v="11"/>
    <x v="0"/>
    <n v="700155"/>
  </r>
  <r>
    <x v="11"/>
    <x v="0"/>
    <x v="0"/>
    <x v="11"/>
    <x v="0"/>
    <n v="721264"/>
  </r>
  <r>
    <x v="12"/>
    <x v="0"/>
    <x v="0"/>
    <x v="11"/>
    <x v="0"/>
    <n v="554896"/>
  </r>
  <r>
    <x v="13"/>
    <x v="0"/>
    <x v="0"/>
    <x v="11"/>
    <x v="0"/>
    <n v="812776"/>
  </r>
  <r>
    <x v="14"/>
    <x v="0"/>
    <x v="0"/>
    <x v="11"/>
    <x v="0"/>
    <n v="782787"/>
  </r>
  <r>
    <x v="15"/>
    <x v="0"/>
    <x v="0"/>
    <x v="11"/>
    <x v="0"/>
    <n v="804738"/>
  </r>
  <r>
    <x v="16"/>
    <x v="0"/>
    <x v="0"/>
    <x v="11"/>
    <x v="0"/>
    <n v="681982"/>
  </r>
  <r>
    <x v="17"/>
    <x v="0"/>
    <x v="0"/>
    <x v="11"/>
    <x v="0"/>
    <n v="777660"/>
  </r>
  <r>
    <x v="18"/>
    <x v="0"/>
    <x v="0"/>
    <x v="11"/>
    <x v="0"/>
    <n v="508361"/>
  </r>
  <r>
    <x v="19"/>
    <x v="0"/>
    <x v="0"/>
    <x v="11"/>
    <x v="0"/>
    <n v="832193"/>
  </r>
  <r>
    <x v="20"/>
    <x v="0"/>
    <x v="0"/>
    <x v="11"/>
    <x v="0"/>
    <n v="673194"/>
  </r>
  <r>
    <x v="21"/>
    <x v="0"/>
    <x v="0"/>
    <x v="11"/>
    <x v="0"/>
    <n v="722245"/>
  </r>
  <r>
    <x v="22"/>
    <x v="0"/>
    <x v="0"/>
    <x v="11"/>
    <x v="0"/>
    <n v="573276"/>
  </r>
  <r>
    <x v="23"/>
    <x v="0"/>
    <x v="0"/>
    <x v="11"/>
    <x v="0"/>
    <n v="820396"/>
  </r>
  <r>
    <x v="24"/>
    <x v="0"/>
    <x v="0"/>
    <x v="11"/>
    <x v="0"/>
    <n v="761779"/>
  </r>
  <r>
    <x v="25"/>
    <x v="0"/>
    <x v="0"/>
    <x v="11"/>
    <x v="0"/>
    <n v="650644"/>
  </r>
  <r>
    <x v="26"/>
    <x v="0"/>
    <x v="0"/>
    <x v="11"/>
    <x v="0"/>
    <n v="781694"/>
  </r>
  <r>
    <x v="27"/>
    <x v="0"/>
    <x v="0"/>
    <x v="11"/>
    <x v="0"/>
    <n v="776684"/>
  </r>
  <r>
    <x v="28"/>
    <x v="0"/>
    <x v="0"/>
    <x v="11"/>
    <x v="0"/>
    <n v="467686"/>
  </r>
  <r>
    <x v="29"/>
    <x v="0"/>
    <x v="0"/>
    <x v="11"/>
    <x v="0"/>
    <n v="452628"/>
  </r>
  <r>
    <x v="30"/>
    <x v="0"/>
    <x v="0"/>
    <x v="11"/>
    <x v="0"/>
    <n v="1064437"/>
  </r>
  <r>
    <x v="31"/>
    <x v="0"/>
    <x v="0"/>
    <x v="11"/>
    <x v="0"/>
    <n v="1128798"/>
  </r>
  <r>
    <x v="32"/>
    <x v="0"/>
    <x v="0"/>
    <x v="11"/>
    <x v="0"/>
    <n v="777061"/>
  </r>
  <r>
    <x v="33"/>
    <x v="0"/>
    <x v="0"/>
    <x v="11"/>
    <x v="0"/>
    <n v="871125"/>
  </r>
  <r>
    <x v="34"/>
    <x v="0"/>
    <x v="0"/>
    <x v="11"/>
    <x v="0"/>
    <n v="532724"/>
  </r>
  <r>
    <x v="35"/>
    <x v="0"/>
    <x v="0"/>
    <x v="11"/>
    <x v="0"/>
    <n v="606160"/>
  </r>
  <r>
    <x v="36"/>
    <x v="0"/>
    <x v="0"/>
    <x v="11"/>
    <x v="0"/>
    <n v="765729"/>
  </r>
  <r>
    <x v="37"/>
    <x v="0"/>
    <x v="0"/>
    <x v="11"/>
    <x v="0"/>
    <n v="790152"/>
  </r>
  <r>
    <x v="38"/>
    <x v="0"/>
    <x v="0"/>
    <x v="11"/>
    <x v="0"/>
    <n v="951978"/>
  </r>
  <r>
    <x v="39"/>
    <x v="0"/>
    <x v="0"/>
    <x v="11"/>
    <x v="0"/>
    <n v="860545"/>
  </r>
  <r>
    <x v="40"/>
    <x v="0"/>
    <x v="0"/>
    <x v="11"/>
    <x v="0"/>
    <n v="915663"/>
  </r>
  <r>
    <x v="41"/>
    <x v="0"/>
    <x v="0"/>
    <x v="11"/>
    <x v="0"/>
    <n v="897703"/>
  </r>
  <r>
    <x v="42"/>
    <x v="0"/>
    <x v="0"/>
    <x v="11"/>
    <x v="0"/>
    <n v="869167"/>
  </r>
  <r>
    <x v="43"/>
    <x v="0"/>
    <x v="0"/>
    <x v="11"/>
    <x v="0"/>
    <n v="831371"/>
  </r>
  <r>
    <x v="44"/>
    <x v="0"/>
    <x v="0"/>
    <x v="11"/>
    <x v="0"/>
    <n v="745074"/>
  </r>
  <r>
    <x v="45"/>
    <x v="0"/>
    <x v="0"/>
    <x v="11"/>
    <x v="0"/>
    <n v="731407"/>
  </r>
  <r>
    <x v="46"/>
    <x v="0"/>
    <x v="0"/>
    <x v="11"/>
    <x v="0"/>
    <n v="613568"/>
  </r>
  <r>
    <x v="47"/>
    <x v="0"/>
    <x v="0"/>
    <x v="11"/>
    <x v="0"/>
    <n v="569811"/>
  </r>
  <r>
    <x v="48"/>
    <x v="0"/>
    <x v="0"/>
    <x v="11"/>
    <x v="0"/>
    <n v="666447"/>
  </r>
  <r>
    <x v="49"/>
    <x v="0"/>
    <x v="0"/>
    <x v="11"/>
    <x v="0"/>
    <n v="694899"/>
  </r>
  <r>
    <x v="50"/>
    <x v="0"/>
    <x v="0"/>
    <x v="11"/>
    <x v="0"/>
    <n v="612155"/>
  </r>
  <r>
    <x v="51"/>
    <x v="0"/>
    <x v="0"/>
    <x v="11"/>
    <x v="0"/>
    <n v="798728"/>
  </r>
  <r>
    <x v="52"/>
    <x v="0"/>
    <x v="0"/>
    <x v="11"/>
    <x v="0"/>
    <n v="867275"/>
  </r>
  <r>
    <x v="53"/>
    <x v="0"/>
    <x v="0"/>
    <x v="11"/>
    <x v="0"/>
    <n v="805966"/>
  </r>
  <r>
    <x v="54"/>
    <x v="0"/>
    <x v="0"/>
    <x v="11"/>
    <x v="0"/>
    <n v="970463"/>
  </r>
  <r>
    <x v="55"/>
    <x v="0"/>
    <x v="0"/>
    <x v="11"/>
    <x v="0"/>
    <n v="991412"/>
  </r>
  <r>
    <x v="56"/>
    <x v="0"/>
    <x v="0"/>
    <x v="11"/>
    <x v="0"/>
    <n v="862997"/>
  </r>
  <r>
    <x v="57"/>
    <x v="1"/>
    <x v="1"/>
    <x v="11"/>
    <x v="0"/>
    <n v="815008"/>
  </r>
  <r>
    <x v="58"/>
    <x v="1"/>
    <x v="1"/>
    <x v="11"/>
    <x v="0"/>
    <n v="837677"/>
  </r>
  <r>
    <x v="59"/>
    <x v="1"/>
    <x v="1"/>
    <x v="11"/>
    <x v="0"/>
    <n v="1064518"/>
  </r>
  <r>
    <x v="60"/>
    <x v="1"/>
    <x v="1"/>
    <x v="11"/>
    <x v="0"/>
    <n v="967832"/>
  </r>
  <r>
    <x v="61"/>
    <x v="1"/>
    <x v="1"/>
    <x v="11"/>
    <x v="0"/>
    <n v="1302343"/>
  </r>
  <r>
    <x v="62"/>
    <x v="1"/>
    <x v="1"/>
    <x v="11"/>
    <x v="0"/>
    <n v="1264645"/>
  </r>
  <r>
    <x v="63"/>
    <x v="1"/>
    <x v="1"/>
    <x v="11"/>
    <x v="0"/>
    <n v="1251548"/>
  </r>
  <r>
    <x v="64"/>
    <x v="1"/>
    <x v="1"/>
    <x v="11"/>
    <x v="0"/>
    <n v="1080200"/>
  </r>
  <r>
    <x v="65"/>
    <x v="1"/>
    <x v="1"/>
    <x v="11"/>
    <x v="0"/>
    <n v="993165"/>
  </r>
  <r>
    <x v="66"/>
    <x v="1"/>
    <x v="1"/>
    <x v="11"/>
    <x v="0"/>
    <n v="1056433"/>
  </r>
  <r>
    <x v="67"/>
    <x v="1"/>
    <x v="1"/>
    <x v="11"/>
    <x v="0"/>
    <n v="1278396"/>
  </r>
  <r>
    <x v="68"/>
    <x v="1"/>
    <x v="1"/>
    <x v="11"/>
    <x v="0"/>
    <n v="1312642"/>
  </r>
  <r>
    <x v="69"/>
    <x v="1"/>
    <x v="1"/>
    <x v="11"/>
    <x v="0"/>
    <n v="1330822"/>
  </r>
  <r>
    <x v="70"/>
    <x v="1"/>
    <x v="1"/>
    <x v="11"/>
    <x v="0"/>
    <n v="1395587"/>
  </r>
  <r>
    <x v="71"/>
    <x v="1"/>
    <x v="1"/>
    <x v="11"/>
    <x v="0"/>
    <n v="1383625"/>
  </r>
  <r>
    <x v="72"/>
    <x v="1"/>
    <x v="1"/>
    <x v="11"/>
    <x v="0"/>
    <n v="1359250"/>
  </r>
  <r>
    <x v="73"/>
    <x v="1"/>
    <x v="1"/>
    <x v="11"/>
    <x v="0"/>
    <n v="1298595"/>
  </r>
  <r>
    <x v="74"/>
    <x v="1"/>
    <x v="1"/>
    <x v="11"/>
    <x v="0"/>
    <n v="1270121"/>
  </r>
  <r>
    <x v="75"/>
    <x v="1"/>
    <x v="1"/>
    <x v="11"/>
    <x v="0"/>
    <n v="1333373"/>
  </r>
  <r>
    <x v="76"/>
    <x v="1"/>
    <x v="1"/>
    <x v="11"/>
    <x v="0"/>
    <n v="1376201"/>
  </r>
  <r>
    <x v="77"/>
    <x v="1"/>
    <x v="1"/>
    <x v="11"/>
    <x v="0"/>
    <n v="1439669"/>
  </r>
  <r>
    <x v="78"/>
    <x v="1"/>
    <x v="1"/>
    <x v="11"/>
    <x v="0"/>
    <n v="1321869"/>
  </r>
  <r>
    <x v="79"/>
    <x v="1"/>
    <x v="1"/>
    <x v="11"/>
    <x v="0"/>
    <n v="1463926"/>
  </r>
  <r>
    <x v="80"/>
    <x v="1"/>
    <x v="1"/>
    <x v="11"/>
    <x v="0"/>
    <n v="1326088"/>
  </r>
  <r>
    <x v="81"/>
    <x v="1"/>
    <x v="1"/>
    <x v="11"/>
    <x v="0"/>
    <n v="1394759"/>
  </r>
  <r>
    <x v="82"/>
    <x v="1"/>
    <x v="1"/>
    <x v="11"/>
    <x v="0"/>
    <n v="1355291"/>
  </r>
  <r>
    <x v="83"/>
    <x v="1"/>
    <x v="1"/>
    <x v="11"/>
    <x v="0"/>
    <n v="1424012"/>
  </r>
  <r>
    <x v="84"/>
    <x v="1"/>
    <x v="1"/>
    <x v="11"/>
    <x v="0"/>
    <n v="1373857"/>
  </r>
  <r>
    <x v="85"/>
    <x v="1"/>
    <x v="1"/>
    <x v="11"/>
    <x v="0"/>
    <n v="1414195"/>
  </r>
  <r>
    <x v="86"/>
    <x v="1"/>
    <x v="1"/>
    <x v="11"/>
    <x v="0"/>
    <n v="1550890"/>
  </r>
  <r>
    <x v="87"/>
    <x v="1"/>
    <x v="1"/>
    <x v="11"/>
    <x v="0"/>
    <n v="1453333"/>
  </r>
  <r>
    <x v="88"/>
    <x v="1"/>
    <x v="1"/>
    <x v="11"/>
    <x v="0"/>
    <n v="1462097"/>
  </r>
  <r>
    <x v="89"/>
    <x v="1"/>
    <x v="1"/>
    <x v="11"/>
    <x v="0"/>
    <n v="1492961"/>
  </r>
  <r>
    <x v="90"/>
    <x v="1"/>
    <x v="1"/>
    <x v="11"/>
    <x v="0"/>
    <n v="1481599"/>
  </r>
  <r>
    <x v="91"/>
    <x v="1"/>
    <x v="1"/>
    <x v="11"/>
    <x v="0"/>
    <n v="1593839"/>
  </r>
  <r>
    <x v="92"/>
    <x v="1"/>
    <x v="1"/>
    <x v="11"/>
    <x v="0"/>
    <n v="1565204"/>
  </r>
  <r>
    <x v="93"/>
    <x v="1"/>
    <x v="1"/>
    <x v="11"/>
    <x v="0"/>
    <n v="1209584"/>
  </r>
  <r>
    <x v="94"/>
    <x v="1"/>
    <x v="1"/>
    <x v="11"/>
    <x v="0"/>
    <n v="1045945"/>
  </r>
  <r>
    <x v="95"/>
    <x v="1"/>
    <x v="1"/>
    <x v="11"/>
    <x v="0"/>
    <n v="917278"/>
  </r>
  <r>
    <x v="96"/>
    <x v="1"/>
    <x v="1"/>
    <x v="11"/>
    <x v="0"/>
    <n v="959031"/>
  </r>
  <r>
    <x v="97"/>
    <x v="1"/>
    <x v="1"/>
    <x v="11"/>
    <x v="0"/>
    <n v="990419"/>
  </r>
  <r>
    <x v="98"/>
    <x v="1"/>
    <x v="1"/>
    <x v="11"/>
    <x v="0"/>
    <n v="932861"/>
  </r>
  <r>
    <x v="99"/>
    <x v="1"/>
    <x v="1"/>
    <x v="11"/>
    <x v="0"/>
    <n v="802568"/>
  </r>
  <r>
    <x v="100"/>
    <x v="1"/>
    <x v="1"/>
    <x v="11"/>
    <x v="0"/>
    <n v="661340"/>
  </r>
  <r>
    <x v="101"/>
    <x v="1"/>
    <x v="1"/>
    <x v="11"/>
    <x v="0"/>
    <n v="532474"/>
  </r>
  <r>
    <x v="102"/>
    <x v="1"/>
    <x v="1"/>
    <x v="11"/>
    <x v="0"/>
    <n v="419760"/>
  </r>
  <r>
    <x v="103"/>
    <x v="1"/>
    <x v="1"/>
    <x v="11"/>
    <x v="0"/>
    <n v="317156"/>
  </r>
  <r>
    <x v="104"/>
    <x v="1"/>
    <x v="1"/>
    <x v="11"/>
    <x v="0"/>
    <n v="313471"/>
  </r>
  <r>
    <x v="105"/>
    <x v="1"/>
    <x v="1"/>
    <x v="11"/>
    <x v="0"/>
    <n v="307748"/>
  </r>
  <r>
    <x v="106"/>
    <x v="1"/>
    <x v="1"/>
    <x v="11"/>
    <x v="0"/>
    <n v="534246"/>
  </r>
  <r>
    <x v="107"/>
    <x v="1"/>
    <x v="1"/>
    <x v="11"/>
    <x v="0"/>
    <n v="704062"/>
  </r>
  <r>
    <x v="108"/>
    <x v="1"/>
    <x v="1"/>
    <x v="11"/>
    <x v="0"/>
    <n v="851728"/>
  </r>
  <r>
    <x v="109"/>
    <x v="1"/>
    <x v="1"/>
    <x v="11"/>
    <x v="0"/>
    <n v="628783"/>
  </r>
  <r>
    <x v="110"/>
    <x v="1"/>
    <x v="1"/>
    <x v="11"/>
    <x v="0"/>
    <n v="839765"/>
  </r>
  <r>
    <x v="111"/>
    <x v="1"/>
    <x v="1"/>
    <x v="11"/>
    <x v="0"/>
    <n v="784877"/>
  </r>
  <r>
    <x v="112"/>
    <x v="1"/>
    <x v="1"/>
    <x v="11"/>
    <x v="0"/>
    <n v="786270"/>
  </r>
  <r>
    <x v="113"/>
    <x v="1"/>
    <x v="1"/>
    <x v="11"/>
    <x v="0"/>
    <n v="678660"/>
  </r>
  <r>
    <x v="114"/>
    <x v="1"/>
    <x v="2"/>
    <x v="11"/>
    <x v="0"/>
    <n v="720425"/>
  </r>
  <r>
    <x v="115"/>
    <x v="1"/>
    <x v="2"/>
    <x v="11"/>
    <x v="0"/>
    <n v="980777"/>
  </r>
  <r>
    <x v="116"/>
    <x v="1"/>
    <x v="2"/>
    <x v="11"/>
    <x v="0"/>
    <n v="662634"/>
  </r>
  <r>
    <x v="117"/>
    <x v="1"/>
    <x v="2"/>
    <x v="11"/>
    <x v="0"/>
    <n v="638349"/>
  </r>
  <r>
    <x v="118"/>
    <x v="1"/>
    <x v="2"/>
    <x v="11"/>
    <x v="0"/>
    <n v="574817"/>
  </r>
  <r>
    <x v="119"/>
    <x v="1"/>
    <x v="2"/>
    <x v="11"/>
    <x v="0"/>
    <n v="594814"/>
  </r>
  <r>
    <x v="120"/>
    <x v="1"/>
    <x v="2"/>
    <x v="11"/>
    <x v="0"/>
    <n v="635406"/>
  </r>
  <r>
    <x v="121"/>
    <x v="1"/>
    <x v="2"/>
    <x v="11"/>
    <x v="0"/>
    <n v="655042"/>
  </r>
  <r>
    <x v="122"/>
    <x v="1"/>
    <x v="2"/>
    <x v="11"/>
    <x v="0"/>
    <n v="1320011"/>
  </r>
  <r>
    <x v="123"/>
    <x v="1"/>
    <x v="2"/>
    <x v="11"/>
    <x v="0"/>
    <n v="1307917"/>
  </r>
  <r>
    <x v="124"/>
    <x v="1"/>
    <x v="2"/>
    <x v="11"/>
    <x v="0"/>
    <n v="1167056"/>
  </r>
  <r>
    <x v="125"/>
    <x v="1"/>
    <x v="2"/>
    <x v="11"/>
    <x v="0"/>
    <n v="1196588"/>
  </r>
  <r>
    <x v="126"/>
    <x v="1"/>
    <x v="2"/>
    <x v="11"/>
    <x v="0"/>
    <n v="1172888"/>
  </r>
  <r>
    <x v="127"/>
    <x v="1"/>
    <x v="2"/>
    <x v="11"/>
    <x v="0"/>
    <n v="1332391"/>
  </r>
  <r>
    <x v="128"/>
    <x v="1"/>
    <x v="2"/>
    <x v="11"/>
    <x v="0"/>
    <n v="1729166"/>
  </r>
  <r>
    <x v="129"/>
    <x v="1"/>
    <x v="2"/>
    <x v="11"/>
    <x v="0"/>
    <n v="1762754"/>
  </r>
  <r>
    <x v="130"/>
    <x v="1"/>
    <x v="2"/>
    <x v="11"/>
    <x v="0"/>
    <n v="1682637"/>
  </r>
  <r>
    <x v="131"/>
    <x v="1"/>
    <x v="2"/>
    <x v="11"/>
    <x v="0"/>
    <n v="1491609"/>
  </r>
  <r>
    <x v="132"/>
    <x v="1"/>
    <x v="2"/>
    <x v="11"/>
    <x v="0"/>
    <n v="1493059"/>
  </r>
  <r>
    <x v="133"/>
    <x v="1"/>
    <x v="2"/>
    <x v="11"/>
    <x v="0"/>
    <n v="1634626"/>
  </r>
  <r>
    <x v="134"/>
    <x v="1"/>
    <x v="2"/>
    <x v="11"/>
    <x v="0"/>
    <n v="1537053"/>
  </r>
  <r>
    <x v="135"/>
    <x v="1"/>
    <x v="2"/>
    <x v="11"/>
    <x v="0"/>
    <n v="1470654"/>
  </r>
  <r>
    <x v="136"/>
    <x v="1"/>
    <x v="2"/>
    <x v="11"/>
    <x v="0"/>
    <n v="1476494"/>
  </r>
  <r>
    <x v="137"/>
    <x v="1"/>
    <x v="2"/>
    <x v="11"/>
    <x v="0"/>
    <n v="1399857"/>
  </r>
  <r>
    <x v="138"/>
    <x v="1"/>
    <x v="2"/>
    <x v="11"/>
    <x v="0"/>
    <n v="1455116"/>
  </r>
  <r>
    <x v="139"/>
    <x v="1"/>
    <x v="2"/>
    <x v="11"/>
    <x v="0"/>
    <n v="1383240"/>
  </r>
  <r>
    <x v="140"/>
    <x v="1"/>
    <x v="2"/>
    <x v="11"/>
    <x v="0"/>
    <n v="1501009"/>
  </r>
  <r>
    <x v="141"/>
    <x v="1"/>
    <x v="2"/>
    <x v="11"/>
    <x v="0"/>
    <n v="1448210"/>
  </r>
  <r>
    <x v="142"/>
    <x v="1"/>
    <x v="2"/>
    <x v="11"/>
    <x v="0"/>
    <n v="1411238"/>
  </r>
  <r>
    <x v="143"/>
    <x v="1"/>
    <x v="2"/>
    <x v="11"/>
    <x v="0"/>
    <n v="1461736"/>
  </r>
  <r>
    <x v="144"/>
    <x v="1"/>
    <x v="2"/>
    <x v="11"/>
    <x v="0"/>
    <n v="1422100"/>
  </r>
  <r>
    <x v="145"/>
    <x v="1"/>
    <x v="2"/>
    <x v="11"/>
    <x v="0"/>
    <n v="1387638"/>
  </r>
  <r>
    <x v="146"/>
    <x v="1"/>
    <x v="2"/>
    <x v="11"/>
    <x v="0"/>
    <n v="1508812"/>
  </r>
  <r>
    <x v="147"/>
    <x v="1"/>
    <x v="2"/>
    <x v="11"/>
    <x v="0"/>
    <n v="1730051"/>
  </r>
  <r>
    <x v="148"/>
    <x v="1"/>
    <x v="2"/>
    <x v="11"/>
    <x v="0"/>
    <n v="1460797"/>
  </r>
  <r>
    <x v="149"/>
    <x v="1"/>
    <x v="2"/>
    <x v="11"/>
    <x v="0"/>
    <n v="927241"/>
  </r>
  <r>
    <x v="150"/>
    <x v="1"/>
    <x v="2"/>
    <x v="11"/>
    <x v="0"/>
    <n v="1712134"/>
  </r>
  <r>
    <x v="151"/>
    <x v="1"/>
    <x v="2"/>
    <x v="11"/>
    <x v="0"/>
    <n v="1946910"/>
  </r>
  <r>
    <x v="152"/>
    <x v="1"/>
    <x v="2"/>
    <x v="11"/>
    <x v="0"/>
    <n v="2123830"/>
  </r>
  <r>
    <x v="153"/>
    <x v="1"/>
    <x v="2"/>
    <x v="11"/>
    <x v="0"/>
    <n v="2507410"/>
  </r>
  <r>
    <x v="154"/>
    <x v="1"/>
    <x v="2"/>
    <x v="11"/>
    <x v="0"/>
    <n v="2427144"/>
  </r>
  <r>
    <x v="155"/>
    <x v="1"/>
    <x v="2"/>
    <x v="11"/>
    <x v="0"/>
    <n v="2514406"/>
  </r>
  <r>
    <x v="156"/>
    <x v="1"/>
    <x v="2"/>
    <x v="11"/>
    <x v="0"/>
    <n v="2179404"/>
  </r>
  <r>
    <x v="157"/>
    <x v="1"/>
    <x v="2"/>
    <x v="11"/>
    <x v="0"/>
    <n v="2023334"/>
  </r>
  <r>
    <x v="158"/>
    <x v="1"/>
    <x v="2"/>
    <x v="11"/>
    <x v="0"/>
    <n v="2148812"/>
  </r>
  <r>
    <x v="159"/>
    <x v="1"/>
    <x v="2"/>
    <x v="11"/>
    <x v="0"/>
    <n v="2375406"/>
  </r>
  <r>
    <x v="160"/>
    <x v="1"/>
    <x v="2"/>
    <x v="11"/>
    <x v="0"/>
    <n v="2654739"/>
  </r>
  <r>
    <x v="161"/>
    <x v="1"/>
    <x v="2"/>
    <x v="11"/>
    <x v="0"/>
    <n v="2878602"/>
  </r>
  <r>
    <x v="162"/>
    <x v="1"/>
    <x v="2"/>
    <x v="11"/>
    <x v="0"/>
    <n v="2178683"/>
  </r>
  <r>
    <x v="163"/>
    <x v="1"/>
    <x v="2"/>
    <x v="11"/>
    <x v="0"/>
    <n v="2037894"/>
  </r>
  <r>
    <x v="164"/>
    <x v="1"/>
    <x v="2"/>
    <x v="11"/>
    <x v="0"/>
    <n v="2013858"/>
  </r>
  <r>
    <x v="165"/>
    <x v="1"/>
    <x v="2"/>
    <x v="11"/>
    <x v="0"/>
    <n v="2026320"/>
  </r>
  <r>
    <x v="166"/>
    <x v="1"/>
    <x v="2"/>
    <x v="11"/>
    <x v="0"/>
    <n v="2256629"/>
  </r>
  <r>
    <x v="167"/>
    <x v="1"/>
    <x v="2"/>
    <x v="11"/>
    <x v="0"/>
    <n v="2174114"/>
  </r>
  <r>
    <x v="168"/>
    <x v="1"/>
    <x v="2"/>
    <x v="11"/>
    <x v="0"/>
    <n v="2280275"/>
  </r>
  <r>
    <x v="169"/>
    <x v="1"/>
    <x v="2"/>
    <x v="11"/>
    <x v="0"/>
    <n v="2560157"/>
  </r>
  <r>
    <x v="170"/>
    <x v="1"/>
    <x v="2"/>
    <x v="11"/>
    <x v="0"/>
    <n v="2216921"/>
  </r>
  <r>
    <x v="171"/>
    <x v="1"/>
    <x v="2"/>
    <x v="11"/>
    <x v="0"/>
    <n v="2303738"/>
  </r>
  <r>
    <x v="172"/>
    <x v="1"/>
    <x v="2"/>
    <x v="11"/>
    <x v="0"/>
    <n v="2930552"/>
  </r>
  <r>
    <x v="173"/>
    <x v="1"/>
    <x v="2"/>
    <x v="11"/>
    <x v="0"/>
    <n v="2478201"/>
  </r>
  <r>
    <x v="174"/>
    <x v="1"/>
    <x v="2"/>
    <x v="11"/>
    <x v="0"/>
    <n v="3296313"/>
  </r>
  <r>
    <x v="175"/>
    <x v="1"/>
    <x v="2"/>
    <x v="11"/>
    <x v="0"/>
    <n v="2686163"/>
  </r>
  <r>
    <x v="176"/>
    <x v="1"/>
    <x v="2"/>
    <x v="11"/>
    <x v="0"/>
    <n v="2578040"/>
  </r>
  <r>
    <x v="177"/>
    <x v="1"/>
    <x v="2"/>
    <x v="11"/>
    <x v="0"/>
    <n v="3865535"/>
  </r>
  <r>
    <x v="178"/>
    <x v="1"/>
    <x v="2"/>
    <x v="11"/>
    <x v="0"/>
    <n v="2827133"/>
  </r>
  <r>
    <x v="179"/>
    <x v="1"/>
    <x v="2"/>
    <x v="11"/>
    <x v="0"/>
    <n v="2990744"/>
  </r>
  <r>
    <x v="180"/>
    <x v="1"/>
    <x v="2"/>
    <x v="11"/>
    <x v="0"/>
    <n v="2719531"/>
  </r>
  <r>
    <x v="181"/>
    <x v="1"/>
    <x v="2"/>
    <x v="11"/>
    <x v="0"/>
    <n v="2671640"/>
  </r>
  <r>
    <x v="182"/>
    <x v="1"/>
    <x v="2"/>
    <x v="11"/>
    <x v="0"/>
    <n v="3255549"/>
  </r>
  <r>
    <x v="183"/>
    <x v="1"/>
    <x v="2"/>
    <x v="11"/>
    <x v="0"/>
    <n v="2968880"/>
  </r>
  <r>
    <x v="184"/>
    <x v="1"/>
    <x v="2"/>
    <x v="11"/>
    <x v="0"/>
    <n v="3915133"/>
  </r>
  <r>
    <x v="185"/>
    <x v="1"/>
    <x v="2"/>
    <x v="11"/>
    <x v="0"/>
    <n v="4493839"/>
  </r>
  <r>
    <x v="186"/>
    <x v="1"/>
    <x v="2"/>
    <x v="11"/>
    <x v="0"/>
    <n v="4445120"/>
  </r>
  <r>
    <x v="187"/>
    <x v="1"/>
    <x v="2"/>
    <x v="11"/>
    <x v="0"/>
    <n v="6491937"/>
  </r>
  <r>
    <x v="188"/>
    <x v="1"/>
    <x v="2"/>
    <x v="11"/>
    <x v="0"/>
    <n v="5912869"/>
  </r>
  <r>
    <x v="189"/>
    <x v="1"/>
    <x v="2"/>
    <x v="11"/>
    <x v="0"/>
    <n v="6043491"/>
  </r>
  <r>
    <x v="190"/>
    <x v="1"/>
    <x v="2"/>
    <x v="11"/>
    <x v="0"/>
    <n v="6782558"/>
  </r>
  <r>
    <x v="191"/>
    <x v="1"/>
    <x v="2"/>
    <x v="11"/>
    <x v="0"/>
    <n v="6268090"/>
  </r>
  <r>
    <x v="192"/>
    <x v="1"/>
    <x v="2"/>
    <x v="11"/>
    <x v="0"/>
    <n v="5492534"/>
  </r>
  <r>
    <x v="193"/>
    <x v="1"/>
    <x v="2"/>
    <x v="11"/>
    <x v="0"/>
    <n v="4772862"/>
  </r>
  <r>
    <x v="194"/>
    <x v="1"/>
    <x v="2"/>
    <x v="11"/>
    <x v="0"/>
    <n v="3890438"/>
  </r>
  <r>
    <x v="195"/>
    <x v="1"/>
    <x v="2"/>
    <x v="11"/>
    <x v="0"/>
    <n v="4025743"/>
  </r>
  <r>
    <x v="196"/>
    <x v="1"/>
    <x v="2"/>
    <x v="11"/>
    <x v="0"/>
    <n v="5902497"/>
  </r>
  <r>
    <x v="197"/>
    <x v="1"/>
    <x v="2"/>
    <x v="11"/>
    <x v="0"/>
    <n v="5402148"/>
  </r>
  <r>
    <x v="198"/>
    <x v="1"/>
    <x v="2"/>
    <x v="11"/>
    <x v="0"/>
    <n v="5376029"/>
  </r>
  <r>
    <x v="199"/>
    <x v="1"/>
    <x v="2"/>
    <x v="11"/>
    <x v="0"/>
    <n v="5406000"/>
  </r>
  <r>
    <x v="200"/>
    <x v="1"/>
    <x v="2"/>
    <x v="11"/>
    <x v="0"/>
    <n v="4255655"/>
  </r>
  <r>
    <x v="201"/>
    <x v="1"/>
    <x v="2"/>
    <x v="11"/>
    <x v="0"/>
    <n v="5667637"/>
  </r>
  <r>
    <x v="202"/>
    <x v="1"/>
    <x v="2"/>
    <x v="11"/>
    <x v="0"/>
    <n v="4345884"/>
  </r>
  <r>
    <x v="203"/>
    <x v="1"/>
    <x v="2"/>
    <x v="11"/>
    <x v="0"/>
    <n v="6922433"/>
  </r>
  <r>
    <x v="204"/>
    <x v="1"/>
    <x v="2"/>
    <x v="11"/>
    <x v="0"/>
    <n v="7534089"/>
  </r>
  <r>
    <x v="205"/>
    <x v="1"/>
    <x v="2"/>
    <x v="11"/>
    <x v="0"/>
    <n v="5590677"/>
  </r>
  <r>
    <x v="206"/>
    <x v="1"/>
    <x v="2"/>
    <x v="11"/>
    <x v="0"/>
    <n v="6703995"/>
  </r>
  <r>
    <x v="207"/>
    <x v="1"/>
    <x v="2"/>
    <x v="11"/>
    <x v="0"/>
    <n v="6769453"/>
  </r>
  <r>
    <x v="208"/>
    <x v="1"/>
    <x v="2"/>
    <x v="11"/>
    <x v="0"/>
    <n v="5841119"/>
  </r>
  <r>
    <x v="209"/>
    <x v="1"/>
    <x v="2"/>
    <x v="11"/>
    <x v="0"/>
    <n v="6666352"/>
  </r>
  <r>
    <x v="210"/>
    <x v="1"/>
    <x v="2"/>
    <x v="11"/>
    <x v="0"/>
    <n v="6481612"/>
  </r>
  <r>
    <x v="211"/>
    <x v="1"/>
    <x v="2"/>
    <x v="11"/>
    <x v="0"/>
    <n v="6517252"/>
  </r>
  <r>
    <x v="212"/>
    <x v="1"/>
    <x v="2"/>
    <x v="11"/>
    <x v="0"/>
    <n v="6349627"/>
  </r>
  <r>
    <x v="213"/>
    <x v="1"/>
    <x v="2"/>
    <x v="11"/>
    <x v="0"/>
    <n v="5856512"/>
  </r>
  <r>
    <x v="0"/>
    <x v="0"/>
    <x v="0"/>
    <x v="12"/>
    <x v="0"/>
    <n v="8071"/>
  </r>
  <r>
    <x v="1"/>
    <x v="0"/>
    <x v="0"/>
    <x v="12"/>
    <x v="0"/>
    <n v="7067"/>
  </r>
  <r>
    <x v="2"/>
    <x v="0"/>
    <x v="0"/>
    <x v="12"/>
    <x v="0"/>
    <n v="6733"/>
  </r>
  <r>
    <x v="3"/>
    <x v="0"/>
    <x v="0"/>
    <x v="12"/>
    <x v="0"/>
    <n v="6325"/>
  </r>
  <r>
    <x v="4"/>
    <x v="0"/>
    <x v="0"/>
    <x v="12"/>
    <x v="0"/>
    <n v="6383"/>
  </r>
  <r>
    <x v="5"/>
    <x v="0"/>
    <x v="0"/>
    <x v="12"/>
    <x v="0"/>
    <n v="6501"/>
  </r>
  <r>
    <x v="6"/>
    <x v="0"/>
    <x v="0"/>
    <x v="12"/>
    <x v="0"/>
    <n v="8015"/>
  </r>
  <r>
    <x v="7"/>
    <x v="0"/>
    <x v="0"/>
    <x v="12"/>
    <x v="0"/>
    <n v="7014"/>
  </r>
  <r>
    <x v="8"/>
    <x v="0"/>
    <x v="0"/>
    <x v="12"/>
    <x v="0"/>
    <n v="6578"/>
  </r>
  <r>
    <x v="9"/>
    <x v="0"/>
    <x v="0"/>
    <x v="12"/>
    <x v="0"/>
    <n v="6341"/>
  </r>
  <r>
    <x v="10"/>
    <x v="0"/>
    <x v="0"/>
    <x v="12"/>
    <x v="0"/>
    <n v="6611"/>
  </r>
  <r>
    <x v="11"/>
    <x v="0"/>
    <x v="0"/>
    <x v="12"/>
    <x v="0"/>
    <n v="6801"/>
  </r>
  <r>
    <x v="12"/>
    <x v="0"/>
    <x v="0"/>
    <x v="12"/>
    <x v="0"/>
    <n v="6767"/>
  </r>
  <r>
    <x v="13"/>
    <x v="0"/>
    <x v="0"/>
    <x v="12"/>
    <x v="0"/>
    <n v="7666"/>
  </r>
  <r>
    <x v="14"/>
    <x v="0"/>
    <x v="0"/>
    <x v="12"/>
    <x v="0"/>
    <n v="7560"/>
  </r>
  <r>
    <x v="15"/>
    <x v="0"/>
    <x v="0"/>
    <x v="12"/>
    <x v="0"/>
    <n v="7090"/>
  </r>
  <r>
    <x v="16"/>
    <x v="0"/>
    <x v="0"/>
    <x v="12"/>
    <x v="0"/>
    <n v="6690"/>
  </r>
  <r>
    <x v="17"/>
    <x v="0"/>
    <x v="0"/>
    <x v="12"/>
    <x v="0"/>
    <n v="5830"/>
  </r>
  <r>
    <x v="18"/>
    <x v="0"/>
    <x v="0"/>
    <x v="12"/>
    <x v="0"/>
    <n v="8513"/>
  </r>
  <r>
    <x v="19"/>
    <x v="0"/>
    <x v="0"/>
    <x v="12"/>
    <x v="0"/>
    <n v="7030"/>
  </r>
  <r>
    <x v="20"/>
    <x v="0"/>
    <x v="0"/>
    <x v="12"/>
    <x v="0"/>
    <n v="7086"/>
  </r>
  <r>
    <x v="21"/>
    <x v="0"/>
    <x v="0"/>
    <x v="12"/>
    <x v="0"/>
    <n v="6868"/>
  </r>
  <r>
    <x v="22"/>
    <x v="0"/>
    <x v="0"/>
    <x v="12"/>
    <x v="0"/>
    <n v="5929"/>
  </r>
  <r>
    <x v="23"/>
    <x v="0"/>
    <x v="0"/>
    <x v="12"/>
    <x v="0"/>
    <n v="6134"/>
  </r>
  <r>
    <x v="24"/>
    <x v="0"/>
    <x v="0"/>
    <x v="12"/>
    <x v="0"/>
    <n v="6022"/>
  </r>
  <r>
    <x v="25"/>
    <x v="0"/>
    <x v="0"/>
    <x v="12"/>
    <x v="0"/>
    <n v="5462"/>
  </r>
  <r>
    <x v="26"/>
    <x v="0"/>
    <x v="0"/>
    <x v="12"/>
    <x v="0"/>
    <n v="5426"/>
  </r>
  <r>
    <x v="27"/>
    <x v="0"/>
    <x v="0"/>
    <x v="12"/>
    <x v="0"/>
    <n v="6637"/>
  </r>
  <r>
    <x v="28"/>
    <x v="0"/>
    <x v="0"/>
    <x v="12"/>
    <x v="0"/>
    <n v="7219"/>
  </r>
  <r>
    <x v="29"/>
    <x v="0"/>
    <x v="0"/>
    <x v="12"/>
    <x v="0"/>
    <n v="5908"/>
  </r>
  <r>
    <x v="30"/>
    <x v="0"/>
    <x v="0"/>
    <x v="12"/>
    <x v="0"/>
    <n v="5821"/>
  </r>
  <r>
    <x v="31"/>
    <x v="0"/>
    <x v="0"/>
    <x v="12"/>
    <x v="0"/>
    <n v="6161"/>
  </r>
  <r>
    <x v="32"/>
    <x v="0"/>
    <x v="0"/>
    <x v="12"/>
    <x v="0"/>
    <n v="5874"/>
  </r>
  <r>
    <x v="33"/>
    <x v="0"/>
    <x v="0"/>
    <x v="12"/>
    <x v="0"/>
    <n v="6552"/>
  </r>
  <r>
    <x v="34"/>
    <x v="0"/>
    <x v="0"/>
    <x v="12"/>
    <x v="0"/>
    <n v="6772"/>
  </r>
  <r>
    <x v="35"/>
    <x v="0"/>
    <x v="0"/>
    <x v="12"/>
    <x v="0"/>
    <n v="6680"/>
  </r>
  <r>
    <x v="36"/>
    <x v="0"/>
    <x v="0"/>
    <x v="12"/>
    <x v="0"/>
    <n v="6641"/>
  </r>
  <r>
    <x v="37"/>
    <x v="0"/>
    <x v="0"/>
    <x v="12"/>
    <x v="0"/>
    <n v="5961"/>
  </r>
  <r>
    <x v="38"/>
    <x v="0"/>
    <x v="0"/>
    <x v="12"/>
    <x v="0"/>
    <n v="5804"/>
  </r>
  <r>
    <x v="39"/>
    <x v="0"/>
    <x v="0"/>
    <x v="12"/>
    <x v="0"/>
    <n v="6810"/>
  </r>
  <r>
    <x v="40"/>
    <x v="0"/>
    <x v="0"/>
    <x v="12"/>
    <x v="0"/>
    <n v="6218"/>
  </r>
  <r>
    <x v="41"/>
    <x v="0"/>
    <x v="0"/>
    <x v="12"/>
    <x v="0"/>
    <n v="6595"/>
  </r>
  <r>
    <x v="42"/>
    <x v="0"/>
    <x v="0"/>
    <x v="12"/>
    <x v="0"/>
    <n v="6819"/>
  </r>
  <r>
    <x v="43"/>
    <x v="0"/>
    <x v="0"/>
    <x v="12"/>
    <x v="0"/>
    <n v="6468"/>
  </r>
  <r>
    <x v="44"/>
    <x v="0"/>
    <x v="0"/>
    <x v="12"/>
    <x v="0"/>
    <n v="5891"/>
  </r>
  <r>
    <x v="45"/>
    <x v="0"/>
    <x v="0"/>
    <x v="12"/>
    <x v="0"/>
    <n v="6242"/>
  </r>
  <r>
    <x v="46"/>
    <x v="0"/>
    <x v="0"/>
    <x v="12"/>
    <x v="0"/>
    <n v="5789"/>
  </r>
  <r>
    <x v="47"/>
    <x v="0"/>
    <x v="0"/>
    <x v="12"/>
    <x v="0"/>
    <n v="5792"/>
  </r>
  <r>
    <x v="48"/>
    <x v="0"/>
    <x v="0"/>
    <x v="12"/>
    <x v="0"/>
    <n v="6292"/>
  </r>
  <r>
    <x v="49"/>
    <x v="0"/>
    <x v="0"/>
    <x v="12"/>
    <x v="0"/>
    <n v="6351"/>
  </r>
  <r>
    <x v="50"/>
    <x v="0"/>
    <x v="0"/>
    <x v="12"/>
    <x v="0"/>
    <n v="5895"/>
  </r>
  <r>
    <x v="51"/>
    <x v="0"/>
    <x v="0"/>
    <x v="12"/>
    <x v="0"/>
    <n v="8498"/>
  </r>
  <r>
    <x v="52"/>
    <x v="0"/>
    <x v="0"/>
    <x v="12"/>
    <x v="0"/>
    <n v="6336"/>
  </r>
  <r>
    <x v="53"/>
    <x v="0"/>
    <x v="0"/>
    <x v="12"/>
    <x v="0"/>
    <n v="6334"/>
  </r>
  <r>
    <x v="54"/>
    <x v="0"/>
    <x v="0"/>
    <x v="12"/>
    <x v="0"/>
    <n v="6255"/>
  </r>
  <r>
    <x v="55"/>
    <x v="0"/>
    <x v="0"/>
    <x v="12"/>
    <x v="0"/>
    <n v="6482"/>
  </r>
  <r>
    <x v="56"/>
    <x v="0"/>
    <x v="0"/>
    <x v="12"/>
    <x v="0"/>
    <n v="6530"/>
  </r>
  <r>
    <x v="57"/>
    <x v="1"/>
    <x v="1"/>
    <x v="12"/>
    <x v="0"/>
    <n v="6239"/>
  </r>
  <r>
    <x v="58"/>
    <x v="1"/>
    <x v="1"/>
    <x v="12"/>
    <x v="0"/>
    <n v="5781"/>
  </r>
  <r>
    <x v="59"/>
    <x v="1"/>
    <x v="1"/>
    <x v="12"/>
    <x v="0"/>
    <n v="6078"/>
  </r>
  <r>
    <x v="60"/>
    <x v="1"/>
    <x v="1"/>
    <x v="12"/>
    <x v="0"/>
    <n v="5731"/>
  </r>
  <r>
    <x v="61"/>
    <x v="1"/>
    <x v="1"/>
    <x v="12"/>
    <x v="0"/>
    <n v="5291"/>
  </r>
  <r>
    <x v="62"/>
    <x v="1"/>
    <x v="1"/>
    <x v="12"/>
    <x v="0"/>
    <n v="5477"/>
  </r>
  <r>
    <x v="63"/>
    <x v="1"/>
    <x v="1"/>
    <x v="12"/>
    <x v="0"/>
    <n v="6396"/>
  </r>
  <r>
    <x v="64"/>
    <x v="1"/>
    <x v="1"/>
    <x v="12"/>
    <x v="0"/>
    <n v="6827"/>
  </r>
  <r>
    <x v="65"/>
    <x v="1"/>
    <x v="1"/>
    <x v="12"/>
    <x v="0"/>
    <n v="5867"/>
  </r>
  <r>
    <x v="66"/>
    <x v="1"/>
    <x v="1"/>
    <x v="12"/>
    <x v="0"/>
    <n v="6209"/>
  </r>
  <r>
    <x v="67"/>
    <x v="1"/>
    <x v="1"/>
    <x v="12"/>
    <x v="0"/>
    <n v="5716"/>
  </r>
  <r>
    <x v="68"/>
    <x v="1"/>
    <x v="1"/>
    <x v="12"/>
    <x v="0"/>
    <n v="6250"/>
  </r>
  <r>
    <x v="69"/>
    <x v="1"/>
    <x v="1"/>
    <x v="12"/>
    <x v="0"/>
    <n v="6650"/>
  </r>
  <r>
    <x v="70"/>
    <x v="1"/>
    <x v="1"/>
    <x v="12"/>
    <x v="0"/>
    <n v="7323"/>
  </r>
  <r>
    <x v="71"/>
    <x v="1"/>
    <x v="1"/>
    <x v="12"/>
    <x v="0"/>
    <n v="6817"/>
  </r>
  <r>
    <x v="72"/>
    <x v="1"/>
    <x v="1"/>
    <x v="12"/>
    <x v="0"/>
    <n v="6252"/>
  </r>
  <r>
    <x v="73"/>
    <x v="1"/>
    <x v="1"/>
    <x v="12"/>
    <x v="0"/>
    <n v="6596"/>
  </r>
  <r>
    <x v="74"/>
    <x v="1"/>
    <x v="1"/>
    <x v="12"/>
    <x v="0"/>
    <n v="6619"/>
  </r>
  <r>
    <x v="75"/>
    <x v="1"/>
    <x v="1"/>
    <x v="12"/>
    <x v="0"/>
    <n v="6375"/>
  </r>
  <r>
    <x v="76"/>
    <x v="1"/>
    <x v="1"/>
    <x v="12"/>
    <x v="0"/>
    <n v="7120"/>
  </r>
  <r>
    <x v="77"/>
    <x v="1"/>
    <x v="1"/>
    <x v="12"/>
    <x v="0"/>
    <n v="7965"/>
  </r>
  <r>
    <x v="78"/>
    <x v="1"/>
    <x v="1"/>
    <x v="12"/>
    <x v="0"/>
    <n v="7511"/>
  </r>
  <r>
    <x v="79"/>
    <x v="1"/>
    <x v="1"/>
    <x v="12"/>
    <x v="0"/>
    <n v="7210"/>
  </r>
  <r>
    <x v="80"/>
    <x v="1"/>
    <x v="1"/>
    <x v="12"/>
    <x v="0"/>
    <n v="6032"/>
  </r>
  <r>
    <x v="81"/>
    <x v="1"/>
    <x v="1"/>
    <x v="12"/>
    <x v="0"/>
    <n v="6108"/>
  </r>
  <r>
    <x v="82"/>
    <x v="1"/>
    <x v="1"/>
    <x v="12"/>
    <x v="0"/>
    <n v="6277"/>
  </r>
  <r>
    <x v="83"/>
    <x v="1"/>
    <x v="1"/>
    <x v="12"/>
    <x v="0"/>
    <n v="7516"/>
  </r>
  <r>
    <x v="84"/>
    <x v="1"/>
    <x v="1"/>
    <x v="12"/>
    <x v="0"/>
    <n v="10950"/>
  </r>
  <r>
    <x v="85"/>
    <x v="1"/>
    <x v="1"/>
    <x v="12"/>
    <x v="0"/>
    <n v="9002"/>
  </r>
  <r>
    <x v="86"/>
    <x v="1"/>
    <x v="1"/>
    <x v="12"/>
    <x v="0"/>
    <n v="7493"/>
  </r>
  <r>
    <x v="87"/>
    <x v="1"/>
    <x v="1"/>
    <x v="12"/>
    <x v="0"/>
    <n v="6479"/>
  </r>
  <r>
    <x v="88"/>
    <x v="1"/>
    <x v="1"/>
    <x v="12"/>
    <x v="0"/>
    <n v="6229"/>
  </r>
  <r>
    <x v="89"/>
    <x v="1"/>
    <x v="1"/>
    <x v="12"/>
    <x v="0"/>
    <n v="7904"/>
  </r>
  <r>
    <x v="90"/>
    <x v="1"/>
    <x v="1"/>
    <x v="12"/>
    <x v="0"/>
    <n v="7940"/>
  </r>
  <r>
    <x v="91"/>
    <x v="1"/>
    <x v="1"/>
    <x v="12"/>
    <x v="0"/>
    <n v="8378"/>
  </r>
  <r>
    <x v="92"/>
    <x v="1"/>
    <x v="1"/>
    <x v="12"/>
    <x v="0"/>
    <n v="8311"/>
  </r>
  <r>
    <x v="93"/>
    <x v="1"/>
    <x v="1"/>
    <x v="12"/>
    <x v="0"/>
    <n v="7843"/>
  </r>
  <r>
    <x v="94"/>
    <x v="1"/>
    <x v="1"/>
    <x v="12"/>
    <x v="0"/>
    <n v="7184"/>
  </r>
  <r>
    <x v="95"/>
    <x v="1"/>
    <x v="1"/>
    <x v="12"/>
    <x v="0"/>
    <n v="6838"/>
  </r>
  <r>
    <x v="96"/>
    <x v="1"/>
    <x v="1"/>
    <x v="12"/>
    <x v="0"/>
    <n v="6960"/>
  </r>
  <r>
    <x v="97"/>
    <x v="1"/>
    <x v="1"/>
    <x v="12"/>
    <x v="0"/>
    <n v="7709"/>
  </r>
  <r>
    <x v="98"/>
    <x v="1"/>
    <x v="1"/>
    <x v="12"/>
    <x v="0"/>
    <n v="7875"/>
  </r>
  <r>
    <x v="99"/>
    <x v="1"/>
    <x v="1"/>
    <x v="12"/>
    <x v="0"/>
    <n v="7106"/>
  </r>
  <r>
    <x v="100"/>
    <x v="1"/>
    <x v="1"/>
    <x v="12"/>
    <x v="0"/>
    <n v="6957"/>
  </r>
  <r>
    <x v="101"/>
    <x v="1"/>
    <x v="1"/>
    <x v="12"/>
    <x v="0"/>
    <n v="6858"/>
  </r>
  <r>
    <x v="102"/>
    <x v="1"/>
    <x v="1"/>
    <x v="12"/>
    <x v="0"/>
    <n v="6764"/>
  </r>
  <r>
    <x v="103"/>
    <x v="1"/>
    <x v="1"/>
    <x v="12"/>
    <x v="0"/>
    <n v="6673"/>
  </r>
  <r>
    <x v="104"/>
    <x v="1"/>
    <x v="1"/>
    <x v="12"/>
    <x v="0"/>
    <n v="6710"/>
  </r>
  <r>
    <x v="105"/>
    <x v="1"/>
    <x v="1"/>
    <x v="12"/>
    <x v="0"/>
    <n v="6366"/>
  </r>
  <r>
    <x v="106"/>
    <x v="1"/>
    <x v="1"/>
    <x v="12"/>
    <x v="0"/>
    <n v="6713"/>
  </r>
  <r>
    <x v="107"/>
    <x v="1"/>
    <x v="1"/>
    <x v="12"/>
    <x v="0"/>
    <n v="6683"/>
  </r>
  <r>
    <x v="108"/>
    <x v="1"/>
    <x v="1"/>
    <x v="12"/>
    <x v="0"/>
    <n v="5964"/>
  </r>
  <r>
    <x v="109"/>
    <x v="1"/>
    <x v="1"/>
    <x v="12"/>
    <x v="0"/>
    <n v="5989"/>
  </r>
  <r>
    <x v="110"/>
    <x v="1"/>
    <x v="1"/>
    <x v="12"/>
    <x v="0"/>
    <n v="6202"/>
  </r>
  <r>
    <x v="111"/>
    <x v="1"/>
    <x v="1"/>
    <x v="12"/>
    <x v="0"/>
    <n v="6465"/>
  </r>
  <r>
    <x v="112"/>
    <x v="1"/>
    <x v="1"/>
    <x v="12"/>
    <x v="0"/>
    <n v="7276"/>
  </r>
  <r>
    <x v="113"/>
    <x v="1"/>
    <x v="1"/>
    <x v="12"/>
    <x v="0"/>
    <n v="7211"/>
  </r>
  <r>
    <x v="114"/>
    <x v="1"/>
    <x v="2"/>
    <x v="12"/>
    <x v="0"/>
    <n v="6667"/>
  </r>
  <r>
    <x v="115"/>
    <x v="1"/>
    <x v="2"/>
    <x v="12"/>
    <x v="0"/>
    <n v="6371"/>
  </r>
  <r>
    <x v="116"/>
    <x v="1"/>
    <x v="2"/>
    <x v="12"/>
    <x v="0"/>
    <n v="6407"/>
  </r>
  <r>
    <x v="117"/>
    <x v="1"/>
    <x v="2"/>
    <x v="12"/>
    <x v="0"/>
    <n v="6956"/>
  </r>
  <r>
    <x v="118"/>
    <x v="1"/>
    <x v="2"/>
    <x v="12"/>
    <x v="0"/>
    <n v="7690"/>
  </r>
  <r>
    <x v="119"/>
    <x v="1"/>
    <x v="2"/>
    <x v="12"/>
    <x v="0"/>
    <n v="7940"/>
  </r>
  <r>
    <x v="120"/>
    <x v="1"/>
    <x v="2"/>
    <x v="12"/>
    <x v="0"/>
    <n v="8232"/>
  </r>
  <r>
    <x v="121"/>
    <x v="1"/>
    <x v="2"/>
    <x v="12"/>
    <x v="0"/>
    <n v="7181"/>
  </r>
  <r>
    <x v="122"/>
    <x v="1"/>
    <x v="2"/>
    <x v="12"/>
    <x v="0"/>
    <n v="3212"/>
  </r>
  <r>
    <x v="123"/>
    <x v="1"/>
    <x v="2"/>
    <x v="12"/>
    <x v="0"/>
    <n v="5931"/>
  </r>
  <r>
    <x v="124"/>
    <x v="1"/>
    <x v="2"/>
    <x v="12"/>
    <x v="0"/>
    <n v="7854"/>
  </r>
  <r>
    <x v="125"/>
    <x v="1"/>
    <x v="2"/>
    <x v="12"/>
    <x v="0"/>
    <n v="8444"/>
  </r>
  <r>
    <x v="126"/>
    <x v="1"/>
    <x v="2"/>
    <x v="12"/>
    <x v="0"/>
    <n v="7480"/>
  </r>
  <r>
    <x v="127"/>
    <x v="1"/>
    <x v="2"/>
    <x v="12"/>
    <x v="0"/>
    <n v="8608"/>
  </r>
  <r>
    <x v="128"/>
    <x v="1"/>
    <x v="2"/>
    <x v="12"/>
    <x v="0"/>
    <n v="8416"/>
  </r>
  <r>
    <x v="129"/>
    <x v="1"/>
    <x v="2"/>
    <x v="12"/>
    <x v="0"/>
    <n v="7754"/>
  </r>
  <r>
    <x v="130"/>
    <x v="1"/>
    <x v="2"/>
    <x v="12"/>
    <x v="0"/>
    <n v="7386"/>
  </r>
  <r>
    <x v="131"/>
    <x v="1"/>
    <x v="2"/>
    <x v="12"/>
    <x v="0"/>
    <n v="7372"/>
  </r>
  <r>
    <x v="132"/>
    <x v="1"/>
    <x v="2"/>
    <x v="12"/>
    <x v="0"/>
    <n v="7920"/>
  </r>
  <r>
    <x v="133"/>
    <x v="1"/>
    <x v="2"/>
    <x v="12"/>
    <x v="0"/>
    <n v="7948"/>
  </r>
  <r>
    <x v="134"/>
    <x v="1"/>
    <x v="2"/>
    <x v="12"/>
    <x v="0"/>
    <n v="7330"/>
  </r>
  <r>
    <x v="135"/>
    <x v="1"/>
    <x v="2"/>
    <x v="12"/>
    <x v="0"/>
    <n v="7877"/>
  </r>
  <r>
    <x v="136"/>
    <x v="1"/>
    <x v="2"/>
    <x v="12"/>
    <x v="0"/>
    <n v="10475"/>
  </r>
  <r>
    <x v="137"/>
    <x v="1"/>
    <x v="2"/>
    <x v="12"/>
    <x v="0"/>
    <n v="9884"/>
  </r>
  <r>
    <x v="138"/>
    <x v="1"/>
    <x v="2"/>
    <x v="12"/>
    <x v="0"/>
    <n v="8581"/>
  </r>
  <r>
    <x v="139"/>
    <x v="1"/>
    <x v="2"/>
    <x v="12"/>
    <x v="0"/>
    <n v="8538"/>
  </r>
  <r>
    <x v="140"/>
    <x v="1"/>
    <x v="2"/>
    <x v="12"/>
    <x v="0"/>
    <n v="8433"/>
  </r>
  <r>
    <x v="141"/>
    <x v="1"/>
    <x v="2"/>
    <x v="12"/>
    <x v="0"/>
    <n v="8157"/>
  </r>
  <r>
    <x v="142"/>
    <x v="1"/>
    <x v="2"/>
    <x v="12"/>
    <x v="0"/>
    <n v="7274"/>
  </r>
  <r>
    <x v="143"/>
    <x v="1"/>
    <x v="2"/>
    <x v="12"/>
    <x v="0"/>
    <n v="7751"/>
  </r>
  <r>
    <x v="144"/>
    <x v="1"/>
    <x v="2"/>
    <x v="12"/>
    <x v="0"/>
    <n v="7198"/>
  </r>
  <r>
    <x v="145"/>
    <x v="1"/>
    <x v="2"/>
    <x v="12"/>
    <x v="0"/>
    <n v="7121"/>
  </r>
  <r>
    <x v="146"/>
    <x v="1"/>
    <x v="2"/>
    <x v="12"/>
    <x v="0"/>
    <n v="7368"/>
  </r>
  <r>
    <x v="147"/>
    <x v="1"/>
    <x v="2"/>
    <x v="12"/>
    <x v="0"/>
    <n v="7780"/>
  </r>
  <r>
    <x v="148"/>
    <x v="1"/>
    <x v="2"/>
    <x v="12"/>
    <x v="0"/>
    <n v="7191"/>
  </r>
  <r>
    <x v="149"/>
    <x v="1"/>
    <x v="2"/>
    <x v="12"/>
    <x v="0"/>
    <n v="7255"/>
  </r>
  <r>
    <x v="150"/>
    <x v="1"/>
    <x v="2"/>
    <x v="12"/>
    <x v="0"/>
    <n v="7587"/>
  </r>
  <r>
    <x v="151"/>
    <x v="1"/>
    <x v="2"/>
    <x v="12"/>
    <x v="0"/>
    <n v="7306"/>
  </r>
  <r>
    <x v="152"/>
    <x v="1"/>
    <x v="2"/>
    <x v="12"/>
    <x v="0"/>
    <n v="6894"/>
  </r>
  <r>
    <x v="153"/>
    <x v="1"/>
    <x v="2"/>
    <x v="12"/>
    <x v="0"/>
    <n v="7480"/>
  </r>
  <r>
    <x v="154"/>
    <x v="1"/>
    <x v="2"/>
    <x v="12"/>
    <x v="0"/>
    <n v="7488"/>
  </r>
  <r>
    <x v="155"/>
    <x v="1"/>
    <x v="2"/>
    <x v="12"/>
    <x v="0"/>
    <n v="7107"/>
  </r>
  <r>
    <x v="156"/>
    <x v="1"/>
    <x v="2"/>
    <x v="12"/>
    <x v="0"/>
    <n v="7323"/>
  </r>
  <r>
    <x v="157"/>
    <x v="1"/>
    <x v="2"/>
    <x v="12"/>
    <x v="0"/>
    <n v="7211"/>
  </r>
  <r>
    <x v="158"/>
    <x v="1"/>
    <x v="2"/>
    <x v="12"/>
    <x v="0"/>
    <n v="7633"/>
  </r>
  <r>
    <x v="159"/>
    <x v="1"/>
    <x v="2"/>
    <x v="12"/>
    <x v="0"/>
    <n v="8072"/>
  </r>
  <r>
    <x v="160"/>
    <x v="1"/>
    <x v="2"/>
    <x v="12"/>
    <x v="0"/>
    <n v="8335"/>
  </r>
  <r>
    <x v="161"/>
    <x v="1"/>
    <x v="2"/>
    <x v="12"/>
    <x v="0"/>
    <n v="8410"/>
  </r>
  <r>
    <x v="162"/>
    <x v="1"/>
    <x v="2"/>
    <x v="12"/>
    <x v="0"/>
    <n v="8162"/>
  </r>
  <r>
    <x v="163"/>
    <x v="1"/>
    <x v="2"/>
    <x v="12"/>
    <x v="0"/>
    <n v="8161"/>
  </r>
  <r>
    <x v="164"/>
    <x v="1"/>
    <x v="2"/>
    <x v="12"/>
    <x v="0"/>
    <n v="7443"/>
  </r>
  <r>
    <x v="165"/>
    <x v="1"/>
    <x v="2"/>
    <x v="12"/>
    <x v="0"/>
    <n v="6806"/>
  </r>
  <r>
    <x v="166"/>
    <x v="1"/>
    <x v="2"/>
    <x v="12"/>
    <x v="0"/>
    <n v="6377"/>
  </r>
  <r>
    <x v="167"/>
    <x v="1"/>
    <x v="2"/>
    <x v="12"/>
    <x v="0"/>
    <n v="8825"/>
  </r>
  <r>
    <x v="168"/>
    <x v="1"/>
    <x v="2"/>
    <x v="12"/>
    <x v="0"/>
    <n v="8999"/>
  </r>
  <r>
    <x v="169"/>
    <x v="1"/>
    <x v="2"/>
    <x v="12"/>
    <x v="0"/>
    <n v="8920"/>
  </r>
  <r>
    <x v="170"/>
    <x v="1"/>
    <x v="2"/>
    <x v="12"/>
    <x v="0"/>
    <n v="8874"/>
  </r>
  <r>
    <x v="171"/>
    <x v="1"/>
    <x v="2"/>
    <x v="12"/>
    <x v="0"/>
    <n v="10631"/>
  </r>
  <r>
    <x v="172"/>
    <x v="1"/>
    <x v="2"/>
    <x v="12"/>
    <x v="0"/>
    <n v="7637"/>
  </r>
  <r>
    <x v="173"/>
    <x v="1"/>
    <x v="2"/>
    <x v="12"/>
    <x v="0"/>
    <n v="8243"/>
  </r>
  <r>
    <x v="174"/>
    <x v="1"/>
    <x v="2"/>
    <x v="12"/>
    <x v="0"/>
    <n v="7896"/>
  </r>
  <r>
    <x v="175"/>
    <x v="1"/>
    <x v="2"/>
    <x v="12"/>
    <x v="0"/>
    <n v="7468"/>
  </r>
  <r>
    <x v="176"/>
    <x v="1"/>
    <x v="2"/>
    <x v="12"/>
    <x v="0"/>
    <n v="7213"/>
  </r>
  <r>
    <x v="177"/>
    <x v="1"/>
    <x v="2"/>
    <x v="12"/>
    <x v="0"/>
    <n v="7004"/>
  </r>
  <r>
    <x v="178"/>
    <x v="1"/>
    <x v="2"/>
    <x v="12"/>
    <x v="0"/>
    <n v="6069"/>
  </r>
  <r>
    <x v="179"/>
    <x v="1"/>
    <x v="2"/>
    <x v="12"/>
    <x v="0"/>
    <n v="5437"/>
  </r>
  <r>
    <x v="180"/>
    <x v="1"/>
    <x v="2"/>
    <x v="12"/>
    <x v="0"/>
    <n v="5856"/>
  </r>
  <r>
    <x v="181"/>
    <x v="1"/>
    <x v="2"/>
    <x v="12"/>
    <x v="0"/>
    <n v="6676"/>
  </r>
  <r>
    <x v="182"/>
    <x v="1"/>
    <x v="2"/>
    <x v="12"/>
    <x v="0"/>
    <n v="6399"/>
  </r>
  <r>
    <x v="183"/>
    <x v="1"/>
    <x v="2"/>
    <x v="12"/>
    <x v="0"/>
    <n v="5785"/>
  </r>
  <r>
    <x v="184"/>
    <x v="1"/>
    <x v="2"/>
    <x v="12"/>
    <x v="0"/>
    <n v="5803"/>
  </r>
  <r>
    <x v="185"/>
    <x v="1"/>
    <x v="2"/>
    <x v="12"/>
    <x v="0"/>
    <n v="5412"/>
  </r>
  <r>
    <x v="186"/>
    <x v="1"/>
    <x v="2"/>
    <x v="12"/>
    <x v="0"/>
    <n v="5676"/>
  </r>
  <r>
    <x v="187"/>
    <x v="1"/>
    <x v="2"/>
    <x v="12"/>
    <x v="0"/>
    <n v="5903"/>
  </r>
  <r>
    <x v="188"/>
    <x v="1"/>
    <x v="2"/>
    <x v="12"/>
    <x v="0"/>
    <n v="6668"/>
  </r>
  <r>
    <x v="189"/>
    <x v="1"/>
    <x v="2"/>
    <x v="12"/>
    <x v="0"/>
    <n v="7150"/>
  </r>
  <r>
    <x v="190"/>
    <x v="1"/>
    <x v="2"/>
    <x v="12"/>
    <x v="0"/>
    <n v="6333"/>
  </r>
  <r>
    <x v="191"/>
    <x v="1"/>
    <x v="2"/>
    <x v="12"/>
    <x v="0"/>
    <n v="6228"/>
  </r>
  <r>
    <x v="192"/>
    <x v="1"/>
    <x v="2"/>
    <x v="12"/>
    <x v="0"/>
    <n v="6135"/>
  </r>
  <r>
    <x v="193"/>
    <x v="1"/>
    <x v="2"/>
    <x v="12"/>
    <x v="0"/>
    <n v="6333"/>
  </r>
  <r>
    <x v="194"/>
    <x v="1"/>
    <x v="2"/>
    <x v="12"/>
    <x v="0"/>
    <n v="6933"/>
  </r>
  <r>
    <x v="195"/>
    <x v="1"/>
    <x v="2"/>
    <x v="12"/>
    <x v="0"/>
    <n v="7443"/>
  </r>
  <r>
    <x v="196"/>
    <x v="1"/>
    <x v="2"/>
    <x v="12"/>
    <x v="0"/>
    <n v="6726"/>
  </r>
  <r>
    <x v="197"/>
    <x v="1"/>
    <x v="2"/>
    <x v="12"/>
    <x v="0"/>
    <n v="5913"/>
  </r>
  <r>
    <x v="198"/>
    <x v="1"/>
    <x v="2"/>
    <x v="12"/>
    <x v="0"/>
    <n v="5749"/>
  </r>
  <r>
    <x v="199"/>
    <x v="1"/>
    <x v="2"/>
    <x v="12"/>
    <x v="0"/>
    <n v="5785"/>
  </r>
  <r>
    <x v="200"/>
    <x v="1"/>
    <x v="2"/>
    <x v="12"/>
    <x v="0"/>
    <n v="6511"/>
  </r>
  <r>
    <x v="201"/>
    <x v="1"/>
    <x v="2"/>
    <x v="12"/>
    <x v="0"/>
    <n v="6441"/>
  </r>
  <r>
    <x v="202"/>
    <x v="1"/>
    <x v="2"/>
    <x v="12"/>
    <x v="0"/>
    <n v="6649"/>
  </r>
  <r>
    <x v="203"/>
    <x v="1"/>
    <x v="2"/>
    <x v="12"/>
    <x v="0"/>
    <n v="5494"/>
  </r>
  <r>
    <x v="204"/>
    <x v="1"/>
    <x v="2"/>
    <x v="12"/>
    <x v="0"/>
    <n v="5484"/>
  </r>
  <r>
    <x v="205"/>
    <x v="1"/>
    <x v="2"/>
    <x v="12"/>
    <x v="0"/>
    <n v="5600"/>
  </r>
  <r>
    <x v="206"/>
    <x v="1"/>
    <x v="2"/>
    <x v="12"/>
    <x v="0"/>
    <n v="6325"/>
  </r>
  <r>
    <x v="207"/>
    <x v="1"/>
    <x v="2"/>
    <x v="12"/>
    <x v="0"/>
    <n v="5276"/>
  </r>
  <r>
    <x v="208"/>
    <x v="1"/>
    <x v="2"/>
    <x v="12"/>
    <x v="0"/>
    <n v="5178"/>
  </r>
  <r>
    <x v="209"/>
    <x v="1"/>
    <x v="2"/>
    <x v="12"/>
    <x v="0"/>
    <n v="5691"/>
  </r>
  <r>
    <x v="210"/>
    <x v="1"/>
    <x v="2"/>
    <x v="12"/>
    <x v="0"/>
    <n v="6331"/>
  </r>
  <r>
    <x v="211"/>
    <x v="1"/>
    <x v="2"/>
    <x v="12"/>
    <x v="0"/>
    <n v="5716"/>
  </r>
  <r>
    <x v="212"/>
    <x v="1"/>
    <x v="2"/>
    <x v="12"/>
    <x v="0"/>
    <n v="5577"/>
  </r>
  <r>
    <x v="213"/>
    <x v="1"/>
    <x v="2"/>
    <x v="12"/>
    <x v="0"/>
    <n v="4933"/>
  </r>
  <r>
    <x v="0"/>
    <x v="0"/>
    <x v="0"/>
    <x v="13"/>
    <x v="0"/>
    <n v="2942"/>
  </r>
  <r>
    <x v="1"/>
    <x v="0"/>
    <x v="0"/>
    <x v="13"/>
    <x v="0"/>
    <n v="1438"/>
  </r>
  <r>
    <x v="2"/>
    <x v="0"/>
    <x v="0"/>
    <x v="13"/>
    <x v="0"/>
    <n v="1392"/>
  </r>
  <r>
    <x v="3"/>
    <x v="0"/>
    <x v="0"/>
    <x v="13"/>
    <x v="0"/>
    <n v="964"/>
  </r>
  <r>
    <x v="4"/>
    <x v="0"/>
    <x v="0"/>
    <x v="13"/>
    <x v="0"/>
    <n v="783"/>
  </r>
  <r>
    <x v="5"/>
    <x v="0"/>
    <x v="0"/>
    <x v="13"/>
    <x v="0"/>
    <n v="855"/>
  </r>
  <r>
    <x v="6"/>
    <x v="0"/>
    <x v="0"/>
    <x v="13"/>
    <x v="0"/>
    <n v="1290"/>
  </r>
  <r>
    <x v="7"/>
    <x v="0"/>
    <x v="0"/>
    <x v="13"/>
    <x v="0"/>
    <n v="1313"/>
  </r>
  <r>
    <x v="8"/>
    <x v="0"/>
    <x v="0"/>
    <x v="13"/>
    <x v="0"/>
    <n v="1757"/>
  </r>
  <r>
    <x v="9"/>
    <x v="0"/>
    <x v="0"/>
    <x v="13"/>
    <x v="0"/>
    <n v="1597"/>
  </r>
  <r>
    <x v="10"/>
    <x v="0"/>
    <x v="0"/>
    <x v="13"/>
    <x v="0"/>
    <n v="1333"/>
  </r>
  <r>
    <x v="11"/>
    <x v="0"/>
    <x v="0"/>
    <x v="13"/>
    <x v="0"/>
    <n v="740"/>
  </r>
  <r>
    <x v="12"/>
    <x v="0"/>
    <x v="0"/>
    <x v="13"/>
    <x v="0"/>
    <n v="936"/>
  </r>
  <r>
    <x v="13"/>
    <x v="0"/>
    <x v="0"/>
    <x v="13"/>
    <x v="0"/>
    <n v="1430"/>
  </r>
  <r>
    <x v="14"/>
    <x v="0"/>
    <x v="0"/>
    <x v="13"/>
    <x v="0"/>
    <n v="682"/>
  </r>
  <r>
    <x v="15"/>
    <x v="0"/>
    <x v="0"/>
    <x v="13"/>
    <x v="0"/>
    <n v="515"/>
  </r>
  <r>
    <x v="16"/>
    <x v="0"/>
    <x v="0"/>
    <x v="13"/>
    <x v="0"/>
    <n v="397"/>
  </r>
  <r>
    <x v="17"/>
    <x v="0"/>
    <x v="0"/>
    <x v="13"/>
    <x v="0"/>
    <n v="400"/>
  </r>
  <r>
    <x v="18"/>
    <x v="0"/>
    <x v="0"/>
    <x v="13"/>
    <x v="0"/>
    <n v="297"/>
  </r>
  <r>
    <x v="19"/>
    <x v="0"/>
    <x v="0"/>
    <x v="13"/>
    <x v="0"/>
    <n v="173"/>
  </r>
  <r>
    <x v="20"/>
    <x v="0"/>
    <x v="0"/>
    <x v="13"/>
    <x v="0"/>
    <n v="241"/>
  </r>
  <r>
    <x v="21"/>
    <x v="0"/>
    <x v="0"/>
    <x v="13"/>
    <x v="0"/>
    <n v="216"/>
  </r>
  <r>
    <x v="22"/>
    <x v="0"/>
    <x v="0"/>
    <x v="13"/>
    <x v="0"/>
    <n v="168"/>
  </r>
  <r>
    <x v="23"/>
    <x v="0"/>
    <x v="0"/>
    <x v="13"/>
    <x v="0"/>
    <n v="211"/>
  </r>
  <r>
    <x v="24"/>
    <x v="0"/>
    <x v="0"/>
    <x v="13"/>
    <x v="0"/>
    <n v="150"/>
  </r>
  <r>
    <x v="25"/>
    <x v="0"/>
    <x v="0"/>
    <x v="13"/>
    <x v="0"/>
    <n v="43"/>
  </r>
  <r>
    <x v="26"/>
    <x v="0"/>
    <x v="0"/>
    <x v="13"/>
    <x v="0"/>
    <n v="19"/>
  </r>
  <r>
    <x v="27"/>
    <x v="0"/>
    <x v="0"/>
    <x v="13"/>
    <x v="0"/>
    <n v="27"/>
  </r>
  <r>
    <x v="28"/>
    <x v="0"/>
    <x v="0"/>
    <x v="13"/>
    <x v="0"/>
    <n v="21"/>
  </r>
  <r>
    <x v="29"/>
    <x v="0"/>
    <x v="0"/>
    <x v="13"/>
    <x v="0"/>
    <n v="22"/>
  </r>
  <r>
    <x v="30"/>
    <x v="0"/>
    <x v="0"/>
    <x v="13"/>
    <x v="0"/>
    <n v="65"/>
  </r>
  <r>
    <x v="31"/>
    <x v="0"/>
    <x v="0"/>
    <x v="13"/>
    <x v="0"/>
    <n v="121"/>
  </r>
  <r>
    <x v="32"/>
    <x v="0"/>
    <x v="0"/>
    <x v="13"/>
    <x v="0"/>
    <n v="64"/>
  </r>
  <r>
    <x v="33"/>
    <x v="0"/>
    <x v="0"/>
    <x v="13"/>
    <x v="0"/>
    <n v="45"/>
  </r>
  <r>
    <x v="34"/>
    <x v="0"/>
    <x v="0"/>
    <x v="13"/>
    <x v="0"/>
    <n v="75"/>
  </r>
  <r>
    <x v="35"/>
    <x v="0"/>
    <x v="0"/>
    <x v="13"/>
    <x v="0"/>
    <n v="92"/>
  </r>
  <r>
    <x v="36"/>
    <x v="0"/>
    <x v="0"/>
    <x v="13"/>
    <x v="0"/>
    <n v="65"/>
  </r>
  <r>
    <x v="37"/>
    <x v="0"/>
    <x v="0"/>
    <x v="13"/>
    <x v="0"/>
    <n v="85"/>
  </r>
  <r>
    <x v="38"/>
    <x v="0"/>
    <x v="0"/>
    <x v="13"/>
    <x v="0"/>
    <n v="184"/>
  </r>
  <r>
    <x v="39"/>
    <x v="0"/>
    <x v="0"/>
    <x v="13"/>
    <x v="0"/>
    <n v="202"/>
  </r>
  <r>
    <x v="40"/>
    <x v="0"/>
    <x v="0"/>
    <x v="13"/>
    <x v="0"/>
    <n v="332"/>
  </r>
  <r>
    <x v="41"/>
    <x v="0"/>
    <x v="0"/>
    <x v="13"/>
    <x v="0"/>
    <n v="522"/>
  </r>
  <r>
    <x v="42"/>
    <x v="0"/>
    <x v="0"/>
    <x v="13"/>
    <x v="0"/>
    <n v="438"/>
  </r>
  <r>
    <x v="43"/>
    <x v="0"/>
    <x v="0"/>
    <x v="13"/>
    <x v="0"/>
    <n v="300"/>
  </r>
  <r>
    <x v="44"/>
    <x v="0"/>
    <x v="0"/>
    <x v="13"/>
    <x v="0"/>
    <n v="212"/>
  </r>
  <r>
    <x v="45"/>
    <x v="0"/>
    <x v="0"/>
    <x v="13"/>
    <x v="0"/>
    <n v="145"/>
  </r>
  <r>
    <x v="46"/>
    <x v="0"/>
    <x v="0"/>
    <x v="13"/>
    <x v="0"/>
    <n v="95"/>
  </r>
  <r>
    <x v="47"/>
    <x v="0"/>
    <x v="0"/>
    <x v="13"/>
    <x v="0"/>
    <n v="85"/>
  </r>
  <r>
    <x v="48"/>
    <x v="0"/>
    <x v="0"/>
    <x v="13"/>
    <x v="0"/>
    <n v="266"/>
  </r>
  <r>
    <x v="49"/>
    <x v="0"/>
    <x v="0"/>
    <x v="13"/>
    <x v="0"/>
    <n v="176"/>
  </r>
  <r>
    <x v="50"/>
    <x v="0"/>
    <x v="0"/>
    <x v="13"/>
    <x v="0"/>
    <n v="208"/>
  </r>
  <r>
    <x v="51"/>
    <x v="0"/>
    <x v="0"/>
    <x v="13"/>
    <x v="0"/>
    <n v="80"/>
  </r>
  <r>
    <x v="52"/>
    <x v="0"/>
    <x v="0"/>
    <x v="13"/>
    <x v="0"/>
    <n v="75"/>
  </r>
  <r>
    <x v="53"/>
    <x v="0"/>
    <x v="0"/>
    <x v="13"/>
    <x v="0"/>
    <n v="46"/>
  </r>
  <r>
    <x v="54"/>
    <x v="0"/>
    <x v="0"/>
    <x v="13"/>
    <x v="0"/>
    <n v="73"/>
  </r>
  <r>
    <x v="55"/>
    <x v="0"/>
    <x v="0"/>
    <x v="13"/>
    <x v="0"/>
    <n v="116"/>
  </r>
  <r>
    <x v="56"/>
    <x v="0"/>
    <x v="0"/>
    <x v="13"/>
    <x v="0"/>
    <n v="69"/>
  </r>
  <r>
    <x v="57"/>
    <x v="1"/>
    <x v="1"/>
    <x v="13"/>
    <x v="0"/>
    <n v="67"/>
  </r>
  <r>
    <x v="58"/>
    <x v="1"/>
    <x v="1"/>
    <x v="13"/>
    <x v="0"/>
    <n v="98"/>
  </r>
  <r>
    <x v="59"/>
    <x v="1"/>
    <x v="1"/>
    <x v="13"/>
    <x v="0"/>
    <n v="84"/>
  </r>
  <r>
    <x v="60"/>
    <x v="1"/>
    <x v="1"/>
    <x v="13"/>
    <x v="0"/>
    <n v="94"/>
  </r>
  <r>
    <x v="61"/>
    <x v="1"/>
    <x v="1"/>
    <x v="13"/>
    <x v="0"/>
    <n v="143"/>
  </r>
  <r>
    <x v="62"/>
    <x v="1"/>
    <x v="1"/>
    <x v="13"/>
    <x v="0"/>
    <n v="209"/>
  </r>
  <r>
    <x v="63"/>
    <x v="1"/>
    <x v="1"/>
    <x v="13"/>
    <x v="0"/>
    <n v="186"/>
  </r>
  <r>
    <x v="64"/>
    <x v="1"/>
    <x v="1"/>
    <x v="13"/>
    <x v="0"/>
    <n v="202"/>
  </r>
  <r>
    <x v="65"/>
    <x v="1"/>
    <x v="1"/>
    <x v="13"/>
    <x v="0"/>
    <n v="124"/>
  </r>
  <r>
    <x v="66"/>
    <x v="1"/>
    <x v="1"/>
    <x v="13"/>
    <x v="0"/>
    <n v="71"/>
  </r>
  <r>
    <x v="67"/>
    <x v="1"/>
    <x v="1"/>
    <x v="13"/>
    <x v="0"/>
    <n v="42"/>
  </r>
  <r>
    <x v="68"/>
    <x v="1"/>
    <x v="1"/>
    <x v="13"/>
    <x v="0"/>
    <n v="69"/>
  </r>
  <r>
    <x v="69"/>
    <x v="1"/>
    <x v="1"/>
    <x v="13"/>
    <x v="0"/>
    <n v="92"/>
  </r>
  <r>
    <x v="70"/>
    <x v="1"/>
    <x v="1"/>
    <x v="13"/>
    <x v="0"/>
    <n v="89"/>
  </r>
  <r>
    <x v="71"/>
    <x v="1"/>
    <x v="1"/>
    <x v="13"/>
    <x v="0"/>
    <n v="74"/>
  </r>
  <r>
    <x v="72"/>
    <x v="1"/>
    <x v="1"/>
    <x v="13"/>
    <x v="0"/>
    <n v="137"/>
  </r>
  <r>
    <x v="73"/>
    <x v="1"/>
    <x v="1"/>
    <x v="13"/>
    <x v="0"/>
    <n v="152"/>
  </r>
  <r>
    <x v="74"/>
    <x v="1"/>
    <x v="1"/>
    <x v="13"/>
    <x v="0"/>
    <n v="171"/>
  </r>
  <r>
    <x v="75"/>
    <x v="1"/>
    <x v="1"/>
    <x v="13"/>
    <x v="0"/>
    <n v="117"/>
  </r>
  <r>
    <x v="76"/>
    <x v="1"/>
    <x v="1"/>
    <x v="13"/>
    <x v="0"/>
    <n v="96"/>
  </r>
  <r>
    <x v="77"/>
    <x v="1"/>
    <x v="1"/>
    <x v="13"/>
    <x v="0"/>
    <n v="191"/>
  </r>
  <r>
    <x v="78"/>
    <x v="1"/>
    <x v="1"/>
    <x v="13"/>
    <x v="0"/>
    <n v="200"/>
  </r>
  <r>
    <x v="79"/>
    <x v="1"/>
    <x v="1"/>
    <x v="13"/>
    <x v="0"/>
    <n v="191"/>
  </r>
  <r>
    <x v="80"/>
    <x v="1"/>
    <x v="1"/>
    <x v="13"/>
    <x v="0"/>
    <n v="62"/>
  </r>
  <r>
    <x v="81"/>
    <x v="1"/>
    <x v="1"/>
    <x v="13"/>
    <x v="0"/>
    <n v="44"/>
  </r>
  <r>
    <x v="82"/>
    <x v="1"/>
    <x v="1"/>
    <x v="13"/>
    <x v="0"/>
    <n v="91"/>
  </r>
  <r>
    <x v="83"/>
    <x v="1"/>
    <x v="1"/>
    <x v="13"/>
    <x v="0"/>
    <n v="171"/>
  </r>
  <r>
    <x v="84"/>
    <x v="1"/>
    <x v="1"/>
    <x v="13"/>
    <x v="0"/>
    <n v="105"/>
  </r>
  <r>
    <x v="85"/>
    <x v="1"/>
    <x v="1"/>
    <x v="13"/>
    <x v="0"/>
    <n v="165"/>
  </r>
  <r>
    <x v="86"/>
    <x v="1"/>
    <x v="1"/>
    <x v="13"/>
    <x v="0"/>
    <n v="98"/>
  </r>
  <r>
    <x v="87"/>
    <x v="1"/>
    <x v="1"/>
    <x v="13"/>
    <x v="0"/>
    <n v="114"/>
  </r>
  <r>
    <x v="88"/>
    <x v="1"/>
    <x v="1"/>
    <x v="13"/>
    <x v="0"/>
    <n v="133"/>
  </r>
  <r>
    <x v="89"/>
    <x v="1"/>
    <x v="1"/>
    <x v="13"/>
    <x v="0"/>
    <n v="116"/>
  </r>
  <r>
    <x v="90"/>
    <x v="1"/>
    <x v="1"/>
    <x v="13"/>
    <x v="0"/>
    <n v="149"/>
  </r>
  <r>
    <x v="91"/>
    <x v="1"/>
    <x v="1"/>
    <x v="13"/>
    <x v="0"/>
    <n v="141"/>
  </r>
  <r>
    <x v="92"/>
    <x v="1"/>
    <x v="1"/>
    <x v="13"/>
    <x v="0"/>
    <n v="141"/>
  </r>
  <r>
    <x v="93"/>
    <x v="1"/>
    <x v="1"/>
    <x v="13"/>
    <x v="0"/>
    <n v="100"/>
  </r>
  <r>
    <x v="94"/>
    <x v="1"/>
    <x v="1"/>
    <x v="13"/>
    <x v="0"/>
    <n v="99"/>
  </r>
  <r>
    <x v="95"/>
    <x v="1"/>
    <x v="1"/>
    <x v="13"/>
    <x v="0"/>
    <n v="86"/>
  </r>
  <r>
    <x v="96"/>
    <x v="1"/>
    <x v="1"/>
    <x v="13"/>
    <x v="0"/>
    <n v="123"/>
  </r>
  <r>
    <x v="97"/>
    <x v="1"/>
    <x v="1"/>
    <x v="13"/>
    <x v="0"/>
    <n v="167"/>
  </r>
  <r>
    <x v="98"/>
    <x v="1"/>
    <x v="1"/>
    <x v="13"/>
    <x v="0"/>
    <n v="172"/>
  </r>
  <r>
    <x v="99"/>
    <x v="1"/>
    <x v="1"/>
    <x v="13"/>
    <x v="0"/>
    <n v="108"/>
  </r>
  <r>
    <x v="100"/>
    <x v="1"/>
    <x v="1"/>
    <x v="13"/>
    <x v="0"/>
    <n v="172"/>
  </r>
  <r>
    <x v="101"/>
    <x v="1"/>
    <x v="1"/>
    <x v="13"/>
    <x v="0"/>
    <n v="194"/>
  </r>
  <r>
    <x v="102"/>
    <x v="1"/>
    <x v="1"/>
    <x v="13"/>
    <x v="0"/>
    <n v="204"/>
  </r>
  <r>
    <x v="103"/>
    <x v="1"/>
    <x v="1"/>
    <x v="13"/>
    <x v="0"/>
    <n v="223"/>
  </r>
  <r>
    <x v="104"/>
    <x v="1"/>
    <x v="1"/>
    <x v="13"/>
    <x v="0"/>
    <n v="397"/>
  </r>
  <r>
    <x v="105"/>
    <x v="1"/>
    <x v="1"/>
    <x v="13"/>
    <x v="0"/>
    <n v="336"/>
  </r>
  <r>
    <x v="106"/>
    <x v="1"/>
    <x v="1"/>
    <x v="13"/>
    <x v="0"/>
    <n v="161"/>
  </r>
  <r>
    <x v="107"/>
    <x v="1"/>
    <x v="1"/>
    <x v="13"/>
    <x v="0"/>
    <n v="60"/>
  </r>
  <r>
    <x v="108"/>
    <x v="1"/>
    <x v="1"/>
    <x v="13"/>
    <x v="0"/>
    <n v="83"/>
  </r>
  <r>
    <x v="109"/>
    <x v="1"/>
    <x v="1"/>
    <x v="13"/>
    <x v="0"/>
    <n v="82"/>
  </r>
  <r>
    <x v="110"/>
    <x v="1"/>
    <x v="1"/>
    <x v="13"/>
    <x v="0"/>
    <n v="52"/>
  </r>
  <r>
    <x v="111"/>
    <x v="1"/>
    <x v="1"/>
    <x v="13"/>
    <x v="0"/>
    <n v="89"/>
  </r>
  <r>
    <x v="112"/>
    <x v="1"/>
    <x v="1"/>
    <x v="13"/>
    <x v="0"/>
    <n v="52"/>
  </r>
  <r>
    <x v="113"/>
    <x v="1"/>
    <x v="1"/>
    <x v="13"/>
    <x v="0"/>
    <n v="81"/>
  </r>
  <r>
    <x v="114"/>
    <x v="1"/>
    <x v="2"/>
    <x v="13"/>
    <x v="0"/>
    <n v="40"/>
  </r>
  <r>
    <x v="115"/>
    <x v="1"/>
    <x v="2"/>
    <x v="13"/>
    <x v="0"/>
    <n v="56"/>
  </r>
  <r>
    <x v="116"/>
    <x v="1"/>
    <x v="2"/>
    <x v="13"/>
    <x v="0"/>
    <n v="34"/>
  </r>
  <r>
    <x v="117"/>
    <x v="1"/>
    <x v="2"/>
    <x v="13"/>
    <x v="0"/>
    <n v="119"/>
  </r>
  <r>
    <x v="118"/>
    <x v="1"/>
    <x v="2"/>
    <x v="13"/>
    <x v="0"/>
    <n v="224"/>
  </r>
  <r>
    <x v="119"/>
    <x v="1"/>
    <x v="2"/>
    <x v="13"/>
    <x v="0"/>
    <n v="184"/>
  </r>
  <r>
    <x v="120"/>
    <x v="1"/>
    <x v="2"/>
    <x v="13"/>
    <x v="0"/>
    <n v="210"/>
  </r>
  <r>
    <x v="121"/>
    <x v="1"/>
    <x v="2"/>
    <x v="13"/>
    <x v="0"/>
    <n v="168"/>
  </r>
  <r>
    <x v="122"/>
    <x v="1"/>
    <x v="2"/>
    <x v="13"/>
    <x v="0"/>
    <n v="347"/>
  </r>
  <r>
    <x v="123"/>
    <x v="1"/>
    <x v="2"/>
    <x v="13"/>
    <x v="0"/>
    <n v="311"/>
  </r>
  <r>
    <x v="124"/>
    <x v="1"/>
    <x v="2"/>
    <x v="13"/>
    <x v="0"/>
    <n v="386"/>
  </r>
  <r>
    <x v="125"/>
    <x v="1"/>
    <x v="2"/>
    <x v="13"/>
    <x v="0"/>
    <n v="401"/>
  </r>
  <r>
    <x v="126"/>
    <x v="1"/>
    <x v="2"/>
    <x v="13"/>
    <x v="0"/>
    <n v="381"/>
  </r>
  <r>
    <x v="127"/>
    <x v="1"/>
    <x v="2"/>
    <x v="13"/>
    <x v="0"/>
    <n v="416"/>
  </r>
  <r>
    <x v="128"/>
    <x v="1"/>
    <x v="2"/>
    <x v="13"/>
    <x v="0"/>
    <n v="467"/>
  </r>
  <r>
    <x v="129"/>
    <x v="1"/>
    <x v="2"/>
    <x v="13"/>
    <x v="0"/>
    <n v="787"/>
  </r>
  <r>
    <x v="130"/>
    <x v="1"/>
    <x v="2"/>
    <x v="13"/>
    <x v="0"/>
    <n v="640"/>
  </r>
  <r>
    <x v="131"/>
    <x v="1"/>
    <x v="2"/>
    <x v="13"/>
    <x v="0"/>
    <n v="482"/>
  </r>
  <r>
    <x v="132"/>
    <x v="1"/>
    <x v="2"/>
    <x v="13"/>
    <x v="0"/>
    <n v="586"/>
  </r>
  <r>
    <x v="133"/>
    <x v="1"/>
    <x v="2"/>
    <x v="13"/>
    <x v="0"/>
    <n v="517"/>
  </r>
  <r>
    <x v="134"/>
    <x v="1"/>
    <x v="2"/>
    <x v="13"/>
    <x v="0"/>
    <n v="194"/>
  </r>
  <r>
    <x v="135"/>
    <x v="1"/>
    <x v="2"/>
    <x v="13"/>
    <x v="0"/>
    <n v="143"/>
  </r>
  <r>
    <x v="136"/>
    <x v="1"/>
    <x v="2"/>
    <x v="13"/>
    <x v="0"/>
    <n v="38"/>
  </r>
  <r>
    <x v="137"/>
    <x v="1"/>
    <x v="2"/>
    <x v="13"/>
    <x v="0"/>
    <n v="33"/>
  </r>
  <r>
    <x v="138"/>
    <x v="1"/>
    <x v="2"/>
    <x v="13"/>
    <x v="0"/>
    <n v="65"/>
  </r>
  <r>
    <x v="139"/>
    <x v="1"/>
    <x v="2"/>
    <x v="13"/>
    <x v="0"/>
    <n v="108"/>
  </r>
  <r>
    <x v="140"/>
    <x v="1"/>
    <x v="2"/>
    <x v="13"/>
    <x v="0"/>
    <n v="108"/>
  </r>
  <r>
    <x v="141"/>
    <x v="1"/>
    <x v="2"/>
    <x v="13"/>
    <x v="0"/>
    <n v="128"/>
  </r>
  <r>
    <x v="142"/>
    <x v="1"/>
    <x v="2"/>
    <x v="13"/>
    <x v="0"/>
    <n v="131"/>
  </r>
  <r>
    <x v="143"/>
    <x v="1"/>
    <x v="2"/>
    <x v="13"/>
    <x v="0"/>
    <n v="104"/>
  </r>
  <r>
    <x v="144"/>
    <x v="1"/>
    <x v="2"/>
    <x v="13"/>
    <x v="0"/>
    <n v="169"/>
  </r>
  <r>
    <x v="145"/>
    <x v="1"/>
    <x v="2"/>
    <x v="13"/>
    <x v="0"/>
    <n v="135"/>
  </r>
  <r>
    <x v="146"/>
    <x v="1"/>
    <x v="2"/>
    <x v="13"/>
    <x v="0"/>
    <n v="191"/>
  </r>
  <r>
    <x v="147"/>
    <x v="1"/>
    <x v="2"/>
    <x v="13"/>
    <x v="0"/>
    <n v="192"/>
  </r>
  <r>
    <x v="148"/>
    <x v="1"/>
    <x v="2"/>
    <x v="13"/>
    <x v="0"/>
    <n v="187"/>
  </r>
  <r>
    <x v="149"/>
    <x v="1"/>
    <x v="2"/>
    <x v="13"/>
    <x v="0"/>
    <n v="159"/>
  </r>
  <r>
    <x v="150"/>
    <x v="1"/>
    <x v="2"/>
    <x v="13"/>
    <x v="0"/>
    <n v="178"/>
  </r>
  <r>
    <x v="151"/>
    <x v="1"/>
    <x v="2"/>
    <x v="13"/>
    <x v="0"/>
    <n v="132"/>
  </r>
  <r>
    <x v="152"/>
    <x v="1"/>
    <x v="2"/>
    <x v="13"/>
    <x v="0"/>
    <n v="146"/>
  </r>
  <r>
    <x v="153"/>
    <x v="1"/>
    <x v="2"/>
    <x v="13"/>
    <x v="0"/>
    <n v="192"/>
  </r>
  <r>
    <x v="154"/>
    <x v="1"/>
    <x v="2"/>
    <x v="13"/>
    <x v="0"/>
    <n v="176"/>
  </r>
  <r>
    <x v="155"/>
    <x v="1"/>
    <x v="2"/>
    <x v="13"/>
    <x v="0"/>
    <n v="195"/>
  </r>
  <r>
    <x v="156"/>
    <x v="1"/>
    <x v="2"/>
    <x v="13"/>
    <x v="0"/>
    <n v="210"/>
  </r>
  <r>
    <x v="157"/>
    <x v="1"/>
    <x v="2"/>
    <x v="13"/>
    <x v="0"/>
    <n v="219"/>
  </r>
  <r>
    <x v="158"/>
    <x v="1"/>
    <x v="2"/>
    <x v="13"/>
    <x v="0"/>
    <n v="134"/>
  </r>
  <r>
    <x v="159"/>
    <x v="1"/>
    <x v="2"/>
    <x v="13"/>
    <x v="0"/>
    <n v="180"/>
  </r>
  <r>
    <x v="160"/>
    <x v="1"/>
    <x v="2"/>
    <x v="13"/>
    <x v="0"/>
    <n v="262"/>
  </r>
  <r>
    <x v="161"/>
    <x v="1"/>
    <x v="2"/>
    <x v="13"/>
    <x v="0"/>
    <n v="174"/>
  </r>
  <r>
    <x v="162"/>
    <x v="1"/>
    <x v="2"/>
    <x v="13"/>
    <x v="0"/>
    <n v="135"/>
  </r>
  <r>
    <x v="163"/>
    <x v="1"/>
    <x v="2"/>
    <x v="13"/>
    <x v="0"/>
    <n v="168"/>
  </r>
  <r>
    <x v="164"/>
    <x v="1"/>
    <x v="2"/>
    <x v="13"/>
    <x v="0"/>
    <n v="165"/>
  </r>
  <r>
    <x v="165"/>
    <x v="1"/>
    <x v="2"/>
    <x v="13"/>
    <x v="0"/>
    <n v="172"/>
  </r>
  <r>
    <x v="166"/>
    <x v="1"/>
    <x v="2"/>
    <x v="13"/>
    <x v="0"/>
    <n v="211"/>
  </r>
  <r>
    <x v="167"/>
    <x v="1"/>
    <x v="2"/>
    <x v="13"/>
    <x v="0"/>
    <n v="343"/>
  </r>
  <r>
    <x v="168"/>
    <x v="1"/>
    <x v="2"/>
    <x v="13"/>
    <x v="0"/>
    <n v="156"/>
  </r>
  <r>
    <x v="169"/>
    <x v="1"/>
    <x v="2"/>
    <x v="13"/>
    <x v="0"/>
    <n v="156"/>
  </r>
  <r>
    <x v="170"/>
    <x v="1"/>
    <x v="2"/>
    <x v="13"/>
    <x v="0"/>
    <n v="116"/>
  </r>
  <r>
    <x v="171"/>
    <x v="1"/>
    <x v="2"/>
    <x v="13"/>
    <x v="0"/>
    <n v="105"/>
  </r>
  <r>
    <x v="172"/>
    <x v="1"/>
    <x v="2"/>
    <x v="13"/>
    <x v="0"/>
    <n v="88"/>
  </r>
  <r>
    <x v="173"/>
    <x v="1"/>
    <x v="2"/>
    <x v="13"/>
    <x v="0"/>
    <n v="105"/>
  </r>
  <r>
    <x v="174"/>
    <x v="1"/>
    <x v="2"/>
    <x v="13"/>
    <x v="0"/>
    <n v="139"/>
  </r>
  <r>
    <x v="175"/>
    <x v="1"/>
    <x v="2"/>
    <x v="13"/>
    <x v="0"/>
    <n v="119"/>
  </r>
  <r>
    <x v="176"/>
    <x v="1"/>
    <x v="2"/>
    <x v="13"/>
    <x v="0"/>
    <n v="94"/>
  </r>
  <r>
    <x v="177"/>
    <x v="1"/>
    <x v="2"/>
    <x v="13"/>
    <x v="0"/>
    <n v="85"/>
  </r>
  <r>
    <x v="178"/>
    <x v="1"/>
    <x v="2"/>
    <x v="13"/>
    <x v="0"/>
    <n v="72"/>
  </r>
  <r>
    <x v="179"/>
    <x v="1"/>
    <x v="2"/>
    <x v="13"/>
    <x v="0"/>
    <n v="80"/>
  </r>
  <r>
    <x v="180"/>
    <x v="1"/>
    <x v="2"/>
    <x v="13"/>
    <x v="0"/>
    <n v="162"/>
  </r>
  <r>
    <x v="181"/>
    <x v="1"/>
    <x v="2"/>
    <x v="13"/>
    <x v="0"/>
    <n v="295"/>
  </r>
  <r>
    <x v="182"/>
    <x v="1"/>
    <x v="2"/>
    <x v="13"/>
    <x v="0"/>
    <n v="180"/>
  </r>
  <r>
    <x v="183"/>
    <x v="1"/>
    <x v="2"/>
    <x v="13"/>
    <x v="0"/>
    <n v="229"/>
  </r>
  <r>
    <x v="184"/>
    <x v="1"/>
    <x v="2"/>
    <x v="13"/>
    <x v="0"/>
    <n v="192"/>
  </r>
  <r>
    <x v="185"/>
    <x v="1"/>
    <x v="2"/>
    <x v="13"/>
    <x v="0"/>
    <n v="65"/>
  </r>
  <r>
    <x v="186"/>
    <x v="1"/>
    <x v="2"/>
    <x v="13"/>
    <x v="0"/>
    <n v="38"/>
  </r>
  <r>
    <x v="187"/>
    <x v="1"/>
    <x v="2"/>
    <x v="13"/>
    <x v="0"/>
    <n v="106"/>
  </r>
  <r>
    <x v="188"/>
    <x v="1"/>
    <x v="2"/>
    <x v="13"/>
    <x v="0"/>
    <n v="243"/>
  </r>
  <r>
    <x v="189"/>
    <x v="1"/>
    <x v="2"/>
    <x v="13"/>
    <x v="0"/>
    <n v="215"/>
  </r>
  <r>
    <x v="190"/>
    <x v="1"/>
    <x v="2"/>
    <x v="13"/>
    <x v="0"/>
    <n v="101"/>
  </r>
  <r>
    <x v="191"/>
    <x v="1"/>
    <x v="2"/>
    <x v="13"/>
    <x v="0"/>
    <n v="97"/>
  </r>
  <r>
    <x v="192"/>
    <x v="1"/>
    <x v="2"/>
    <x v="13"/>
    <x v="0"/>
    <n v="210"/>
  </r>
  <r>
    <x v="193"/>
    <x v="1"/>
    <x v="2"/>
    <x v="13"/>
    <x v="0"/>
    <n v="208"/>
  </r>
  <r>
    <x v="194"/>
    <x v="1"/>
    <x v="2"/>
    <x v="13"/>
    <x v="0"/>
    <n v="234"/>
  </r>
  <r>
    <x v="195"/>
    <x v="1"/>
    <x v="2"/>
    <x v="13"/>
    <x v="0"/>
    <n v="333"/>
  </r>
  <r>
    <x v="196"/>
    <x v="1"/>
    <x v="2"/>
    <x v="13"/>
    <x v="0"/>
    <n v="217"/>
  </r>
  <r>
    <x v="197"/>
    <x v="1"/>
    <x v="2"/>
    <x v="13"/>
    <x v="0"/>
    <n v="185"/>
  </r>
  <r>
    <x v="198"/>
    <x v="1"/>
    <x v="2"/>
    <x v="13"/>
    <x v="0"/>
    <n v="132"/>
  </r>
  <r>
    <x v="199"/>
    <x v="1"/>
    <x v="2"/>
    <x v="13"/>
    <x v="0"/>
    <n v="136"/>
  </r>
  <r>
    <x v="200"/>
    <x v="1"/>
    <x v="2"/>
    <x v="13"/>
    <x v="0"/>
    <n v="95"/>
  </r>
  <r>
    <x v="201"/>
    <x v="1"/>
    <x v="2"/>
    <x v="13"/>
    <x v="0"/>
    <n v="163"/>
  </r>
  <r>
    <x v="202"/>
    <x v="1"/>
    <x v="2"/>
    <x v="13"/>
    <x v="0"/>
    <n v="166"/>
  </r>
  <r>
    <x v="203"/>
    <x v="1"/>
    <x v="2"/>
    <x v="13"/>
    <x v="0"/>
    <n v="90"/>
  </r>
  <r>
    <x v="204"/>
    <x v="1"/>
    <x v="2"/>
    <x v="13"/>
    <x v="0"/>
    <n v="101"/>
  </r>
  <r>
    <x v="205"/>
    <x v="1"/>
    <x v="2"/>
    <x v="13"/>
    <x v="0"/>
    <n v="88"/>
  </r>
  <r>
    <x v="206"/>
    <x v="1"/>
    <x v="2"/>
    <x v="13"/>
    <x v="0"/>
    <n v="165"/>
  </r>
  <r>
    <x v="207"/>
    <x v="1"/>
    <x v="2"/>
    <x v="13"/>
    <x v="0"/>
    <n v="127"/>
  </r>
  <r>
    <x v="208"/>
    <x v="1"/>
    <x v="2"/>
    <x v="13"/>
    <x v="0"/>
    <n v="122"/>
  </r>
  <r>
    <x v="209"/>
    <x v="1"/>
    <x v="2"/>
    <x v="13"/>
    <x v="0"/>
    <n v="252"/>
  </r>
  <r>
    <x v="210"/>
    <x v="1"/>
    <x v="2"/>
    <x v="13"/>
    <x v="0"/>
    <n v="182"/>
  </r>
  <r>
    <x v="211"/>
    <x v="1"/>
    <x v="2"/>
    <x v="13"/>
    <x v="0"/>
    <n v="196"/>
  </r>
  <r>
    <x v="212"/>
    <x v="1"/>
    <x v="2"/>
    <x v="13"/>
    <x v="0"/>
    <n v="142"/>
  </r>
  <r>
    <x v="213"/>
    <x v="1"/>
    <x v="2"/>
    <x v="13"/>
    <x v="0"/>
    <n v="159"/>
  </r>
  <r>
    <x v="0"/>
    <x v="0"/>
    <x v="0"/>
    <x v="14"/>
    <x v="0"/>
    <n v="51300"/>
  </r>
  <r>
    <x v="1"/>
    <x v="0"/>
    <x v="0"/>
    <x v="14"/>
    <x v="0"/>
    <n v="24889"/>
  </r>
  <r>
    <x v="2"/>
    <x v="0"/>
    <x v="0"/>
    <x v="14"/>
    <x v="0"/>
    <n v="21115"/>
  </r>
  <r>
    <x v="3"/>
    <x v="0"/>
    <x v="0"/>
    <x v="14"/>
    <x v="0"/>
    <n v="16547"/>
  </r>
  <r>
    <x v="4"/>
    <x v="0"/>
    <x v="0"/>
    <x v="14"/>
    <x v="0"/>
    <n v="26038"/>
  </r>
  <r>
    <x v="5"/>
    <x v="0"/>
    <x v="0"/>
    <x v="14"/>
    <x v="0"/>
    <n v="24026"/>
  </r>
  <r>
    <x v="6"/>
    <x v="0"/>
    <x v="0"/>
    <x v="14"/>
    <x v="0"/>
    <n v="25848"/>
  </r>
  <r>
    <x v="7"/>
    <x v="0"/>
    <x v="0"/>
    <x v="14"/>
    <x v="0"/>
    <n v="168686"/>
  </r>
  <r>
    <x v="8"/>
    <x v="0"/>
    <x v="0"/>
    <x v="14"/>
    <x v="0"/>
    <n v="136166"/>
  </r>
  <r>
    <x v="9"/>
    <x v="0"/>
    <x v="0"/>
    <x v="14"/>
    <x v="0"/>
    <n v="141463"/>
  </r>
  <r>
    <x v="10"/>
    <x v="0"/>
    <x v="0"/>
    <x v="14"/>
    <x v="0"/>
    <n v="164224"/>
  </r>
  <r>
    <x v="11"/>
    <x v="0"/>
    <x v="0"/>
    <x v="14"/>
    <x v="0"/>
    <n v="134530"/>
  </r>
  <r>
    <x v="12"/>
    <x v="0"/>
    <x v="0"/>
    <x v="14"/>
    <x v="0"/>
    <n v="123542"/>
  </r>
  <r>
    <x v="13"/>
    <x v="0"/>
    <x v="0"/>
    <x v="14"/>
    <x v="0"/>
    <n v="140501"/>
  </r>
  <r>
    <x v="14"/>
    <x v="0"/>
    <x v="0"/>
    <x v="14"/>
    <x v="0"/>
    <n v="142444"/>
  </r>
  <r>
    <x v="15"/>
    <x v="0"/>
    <x v="0"/>
    <x v="14"/>
    <x v="0"/>
    <n v="143476"/>
  </r>
  <r>
    <x v="16"/>
    <x v="0"/>
    <x v="0"/>
    <x v="14"/>
    <x v="0"/>
    <n v="94539"/>
  </r>
  <r>
    <x v="17"/>
    <x v="0"/>
    <x v="0"/>
    <x v="14"/>
    <x v="0"/>
    <n v="90431"/>
  </r>
  <r>
    <x v="18"/>
    <x v="0"/>
    <x v="0"/>
    <x v="14"/>
    <x v="0"/>
    <n v="65238"/>
  </r>
  <r>
    <x v="19"/>
    <x v="0"/>
    <x v="0"/>
    <x v="14"/>
    <x v="0"/>
    <n v="53639"/>
  </r>
  <r>
    <x v="20"/>
    <x v="0"/>
    <x v="0"/>
    <x v="14"/>
    <x v="0"/>
    <n v="52790"/>
  </r>
  <r>
    <x v="21"/>
    <x v="0"/>
    <x v="0"/>
    <x v="14"/>
    <x v="0"/>
    <n v="58974"/>
  </r>
  <r>
    <x v="22"/>
    <x v="0"/>
    <x v="0"/>
    <x v="14"/>
    <x v="0"/>
    <n v="52921"/>
  </r>
  <r>
    <x v="23"/>
    <x v="0"/>
    <x v="0"/>
    <x v="14"/>
    <x v="0"/>
    <n v="41208"/>
  </r>
  <r>
    <x v="24"/>
    <x v="0"/>
    <x v="0"/>
    <x v="14"/>
    <x v="0"/>
    <n v="32531"/>
  </r>
  <r>
    <x v="25"/>
    <x v="0"/>
    <x v="0"/>
    <x v="14"/>
    <x v="0"/>
    <n v="35125"/>
  </r>
  <r>
    <x v="26"/>
    <x v="0"/>
    <x v="0"/>
    <x v="14"/>
    <x v="0"/>
    <n v="41825"/>
  </r>
  <r>
    <x v="27"/>
    <x v="0"/>
    <x v="0"/>
    <x v="14"/>
    <x v="0"/>
    <n v="54195"/>
  </r>
  <r>
    <x v="28"/>
    <x v="0"/>
    <x v="0"/>
    <x v="14"/>
    <x v="0"/>
    <n v="47505"/>
  </r>
  <r>
    <x v="29"/>
    <x v="0"/>
    <x v="0"/>
    <x v="14"/>
    <x v="0"/>
    <n v="47863"/>
  </r>
  <r>
    <x v="30"/>
    <x v="0"/>
    <x v="0"/>
    <x v="14"/>
    <x v="0"/>
    <n v="53363"/>
  </r>
  <r>
    <x v="31"/>
    <x v="0"/>
    <x v="0"/>
    <x v="14"/>
    <x v="0"/>
    <n v="61330"/>
  </r>
  <r>
    <x v="32"/>
    <x v="0"/>
    <x v="0"/>
    <x v="14"/>
    <x v="0"/>
    <n v="56265"/>
  </r>
  <r>
    <x v="33"/>
    <x v="0"/>
    <x v="0"/>
    <x v="14"/>
    <x v="0"/>
    <n v="55210"/>
  </r>
  <r>
    <x v="34"/>
    <x v="0"/>
    <x v="0"/>
    <x v="14"/>
    <x v="0"/>
    <n v="44369"/>
  </r>
  <r>
    <x v="35"/>
    <x v="0"/>
    <x v="0"/>
    <x v="14"/>
    <x v="0"/>
    <n v="38377"/>
  </r>
  <r>
    <x v="36"/>
    <x v="0"/>
    <x v="0"/>
    <x v="14"/>
    <x v="0"/>
    <n v="43365"/>
  </r>
  <r>
    <x v="37"/>
    <x v="0"/>
    <x v="0"/>
    <x v="14"/>
    <x v="0"/>
    <n v="48933"/>
  </r>
  <r>
    <x v="38"/>
    <x v="0"/>
    <x v="0"/>
    <x v="14"/>
    <x v="0"/>
    <n v="51823"/>
  </r>
  <r>
    <x v="39"/>
    <x v="0"/>
    <x v="0"/>
    <x v="14"/>
    <x v="0"/>
    <n v="31748"/>
  </r>
  <r>
    <x v="40"/>
    <x v="0"/>
    <x v="0"/>
    <x v="14"/>
    <x v="0"/>
    <n v="33697"/>
  </r>
  <r>
    <x v="41"/>
    <x v="0"/>
    <x v="0"/>
    <x v="14"/>
    <x v="0"/>
    <n v="52677"/>
  </r>
  <r>
    <x v="42"/>
    <x v="0"/>
    <x v="0"/>
    <x v="14"/>
    <x v="0"/>
    <n v="46593"/>
  </r>
  <r>
    <x v="43"/>
    <x v="0"/>
    <x v="0"/>
    <x v="14"/>
    <x v="0"/>
    <n v="42762"/>
  </r>
  <r>
    <x v="44"/>
    <x v="0"/>
    <x v="0"/>
    <x v="14"/>
    <x v="0"/>
    <n v="38262"/>
  </r>
  <r>
    <x v="45"/>
    <x v="0"/>
    <x v="0"/>
    <x v="14"/>
    <x v="0"/>
    <n v="35968"/>
  </r>
  <r>
    <x v="46"/>
    <x v="0"/>
    <x v="0"/>
    <x v="14"/>
    <x v="0"/>
    <n v="22990"/>
  </r>
  <r>
    <x v="47"/>
    <x v="0"/>
    <x v="0"/>
    <x v="14"/>
    <x v="0"/>
    <n v="29222"/>
  </r>
  <r>
    <x v="48"/>
    <x v="0"/>
    <x v="0"/>
    <x v="14"/>
    <x v="0"/>
    <n v="31237"/>
  </r>
  <r>
    <x v="49"/>
    <x v="0"/>
    <x v="0"/>
    <x v="14"/>
    <x v="0"/>
    <n v="27030"/>
  </r>
  <r>
    <x v="50"/>
    <x v="0"/>
    <x v="0"/>
    <x v="14"/>
    <x v="0"/>
    <n v="29440"/>
  </r>
  <r>
    <x v="51"/>
    <x v="0"/>
    <x v="0"/>
    <x v="14"/>
    <x v="0"/>
    <n v="30323"/>
  </r>
  <r>
    <x v="52"/>
    <x v="0"/>
    <x v="0"/>
    <x v="14"/>
    <x v="0"/>
    <n v="27093"/>
  </r>
  <r>
    <x v="53"/>
    <x v="0"/>
    <x v="0"/>
    <x v="14"/>
    <x v="0"/>
    <n v="23376"/>
  </r>
  <r>
    <x v="54"/>
    <x v="0"/>
    <x v="0"/>
    <x v="14"/>
    <x v="0"/>
    <n v="27603"/>
  </r>
  <r>
    <x v="55"/>
    <x v="0"/>
    <x v="0"/>
    <x v="14"/>
    <x v="0"/>
    <n v="30685"/>
  </r>
  <r>
    <x v="56"/>
    <x v="0"/>
    <x v="0"/>
    <x v="14"/>
    <x v="0"/>
    <n v="28387"/>
  </r>
  <r>
    <x v="57"/>
    <x v="1"/>
    <x v="1"/>
    <x v="14"/>
    <x v="0"/>
    <n v="26656"/>
  </r>
  <r>
    <x v="58"/>
    <x v="1"/>
    <x v="1"/>
    <x v="14"/>
    <x v="0"/>
    <n v="30693"/>
  </r>
  <r>
    <x v="59"/>
    <x v="1"/>
    <x v="1"/>
    <x v="14"/>
    <x v="0"/>
    <n v="31457"/>
  </r>
  <r>
    <x v="60"/>
    <x v="1"/>
    <x v="1"/>
    <x v="14"/>
    <x v="0"/>
    <n v="35974"/>
  </r>
  <r>
    <x v="61"/>
    <x v="1"/>
    <x v="1"/>
    <x v="14"/>
    <x v="0"/>
    <n v="72891"/>
  </r>
  <r>
    <x v="62"/>
    <x v="1"/>
    <x v="1"/>
    <x v="14"/>
    <x v="0"/>
    <n v="97536"/>
  </r>
  <r>
    <x v="63"/>
    <x v="1"/>
    <x v="1"/>
    <x v="14"/>
    <x v="0"/>
    <n v="101883"/>
  </r>
  <r>
    <x v="64"/>
    <x v="1"/>
    <x v="1"/>
    <x v="14"/>
    <x v="0"/>
    <n v="97469"/>
  </r>
  <r>
    <x v="65"/>
    <x v="1"/>
    <x v="1"/>
    <x v="14"/>
    <x v="0"/>
    <n v="67810"/>
  </r>
  <r>
    <x v="66"/>
    <x v="1"/>
    <x v="1"/>
    <x v="14"/>
    <x v="0"/>
    <n v="46742"/>
  </r>
  <r>
    <x v="67"/>
    <x v="1"/>
    <x v="1"/>
    <x v="14"/>
    <x v="0"/>
    <n v="40464"/>
  </r>
  <r>
    <x v="68"/>
    <x v="1"/>
    <x v="1"/>
    <x v="14"/>
    <x v="0"/>
    <n v="49721"/>
  </r>
  <r>
    <x v="69"/>
    <x v="1"/>
    <x v="1"/>
    <x v="14"/>
    <x v="0"/>
    <n v="56351"/>
  </r>
  <r>
    <x v="70"/>
    <x v="1"/>
    <x v="1"/>
    <x v="14"/>
    <x v="0"/>
    <n v="36788"/>
  </r>
  <r>
    <x v="71"/>
    <x v="1"/>
    <x v="1"/>
    <x v="14"/>
    <x v="0"/>
    <n v="38490"/>
  </r>
  <r>
    <x v="72"/>
    <x v="1"/>
    <x v="1"/>
    <x v="14"/>
    <x v="0"/>
    <n v="45373"/>
  </r>
  <r>
    <x v="73"/>
    <x v="1"/>
    <x v="1"/>
    <x v="14"/>
    <x v="0"/>
    <n v="33561"/>
  </r>
  <r>
    <x v="74"/>
    <x v="1"/>
    <x v="1"/>
    <x v="14"/>
    <x v="0"/>
    <n v="44407"/>
  </r>
  <r>
    <x v="75"/>
    <x v="1"/>
    <x v="1"/>
    <x v="14"/>
    <x v="0"/>
    <n v="36672"/>
  </r>
  <r>
    <x v="76"/>
    <x v="1"/>
    <x v="1"/>
    <x v="14"/>
    <x v="0"/>
    <n v="40100"/>
  </r>
  <r>
    <x v="77"/>
    <x v="1"/>
    <x v="1"/>
    <x v="14"/>
    <x v="0"/>
    <n v="41339"/>
  </r>
  <r>
    <x v="78"/>
    <x v="1"/>
    <x v="1"/>
    <x v="14"/>
    <x v="0"/>
    <n v="41352"/>
  </r>
  <r>
    <x v="79"/>
    <x v="1"/>
    <x v="1"/>
    <x v="14"/>
    <x v="0"/>
    <n v="42614"/>
  </r>
  <r>
    <x v="80"/>
    <x v="1"/>
    <x v="1"/>
    <x v="14"/>
    <x v="0"/>
    <n v="40869"/>
  </r>
  <r>
    <x v="81"/>
    <x v="1"/>
    <x v="1"/>
    <x v="14"/>
    <x v="0"/>
    <n v="28387"/>
  </r>
  <r>
    <x v="82"/>
    <x v="1"/>
    <x v="1"/>
    <x v="14"/>
    <x v="0"/>
    <n v="27987"/>
  </r>
  <r>
    <x v="83"/>
    <x v="1"/>
    <x v="1"/>
    <x v="14"/>
    <x v="0"/>
    <n v="42269"/>
  </r>
  <r>
    <x v="84"/>
    <x v="1"/>
    <x v="1"/>
    <x v="14"/>
    <x v="0"/>
    <n v="48121"/>
  </r>
  <r>
    <x v="85"/>
    <x v="1"/>
    <x v="1"/>
    <x v="14"/>
    <x v="0"/>
    <n v="46636"/>
  </r>
  <r>
    <x v="86"/>
    <x v="1"/>
    <x v="1"/>
    <x v="14"/>
    <x v="0"/>
    <n v="39414"/>
  </r>
  <r>
    <x v="87"/>
    <x v="1"/>
    <x v="1"/>
    <x v="14"/>
    <x v="0"/>
    <n v="32939"/>
  </r>
  <r>
    <x v="88"/>
    <x v="1"/>
    <x v="1"/>
    <x v="14"/>
    <x v="0"/>
    <n v="35026"/>
  </r>
  <r>
    <x v="89"/>
    <x v="1"/>
    <x v="1"/>
    <x v="14"/>
    <x v="0"/>
    <n v="37864"/>
  </r>
  <r>
    <x v="90"/>
    <x v="1"/>
    <x v="1"/>
    <x v="14"/>
    <x v="0"/>
    <n v="38828"/>
  </r>
  <r>
    <x v="91"/>
    <x v="1"/>
    <x v="1"/>
    <x v="14"/>
    <x v="0"/>
    <n v="46226"/>
  </r>
  <r>
    <x v="92"/>
    <x v="1"/>
    <x v="1"/>
    <x v="14"/>
    <x v="0"/>
    <n v="41864"/>
  </r>
  <r>
    <x v="93"/>
    <x v="1"/>
    <x v="1"/>
    <x v="14"/>
    <x v="0"/>
    <n v="37572"/>
  </r>
  <r>
    <x v="94"/>
    <x v="1"/>
    <x v="1"/>
    <x v="14"/>
    <x v="0"/>
    <n v="40777"/>
  </r>
  <r>
    <x v="95"/>
    <x v="1"/>
    <x v="1"/>
    <x v="14"/>
    <x v="0"/>
    <n v="47949"/>
  </r>
  <r>
    <x v="96"/>
    <x v="1"/>
    <x v="1"/>
    <x v="14"/>
    <x v="0"/>
    <n v="43955"/>
  </r>
  <r>
    <x v="97"/>
    <x v="1"/>
    <x v="1"/>
    <x v="14"/>
    <x v="0"/>
    <n v="55879"/>
  </r>
  <r>
    <x v="98"/>
    <x v="1"/>
    <x v="1"/>
    <x v="14"/>
    <x v="0"/>
    <n v="56762"/>
  </r>
  <r>
    <x v="99"/>
    <x v="1"/>
    <x v="1"/>
    <x v="14"/>
    <x v="0"/>
    <n v="50270"/>
  </r>
  <r>
    <x v="100"/>
    <x v="1"/>
    <x v="1"/>
    <x v="14"/>
    <x v="0"/>
    <n v="46782"/>
  </r>
  <r>
    <x v="101"/>
    <x v="1"/>
    <x v="1"/>
    <x v="14"/>
    <x v="0"/>
    <n v="57336"/>
  </r>
  <r>
    <x v="102"/>
    <x v="1"/>
    <x v="1"/>
    <x v="14"/>
    <x v="0"/>
    <n v="69712"/>
  </r>
  <r>
    <x v="103"/>
    <x v="1"/>
    <x v="1"/>
    <x v="14"/>
    <x v="0"/>
    <n v="106981"/>
  </r>
  <r>
    <x v="104"/>
    <x v="1"/>
    <x v="1"/>
    <x v="14"/>
    <x v="0"/>
    <n v="137207"/>
  </r>
  <r>
    <x v="105"/>
    <x v="1"/>
    <x v="1"/>
    <x v="14"/>
    <x v="0"/>
    <n v="87126"/>
  </r>
  <r>
    <x v="106"/>
    <x v="1"/>
    <x v="1"/>
    <x v="14"/>
    <x v="0"/>
    <n v="82948"/>
  </r>
  <r>
    <x v="107"/>
    <x v="1"/>
    <x v="1"/>
    <x v="14"/>
    <x v="0"/>
    <n v="51444"/>
  </r>
  <r>
    <x v="108"/>
    <x v="1"/>
    <x v="1"/>
    <x v="14"/>
    <x v="0"/>
    <n v="40376"/>
  </r>
  <r>
    <x v="109"/>
    <x v="1"/>
    <x v="1"/>
    <x v="14"/>
    <x v="0"/>
    <n v="34111"/>
  </r>
  <r>
    <x v="110"/>
    <x v="1"/>
    <x v="1"/>
    <x v="14"/>
    <x v="0"/>
    <n v="39861"/>
  </r>
  <r>
    <x v="111"/>
    <x v="1"/>
    <x v="1"/>
    <x v="14"/>
    <x v="0"/>
    <n v="49141"/>
  </r>
  <r>
    <x v="112"/>
    <x v="1"/>
    <x v="1"/>
    <x v="14"/>
    <x v="0"/>
    <n v="41018"/>
  </r>
  <r>
    <x v="113"/>
    <x v="1"/>
    <x v="1"/>
    <x v="14"/>
    <x v="0"/>
    <n v="39818"/>
  </r>
  <r>
    <x v="114"/>
    <x v="1"/>
    <x v="2"/>
    <x v="14"/>
    <x v="0"/>
    <n v="32242"/>
  </r>
  <r>
    <x v="115"/>
    <x v="1"/>
    <x v="2"/>
    <x v="14"/>
    <x v="0"/>
    <n v="32248"/>
  </r>
  <r>
    <x v="116"/>
    <x v="1"/>
    <x v="2"/>
    <x v="14"/>
    <x v="0"/>
    <n v="29178"/>
  </r>
  <r>
    <x v="117"/>
    <x v="1"/>
    <x v="2"/>
    <x v="14"/>
    <x v="0"/>
    <n v="33040"/>
  </r>
  <r>
    <x v="118"/>
    <x v="1"/>
    <x v="2"/>
    <x v="14"/>
    <x v="0"/>
    <n v="50885"/>
  </r>
  <r>
    <x v="119"/>
    <x v="1"/>
    <x v="2"/>
    <x v="14"/>
    <x v="0"/>
    <n v="39485"/>
  </r>
  <r>
    <x v="120"/>
    <x v="1"/>
    <x v="2"/>
    <x v="14"/>
    <x v="0"/>
    <n v="38338"/>
  </r>
  <r>
    <x v="121"/>
    <x v="1"/>
    <x v="2"/>
    <x v="14"/>
    <x v="0"/>
    <n v="31719"/>
  </r>
  <r>
    <x v="122"/>
    <x v="1"/>
    <x v="2"/>
    <x v="14"/>
    <x v="0"/>
    <n v="34220"/>
  </r>
  <r>
    <x v="123"/>
    <x v="1"/>
    <x v="2"/>
    <x v="14"/>
    <x v="0"/>
    <n v="32466"/>
  </r>
  <r>
    <x v="124"/>
    <x v="1"/>
    <x v="2"/>
    <x v="14"/>
    <x v="0"/>
    <n v="33290"/>
  </r>
  <r>
    <x v="125"/>
    <x v="1"/>
    <x v="2"/>
    <x v="14"/>
    <x v="0"/>
    <n v="46255"/>
  </r>
  <r>
    <x v="126"/>
    <x v="1"/>
    <x v="2"/>
    <x v="14"/>
    <x v="0"/>
    <n v="54298"/>
  </r>
  <r>
    <x v="127"/>
    <x v="1"/>
    <x v="2"/>
    <x v="14"/>
    <x v="0"/>
    <n v="61958"/>
  </r>
  <r>
    <x v="128"/>
    <x v="1"/>
    <x v="2"/>
    <x v="14"/>
    <x v="0"/>
    <n v="60340"/>
  </r>
  <r>
    <x v="129"/>
    <x v="1"/>
    <x v="2"/>
    <x v="14"/>
    <x v="0"/>
    <n v="54280"/>
  </r>
  <r>
    <x v="130"/>
    <x v="1"/>
    <x v="2"/>
    <x v="14"/>
    <x v="0"/>
    <n v="53210"/>
  </r>
  <r>
    <x v="131"/>
    <x v="1"/>
    <x v="2"/>
    <x v="14"/>
    <x v="0"/>
    <n v="51640"/>
  </r>
  <r>
    <x v="132"/>
    <x v="1"/>
    <x v="2"/>
    <x v="14"/>
    <x v="0"/>
    <n v="60322"/>
  </r>
  <r>
    <x v="133"/>
    <x v="1"/>
    <x v="2"/>
    <x v="14"/>
    <x v="0"/>
    <n v="82902"/>
  </r>
  <r>
    <x v="134"/>
    <x v="1"/>
    <x v="2"/>
    <x v="14"/>
    <x v="0"/>
    <n v="91985"/>
  </r>
  <r>
    <x v="135"/>
    <x v="1"/>
    <x v="2"/>
    <x v="14"/>
    <x v="0"/>
    <n v="90596"/>
  </r>
  <r>
    <x v="136"/>
    <x v="1"/>
    <x v="2"/>
    <x v="14"/>
    <x v="0"/>
    <n v="72155"/>
  </r>
  <r>
    <x v="137"/>
    <x v="1"/>
    <x v="2"/>
    <x v="14"/>
    <x v="0"/>
    <n v="58595"/>
  </r>
  <r>
    <x v="138"/>
    <x v="1"/>
    <x v="2"/>
    <x v="14"/>
    <x v="0"/>
    <n v="66636"/>
  </r>
  <r>
    <x v="139"/>
    <x v="1"/>
    <x v="2"/>
    <x v="14"/>
    <x v="0"/>
    <n v="68983"/>
  </r>
  <r>
    <x v="140"/>
    <x v="1"/>
    <x v="2"/>
    <x v="14"/>
    <x v="0"/>
    <n v="50261"/>
  </r>
  <r>
    <x v="141"/>
    <x v="1"/>
    <x v="2"/>
    <x v="14"/>
    <x v="0"/>
    <n v="43374"/>
  </r>
  <r>
    <x v="142"/>
    <x v="1"/>
    <x v="2"/>
    <x v="14"/>
    <x v="0"/>
    <n v="47371"/>
  </r>
  <r>
    <x v="143"/>
    <x v="1"/>
    <x v="2"/>
    <x v="14"/>
    <x v="0"/>
    <n v="40575"/>
  </r>
  <r>
    <x v="144"/>
    <x v="1"/>
    <x v="2"/>
    <x v="14"/>
    <x v="0"/>
    <n v="46169"/>
  </r>
  <r>
    <x v="145"/>
    <x v="1"/>
    <x v="2"/>
    <x v="14"/>
    <x v="0"/>
    <n v="54845"/>
  </r>
  <r>
    <x v="146"/>
    <x v="1"/>
    <x v="2"/>
    <x v="14"/>
    <x v="0"/>
    <n v="69419"/>
  </r>
  <r>
    <x v="147"/>
    <x v="1"/>
    <x v="2"/>
    <x v="14"/>
    <x v="0"/>
    <n v="110225"/>
  </r>
  <r>
    <x v="148"/>
    <x v="1"/>
    <x v="2"/>
    <x v="14"/>
    <x v="0"/>
    <n v="177176"/>
  </r>
  <r>
    <x v="149"/>
    <x v="1"/>
    <x v="2"/>
    <x v="14"/>
    <x v="0"/>
    <n v="234662"/>
  </r>
  <r>
    <x v="150"/>
    <x v="1"/>
    <x v="2"/>
    <x v="14"/>
    <x v="0"/>
    <n v="261997"/>
  </r>
  <r>
    <x v="151"/>
    <x v="1"/>
    <x v="2"/>
    <x v="14"/>
    <x v="0"/>
    <n v="232098"/>
  </r>
  <r>
    <x v="152"/>
    <x v="1"/>
    <x v="2"/>
    <x v="14"/>
    <x v="0"/>
    <n v="194958"/>
  </r>
  <r>
    <x v="153"/>
    <x v="1"/>
    <x v="2"/>
    <x v="14"/>
    <x v="0"/>
    <n v="212307"/>
  </r>
  <r>
    <x v="154"/>
    <x v="1"/>
    <x v="2"/>
    <x v="14"/>
    <x v="0"/>
    <n v="178542"/>
  </r>
  <r>
    <x v="155"/>
    <x v="1"/>
    <x v="2"/>
    <x v="14"/>
    <x v="0"/>
    <n v="153725"/>
  </r>
  <r>
    <x v="156"/>
    <x v="1"/>
    <x v="2"/>
    <x v="14"/>
    <x v="0"/>
    <n v="180294"/>
  </r>
  <r>
    <x v="157"/>
    <x v="1"/>
    <x v="2"/>
    <x v="14"/>
    <x v="0"/>
    <n v="152126"/>
  </r>
  <r>
    <x v="158"/>
    <x v="1"/>
    <x v="2"/>
    <x v="14"/>
    <x v="0"/>
    <n v="120717"/>
  </r>
  <r>
    <x v="159"/>
    <x v="1"/>
    <x v="2"/>
    <x v="14"/>
    <x v="0"/>
    <n v="120751"/>
  </r>
  <r>
    <x v="160"/>
    <x v="1"/>
    <x v="2"/>
    <x v="14"/>
    <x v="0"/>
    <n v="172299"/>
  </r>
  <r>
    <x v="161"/>
    <x v="1"/>
    <x v="2"/>
    <x v="14"/>
    <x v="0"/>
    <n v="120769"/>
  </r>
  <r>
    <x v="162"/>
    <x v="1"/>
    <x v="2"/>
    <x v="14"/>
    <x v="0"/>
    <n v="97121"/>
  </r>
  <r>
    <x v="163"/>
    <x v="1"/>
    <x v="2"/>
    <x v="14"/>
    <x v="0"/>
    <n v="80984"/>
  </r>
  <r>
    <x v="164"/>
    <x v="1"/>
    <x v="2"/>
    <x v="14"/>
    <x v="0"/>
    <n v="96452"/>
  </r>
  <r>
    <x v="165"/>
    <x v="1"/>
    <x v="2"/>
    <x v="14"/>
    <x v="0"/>
    <n v="94566"/>
  </r>
  <r>
    <x v="166"/>
    <x v="1"/>
    <x v="2"/>
    <x v="14"/>
    <x v="0"/>
    <n v="84043"/>
  </r>
  <r>
    <x v="167"/>
    <x v="1"/>
    <x v="2"/>
    <x v="14"/>
    <x v="0"/>
    <n v="80853"/>
  </r>
  <r>
    <x v="168"/>
    <x v="1"/>
    <x v="2"/>
    <x v="14"/>
    <x v="0"/>
    <n v="64839"/>
  </r>
  <r>
    <x v="169"/>
    <x v="1"/>
    <x v="2"/>
    <x v="14"/>
    <x v="0"/>
    <n v="51707"/>
  </r>
  <r>
    <x v="170"/>
    <x v="1"/>
    <x v="2"/>
    <x v="14"/>
    <x v="0"/>
    <n v="38026"/>
  </r>
  <r>
    <x v="171"/>
    <x v="1"/>
    <x v="2"/>
    <x v="14"/>
    <x v="0"/>
    <n v="33114"/>
  </r>
  <r>
    <x v="172"/>
    <x v="1"/>
    <x v="2"/>
    <x v="14"/>
    <x v="0"/>
    <n v="35637"/>
  </r>
  <r>
    <x v="173"/>
    <x v="1"/>
    <x v="2"/>
    <x v="14"/>
    <x v="0"/>
    <n v="36301"/>
  </r>
  <r>
    <x v="174"/>
    <x v="1"/>
    <x v="2"/>
    <x v="14"/>
    <x v="0"/>
    <n v="47127"/>
  </r>
  <r>
    <x v="175"/>
    <x v="1"/>
    <x v="2"/>
    <x v="14"/>
    <x v="0"/>
    <n v="40236"/>
  </r>
  <r>
    <x v="176"/>
    <x v="1"/>
    <x v="2"/>
    <x v="14"/>
    <x v="0"/>
    <n v="41917"/>
  </r>
  <r>
    <x v="177"/>
    <x v="1"/>
    <x v="2"/>
    <x v="14"/>
    <x v="0"/>
    <n v="27732"/>
  </r>
  <r>
    <x v="178"/>
    <x v="1"/>
    <x v="2"/>
    <x v="14"/>
    <x v="0"/>
    <n v="19298"/>
  </r>
  <r>
    <x v="179"/>
    <x v="1"/>
    <x v="2"/>
    <x v="14"/>
    <x v="0"/>
    <n v="18259"/>
  </r>
  <r>
    <x v="180"/>
    <x v="1"/>
    <x v="2"/>
    <x v="14"/>
    <x v="0"/>
    <n v="20971"/>
  </r>
  <r>
    <x v="181"/>
    <x v="1"/>
    <x v="2"/>
    <x v="14"/>
    <x v="0"/>
    <n v="28458"/>
  </r>
  <r>
    <x v="182"/>
    <x v="1"/>
    <x v="2"/>
    <x v="14"/>
    <x v="0"/>
    <n v="26249"/>
  </r>
  <r>
    <x v="183"/>
    <x v="1"/>
    <x v="2"/>
    <x v="14"/>
    <x v="0"/>
    <n v="22371"/>
  </r>
  <r>
    <x v="184"/>
    <x v="1"/>
    <x v="2"/>
    <x v="14"/>
    <x v="0"/>
    <n v="18786"/>
  </r>
  <r>
    <x v="185"/>
    <x v="1"/>
    <x v="2"/>
    <x v="14"/>
    <x v="0"/>
    <n v="15008"/>
  </r>
  <r>
    <x v="186"/>
    <x v="1"/>
    <x v="2"/>
    <x v="14"/>
    <x v="0"/>
    <n v="12577"/>
  </r>
  <r>
    <x v="187"/>
    <x v="1"/>
    <x v="2"/>
    <x v="14"/>
    <x v="0"/>
    <n v="13602"/>
  </r>
  <r>
    <x v="188"/>
    <x v="1"/>
    <x v="2"/>
    <x v="14"/>
    <x v="0"/>
    <n v="16805"/>
  </r>
  <r>
    <x v="189"/>
    <x v="1"/>
    <x v="2"/>
    <x v="14"/>
    <x v="0"/>
    <n v="25306"/>
  </r>
  <r>
    <x v="190"/>
    <x v="1"/>
    <x v="2"/>
    <x v="14"/>
    <x v="0"/>
    <n v="21297"/>
  </r>
  <r>
    <x v="191"/>
    <x v="1"/>
    <x v="2"/>
    <x v="14"/>
    <x v="0"/>
    <n v="21879"/>
  </r>
  <r>
    <x v="192"/>
    <x v="1"/>
    <x v="2"/>
    <x v="14"/>
    <x v="0"/>
    <n v="23378"/>
  </r>
  <r>
    <x v="193"/>
    <x v="1"/>
    <x v="2"/>
    <x v="14"/>
    <x v="0"/>
    <n v="26207"/>
  </r>
  <r>
    <x v="194"/>
    <x v="1"/>
    <x v="2"/>
    <x v="14"/>
    <x v="0"/>
    <n v="35130"/>
  </r>
  <r>
    <x v="195"/>
    <x v="1"/>
    <x v="2"/>
    <x v="14"/>
    <x v="0"/>
    <n v="63253"/>
  </r>
  <r>
    <x v="196"/>
    <x v="1"/>
    <x v="2"/>
    <x v="14"/>
    <x v="0"/>
    <n v="40581"/>
  </r>
  <r>
    <x v="197"/>
    <x v="1"/>
    <x v="2"/>
    <x v="14"/>
    <x v="0"/>
    <n v="32177"/>
  </r>
  <r>
    <x v="198"/>
    <x v="1"/>
    <x v="2"/>
    <x v="14"/>
    <x v="0"/>
    <n v="24152"/>
  </r>
  <r>
    <x v="199"/>
    <x v="1"/>
    <x v="2"/>
    <x v="14"/>
    <x v="0"/>
    <n v="22298"/>
  </r>
  <r>
    <x v="200"/>
    <x v="1"/>
    <x v="2"/>
    <x v="14"/>
    <x v="0"/>
    <n v="21327"/>
  </r>
  <r>
    <x v="201"/>
    <x v="1"/>
    <x v="2"/>
    <x v="14"/>
    <x v="0"/>
    <n v="22462"/>
  </r>
  <r>
    <x v="202"/>
    <x v="1"/>
    <x v="2"/>
    <x v="14"/>
    <x v="0"/>
    <n v="25768"/>
  </r>
  <r>
    <x v="203"/>
    <x v="1"/>
    <x v="2"/>
    <x v="14"/>
    <x v="0"/>
    <n v="20163"/>
  </r>
  <r>
    <x v="204"/>
    <x v="1"/>
    <x v="2"/>
    <x v="14"/>
    <x v="0"/>
    <n v="20197"/>
  </r>
  <r>
    <x v="205"/>
    <x v="1"/>
    <x v="2"/>
    <x v="14"/>
    <x v="0"/>
    <n v="18777"/>
  </r>
  <r>
    <x v="206"/>
    <x v="1"/>
    <x v="2"/>
    <x v="14"/>
    <x v="0"/>
    <n v="16959"/>
  </r>
  <r>
    <x v="207"/>
    <x v="1"/>
    <x v="2"/>
    <x v="14"/>
    <x v="0"/>
    <n v="17567"/>
  </r>
  <r>
    <x v="208"/>
    <x v="1"/>
    <x v="2"/>
    <x v="14"/>
    <x v="0"/>
    <n v="24113"/>
  </r>
  <r>
    <x v="209"/>
    <x v="1"/>
    <x v="2"/>
    <x v="14"/>
    <x v="0"/>
    <n v="26498"/>
  </r>
  <r>
    <x v="210"/>
    <x v="1"/>
    <x v="2"/>
    <x v="14"/>
    <x v="0"/>
    <n v="21024"/>
  </r>
  <r>
    <x v="211"/>
    <x v="1"/>
    <x v="2"/>
    <x v="14"/>
    <x v="0"/>
    <n v="20050"/>
  </r>
  <r>
    <x v="212"/>
    <x v="1"/>
    <x v="2"/>
    <x v="14"/>
    <x v="0"/>
    <n v="19736"/>
  </r>
  <r>
    <x v="213"/>
    <x v="1"/>
    <x v="2"/>
    <x v="14"/>
    <x v="0"/>
    <n v="23150"/>
  </r>
  <r>
    <x v="0"/>
    <x v="0"/>
    <x v="0"/>
    <x v="15"/>
    <x v="0"/>
    <n v="0"/>
  </r>
  <r>
    <x v="1"/>
    <x v="0"/>
    <x v="0"/>
    <x v="15"/>
    <x v="0"/>
    <n v="0"/>
  </r>
  <r>
    <x v="2"/>
    <x v="0"/>
    <x v="0"/>
    <x v="15"/>
    <x v="0"/>
    <n v="0"/>
  </r>
  <r>
    <x v="3"/>
    <x v="0"/>
    <x v="0"/>
    <x v="15"/>
    <x v="0"/>
    <n v="0"/>
  </r>
  <r>
    <x v="4"/>
    <x v="0"/>
    <x v="0"/>
    <x v="15"/>
    <x v="0"/>
    <n v="0"/>
  </r>
  <r>
    <x v="5"/>
    <x v="0"/>
    <x v="0"/>
    <x v="15"/>
    <x v="0"/>
    <n v="0"/>
  </r>
  <r>
    <x v="6"/>
    <x v="0"/>
    <x v="0"/>
    <x v="15"/>
    <x v="0"/>
    <n v="0"/>
  </r>
  <r>
    <x v="7"/>
    <x v="0"/>
    <x v="0"/>
    <x v="15"/>
    <x v="0"/>
    <n v="0"/>
  </r>
  <r>
    <x v="8"/>
    <x v="0"/>
    <x v="0"/>
    <x v="15"/>
    <x v="0"/>
    <n v="0"/>
  </r>
  <r>
    <x v="9"/>
    <x v="0"/>
    <x v="0"/>
    <x v="15"/>
    <x v="0"/>
    <n v="0"/>
  </r>
  <r>
    <x v="10"/>
    <x v="0"/>
    <x v="0"/>
    <x v="15"/>
    <x v="0"/>
    <n v="0"/>
  </r>
  <r>
    <x v="11"/>
    <x v="0"/>
    <x v="0"/>
    <x v="15"/>
    <x v="0"/>
    <n v="0"/>
  </r>
  <r>
    <x v="12"/>
    <x v="0"/>
    <x v="0"/>
    <x v="15"/>
    <x v="0"/>
    <n v="0"/>
  </r>
  <r>
    <x v="13"/>
    <x v="0"/>
    <x v="0"/>
    <x v="15"/>
    <x v="0"/>
    <n v="0"/>
  </r>
  <r>
    <x v="14"/>
    <x v="0"/>
    <x v="0"/>
    <x v="15"/>
    <x v="0"/>
    <n v="0"/>
  </r>
  <r>
    <x v="15"/>
    <x v="0"/>
    <x v="0"/>
    <x v="15"/>
    <x v="0"/>
    <n v="0"/>
  </r>
  <r>
    <x v="16"/>
    <x v="0"/>
    <x v="0"/>
    <x v="15"/>
    <x v="0"/>
    <n v="0"/>
  </r>
  <r>
    <x v="17"/>
    <x v="0"/>
    <x v="0"/>
    <x v="15"/>
    <x v="0"/>
    <n v="0"/>
  </r>
  <r>
    <x v="18"/>
    <x v="0"/>
    <x v="0"/>
    <x v="15"/>
    <x v="0"/>
    <n v="0"/>
  </r>
  <r>
    <x v="19"/>
    <x v="0"/>
    <x v="0"/>
    <x v="15"/>
    <x v="0"/>
    <n v="0"/>
  </r>
  <r>
    <x v="20"/>
    <x v="0"/>
    <x v="0"/>
    <x v="15"/>
    <x v="0"/>
    <n v="0"/>
  </r>
  <r>
    <x v="21"/>
    <x v="0"/>
    <x v="0"/>
    <x v="15"/>
    <x v="0"/>
    <n v="0"/>
  </r>
  <r>
    <x v="22"/>
    <x v="0"/>
    <x v="0"/>
    <x v="15"/>
    <x v="0"/>
    <n v="0"/>
  </r>
  <r>
    <x v="23"/>
    <x v="0"/>
    <x v="0"/>
    <x v="15"/>
    <x v="0"/>
    <n v="0"/>
  </r>
  <r>
    <x v="24"/>
    <x v="0"/>
    <x v="0"/>
    <x v="15"/>
    <x v="0"/>
    <n v="0"/>
  </r>
  <r>
    <x v="25"/>
    <x v="0"/>
    <x v="0"/>
    <x v="15"/>
    <x v="0"/>
    <n v="0"/>
  </r>
  <r>
    <x v="26"/>
    <x v="0"/>
    <x v="0"/>
    <x v="15"/>
    <x v="0"/>
    <n v="0"/>
  </r>
  <r>
    <x v="27"/>
    <x v="0"/>
    <x v="0"/>
    <x v="15"/>
    <x v="0"/>
    <n v="0"/>
  </r>
  <r>
    <x v="28"/>
    <x v="0"/>
    <x v="0"/>
    <x v="15"/>
    <x v="0"/>
    <n v="0"/>
  </r>
  <r>
    <x v="29"/>
    <x v="0"/>
    <x v="0"/>
    <x v="15"/>
    <x v="0"/>
    <n v="0"/>
  </r>
  <r>
    <x v="30"/>
    <x v="0"/>
    <x v="0"/>
    <x v="15"/>
    <x v="0"/>
    <n v="0"/>
  </r>
  <r>
    <x v="31"/>
    <x v="0"/>
    <x v="0"/>
    <x v="15"/>
    <x v="0"/>
    <n v="0"/>
  </r>
  <r>
    <x v="32"/>
    <x v="0"/>
    <x v="0"/>
    <x v="15"/>
    <x v="0"/>
    <n v="0"/>
  </r>
  <r>
    <x v="33"/>
    <x v="0"/>
    <x v="0"/>
    <x v="15"/>
    <x v="0"/>
    <n v="0"/>
  </r>
  <r>
    <x v="34"/>
    <x v="0"/>
    <x v="0"/>
    <x v="15"/>
    <x v="0"/>
    <n v="0"/>
  </r>
  <r>
    <x v="35"/>
    <x v="0"/>
    <x v="0"/>
    <x v="15"/>
    <x v="0"/>
    <n v="0"/>
  </r>
  <r>
    <x v="36"/>
    <x v="0"/>
    <x v="0"/>
    <x v="15"/>
    <x v="0"/>
    <n v="0"/>
  </r>
  <r>
    <x v="37"/>
    <x v="0"/>
    <x v="0"/>
    <x v="15"/>
    <x v="0"/>
    <n v="0"/>
  </r>
  <r>
    <x v="38"/>
    <x v="0"/>
    <x v="0"/>
    <x v="15"/>
    <x v="0"/>
    <n v="0"/>
  </r>
  <r>
    <x v="39"/>
    <x v="0"/>
    <x v="0"/>
    <x v="15"/>
    <x v="0"/>
    <n v="0"/>
  </r>
  <r>
    <x v="40"/>
    <x v="0"/>
    <x v="0"/>
    <x v="15"/>
    <x v="0"/>
    <n v="0"/>
  </r>
  <r>
    <x v="41"/>
    <x v="0"/>
    <x v="0"/>
    <x v="15"/>
    <x v="0"/>
    <n v="0"/>
  </r>
  <r>
    <x v="42"/>
    <x v="0"/>
    <x v="0"/>
    <x v="15"/>
    <x v="0"/>
    <n v="0"/>
  </r>
  <r>
    <x v="43"/>
    <x v="0"/>
    <x v="0"/>
    <x v="15"/>
    <x v="0"/>
    <n v="0"/>
  </r>
  <r>
    <x v="44"/>
    <x v="0"/>
    <x v="0"/>
    <x v="15"/>
    <x v="0"/>
    <n v="0"/>
  </r>
  <r>
    <x v="45"/>
    <x v="0"/>
    <x v="0"/>
    <x v="15"/>
    <x v="0"/>
    <n v="0"/>
  </r>
  <r>
    <x v="46"/>
    <x v="0"/>
    <x v="0"/>
    <x v="15"/>
    <x v="0"/>
    <n v="0"/>
  </r>
  <r>
    <x v="47"/>
    <x v="0"/>
    <x v="0"/>
    <x v="15"/>
    <x v="0"/>
    <n v="0"/>
  </r>
  <r>
    <x v="48"/>
    <x v="0"/>
    <x v="0"/>
    <x v="15"/>
    <x v="0"/>
    <n v="0"/>
  </r>
  <r>
    <x v="49"/>
    <x v="0"/>
    <x v="0"/>
    <x v="15"/>
    <x v="0"/>
    <n v="0"/>
  </r>
  <r>
    <x v="50"/>
    <x v="0"/>
    <x v="0"/>
    <x v="15"/>
    <x v="0"/>
    <n v="0"/>
  </r>
  <r>
    <x v="51"/>
    <x v="0"/>
    <x v="0"/>
    <x v="15"/>
    <x v="0"/>
    <n v="0"/>
  </r>
  <r>
    <x v="52"/>
    <x v="0"/>
    <x v="0"/>
    <x v="15"/>
    <x v="0"/>
    <n v="0"/>
  </r>
  <r>
    <x v="53"/>
    <x v="0"/>
    <x v="0"/>
    <x v="15"/>
    <x v="0"/>
    <n v="0"/>
  </r>
  <r>
    <x v="54"/>
    <x v="0"/>
    <x v="0"/>
    <x v="15"/>
    <x v="0"/>
    <n v="0"/>
  </r>
  <r>
    <x v="55"/>
    <x v="0"/>
    <x v="0"/>
    <x v="15"/>
    <x v="0"/>
    <n v="0"/>
  </r>
  <r>
    <x v="56"/>
    <x v="0"/>
    <x v="0"/>
    <x v="15"/>
    <x v="0"/>
    <n v="0"/>
  </r>
  <r>
    <x v="57"/>
    <x v="1"/>
    <x v="1"/>
    <x v="15"/>
    <x v="0"/>
    <n v="0"/>
  </r>
  <r>
    <x v="58"/>
    <x v="1"/>
    <x v="1"/>
    <x v="15"/>
    <x v="0"/>
    <n v="0"/>
  </r>
  <r>
    <x v="59"/>
    <x v="1"/>
    <x v="1"/>
    <x v="15"/>
    <x v="0"/>
    <n v="0"/>
  </r>
  <r>
    <x v="60"/>
    <x v="1"/>
    <x v="1"/>
    <x v="15"/>
    <x v="0"/>
    <n v="0"/>
  </r>
  <r>
    <x v="61"/>
    <x v="1"/>
    <x v="1"/>
    <x v="15"/>
    <x v="0"/>
    <n v="0"/>
  </r>
  <r>
    <x v="62"/>
    <x v="1"/>
    <x v="1"/>
    <x v="15"/>
    <x v="0"/>
    <n v="0"/>
  </r>
  <r>
    <x v="63"/>
    <x v="1"/>
    <x v="1"/>
    <x v="15"/>
    <x v="0"/>
    <n v="0"/>
  </r>
  <r>
    <x v="64"/>
    <x v="1"/>
    <x v="1"/>
    <x v="15"/>
    <x v="0"/>
    <n v="0"/>
  </r>
  <r>
    <x v="65"/>
    <x v="1"/>
    <x v="1"/>
    <x v="15"/>
    <x v="0"/>
    <n v="0"/>
  </r>
  <r>
    <x v="66"/>
    <x v="1"/>
    <x v="1"/>
    <x v="15"/>
    <x v="0"/>
    <n v="0"/>
  </r>
  <r>
    <x v="67"/>
    <x v="1"/>
    <x v="1"/>
    <x v="15"/>
    <x v="0"/>
    <n v="0"/>
  </r>
  <r>
    <x v="68"/>
    <x v="1"/>
    <x v="1"/>
    <x v="15"/>
    <x v="0"/>
    <n v="0"/>
  </r>
  <r>
    <x v="69"/>
    <x v="1"/>
    <x v="1"/>
    <x v="15"/>
    <x v="0"/>
    <n v="0"/>
  </r>
  <r>
    <x v="70"/>
    <x v="1"/>
    <x v="1"/>
    <x v="15"/>
    <x v="0"/>
    <n v="0"/>
  </r>
  <r>
    <x v="71"/>
    <x v="1"/>
    <x v="1"/>
    <x v="15"/>
    <x v="0"/>
    <n v="0"/>
  </r>
  <r>
    <x v="72"/>
    <x v="1"/>
    <x v="1"/>
    <x v="15"/>
    <x v="0"/>
    <n v="0"/>
  </r>
  <r>
    <x v="73"/>
    <x v="1"/>
    <x v="1"/>
    <x v="15"/>
    <x v="0"/>
    <n v="0"/>
  </r>
  <r>
    <x v="74"/>
    <x v="1"/>
    <x v="1"/>
    <x v="15"/>
    <x v="0"/>
    <n v="0"/>
  </r>
  <r>
    <x v="75"/>
    <x v="1"/>
    <x v="1"/>
    <x v="15"/>
    <x v="0"/>
    <n v="0"/>
  </r>
  <r>
    <x v="76"/>
    <x v="1"/>
    <x v="1"/>
    <x v="15"/>
    <x v="0"/>
    <n v="0"/>
  </r>
  <r>
    <x v="77"/>
    <x v="1"/>
    <x v="1"/>
    <x v="15"/>
    <x v="0"/>
    <n v="0"/>
  </r>
  <r>
    <x v="78"/>
    <x v="1"/>
    <x v="1"/>
    <x v="15"/>
    <x v="0"/>
    <n v="0"/>
  </r>
  <r>
    <x v="79"/>
    <x v="1"/>
    <x v="1"/>
    <x v="15"/>
    <x v="0"/>
    <n v="0"/>
  </r>
  <r>
    <x v="80"/>
    <x v="1"/>
    <x v="1"/>
    <x v="15"/>
    <x v="0"/>
    <n v="0"/>
  </r>
  <r>
    <x v="81"/>
    <x v="1"/>
    <x v="1"/>
    <x v="15"/>
    <x v="0"/>
    <n v="0"/>
  </r>
  <r>
    <x v="82"/>
    <x v="1"/>
    <x v="1"/>
    <x v="15"/>
    <x v="0"/>
    <n v="0"/>
  </r>
  <r>
    <x v="83"/>
    <x v="1"/>
    <x v="1"/>
    <x v="15"/>
    <x v="0"/>
    <n v="0"/>
  </r>
  <r>
    <x v="84"/>
    <x v="1"/>
    <x v="1"/>
    <x v="15"/>
    <x v="0"/>
    <n v="0"/>
  </r>
  <r>
    <x v="85"/>
    <x v="1"/>
    <x v="1"/>
    <x v="15"/>
    <x v="0"/>
    <n v="0"/>
  </r>
  <r>
    <x v="86"/>
    <x v="1"/>
    <x v="1"/>
    <x v="15"/>
    <x v="0"/>
    <n v="0"/>
  </r>
  <r>
    <x v="87"/>
    <x v="1"/>
    <x v="1"/>
    <x v="15"/>
    <x v="0"/>
    <n v="0"/>
  </r>
  <r>
    <x v="88"/>
    <x v="1"/>
    <x v="1"/>
    <x v="15"/>
    <x v="0"/>
    <n v="0"/>
  </r>
  <r>
    <x v="89"/>
    <x v="1"/>
    <x v="1"/>
    <x v="15"/>
    <x v="0"/>
    <n v="0"/>
  </r>
  <r>
    <x v="90"/>
    <x v="1"/>
    <x v="1"/>
    <x v="15"/>
    <x v="0"/>
    <n v="0"/>
  </r>
  <r>
    <x v="91"/>
    <x v="1"/>
    <x v="1"/>
    <x v="15"/>
    <x v="0"/>
    <n v="0"/>
  </r>
  <r>
    <x v="92"/>
    <x v="1"/>
    <x v="1"/>
    <x v="15"/>
    <x v="0"/>
    <n v="0"/>
  </r>
  <r>
    <x v="93"/>
    <x v="1"/>
    <x v="1"/>
    <x v="15"/>
    <x v="0"/>
    <n v="0"/>
  </r>
  <r>
    <x v="94"/>
    <x v="1"/>
    <x v="1"/>
    <x v="15"/>
    <x v="0"/>
    <n v="0"/>
  </r>
  <r>
    <x v="95"/>
    <x v="1"/>
    <x v="1"/>
    <x v="15"/>
    <x v="0"/>
    <n v="0"/>
  </r>
  <r>
    <x v="96"/>
    <x v="1"/>
    <x v="1"/>
    <x v="15"/>
    <x v="0"/>
    <n v="0"/>
  </r>
  <r>
    <x v="97"/>
    <x v="1"/>
    <x v="1"/>
    <x v="15"/>
    <x v="0"/>
    <n v="0"/>
  </r>
  <r>
    <x v="98"/>
    <x v="1"/>
    <x v="1"/>
    <x v="15"/>
    <x v="0"/>
    <n v="0"/>
  </r>
  <r>
    <x v="99"/>
    <x v="1"/>
    <x v="1"/>
    <x v="15"/>
    <x v="0"/>
    <n v="0"/>
  </r>
  <r>
    <x v="100"/>
    <x v="1"/>
    <x v="1"/>
    <x v="15"/>
    <x v="0"/>
    <n v="0"/>
  </r>
  <r>
    <x v="101"/>
    <x v="1"/>
    <x v="1"/>
    <x v="15"/>
    <x v="0"/>
    <n v="0"/>
  </r>
  <r>
    <x v="102"/>
    <x v="1"/>
    <x v="1"/>
    <x v="15"/>
    <x v="0"/>
    <n v="0"/>
  </r>
  <r>
    <x v="103"/>
    <x v="1"/>
    <x v="1"/>
    <x v="15"/>
    <x v="0"/>
    <n v="0"/>
  </r>
  <r>
    <x v="104"/>
    <x v="1"/>
    <x v="1"/>
    <x v="15"/>
    <x v="0"/>
    <n v="0"/>
  </r>
  <r>
    <x v="105"/>
    <x v="1"/>
    <x v="1"/>
    <x v="15"/>
    <x v="0"/>
    <n v="0"/>
  </r>
  <r>
    <x v="106"/>
    <x v="1"/>
    <x v="1"/>
    <x v="15"/>
    <x v="0"/>
    <n v="0"/>
  </r>
  <r>
    <x v="107"/>
    <x v="1"/>
    <x v="1"/>
    <x v="15"/>
    <x v="0"/>
    <n v="0"/>
  </r>
  <r>
    <x v="108"/>
    <x v="1"/>
    <x v="1"/>
    <x v="15"/>
    <x v="0"/>
    <n v="0"/>
  </r>
  <r>
    <x v="109"/>
    <x v="1"/>
    <x v="1"/>
    <x v="15"/>
    <x v="0"/>
    <n v="0"/>
  </r>
  <r>
    <x v="110"/>
    <x v="1"/>
    <x v="1"/>
    <x v="15"/>
    <x v="0"/>
    <n v="0"/>
  </r>
  <r>
    <x v="111"/>
    <x v="1"/>
    <x v="1"/>
    <x v="15"/>
    <x v="0"/>
    <n v="0"/>
  </r>
  <r>
    <x v="112"/>
    <x v="1"/>
    <x v="1"/>
    <x v="15"/>
    <x v="0"/>
    <n v="0"/>
  </r>
  <r>
    <x v="113"/>
    <x v="1"/>
    <x v="1"/>
    <x v="15"/>
    <x v="0"/>
    <n v="0"/>
  </r>
  <r>
    <x v="114"/>
    <x v="1"/>
    <x v="2"/>
    <x v="15"/>
    <x v="0"/>
    <n v="0"/>
  </r>
  <r>
    <x v="115"/>
    <x v="1"/>
    <x v="2"/>
    <x v="15"/>
    <x v="0"/>
    <n v="0"/>
  </r>
  <r>
    <x v="116"/>
    <x v="1"/>
    <x v="2"/>
    <x v="15"/>
    <x v="0"/>
    <n v="0"/>
  </r>
  <r>
    <x v="117"/>
    <x v="1"/>
    <x v="2"/>
    <x v="15"/>
    <x v="0"/>
    <n v="0"/>
  </r>
  <r>
    <x v="118"/>
    <x v="1"/>
    <x v="2"/>
    <x v="15"/>
    <x v="0"/>
    <n v="0"/>
  </r>
  <r>
    <x v="119"/>
    <x v="1"/>
    <x v="2"/>
    <x v="15"/>
    <x v="0"/>
    <n v="0"/>
  </r>
  <r>
    <x v="120"/>
    <x v="1"/>
    <x v="2"/>
    <x v="15"/>
    <x v="0"/>
    <n v="0"/>
  </r>
  <r>
    <x v="121"/>
    <x v="1"/>
    <x v="2"/>
    <x v="15"/>
    <x v="0"/>
    <n v="0"/>
  </r>
  <r>
    <x v="122"/>
    <x v="1"/>
    <x v="2"/>
    <x v="15"/>
    <x v="0"/>
    <n v="0"/>
  </r>
  <r>
    <x v="123"/>
    <x v="1"/>
    <x v="2"/>
    <x v="15"/>
    <x v="0"/>
    <n v="0"/>
  </r>
  <r>
    <x v="124"/>
    <x v="1"/>
    <x v="2"/>
    <x v="15"/>
    <x v="0"/>
    <n v="0"/>
  </r>
  <r>
    <x v="125"/>
    <x v="1"/>
    <x v="2"/>
    <x v="15"/>
    <x v="0"/>
    <n v="0"/>
  </r>
  <r>
    <x v="126"/>
    <x v="1"/>
    <x v="2"/>
    <x v="15"/>
    <x v="0"/>
    <n v="0"/>
  </r>
  <r>
    <x v="127"/>
    <x v="1"/>
    <x v="2"/>
    <x v="15"/>
    <x v="0"/>
    <n v="0"/>
  </r>
  <r>
    <x v="128"/>
    <x v="1"/>
    <x v="2"/>
    <x v="15"/>
    <x v="0"/>
    <n v="0"/>
  </r>
  <r>
    <x v="129"/>
    <x v="1"/>
    <x v="2"/>
    <x v="15"/>
    <x v="0"/>
    <n v="0"/>
  </r>
  <r>
    <x v="130"/>
    <x v="1"/>
    <x v="2"/>
    <x v="15"/>
    <x v="0"/>
    <n v="0"/>
  </r>
  <r>
    <x v="131"/>
    <x v="1"/>
    <x v="2"/>
    <x v="15"/>
    <x v="0"/>
    <n v="0"/>
  </r>
  <r>
    <x v="132"/>
    <x v="1"/>
    <x v="2"/>
    <x v="15"/>
    <x v="0"/>
    <n v="0"/>
  </r>
  <r>
    <x v="133"/>
    <x v="1"/>
    <x v="2"/>
    <x v="15"/>
    <x v="0"/>
    <n v="0"/>
  </r>
  <r>
    <x v="134"/>
    <x v="1"/>
    <x v="2"/>
    <x v="15"/>
    <x v="0"/>
    <n v="0"/>
  </r>
  <r>
    <x v="135"/>
    <x v="1"/>
    <x v="2"/>
    <x v="15"/>
    <x v="0"/>
    <n v="0"/>
  </r>
  <r>
    <x v="136"/>
    <x v="1"/>
    <x v="2"/>
    <x v="15"/>
    <x v="0"/>
    <n v="0"/>
  </r>
  <r>
    <x v="137"/>
    <x v="1"/>
    <x v="2"/>
    <x v="15"/>
    <x v="0"/>
    <n v="0"/>
  </r>
  <r>
    <x v="138"/>
    <x v="1"/>
    <x v="2"/>
    <x v="15"/>
    <x v="0"/>
    <n v="0"/>
  </r>
  <r>
    <x v="139"/>
    <x v="1"/>
    <x v="2"/>
    <x v="15"/>
    <x v="0"/>
    <n v="0"/>
  </r>
  <r>
    <x v="140"/>
    <x v="1"/>
    <x v="2"/>
    <x v="15"/>
    <x v="0"/>
    <n v="0"/>
  </r>
  <r>
    <x v="141"/>
    <x v="1"/>
    <x v="2"/>
    <x v="15"/>
    <x v="0"/>
    <n v="0"/>
  </r>
  <r>
    <x v="142"/>
    <x v="1"/>
    <x v="2"/>
    <x v="15"/>
    <x v="0"/>
    <n v="0"/>
  </r>
  <r>
    <x v="143"/>
    <x v="1"/>
    <x v="2"/>
    <x v="15"/>
    <x v="0"/>
    <n v="0"/>
  </r>
  <r>
    <x v="144"/>
    <x v="1"/>
    <x v="2"/>
    <x v="15"/>
    <x v="0"/>
    <n v="0"/>
  </r>
  <r>
    <x v="145"/>
    <x v="1"/>
    <x v="2"/>
    <x v="15"/>
    <x v="0"/>
    <n v="0"/>
  </r>
  <r>
    <x v="146"/>
    <x v="1"/>
    <x v="2"/>
    <x v="15"/>
    <x v="0"/>
    <n v="0"/>
  </r>
  <r>
    <x v="147"/>
    <x v="1"/>
    <x v="2"/>
    <x v="15"/>
    <x v="0"/>
    <n v="484145"/>
  </r>
  <r>
    <x v="148"/>
    <x v="1"/>
    <x v="2"/>
    <x v="15"/>
    <x v="0"/>
    <n v="1237609"/>
  </r>
  <r>
    <x v="149"/>
    <x v="1"/>
    <x v="2"/>
    <x v="15"/>
    <x v="0"/>
    <n v="61278"/>
  </r>
  <r>
    <x v="150"/>
    <x v="1"/>
    <x v="2"/>
    <x v="15"/>
    <x v="0"/>
    <n v="37244"/>
  </r>
  <r>
    <x v="151"/>
    <x v="1"/>
    <x v="2"/>
    <x v="15"/>
    <x v="0"/>
    <n v="28497"/>
  </r>
  <r>
    <x v="152"/>
    <x v="1"/>
    <x v="2"/>
    <x v="15"/>
    <x v="0"/>
    <n v="29342"/>
  </r>
  <r>
    <x v="153"/>
    <x v="1"/>
    <x v="2"/>
    <x v="15"/>
    <x v="0"/>
    <n v="36981"/>
  </r>
  <r>
    <x v="154"/>
    <x v="1"/>
    <x v="2"/>
    <x v="15"/>
    <x v="0"/>
    <n v="34177"/>
  </r>
  <r>
    <x v="155"/>
    <x v="1"/>
    <x v="2"/>
    <x v="15"/>
    <x v="0"/>
    <n v="35060"/>
  </r>
  <r>
    <x v="156"/>
    <x v="1"/>
    <x v="2"/>
    <x v="15"/>
    <x v="0"/>
    <n v="29846"/>
  </r>
  <r>
    <x v="157"/>
    <x v="1"/>
    <x v="2"/>
    <x v="15"/>
    <x v="0"/>
    <n v="29622"/>
  </r>
  <r>
    <x v="158"/>
    <x v="1"/>
    <x v="2"/>
    <x v="15"/>
    <x v="0"/>
    <n v="33952"/>
  </r>
  <r>
    <x v="159"/>
    <x v="1"/>
    <x v="2"/>
    <x v="15"/>
    <x v="0"/>
    <n v="30412"/>
  </r>
  <r>
    <x v="160"/>
    <x v="1"/>
    <x v="2"/>
    <x v="15"/>
    <x v="0"/>
    <n v="29349"/>
  </r>
  <r>
    <x v="161"/>
    <x v="1"/>
    <x v="2"/>
    <x v="15"/>
    <x v="0"/>
    <n v="28087"/>
  </r>
  <r>
    <x v="162"/>
    <x v="1"/>
    <x v="2"/>
    <x v="15"/>
    <x v="0"/>
    <n v="29747"/>
  </r>
  <r>
    <x v="163"/>
    <x v="1"/>
    <x v="2"/>
    <x v="15"/>
    <x v="0"/>
    <n v="26801"/>
  </r>
  <r>
    <x v="164"/>
    <x v="1"/>
    <x v="2"/>
    <x v="15"/>
    <x v="0"/>
    <n v="25849"/>
  </r>
  <r>
    <x v="165"/>
    <x v="1"/>
    <x v="2"/>
    <x v="15"/>
    <x v="0"/>
    <n v="32317"/>
  </r>
  <r>
    <x v="166"/>
    <x v="1"/>
    <x v="2"/>
    <x v="15"/>
    <x v="0"/>
    <n v="29452"/>
  </r>
  <r>
    <x v="167"/>
    <x v="1"/>
    <x v="2"/>
    <x v="15"/>
    <x v="0"/>
    <n v="30510"/>
  </r>
  <r>
    <x v="168"/>
    <x v="1"/>
    <x v="2"/>
    <x v="15"/>
    <x v="0"/>
    <n v="34165"/>
  </r>
  <r>
    <x v="169"/>
    <x v="1"/>
    <x v="2"/>
    <x v="15"/>
    <x v="0"/>
    <n v="36333"/>
  </r>
  <r>
    <x v="170"/>
    <x v="1"/>
    <x v="2"/>
    <x v="15"/>
    <x v="0"/>
    <n v="33458"/>
  </r>
  <r>
    <x v="171"/>
    <x v="1"/>
    <x v="2"/>
    <x v="15"/>
    <x v="0"/>
    <n v="40403"/>
  </r>
  <r>
    <x v="172"/>
    <x v="1"/>
    <x v="2"/>
    <x v="15"/>
    <x v="0"/>
    <n v="33413"/>
  </r>
  <r>
    <x v="173"/>
    <x v="1"/>
    <x v="2"/>
    <x v="15"/>
    <x v="0"/>
    <n v="35772"/>
  </r>
  <r>
    <x v="174"/>
    <x v="1"/>
    <x v="2"/>
    <x v="15"/>
    <x v="0"/>
    <n v="35811"/>
  </r>
  <r>
    <x v="175"/>
    <x v="1"/>
    <x v="2"/>
    <x v="15"/>
    <x v="0"/>
    <n v="35754"/>
  </r>
  <r>
    <x v="176"/>
    <x v="1"/>
    <x v="2"/>
    <x v="15"/>
    <x v="0"/>
    <n v="33788"/>
  </r>
  <r>
    <x v="177"/>
    <x v="1"/>
    <x v="2"/>
    <x v="15"/>
    <x v="0"/>
    <n v="36411"/>
  </r>
  <r>
    <x v="178"/>
    <x v="1"/>
    <x v="2"/>
    <x v="15"/>
    <x v="0"/>
    <n v="32949"/>
  </r>
  <r>
    <x v="179"/>
    <x v="1"/>
    <x v="2"/>
    <x v="15"/>
    <x v="0"/>
    <n v="37242"/>
  </r>
  <r>
    <x v="180"/>
    <x v="1"/>
    <x v="2"/>
    <x v="15"/>
    <x v="0"/>
    <n v="31716"/>
  </r>
  <r>
    <x v="181"/>
    <x v="1"/>
    <x v="2"/>
    <x v="15"/>
    <x v="0"/>
    <n v="25588"/>
  </r>
  <r>
    <x v="182"/>
    <x v="1"/>
    <x v="2"/>
    <x v="15"/>
    <x v="0"/>
    <n v="31535"/>
  </r>
  <r>
    <x v="183"/>
    <x v="1"/>
    <x v="2"/>
    <x v="15"/>
    <x v="0"/>
    <n v="29919"/>
  </r>
  <r>
    <x v="184"/>
    <x v="1"/>
    <x v="2"/>
    <x v="15"/>
    <x v="0"/>
    <n v="26056"/>
  </r>
  <r>
    <x v="185"/>
    <x v="1"/>
    <x v="2"/>
    <x v="15"/>
    <x v="0"/>
    <n v="27487"/>
  </r>
  <r>
    <x v="186"/>
    <x v="1"/>
    <x v="2"/>
    <x v="15"/>
    <x v="0"/>
    <n v="22621"/>
  </r>
  <r>
    <x v="187"/>
    <x v="1"/>
    <x v="2"/>
    <x v="15"/>
    <x v="0"/>
    <n v="22707"/>
  </r>
  <r>
    <x v="188"/>
    <x v="1"/>
    <x v="2"/>
    <x v="15"/>
    <x v="0"/>
    <n v="22086"/>
  </r>
  <r>
    <x v="189"/>
    <x v="1"/>
    <x v="2"/>
    <x v="15"/>
    <x v="0"/>
    <n v="20746"/>
  </r>
  <r>
    <x v="190"/>
    <x v="1"/>
    <x v="2"/>
    <x v="15"/>
    <x v="0"/>
    <n v="18175"/>
  </r>
  <r>
    <x v="191"/>
    <x v="1"/>
    <x v="2"/>
    <x v="15"/>
    <x v="0"/>
    <n v="16839"/>
  </r>
  <r>
    <x v="192"/>
    <x v="1"/>
    <x v="2"/>
    <x v="15"/>
    <x v="0"/>
    <n v="16519"/>
  </r>
  <r>
    <x v="193"/>
    <x v="1"/>
    <x v="2"/>
    <x v="15"/>
    <x v="0"/>
    <n v="17736"/>
  </r>
  <r>
    <x v="194"/>
    <x v="1"/>
    <x v="2"/>
    <x v="15"/>
    <x v="0"/>
    <n v="16644"/>
  </r>
  <r>
    <x v="195"/>
    <x v="1"/>
    <x v="2"/>
    <x v="15"/>
    <x v="0"/>
    <n v="16056"/>
  </r>
  <r>
    <x v="196"/>
    <x v="1"/>
    <x v="2"/>
    <x v="15"/>
    <x v="0"/>
    <n v="16505"/>
  </r>
  <r>
    <x v="197"/>
    <x v="1"/>
    <x v="2"/>
    <x v="15"/>
    <x v="0"/>
    <n v="17728"/>
  </r>
  <r>
    <x v="198"/>
    <x v="1"/>
    <x v="2"/>
    <x v="15"/>
    <x v="0"/>
    <n v="15062"/>
  </r>
  <r>
    <x v="199"/>
    <x v="1"/>
    <x v="2"/>
    <x v="15"/>
    <x v="0"/>
    <n v="18373"/>
  </r>
  <r>
    <x v="200"/>
    <x v="1"/>
    <x v="2"/>
    <x v="15"/>
    <x v="0"/>
    <n v="27656"/>
  </r>
  <r>
    <x v="201"/>
    <x v="1"/>
    <x v="2"/>
    <x v="15"/>
    <x v="0"/>
    <n v="26681"/>
  </r>
  <r>
    <x v="202"/>
    <x v="1"/>
    <x v="2"/>
    <x v="15"/>
    <x v="0"/>
    <n v="24067"/>
  </r>
  <r>
    <x v="203"/>
    <x v="1"/>
    <x v="2"/>
    <x v="15"/>
    <x v="0"/>
    <n v="24672"/>
  </r>
  <r>
    <x v="204"/>
    <x v="1"/>
    <x v="2"/>
    <x v="15"/>
    <x v="0"/>
    <n v="22881"/>
  </r>
  <r>
    <x v="205"/>
    <x v="1"/>
    <x v="2"/>
    <x v="15"/>
    <x v="0"/>
    <n v="23004"/>
  </r>
  <r>
    <x v="206"/>
    <x v="1"/>
    <x v="2"/>
    <x v="15"/>
    <x v="0"/>
    <n v="31512"/>
  </r>
  <r>
    <x v="207"/>
    <x v="1"/>
    <x v="2"/>
    <x v="15"/>
    <x v="0"/>
    <n v="29415"/>
  </r>
  <r>
    <x v="208"/>
    <x v="1"/>
    <x v="2"/>
    <x v="15"/>
    <x v="0"/>
    <n v="26594"/>
  </r>
  <r>
    <x v="209"/>
    <x v="1"/>
    <x v="2"/>
    <x v="15"/>
    <x v="0"/>
    <n v="29002"/>
  </r>
  <r>
    <x v="210"/>
    <x v="1"/>
    <x v="2"/>
    <x v="15"/>
    <x v="0"/>
    <n v="12613"/>
  </r>
  <r>
    <x v="211"/>
    <x v="1"/>
    <x v="2"/>
    <x v="15"/>
    <x v="0"/>
    <n v="28831"/>
  </r>
  <r>
    <x v="212"/>
    <x v="1"/>
    <x v="2"/>
    <x v="15"/>
    <x v="0"/>
    <n v="20381"/>
  </r>
  <r>
    <x v="213"/>
    <x v="1"/>
    <x v="2"/>
    <x v="15"/>
    <x v="0"/>
    <n v="9725"/>
  </r>
  <r>
    <x v="0"/>
    <x v="0"/>
    <x v="0"/>
    <x v="16"/>
    <x v="0"/>
    <n v="574002"/>
  </r>
  <r>
    <x v="1"/>
    <x v="0"/>
    <x v="0"/>
    <x v="16"/>
    <x v="0"/>
    <n v="321711"/>
  </r>
  <r>
    <x v="2"/>
    <x v="0"/>
    <x v="0"/>
    <x v="16"/>
    <x v="0"/>
    <n v="375738"/>
  </r>
  <r>
    <x v="3"/>
    <x v="0"/>
    <x v="0"/>
    <x v="16"/>
    <x v="0"/>
    <n v="397065"/>
  </r>
  <r>
    <x v="4"/>
    <x v="0"/>
    <x v="0"/>
    <x v="16"/>
    <x v="0"/>
    <n v="304645"/>
  </r>
  <r>
    <x v="5"/>
    <x v="0"/>
    <x v="0"/>
    <x v="16"/>
    <x v="0"/>
    <n v="160151"/>
  </r>
  <r>
    <x v="6"/>
    <x v="0"/>
    <x v="0"/>
    <x v="16"/>
    <x v="0"/>
    <n v="185807"/>
  </r>
  <r>
    <x v="7"/>
    <x v="0"/>
    <x v="0"/>
    <x v="16"/>
    <x v="0"/>
    <n v="193338"/>
  </r>
  <r>
    <x v="8"/>
    <x v="0"/>
    <x v="0"/>
    <x v="16"/>
    <x v="0"/>
    <n v="369777"/>
  </r>
  <r>
    <x v="9"/>
    <x v="0"/>
    <x v="0"/>
    <x v="16"/>
    <x v="0"/>
    <n v="360687"/>
  </r>
  <r>
    <x v="10"/>
    <x v="0"/>
    <x v="0"/>
    <x v="16"/>
    <x v="0"/>
    <n v="307564"/>
  </r>
  <r>
    <x v="11"/>
    <x v="0"/>
    <x v="0"/>
    <x v="16"/>
    <x v="0"/>
    <n v="327286"/>
  </r>
  <r>
    <x v="12"/>
    <x v="0"/>
    <x v="0"/>
    <x v="16"/>
    <x v="0"/>
    <n v="349927"/>
  </r>
  <r>
    <x v="13"/>
    <x v="0"/>
    <x v="0"/>
    <x v="16"/>
    <x v="0"/>
    <n v="298547"/>
  </r>
  <r>
    <x v="14"/>
    <x v="0"/>
    <x v="0"/>
    <x v="16"/>
    <x v="0"/>
    <n v="240601"/>
  </r>
  <r>
    <x v="15"/>
    <x v="0"/>
    <x v="0"/>
    <x v="16"/>
    <x v="0"/>
    <n v="283633"/>
  </r>
  <r>
    <x v="16"/>
    <x v="0"/>
    <x v="0"/>
    <x v="16"/>
    <x v="0"/>
    <n v="298803"/>
  </r>
  <r>
    <x v="17"/>
    <x v="0"/>
    <x v="0"/>
    <x v="16"/>
    <x v="0"/>
    <n v="260866"/>
  </r>
  <r>
    <x v="18"/>
    <x v="0"/>
    <x v="0"/>
    <x v="16"/>
    <x v="0"/>
    <n v="310538"/>
  </r>
  <r>
    <x v="19"/>
    <x v="0"/>
    <x v="0"/>
    <x v="16"/>
    <x v="0"/>
    <n v="291823"/>
  </r>
  <r>
    <x v="20"/>
    <x v="0"/>
    <x v="0"/>
    <x v="16"/>
    <x v="0"/>
    <n v="359633"/>
  </r>
  <r>
    <x v="21"/>
    <x v="0"/>
    <x v="0"/>
    <x v="16"/>
    <x v="0"/>
    <n v="341834"/>
  </r>
  <r>
    <x v="22"/>
    <x v="0"/>
    <x v="0"/>
    <x v="16"/>
    <x v="0"/>
    <n v="313053"/>
  </r>
  <r>
    <x v="23"/>
    <x v="0"/>
    <x v="0"/>
    <x v="16"/>
    <x v="0"/>
    <n v="289329"/>
  </r>
  <r>
    <x v="24"/>
    <x v="0"/>
    <x v="0"/>
    <x v="16"/>
    <x v="0"/>
    <n v="254141"/>
  </r>
  <r>
    <x v="25"/>
    <x v="0"/>
    <x v="0"/>
    <x v="16"/>
    <x v="0"/>
    <n v="258128"/>
  </r>
  <r>
    <x v="26"/>
    <x v="0"/>
    <x v="0"/>
    <x v="16"/>
    <x v="0"/>
    <n v="210044"/>
  </r>
  <r>
    <x v="27"/>
    <x v="0"/>
    <x v="0"/>
    <x v="16"/>
    <x v="0"/>
    <n v="195036"/>
  </r>
  <r>
    <x v="28"/>
    <x v="0"/>
    <x v="0"/>
    <x v="16"/>
    <x v="0"/>
    <n v="198176"/>
  </r>
  <r>
    <x v="29"/>
    <x v="0"/>
    <x v="0"/>
    <x v="16"/>
    <x v="0"/>
    <n v="192141"/>
  </r>
  <r>
    <x v="30"/>
    <x v="0"/>
    <x v="0"/>
    <x v="16"/>
    <x v="0"/>
    <n v="360153"/>
  </r>
  <r>
    <x v="31"/>
    <x v="0"/>
    <x v="0"/>
    <x v="16"/>
    <x v="0"/>
    <n v="353855"/>
  </r>
  <r>
    <x v="32"/>
    <x v="0"/>
    <x v="0"/>
    <x v="16"/>
    <x v="0"/>
    <n v="301384"/>
  </r>
  <r>
    <x v="33"/>
    <x v="0"/>
    <x v="0"/>
    <x v="16"/>
    <x v="0"/>
    <n v="312367"/>
  </r>
  <r>
    <x v="34"/>
    <x v="0"/>
    <x v="0"/>
    <x v="16"/>
    <x v="0"/>
    <n v="295837"/>
  </r>
  <r>
    <x v="35"/>
    <x v="0"/>
    <x v="0"/>
    <x v="16"/>
    <x v="0"/>
    <n v="308801"/>
  </r>
  <r>
    <x v="36"/>
    <x v="0"/>
    <x v="0"/>
    <x v="16"/>
    <x v="0"/>
    <n v="257888"/>
  </r>
  <r>
    <x v="37"/>
    <x v="0"/>
    <x v="0"/>
    <x v="16"/>
    <x v="0"/>
    <n v="290268"/>
  </r>
  <r>
    <x v="38"/>
    <x v="0"/>
    <x v="0"/>
    <x v="16"/>
    <x v="0"/>
    <n v="354658"/>
  </r>
  <r>
    <x v="39"/>
    <x v="0"/>
    <x v="0"/>
    <x v="16"/>
    <x v="0"/>
    <n v="372080"/>
  </r>
  <r>
    <x v="40"/>
    <x v="0"/>
    <x v="0"/>
    <x v="16"/>
    <x v="0"/>
    <n v="390597"/>
  </r>
  <r>
    <x v="41"/>
    <x v="0"/>
    <x v="0"/>
    <x v="16"/>
    <x v="0"/>
    <n v="424549"/>
  </r>
  <r>
    <x v="42"/>
    <x v="0"/>
    <x v="0"/>
    <x v="16"/>
    <x v="0"/>
    <n v="361727"/>
  </r>
  <r>
    <x v="43"/>
    <x v="0"/>
    <x v="0"/>
    <x v="16"/>
    <x v="0"/>
    <n v="332567"/>
  </r>
  <r>
    <x v="44"/>
    <x v="0"/>
    <x v="0"/>
    <x v="16"/>
    <x v="0"/>
    <n v="328110"/>
  </r>
  <r>
    <x v="45"/>
    <x v="0"/>
    <x v="0"/>
    <x v="16"/>
    <x v="0"/>
    <n v="286024"/>
  </r>
  <r>
    <x v="46"/>
    <x v="0"/>
    <x v="0"/>
    <x v="16"/>
    <x v="0"/>
    <n v="232669"/>
  </r>
  <r>
    <x v="47"/>
    <x v="0"/>
    <x v="0"/>
    <x v="16"/>
    <x v="0"/>
    <n v="201837"/>
  </r>
  <r>
    <x v="48"/>
    <x v="0"/>
    <x v="0"/>
    <x v="16"/>
    <x v="0"/>
    <n v="200646"/>
  </r>
  <r>
    <x v="49"/>
    <x v="0"/>
    <x v="0"/>
    <x v="16"/>
    <x v="0"/>
    <n v="189953"/>
  </r>
  <r>
    <x v="50"/>
    <x v="0"/>
    <x v="0"/>
    <x v="16"/>
    <x v="0"/>
    <n v="198054"/>
  </r>
  <r>
    <x v="51"/>
    <x v="0"/>
    <x v="0"/>
    <x v="16"/>
    <x v="0"/>
    <n v="170260"/>
  </r>
  <r>
    <x v="52"/>
    <x v="0"/>
    <x v="0"/>
    <x v="16"/>
    <x v="0"/>
    <n v="144217"/>
  </r>
  <r>
    <x v="53"/>
    <x v="0"/>
    <x v="0"/>
    <x v="16"/>
    <x v="0"/>
    <n v="181190"/>
  </r>
  <r>
    <x v="54"/>
    <x v="0"/>
    <x v="0"/>
    <x v="16"/>
    <x v="0"/>
    <n v="182784"/>
  </r>
  <r>
    <x v="55"/>
    <x v="0"/>
    <x v="0"/>
    <x v="16"/>
    <x v="0"/>
    <n v="221553"/>
  </r>
  <r>
    <x v="56"/>
    <x v="0"/>
    <x v="0"/>
    <x v="16"/>
    <x v="0"/>
    <n v="225507"/>
  </r>
  <r>
    <x v="57"/>
    <x v="1"/>
    <x v="1"/>
    <x v="16"/>
    <x v="0"/>
    <n v="254092"/>
  </r>
  <r>
    <x v="58"/>
    <x v="1"/>
    <x v="1"/>
    <x v="16"/>
    <x v="0"/>
    <n v="306580"/>
  </r>
  <r>
    <x v="59"/>
    <x v="1"/>
    <x v="1"/>
    <x v="16"/>
    <x v="0"/>
    <n v="294976"/>
  </r>
  <r>
    <x v="60"/>
    <x v="1"/>
    <x v="1"/>
    <x v="16"/>
    <x v="0"/>
    <n v="275005"/>
  </r>
  <r>
    <x v="61"/>
    <x v="1"/>
    <x v="1"/>
    <x v="16"/>
    <x v="0"/>
    <n v="272797"/>
  </r>
  <r>
    <x v="62"/>
    <x v="1"/>
    <x v="1"/>
    <x v="16"/>
    <x v="0"/>
    <n v="312538"/>
  </r>
  <r>
    <x v="63"/>
    <x v="1"/>
    <x v="1"/>
    <x v="16"/>
    <x v="0"/>
    <n v="340512"/>
  </r>
  <r>
    <x v="64"/>
    <x v="1"/>
    <x v="1"/>
    <x v="16"/>
    <x v="0"/>
    <n v="486438"/>
  </r>
  <r>
    <x v="65"/>
    <x v="1"/>
    <x v="1"/>
    <x v="16"/>
    <x v="0"/>
    <n v="357798"/>
  </r>
  <r>
    <x v="66"/>
    <x v="1"/>
    <x v="1"/>
    <x v="16"/>
    <x v="0"/>
    <n v="284893"/>
  </r>
  <r>
    <x v="67"/>
    <x v="1"/>
    <x v="1"/>
    <x v="16"/>
    <x v="0"/>
    <n v="232174"/>
  </r>
  <r>
    <x v="68"/>
    <x v="1"/>
    <x v="1"/>
    <x v="16"/>
    <x v="0"/>
    <n v="249062"/>
  </r>
  <r>
    <x v="69"/>
    <x v="1"/>
    <x v="1"/>
    <x v="16"/>
    <x v="0"/>
    <n v="283372"/>
  </r>
  <r>
    <x v="70"/>
    <x v="1"/>
    <x v="1"/>
    <x v="16"/>
    <x v="0"/>
    <n v="286721"/>
  </r>
  <r>
    <x v="71"/>
    <x v="1"/>
    <x v="1"/>
    <x v="16"/>
    <x v="0"/>
    <n v="371577"/>
  </r>
  <r>
    <x v="72"/>
    <x v="1"/>
    <x v="1"/>
    <x v="16"/>
    <x v="0"/>
    <n v="433130"/>
  </r>
  <r>
    <x v="73"/>
    <x v="1"/>
    <x v="1"/>
    <x v="16"/>
    <x v="0"/>
    <n v="391245"/>
  </r>
  <r>
    <x v="74"/>
    <x v="1"/>
    <x v="1"/>
    <x v="16"/>
    <x v="0"/>
    <n v="435376"/>
  </r>
  <r>
    <x v="75"/>
    <x v="1"/>
    <x v="1"/>
    <x v="16"/>
    <x v="0"/>
    <n v="503117"/>
  </r>
  <r>
    <x v="76"/>
    <x v="1"/>
    <x v="1"/>
    <x v="16"/>
    <x v="0"/>
    <n v="533537"/>
  </r>
  <r>
    <x v="77"/>
    <x v="1"/>
    <x v="1"/>
    <x v="16"/>
    <x v="0"/>
    <n v="626454"/>
  </r>
  <r>
    <x v="78"/>
    <x v="1"/>
    <x v="1"/>
    <x v="16"/>
    <x v="0"/>
    <n v="448290"/>
  </r>
  <r>
    <x v="79"/>
    <x v="1"/>
    <x v="1"/>
    <x v="16"/>
    <x v="0"/>
    <n v="355926"/>
  </r>
  <r>
    <x v="80"/>
    <x v="1"/>
    <x v="1"/>
    <x v="16"/>
    <x v="0"/>
    <n v="334345"/>
  </r>
  <r>
    <x v="81"/>
    <x v="1"/>
    <x v="1"/>
    <x v="16"/>
    <x v="0"/>
    <n v="297879"/>
  </r>
  <r>
    <x v="82"/>
    <x v="1"/>
    <x v="1"/>
    <x v="16"/>
    <x v="0"/>
    <n v="304833"/>
  </r>
  <r>
    <x v="83"/>
    <x v="1"/>
    <x v="1"/>
    <x v="16"/>
    <x v="0"/>
    <n v="300775"/>
  </r>
  <r>
    <x v="84"/>
    <x v="1"/>
    <x v="1"/>
    <x v="16"/>
    <x v="0"/>
    <n v="292391"/>
  </r>
  <r>
    <x v="85"/>
    <x v="1"/>
    <x v="1"/>
    <x v="16"/>
    <x v="0"/>
    <n v="325940"/>
  </r>
  <r>
    <x v="86"/>
    <x v="1"/>
    <x v="1"/>
    <x v="16"/>
    <x v="0"/>
    <n v="356644"/>
  </r>
  <r>
    <x v="87"/>
    <x v="1"/>
    <x v="1"/>
    <x v="16"/>
    <x v="0"/>
    <n v="262088"/>
  </r>
  <r>
    <x v="88"/>
    <x v="1"/>
    <x v="1"/>
    <x v="16"/>
    <x v="0"/>
    <n v="237681"/>
  </r>
  <r>
    <x v="89"/>
    <x v="1"/>
    <x v="1"/>
    <x v="16"/>
    <x v="0"/>
    <n v="263499"/>
  </r>
  <r>
    <x v="90"/>
    <x v="1"/>
    <x v="1"/>
    <x v="16"/>
    <x v="0"/>
    <n v="242909"/>
  </r>
  <r>
    <x v="91"/>
    <x v="1"/>
    <x v="1"/>
    <x v="16"/>
    <x v="0"/>
    <n v="242687"/>
  </r>
  <r>
    <x v="92"/>
    <x v="1"/>
    <x v="1"/>
    <x v="16"/>
    <x v="0"/>
    <n v="230326"/>
  </r>
  <r>
    <x v="93"/>
    <x v="1"/>
    <x v="1"/>
    <x v="16"/>
    <x v="0"/>
    <n v="258134"/>
  </r>
  <r>
    <x v="94"/>
    <x v="1"/>
    <x v="1"/>
    <x v="16"/>
    <x v="0"/>
    <n v="255756"/>
  </r>
  <r>
    <x v="95"/>
    <x v="1"/>
    <x v="1"/>
    <x v="16"/>
    <x v="0"/>
    <n v="292474"/>
  </r>
  <r>
    <x v="96"/>
    <x v="1"/>
    <x v="1"/>
    <x v="16"/>
    <x v="0"/>
    <n v="219076"/>
  </r>
  <r>
    <x v="97"/>
    <x v="1"/>
    <x v="1"/>
    <x v="16"/>
    <x v="0"/>
    <n v="245509"/>
  </r>
  <r>
    <x v="98"/>
    <x v="1"/>
    <x v="1"/>
    <x v="16"/>
    <x v="0"/>
    <n v="217490"/>
  </r>
  <r>
    <x v="99"/>
    <x v="1"/>
    <x v="1"/>
    <x v="16"/>
    <x v="0"/>
    <n v="202437"/>
  </r>
  <r>
    <x v="100"/>
    <x v="1"/>
    <x v="1"/>
    <x v="16"/>
    <x v="0"/>
    <n v="180940"/>
  </r>
  <r>
    <x v="101"/>
    <x v="1"/>
    <x v="1"/>
    <x v="16"/>
    <x v="0"/>
    <n v="315673"/>
  </r>
  <r>
    <x v="102"/>
    <x v="1"/>
    <x v="1"/>
    <x v="16"/>
    <x v="0"/>
    <n v="276623"/>
  </r>
  <r>
    <x v="103"/>
    <x v="1"/>
    <x v="1"/>
    <x v="16"/>
    <x v="0"/>
    <n v="270897"/>
  </r>
  <r>
    <x v="104"/>
    <x v="1"/>
    <x v="1"/>
    <x v="16"/>
    <x v="0"/>
    <n v="250143"/>
  </r>
  <r>
    <x v="105"/>
    <x v="1"/>
    <x v="1"/>
    <x v="16"/>
    <x v="0"/>
    <n v="322890"/>
  </r>
  <r>
    <x v="106"/>
    <x v="1"/>
    <x v="1"/>
    <x v="16"/>
    <x v="0"/>
    <n v="355780"/>
  </r>
  <r>
    <x v="107"/>
    <x v="1"/>
    <x v="1"/>
    <x v="16"/>
    <x v="0"/>
    <n v="287793"/>
  </r>
  <r>
    <x v="108"/>
    <x v="1"/>
    <x v="1"/>
    <x v="16"/>
    <x v="0"/>
    <n v="175705"/>
  </r>
  <r>
    <x v="109"/>
    <x v="1"/>
    <x v="1"/>
    <x v="16"/>
    <x v="0"/>
    <n v="159463"/>
  </r>
  <r>
    <x v="110"/>
    <x v="1"/>
    <x v="1"/>
    <x v="16"/>
    <x v="0"/>
    <n v="172239"/>
  </r>
  <r>
    <x v="111"/>
    <x v="1"/>
    <x v="1"/>
    <x v="16"/>
    <x v="0"/>
    <n v="142531"/>
  </r>
  <r>
    <x v="112"/>
    <x v="1"/>
    <x v="1"/>
    <x v="16"/>
    <x v="0"/>
    <n v="157216"/>
  </r>
  <r>
    <x v="113"/>
    <x v="1"/>
    <x v="1"/>
    <x v="16"/>
    <x v="0"/>
    <n v="179902"/>
  </r>
  <r>
    <x v="114"/>
    <x v="1"/>
    <x v="2"/>
    <x v="16"/>
    <x v="0"/>
    <n v="117435"/>
  </r>
  <r>
    <x v="115"/>
    <x v="1"/>
    <x v="2"/>
    <x v="16"/>
    <x v="0"/>
    <n v="138153"/>
  </r>
  <r>
    <x v="116"/>
    <x v="1"/>
    <x v="2"/>
    <x v="16"/>
    <x v="0"/>
    <n v="234202"/>
  </r>
  <r>
    <x v="117"/>
    <x v="1"/>
    <x v="2"/>
    <x v="16"/>
    <x v="0"/>
    <n v="199738"/>
  </r>
  <r>
    <x v="118"/>
    <x v="1"/>
    <x v="2"/>
    <x v="16"/>
    <x v="0"/>
    <n v="280197"/>
  </r>
  <r>
    <x v="119"/>
    <x v="1"/>
    <x v="2"/>
    <x v="16"/>
    <x v="0"/>
    <n v="322170"/>
  </r>
  <r>
    <x v="120"/>
    <x v="1"/>
    <x v="2"/>
    <x v="16"/>
    <x v="0"/>
    <n v="386638"/>
  </r>
  <r>
    <x v="121"/>
    <x v="1"/>
    <x v="2"/>
    <x v="16"/>
    <x v="0"/>
    <n v="311648"/>
  </r>
  <r>
    <x v="122"/>
    <x v="1"/>
    <x v="2"/>
    <x v="16"/>
    <x v="0"/>
    <n v="284885"/>
  </r>
  <r>
    <x v="123"/>
    <x v="1"/>
    <x v="2"/>
    <x v="16"/>
    <x v="0"/>
    <n v="178857"/>
  </r>
  <r>
    <x v="124"/>
    <x v="1"/>
    <x v="2"/>
    <x v="16"/>
    <x v="0"/>
    <n v="182790"/>
  </r>
  <r>
    <x v="125"/>
    <x v="1"/>
    <x v="2"/>
    <x v="16"/>
    <x v="0"/>
    <n v="168936"/>
  </r>
  <r>
    <x v="126"/>
    <x v="1"/>
    <x v="2"/>
    <x v="16"/>
    <x v="0"/>
    <n v="297466"/>
  </r>
  <r>
    <x v="127"/>
    <x v="1"/>
    <x v="2"/>
    <x v="16"/>
    <x v="0"/>
    <n v="426336"/>
  </r>
  <r>
    <x v="128"/>
    <x v="1"/>
    <x v="2"/>
    <x v="16"/>
    <x v="0"/>
    <n v="520402"/>
  </r>
  <r>
    <x v="129"/>
    <x v="1"/>
    <x v="2"/>
    <x v="16"/>
    <x v="0"/>
    <n v="449775"/>
  </r>
  <r>
    <x v="130"/>
    <x v="1"/>
    <x v="2"/>
    <x v="16"/>
    <x v="0"/>
    <n v="348862"/>
  </r>
  <r>
    <x v="131"/>
    <x v="1"/>
    <x v="2"/>
    <x v="16"/>
    <x v="0"/>
    <n v="317133"/>
  </r>
  <r>
    <x v="132"/>
    <x v="1"/>
    <x v="2"/>
    <x v="16"/>
    <x v="0"/>
    <n v="394403"/>
  </r>
  <r>
    <x v="133"/>
    <x v="1"/>
    <x v="2"/>
    <x v="16"/>
    <x v="0"/>
    <n v="269892"/>
  </r>
  <r>
    <x v="134"/>
    <x v="1"/>
    <x v="2"/>
    <x v="16"/>
    <x v="0"/>
    <n v="238914"/>
  </r>
  <r>
    <x v="135"/>
    <x v="1"/>
    <x v="2"/>
    <x v="16"/>
    <x v="0"/>
    <n v="250146"/>
  </r>
  <r>
    <x v="136"/>
    <x v="1"/>
    <x v="2"/>
    <x v="16"/>
    <x v="0"/>
    <n v="341473"/>
  </r>
  <r>
    <x v="137"/>
    <x v="1"/>
    <x v="2"/>
    <x v="16"/>
    <x v="0"/>
    <n v="233369"/>
  </r>
  <r>
    <x v="138"/>
    <x v="1"/>
    <x v="2"/>
    <x v="16"/>
    <x v="0"/>
    <n v="237852"/>
  </r>
  <r>
    <x v="139"/>
    <x v="1"/>
    <x v="2"/>
    <x v="16"/>
    <x v="0"/>
    <n v="167135"/>
  </r>
  <r>
    <x v="140"/>
    <x v="1"/>
    <x v="2"/>
    <x v="16"/>
    <x v="0"/>
    <n v="121384"/>
  </r>
  <r>
    <x v="141"/>
    <x v="1"/>
    <x v="2"/>
    <x v="16"/>
    <x v="0"/>
    <n v="70215"/>
  </r>
  <r>
    <x v="142"/>
    <x v="1"/>
    <x v="2"/>
    <x v="16"/>
    <x v="0"/>
    <n v="61151"/>
  </r>
  <r>
    <x v="143"/>
    <x v="1"/>
    <x v="2"/>
    <x v="16"/>
    <x v="0"/>
    <n v="53776"/>
  </r>
  <r>
    <x v="144"/>
    <x v="1"/>
    <x v="2"/>
    <x v="16"/>
    <x v="0"/>
    <n v="47043"/>
  </r>
  <r>
    <x v="145"/>
    <x v="1"/>
    <x v="2"/>
    <x v="16"/>
    <x v="0"/>
    <n v="33965"/>
  </r>
  <r>
    <x v="146"/>
    <x v="1"/>
    <x v="2"/>
    <x v="16"/>
    <x v="0"/>
    <n v="26666"/>
  </r>
  <r>
    <x v="147"/>
    <x v="1"/>
    <x v="2"/>
    <x v="16"/>
    <x v="0"/>
    <n v="28767"/>
  </r>
  <r>
    <x v="148"/>
    <x v="1"/>
    <x v="2"/>
    <x v="16"/>
    <x v="0"/>
    <n v="34729"/>
  </r>
  <r>
    <x v="149"/>
    <x v="1"/>
    <x v="2"/>
    <x v="16"/>
    <x v="0"/>
    <n v="42339"/>
  </r>
  <r>
    <x v="150"/>
    <x v="1"/>
    <x v="2"/>
    <x v="16"/>
    <x v="0"/>
    <n v="54052"/>
  </r>
  <r>
    <x v="151"/>
    <x v="1"/>
    <x v="2"/>
    <x v="16"/>
    <x v="0"/>
    <n v="64694"/>
  </r>
  <r>
    <x v="152"/>
    <x v="1"/>
    <x v="2"/>
    <x v="16"/>
    <x v="0"/>
    <n v="92683"/>
  </r>
  <r>
    <x v="153"/>
    <x v="1"/>
    <x v="2"/>
    <x v="16"/>
    <x v="0"/>
    <n v="76247"/>
  </r>
  <r>
    <x v="154"/>
    <x v="1"/>
    <x v="2"/>
    <x v="16"/>
    <x v="0"/>
    <n v="44346"/>
  </r>
  <r>
    <x v="155"/>
    <x v="1"/>
    <x v="2"/>
    <x v="16"/>
    <x v="0"/>
    <n v="24842"/>
  </r>
  <r>
    <x v="156"/>
    <x v="1"/>
    <x v="2"/>
    <x v="16"/>
    <x v="0"/>
    <n v="21632"/>
  </r>
  <r>
    <x v="157"/>
    <x v="1"/>
    <x v="2"/>
    <x v="16"/>
    <x v="0"/>
    <n v="22851"/>
  </r>
  <r>
    <x v="158"/>
    <x v="1"/>
    <x v="2"/>
    <x v="16"/>
    <x v="0"/>
    <n v="20646"/>
  </r>
  <r>
    <x v="159"/>
    <x v="1"/>
    <x v="2"/>
    <x v="16"/>
    <x v="0"/>
    <n v="18308"/>
  </r>
  <r>
    <x v="160"/>
    <x v="1"/>
    <x v="2"/>
    <x v="16"/>
    <x v="0"/>
    <n v="23304"/>
  </r>
  <r>
    <x v="161"/>
    <x v="1"/>
    <x v="2"/>
    <x v="16"/>
    <x v="0"/>
    <n v="26778"/>
  </r>
  <r>
    <x v="162"/>
    <x v="1"/>
    <x v="2"/>
    <x v="16"/>
    <x v="0"/>
    <n v="20862"/>
  </r>
  <r>
    <x v="163"/>
    <x v="1"/>
    <x v="2"/>
    <x v="16"/>
    <x v="0"/>
    <n v="24272"/>
  </r>
  <r>
    <x v="164"/>
    <x v="1"/>
    <x v="2"/>
    <x v="16"/>
    <x v="0"/>
    <n v="21263"/>
  </r>
  <r>
    <x v="165"/>
    <x v="1"/>
    <x v="2"/>
    <x v="16"/>
    <x v="0"/>
    <n v="14502"/>
  </r>
  <r>
    <x v="166"/>
    <x v="1"/>
    <x v="2"/>
    <x v="16"/>
    <x v="0"/>
    <n v="16124"/>
  </r>
  <r>
    <x v="167"/>
    <x v="1"/>
    <x v="2"/>
    <x v="16"/>
    <x v="0"/>
    <n v="25160"/>
  </r>
  <r>
    <x v="168"/>
    <x v="1"/>
    <x v="2"/>
    <x v="16"/>
    <x v="0"/>
    <n v="104872"/>
  </r>
  <r>
    <x v="169"/>
    <x v="1"/>
    <x v="2"/>
    <x v="16"/>
    <x v="0"/>
    <n v="117529"/>
  </r>
  <r>
    <x v="170"/>
    <x v="1"/>
    <x v="2"/>
    <x v="16"/>
    <x v="0"/>
    <n v="139886"/>
  </r>
  <r>
    <x v="171"/>
    <x v="1"/>
    <x v="2"/>
    <x v="16"/>
    <x v="0"/>
    <n v="134954"/>
  </r>
  <r>
    <x v="172"/>
    <x v="1"/>
    <x v="2"/>
    <x v="16"/>
    <x v="0"/>
    <n v="146249"/>
  </r>
  <r>
    <x v="173"/>
    <x v="1"/>
    <x v="2"/>
    <x v="16"/>
    <x v="0"/>
    <n v="168455"/>
  </r>
  <r>
    <x v="174"/>
    <x v="1"/>
    <x v="2"/>
    <x v="16"/>
    <x v="0"/>
    <n v="157234"/>
  </r>
  <r>
    <x v="175"/>
    <x v="1"/>
    <x v="2"/>
    <x v="16"/>
    <x v="0"/>
    <n v="229388"/>
  </r>
  <r>
    <x v="176"/>
    <x v="1"/>
    <x v="2"/>
    <x v="16"/>
    <x v="0"/>
    <n v="307807"/>
  </r>
  <r>
    <x v="177"/>
    <x v="1"/>
    <x v="2"/>
    <x v="16"/>
    <x v="0"/>
    <n v="258602"/>
  </r>
  <r>
    <x v="178"/>
    <x v="1"/>
    <x v="2"/>
    <x v="16"/>
    <x v="0"/>
    <n v="256759"/>
  </r>
  <r>
    <x v="179"/>
    <x v="1"/>
    <x v="2"/>
    <x v="16"/>
    <x v="0"/>
    <n v="276546"/>
  </r>
  <r>
    <x v="180"/>
    <x v="1"/>
    <x v="2"/>
    <x v="16"/>
    <x v="0"/>
    <n v="289061"/>
  </r>
  <r>
    <x v="181"/>
    <x v="1"/>
    <x v="2"/>
    <x v="16"/>
    <x v="0"/>
    <n v="269207"/>
  </r>
  <r>
    <x v="182"/>
    <x v="1"/>
    <x v="2"/>
    <x v="16"/>
    <x v="0"/>
    <n v="254161"/>
  </r>
  <r>
    <x v="183"/>
    <x v="1"/>
    <x v="2"/>
    <x v="16"/>
    <x v="0"/>
    <n v="330125"/>
  </r>
  <r>
    <x v="184"/>
    <x v="1"/>
    <x v="2"/>
    <x v="16"/>
    <x v="0"/>
    <n v="255191"/>
  </r>
  <r>
    <x v="185"/>
    <x v="1"/>
    <x v="2"/>
    <x v="16"/>
    <x v="0"/>
    <n v="293118"/>
  </r>
  <r>
    <x v="186"/>
    <x v="1"/>
    <x v="2"/>
    <x v="16"/>
    <x v="0"/>
    <n v="390571"/>
  </r>
  <r>
    <x v="187"/>
    <x v="1"/>
    <x v="2"/>
    <x v="16"/>
    <x v="0"/>
    <n v="446938"/>
  </r>
  <r>
    <x v="188"/>
    <x v="1"/>
    <x v="2"/>
    <x v="16"/>
    <x v="0"/>
    <n v="438790"/>
  </r>
  <r>
    <x v="189"/>
    <x v="1"/>
    <x v="2"/>
    <x v="16"/>
    <x v="0"/>
    <n v="464676"/>
  </r>
  <r>
    <x v="190"/>
    <x v="1"/>
    <x v="2"/>
    <x v="16"/>
    <x v="0"/>
    <n v="460125"/>
  </r>
  <r>
    <x v="191"/>
    <x v="1"/>
    <x v="2"/>
    <x v="16"/>
    <x v="0"/>
    <n v="351416"/>
  </r>
  <r>
    <x v="192"/>
    <x v="1"/>
    <x v="2"/>
    <x v="16"/>
    <x v="0"/>
    <n v="318093"/>
  </r>
  <r>
    <x v="193"/>
    <x v="1"/>
    <x v="2"/>
    <x v="16"/>
    <x v="0"/>
    <n v="214940"/>
  </r>
  <r>
    <x v="194"/>
    <x v="1"/>
    <x v="2"/>
    <x v="16"/>
    <x v="0"/>
    <n v="271299"/>
  </r>
  <r>
    <x v="195"/>
    <x v="1"/>
    <x v="2"/>
    <x v="16"/>
    <x v="0"/>
    <n v="329576"/>
  </r>
  <r>
    <x v="196"/>
    <x v="1"/>
    <x v="2"/>
    <x v="16"/>
    <x v="0"/>
    <n v="260509"/>
  </r>
  <r>
    <x v="197"/>
    <x v="1"/>
    <x v="2"/>
    <x v="16"/>
    <x v="0"/>
    <n v="298800"/>
  </r>
  <r>
    <x v="198"/>
    <x v="1"/>
    <x v="2"/>
    <x v="16"/>
    <x v="0"/>
    <n v="352267"/>
  </r>
  <r>
    <x v="199"/>
    <x v="1"/>
    <x v="2"/>
    <x v="16"/>
    <x v="0"/>
    <n v="201472"/>
  </r>
  <r>
    <x v="200"/>
    <x v="1"/>
    <x v="2"/>
    <x v="16"/>
    <x v="0"/>
    <n v="207341"/>
  </r>
  <r>
    <x v="201"/>
    <x v="1"/>
    <x v="2"/>
    <x v="16"/>
    <x v="0"/>
    <n v="313437"/>
  </r>
  <r>
    <x v="202"/>
    <x v="1"/>
    <x v="2"/>
    <x v="16"/>
    <x v="0"/>
    <n v="212393"/>
  </r>
  <r>
    <x v="203"/>
    <x v="1"/>
    <x v="2"/>
    <x v="16"/>
    <x v="0"/>
    <n v="180584"/>
  </r>
  <r>
    <x v="204"/>
    <x v="1"/>
    <x v="2"/>
    <x v="16"/>
    <x v="0"/>
    <n v="214132"/>
  </r>
  <r>
    <x v="205"/>
    <x v="1"/>
    <x v="2"/>
    <x v="16"/>
    <x v="0"/>
    <n v="203945"/>
  </r>
  <r>
    <x v="206"/>
    <x v="1"/>
    <x v="2"/>
    <x v="16"/>
    <x v="0"/>
    <n v="300834"/>
  </r>
  <r>
    <x v="207"/>
    <x v="1"/>
    <x v="2"/>
    <x v="16"/>
    <x v="0"/>
    <n v="384950"/>
  </r>
  <r>
    <x v="208"/>
    <x v="1"/>
    <x v="2"/>
    <x v="16"/>
    <x v="0"/>
    <n v="261587"/>
  </r>
  <r>
    <x v="209"/>
    <x v="1"/>
    <x v="2"/>
    <x v="16"/>
    <x v="0"/>
    <n v="270055"/>
  </r>
  <r>
    <x v="210"/>
    <x v="1"/>
    <x v="2"/>
    <x v="16"/>
    <x v="0"/>
    <n v="270444"/>
  </r>
  <r>
    <x v="211"/>
    <x v="1"/>
    <x v="2"/>
    <x v="16"/>
    <x v="0"/>
    <n v="242183"/>
  </r>
  <r>
    <x v="212"/>
    <x v="1"/>
    <x v="2"/>
    <x v="16"/>
    <x v="0"/>
    <n v="308194"/>
  </r>
  <r>
    <x v="213"/>
    <x v="1"/>
    <x v="2"/>
    <x v="16"/>
    <x v="0"/>
    <n v="351389"/>
  </r>
  <r>
    <x v="0"/>
    <x v="0"/>
    <x v="0"/>
    <x v="17"/>
    <x v="0"/>
    <n v="129850"/>
  </r>
  <r>
    <x v="1"/>
    <x v="0"/>
    <x v="0"/>
    <x v="17"/>
    <x v="0"/>
    <n v="59734"/>
  </r>
  <r>
    <x v="2"/>
    <x v="0"/>
    <x v="0"/>
    <x v="17"/>
    <x v="0"/>
    <n v="57326"/>
  </r>
  <r>
    <x v="3"/>
    <x v="0"/>
    <x v="0"/>
    <x v="17"/>
    <x v="0"/>
    <n v="49209"/>
  </r>
  <r>
    <x v="4"/>
    <x v="0"/>
    <x v="0"/>
    <x v="17"/>
    <x v="0"/>
    <n v="45324"/>
  </r>
  <r>
    <x v="5"/>
    <x v="0"/>
    <x v="0"/>
    <x v="17"/>
    <x v="0"/>
    <n v="50960"/>
  </r>
  <r>
    <x v="6"/>
    <x v="0"/>
    <x v="0"/>
    <x v="17"/>
    <x v="0"/>
    <n v="52650"/>
  </r>
  <r>
    <x v="7"/>
    <x v="0"/>
    <x v="0"/>
    <x v="17"/>
    <x v="0"/>
    <n v="60548"/>
  </r>
  <r>
    <x v="8"/>
    <x v="0"/>
    <x v="0"/>
    <x v="17"/>
    <x v="0"/>
    <n v="56170"/>
  </r>
  <r>
    <x v="9"/>
    <x v="0"/>
    <x v="0"/>
    <x v="17"/>
    <x v="0"/>
    <n v="52525"/>
  </r>
  <r>
    <x v="10"/>
    <x v="0"/>
    <x v="0"/>
    <x v="17"/>
    <x v="0"/>
    <n v="45830"/>
  </r>
  <r>
    <x v="11"/>
    <x v="0"/>
    <x v="0"/>
    <x v="17"/>
    <x v="0"/>
    <n v="39985"/>
  </r>
  <r>
    <x v="12"/>
    <x v="0"/>
    <x v="0"/>
    <x v="17"/>
    <x v="0"/>
    <n v="49928"/>
  </r>
  <r>
    <x v="13"/>
    <x v="0"/>
    <x v="0"/>
    <x v="17"/>
    <x v="0"/>
    <n v="49759"/>
  </r>
  <r>
    <x v="14"/>
    <x v="0"/>
    <x v="0"/>
    <x v="17"/>
    <x v="0"/>
    <n v="41919"/>
  </r>
  <r>
    <x v="15"/>
    <x v="0"/>
    <x v="0"/>
    <x v="17"/>
    <x v="0"/>
    <n v="39369"/>
  </r>
  <r>
    <x v="16"/>
    <x v="0"/>
    <x v="0"/>
    <x v="17"/>
    <x v="0"/>
    <n v="37062"/>
  </r>
  <r>
    <x v="17"/>
    <x v="0"/>
    <x v="0"/>
    <x v="17"/>
    <x v="0"/>
    <n v="33461"/>
  </r>
  <r>
    <x v="18"/>
    <x v="0"/>
    <x v="0"/>
    <x v="17"/>
    <x v="0"/>
    <n v="31593"/>
  </r>
  <r>
    <x v="19"/>
    <x v="0"/>
    <x v="0"/>
    <x v="17"/>
    <x v="0"/>
    <n v="34043"/>
  </r>
  <r>
    <x v="20"/>
    <x v="0"/>
    <x v="0"/>
    <x v="17"/>
    <x v="0"/>
    <n v="35330"/>
  </r>
  <r>
    <x v="21"/>
    <x v="0"/>
    <x v="0"/>
    <x v="17"/>
    <x v="0"/>
    <n v="32887"/>
  </r>
  <r>
    <x v="22"/>
    <x v="0"/>
    <x v="0"/>
    <x v="17"/>
    <x v="0"/>
    <n v="48053"/>
  </r>
  <r>
    <x v="23"/>
    <x v="0"/>
    <x v="0"/>
    <x v="17"/>
    <x v="0"/>
    <n v="35198"/>
  </r>
  <r>
    <x v="24"/>
    <x v="0"/>
    <x v="0"/>
    <x v="17"/>
    <x v="0"/>
    <n v="35429"/>
  </r>
  <r>
    <x v="25"/>
    <x v="0"/>
    <x v="0"/>
    <x v="17"/>
    <x v="0"/>
    <n v="38872"/>
  </r>
  <r>
    <x v="26"/>
    <x v="0"/>
    <x v="0"/>
    <x v="17"/>
    <x v="0"/>
    <n v="24858"/>
  </r>
  <r>
    <x v="27"/>
    <x v="0"/>
    <x v="0"/>
    <x v="17"/>
    <x v="0"/>
    <n v="25458"/>
  </r>
  <r>
    <x v="28"/>
    <x v="0"/>
    <x v="0"/>
    <x v="17"/>
    <x v="0"/>
    <n v="24392"/>
  </r>
  <r>
    <x v="29"/>
    <x v="0"/>
    <x v="0"/>
    <x v="17"/>
    <x v="0"/>
    <n v="23566"/>
  </r>
  <r>
    <x v="30"/>
    <x v="0"/>
    <x v="0"/>
    <x v="17"/>
    <x v="0"/>
    <n v="20533"/>
  </r>
  <r>
    <x v="31"/>
    <x v="0"/>
    <x v="0"/>
    <x v="17"/>
    <x v="0"/>
    <n v="23253"/>
  </r>
  <r>
    <x v="32"/>
    <x v="0"/>
    <x v="0"/>
    <x v="17"/>
    <x v="0"/>
    <n v="24057"/>
  </r>
  <r>
    <x v="33"/>
    <x v="0"/>
    <x v="0"/>
    <x v="17"/>
    <x v="0"/>
    <n v="21382"/>
  </r>
  <r>
    <x v="34"/>
    <x v="0"/>
    <x v="0"/>
    <x v="17"/>
    <x v="0"/>
    <n v="19441"/>
  </r>
  <r>
    <x v="35"/>
    <x v="0"/>
    <x v="0"/>
    <x v="17"/>
    <x v="0"/>
    <n v="19046"/>
  </r>
  <r>
    <x v="36"/>
    <x v="0"/>
    <x v="0"/>
    <x v="17"/>
    <x v="0"/>
    <n v="20065"/>
  </r>
  <r>
    <x v="37"/>
    <x v="0"/>
    <x v="0"/>
    <x v="17"/>
    <x v="0"/>
    <n v="17943"/>
  </r>
  <r>
    <x v="38"/>
    <x v="0"/>
    <x v="0"/>
    <x v="17"/>
    <x v="0"/>
    <n v="111843"/>
  </r>
  <r>
    <x v="39"/>
    <x v="0"/>
    <x v="0"/>
    <x v="17"/>
    <x v="0"/>
    <n v="117491"/>
  </r>
  <r>
    <x v="40"/>
    <x v="0"/>
    <x v="0"/>
    <x v="17"/>
    <x v="0"/>
    <n v="107014"/>
  </r>
  <r>
    <x v="41"/>
    <x v="0"/>
    <x v="0"/>
    <x v="17"/>
    <x v="0"/>
    <n v="86469"/>
  </r>
  <r>
    <x v="42"/>
    <x v="0"/>
    <x v="0"/>
    <x v="17"/>
    <x v="0"/>
    <n v="84761"/>
  </r>
  <r>
    <x v="43"/>
    <x v="0"/>
    <x v="0"/>
    <x v="17"/>
    <x v="0"/>
    <n v="72133"/>
  </r>
  <r>
    <x v="44"/>
    <x v="0"/>
    <x v="0"/>
    <x v="17"/>
    <x v="0"/>
    <n v="63776"/>
  </r>
  <r>
    <x v="45"/>
    <x v="0"/>
    <x v="0"/>
    <x v="17"/>
    <x v="0"/>
    <n v="69885"/>
  </r>
  <r>
    <x v="46"/>
    <x v="0"/>
    <x v="0"/>
    <x v="17"/>
    <x v="0"/>
    <n v="40704"/>
  </r>
  <r>
    <x v="47"/>
    <x v="0"/>
    <x v="0"/>
    <x v="17"/>
    <x v="0"/>
    <n v="26482"/>
  </r>
  <r>
    <x v="48"/>
    <x v="0"/>
    <x v="0"/>
    <x v="17"/>
    <x v="0"/>
    <n v="30428"/>
  </r>
  <r>
    <x v="49"/>
    <x v="0"/>
    <x v="0"/>
    <x v="17"/>
    <x v="0"/>
    <n v="22860"/>
  </r>
  <r>
    <x v="50"/>
    <x v="0"/>
    <x v="0"/>
    <x v="17"/>
    <x v="0"/>
    <n v="19902"/>
  </r>
  <r>
    <x v="51"/>
    <x v="0"/>
    <x v="0"/>
    <x v="17"/>
    <x v="0"/>
    <n v="20219"/>
  </r>
  <r>
    <x v="52"/>
    <x v="0"/>
    <x v="0"/>
    <x v="17"/>
    <x v="0"/>
    <n v="22953"/>
  </r>
  <r>
    <x v="53"/>
    <x v="0"/>
    <x v="0"/>
    <x v="17"/>
    <x v="0"/>
    <n v="21069"/>
  </r>
  <r>
    <x v="54"/>
    <x v="0"/>
    <x v="0"/>
    <x v="17"/>
    <x v="0"/>
    <n v="26104"/>
  </r>
  <r>
    <x v="55"/>
    <x v="0"/>
    <x v="0"/>
    <x v="17"/>
    <x v="0"/>
    <n v="25929"/>
  </r>
  <r>
    <x v="56"/>
    <x v="0"/>
    <x v="0"/>
    <x v="17"/>
    <x v="0"/>
    <n v="29477"/>
  </r>
  <r>
    <x v="57"/>
    <x v="1"/>
    <x v="1"/>
    <x v="17"/>
    <x v="0"/>
    <n v="70130"/>
  </r>
  <r>
    <x v="58"/>
    <x v="1"/>
    <x v="1"/>
    <x v="17"/>
    <x v="0"/>
    <n v="47654"/>
  </r>
  <r>
    <x v="59"/>
    <x v="1"/>
    <x v="1"/>
    <x v="17"/>
    <x v="0"/>
    <n v="41602"/>
  </r>
  <r>
    <x v="60"/>
    <x v="1"/>
    <x v="1"/>
    <x v="17"/>
    <x v="0"/>
    <n v="32698"/>
  </r>
  <r>
    <x v="61"/>
    <x v="1"/>
    <x v="1"/>
    <x v="17"/>
    <x v="0"/>
    <n v="32628"/>
  </r>
  <r>
    <x v="62"/>
    <x v="1"/>
    <x v="1"/>
    <x v="17"/>
    <x v="0"/>
    <n v="37546"/>
  </r>
  <r>
    <x v="63"/>
    <x v="1"/>
    <x v="1"/>
    <x v="17"/>
    <x v="0"/>
    <n v="38796"/>
  </r>
  <r>
    <x v="64"/>
    <x v="1"/>
    <x v="1"/>
    <x v="17"/>
    <x v="0"/>
    <n v="154963"/>
  </r>
  <r>
    <x v="65"/>
    <x v="1"/>
    <x v="1"/>
    <x v="17"/>
    <x v="0"/>
    <n v="208616"/>
  </r>
  <r>
    <x v="66"/>
    <x v="1"/>
    <x v="1"/>
    <x v="17"/>
    <x v="0"/>
    <n v="152370"/>
  </r>
  <r>
    <x v="67"/>
    <x v="1"/>
    <x v="1"/>
    <x v="17"/>
    <x v="0"/>
    <n v="89119"/>
  </r>
  <r>
    <x v="68"/>
    <x v="1"/>
    <x v="1"/>
    <x v="17"/>
    <x v="0"/>
    <n v="68810"/>
  </r>
  <r>
    <x v="69"/>
    <x v="1"/>
    <x v="1"/>
    <x v="17"/>
    <x v="0"/>
    <n v="69578"/>
  </r>
  <r>
    <x v="70"/>
    <x v="1"/>
    <x v="1"/>
    <x v="17"/>
    <x v="0"/>
    <n v="86105"/>
  </r>
  <r>
    <x v="71"/>
    <x v="1"/>
    <x v="1"/>
    <x v="17"/>
    <x v="0"/>
    <n v="124866"/>
  </r>
  <r>
    <x v="72"/>
    <x v="1"/>
    <x v="1"/>
    <x v="17"/>
    <x v="0"/>
    <n v="121526"/>
  </r>
  <r>
    <x v="73"/>
    <x v="1"/>
    <x v="1"/>
    <x v="17"/>
    <x v="0"/>
    <n v="64227"/>
  </r>
  <r>
    <x v="74"/>
    <x v="1"/>
    <x v="1"/>
    <x v="17"/>
    <x v="0"/>
    <n v="52577"/>
  </r>
  <r>
    <x v="75"/>
    <x v="1"/>
    <x v="1"/>
    <x v="17"/>
    <x v="0"/>
    <n v="55395"/>
  </r>
  <r>
    <x v="76"/>
    <x v="1"/>
    <x v="1"/>
    <x v="17"/>
    <x v="0"/>
    <n v="57040"/>
  </r>
  <r>
    <x v="77"/>
    <x v="1"/>
    <x v="1"/>
    <x v="17"/>
    <x v="0"/>
    <n v="54777"/>
  </r>
  <r>
    <x v="78"/>
    <x v="1"/>
    <x v="1"/>
    <x v="17"/>
    <x v="0"/>
    <n v="51226"/>
  </r>
  <r>
    <x v="79"/>
    <x v="1"/>
    <x v="1"/>
    <x v="17"/>
    <x v="0"/>
    <n v="65886"/>
  </r>
  <r>
    <x v="80"/>
    <x v="1"/>
    <x v="1"/>
    <x v="17"/>
    <x v="0"/>
    <n v="61568"/>
  </r>
  <r>
    <x v="81"/>
    <x v="1"/>
    <x v="1"/>
    <x v="17"/>
    <x v="0"/>
    <n v="51478"/>
  </r>
  <r>
    <x v="82"/>
    <x v="1"/>
    <x v="1"/>
    <x v="17"/>
    <x v="0"/>
    <n v="51940"/>
  </r>
  <r>
    <x v="83"/>
    <x v="1"/>
    <x v="1"/>
    <x v="17"/>
    <x v="0"/>
    <n v="41083"/>
  </r>
  <r>
    <x v="84"/>
    <x v="1"/>
    <x v="1"/>
    <x v="17"/>
    <x v="0"/>
    <n v="40859"/>
  </r>
  <r>
    <x v="85"/>
    <x v="1"/>
    <x v="1"/>
    <x v="17"/>
    <x v="0"/>
    <n v="45188"/>
  </r>
  <r>
    <x v="86"/>
    <x v="1"/>
    <x v="1"/>
    <x v="17"/>
    <x v="0"/>
    <n v="50527"/>
  </r>
  <r>
    <x v="87"/>
    <x v="1"/>
    <x v="1"/>
    <x v="17"/>
    <x v="0"/>
    <n v="66203"/>
  </r>
  <r>
    <x v="88"/>
    <x v="1"/>
    <x v="1"/>
    <x v="17"/>
    <x v="0"/>
    <n v="60839"/>
  </r>
  <r>
    <x v="89"/>
    <x v="1"/>
    <x v="1"/>
    <x v="17"/>
    <x v="0"/>
    <n v="51156"/>
  </r>
  <r>
    <x v="90"/>
    <x v="1"/>
    <x v="1"/>
    <x v="17"/>
    <x v="0"/>
    <n v="49031"/>
  </r>
  <r>
    <x v="91"/>
    <x v="1"/>
    <x v="1"/>
    <x v="17"/>
    <x v="0"/>
    <n v="51126"/>
  </r>
  <r>
    <x v="92"/>
    <x v="1"/>
    <x v="1"/>
    <x v="17"/>
    <x v="0"/>
    <n v="45850"/>
  </r>
  <r>
    <x v="93"/>
    <x v="1"/>
    <x v="1"/>
    <x v="17"/>
    <x v="0"/>
    <n v="59080"/>
  </r>
  <r>
    <x v="94"/>
    <x v="1"/>
    <x v="1"/>
    <x v="17"/>
    <x v="0"/>
    <n v="85891"/>
  </r>
  <r>
    <x v="95"/>
    <x v="1"/>
    <x v="1"/>
    <x v="17"/>
    <x v="0"/>
    <n v="103801"/>
  </r>
  <r>
    <x v="96"/>
    <x v="1"/>
    <x v="1"/>
    <x v="17"/>
    <x v="0"/>
    <n v="111137"/>
  </r>
  <r>
    <x v="97"/>
    <x v="1"/>
    <x v="1"/>
    <x v="17"/>
    <x v="0"/>
    <n v="108222"/>
  </r>
  <r>
    <x v="98"/>
    <x v="1"/>
    <x v="1"/>
    <x v="17"/>
    <x v="0"/>
    <n v="90514"/>
  </r>
  <r>
    <x v="99"/>
    <x v="1"/>
    <x v="1"/>
    <x v="17"/>
    <x v="0"/>
    <n v="116054"/>
  </r>
  <r>
    <x v="100"/>
    <x v="1"/>
    <x v="1"/>
    <x v="17"/>
    <x v="0"/>
    <n v="118994"/>
  </r>
  <r>
    <x v="101"/>
    <x v="1"/>
    <x v="1"/>
    <x v="17"/>
    <x v="0"/>
    <n v="114842"/>
  </r>
  <r>
    <x v="102"/>
    <x v="1"/>
    <x v="1"/>
    <x v="17"/>
    <x v="0"/>
    <n v="110018"/>
  </r>
  <r>
    <x v="103"/>
    <x v="1"/>
    <x v="1"/>
    <x v="17"/>
    <x v="0"/>
    <n v="93356"/>
  </r>
  <r>
    <x v="104"/>
    <x v="1"/>
    <x v="1"/>
    <x v="17"/>
    <x v="0"/>
    <n v="88961"/>
  </r>
  <r>
    <x v="105"/>
    <x v="1"/>
    <x v="1"/>
    <x v="17"/>
    <x v="0"/>
    <n v="84625"/>
  </r>
  <r>
    <x v="106"/>
    <x v="1"/>
    <x v="1"/>
    <x v="17"/>
    <x v="0"/>
    <n v="72521"/>
  </r>
  <r>
    <x v="107"/>
    <x v="1"/>
    <x v="1"/>
    <x v="17"/>
    <x v="0"/>
    <n v="62499"/>
  </r>
  <r>
    <x v="108"/>
    <x v="1"/>
    <x v="1"/>
    <x v="17"/>
    <x v="0"/>
    <n v="87760"/>
  </r>
  <r>
    <x v="109"/>
    <x v="1"/>
    <x v="1"/>
    <x v="17"/>
    <x v="0"/>
    <n v="96310"/>
  </r>
  <r>
    <x v="110"/>
    <x v="1"/>
    <x v="1"/>
    <x v="17"/>
    <x v="0"/>
    <n v="73271"/>
  </r>
  <r>
    <x v="111"/>
    <x v="1"/>
    <x v="1"/>
    <x v="17"/>
    <x v="0"/>
    <n v="73951"/>
  </r>
  <r>
    <x v="112"/>
    <x v="1"/>
    <x v="1"/>
    <x v="17"/>
    <x v="0"/>
    <n v="75507"/>
  </r>
  <r>
    <x v="113"/>
    <x v="1"/>
    <x v="1"/>
    <x v="17"/>
    <x v="0"/>
    <n v="75567"/>
  </r>
  <r>
    <x v="114"/>
    <x v="1"/>
    <x v="2"/>
    <x v="17"/>
    <x v="0"/>
    <n v="80764"/>
  </r>
  <r>
    <x v="115"/>
    <x v="1"/>
    <x v="2"/>
    <x v="17"/>
    <x v="0"/>
    <n v="82690"/>
  </r>
  <r>
    <x v="116"/>
    <x v="1"/>
    <x v="2"/>
    <x v="17"/>
    <x v="0"/>
    <n v="187098"/>
  </r>
  <r>
    <x v="117"/>
    <x v="1"/>
    <x v="2"/>
    <x v="17"/>
    <x v="0"/>
    <n v="183999"/>
  </r>
  <r>
    <x v="118"/>
    <x v="1"/>
    <x v="2"/>
    <x v="17"/>
    <x v="0"/>
    <n v="162993"/>
  </r>
  <r>
    <x v="119"/>
    <x v="1"/>
    <x v="2"/>
    <x v="17"/>
    <x v="0"/>
    <n v="167264"/>
  </r>
  <r>
    <x v="120"/>
    <x v="1"/>
    <x v="2"/>
    <x v="17"/>
    <x v="0"/>
    <n v="123911"/>
  </r>
  <r>
    <x v="121"/>
    <x v="1"/>
    <x v="2"/>
    <x v="17"/>
    <x v="0"/>
    <n v="109408"/>
  </r>
  <r>
    <x v="122"/>
    <x v="1"/>
    <x v="2"/>
    <x v="17"/>
    <x v="0"/>
    <n v="93043"/>
  </r>
  <r>
    <x v="123"/>
    <x v="1"/>
    <x v="2"/>
    <x v="17"/>
    <x v="0"/>
    <n v="107209"/>
  </r>
  <r>
    <x v="124"/>
    <x v="1"/>
    <x v="2"/>
    <x v="17"/>
    <x v="0"/>
    <n v="118884"/>
  </r>
  <r>
    <x v="125"/>
    <x v="1"/>
    <x v="2"/>
    <x v="17"/>
    <x v="0"/>
    <n v="101338"/>
  </r>
  <r>
    <x v="126"/>
    <x v="1"/>
    <x v="2"/>
    <x v="17"/>
    <x v="0"/>
    <n v="107792"/>
  </r>
  <r>
    <x v="127"/>
    <x v="1"/>
    <x v="2"/>
    <x v="17"/>
    <x v="0"/>
    <n v="141986"/>
  </r>
  <r>
    <x v="128"/>
    <x v="1"/>
    <x v="2"/>
    <x v="17"/>
    <x v="0"/>
    <n v="177945"/>
  </r>
  <r>
    <x v="129"/>
    <x v="1"/>
    <x v="2"/>
    <x v="17"/>
    <x v="0"/>
    <n v="288982"/>
  </r>
  <r>
    <x v="130"/>
    <x v="1"/>
    <x v="2"/>
    <x v="17"/>
    <x v="0"/>
    <n v="369950"/>
  </r>
  <r>
    <x v="131"/>
    <x v="1"/>
    <x v="2"/>
    <x v="17"/>
    <x v="0"/>
    <n v="314145"/>
  </r>
  <r>
    <x v="132"/>
    <x v="1"/>
    <x v="2"/>
    <x v="17"/>
    <x v="0"/>
    <n v="286801"/>
  </r>
  <r>
    <x v="133"/>
    <x v="1"/>
    <x v="2"/>
    <x v="17"/>
    <x v="0"/>
    <n v="276377"/>
  </r>
  <r>
    <x v="134"/>
    <x v="1"/>
    <x v="2"/>
    <x v="17"/>
    <x v="0"/>
    <n v="271964"/>
  </r>
  <r>
    <x v="135"/>
    <x v="1"/>
    <x v="2"/>
    <x v="17"/>
    <x v="0"/>
    <n v="258948"/>
  </r>
  <r>
    <x v="136"/>
    <x v="1"/>
    <x v="2"/>
    <x v="17"/>
    <x v="0"/>
    <n v="287904"/>
  </r>
  <r>
    <x v="137"/>
    <x v="1"/>
    <x v="2"/>
    <x v="17"/>
    <x v="0"/>
    <n v="229263"/>
  </r>
  <r>
    <x v="138"/>
    <x v="1"/>
    <x v="2"/>
    <x v="17"/>
    <x v="0"/>
    <n v="281495"/>
  </r>
  <r>
    <x v="139"/>
    <x v="1"/>
    <x v="2"/>
    <x v="17"/>
    <x v="0"/>
    <n v="292487"/>
  </r>
  <r>
    <x v="140"/>
    <x v="1"/>
    <x v="2"/>
    <x v="17"/>
    <x v="0"/>
    <n v="304326"/>
  </r>
  <r>
    <x v="141"/>
    <x v="1"/>
    <x v="2"/>
    <x v="17"/>
    <x v="0"/>
    <n v="272857"/>
  </r>
  <r>
    <x v="142"/>
    <x v="1"/>
    <x v="2"/>
    <x v="17"/>
    <x v="0"/>
    <n v="324969"/>
  </r>
  <r>
    <x v="143"/>
    <x v="1"/>
    <x v="2"/>
    <x v="17"/>
    <x v="0"/>
    <n v="336908"/>
  </r>
  <r>
    <x v="144"/>
    <x v="1"/>
    <x v="2"/>
    <x v="17"/>
    <x v="0"/>
    <n v="343402"/>
  </r>
  <r>
    <x v="145"/>
    <x v="1"/>
    <x v="2"/>
    <x v="17"/>
    <x v="0"/>
    <n v="266543"/>
  </r>
  <r>
    <x v="146"/>
    <x v="1"/>
    <x v="2"/>
    <x v="17"/>
    <x v="0"/>
    <n v="244589"/>
  </r>
  <r>
    <x v="147"/>
    <x v="1"/>
    <x v="2"/>
    <x v="17"/>
    <x v="0"/>
    <n v="221583"/>
  </r>
  <r>
    <x v="148"/>
    <x v="1"/>
    <x v="2"/>
    <x v="17"/>
    <x v="0"/>
    <n v="263801"/>
  </r>
  <r>
    <x v="149"/>
    <x v="1"/>
    <x v="2"/>
    <x v="17"/>
    <x v="0"/>
    <n v="241994"/>
  </r>
  <r>
    <x v="150"/>
    <x v="1"/>
    <x v="2"/>
    <x v="17"/>
    <x v="0"/>
    <n v="280343"/>
  </r>
  <r>
    <x v="151"/>
    <x v="1"/>
    <x v="2"/>
    <x v="17"/>
    <x v="0"/>
    <n v="219882"/>
  </r>
  <r>
    <x v="152"/>
    <x v="1"/>
    <x v="2"/>
    <x v="17"/>
    <x v="0"/>
    <n v="186934"/>
  </r>
  <r>
    <x v="153"/>
    <x v="1"/>
    <x v="2"/>
    <x v="17"/>
    <x v="0"/>
    <n v="188480"/>
  </r>
  <r>
    <x v="154"/>
    <x v="1"/>
    <x v="2"/>
    <x v="17"/>
    <x v="0"/>
    <n v="190885"/>
  </r>
  <r>
    <x v="155"/>
    <x v="1"/>
    <x v="2"/>
    <x v="17"/>
    <x v="0"/>
    <n v="149733"/>
  </r>
  <r>
    <x v="156"/>
    <x v="1"/>
    <x v="2"/>
    <x v="17"/>
    <x v="0"/>
    <n v="122111"/>
  </r>
  <r>
    <x v="157"/>
    <x v="1"/>
    <x v="2"/>
    <x v="17"/>
    <x v="0"/>
    <n v="112511"/>
  </r>
  <r>
    <x v="158"/>
    <x v="1"/>
    <x v="2"/>
    <x v="17"/>
    <x v="0"/>
    <n v="96456"/>
  </r>
  <r>
    <x v="159"/>
    <x v="1"/>
    <x v="2"/>
    <x v="17"/>
    <x v="0"/>
    <n v="100387"/>
  </r>
  <r>
    <x v="160"/>
    <x v="1"/>
    <x v="2"/>
    <x v="17"/>
    <x v="0"/>
    <n v="99779"/>
  </r>
  <r>
    <x v="161"/>
    <x v="1"/>
    <x v="2"/>
    <x v="17"/>
    <x v="0"/>
    <n v="87769"/>
  </r>
  <r>
    <x v="162"/>
    <x v="1"/>
    <x v="2"/>
    <x v="17"/>
    <x v="0"/>
    <n v="83812"/>
  </r>
  <r>
    <x v="163"/>
    <x v="1"/>
    <x v="2"/>
    <x v="17"/>
    <x v="0"/>
    <n v="110008"/>
  </r>
  <r>
    <x v="164"/>
    <x v="1"/>
    <x v="2"/>
    <x v="17"/>
    <x v="0"/>
    <n v="112555"/>
  </r>
  <r>
    <x v="165"/>
    <x v="1"/>
    <x v="2"/>
    <x v="17"/>
    <x v="0"/>
    <n v="98134"/>
  </r>
  <r>
    <x v="166"/>
    <x v="1"/>
    <x v="2"/>
    <x v="17"/>
    <x v="0"/>
    <n v="102630"/>
  </r>
  <r>
    <x v="167"/>
    <x v="1"/>
    <x v="2"/>
    <x v="17"/>
    <x v="0"/>
    <n v="94403"/>
  </r>
  <r>
    <x v="168"/>
    <x v="1"/>
    <x v="2"/>
    <x v="17"/>
    <x v="0"/>
    <n v="104719"/>
  </r>
  <r>
    <x v="169"/>
    <x v="1"/>
    <x v="2"/>
    <x v="17"/>
    <x v="0"/>
    <n v="106059"/>
  </r>
  <r>
    <x v="170"/>
    <x v="1"/>
    <x v="2"/>
    <x v="17"/>
    <x v="0"/>
    <n v="105286"/>
  </r>
  <r>
    <x v="171"/>
    <x v="1"/>
    <x v="2"/>
    <x v="17"/>
    <x v="0"/>
    <n v="88508"/>
  </r>
  <r>
    <x v="172"/>
    <x v="1"/>
    <x v="2"/>
    <x v="17"/>
    <x v="0"/>
    <n v="81247"/>
  </r>
  <r>
    <x v="173"/>
    <x v="1"/>
    <x v="2"/>
    <x v="17"/>
    <x v="0"/>
    <n v="73474"/>
  </r>
  <r>
    <x v="174"/>
    <x v="1"/>
    <x v="2"/>
    <x v="17"/>
    <x v="0"/>
    <n v="78206"/>
  </r>
  <r>
    <x v="175"/>
    <x v="1"/>
    <x v="2"/>
    <x v="17"/>
    <x v="0"/>
    <n v="67896"/>
  </r>
  <r>
    <x v="176"/>
    <x v="1"/>
    <x v="2"/>
    <x v="17"/>
    <x v="0"/>
    <n v="64249"/>
  </r>
  <r>
    <x v="177"/>
    <x v="1"/>
    <x v="2"/>
    <x v="17"/>
    <x v="0"/>
    <n v="66912"/>
  </r>
  <r>
    <x v="178"/>
    <x v="1"/>
    <x v="2"/>
    <x v="17"/>
    <x v="0"/>
    <n v="72622"/>
  </r>
  <r>
    <x v="179"/>
    <x v="1"/>
    <x v="2"/>
    <x v="17"/>
    <x v="0"/>
    <n v="102560"/>
  </r>
  <r>
    <x v="180"/>
    <x v="1"/>
    <x v="2"/>
    <x v="17"/>
    <x v="0"/>
    <n v="70936"/>
  </r>
  <r>
    <x v="181"/>
    <x v="1"/>
    <x v="2"/>
    <x v="17"/>
    <x v="0"/>
    <n v="78504"/>
  </r>
  <r>
    <x v="182"/>
    <x v="1"/>
    <x v="2"/>
    <x v="17"/>
    <x v="0"/>
    <n v="69179"/>
  </r>
  <r>
    <x v="183"/>
    <x v="1"/>
    <x v="2"/>
    <x v="17"/>
    <x v="0"/>
    <n v="62159"/>
  </r>
  <r>
    <x v="184"/>
    <x v="1"/>
    <x v="2"/>
    <x v="17"/>
    <x v="0"/>
    <n v="55182"/>
  </r>
  <r>
    <x v="185"/>
    <x v="1"/>
    <x v="2"/>
    <x v="17"/>
    <x v="0"/>
    <n v="42457"/>
  </r>
  <r>
    <x v="186"/>
    <x v="1"/>
    <x v="2"/>
    <x v="17"/>
    <x v="0"/>
    <n v="34719"/>
  </r>
  <r>
    <x v="187"/>
    <x v="1"/>
    <x v="2"/>
    <x v="17"/>
    <x v="0"/>
    <n v="32781"/>
  </r>
  <r>
    <x v="188"/>
    <x v="1"/>
    <x v="2"/>
    <x v="17"/>
    <x v="0"/>
    <n v="33735"/>
  </r>
  <r>
    <x v="189"/>
    <x v="1"/>
    <x v="2"/>
    <x v="17"/>
    <x v="0"/>
    <n v="48601"/>
  </r>
  <r>
    <x v="190"/>
    <x v="1"/>
    <x v="2"/>
    <x v="17"/>
    <x v="0"/>
    <n v="44210"/>
  </r>
  <r>
    <x v="191"/>
    <x v="1"/>
    <x v="2"/>
    <x v="17"/>
    <x v="0"/>
    <n v="40168"/>
  </r>
  <r>
    <x v="192"/>
    <x v="1"/>
    <x v="2"/>
    <x v="17"/>
    <x v="0"/>
    <n v="36999"/>
  </r>
  <r>
    <x v="193"/>
    <x v="1"/>
    <x v="2"/>
    <x v="17"/>
    <x v="0"/>
    <n v="36025"/>
  </r>
  <r>
    <x v="194"/>
    <x v="1"/>
    <x v="2"/>
    <x v="17"/>
    <x v="0"/>
    <n v="38184"/>
  </r>
  <r>
    <x v="195"/>
    <x v="1"/>
    <x v="2"/>
    <x v="17"/>
    <x v="0"/>
    <n v="44716"/>
  </r>
  <r>
    <x v="196"/>
    <x v="1"/>
    <x v="2"/>
    <x v="17"/>
    <x v="0"/>
    <n v="41497"/>
  </r>
  <r>
    <x v="197"/>
    <x v="1"/>
    <x v="2"/>
    <x v="17"/>
    <x v="0"/>
    <n v="55542"/>
  </r>
  <r>
    <x v="198"/>
    <x v="1"/>
    <x v="2"/>
    <x v="17"/>
    <x v="0"/>
    <n v="66422"/>
  </r>
  <r>
    <x v="199"/>
    <x v="1"/>
    <x v="2"/>
    <x v="17"/>
    <x v="0"/>
    <n v="77469"/>
  </r>
  <r>
    <x v="200"/>
    <x v="1"/>
    <x v="2"/>
    <x v="17"/>
    <x v="0"/>
    <n v="141792"/>
  </r>
  <r>
    <x v="201"/>
    <x v="1"/>
    <x v="2"/>
    <x v="17"/>
    <x v="0"/>
    <n v="182388"/>
  </r>
  <r>
    <x v="202"/>
    <x v="1"/>
    <x v="2"/>
    <x v="17"/>
    <x v="0"/>
    <n v="149640"/>
  </r>
  <r>
    <x v="203"/>
    <x v="1"/>
    <x v="2"/>
    <x v="17"/>
    <x v="0"/>
    <n v="128525"/>
  </r>
  <r>
    <x v="204"/>
    <x v="1"/>
    <x v="2"/>
    <x v="17"/>
    <x v="0"/>
    <n v="124520"/>
  </r>
  <r>
    <x v="205"/>
    <x v="1"/>
    <x v="2"/>
    <x v="17"/>
    <x v="0"/>
    <n v="134237"/>
  </r>
  <r>
    <x v="206"/>
    <x v="1"/>
    <x v="2"/>
    <x v="17"/>
    <x v="0"/>
    <n v="118716"/>
  </r>
  <r>
    <x v="207"/>
    <x v="1"/>
    <x v="2"/>
    <x v="17"/>
    <x v="0"/>
    <n v="110717"/>
  </r>
  <r>
    <x v="208"/>
    <x v="1"/>
    <x v="2"/>
    <x v="17"/>
    <x v="0"/>
    <n v="108584"/>
  </r>
  <r>
    <x v="209"/>
    <x v="1"/>
    <x v="2"/>
    <x v="17"/>
    <x v="0"/>
    <n v="112634"/>
  </r>
  <r>
    <x v="210"/>
    <x v="1"/>
    <x v="2"/>
    <x v="17"/>
    <x v="0"/>
    <n v="104928"/>
  </r>
  <r>
    <x v="211"/>
    <x v="1"/>
    <x v="2"/>
    <x v="17"/>
    <x v="0"/>
    <n v="93488"/>
  </r>
  <r>
    <x v="212"/>
    <x v="1"/>
    <x v="2"/>
    <x v="17"/>
    <x v="0"/>
    <n v="87080"/>
  </r>
  <r>
    <x v="213"/>
    <x v="1"/>
    <x v="2"/>
    <x v="17"/>
    <x v="0"/>
    <n v="67972"/>
  </r>
  <r>
    <x v="0"/>
    <x v="0"/>
    <x v="0"/>
    <x v="18"/>
    <x v="0"/>
    <n v="0"/>
  </r>
  <r>
    <x v="1"/>
    <x v="0"/>
    <x v="0"/>
    <x v="18"/>
    <x v="0"/>
    <n v="0"/>
  </r>
  <r>
    <x v="2"/>
    <x v="0"/>
    <x v="0"/>
    <x v="18"/>
    <x v="0"/>
    <n v="1"/>
  </r>
  <r>
    <x v="3"/>
    <x v="0"/>
    <x v="0"/>
    <x v="18"/>
    <x v="0"/>
    <n v="1"/>
  </r>
  <r>
    <x v="4"/>
    <x v="0"/>
    <x v="0"/>
    <x v="18"/>
    <x v="0"/>
    <n v="0"/>
  </r>
  <r>
    <x v="5"/>
    <x v="0"/>
    <x v="0"/>
    <x v="18"/>
    <x v="0"/>
    <n v="0"/>
  </r>
  <r>
    <x v="6"/>
    <x v="0"/>
    <x v="0"/>
    <x v="18"/>
    <x v="0"/>
    <n v="1"/>
  </r>
  <r>
    <x v="7"/>
    <x v="0"/>
    <x v="0"/>
    <x v="18"/>
    <x v="0"/>
    <n v="1"/>
  </r>
  <r>
    <x v="8"/>
    <x v="0"/>
    <x v="0"/>
    <x v="18"/>
    <x v="0"/>
    <n v="0"/>
  </r>
  <r>
    <x v="9"/>
    <x v="0"/>
    <x v="0"/>
    <x v="18"/>
    <x v="0"/>
    <n v="0"/>
  </r>
  <r>
    <x v="10"/>
    <x v="0"/>
    <x v="0"/>
    <x v="18"/>
    <x v="0"/>
    <n v="0"/>
  </r>
  <r>
    <x v="11"/>
    <x v="0"/>
    <x v="0"/>
    <x v="18"/>
    <x v="0"/>
    <n v="0"/>
  </r>
  <r>
    <x v="12"/>
    <x v="0"/>
    <x v="0"/>
    <x v="18"/>
    <x v="0"/>
    <n v="1"/>
  </r>
  <r>
    <x v="13"/>
    <x v="0"/>
    <x v="0"/>
    <x v="18"/>
    <x v="0"/>
    <n v="1"/>
  </r>
  <r>
    <x v="14"/>
    <x v="0"/>
    <x v="0"/>
    <x v="18"/>
    <x v="0"/>
    <n v="0"/>
  </r>
  <r>
    <x v="15"/>
    <x v="0"/>
    <x v="0"/>
    <x v="18"/>
    <x v="0"/>
    <n v="0"/>
  </r>
  <r>
    <x v="16"/>
    <x v="0"/>
    <x v="0"/>
    <x v="18"/>
    <x v="0"/>
    <n v="0"/>
  </r>
  <r>
    <x v="17"/>
    <x v="0"/>
    <x v="0"/>
    <x v="18"/>
    <x v="0"/>
    <n v="0"/>
  </r>
  <r>
    <x v="18"/>
    <x v="0"/>
    <x v="0"/>
    <x v="18"/>
    <x v="0"/>
    <n v="1"/>
  </r>
  <r>
    <x v="19"/>
    <x v="0"/>
    <x v="0"/>
    <x v="18"/>
    <x v="0"/>
    <n v="1"/>
  </r>
  <r>
    <x v="20"/>
    <x v="0"/>
    <x v="0"/>
    <x v="18"/>
    <x v="0"/>
    <n v="0"/>
  </r>
  <r>
    <x v="21"/>
    <x v="0"/>
    <x v="0"/>
    <x v="18"/>
    <x v="0"/>
    <n v="0"/>
  </r>
  <r>
    <x v="22"/>
    <x v="0"/>
    <x v="0"/>
    <x v="18"/>
    <x v="0"/>
    <n v="0"/>
  </r>
  <r>
    <x v="23"/>
    <x v="0"/>
    <x v="0"/>
    <x v="18"/>
    <x v="0"/>
    <n v="1"/>
  </r>
  <r>
    <x v="24"/>
    <x v="0"/>
    <x v="0"/>
    <x v="18"/>
    <x v="0"/>
    <n v="1"/>
  </r>
  <r>
    <x v="25"/>
    <x v="0"/>
    <x v="0"/>
    <x v="18"/>
    <x v="0"/>
    <n v="0"/>
  </r>
  <r>
    <x v="26"/>
    <x v="0"/>
    <x v="0"/>
    <x v="18"/>
    <x v="0"/>
    <n v="0"/>
  </r>
  <r>
    <x v="27"/>
    <x v="0"/>
    <x v="0"/>
    <x v="18"/>
    <x v="0"/>
    <n v="0"/>
  </r>
  <r>
    <x v="28"/>
    <x v="0"/>
    <x v="0"/>
    <x v="18"/>
    <x v="0"/>
    <n v="0"/>
  </r>
  <r>
    <x v="29"/>
    <x v="0"/>
    <x v="0"/>
    <x v="18"/>
    <x v="0"/>
    <n v="0"/>
  </r>
  <r>
    <x v="30"/>
    <x v="0"/>
    <x v="0"/>
    <x v="18"/>
    <x v="0"/>
    <n v="0"/>
  </r>
  <r>
    <x v="31"/>
    <x v="0"/>
    <x v="0"/>
    <x v="18"/>
    <x v="0"/>
    <n v="0"/>
  </r>
  <r>
    <x v="32"/>
    <x v="0"/>
    <x v="0"/>
    <x v="18"/>
    <x v="0"/>
    <n v="0"/>
  </r>
  <r>
    <x v="33"/>
    <x v="0"/>
    <x v="0"/>
    <x v="18"/>
    <x v="0"/>
    <n v="1"/>
  </r>
  <r>
    <x v="34"/>
    <x v="0"/>
    <x v="0"/>
    <x v="18"/>
    <x v="0"/>
    <n v="1"/>
  </r>
  <r>
    <x v="35"/>
    <x v="0"/>
    <x v="0"/>
    <x v="18"/>
    <x v="0"/>
    <n v="0"/>
  </r>
  <r>
    <x v="36"/>
    <x v="0"/>
    <x v="0"/>
    <x v="18"/>
    <x v="0"/>
    <n v="0"/>
  </r>
  <r>
    <x v="37"/>
    <x v="0"/>
    <x v="0"/>
    <x v="18"/>
    <x v="0"/>
    <n v="0"/>
  </r>
  <r>
    <x v="38"/>
    <x v="0"/>
    <x v="0"/>
    <x v="18"/>
    <x v="0"/>
    <n v="1"/>
  </r>
  <r>
    <x v="39"/>
    <x v="0"/>
    <x v="0"/>
    <x v="18"/>
    <x v="0"/>
    <n v="1"/>
  </r>
  <r>
    <x v="40"/>
    <x v="0"/>
    <x v="0"/>
    <x v="18"/>
    <x v="0"/>
    <n v="0"/>
  </r>
  <r>
    <x v="41"/>
    <x v="0"/>
    <x v="0"/>
    <x v="18"/>
    <x v="0"/>
    <n v="0"/>
  </r>
  <r>
    <x v="42"/>
    <x v="0"/>
    <x v="0"/>
    <x v="18"/>
    <x v="0"/>
    <n v="0"/>
  </r>
  <r>
    <x v="43"/>
    <x v="0"/>
    <x v="0"/>
    <x v="18"/>
    <x v="0"/>
    <n v="0"/>
  </r>
  <r>
    <x v="44"/>
    <x v="0"/>
    <x v="0"/>
    <x v="18"/>
    <x v="0"/>
    <n v="0"/>
  </r>
  <r>
    <x v="45"/>
    <x v="0"/>
    <x v="0"/>
    <x v="18"/>
    <x v="0"/>
    <n v="1"/>
  </r>
  <r>
    <x v="46"/>
    <x v="0"/>
    <x v="0"/>
    <x v="18"/>
    <x v="0"/>
    <n v="1"/>
  </r>
  <r>
    <x v="47"/>
    <x v="0"/>
    <x v="0"/>
    <x v="18"/>
    <x v="0"/>
    <n v="0"/>
  </r>
  <r>
    <x v="48"/>
    <x v="0"/>
    <x v="0"/>
    <x v="18"/>
    <x v="0"/>
    <n v="0"/>
  </r>
  <r>
    <x v="49"/>
    <x v="0"/>
    <x v="0"/>
    <x v="18"/>
    <x v="0"/>
    <n v="0"/>
  </r>
  <r>
    <x v="50"/>
    <x v="0"/>
    <x v="0"/>
    <x v="18"/>
    <x v="0"/>
    <n v="0"/>
  </r>
  <r>
    <x v="51"/>
    <x v="0"/>
    <x v="0"/>
    <x v="18"/>
    <x v="0"/>
    <n v="0"/>
  </r>
  <r>
    <x v="52"/>
    <x v="0"/>
    <x v="0"/>
    <x v="18"/>
    <x v="0"/>
    <n v="0"/>
  </r>
  <r>
    <x v="53"/>
    <x v="0"/>
    <x v="0"/>
    <x v="18"/>
    <x v="0"/>
    <n v="0"/>
  </r>
  <r>
    <x v="54"/>
    <x v="0"/>
    <x v="0"/>
    <x v="18"/>
    <x v="0"/>
    <n v="0"/>
  </r>
  <r>
    <x v="55"/>
    <x v="0"/>
    <x v="0"/>
    <x v="18"/>
    <x v="0"/>
    <n v="1"/>
  </r>
  <r>
    <x v="56"/>
    <x v="0"/>
    <x v="0"/>
    <x v="18"/>
    <x v="0"/>
    <n v="1"/>
  </r>
  <r>
    <x v="57"/>
    <x v="1"/>
    <x v="1"/>
    <x v="18"/>
    <x v="0"/>
    <n v="0"/>
  </r>
  <r>
    <x v="58"/>
    <x v="1"/>
    <x v="1"/>
    <x v="18"/>
    <x v="0"/>
    <n v="0"/>
  </r>
  <r>
    <x v="59"/>
    <x v="1"/>
    <x v="1"/>
    <x v="18"/>
    <x v="0"/>
    <n v="1"/>
  </r>
  <r>
    <x v="60"/>
    <x v="1"/>
    <x v="1"/>
    <x v="18"/>
    <x v="0"/>
    <n v="1"/>
  </r>
  <r>
    <x v="61"/>
    <x v="1"/>
    <x v="1"/>
    <x v="18"/>
    <x v="0"/>
    <n v="0"/>
  </r>
  <r>
    <x v="62"/>
    <x v="1"/>
    <x v="1"/>
    <x v="18"/>
    <x v="0"/>
    <n v="0"/>
  </r>
  <r>
    <x v="63"/>
    <x v="1"/>
    <x v="1"/>
    <x v="18"/>
    <x v="0"/>
    <n v="0"/>
  </r>
  <r>
    <x v="64"/>
    <x v="1"/>
    <x v="1"/>
    <x v="18"/>
    <x v="0"/>
    <n v="0"/>
  </r>
  <r>
    <x v="65"/>
    <x v="1"/>
    <x v="1"/>
    <x v="18"/>
    <x v="0"/>
    <n v="0"/>
  </r>
  <r>
    <x v="66"/>
    <x v="1"/>
    <x v="1"/>
    <x v="18"/>
    <x v="0"/>
    <n v="1"/>
  </r>
  <r>
    <x v="67"/>
    <x v="1"/>
    <x v="1"/>
    <x v="18"/>
    <x v="0"/>
    <n v="0"/>
  </r>
  <r>
    <x v="68"/>
    <x v="1"/>
    <x v="1"/>
    <x v="18"/>
    <x v="0"/>
    <n v="1"/>
  </r>
  <r>
    <x v="69"/>
    <x v="1"/>
    <x v="1"/>
    <x v="18"/>
    <x v="0"/>
    <n v="1"/>
  </r>
  <r>
    <x v="70"/>
    <x v="1"/>
    <x v="1"/>
    <x v="18"/>
    <x v="0"/>
    <n v="0"/>
  </r>
  <r>
    <x v="71"/>
    <x v="1"/>
    <x v="1"/>
    <x v="18"/>
    <x v="0"/>
    <n v="0"/>
  </r>
  <r>
    <x v="72"/>
    <x v="1"/>
    <x v="1"/>
    <x v="18"/>
    <x v="0"/>
    <n v="0"/>
  </r>
  <r>
    <x v="73"/>
    <x v="1"/>
    <x v="1"/>
    <x v="18"/>
    <x v="0"/>
    <n v="0"/>
  </r>
  <r>
    <x v="74"/>
    <x v="1"/>
    <x v="1"/>
    <x v="18"/>
    <x v="0"/>
    <n v="0"/>
  </r>
  <r>
    <x v="75"/>
    <x v="1"/>
    <x v="1"/>
    <x v="18"/>
    <x v="0"/>
    <n v="1"/>
  </r>
  <r>
    <x v="76"/>
    <x v="1"/>
    <x v="1"/>
    <x v="18"/>
    <x v="0"/>
    <n v="1"/>
  </r>
  <r>
    <x v="77"/>
    <x v="1"/>
    <x v="1"/>
    <x v="18"/>
    <x v="0"/>
    <n v="0"/>
  </r>
  <r>
    <x v="78"/>
    <x v="1"/>
    <x v="1"/>
    <x v="18"/>
    <x v="0"/>
    <n v="0"/>
  </r>
  <r>
    <x v="79"/>
    <x v="1"/>
    <x v="1"/>
    <x v="18"/>
    <x v="0"/>
    <n v="0"/>
  </r>
  <r>
    <x v="80"/>
    <x v="1"/>
    <x v="1"/>
    <x v="18"/>
    <x v="0"/>
    <n v="0"/>
  </r>
  <r>
    <x v="81"/>
    <x v="1"/>
    <x v="1"/>
    <x v="18"/>
    <x v="0"/>
    <n v="0"/>
  </r>
  <r>
    <x v="82"/>
    <x v="1"/>
    <x v="1"/>
    <x v="18"/>
    <x v="0"/>
    <n v="1"/>
  </r>
  <r>
    <x v="83"/>
    <x v="1"/>
    <x v="1"/>
    <x v="18"/>
    <x v="0"/>
    <n v="1"/>
  </r>
  <r>
    <x v="84"/>
    <x v="1"/>
    <x v="1"/>
    <x v="18"/>
    <x v="0"/>
    <n v="0"/>
  </r>
  <r>
    <x v="85"/>
    <x v="1"/>
    <x v="1"/>
    <x v="18"/>
    <x v="0"/>
    <n v="0"/>
  </r>
  <r>
    <x v="86"/>
    <x v="1"/>
    <x v="1"/>
    <x v="18"/>
    <x v="0"/>
    <n v="0"/>
  </r>
  <r>
    <x v="87"/>
    <x v="1"/>
    <x v="1"/>
    <x v="18"/>
    <x v="0"/>
    <n v="0"/>
  </r>
  <r>
    <x v="88"/>
    <x v="1"/>
    <x v="1"/>
    <x v="18"/>
    <x v="0"/>
    <n v="0"/>
  </r>
  <r>
    <x v="89"/>
    <x v="1"/>
    <x v="1"/>
    <x v="18"/>
    <x v="0"/>
    <n v="0"/>
  </r>
  <r>
    <x v="90"/>
    <x v="1"/>
    <x v="1"/>
    <x v="18"/>
    <x v="0"/>
    <n v="0"/>
  </r>
  <r>
    <x v="91"/>
    <x v="1"/>
    <x v="1"/>
    <x v="18"/>
    <x v="0"/>
    <n v="0"/>
  </r>
  <r>
    <x v="92"/>
    <x v="1"/>
    <x v="1"/>
    <x v="18"/>
    <x v="0"/>
    <n v="0"/>
  </r>
  <r>
    <x v="93"/>
    <x v="1"/>
    <x v="1"/>
    <x v="18"/>
    <x v="0"/>
    <n v="1"/>
  </r>
  <r>
    <x v="94"/>
    <x v="1"/>
    <x v="1"/>
    <x v="18"/>
    <x v="0"/>
    <n v="1"/>
  </r>
  <r>
    <x v="95"/>
    <x v="1"/>
    <x v="1"/>
    <x v="18"/>
    <x v="0"/>
    <n v="0"/>
  </r>
  <r>
    <x v="96"/>
    <x v="1"/>
    <x v="1"/>
    <x v="18"/>
    <x v="0"/>
    <n v="0"/>
  </r>
  <r>
    <x v="97"/>
    <x v="1"/>
    <x v="1"/>
    <x v="18"/>
    <x v="0"/>
    <n v="0"/>
  </r>
  <r>
    <x v="98"/>
    <x v="1"/>
    <x v="1"/>
    <x v="18"/>
    <x v="0"/>
    <n v="0"/>
  </r>
  <r>
    <x v="99"/>
    <x v="1"/>
    <x v="1"/>
    <x v="18"/>
    <x v="0"/>
    <n v="0"/>
  </r>
  <r>
    <x v="100"/>
    <x v="1"/>
    <x v="1"/>
    <x v="18"/>
    <x v="0"/>
    <n v="0"/>
  </r>
  <r>
    <x v="101"/>
    <x v="1"/>
    <x v="1"/>
    <x v="18"/>
    <x v="0"/>
    <n v="0"/>
  </r>
  <r>
    <x v="102"/>
    <x v="1"/>
    <x v="1"/>
    <x v="18"/>
    <x v="0"/>
    <n v="1"/>
  </r>
  <r>
    <x v="103"/>
    <x v="1"/>
    <x v="1"/>
    <x v="18"/>
    <x v="0"/>
    <n v="1"/>
  </r>
  <r>
    <x v="104"/>
    <x v="1"/>
    <x v="1"/>
    <x v="18"/>
    <x v="0"/>
    <n v="0"/>
  </r>
  <r>
    <x v="105"/>
    <x v="1"/>
    <x v="1"/>
    <x v="18"/>
    <x v="0"/>
    <n v="0"/>
  </r>
  <r>
    <x v="106"/>
    <x v="1"/>
    <x v="1"/>
    <x v="18"/>
    <x v="0"/>
    <n v="0"/>
  </r>
  <r>
    <x v="107"/>
    <x v="1"/>
    <x v="1"/>
    <x v="18"/>
    <x v="0"/>
    <n v="0"/>
  </r>
  <r>
    <x v="108"/>
    <x v="1"/>
    <x v="1"/>
    <x v="18"/>
    <x v="0"/>
    <n v="0"/>
  </r>
  <r>
    <x v="109"/>
    <x v="1"/>
    <x v="1"/>
    <x v="18"/>
    <x v="0"/>
    <n v="0"/>
  </r>
  <r>
    <x v="110"/>
    <x v="1"/>
    <x v="1"/>
    <x v="18"/>
    <x v="0"/>
    <n v="0"/>
  </r>
  <r>
    <x v="111"/>
    <x v="1"/>
    <x v="1"/>
    <x v="18"/>
    <x v="0"/>
    <n v="0"/>
  </r>
  <r>
    <x v="112"/>
    <x v="1"/>
    <x v="1"/>
    <x v="18"/>
    <x v="0"/>
    <n v="1"/>
  </r>
  <r>
    <x v="113"/>
    <x v="1"/>
    <x v="1"/>
    <x v="18"/>
    <x v="0"/>
    <n v="1"/>
  </r>
  <r>
    <x v="114"/>
    <x v="1"/>
    <x v="2"/>
    <x v="18"/>
    <x v="0"/>
    <n v="0"/>
  </r>
  <r>
    <x v="115"/>
    <x v="1"/>
    <x v="2"/>
    <x v="18"/>
    <x v="0"/>
    <n v="0"/>
  </r>
  <r>
    <x v="116"/>
    <x v="1"/>
    <x v="2"/>
    <x v="18"/>
    <x v="0"/>
    <n v="0"/>
  </r>
  <r>
    <x v="117"/>
    <x v="1"/>
    <x v="2"/>
    <x v="18"/>
    <x v="0"/>
    <n v="0"/>
  </r>
  <r>
    <x v="118"/>
    <x v="1"/>
    <x v="2"/>
    <x v="18"/>
    <x v="0"/>
    <n v="0"/>
  </r>
  <r>
    <x v="119"/>
    <x v="1"/>
    <x v="2"/>
    <x v="18"/>
    <x v="0"/>
    <n v="0"/>
  </r>
  <r>
    <x v="120"/>
    <x v="1"/>
    <x v="2"/>
    <x v="18"/>
    <x v="0"/>
    <n v="0"/>
  </r>
  <r>
    <x v="121"/>
    <x v="1"/>
    <x v="2"/>
    <x v="18"/>
    <x v="0"/>
    <n v="0"/>
  </r>
  <r>
    <x v="122"/>
    <x v="1"/>
    <x v="2"/>
    <x v="18"/>
    <x v="0"/>
    <n v="0"/>
  </r>
  <r>
    <x v="123"/>
    <x v="1"/>
    <x v="2"/>
    <x v="18"/>
    <x v="0"/>
    <n v="0"/>
  </r>
  <r>
    <x v="124"/>
    <x v="1"/>
    <x v="2"/>
    <x v="18"/>
    <x v="0"/>
    <n v="0"/>
  </r>
  <r>
    <x v="125"/>
    <x v="1"/>
    <x v="2"/>
    <x v="18"/>
    <x v="0"/>
    <n v="0"/>
  </r>
  <r>
    <x v="126"/>
    <x v="1"/>
    <x v="2"/>
    <x v="18"/>
    <x v="0"/>
    <n v="0"/>
  </r>
  <r>
    <x v="127"/>
    <x v="1"/>
    <x v="2"/>
    <x v="18"/>
    <x v="0"/>
    <n v="0"/>
  </r>
  <r>
    <x v="128"/>
    <x v="1"/>
    <x v="2"/>
    <x v="18"/>
    <x v="0"/>
    <n v="0"/>
  </r>
  <r>
    <x v="129"/>
    <x v="1"/>
    <x v="2"/>
    <x v="18"/>
    <x v="0"/>
    <n v="0"/>
  </r>
  <r>
    <x v="130"/>
    <x v="1"/>
    <x v="2"/>
    <x v="18"/>
    <x v="0"/>
    <n v="1"/>
  </r>
  <r>
    <x v="131"/>
    <x v="1"/>
    <x v="2"/>
    <x v="18"/>
    <x v="0"/>
    <n v="1"/>
  </r>
  <r>
    <x v="132"/>
    <x v="1"/>
    <x v="2"/>
    <x v="18"/>
    <x v="0"/>
    <n v="0"/>
  </r>
  <r>
    <x v="133"/>
    <x v="1"/>
    <x v="2"/>
    <x v="18"/>
    <x v="0"/>
    <n v="0"/>
  </r>
  <r>
    <x v="134"/>
    <x v="1"/>
    <x v="2"/>
    <x v="18"/>
    <x v="0"/>
    <n v="0"/>
  </r>
  <r>
    <x v="135"/>
    <x v="1"/>
    <x v="2"/>
    <x v="18"/>
    <x v="0"/>
    <n v="0"/>
  </r>
  <r>
    <x v="136"/>
    <x v="1"/>
    <x v="2"/>
    <x v="18"/>
    <x v="0"/>
    <n v="0"/>
  </r>
  <r>
    <x v="137"/>
    <x v="1"/>
    <x v="2"/>
    <x v="18"/>
    <x v="0"/>
    <n v="0"/>
  </r>
  <r>
    <x v="138"/>
    <x v="1"/>
    <x v="2"/>
    <x v="18"/>
    <x v="0"/>
    <n v="0"/>
  </r>
  <r>
    <x v="139"/>
    <x v="1"/>
    <x v="2"/>
    <x v="18"/>
    <x v="0"/>
    <n v="0"/>
  </r>
  <r>
    <x v="140"/>
    <x v="1"/>
    <x v="2"/>
    <x v="18"/>
    <x v="0"/>
    <n v="0"/>
  </r>
  <r>
    <x v="141"/>
    <x v="1"/>
    <x v="2"/>
    <x v="18"/>
    <x v="0"/>
    <n v="0"/>
  </r>
  <r>
    <x v="142"/>
    <x v="1"/>
    <x v="2"/>
    <x v="18"/>
    <x v="0"/>
    <n v="1"/>
  </r>
  <r>
    <x v="143"/>
    <x v="1"/>
    <x v="2"/>
    <x v="18"/>
    <x v="0"/>
    <n v="1"/>
  </r>
  <r>
    <x v="144"/>
    <x v="1"/>
    <x v="2"/>
    <x v="18"/>
    <x v="0"/>
    <n v="0"/>
  </r>
  <r>
    <x v="145"/>
    <x v="1"/>
    <x v="2"/>
    <x v="18"/>
    <x v="0"/>
    <n v="0"/>
  </r>
  <r>
    <x v="146"/>
    <x v="1"/>
    <x v="2"/>
    <x v="18"/>
    <x v="0"/>
    <n v="0"/>
  </r>
  <r>
    <x v="147"/>
    <x v="1"/>
    <x v="2"/>
    <x v="18"/>
    <x v="0"/>
    <n v="0"/>
  </r>
  <r>
    <x v="148"/>
    <x v="1"/>
    <x v="2"/>
    <x v="18"/>
    <x v="0"/>
    <n v="0"/>
  </r>
  <r>
    <x v="149"/>
    <x v="1"/>
    <x v="2"/>
    <x v="18"/>
    <x v="0"/>
    <n v="0"/>
  </r>
  <r>
    <x v="150"/>
    <x v="1"/>
    <x v="2"/>
    <x v="18"/>
    <x v="0"/>
    <n v="0"/>
  </r>
  <r>
    <x v="151"/>
    <x v="1"/>
    <x v="2"/>
    <x v="18"/>
    <x v="0"/>
    <n v="0"/>
  </r>
  <r>
    <x v="152"/>
    <x v="1"/>
    <x v="2"/>
    <x v="18"/>
    <x v="0"/>
    <n v="0"/>
  </r>
  <r>
    <x v="153"/>
    <x v="1"/>
    <x v="2"/>
    <x v="18"/>
    <x v="0"/>
    <n v="0"/>
  </r>
  <r>
    <x v="154"/>
    <x v="1"/>
    <x v="2"/>
    <x v="18"/>
    <x v="0"/>
    <n v="0"/>
  </r>
  <r>
    <x v="155"/>
    <x v="1"/>
    <x v="2"/>
    <x v="18"/>
    <x v="0"/>
    <n v="0"/>
  </r>
  <r>
    <x v="156"/>
    <x v="1"/>
    <x v="2"/>
    <x v="18"/>
    <x v="0"/>
    <n v="0"/>
  </r>
  <r>
    <x v="157"/>
    <x v="1"/>
    <x v="2"/>
    <x v="18"/>
    <x v="0"/>
    <n v="0"/>
  </r>
  <r>
    <x v="158"/>
    <x v="1"/>
    <x v="2"/>
    <x v="18"/>
    <x v="0"/>
    <n v="1"/>
  </r>
  <r>
    <x v="159"/>
    <x v="1"/>
    <x v="2"/>
    <x v="18"/>
    <x v="0"/>
    <n v="1"/>
  </r>
  <r>
    <x v="160"/>
    <x v="1"/>
    <x v="2"/>
    <x v="18"/>
    <x v="0"/>
    <n v="0"/>
  </r>
  <r>
    <x v="161"/>
    <x v="1"/>
    <x v="2"/>
    <x v="18"/>
    <x v="0"/>
    <n v="0"/>
  </r>
  <r>
    <x v="162"/>
    <x v="1"/>
    <x v="2"/>
    <x v="18"/>
    <x v="0"/>
    <n v="0"/>
  </r>
  <r>
    <x v="163"/>
    <x v="1"/>
    <x v="2"/>
    <x v="18"/>
    <x v="0"/>
    <n v="0"/>
  </r>
  <r>
    <x v="164"/>
    <x v="1"/>
    <x v="2"/>
    <x v="18"/>
    <x v="0"/>
    <n v="0"/>
  </r>
  <r>
    <x v="165"/>
    <x v="1"/>
    <x v="2"/>
    <x v="18"/>
    <x v="0"/>
    <n v="0"/>
  </r>
  <r>
    <x v="166"/>
    <x v="1"/>
    <x v="2"/>
    <x v="18"/>
    <x v="0"/>
    <n v="0"/>
  </r>
  <r>
    <x v="167"/>
    <x v="1"/>
    <x v="2"/>
    <x v="18"/>
    <x v="0"/>
    <n v="0"/>
  </r>
  <r>
    <x v="168"/>
    <x v="1"/>
    <x v="2"/>
    <x v="18"/>
    <x v="0"/>
    <n v="0"/>
  </r>
  <r>
    <x v="169"/>
    <x v="1"/>
    <x v="2"/>
    <x v="18"/>
    <x v="0"/>
    <n v="0"/>
  </r>
  <r>
    <x v="170"/>
    <x v="1"/>
    <x v="2"/>
    <x v="18"/>
    <x v="0"/>
    <n v="0"/>
  </r>
  <r>
    <x v="171"/>
    <x v="1"/>
    <x v="2"/>
    <x v="18"/>
    <x v="0"/>
    <n v="0"/>
  </r>
  <r>
    <x v="172"/>
    <x v="1"/>
    <x v="2"/>
    <x v="18"/>
    <x v="0"/>
    <n v="0"/>
  </r>
  <r>
    <x v="173"/>
    <x v="1"/>
    <x v="2"/>
    <x v="18"/>
    <x v="0"/>
    <n v="1"/>
  </r>
  <r>
    <x v="174"/>
    <x v="1"/>
    <x v="2"/>
    <x v="18"/>
    <x v="0"/>
    <n v="1"/>
  </r>
  <r>
    <x v="175"/>
    <x v="1"/>
    <x v="2"/>
    <x v="18"/>
    <x v="0"/>
    <n v="0"/>
  </r>
  <r>
    <x v="176"/>
    <x v="1"/>
    <x v="2"/>
    <x v="18"/>
    <x v="0"/>
    <n v="0"/>
  </r>
  <r>
    <x v="177"/>
    <x v="1"/>
    <x v="2"/>
    <x v="18"/>
    <x v="0"/>
    <n v="0"/>
  </r>
  <r>
    <x v="178"/>
    <x v="1"/>
    <x v="2"/>
    <x v="18"/>
    <x v="0"/>
    <n v="0"/>
  </r>
  <r>
    <x v="179"/>
    <x v="1"/>
    <x v="2"/>
    <x v="18"/>
    <x v="0"/>
    <n v="0"/>
  </r>
  <r>
    <x v="180"/>
    <x v="1"/>
    <x v="2"/>
    <x v="18"/>
    <x v="0"/>
    <n v="0"/>
  </r>
  <r>
    <x v="181"/>
    <x v="1"/>
    <x v="2"/>
    <x v="18"/>
    <x v="0"/>
    <n v="0"/>
  </r>
  <r>
    <x v="182"/>
    <x v="1"/>
    <x v="2"/>
    <x v="18"/>
    <x v="0"/>
    <n v="0"/>
  </r>
  <r>
    <x v="183"/>
    <x v="1"/>
    <x v="2"/>
    <x v="18"/>
    <x v="0"/>
    <n v="0"/>
  </r>
  <r>
    <x v="184"/>
    <x v="1"/>
    <x v="2"/>
    <x v="18"/>
    <x v="0"/>
    <n v="0"/>
  </r>
  <r>
    <x v="185"/>
    <x v="1"/>
    <x v="2"/>
    <x v="18"/>
    <x v="0"/>
    <n v="0"/>
  </r>
  <r>
    <x v="186"/>
    <x v="1"/>
    <x v="2"/>
    <x v="18"/>
    <x v="0"/>
    <n v="1"/>
  </r>
  <r>
    <x v="187"/>
    <x v="1"/>
    <x v="2"/>
    <x v="18"/>
    <x v="0"/>
    <n v="1"/>
  </r>
  <r>
    <x v="188"/>
    <x v="1"/>
    <x v="2"/>
    <x v="18"/>
    <x v="0"/>
    <n v="0"/>
  </r>
  <r>
    <x v="189"/>
    <x v="1"/>
    <x v="2"/>
    <x v="18"/>
    <x v="0"/>
    <n v="0"/>
  </r>
  <r>
    <x v="190"/>
    <x v="1"/>
    <x v="2"/>
    <x v="18"/>
    <x v="0"/>
    <n v="0"/>
  </r>
  <r>
    <x v="191"/>
    <x v="1"/>
    <x v="2"/>
    <x v="18"/>
    <x v="0"/>
    <n v="0"/>
  </r>
  <r>
    <x v="192"/>
    <x v="1"/>
    <x v="2"/>
    <x v="18"/>
    <x v="0"/>
    <n v="0"/>
  </r>
  <r>
    <x v="193"/>
    <x v="1"/>
    <x v="2"/>
    <x v="18"/>
    <x v="0"/>
    <n v="0"/>
  </r>
  <r>
    <x v="194"/>
    <x v="1"/>
    <x v="2"/>
    <x v="18"/>
    <x v="0"/>
    <n v="1"/>
  </r>
  <r>
    <x v="195"/>
    <x v="1"/>
    <x v="2"/>
    <x v="18"/>
    <x v="0"/>
    <n v="0"/>
  </r>
  <r>
    <x v="196"/>
    <x v="1"/>
    <x v="2"/>
    <x v="18"/>
    <x v="0"/>
    <n v="1"/>
  </r>
  <r>
    <x v="197"/>
    <x v="1"/>
    <x v="2"/>
    <x v="18"/>
    <x v="0"/>
    <n v="1"/>
  </r>
  <r>
    <x v="198"/>
    <x v="1"/>
    <x v="2"/>
    <x v="18"/>
    <x v="0"/>
    <n v="0"/>
  </r>
  <r>
    <x v="199"/>
    <x v="1"/>
    <x v="2"/>
    <x v="18"/>
    <x v="0"/>
    <n v="0"/>
  </r>
  <r>
    <x v="200"/>
    <x v="1"/>
    <x v="2"/>
    <x v="18"/>
    <x v="0"/>
    <n v="0"/>
  </r>
  <r>
    <x v="201"/>
    <x v="1"/>
    <x v="2"/>
    <x v="18"/>
    <x v="0"/>
    <n v="1"/>
  </r>
  <r>
    <x v="202"/>
    <x v="1"/>
    <x v="2"/>
    <x v="18"/>
    <x v="0"/>
    <n v="1"/>
  </r>
  <r>
    <x v="203"/>
    <x v="1"/>
    <x v="2"/>
    <x v="18"/>
    <x v="0"/>
    <n v="0"/>
  </r>
  <r>
    <x v="204"/>
    <x v="1"/>
    <x v="2"/>
    <x v="18"/>
    <x v="0"/>
    <n v="1"/>
  </r>
  <r>
    <x v="205"/>
    <x v="1"/>
    <x v="2"/>
    <x v="18"/>
    <x v="0"/>
    <n v="1"/>
  </r>
  <r>
    <x v="206"/>
    <x v="1"/>
    <x v="2"/>
    <x v="18"/>
    <x v="0"/>
    <n v="0"/>
  </r>
  <r>
    <x v="207"/>
    <x v="1"/>
    <x v="2"/>
    <x v="18"/>
    <x v="0"/>
    <n v="0"/>
  </r>
  <r>
    <x v="208"/>
    <x v="1"/>
    <x v="2"/>
    <x v="18"/>
    <x v="0"/>
    <n v="0"/>
  </r>
  <r>
    <x v="209"/>
    <x v="1"/>
    <x v="2"/>
    <x v="18"/>
    <x v="0"/>
    <n v="0"/>
  </r>
  <r>
    <x v="210"/>
    <x v="1"/>
    <x v="2"/>
    <x v="18"/>
    <x v="0"/>
    <n v="0"/>
  </r>
  <r>
    <x v="211"/>
    <x v="1"/>
    <x v="2"/>
    <x v="18"/>
    <x v="0"/>
    <n v="0"/>
  </r>
  <r>
    <x v="212"/>
    <x v="1"/>
    <x v="2"/>
    <x v="18"/>
    <x v="0"/>
    <n v="1"/>
  </r>
  <r>
    <x v="213"/>
    <x v="1"/>
    <x v="2"/>
    <x v="18"/>
    <x v="0"/>
    <n v="1"/>
  </r>
  <r>
    <x v="0"/>
    <x v="0"/>
    <x v="0"/>
    <x v="19"/>
    <x v="0"/>
    <n v="0"/>
  </r>
  <r>
    <x v="1"/>
    <x v="0"/>
    <x v="0"/>
    <x v="19"/>
    <x v="0"/>
    <n v="1"/>
  </r>
  <r>
    <x v="2"/>
    <x v="0"/>
    <x v="0"/>
    <x v="19"/>
    <x v="0"/>
    <n v="1"/>
  </r>
  <r>
    <x v="3"/>
    <x v="0"/>
    <x v="0"/>
    <x v="19"/>
    <x v="0"/>
    <n v="1"/>
  </r>
  <r>
    <x v="4"/>
    <x v="0"/>
    <x v="0"/>
    <x v="19"/>
    <x v="0"/>
    <n v="0"/>
  </r>
  <r>
    <x v="5"/>
    <x v="0"/>
    <x v="0"/>
    <x v="19"/>
    <x v="0"/>
    <n v="1"/>
  </r>
  <r>
    <x v="6"/>
    <x v="0"/>
    <x v="0"/>
    <x v="19"/>
    <x v="0"/>
    <n v="1"/>
  </r>
  <r>
    <x v="7"/>
    <x v="0"/>
    <x v="0"/>
    <x v="19"/>
    <x v="0"/>
    <n v="0"/>
  </r>
  <r>
    <x v="8"/>
    <x v="0"/>
    <x v="0"/>
    <x v="19"/>
    <x v="0"/>
    <n v="0"/>
  </r>
  <r>
    <x v="9"/>
    <x v="0"/>
    <x v="0"/>
    <x v="19"/>
    <x v="0"/>
    <n v="1"/>
  </r>
  <r>
    <x v="10"/>
    <x v="0"/>
    <x v="0"/>
    <x v="19"/>
    <x v="0"/>
    <n v="1"/>
  </r>
  <r>
    <x v="11"/>
    <x v="0"/>
    <x v="0"/>
    <x v="19"/>
    <x v="0"/>
    <n v="0"/>
  </r>
  <r>
    <x v="12"/>
    <x v="0"/>
    <x v="0"/>
    <x v="19"/>
    <x v="0"/>
    <n v="1"/>
  </r>
  <r>
    <x v="13"/>
    <x v="0"/>
    <x v="0"/>
    <x v="19"/>
    <x v="0"/>
    <n v="1"/>
  </r>
  <r>
    <x v="14"/>
    <x v="0"/>
    <x v="0"/>
    <x v="19"/>
    <x v="0"/>
    <n v="0"/>
  </r>
  <r>
    <x v="15"/>
    <x v="0"/>
    <x v="0"/>
    <x v="19"/>
    <x v="0"/>
    <n v="0"/>
  </r>
  <r>
    <x v="16"/>
    <x v="0"/>
    <x v="0"/>
    <x v="19"/>
    <x v="0"/>
    <n v="1"/>
  </r>
  <r>
    <x v="17"/>
    <x v="0"/>
    <x v="0"/>
    <x v="19"/>
    <x v="0"/>
    <n v="1"/>
  </r>
  <r>
    <x v="18"/>
    <x v="0"/>
    <x v="0"/>
    <x v="19"/>
    <x v="0"/>
    <n v="0"/>
  </r>
  <r>
    <x v="19"/>
    <x v="0"/>
    <x v="0"/>
    <x v="19"/>
    <x v="0"/>
    <n v="1"/>
  </r>
  <r>
    <x v="20"/>
    <x v="0"/>
    <x v="0"/>
    <x v="19"/>
    <x v="0"/>
    <n v="1"/>
  </r>
  <r>
    <x v="21"/>
    <x v="0"/>
    <x v="0"/>
    <x v="19"/>
    <x v="0"/>
    <n v="0"/>
  </r>
  <r>
    <x v="22"/>
    <x v="0"/>
    <x v="0"/>
    <x v="19"/>
    <x v="0"/>
    <n v="0"/>
  </r>
  <r>
    <x v="23"/>
    <x v="0"/>
    <x v="0"/>
    <x v="19"/>
    <x v="0"/>
    <n v="1"/>
  </r>
  <r>
    <x v="24"/>
    <x v="0"/>
    <x v="0"/>
    <x v="19"/>
    <x v="0"/>
    <n v="1"/>
  </r>
  <r>
    <x v="25"/>
    <x v="0"/>
    <x v="0"/>
    <x v="19"/>
    <x v="0"/>
    <n v="0"/>
  </r>
  <r>
    <x v="26"/>
    <x v="0"/>
    <x v="0"/>
    <x v="19"/>
    <x v="0"/>
    <n v="1"/>
  </r>
  <r>
    <x v="27"/>
    <x v="0"/>
    <x v="0"/>
    <x v="19"/>
    <x v="0"/>
    <n v="1"/>
  </r>
  <r>
    <x v="28"/>
    <x v="0"/>
    <x v="0"/>
    <x v="19"/>
    <x v="0"/>
    <n v="0"/>
  </r>
  <r>
    <x v="29"/>
    <x v="0"/>
    <x v="0"/>
    <x v="19"/>
    <x v="0"/>
    <n v="1"/>
  </r>
  <r>
    <x v="30"/>
    <x v="0"/>
    <x v="0"/>
    <x v="19"/>
    <x v="0"/>
    <n v="1"/>
  </r>
  <r>
    <x v="31"/>
    <x v="0"/>
    <x v="0"/>
    <x v="19"/>
    <x v="0"/>
    <n v="0"/>
  </r>
  <r>
    <x v="32"/>
    <x v="0"/>
    <x v="0"/>
    <x v="19"/>
    <x v="0"/>
    <n v="0"/>
  </r>
  <r>
    <x v="33"/>
    <x v="0"/>
    <x v="0"/>
    <x v="19"/>
    <x v="0"/>
    <n v="1"/>
  </r>
  <r>
    <x v="34"/>
    <x v="0"/>
    <x v="0"/>
    <x v="19"/>
    <x v="0"/>
    <n v="1"/>
  </r>
  <r>
    <x v="35"/>
    <x v="0"/>
    <x v="0"/>
    <x v="19"/>
    <x v="0"/>
    <n v="0"/>
  </r>
  <r>
    <x v="36"/>
    <x v="0"/>
    <x v="0"/>
    <x v="19"/>
    <x v="0"/>
    <n v="0"/>
  </r>
  <r>
    <x v="37"/>
    <x v="0"/>
    <x v="0"/>
    <x v="19"/>
    <x v="0"/>
    <n v="1"/>
  </r>
  <r>
    <x v="38"/>
    <x v="0"/>
    <x v="0"/>
    <x v="19"/>
    <x v="0"/>
    <n v="1"/>
  </r>
  <r>
    <x v="39"/>
    <x v="0"/>
    <x v="0"/>
    <x v="19"/>
    <x v="0"/>
    <n v="0"/>
  </r>
  <r>
    <x v="40"/>
    <x v="0"/>
    <x v="0"/>
    <x v="19"/>
    <x v="0"/>
    <n v="1"/>
  </r>
  <r>
    <x v="41"/>
    <x v="0"/>
    <x v="0"/>
    <x v="19"/>
    <x v="0"/>
    <n v="1"/>
  </r>
  <r>
    <x v="42"/>
    <x v="0"/>
    <x v="0"/>
    <x v="19"/>
    <x v="0"/>
    <n v="0"/>
  </r>
  <r>
    <x v="43"/>
    <x v="0"/>
    <x v="0"/>
    <x v="19"/>
    <x v="0"/>
    <n v="0"/>
  </r>
  <r>
    <x v="44"/>
    <x v="0"/>
    <x v="0"/>
    <x v="19"/>
    <x v="0"/>
    <n v="1"/>
  </r>
  <r>
    <x v="45"/>
    <x v="0"/>
    <x v="0"/>
    <x v="19"/>
    <x v="0"/>
    <n v="1"/>
  </r>
  <r>
    <x v="46"/>
    <x v="0"/>
    <x v="0"/>
    <x v="19"/>
    <x v="0"/>
    <n v="0"/>
  </r>
  <r>
    <x v="47"/>
    <x v="0"/>
    <x v="0"/>
    <x v="19"/>
    <x v="0"/>
    <n v="1"/>
  </r>
  <r>
    <x v="48"/>
    <x v="0"/>
    <x v="0"/>
    <x v="19"/>
    <x v="0"/>
    <n v="1"/>
  </r>
  <r>
    <x v="49"/>
    <x v="0"/>
    <x v="0"/>
    <x v="19"/>
    <x v="0"/>
    <n v="0"/>
  </r>
  <r>
    <x v="50"/>
    <x v="0"/>
    <x v="0"/>
    <x v="19"/>
    <x v="0"/>
    <n v="0"/>
  </r>
  <r>
    <x v="51"/>
    <x v="0"/>
    <x v="0"/>
    <x v="19"/>
    <x v="0"/>
    <n v="1"/>
  </r>
  <r>
    <x v="52"/>
    <x v="0"/>
    <x v="0"/>
    <x v="19"/>
    <x v="0"/>
    <n v="1"/>
  </r>
  <r>
    <x v="53"/>
    <x v="0"/>
    <x v="0"/>
    <x v="19"/>
    <x v="0"/>
    <n v="0"/>
  </r>
  <r>
    <x v="54"/>
    <x v="0"/>
    <x v="0"/>
    <x v="19"/>
    <x v="0"/>
    <n v="1"/>
  </r>
  <r>
    <x v="55"/>
    <x v="0"/>
    <x v="0"/>
    <x v="19"/>
    <x v="0"/>
    <n v="1"/>
  </r>
  <r>
    <x v="56"/>
    <x v="0"/>
    <x v="0"/>
    <x v="19"/>
    <x v="0"/>
    <n v="0"/>
  </r>
  <r>
    <x v="57"/>
    <x v="1"/>
    <x v="1"/>
    <x v="19"/>
    <x v="0"/>
    <n v="0"/>
  </r>
  <r>
    <x v="58"/>
    <x v="1"/>
    <x v="1"/>
    <x v="19"/>
    <x v="0"/>
    <n v="1"/>
  </r>
  <r>
    <x v="59"/>
    <x v="1"/>
    <x v="1"/>
    <x v="19"/>
    <x v="0"/>
    <n v="1"/>
  </r>
  <r>
    <x v="60"/>
    <x v="1"/>
    <x v="1"/>
    <x v="19"/>
    <x v="0"/>
    <n v="0"/>
  </r>
  <r>
    <x v="61"/>
    <x v="1"/>
    <x v="1"/>
    <x v="19"/>
    <x v="0"/>
    <n v="1"/>
  </r>
  <r>
    <x v="62"/>
    <x v="1"/>
    <x v="1"/>
    <x v="19"/>
    <x v="0"/>
    <n v="1"/>
  </r>
  <r>
    <x v="63"/>
    <x v="1"/>
    <x v="1"/>
    <x v="19"/>
    <x v="0"/>
    <n v="0"/>
  </r>
  <r>
    <x v="64"/>
    <x v="1"/>
    <x v="1"/>
    <x v="19"/>
    <x v="0"/>
    <n v="0"/>
  </r>
  <r>
    <x v="65"/>
    <x v="1"/>
    <x v="1"/>
    <x v="19"/>
    <x v="0"/>
    <n v="1"/>
  </r>
  <r>
    <x v="66"/>
    <x v="1"/>
    <x v="1"/>
    <x v="19"/>
    <x v="0"/>
    <n v="1"/>
  </r>
  <r>
    <x v="67"/>
    <x v="1"/>
    <x v="1"/>
    <x v="19"/>
    <x v="0"/>
    <n v="0"/>
  </r>
  <r>
    <x v="68"/>
    <x v="1"/>
    <x v="1"/>
    <x v="19"/>
    <x v="0"/>
    <n v="1"/>
  </r>
  <r>
    <x v="69"/>
    <x v="1"/>
    <x v="1"/>
    <x v="19"/>
    <x v="0"/>
    <n v="1"/>
  </r>
  <r>
    <x v="70"/>
    <x v="1"/>
    <x v="1"/>
    <x v="19"/>
    <x v="0"/>
    <n v="0"/>
  </r>
  <r>
    <x v="71"/>
    <x v="1"/>
    <x v="1"/>
    <x v="19"/>
    <x v="0"/>
    <n v="0"/>
  </r>
  <r>
    <x v="72"/>
    <x v="1"/>
    <x v="1"/>
    <x v="19"/>
    <x v="0"/>
    <n v="1"/>
  </r>
  <r>
    <x v="73"/>
    <x v="1"/>
    <x v="1"/>
    <x v="19"/>
    <x v="0"/>
    <n v="1"/>
  </r>
  <r>
    <x v="74"/>
    <x v="1"/>
    <x v="1"/>
    <x v="19"/>
    <x v="0"/>
    <n v="0"/>
  </r>
  <r>
    <x v="75"/>
    <x v="1"/>
    <x v="1"/>
    <x v="19"/>
    <x v="0"/>
    <n v="1"/>
  </r>
  <r>
    <x v="76"/>
    <x v="1"/>
    <x v="1"/>
    <x v="19"/>
    <x v="0"/>
    <n v="1"/>
  </r>
  <r>
    <x v="77"/>
    <x v="1"/>
    <x v="1"/>
    <x v="19"/>
    <x v="0"/>
    <n v="0"/>
  </r>
  <r>
    <x v="78"/>
    <x v="1"/>
    <x v="1"/>
    <x v="19"/>
    <x v="0"/>
    <n v="0"/>
  </r>
  <r>
    <x v="79"/>
    <x v="1"/>
    <x v="1"/>
    <x v="19"/>
    <x v="0"/>
    <n v="1"/>
  </r>
  <r>
    <x v="80"/>
    <x v="1"/>
    <x v="1"/>
    <x v="19"/>
    <x v="0"/>
    <n v="1"/>
  </r>
  <r>
    <x v="81"/>
    <x v="1"/>
    <x v="1"/>
    <x v="19"/>
    <x v="0"/>
    <n v="0"/>
  </r>
  <r>
    <x v="82"/>
    <x v="1"/>
    <x v="1"/>
    <x v="19"/>
    <x v="0"/>
    <n v="1"/>
  </r>
  <r>
    <x v="83"/>
    <x v="1"/>
    <x v="1"/>
    <x v="19"/>
    <x v="0"/>
    <n v="1"/>
  </r>
  <r>
    <x v="84"/>
    <x v="1"/>
    <x v="1"/>
    <x v="19"/>
    <x v="0"/>
    <n v="0"/>
  </r>
  <r>
    <x v="85"/>
    <x v="1"/>
    <x v="1"/>
    <x v="19"/>
    <x v="0"/>
    <n v="0"/>
  </r>
  <r>
    <x v="86"/>
    <x v="1"/>
    <x v="1"/>
    <x v="19"/>
    <x v="0"/>
    <n v="1"/>
  </r>
  <r>
    <x v="87"/>
    <x v="1"/>
    <x v="1"/>
    <x v="19"/>
    <x v="0"/>
    <n v="1"/>
  </r>
  <r>
    <x v="88"/>
    <x v="1"/>
    <x v="1"/>
    <x v="19"/>
    <x v="0"/>
    <n v="0"/>
  </r>
  <r>
    <x v="89"/>
    <x v="1"/>
    <x v="1"/>
    <x v="19"/>
    <x v="0"/>
    <n v="1"/>
  </r>
  <r>
    <x v="90"/>
    <x v="1"/>
    <x v="1"/>
    <x v="19"/>
    <x v="0"/>
    <n v="1"/>
  </r>
  <r>
    <x v="91"/>
    <x v="1"/>
    <x v="1"/>
    <x v="19"/>
    <x v="0"/>
    <n v="0"/>
  </r>
  <r>
    <x v="92"/>
    <x v="1"/>
    <x v="1"/>
    <x v="19"/>
    <x v="0"/>
    <n v="0"/>
  </r>
  <r>
    <x v="93"/>
    <x v="1"/>
    <x v="1"/>
    <x v="19"/>
    <x v="0"/>
    <n v="1"/>
  </r>
  <r>
    <x v="94"/>
    <x v="1"/>
    <x v="1"/>
    <x v="19"/>
    <x v="0"/>
    <n v="1"/>
  </r>
  <r>
    <x v="95"/>
    <x v="1"/>
    <x v="1"/>
    <x v="19"/>
    <x v="0"/>
    <n v="0"/>
  </r>
  <r>
    <x v="96"/>
    <x v="1"/>
    <x v="1"/>
    <x v="19"/>
    <x v="0"/>
    <n v="1"/>
  </r>
  <r>
    <x v="97"/>
    <x v="1"/>
    <x v="1"/>
    <x v="19"/>
    <x v="0"/>
    <n v="1"/>
  </r>
  <r>
    <x v="98"/>
    <x v="1"/>
    <x v="1"/>
    <x v="19"/>
    <x v="0"/>
    <n v="0"/>
  </r>
  <r>
    <x v="99"/>
    <x v="1"/>
    <x v="1"/>
    <x v="19"/>
    <x v="0"/>
    <n v="0"/>
  </r>
  <r>
    <x v="100"/>
    <x v="1"/>
    <x v="1"/>
    <x v="19"/>
    <x v="0"/>
    <n v="1"/>
  </r>
  <r>
    <x v="101"/>
    <x v="1"/>
    <x v="1"/>
    <x v="19"/>
    <x v="0"/>
    <n v="1"/>
  </r>
  <r>
    <x v="102"/>
    <x v="1"/>
    <x v="1"/>
    <x v="19"/>
    <x v="0"/>
    <n v="0"/>
  </r>
  <r>
    <x v="103"/>
    <x v="1"/>
    <x v="1"/>
    <x v="19"/>
    <x v="0"/>
    <n v="1"/>
  </r>
  <r>
    <x v="104"/>
    <x v="1"/>
    <x v="1"/>
    <x v="19"/>
    <x v="0"/>
    <n v="1"/>
  </r>
  <r>
    <x v="105"/>
    <x v="1"/>
    <x v="1"/>
    <x v="19"/>
    <x v="0"/>
    <n v="0"/>
  </r>
  <r>
    <x v="106"/>
    <x v="1"/>
    <x v="1"/>
    <x v="19"/>
    <x v="0"/>
    <n v="0"/>
  </r>
  <r>
    <x v="107"/>
    <x v="1"/>
    <x v="1"/>
    <x v="19"/>
    <x v="0"/>
    <n v="1"/>
  </r>
  <r>
    <x v="108"/>
    <x v="1"/>
    <x v="1"/>
    <x v="19"/>
    <x v="0"/>
    <n v="1"/>
  </r>
  <r>
    <x v="109"/>
    <x v="1"/>
    <x v="1"/>
    <x v="19"/>
    <x v="0"/>
    <n v="0"/>
  </r>
  <r>
    <x v="110"/>
    <x v="1"/>
    <x v="1"/>
    <x v="19"/>
    <x v="0"/>
    <n v="1"/>
  </r>
  <r>
    <x v="111"/>
    <x v="1"/>
    <x v="1"/>
    <x v="19"/>
    <x v="0"/>
    <n v="1"/>
  </r>
  <r>
    <x v="112"/>
    <x v="1"/>
    <x v="1"/>
    <x v="19"/>
    <x v="0"/>
    <n v="0"/>
  </r>
  <r>
    <x v="113"/>
    <x v="1"/>
    <x v="1"/>
    <x v="19"/>
    <x v="0"/>
    <n v="0"/>
  </r>
  <r>
    <x v="114"/>
    <x v="1"/>
    <x v="2"/>
    <x v="19"/>
    <x v="0"/>
    <n v="1"/>
  </r>
  <r>
    <x v="115"/>
    <x v="1"/>
    <x v="2"/>
    <x v="19"/>
    <x v="0"/>
    <n v="1"/>
  </r>
  <r>
    <x v="116"/>
    <x v="1"/>
    <x v="2"/>
    <x v="19"/>
    <x v="0"/>
    <n v="0"/>
  </r>
  <r>
    <x v="117"/>
    <x v="1"/>
    <x v="2"/>
    <x v="19"/>
    <x v="0"/>
    <n v="1"/>
  </r>
  <r>
    <x v="118"/>
    <x v="1"/>
    <x v="2"/>
    <x v="19"/>
    <x v="0"/>
    <n v="1"/>
  </r>
  <r>
    <x v="119"/>
    <x v="1"/>
    <x v="2"/>
    <x v="19"/>
    <x v="0"/>
    <n v="0"/>
  </r>
  <r>
    <x v="120"/>
    <x v="1"/>
    <x v="2"/>
    <x v="19"/>
    <x v="0"/>
    <n v="0"/>
  </r>
  <r>
    <x v="121"/>
    <x v="1"/>
    <x v="2"/>
    <x v="19"/>
    <x v="0"/>
    <n v="1"/>
  </r>
  <r>
    <x v="122"/>
    <x v="1"/>
    <x v="2"/>
    <x v="19"/>
    <x v="0"/>
    <n v="1"/>
  </r>
  <r>
    <x v="123"/>
    <x v="1"/>
    <x v="2"/>
    <x v="19"/>
    <x v="0"/>
    <n v="0"/>
  </r>
  <r>
    <x v="124"/>
    <x v="1"/>
    <x v="2"/>
    <x v="19"/>
    <x v="0"/>
    <n v="1"/>
  </r>
  <r>
    <x v="125"/>
    <x v="1"/>
    <x v="2"/>
    <x v="19"/>
    <x v="0"/>
    <n v="1"/>
  </r>
  <r>
    <x v="126"/>
    <x v="1"/>
    <x v="2"/>
    <x v="19"/>
    <x v="0"/>
    <n v="0"/>
  </r>
  <r>
    <x v="127"/>
    <x v="1"/>
    <x v="2"/>
    <x v="19"/>
    <x v="0"/>
    <n v="0"/>
  </r>
  <r>
    <x v="128"/>
    <x v="1"/>
    <x v="2"/>
    <x v="19"/>
    <x v="0"/>
    <n v="1"/>
  </r>
  <r>
    <x v="129"/>
    <x v="1"/>
    <x v="2"/>
    <x v="19"/>
    <x v="0"/>
    <n v="1"/>
  </r>
  <r>
    <x v="130"/>
    <x v="1"/>
    <x v="2"/>
    <x v="19"/>
    <x v="0"/>
    <n v="0"/>
  </r>
  <r>
    <x v="131"/>
    <x v="1"/>
    <x v="2"/>
    <x v="19"/>
    <x v="0"/>
    <n v="1"/>
  </r>
  <r>
    <x v="132"/>
    <x v="1"/>
    <x v="2"/>
    <x v="19"/>
    <x v="0"/>
    <n v="1"/>
  </r>
  <r>
    <x v="133"/>
    <x v="1"/>
    <x v="2"/>
    <x v="19"/>
    <x v="0"/>
    <n v="0"/>
  </r>
  <r>
    <x v="134"/>
    <x v="1"/>
    <x v="2"/>
    <x v="19"/>
    <x v="0"/>
    <n v="0"/>
  </r>
  <r>
    <x v="135"/>
    <x v="1"/>
    <x v="2"/>
    <x v="19"/>
    <x v="0"/>
    <n v="1"/>
  </r>
  <r>
    <x v="136"/>
    <x v="1"/>
    <x v="2"/>
    <x v="19"/>
    <x v="0"/>
    <n v="1"/>
  </r>
  <r>
    <x v="137"/>
    <x v="1"/>
    <x v="2"/>
    <x v="19"/>
    <x v="0"/>
    <n v="0"/>
  </r>
  <r>
    <x v="138"/>
    <x v="1"/>
    <x v="2"/>
    <x v="19"/>
    <x v="0"/>
    <n v="1"/>
  </r>
  <r>
    <x v="139"/>
    <x v="1"/>
    <x v="2"/>
    <x v="19"/>
    <x v="0"/>
    <n v="1"/>
  </r>
  <r>
    <x v="140"/>
    <x v="1"/>
    <x v="2"/>
    <x v="19"/>
    <x v="0"/>
    <n v="0"/>
  </r>
  <r>
    <x v="141"/>
    <x v="1"/>
    <x v="2"/>
    <x v="19"/>
    <x v="0"/>
    <n v="0"/>
  </r>
  <r>
    <x v="142"/>
    <x v="1"/>
    <x v="2"/>
    <x v="19"/>
    <x v="0"/>
    <n v="1"/>
  </r>
  <r>
    <x v="143"/>
    <x v="1"/>
    <x v="2"/>
    <x v="19"/>
    <x v="0"/>
    <n v="1"/>
  </r>
  <r>
    <x v="144"/>
    <x v="1"/>
    <x v="2"/>
    <x v="19"/>
    <x v="0"/>
    <n v="0"/>
  </r>
  <r>
    <x v="145"/>
    <x v="1"/>
    <x v="2"/>
    <x v="19"/>
    <x v="0"/>
    <n v="1"/>
  </r>
  <r>
    <x v="146"/>
    <x v="1"/>
    <x v="2"/>
    <x v="19"/>
    <x v="0"/>
    <n v="1"/>
  </r>
  <r>
    <x v="147"/>
    <x v="1"/>
    <x v="2"/>
    <x v="19"/>
    <x v="0"/>
    <n v="0"/>
  </r>
  <r>
    <x v="148"/>
    <x v="1"/>
    <x v="2"/>
    <x v="19"/>
    <x v="0"/>
    <n v="0"/>
  </r>
  <r>
    <x v="149"/>
    <x v="1"/>
    <x v="2"/>
    <x v="19"/>
    <x v="0"/>
    <n v="1"/>
  </r>
  <r>
    <x v="150"/>
    <x v="1"/>
    <x v="2"/>
    <x v="19"/>
    <x v="0"/>
    <n v="1"/>
  </r>
  <r>
    <x v="151"/>
    <x v="1"/>
    <x v="2"/>
    <x v="19"/>
    <x v="0"/>
    <n v="0"/>
  </r>
  <r>
    <x v="152"/>
    <x v="1"/>
    <x v="2"/>
    <x v="19"/>
    <x v="0"/>
    <n v="1"/>
  </r>
  <r>
    <x v="153"/>
    <x v="1"/>
    <x v="2"/>
    <x v="19"/>
    <x v="0"/>
    <n v="1"/>
  </r>
  <r>
    <x v="154"/>
    <x v="1"/>
    <x v="2"/>
    <x v="19"/>
    <x v="0"/>
    <n v="0"/>
  </r>
  <r>
    <x v="155"/>
    <x v="1"/>
    <x v="2"/>
    <x v="19"/>
    <x v="0"/>
    <n v="0"/>
  </r>
  <r>
    <x v="156"/>
    <x v="1"/>
    <x v="2"/>
    <x v="19"/>
    <x v="0"/>
    <n v="1"/>
  </r>
  <r>
    <x v="157"/>
    <x v="1"/>
    <x v="2"/>
    <x v="19"/>
    <x v="0"/>
    <n v="1"/>
  </r>
  <r>
    <x v="158"/>
    <x v="1"/>
    <x v="2"/>
    <x v="19"/>
    <x v="0"/>
    <n v="0"/>
  </r>
  <r>
    <x v="159"/>
    <x v="1"/>
    <x v="2"/>
    <x v="19"/>
    <x v="0"/>
    <n v="1"/>
  </r>
  <r>
    <x v="160"/>
    <x v="1"/>
    <x v="2"/>
    <x v="19"/>
    <x v="0"/>
    <n v="1"/>
  </r>
  <r>
    <x v="161"/>
    <x v="1"/>
    <x v="2"/>
    <x v="19"/>
    <x v="0"/>
    <n v="0"/>
  </r>
  <r>
    <x v="162"/>
    <x v="1"/>
    <x v="2"/>
    <x v="19"/>
    <x v="0"/>
    <n v="0"/>
  </r>
  <r>
    <x v="163"/>
    <x v="1"/>
    <x v="2"/>
    <x v="19"/>
    <x v="0"/>
    <n v="1"/>
  </r>
  <r>
    <x v="164"/>
    <x v="1"/>
    <x v="2"/>
    <x v="19"/>
    <x v="0"/>
    <n v="1"/>
  </r>
  <r>
    <x v="165"/>
    <x v="1"/>
    <x v="2"/>
    <x v="19"/>
    <x v="0"/>
    <n v="0"/>
  </r>
  <r>
    <x v="166"/>
    <x v="1"/>
    <x v="2"/>
    <x v="19"/>
    <x v="0"/>
    <n v="1"/>
  </r>
  <r>
    <x v="167"/>
    <x v="1"/>
    <x v="2"/>
    <x v="19"/>
    <x v="0"/>
    <n v="1"/>
  </r>
  <r>
    <x v="168"/>
    <x v="1"/>
    <x v="2"/>
    <x v="19"/>
    <x v="0"/>
    <n v="0"/>
  </r>
  <r>
    <x v="169"/>
    <x v="1"/>
    <x v="2"/>
    <x v="19"/>
    <x v="0"/>
    <n v="0"/>
  </r>
  <r>
    <x v="170"/>
    <x v="1"/>
    <x v="2"/>
    <x v="19"/>
    <x v="0"/>
    <n v="1"/>
  </r>
  <r>
    <x v="171"/>
    <x v="1"/>
    <x v="2"/>
    <x v="19"/>
    <x v="0"/>
    <n v="1"/>
  </r>
  <r>
    <x v="172"/>
    <x v="1"/>
    <x v="2"/>
    <x v="19"/>
    <x v="0"/>
    <n v="0"/>
  </r>
  <r>
    <x v="173"/>
    <x v="1"/>
    <x v="2"/>
    <x v="19"/>
    <x v="0"/>
    <n v="1"/>
  </r>
  <r>
    <x v="174"/>
    <x v="1"/>
    <x v="2"/>
    <x v="19"/>
    <x v="0"/>
    <n v="1"/>
  </r>
  <r>
    <x v="175"/>
    <x v="1"/>
    <x v="2"/>
    <x v="19"/>
    <x v="0"/>
    <n v="0"/>
  </r>
  <r>
    <x v="176"/>
    <x v="1"/>
    <x v="2"/>
    <x v="19"/>
    <x v="0"/>
    <n v="0"/>
  </r>
  <r>
    <x v="177"/>
    <x v="1"/>
    <x v="2"/>
    <x v="19"/>
    <x v="0"/>
    <n v="1"/>
  </r>
  <r>
    <x v="178"/>
    <x v="1"/>
    <x v="2"/>
    <x v="19"/>
    <x v="0"/>
    <n v="1"/>
  </r>
  <r>
    <x v="179"/>
    <x v="1"/>
    <x v="2"/>
    <x v="19"/>
    <x v="0"/>
    <n v="0"/>
  </r>
  <r>
    <x v="180"/>
    <x v="1"/>
    <x v="2"/>
    <x v="19"/>
    <x v="0"/>
    <n v="1"/>
  </r>
  <r>
    <x v="181"/>
    <x v="1"/>
    <x v="2"/>
    <x v="19"/>
    <x v="0"/>
    <n v="1"/>
  </r>
  <r>
    <x v="182"/>
    <x v="1"/>
    <x v="2"/>
    <x v="19"/>
    <x v="0"/>
    <n v="0"/>
  </r>
  <r>
    <x v="183"/>
    <x v="1"/>
    <x v="2"/>
    <x v="19"/>
    <x v="0"/>
    <n v="0"/>
  </r>
  <r>
    <x v="184"/>
    <x v="1"/>
    <x v="2"/>
    <x v="19"/>
    <x v="0"/>
    <n v="1"/>
  </r>
  <r>
    <x v="185"/>
    <x v="1"/>
    <x v="2"/>
    <x v="19"/>
    <x v="0"/>
    <n v="1"/>
  </r>
  <r>
    <x v="186"/>
    <x v="1"/>
    <x v="2"/>
    <x v="19"/>
    <x v="0"/>
    <n v="0"/>
  </r>
  <r>
    <x v="187"/>
    <x v="1"/>
    <x v="2"/>
    <x v="19"/>
    <x v="0"/>
    <n v="1"/>
  </r>
  <r>
    <x v="188"/>
    <x v="1"/>
    <x v="2"/>
    <x v="19"/>
    <x v="0"/>
    <n v="1"/>
  </r>
  <r>
    <x v="189"/>
    <x v="1"/>
    <x v="2"/>
    <x v="19"/>
    <x v="0"/>
    <n v="0"/>
  </r>
  <r>
    <x v="190"/>
    <x v="1"/>
    <x v="2"/>
    <x v="19"/>
    <x v="0"/>
    <n v="0"/>
  </r>
  <r>
    <x v="191"/>
    <x v="1"/>
    <x v="2"/>
    <x v="19"/>
    <x v="0"/>
    <n v="1"/>
  </r>
  <r>
    <x v="192"/>
    <x v="1"/>
    <x v="2"/>
    <x v="19"/>
    <x v="0"/>
    <n v="1"/>
  </r>
  <r>
    <x v="193"/>
    <x v="1"/>
    <x v="2"/>
    <x v="19"/>
    <x v="0"/>
    <n v="0"/>
  </r>
  <r>
    <x v="194"/>
    <x v="1"/>
    <x v="2"/>
    <x v="19"/>
    <x v="0"/>
    <n v="1"/>
  </r>
  <r>
    <x v="195"/>
    <x v="1"/>
    <x v="2"/>
    <x v="19"/>
    <x v="0"/>
    <n v="1"/>
  </r>
  <r>
    <x v="196"/>
    <x v="1"/>
    <x v="2"/>
    <x v="19"/>
    <x v="0"/>
    <n v="0"/>
  </r>
  <r>
    <x v="197"/>
    <x v="1"/>
    <x v="2"/>
    <x v="19"/>
    <x v="0"/>
    <n v="0"/>
  </r>
  <r>
    <x v="198"/>
    <x v="1"/>
    <x v="2"/>
    <x v="19"/>
    <x v="0"/>
    <n v="1"/>
  </r>
  <r>
    <x v="199"/>
    <x v="1"/>
    <x v="2"/>
    <x v="19"/>
    <x v="0"/>
    <n v="1"/>
  </r>
  <r>
    <x v="200"/>
    <x v="1"/>
    <x v="2"/>
    <x v="19"/>
    <x v="0"/>
    <n v="0"/>
  </r>
  <r>
    <x v="201"/>
    <x v="1"/>
    <x v="2"/>
    <x v="19"/>
    <x v="0"/>
    <n v="1"/>
  </r>
  <r>
    <x v="202"/>
    <x v="1"/>
    <x v="2"/>
    <x v="19"/>
    <x v="0"/>
    <n v="1"/>
  </r>
  <r>
    <x v="203"/>
    <x v="1"/>
    <x v="2"/>
    <x v="19"/>
    <x v="0"/>
    <n v="0"/>
  </r>
  <r>
    <x v="204"/>
    <x v="1"/>
    <x v="2"/>
    <x v="19"/>
    <x v="0"/>
    <n v="0"/>
  </r>
  <r>
    <x v="205"/>
    <x v="1"/>
    <x v="2"/>
    <x v="19"/>
    <x v="0"/>
    <n v="1"/>
  </r>
  <r>
    <x v="206"/>
    <x v="1"/>
    <x v="2"/>
    <x v="19"/>
    <x v="0"/>
    <n v="1"/>
  </r>
  <r>
    <x v="207"/>
    <x v="1"/>
    <x v="2"/>
    <x v="19"/>
    <x v="0"/>
    <n v="0"/>
  </r>
  <r>
    <x v="208"/>
    <x v="1"/>
    <x v="2"/>
    <x v="19"/>
    <x v="0"/>
    <n v="1"/>
  </r>
  <r>
    <x v="209"/>
    <x v="1"/>
    <x v="2"/>
    <x v="19"/>
    <x v="0"/>
    <n v="1"/>
  </r>
  <r>
    <x v="210"/>
    <x v="1"/>
    <x v="2"/>
    <x v="19"/>
    <x v="0"/>
    <n v="0"/>
  </r>
  <r>
    <x v="211"/>
    <x v="1"/>
    <x v="2"/>
    <x v="19"/>
    <x v="0"/>
    <n v="0"/>
  </r>
  <r>
    <x v="212"/>
    <x v="1"/>
    <x v="2"/>
    <x v="19"/>
    <x v="0"/>
    <n v="1"/>
  </r>
  <r>
    <x v="213"/>
    <x v="1"/>
    <x v="2"/>
    <x v="19"/>
    <x v="0"/>
    <n v="1"/>
  </r>
  <r>
    <x v="0"/>
    <x v="0"/>
    <x v="0"/>
    <x v="20"/>
    <x v="0"/>
    <n v="0"/>
  </r>
  <r>
    <x v="1"/>
    <x v="0"/>
    <x v="0"/>
    <x v="20"/>
    <x v="0"/>
    <n v="0"/>
  </r>
  <r>
    <x v="2"/>
    <x v="0"/>
    <x v="0"/>
    <x v="20"/>
    <x v="0"/>
    <n v="0"/>
  </r>
  <r>
    <x v="3"/>
    <x v="0"/>
    <x v="0"/>
    <x v="20"/>
    <x v="0"/>
    <n v="0"/>
  </r>
  <r>
    <x v="4"/>
    <x v="0"/>
    <x v="0"/>
    <x v="20"/>
    <x v="0"/>
    <n v="0"/>
  </r>
  <r>
    <x v="5"/>
    <x v="0"/>
    <x v="0"/>
    <x v="20"/>
    <x v="0"/>
    <n v="0"/>
  </r>
  <r>
    <x v="6"/>
    <x v="0"/>
    <x v="0"/>
    <x v="20"/>
    <x v="0"/>
    <n v="0"/>
  </r>
  <r>
    <x v="7"/>
    <x v="0"/>
    <x v="0"/>
    <x v="20"/>
    <x v="0"/>
    <n v="0"/>
  </r>
  <r>
    <x v="8"/>
    <x v="0"/>
    <x v="0"/>
    <x v="20"/>
    <x v="0"/>
    <n v="0"/>
  </r>
  <r>
    <x v="9"/>
    <x v="0"/>
    <x v="0"/>
    <x v="20"/>
    <x v="0"/>
    <n v="0"/>
  </r>
  <r>
    <x v="10"/>
    <x v="0"/>
    <x v="0"/>
    <x v="20"/>
    <x v="0"/>
    <n v="0"/>
  </r>
  <r>
    <x v="11"/>
    <x v="0"/>
    <x v="0"/>
    <x v="20"/>
    <x v="0"/>
    <n v="0"/>
  </r>
  <r>
    <x v="12"/>
    <x v="0"/>
    <x v="0"/>
    <x v="20"/>
    <x v="0"/>
    <n v="0"/>
  </r>
  <r>
    <x v="13"/>
    <x v="0"/>
    <x v="0"/>
    <x v="20"/>
    <x v="0"/>
    <n v="0"/>
  </r>
  <r>
    <x v="14"/>
    <x v="0"/>
    <x v="0"/>
    <x v="20"/>
    <x v="0"/>
    <n v="0"/>
  </r>
  <r>
    <x v="15"/>
    <x v="0"/>
    <x v="0"/>
    <x v="20"/>
    <x v="0"/>
    <n v="0"/>
  </r>
  <r>
    <x v="16"/>
    <x v="0"/>
    <x v="0"/>
    <x v="20"/>
    <x v="0"/>
    <n v="0"/>
  </r>
  <r>
    <x v="17"/>
    <x v="0"/>
    <x v="0"/>
    <x v="20"/>
    <x v="0"/>
    <n v="0"/>
  </r>
  <r>
    <x v="18"/>
    <x v="0"/>
    <x v="0"/>
    <x v="20"/>
    <x v="0"/>
    <n v="0"/>
  </r>
  <r>
    <x v="19"/>
    <x v="0"/>
    <x v="0"/>
    <x v="20"/>
    <x v="0"/>
    <n v="0"/>
  </r>
  <r>
    <x v="20"/>
    <x v="0"/>
    <x v="0"/>
    <x v="20"/>
    <x v="0"/>
    <n v="0"/>
  </r>
  <r>
    <x v="21"/>
    <x v="0"/>
    <x v="0"/>
    <x v="20"/>
    <x v="0"/>
    <n v="0"/>
  </r>
  <r>
    <x v="22"/>
    <x v="0"/>
    <x v="0"/>
    <x v="20"/>
    <x v="0"/>
    <n v="0"/>
  </r>
  <r>
    <x v="23"/>
    <x v="0"/>
    <x v="0"/>
    <x v="20"/>
    <x v="0"/>
    <n v="0"/>
  </r>
  <r>
    <x v="24"/>
    <x v="0"/>
    <x v="0"/>
    <x v="20"/>
    <x v="0"/>
    <n v="0"/>
  </r>
  <r>
    <x v="25"/>
    <x v="0"/>
    <x v="0"/>
    <x v="20"/>
    <x v="0"/>
    <n v="0"/>
  </r>
  <r>
    <x v="26"/>
    <x v="0"/>
    <x v="0"/>
    <x v="20"/>
    <x v="0"/>
    <n v="0"/>
  </r>
  <r>
    <x v="27"/>
    <x v="0"/>
    <x v="0"/>
    <x v="20"/>
    <x v="0"/>
    <n v="0"/>
  </r>
  <r>
    <x v="28"/>
    <x v="0"/>
    <x v="0"/>
    <x v="20"/>
    <x v="0"/>
    <n v="0"/>
  </r>
  <r>
    <x v="29"/>
    <x v="0"/>
    <x v="0"/>
    <x v="20"/>
    <x v="0"/>
    <n v="0"/>
  </r>
  <r>
    <x v="30"/>
    <x v="0"/>
    <x v="0"/>
    <x v="20"/>
    <x v="0"/>
    <n v="0"/>
  </r>
  <r>
    <x v="31"/>
    <x v="0"/>
    <x v="0"/>
    <x v="20"/>
    <x v="0"/>
    <n v="0"/>
  </r>
  <r>
    <x v="32"/>
    <x v="0"/>
    <x v="0"/>
    <x v="20"/>
    <x v="0"/>
    <n v="0"/>
  </r>
  <r>
    <x v="33"/>
    <x v="0"/>
    <x v="0"/>
    <x v="20"/>
    <x v="0"/>
    <n v="0"/>
  </r>
  <r>
    <x v="34"/>
    <x v="0"/>
    <x v="0"/>
    <x v="20"/>
    <x v="0"/>
    <n v="0"/>
  </r>
  <r>
    <x v="35"/>
    <x v="0"/>
    <x v="0"/>
    <x v="20"/>
    <x v="0"/>
    <n v="0"/>
  </r>
  <r>
    <x v="36"/>
    <x v="0"/>
    <x v="0"/>
    <x v="20"/>
    <x v="0"/>
    <n v="0"/>
  </r>
  <r>
    <x v="37"/>
    <x v="0"/>
    <x v="0"/>
    <x v="20"/>
    <x v="0"/>
    <n v="0"/>
  </r>
  <r>
    <x v="38"/>
    <x v="0"/>
    <x v="0"/>
    <x v="20"/>
    <x v="0"/>
    <n v="0"/>
  </r>
  <r>
    <x v="39"/>
    <x v="0"/>
    <x v="0"/>
    <x v="20"/>
    <x v="0"/>
    <n v="0"/>
  </r>
  <r>
    <x v="40"/>
    <x v="0"/>
    <x v="0"/>
    <x v="20"/>
    <x v="0"/>
    <n v="0"/>
  </r>
  <r>
    <x v="41"/>
    <x v="0"/>
    <x v="0"/>
    <x v="20"/>
    <x v="0"/>
    <n v="0"/>
  </r>
  <r>
    <x v="42"/>
    <x v="0"/>
    <x v="0"/>
    <x v="20"/>
    <x v="0"/>
    <n v="0"/>
  </r>
  <r>
    <x v="43"/>
    <x v="0"/>
    <x v="0"/>
    <x v="20"/>
    <x v="0"/>
    <n v="0"/>
  </r>
  <r>
    <x v="44"/>
    <x v="0"/>
    <x v="0"/>
    <x v="20"/>
    <x v="0"/>
    <n v="0"/>
  </r>
  <r>
    <x v="45"/>
    <x v="0"/>
    <x v="0"/>
    <x v="20"/>
    <x v="0"/>
    <n v="0"/>
  </r>
  <r>
    <x v="46"/>
    <x v="0"/>
    <x v="0"/>
    <x v="20"/>
    <x v="0"/>
    <n v="0"/>
  </r>
  <r>
    <x v="47"/>
    <x v="0"/>
    <x v="0"/>
    <x v="20"/>
    <x v="0"/>
    <n v="0"/>
  </r>
  <r>
    <x v="48"/>
    <x v="0"/>
    <x v="0"/>
    <x v="20"/>
    <x v="0"/>
    <n v="0"/>
  </r>
  <r>
    <x v="49"/>
    <x v="0"/>
    <x v="0"/>
    <x v="20"/>
    <x v="0"/>
    <n v="0"/>
  </r>
  <r>
    <x v="50"/>
    <x v="0"/>
    <x v="0"/>
    <x v="20"/>
    <x v="0"/>
    <n v="0"/>
  </r>
  <r>
    <x v="51"/>
    <x v="0"/>
    <x v="0"/>
    <x v="20"/>
    <x v="0"/>
    <n v="0"/>
  </r>
  <r>
    <x v="52"/>
    <x v="0"/>
    <x v="0"/>
    <x v="20"/>
    <x v="0"/>
    <n v="0"/>
  </r>
  <r>
    <x v="53"/>
    <x v="0"/>
    <x v="0"/>
    <x v="20"/>
    <x v="0"/>
    <n v="0"/>
  </r>
  <r>
    <x v="54"/>
    <x v="0"/>
    <x v="0"/>
    <x v="20"/>
    <x v="0"/>
    <n v="0"/>
  </r>
  <r>
    <x v="55"/>
    <x v="0"/>
    <x v="0"/>
    <x v="20"/>
    <x v="0"/>
    <n v="0"/>
  </r>
  <r>
    <x v="56"/>
    <x v="0"/>
    <x v="0"/>
    <x v="20"/>
    <x v="0"/>
    <n v="0"/>
  </r>
  <r>
    <x v="57"/>
    <x v="1"/>
    <x v="1"/>
    <x v="20"/>
    <x v="0"/>
    <n v="0"/>
  </r>
  <r>
    <x v="58"/>
    <x v="1"/>
    <x v="1"/>
    <x v="20"/>
    <x v="0"/>
    <n v="0"/>
  </r>
  <r>
    <x v="59"/>
    <x v="1"/>
    <x v="1"/>
    <x v="20"/>
    <x v="0"/>
    <n v="0"/>
  </r>
  <r>
    <x v="60"/>
    <x v="1"/>
    <x v="1"/>
    <x v="20"/>
    <x v="0"/>
    <n v="0"/>
  </r>
  <r>
    <x v="61"/>
    <x v="1"/>
    <x v="1"/>
    <x v="20"/>
    <x v="0"/>
    <n v="1"/>
  </r>
  <r>
    <x v="62"/>
    <x v="1"/>
    <x v="1"/>
    <x v="20"/>
    <x v="0"/>
    <n v="1"/>
  </r>
  <r>
    <x v="63"/>
    <x v="1"/>
    <x v="1"/>
    <x v="20"/>
    <x v="0"/>
    <n v="1"/>
  </r>
  <r>
    <x v="64"/>
    <x v="1"/>
    <x v="1"/>
    <x v="20"/>
    <x v="0"/>
    <n v="1"/>
  </r>
  <r>
    <x v="65"/>
    <x v="1"/>
    <x v="1"/>
    <x v="20"/>
    <x v="0"/>
    <n v="1"/>
  </r>
  <r>
    <x v="66"/>
    <x v="1"/>
    <x v="1"/>
    <x v="20"/>
    <x v="0"/>
    <n v="1"/>
  </r>
  <r>
    <x v="67"/>
    <x v="1"/>
    <x v="1"/>
    <x v="20"/>
    <x v="0"/>
    <n v="1"/>
  </r>
  <r>
    <x v="68"/>
    <x v="1"/>
    <x v="1"/>
    <x v="20"/>
    <x v="0"/>
    <n v="1"/>
  </r>
  <r>
    <x v="69"/>
    <x v="1"/>
    <x v="1"/>
    <x v="20"/>
    <x v="0"/>
    <n v="1"/>
  </r>
  <r>
    <x v="70"/>
    <x v="1"/>
    <x v="1"/>
    <x v="20"/>
    <x v="0"/>
    <n v="1"/>
  </r>
  <r>
    <x v="71"/>
    <x v="1"/>
    <x v="1"/>
    <x v="20"/>
    <x v="0"/>
    <n v="1"/>
  </r>
  <r>
    <x v="72"/>
    <x v="1"/>
    <x v="1"/>
    <x v="20"/>
    <x v="0"/>
    <n v="1"/>
  </r>
  <r>
    <x v="73"/>
    <x v="1"/>
    <x v="1"/>
    <x v="20"/>
    <x v="0"/>
    <n v="1"/>
  </r>
  <r>
    <x v="74"/>
    <x v="1"/>
    <x v="1"/>
    <x v="20"/>
    <x v="0"/>
    <n v="1"/>
  </r>
  <r>
    <x v="75"/>
    <x v="1"/>
    <x v="1"/>
    <x v="20"/>
    <x v="0"/>
    <n v="1"/>
  </r>
  <r>
    <x v="76"/>
    <x v="1"/>
    <x v="1"/>
    <x v="20"/>
    <x v="0"/>
    <n v="1"/>
  </r>
  <r>
    <x v="77"/>
    <x v="1"/>
    <x v="1"/>
    <x v="20"/>
    <x v="0"/>
    <n v="1"/>
  </r>
  <r>
    <x v="78"/>
    <x v="1"/>
    <x v="1"/>
    <x v="20"/>
    <x v="0"/>
    <n v="1"/>
  </r>
  <r>
    <x v="79"/>
    <x v="1"/>
    <x v="1"/>
    <x v="20"/>
    <x v="0"/>
    <n v="1"/>
  </r>
  <r>
    <x v="80"/>
    <x v="1"/>
    <x v="1"/>
    <x v="20"/>
    <x v="0"/>
    <n v="1"/>
  </r>
  <r>
    <x v="81"/>
    <x v="1"/>
    <x v="1"/>
    <x v="20"/>
    <x v="0"/>
    <n v="1"/>
  </r>
  <r>
    <x v="82"/>
    <x v="1"/>
    <x v="1"/>
    <x v="20"/>
    <x v="0"/>
    <n v="1"/>
  </r>
  <r>
    <x v="83"/>
    <x v="1"/>
    <x v="1"/>
    <x v="20"/>
    <x v="0"/>
    <n v="1"/>
  </r>
  <r>
    <x v="84"/>
    <x v="1"/>
    <x v="1"/>
    <x v="20"/>
    <x v="0"/>
    <n v="1"/>
  </r>
  <r>
    <x v="85"/>
    <x v="1"/>
    <x v="1"/>
    <x v="20"/>
    <x v="0"/>
    <n v="1"/>
  </r>
  <r>
    <x v="86"/>
    <x v="1"/>
    <x v="1"/>
    <x v="20"/>
    <x v="0"/>
    <n v="1"/>
  </r>
  <r>
    <x v="87"/>
    <x v="1"/>
    <x v="1"/>
    <x v="20"/>
    <x v="0"/>
    <n v="1"/>
  </r>
  <r>
    <x v="88"/>
    <x v="1"/>
    <x v="1"/>
    <x v="20"/>
    <x v="0"/>
    <n v="1"/>
  </r>
  <r>
    <x v="89"/>
    <x v="1"/>
    <x v="1"/>
    <x v="20"/>
    <x v="0"/>
    <n v="1"/>
  </r>
  <r>
    <x v="90"/>
    <x v="1"/>
    <x v="1"/>
    <x v="20"/>
    <x v="0"/>
    <n v="1"/>
  </r>
  <r>
    <x v="91"/>
    <x v="1"/>
    <x v="1"/>
    <x v="20"/>
    <x v="0"/>
    <n v="1"/>
  </r>
  <r>
    <x v="92"/>
    <x v="1"/>
    <x v="1"/>
    <x v="20"/>
    <x v="0"/>
    <n v="1"/>
  </r>
  <r>
    <x v="93"/>
    <x v="1"/>
    <x v="1"/>
    <x v="20"/>
    <x v="0"/>
    <n v="1"/>
  </r>
  <r>
    <x v="94"/>
    <x v="1"/>
    <x v="1"/>
    <x v="20"/>
    <x v="0"/>
    <n v="1"/>
  </r>
  <r>
    <x v="95"/>
    <x v="1"/>
    <x v="1"/>
    <x v="20"/>
    <x v="0"/>
    <n v="1"/>
  </r>
  <r>
    <x v="96"/>
    <x v="1"/>
    <x v="1"/>
    <x v="20"/>
    <x v="0"/>
    <n v="1"/>
  </r>
  <r>
    <x v="97"/>
    <x v="1"/>
    <x v="1"/>
    <x v="20"/>
    <x v="0"/>
    <n v="1"/>
  </r>
  <r>
    <x v="98"/>
    <x v="1"/>
    <x v="1"/>
    <x v="20"/>
    <x v="0"/>
    <n v="1"/>
  </r>
  <r>
    <x v="99"/>
    <x v="1"/>
    <x v="1"/>
    <x v="20"/>
    <x v="0"/>
    <n v="1"/>
  </r>
  <r>
    <x v="100"/>
    <x v="1"/>
    <x v="1"/>
    <x v="20"/>
    <x v="0"/>
    <n v="1"/>
  </r>
  <r>
    <x v="101"/>
    <x v="1"/>
    <x v="1"/>
    <x v="20"/>
    <x v="0"/>
    <n v="1"/>
  </r>
  <r>
    <x v="102"/>
    <x v="1"/>
    <x v="1"/>
    <x v="20"/>
    <x v="0"/>
    <n v="1"/>
  </r>
  <r>
    <x v="103"/>
    <x v="1"/>
    <x v="1"/>
    <x v="20"/>
    <x v="0"/>
    <n v="1"/>
  </r>
  <r>
    <x v="104"/>
    <x v="1"/>
    <x v="1"/>
    <x v="20"/>
    <x v="0"/>
    <n v="1"/>
  </r>
  <r>
    <x v="105"/>
    <x v="1"/>
    <x v="1"/>
    <x v="20"/>
    <x v="0"/>
    <n v="1"/>
  </r>
  <r>
    <x v="106"/>
    <x v="1"/>
    <x v="1"/>
    <x v="20"/>
    <x v="0"/>
    <n v="1"/>
  </r>
  <r>
    <x v="107"/>
    <x v="1"/>
    <x v="1"/>
    <x v="20"/>
    <x v="0"/>
    <n v="1"/>
  </r>
  <r>
    <x v="108"/>
    <x v="1"/>
    <x v="1"/>
    <x v="20"/>
    <x v="0"/>
    <n v="1"/>
  </r>
  <r>
    <x v="109"/>
    <x v="1"/>
    <x v="1"/>
    <x v="20"/>
    <x v="0"/>
    <n v="1"/>
  </r>
  <r>
    <x v="110"/>
    <x v="1"/>
    <x v="1"/>
    <x v="20"/>
    <x v="0"/>
    <n v="1"/>
  </r>
  <r>
    <x v="111"/>
    <x v="1"/>
    <x v="1"/>
    <x v="20"/>
    <x v="0"/>
    <n v="1"/>
  </r>
  <r>
    <x v="112"/>
    <x v="1"/>
    <x v="1"/>
    <x v="20"/>
    <x v="0"/>
    <n v="1"/>
  </r>
  <r>
    <x v="113"/>
    <x v="1"/>
    <x v="1"/>
    <x v="20"/>
    <x v="0"/>
    <n v="1"/>
  </r>
  <r>
    <x v="114"/>
    <x v="1"/>
    <x v="2"/>
    <x v="20"/>
    <x v="0"/>
    <n v="1"/>
  </r>
  <r>
    <x v="115"/>
    <x v="1"/>
    <x v="2"/>
    <x v="20"/>
    <x v="0"/>
    <n v="1"/>
  </r>
  <r>
    <x v="116"/>
    <x v="1"/>
    <x v="2"/>
    <x v="20"/>
    <x v="0"/>
    <n v="1"/>
  </r>
  <r>
    <x v="117"/>
    <x v="1"/>
    <x v="2"/>
    <x v="20"/>
    <x v="0"/>
    <n v="1"/>
  </r>
  <r>
    <x v="118"/>
    <x v="1"/>
    <x v="2"/>
    <x v="20"/>
    <x v="0"/>
    <n v="1"/>
  </r>
  <r>
    <x v="119"/>
    <x v="1"/>
    <x v="2"/>
    <x v="20"/>
    <x v="0"/>
    <n v="1"/>
  </r>
  <r>
    <x v="120"/>
    <x v="1"/>
    <x v="2"/>
    <x v="20"/>
    <x v="0"/>
    <n v="1"/>
  </r>
  <r>
    <x v="121"/>
    <x v="1"/>
    <x v="2"/>
    <x v="20"/>
    <x v="0"/>
    <n v="1"/>
  </r>
  <r>
    <x v="122"/>
    <x v="1"/>
    <x v="2"/>
    <x v="20"/>
    <x v="0"/>
    <n v="1"/>
  </r>
  <r>
    <x v="123"/>
    <x v="1"/>
    <x v="2"/>
    <x v="20"/>
    <x v="0"/>
    <n v="1"/>
  </r>
  <r>
    <x v="124"/>
    <x v="1"/>
    <x v="2"/>
    <x v="20"/>
    <x v="0"/>
    <n v="1"/>
  </r>
  <r>
    <x v="125"/>
    <x v="1"/>
    <x v="2"/>
    <x v="20"/>
    <x v="0"/>
    <n v="1"/>
  </r>
  <r>
    <x v="126"/>
    <x v="1"/>
    <x v="2"/>
    <x v="20"/>
    <x v="0"/>
    <n v="1"/>
  </r>
  <r>
    <x v="127"/>
    <x v="1"/>
    <x v="2"/>
    <x v="20"/>
    <x v="0"/>
    <n v="1"/>
  </r>
  <r>
    <x v="128"/>
    <x v="1"/>
    <x v="2"/>
    <x v="20"/>
    <x v="0"/>
    <n v="1"/>
  </r>
  <r>
    <x v="129"/>
    <x v="1"/>
    <x v="2"/>
    <x v="20"/>
    <x v="0"/>
    <n v="1"/>
  </r>
  <r>
    <x v="130"/>
    <x v="1"/>
    <x v="2"/>
    <x v="20"/>
    <x v="0"/>
    <n v="1"/>
  </r>
  <r>
    <x v="131"/>
    <x v="1"/>
    <x v="2"/>
    <x v="20"/>
    <x v="0"/>
    <n v="1"/>
  </r>
  <r>
    <x v="132"/>
    <x v="1"/>
    <x v="2"/>
    <x v="20"/>
    <x v="0"/>
    <n v="1"/>
  </r>
  <r>
    <x v="133"/>
    <x v="1"/>
    <x v="2"/>
    <x v="20"/>
    <x v="0"/>
    <n v="1"/>
  </r>
  <r>
    <x v="134"/>
    <x v="1"/>
    <x v="2"/>
    <x v="20"/>
    <x v="0"/>
    <n v="1"/>
  </r>
  <r>
    <x v="135"/>
    <x v="1"/>
    <x v="2"/>
    <x v="20"/>
    <x v="0"/>
    <n v="1"/>
  </r>
  <r>
    <x v="136"/>
    <x v="1"/>
    <x v="2"/>
    <x v="20"/>
    <x v="0"/>
    <n v="1"/>
  </r>
  <r>
    <x v="137"/>
    <x v="1"/>
    <x v="2"/>
    <x v="20"/>
    <x v="0"/>
    <n v="1"/>
  </r>
  <r>
    <x v="138"/>
    <x v="1"/>
    <x v="2"/>
    <x v="20"/>
    <x v="0"/>
    <n v="1"/>
  </r>
  <r>
    <x v="139"/>
    <x v="1"/>
    <x v="2"/>
    <x v="20"/>
    <x v="0"/>
    <n v="1"/>
  </r>
  <r>
    <x v="140"/>
    <x v="1"/>
    <x v="2"/>
    <x v="20"/>
    <x v="0"/>
    <n v="1"/>
  </r>
  <r>
    <x v="141"/>
    <x v="1"/>
    <x v="2"/>
    <x v="20"/>
    <x v="0"/>
    <n v="1"/>
  </r>
  <r>
    <x v="142"/>
    <x v="1"/>
    <x v="2"/>
    <x v="20"/>
    <x v="0"/>
    <n v="1"/>
  </r>
  <r>
    <x v="143"/>
    <x v="1"/>
    <x v="2"/>
    <x v="20"/>
    <x v="0"/>
    <n v="1"/>
  </r>
  <r>
    <x v="144"/>
    <x v="1"/>
    <x v="2"/>
    <x v="20"/>
    <x v="0"/>
    <n v="1"/>
  </r>
  <r>
    <x v="145"/>
    <x v="1"/>
    <x v="2"/>
    <x v="20"/>
    <x v="0"/>
    <n v="1"/>
  </r>
  <r>
    <x v="146"/>
    <x v="1"/>
    <x v="2"/>
    <x v="20"/>
    <x v="0"/>
    <n v="1"/>
  </r>
  <r>
    <x v="147"/>
    <x v="1"/>
    <x v="2"/>
    <x v="20"/>
    <x v="0"/>
    <n v="1"/>
  </r>
  <r>
    <x v="148"/>
    <x v="1"/>
    <x v="2"/>
    <x v="20"/>
    <x v="0"/>
    <n v="1"/>
  </r>
  <r>
    <x v="149"/>
    <x v="1"/>
    <x v="2"/>
    <x v="20"/>
    <x v="0"/>
    <n v="1"/>
  </r>
  <r>
    <x v="150"/>
    <x v="1"/>
    <x v="2"/>
    <x v="20"/>
    <x v="0"/>
    <n v="1"/>
  </r>
  <r>
    <x v="151"/>
    <x v="1"/>
    <x v="2"/>
    <x v="20"/>
    <x v="0"/>
    <n v="1"/>
  </r>
  <r>
    <x v="152"/>
    <x v="1"/>
    <x v="2"/>
    <x v="20"/>
    <x v="0"/>
    <n v="1"/>
  </r>
  <r>
    <x v="153"/>
    <x v="1"/>
    <x v="2"/>
    <x v="20"/>
    <x v="0"/>
    <n v="1"/>
  </r>
  <r>
    <x v="154"/>
    <x v="1"/>
    <x v="2"/>
    <x v="20"/>
    <x v="0"/>
    <n v="1"/>
  </r>
  <r>
    <x v="155"/>
    <x v="1"/>
    <x v="2"/>
    <x v="20"/>
    <x v="0"/>
    <n v="1"/>
  </r>
  <r>
    <x v="156"/>
    <x v="1"/>
    <x v="2"/>
    <x v="20"/>
    <x v="0"/>
    <n v="1"/>
  </r>
  <r>
    <x v="157"/>
    <x v="1"/>
    <x v="2"/>
    <x v="20"/>
    <x v="0"/>
    <n v="1"/>
  </r>
  <r>
    <x v="158"/>
    <x v="1"/>
    <x v="2"/>
    <x v="20"/>
    <x v="0"/>
    <n v="1"/>
  </r>
  <r>
    <x v="159"/>
    <x v="1"/>
    <x v="2"/>
    <x v="20"/>
    <x v="0"/>
    <n v="1"/>
  </r>
  <r>
    <x v="160"/>
    <x v="1"/>
    <x v="2"/>
    <x v="20"/>
    <x v="0"/>
    <n v="1"/>
  </r>
  <r>
    <x v="161"/>
    <x v="1"/>
    <x v="2"/>
    <x v="20"/>
    <x v="0"/>
    <n v="1"/>
  </r>
  <r>
    <x v="162"/>
    <x v="1"/>
    <x v="2"/>
    <x v="20"/>
    <x v="0"/>
    <n v="1"/>
  </r>
  <r>
    <x v="163"/>
    <x v="1"/>
    <x v="2"/>
    <x v="20"/>
    <x v="0"/>
    <n v="1"/>
  </r>
  <r>
    <x v="164"/>
    <x v="1"/>
    <x v="2"/>
    <x v="20"/>
    <x v="0"/>
    <n v="1"/>
  </r>
  <r>
    <x v="165"/>
    <x v="1"/>
    <x v="2"/>
    <x v="20"/>
    <x v="0"/>
    <n v="1"/>
  </r>
  <r>
    <x v="166"/>
    <x v="1"/>
    <x v="2"/>
    <x v="20"/>
    <x v="0"/>
    <n v="1"/>
  </r>
  <r>
    <x v="167"/>
    <x v="1"/>
    <x v="2"/>
    <x v="20"/>
    <x v="0"/>
    <n v="1"/>
  </r>
  <r>
    <x v="168"/>
    <x v="1"/>
    <x v="2"/>
    <x v="20"/>
    <x v="0"/>
    <n v="1"/>
  </r>
  <r>
    <x v="169"/>
    <x v="1"/>
    <x v="2"/>
    <x v="20"/>
    <x v="0"/>
    <n v="1"/>
  </r>
  <r>
    <x v="170"/>
    <x v="1"/>
    <x v="2"/>
    <x v="20"/>
    <x v="0"/>
    <n v="1"/>
  </r>
  <r>
    <x v="171"/>
    <x v="1"/>
    <x v="2"/>
    <x v="20"/>
    <x v="0"/>
    <n v="1"/>
  </r>
  <r>
    <x v="172"/>
    <x v="1"/>
    <x v="2"/>
    <x v="20"/>
    <x v="0"/>
    <n v="1"/>
  </r>
  <r>
    <x v="173"/>
    <x v="1"/>
    <x v="2"/>
    <x v="20"/>
    <x v="0"/>
    <n v="1"/>
  </r>
  <r>
    <x v="174"/>
    <x v="1"/>
    <x v="2"/>
    <x v="20"/>
    <x v="0"/>
    <n v="0"/>
  </r>
  <r>
    <x v="175"/>
    <x v="1"/>
    <x v="2"/>
    <x v="20"/>
    <x v="0"/>
    <n v="0"/>
  </r>
  <r>
    <x v="176"/>
    <x v="1"/>
    <x v="2"/>
    <x v="20"/>
    <x v="0"/>
    <n v="0"/>
  </r>
  <r>
    <x v="177"/>
    <x v="1"/>
    <x v="2"/>
    <x v="20"/>
    <x v="0"/>
    <n v="0"/>
  </r>
  <r>
    <x v="178"/>
    <x v="1"/>
    <x v="2"/>
    <x v="20"/>
    <x v="0"/>
    <n v="0"/>
  </r>
  <r>
    <x v="179"/>
    <x v="1"/>
    <x v="2"/>
    <x v="20"/>
    <x v="0"/>
    <n v="0"/>
  </r>
  <r>
    <x v="180"/>
    <x v="1"/>
    <x v="2"/>
    <x v="20"/>
    <x v="0"/>
    <n v="0"/>
  </r>
  <r>
    <x v="181"/>
    <x v="1"/>
    <x v="2"/>
    <x v="20"/>
    <x v="0"/>
    <n v="0"/>
  </r>
  <r>
    <x v="182"/>
    <x v="1"/>
    <x v="2"/>
    <x v="20"/>
    <x v="0"/>
    <n v="0"/>
  </r>
  <r>
    <x v="183"/>
    <x v="1"/>
    <x v="2"/>
    <x v="20"/>
    <x v="0"/>
    <n v="0"/>
  </r>
  <r>
    <x v="184"/>
    <x v="1"/>
    <x v="2"/>
    <x v="20"/>
    <x v="0"/>
    <n v="0"/>
  </r>
  <r>
    <x v="185"/>
    <x v="1"/>
    <x v="2"/>
    <x v="20"/>
    <x v="0"/>
    <n v="0"/>
  </r>
  <r>
    <x v="186"/>
    <x v="1"/>
    <x v="2"/>
    <x v="20"/>
    <x v="0"/>
    <n v="0"/>
  </r>
  <r>
    <x v="187"/>
    <x v="1"/>
    <x v="2"/>
    <x v="20"/>
    <x v="0"/>
    <n v="0"/>
  </r>
  <r>
    <x v="188"/>
    <x v="1"/>
    <x v="2"/>
    <x v="20"/>
    <x v="0"/>
    <n v="0"/>
  </r>
  <r>
    <x v="189"/>
    <x v="1"/>
    <x v="2"/>
    <x v="20"/>
    <x v="0"/>
    <n v="0"/>
  </r>
  <r>
    <x v="190"/>
    <x v="1"/>
    <x v="2"/>
    <x v="20"/>
    <x v="0"/>
    <n v="0"/>
  </r>
  <r>
    <x v="191"/>
    <x v="1"/>
    <x v="2"/>
    <x v="20"/>
    <x v="0"/>
    <n v="0"/>
  </r>
  <r>
    <x v="192"/>
    <x v="1"/>
    <x v="2"/>
    <x v="20"/>
    <x v="0"/>
    <n v="0"/>
  </r>
  <r>
    <x v="193"/>
    <x v="1"/>
    <x v="2"/>
    <x v="20"/>
    <x v="0"/>
    <n v="0"/>
  </r>
  <r>
    <x v="194"/>
    <x v="1"/>
    <x v="2"/>
    <x v="20"/>
    <x v="0"/>
    <n v="0"/>
  </r>
  <r>
    <x v="195"/>
    <x v="1"/>
    <x v="2"/>
    <x v="20"/>
    <x v="0"/>
    <n v="0"/>
  </r>
  <r>
    <x v="196"/>
    <x v="1"/>
    <x v="2"/>
    <x v="20"/>
    <x v="0"/>
    <n v="0"/>
  </r>
  <r>
    <x v="197"/>
    <x v="1"/>
    <x v="2"/>
    <x v="20"/>
    <x v="0"/>
    <n v="0"/>
  </r>
  <r>
    <x v="198"/>
    <x v="1"/>
    <x v="2"/>
    <x v="20"/>
    <x v="0"/>
    <n v="0"/>
  </r>
  <r>
    <x v="199"/>
    <x v="1"/>
    <x v="2"/>
    <x v="20"/>
    <x v="0"/>
    <n v="0"/>
  </r>
  <r>
    <x v="200"/>
    <x v="1"/>
    <x v="2"/>
    <x v="20"/>
    <x v="0"/>
    <n v="0"/>
  </r>
  <r>
    <x v="201"/>
    <x v="1"/>
    <x v="2"/>
    <x v="20"/>
    <x v="0"/>
    <n v="0"/>
  </r>
  <r>
    <x v="202"/>
    <x v="1"/>
    <x v="2"/>
    <x v="20"/>
    <x v="0"/>
    <n v="0"/>
  </r>
  <r>
    <x v="203"/>
    <x v="1"/>
    <x v="2"/>
    <x v="20"/>
    <x v="0"/>
    <n v="0"/>
  </r>
  <r>
    <x v="204"/>
    <x v="1"/>
    <x v="2"/>
    <x v="20"/>
    <x v="0"/>
    <n v="0"/>
  </r>
  <r>
    <x v="205"/>
    <x v="1"/>
    <x v="2"/>
    <x v="20"/>
    <x v="0"/>
    <n v="0"/>
  </r>
  <r>
    <x v="206"/>
    <x v="1"/>
    <x v="2"/>
    <x v="20"/>
    <x v="0"/>
    <n v="0"/>
  </r>
  <r>
    <x v="207"/>
    <x v="1"/>
    <x v="2"/>
    <x v="20"/>
    <x v="0"/>
    <n v="0"/>
  </r>
  <r>
    <x v="208"/>
    <x v="1"/>
    <x v="2"/>
    <x v="20"/>
    <x v="0"/>
    <n v="0"/>
  </r>
  <r>
    <x v="209"/>
    <x v="1"/>
    <x v="2"/>
    <x v="20"/>
    <x v="0"/>
    <n v="0"/>
  </r>
  <r>
    <x v="210"/>
    <x v="1"/>
    <x v="2"/>
    <x v="20"/>
    <x v="0"/>
    <n v="0"/>
  </r>
  <r>
    <x v="211"/>
    <x v="1"/>
    <x v="2"/>
    <x v="20"/>
    <x v="0"/>
    <n v="0"/>
  </r>
  <r>
    <x v="212"/>
    <x v="1"/>
    <x v="2"/>
    <x v="20"/>
    <x v="0"/>
    <n v="0"/>
  </r>
  <r>
    <x v="213"/>
    <x v="1"/>
    <x v="2"/>
    <x v="20"/>
    <x v="0"/>
    <n v="0"/>
  </r>
  <r>
    <x v="0"/>
    <x v="0"/>
    <x v="0"/>
    <x v="21"/>
    <x v="0"/>
    <n v="0"/>
  </r>
  <r>
    <x v="1"/>
    <x v="0"/>
    <x v="0"/>
    <x v="21"/>
    <x v="0"/>
    <n v="0"/>
  </r>
  <r>
    <x v="2"/>
    <x v="0"/>
    <x v="0"/>
    <x v="21"/>
    <x v="0"/>
    <n v="0"/>
  </r>
  <r>
    <x v="3"/>
    <x v="0"/>
    <x v="0"/>
    <x v="21"/>
    <x v="0"/>
    <n v="0"/>
  </r>
  <r>
    <x v="4"/>
    <x v="0"/>
    <x v="0"/>
    <x v="21"/>
    <x v="0"/>
    <n v="0"/>
  </r>
  <r>
    <x v="5"/>
    <x v="0"/>
    <x v="0"/>
    <x v="21"/>
    <x v="0"/>
    <n v="0"/>
  </r>
  <r>
    <x v="6"/>
    <x v="0"/>
    <x v="0"/>
    <x v="21"/>
    <x v="0"/>
    <n v="0"/>
  </r>
  <r>
    <x v="7"/>
    <x v="0"/>
    <x v="0"/>
    <x v="21"/>
    <x v="0"/>
    <n v="0"/>
  </r>
  <r>
    <x v="8"/>
    <x v="0"/>
    <x v="0"/>
    <x v="21"/>
    <x v="0"/>
    <n v="0"/>
  </r>
  <r>
    <x v="9"/>
    <x v="0"/>
    <x v="0"/>
    <x v="21"/>
    <x v="0"/>
    <n v="0"/>
  </r>
  <r>
    <x v="10"/>
    <x v="0"/>
    <x v="0"/>
    <x v="21"/>
    <x v="0"/>
    <n v="0"/>
  </r>
  <r>
    <x v="11"/>
    <x v="0"/>
    <x v="0"/>
    <x v="21"/>
    <x v="0"/>
    <n v="0"/>
  </r>
  <r>
    <x v="12"/>
    <x v="0"/>
    <x v="0"/>
    <x v="21"/>
    <x v="0"/>
    <n v="0"/>
  </r>
  <r>
    <x v="13"/>
    <x v="0"/>
    <x v="0"/>
    <x v="21"/>
    <x v="0"/>
    <n v="0"/>
  </r>
  <r>
    <x v="14"/>
    <x v="0"/>
    <x v="0"/>
    <x v="21"/>
    <x v="0"/>
    <n v="0"/>
  </r>
  <r>
    <x v="15"/>
    <x v="0"/>
    <x v="0"/>
    <x v="21"/>
    <x v="0"/>
    <n v="0"/>
  </r>
  <r>
    <x v="16"/>
    <x v="0"/>
    <x v="0"/>
    <x v="21"/>
    <x v="0"/>
    <n v="0"/>
  </r>
  <r>
    <x v="17"/>
    <x v="0"/>
    <x v="0"/>
    <x v="21"/>
    <x v="0"/>
    <n v="0"/>
  </r>
  <r>
    <x v="18"/>
    <x v="0"/>
    <x v="0"/>
    <x v="21"/>
    <x v="0"/>
    <n v="0"/>
  </r>
  <r>
    <x v="19"/>
    <x v="0"/>
    <x v="0"/>
    <x v="21"/>
    <x v="0"/>
    <n v="0"/>
  </r>
  <r>
    <x v="20"/>
    <x v="0"/>
    <x v="0"/>
    <x v="21"/>
    <x v="0"/>
    <n v="0"/>
  </r>
  <r>
    <x v="21"/>
    <x v="0"/>
    <x v="0"/>
    <x v="21"/>
    <x v="0"/>
    <n v="0"/>
  </r>
  <r>
    <x v="22"/>
    <x v="0"/>
    <x v="0"/>
    <x v="21"/>
    <x v="0"/>
    <n v="0"/>
  </r>
  <r>
    <x v="23"/>
    <x v="0"/>
    <x v="0"/>
    <x v="21"/>
    <x v="0"/>
    <n v="0"/>
  </r>
  <r>
    <x v="24"/>
    <x v="0"/>
    <x v="0"/>
    <x v="21"/>
    <x v="0"/>
    <n v="0"/>
  </r>
  <r>
    <x v="25"/>
    <x v="0"/>
    <x v="0"/>
    <x v="21"/>
    <x v="0"/>
    <n v="0"/>
  </r>
  <r>
    <x v="26"/>
    <x v="0"/>
    <x v="0"/>
    <x v="21"/>
    <x v="0"/>
    <n v="0"/>
  </r>
  <r>
    <x v="27"/>
    <x v="0"/>
    <x v="0"/>
    <x v="21"/>
    <x v="0"/>
    <n v="0"/>
  </r>
  <r>
    <x v="28"/>
    <x v="0"/>
    <x v="0"/>
    <x v="21"/>
    <x v="0"/>
    <n v="0"/>
  </r>
  <r>
    <x v="29"/>
    <x v="0"/>
    <x v="0"/>
    <x v="21"/>
    <x v="0"/>
    <n v="0"/>
  </r>
  <r>
    <x v="30"/>
    <x v="0"/>
    <x v="0"/>
    <x v="21"/>
    <x v="0"/>
    <n v="0"/>
  </r>
  <r>
    <x v="31"/>
    <x v="0"/>
    <x v="0"/>
    <x v="21"/>
    <x v="0"/>
    <n v="0"/>
  </r>
  <r>
    <x v="32"/>
    <x v="0"/>
    <x v="0"/>
    <x v="21"/>
    <x v="0"/>
    <n v="0"/>
  </r>
  <r>
    <x v="33"/>
    <x v="0"/>
    <x v="0"/>
    <x v="21"/>
    <x v="0"/>
    <n v="0"/>
  </r>
  <r>
    <x v="34"/>
    <x v="0"/>
    <x v="0"/>
    <x v="21"/>
    <x v="0"/>
    <n v="0"/>
  </r>
  <r>
    <x v="35"/>
    <x v="0"/>
    <x v="0"/>
    <x v="21"/>
    <x v="0"/>
    <n v="0"/>
  </r>
  <r>
    <x v="36"/>
    <x v="0"/>
    <x v="0"/>
    <x v="21"/>
    <x v="0"/>
    <n v="0"/>
  </r>
  <r>
    <x v="37"/>
    <x v="0"/>
    <x v="0"/>
    <x v="21"/>
    <x v="0"/>
    <n v="0"/>
  </r>
  <r>
    <x v="38"/>
    <x v="0"/>
    <x v="0"/>
    <x v="21"/>
    <x v="0"/>
    <n v="0"/>
  </r>
  <r>
    <x v="39"/>
    <x v="0"/>
    <x v="0"/>
    <x v="21"/>
    <x v="0"/>
    <n v="0"/>
  </r>
  <r>
    <x v="40"/>
    <x v="0"/>
    <x v="0"/>
    <x v="21"/>
    <x v="0"/>
    <n v="0"/>
  </r>
  <r>
    <x v="41"/>
    <x v="0"/>
    <x v="0"/>
    <x v="21"/>
    <x v="0"/>
    <n v="0"/>
  </r>
  <r>
    <x v="42"/>
    <x v="0"/>
    <x v="0"/>
    <x v="21"/>
    <x v="0"/>
    <n v="0"/>
  </r>
  <r>
    <x v="43"/>
    <x v="0"/>
    <x v="0"/>
    <x v="21"/>
    <x v="0"/>
    <n v="0"/>
  </r>
  <r>
    <x v="44"/>
    <x v="0"/>
    <x v="0"/>
    <x v="21"/>
    <x v="0"/>
    <n v="0"/>
  </r>
  <r>
    <x v="45"/>
    <x v="0"/>
    <x v="0"/>
    <x v="21"/>
    <x v="0"/>
    <n v="0"/>
  </r>
  <r>
    <x v="46"/>
    <x v="0"/>
    <x v="0"/>
    <x v="21"/>
    <x v="0"/>
    <n v="0"/>
  </r>
  <r>
    <x v="47"/>
    <x v="0"/>
    <x v="0"/>
    <x v="21"/>
    <x v="0"/>
    <n v="0"/>
  </r>
  <r>
    <x v="48"/>
    <x v="0"/>
    <x v="0"/>
    <x v="21"/>
    <x v="0"/>
    <n v="0"/>
  </r>
  <r>
    <x v="49"/>
    <x v="0"/>
    <x v="0"/>
    <x v="21"/>
    <x v="0"/>
    <n v="0"/>
  </r>
  <r>
    <x v="50"/>
    <x v="0"/>
    <x v="0"/>
    <x v="21"/>
    <x v="0"/>
    <n v="0"/>
  </r>
  <r>
    <x v="51"/>
    <x v="0"/>
    <x v="0"/>
    <x v="21"/>
    <x v="0"/>
    <n v="0"/>
  </r>
  <r>
    <x v="52"/>
    <x v="0"/>
    <x v="0"/>
    <x v="21"/>
    <x v="0"/>
    <n v="0"/>
  </r>
  <r>
    <x v="53"/>
    <x v="0"/>
    <x v="0"/>
    <x v="21"/>
    <x v="0"/>
    <n v="0"/>
  </r>
  <r>
    <x v="54"/>
    <x v="0"/>
    <x v="0"/>
    <x v="21"/>
    <x v="0"/>
    <n v="0"/>
  </r>
  <r>
    <x v="55"/>
    <x v="0"/>
    <x v="0"/>
    <x v="21"/>
    <x v="0"/>
    <n v="0"/>
  </r>
  <r>
    <x v="56"/>
    <x v="0"/>
    <x v="0"/>
    <x v="21"/>
    <x v="0"/>
    <n v="0"/>
  </r>
  <r>
    <x v="57"/>
    <x v="1"/>
    <x v="1"/>
    <x v="21"/>
    <x v="0"/>
    <n v="0"/>
  </r>
  <r>
    <x v="58"/>
    <x v="1"/>
    <x v="1"/>
    <x v="21"/>
    <x v="0"/>
    <n v="0"/>
  </r>
  <r>
    <x v="59"/>
    <x v="1"/>
    <x v="1"/>
    <x v="21"/>
    <x v="0"/>
    <n v="0"/>
  </r>
  <r>
    <x v="60"/>
    <x v="1"/>
    <x v="1"/>
    <x v="21"/>
    <x v="0"/>
    <n v="0"/>
  </r>
  <r>
    <x v="61"/>
    <x v="1"/>
    <x v="1"/>
    <x v="21"/>
    <x v="0"/>
    <n v="0"/>
  </r>
  <r>
    <x v="62"/>
    <x v="1"/>
    <x v="1"/>
    <x v="21"/>
    <x v="0"/>
    <n v="0"/>
  </r>
  <r>
    <x v="63"/>
    <x v="1"/>
    <x v="1"/>
    <x v="21"/>
    <x v="0"/>
    <n v="0"/>
  </r>
  <r>
    <x v="64"/>
    <x v="1"/>
    <x v="1"/>
    <x v="21"/>
    <x v="0"/>
    <n v="0"/>
  </r>
  <r>
    <x v="65"/>
    <x v="1"/>
    <x v="1"/>
    <x v="21"/>
    <x v="0"/>
    <n v="0"/>
  </r>
  <r>
    <x v="66"/>
    <x v="1"/>
    <x v="1"/>
    <x v="21"/>
    <x v="0"/>
    <n v="0"/>
  </r>
  <r>
    <x v="67"/>
    <x v="1"/>
    <x v="1"/>
    <x v="21"/>
    <x v="0"/>
    <n v="0"/>
  </r>
  <r>
    <x v="68"/>
    <x v="1"/>
    <x v="1"/>
    <x v="21"/>
    <x v="0"/>
    <n v="0"/>
  </r>
  <r>
    <x v="69"/>
    <x v="1"/>
    <x v="1"/>
    <x v="21"/>
    <x v="0"/>
    <n v="0"/>
  </r>
  <r>
    <x v="70"/>
    <x v="1"/>
    <x v="1"/>
    <x v="21"/>
    <x v="0"/>
    <n v="0"/>
  </r>
  <r>
    <x v="71"/>
    <x v="1"/>
    <x v="1"/>
    <x v="21"/>
    <x v="0"/>
    <n v="0"/>
  </r>
  <r>
    <x v="72"/>
    <x v="1"/>
    <x v="1"/>
    <x v="21"/>
    <x v="0"/>
    <n v="0"/>
  </r>
  <r>
    <x v="73"/>
    <x v="1"/>
    <x v="1"/>
    <x v="21"/>
    <x v="0"/>
    <n v="0"/>
  </r>
  <r>
    <x v="74"/>
    <x v="1"/>
    <x v="1"/>
    <x v="21"/>
    <x v="0"/>
    <n v="0"/>
  </r>
  <r>
    <x v="75"/>
    <x v="1"/>
    <x v="1"/>
    <x v="21"/>
    <x v="0"/>
    <n v="0"/>
  </r>
  <r>
    <x v="76"/>
    <x v="1"/>
    <x v="1"/>
    <x v="21"/>
    <x v="0"/>
    <n v="0"/>
  </r>
  <r>
    <x v="77"/>
    <x v="1"/>
    <x v="1"/>
    <x v="21"/>
    <x v="0"/>
    <n v="0"/>
  </r>
  <r>
    <x v="78"/>
    <x v="1"/>
    <x v="1"/>
    <x v="21"/>
    <x v="0"/>
    <n v="0"/>
  </r>
  <r>
    <x v="79"/>
    <x v="1"/>
    <x v="1"/>
    <x v="21"/>
    <x v="0"/>
    <n v="0"/>
  </r>
  <r>
    <x v="80"/>
    <x v="1"/>
    <x v="1"/>
    <x v="21"/>
    <x v="0"/>
    <n v="0"/>
  </r>
  <r>
    <x v="81"/>
    <x v="1"/>
    <x v="1"/>
    <x v="21"/>
    <x v="0"/>
    <n v="0"/>
  </r>
  <r>
    <x v="82"/>
    <x v="1"/>
    <x v="1"/>
    <x v="21"/>
    <x v="0"/>
    <n v="0"/>
  </r>
  <r>
    <x v="83"/>
    <x v="1"/>
    <x v="1"/>
    <x v="21"/>
    <x v="0"/>
    <n v="0"/>
  </r>
  <r>
    <x v="84"/>
    <x v="1"/>
    <x v="1"/>
    <x v="21"/>
    <x v="0"/>
    <n v="0"/>
  </r>
  <r>
    <x v="85"/>
    <x v="1"/>
    <x v="1"/>
    <x v="21"/>
    <x v="0"/>
    <n v="0"/>
  </r>
  <r>
    <x v="86"/>
    <x v="1"/>
    <x v="1"/>
    <x v="21"/>
    <x v="0"/>
    <n v="0"/>
  </r>
  <r>
    <x v="87"/>
    <x v="1"/>
    <x v="1"/>
    <x v="21"/>
    <x v="0"/>
    <n v="0"/>
  </r>
  <r>
    <x v="88"/>
    <x v="1"/>
    <x v="1"/>
    <x v="21"/>
    <x v="0"/>
    <n v="0"/>
  </r>
  <r>
    <x v="89"/>
    <x v="1"/>
    <x v="1"/>
    <x v="21"/>
    <x v="0"/>
    <n v="0"/>
  </r>
  <r>
    <x v="90"/>
    <x v="1"/>
    <x v="1"/>
    <x v="21"/>
    <x v="0"/>
    <n v="0"/>
  </r>
  <r>
    <x v="91"/>
    <x v="1"/>
    <x v="1"/>
    <x v="21"/>
    <x v="0"/>
    <n v="0"/>
  </r>
  <r>
    <x v="92"/>
    <x v="1"/>
    <x v="1"/>
    <x v="21"/>
    <x v="0"/>
    <n v="0"/>
  </r>
  <r>
    <x v="93"/>
    <x v="1"/>
    <x v="1"/>
    <x v="21"/>
    <x v="0"/>
    <n v="0"/>
  </r>
  <r>
    <x v="94"/>
    <x v="1"/>
    <x v="1"/>
    <x v="21"/>
    <x v="0"/>
    <n v="0"/>
  </r>
  <r>
    <x v="95"/>
    <x v="1"/>
    <x v="1"/>
    <x v="21"/>
    <x v="0"/>
    <n v="0"/>
  </r>
  <r>
    <x v="96"/>
    <x v="1"/>
    <x v="1"/>
    <x v="21"/>
    <x v="0"/>
    <n v="0"/>
  </r>
  <r>
    <x v="97"/>
    <x v="1"/>
    <x v="1"/>
    <x v="21"/>
    <x v="0"/>
    <n v="0"/>
  </r>
  <r>
    <x v="98"/>
    <x v="1"/>
    <x v="1"/>
    <x v="21"/>
    <x v="0"/>
    <n v="0"/>
  </r>
  <r>
    <x v="99"/>
    <x v="1"/>
    <x v="1"/>
    <x v="21"/>
    <x v="0"/>
    <n v="0"/>
  </r>
  <r>
    <x v="100"/>
    <x v="1"/>
    <x v="1"/>
    <x v="21"/>
    <x v="0"/>
    <n v="0"/>
  </r>
  <r>
    <x v="101"/>
    <x v="1"/>
    <x v="1"/>
    <x v="21"/>
    <x v="0"/>
    <n v="0"/>
  </r>
  <r>
    <x v="102"/>
    <x v="1"/>
    <x v="1"/>
    <x v="21"/>
    <x v="0"/>
    <n v="0"/>
  </r>
  <r>
    <x v="103"/>
    <x v="1"/>
    <x v="1"/>
    <x v="21"/>
    <x v="0"/>
    <n v="0"/>
  </r>
  <r>
    <x v="104"/>
    <x v="1"/>
    <x v="1"/>
    <x v="21"/>
    <x v="0"/>
    <n v="0"/>
  </r>
  <r>
    <x v="105"/>
    <x v="1"/>
    <x v="1"/>
    <x v="21"/>
    <x v="0"/>
    <n v="0"/>
  </r>
  <r>
    <x v="106"/>
    <x v="1"/>
    <x v="1"/>
    <x v="21"/>
    <x v="0"/>
    <n v="0"/>
  </r>
  <r>
    <x v="107"/>
    <x v="1"/>
    <x v="1"/>
    <x v="21"/>
    <x v="0"/>
    <n v="0"/>
  </r>
  <r>
    <x v="108"/>
    <x v="1"/>
    <x v="1"/>
    <x v="21"/>
    <x v="0"/>
    <n v="0"/>
  </r>
  <r>
    <x v="109"/>
    <x v="1"/>
    <x v="1"/>
    <x v="21"/>
    <x v="0"/>
    <n v="0"/>
  </r>
  <r>
    <x v="110"/>
    <x v="1"/>
    <x v="1"/>
    <x v="21"/>
    <x v="0"/>
    <n v="0"/>
  </r>
  <r>
    <x v="111"/>
    <x v="1"/>
    <x v="1"/>
    <x v="21"/>
    <x v="0"/>
    <n v="0"/>
  </r>
  <r>
    <x v="112"/>
    <x v="1"/>
    <x v="1"/>
    <x v="21"/>
    <x v="0"/>
    <n v="0"/>
  </r>
  <r>
    <x v="113"/>
    <x v="1"/>
    <x v="1"/>
    <x v="21"/>
    <x v="0"/>
    <n v="0"/>
  </r>
  <r>
    <x v="114"/>
    <x v="1"/>
    <x v="2"/>
    <x v="21"/>
    <x v="0"/>
    <n v="0"/>
  </r>
  <r>
    <x v="115"/>
    <x v="1"/>
    <x v="2"/>
    <x v="21"/>
    <x v="0"/>
    <n v="0"/>
  </r>
  <r>
    <x v="116"/>
    <x v="1"/>
    <x v="2"/>
    <x v="21"/>
    <x v="0"/>
    <n v="0"/>
  </r>
  <r>
    <x v="117"/>
    <x v="1"/>
    <x v="2"/>
    <x v="21"/>
    <x v="0"/>
    <n v="0"/>
  </r>
  <r>
    <x v="118"/>
    <x v="1"/>
    <x v="2"/>
    <x v="21"/>
    <x v="0"/>
    <n v="0"/>
  </r>
  <r>
    <x v="119"/>
    <x v="1"/>
    <x v="2"/>
    <x v="21"/>
    <x v="0"/>
    <n v="0"/>
  </r>
  <r>
    <x v="120"/>
    <x v="1"/>
    <x v="2"/>
    <x v="21"/>
    <x v="0"/>
    <n v="0"/>
  </r>
  <r>
    <x v="121"/>
    <x v="1"/>
    <x v="2"/>
    <x v="21"/>
    <x v="0"/>
    <n v="0"/>
  </r>
  <r>
    <x v="122"/>
    <x v="1"/>
    <x v="2"/>
    <x v="21"/>
    <x v="0"/>
    <n v="0"/>
  </r>
  <r>
    <x v="123"/>
    <x v="1"/>
    <x v="2"/>
    <x v="21"/>
    <x v="0"/>
    <n v="0"/>
  </r>
  <r>
    <x v="124"/>
    <x v="1"/>
    <x v="2"/>
    <x v="21"/>
    <x v="0"/>
    <n v="0"/>
  </r>
  <r>
    <x v="125"/>
    <x v="1"/>
    <x v="2"/>
    <x v="21"/>
    <x v="0"/>
    <n v="0"/>
  </r>
  <r>
    <x v="126"/>
    <x v="1"/>
    <x v="2"/>
    <x v="21"/>
    <x v="0"/>
    <n v="0"/>
  </r>
  <r>
    <x v="127"/>
    <x v="1"/>
    <x v="2"/>
    <x v="21"/>
    <x v="0"/>
    <n v="0"/>
  </r>
  <r>
    <x v="128"/>
    <x v="1"/>
    <x v="2"/>
    <x v="21"/>
    <x v="0"/>
    <n v="0"/>
  </r>
  <r>
    <x v="129"/>
    <x v="1"/>
    <x v="2"/>
    <x v="21"/>
    <x v="0"/>
    <n v="0"/>
  </r>
  <r>
    <x v="130"/>
    <x v="1"/>
    <x v="2"/>
    <x v="21"/>
    <x v="0"/>
    <n v="0"/>
  </r>
  <r>
    <x v="131"/>
    <x v="1"/>
    <x v="2"/>
    <x v="21"/>
    <x v="0"/>
    <n v="0"/>
  </r>
  <r>
    <x v="132"/>
    <x v="1"/>
    <x v="2"/>
    <x v="21"/>
    <x v="0"/>
    <n v="0"/>
  </r>
  <r>
    <x v="133"/>
    <x v="1"/>
    <x v="2"/>
    <x v="21"/>
    <x v="0"/>
    <n v="0"/>
  </r>
  <r>
    <x v="134"/>
    <x v="1"/>
    <x v="2"/>
    <x v="21"/>
    <x v="0"/>
    <n v="0"/>
  </r>
  <r>
    <x v="135"/>
    <x v="1"/>
    <x v="2"/>
    <x v="21"/>
    <x v="0"/>
    <n v="0"/>
  </r>
  <r>
    <x v="136"/>
    <x v="1"/>
    <x v="2"/>
    <x v="21"/>
    <x v="0"/>
    <n v="0"/>
  </r>
  <r>
    <x v="137"/>
    <x v="1"/>
    <x v="2"/>
    <x v="21"/>
    <x v="0"/>
    <n v="0"/>
  </r>
  <r>
    <x v="138"/>
    <x v="1"/>
    <x v="2"/>
    <x v="21"/>
    <x v="0"/>
    <n v="0"/>
  </r>
  <r>
    <x v="139"/>
    <x v="1"/>
    <x v="2"/>
    <x v="21"/>
    <x v="0"/>
    <n v="0"/>
  </r>
  <r>
    <x v="140"/>
    <x v="1"/>
    <x v="2"/>
    <x v="21"/>
    <x v="0"/>
    <n v="0"/>
  </r>
  <r>
    <x v="141"/>
    <x v="1"/>
    <x v="2"/>
    <x v="21"/>
    <x v="0"/>
    <n v="0"/>
  </r>
  <r>
    <x v="142"/>
    <x v="1"/>
    <x v="2"/>
    <x v="21"/>
    <x v="0"/>
    <n v="0"/>
  </r>
  <r>
    <x v="143"/>
    <x v="1"/>
    <x v="2"/>
    <x v="21"/>
    <x v="0"/>
    <n v="0"/>
  </r>
  <r>
    <x v="144"/>
    <x v="1"/>
    <x v="2"/>
    <x v="21"/>
    <x v="0"/>
    <n v="0"/>
  </r>
  <r>
    <x v="145"/>
    <x v="1"/>
    <x v="2"/>
    <x v="21"/>
    <x v="0"/>
    <n v="0"/>
  </r>
  <r>
    <x v="146"/>
    <x v="1"/>
    <x v="2"/>
    <x v="21"/>
    <x v="0"/>
    <n v="0"/>
  </r>
  <r>
    <x v="147"/>
    <x v="1"/>
    <x v="2"/>
    <x v="21"/>
    <x v="0"/>
    <n v="0"/>
  </r>
  <r>
    <x v="148"/>
    <x v="1"/>
    <x v="2"/>
    <x v="21"/>
    <x v="0"/>
    <n v="0"/>
  </r>
  <r>
    <x v="149"/>
    <x v="1"/>
    <x v="2"/>
    <x v="21"/>
    <x v="0"/>
    <n v="0"/>
  </r>
  <r>
    <x v="150"/>
    <x v="1"/>
    <x v="2"/>
    <x v="21"/>
    <x v="0"/>
    <n v="0"/>
  </r>
  <r>
    <x v="151"/>
    <x v="1"/>
    <x v="2"/>
    <x v="21"/>
    <x v="0"/>
    <n v="0"/>
  </r>
  <r>
    <x v="152"/>
    <x v="1"/>
    <x v="2"/>
    <x v="21"/>
    <x v="0"/>
    <n v="0"/>
  </r>
  <r>
    <x v="153"/>
    <x v="1"/>
    <x v="2"/>
    <x v="21"/>
    <x v="0"/>
    <n v="0"/>
  </r>
  <r>
    <x v="154"/>
    <x v="1"/>
    <x v="2"/>
    <x v="21"/>
    <x v="0"/>
    <n v="0"/>
  </r>
  <r>
    <x v="155"/>
    <x v="1"/>
    <x v="2"/>
    <x v="21"/>
    <x v="0"/>
    <n v="0"/>
  </r>
  <r>
    <x v="156"/>
    <x v="1"/>
    <x v="2"/>
    <x v="21"/>
    <x v="0"/>
    <n v="0"/>
  </r>
  <r>
    <x v="157"/>
    <x v="1"/>
    <x v="2"/>
    <x v="21"/>
    <x v="0"/>
    <n v="0"/>
  </r>
  <r>
    <x v="158"/>
    <x v="1"/>
    <x v="2"/>
    <x v="21"/>
    <x v="0"/>
    <n v="0"/>
  </r>
  <r>
    <x v="159"/>
    <x v="1"/>
    <x v="2"/>
    <x v="21"/>
    <x v="0"/>
    <n v="0"/>
  </r>
  <r>
    <x v="160"/>
    <x v="1"/>
    <x v="2"/>
    <x v="21"/>
    <x v="0"/>
    <n v="0"/>
  </r>
  <r>
    <x v="161"/>
    <x v="1"/>
    <x v="2"/>
    <x v="21"/>
    <x v="0"/>
    <n v="0"/>
  </r>
  <r>
    <x v="162"/>
    <x v="1"/>
    <x v="2"/>
    <x v="21"/>
    <x v="0"/>
    <n v="0"/>
  </r>
  <r>
    <x v="163"/>
    <x v="1"/>
    <x v="2"/>
    <x v="21"/>
    <x v="0"/>
    <n v="0"/>
  </r>
  <r>
    <x v="164"/>
    <x v="1"/>
    <x v="2"/>
    <x v="21"/>
    <x v="0"/>
    <n v="0"/>
  </r>
  <r>
    <x v="165"/>
    <x v="1"/>
    <x v="2"/>
    <x v="21"/>
    <x v="0"/>
    <n v="0"/>
  </r>
  <r>
    <x v="166"/>
    <x v="1"/>
    <x v="2"/>
    <x v="21"/>
    <x v="0"/>
    <n v="0"/>
  </r>
  <r>
    <x v="167"/>
    <x v="1"/>
    <x v="2"/>
    <x v="21"/>
    <x v="0"/>
    <n v="0"/>
  </r>
  <r>
    <x v="168"/>
    <x v="1"/>
    <x v="2"/>
    <x v="21"/>
    <x v="0"/>
    <n v="0"/>
  </r>
  <r>
    <x v="169"/>
    <x v="1"/>
    <x v="2"/>
    <x v="21"/>
    <x v="0"/>
    <n v="0"/>
  </r>
  <r>
    <x v="170"/>
    <x v="1"/>
    <x v="2"/>
    <x v="21"/>
    <x v="0"/>
    <n v="0"/>
  </r>
  <r>
    <x v="171"/>
    <x v="1"/>
    <x v="2"/>
    <x v="21"/>
    <x v="0"/>
    <n v="0"/>
  </r>
  <r>
    <x v="172"/>
    <x v="1"/>
    <x v="2"/>
    <x v="21"/>
    <x v="0"/>
    <n v="0"/>
  </r>
  <r>
    <x v="173"/>
    <x v="1"/>
    <x v="2"/>
    <x v="21"/>
    <x v="0"/>
    <n v="0"/>
  </r>
  <r>
    <x v="174"/>
    <x v="1"/>
    <x v="2"/>
    <x v="21"/>
    <x v="0"/>
    <n v="0"/>
  </r>
  <r>
    <x v="175"/>
    <x v="1"/>
    <x v="2"/>
    <x v="21"/>
    <x v="0"/>
    <n v="0"/>
  </r>
  <r>
    <x v="176"/>
    <x v="1"/>
    <x v="2"/>
    <x v="21"/>
    <x v="0"/>
    <n v="0"/>
  </r>
  <r>
    <x v="177"/>
    <x v="1"/>
    <x v="2"/>
    <x v="21"/>
    <x v="0"/>
    <n v="0"/>
  </r>
  <r>
    <x v="178"/>
    <x v="1"/>
    <x v="2"/>
    <x v="21"/>
    <x v="0"/>
    <n v="0"/>
  </r>
  <r>
    <x v="179"/>
    <x v="1"/>
    <x v="2"/>
    <x v="21"/>
    <x v="0"/>
    <n v="1"/>
  </r>
  <r>
    <x v="180"/>
    <x v="1"/>
    <x v="2"/>
    <x v="21"/>
    <x v="0"/>
    <n v="1"/>
  </r>
  <r>
    <x v="181"/>
    <x v="1"/>
    <x v="2"/>
    <x v="21"/>
    <x v="0"/>
    <n v="1"/>
  </r>
  <r>
    <x v="182"/>
    <x v="1"/>
    <x v="2"/>
    <x v="21"/>
    <x v="0"/>
    <n v="1"/>
  </r>
  <r>
    <x v="183"/>
    <x v="1"/>
    <x v="2"/>
    <x v="21"/>
    <x v="0"/>
    <n v="1"/>
  </r>
  <r>
    <x v="184"/>
    <x v="1"/>
    <x v="2"/>
    <x v="21"/>
    <x v="0"/>
    <n v="1"/>
  </r>
  <r>
    <x v="185"/>
    <x v="1"/>
    <x v="2"/>
    <x v="21"/>
    <x v="0"/>
    <n v="1"/>
  </r>
  <r>
    <x v="186"/>
    <x v="1"/>
    <x v="2"/>
    <x v="21"/>
    <x v="0"/>
    <n v="1"/>
  </r>
  <r>
    <x v="187"/>
    <x v="1"/>
    <x v="2"/>
    <x v="21"/>
    <x v="0"/>
    <n v="1"/>
  </r>
  <r>
    <x v="188"/>
    <x v="1"/>
    <x v="2"/>
    <x v="21"/>
    <x v="0"/>
    <n v="1"/>
  </r>
  <r>
    <x v="189"/>
    <x v="1"/>
    <x v="2"/>
    <x v="21"/>
    <x v="0"/>
    <n v="1"/>
  </r>
  <r>
    <x v="190"/>
    <x v="1"/>
    <x v="2"/>
    <x v="21"/>
    <x v="0"/>
    <n v="1"/>
  </r>
  <r>
    <x v="191"/>
    <x v="1"/>
    <x v="2"/>
    <x v="21"/>
    <x v="0"/>
    <n v="1"/>
  </r>
  <r>
    <x v="192"/>
    <x v="1"/>
    <x v="2"/>
    <x v="21"/>
    <x v="0"/>
    <n v="1"/>
  </r>
  <r>
    <x v="193"/>
    <x v="1"/>
    <x v="2"/>
    <x v="21"/>
    <x v="0"/>
    <n v="1"/>
  </r>
  <r>
    <x v="194"/>
    <x v="1"/>
    <x v="2"/>
    <x v="21"/>
    <x v="0"/>
    <n v="1"/>
  </r>
  <r>
    <x v="195"/>
    <x v="1"/>
    <x v="2"/>
    <x v="21"/>
    <x v="0"/>
    <n v="1"/>
  </r>
  <r>
    <x v="196"/>
    <x v="1"/>
    <x v="2"/>
    <x v="21"/>
    <x v="0"/>
    <n v="1"/>
  </r>
  <r>
    <x v="197"/>
    <x v="1"/>
    <x v="2"/>
    <x v="21"/>
    <x v="0"/>
    <n v="1"/>
  </r>
  <r>
    <x v="198"/>
    <x v="1"/>
    <x v="2"/>
    <x v="21"/>
    <x v="0"/>
    <n v="1"/>
  </r>
  <r>
    <x v="199"/>
    <x v="1"/>
    <x v="2"/>
    <x v="21"/>
    <x v="0"/>
    <n v="1"/>
  </r>
  <r>
    <x v="200"/>
    <x v="1"/>
    <x v="2"/>
    <x v="21"/>
    <x v="0"/>
    <n v="0"/>
  </r>
  <r>
    <x v="201"/>
    <x v="1"/>
    <x v="2"/>
    <x v="21"/>
    <x v="0"/>
    <n v="0"/>
  </r>
  <r>
    <x v="202"/>
    <x v="1"/>
    <x v="2"/>
    <x v="21"/>
    <x v="0"/>
    <n v="0"/>
  </r>
  <r>
    <x v="203"/>
    <x v="1"/>
    <x v="2"/>
    <x v="21"/>
    <x v="0"/>
    <n v="0"/>
  </r>
  <r>
    <x v="204"/>
    <x v="1"/>
    <x v="2"/>
    <x v="21"/>
    <x v="0"/>
    <n v="0"/>
  </r>
  <r>
    <x v="205"/>
    <x v="1"/>
    <x v="2"/>
    <x v="21"/>
    <x v="0"/>
    <n v="0"/>
  </r>
  <r>
    <x v="206"/>
    <x v="1"/>
    <x v="2"/>
    <x v="21"/>
    <x v="0"/>
    <n v="0"/>
  </r>
  <r>
    <x v="207"/>
    <x v="1"/>
    <x v="2"/>
    <x v="21"/>
    <x v="0"/>
    <n v="0"/>
  </r>
  <r>
    <x v="208"/>
    <x v="1"/>
    <x v="2"/>
    <x v="21"/>
    <x v="0"/>
    <n v="0"/>
  </r>
  <r>
    <x v="209"/>
    <x v="1"/>
    <x v="2"/>
    <x v="21"/>
    <x v="0"/>
    <n v="0"/>
  </r>
  <r>
    <x v="210"/>
    <x v="1"/>
    <x v="2"/>
    <x v="21"/>
    <x v="0"/>
    <n v="0"/>
  </r>
  <r>
    <x v="211"/>
    <x v="1"/>
    <x v="2"/>
    <x v="21"/>
    <x v="0"/>
    <n v="0"/>
  </r>
  <r>
    <x v="212"/>
    <x v="1"/>
    <x v="2"/>
    <x v="21"/>
    <x v="0"/>
    <n v="0"/>
  </r>
  <r>
    <x v="213"/>
    <x v="1"/>
    <x v="2"/>
    <x v="21"/>
    <x v="0"/>
    <n v="0"/>
  </r>
  <r>
    <x v="0"/>
    <x v="0"/>
    <x v="0"/>
    <x v="22"/>
    <x v="0"/>
    <n v="0"/>
  </r>
  <r>
    <x v="1"/>
    <x v="0"/>
    <x v="0"/>
    <x v="22"/>
    <x v="0"/>
    <n v="0"/>
  </r>
  <r>
    <x v="2"/>
    <x v="0"/>
    <x v="0"/>
    <x v="22"/>
    <x v="0"/>
    <n v="0"/>
  </r>
  <r>
    <x v="3"/>
    <x v="0"/>
    <x v="0"/>
    <x v="22"/>
    <x v="0"/>
    <n v="0"/>
  </r>
  <r>
    <x v="4"/>
    <x v="0"/>
    <x v="0"/>
    <x v="22"/>
    <x v="0"/>
    <n v="0"/>
  </r>
  <r>
    <x v="5"/>
    <x v="0"/>
    <x v="0"/>
    <x v="22"/>
    <x v="0"/>
    <n v="0"/>
  </r>
  <r>
    <x v="6"/>
    <x v="0"/>
    <x v="0"/>
    <x v="22"/>
    <x v="0"/>
    <n v="0"/>
  </r>
  <r>
    <x v="7"/>
    <x v="0"/>
    <x v="0"/>
    <x v="22"/>
    <x v="0"/>
    <n v="0"/>
  </r>
  <r>
    <x v="8"/>
    <x v="0"/>
    <x v="0"/>
    <x v="22"/>
    <x v="0"/>
    <n v="0"/>
  </r>
  <r>
    <x v="9"/>
    <x v="0"/>
    <x v="0"/>
    <x v="22"/>
    <x v="0"/>
    <n v="0"/>
  </r>
  <r>
    <x v="10"/>
    <x v="0"/>
    <x v="0"/>
    <x v="22"/>
    <x v="0"/>
    <n v="0"/>
  </r>
  <r>
    <x v="11"/>
    <x v="0"/>
    <x v="0"/>
    <x v="22"/>
    <x v="0"/>
    <n v="0"/>
  </r>
  <r>
    <x v="12"/>
    <x v="0"/>
    <x v="0"/>
    <x v="22"/>
    <x v="0"/>
    <n v="0"/>
  </r>
  <r>
    <x v="13"/>
    <x v="0"/>
    <x v="0"/>
    <x v="22"/>
    <x v="0"/>
    <n v="0"/>
  </r>
  <r>
    <x v="14"/>
    <x v="0"/>
    <x v="0"/>
    <x v="22"/>
    <x v="0"/>
    <n v="0"/>
  </r>
  <r>
    <x v="15"/>
    <x v="0"/>
    <x v="0"/>
    <x v="22"/>
    <x v="0"/>
    <n v="0"/>
  </r>
  <r>
    <x v="16"/>
    <x v="0"/>
    <x v="0"/>
    <x v="22"/>
    <x v="0"/>
    <n v="1"/>
  </r>
  <r>
    <x v="17"/>
    <x v="0"/>
    <x v="0"/>
    <x v="22"/>
    <x v="0"/>
    <n v="0"/>
  </r>
  <r>
    <x v="18"/>
    <x v="0"/>
    <x v="0"/>
    <x v="22"/>
    <x v="0"/>
    <n v="0"/>
  </r>
  <r>
    <x v="19"/>
    <x v="0"/>
    <x v="0"/>
    <x v="22"/>
    <x v="0"/>
    <n v="0"/>
  </r>
  <r>
    <x v="20"/>
    <x v="0"/>
    <x v="0"/>
    <x v="22"/>
    <x v="0"/>
    <n v="0"/>
  </r>
  <r>
    <x v="21"/>
    <x v="0"/>
    <x v="0"/>
    <x v="22"/>
    <x v="0"/>
    <n v="0"/>
  </r>
  <r>
    <x v="22"/>
    <x v="0"/>
    <x v="0"/>
    <x v="22"/>
    <x v="0"/>
    <n v="0"/>
  </r>
  <r>
    <x v="23"/>
    <x v="0"/>
    <x v="0"/>
    <x v="22"/>
    <x v="0"/>
    <n v="0"/>
  </r>
  <r>
    <x v="24"/>
    <x v="0"/>
    <x v="0"/>
    <x v="22"/>
    <x v="0"/>
    <n v="0"/>
  </r>
  <r>
    <x v="25"/>
    <x v="0"/>
    <x v="0"/>
    <x v="22"/>
    <x v="0"/>
    <n v="0"/>
  </r>
  <r>
    <x v="26"/>
    <x v="0"/>
    <x v="0"/>
    <x v="22"/>
    <x v="0"/>
    <n v="0"/>
  </r>
  <r>
    <x v="27"/>
    <x v="0"/>
    <x v="0"/>
    <x v="22"/>
    <x v="0"/>
    <n v="0"/>
  </r>
  <r>
    <x v="28"/>
    <x v="0"/>
    <x v="0"/>
    <x v="22"/>
    <x v="0"/>
    <n v="0"/>
  </r>
  <r>
    <x v="29"/>
    <x v="0"/>
    <x v="0"/>
    <x v="22"/>
    <x v="0"/>
    <n v="0"/>
  </r>
  <r>
    <x v="30"/>
    <x v="0"/>
    <x v="0"/>
    <x v="22"/>
    <x v="0"/>
    <n v="0"/>
  </r>
  <r>
    <x v="31"/>
    <x v="0"/>
    <x v="0"/>
    <x v="22"/>
    <x v="0"/>
    <n v="0"/>
  </r>
  <r>
    <x v="32"/>
    <x v="0"/>
    <x v="0"/>
    <x v="22"/>
    <x v="0"/>
    <n v="1"/>
  </r>
  <r>
    <x v="33"/>
    <x v="0"/>
    <x v="0"/>
    <x v="22"/>
    <x v="0"/>
    <n v="0"/>
  </r>
  <r>
    <x v="34"/>
    <x v="0"/>
    <x v="0"/>
    <x v="22"/>
    <x v="0"/>
    <n v="1"/>
  </r>
  <r>
    <x v="35"/>
    <x v="0"/>
    <x v="0"/>
    <x v="22"/>
    <x v="0"/>
    <n v="0"/>
  </r>
  <r>
    <x v="36"/>
    <x v="0"/>
    <x v="0"/>
    <x v="22"/>
    <x v="0"/>
    <n v="0"/>
  </r>
  <r>
    <x v="37"/>
    <x v="0"/>
    <x v="0"/>
    <x v="22"/>
    <x v="0"/>
    <n v="0"/>
  </r>
  <r>
    <x v="38"/>
    <x v="0"/>
    <x v="0"/>
    <x v="22"/>
    <x v="0"/>
    <n v="0"/>
  </r>
  <r>
    <x v="39"/>
    <x v="0"/>
    <x v="0"/>
    <x v="22"/>
    <x v="0"/>
    <n v="0"/>
  </r>
  <r>
    <x v="40"/>
    <x v="0"/>
    <x v="0"/>
    <x v="22"/>
    <x v="0"/>
    <n v="0"/>
  </r>
  <r>
    <x v="41"/>
    <x v="0"/>
    <x v="0"/>
    <x v="22"/>
    <x v="0"/>
    <n v="0"/>
  </r>
  <r>
    <x v="42"/>
    <x v="0"/>
    <x v="0"/>
    <x v="22"/>
    <x v="0"/>
    <n v="0"/>
  </r>
  <r>
    <x v="43"/>
    <x v="0"/>
    <x v="0"/>
    <x v="22"/>
    <x v="0"/>
    <n v="0"/>
  </r>
  <r>
    <x v="44"/>
    <x v="0"/>
    <x v="0"/>
    <x v="22"/>
    <x v="0"/>
    <n v="0"/>
  </r>
  <r>
    <x v="45"/>
    <x v="0"/>
    <x v="0"/>
    <x v="22"/>
    <x v="0"/>
    <n v="0"/>
  </r>
  <r>
    <x v="46"/>
    <x v="0"/>
    <x v="0"/>
    <x v="22"/>
    <x v="0"/>
    <n v="0"/>
  </r>
  <r>
    <x v="47"/>
    <x v="0"/>
    <x v="0"/>
    <x v="22"/>
    <x v="0"/>
    <n v="0"/>
  </r>
  <r>
    <x v="48"/>
    <x v="0"/>
    <x v="0"/>
    <x v="22"/>
    <x v="0"/>
    <n v="0"/>
  </r>
  <r>
    <x v="49"/>
    <x v="0"/>
    <x v="0"/>
    <x v="22"/>
    <x v="0"/>
    <n v="0"/>
  </r>
  <r>
    <x v="50"/>
    <x v="0"/>
    <x v="0"/>
    <x v="22"/>
    <x v="0"/>
    <n v="0"/>
  </r>
  <r>
    <x v="51"/>
    <x v="0"/>
    <x v="0"/>
    <x v="22"/>
    <x v="0"/>
    <n v="0"/>
  </r>
  <r>
    <x v="52"/>
    <x v="0"/>
    <x v="0"/>
    <x v="22"/>
    <x v="0"/>
    <n v="0"/>
  </r>
  <r>
    <x v="53"/>
    <x v="0"/>
    <x v="0"/>
    <x v="22"/>
    <x v="0"/>
    <n v="0"/>
  </r>
  <r>
    <x v="54"/>
    <x v="0"/>
    <x v="0"/>
    <x v="22"/>
    <x v="0"/>
    <n v="0"/>
  </r>
  <r>
    <x v="55"/>
    <x v="0"/>
    <x v="0"/>
    <x v="22"/>
    <x v="0"/>
    <n v="0"/>
  </r>
  <r>
    <x v="56"/>
    <x v="0"/>
    <x v="0"/>
    <x v="22"/>
    <x v="0"/>
    <n v="0"/>
  </r>
  <r>
    <x v="57"/>
    <x v="1"/>
    <x v="1"/>
    <x v="22"/>
    <x v="0"/>
    <n v="0"/>
  </r>
  <r>
    <x v="58"/>
    <x v="1"/>
    <x v="1"/>
    <x v="22"/>
    <x v="0"/>
    <n v="0"/>
  </r>
  <r>
    <x v="59"/>
    <x v="1"/>
    <x v="1"/>
    <x v="22"/>
    <x v="0"/>
    <n v="0"/>
  </r>
  <r>
    <x v="60"/>
    <x v="1"/>
    <x v="1"/>
    <x v="22"/>
    <x v="0"/>
    <n v="0"/>
  </r>
  <r>
    <x v="61"/>
    <x v="1"/>
    <x v="1"/>
    <x v="22"/>
    <x v="0"/>
    <n v="0"/>
  </r>
  <r>
    <x v="62"/>
    <x v="1"/>
    <x v="1"/>
    <x v="22"/>
    <x v="0"/>
    <n v="0"/>
  </r>
  <r>
    <x v="63"/>
    <x v="1"/>
    <x v="1"/>
    <x v="22"/>
    <x v="0"/>
    <n v="0"/>
  </r>
  <r>
    <x v="64"/>
    <x v="1"/>
    <x v="1"/>
    <x v="22"/>
    <x v="0"/>
    <n v="0"/>
  </r>
  <r>
    <x v="65"/>
    <x v="1"/>
    <x v="1"/>
    <x v="22"/>
    <x v="0"/>
    <n v="0"/>
  </r>
  <r>
    <x v="66"/>
    <x v="1"/>
    <x v="1"/>
    <x v="22"/>
    <x v="0"/>
    <n v="0"/>
  </r>
  <r>
    <x v="67"/>
    <x v="1"/>
    <x v="1"/>
    <x v="22"/>
    <x v="0"/>
    <n v="0"/>
  </r>
  <r>
    <x v="68"/>
    <x v="1"/>
    <x v="1"/>
    <x v="22"/>
    <x v="0"/>
    <n v="0"/>
  </r>
  <r>
    <x v="69"/>
    <x v="1"/>
    <x v="1"/>
    <x v="22"/>
    <x v="0"/>
    <n v="0"/>
  </r>
  <r>
    <x v="70"/>
    <x v="1"/>
    <x v="1"/>
    <x v="22"/>
    <x v="0"/>
    <n v="0"/>
  </r>
  <r>
    <x v="71"/>
    <x v="1"/>
    <x v="1"/>
    <x v="22"/>
    <x v="0"/>
    <n v="0"/>
  </r>
  <r>
    <x v="72"/>
    <x v="1"/>
    <x v="1"/>
    <x v="22"/>
    <x v="0"/>
    <n v="0"/>
  </r>
  <r>
    <x v="73"/>
    <x v="1"/>
    <x v="1"/>
    <x v="22"/>
    <x v="0"/>
    <n v="0"/>
  </r>
  <r>
    <x v="74"/>
    <x v="1"/>
    <x v="1"/>
    <x v="22"/>
    <x v="0"/>
    <n v="0"/>
  </r>
  <r>
    <x v="75"/>
    <x v="1"/>
    <x v="1"/>
    <x v="22"/>
    <x v="0"/>
    <n v="0"/>
  </r>
  <r>
    <x v="76"/>
    <x v="1"/>
    <x v="1"/>
    <x v="22"/>
    <x v="0"/>
    <n v="0"/>
  </r>
  <r>
    <x v="77"/>
    <x v="1"/>
    <x v="1"/>
    <x v="22"/>
    <x v="0"/>
    <n v="0"/>
  </r>
  <r>
    <x v="78"/>
    <x v="1"/>
    <x v="1"/>
    <x v="22"/>
    <x v="0"/>
    <n v="0"/>
  </r>
  <r>
    <x v="79"/>
    <x v="1"/>
    <x v="1"/>
    <x v="22"/>
    <x v="0"/>
    <n v="0"/>
  </r>
  <r>
    <x v="80"/>
    <x v="1"/>
    <x v="1"/>
    <x v="22"/>
    <x v="0"/>
    <n v="0"/>
  </r>
  <r>
    <x v="81"/>
    <x v="1"/>
    <x v="1"/>
    <x v="22"/>
    <x v="0"/>
    <n v="0"/>
  </r>
  <r>
    <x v="82"/>
    <x v="1"/>
    <x v="1"/>
    <x v="22"/>
    <x v="0"/>
    <n v="0"/>
  </r>
  <r>
    <x v="83"/>
    <x v="1"/>
    <x v="1"/>
    <x v="22"/>
    <x v="0"/>
    <n v="0"/>
  </r>
  <r>
    <x v="84"/>
    <x v="1"/>
    <x v="1"/>
    <x v="22"/>
    <x v="0"/>
    <n v="0"/>
  </r>
  <r>
    <x v="85"/>
    <x v="1"/>
    <x v="1"/>
    <x v="22"/>
    <x v="0"/>
    <n v="0"/>
  </r>
  <r>
    <x v="86"/>
    <x v="1"/>
    <x v="1"/>
    <x v="22"/>
    <x v="0"/>
    <n v="0"/>
  </r>
  <r>
    <x v="87"/>
    <x v="1"/>
    <x v="1"/>
    <x v="22"/>
    <x v="0"/>
    <n v="0"/>
  </r>
  <r>
    <x v="88"/>
    <x v="1"/>
    <x v="1"/>
    <x v="22"/>
    <x v="0"/>
    <n v="0"/>
  </r>
  <r>
    <x v="89"/>
    <x v="1"/>
    <x v="1"/>
    <x v="22"/>
    <x v="0"/>
    <n v="0"/>
  </r>
  <r>
    <x v="90"/>
    <x v="1"/>
    <x v="1"/>
    <x v="22"/>
    <x v="0"/>
    <n v="0"/>
  </r>
  <r>
    <x v="91"/>
    <x v="1"/>
    <x v="1"/>
    <x v="22"/>
    <x v="0"/>
    <n v="1"/>
  </r>
  <r>
    <x v="92"/>
    <x v="1"/>
    <x v="1"/>
    <x v="22"/>
    <x v="0"/>
    <n v="0"/>
  </r>
  <r>
    <x v="93"/>
    <x v="1"/>
    <x v="1"/>
    <x v="22"/>
    <x v="0"/>
    <n v="0"/>
  </r>
  <r>
    <x v="94"/>
    <x v="1"/>
    <x v="1"/>
    <x v="22"/>
    <x v="0"/>
    <n v="0"/>
  </r>
  <r>
    <x v="95"/>
    <x v="1"/>
    <x v="1"/>
    <x v="22"/>
    <x v="0"/>
    <n v="0"/>
  </r>
  <r>
    <x v="96"/>
    <x v="1"/>
    <x v="1"/>
    <x v="22"/>
    <x v="0"/>
    <n v="0"/>
  </r>
  <r>
    <x v="97"/>
    <x v="1"/>
    <x v="1"/>
    <x v="22"/>
    <x v="0"/>
    <n v="0"/>
  </r>
  <r>
    <x v="98"/>
    <x v="1"/>
    <x v="1"/>
    <x v="22"/>
    <x v="0"/>
    <n v="0"/>
  </r>
  <r>
    <x v="99"/>
    <x v="1"/>
    <x v="1"/>
    <x v="22"/>
    <x v="0"/>
    <n v="0"/>
  </r>
  <r>
    <x v="100"/>
    <x v="1"/>
    <x v="1"/>
    <x v="22"/>
    <x v="0"/>
    <n v="0"/>
  </r>
  <r>
    <x v="101"/>
    <x v="1"/>
    <x v="1"/>
    <x v="22"/>
    <x v="0"/>
    <n v="0"/>
  </r>
  <r>
    <x v="102"/>
    <x v="1"/>
    <x v="1"/>
    <x v="22"/>
    <x v="0"/>
    <n v="0"/>
  </r>
  <r>
    <x v="103"/>
    <x v="1"/>
    <x v="1"/>
    <x v="22"/>
    <x v="0"/>
    <n v="0"/>
  </r>
  <r>
    <x v="104"/>
    <x v="1"/>
    <x v="1"/>
    <x v="22"/>
    <x v="0"/>
    <n v="0"/>
  </r>
  <r>
    <x v="105"/>
    <x v="1"/>
    <x v="1"/>
    <x v="22"/>
    <x v="0"/>
    <n v="0"/>
  </r>
  <r>
    <x v="106"/>
    <x v="1"/>
    <x v="1"/>
    <x v="22"/>
    <x v="0"/>
    <n v="0"/>
  </r>
  <r>
    <x v="107"/>
    <x v="1"/>
    <x v="1"/>
    <x v="22"/>
    <x v="0"/>
    <n v="0"/>
  </r>
  <r>
    <x v="108"/>
    <x v="1"/>
    <x v="1"/>
    <x v="22"/>
    <x v="0"/>
    <n v="0"/>
  </r>
  <r>
    <x v="109"/>
    <x v="1"/>
    <x v="1"/>
    <x v="22"/>
    <x v="0"/>
    <n v="0"/>
  </r>
  <r>
    <x v="110"/>
    <x v="1"/>
    <x v="1"/>
    <x v="22"/>
    <x v="0"/>
    <n v="0"/>
  </r>
  <r>
    <x v="111"/>
    <x v="1"/>
    <x v="1"/>
    <x v="22"/>
    <x v="0"/>
    <n v="0"/>
  </r>
  <r>
    <x v="112"/>
    <x v="1"/>
    <x v="1"/>
    <x v="22"/>
    <x v="0"/>
    <n v="0"/>
  </r>
  <r>
    <x v="113"/>
    <x v="1"/>
    <x v="1"/>
    <x v="22"/>
    <x v="0"/>
    <n v="0"/>
  </r>
  <r>
    <x v="114"/>
    <x v="1"/>
    <x v="2"/>
    <x v="22"/>
    <x v="0"/>
    <n v="0"/>
  </r>
  <r>
    <x v="115"/>
    <x v="1"/>
    <x v="2"/>
    <x v="22"/>
    <x v="0"/>
    <n v="0"/>
  </r>
  <r>
    <x v="116"/>
    <x v="1"/>
    <x v="2"/>
    <x v="22"/>
    <x v="0"/>
    <n v="0"/>
  </r>
  <r>
    <x v="117"/>
    <x v="1"/>
    <x v="2"/>
    <x v="22"/>
    <x v="0"/>
    <n v="0"/>
  </r>
  <r>
    <x v="118"/>
    <x v="1"/>
    <x v="2"/>
    <x v="22"/>
    <x v="0"/>
    <n v="0"/>
  </r>
  <r>
    <x v="119"/>
    <x v="1"/>
    <x v="2"/>
    <x v="22"/>
    <x v="0"/>
    <n v="0"/>
  </r>
  <r>
    <x v="120"/>
    <x v="1"/>
    <x v="2"/>
    <x v="22"/>
    <x v="0"/>
    <n v="0"/>
  </r>
  <r>
    <x v="121"/>
    <x v="1"/>
    <x v="2"/>
    <x v="22"/>
    <x v="0"/>
    <n v="0"/>
  </r>
  <r>
    <x v="122"/>
    <x v="1"/>
    <x v="2"/>
    <x v="22"/>
    <x v="0"/>
    <n v="0"/>
  </r>
  <r>
    <x v="123"/>
    <x v="1"/>
    <x v="2"/>
    <x v="22"/>
    <x v="0"/>
    <n v="0"/>
  </r>
  <r>
    <x v="124"/>
    <x v="1"/>
    <x v="2"/>
    <x v="22"/>
    <x v="0"/>
    <n v="0"/>
  </r>
  <r>
    <x v="125"/>
    <x v="1"/>
    <x v="2"/>
    <x v="22"/>
    <x v="0"/>
    <n v="1"/>
  </r>
  <r>
    <x v="126"/>
    <x v="1"/>
    <x v="2"/>
    <x v="22"/>
    <x v="0"/>
    <n v="0"/>
  </r>
  <r>
    <x v="127"/>
    <x v="1"/>
    <x v="2"/>
    <x v="22"/>
    <x v="0"/>
    <n v="0"/>
  </r>
  <r>
    <x v="128"/>
    <x v="1"/>
    <x v="2"/>
    <x v="22"/>
    <x v="0"/>
    <n v="0"/>
  </r>
  <r>
    <x v="129"/>
    <x v="1"/>
    <x v="2"/>
    <x v="22"/>
    <x v="0"/>
    <n v="0"/>
  </r>
  <r>
    <x v="130"/>
    <x v="1"/>
    <x v="2"/>
    <x v="22"/>
    <x v="0"/>
    <n v="0"/>
  </r>
  <r>
    <x v="131"/>
    <x v="1"/>
    <x v="2"/>
    <x v="22"/>
    <x v="0"/>
    <n v="0"/>
  </r>
  <r>
    <x v="132"/>
    <x v="1"/>
    <x v="2"/>
    <x v="22"/>
    <x v="0"/>
    <n v="0"/>
  </r>
  <r>
    <x v="133"/>
    <x v="1"/>
    <x v="2"/>
    <x v="22"/>
    <x v="0"/>
    <n v="0"/>
  </r>
  <r>
    <x v="134"/>
    <x v="1"/>
    <x v="2"/>
    <x v="22"/>
    <x v="0"/>
    <n v="0"/>
  </r>
  <r>
    <x v="135"/>
    <x v="1"/>
    <x v="2"/>
    <x v="22"/>
    <x v="0"/>
    <n v="0"/>
  </r>
  <r>
    <x v="136"/>
    <x v="1"/>
    <x v="2"/>
    <x v="22"/>
    <x v="0"/>
    <n v="0"/>
  </r>
  <r>
    <x v="137"/>
    <x v="1"/>
    <x v="2"/>
    <x v="22"/>
    <x v="0"/>
    <n v="0"/>
  </r>
  <r>
    <x v="138"/>
    <x v="1"/>
    <x v="2"/>
    <x v="22"/>
    <x v="0"/>
    <n v="0"/>
  </r>
  <r>
    <x v="139"/>
    <x v="1"/>
    <x v="2"/>
    <x v="22"/>
    <x v="0"/>
    <n v="0"/>
  </r>
  <r>
    <x v="140"/>
    <x v="1"/>
    <x v="2"/>
    <x v="22"/>
    <x v="0"/>
    <n v="0"/>
  </r>
  <r>
    <x v="141"/>
    <x v="1"/>
    <x v="2"/>
    <x v="22"/>
    <x v="0"/>
    <n v="0"/>
  </r>
  <r>
    <x v="142"/>
    <x v="1"/>
    <x v="2"/>
    <x v="22"/>
    <x v="0"/>
    <n v="0"/>
  </r>
  <r>
    <x v="143"/>
    <x v="1"/>
    <x v="2"/>
    <x v="22"/>
    <x v="0"/>
    <n v="0"/>
  </r>
  <r>
    <x v="144"/>
    <x v="1"/>
    <x v="2"/>
    <x v="22"/>
    <x v="0"/>
    <n v="0"/>
  </r>
  <r>
    <x v="145"/>
    <x v="1"/>
    <x v="2"/>
    <x v="22"/>
    <x v="0"/>
    <n v="0"/>
  </r>
  <r>
    <x v="146"/>
    <x v="1"/>
    <x v="2"/>
    <x v="22"/>
    <x v="0"/>
    <n v="0"/>
  </r>
  <r>
    <x v="147"/>
    <x v="1"/>
    <x v="2"/>
    <x v="22"/>
    <x v="0"/>
    <n v="0"/>
  </r>
  <r>
    <x v="148"/>
    <x v="1"/>
    <x v="2"/>
    <x v="22"/>
    <x v="0"/>
    <n v="0"/>
  </r>
  <r>
    <x v="149"/>
    <x v="1"/>
    <x v="2"/>
    <x v="22"/>
    <x v="0"/>
    <n v="0"/>
  </r>
  <r>
    <x v="150"/>
    <x v="1"/>
    <x v="2"/>
    <x v="22"/>
    <x v="0"/>
    <n v="0"/>
  </r>
  <r>
    <x v="151"/>
    <x v="1"/>
    <x v="2"/>
    <x v="22"/>
    <x v="0"/>
    <n v="0"/>
  </r>
  <r>
    <x v="152"/>
    <x v="1"/>
    <x v="2"/>
    <x v="22"/>
    <x v="0"/>
    <n v="0"/>
  </r>
  <r>
    <x v="153"/>
    <x v="1"/>
    <x v="2"/>
    <x v="22"/>
    <x v="0"/>
    <n v="0"/>
  </r>
  <r>
    <x v="154"/>
    <x v="1"/>
    <x v="2"/>
    <x v="22"/>
    <x v="0"/>
    <n v="0"/>
  </r>
  <r>
    <x v="155"/>
    <x v="1"/>
    <x v="2"/>
    <x v="22"/>
    <x v="0"/>
    <n v="0"/>
  </r>
  <r>
    <x v="156"/>
    <x v="1"/>
    <x v="2"/>
    <x v="22"/>
    <x v="0"/>
    <n v="0"/>
  </r>
  <r>
    <x v="157"/>
    <x v="1"/>
    <x v="2"/>
    <x v="22"/>
    <x v="0"/>
    <n v="0"/>
  </r>
  <r>
    <x v="158"/>
    <x v="1"/>
    <x v="2"/>
    <x v="22"/>
    <x v="0"/>
    <n v="0"/>
  </r>
  <r>
    <x v="159"/>
    <x v="1"/>
    <x v="2"/>
    <x v="22"/>
    <x v="0"/>
    <n v="0"/>
  </r>
  <r>
    <x v="160"/>
    <x v="1"/>
    <x v="2"/>
    <x v="22"/>
    <x v="0"/>
    <n v="0"/>
  </r>
  <r>
    <x v="161"/>
    <x v="1"/>
    <x v="2"/>
    <x v="22"/>
    <x v="0"/>
    <n v="0"/>
  </r>
  <r>
    <x v="162"/>
    <x v="1"/>
    <x v="2"/>
    <x v="22"/>
    <x v="0"/>
    <n v="0"/>
  </r>
  <r>
    <x v="163"/>
    <x v="1"/>
    <x v="2"/>
    <x v="22"/>
    <x v="0"/>
    <n v="0"/>
  </r>
  <r>
    <x v="164"/>
    <x v="1"/>
    <x v="2"/>
    <x v="22"/>
    <x v="0"/>
    <n v="0"/>
  </r>
  <r>
    <x v="165"/>
    <x v="1"/>
    <x v="2"/>
    <x v="22"/>
    <x v="0"/>
    <n v="0"/>
  </r>
  <r>
    <x v="166"/>
    <x v="1"/>
    <x v="2"/>
    <x v="22"/>
    <x v="0"/>
    <n v="0"/>
  </r>
  <r>
    <x v="167"/>
    <x v="1"/>
    <x v="2"/>
    <x v="22"/>
    <x v="0"/>
    <n v="0"/>
  </r>
  <r>
    <x v="168"/>
    <x v="1"/>
    <x v="2"/>
    <x v="22"/>
    <x v="0"/>
    <n v="0"/>
  </r>
  <r>
    <x v="169"/>
    <x v="1"/>
    <x v="2"/>
    <x v="22"/>
    <x v="0"/>
    <n v="0"/>
  </r>
  <r>
    <x v="170"/>
    <x v="1"/>
    <x v="2"/>
    <x v="22"/>
    <x v="0"/>
    <n v="0"/>
  </r>
  <r>
    <x v="171"/>
    <x v="1"/>
    <x v="2"/>
    <x v="22"/>
    <x v="0"/>
    <n v="0"/>
  </r>
  <r>
    <x v="172"/>
    <x v="1"/>
    <x v="2"/>
    <x v="22"/>
    <x v="0"/>
    <n v="0"/>
  </r>
  <r>
    <x v="173"/>
    <x v="1"/>
    <x v="2"/>
    <x v="22"/>
    <x v="0"/>
    <n v="0"/>
  </r>
  <r>
    <x v="174"/>
    <x v="1"/>
    <x v="2"/>
    <x v="22"/>
    <x v="0"/>
    <n v="0"/>
  </r>
  <r>
    <x v="175"/>
    <x v="1"/>
    <x v="2"/>
    <x v="22"/>
    <x v="0"/>
    <n v="0"/>
  </r>
  <r>
    <x v="176"/>
    <x v="1"/>
    <x v="2"/>
    <x v="22"/>
    <x v="0"/>
    <n v="0"/>
  </r>
  <r>
    <x v="177"/>
    <x v="1"/>
    <x v="2"/>
    <x v="22"/>
    <x v="0"/>
    <n v="0"/>
  </r>
  <r>
    <x v="178"/>
    <x v="1"/>
    <x v="2"/>
    <x v="22"/>
    <x v="0"/>
    <n v="0"/>
  </r>
  <r>
    <x v="179"/>
    <x v="1"/>
    <x v="2"/>
    <x v="22"/>
    <x v="0"/>
    <n v="0"/>
  </r>
  <r>
    <x v="180"/>
    <x v="1"/>
    <x v="2"/>
    <x v="22"/>
    <x v="0"/>
    <n v="0"/>
  </r>
  <r>
    <x v="181"/>
    <x v="1"/>
    <x v="2"/>
    <x v="22"/>
    <x v="0"/>
    <n v="0"/>
  </r>
  <r>
    <x v="182"/>
    <x v="1"/>
    <x v="2"/>
    <x v="22"/>
    <x v="0"/>
    <n v="0"/>
  </r>
  <r>
    <x v="183"/>
    <x v="1"/>
    <x v="2"/>
    <x v="22"/>
    <x v="0"/>
    <n v="0"/>
  </r>
  <r>
    <x v="184"/>
    <x v="1"/>
    <x v="2"/>
    <x v="22"/>
    <x v="0"/>
    <n v="0"/>
  </r>
  <r>
    <x v="185"/>
    <x v="1"/>
    <x v="2"/>
    <x v="22"/>
    <x v="0"/>
    <n v="0"/>
  </r>
  <r>
    <x v="186"/>
    <x v="1"/>
    <x v="2"/>
    <x v="22"/>
    <x v="0"/>
    <n v="0"/>
  </r>
  <r>
    <x v="187"/>
    <x v="1"/>
    <x v="2"/>
    <x v="22"/>
    <x v="0"/>
    <n v="0"/>
  </r>
  <r>
    <x v="188"/>
    <x v="1"/>
    <x v="2"/>
    <x v="22"/>
    <x v="0"/>
    <n v="0"/>
  </r>
  <r>
    <x v="189"/>
    <x v="1"/>
    <x v="2"/>
    <x v="22"/>
    <x v="0"/>
    <n v="0"/>
  </r>
  <r>
    <x v="190"/>
    <x v="1"/>
    <x v="2"/>
    <x v="22"/>
    <x v="0"/>
    <n v="0"/>
  </r>
  <r>
    <x v="191"/>
    <x v="1"/>
    <x v="2"/>
    <x v="22"/>
    <x v="0"/>
    <n v="0"/>
  </r>
  <r>
    <x v="192"/>
    <x v="1"/>
    <x v="2"/>
    <x v="22"/>
    <x v="0"/>
    <n v="0"/>
  </r>
  <r>
    <x v="193"/>
    <x v="1"/>
    <x v="2"/>
    <x v="22"/>
    <x v="0"/>
    <n v="0"/>
  </r>
  <r>
    <x v="194"/>
    <x v="1"/>
    <x v="2"/>
    <x v="22"/>
    <x v="0"/>
    <n v="0"/>
  </r>
  <r>
    <x v="195"/>
    <x v="1"/>
    <x v="2"/>
    <x v="22"/>
    <x v="0"/>
    <n v="0"/>
  </r>
  <r>
    <x v="196"/>
    <x v="1"/>
    <x v="2"/>
    <x v="22"/>
    <x v="0"/>
    <n v="0"/>
  </r>
  <r>
    <x v="197"/>
    <x v="1"/>
    <x v="2"/>
    <x v="22"/>
    <x v="0"/>
    <n v="0"/>
  </r>
  <r>
    <x v="198"/>
    <x v="1"/>
    <x v="2"/>
    <x v="22"/>
    <x v="0"/>
    <n v="0"/>
  </r>
  <r>
    <x v="199"/>
    <x v="1"/>
    <x v="2"/>
    <x v="22"/>
    <x v="0"/>
    <n v="0"/>
  </r>
  <r>
    <x v="200"/>
    <x v="1"/>
    <x v="2"/>
    <x v="22"/>
    <x v="0"/>
    <n v="0"/>
  </r>
  <r>
    <x v="201"/>
    <x v="1"/>
    <x v="2"/>
    <x v="22"/>
    <x v="0"/>
    <n v="0"/>
  </r>
  <r>
    <x v="202"/>
    <x v="1"/>
    <x v="2"/>
    <x v="22"/>
    <x v="0"/>
    <n v="0"/>
  </r>
  <r>
    <x v="203"/>
    <x v="1"/>
    <x v="2"/>
    <x v="22"/>
    <x v="0"/>
    <n v="0"/>
  </r>
  <r>
    <x v="204"/>
    <x v="1"/>
    <x v="2"/>
    <x v="22"/>
    <x v="0"/>
    <n v="0"/>
  </r>
  <r>
    <x v="205"/>
    <x v="1"/>
    <x v="2"/>
    <x v="22"/>
    <x v="0"/>
    <n v="0"/>
  </r>
  <r>
    <x v="206"/>
    <x v="1"/>
    <x v="2"/>
    <x v="22"/>
    <x v="0"/>
    <n v="0"/>
  </r>
  <r>
    <x v="207"/>
    <x v="1"/>
    <x v="2"/>
    <x v="22"/>
    <x v="0"/>
    <n v="0"/>
  </r>
  <r>
    <x v="208"/>
    <x v="1"/>
    <x v="2"/>
    <x v="22"/>
    <x v="0"/>
    <n v="0"/>
  </r>
  <r>
    <x v="209"/>
    <x v="1"/>
    <x v="2"/>
    <x v="22"/>
    <x v="0"/>
    <n v="0"/>
  </r>
  <r>
    <x v="210"/>
    <x v="1"/>
    <x v="2"/>
    <x v="22"/>
    <x v="0"/>
    <n v="0"/>
  </r>
  <r>
    <x v="211"/>
    <x v="1"/>
    <x v="2"/>
    <x v="22"/>
    <x v="0"/>
    <n v="0"/>
  </r>
  <r>
    <x v="212"/>
    <x v="1"/>
    <x v="2"/>
    <x v="22"/>
    <x v="0"/>
    <n v="0"/>
  </r>
  <r>
    <x v="213"/>
    <x v="1"/>
    <x v="2"/>
    <x v="22"/>
    <x v="0"/>
    <n v="0"/>
  </r>
  <r>
    <x v="0"/>
    <x v="0"/>
    <x v="0"/>
    <x v="23"/>
    <x v="0"/>
    <n v="1"/>
  </r>
  <r>
    <x v="1"/>
    <x v="0"/>
    <x v="0"/>
    <x v="23"/>
    <x v="0"/>
    <n v="1"/>
  </r>
  <r>
    <x v="2"/>
    <x v="0"/>
    <x v="0"/>
    <x v="23"/>
    <x v="0"/>
    <n v="1"/>
  </r>
  <r>
    <x v="3"/>
    <x v="0"/>
    <x v="0"/>
    <x v="23"/>
    <x v="0"/>
    <n v="1"/>
  </r>
  <r>
    <x v="4"/>
    <x v="0"/>
    <x v="0"/>
    <x v="23"/>
    <x v="0"/>
    <n v="1"/>
  </r>
  <r>
    <x v="5"/>
    <x v="0"/>
    <x v="0"/>
    <x v="23"/>
    <x v="0"/>
    <n v="1"/>
  </r>
  <r>
    <x v="6"/>
    <x v="0"/>
    <x v="0"/>
    <x v="23"/>
    <x v="0"/>
    <n v="1"/>
  </r>
  <r>
    <x v="7"/>
    <x v="0"/>
    <x v="0"/>
    <x v="23"/>
    <x v="0"/>
    <n v="1"/>
  </r>
  <r>
    <x v="8"/>
    <x v="0"/>
    <x v="0"/>
    <x v="23"/>
    <x v="0"/>
    <n v="1"/>
  </r>
  <r>
    <x v="9"/>
    <x v="0"/>
    <x v="0"/>
    <x v="23"/>
    <x v="0"/>
    <n v="1"/>
  </r>
  <r>
    <x v="10"/>
    <x v="0"/>
    <x v="0"/>
    <x v="23"/>
    <x v="0"/>
    <n v="0"/>
  </r>
  <r>
    <x v="11"/>
    <x v="0"/>
    <x v="0"/>
    <x v="23"/>
    <x v="0"/>
    <n v="0"/>
  </r>
  <r>
    <x v="12"/>
    <x v="0"/>
    <x v="0"/>
    <x v="23"/>
    <x v="0"/>
    <n v="0"/>
  </r>
  <r>
    <x v="13"/>
    <x v="0"/>
    <x v="0"/>
    <x v="23"/>
    <x v="0"/>
    <n v="0"/>
  </r>
  <r>
    <x v="14"/>
    <x v="0"/>
    <x v="0"/>
    <x v="23"/>
    <x v="0"/>
    <n v="0"/>
  </r>
  <r>
    <x v="15"/>
    <x v="0"/>
    <x v="0"/>
    <x v="23"/>
    <x v="0"/>
    <n v="0"/>
  </r>
  <r>
    <x v="16"/>
    <x v="0"/>
    <x v="0"/>
    <x v="23"/>
    <x v="0"/>
    <n v="0"/>
  </r>
  <r>
    <x v="17"/>
    <x v="0"/>
    <x v="0"/>
    <x v="23"/>
    <x v="0"/>
    <n v="0"/>
  </r>
  <r>
    <x v="18"/>
    <x v="0"/>
    <x v="0"/>
    <x v="23"/>
    <x v="0"/>
    <n v="0"/>
  </r>
  <r>
    <x v="19"/>
    <x v="0"/>
    <x v="0"/>
    <x v="23"/>
    <x v="0"/>
    <n v="0"/>
  </r>
  <r>
    <x v="20"/>
    <x v="0"/>
    <x v="0"/>
    <x v="23"/>
    <x v="0"/>
    <n v="0"/>
  </r>
  <r>
    <x v="21"/>
    <x v="0"/>
    <x v="0"/>
    <x v="23"/>
    <x v="0"/>
    <n v="0"/>
  </r>
  <r>
    <x v="22"/>
    <x v="0"/>
    <x v="0"/>
    <x v="23"/>
    <x v="0"/>
    <n v="0"/>
  </r>
  <r>
    <x v="23"/>
    <x v="0"/>
    <x v="0"/>
    <x v="23"/>
    <x v="0"/>
    <n v="0"/>
  </r>
  <r>
    <x v="24"/>
    <x v="0"/>
    <x v="0"/>
    <x v="23"/>
    <x v="0"/>
    <n v="0"/>
  </r>
  <r>
    <x v="25"/>
    <x v="0"/>
    <x v="0"/>
    <x v="23"/>
    <x v="0"/>
    <n v="0"/>
  </r>
  <r>
    <x v="26"/>
    <x v="0"/>
    <x v="0"/>
    <x v="23"/>
    <x v="0"/>
    <n v="0"/>
  </r>
  <r>
    <x v="27"/>
    <x v="0"/>
    <x v="0"/>
    <x v="23"/>
    <x v="0"/>
    <n v="0"/>
  </r>
  <r>
    <x v="28"/>
    <x v="0"/>
    <x v="0"/>
    <x v="23"/>
    <x v="0"/>
    <n v="0"/>
  </r>
  <r>
    <x v="29"/>
    <x v="0"/>
    <x v="0"/>
    <x v="23"/>
    <x v="0"/>
    <n v="0"/>
  </r>
  <r>
    <x v="30"/>
    <x v="0"/>
    <x v="0"/>
    <x v="23"/>
    <x v="0"/>
    <n v="0"/>
  </r>
  <r>
    <x v="31"/>
    <x v="0"/>
    <x v="0"/>
    <x v="23"/>
    <x v="0"/>
    <n v="0"/>
  </r>
  <r>
    <x v="32"/>
    <x v="0"/>
    <x v="0"/>
    <x v="23"/>
    <x v="0"/>
    <n v="0"/>
  </r>
  <r>
    <x v="33"/>
    <x v="0"/>
    <x v="0"/>
    <x v="23"/>
    <x v="0"/>
    <n v="0"/>
  </r>
  <r>
    <x v="34"/>
    <x v="0"/>
    <x v="0"/>
    <x v="23"/>
    <x v="0"/>
    <n v="0"/>
  </r>
  <r>
    <x v="35"/>
    <x v="0"/>
    <x v="0"/>
    <x v="23"/>
    <x v="0"/>
    <n v="0"/>
  </r>
  <r>
    <x v="36"/>
    <x v="0"/>
    <x v="0"/>
    <x v="23"/>
    <x v="0"/>
    <n v="0"/>
  </r>
  <r>
    <x v="37"/>
    <x v="0"/>
    <x v="0"/>
    <x v="23"/>
    <x v="0"/>
    <n v="0"/>
  </r>
  <r>
    <x v="38"/>
    <x v="0"/>
    <x v="0"/>
    <x v="23"/>
    <x v="0"/>
    <n v="0"/>
  </r>
  <r>
    <x v="39"/>
    <x v="0"/>
    <x v="0"/>
    <x v="23"/>
    <x v="0"/>
    <n v="0"/>
  </r>
  <r>
    <x v="40"/>
    <x v="0"/>
    <x v="0"/>
    <x v="23"/>
    <x v="0"/>
    <n v="0"/>
  </r>
  <r>
    <x v="41"/>
    <x v="0"/>
    <x v="0"/>
    <x v="23"/>
    <x v="0"/>
    <n v="0"/>
  </r>
  <r>
    <x v="42"/>
    <x v="0"/>
    <x v="0"/>
    <x v="23"/>
    <x v="0"/>
    <n v="0"/>
  </r>
  <r>
    <x v="43"/>
    <x v="0"/>
    <x v="0"/>
    <x v="23"/>
    <x v="0"/>
    <n v="0"/>
  </r>
  <r>
    <x v="44"/>
    <x v="0"/>
    <x v="0"/>
    <x v="23"/>
    <x v="0"/>
    <n v="0"/>
  </r>
  <r>
    <x v="45"/>
    <x v="0"/>
    <x v="0"/>
    <x v="23"/>
    <x v="0"/>
    <n v="0"/>
  </r>
  <r>
    <x v="46"/>
    <x v="0"/>
    <x v="0"/>
    <x v="23"/>
    <x v="0"/>
    <n v="0"/>
  </r>
  <r>
    <x v="47"/>
    <x v="0"/>
    <x v="0"/>
    <x v="23"/>
    <x v="0"/>
    <n v="0"/>
  </r>
  <r>
    <x v="48"/>
    <x v="0"/>
    <x v="0"/>
    <x v="23"/>
    <x v="0"/>
    <n v="0"/>
  </r>
  <r>
    <x v="49"/>
    <x v="0"/>
    <x v="0"/>
    <x v="23"/>
    <x v="0"/>
    <n v="0"/>
  </r>
  <r>
    <x v="50"/>
    <x v="0"/>
    <x v="0"/>
    <x v="23"/>
    <x v="0"/>
    <n v="0"/>
  </r>
  <r>
    <x v="51"/>
    <x v="0"/>
    <x v="0"/>
    <x v="23"/>
    <x v="0"/>
    <n v="0"/>
  </r>
  <r>
    <x v="52"/>
    <x v="0"/>
    <x v="0"/>
    <x v="23"/>
    <x v="0"/>
    <n v="0"/>
  </r>
  <r>
    <x v="53"/>
    <x v="0"/>
    <x v="0"/>
    <x v="23"/>
    <x v="0"/>
    <n v="0"/>
  </r>
  <r>
    <x v="54"/>
    <x v="0"/>
    <x v="0"/>
    <x v="23"/>
    <x v="0"/>
    <n v="0"/>
  </r>
  <r>
    <x v="55"/>
    <x v="0"/>
    <x v="0"/>
    <x v="23"/>
    <x v="0"/>
    <n v="0"/>
  </r>
  <r>
    <x v="56"/>
    <x v="0"/>
    <x v="0"/>
    <x v="23"/>
    <x v="0"/>
    <n v="0"/>
  </r>
  <r>
    <x v="57"/>
    <x v="1"/>
    <x v="1"/>
    <x v="23"/>
    <x v="0"/>
    <n v="0"/>
  </r>
  <r>
    <x v="58"/>
    <x v="1"/>
    <x v="1"/>
    <x v="23"/>
    <x v="0"/>
    <n v="0"/>
  </r>
  <r>
    <x v="59"/>
    <x v="1"/>
    <x v="1"/>
    <x v="23"/>
    <x v="0"/>
    <n v="0"/>
  </r>
  <r>
    <x v="60"/>
    <x v="1"/>
    <x v="1"/>
    <x v="23"/>
    <x v="0"/>
    <n v="0"/>
  </r>
  <r>
    <x v="61"/>
    <x v="1"/>
    <x v="1"/>
    <x v="23"/>
    <x v="0"/>
    <n v="0"/>
  </r>
  <r>
    <x v="62"/>
    <x v="1"/>
    <x v="1"/>
    <x v="23"/>
    <x v="0"/>
    <n v="0"/>
  </r>
  <r>
    <x v="63"/>
    <x v="1"/>
    <x v="1"/>
    <x v="23"/>
    <x v="0"/>
    <n v="0"/>
  </r>
  <r>
    <x v="64"/>
    <x v="1"/>
    <x v="1"/>
    <x v="23"/>
    <x v="0"/>
    <n v="0"/>
  </r>
  <r>
    <x v="65"/>
    <x v="1"/>
    <x v="1"/>
    <x v="23"/>
    <x v="0"/>
    <n v="0"/>
  </r>
  <r>
    <x v="66"/>
    <x v="1"/>
    <x v="1"/>
    <x v="23"/>
    <x v="0"/>
    <n v="0"/>
  </r>
  <r>
    <x v="67"/>
    <x v="1"/>
    <x v="1"/>
    <x v="23"/>
    <x v="0"/>
    <n v="0"/>
  </r>
  <r>
    <x v="68"/>
    <x v="1"/>
    <x v="1"/>
    <x v="23"/>
    <x v="0"/>
    <n v="0"/>
  </r>
  <r>
    <x v="69"/>
    <x v="1"/>
    <x v="1"/>
    <x v="23"/>
    <x v="0"/>
    <n v="0"/>
  </r>
  <r>
    <x v="70"/>
    <x v="1"/>
    <x v="1"/>
    <x v="23"/>
    <x v="0"/>
    <n v="0"/>
  </r>
  <r>
    <x v="71"/>
    <x v="1"/>
    <x v="1"/>
    <x v="23"/>
    <x v="0"/>
    <n v="0"/>
  </r>
  <r>
    <x v="72"/>
    <x v="1"/>
    <x v="1"/>
    <x v="23"/>
    <x v="0"/>
    <n v="0"/>
  </r>
  <r>
    <x v="73"/>
    <x v="1"/>
    <x v="1"/>
    <x v="23"/>
    <x v="0"/>
    <n v="0"/>
  </r>
  <r>
    <x v="74"/>
    <x v="1"/>
    <x v="1"/>
    <x v="23"/>
    <x v="0"/>
    <n v="0"/>
  </r>
  <r>
    <x v="75"/>
    <x v="1"/>
    <x v="1"/>
    <x v="23"/>
    <x v="0"/>
    <n v="0"/>
  </r>
  <r>
    <x v="76"/>
    <x v="1"/>
    <x v="1"/>
    <x v="23"/>
    <x v="0"/>
    <n v="0"/>
  </r>
  <r>
    <x v="77"/>
    <x v="1"/>
    <x v="1"/>
    <x v="23"/>
    <x v="0"/>
    <n v="0"/>
  </r>
  <r>
    <x v="78"/>
    <x v="1"/>
    <x v="1"/>
    <x v="23"/>
    <x v="0"/>
    <n v="0"/>
  </r>
  <r>
    <x v="79"/>
    <x v="1"/>
    <x v="1"/>
    <x v="23"/>
    <x v="0"/>
    <n v="0"/>
  </r>
  <r>
    <x v="80"/>
    <x v="1"/>
    <x v="1"/>
    <x v="23"/>
    <x v="0"/>
    <n v="0"/>
  </r>
  <r>
    <x v="81"/>
    <x v="1"/>
    <x v="1"/>
    <x v="23"/>
    <x v="0"/>
    <n v="0"/>
  </r>
  <r>
    <x v="82"/>
    <x v="1"/>
    <x v="1"/>
    <x v="23"/>
    <x v="0"/>
    <n v="0"/>
  </r>
  <r>
    <x v="83"/>
    <x v="1"/>
    <x v="1"/>
    <x v="23"/>
    <x v="0"/>
    <n v="0"/>
  </r>
  <r>
    <x v="84"/>
    <x v="1"/>
    <x v="1"/>
    <x v="23"/>
    <x v="0"/>
    <n v="0"/>
  </r>
  <r>
    <x v="85"/>
    <x v="1"/>
    <x v="1"/>
    <x v="23"/>
    <x v="0"/>
    <n v="0"/>
  </r>
  <r>
    <x v="86"/>
    <x v="1"/>
    <x v="1"/>
    <x v="23"/>
    <x v="0"/>
    <n v="0"/>
  </r>
  <r>
    <x v="87"/>
    <x v="1"/>
    <x v="1"/>
    <x v="23"/>
    <x v="0"/>
    <n v="0"/>
  </r>
  <r>
    <x v="88"/>
    <x v="1"/>
    <x v="1"/>
    <x v="23"/>
    <x v="0"/>
    <n v="0"/>
  </r>
  <r>
    <x v="89"/>
    <x v="1"/>
    <x v="1"/>
    <x v="23"/>
    <x v="0"/>
    <n v="0"/>
  </r>
  <r>
    <x v="90"/>
    <x v="1"/>
    <x v="1"/>
    <x v="23"/>
    <x v="0"/>
    <n v="0"/>
  </r>
  <r>
    <x v="91"/>
    <x v="1"/>
    <x v="1"/>
    <x v="23"/>
    <x v="0"/>
    <n v="0"/>
  </r>
  <r>
    <x v="92"/>
    <x v="1"/>
    <x v="1"/>
    <x v="23"/>
    <x v="0"/>
    <n v="0"/>
  </r>
  <r>
    <x v="93"/>
    <x v="1"/>
    <x v="1"/>
    <x v="23"/>
    <x v="0"/>
    <n v="0"/>
  </r>
  <r>
    <x v="94"/>
    <x v="1"/>
    <x v="1"/>
    <x v="23"/>
    <x v="0"/>
    <n v="0"/>
  </r>
  <r>
    <x v="95"/>
    <x v="1"/>
    <x v="1"/>
    <x v="23"/>
    <x v="0"/>
    <n v="0"/>
  </r>
  <r>
    <x v="96"/>
    <x v="1"/>
    <x v="1"/>
    <x v="23"/>
    <x v="0"/>
    <n v="0"/>
  </r>
  <r>
    <x v="97"/>
    <x v="1"/>
    <x v="1"/>
    <x v="23"/>
    <x v="0"/>
    <n v="0"/>
  </r>
  <r>
    <x v="98"/>
    <x v="1"/>
    <x v="1"/>
    <x v="23"/>
    <x v="0"/>
    <n v="0"/>
  </r>
  <r>
    <x v="99"/>
    <x v="1"/>
    <x v="1"/>
    <x v="23"/>
    <x v="0"/>
    <n v="0"/>
  </r>
  <r>
    <x v="100"/>
    <x v="1"/>
    <x v="1"/>
    <x v="23"/>
    <x v="0"/>
    <n v="0"/>
  </r>
  <r>
    <x v="101"/>
    <x v="1"/>
    <x v="1"/>
    <x v="23"/>
    <x v="0"/>
    <n v="0"/>
  </r>
  <r>
    <x v="102"/>
    <x v="1"/>
    <x v="1"/>
    <x v="23"/>
    <x v="0"/>
    <n v="0"/>
  </r>
  <r>
    <x v="103"/>
    <x v="1"/>
    <x v="1"/>
    <x v="23"/>
    <x v="0"/>
    <n v="0"/>
  </r>
  <r>
    <x v="104"/>
    <x v="1"/>
    <x v="1"/>
    <x v="23"/>
    <x v="0"/>
    <n v="0"/>
  </r>
  <r>
    <x v="105"/>
    <x v="1"/>
    <x v="1"/>
    <x v="23"/>
    <x v="0"/>
    <n v="0"/>
  </r>
  <r>
    <x v="106"/>
    <x v="1"/>
    <x v="1"/>
    <x v="23"/>
    <x v="0"/>
    <n v="0"/>
  </r>
  <r>
    <x v="107"/>
    <x v="1"/>
    <x v="1"/>
    <x v="23"/>
    <x v="0"/>
    <n v="0"/>
  </r>
  <r>
    <x v="108"/>
    <x v="1"/>
    <x v="1"/>
    <x v="23"/>
    <x v="0"/>
    <n v="0"/>
  </r>
  <r>
    <x v="109"/>
    <x v="1"/>
    <x v="1"/>
    <x v="23"/>
    <x v="0"/>
    <n v="0"/>
  </r>
  <r>
    <x v="110"/>
    <x v="1"/>
    <x v="1"/>
    <x v="23"/>
    <x v="0"/>
    <n v="0"/>
  </r>
  <r>
    <x v="111"/>
    <x v="1"/>
    <x v="1"/>
    <x v="23"/>
    <x v="0"/>
    <n v="0"/>
  </r>
  <r>
    <x v="112"/>
    <x v="1"/>
    <x v="1"/>
    <x v="23"/>
    <x v="0"/>
    <n v="0"/>
  </r>
  <r>
    <x v="113"/>
    <x v="1"/>
    <x v="1"/>
    <x v="23"/>
    <x v="0"/>
    <n v="0"/>
  </r>
  <r>
    <x v="114"/>
    <x v="1"/>
    <x v="2"/>
    <x v="23"/>
    <x v="0"/>
    <n v="0"/>
  </r>
  <r>
    <x v="115"/>
    <x v="1"/>
    <x v="2"/>
    <x v="23"/>
    <x v="0"/>
    <n v="0"/>
  </r>
  <r>
    <x v="116"/>
    <x v="1"/>
    <x v="2"/>
    <x v="23"/>
    <x v="0"/>
    <n v="0"/>
  </r>
  <r>
    <x v="117"/>
    <x v="1"/>
    <x v="2"/>
    <x v="23"/>
    <x v="0"/>
    <n v="0"/>
  </r>
  <r>
    <x v="118"/>
    <x v="1"/>
    <x v="2"/>
    <x v="23"/>
    <x v="0"/>
    <n v="0"/>
  </r>
  <r>
    <x v="119"/>
    <x v="1"/>
    <x v="2"/>
    <x v="23"/>
    <x v="0"/>
    <n v="0"/>
  </r>
  <r>
    <x v="120"/>
    <x v="1"/>
    <x v="2"/>
    <x v="23"/>
    <x v="0"/>
    <n v="0"/>
  </r>
  <r>
    <x v="121"/>
    <x v="1"/>
    <x v="2"/>
    <x v="23"/>
    <x v="0"/>
    <n v="0"/>
  </r>
  <r>
    <x v="122"/>
    <x v="1"/>
    <x v="2"/>
    <x v="23"/>
    <x v="0"/>
    <n v="1"/>
  </r>
  <r>
    <x v="123"/>
    <x v="1"/>
    <x v="2"/>
    <x v="23"/>
    <x v="0"/>
    <n v="1"/>
  </r>
  <r>
    <x v="124"/>
    <x v="1"/>
    <x v="2"/>
    <x v="23"/>
    <x v="0"/>
    <n v="1"/>
  </r>
  <r>
    <x v="125"/>
    <x v="1"/>
    <x v="2"/>
    <x v="23"/>
    <x v="0"/>
    <n v="1"/>
  </r>
  <r>
    <x v="126"/>
    <x v="1"/>
    <x v="2"/>
    <x v="23"/>
    <x v="0"/>
    <n v="1"/>
  </r>
  <r>
    <x v="127"/>
    <x v="1"/>
    <x v="2"/>
    <x v="23"/>
    <x v="0"/>
    <n v="1"/>
  </r>
  <r>
    <x v="128"/>
    <x v="1"/>
    <x v="2"/>
    <x v="23"/>
    <x v="0"/>
    <n v="1"/>
  </r>
  <r>
    <x v="129"/>
    <x v="1"/>
    <x v="2"/>
    <x v="23"/>
    <x v="0"/>
    <n v="1"/>
  </r>
  <r>
    <x v="130"/>
    <x v="1"/>
    <x v="2"/>
    <x v="23"/>
    <x v="0"/>
    <n v="1"/>
  </r>
  <r>
    <x v="131"/>
    <x v="1"/>
    <x v="2"/>
    <x v="23"/>
    <x v="0"/>
    <n v="1"/>
  </r>
  <r>
    <x v="132"/>
    <x v="1"/>
    <x v="2"/>
    <x v="23"/>
    <x v="0"/>
    <n v="0"/>
  </r>
  <r>
    <x v="133"/>
    <x v="1"/>
    <x v="2"/>
    <x v="23"/>
    <x v="0"/>
    <n v="0"/>
  </r>
  <r>
    <x v="134"/>
    <x v="1"/>
    <x v="2"/>
    <x v="23"/>
    <x v="0"/>
    <n v="0"/>
  </r>
  <r>
    <x v="135"/>
    <x v="1"/>
    <x v="2"/>
    <x v="23"/>
    <x v="0"/>
    <n v="0"/>
  </r>
  <r>
    <x v="136"/>
    <x v="1"/>
    <x v="2"/>
    <x v="23"/>
    <x v="0"/>
    <n v="0"/>
  </r>
  <r>
    <x v="137"/>
    <x v="1"/>
    <x v="2"/>
    <x v="23"/>
    <x v="0"/>
    <n v="0"/>
  </r>
  <r>
    <x v="138"/>
    <x v="1"/>
    <x v="2"/>
    <x v="23"/>
    <x v="0"/>
    <n v="0"/>
  </r>
  <r>
    <x v="139"/>
    <x v="1"/>
    <x v="2"/>
    <x v="23"/>
    <x v="0"/>
    <n v="0"/>
  </r>
  <r>
    <x v="140"/>
    <x v="1"/>
    <x v="2"/>
    <x v="23"/>
    <x v="0"/>
    <n v="0"/>
  </r>
  <r>
    <x v="141"/>
    <x v="1"/>
    <x v="2"/>
    <x v="23"/>
    <x v="0"/>
    <n v="0"/>
  </r>
  <r>
    <x v="142"/>
    <x v="1"/>
    <x v="2"/>
    <x v="23"/>
    <x v="0"/>
    <n v="0"/>
  </r>
  <r>
    <x v="143"/>
    <x v="1"/>
    <x v="2"/>
    <x v="23"/>
    <x v="0"/>
    <n v="0"/>
  </r>
  <r>
    <x v="144"/>
    <x v="1"/>
    <x v="2"/>
    <x v="23"/>
    <x v="0"/>
    <n v="0"/>
  </r>
  <r>
    <x v="145"/>
    <x v="1"/>
    <x v="2"/>
    <x v="23"/>
    <x v="0"/>
    <n v="0"/>
  </r>
  <r>
    <x v="146"/>
    <x v="1"/>
    <x v="2"/>
    <x v="23"/>
    <x v="0"/>
    <n v="0"/>
  </r>
  <r>
    <x v="147"/>
    <x v="1"/>
    <x v="2"/>
    <x v="23"/>
    <x v="0"/>
    <n v="0"/>
  </r>
  <r>
    <x v="148"/>
    <x v="1"/>
    <x v="2"/>
    <x v="23"/>
    <x v="0"/>
    <n v="0"/>
  </r>
  <r>
    <x v="149"/>
    <x v="1"/>
    <x v="2"/>
    <x v="23"/>
    <x v="0"/>
    <n v="0"/>
  </r>
  <r>
    <x v="150"/>
    <x v="1"/>
    <x v="2"/>
    <x v="23"/>
    <x v="0"/>
    <n v="0"/>
  </r>
  <r>
    <x v="151"/>
    <x v="1"/>
    <x v="2"/>
    <x v="23"/>
    <x v="0"/>
    <n v="0"/>
  </r>
  <r>
    <x v="152"/>
    <x v="1"/>
    <x v="2"/>
    <x v="23"/>
    <x v="0"/>
    <n v="0"/>
  </r>
  <r>
    <x v="153"/>
    <x v="1"/>
    <x v="2"/>
    <x v="23"/>
    <x v="0"/>
    <n v="0"/>
  </r>
  <r>
    <x v="154"/>
    <x v="1"/>
    <x v="2"/>
    <x v="23"/>
    <x v="0"/>
    <n v="0"/>
  </r>
  <r>
    <x v="155"/>
    <x v="1"/>
    <x v="2"/>
    <x v="23"/>
    <x v="0"/>
    <n v="0"/>
  </r>
  <r>
    <x v="156"/>
    <x v="1"/>
    <x v="2"/>
    <x v="23"/>
    <x v="0"/>
    <n v="0"/>
  </r>
  <r>
    <x v="157"/>
    <x v="1"/>
    <x v="2"/>
    <x v="23"/>
    <x v="0"/>
    <n v="0"/>
  </r>
  <r>
    <x v="158"/>
    <x v="1"/>
    <x v="2"/>
    <x v="23"/>
    <x v="0"/>
    <n v="0"/>
  </r>
  <r>
    <x v="159"/>
    <x v="1"/>
    <x v="2"/>
    <x v="23"/>
    <x v="0"/>
    <n v="0"/>
  </r>
  <r>
    <x v="160"/>
    <x v="1"/>
    <x v="2"/>
    <x v="23"/>
    <x v="0"/>
    <n v="0"/>
  </r>
  <r>
    <x v="161"/>
    <x v="1"/>
    <x v="2"/>
    <x v="23"/>
    <x v="0"/>
    <n v="0"/>
  </r>
  <r>
    <x v="162"/>
    <x v="1"/>
    <x v="2"/>
    <x v="23"/>
    <x v="0"/>
    <n v="0"/>
  </r>
  <r>
    <x v="163"/>
    <x v="1"/>
    <x v="2"/>
    <x v="23"/>
    <x v="0"/>
    <n v="0"/>
  </r>
  <r>
    <x v="164"/>
    <x v="1"/>
    <x v="2"/>
    <x v="23"/>
    <x v="0"/>
    <n v="0"/>
  </r>
  <r>
    <x v="165"/>
    <x v="1"/>
    <x v="2"/>
    <x v="23"/>
    <x v="0"/>
    <n v="0"/>
  </r>
  <r>
    <x v="166"/>
    <x v="1"/>
    <x v="2"/>
    <x v="23"/>
    <x v="0"/>
    <n v="0"/>
  </r>
  <r>
    <x v="167"/>
    <x v="1"/>
    <x v="2"/>
    <x v="23"/>
    <x v="0"/>
    <n v="0"/>
  </r>
  <r>
    <x v="168"/>
    <x v="1"/>
    <x v="2"/>
    <x v="23"/>
    <x v="0"/>
    <n v="0"/>
  </r>
  <r>
    <x v="169"/>
    <x v="1"/>
    <x v="2"/>
    <x v="23"/>
    <x v="0"/>
    <n v="0"/>
  </r>
  <r>
    <x v="170"/>
    <x v="1"/>
    <x v="2"/>
    <x v="23"/>
    <x v="0"/>
    <n v="0"/>
  </r>
  <r>
    <x v="171"/>
    <x v="1"/>
    <x v="2"/>
    <x v="23"/>
    <x v="0"/>
    <n v="0"/>
  </r>
  <r>
    <x v="172"/>
    <x v="1"/>
    <x v="2"/>
    <x v="23"/>
    <x v="0"/>
    <n v="0"/>
  </r>
  <r>
    <x v="173"/>
    <x v="1"/>
    <x v="2"/>
    <x v="23"/>
    <x v="0"/>
    <n v="0"/>
  </r>
  <r>
    <x v="174"/>
    <x v="1"/>
    <x v="2"/>
    <x v="23"/>
    <x v="0"/>
    <n v="0"/>
  </r>
  <r>
    <x v="175"/>
    <x v="1"/>
    <x v="2"/>
    <x v="23"/>
    <x v="0"/>
    <n v="0"/>
  </r>
  <r>
    <x v="176"/>
    <x v="1"/>
    <x v="2"/>
    <x v="23"/>
    <x v="0"/>
    <n v="0"/>
  </r>
  <r>
    <x v="177"/>
    <x v="1"/>
    <x v="2"/>
    <x v="23"/>
    <x v="0"/>
    <n v="0"/>
  </r>
  <r>
    <x v="178"/>
    <x v="1"/>
    <x v="2"/>
    <x v="23"/>
    <x v="0"/>
    <n v="0"/>
  </r>
  <r>
    <x v="179"/>
    <x v="1"/>
    <x v="2"/>
    <x v="23"/>
    <x v="0"/>
    <n v="0"/>
  </r>
  <r>
    <x v="180"/>
    <x v="1"/>
    <x v="2"/>
    <x v="23"/>
    <x v="0"/>
    <n v="0"/>
  </r>
  <r>
    <x v="181"/>
    <x v="1"/>
    <x v="2"/>
    <x v="23"/>
    <x v="0"/>
    <n v="0"/>
  </r>
  <r>
    <x v="182"/>
    <x v="1"/>
    <x v="2"/>
    <x v="23"/>
    <x v="0"/>
    <n v="0"/>
  </r>
  <r>
    <x v="183"/>
    <x v="1"/>
    <x v="2"/>
    <x v="23"/>
    <x v="0"/>
    <n v="0"/>
  </r>
  <r>
    <x v="184"/>
    <x v="1"/>
    <x v="2"/>
    <x v="23"/>
    <x v="0"/>
    <n v="0"/>
  </r>
  <r>
    <x v="185"/>
    <x v="1"/>
    <x v="2"/>
    <x v="23"/>
    <x v="0"/>
    <n v="0"/>
  </r>
  <r>
    <x v="186"/>
    <x v="1"/>
    <x v="2"/>
    <x v="23"/>
    <x v="0"/>
    <n v="0"/>
  </r>
  <r>
    <x v="187"/>
    <x v="1"/>
    <x v="2"/>
    <x v="23"/>
    <x v="0"/>
    <n v="0"/>
  </r>
  <r>
    <x v="188"/>
    <x v="1"/>
    <x v="2"/>
    <x v="23"/>
    <x v="0"/>
    <n v="0"/>
  </r>
  <r>
    <x v="189"/>
    <x v="1"/>
    <x v="2"/>
    <x v="23"/>
    <x v="0"/>
    <n v="0"/>
  </r>
  <r>
    <x v="190"/>
    <x v="1"/>
    <x v="2"/>
    <x v="23"/>
    <x v="0"/>
    <n v="0"/>
  </r>
  <r>
    <x v="191"/>
    <x v="1"/>
    <x v="2"/>
    <x v="23"/>
    <x v="0"/>
    <n v="0"/>
  </r>
  <r>
    <x v="192"/>
    <x v="1"/>
    <x v="2"/>
    <x v="23"/>
    <x v="0"/>
    <n v="0"/>
  </r>
  <r>
    <x v="193"/>
    <x v="1"/>
    <x v="2"/>
    <x v="23"/>
    <x v="0"/>
    <n v="0"/>
  </r>
  <r>
    <x v="194"/>
    <x v="1"/>
    <x v="2"/>
    <x v="23"/>
    <x v="0"/>
    <n v="0"/>
  </r>
  <r>
    <x v="195"/>
    <x v="1"/>
    <x v="2"/>
    <x v="23"/>
    <x v="0"/>
    <n v="0"/>
  </r>
  <r>
    <x v="196"/>
    <x v="1"/>
    <x v="2"/>
    <x v="23"/>
    <x v="0"/>
    <n v="0"/>
  </r>
  <r>
    <x v="197"/>
    <x v="1"/>
    <x v="2"/>
    <x v="23"/>
    <x v="0"/>
    <n v="0"/>
  </r>
  <r>
    <x v="198"/>
    <x v="1"/>
    <x v="2"/>
    <x v="23"/>
    <x v="0"/>
    <n v="0"/>
  </r>
  <r>
    <x v="199"/>
    <x v="1"/>
    <x v="2"/>
    <x v="23"/>
    <x v="0"/>
    <n v="0"/>
  </r>
  <r>
    <x v="200"/>
    <x v="1"/>
    <x v="2"/>
    <x v="23"/>
    <x v="0"/>
    <n v="0"/>
  </r>
  <r>
    <x v="201"/>
    <x v="1"/>
    <x v="2"/>
    <x v="23"/>
    <x v="0"/>
    <n v="0"/>
  </r>
  <r>
    <x v="202"/>
    <x v="1"/>
    <x v="2"/>
    <x v="23"/>
    <x v="0"/>
    <n v="0"/>
  </r>
  <r>
    <x v="203"/>
    <x v="1"/>
    <x v="2"/>
    <x v="23"/>
    <x v="0"/>
    <n v="0"/>
  </r>
  <r>
    <x v="204"/>
    <x v="1"/>
    <x v="2"/>
    <x v="23"/>
    <x v="0"/>
    <n v="0"/>
  </r>
  <r>
    <x v="205"/>
    <x v="1"/>
    <x v="2"/>
    <x v="23"/>
    <x v="0"/>
    <n v="0"/>
  </r>
  <r>
    <x v="206"/>
    <x v="1"/>
    <x v="2"/>
    <x v="23"/>
    <x v="0"/>
    <n v="0"/>
  </r>
  <r>
    <x v="207"/>
    <x v="1"/>
    <x v="2"/>
    <x v="23"/>
    <x v="0"/>
    <n v="0"/>
  </r>
  <r>
    <x v="208"/>
    <x v="1"/>
    <x v="2"/>
    <x v="23"/>
    <x v="0"/>
    <n v="0"/>
  </r>
  <r>
    <x v="209"/>
    <x v="1"/>
    <x v="2"/>
    <x v="23"/>
    <x v="0"/>
    <n v="0"/>
  </r>
  <r>
    <x v="210"/>
    <x v="1"/>
    <x v="2"/>
    <x v="23"/>
    <x v="0"/>
    <n v="0"/>
  </r>
  <r>
    <x v="211"/>
    <x v="1"/>
    <x v="2"/>
    <x v="23"/>
    <x v="0"/>
    <n v="0"/>
  </r>
  <r>
    <x v="212"/>
    <x v="1"/>
    <x v="2"/>
    <x v="23"/>
    <x v="0"/>
    <n v="0"/>
  </r>
  <r>
    <x v="213"/>
    <x v="1"/>
    <x v="2"/>
    <x v="23"/>
    <x v="0"/>
    <n v="0"/>
  </r>
  <r>
    <x v="0"/>
    <x v="0"/>
    <x v="0"/>
    <x v="24"/>
    <x v="0"/>
    <n v="0"/>
  </r>
  <r>
    <x v="1"/>
    <x v="0"/>
    <x v="0"/>
    <x v="24"/>
    <x v="0"/>
    <n v="0"/>
  </r>
  <r>
    <x v="2"/>
    <x v="0"/>
    <x v="0"/>
    <x v="24"/>
    <x v="0"/>
    <n v="0"/>
  </r>
  <r>
    <x v="3"/>
    <x v="0"/>
    <x v="0"/>
    <x v="24"/>
    <x v="0"/>
    <n v="0"/>
  </r>
  <r>
    <x v="4"/>
    <x v="0"/>
    <x v="0"/>
    <x v="24"/>
    <x v="0"/>
    <n v="0"/>
  </r>
  <r>
    <x v="5"/>
    <x v="0"/>
    <x v="0"/>
    <x v="24"/>
    <x v="0"/>
    <n v="0"/>
  </r>
  <r>
    <x v="6"/>
    <x v="0"/>
    <x v="0"/>
    <x v="24"/>
    <x v="0"/>
    <n v="0"/>
  </r>
  <r>
    <x v="7"/>
    <x v="0"/>
    <x v="0"/>
    <x v="24"/>
    <x v="0"/>
    <n v="0"/>
  </r>
  <r>
    <x v="8"/>
    <x v="0"/>
    <x v="0"/>
    <x v="24"/>
    <x v="0"/>
    <n v="0"/>
  </r>
  <r>
    <x v="9"/>
    <x v="0"/>
    <x v="0"/>
    <x v="24"/>
    <x v="0"/>
    <n v="0"/>
  </r>
  <r>
    <x v="10"/>
    <x v="0"/>
    <x v="0"/>
    <x v="24"/>
    <x v="0"/>
    <n v="0"/>
  </r>
  <r>
    <x v="11"/>
    <x v="0"/>
    <x v="0"/>
    <x v="24"/>
    <x v="0"/>
    <n v="0"/>
  </r>
  <r>
    <x v="12"/>
    <x v="0"/>
    <x v="0"/>
    <x v="24"/>
    <x v="0"/>
    <n v="0"/>
  </r>
  <r>
    <x v="13"/>
    <x v="0"/>
    <x v="0"/>
    <x v="24"/>
    <x v="0"/>
    <n v="0"/>
  </r>
  <r>
    <x v="14"/>
    <x v="0"/>
    <x v="0"/>
    <x v="24"/>
    <x v="0"/>
    <n v="0"/>
  </r>
  <r>
    <x v="15"/>
    <x v="0"/>
    <x v="0"/>
    <x v="24"/>
    <x v="0"/>
    <n v="0"/>
  </r>
  <r>
    <x v="16"/>
    <x v="0"/>
    <x v="0"/>
    <x v="24"/>
    <x v="0"/>
    <n v="0"/>
  </r>
  <r>
    <x v="17"/>
    <x v="0"/>
    <x v="0"/>
    <x v="24"/>
    <x v="0"/>
    <n v="0"/>
  </r>
  <r>
    <x v="18"/>
    <x v="0"/>
    <x v="0"/>
    <x v="24"/>
    <x v="0"/>
    <n v="0"/>
  </r>
  <r>
    <x v="19"/>
    <x v="0"/>
    <x v="0"/>
    <x v="24"/>
    <x v="0"/>
    <n v="0"/>
  </r>
  <r>
    <x v="20"/>
    <x v="0"/>
    <x v="0"/>
    <x v="24"/>
    <x v="0"/>
    <n v="0"/>
  </r>
  <r>
    <x v="21"/>
    <x v="0"/>
    <x v="0"/>
    <x v="24"/>
    <x v="0"/>
    <n v="0"/>
  </r>
  <r>
    <x v="22"/>
    <x v="0"/>
    <x v="0"/>
    <x v="24"/>
    <x v="0"/>
    <n v="0"/>
  </r>
  <r>
    <x v="23"/>
    <x v="0"/>
    <x v="0"/>
    <x v="24"/>
    <x v="0"/>
    <n v="0"/>
  </r>
  <r>
    <x v="24"/>
    <x v="0"/>
    <x v="0"/>
    <x v="24"/>
    <x v="0"/>
    <n v="0"/>
  </r>
  <r>
    <x v="25"/>
    <x v="0"/>
    <x v="0"/>
    <x v="24"/>
    <x v="0"/>
    <n v="0"/>
  </r>
  <r>
    <x v="26"/>
    <x v="0"/>
    <x v="0"/>
    <x v="24"/>
    <x v="0"/>
    <n v="0"/>
  </r>
  <r>
    <x v="27"/>
    <x v="0"/>
    <x v="0"/>
    <x v="24"/>
    <x v="0"/>
    <n v="0"/>
  </r>
  <r>
    <x v="28"/>
    <x v="0"/>
    <x v="0"/>
    <x v="24"/>
    <x v="0"/>
    <n v="0"/>
  </r>
  <r>
    <x v="29"/>
    <x v="0"/>
    <x v="0"/>
    <x v="24"/>
    <x v="0"/>
    <n v="0"/>
  </r>
  <r>
    <x v="30"/>
    <x v="0"/>
    <x v="0"/>
    <x v="24"/>
    <x v="0"/>
    <n v="0"/>
  </r>
  <r>
    <x v="31"/>
    <x v="0"/>
    <x v="0"/>
    <x v="24"/>
    <x v="0"/>
    <n v="0"/>
  </r>
  <r>
    <x v="32"/>
    <x v="0"/>
    <x v="0"/>
    <x v="24"/>
    <x v="0"/>
    <n v="0"/>
  </r>
  <r>
    <x v="33"/>
    <x v="0"/>
    <x v="0"/>
    <x v="24"/>
    <x v="0"/>
    <n v="0"/>
  </r>
  <r>
    <x v="34"/>
    <x v="0"/>
    <x v="0"/>
    <x v="24"/>
    <x v="0"/>
    <n v="0"/>
  </r>
  <r>
    <x v="35"/>
    <x v="0"/>
    <x v="0"/>
    <x v="24"/>
    <x v="0"/>
    <n v="0"/>
  </r>
  <r>
    <x v="36"/>
    <x v="0"/>
    <x v="0"/>
    <x v="24"/>
    <x v="0"/>
    <n v="0"/>
  </r>
  <r>
    <x v="37"/>
    <x v="0"/>
    <x v="0"/>
    <x v="24"/>
    <x v="0"/>
    <n v="0"/>
  </r>
  <r>
    <x v="38"/>
    <x v="0"/>
    <x v="0"/>
    <x v="24"/>
    <x v="0"/>
    <n v="0"/>
  </r>
  <r>
    <x v="39"/>
    <x v="0"/>
    <x v="0"/>
    <x v="24"/>
    <x v="0"/>
    <n v="0"/>
  </r>
  <r>
    <x v="40"/>
    <x v="0"/>
    <x v="0"/>
    <x v="24"/>
    <x v="0"/>
    <n v="0"/>
  </r>
  <r>
    <x v="41"/>
    <x v="0"/>
    <x v="0"/>
    <x v="24"/>
    <x v="0"/>
    <n v="0"/>
  </r>
  <r>
    <x v="42"/>
    <x v="0"/>
    <x v="0"/>
    <x v="24"/>
    <x v="0"/>
    <n v="0"/>
  </r>
  <r>
    <x v="43"/>
    <x v="0"/>
    <x v="0"/>
    <x v="24"/>
    <x v="0"/>
    <n v="0"/>
  </r>
  <r>
    <x v="44"/>
    <x v="0"/>
    <x v="0"/>
    <x v="24"/>
    <x v="0"/>
    <n v="0"/>
  </r>
  <r>
    <x v="45"/>
    <x v="0"/>
    <x v="0"/>
    <x v="24"/>
    <x v="0"/>
    <n v="0"/>
  </r>
  <r>
    <x v="46"/>
    <x v="0"/>
    <x v="0"/>
    <x v="24"/>
    <x v="0"/>
    <n v="0"/>
  </r>
  <r>
    <x v="47"/>
    <x v="0"/>
    <x v="0"/>
    <x v="24"/>
    <x v="0"/>
    <n v="0"/>
  </r>
  <r>
    <x v="48"/>
    <x v="0"/>
    <x v="0"/>
    <x v="24"/>
    <x v="0"/>
    <n v="0"/>
  </r>
  <r>
    <x v="49"/>
    <x v="0"/>
    <x v="0"/>
    <x v="24"/>
    <x v="0"/>
    <n v="0"/>
  </r>
  <r>
    <x v="50"/>
    <x v="0"/>
    <x v="0"/>
    <x v="24"/>
    <x v="0"/>
    <n v="0"/>
  </r>
  <r>
    <x v="51"/>
    <x v="0"/>
    <x v="0"/>
    <x v="24"/>
    <x v="0"/>
    <n v="0"/>
  </r>
  <r>
    <x v="52"/>
    <x v="0"/>
    <x v="0"/>
    <x v="24"/>
    <x v="0"/>
    <n v="0"/>
  </r>
  <r>
    <x v="53"/>
    <x v="0"/>
    <x v="0"/>
    <x v="24"/>
    <x v="0"/>
    <n v="0"/>
  </r>
  <r>
    <x v="54"/>
    <x v="0"/>
    <x v="0"/>
    <x v="24"/>
    <x v="0"/>
    <n v="0"/>
  </r>
  <r>
    <x v="55"/>
    <x v="0"/>
    <x v="0"/>
    <x v="24"/>
    <x v="0"/>
    <n v="0"/>
  </r>
  <r>
    <x v="56"/>
    <x v="0"/>
    <x v="0"/>
    <x v="24"/>
    <x v="0"/>
    <n v="0"/>
  </r>
  <r>
    <x v="57"/>
    <x v="1"/>
    <x v="1"/>
    <x v="24"/>
    <x v="0"/>
    <n v="0"/>
  </r>
  <r>
    <x v="58"/>
    <x v="1"/>
    <x v="1"/>
    <x v="24"/>
    <x v="0"/>
    <n v="0"/>
  </r>
  <r>
    <x v="59"/>
    <x v="1"/>
    <x v="1"/>
    <x v="24"/>
    <x v="0"/>
    <n v="0"/>
  </r>
  <r>
    <x v="60"/>
    <x v="1"/>
    <x v="1"/>
    <x v="24"/>
    <x v="0"/>
    <n v="0"/>
  </r>
  <r>
    <x v="61"/>
    <x v="1"/>
    <x v="1"/>
    <x v="24"/>
    <x v="0"/>
    <n v="0"/>
  </r>
  <r>
    <x v="62"/>
    <x v="1"/>
    <x v="1"/>
    <x v="24"/>
    <x v="0"/>
    <n v="0"/>
  </r>
  <r>
    <x v="63"/>
    <x v="1"/>
    <x v="1"/>
    <x v="24"/>
    <x v="0"/>
    <n v="0"/>
  </r>
  <r>
    <x v="64"/>
    <x v="1"/>
    <x v="1"/>
    <x v="24"/>
    <x v="0"/>
    <n v="0"/>
  </r>
  <r>
    <x v="65"/>
    <x v="1"/>
    <x v="1"/>
    <x v="24"/>
    <x v="0"/>
    <n v="0"/>
  </r>
  <r>
    <x v="66"/>
    <x v="1"/>
    <x v="1"/>
    <x v="24"/>
    <x v="0"/>
    <n v="0"/>
  </r>
  <r>
    <x v="67"/>
    <x v="1"/>
    <x v="1"/>
    <x v="24"/>
    <x v="0"/>
    <n v="0"/>
  </r>
  <r>
    <x v="68"/>
    <x v="1"/>
    <x v="1"/>
    <x v="24"/>
    <x v="0"/>
    <n v="0"/>
  </r>
  <r>
    <x v="69"/>
    <x v="1"/>
    <x v="1"/>
    <x v="24"/>
    <x v="0"/>
    <n v="0"/>
  </r>
  <r>
    <x v="70"/>
    <x v="1"/>
    <x v="1"/>
    <x v="24"/>
    <x v="0"/>
    <n v="0"/>
  </r>
  <r>
    <x v="71"/>
    <x v="1"/>
    <x v="1"/>
    <x v="24"/>
    <x v="0"/>
    <n v="0"/>
  </r>
  <r>
    <x v="72"/>
    <x v="1"/>
    <x v="1"/>
    <x v="24"/>
    <x v="0"/>
    <n v="0"/>
  </r>
  <r>
    <x v="73"/>
    <x v="1"/>
    <x v="1"/>
    <x v="24"/>
    <x v="0"/>
    <n v="0"/>
  </r>
  <r>
    <x v="74"/>
    <x v="1"/>
    <x v="1"/>
    <x v="24"/>
    <x v="0"/>
    <n v="0"/>
  </r>
  <r>
    <x v="75"/>
    <x v="1"/>
    <x v="1"/>
    <x v="24"/>
    <x v="0"/>
    <n v="0"/>
  </r>
  <r>
    <x v="76"/>
    <x v="1"/>
    <x v="1"/>
    <x v="24"/>
    <x v="0"/>
    <n v="0"/>
  </r>
  <r>
    <x v="77"/>
    <x v="1"/>
    <x v="1"/>
    <x v="24"/>
    <x v="0"/>
    <n v="0"/>
  </r>
  <r>
    <x v="78"/>
    <x v="1"/>
    <x v="1"/>
    <x v="24"/>
    <x v="0"/>
    <n v="0"/>
  </r>
  <r>
    <x v="79"/>
    <x v="1"/>
    <x v="1"/>
    <x v="24"/>
    <x v="0"/>
    <n v="0"/>
  </r>
  <r>
    <x v="80"/>
    <x v="1"/>
    <x v="1"/>
    <x v="24"/>
    <x v="0"/>
    <n v="0"/>
  </r>
  <r>
    <x v="81"/>
    <x v="1"/>
    <x v="1"/>
    <x v="24"/>
    <x v="0"/>
    <n v="0"/>
  </r>
  <r>
    <x v="82"/>
    <x v="1"/>
    <x v="1"/>
    <x v="24"/>
    <x v="0"/>
    <n v="0"/>
  </r>
  <r>
    <x v="83"/>
    <x v="1"/>
    <x v="1"/>
    <x v="24"/>
    <x v="0"/>
    <n v="0"/>
  </r>
  <r>
    <x v="84"/>
    <x v="1"/>
    <x v="1"/>
    <x v="24"/>
    <x v="0"/>
    <n v="0"/>
  </r>
  <r>
    <x v="85"/>
    <x v="1"/>
    <x v="1"/>
    <x v="24"/>
    <x v="0"/>
    <n v="0"/>
  </r>
  <r>
    <x v="86"/>
    <x v="1"/>
    <x v="1"/>
    <x v="24"/>
    <x v="0"/>
    <n v="0"/>
  </r>
  <r>
    <x v="87"/>
    <x v="1"/>
    <x v="1"/>
    <x v="24"/>
    <x v="0"/>
    <n v="1"/>
  </r>
  <r>
    <x v="88"/>
    <x v="1"/>
    <x v="1"/>
    <x v="24"/>
    <x v="0"/>
    <n v="1"/>
  </r>
  <r>
    <x v="89"/>
    <x v="1"/>
    <x v="1"/>
    <x v="24"/>
    <x v="0"/>
    <n v="1"/>
  </r>
  <r>
    <x v="90"/>
    <x v="1"/>
    <x v="1"/>
    <x v="24"/>
    <x v="0"/>
    <n v="1"/>
  </r>
  <r>
    <x v="91"/>
    <x v="1"/>
    <x v="1"/>
    <x v="24"/>
    <x v="0"/>
    <n v="1"/>
  </r>
  <r>
    <x v="92"/>
    <x v="1"/>
    <x v="1"/>
    <x v="24"/>
    <x v="0"/>
    <n v="1"/>
  </r>
  <r>
    <x v="93"/>
    <x v="1"/>
    <x v="1"/>
    <x v="24"/>
    <x v="0"/>
    <n v="1"/>
  </r>
  <r>
    <x v="94"/>
    <x v="1"/>
    <x v="1"/>
    <x v="24"/>
    <x v="0"/>
    <n v="1"/>
  </r>
  <r>
    <x v="95"/>
    <x v="1"/>
    <x v="1"/>
    <x v="24"/>
    <x v="0"/>
    <n v="1"/>
  </r>
  <r>
    <x v="96"/>
    <x v="1"/>
    <x v="1"/>
    <x v="24"/>
    <x v="0"/>
    <n v="1"/>
  </r>
  <r>
    <x v="97"/>
    <x v="1"/>
    <x v="1"/>
    <x v="24"/>
    <x v="0"/>
    <n v="1"/>
  </r>
  <r>
    <x v="98"/>
    <x v="1"/>
    <x v="1"/>
    <x v="24"/>
    <x v="0"/>
    <n v="1"/>
  </r>
  <r>
    <x v="99"/>
    <x v="1"/>
    <x v="1"/>
    <x v="24"/>
    <x v="0"/>
    <n v="1"/>
  </r>
  <r>
    <x v="100"/>
    <x v="1"/>
    <x v="1"/>
    <x v="24"/>
    <x v="0"/>
    <n v="1"/>
  </r>
  <r>
    <x v="101"/>
    <x v="1"/>
    <x v="1"/>
    <x v="24"/>
    <x v="0"/>
    <n v="1"/>
  </r>
  <r>
    <x v="102"/>
    <x v="1"/>
    <x v="1"/>
    <x v="24"/>
    <x v="0"/>
    <n v="1"/>
  </r>
  <r>
    <x v="103"/>
    <x v="1"/>
    <x v="1"/>
    <x v="24"/>
    <x v="0"/>
    <n v="1"/>
  </r>
  <r>
    <x v="104"/>
    <x v="1"/>
    <x v="1"/>
    <x v="24"/>
    <x v="0"/>
    <n v="1"/>
  </r>
  <r>
    <x v="105"/>
    <x v="1"/>
    <x v="1"/>
    <x v="24"/>
    <x v="0"/>
    <n v="1"/>
  </r>
  <r>
    <x v="106"/>
    <x v="1"/>
    <x v="1"/>
    <x v="24"/>
    <x v="0"/>
    <n v="1"/>
  </r>
  <r>
    <x v="107"/>
    <x v="1"/>
    <x v="1"/>
    <x v="24"/>
    <x v="0"/>
    <n v="1"/>
  </r>
  <r>
    <x v="108"/>
    <x v="1"/>
    <x v="1"/>
    <x v="24"/>
    <x v="0"/>
    <n v="1"/>
  </r>
  <r>
    <x v="109"/>
    <x v="1"/>
    <x v="1"/>
    <x v="24"/>
    <x v="0"/>
    <n v="0"/>
  </r>
  <r>
    <x v="110"/>
    <x v="1"/>
    <x v="1"/>
    <x v="24"/>
    <x v="0"/>
    <n v="0"/>
  </r>
  <r>
    <x v="111"/>
    <x v="1"/>
    <x v="1"/>
    <x v="24"/>
    <x v="0"/>
    <n v="0"/>
  </r>
  <r>
    <x v="112"/>
    <x v="1"/>
    <x v="1"/>
    <x v="24"/>
    <x v="0"/>
    <n v="0"/>
  </r>
  <r>
    <x v="113"/>
    <x v="1"/>
    <x v="1"/>
    <x v="24"/>
    <x v="0"/>
    <n v="0"/>
  </r>
  <r>
    <x v="114"/>
    <x v="1"/>
    <x v="2"/>
    <x v="24"/>
    <x v="0"/>
    <n v="0"/>
  </r>
  <r>
    <x v="115"/>
    <x v="1"/>
    <x v="2"/>
    <x v="24"/>
    <x v="0"/>
    <n v="0"/>
  </r>
  <r>
    <x v="116"/>
    <x v="1"/>
    <x v="2"/>
    <x v="24"/>
    <x v="0"/>
    <n v="0"/>
  </r>
  <r>
    <x v="117"/>
    <x v="1"/>
    <x v="2"/>
    <x v="24"/>
    <x v="0"/>
    <n v="0"/>
  </r>
  <r>
    <x v="118"/>
    <x v="1"/>
    <x v="2"/>
    <x v="24"/>
    <x v="0"/>
    <n v="0"/>
  </r>
  <r>
    <x v="119"/>
    <x v="1"/>
    <x v="2"/>
    <x v="24"/>
    <x v="0"/>
    <n v="0"/>
  </r>
  <r>
    <x v="120"/>
    <x v="1"/>
    <x v="2"/>
    <x v="24"/>
    <x v="0"/>
    <n v="0"/>
  </r>
  <r>
    <x v="121"/>
    <x v="1"/>
    <x v="2"/>
    <x v="24"/>
    <x v="0"/>
    <n v="0"/>
  </r>
  <r>
    <x v="122"/>
    <x v="1"/>
    <x v="2"/>
    <x v="24"/>
    <x v="0"/>
    <n v="0"/>
  </r>
  <r>
    <x v="123"/>
    <x v="1"/>
    <x v="2"/>
    <x v="24"/>
    <x v="0"/>
    <n v="0"/>
  </r>
  <r>
    <x v="124"/>
    <x v="1"/>
    <x v="2"/>
    <x v="24"/>
    <x v="0"/>
    <n v="0"/>
  </r>
  <r>
    <x v="125"/>
    <x v="1"/>
    <x v="2"/>
    <x v="24"/>
    <x v="0"/>
    <n v="0"/>
  </r>
  <r>
    <x v="126"/>
    <x v="1"/>
    <x v="2"/>
    <x v="24"/>
    <x v="0"/>
    <n v="0"/>
  </r>
  <r>
    <x v="127"/>
    <x v="1"/>
    <x v="2"/>
    <x v="24"/>
    <x v="0"/>
    <n v="0"/>
  </r>
  <r>
    <x v="128"/>
    <x v="1"/>
    <x v="2"/>
    <x v="24"/>
    <x v="0"/>
    <n v="0"/>
  </r>
  <r>
    <x v="129"/>
    <x v="1"/>
    <x v="2"/>
    <x v="24"/>
    <x v="0"/>
    <n v="0"/>
  </r>
  <r>
    <x v="130"/>
    <x v="1"/>
    <x v="2"/>
    <x v="24"/>
    <x v="0"/>
    <n v="0"/>
  </r>
  <r>
    <x v="131"/>
    <x v="1"/>
    <x v="2"/>
    <x v="24"/>
    <x v="0"/>
    <n v="0"/>
  </r>
  <r>
    <x v="132"/>
    <x v="1"/>
    <x v="2"/>
    <x v="24"/>
    <x v="0"/>
    <n v="0"/>
  </r>
  <r>
    <x v="133"/>
    <x v="1"/>
    <x v="2"/>
    <x v="24"/>
    <x v="0"/>
    <n v="0"/>
  </r>
  <r>
    <x v="134"/>
    <x v="1"/>
    <x v="2"/>
    <x v="24"/>
    <x v="0"/>
    <n v="0"/>
  </r>
  <r>
    <x v="135"/>
    <x v="1"/>
    <x v="2"/>
    <x v="24"/>
    <x v="0"/>
    <n v="0"/>
  </r>
  <r>
    <x v="136"/>
    <x v="1"/>
    <x v="2"/>
    <x v="24"/>
    <x v="0"/>
    <n v="0"/>
  </r>
  <r>
    <x v="137"/>
    <x v="1"/>
    <x v="2"/>
    <x v="24"/>
    <x v="0"/>
    <n v="0"/>
  </r>
  <r>
    <x v="138"/>
    <x v="1"/>
    <x v="2"/>
    <x v="24"/>
    <x v="0"/>
    <n v="0"/>
  </r>
  <r>
    <x v="139"/>
    <x v="1"/>
    <x v="2"/>
    <x v="24"/>
    <x v="0"/>
    <n v="0"/>
  </r>
  <r>
    <x v="140"/>
    <x v="1"/>
    <x v="2"/>
    <x v="24"/>
    <x v="0"/>
    <n v="0"/>
  </r>
  <r>
    <x v="141"/>
    <x v="1"/>
    <x v="2"/>
    <x v="24"/>
    <x v="0"/>
    <n v="0"/>
  </r>
  <r>
    <x v="142"/>
    <x v="1"/>
    <x v="2"/>
    <x v="24"/>
    <x v="0"/>
    <n v="0"/>
  </r>
  <r>
    <x v="143"/>
    <x v="1"/>
    <x v="2"/>
    <x v="24"/>
    <x v="0"/>
    <n v="0"/>
  </r>
  <r>
    <x v="144"/>
    <x v="1"/>
    <x v="2"/>
    <x v="24"/>
    <x v="0"/>
    <n v="0"/>
  </r>
  <r>
    <x v="145"/>
    <x v="1"/>
    <x v="2"/>
    <x v="24"/>
    <x v="0"/>
    <n v="0"/>
  </r>
  <r>
    <x v="146"/>
    <x v="1"/>
    <x v="2"/>
    <x v="24"/>
    <x v="0"/>
    <n v="0"/>
  </r>
  <r>
    <x v="147"/>
    <x v="1"/>
    <x v="2"/>
    <x v="24"/>
    <x v="0"/>
    <n v="0"/>
  </r>
  <r>
    <x v="148"/>
    <x v="1"/>
    <x v="2"/>
    <x v="24"/>
    <x v="0"/>
    <n v="0"/>
  </r>
  <r>
    <x v="149"/>
    <x v="1"/>
    <x v="2"/>
    <x v="24"/>
    <x v="0"/>
    <n v="0"/>
  </r>
  <r>
    <x v="150"/>
    <x v="1"/>
    <x v="2"/>
    <x v="24"/>
    <x v="0"/>
    <n v="0"/>
  </r>
  <r>
    <x v="151"/>
    <x v="1"/>
    <x v="2"/>
    <x v="24"/>
    <x v="0"/>
    <n v="0"/>
  </r>
  <r>
    <x v="152"/>
    <x v="1"/>
    <x v="2"/>
    <x v="24"/>
    <x v="0"/>
    <n v="0"/>
  </r>
  <r>
    <x v="153"/>
    <x v="1"/>
    <x v="2"/>
    <x v="24"/>
    <x v="0"/>
    <n v="0"/>
  </r>
  <r>
    <x v="154"/>
    <x v="1"/>
    <x v="2"/>
    <x v="24"/>
    <x v="0"/>
    <n v="0"/>
  </r>
  <r>
    <x v="155"/>
    <x v="1"/>
    <x v="2"/>
    <x v="24"/>
    <x v="0"/>
    <n v="0"/>
  </r>
  <r>
    <x v="156"/>
    <x v="1"/>
    <x v="2"/>
    <x v="24"/>
    <x v="0"/>
    <n v="0"/>
  </r>
  <r>
    <x v="157"/>
    <x v="1"/>
    <x v="2"/>
    <x v="24"/>
    <x v="0"/>
    <n v="0"/>
  </r>
  <r>
    <x v="158"/>
    <x v="1"/>
    <x v="2"/>
    <x v="24"/>
    <x v="0"/>
    <n v="0"/>
  </r>
  <r>
    <x v="159"/>
    <x v="1"/>
    <x v="2"/>
    <x v="24"/>
    <x v="0"/>
    <n v="0"/>
  </r>
  <r>
    <x v="160"/>
    <x v="1"/>
    <x v="2"/>
    <x v="24"/>
    <x v="0"/>
    <n v="0"/>
  </r>
  <r>
    <x v="161"/>
    <x v="1"/>
    <x v="2"/>
    <x v="24"/>
    <x v="0"/>
    <n v="0"/>
  </r>
  <r>
    <x v="162"/>
    <x v="1"/>
    <x v="2"/>
    <x v="24"/>
    <x v="0"/>
    <n v="0"/>
  </r>
  <r>
    <x v="163"/>
    <x v="1"/>
    <x v="2"/>
    <x v="24"/>
    <x v="0"/>
    <n v="0"/>
  </r>
  <r>
    <x v="164"/>
    <x v="1"/>
    <x v="2"/>
    <x v="24"/>
    <x v="0"/>
    <n v="0"/>
  </r>
  <r>
    <x v="165"/>
    <x v="1"/>
    <x v="2"/>
    <x v="24"/>
    <x v="0"/>
    <n v="0"/>
  </r>
  <r>
    <x v="166"/>
    <x v="1"/>
    <x v="2"/>
    <x v="24"/>
    <x v="0"/>
    <n v="0"/>
  </r>
  <r>
    <x v="167"/>
    <x v="1"/>
    <x v="2"/>
    <x v="24"/>
    <x v="0"/>
    <n v="0"/>
  </r>
  <r>
    <x v="168"/>
    <x v="1"/>
    <x v="2"/>
    <x v="24"/>
    <x v="0"/>
    <n v="0"/>
  </r>
  <r>
    <x v="169"/>
    <x v="1"/>
    <x v="2"/>
    <x v="24"/>
    <x v="0"/>
    <n v="0"/>
  </r>
  <r>
    <x v="170"/>
    <x v="1"/>
    <x v="2"/>
    <x v="24"/>
    <x v="0"/>
    <n v="0"/>
  </r>
  <r>
    <x v="171"/>
    <x v="1"/>
    <x v="2"/>
    <x v="24"/>
    <x v="0"/>
    <n v="0"/>
  </r>
  <r>
    <x v="172"/>
    <x v="1"/>
    <x v="2"/>
    <x v="24"/>
    <x v="0"/>
    <n v="0"/>
  </r>
  <r>
    <x v="173"/>
    <x v="1"/>
    <x v="2"/>
    <x v="24"/>
    <x v="0"/>
    <n v="0"/>
  </r>
  <r>
    <x v="174"/>
    <x v="1"/>
    <x v="2"/>
    <x v="24"/>
    <x v="0"/>
    <n v="0"/>
  </r>
  <r>
    <x v="175"/>
    <x v="1"/>
    <x v="2"/>
    <x v="24"/>
    <x v="0"/>
    <n v="0"/>
  </r>
  <r>
    <x v="176"/>
    <x v="1"/>
    <x v="2"/>
    <x v="24"/>
    <x v="0"/>
    <n v="0"/>
  </r>
  <r>
    <x v="177"/>
    <x v="1"/>
    <x v="2"/>
    <x v="24"/>
    <x v="0"/>
    <n v="0"/>
  </r>
  <r>
    <x v="178"/>
    <x v="1"/>
    <x v="2"/>
    <x v="24"/>
    <x v="0"/>
    <n v="0"/>
  </r>
  <r>
    <x v="179"/>
    <x v="1"/>
    <x v="2"/>
    <x v="24"/>
    <x v="0"/>
    <n v="0"/>
  </r>
  <r>
    <x v="180"/>
    <x v="1"/>
    <x v="2"/>
    <x v="24"/>
    <x v="0"/>
    <n v="0"/>
  </r>
  <r>
    <x v="181"/>
    <x v="1"/>
    <x v="2"/>
    <x v="24"/>
    <x v="0"/>
    <n v="0"/>
  </r>
  <r>
    <x v="182"/>
    <x v="1"/>
    <x v="2"/>
    <x v="24"/>
    <x v="0"/>
    <n v="0"/>
  </r>
  <r>
    <x v="183"/>
    <x v="1"/>
    <x v="2"/>
    <x v="24"/>
    <x v="0"/>
    <n v="0"/>
  </r>
  <r>
    <x v="184"/>
    <x v="1"/>
    <x v="2"/>
    <x v="24"/>
    <x v="0"/>
    <n v="0"/>
  </r>
  <r>
    <x v="185"/>
    <x v="1"/>
    <x v="2"/>
    <x v="24"/>
    <x v="0"/>
    <n v="0"/>
  </r>
  <r>
    <x v="186"/>
    <x v="1"/>
    <x v="2"/>
    <x v="24"/>
    <x v="0"/>
    <n v="0"/>
  </r>
  <r>
    <x v="187"/>
    <x v="1"/>
    <x v="2"/>
    <x v="24"/>
    <x v="0"/>
    <n v="0"/>
  </r>
  <r>
    <x v="188"/>
    <x v="1"/>
    <x v="2"/>
    <x v="24"/>
    <x v="0"/>
    <n v="0"/>
  </r>
  <r>
    <x v="189"/>
    <x v="1"/>
    <x v="2"/>
    <x v="24"/>
    <x v="0"/>
    <n v="0"/>
  </r>
  <r>
    <x v="190"/>
    <x v="1"/>
    <x v="2"/>
    <x v="24"/>
    <x v="0"/>
    <n v="0"/>
  </r>
  <r>
    <x v="191"/>
    <x v="1"/>
    <x v="2"/>
    <x v="24"/>
    <x v="0"/>
    <n v="0"/>
  </r>
  <r>
    <x v="192"/>
    <x v="1"/>
    <x v="2"/>
    <x v="24"/>
    <x v="0"/>
    <n v="0"/>
  </r>
  <r>
    <x v="193"/>
    <x v="1"/>
    <x v="2"/>
    <x v="24"/>
    <x v="0"/>
    <n v="0"/>
  </r>
  <r>
    <x v="194"/>
    <x v="1"/>
    <x v="2"/>
    <x v="24"/>
    <x v="0"/>
    <n v="0"/>
  </r>
  <r>
    <x v="195"/>
    <x v="1"/>
    <x v="2"/>
    <x v="24"/>
    <x v="0"/>
    <n v="0"/>
  </r>
  <r>
    <x v="196"/>
    <x v="1"/>
    <x v="2"/>
    <x v="24"/>
    <x v="0"/>
    <n v="0"/>
  </r>
  <r>
    <x v="197"/>
    <x v="1"/>
    <x v="2"/>
    <x v="24"/>
    <x v="0"/>
    <n v="0"/>
  </r>
  <r>
    <x v="198"/>
    <x v="1"/>
    <x v="2"/>
    <x v="24"/>
    <x v="0"/>
    <n v="0"/>
  </r>
  <r>
    <x v="199"/>
    <x v="1"/>
    <x v="2"/>
    <x v="24"/>
    <x v="0"/>
    <n v="0"/>
  </r>
  <r>
    <x v="200"/>
    <x v="1"/>
    <x v="2"/>
    <x v="24"/>
    <x v="0"/>
    <n v="0"/>
  </r>
  <r>
    <x v="201"/>
    <x v="1"/>
    <x v="2"/>
    <x v="24"/>
    <x v="0"/>
    <n v="0"/>
  </r>
  <r>
    <x v="202"/>
    <x v="1"/>
    <x v="2"/>
    <x v="24"/>
    <x v="0"/>
    <n v="0"/>
  </r>
  <r>
    <x v="203"/>
    <x v="1"/>
    <x v="2"/>
    <x v="24"/>
    <x v="0"/>
    <n v="0"/>
  </r>
  <r>
    <x v="204"/>
    <x v="1"/>
    <x v="2"/>
    <x v="24"/>
    <x v="0"/>
    <n v="0"/>
  </r>
  <r>
    <x v="205"/>
    <x v="1"/>
    <x v="2"/>
    <x v="24"/>
    <x v="0"/>
    <n v="0"/>
  </r>
  <r>
    <x v="206"/>
    <x v="1"/>
    <x v="2"/>
    <x v="24"/>
    <x v="0"/>
    <n v="0"/>
  </r>
  <r>
    <x v="207"/>
    <x v="1"/>
    <x v="2"/>
    <x v="24"/>
    <x v="0"/>
    <n v="0"/>
  </r>
  <r>
    <x v="208"/>
    <x v="1"/>
    <x v="2"/>
    <x v="24"/>
    <x v="0"/>
    <n v="0"/>
  </r>
  <r>
    <x v="209"/>
    <x v="1"/>
    <x v="2"/>
    <x v="24"/>
    <x v="0"/>
    <n v="0"/>
  </r>
  <r>
    <x v="210"/>
    <x v="1"/>
    <x v="2"/>
    <x v="24"/>
    <x v="0"/>
    <n v="0"/>
  </r>
  <r>
    <x v="211"/>
    <x v="1"/>
    <x v="2"/>
    <x v="24"/>
    <x v="0"/>
    <n v="0"/>
  </r>
  <r>
    <x v="212"/>
    <x v="1"/>
    <x v="2"/>
    <x v="24"/>
    <x v="0"/>
    <n v="0"/>
  </r>
  <r>
    <x v="213"/>
    <x v="1"/>
    <x v="2"/>
    <x v="24"/>
    <x v="0"/>
    <n v="0"/>
  </r>
  <r>
    <x v="0"/>
    <x v="0"/>
    <x v="0"/>
    <x v="25"/>
    <x v="1"/>
    <n v="8.2859999999999996"/>
  </r>
  <r>
    <x v="1"/>
    <x v="0"/>
    <x v="0"/>
    <x v="25"/>
    <x v="1"/>
    <n v="8.2859999999999996"/>
  </r>
  <r>
    <x v="2"/>
    <x v="0"/>
    <x v="0"/>
    <x v="25"/>
    <x v="1"/>
    <n v="8.1430000000000007"/>
  </r>
  <r>
    <x v="3"/>
    <x v="0"/>
    <x v="0"/>
    <x v="25"/>
    <x v="1"/>
    <n v="8"/>
  </r>
  <r>
    <x v="4"/>
    <x v="0"/>
    <x v="0"/>
    <x v="25"/>
    <x v="1"/>
    <n v="7.8570000000000002"/>
  </r>
  <r>
    <x v="5"/>
    <x v="0"/>
    <x v="0"/>
    <x v="25"/>
    <x v="1"/>
    <n v="7.7140000000000004"/>
  </r>
  <r>
    <x v="6"/>
    <x v="0"/>
    <x v="0"/>
    <x v="25"/>
    <x v="1"/>
    <n v="7.5709999999999997"/>
  </r>
  <r>
    <x v="7"/>
    <x v="0"/>
    <x v="0"/>
    <x v="25"/>
    <x v="1"/>
    <n v="7.5709999999999997"/>
  </r>
  <r>
    <x v="8"/>
    <x v="0"/>
    <x v="0"/>
    <x v="25"/>
    <x v="1"/>
    <n v="7.4290000000000003"/>
  </r>
  <r>
    <x v="9"/>
    <x v="0"/>
    <x v="0"/>
    <x v="25"/>
    <x v="1"/>
    <n v="7.4290000000000003"/>
  </r>
  <r>
    <x v="10"/>
    <x v="0"/>
    <x v="0"/>
    <x v="25"/>
    <x v="1"/>
    <n v="7.4290000000000003"/>
  </r>
  <r>
    <x v="11"/>
    <x v="0"/>
    <x v="0"/>
    <x v="25"/>
    <x v="1"/>
    <n v="7.4290000000000003"/>
  </r>
  <r>
    <x v="12"/>
    <x v="0"/>
    <x v="0"/>
    <x v="25"/>
    <x v="1"/>
    <n v="7.2859999999999996"/>
  </r>
  <r>
    <x v="13"/>
    <x v="0"/>
    <x v="0"/>
    <x v="25"/>
    <x v="1"/>
    <n v="7.4290000000000003"/>
  </r>
  <r>
    <x v="14"/>
    <x v="0"/>
    <x v="0"/>
    <x v="25"/>
    <x v="1"/>
    <n v="7.5709999999999997"/>
  </r>
  <r>
    <x v="15"/>
    <x v="0"/>
    <x v="0"/>
    <x v="25"/>
    <x v="1"/>
    <n v="7.5709999999999997"/>
  </r>
  <r>
    <x v="16"/>
    <x v="0"/>
    <x v="0"/>
    <x v="25"/>
    <x v="1"/>
    <n v="7.4290000000000003"/>
  </r>
  <r>
    <x v="17"/>
    <x v="0"/>
    <x v="0"/>
    <x v="25"/>
    <x v="1"/>
    <n v="7.5709999999999997"/>
  </r>
  <r>
    <x v="18"/>
    <x v="0"/>
    <x v="0"/>
    <x v="25"/>
    <x v="1"/>
    <n v="7.4290000000000003"/>
  </r>
  <r>
    <x v="19"/>
    <x v="0"/>
    <x v="0"/>
    <x v="25"/>
    <x v="1"/>
    <n v="7.2859999999999996"/>
  </r>
  <r>
    <x v="20"/>
    <x v="0"/>
    <x v="0"/>
    <x v="25"/>
    <x v="1"/>
    <n v="7"/>
  </r>
  <r>
    <x v="21"/>
    <x v="0"/>
    <x v="0"/>
    <x v="25"/>
    <x v="1"/>
    <n v="6.7140000000000004"/>
  </r>
  <r>
    <x v="22"/>
    <x v="0"/>
    <x v="0"/>
    <x v="25"/>
    <x v="1"/>
    <n v="6.5709999999999997"/>
  </r>
  <r>
    <x v="23"/>
    <x v="0"/>
    <x v="0"/>
    <x v="25"/>
    <x v="1"/>
    <n v="6.7140000000000004"/>
  </r>
  <r>
    <x v="24"/>
    <x v="0"/>
    <x v="0"/>
    <x v="25"/>
    <x v="1"/>
    <n v="6.5709999999999997"/>
  </r>
  <r>
    <x v="25"/>
    <x v="0"/>
    <x v="0"/>
    <x v="25"/>
    <x v="1"/>
    <n v="6.5709999999999997"/>
  </r>
  <r>
    <x v="26"/>
    <x v="0"/>
    <x v="0"/>
    <x v="25"/>
    <x v="1"/>
    <n v="6.5709999999999997"/>
  </r>
  <r>
    <x v="27"/>
    <x v="0"/>
    <x v="0"/>
    <x v="25"/>
    <x v="1"/>
    <n v="6.7140000000000004"/>
  </r>
  <r>
    <x v="28"/>
    <x v="0"/>
    <x v="0"/>
    <x v="25"/>
    <x v="1"/>
    <n v="6.7140000000000004"/>
  </r>
  <r>
    <x v="29"/>
    <x v="0"/>
    <x v="0"/>
    <x v="25"/>
    <x v="1"/>
    <n v="6.7140000000000004"/>
  </r>
  <r>
    <x v="30"/>
    <x v="0"/>
    <x v="0"/>
    <x v="25"/>
    <x v="1"/>
    <n v="6.5709999999999997"/>
  </r>
  <r>
    <x v="31"/>
    <x v="0"/>
    <x v="0"/>
    <x v="25"/>
    <x v="1"/>
    <n v="6.4290000000000003"/>
  </r>
  <r>
    <x v="32"/>
    <x v="0"/>
    <x v="0"/>
    <x v="25"/>
    <x v="1"/>
    <n v="6.7140000000000004"/>
  </r>
  <r>
    <x v="33"/>
    <x v="0"/>
    <x v="0"/>
    <x v="25"/>
    <x v="1"/>
    <n v="6.7140000000000004"/>
  </r>
  <r>
    <x v="34"/>
    <x v="0"/>
    <x v="0"/>
    <x v="25"/>
    <x v="1"/>
    <n v="6.4290000000000003"/>
  </r>
  <r>
    <x v="35"/>
    <x v="0"/>
    <x v="0"/>
    <x v="25"/>
    <x v="1"/>
    <n v="6.4290000000000003"/>
  </r>
  <r>
    <x v="36"/>
    <x v="0"/>
    <x v="0"/>
    <x v="25"/>
    <x v="1"/>
    <n v="6.2859999999999996"/>
  </r>
  <r>
    <x v="37"/>
    <x v="0"/>
    <x v="0"/>
    <x v="25"/>
    <x v="1"/>
    <n v="6.1429999999999998"/>
  </r>
  <r>
    <x v="38"/>
    <x v="0"/>
    <x v="0"/>
    <x v="25"/>
    <x v="1"/>
    <n v="6.1429999999999998"/>
  </r>
  <r>
    <x v="39"/>
    <x v="0"/>
    <x v="0"/>
    <x v="25"/>
    <x v="1"/>
    <n v="5.7140000000000004"/>
  </r>
  <r>
    <x v="40"/>
    <x v="0"/>
    <x v="0"/>
    <x v="25"/>
    <x v="1"/>
    <n v="5.7140000000000004"/>
  </r>
  <r>
    <x v="41"/>
    <x v="0"/>
    <x v="0"/>
    <x v="25"/>
    <x v="1"/>
    <n v="5.8570000000000002"/>
  </r>
  <r>
    <x v="42"/>
    <x v="0"/>
    <x v="0"/>
    <x v="25"/>
    <x v="1"/>
    <n v="5.7140000000000004"/>
  </r>
  <r>
    <x v="43"/>
    <x v="0"/>
    <x v="0"/>
    <x v="25"/>
    <x v="1"/>
    <n v="5.7140000000000004"/>
  </r>
  <r>
    <x v="44"/>
    <x v="0"/>
    <x v="0"/>
    <x v="25"/>
    <x v="1"/>
    <n v="5.8570000000000002"/>
  </r>
  <r>
    <x v="45"/>
    <x v="0"/>
    <x v="0"/>
    <x v="25"/>
    <x v="1"/>
    <n v="5.8570000000000002"/>
  </r>
  <r>
    <x v="46"/>
    <x v="0"/>
    <x v="0"/>
    <x v="25"/>
    <x v="1"/>
    <n v="6"/>
  </r>
  <r>
    <x v="47"/>
    <x v="0"/>
    <x v="0"/>
    <x v="25"/>
    <x v="1"/>
    <n v="6"/>
  </r>
  <r>
    <x v="48"/>
    <x v="0"/>
    <x v="0"/>
    <x v="25"/>
    <x v="1"/>
    <n v="6"/>
  </r>
  <r>
    <x v="49"/>
    <x v="0"/>
    <x v="0"/>
    <x v="25"/>
    <x v="1"/>
    <n v="6.1429999999999998"/>
  </r>
  <r>
    <x v="50"/>
    <x v="0"/>
    <x v="0"/>
    <x v="25"/>
    <x v="1"/>
    <n v="6.2859999999999996"/>
  </r>
  <r>
    <x v="51"/>
    <x v="0"/>
    <x v="0"/>
    <x v="25"/>
    <x v="1"/>
    <n v="6.2859999999999996"/>
  </r>
  <r>
    <x v="52"/>
    <x v="0"/>
    <x v="0"/>
    <x v="25"/>
    <x v="1"/>
    <n v="6.2859999999999996"/>
  </r>
  <r>
    <x v="53"/>
    <x v="0"/>
    <x v="0"/>
    <x v="25"/>
    <x v="1"/>
    <n v="6.1429999999999998"/>
  </r>
  <r>
    <x v="54"/>
    <x v="0"/>
    <x v="0"/>
    <x v="25"/>
    <x v="1"/>
    <n v="6.1429999999999998"/>
  </r>
  <r>
    <x v="55"/>
    <x v="0"/>
    <x v="0"/>
    <x v="25"/>
    <x v="1"/>
    <n v="6.1429999999999998"/>
  </r>
  <r>
    <x v="56"/>
    <x v="0"/>
    <x v="0"/>
    <x v="25"/>
    <x v="1"/>
    <n v="6"/>
  </r>
  <r>
    <x v="57"/>
    <x v="1"/>
    <x v="1"/>
    <x v="25"/>
    <x v="1"/>
    <n v="5.8570000000000002"/>
  </r>
  <r>
    <x v="58"/>
    <x v="1"/>
    <x v="1"/>
    <x v="25"/>
    <x v="1"/>
    <n v="5.7140000000000004"/>
  </r>
  <r>
    <x v="59"/>
    <x v="1"/>
    <x v="1"/>
    <x v="25"/>
    <x v="1"/>
    <n v="5.7140000000000004"/>
  </r>
  <r>
    <x v="60"/>
    <x v="1"/>
    <x v="1"/>
    <x v="25"/>
    <x v="1"/>
    <n v="5.5709999999999997"/>
  </r>
  <r>
    <x v="61"/>
    <x v="1"/>
    <x v="1"/>
    <x v="25"/>
    <x v="1"/>
    <n v="5.4290000000000003"/>
  </r>
  <r>
    <x v="62"/>
    <x v="1"/>
    <x v="1"/>
    <x v="25"/>
    <x v="1"/>
    <n v="5.2859999999999996"/>
  </r>
  <r>
    <x v="63"/>
    <x v="1"/>
    <x v="1"/>
    <x v="25"/>
    <x v="1"/>
    <n v="5.2859999999999996"/>
  </r>
  <r>
    <x v="64"/>
    <x v="1"/>
    <x v="1"/>
    <x v="25"/>
    <x v="1"/>
    <n v="5.2859999999999996"/>
  </r>
  <r>
    <x v="65"/>
    <x v="1"/>
    <x v="1"/>
    <x v="25"/>
    <x v="1"/>
    <n v="5.2859999999999996"/>
  </r>
  <r>
    <x v="66"/>
    <x v="1"/>
    <x v="1"/>
    <x v="25"/>
    <x v="1"/>
    <n v="5"/>
  </r>
  <r>
    <x v="67"/>
    <x v="1"/>
    <x v="1"/>
    <x v="25"/>
    <x v="1"/>
    <n v="5"/>
  </r>
  <r>
    <x v="68"/>
    <x v="1"/>
    <x v="1"/>
    <x v="25"/>
    <x v="1"/>
    <n v="4.8570000000000002"/>
  </r>
  <r>
    <x v="69"/>
    <x v="1"/>
    <x v="1"/>
    <x v="25"/>
    <x v="1"/>
    <n v="4.7140000000000004"/>
  </r>
  <r>
    <x v="70"/>
    <x v="1"/>
    <x v="1"/>
    <x v="25"/>
    <x v="1"/>
    <n v="4.7140000000000004"/>
  </r>
  <r>
    <x v="71"/>
    <x v="1"/>
    <x v="1"/>
    <x v="25"/>
    <x v="1"/>
    <n v="4.7140000000000004"/>
  </r>
  <r>
    <x v="72"/>
    <x v="1"/>
    <x v="1"/>
    <x v="25"/>
    <x v="1"/>
    <n v="4.7140000000000004"/>
  </r>
  <r>
    <x v="73"/>
    <x v="1"/>
    <x v="1"/>
    <x v="25"/>
    <x v="1"/>
    <n v="4.7140000000000004"/>
  </r>
  <r>
    <x v="74"/>
    <x v="1"/>
    <x v="1"/>
    <x v="25"/>
    <x v="1"/>
    <n v="4.7140000000000004"/>
  </r>
  <r>
    <x v="75"/>
    <x v="1"/>
    <x v="1"/>
    <x v="25"/>
    <x v="1"/>
    <n v="4.7140000000000004"/>
  </r>
  <r>
    <x v="76"/>
    <x v="1"/>
    <x v="1"/>
    <x v="25"/>
    <x v="1"/>
    <n v="4.8570000000000002"/>
  </r>
  <r>
    <x v="77"/>
    <x v="1"/>
    <x v="1"/>
    <x v="25"/>
    <x v="1"/>
    <n v="4.8570000000000002"/>
  </r>
  <r>
    <x v="78"/>
    <x v="1"/>
    <x v="1"/>
    <x v="25"/>
    <x v="1"/>
    <n v="4.8570000000000002"/>
  </r>
  <r>
    <x v="79"/>
    <x v="1"/>
    <x v="1"/>
    <x v="25"/>
    <x v="1"/>
    <n v="4.8570000000000002"/>
  </r>
  <r>
    <x v="80"/>
    <x v="1"/>
    <x v="1"/>
    <x v="25"/>
    <x v="1"/>
    <n v="4.8570000000000002"/>
  </r>
  <r>
    <x v="81"/>
    <x v="1"/>
    <x v="1"/>
    <x v="25"/>
    <x v="1"/>
    <n v="4.7140000000000004"/>
  </r>
  <r>
    <x v="82"/>
    <x v="1"/>
    <x v="1"/>
    <x v="25"/>
    <x v="1"/>
    <n v="4.7140000000000004"/>
  </r>
  <r>
    <x v="83"/>
    <x v="1"/>
    <x v="1"/>
    <x v="25"/>
    <x v="1"/>
    <n v="4.7140000000000004"/>
  </r>
  <r>
    <x v="84"/>
    <x v="1"/>
    <x v="1"/>
    <x v="25"/>
    <x v="1"/>
    <n v="4.5709999999999997"/>
  </r>
  <r>
    <x v="85"/>
    <x v="1"/>
    <x v="1"/>
    <x v="25"/>
    <x v="1"/>
    <n v="4.4290000000000003"/>
  </r>
  <r>
    <x v="86"/>
    <x v="1"/>
    <x v="1"/>
    <x v="25"/>
    <x v="1"/>
    <n v="4.2859999999999996"/>
  </r>
  <r>
    <x v="87"/>
    <x v="1"/>
    <x v="1"/>
    <x v="25"/>
    <x v="1"/>
    <n v="4.2859999999999996"/>
  </r>
  <r>
    <x v="88"/>
    <x v="1"/>
    <x v="1"/>
    <x v="25"/>
    <x v="1"/>
    <n v="4.4290000000000003"/>
  </r>
  <r>
    <x v="89"/>
    <x v="1"/>
    <x v="1"/>
    <x v="25"/>
    <x v="1"/>
    <n v="4.5709999999999997"/>
  </r>
  <r>
    <x v="90"/>
    <x v="1"/>
    <x v="1"/>
    <x v="25"/>
    <x v="1"/>
    <n v="4.4290000000000003"/>
  </r>
  <r>
    <x v="91"/>
    <x v="1"/>
    <x v="1"/>
    <x v="25"/>
    <x v="1"/>
    <n v="5.7140000000000004"/>
  </r>
  <r>
    <x v="92"/>
    <x v="1"/>
    <x v="1"/>
    <x v="25"/>
    <x v="1"/>
    <n v="5.7140000000000004"/>
  </r>
  <r>
    <x v="93"/>
    <x v="1"/>
    <x v="1"/>
    <x v="25"/>
    <x v="1"/>
    <n v="5.8570000000000002"/>
  </r>
  <r>
    <x v="94"/>
    <x v="1"/>
    <x v="1"/>
    <x v="25"/>
    <x v="1"/>
    <n v="6"/>
  </r>
  <r>
    <x v="95"/>
    <x v="1"/>
    <x v="1"/>
    <x v="25"/>
    <x v="1"/>
    <n v="6"/>
  </r>
  <r>
    <x v="96"/>
    <x v="1"/>
    <x v="1"/>
    <x v="25"/>
    <x v="1"/>
    <n v="5.8570000000000002"/>
  </r>
  <r>
    <x v="97"/>
    <x v="1"/>
    <x v="1"/>
    <x v="25"/>
    <x v="1"/>
    <n v="5.8570000000000002"/>
  </r>
  <r>
    <x v="98"/>
    <x v="1"/>
    <x v="1"/>
    <x v="25"/>
    <x v="1"/>
    <n v="4.7140000000000004"/>
  </r>
  <r>
    <x v="99"/>
    <x v="1"/>
    <x v="1"/>
    <x v="25"/>
    <x v="1"/>
    <n v="4.8570000000000002"/>
  </r>
  <r>
    <x v="100"/>
    <x v="1"/>
    <x v="1"/>
    <x v="25"/>
    <x v="1"/>
    <n v="4.7140000000000004"/>
  </r>
  <r>
    <x v="101"/>
    <x v="1"/>
    <x v="1"/>
    <x v="25"/>
    <x v="1"/>
    <n v="4.5709999999999997"/>
  </r>
  <r>
    <x v="102"/>
    <x v="1"/>
    <x v="1"/>
    <x v="25"/>
    <x v="1"/>
    <n v="4.5709999999999997"/>
  </r>
  <r>
    <x v="103"/>
    <x v="1"/>
    <x v="1"/>
    <x v="25"/>
    <x v="1"/>
    <n v="4.5709999999999997"/>
  </r>
  <r>
    <x v="104"/>
    <x v="1"/>
    <x v="1"/>
    <x v="25"/>
    <x v="1"/>
    <n v="4.5709999999999997"/>
  </r>
  <r>
    <x v="105"/>
    <x v="1"/>
    <x v="1"/>
    <x v="25"/>
    <x v="1"/>
    <n v="4.4290000000000003"/>
  </r>
  <r>
    <x v="106"/>
    <x v="1"/>
    <x v="1"/>
    <x v="25"/>
    <x v="1"/>
    <n v="4.2859999999999996"/>
  </r>
  <r>
    <x v="107"/>
    <x v="1"/>
    <x v="1"/>
    <x v="25"/>
    <x v="1"/>
    <n v="4.2859999999999996"/>
  </r>
  <r>
    <x v="108"/>
    <x v="1"/>
    <x v="1"/>
    <x v="25"/>
    <x v="1"/>
    <n v="4.2859999999999996"/>
  </r>
  <r>
    <x v="109"/>
    <x v="1"/>
    <x v="1"/>
    <x v="25"/>
    <x v="1"/>
    <n v="4.2859999999999996"/>
  </r>
  <r>
    <x v="110"/>
    <x v="1"/>
    <x v="1"/>
    <x v="25"/>
    <x v="1"/>
    <n v="4.2859999999999996"/>
  </r>
  <r>
    <x v="111"/>
    <x v="1"/>
    <x v="1"/>
    <x v="25"/>
    <x v="1"/>
    <n v="4.1429999999999998"/>
  </r>
  <r>
    <x v="112"/>
    <x v="1"/>
    <x v="1"/>
    <x v="25"/>
    <x v="1"/>
    <n v="4.2859999999999996"/>
  </r>
  <r>
    <x v="113"/>
    <x v="1"/>
    <x v="1"/>
    <x v="25"/>
    <x v="1"/>
    <n v="4.4290000000000003"/>
  </r>
  <r>
    <x v="114"/>
    <x v="1"/>
    <x v="2"/>
    <x v="25"/>
    <x v="1"/>
    <n v="4.4290000000000003"/>
  </r>
  <r>
    <x v="115"/>
    <x v="1"/>
    <x v="2"/>
    <x v="25"/>
    <x v="1"/>
    <n v="4.4290000000000003"/>
  </r>
  <r>
    <x v="116"/>
    <x v="1"/>
    <x v="2"/>
    <x v="25"/>
    <x v="1"/>
    <n v="4.4290000000000003"/>
  </r>
  <r>
    <x v="117"/>
    <x v="1"/>
    <x v="2"/>
    <x v="25"/>
    <x v="1"/>
    <n v="4.4290000000000003"/>
  </r>
  <r>
    <x v="118"/>
    <x v="1"/>
    <x v="2"/>
    <x v="25"/>
    <x v="1"/>
    <n v="4.5709999999999997"/>
  </r>
  <r>
    <x v="119"/>
    <x v="1"/>
    <x v="2"/>
    <x v="25"/>
    <x v="1"/>
    <n v="4.1429999999999998"/>
  </r>
  <r>
    <x v="120"/>
    <x v="1"/>
    <x v="2"/>
    <x v="25"/>
    <x v="1"/>
    <n v="4"/>
  </r>
  <r>
    <x v="121"/>
    <x v="1"/>
    <x v="2"/>
    <x v="25"/>
    <x v="1"/>
    <n v="4"/>
  </r>
  <r>
    <x v="122"/>
    <x v="1"/>
    <x v="2"/>
    <x v="25"/>
    <x v="1"/>
    <n v="4"/>
  </r>
  <r>
    <x v="123"/>
    <x v="1"/>
    <x v="2"/>
    <x v="25"/>
    <x v="1"/>
    <n v="4"/>
  </r>
  <r>
    <x v="124"/>
    <x v="1"/>
    <x v="2"/>
    <x v="25"/>
    <x v="1"/>
    <n v="4"/>
  </r>
  <r>
    <x v="125"/>
    <x v="1"/>
    <x v="2"/>
    <x v="25"/>
    <x v="1"/>
    <n v="3.714"/>
  </r>
  <r>
    <x v="126"/>
    <x v="1"/>
    <x v="2"/>
    <x v="25"/>
    <x v="1"/>
    <n v="5.1429999999999998"/>
  </r>
  <r>
    <x v="127"/>
    <x v="1"/>
    <x v="2"/>
    <x v="25"/>
    <x v="1"/>
    <n v="5.2859999999999996"/>
  </r>
  <r>
    <x v="128"/>
    <x v="1"/>
    <x v="2"/>
    <x v="25"/>
    <x v="1"/>
    <n v="5.4290000000000003"/>
  </r>
  <r>
    <x v="129"/>
    <x v="1"/>
    <x v="2"/>
    <x v="25"/>
    <x v="1"/>
    <n v="5.5709999999999997"/>
  </r>
  <r>
    <x v="130"/>
    <x v="1"/>
    <x v="2"/>
    <x v="25"/>
    <x v="1"/>
    <n v="5.7140000000000004"/>
  </r>
  <r>
    <x v="131"/>
    <x v="1"/>
    <x v="2"/>
    <x v="25"/>
    <x v="1"/>
    <n v="5.7140000000000004"/>
  </r>
  <r>
    <x v="132"/>
    <x v="1"/>
    <x v="2"/>
    <x v="25"/>
    <x v="1"/>
    <n v="6.1429999999999998"/>
  </r>
  <r>
    <x v="133"/>
    <x v="1"/>
    <x v="2"/>
    <x v="25"/>
    <x v="1"/>
    <n v="5.1429999999999998"/>
  </r>
  <r>
    <x v="134"/>
    <x v="1"/>
    <x v="2"/>
    <x v="25"/>
    <x v="1"/>
    <n v="5.1429999999999998"/>
  </r>
  <r>
    <x v="135"/>
    <x v="1"/>
    <x v="2"/>
    <x v="25"/>
    <x v="1"/>
    <n v="5"/>
  </r>
  <r>
    <x v="136"/>
    <x v="1"/>
    <x v="2"/>
    <x v="25"/>
    <x v="1"/>
    <n v="4.8570000000000002"/>
  </r>
  <r>
    <x v="137"/>
    <x v="1"/>
    <x v="2"/>
    <x v="25"/>
    <x v="1"/>
    <n v="4.7140000000000004"/>
  </r>
  <r>
    <x v="138"/>
    <x v="1"/>
    <x v="2"/>
    <x v="25"/>
    <x v="1"/>
    <n v="4.7140000000000004"/>
  </r>
  <r>
    <x v="139"/>
    <x v="1"/>
    <x v="2"/>
    <x v="25"/>
    <x v="1"/>
    <n v="4.5709999999999997"/>
  </r>
  <r>
    <x v="140"/>
    <x v="1"/>
    <x v="2"/>
    <x v="25"/>
    <x v="1"/>
    <n v="4.4290000000000003"/>
  </r>
  <r>
    <x v="141"/>
    <x v="1"/>
    <x v="2"/>
    <x v="25"/>
    <x v="1"/>
    <n v="4.2859999999999996"/>
  </r>
  <r>
    <x v="142"/>
    <x v="1"/>
    <x v="2"/>
    <x v="25"/>
    <x v="1"/>
    <n v="4.2859999999999996"/>
  </r>
  <r>
    <x v="143"/>
    <x v="1"/>
    <x v="2"/>
    <x v="25"/>
    <x v="1"/>
    <n v="4.2859999999999996"/>
  </r>
  <r>
    <x v="144"/>
    <x v="1"/>
    <x v="2"/>
    <x v="25"/>
    <x v="1"/>
    <n v="4.2859999999999996"/>
  </r>
  <r>
    <x v="145"/>
    <x v="1"/>
    <x v="2"/>
    <x v="25"/>
    <x v="1"/>
    <n v="4.2859999999999996"/>
  </r>
  <r>
    <x v="146"/>
    <x v="1"/>
    <x v="2"/>
    <x v="25"/>
    <x v="1"/>
    <n v="4.2859999999999996"/>
  </r>
  <r>
    <x v="147"/>
    <x v="1"/>
    <x v="2"/>
    <x v="25"/>
    <x v="1"/>
    <n v="4.2859999999999996"/>
  </r>
  <r>
    <x v="148"/>
    <x v="1"/>
    <x v="2"/>
    <x v="25"/>
    <x v="1"/>
    <n v="4.4290000000000003"/>
  </r>
  <r>
    <x v="149"/>
    <x v="1"/>
    <x v="2"/>
    <x v="25"/>
    <x v="1"/>
    <n v="4.4290000000000003"/>
  </r>
  <r>
    <x v="150"/>
    <x v="1"/>
    <x v="2"/>
    <x v="25"/>
    <x v="1"/>
    <n v="4.5709999999999997"/>
  </r>
  <r>
    <x v="151"/>
    <x v="1"/>
    <x v="2"/>
    <x v="25"/>
    <x v="1"/>
    <n v="4.5709999999999997"/>
  </r>
  <r>
    <x v="152"/>
    <x v="1"/>
    <x v="2"/>
    <x v="25"/>
    <x v="1"/>
    <n v="4.5709999999999997"/>
  </r>
  <r>
    <x v="153"/>
    <x v="1"/>
    <x v="2"/>
    <x v="25"/>
    <x v="1"/>
    <n v="4.5709999999999997"/>
  </r>
  <r>
    <x v="154"/>
    <x v="1"/>
    <x v="2"/>
    <x v="25"/>
    <x v="1"/>
    <n v="4.5709999999999997"/>
  </r>
  <r>
    <x v="155"/>
    <x v="1"/>
    <x v="2"/>
    <x v="25"/>
    <x v="1"/>
    <n v="4.4290000000000003"/>
  </r>
  <r>
    <x v="156"/>
    <x v="1"/>
    <x v="2"/>
    <x v="25"/>
    <x v="1"/>
    <n v="4.4290000000000003"/>
  </r>
  <r>
    <x v="157"/>
    <x v="1"/>
    <x v="2"/>
    <x v="25"/>
    <x v="1"/>
    <n v="4.2859999999999996"/>
  </r>
  <r>
    <x v="158"/>
    <x v="1"/>
    <x v="2"/>
    <x v="25"/>
    <x v="1"/>
    <n v="4.2859999999999996"/>
  </r>
  <r>
    <x v="159"/>
    <x v="1"/>
    <x v="2"/>
    <x v="25"/>
    <x v="1"/>
    <n v="4.4290000000000003"/>
  </r>
  <r>
    <x v="160"/>
    <x v="1"/>
    <x v="2"/>
    <x v="25"/>
    <x v="1"/>
    <n v="4.4290000000000003"/>
  </r>
  <r>
    <x v="161"/>
    <x v="1"/>
    <x v="2"/>
    <x v="25"/>
    <x v="1"/>
    <n v="4.5709999999999997"/>
  </r>
  <r>
    <x v="162"/>
    <x v="1"/>
    <x v="2"/>
    <x v="25"/>
    <x v="1"/>
    <n v="4.7140000000000004"/>
  </r>
  <r>
    <x v="163"/>
    <x v="1"/>
    <x v="2"/>
    <x v="25"/>
    <x v="1"/>
    <n v="4.7140000000000004"/>
  </r>
  <r>
    <x v="164"/>
    <x v="1"/>
    <x v="2"/>
    <x v="25"/>
    <x v="1"/>
    <n v="4.7140000000000004"/>
  </r>
  <r>
    <x v="165"/>
    <x v="1"/>
    <x v="2"/>
    <x v="25"/>
    <x v="1"/>
    <n v="4.7140000000000004"/>
  </r>
  <r>
    <x v="166"/>
    <x v="1"/>
    <x v="2"/>
    <x v="25"/>
    <x v="1"/>
    <n v="4.7140000000000004"/>
  </r>
  <r>
    <x v="167"/>
    <x v="1"/>
    <x v="2"/>
    <x v="25"/>
    <x v="1"/>
    <n v="4.7140000000000004"/>
  </r>
  <r>
    <x v="168"/>
    <x v="1"/>
    <x v="2"/>
    <x v="25"/>
    <x v="1"/>
    <n v="4.5709999999999997"/>
  </r>
  <r>
    <x v="169"/>
    <x v="1"/>
    <x v="2"/>
    <x v="25"/>
    <x v="1"/>
    <n v="4.4290000000000003"/>
  </r>
  <r>
    <x v="170"/>
    <x v="1"/>
    <x v="2"/>
    <x v="25"/>
    <x v="1"/>
    <n v="4.4290000000000003"/>
  </r>
  <r>
    <x v="171"/>
    <x v="1"/>
    <x v="2"/>
    <x v="25"/>
    <x v="1"/>
    <n v="4.4290000000000003"/>
  </r>
  <r>
    <x v="172"/>
    <x v="1"/>
    <x v="2"/>
    <x v="25"/>
    <x v="1"/>
    <n v="4.2859999999999996"/>
  </r>
  <r>
    <x v="173"/>
    <x v="1"/>
    <x v="2"/>
    <x v="25"/>
    <x v="1"/>
    <n v="4.2859999999999996"/>
  </r>
  <r>
    <x v="174"/>
    <x v="1"/>
    <x v="2"/>
    <x v="25"/>
    <x v="1"/>
    <n v="4.5709999999999997"/>
  </r>
  <r>
    <x v="175"/>
    <x v="1"/>
    <x v="2"/>
    <x v="25"/>
    <x v="1"/>
    <n v="4.5709999999999997"/>
  </r>
  <r>
    <x v="176"/>
    <x v="1"/>
    <x v="2"/>
    <x v="25"/>
    <x v="1"/>
    <n v="4.5709999999999997"/>
  </r>
  <r>
    <x v="177"/>
    <x v="1"/>
    <x v="2"/>
    <x v="25"/>
    <x v="1"/>
    <n v="4.5709999999999997"/>
  </r>
  <r>
    <x v="178"/>
    <x v="1"/>
    <x v="2"/>
    <x v="25"/>
    <x v="1"/>
    <n v="4.5709999999999997"/>
  </r>
  <r>
    <x v="179"/>
    <x v="1"/>
    <x v="2"/>
    <x v="25"/>
    <x v="1"/>
    <n v="4.7140000000000004"/>
  </r>
  <r>
    <x v="180"/>
    <x v="1"/>
    <x v="2"/>
    <x v="25"/>
    <x v="1"/>
    <n v="4.8570000000000002"/>
  </r>
  <r>
    <x v="181"/>
    <x v="1"/>
    <x v="2"/>
    <x v="25"/>
    <x v="1"/>
    <n v="4.8570000000000002"/>
  </r>
  <r>
    <x v="182"/>
    <x v="1"/>
    <x v="2"/>
    <x v="25"/>
    <x v="1"/>
    <n v="4.8570000000000002"/>
  </r>
  <r>
    <x v="183"/>
    <x v="1"/>
    <x v="2"/>
    <x v="25"/>
    <x v="1"/>
    <n v="4.8570000000000002"/>
  </r>
  <r>
    <x v="184"/>
    <x v="1"/>
    <x v="2"/>
    <x v="25"/>
    <x v="1"/>
    <n v="4.8570000000000002"/>
  </r>
  <r>
    <x v="185"/>
    <x v="1"/>
    <x v="2"/>
    <x v="25"/>
    <x v="1"/>
    <n v="4.8570000000000002"/>
  </r>
  <r>
    <x v="186"/>
    <x v="1"/>
    <x v="2"/>
    <x v="25"/>
    <x v="1"/>
    <n v="4.7140000000000004"/>
  </r>
  <r>
    <x v="187"/>
    <x v="1"/>
    <x v="2"/>
    <x v="25"/>
    <x v="1"/>
    <n v="4.5709999999999997"/>
  </r>
  <r>
    <x v="188"/>
    <x v="1"/>
    <x v="2"/>
    <x v="25"/>
    <x v="1"/>
    <n v="4.2859999999999996"/>
  </r>
  <r>
    <x v="189"/>
    <x v="1"/>
    <x v="2"/>
    <x v="25"/>
    <x v="1"/>
    <n v="5.7140000000000004"/>
  </r>
  <r>
    <x v="190"/>
    <x v="1"/>
    <x v="2"/>
    <x v="25"/>
    <x v="1"/>
    <n v="5.7140000000000004"/>
  </r>
  <r>
    <x v="191"/>
    <x v="1"/>
    <x v="2"/>
    <x v="25"/>
    <x v="1"/>
    <n v="5.7140000000000004"/>
  </r>
  <r>
    <x v="192"/>
    <x v="1"/>
    <x v="2"/>
    <x v="25"/>
    <x v="1"/>
    <n v="5.7140000000000004"/>
  </r>
  <r>
    <x v="193"/>
    <x v="1"/>
    <x v="2"/>
    <x v="25"/>
    <x v="1"/>
    <n v="5.5709999999999997"/>
  </r>
  <r>
    <x v="194"/>
    <x v="1"/>
    <x v="2"/>
    <x v="25"/>
    <x v="1"/>
    <n v="5.5709999999999997"/>
  </r>
  <r>
    <x v="195"/>
    <x v="1"/>
    <x v="2"/>
    <x v="25"/>
    <x v="1"/>
    <n v="5.8570000000000002"/>
  </r>
  <r>
    <x v="196"/>
    <x v="1"/>
    <x v="2"/>
    <x v="25"/>
    <x v="1"/>
    <n v="4.4290000000000003"/>
  </r>
  <r>
    <x v="197"/>
    <x v="1"/>
    <x v="2"/>
    <x v="25"/>
    <x v="1"/>
    <n v="4.4290000000000003"/>
  </r>
  <r>
    <x v="198"/>
    <x v="1"/>
    <x v="2"/>
    <x v="25"/>
    <x v="1"/>
    <n v="4.2859999999999996"/>
  </r>
  <r>
    <x v="199"/>
    <x v="1"/>
    <x v="2"/>
    <x v="25"/>
    <x v="1"/>
    <n v="4.2859999999999996"/>
  </r>
  <r>
    <x v="200"/>
    <x v="1"/>
    <x v="2"/>
    <x v="25"/>
    <x v="1"/>
    <n v="4.2859999999999996"/>
  </r>
  <r>
    <x v="201"/>
    <x v="1"/>
    <x v="2"/>
    <x v="25"/>
    <x v="1"/>
    <n v="4.2859999999999996"/>
  </r>
  <r>
    <x v="202"/>
    <x v="1"/>
    <x v="2"/>
    <x v="25"/>
    <x v="1"/>
    <n v="4.1429999999999998"/>
  </r>
  <r>
    <x v="203"/>
    <x v="1"/>
    <x v="2"/>
    <x v="25"/>
    <x v="1"/>
    <n v="4"/>
  </r>
  <r>
    <x v="204"/>
    <x v="1"/>
    <x v="2"/>
    <x v="25"/>
    <x v="1"/>
    <n v="4"/>
  </r>
  <r>
    <x v="205"/>
    <x v="1"/>
    <x v="2"/>
    <x v="25"/>
    <x v="1"/>
    <n v="4.1429999999999998"/>
  </r>
  <r>
    <x v="206"/>
    <x v="1"/>
    <x v="2"/>
    <x v="25"/>
    <x v="1"/>
    <n v="4"/>
  </r>
  <r>
    <x v="207"/>
    <x v="1"/>
    <x v="2"/>
    <x v="25"/>
    <x v="1"/>
    <n v="4"/>
  </r>
  <r>
    <x v="208"/>
    <x v="1"/>
    <x v="2"/>
    <x v="25"/>
    <x v="1"/>
    <n v="3.8570000000000002"/>
  </r>
  <r>
    <x v="209"/>
    <x v="1"/>
    <x v="2"/>
    <x v="25"/>
    <x v="1"/>
    <n v="3.8570000000000002"/>
  </r>
  <r>
    <x v="210"/>
    <x v="1"/>
    <x v="2"/>
    <x v="25"/>
    <x v="1"/>
    <n v="3.8570000000000002"/>
  </r>
  <r>
    <x v="211"/>
    <x v="1"/>
    <x v="2"/>
    <x v="25"/>
    <x v="1"/>
    <n v="3.714"/>
  </r>
  <r>
    <x v="212"/>
    <x v="1"/>
    <x v="2"/>
    <x v="25"/>
    <x v="1"/>
    <n v="3.5710000000000002"/>
  </r>
  <r>
    <x v="213"/>
    <x v="1"/>
    <x v="2"/>
    <x v="25"/>
    <x v="1"/>
    <n v="3.5710000000000002"/>
  </r>
  <r>
    <x v="0"/>
    <x v="0"/>
    <x v="0"/>
    <x v="26"/>
    <x v="1"/>
    <n v="22038.225999999999"/>
  </r>
  <r>
    <x v="1"/>
    <x v="0"/>
    <x v="0"/>
    <x v="26"/>
    <x v="1"/>
    <n v="22038.225999999999"/>
  </r>
  <r>
    <x v="2"/>
    <x v="0"/>
    <x v="0"/>
    <x v="26"/>
    <x v="1"/>
    <n v="22038.225999999999"/>
  </r>
  <r>
    <x v="3"/>
    <x v="0"/>
    <x v="0"/>
    <x v="26"/>
    <x v="1"/>
    <n v="22038.225999999999"/>
  </r>
  <r>
    <x v="4"/>
    <x v="0"/>
    <x v="0"/>
    <x v="26"/>
    <x v="1"/>
    <n v="22038.225999999999"/>
  </r>
  <r>
    <x v="5"/>
    <x v="0"/>
    <x v="0"/>
    <x v="26"/>
    <x v="1"/>
    <n v="22038.225999999999"/>
  </r>
  <r>
    <x v="6"/>
    <x v="0"/>
    <x v="0"/>
    <x v="26"/>
    <x v="1"/>
    <n v="22038.225999999999"/>
  </r>
  <r>
    <x v="7"/>
    <x v="0"/>
    <x v="0"/>
    <x v="26"/>
    <x v="1"/>
    <n v="22038.225999999999"/>
  </r>
  <r>
    <x v="8"/>
    <x v="0"/>
    <x v="0"/>
    <x v="26"/>
    <x v="1"/>
    <n v="22038.225999999999"/>
  </r>
  <r>
    <x v="9"/>
    <x v="0"/>
    <x v="0"/>
    <x v="26"/>
    <x v="1"/>
    <n v="22038.225999999999"/>
  </r>
  <r>
    <x v="10"/>
    <x v="0"/>
    <x v="0"/>
    <x v="26"/>
    <x v="1"/>
    <n v="22038.225999999999"/>
  </r>
  <r>
    <x v="11"/>
    <x v="0"/>
    <x v="0"/>
    <x v="26"/>
    <x v="1"/>
    <n v="22038.225999999999"/>
  </r>
  <r>
    <x v="12"/>
    <x v="0"/>
    <x v="0"/>
    <x v="26"/>
    <x v="1"/>
    <n v="22038.225999999999"/>
  </r>
  <r>
    <x v="13"/>
    <x v="0"/>
    <x v="0"/>
    <x v="26"/>
    <x v="1"/>
    <n v="22038.225999999999"/>
  </r>
  <r>
    <x v="14"/>
    <x v="0"/>
    <x v="0"/>
    <x v="26"/>
    <x v="1"/>
    <n v="22038.225999999999"/>
  </r>
  <r>
    <x v="15"/>
    <x v="0"/>
    <x v="0"/>
    <x v="26"/>
    <x v="1"/>
    <n v="22038.225999999999"/>
  </r>
  <r>
    <x v="16"/>
    <x v="0"/>
    <x v="0"/>
    <x v="26"/>
    <x v="1"/>
    <n v="22038.225999999999"/>
  </r>
  <r>
    <x v="17"/>
    <x v="0"/>
    <x v="0"/>
    <x v="26"/>
    <x v="1"/>
    <n v="22038.225999999999"/>
  </r>
  <r>
    <x v="18"/>
    <x v="0"/>
    <x v="0"/>
    <x v="26"/>
    <x v="1"/>
    <n v="22038.225999999999"/>
  </r>
  <r>
    <x v="19"/>
    <x v="0"/>
    <x v="0"/>
    <x v="26"/>
    <x v="1"/>
    <n v="22038.225999999999"/>
  </r>
  <r>
    <x v="20"/>
    <x v="0"/>
    <x v="0"/>
    <x v="26"/>
    <x v="1"/>
    <n v="22038.225999999999"/>
  </r>
  <r>
    <x v="21"/>
    <x v="0"/>
    <x v="0"/>
    <x v="26"/>
    <x v="1"/>
    <n v="22038.225999999999"/>
  </r>
  <r>
    <x v="22"/>
    <x v="0"/>
    <x v="0"/>
    <x v="26"/>
    <x v="1"/>
    <n v="22038.225999999999"/>
  </r>
  <r>
    <x v="23"/>
    <x v="0"/>
    <x v="0"/>
    <x v="26"/>
    <x v="1"/>
    <n v="22038.225999999999"/>
  </r>
  <r>
    <x v="24"/>
    <x v="0"/>
    <x v="0"/>
    <x v="26"/>
    <x v="1"/>
    <n v="22038.225999999999"/>
  </r>
  <r>
    <x v="25"/>
    <x v="0"/>
    <x v="0"/>
    <x v="26"/>
    <x v="1"/>
    <n v="22038.225999999999"/>
  </r>
  <r>
    <x v="26"/>
    <x v="0"/>
    <x v="0"/>
    <x v="26"/>
    <x v="1"/>
    <n v="22038.225999999999"/>
  </r>
  <r>
    <x v="27"/>
    <x v="0"/>
    <x v="0"/>
    <x v="26"/>
    <x v="1"/>
    <n v="22038.225999999999"/>
  </r>
  <r>
    <x v="28"/>
    <x v="0"/>
    <x v="0"/>
    <x v="26"/>
    <x v="1"/>
    <n v="22038.225999999999"/>
  </r>
  <r>
    <x v="29"/>
    <x v="0"/>
    <x v="0"/>
    <x v="26"/>
    <x v="1"/>
    <n v="22038.225999999999"/>
  </r>
  <r>
    <x v="30"/>
    <x v="0"/>
    <x v="0"/>
    <x v="26"/>
    <x v="1"/>
    <n v="22038.225999999999"/>
  </r>
  <r>
    <x v="31"/>
    <x v="0"/>
    <x v="0"/>
    <x v="26"/>
    <x v="1"/>
    <n v="22740.958999999999"/>
  </r>
  <r>
    <x v="32"/>
    <x v="0"/>
    <x v="0"/>
    <x v="26"/>
    <x v="1"/>
    <n v="22740.958999999999"/>
  </r>
  <r>
    <x v="33"/>
    <x v="0"/>
    <x v="0"/>
    <x v="26"/>
    <x v="1"/>
    <n v="22740.958999999999"/>
  </r>
  <r>
    <x v="34"/>
    <x v="0"/>
    <x v="0"/>
    <x v="26"/>
    <x v="1"/>
    <n v="22740.958999999999"/>
  </r>
  <r>
    <x v="35"/>
    <x v="0"/>
    <x v="0"/>
    <x v="26"/>
    <x v="1"/>
    <n v="22740.958999999999"/>
  </r>
  <r>
    <x v="36"/>
    <x v="0"/>
    <x v="0"/>
    <x v="26"/>
    <x v="1"/>
    <n v="22740.958999999999"/>
  </r>
  <r>
    <x v="37"/>
    <x v="0"/>
    <x v="0"/>
    <x v="26"/>
    <x v="1"/>
    <n v="22740.958999999999"/>
  </r>
  <r>
    <x v="38"/>
    <x v="0"/>
    <x v="0"/>
    <x v="26"/>
    <x v="1"/>
    <n v="22740.958999999999"/>
  </r>
  <r>
    <x v="39"/>
    <x v="0"/>
    <x v="0"/>
    <x v="26"/>
    <x v="1"/>
    <n v="22740.958999999999"/>
  </r>
  <r>
    <x v="40"/>
    <x v="0"/>
    <x v="0"/>
    <x v="26"/>
    <x v="1"/>
    <n v="22740.958999999999"/>
  </r>
  <r>
    <x v="41"/>
    <x v="0"/>
    <x v="0"/>
    <x v="26"/>
    <x v="1"/>
    <n v="22740.958999999999"/>
  </r>
  <r>
    <x v="42"/>
    <x v="0"/>
    <x v="0"/>
    <x v="26"/>
    <x v="1"/>
    <n v="22740.958999999999"/>
  </r>
  <r>
    <x v="43"/>
    <x v="0"/>
    <x v="0"/>
    <x v="26"/>
    <x v="1"/>
    <n v="22740.958999999999"/>
  </r>
  <r>
    <x v="44"/>
    <x v="0"/>
    <x v="0"/>
    <x v="26"/>
    <x v="1"/>
    <n v="22740.958999999999"/>
  </r>
  <r>
    <x v="45"/>
    <x v="0"/>
    <x v="0"/>
    <x v="26"/>
    <x v="1"/>
    <n v="22740.958999999999"/>
  </r>
  <r>
    <x v="46"/>
    <x v="0"/>
    <x v="0"/>
    <x v="26"/>
    <x v="1"/>
    <n v="22740.958999999999"/>
  </r>
  <r>
    <x v="47"/>
    <x v="0"/>
    <x v="0"/>
    <x v="26"/>
    <x v="1"/>
    <n v="22740.958999999999"/>
  </r>
  <r>
    <x v="48"/>
    <x v="0"/>
    <x v="0"/>
    <x v="26"/>
    <x v="1"/>
    <n v="22740.958999999999"/>
  </r>
  <r>
    <x v="49"/>
    <x v="0"/>
    <x v="0"/>
    <x v="26"/>
    <x v="1"/>
    <n v="22740.958999999999"/>
  </r>
  <r>
    <x v="50"/>
    <x v="0"/>
    <x v="0"/>
    <x v="26"/>
    <x v="1"/>
    <n v="22740.958999999999"/>
  </r>
  <r>
    <x v="51"/>
    <x v="0"/>
    <x v="0"/>
    <x v="26"/>
    <x v="1"/>
    <n v="22740.958999999999"/>
  </r>
  <r>
    <x v="52"/>
    <x v="0"/>
    <x v="0"/>
    <x v="26"/>
    <x v="1"/>
    <n v="22740.958999999999"/>
  </r>
  <r>
    <x v="53"/>
    <x v="0"/>
    <x v="0"/>
    <x v="26"/>
    <x v="1"/>
    <n v="22740.958999999999"/>
  </r>
  <r>
    <x v="54"/>
    <x v="0"/>
    <x v="0"/>
    <x v="26"/>
    <x v="1"/>
    <n v="22740.958999999999"/>
  </r>
  <r>
    <x v="55"/>
    <x v="0"/>
    <x v="0"/>
    <x v="26"/>
    <x v="1"/>
    <n v="22740.958999999999"/>
  </r>
  <r>
    <x v="56"/>
    <x v="0"/>
    <x v="0"/>
    <x v="26"/>
    <x v="1"/>
    <n v="22740.958999999999"/>
  </r>
  <r>
    <x v="57"/>
    <x v="1"/>
    <x v="1"/>
    <x v="26"/>
    <x v="1"/>
    <n v="22740.958999999999"/>
  </r>
  <r>
    <x v="58"/>
    <x v="1"/>
    <x v="1"/>
    <x v="26"/>
    <x v="1"/>
    <n v="22740.958999999999"/>
  </r>
  <r>
    <x v="59"/>
    <x v="1"/>
    <x v="1"/>
    <x v="26"/>
    <x v="1"/>
    <n v="22740.958999999999"/>
  </r>
  <r>
    <x v="60"/>
    <x v="1"/>
    <x v="1"/>
    <x v="26"/>
    <x v="1"/>
    <n v="22740.958999999999"/>
  </r>
  <r>
    <x v="61"/>
    <x v="1"/>
    <x v="1"/>
    <x v="26"/>
    <x v="1"/>
    <n v="22740.958999999999"/>
  </r>
  <r>
    <x v="62"/>
    <x v="1"/>
    <x v="1"/>
    <x v="26"/>
    <x v="1"/>
    <n v="22740.958999999999"/>
  </r>
  <r>
    <x v="63"/>
    <x v="1"/>
    <x v="1"/>
    <x v="26"/>
    <x v="1"/>
    <n v="22740.958999999999"/>
  </r>
  <r>
    <x v="64"/>
    <x v="1"/>
    <x v="1"/>
    <x v="26"/>
    <x v="1"/>
    <n v="22740.958999999999"/>
  </r>
  <r>
    <x v="65"/>
    <x v="1"/>
    <x v="1"/>
    <x v="26"/>
    <x v="1"/>
    <n v="22740.958999999999"/>
  </r>
  <r>
    <x v="66"/>
    <x v="1"/>
    <x v="1"/>
    <x v="26"/>
    <x v="1"/>
    <n v="22740.958999999999"/>
  </r>
  <r>
    <x v="67"/>
    <x v="1"/>
    <x v="1"/>
    <x v="26"/>
    <x v="1"/>
    <n v="22740.958999999999"/>
  </r>
  <r>
    <x v="68"/>
    <x v="1"/>
    <x v="1"/>
    <x v="26"/>
    <x v="1"/>
    <n v="22740.958999999999"/>
  </r>
  <r>
    <x v="69"/>
    <x v="1"/>
    <x v="1"/>
    <x v="26"/>
    <x v="1"/>
    <n v="22740.958999999999"/>
  </r>
  <r>
    <x v="70"/>
    <x v="1"/>
    <x v="1"/>
    <x v="26"/>
    <x v="1"/>
    <n v="22740.958999999999"/>
  </r>
  <r>
    <x v="71"/>
    <x v="1"/>
    <x v="1"/>
    <x v="26"/>
    <x v="1"/>
    <n v="22740.958999999999"/>
  </r>
  <r>
    <x v="72"/>
    <x v="1"/>
    <x v="1"/>
    <x v="26"/>
    <x v="1"/>
    <n v="22740.958999999999"/>
  </r>
  <r>
    <x v="73"/>
    <x v="1"/>
    <x v="1"/>
    <x v="26"/>
    <x v="1"/>
    <n v="22740.958999999999"/>
  </r>
  <r>
    <x v="74"/>
    <x v="1"/>
    <x v="1"/>
    <x v="26"/>
    <x v="1"/>
    <n v="22740.958999999999"/>
  </r>
  <r>
    <x v="75"/>
    <x v="1"/>
    <x v="1"/>
    <x v="26"/>
    <x v="1"/>
    <n v="22740.958999999999"/>
  </r>
  <r>
    <x v="76"/>
    <x v="1"/>
    <x v="1"/>
    <x v="26"/>
    <x v="1"/>
    <n v="22740.958999999999"/>
  </r>
  <r>
    <x v="77"/>
    <x v="1"/>
    <x v="1"/>
    <x v="26"/>
    <x v="1"/>
    <n v="22740.958999999999"/>
  </r>
  <r>
    <x v="78"/>
    <x v="1"/>
    <x v="1"/>
    <x v="26"/>
    <x v="1"/>
    <n v="22740.958999999999"/>
  </r>
  <r>
    <x v="79"/>
    <x v="1"/>
    <x v="1"/>
    <x v="26"/>
    <x v="1"/>
    <n v="22740.958999999999"/>
  </r>
  <r>
    <x v="80"/>
    <x v="1"/>
    <x v="1"/>
    <x v="26"/>
    <x v="1"/>
    <n v="22740.958999999999"/>
  </r>
  <r>
    <x v="81"/>
    <x v="1"/>
    <x v="1"/>
    <x v="26"/>
    <x v="1"/>
    <n v="22740.958999999999"/>
  </r>
  <r>
    <x v="82"/>
    <x v="1"/>
    <x v="1"/>
    <x v="26"/>
    <x v="1"/>
    <n v="22740.958999999999"/>
  </r>
  <r>
    <x v="83"/>
    <x v="1"/>
    <x v="1"/>
    <x v="26"/>
    <x v="1"/>
    <n v="22740.958999999999"/>
  </r>
  <r>
    <x v="84"/>
    <x v="1"/>
    <x v="1"/>
    <x v="26"/>
    <x v="1"/>
    <n v="22740.958999999999"/>
  </r>
  <r>
    <x v="85"/>
    <x v="1"/>
    <x v="1"/>
    <x v="26"/>
    <x v="1"/>
    <n v="22740.958999999999"/>
  </r>
  <r>
    <x v="86"/>
    <x v="1"/>
    <x v="1"/>
    <x v="26"/>
    <x v="1"/>
    <n v="22740.958999999999"/>
  </r>
  <r>
    <x v="87"/>
    <x v="1"/>
    <x v="1"/>
    <x v="26"/>
    <x v="1"/>
    <n v="22740.958999999999"/>
  </r>
  <r>
    <x v="88"/>
    <x v="1"/>
    <x v="1"/>
    <x v="26"/>
    <x v="1"/>
    <n v="22740.958999999999"/>
  </r>
  <r>
    <x v="89"/>
    <x v="1"/>
    <x v="1"/>
    <x v="26"/>
    <x v="1"/>
    <n v="22740.958999999999"/>
  </r>
  <r>
    <x v="90"/>
    <x v="1"/>
    <x v="1"/>
    <x v="26"/>
    <x v="1"/>
    <n v="22740.958999999999"/>
  </r>
  <r>
    <x v="91"/>
    <x v="1"/>
    <x v="1"/>
    <x v="26"/>
    <x v="1"/>
    <n v="22740.958999999999"/>
  </r>
  <r>
    <x v="92"/>
    <x v="1"/>
    <x v="1"/>
    <x v="26"/>
    <x v="1"/>
    <n v="22740.958999999999"/>
  </r>
  <r>
    <x v="93"/>
    <x v="1"/>
    <x v="1"/>
    <x v="26"/>
    <x v="1"/>
    <n v="22740.958999999999"/>
  </r>
  <r>
    <x v="94"/>
    <x v="1"/>
    <x v="1"/>
    <x v="26"/>
    <x v="1"/>
    <n v="22740.958999999999"/>
  </r>
  <r>
    <x v="95"/>
    <x v="1"/>
    <x v="1"/>
    <x v="26"/>
    <x v="1"/>
    <n v="22740.958999999999"/>
  </r>
  <r>
    <x v="96"/>
    <x v="1"/>
    <x v="1"/>
    <x v="26"/>
    <x v="1"/>
    <n v="22740.958999999999"/>
  </r>
  <r>
    <x v="97"/>
    <x v="1"/>
    <x v="1"/>
    <x v="26"/>
    <x v="1"/>
    <n v="22740.958999999999"/>
  </r>
  <r>
    <x v="98"/>
    <x v="1"/>
    <x v="1"/>
    <x v="26"/>
    <x v="1"/>
    <n v="22740.958999999999"/>
  </r>
  <r>
    <x v="99"/>
    <x v="1"/>
    <x v="1"/>
    <x v="26"/>
    <x v="1"/>
    <n v="22740.958999999999"/>
  </r>
  <r>
    <x v="100"/>
    <x v="1"/>
    <x v="1"/>
    <x v="26"/>
    <x v="1"/>
    <n v="22740.958999999999"/>
  </r>
  <r>
    <x v="101"/>
    <x v="1"/>
    <x v="1"/>
    <x v="26"/>
    <x v="1"/>
    <n v="22740.958999999999"/>
  </r>
  <r>
    <x v="102"/>
    <x v="1"/>
    <x v="1"/>
    <x v="26"/>
    <x v="1"/>
    <n v="22740.958999999999"/>
  </r>
  <r>
    <x v="103"/>
    <x v="1"/>
    <x v="1"/>
    <x v="26"/>
    <x v="1"/>
    <n v="22740.958999999999"/>
  </r>
  <r>
    <x v="104"/>
    <x v="1"/>
    <x v="1"/>
    <x v="26"/>
    <x v="1"/>
    <n v="22740.958999999999"/>
  </r>
  <r>
    <x v="105"/>
    <x v="1"/>
    <x v="1"/>
    <x v="26"/>
    <x v="1"/>
    <n v="22740.958999999999"/>
  </r>
  <r>
    <x v="106"/>
    <x v="1"/>
    <x v="1"/>
    <x v="26"/>
    <x v="1"/>
    <n v="22740.958999999999"/>
  </r>
  <r>
    <x v="107"/>
    <x v="1"/>
    <x v="1"/>
    <x v="26"/>
    <x v="1"/>
    <n v="22740.958999999999"/>
  </r>
  <r>
    <x v="108"/>
    <x v="1"/>
    <x v="1"/>
    <x v="26"/>
    <x v="1"/>
    <n v="22740.958999999999"/>
  </r>
  <r>
    <x v="109"/>
    <x v="1"/>
    <x v="1"/>
    <x v="26"/>
    <x v="1"/>
    <n v="22740.958999999999"/>
  </r>
  <r>
    <x v="110"/>
    <x v="1"/>
    <x v="1"/>
    <x v="26"/>
    <x v="1"/>
    <n v="22740.958999999999"/>
  </r>
  <r>
    <x v="111"/>
    <x v="1"/>
    <x v="1"/>
    <x v="26"/>
    <x v="1"/>
    <n v="22740.958999999999"/>
  </r>
  <r>
    <x v="112"/>
    <x v="1"/>
    <x v="1"/>
    <x v="26"/>
    <x v="1"/>
    <n v="22740.958999999999"/>
  </r>
  <r>
    <x v="113"/>
    <x v="1"/>
    <x v="1"/>
    <x v="26"/>
    <x v="1"/>
    <n v="22740.958999999999"/>
  </r>
  <r>
    <x v="114"/>
    <x v="1"/>
    <x v="2"/>
    <x v="26"/>
    <x v="1"/>
    <n v="22740.958999999999"/>
  </r>
  <r>
    <x v="115"/>
    <x v="1"/>
    <x v="2"/>
    <x v="26"/>
    <x v="1"/>
    <n v="22740.958999999999"/>
  </r>
  <r>
    <x v="116"/>
    <x v="1"/>
    <x v="2"/>
    <x v="26"/>
    <x v="1"/>
    <n v="22740.958999999999"/>
  </r>
  <r>
    <x v="117"/>
    <x v="1"/>
    <x v="2"/>
    <x v="26"/>
    <x v="1"/>
    <n v="22740.958999999999"/>
  </r>
  <r>
    <x v="118"/>
    <x v="1"/>
    <x v="2"/>
    <x v="26"/>
    <x v="1"/>
    <n v="22740.958999999999"/>
  </r>
  <r>
    <x v="119"/>
    <x v="1"/>
    <x v="2"/>
    <x v="26"/>
    <x v="1"/>
    <n v="22740.958999999999"/>
  </r>
  <r>
    <x v="120"/>
    <x v="1"/>
    <x v="2"/>
    <x v="26"/>
    <x v="1"/>
    <n v="22740.958999999999"/>
  </r>
  <r>
    <x v="121"/>
    <x v="1"/>
    <x v="2"/>
    <x v="26"/>
    <x v="1"/>
    <n v="22740.958999999999"/>
  </r>
  <r>
    <x v="122"/>
    <x v="1"/>
    <x v="2"/>
    <x v="26"/>
    <x v="1"/>
    <n v="23173.495999999999"/>
  </r>
  <r>
    <x v="123"/>
    <x v="1"/>
    <x v="2"/>
    <x v="26"/>
    <x v="1"/>
    <n v="23173.495999999999"/>
  </r>
  <r>
    <x v="124"/>
    <x v="1"/>
    <x v="2"/>
    <x v="26"/>
    <x v="1"/>
    <n v="23173.495999999999"/>
  </r>
  <r>
    <x v="125"/>
    <x v="1"/>
    <x v="2"/>
    <x v="26"/>
    <x v="1"/>
    <n v="23173.495999999999"/>
  </r>
  <r>
    <x v="126"/>
    <x v="1"/>
    <x v="2"/>
    <x v="26"/>
    <x v="1"/>
    <n v="23173.495999999999"/>
  </r>
  <r>
    <x v="127"/>
    <x v="1"/>
    <x v="2"/>
    <x v="26"/>
    <x v="1"/>
    <n v="23173.495999999999"/>
  </r>
  <r>
    <x v="128"/>
    <x v="1"/>
    <x v="2"/>
    <x v="26"/>
    <x v="1"/>
    <n v="23173.495999999999"/>
  </r>
  <r>
    <x v="129"/>
    <x v="1"/>
    <x v="2"/>
    <x v="26"/>
    <x v="1"/>
    <n v="23173.495999999999"/>
  </r>
  <r>
    <x v="130"/>
    <x v="1"/>
    <x v="2"/>
    <x v="26"/>
    <x v="1"/>
    <n v="23173.495999999999"/>
  </r>
  <r>
    <x v="131"/>
    <x v="1"/>
    <x v="2"/>
    <x v="26"/>
    <x v="1"/>
    <n v="23173.495999999999"/>
  </r>
  <r>
    <x v="132"/>
    <x v="1"/>
    <x v="2"/>
    <x v="26"/>
    <x v="1"/>
    <n v="23173.495999999999"/>
  </r>
  <r>
    <x v="133"/>
    <x v="1"/>
    <x v="2"/>
    <x v="26"/>
    <x v="1"/>
    <n v="23173.495999999999"/>
  </r>
  <r>
    <x v="134"/>
    <x v="1"/>
    <x v="2"/>
    <x v="26"/>
    <x v="1"/>
    <n v="23173.495999999999"/>
  </r>
  <r>
    <x v="135"/>
    <x v="1"/>
    <x v="2"/>
    <x v="26"/>
    <x v="1"/>
    <n v="23173.495999999999"/>
  </r>
  <r>
    <x v="136"/>
    <x v="1"/>
    <x v="2"/>
    <x v="26"/>
    <x v="1"/>
    <n v="23173.495999999999"/>
  </r>
  <r>
    <x v="137"/>
    <x v="1"/>
    <x v="2"/>
    <x v="26"/>
    <x v="1"/>
    <n v="23173.495999999999"/>
  </r>
  <r>
    <x v="138"/>
    <x v="1"/>
    <x v="2"/>
    <x v="26"/>
    <x v="1"/>
    <n v="23173.495999999999"/>
  </r>
  <r>
    <x v="139"/>
    <x v="1"/>
    <x v="2"/>
    <x v="26"/>
    <x v="1"/>
    <n v="23173.495999999999"/>
  </r>
  <r>
    <x v="140"/>
    <x v="1"/>
    <x v="2"/>
    <x v="26"/>
    <x v="1"/>
    <n v="23173.495999999999"/>
  </r>
  <r>
    <x v="141"/>
    <x v="1"/>
    <x v="2"/>
    <x v="26"/>
    <x v="1"/>
    <n v="23173.495999999999"/>
  </r>
  <r>
    <x v="142"/>
    <x v="1"/>
    <x v="2"/>
    <x v="26"/>
    <x v="1"/>
    <n v="23173.495999999999"/>
  </r>
  <r>
    <x v="143"/>
    <x v="1"/>
    <x v="2"/>
    <x v="26"/>
    <x v="1"/>
    <n v="23173.495999999999"/>
  </r>
  <r>
    <x v="144"/>
    <x v="1"/>
    <x v="2"/>
    <x v="26"/>
    <x v="1"/>
    <n v="23173.495999999999"/>
  </r>
  <r>
    <x v="145"/>
    <x v="1"/>
    <x v="2"/>
    <x v="26"/>
    <x v="1"/>
    <n v="23173.495999999999"/>
  </r>
  <r>
    <x v="146"/>
    <x v="1"/>
    <x v="2"/>
    <x v="26"/>
    <x v="1"/>
    <n v="23173.495999999999"/>
  </r>
  <r>
    <x v="147"/>
    <x v="1"/>
    <x v="2"/>
    <x v="26"/>
    <x v="1"/>
    <n v="23173.495999999999"/>
  </r>
  <r>
    <x v="148"/>
    <x v="1"/>
    <x v="2"/>
    <x v="26"/>
    <x v="1"/>
    <n v="23173.495999999999"/>
  </r>
  <r>
    <x v="149"/>
    <x v="1"/>
    <x v="2"/>
    <x v="26"/>
    <x v="1"/>
    <n v="23173.495999999999"/>
  </r>
  <r>
    <x v="150"/>
    <x v="1"/>
    <x v="2"/>
    <x v="26"/>
    <x v="1"/>
    <n v="23173.495999999999"/>
  </r>
  <r>
    <x v="151"/>
    <x v="1"/>
    <x v="2"/>
    <x v="26"/>
    <x v="1"/>
    <n v="23173.495999999999"/>
  </r>
  <r>
    <x v="152"/>
    <x v="1"/>
    <x v="2"/>
    <x v="26"/>
    <x v="1"/>
    <n v="23173.495999999999"/>
  </r>
  <r>
    <x v="153"/>
    <x v="1"/>
    <x v="2"/>
    <x v="26"/>
    <x v="1"/>
    <n v="23173.495999999999"/>
  </r>
  <r>
    <x v="154"/>
    <x v="1"/>
    <x v="2"/>
    <x v="26"/>
    <x v="1"/>
    <n v="23173.495999999999"/>
  </r>
  <r>
    <x v="155"/>
    <x v="1"/>
    <x v="2"/>
    <x v="26"/>
    <x v="1"/>
    <n v="23173.495999999999"/>
  </r>
  <r>
    <x v="156"/>
    <x v="1"/>
    <x v="2"/>
    <x v="26"/>
    <x v="1"/>
    <n v="23173.495999999999"/>
  </r>
  <r>
    <x v="157"/>
    <x v="1"/>
    <x v="2"/>
    <x v="26"/>
    <x v="1"/>
    <n v="23173.495999999999"/>
  </r>
  <r>
    <x v="158"/>
    <x v="1"/>
    <x v="2"/>
    <x v="26"/>
    <x v="1"/>
    <n v="23173.495999999999"/>
  </r>
  <r>
    <x v="159"/>
    <x v="1"/>
    <x v="2"/>
    <x v="26"/>
    <x v="1"/>
    <n v="23173.495999999999"/>
  </r>
  <r>
    <x v="160"/>
    <x v="1"/>
    <x v="2"/>
    <x v="26"/>
    <x v="1"/>
    <n v="23173.495999999999"/>
  </r>
  <r>
    <x v="161"/>
    <x v="1"/>
    <x v="2"/>
    <x v="26"/>
    <x v="1"/>
    <n v="23173.495999999999"/>
  </r>
  <r>
    <x v="162"/>
    <x v="1"/>
    <x v="2"/>
    <x v="26"/>
    <x v="1"/>
    <n v="23173.495999999999"/>
  </r>
  <r>
    <x v="163"/>
    <x v="1"/>
    <x v="2"/>
    <x v="26"/>
    <x v="1"/>
    <n v="23173.495999999999"/>
  </r>
  <r>
    <x v="164"/>
    <x v="1"/>
    <x v="2"/>
    <x v="26"/>
    <x v="1"/>
    <n v="23173.495999999999"/>
  </r>
  <r>
    <x v="165"/>
    <x v="1"/>
    <x v="2"/>
    <x v="26"/>
    <x v="1"/>
    <n v="23173.495999999999"/>
  </r>
  <r>
    <x v="166"/>
    <x v="1"/>
    <x v="2"/>
    <x v="26"/>
    <x v="1"/>
    <n v="23173.495999999999"/>
  </r>
  <r>
    <x v="167"/>
    <x v="1"/>
    <x v="2"/>
    <x v="26"/>
    <x v="1"/>
    <n v="23173.495999999999"/>
  </r>
  <r>
    <x v="168"/>
    <x v="1"/>
    <x v="2"/>
    <x v="26"/>
    <x v="1"/>
    <n v="23173.495999999999"/>
  </r>
  <r>
    <x v="169"/>
    <x v="1"/>
    <x v="2"/>
    <x v="26"/>
    <x v="1"/>
    <n v="23173.495999999999"/>
  </r>
  <r>
    <x v="170"/>
    <x v="1"/>
    <x v="2"/>
    <x v="26"/>
    <x v="1"/>
    <n v="23173.495999999999"/>
  </r>
  <r>
    <x v="171"/>
    <x v="1"/>
    <x v="2"/>
    <x v="26"/>
    <x v="1"/>
    <n v="23173.495999999999"/>
  </r>
  <r>
    <x v="172"/>
    <x v="1"/>
    <x v="2"/>
    <x v="26"/>
    <x v="1"/>
    <n v="23173.495999999999"/>
  </r>
  <r>
    <x v="173"/>
    <x v="1"/>
    <x v="2"/>
    <x v="26"/>
    <x v="1"/>
    <n v="23173.495999999999"/>
  </r>
  <r>
    <x v="174"/>
    <x v="1"/>
    <x v="2"/>
    <x v="26"/>
    <x v="1"/>
    <n v="23173.495999999999"/>
  </r>
  <r>
    <x v="175"/>
    <x v="1"/>
    <x v="2"/>
    <x v="26"/>
    <x v="1"/>
    <n v="23173.495999999999"/>
  </r>
  <r>
    <x v="176"/>
    <x v="1"/>
    <x v="2"/>
    <x v="26"/>
    <x v="1"/>
    <n v="23173.495999999999"/>
  </r>
  <r>
    <x v="177"/>
    <x v="1"/>
    <x v="2"/>
    <x v="26"/>
    <x v="1"/>
    <n v="23173.495999999999"/>
  </r>
  <r>
    <x v="178"/>
    <x v="1"/>
    <x v="2"/>
    <x v="26"/>
    <x v="1"/>
    <n v="23173.495999999999"/>
  </r>
  <r>
    <x v="179"/>
    <x v="1"/>
    <x v="2"/>
    <x v="26"/>
    <x v="1"/>
    <n v="23173.495999999999"/>
  </r>
  <r>
    <x v="180"/>
    <x v="1"/>
    <x v="2"/>
    <x v="26"/>
    <x v="1"/>
    <n v="23173.495999999999"/>
  </r>
  <r>
    <x v="181"/>
    <x v="1"/>
    <x v="2"/>
    <x v="26"/>
    <x v="1"/>
    <n v="23173.495999999999"/>
  </r>
  <r>
    <x v="182"/>
    <x v="1"/>
    <x v="2"/>
    <x v="26"/>
    <x v="1"/>
    <n v="23173.495999999999"/>
  </r>
  <r>
    <x v="183"/>
    <x v="1"/>
    <x v="2"/>
    <x v="26"/>
    <x v="1"/>
    <n v="23173.495999999999"/>
  </r>
  <r>
    <x v="184"/>
    <x v="1"/>
    <x v="2"/>
    <x v="26"/>
    <x v="1"/>
    <n v="23173.495999999999"/>
  </r>
  <r>
    <x v="185"/>
    <x v="1"/>
    <x v="2"/>
    <x v="26"/>
    <x v="1"/>
    <n v="23173.495999999999"/>
  </r>
  <r>
    <x v="186"/>
    <x v="1"/>
    <x v="2"/>
    <x v="26"/>
    <x v="1"/>
    <n v="23173.495999999999"/>
  </r>
  <r>
    <x v="187"/>
    <x v="1"/>
    <x v="2"/>
    <x v="26"/>
    <x v="1"/>
    <n v="23173.495999999999"/>
  </r>
  <r>
    <x v="188"/>
    <x v="1"/>
    <x v="2"/>
    <x v="26"/>
    <x v="1"/>
    <n v="23173.495999999999"/>
  </r>
  <r>
    <x v="189"/>
    <x v="1"/>
    <x v="2"/>
    <x v="26"/>
    <x v="1"/>
    <n v="23173.495999999999"/>
  </r>
  <r>
    <x v="190"/>
    <x v="1"/>
    <x v="2"/>
    <x v="26"/>
    <x v="1"/>
    <n v="23173.495999999999"/>
  </r>
  <r>
    <x v="191"/>
    <x v="1"/>
    <x v="2"/>
    <x v="26"/>
    <x v="1"/>
    <n v="23173.495999999999"/>
  </r>
  <r>
    <x v="192"/>
    <x v="1"/>
    <x v="2"/>
    <x v="26"/>
    <x v="1"/>
    <n v="23173.495999999999"/>
  </r>
  <r>
    <x v="193"/>
    <x v="1"/>
    <x v="2"/>
    <x v="26"/>
    <x v="1"/>
    <n v="23173.495999999999"/>
  </r>
  <r>
    <x v="194"/>
    <x v="1"/>
    <x v="2"/>
    <x v="26"/>
    <x v="1"/>
    <n v="23173.495999999999"/>
  </r>
  <r>
    <x v="195"/>
    <x v="1"/>
    <x v="2"/>
    <x v="26"/>
    <x v="1"/>
    <n v="23173.495999999999"/>
  </r>
  <r>
    <x v="196"/>
    <x v="1"/>
    <x v="2"/>
    <x v="26"/>
    <x v="1"/>
    <n v="23173.495999999999"/>
  </r>
  <r>
    <x v="197"/>
    <x v="1"/>
    <x v="2"/>
    <x v="26"/>
    <x v="1"/>
    <n v="23173.495999999999"/>
  </r>
  <r>
    <x v="198"/>
    <x v="1"/>
    <x v="2"/>
    <x v="26"/>
    <x v="1"/>
    <n v="23173.495999999999"/>
  </r>
  <r>
    <x v="199"/>
    <x v="1"/>
    <x v="2"/>
    <x v="26"/>
    <x v="1"/>
    <n v="23173.495999999999"/>
  </r>
  <r>
    <x v="200"/>
    <x v="1"/>
    <x v="2"/>
    <x v="26"/>
    <x v="1"/>
    <n v="23173.495999999999"/>
  </r>
  <r>
    <x v="201"/>
    <x v="1"/>
    <x v="2"/>
    <x v="26"/>
    <x v="1"/>
    <n v="23173.495999999999"/>
  </r>
  <r>
    <x v="202"/>
    <x v="1"/>
    <x v="2"/>
    <x v="26"/>
    <x v="1"/>
    <n v="23173.495999999999"/>
  </r>
  <r>
    <x v="203"/>
    <x v="1"/>
    <x v="2"/>
    <x v="26"/>
    <x v="1"/>
    <n v="23173.495999999999"/>
  </r>
  <r>
    <x v="204"/>
    <x v="1"/>
    <x v="2"/>
    <x v="26"/>
    <x v="1"/>
    <n v="23173.495999999999"/>
  </r>
  <r>
    <x v="205"/>
    <x v="1"/>
    <x v="2"/>
    <x v="26"/>
    <x v="1"/>
    <n v="23173.495999999999"/>
  </r>
  <r>
    <x v="206"/>
    <x v="1"/>
    <x v="2"/>
    <x v="26"/>
    <x v="1"/>
    <n v="23173.495999999999"/>
  </r>
  <r>
    <x v="207"/>
    <x v="1"/>
    <x v="2"/>
    <x v="26"/>
    <x v="1"/>
    <n v="23173.495999999999"/>
  </r>
  <r>
    <x v="208"/>
    <x v="1"/>
    <x v="2"/>
    <x v="26"/>
    <x v="1"/>
    <n v="23173.495999999999"/>
  </r>
  <r>
    <x v="209"/>
    <x v="1"/>
    <x v="2"/>
    <x v="26"/>
    <x v="1"/>
    <n v="23173.495999999999"/>
  </r>
  <r>
    <x v="210"/>
    <x v="1"/>
    <x v="2"/>
    <x v="26"/>
    <x v="1"/>
    <n v="23173.495999999999"/>
  </r>
  <r>
    <x v="211"/>
    <x v="1"/>
    <x v="2"/>
    <x v="26"/>
    <x v="1"/>
    <n v="23173.495999999999"/>
  </r>
  <r>
    <x v="212"/>
    <x v="1"/>
    <x v="2"/>
    <x v="26"/>
    <x v="1"/>
    <n v="23173.495999999999"/>
  </r>
  <r>
    <x v="213"/>
    <x v="1"/>
    <x v="2"/>
    <x v="26"/>
    <x v="1"/>
    <n v="23173.495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0">
  <r>
    <s v="Media"/>
    <s v="Incremental"/>
    <m/>
    <m/>
    <s v="aarki_Post_ios14_5"/>
    <s v="Aarki"/>
    <x v="0"/>
    <s v=" DTC"/>
    <d v="2021-03-01T00:00:00"/>
    <s v="Pre"/>
    <x v="0"/>
    <n v="0"/>
  </r>
  <r>
    <s v="Media"/>
    <s v="Incremental"/>
    <m/>
    <m/>
    <s v="aarki_Post_ios14_5"/>
    <s v="Aarki"/>
    <x v="0"/>
    <s v=" DTC"/>
    <d v="2021-03-02T00:00:00"/>
    <s v="Pre"/>
    <x v="0"/>
    <n v="0"/>
  </r>
  <r>
    <s v="Media"/>
    <s v="Incremental"/>
    <m/>
    <m/>
    <s v="aarki_Post_ios14_5"/>
    <s v="Aarki"/>
    <x v="0"/>
    <s v=" DTC"/>
    <d v="2021-03-03T00:00:00"/>
    <s v="Pre"/>
    <x v="0"/>
    <n v="0"/>
  </r>
  <r>
    <s v="Media"/>
    <s v="Incremental"/>
    <m/>
    <m/>
    <s v="aarki_Post_ios14_5"/>
    <s v="Aarki"/>
    <x v="0"/>
    <s v=" DTC"/>
    <d v="2021-03-04T00:00:00"/>
    <s v="Pre"/>
    <x v="0"/>
    <n v="0"/>
  </r>
  <r>
    <s v="Media"/>
    <s v="Incremental"/>
    <m/>
    <m/>
    <s v="aarki_Post_ios14_5"/>
    <s v="Aarki"/>
    <x v="0"/>
    <s v=" DTC"/>
    <d v="2021-03-05T00:00:00"/>
    <s v="Pre"/>
    <x v="0"/>
    <n v="0"/>
  </r>
  <r>
    <s v="Media"/>
    <s v="Incremental"/>
    <m/>
    <m/>
    <s v="aarki_Post_ios14_5"/>
    <s v="Aarki"/>
    <x v="0"/>
    <s v=" DTC"/>
    <d v="2021-03-06T00:00:00"/>
    <s v="Pre"/>
    <x v="0"/>
    <n v="0"/>
  </r>
  <r>
    <s v="Media"/>
    <s v="Incremental"/>
    <m/>
    <m/>
    <s v="aarki_Post_ios14_5"/>
    <s v="Aarki"/>
    <x v="0"/>
    <s v=" DTC"/>
    <d v="2021-03-07T00:00:00"/>
    <s v="Pre"/>
    <x v="0"/>
    <n v="0"/>
  </r>
  <r>
    <s v="Media"/>
    <s v="Incremental"/>
    <m/>
    <m/>
    <s v="aarki_Post_ios14_5"/>
    <s v="Aarki"/>
    <x v="0"/>
    <s v=" DTC"/>
    <d v="2021-03-08T00:00:00"/>
    <s v="Pre"/>
    <x v="0"/>
    <n v="0"/>
  </r>
  <r>
    <s v="Media"/>
    <s v="Incremental"/>
    <m/>
    <m/>
    <s v="aarki_Post_ios14_5"/>
    <s v="Aarki"/>
    <x v="0"/>
    <s v=" DTC"/>
    <d v="2021-03-09T00:00:00"/>
    <s v="Pre"/>
    <x v="0"/>
    <n v="0"/>
  </r>
  <r>
    <s v="Media"/>
    <s v="Incremental"/>
    <m/>
    <m/>
    <s v="aarki_Post_ios14_5"/>
    <s v="Aarki"/>
    <x v="0"/>
    <s v=" DTC"/>
    <d v="2021-03-10T00:00:00"/>
    <s v="Pre"/>
    <x v="0"/>
    <n v="0"/>
  </r>
  <r>
    <s v="Media"/>
    <s v="Incremental"/>
    <m/>
    <m/>
    <s v="aarki_Post_ios14_5"/>
    <s v="Aarki"/>
    <x v="0"/>
    <s v=" DTC"/>
    <d v="2021-03-11T00:00:00"/>
    <s v="Pre"/>
    <x v="0"/>
    <n v="0"/>
  </r>
  <r>
    <s v="Media"/>
    <s v="Incremental"/>
    <m/>
    <m/>
    <s v="aarki_Post_ios14_5"/>
    <s v="Aarki"/>
    <x v="0"/>
    <s v=" DTC"/>
    <d v="2021-03-12T00:00:00"/>
    <s v="Pre"/>
    <x v="0"/>
    <n v="0"/>
  </r>
  <r>
    <s v="Media"/>
    <s v="Incremental"/>
    <m/>
    <m/>
    <s v="aarki_Post_ios14_5"/>
    <s v="Aarki"/>
    <x v="0"/>
    <s v=" DTC"/>
    <d v="2021-03-13T00:00:00"/>
    <s v="Pre"/>
    <x v="0"/>
    <n v="0"/>
  </r>
  <r>
    <s v="Media"/>
    <s v="Incremental"/>
    <m/>
    <m/>
    <s v="aarki_Post_ios14_5"/>
    <s v="Aarki"/>
    <x v="0"/>
    <s v=" DTC"/>
    <d v="2021-03-14T00:00:00"/>
    <s v="Pre"/>
    <x v="0"/>
    <n v="0"/>
  </r>
  <r>
    <s v="Media"/>
    <s v="Incremental"/>
    <m/>
    <m/>
    <s v="aarki_Post_ios14_5"/>
    <s v="Aarki"/>
    <x v="0"/>
    <s v=" DTC"/>
    <d v="2021-03-15T00:00:00"/>
    <s v="Pre"/>
    <x v="0"/>
    <n v="0"/>
  </r>
  <r>
    <s v="Media"/>
    <s v="Incremental"/>
    <m/>
    <m/>
    <s v="aarki_Post_ios14_5"/>
    <s v="Aarki"/>
    <x v="0"/>
    <s v=" DTC"/>
    <d v="2021-03-16T00:00:00"/>
    <s v="Pre"/>
    <x v="0"/>
    <n v="0"/>
  </r>
  <r>
    <s v="Media"/>
    <s v="Incremental"/>
    <m/>
    <m/>
    <s v="aarki_Post_ios14_5"/>
    <s v="Aarki"/>
    <x v="0"/>
    <s v=" DTC"/>
    <d v="2021-03-17T00:00:00"/>
    <s v="Pre"/>
    <x v="0"/>
    <n v="0"/>
  </r>
  <r>
    <s v="Media"/>
    <s v="Incremental"/>
    <m/>
    <m/>
    <s v="aarki_Post_ios14_5"/>
    <s v="Aarki"/>
    <x v="0"/>
    <s v=" DTC"/>
    <d v="2021-03-18T00:00:00"/>
    <s v="Pre"/>
    <x v="0"/>
    <n v="0"/>
  </r>
  <r>
    <s v="Media"/>
    <s v="Incremental"/>
    <m/>
    <m/>
    <s v="aarki_Post_ios14_5"/>
    <s v="Aarki"/>
    <x v="0"/>
    <s v=" DTC"/>
    <d v="2021-03-19T00:00:00"/>
    <s v="Pre"/>
    <x v="0"/>
    <n v="0"/>
  </r>
  <r>
    <s v="Media"/>
    <s v="Incremental"/>
    <m/>
    <m/>
    <s v="aarki_Post_ios14_5"/>
    <s v="Aarki"/>
    <x v="0"/>
    <s v=" DTC"/>
    <d v="2021-03-20T00:00:00"/>
    <s v="Pre"/>
    <x v="0"/>
    <n v="0"/>
  </r>
  <r>
    <s v="Media"/>
    <s v="Incremental"/>
    <m/>
    <m/>
    <s v="aarki_Post_ios14_5"/>
    <s v="Aarki"/>
    <x v="0"/>
    <s v=" DTC"/>
    <d v="2021-03-21T00:00:00"/>
    <s v="Pre"/>
    <x v="0"/>
    <n v="0"/>
  </r>
  <r>
    <s v="Media"/>
    <s v="Incremental"/>
    <m/>
    <m/>
    <s v="aarki_Post_ios14_5"/>
    <s v="Aarki"/>
    <x v="0"/>
    <s v=" DTC"/>
    <d v="2021-03-22T00:00:00"/>
    <s v="Pre"/>
    <x v="0"/>
    <n v="0"/>
  </r>
  <r>
    <s v="Media"/>
    <s v="Incremental"/>
    <m/>
    <m/>
    <s v="aarki_Post_ios14_5"/>
    <s v="Aarki"/>
    <x v="0"/>
    <s v=" DTC"/>
    <d v="2021-03-23T00:00:00"/>
    <s v="Pre"/>
    <x v="0"/>
    <n v="0"/>
  </r>
  <r>
    <s v="Media"/>
    <s v="Incremental"/>
    <m/>
    <m/>
    <s v="aarki_Post_ios14_5"/>
    <s v="Aarki"/>
    <x v="0"/>
    <s v=" DTC"/>
    <d v="2021-03-24T00:00:00"/>
    <s v="Pre"/>
    <x v="0"/>
    <n v="0"/>
  </r>
  <r>
    <s v="Media"/>
    <s v="Incremental"/>
    <m/>
    <m/>
    <s v="aarki_Post_ios14_5"/>
    <s v="Aarki"/>
    <x v="0"/>
    <s v=" DTC"/>
    <d v="2021-03-25T00:00:00"/>
    <s v="Pre"/>
    <x v="0"/>
    <n v="0"/>
  </r>
  <r>
    <s v="Media"/>
    <s v="Incremental"/>
    <m/>
    <m/>
    <s v="aarki_Post_ios14_5"/>
    <s v="Aarki"/>
    <x v="0"/>
    <s v=" DTC"/>
    <d v="2021-03-26T00:00:00"/>
    <s v="Pre"/>
    <x v="0"/>
    <n v="0"/>
  </r>
  <r>
    <s v="Media"/>
    <s v="Incremental"/>
    <m/>
    <m/>
    <s v="aarki_Post_ios14_5"/>
    <s v="Aarki"/>
    <x v="0"/>
    <s v=" DTC"/>
    <d v="2021-03-27T00:00:00"/>
    <s v="Pre"/>
    <x v="0"/>
    <n v="0"/>
  </r>
  <r>
    <s v="Media"/>
    <s v="Incremental"/>
    <m/>
    <m/>
    <s v="aarki_Post_ios14_5"/>
    <s v="Aarki"/>
    <x v="0"/>
    <s v=" DTC"/>
    <d v="2021-03-28T00:00:00"/>
    <s v="Pre"/>
    <x v="0"/>
    <n v="0"/>
  </r>
  <r>
    <s v="Media"/>
    <s v="Incremental"/>
    <m/>
    <m/>
    <s v="aarki_Post_ios14_5"/>
    <s v="Aarki"/>
    <x v="0"/>
    <s v=" DTC"/>
    <d v="2021-03-29T00:00:00"/>
    <s v="Pre"/>
    <x v="0"/>
    <n v="0"/>
  </r>
  <r>
    <s v="Media"/>
    <s v="Incremental"/>
    <m/>
    <m/>
    <s v="aarki_Post_ios14_5"/>
    <s v="Aarki"/>
    <x v="0"/>
    <s v=" DTC"/>
    <d v="2021-03-30T00:00:00"/>
    <s v="Pre"/>
    <x v="0"/>
    <n v="0"/>
  </r>
  <r>
    <s v="Media"/>
    <s v="Incremental"/>
    <m/>
    <m/>
    <s v="aarki_Post_ios14_5"/>
    <s v="Aarki"/>
    <x v="0"/>
    <s v=" DTC"/>
    <d v="2021-03-31T00:00:00"/>
    <s v="Pre"/>
    <x v="0"/>
    <n v="0"/>
  </r>
  <r>
    <s v="Media"/>
    <s v="Incremental"/>
    <m/>
    <m/>
    <s v="aarki_Post_ios14_5"/>
    <s v="Aarki"/>
    <x v="0"/>
    <s v=" DTC"/>
    <d v="2021-04-01T00:00:00"/>
    <s v="Pre"/>
    <x v="0"/>
    <n v="0"/>
  </r>
  <r>
    <s v="Media"/>
    <s v="Incremental"/>
    <m/>
    <m/>
    <s v="aarki_Post_ios14_5"/>
    <s v="Aarki"/>
    <x v="0"/>
    <s v=" DTC"/>
    <d v="2021-04-02T00:00:00"/>
    <s v="Pre"/>
    <x v="0"/>
    <n v="0"/>
  </r>
  <r>
    <s v="Media"/>
    <s v="Incremental"/>
    <m/>
    <m/>
    <s v="aarki_Post_ios14_5"/>
    <s v="Aarki"/>
    <x v="0"/>
    <s v=" DTC"/>
    <d v="2021-04-03T00:00:00"/>
    <s v="Pre"/>
    <x v="0"/>
    <n v="0"/>
  </r>
  <r>
    <s v="Media"/>
    <s v="Incremental"/>
    <m/>
    <m/>
    <s v="aarki_Post_ios14_5"/>
    <s v="Aarki"/>
    <x v="0"/>
    <s v=" DTC"/>
    <d v="2021-04-04T00:00:00"/>
    <s v="Pre"/>
    <x v="0"/>
    <n v="0"/>
  </r>
  <r>
    <s v="Media"/>
    <s v="Incremental"/>
    <m/>
    <m/>
    <s v="aarki_Post_ios14_5"/>
    <s v="Aarki"/>
    <x v="0"/>
    <s v=" DTC"/>
    <d v="2021-04-05T00:00:00"/>
    <s v="Pre"/>
    <x v="0"/>
    <n v="0"/>
  </r>
  <r>
    <s v="Media"/>
    <s v="Incremental"/>
    <m/>
    <m/>
    <s v="aarki_Post_ios14_5"/>
    <s v="Aarki"/>
    <x v="0"/>
    <s v=" DTC"/>
    <d v="2021-04-06T00:00:00"/>
    <s v="Pre"/>
    <x v="0"/>
    <n v="0"/>
  </r>
  <r>
    <s v="Media"/>
    <s v="Incremental"/>
    <m/>
    <m/>
    <s v="aarki_Post_ios14_5"/>
    <s v="Aarki"/>
    <x v="0"/>
    <s v=" DTC"/>
    <d v="2021-04-07T00:00:00"/>
    <s v="Pre"/>
    <x v="0"/>
    <n v="0"/>
  </r>
  <r>
    <s v="Media"/>
    <s v="Incremental"/>
    <m/>
    <m/>
    <s v="aarki_Post_ios14_5"/>
    <s v="Aarki"/>
    <x v="0"/>
    <s v=" DTC"/>
    <d v="2021-04-08T00:00:00"/>
    <s v="Pre"/>
    <x v="0"/>
    <n v="0"/>
  </r>
  <r>
    <s v="Media"/>
    <s v="Incremental"/>
    <m/>
    <m/>
    <s v="aarki_Post_ios14_5"/>
    <s v="Aarki"/>
    <x v="0"/>
    <s v=" DTC"/>
    <d v="2021-04-09T00:00:00"/>
    <s v="Pre"/>
    <x v="0"/>
    <n v="0"/>
  </r>
  <r>
    <s v="Media"/>
    <s v="Incremental"/>
    <m/>
    <m/>
    <s v="aarki_Post_ios14_5"/>
    <s v="Aarki"/>
    <x v="0"/>
    <s v=" DTC"/>
    <d v="2021-04-10T00:00:00"/>
    <s v="Pre"/>
    <x v="0"/>
    <n v="0"/>
  </r>
  <r>
    <s v="Media"/>
    <s v="Incremental"/>
    <m/>
    <m/>
    <s v="aarki_Post_ios14_5"/>
    <s v="Aarki"/>
    <x v="0"/>
    <s v=" DTC"/>
    <d v="2021-04-11T00:00:00"/>
    <s v="Pre"/>
    <x v="0"/>
    <n v="0"/>
  </r>
  <r>
    <s v="Media"/>
    <s v="Incremental"/>
    <m/>
    <m/>
    <s v="aarki_Post_ios14_5"/>
    <s v="Aarki"/>
    <x v="0"/>
    <s v=" DTC"/>
    <d v="2021-04-12T00:00:00"/>
    <s v="Pre"/>
    <x v="0"/>
    <n v="0"/>
  </r>
  <r>
    <s v="Media"/>
    <s v="Incremental"/>
    <m/>
    <m/>
    <s v="aarki_Post_ios14_5"/>
    <s v="Aarki"/>
    <x v="0"/>
    <s v=" DTC"/>
    <d v="2021-04-13T00:00:00"/>
    <s v="Pre"/>
    <x v="0"/>
    <n v="0"/>
  </r>
  <r>
    <s v="Media"/>
    <s v="Incremental"/>
    <m/>
    <m/>
    <s v="aarki_Post_ios14_5"/>
    <s v="Aarki"/>
    <x v="0"/>
    <s v=" DTC"/>
    <d v="2021-04-14T00:00:00"/>
    <s v="Pre"/>
    <x v="0"/>
    <n v="0"/>
  </r>
  <r>
    <s v="Media"/>
    <s v="Incremental"/>
    <m/>
    <m/>
    <s v="aarki_Post_ios14_5"/>
    <s v="Aarki"/>
    <x v="0"/>
    <s v=" DTC"/>
    <d v="2021-04-15T00:00:00"/>
    <s v="Pre"/>
    <x v="0"/>
    <n v="0"/>
  </r>
  <r>
    <s v="Media"/>
    <s v="Incremental"/>
    <m/>
    <m/>
    <s v="aarki_Post_ios14_5"/>
    <s v="Aarki"/>
    <x v="0"/>
    <s v=" DTC"/>
    <d v="2021-04-16T00:00:00"/>
    <s v="Pre"/>
    <x v="0"/>
    <n v="0"/>
  </r>
  <r>
    <s v="Media"/>
    <s v="Incremental"/>
    <m/>
    <m/>
    <s v="aarki_Post_ios14_5"/>
    <s v="Aarki"/>
    <x v="0"/>
    <s v=" DTC"/>
    <d v="2021-04-17T00:00:00"/>
    <s v="Pre"/>
    <x v="0"/>
    <n v="0"/>
  </r>
  <r>
    <s v="Media"/>
    <s v="Incremental"/>
    <m/>
    <m/>
    <s v="aarki_Post_ios14_5"/>
    <s v="Aarki"/>
    <x v="0"/>
    <s v=" DTC"/>
    <d v="2021-04-18T00:00:00"/>
    <s v="Pre"/>
    <x v="0"/>
    <n v="0"/>
  </r>
  <r>
    <s v="Media"/>
    <s v="Incremental"/>
    <m/>
    <m/>
    <s v="aarki_Post_ios14_5"/>
    <s v="Aarki"/>
    <x v="0"/>
    <s v=" DTC"/>
    <d v="2021-04-19T00:00:00"/>
    <s v="Pre"/>
    <x v="0"/>
    <n v="0"/>
  </r>
  <r>
    <s v="Media"/>
    <s v="Incremental"/>
    <m/>
    <m/>
    <s v="aarki_Post_ios14_5"/>
    <s v="Aarki"/>
    <x v="0"/>
    <s v=" DTC"/>
    <d v="2021-04-20T00:00:00"/>
    <s v="Pre"/>
    <x v="0"/>
    <n v="0"/>
  </r>
  <r>
    <s v="Media"/>
    <s v="Incremental"/>
    <m/>
    <m/>
    <s v="aarki_Post_ios14_5"/>
    <s v="Aarki"/>
    <x v="0"/>
    <s v=" DTC"/>
    <d v="2021-04-21T00:00:00"/>
    <s v="Pre"/>
    <x v="0"/>
    <n v="0"/>
  </r>
  <r>
    <s v="Media"/>
    <s v="Incremental"/>
    <m/>
    <m/>
    <s v="aarki_Post_ios14_5"/>
    <s v="Aarki"/>
    <x v="0"/>
    <s v=" DTC"/>
    <d v="2021-04-22T00:00:00"/>
    <s v="Pre"/>
    <x v="0"/>
    <n v="0"/>
  </r>
  <r>
    <s v="Media"/>
    <s v="Incremental"/>
    <m/>
    <m/>
    <s v="aarki_Post_ios14_5"/>
    <s v="Aarki"/>
    <x v="0"/>
    <s v=" DTC"/>
    <d v="2021-04-23T00:00:00"/>
    <s v="Pre"/>
    <x v="0"/>
    <n v="0"/>
  </r>
  <r>
    <s v="Media"/>
    <s v="Incremental"/>
    <m/>
    <m/>
    <s v="aarki_Post_ios14_5"/>
    <s v="Aarki"/>
    <x v="0"/>
    <s v=" DTC"/>
    <d v="2021-04-24T00:00:00"/>
    <s v="Pre"/>
    <x v="0"/>
    <n v="0"/>
  </r>
  <r>
    <s v="Media"/>
    <s v="Incremental"/>
    <m/>
    <m/>
    <s v="aarki_Post_ios14_5"/>
    <s v="Aarki"/>
    <x v="0"/>
    <s v=" DTC"/>
    <d v="2021-04-25T00:00:00"/>
    <s v="Pre"/>
    <x v="0"/>
    <n v="0"/>
  </r>
  <r>
    <s v="Media"/>
    <s v="Incremental"/>
    <m/>
    <m/>
    <s v="aarki_Post_ios14_5"/>
    <s v="Aarki"/>
    <x v="0"/>
    <s v=" DTC"/>
    <d v="2021-04-26T00:00:00"/>
    <s v="Pre"/>
    <x v="0"/>
    <n v="0"/>
  </r>
  <r>
    <s v="Media"/>
    <s v="Incremental"/>
    <m/>
    <m/>
    <s v="aarki_Post_ios14_5"/>
    <s v="Aarki"/>
    <x v="0"/>
    <s v=" DTC"/>
    <d v="2021-04-27T00:00:00"/>
    <s v="Post"/>
    <x v="1"/>
    <n v="4.6999999999999999E-6"/>
  </r>
  <r>
    <s v="Media"/>
    <s v="Incremental"/>
    <m/>
    <m/>
    <s v="aarki_Post_ios14_5"/>
    <s v="Aarki"/>
    <x v="0"/>
    <s v=" DTC"/>
    <d v="2021-04-28T00:00:00"/>
    <s v="Post"/>
    <x v="1"/>
    <n v="2.7460000000000001E-4"/>
  </r>
  <r>
    <s v="Media"/>
    <s v="Incremental"/>
    <m/>
    <m/>
    <s v="aarki_Post_ios14_5"/>
    <s v="Aarki"/>
    <x v="0"/>
    <s v=" DTC"/>
    <d v="2021-04-29T00:00:00"/>
    <s v="Post"/>
    <x v="1"/>
    <n v="3.0639999999999999E-3"/>
  </r>
  <r>
    <s v="Media"/>
    <s v="Incremental"/>
    <m/>
    <m/>
    <s v="aarki_Post_ios14_5"/>
    <s v="Aarki"/>
    <x v="0"/>
    <s v=" DTC"/>
    <d v="2021-04-30T00:00:00"/>
    <s v="Post"/>
    <x v="1"/>
    <n v="1.7352599999999999E-2"/>
  </r>
  <r>
    <s v="Media"/>
    <s v="Incremental"/>
    <m/>
    <m/>
    <s v="aarki_Post_ios14_5"/>
    <s v="Aarki"/>
    <x v="0"/>
    <s v=" DTC"/>
    <d v="2021-05-01T00:00:00"/>
    <s v="Post"/>
    <x v="1"/>
    <n v="6.7284899999999995E-2"/>
  </r>
  <r>
    <s v="Media"/>
    <s v="Incremental"/>
    <m/>
    <m/>
    <s v="aarki_Post_ios14_5"/>
    <s v="Aarki"/>
    <x v="0"/>
    <s v=" DTC"/>
    <d v="2021-05-02T00:00:00"/>
    <s v="Post"/>
    <x v="1"/>
    <n v="0.20419409999999999"/>
  </r>
  <r>
    <s v="Media"/>
    <s v="Incremental"/>
    <m/>
    <m/>
    <s v="aarki_Post_ios14_5"/>
    <s v="Aarki"/>
    <x v="0"/>
    <s v=" DTC"/>
    <d v="2021-05-03T00:00:00"/>
    <s v="Post"/>
    <x v="1"/>
    <n v="0.52170059999999996"/>
  </r>
  <r>
    <s v="Media"/>
    <s v="Incremental"/>
    <m/>
    <m/>
    <s v="aarki_Post_ios14_5"/>
    <s v="Aarki"/>
    <x v="0"/>
    <s v=" DTC"/>
    <d v="2021-05-04T00:00:00"/>
    <s v="Post"/>
    <x v="1"/>
    <n v="1.1731115999999999"/>
  </r>
  <r>
    <s v="Media"/>
    <s v="Incremental"/>
    <m/>
    <m/>
    <s v="aarki_Post_ios14_5"/>
    <s v="Aarki"/>
    <x v="0"/>
    <s v=" DTC"/>
    <d v="2021-05-05T00:00:00"/>
    <s v="Post"/>
    <x v="1"/>
    <n v="2.3898234"/>
  </r>
  <r>
    <s v="Media"/>
    <s v="Incremental"/>
    <m/>
    <m/>
    <s v="aarki_Post_ios14_5"/>
    <s v="Aarki"/>
    <x v="0"/>
    <s v=" DTC"/>
    <d v="2021-05-06T00:00:00"/>
    <s v="Post"/>
    <x v="1"/>
    <n v="4.4990284999999997"/>
  </r>
  <r>
    <s v="Media"/>
    <s v="Incremental"/>
    <m/>
    <m/>
    <s v="aarki_Post_ios14_5"/>
    <s v="Aarki"/>
    <x v="0"/>
    <s v=" DTC"/>
    <d v="2021-05-07T00:00:00"/>
    <s v="Post"/>
    <x v="1"/>
    <n v="7.9389883000000001"/>
  </r>
  <r>
    <s v="Media"/>
    <s v="Incremental"/>
    <m/>
    <m/>
    <s v="aarki_Post_ios14_5"/>
    <s v="Aarki"/>
    <x v="0"/>
    <s v=" DTC"/>
    <d v="2021-05-08T00:00:00"/>
    <s v="Post"/>
    <x v="1"/>
    <n v="13.2706885"/>
  </r>
  <r>
    <s v="Media"/>
    <s v="Incremental"/>
    <m/>
    <m/>
    <s v="aarki_Post_ios14_5"/>
    <s v="Aarki"/>
    <x v="0"/>
    <s v=" DTC"/>
    <d v="2021-05-09T00:00:00"/>
    <s v="Post"/>
    <x v="1"/>
    <n v="21.185545099999999"/>
  </r>
  <r>
    <s v="Media"/>
    <s v="Incremental"/>
    <m/>
    <m/>
    <s v="aarki_Post_ios14_5"/>
    <s v="Aarki"/>
    <x v="0"/>
    <s v=" DTC"/>
    <d v="2021-05-10T00:00:00"/>
    <s v="Post"/>
    <x v="1"/>
    <n v="32.509315200000003"/>
  </r>
  <r>
    <s v="Media"/>
    <s v="Incremental"/>
    <m/>
    <m/>
    <s v="aarki_Post_ios14_5"/>
    <s v="Aarki"/>
    <x v="0"/>
    <s v=" DTC"/>
    <d v="2021-05-11T00:00:00"/>
    <s v="Post"/>
    <x v="1"/>
    <n v="48.202423899999999"/>
  </r>
  <r>
    <s v="Media"/>
    <s v="Incremental"/>
    <m/>
    <m/>
    <s v="aarki_Post_ios14_5"/>
    <s v="Aarki"/>
    <x v="0"/>
    <s v=" DTC"/>
    <d v="2021-05-12T00:00:00"/>
    <s v="Post"/>
    <x v="1"/>
    <n v="69.356960299999997"/>
  </r>
  <r>
    <s v="Media"/>
    <s v="Incremental"/>
    <m/>
    <m/>
    <s v="aarki_Post_ios14_5"/>
    <s v="Aarki"/>
    <x v="0"/>
    <s v=" DTC"/>
    <d v="2021-05-13T00:00:00"/>
    <s v="Post"/>
    <x v="1"/>
    <n v="97.190575899999999"/>
  </r>
  <r>
    <s v="Media"/>
    <s v="Incremental"/>
    <m/>
    <m/>
    <s v="aarki_Post_ios14_5"/>
    <s v="Aarki"/>
    <x v="0"/>
    <s v=" DTC"/>
    <d v="2021-05-14T00:00:00"/>
    <s v="Post"/>
    <x v="1"/>
    <n v="133.037429"/>
  </r>
  <r>
    <s v="Media"/>
    <s v="Incremental"/>
    <m/>
    <m/>
    <s v="aarki_Post_ios14_5"/>
    <s v="Aarki"/>
    <x v="0"/>
    <s v=" DTC"/>
    <d v="2021-05-15T00:00:00"/>
    <s v="Post"/>
    <x v="1"/>
    <n v="178.3362353"/>
  </r>
  <r>
    <s v="Media"/>
    <s v="Incremental"/>
    <m/>
    <m/>
    <s v="aarki_Post_ios14_5"/>
    <s v="Aarki"/>
    <x v="0"/>
    <s v=" DTC"/>
    <d v="2021-05-16T00:00:00"/>
    <s v="Post"/>
    <x v="1"/>
    <n v="234.6155359"/>
  </r>
  <r>
    <s v="Media"/>
    <s v="Incremental"/>
    <m/>
    <m/>
    <s v="aarki_Post_ios14_5"/>
    <s v="Aarki"/>
    <x v="0"/>
    <s v=" DTC"/>
    <d v="2021-05-17T00:00:00"/>
    <s v="Post"/>
    <x v="1"/>
    <n v="303.47653150000002"/>
  </r>
  <r>
    <s v="Media"/>
    <s v="Incremental"/>
    <m/>
    <m/>
    <s v="aarki_Post_ios14_5"/>
    <s v="Aarki"/>
    <x v="0"/>
    <s v=" DTC"/>
    <d v="2021-05-18T00:00:00"/>
    <s v="Post"/>
    <x v="1"/>
    <n v="386.57407819999997"/>
  </r>
  <r>
    <s v="Media"/>
    <s v="Incremental"/>
    <m/>
    <m/>
    <s v="aarki_Post_ios14_5"/>
    <s v="Aarki"/>
    <x v="0"/>
    <s v=" DTC"/>
    <d v="2021-05-19T00:00:00"/>
    <s v="Post"/>
    <x v="1"/>
    <n v="485.5965218"/>
  </r>
  <r>
    <s v="Media"/>
    <s v="Incremental"/>
    <m/>
    <m/>
    <s v="aarki_Post_ios14_5"/>
    <s v="Aarki"/>
    <x v="0"/>
    <s v=" DTC"/>
    <d v="2021-05-20T00:00:00"/>
    <s v="Post"/>
    <x v="1"/>
    <n v="602.24488989999998"/>
  </r>
  <r>
    <s v="Media"/>
    <s v="Incremental"/>
    <m/>
    <m/>
    <s v="aarki_Post_ios14_5"/>
    <s v="Aarki"/>
    <x v="0"/>
    <s v=" DTC"/>
    <d v="2021-05-21T00:00:00"/>
    <s v="Post"/>
    <x v="1"/>
    <n v="738.21192459999997"/>
  </r>
  <r>
    <s v="Media"/>
    <s v="Incremental"/>
    <m/>
    <m/>
    <s v="aarki_Post_ios14_5"/>
    <s v="Aarki"/>
    <x v="0"/>
    <s v=" DTC"/>
    <d v="2021-05-22T00:00:00"/>
    <s v="Post"/>
    <x v="1"/>
    <n v="777.02602400000001"/>
  </r>
  <r>
    <s v="Media"/>
    <s v="Incremental"/>
    <m/>
    <m/>
    <s v="aarki_Post_ios14_5"/>
    <s v="Aarki"/>
    <x v="0"/>
    <s v=" DTC"/>
    <d v="2021-05-23T00:00:00"/>
    <s v="Post"/>
    <x v="1"/>
    <n v="819.22844239999995"/>
  </r>
  <r>
    <s v="Media"/>
    <s v="Incremental"/>
    <m/>
    <m/>
    <s v="aarki_Post_ios14_5"/>
    <s v="Aarki"/>
    <x v="0"/>
    <s v=" DTC"/>
    <d v="2021-05-24T00:00:00"/>
    <s v="Post"/>
    <x v="1"/>
    <n v="835.42917780000005"/>
  </r>
  <r>
    <s v="Media"/>
    <s v="Incremental"/>
    <m/>
    <m/>
    <s v="aarki_Post_ios14_5"/>
    <s v="Aarki"/>
    <x v="0"/>
    <s v=" DTC"/>
    <d v="2021-05-25T00:00:00"/>
    <s v="Post"/>
    <x v="1"/>
    <n v="868.71065050000004"/>
  </r>
  <r>
    <s v="Media"/>
    <s v="Incremental"/>
    <m/>
    <m/>
    <s v="aarki_Post_ios14_5"/>
    <s v="Aarki"/>
    <x v="0"/>
    <s v=" DTC"/>
    <d v="2021-05-26T00:00:00"/>
    <s v="Post"/>
    <x v="1"/>
    <n v="858.82012139999995"/>
  </r>
  <r>
    <s v="Media"/>
    <s v="Incremental"/>
    <m/>
    <m/>
    <s v="aarki_Post_ios14_5"/>
    <s v="Aarki"/>
    <x v="0"/>
    <s v=" DTC"/>
    <d v="2021-05-27T00:00:00"/>
    <s v="Post"/>
    <x v="1"/>
    <n v="853.64836300000002"/>
  </r>
  <r>
    <s v="Media"/>
    <s v="Incremental"/>
    <m/>
    <m/>
    <s v="aarki_Post_ios14_5"/>
    <s v="Aarki"/>
    <x v="0"/>
    <s v=" DTC"/>
    <d v="2021-05-28T00:00:00"/>
    <s v="Post"/>
    <x v="1"/>
    <n v="850.46554270000001"/>
  </r>
  <r>
    <s v="Media"/>
    <s v="Incremental"/>
    <m/>
    <m/>
    <s v="aarki_Post_ios14_5"/>
    <s v="Aarki"/>
    <x v="0"/>
    <s v=" DTC"/>
    <d v="2021-05-29T00:00:00"/>
    <s v="Post"/>
    <x v="1"/>
    <n v="872.63046229999998"/>
  </r>
  <r>
    <s v="Media"/>
    <s v="Incremental"/>
    <m/>
    <m/>
    <s v="aarki_Post_ios14_5"/>
    <s v="Aarki"/>
    <x v="0"/>
    <s v=" DTC"/>
    <d v="2021-05-30T00:00:00"/>
    <s v="Post"/>
    <x v="1"/>
    <n v="911.46756270000003"/>
  </r>
  <r>
    <s v="Media"/>
    <s v="Incremental"/>
    <m/>
    <m/>
    <s v="aarki_Post_ios14_5"/>
    <s v="Aarki"/>
    <x v="0"/>
    <s v=" DTC"/>
    <d v="2021-05-31T00:00:00"/>
    <s v="Post"/>
    <x v="1"/>
    <n v="947.29444860000001"/>
  </r>
  <r>
    <s v="Media"/>
    <s v="Incremental"/>
    <m/>
    <m/>
    <s v="aarki_Post_ios14_5"/>
    <s v="Aarki"/>
    <x v="0"/>
    <s v=" DTC"/>
    <d v="2021-06-01T00:00:00"/>
    <s v="Post"/>
    <x v="1"/>
    <n v="956.36978899999997"/>
  </r>
  <r>
    <s v="Media"/>
    <s v="Incremental"/>
    <m/>
    <m/>
    <s v="aarki_Post_ios14_5"/>
    <s v="Aarki"/>
    <x v="0"/>
    <s v=" DTC"/>
    <d v="2021-06-02T00:00:00"/>
    <s v="Post"/>
    <x v="1"/>
    <n v="961.98040490000005"/>
  </r>
  <r>
    <s v="Media"/>
    <s v="Incremental"/>
    <m/>
    <m/>
    <s v="aarki_Post_ios14_5"/>
    <s v="Aarki"/>
    <x v="0"/>
    <s v=" DTC"/>
    <d v="2021-06-03T00:00:00"/>
    <s v="Post"/>
    <x v="1"/>
    <n v="965.94357409999998"/>
  </r>
  <r>
    <s v="Media"/>
    <s v="Incremental"/>
    <m/>
    <m/>
    <s v="aarki_Post_ios14_5"/>
    <s v="Aarki"/>
    <x v="0"/>
    <s v=" DTC"/>
    <d v="2021-06-04T00:00:00"/>
    <s v="Post"/>
    <x v="1"/>
    <n v="961.2793848"/>
  </r>
  <r>
    <s v="Media"/>
    <s v="Incremental"/>
    <m/>
    <m/>
    <s v="aarki_Post_ios14_5"/>
    <s v="Aarki"/>
    <x v="0"/>
    <s v=" DTC"/>
    <d v="2021-06-05T00:00:00"/>
    <s v="Post"/>
    <x v="1"/>
    <n v="957.96140370000001"/>
  </r>
  <r>
    <s v="Media"/>
    <s v="Incremental"/>
    <m/>
    <m/>
    <s v="aarki_Post_ios14_5"/>
    <s v="Aarki"/>
    <x v="0"/>
    <s v=" DTC"/>
    <d v="2021-06-06T00:00:00"/>
    <s v="Post"/>
    <x v="1"/>
    <n v="958.07615080000005"/>
  </r>
  <r>
    <s v="Media"/>
    <s v="Incremental"/>
    <m/>
    <m/>
    <s v="aarki_Post_ios14_5"/>
    <s v="Aarki"/>
    <x v="0"/>
    <s v=" DTC"/>
    <d v="2021-06-07T00:00:00"/>
    <s v="Post"/>
    <x v="1"/>
    <n v="967.43349490000003"/>
  </r>
  <r>
    <s v="Media"/>
    <s v="Incremental"/>
    <m/>
    <m/>
    <s v="aarki_Post_ios14_5"/>
    <s v="Aarki"/>
    <x v="0"/>
    <s v=" DTC"/>
    <d v="2021-06-08T00:00:00"/>
    <s v="Post"/>
    <x v="1"/>
    <n v="982.65497789999995"/>
  </r>
  <r>
    <s v="Media"/>
    <s v="Incremental"/>
    <m/>
    <m/>
    <s v="aarki_Post_ios14_5"/>
    <s v="Aarki"/>
    <x v="0"/>
    <s v=" DTC"/>
    <d v="2021-06-09T00:00:00"/>
    <s v="Post"/>
    <x v="1"/>
    <n v="991.15693060000001"/>
  </r>
  <r>
    <s v="Media"/>
    <s v="Incremental"/>
    <m/>
    <m/>
    <s v="aarki_Post_ios14_5"/>
    <s v="Aarki"/>
    <x v="0"/>
    <s v=" DTC"/>
    <d v="2021-06-10T00:00:00"/>
    <s v="Post"/>
    <x v="1"/>
    <n v="994.82199170000001"/>
  </r>
  <r>
    <s v="Media"/>
    <s v="Incremental"/>
    <m/>
    <m/>
    <s v="aarki_Post_ios14_5"/>
    <s v="Aarki"/>
    <x v="0"/>
    <s v=" DTC"/>
    <d v="2021-06-11T00:00:00"/>
    <s v="Post"/>
    <x v="1"/>
    <n v="989.86557779999998"/>
  </r>
  <r>
    <s v="Media"/>
    <s v="Incremental"/>
    <m/>
    <m/>
    <s v="aarki_Post_ios14_5"/>
    <s v="Aarki"/>
    <x v="0"/>
    <s v=" DTC"/>
    <d v="2021-06-12T00:00:00"/>
    <s v="Post"/>
    <x v="1"/>
    <n v="1001.2681935000001"/>
  </r>
  <r>
    <s v="Media"/>
    <s v="Incremental"/>
    <m/>
    <m/>
    <s v="aarki_Post_ios14_5"/>
    <s v="Aarki"/>
    <x v="0"/>
    <s v=" DTC"/>
    <d v="2021-06-13T00:00:00"/>
    <s v="Post"/>
    <x v="1"/>
    <n v="993.48131939999996"/>
  </r>
  <r>
    <s v="Media"/>
    <s v="Incremental"/>
    <m/>
    <m/>
    <s v="aarki_Post_ios14_5"/>
    <s v="Aarki"/>
    <x v="0"/>
    <s v=" DTC"/>
    <d v="2021-06-14T00:00:00"/>
    <s v="Post"/>
    <x v="1"/>
    <n v="1004.1809506"/>
  </r>
  <r>
    <s v="Media"/>
    <s v="Incremental"/>
    <m/>
    <m/>
    <s v="aarki_Post_ios14_5"/>
    <s v="Aarki"/>
    <x v="0"/>
    <s v=" DTC"/>
    <d v="2021-06-15T00:00:00"/>
    <s v="Post"/>
    <x v="1"/>
    <n v="1005.761357"/>
  </r>
  <r>
    <s v="Media"/>
    <s v="Incremental"/>
    <m/>
    <m/>
    <s v="aarki_Post_ios14_5"/>
    <s v="Aarki"/>
    <x v="0"/>
    <s v=" DTC"/>
    <d v="2021-06-16T00:00:00"/>
    <s v="Post"/>
    <x v="1"/>
    <n v="1012.2554688"/>
  </r>
  <r>
    <s v="Media"/>
    <s v="Incremental"/>
    <m/>
    <m/>
    <s v="aarki_Post_ios14_5"/>
    <s v="Aarki"/>
    <x v="0"/>
    <s v=" DTC"/>
    <d v="2021-06-17T00:00:00"/>
    <s v="Post"/>
    <x v="1"/>
    <n v="1008.2670981"/>
  </r>
  <r>
    <s v="Media"/>
    <s v="Incremental"/>
    <m/>
    <m/>
    <s v="aarki_Post_ios14_5"/>
    <s v="Aarki"/>
    <x v="0"/>
    <s v=" DTC"/>
    <d v="2021-06-18T00:00:00"/>
    <s v="Post"/>
    <x v="1"/>
    <n v="1009.1338016"/>
  </r>
  <r>
    <s v="Media"/>
    <s v="Incremental"/>
    <m/>
    <m/>
    <s v="aarki_Post_ios14_5"/>
    <s v="Aarki"/>
    <x v="0"/>
    <s v=" DTC"/>
    <d v="2021-06-19T00:00:00"/>
    <s v="Post"/>
    <x v="1"/>
    <n v="1001.9773514"/>
  </r>
  <r>
    <s v="Media"/>
    <s v="Incremental"/>
    <m/>
    <m/>
    <s v="aarki_Post_ios14_5"/>
    <s v="Aarki"/>
    <x v="0"/>
    <s v=" DTC"/>
    <d v="2021-06-20T00:00:00"/>
    <s v="Post"/>
    <x v="1"/>
    <n v="971.25238720000004"/>
  </r>
  <r>
    <s v="Media"/>
    <s v="Incremental"/>
    <m/>
    <m/>
    <s v="aarki_Post_ios14_5"/>
    <s v="Aarki"/>
    <x v="0"/>
    <s v=" DTC"/>
    <d v="2021-06-21T00:00:00"/>
    <s v="Post"/>
    <x v="1"/>
    <n v="947.30716719999998"/>
  </r>
  <r>
    <s v="Media"/>
    <s v="Incremental"/>
    <m/>
    <m/>
    <s v="aarki_Post_ios14_5"/>
    <s v="Aarki"/>
    <x v="0"/>
    <s v=" DTC"/>
    <d v="2021-06-22T00:00:00"/>
    <s v="Post"/>
    <x v="1"/>
    <n v="915.4647933"/>
  </r>
  <r>
    <s v="Media"/>
    <s v="Incremental"/>
    <m/>
    <m/>
    <s v="aarki_Post_ios14_5"/>
    <s v="Aarki"/>
    <x v="0"/>
    <s v=" DTC"/>
    <d v="2021-06-23T00:00:00"/>
    <s v="Post"/>
    <x v="2"/>
    <n v="871.23144509999997"/>
  </r>
  <r>
    <s v="Media"/>
    <s v="Incremental"/>
    <m/>
    <m/>
    <s v="aarki_Post_ios14_5"/>
    <s v="Aarki"/>
    <x v="0"/>
    <s v=" DTC"/>
    <d v="2021-06-24T00:00:00"/>
    <s v="Post"/>
    <x v="2"/>
    <n v="818.95083020000004"/>
  </r>
  <r>
    <s v="Media"/>
    <s v="Incremental"/>
    <m/>
    <m/>
    <s v="aarki_Post_ios14_5"/>
    <s v="Aarki"/>
    <x v="0"/>
    <s v=" DTC"/>
    <d v="2021-06-25T00:00:00"/>
    <s v="Post"/>
    <x v="2"/>
    <n v="739.69670410000003"/>
  </r>
  <r>
    <s v="Media"/>
    <s v="Incremental"/>
    <m/>
    <m/>
    <s v="aarki_Post_ios14_5"/>
    <s v="Aarki"/>
    <x v="0"/>
    <s v=" DTC"/>
    <d v="2021-06-26T00:00:00"/>
    <s v="Post"/>
    <x v="2"/>
    <n v="650.47648990000005"/>
  </r>
  <r>
    <s v="Media"/>
    <s v="Incremental"/>
    <m/>
    <m/>
    <s v="aarki_Post_ios14_5"/>
    <s v="Aarki"/>
    <x v="0"/>
    <s v=" DTC"/>
    <d v="2021-06-27T00:00:00"/>
    <s v="Post"/>
    <x v="2"/>
    <n v="597.92313809999996"/>
  </r>
  <r>
    <s v="Media"/>
    <s v="Incremental"/>
    <m/>
    <m/>
    <s v="aarki_Post_ios14_5"/>
    <s v="Aarki"/>
    <x v="0"/>
    <s v=" DTC"/>
    <d v="2021-06-28T00:00:00"/>
    <s v="Post"/>
    <x v="2"/>
    <n v="559.91751850000003"/>
  </r>
  <r>
    <s v="Media"/>
    <s v="Incremental"/>
    <m/>
    <m/>
    <s v="aarki_Post_ios14_5"/>
    <s v="Aarki"/>
    <x v="0"/>
    <s v=" DTC"/>
    <d v="2021-06-29T00:00:00"/>
    <s v="Post"/>
    <x v="2"/>
    <n v="533.8092097"/>
  </r>
  <r>
    <s v="Media"/>
    <s v="Incremental"/>
    <m/>
    <m/>
    <s v="aarki_Post_ios14_5"/>
    <s v="Aarki"/>
    <x v="0"/>
    <s v=" DTC"/>
    <d v="2021-06-30T00:00:00"/>
    <s v="Post"/>
    <x v="2"/>
    <n v="496.8612559"/>
  </r>
  <r>
    <s v="Media"/>
    <s v="Incremental"/>
    <m/>
    <m/>
    <s v="aarki_Post_ios14_5"/>
    <s v="Aarki"/>
    <x v="0"/>
    <s v=" DTC"/>
    <d v="2021-07-01T00:00:00"/>
    <s v="Post"/>
    <x v="2"/>
    <n v="449.39659339999997"/>
  </r>
  <r>
    <s v="Media"/>
    <s v="Incremental"/>
    <m/>
    <m/>
    <s v="aarki_Post_ios14_5"/>
    <s v="Aarki"/>
    <x v="0"/>
    <s v=" DTC"/>
    <d v="2021-07-02T00:00:00"/>
    <s v="Post"/>
    <x v="2"/>
    <n v="403.32087610000002"/>
  </r>
  <r>
    <s v="Media"/>
    <s v="Incremental"/>
    <m/>
    <m/>
    <s v="aarki_Post_ios14_5"/>
    <s v="Aarki"/>
    <x v="0"/>
    <s v=" DTC"/>
    <d v="2021-07-03T00:00:00"/>
    <s v="Post"/>
    <x v="2"/>
    <n v="369.93779510000002"/>
  </r>
  <r>
    <s v="Media"/>
    <s v="Incremental"/>
    <m/>
    <m/>
    <s v="aarki_Post_ios14_5"/>
    <s v="Aarki"/>
    <x v="0"/>
    <s v=" DTC"/>
    <d v="2021-07-04T00:00:00"/>
    <s v="Post"/>
    <x v="2"/>
    <n v="353.1316865"/>
  </r>
  <r>
    <s v="Media"/>
    <s v="Incremental"/>
    <m/>
    <m/>
    <s v="aarki_Post_ios14_5"/>
    <s v="Aarki"/>
    <x v="0"/>
    <s v=" DTC"/>
    <d v="2021-07-05T00:00:00"/>
    <s v="Post"/>
    <x v="2"/>
    <n v="353.82339899999999"/>
  </r>
  <r>
    <s v="Media"/>
    <s v="Incremental"/>
    <m/>
    <m/>
    <s v="aarki_Post_ios14_5"/>
    <s v="Aarki"/>
    <x v="0"/>
    <s v=" DTC"/>
    <d v="2021-07-06T00:00:00"/>
    <s v="Post"/>
    <x v="2"/>
    <n v="372.34959700000002"/>
  </r>
  <r>
    <s v="Media"/>
    <s v="Incremental"/>
    <m/>
    <m/>
    <s v="aarki_Post_ios14_5"/>
    <s v="Aarki"/>
    <x v="0"/>
    <s v=" DTC"/>
    <d v="2021-07-07T00:00:00"/>
    <s v="Post"/>
    <x v="2"/>
    <n v="409.79285809999999"/>
  </r>
  <r>
    <s v="Media"/>
    <s v="Incremental"/>
    <m/>
    <m/>
    <s v="aarki_Post_ios14_5"/>
    <s v="Aarki"/>
    <x v="0"/>
    <s v=" DTC"/>
    <d v="2021-07-08T00:00:00"/>
    <s v="Post"/>
    <x v="2"/>
    <n v="454.32580150000001"/>
  </r>
  <r>
    <s v="Media"/>
    <s v="Incremental"/>
    <m/>
    <m/>
    <s v="aarki_Post_ios14_5"/>
    <s v="Aarki"/>
    <x v="0"/>
    <s v=" DTC"/>
    <d v="2021-07-09T00:00:00"/>
    <s v="Post"/>
    <x v="2"/>
    <n v="506.96495579999998"/>
  </r>
  <r>
    <s v="Media"/>
    <s v="Incremental"/>
    <m/>
    <m/>
    <s v="aarki_Post_ios14_5"/>
    <s v="Aarki"/>
    <x v="0"/>
    <s v=" DTC"/>
    <d v="2021-07-10T00:00:00"/>
    <s v="Post"/>
    <x v="2"/>
    <n v="534.83914130000005"/>
  </r>
  <r>
    <s v="Media"/>
    <s v="Incremental"/>
    <m/>
    <m/>
    <s v="aarki_Post_ios14_5"/>
    <s v="Aarki"/>
    <x v="0"/>
    <s v=" DTC"/>
    <d v="2021-07-11T00:00:00"/>
    <s v="Post"/>
    <x v="2"/>
    <n v="542.45189879999998"/>
  </r>
  <r>
    <s v="Media"/>
    <s v="Incremental"/>
    <m/>
    <m/>
    <s v="aarki_Post_ios14_5"/>
    <s v="Aarki"/>
    <x v="0"/>
    <s v=" DTC"/>
    <d v="2021-07-12T00:00:00"/>
    <s v="Post"/>
    <x v="2"/>
    <n v="530.19251510000004"/>
  </r>
  <r>
    <s v="Media"/>
    <s v="Incremental"/>
    <m/>
    <m/>
    <s v="aarki_Post_ios14_5"/>
    <s v="Aarki"/>
    <x v="0"/>
    <s v=" DTC"/>
    <d v="2021-07-13T00:00:00"/>
    <s v="Post"/>
    <x v="2"/>
    <n v="549.26600389999999"/>
  </r>
  <r>
    <s v="Media"/>
    <s v="Incremental"/>
    <m/>
    <m/>
    <s v="aarki_Post_ios14_5"/>
    <s v="Aarki"/>
    <x v="0"/>
    <s v=" DTC"/>
    <d v="2021-07-14T00:00:00"/>
    <s v="Post"/>
    <x v="2"/>
    <n v="541.42093839999995"/>
  </r>
  <r>
    <s v="Media"/>
    <s v="Incremental"/>
    <m/>
    <m/>
    <s v="aarki_Post_ios14_5"/>
    <s v="Aarki"/>
    <x v="0"/>
    <s v=" DTC"/>
    <d v="2021-07-15T00:00:00"/>
    <s v="Post"/>
    <x v="2"/>
    <n v="541.71299859999999"/>
  </r>
  <r>
    <s v="Media"/>
    <s v="Incremental"/>
    <m/>
    <m/>
    <s v="aarki_Post_ios14_5"/>
    <s v="Aarki"/>
    <x v="0"/>
    <s v=" DTC"/>
    <d v="2021-07-16T00:00:00"/>
    <s v="Post"/>
    <x v="2"/>
    <n v="543.54803389999995"/>
  </r>
  <r>
    <s v="Media"/>
    <s v="Incremental"/>
    <m/>
    <m/>
    <s v="aarki_Post_ios14_5"/>
    <s v="Aarki"/>
    <x v="0"/>
    <s v=" DTC"/>
    <d v="2021-07-17T00:00:00"/>
    <s v="Post"/>
    <x v="2"/>
    <n v="563.35374950000005"/>
  </r>
  <r>
    <s v="Media"/>
    <s v="Incremental"/>
    <m/>
    <m/>
    <s v="aarki_Post_ios14_5"/>
    <s v="Aarki"/>
    <x v="0"/>
    <s v=" DTC"/>
    <d v="2021-07-18T00:00:00"/>
    <s v="Post"/>
    <x v="2"/>
    <n v="582.32784749999996"/>
  </r>
  <r>
    <s v="Media"/>
    <s v="Incremental"/>
    <m/>
    <m/>
    <s v="aarki_Post_ios14_5"/>
    <s v="Aarki"/>
    <x v="0"/>
    <s v=" DTC"/>
    <d v="2021-07-19T00:00:00"/>
    <s v="Post"/>
    <x v="2"/>
    <n v="568.92228829999999"/>
  </r>
  <r>
    <s v="Media"/>
    <s v="Incremental"/>
    <m/>
    <m/>
    <s v="aarki_Post_ios14_5"/>
    <s v="Aarki"/>
    <x v="0"/>
    <s v=" DTC"/>
    <d v="2021-07-20T00:00:00"/>
    <s v="Post"/>
    <x v="2"/>
    <n v="602.87399459999995"/>
  </r>
  <r>
    <s v="Media"/>
    <s v="Incremental"/>
    <m/>
    <m/>
    <s v="aarki_Post_ios14_5"/>
    <s v="Aarki"/>
    <x v="0"/>
    <s v=" DTC"/>
    <d v="2021-07-21T00:00:00"/>
    <s v="Post"/>
    <x v="2"/>
    <n v="648.54187630000001"/>
  </r>
  <r>
    <s v="Media"/>
    <s v="Incremental"/>
    <m/>
    <m/>
    <s v="aarki_Post_ios14_5"/>
    <s v="Aarki"/>
    <x v="0"/>
    <s v=" DTC"/>
    <d v="2021-07-22T00:00:00"/>
    <s v="Post"/>
    <x v="2"/>
    <n v="713.24358089999998"/>
  </r>
  <r>
    <s v="Media"/>
    <s v="Incremental"/>
    <m/>
    <m/>
    <s v="aarki_Post_ios14_5"/>
    <s v="Aarki"/>
    <x v="0"/>
    <s v=" DTC"/>
    <d v="2021-07-23T00:00:00"/>
    <s v="Post"/>
    <x v="2"/>
    <n v="787.31357590000005"/>
  </r>
  <r>
    <s v="Media"/>
    <s v="Incremental"/>
    <m/>
    <m/>
    <s v="aarki_Post_ios14_5"/>
    <s v="Aarki"/>
    <x v="0"/>
    <s v=" DTC"/>
    <d v="2021-07-24T00:00:00"/>
    <s v="Post"/>
    <x v="2"/>
    <n v="868.64574870000001"/>
  </r>
  <r>
    <s v="Media"/>
    <s v="Incremental"/>
    <m/>
    <m/>
    <s v="aarki_Post_ios14_5"/>
    <s v="Aarki"/>
    <x v="0"/>
    <s v=" DTC"/>
    <d v="2021-07-25T00:00:00"/>
    <s v="Post"/>
    <x v="2"/>
    <n v="960.70654039999999"/>
  </r>
  <r>
    <s v="Media"/>
    <s v="Incremental"/>
    <m/>
    <m/>
    <s v="aarki_Post_ios14_5"/>
    <s v="Aarki"/>
    <x v="0"/>
    <s v=" DTC"/>
    <d v="2021-07-26T00:00:00"/>
    <s v="Post"/>
    <x v="2"/>
    <n v="970.70612930000004"/>
  </r>
  <r>
    <s v="Media"/>
    <s v="Incremental"/>
    <m/>
    <m/>
    <s v="aarki_Post_ios14_5"/>
    <s v="Aarki"/>
    <x v="0"/>
    <s v=" DTC"/>
    <d v="2021-07-27T00:00:00"/>
    <s v="Post"/>
    <x v="2"/>
    <n v="984.85099090000006"/>
  </r>
  <r>
    <s v="Media"/>
    <s v="Incremental"/>
    <m/>
    <m/>
    <s v="aarki_Post_ios14_5"/>
    <s v="Aarki"/>
    <x v="0"/>
    <s v=" DTC"/>
    <d v="2021-07-28T00:00:00"/>
    <s v="Post"/>
    <x v="2"/>
    <n v="1022.2987005"/>
  </r>
  <r>
    <s v="Media"/>
    <s v="Incremental"/>
    <m/>
    <m/>
    <s v="aarki_Post_ios14_5"/>
    <s v="Aarki"/>
    <x v="0"/>
    <s v=" DTC"/>
    <d v="2021-07-29T00:00:00"/>
    <s v="Post"/>
    <x v="2"/>
    <n v="1061.3598003"/>
  </r>
  <r>
    <s v="Media"/>
    <s v="Incremental"/>
    <m/>
    <m/>
    <s v="aarki_Post_ios14_5"/>
    <s v="Aarki"/>
    <x v="0"/>
    <s v=" DTC"/>
    <d v="2021-07-30T00:00:00"/>
    <s v="Post"/>
    <x v="2"/>
    <n v="1109.5678433999999"/>
  </r>
  <r>
    <s v="Media"/>
    <s v="Incremental"/>
    <m/>
    <m/>
    <s v="aarki_Post_ios14_5"/>
    <s v="Aarki"/>
    <x v="0"/>
    <s v=" DTC"/>
    <d v="2021-07-31T00:00:00"/>
    <s v="Post"/>
    <x v="2"/>
    <n v="1141.1568188000001"/>
  </r>
  <r>
    <s v="Media"/>
    <s v="Incremental"/>
    <m/>
    <m/>
    <s v="aarki_Post_ios14_5"/>
    <s v="Aarki"/>
    <x v="0"/>
    <s v=" DTC"/>
    <d v="2021-08-01T00:00:00"/>
    <s v="Post"/>
    <x v="2"/>
    <n v="1118.9337769000001"/>
  </r>
  <r>
    <s v="Media"/>
    <s v="Incremental"/>
    <m/>
    <m/>
    <s v="aarki_Post_ios14_5"/>
    <s v="Aarki"/>
    <x v="0"/>
    <s v=" DTC"/>
    <d v="2021-08-02T00:00:00"/>
    <s v="Post"/>
    <x v="2"/>
    <n v="1087.891582"/>
  </r>
  <r>
    <s v="Media"/>
    <s v="Incremental"/>
    <m/>
    <m/>
    <s v="aarki_Post_ios14_5"/>
    <s v="Aarki"/>
    <x v="0"/>
    <s v=" DTC"/>
    <d v="2021-08-03T00:00:00"/>
    <s v="Post"/>
    <x v="2"/>
    <n v="1063.4994412000001"/>
  </r>
  <r>
    <s v="Media"/>
    <s v="Incremental"/>
    <m/>
    <m/>
    <s v="aarki_Post_ios14_5"/>
    <s v="Aarki"/>
    <x v="0"/>
    <s v=" DTC"/>
    <d v="2021-08-04T00:00:00"/>
    <s v="Post"/>
    <x v="2"/>
    <n v="1063.0369146999999"/>
  </r>
  <r>
    <s v="Media"/>
    <s v="Incremental"/>
    <m/>
    <m/>
    <s v="aarki_Post_ios14_5"/>
    <s v="Aarki"/>
    <x v="0"/>
    <s v=" DTC"/>
    <d v="2021-08-05T00:00:00"/>
    <s v="Post"/>
    <x v="2"/>
    <n v="1062.1149172999999"/>
  </r>
  <r>
    <s v="Media"/>
    <s v="Incremental"/>
    <m/>
    <m/>
    <s v="aarki_Post_ios14_5"/>
    <s v="Aarki"/>
    <x v="0"/>
    <s v=" DTC"/>
    <d v="2021-08-06T00:00:00"/>
    <s v="Post"/>
    <x v="2"/>
    <n v="1040.4481125"/>
  </r>
  <r>
    <s v="Media"/>
    <s v="Incremental"/>
    <m/>
    <m/>
    <s v="aarki_Post_ios14_5"/>
    <s v="Aarki"/>
    <x v="0"/>
    <s v=" DTC"/>
    <d v="2021-08-07T00:00:00"/>
    <s v="Post"/>
    <x v="2"/>
    <n v="1030.0475885000001"/>
  </r>
  <r>
    <s v="Media"/>
    <s v="Incremental"/>
    <m/>
    <m/>
    <s v="aarki_Post_ios14_5"/>
    <s v="Aarki"/>
    <x v="0"/>
    <s v=" DTC"/>
    <d v="2021-08-08T00:00:00"/>
    <s v="Post"/>
    <x v="2"/>
    <n v="1028.3341236000001"/>
  </r>
  <r>
    <s v="Media"/>
    <s v="Incremental"/>
    <m/>
    <m/>
    <s v="aarki_Post_ios14_5"/>
    <s v="Aarki"/>
    <x v="0"/>
    <s v=" DTC"/>
    <d v="2021-08-09T00:00:00"/>
    <s v="Post"/>
    <x v="2"/>
    <n v="1026.375693"/>
  </r>
  <r>
    <s v="Media"/>
    <s v="Incremental"/>
    <m/>
    <m/>
    <s v="aarki_Post_ios14_5"/>
    <s v="Aarki"/>
    <x v="0"/>
    <s v=" DTC"/>
    <d v="2021-08-10T00:00:00"/>
    <s v="Post"/>
    <x v="2"/>
    <n v="1036.4298965"/>
  </r>
  <r>
    <s v="Media"/>
    <s v="Incremental"/>
    <m/>
    <m/>
    <s v="aarki_Post_ios14_5"/>
    <s v="Aarki"/>
    <x v="0"/>
    <s v=" DTC"/>
    <d v="2021-08-11T00:00:00"/>
    <s v="Post"/>
    <x v="2"/>
    <n v="1041.3885465000001"/>
  </r>
  <r>
    <s v="Media"/>
    <s v="Incremental"/>
    <m/>
    <m/>
    <s v="aarki_Post_ios14_5"/>
    <s v="Aarki"/>
    <x v="0"/>
    <s v=" DTC"/>
    <d v="2021-08-12T00:00:00"/>
    <s v="Post"/>
    <x v="2"/>
    <n v="1059.3055715999999"/>
  </r>
  <r>
    <s v="Media"/>
    <s v="Incremental"/>
    <m/>
    <m/>
    <s v="aarki_Post_ios14_5"/>
    <s v="Aarki"/>
    <x v="0"/>
    <s v=" DTC"/>
    <d v="2021-08-13T00:00:00"/>
    <s v="Post"/>
    <x v="2"/>
    <n v="1064.8418325"/>
  </r>
  <r>
    <s v="Media"/>
    <s v="Incremental"/>
    <m/>
    <m/>
    <s v="aarki_Post_ios14_5"/>
    <s v="Aarki"/>
    <x v="0"/>
    <s v=" DTC"/>
    <d v="2021-08-14T00:00:00"/>
    <s v="Post"/>
    <x v="2"/>
    <n v="1081.3475963999999"/>
  </r>
  <r>
    <s v="Media"/>
    <s v="Incremental"/>
    <m/>
    <m/>
    <s v="aarki_Post_ios14_5"/>
    <s v="Aarki"/>
    <x v="0"/>
    <s v=" DTC"/>
    <d v="2021-08-15T00:00:00"/>
    <s v="Post"/>
    <x v="2"/>
    <n v="1108.4443223000001"/>
  </r>
  <r>
    <s v="Media"/>
    <s v="Incremental"/>
    <m/>
    <m/>
    <s v="aarki_Post_ios14_5"/>
    <s v="Aarki"/>
    <x v="0"/>
    <s v=" DTC"/>
    <d v="2021-08-16T00:00:00"/>
    <s v="Post"/>
    <x v="2"/>
    <n v="1135.2030162000001"/>
  </r>
  <r>
    <s v="Media"/>
    <s v="Incremental"/>
    <m/>
    <m/>
    <s v="aarki_Post_ios14_5"/>
    <s v="Aarki"/>
    <x v="0"/>
    <s v=" DTC"/>
    <d v="2021-08-17T00:00:00"/>
    <s v="Post"/>
    <x v="2"/>
    <n v="1174.8351714"/>
  </r>
  <r>
    <s v="Media"/>
    <s v="Incremental"/>
    <m/>
    <m/>
    <s v="aarki_Post_ios14_5"/>
    <s v="Aarki"/>
    <x v="0"/>
    <s v=" DTC"/>
    <d v="2021-08-18T00:00:00"/>
    <s v="Post"/>
    <x v="2"/>
    <n v="1228.4864161999999"/>
  </r>
  <r>
    <s v="Media"/>
    <s v="Incremental"/>
    <m/>
    <m/>
    <s v="aarki_Post_ios14_5"/>
    <s v="Aarki"/>
    <x v="0"/>
    <s v=" DTC"/>
    <d v="2021-08-19T00:00:00"/>
    <s v="Post"/>
    <x v="2"/>
    <n v="1275.4660342"/>
  </r>
  <r>
    <s v="Media"/>
    <s v="Incremental"/>
    <m/>
    <m/>
    <s v="aarki_Post_ios14_5"/>
    <s v="Aarki"/>
    <x v="0"/>
    <s v=" DTC"/>
    <d v="2021-08-20T00:00:00"/>
    <s v="Post"/>
    <x v="2"/>
    <n v="1300.1446148"/>
  </r>
  <r>
    <s v="Media"/>
    <s v="Incremental"/>
    <m/>
    <m/>
    <s v="aarki_Post_ios14_5"/>
    <s v="Aarki"/>
    <x v="0"/>
    <s v=" DTC"/>
    <d v="2021-08-21T00:00:00"/>
    <s v="Post"/>
    <x v="2"/>
    <n v="1370.3936596000001"/>
  </r>
  <r>
    <s v="Media"/>
    <s v="Incremental"/>
    <m/>
    <m/>
    <s v="aarki_Post_ios14_5"/>
    <s v="Aarki"/>
    <x v="0"/>
    <s v=" DTC"/>
    <d v="2021-08-22T00:00:00"/>
    <s v="Post"/>
    <x v="2"/>
    <n v="1530.6216979999999"/>
  </r>
  <r>
    <s v="Media"/>
    <s v="Incremental"/>
    <m/>
    <m/>
    <s v="aarki_Post_ios14_5"/>
    <s v="Aarki"/>
    <x v="0"/>
    <s v=" DTC"/>
    <d v="2021-08-23T00:00:00"/>
    <s v="Post"/>
    <x v="2"/>
    <n v="1601.2734143"/>
  </r>
  <r>
    <s v="Media"/>
    <s v="Incremental"/>
    <m/>
    <m/>
    <s v="aarki_Post_ios14_5"/>
    <s v="Aarki"/>
    <x v="0"/>
    <s v=" DTC"/>
    <d v="2021-08-24T00:00:00"/>
    <s v="Post"/>
    <x v="2"/>
    <n v="1648.4335566"/>
  </r>
  <r>
    <s v="Media"/>
    <s v="Incremental"/>
    <m/>
    <m/>
    <s v="aarki_Post_ios14_5"/>
    <s v="Aarki"/>
    <x v="0"/>
    <s v=" DTC"/>
    <d v="2021-08-25T00:00:00"/>
    <s v="Post"/>
    <x v="2"/>
    <n v="1676.6173421999999"/>
  </r>
  <r>
    <s v="Media"/>
    <s v="Incremental"/>
    <m/>
    <m/>
    <s v="aarki_Post_ios14_5"/>
    <s v="Aarki"/>
    <x v="0"/>
    <s v=" DTC"/>
    <d v="2021-08-26T00:00:00"/>
    <s v="Post"/>
    <x v="2"/>
    <n v="1652.8414461"/>
  </r>
  <r>
    <s v="Media"/>
    <s v="Incremental"/>
    <m/>
    <m/>
    <s v="aarki_Post_ios14_5"/>
    <s v="Aarki"/>
    <x v="0"/>
    <s v=" DTC"/>
    <d v="2021-08-27T00:00:00"/>
    <s v="Post"/>
    <x v="2"/>
    <n v="1637.0784649"/>
  </r>
  <r>
    <s v="Media"/>
    <s v="Incremental"/>
    <m/>
    <m/>
    <s v="aarki_Post_ios14_5"/>
    <s v="Aarki"/>
    <x v="0"/>
    <s v=" DTC"/>
    <d v="2021-08-28T00:00:00"/>
    <s v="Post"/>
    <x v="2"/>
    <n v="1606.4477555000001"/>
  </r>
  <r>
    <s v="Media"/>
    <s v="Incremental"/>
    <m/>
    <m/>
    <s v="aarki_Post_ios14_5"/>
    <s v="Aarki"/>
    <x v="0"/>
    <s v=" DTC"/>
    <d v="2021-08-29T00:00:00"/>
    <s v="Post"/>
    <x v="2"/>
    <n v="1620.4494993000001"/>
  </r>
  <r>
    <s v="Media"/>
    <s v="Incremental"/>
    <m/>
    <m/>
    <s v="aarki_Post_ios14_5"/>
    <s v="Aarki"/>
    <x v="0"/>
    <s v=" DTC"/>
    <d v="2021-08-30T00:00:00"/>
    <s v="Post"/>
    <x v="2"/>
    <n v="1659.6747507"/>
  </r>
  <r>
    <s v="Media"/>
    <s v="Incremental"/>
    <m/>
    <m/>
    <s v="aarki_Post_ios14_5"/>
    <s v="Aarki"/>
    <x v="0"/>
    <s v=" DTC"/>
    <d v="2021-08-31T00:00:00"/>
    <s v="Post"/>
    <x v="2"/>
    <n v="1686.8128813999999"/>
  </r>
  <r>
    <s v="Media"/>
    <s v="Incremental"/>
    <m/>
    <m/>
    <s v="aarki_Post_ios14_5"/>
    <s v="Aarki"/>
    <x v="0"/>
    <s v=" DTC"/>
    <d v="2021-09-01T00:00:00"/>
    <s v="Post"/>
    <x v="2"/>
    <n v="1685.4504374999999"/>
  </r>
  <r>
    <s v="Media"/>
    <s v="Incremental"/>
    <m/>
    <m/>
    <s v="aarki_Post_ios14_5"/>
    <s v="Aarki"/>
    <x v="0"/>
    <s v=" DTC"/>
    <d v="2021-09-02T00:00:00"/>
    <s v="Post"/>
    <x v="2"/>
    <n v="1644.1293439000001"/>
  </r>
  <r>
    <s v="Media"/>
    <s v="Incremental"/>
    <m/>
    <m/>
    <s v="aarki_Post_ios14_5"/>
    <s v="Aarki"/>
    <x v="0"/>
    <s v=" DTC"/>
    <d v="2021-09-03T00:00:00"/>
    <s v="Post"/>
    <x v="2"/>
    <n v="1565.8645282"/>
  </r>
  <r>
    <s v="Media"/>
    <s v="Incremental"/>
    <m/>
    <m/>
    <s v="aarki_Post_ios14_5"/>
    <s v="Aarki"/>
    <x v="0"/>
    <s v=" DTC"/>
    <d v="2021-09-04T00:00:00"/>
    <s v="Post"/>
    <x v="2"/>
    <n v="1580.4021554999999"/>
  </r>
  <r>
    <s v="Media"/>
    <s v="Incremental"/>
    <m/>
    <m/>
    <s v="aarki_Post_ios14_5"/>
    <s v="Aarki"/>
    <x v="0"/>
    <s v=" DTC"/>
    <d v="2021-09-05T00:00:00"/>
    <s v="Post"/>
    <x v="2"/>
    <n v="1620.4728809999999"/>
  </r>
  <r>
    <s v="Media"/>
    <s v="Incremental"/>
    <m/>
    <m/>
    <s v="aarki_Post_ios14_5"/>
    <s v="Aarki"/>
    <x v="0"/>
    <s v=" DTC"/>
    <d v="2021-09-06T00:00:00"/>
    <s v="Post"/>
    <x v="2"/>
    <n v="1672.9508909000001"/>
  </r>
  <r>
    <s v="Media"/>
    <s v="Incremental"/>
    <m/>
    <m/>
    <s v="aarki_Post_ios14_5"/>
    <s v="Aarki"/>
    <x v="0"/>
    <s v=" DTC"/>
    <d v="2021-09-07T00:00:00"/>
    <s v="Post"/>
    <x v="2"/>
    <n v="1734.3485000000001"/>
  </r>
  <r>
    <s v="Media"/>
    <s v="Incremental"/>
    <m/>
    <m/>
    <s v="aarki_Post_ios14_5"/>
    <s v="Aarki"/>
    <x v="0"/>
    <s v=" DTC"/>
    <d v="2021-09-08T00:00:00"/>
    <s v="Post"/>
    <x v="2"/>
    <n v="1774.3486089999999"/>
  </r>
  <r>
    <s v="Media"/>
    <s v="Incremental"/>
    <m/>
    <m/>
    <s v="aarki_Post_ios14_5"/>
    <s v="Aarki"/>
    <x v="0"/>
    <s v=" DTC"/>
    <d v="2021-09-09T00:00:00"/>
    <s v="Post"/>
    <x v="2"/>
    <n v="1835.4570392999999"/>
  </r>
  <r>
    <s v="Media"/>
    <s v="Incremental"/>
    <m/>
    <m/>
    <s v="aarki_Post_ios14_5"/>
    <s v="Aarki"/>
    <x v="0"/>
    <s v=" DTC"/>
    <d v="2021-09-10T00:00:00"/>
    <s v="Post"/>
    <x v="2"/>
    <n v="1893.5513137"/>
  </r>
  <r>
    <s v="Media"/>
    <s v="Incremental"/>
    <m/>
    <m/>
    <s v="aarki_Post_ios14_5"/>
    <s v="Aarki"/>
    <x v="0"/>
    <s v=" DTC"/>
    <d v="2021-09-11T00:00:00"/>
    <s v="Post"/>
    <x v="2"/>
    <n v="1923.3418807999999"/>
  </r>
  <r>
    <s v="Media"/>
    <s v="Incremental"/>
    <m/>
    <m/>
    <s v="aarki_Post_ios14_5"/>
    <s v="Aarki"/>
    <x v="0"/>
    <s v=" DTC"/>
    <d v="2021-09-12T00:00:00"/>
    <s v="Post"/>
    <x v="2"/>
    <n v="2011.8062437000001"/>
  </r>
  <r>
    <s v="Media"/>
    <s v="Incremental"/>
    <m/>
    <m/>
    <s v="aarki_Post_ios14_5"/>
    <s v="Aarki"/>
    <x v="0"/>
    <s v=" DTC"/>
    <d v="2021-09-13T00:00:00"/>
    <s v="Post"/>
    <x v="2"/>
    <n v="2105.4256951000002"/>
  </r>
  <r>
    <s v="Media"/>
    <s v="Incremental"/>
    <m/>
    <m/>
    <s v="aarki_Post_ios14_5"/>
    <s v="Aarki"/>
    <x v="0"/>
    <s v=" DTC"/>
    <d v="2021-09-14T00:00:00"/>
    <s v="Post"/>
    <x v="2"/>
    <n v="2127.0378807000002"/>
  </r>
  <r>
    <s v="Media"/>
    <s v="Incremental"/>
    <m/>
    <m/>
    <s v="aarki_Post_ios14_5"/>
    <s v="Aarki"/>
    <x v="0"/>
    <s v=" DTC"/>
    <d v="2021-09-15T00:00:00"/>
    <s v="Post"/>
    <x v="2"/>
    <n v="2223.793987"/>
  </r>
  <r>
    <s v="Media"/>
    <s v="Incremental"/>
    <m/>
    <m/>
    <s v="aarki_Post_ios14_5"/>
    <s v="Aarki"/>
    <x v="0"/>
    <s v=" DTC"/>
    <d v="2021-09-16T00:00:00"/>
    <s v="Post"/>
    <x v="2"/>
    <n v="2222.8955274999998"/>
  </r>
  <r>
    <s v="Media"/>
    <s v="Incremental"/>
    <m/>
    <m/>
    <s v="aarki_Post_ios14_5"/>
    <s v="Aarki"/>
    <x v="0"/>
    <s v=" DTC"/>
    <d v="2021-09-17T00:00:00"/>
    <s v="Post"/>
    <x v="2"/>
    <n v="2318.6607938000002"/>
  </r>
  <r>
    <s v="Media"/>
    <s v="Incremental"/>
    <m/>
    <m/>
    <s v="aarki_Post_ios14_5"/>
    <s v="Aarki"/>
    <x v="0"/>
    <s v=" DTC"/>
    <d v="2021-09-18T00:00:00"/>
    <s v="Post"/>
    <x v="2"/>
    <n v="2452.7887262999998"/>
  </r>
  <r>
    <s v="Media"/>
    <s v="Incremental"/>
    <m/>
    <m/>
    <s v="aarki_Post_ios14_5"/>
    <s v="Aarki"/>
    <x v="0"/>
    <s v=" DTC"/>
    <d v="2021-09-19T00:00:00"/>
    <s v="Post"/>
    <x v="2"/>
    <n v="2428.5236457000001"/>
  </r>
  <r>
    <s v="Media"/>
    <s v="Incremental"/>
    <m/>
    <m/>
    <s v="aarki_Post_ios14_5"/>
    <s v="Aarki"/>
    <x v="0"/>
    <s v=" DTC"/>
    <d v="2021-09-20T00:00:00"/>
    <s v="Post"/>
    <x v="2"/>
    <n v="2561.4958526999999"/>
  </r>
  <r>
    <s v="Media"/>
    <s v="Incremental"/>
    <m/>
    <m/>
    <s v="aarki_Post_ios14_5"/>
    <s v="Aarki"/>
    <x v="0"/>
    <s v=" DTC"/>
    <d v="2021-09-21T00:00:00"/>
    <s v="Post"/>
    <x v="2"/>
    <n v="2700.0202499000002"/>
  </r>
  <r>
    <s v="Media"/>
    <s v="Incremental"/>
    <m/>
    <m/>
    <s v="aarki_Post_ios14_5"/>
    <s v="Aarki"/>
    <x v="0"/>
    <s v=" DTC"/>
    <d v="2021-09-22T00:00:00"/>
    <s v="Post"/>
    <x v="2"/>
    <n v="2907.4419035000001"/>
  </r>
  <r>
    <s v="Media"/>
    <s v="Incremental"/>
    <m/>
    <m/>
    <s v="aarki_Post_ios14_5"/>
    <s v="Aarki"/>
    <x v="0"/>
    <s v=" DTC"/>
    <d v="2021-09-23T00:00:00"/>
    <s v="Post"/>
    <x v="2"/>
    <n v="3159.9942667999999"/>
  </r>
  <r>
    <s v="Media"/>
    <s v="Incremental"/>
    <m/>
    <m/>
    <s v="aarki_Post_ios14_5"/>
    <s v="Aarki"/>
    <x v="0"/>
    <s v=" DTC"/>
    <d v="2021-09-24T00:00:00"/>
    <s v="Post"/>
    <x v="2"/>
    <n v="3370.5889272999998"/>
  </r>
  <r>
    <s v="Media"/>
    <s v="Incremental"/>
    <m/>
    <m/>
    <s v="aarki_Post_ios14_5"/>
    <s v="Aarki"/>
    <x v="0"/>
    <s v=" DTC"/>
    <d v="2021-09-25T00:00:00"/>
    <s v="Post"/>
    <x v="2"/>
    <n v="3657.5116054999999"/>
  </r>
  <r>
    <s v="Media"/>
    <s v="Incremental"/>
    <m/>
    <m/>
    <s v="aarki_Post_ios14_5"/>
    <s v="Aarki"/>
    <x v="0"/>
    <s v=" DTC"/>
    <d v="2021-09-26T00:00:00"/>
    <s v="Post"/>
    <x v="2"/>
    <n v="3850.3762889"/>
  </r>
  <r>
    <s v="Media"/>
    <s v="Incremental"/>
    <m/>
    <m/>
    <s v="aarki_Post_ios14_5"/>
    <s v="Aarki"/>
    <x v="0"/>
    <s v=" DTC"/>
    <d v="2021-09-27T00:00:00"/>
    <s v="Post"/>
    <x v="2"/>
    <n v="3986.9184928"/>
  </r>
  <r>
    <s v="Media"/>
    <s v="Incremental"/>
    <m/>
    <m/>
    <s v="aarki_Post_ios14_5"/>
    <s v="Aarki"/>
    <x v="0"/>
    <s v=" DTC"/>
    <d v="2021-09-28T00:00:00"/>
    <s v="Post"/>
    <x v="2"/>
    <n v="4148.5470784999998"/>
  </r>
  <r>
    <s v="Media"/>
    <s v="Incremental"/>
    <m/>
    <m/>
    <s v="aarki_Post_ios14_5"/>
    <s v="Aarki"/>
    <x v="0"/>
    <s v=" DTC"/>
    <d v="2021-09-29T00:00:00"/>
    <s v="Post"/>
    <x v="2"/>
    <n v="4033.5499178"/>
  </r>
  <r>
    <s v="Media"/>
    <s v="Incremental"/>
    <m/>
    <m/>
    <s v="aarki_Post_ios14_5"/>
    <s v="Aarki"/>
    <x v="0"/>
    <s v=" DTC"/>
    <d v="2021-09-30T00:00:00"/>
    <s v="Post"/>
    <x v="2"/>
    <n v="3983.7102601000001"/>
  </r>
  <r>
    <s v="Media"/>
    <s v="Incremental"/>
    <m/>
    <m/>
    <s v="aarki_Pre_ios14_5"/>
    <s v="Aarki"/>
    <x v="0"/>
    <s v=" DTC"/>
    <d v="2021-03-01T00:00:00"/>
    <s v="Pre"/>
    <x v="0"/>
    <n v="838.02917520000005"/>
  </r>
  <r>
    <s v="Media"/>
    <s v="Incremental"/>
    <m/>
    <m/>
    <s v="aarki_Pre_ios14_5"/>
    <s v="Aarki"/>
    <x v="0"/>
    <s v=" DTC"/>
    <d v="2021-03-02T00:00:00"/>
    <s v="Pre"/>
    <x v="0"/>
    <n v="795.44496900000001"/>
  </r>
  <r>
    <s v="Media"/>
    <s v="Incremental"/>
    <m/>
    <m/>
    <s v="aarki_Pre_ios14_5"/>
    <s v="Aarki"/>
    <x v="0"/>
    <s v=" DTC"/>
    <d v="2021-03-03T00:00:00"/>
    <s v="Pre"/>
    <x v="0"/>
    <n v="781.15469780000001"/>
  </r>
  <r>
    <s v="Media"/>
    <s v="Incremental"/>
    <m/>
    <m/>
    <s v="aarki_Pre_ios14_5"/>
    <s v="Aarki"/>
    <x v="0"/>
    <s v=" DTC"/>
    <d v="2021-03-04T00:00:00"/>
    <s v="Pre"/>
    <x v="0"/>
    <n v="699.91786309999998"/>
  </r>
  <r>
    <s v="Media"/>
    <s v="Incremental"/>
    <m/>
    <m/>
    <s v="aarki_Pre_ios14_5"/>
    <s v="Aarki"/>
    <x v="0"/>
    <s v=" DTC"/>
    <d v="2021-03-05T00:00:00"/>
    <s v="Pre"/>
    <x v="0"/>
    <n v="687.22817350000003"/>
  </r>
  <r>
    <s v="Media"/>
    <s v="Incremental"/>
    <m/>
    <m/>
    <s v="aarki_Pre_ios14_5"/>
    <s v="Aarki"/>
    <x v="0"/>
    <s v=" DTC"/>
    <d v="2021-03-06T00:00:00"/>
    <s v="Pre"/>
    <x v="0"/>
    <n v="672.48397890000001"/>
  </r>
  <r>
    <s v="Media"/>
    <s v="Incremental"/>
    <m/>
    <m/>
    <s v="aarki_Pre_ios14_5"/>
    <s v="Aarki"/>
    <x v="0"/>
    <s v=" DTC"/>
    <d v="2021-03-07T00:00:00"/>
    <s v="Pre"/>
    <x v="0"/>
    <n v="647.85350779999999"/>
  </r>
  <r>
    <s v="Media"/>
    <s v="Incremental"/>
    <m/>
    <m/>
    <s v="aarki_Pre_ios14_5"/>
    <s v="Aarki"/>
    <x v="0"/>
    <s v=" DTC"/>
    <d v="2021-03-08T00:00:00"/>
    <s v="Pre"/>
    <x v="0"/>
    <n v="675.42610579999996"/>
  </r>
  <r>
    <s v="Media"/>
    <s v="Incremental"/>
    <m/>
    <m/>
    <s v="aarki_Pre_ios14_5"/>
    <s v="Aarki"/>
    <x v="0"/>
    <s v=" DTC"/>
    <d v="2021-03-09T00:00:00"/>
    <s v="Pre"/>
    <x v="0"/>
    <n v="756.61283879999996"/>
  </r>
  <r>
    <s v="Media"/>
    <s v="Incremental"/>
    <m/>
    <m/>
    <s v="aarki_Pre_ios14_5"/>
    <s v="Aarki"/>
    <x v="0"/>
    <s v=" DTC"/>
    <d v="2021-03-10T00:00:00"/>
    <s v="Pre"/>
    <x v="0"/>
    <n v="769.01369250000005"/>
  </r>
  <r>
    <s v="Media"/>
    <s v="Incremental"/>
    <m/>
    <m/>
    <s v="aarki_Pre_ios14_5"/>
    <s v="Aarki"/>
    <x v="0"/>
    <s v=" DTC"/>
    <d v="2021-03-11T00:00:00"/>
    <s v="Pre"/>
    <x v="0"/>
    <n v="715.07631330000004"/>
  </r>
  <r>
    <s v="Media"/>
    <s v="Incremental"/>
    <m/>
    <m/>
    <s v="aarki_Pre_ios14_5"/>
    <s v="Aarki"/>
    <x v="0"/>
    <s v=" DTC"/>
    <d v="2021-03-12T00:00:00"/>
    <s v="Pre"/>
    <x v="0"/>
    <n v="701.51294800000005"/>
  </r>
  <r>
    <s v="Media"/>
    <s v="Incremental"/>
    <m/>
    <m/>
    <s v="aarki_Pre_ios14_5"/>
    <s v="Aarki"/>
    <x v="0"/>
    <s v=" DTC"/>
    <d v="2021-03-13T00:00:00"/>
    <s v="Pre"/>
    <x v="0"/>
    <n v="594.8076188"/>
  </r>
  <r>
    <s v="Media"/>
    <s v="Incremental"/>
    <m/>
    <m/>
    <s v="aarki_Pre_ios14_5"/>
    <s v="Aarki"/>
    <x v="0"/>
    <s v=" DTC"/>
    <d v="2021-03-14T00:00:00"/>
    <s v="Pre"/>
    <x v="0"/>
    <n v="714.3579383"/>
  </r>
  <r>
    <s v="Media"/>
    <s v="Incremental"/>
    <m/>
    <m/>
    <s v="aarki_Pre_ios14_5"/>
    <s v="Aarki"/>
    <x v="0"/>
    <s v=" DTC"/>
    <d v="2021-03-15T00:00:00"/>
    <s v="Pre"/>
    <x v="0"/>
    <n v="743.58180200000004"/>
  </r>
  <r>
    <s v="Media"/>
    <s v="Incremental"/>
    <m/>
    <m/>
    <s v="aarki_Pre_ios14_5"/>
    <s v="Aarki"/>
    <x v="0"/>
    <s v=" DTC"/>
    <d v="2021-03-16T00:00:00"/>
    <s v="Pre"/>
    <x v="0"/>
    <n v="775.90901529999996"/>
  </r>
  <r>
    <s v="Media"/>
    <s v="Incremental"/>
    <m/>
    <m/>
    <s v="aarki_Pre_ios14_5"/>
    <s v="Aarki"/>
    <x v="0"/>
    <s v=" DTC"/>
    <d v="2021-03-17T00:00:00"/>
    <s v="Pre"/>
    <x v="0"/>
    <n v="702.60455730000001"/>
  </r>
  <r>
    <s v="Media"/>
    <s v="Incremental"/>
    <m/>
    <m/>
    <s v="aarki_Pre_ios14_5"/>
    <s v="Aarki"/>
    <x v="0"/>
    <s v=" DTC"/>
    <d v="2021-03-18T00:00:00"/>
    <s v="Pre"/>
    <x v="0"/>
    <n v="733.08784419999995"/>
  </r>
  <r>
    <s v="Media"/>
    <s v="Incremental"/>
    <m/>
    <m/>
    <s v="aarki_Pre_ios14_5"/>
    <s v="Aarki"/>
    <x v="0"/>
    <s v=" DTC"/>
    <d v="2021-03-19T00:00:00"/>
    <s v="Pre"/>
    <x v="0"/>
    <n v="578.38653050000005"/>
  </r>
  <r>
    <s v="Media"/>
    <s v="Incremental"/>
    <m/>
    <m/>
    <s v="aarki_Pre_ios14_5"/>
    <s v="Aarki"/>
    <x v="0"/>
    <s v=" DTC"/>
    <d v="2021-03-20T00:00:00"/>
    <s v="Pre"/>
    <x v="0"/>
    <n v="720.41754170000002"/>
  </r>
  <r>
    <s v="Media"/>
    <s v="Incremental"/>
    <m/>
    <m/>
    <s v="aarki_Pre_ios14_5"/>
    <s v="Aarki"/>
    <x v="0"/>
    <s v=" DTC"/>
    <d v="2021-03-21T00:00:00"/>
    <s v="Pre"/>
    <x v="0"/>
    <n v="676.07667930000002"/>
  </r>
  <r>
    <s v="Media"/>
    <s v="Incremental"/>
    <m/>
    <m/>
    <s v="aarki_Pre_ios14_5"/>
    <s v="Aarki"/>
    <x v="0"/>
    <s v=" DTC"/>
    <d v="2021-03-22T00:00:00"/>
    <s v="Pre"/>
    <x v="0"/>
    <n v="699.48693969999999"/>
  </r>
  <r>
    <s v="Media"/>
    <s v="Incremental"/>
    <m/>
    <m/>
    <s v="aarki_Pre_ios14_5"/>
    <s v="Aarki"/>
    <x v="0"/>
    <s v=" DTC"/>
    <d v="2021-03-23T00:00:00"/>
    <s v="Pre"/>
    <x v="0"/>
    <n v="603.64586789999998"/>
  </r>
  <r>
    <s v="Media"/>
    <s v="Incremental"/>
    <m/>
    <m/>
    <s v="aarki_Pre_ios14_5"/>
    <s v="Aarki"/>
    <x v="0"/>
    <s v=" DTC"/>
    <d v="2021-03-24T00:00:00"/>
    <s v="Pre"/>
    <x v="0"/>
    <n v="723.77174890000003"/>
  </r>
  <r>
    <s v="Media"/>
    <s v="Incremental"/>
    <m/>
    <m/>
    <s v="aarki_Pre_ios14_5"/>
    <s v="Aarki"/>
    <x v="0"/>
    <s v=" DTC"/>
    <d v="2021-03-25T00:00:00"/>
    <s v="Pre"/>
    <x v="0"/>
    <n v="734.4044414"/>
  </r>
  <r>
    <s v="Media"/>
    <s v="Incremental"/>
    <m/>
    <m/>
    <s v="aarki_Pre_ios14_5"/>
    <s v="Aarki"/>
    <x v="0"/>
    <s v=" DTC"/>
    <d v="2021-03-26T00:00:00"/>
    <s v="Pre"/>
    <x v="0"/>
    <n v="676.32403939999995"/>
  </r>
  <r>
    <s v="Media"/>
    <s v="Incremental"/>
    <m/>
    <m/>
    <s v="aarki_Pre_ios14_5"/>
    <s v="Aarki"/>
    <x v="0"/>
    <s v=" DTC"/>
    <d v="2021-03-27T00:00:00"/>
    <s v="Pre"/>
    <x v="0"/>
    <n v="723.33262500000001"/>
  </r>
  <r>
    <s v="Media"/>
    <s v="Incremental"/>
    <m/>
    <m/>
    <s v="aarki_Pre_ios14_5"/>
    <s v="Aarki"/>
    <x v="0"/>
    <s v=" DTC"/>
    <d v="2021-03-28T00:00:00"/>
    <s v="Pre"/>
    <x v="0"/>
    <n v="741.78421300000002"/>
  </r>
  <r>
    <s v="Media"/>
    <s v="Incremental"/>
    <m/>
    <m/>
    <s v="aarki_Pre_ios14_5"/>
    <s v="Aarki"/>
    <x v="0"/>
    <s v=" DTC"/>
    <d v="2021-03-29T00:00:00"/>
    <s v="Pre"/>
    <x v="0"/>
    <n v="563.21232139999995"/>
  </r>
  <r>
    <s v="Media"/>
    <s v="Incremental"/>
    <m/>
    <m/>
    <s v="aarki_Pre_ios14_5"/>
    <s v="Aarki"/>
    <x v="0"/>
    <s v=" DTC"/>
    <d v="2021-03-30T00:00:00"/>
    <s v="Pre"/>
    <x v="0"/>
    <n v="475.88313210000001"/>
  </r>
  <r>
    <s v="Media"/>
    <s v="Incremental"/>
    <m/>
    <m/>
    <s v="aarki_Pre_ios14_5"/>
    <s v="Aarki"/>
    <x v="0"/>
    <s v=" DTC"/>
    <d v="2021-03-31T00:00:00"/>
    <s v="Pre"/>
    <x v="0"/>
    <n v="818.13310920000004"/>
  </r>
  <r>
    <s v="Media"/>
    <s v="Incremental"/>
    <m/>
    <m/>
    <s v="aarki_Pre_ios14_5"/>
    <s v="Aarki"/>
    <x v="0"/>
    <s v=" DTC"/>
    <d v="2021-04-01T00:00:00"/>
    <s v="Pre"/>
    <x v="0"/>
    <n v="1009.8137022"/>
  </r>
  <r>
    <s v="Media"/>
    <s v="Incremental"/>
    <m/>
    <m/>
    <s v="aarki_Pre_ios14_5"/>
    <s v="Aarki"/>
    <x v="0"/>
    <s v=" DTC"/>
    <d v="2021-04-02T00:00:00"/>
    <s v="Pre"/>
    <x v="0"/>
    <n v="871.31265450000001"/>
  </r>
  <r>
    <s v="Media"/>
    <s v="Incremental"/>
    <m/>
    <m/>
    <s v="aarki_Pre_ios14_5"/>
    <s v="Aarki"/>
    <x v="0"/>
    <s v=" DTC"/>
    <d v="2021-04-03T00:00:00"/>
    <s v="Pre"/>
    <x v="0"/>
    <n v="847.6759859"/>
  </r>
  <r>
    <s v="Media"/>
    <s v="Incremental"/>
    <m/>
    <m/>
    <s v="aarki_Pre_ios14_5"/>
    <s v="Aarki"/>
    <x v="0"/>
    <s v=" DTC"/>
    <d v="2021-04-04T00:00:00"/>
    <s v="Pre"/>
    <x v="0"/>
    <n v="626.56941529999995"/>
  </r>
  <r>
    <s v="Media"/>
    <s v="Incremental"/>
    <m/>
    <m/>
    <s v="aarki_Pre_ios14_5"/>
    <s v="Aarki"/>
    <x v="0"/>
    <s v=" DTC"/>
    <d v="2021-04-05T00:00:00"/>
    <s v="Pre"/>
    <x v="0"/>
    <n v="596.5790101"/>
  </r>
  <r>
    <s v="Media"/>
    <s v="Incremental"/>
    <m/>
    <m/>
    <s v="aarki_Pre_ios14_5"/>
    <s v="Aarki"/>
    <x v="0"/>
    <s v=" DTC"/>
    <d v="2021-04-06T00:00:00"/>
    <s v="Pre"/>
    <x v="0"/>
    <n v="678.95484610000005"/>
  </r>
  <r>
    <s v="Media"/>
    <s v="Incremental"/>
    <m/>
    <m/>
    <s v="aarki_Pre_ios14_5"/>
    <s v="Aarki"/>
    <x v="0"/>
    <s v=" DTC"/>
    <d v="2021-04-07T00:00:00"/>
    <s v="Pre"/>
    <x v="0"/>
    <n v="741.55215829999997"/>
  </r>
  <r>
    <s v="Media"/>
    <s v="Incremental"/>
    <m/>
    <m/>
    <s v="aarki_Pre_ios14_5"/>
    <s v="Aarki"/>
    <x v="0"/>
    <s v=" DTC"/>
    <d v="2021-04-08T00:00:00"/>
    <s v="Pre"/>
    <x v="0"/>
    <n v="863.81964259999995"/>
  </r>
  <r>
    <s v="Media"/>
    <s v="Incremental"/>
    <m/>
    <m/>
    <s v="aarki_Pre_ios14_5"/>
    <s v="Aarki"/>
    <x v="0"/>
    <s v=" DTC"/>
    <d v="2021-04-09T00:00:00"/>
    <s v="Pre"/>
    <x v="0"/>
    <n v="850.48881470000003"/>
  </r>
  <r>
    <s v="Media"/>
    <s v="Incremental"/>
    <m/>
    <m/>
    <s v="aarki_Pre_ios14_5"/>
    <s v="Aarki"/>
    <x v="0"/>
    <s v=" DTC"/>
    <d v="2021-04-10T00:00:00"/>
    <s v="Pre"/>
    <x v="0"/>
    <n v="878.06936210000003"/>
  </r>
  <r>
    <s v="Media"/>
    <s v="Incremental"/>
    <m/>
    <m/>
    <s v="aarki_Pre_ios14_5"/>
    <s v="Aarki"/>
    <x v="0"/>
    <s v=" DTC"/>
    <d v="2021-04-11T00:00:00"/>
    <s v="Pre"/>
    <x v="0"/>
    <n v="871.48831500000006"/>
  </r>
  <r>
    <s v="Media"/>
    <s v="Incremental"/>
    <m/>
    <m/>
    <s v="aarki_Pre_ios14_5"/>
    <s v="Aarki"/>
    <x v="0"/>
    <s v=" DTC"/>
    <d v="2021-04-12T00:00:00"/>
    <s v="Pre"/>
    <x v="0"/>
    <n v="854.99504279999996"/>
  </r>
  <r>
    <s v="Media"/>
    <s v="Incremental"/>
    <m/>
    <m/>
    <s v="aarki_Pre_ios14_5"/>
    <s v="Aarki"/>
    <x v="0"/>
    <s v=" DTC"/>
    <d v="2021-04-13T00:00:00"/>
    <s v="Pre"/>
    <x v="0"/>
    <n v="822.67956670000001"/>
  </r>
  <r>
    <s v="Media"/>
    <s v="Incremental"/>
    <m/>
    <m/>
    <s v="aarki_Pre_ios14_5"/>
    <s v="Aarki"/>
    <x v="0"/>
    <s v=" DTC"/>
    <d v="2021-04-14T00:00:00"/>
    <s v="Pre"/>
    <x v="0"/>
    <n v="757.03200560000005"/>
  </r>
  <r>
    <s v="Media"/>
    <s v="Incremental"/>
    <m/>
    <m/>
    <s v="aarki_Pre_ios14_5"/>
    <s v="Aarki"/>
    <x v="0"/>
    <s v=" DTC"/>
    <d v="2021-04-15T00:00:00"/>
    <s v="Pre"/>
    <x v="0"/>
    <n v="723.09124810000003"/>
  </r>
  <r>
    <s v="Media"/>
    <s v="Incremental"/>
    <m/>
    <m/>
    <s v="aarki_Pre_ios14_5"/>
    <s v="Aarki"/>
    <x v="0"/>
    <s v=" DTC"/>
    <d v="2021-04-16T00:00:00"/>
    <s v="Pre"/>
    <x v="0"/>
    <n v="638.14096459999996"/>
  </r>
  <r>
    <s v="Media"/>
    <s v="Incremental"/>
    <m/>
    <m/>
    <s v="aarki_Pre_ios14_5"/>
    <s v="Aarki"/>
    <x v="0"/>
    <s v=" DTC"/>
    <d v="2021-04-17T00:00:00"/>
    <s v="Pre"/>
    <x v="0"/>
    <n v="580.17924989999995"/>
  </r>
  <r>
    <s v="Media"/>
    <s v="Incremental"/>
    <m/>
    <m/>
    <s v="aarki_Pre_ios14_5"/>
    <s v="Aarki"/>
    <x v="0"/>
    <s v=" DTC"/>
    <d v="2021-04-18T00:00:00"/>
    <s v="Pre"/>
    <x v="0"/>
    <n v="616.81469790000006"/>
  </r>
  <r>
    <s v="Media"/>
    <s v="Incremental"/>
    <m/>
    <m/>
    <s v="aarki_Pre_ios14_5"/>
    <s v="Aarki"/>
    <x v="0"/>
    <s v=" DTC"/>
    <d v="2021-04-19T00:00:00"/>
    <s v="Pre"/>
    <x v="0"/>
    <n v="654.15438500000005"/>
  </r>
  <r>
    <s v="Media"/>
    <s v="Incremental"/>
    <m/>
    <m/>
    <s v="aarki_Pre_ios14_5"/>
    <s v="Aarki"/>
    <x v="0"/>
    <s v=" DTC"/>
    <d v="2021-04-20T00:00:00"/>
    <s v="Pre"/>
    <x v="0"/>
    <n v="620.08892519999995"/>
  </r>
  <r>
    <s v="Media"/>
    <s v="Incremental"/>
    <m/>
    <m/>
    <s v="aarki_Pre_ios14_5"/>
    <s v="Aarki"/>
    <x v="0"/>
    <s v=" DTC"/>
    <d v="2021-04-21T00:00:00"/>
    <s v="Pre"/>
    <x v="0"/>
    <n v="717.36548019999998"/>
  </r>
  <r>
    <s v="Media"/>
    <s v="Incremental"/>
    <m/>
    <m/>
    <s v="aarki_Pre_ios14_5"/>
    <s v="Aarki"/>
    <x v="0"/>
    <s v=" DTC"/>
    <d v="2021-04-22T00:00:00"/>
    <s v="Pre"/>
    <x v="0"/>
    <n v="798.03558250000003"/>
  </r>
  <r>
    <s v="Media"/>
    <s v="Incremental"/>
    <m/>
    <m/>
    <s v="aarki_Pre_ios14_5"/>
    <s v="Aarki"/>
    <x v="0"/>
    <s v=" DTC"/>
    <d v="2021-04-23T00:00:00"/>
    <s v="Pre"/>
    <x v="0"/>
    <n v="796.43139280000003"/>
  </r>
  <r>
    <s v="Media"/>
    <s v="Incremental"/>
    <m/>
    <m/>
    <s v="aarki_Pre_ios14_5"/>
    <s v="Aarki"/>
    <x v="0"/>
    <s v=" DTC"/>
    <d v="2021-04-24T00:00:00"/>
    <s v="Pre"/>
    <x v="0"/>
    <n v="889.55268960000001"/>
  </r>
  <r>
    <s v="Media"/>
    <s v="Incremental"/>
    <m/>
    <m/>
    <s v="aarki_Pre_ios14_5"/>
    <s v="Aarki"/>
    <x v="0"/>
    <s v=" DTC"/>
    <d v="2021-04-25T00:00:00"/>
    <s v="Pre"/>
    <x v="0"/>
    <n v="937.49780150000004"/>
  </r>
  <r>
    <s v="Media"/>
    <s v="Incremental"/>
    <m/>
    <m/>
    <s v="aarki_Pre_ios14_5"/>
    <s v="Aarki"/>
    <x v="0"/>
    <s v=" DTC"/>
    <d v="2021-04-26T00:00:00"/>
    <s v="Pre"/>
    <x v="0"/>
    <n v="880.28851789999999"/>
  </r>
  <r>
    <s v="Media"/>
    <s v="Incremental"/>
    <m/>
    <m/>
    <s v="aarki_Pre_ios14_5"/>
    <s v="Aarki"/>
    <x v="0"/>
    <s v=" DTC"/>
    <d v="2021-04-27T00:00:00"/>
    <s v="Post"/>
    <x v="1"/>
    <n v="317.651027"/>
  </r>
  <r>
    <s v="Media"/>
    <s v="Incremental"/>
    <m/>
    <m/>
    <s v="aarki_Pre_ios14_5"/>
    <s v="Aarki"/>
    <x v="0"/>
    <s v=" DTC"/>
    <d v="2021-04-28T00:00:00"/>
    <s v="Post"/>
    <x v="1"/>
    <n v="88.030885299999994"/>
  </r>
  <r>
    <s v="Media"/>
    <s v="Incremental"/>
    <m/>
    <m/>
    <s v="aarki_Pre_ios14_5"/>
    <s v="Aarki"/>
    <x v="0"/>
    <s v=" DTC"/>
    <d v="2021-04-29T00:00:00"/>
    <s v="Post"/>
    <x v="1"/>
    <n v="0"/>
  </r>
  <r>
    <s v="Media"/>
    <s v="Incremental"/>
    <m/>
    <m/>
    <s v="aarki_Pre_ios14_5"/>
    <s v="Aarki"/>
    <x v="0"/>
    <s v=" DTC"/>
    <d v="2021-04-30T00:00:00"/>
    <s v="Post"/>
    <x v="1"/>
    <n v="0"/>
  </r>
  <r>
    <s v="Media"/>
    <s v="Incremental"/>
    <m/>
    <m/>
    <s v="aarki_Pre_ios14_5"/>
    <s v="Aarki"/>
    <x v="0"/>
    <s v=" DTC"/>
    <d v="2021-05-01T00:00:00"/>
    <s v="Post"/>
    <x v="1"/>
    <n v="0"/>
  </r>
  <r>
    <s v="Media"/>
    <s v="Incremental"/>
    <m/>
    <m/>
    <s v="aarki_Pre_ios14_5"/>
    <s v="Aarki"/>
    <x v="0"/>
    <s v=" DTC"/>
    <d v="2021-05-02T00:00:00"/>
    <s v="Post"/>
    <x v="1"/>
    <n v="0"/>
  </r>
  <r>
    <s v="Media"/>
    <s v="Incremental"/>
    <m/>
    <m/>
    <s v="aarki_Pre_ios14_5"/>
    <s v="Aarki"/>
    <x v="0"/>
    <s v=" DTC"/>
    <d v="2021-05-03T00:00:00"/>
    <s v="Post"/>
    <x v="1"/>
    <n v="0"/>
  </r>
  <r>
    <s v="Media"/>
    <s v="Incremental"/>
    <m/>
    <m/>
    <s v="aarki_Pre_ios14_5"/>
    <s v="Aarki"/>
    <x v="0"/>
    <s v=" DTC"/>
    <d v="2021-05-04T00:00:00"/>
    <s v="Post"/>
    <x v="1"/>
    <n v="0"/>
  </r>
  <r>
    <s v="Media"/>
    <s v="Incremental"/>
    <m/>
    <m/>
    <s v="aarki_Pre_ios14_5"/>
    <s v="Aarki"/>
    <x v="0"/>
    <s v=" DTC"/>
    <d v="2021-05-05T00:00:00"/>
    <s v="Post"/>
    <x v="1"/>
    <n v="0"/>
  </r>
  <r>
    <s v="Media"/>
    <s v="Incremental"/>
    <m/>
    <m/>
    <s v="aarki_Pre_ios14_5"/>
    <s v="Aarki"/>
    <x v="0"/>
    <s v=" DTC"/>
    <d v="2021-05-06T00:00:00"/>
    <s v="Post"/>
    <x v="1"/>
    <n v="0"/>
  </r>
  <r>
    <s v="Media"/>
    <s v="Incremental"/>
    <m/>
    <m/>
    <s v="aarki_Pre_ios14_5"/>
    <s v="Aarki"/>
    <x v="0"/>
    <s v=" DTC"/>
    <d v="2021-05-07T00:00:00"/>
    <s v="Post"/>
    <x v="1"/>
    <n v="0"/>
  </r>
  <r>
    <s v="Media"/>
    <s v="Incremental"/>
    <m/>
    <m/>
    <s v="aarki_Pre_ios14_5"/>
    <s v="Aarki"/>
    <x v="0"/>
    <s v=" DTC"/>
    <d v="2021-05-08T00:00:00"/>
    <s v="Post"/>
    <x v="1"/>
    <n v="0"/>
  </r>
  <r>
    <s v="Media"/>
    <s v="Incremental"/>
    <m/>
    <m/>
    <s v="aarki_Pre_ios14_5"/>
    <s v="Aarki"/>
    <x v="0"/>
    <s v=" DTC"/>
    <d v="2021-05-09T00:00:00"/>
    <s v="Post"/>
    <x v="1"/>
    <n v="0"/>
  </r>
  <r>
    <s v="Media"/>
    <s v="Incremental"/>
    <m/>
    <m/>
    <s v="aarki_Pre_ios14_5"/>
    <s v="Aarki"/>
    <x v="0"/>
    <s v=" DTC"/>
    <d v="2021-05-10T00:00:00"/>
    <s v="Post"/>
    <x v="1"/>
    <n v="0"/>
  </r>
  <r>
    <s v="Media"/>
    <s v="Incremental"/>
    <m/>
    <m/>
    <s v="aarki_Pre_ios14_5"/>
    <s v="Aarki"/>
    <x v="0"/>
    <s v=" DTC"/>
    <d v="2021-05-11T00:00:00"/>
    <s v="Post"/>
    <x v="1"/>
    <n v="0"/>
  </r>
  <r>
    <s v="Media"/>
    <s v="Incremental"/>
    <m/>
    <m/>
    <s v="aarki_Pre_ios14_5"/>
    <s v="Aarki"/>
    <x v="0"/>
    <s v=" DTC"/>
    <d v="2021-05-12T00:00:00"/>
    <s v="Post"/>
    <x v="1"/>
    <n v="0"/>
  </r>
  <r>
    <s v="Media"/>
    <s v="Incremental"/>
    <m/>
    <m/>
    <s v="aarki_Pre_ios14_5"/>
    <s v="Aarki"/>
    <x v="0"/>
    <s v=" DTC"/>
    <d v="2021-05-13T00:00:00"/>
    <s v="Post"/>
    <x v="1"/>
    <n v="0"/>
  </r>
  <r>
    <s v="Media"/>
    <s v="Incremental"/>
    <m/>
    <m/>
    <s v="aarki_Pre_ios14_5"/>
    <s v="Aarki"/>
    <x v="0"/>
    <s v=" DTC"/>
    <d v="2021-05-14T00:00:00"/>
    <s v="Post"/>
    <x v="1"/>
    <n v="0"/>
  </r>
  <r>
    <s v="Media"/>
    <s v="Incremental"/>
    <m/>
    <m/>
    <s v="aarki_Pre_ios14_5"/>
    <s v="Aarki"/>
    <x v="0"/>
    <s v=" DTC"/>
    <d v="2021-05-15T00:00:00"/>
    <s v="Post"/>
    <x v="1"/>
    <n v="0"/>
  </r>
  <r>
    <s v="Media"/>
    <s v="Incremental"/>
    <m/>
    <m/>
    <s v="aarki_Pre_ios14_5"/>
    <s v="Aarki"/>
    <x v="0"/>
    <s v=" DTC"/>
    <d v="2021-05-16T00:00:00"/>
    <s v="Post"/>
    <x v="1"/>
    <n v="0"/>
  </r>
  <r>
    <s v="Media"/>
    <s v="Incremental"/>
    <m/>
    <m/>
    <s v="aarki_Pre_ios14_5"/>
    <s v="Aarki"/>
    <x v="0"/>
    <s v=" DTC"/>
    <d v="2021-05-17T00:00:00"/>
    <s v="Post"/>
    <x v="1"/>
    <n v="0"/>
  </r>
  <r>
    <s v="Media"/>
    <s v="Incremental"/>
    <m/>
    <m/>
    <s v="aarki_Pre_ios14_5"/>
    <s v="Aarki"/>
    <x v="0"/>
    <s v=" DTC"/>
    <d v="2021-05-18T00:00:00"/>
    <s v="Post"/>
    <x v="1"/>
    <n v="0"/>
  </r>
  <r>
    <s v="Media"/>
    <s v="Incremental"/>
    <m/>
    <m/>
    <s v="aarki_Pre_ios14_5"/>
    <s v="Aarki"/>
    <x v="0"/>
    <s v=" DTC"/>
    <d v="2021-05-19T00:00:00"/>
    <s v="Post"/>
    <x v="1"/>
    <n v="0"/>
  </r>
  <r>
    <s v="Media"/>
    <s v="Incremental"/>
    <m/>
    <m/>
    <s v="aarki_Pre_ios14_5"/>
    <s v="Aarki"/>
    <x v="0"/>
    <s v=" DTC"/>
    <d v="2021-05-20T00:00:00"/>
    <s v="Post"/>
    <x v="1"/>
    <n v="0"/>
  </r>
  <r>
    <s v="Media"/>
    <s v="Incremental"/>
    <m/>
    <m/>
    <s v="aarki_Pre_ios14_5"/>
    <s v="Aarki"/>
    <x v="0"/>
    <s v=" DTC"/>
    <d v="2021-05-21T00:00:00"/>
    <s v="Post"/>
    <x v="1"/>
    <n v="0"/>
  </r>
  <r>
    <s v="Media"/>
    <s v="Incremental"/>
    <m/>
    <m/>
    <s v="aarki_Pre_ios14_5"/>
    <s v="Aarki"/>
    <x v="0"/>
    <s v=" DTC"/>
    <d v="2021-05-22T00:00:00"/>
    <s v="Post"/>
    <x v="1"/>
    <n v="0"/>
  </r>
  <r>
    <s v="Media"/>
    <s v="Incremental"/>
    <m/>
    <m/>
    <s v="aarki_Pre_ios14_5"/>
    <s v="Aarki"/>
    <x v="0"/>
    <s v=" DTC"/>
    <d v="2021-05-23T00:00:00"/>
    <s v="Post"/>
    <x v="1"/>
    <n v="0"/>
  </r>
  <r>
    <s v="Media"/>
    <s v="Incremental"/>
    <m/>
    <m/>
    <s v="aarki_Pre_ios14_5"/>
    <s v="Aarki"/>
    <x v="0"/>
    <s v=" DTC"/>
    <d v="2021-05-24T00:00:00"/>
    <s v="Post"/>
    <x v="1"/>
    <n v="0"/>
  </r>
  <r>
    <s v="Media"/>
    <s v="Incremental"/>
    <m/>
    <m/>
    <s v="aarki_Pre_ios14_5"/>
    <s v="Aarki"/>
    <x v="0"/>
    <s v=" DTC"/>
    <d v="2021-05-25T00:00:00"/>
    <s v="Post"/>
    <x v="1"/>
    <n v="0"/>
  </r>
  <r>
    <s v="Media"/>
    <s v="Incremental"/>
    <m/>
    <m/>
    <s v="aarki_Pre_ios14_5"/>
    <s v="Aarki"/>
    <x v="0"/>
    <s v=" DTC"/>
    <d v="2021-05-26T00:00:00"/>
    <s v="Post"/>
    <x v="1"/>
    <n v="0"/>
  </r>
  <r>
    <s v="Media"/>
    <s v="Incremental"/>
    <m/>
    <m/>
    <s v="aarki_Pre_ios14_5"/>
    <s v="Aarki"/>
    <x v="0"/>
    <s v=" DTC"/>
    <d v="2021-05-27T00:00:00"/>
    <s v="Post"/>
    <x v="1"/>
    <n v="0"/>
  </r>
  <r>
    <s v="Media"/>
    <s v="Incremental"/>
    <m/>
    <m/>
    <s v="aarki_Pre_ios14_5"/>
    <s v="Aarki"/>
    <x v="0"/>
    <s v=" DTC"/>
    <d v="2021-05-28T00:00:00"/>
    <s v="Post"/>
    <x v="1"/>
    <n v="0"/>
  </r>
  <r>
    <s v="Media"/>
    <s v="Incremental"/>
    <m/>
    <m/>
    <s v="aarki_Pre_ios14_5"/>
    <s v="Aarki"/>
    <x v="0"/>
    <s v=" DTC"/>
    <d v="2021-05-29T00:00:00"/>
    <s v="Post"/>
    <x v="1"/>
    <n v="0"/>
  </r>
  <r>
    <s v="Media"/>
    <s v="Incremental"/>
    <m/>
    <m/>
    <s v="aarki_Pre_ios14_5"/>
    <s v="Aarki"/>
    <x v="0"/>
    <s v=" DTC"/>
    <d v="2021-05-30T00:00:00"/>
    <s v="Post"/>
    <x v="1"/>
    <n v="0"/>
  </r>
  <r>
    <s v="Media"/>
    <s v="Incremental"/>
    <m/>
    <m/>
    <s v="aarki_Pre_ios14_5"/>
    <s v="Aarki"/>
    <x v="0"/>
    <s v=" DTC"/>
    <d v="2021-05-31T00:00:00"/>
    <s v="Post"/>
    <x v="1"/>
    <n v="0"/>
  </r>
  <r>
    <s v="Media"/>
    <s v="Incremental"/>
    <m/>
    <m/>
    <s v="aarki_Pre_ios14_5"/>
    <s v="Aarki"/>
    <x v="0"/>
    <s v=" DTC"/>
    <d v="2021-06-01T00:00:00"/>
    <s v="Post"/>
    <x v="1"/>
    <n v="0"/>
  </r>
  <r>
    <s v="Media"/>
    <s v="Incremental"/>
    <m/>
    <m/>
    <s v="aarki_Pre_ios14_5"/>
    <s v="Aarki"/>
    <x v="0"/>
    <s v=" DTC"/>
    <d v="2021-06-02T00:00:00"/>
    <s v="Post"/>
    <x v="1"/>
    <n v="0"/>
  </r>
  <r>
    <s v="Media"/>
    <s v="Incremental"/>
    <m/>
    <m/>
    <s v="aarki_Pre_ios14_5"/>
    <s v="Aarki"/>
    <x v="0"/>
    <s v=" DTC"/>
    <d v="2021-06-03T00:00:00"/>
    <s v="Post"/>
    <x v="1"/>
    <n v="0"/>
  </r>
  <r>
    <s v="Media"/>
    <s v="Incremental"/>
    <m/>
    <m/>
    <s v="aarki_Pre_ios14_5"/>
    <s v="Aarki"/>
    <x v="0"/>
    <s v=" DTC"/>
    <d v="2021-06-04T00:00:00"/>
    <s v="Post"/>
    <x v="1"/>
    <n v="0"/>
  </r>
  <r>
    <s v="Media"/>
    <s v="Incremental"/>
    <m/>
    <m/>
    <s v="aarki_Pre_ios14_5"/>
    <s v="Aarki"/>
    <x v="0"/>
    <s v=" DTC"/>
    <d v="2021-06-05T00:00:00"/>
    <s v="Post"/>
    <x v="1"/>
    <n v="0"/>
  </r>
  <r>
    <s v="Media"/>
    <s v="Incremental"/>
    <m/>
    <m/>
    <s v="aarki_Pre_ios14_5"/>
    <s v="Aarki"/>
    <x v="0"/>
    <s v=" DTC"/>
    <d v="2021-06-06T00:00:00"/>
    <s v="Post"/>
    <x v="1"/>
    <n v="0"/>
  </r>
  <r>
    <s v="Media"/>
    <s v="Incremental"/>
    <m/>
    <m/>
    <s v="aarki_Pre_ios14_5"/>
    <s v="Aarki"/>
    <x v="0"/>
    <s v=" DTC"/>
    <d v="2021-06-07T00:00:00"/>
    <s v="Post"/>
    <x v="1"/>
    <n v="0"/>
  </r>
  <r>
    <s v="Media"/>
    <s v="Incremental"/>
    <m/>
    <m/>
    <s v="aarki_Pre_ios14_5"/>
    <s v="Aarki"/>
    <x v="0"/>
    <s v=" DTC"/>
    <d v="2021-06-08T00:00:00"/>
    <s v="Post"/>
    <x v="1"/>
    <n v="0"/>
  </r>
  <r>
    <s v="Media"/>
    <s v="Incremental"/>
    <m/>
    <m/>
    <s v="aarki_Pre_ios14_5"/>
    <s v="Aarki"/>
    <x v="0"/>
    <s v=" DTC"/>
    <d v="2021-06-09T00:00:00"/>
    <s v="Post"/>
    <x v="1"/>
    <n v="0"/>
  </r>
  <r>
    <s v="Media"/>
    <s v="Incremental"/>
    <m/>
    <m/>
    <s v="aarki_Pre_ios14_5"/>
    <s v="Aarki"/>
    <x v="0"/>
    <s v=" DTC"/>
    <d v="2021-06-10T00:00:00"/>
    <s v="Post"/>
    <x v="1"/>
    <n v="0"/>
  </r>
  <r>
    <s v="Media"/>
    <s v="Incremental"/>
    <m/>
    <m/>
    <s v="aarki_Pre_ios14_5"/>
    <s v="Aarki"/>
    <x v="0"/>
    <s v=" DTC"/>
    <d v="2021-06-11T00:00:00"/>
    <s v="Post"/>
    <x v="1"/>
    <n v="0"/>
  </r>
  <r>
    <s v="Media"/>
    <s v="Incremental"/>
    <m/>
    <m/>
    <s v="aarki_Pre_ios14_5"/>
    <s v="Aarki"/>
    <x v="0"/>
    <s v=" DTC"/>
    <d v="2021-06-12T00:00:00"/>
    <s v="Post"/>
    <x v="1"/>
    <n v="0"/>
  </r>
  <r>
    <s v="Media"/>
    <s v="Incremental"/>
    <m/>
    <m/>
    <s v="aarki_Pre_ios14_5"/>
    <s v="Aarki"/>
    <x v="0"/>
    <s v=" DTC"/>
    <d v="2021-06-13T00:00:00"/>
    <s v="Post"/>
    <x v="1"/>
    <n v="0"/>
  </r>
  <r>
    <s v="Media"/>
    <s v="Incremental"/>
    <m/>
    <m/>
    <s v="aarki_Pre_ios14_5"/>
    <s v="Aarki"/>
    <x v="0"/>
    <s v=" DTC"/>
    <d v="2021-06-14T00:00:00"/>
    <s v="Post"/>
    <x v="1"/>
    <n v="0"/>
  </r>
  <r>
    <s v="Media"/>
    <s v="Incremental"/>
    <m/>
    <m/>
    <s v="aarki_Pre_ios14_5"/>
    <s v="Aarki"/>
    <x v="0"/>
    <s v=" DTC"/>
    <d v="2021-06-15T00:00:00"/>
    <s v="Post"/>
    <x v="1"/>
    <n v="0"/>
  </r>
  <r>
    <s v="Media"/>
    <s v="Incremental"/>
    <m/>
    <m/>
    <s v="aarki_Pre_ios14_5"/>
    <s v="Aarki"/>
    <x v="0"/>
    <s v=" DTC"/>
    <d v="2021-06-16T00:00:00"/>
    <s v="Post"/>
    <x v="1"/>
    <n v="0"/>
  </r>
  <r>
    <s v="Media"/>
    <s v="Incremental"/>
    <m/>
    <m/>
    <s v="aarki_Pre_ios14_5"/>
    <s v="Aarki"/>
    <x v="0"/>
    <s v=" DTC"/>
    <d v="2021-06-17T00:00:00"/>
    <s v="Post"/>
    <x v="1"/>
    <n v="0"/>
  </r>
  <r>
    <s v="Media"/>
    <s v="Incremental"/>
    <m/>
    <m/>
    <s v="aarki_Pre_ios14_5"/>
    <s v="Aarki"/>
    <x v="0"/>
    <s v=" DTC"/>
    <d v="2021-06-18T00:00:00"/>
    <s v="Post"/>
    <x v="1"/>
    <n v="0"/>
  </r>
  <r>
    <s v="Media"/>
    <s v="Incremental"/>
    <m/>
    <m/>
    <s v="aarki_Pre_ios14_5"/>
    <s v="Aarki"/>
    <x v="0"/>
    <s v=" DTC"/>
    <d v="2021-06-19T00:00:00"/>
    <s v="Post"/>
    <x v="1"/>
    <n v="0"/>
  </r>
  <r>
    <s v="Media"/>
    <s v="Incremental"/>
    <m/>
    <m/>
    <s v="aarki_Pre_ios14_5"/>
    <s v="Aarki"/>
    <x v="0"/>
    <s v=" DTC"/>
    <d v="2021-06-20T00:00:00"/>
    <s v="Post"/>
    <x v="1"/>
    <n v="0"/>
  </r>
  <r>
    <s v="Media"/>
    <s v="Incremental"/>
    <m/>
    <m/>
    <s v="aarki_Pre_ios14_5"/>
    <s v="Aarki"/>
    <x v="0"/>
    <s v=" DTC"/>
    <d v="2021-06-21T00:00:00"/>
    <s v="Post"/>
    <x v="1"/>
    <n v="0"/>
  </r>
  <r>
    <s v="Media"/>
    <s v="Incremental"/>
    <m/>
    <m/>
    <s v="aarki_Pre_ios14_5"/>
    <s v="Aarki"/>
    <x v="0"/>
    <s v=" DTC"/>
    <d v="2021-06-22T00:00:00"/>
    <s v="Post"/>
    <x v="1"/>
    <n v="0"/>
  </r>
  <r>
    <s v="Media"/>
    <s v="Incremental"/>
    <m/>
    <m/>
    <s v="aarki_Pre_ios14_5"/>
    <s v="Aarki"/>
    <x v="0"/>
    <s v=" DTC"/>
    <d v="2021-06-23T00:00:00"/>
    <s v="Post"/>
    <x v="2"/>
    <n v="0"/>
  </r>
  <r>
    <s v="Media"/>
    <s v="Incremental"/>
    <m/>
    <m/>
    <s v="aarki_Pre_ios14_5"/>
    <s v="Aarki"/>
    <x v="0"/>
    <s v=" DTC"/>
    <d v="2021-06-24T00:00:00"/>
    <s v="Post"/>
    <x v="2"/>
    <n v="0"/>
  </r>
  <r>
    <s v="Media"/>
    <s v="Incremental"/>
    <m/>
    <m/>
    <s v="aarki_Pre_ios14_5"/>
    <s v="Aarki"/>
    <x v="0"/>
    <s v=" DTC"/>
    <d v="2021-06-25T00:00:00"/>
    <s v="Post"/>
    <x v="2"/>
    <n v="0"/>
  </r>
  <r>
    <s v="Media"/>
    <s v="Incremental"/>
    <m/>
    <m/>
    <s v="aarki_Pre_ios14_5"/>
    <s v="Aarki"/>
    <x v="0"/>
    <s v=" DTC"/>
    <d v="2021-06-26T00:00:00"/>
    <s v="Post"/>
    <x v="2"/>
    <n v="0"/>
  </r>
  <r>
    <s v="Media"/>
    <s v="Incremental"/>
    <m/>
    <m/>
    <s v="aarki_Pre_ios14_5"/>
    <s v="Aarki"/>
    <x v="0"/>
    <s v=" DTC"/>
    <d v="2021-06-27T00:00:00"/>
    <s v="Post"/>
    <x v="2"/>
    <n v="0"/>
  </r>
  <r>
    <s v="Media"/>
    <s v="Incremental"/>
    <m/>
    <m/>
    <s v="aarki_Pre_ios14_5"/>
    <s v="Aarki"/>
    <x v="0"/>
    <s v=" DTC"/>
    <d v="2021-06-28T00:00:00"/>
    <s v="Post"/>
    <x v="2"/>
    <n v="0"/>
  </r>
  <r>
    <s v="Media"/>
    <s v="Incremental"/>
    <m/>
    <m/>
    <s v="aarki_Pre_ios14_5"/>
    <s v="Aarki"/>
    <x v="0"/>
    <s v=" DTC"/>
    <d v="2021-06-29T00:00:00"/>
    <s v="Post"/>
    <x v="2"/>
    <n v="0"/>
  </r>
  <r>
    <s v="Media"/>
    <s v="Incremental"/>
    <m/>
    <m/>
    <s v="aarki_Pre_ios14_5"/>
    <s v="Aarki"/>
    <x v="0"/>
    <s v=" DTC"/>
    <d v="2021-06-30T00:00:00"/>
    <s v="Post"/>
    <x v="2"/>
    <n v="0"/>
  </r>
  <r>
    <s v="Media"/>
    <s v="Incremental"/>
    <m/>
    <m/>
    <s v="aarki_Pre_ios14_5"/>
    <s v="Aarki"/>
    <x v="0"/>
    <s v=" DTC"/>
    <d v="2021-07-01T00:00:00"/>
    <s v="Post"/>
    <x v="2"/>
    <n v="0"/>
  </r>
  <r>
    <s v="Media"/>
    <s v="Incremental"/>
    <m/>
    <m/>
    <s v="aarki_Pre_ios14_5"/>
    <s v="Aarki"/>
    <x v="0"/>
    <s v=" DTC"/>
    <d v="2021-07-02T00:00:00"/>
    <s v="Post"/>
    <x v="2"/>
    <n v="0"/>
  </r>
  <r>
    <s v="Media"/>
    <s v="Incremental"/>
    <m/>
    <m/>
    <s v="aarki_Pre_ios14_5"/>
    <s v="Aarki"/>
    <x v="0"/>
    <s v=" DTC"/>
    <d v="2021-07-03T00:00:00"/>
    <s v="Post"/>
    <x v="2"/>
    <n v="0"/>
  </r>
  <r>
    <s v="Media"/>
    <s v="Incremental"/>
    <m/>
    <m/>
    <s v="aarki_Pre_ios14_5"/>
    <s v="Aarki"/>
    <x v="0"/>
    <s v=" DTC"/>
    <d v="2021-07-04T00:00:00"/>
    <s v="Post"/>
    <x v="2"/>
    <n v="0"/>
  </r>
  <r>
    <s v="Media"/>
    <s v="Incremental"/>
    <m/>
    <m/>
    <s v="aarki_Pre_ios14_5"/>
    <s v="Aarki"/>
    <x v="0"/>
    <s v=" DTC"/>
    <d v="2021-07-05T00:00:00"/>
    <s v="Post"/>
    <x v="2"/>
    <n v="0"/>
  </r>
  <r>
    <s v="Media"/>
    <s v="Incremental"/>
    <m/>
    <m/>
    <s v="aarki_Pre_ios14_5"/>
    <s v="Aarki"/>
    <x v="0"/>
    <s v=" DTC"/>
    <d v="2021-07-06T00:00:00"/>
    <s v="Post"/>
    <x v="2"/>
    <n v="0"/>
  </r>
  <r>
    <s v="Media"/>
    <s v="Incremental"/>
    <m/>
    <m/>
    <s v="aarki_Pre_ios14_5"/>
    <s v="Aarki"/>
    <x v="0"/>
    <s v=" DTC"/>
    <d v="2021-07-07T00:00:00"/>
    <s v="Post"/>
    <x v="2"/>
    <n v="0"/>
  </r>
  <r>
    <s v="Media"/>
    <s v="Incremental"/>
    <m/>
    <m/>
    <s v="aarki_Pre_ios14_5"/>
    <s v="Aarki"/>
    <x v="0"/>
    <s v=" DTC"/>
    <d v="2021-07-08T00:00:00"/>
    <s v="Post"/>
    <x v="2"/>
    <n v="0"/>
  </r>
  <r>
    <s v="Media"/>
    <s v="Incremental"/>
    <m/>
    <m/>
    <s v="aarki_Pre_ios14_5"/>
    <s v="Aarki"/>
    <x v="0"/>
    <s v=" DTC"/>
    <d v="2021-07-09T00:00:00"/>
    <s v="Post"/>
    <x v="2"/>
    <n v="0"/>
  </r>
  <r>
    <s v="Media"/>
    <s v="Incremental"/>
    <m/>
    <m/>
    <s v="aarki_Pre_ios14_5"/>
    <s v="Aarki"/>
    <x v="0"/>
    <s v=" DTC"/>
    <d v="2021-07-10T00:00:00"/>
    <s v="Post"/>
    <x v="2"/>
    <n v="0"/>
  </r>
  <r>
    <s v="Media"/>
    <s v="Incremental"/>
    <m/>
    <m/>
    <s v="aarki_Pre_ios14_5"/>
    <s v="Aarki"/>
    <x v="0"/>
    <s v=" DTC"/>
    <d v="2021-07-11T00:00:00"/>
    <s v="Post"/>
    <x v="2"/>
    <n v="0"/>
  </r>
  <r>
    <s v="Media"/>
    <s v="Incremental"/>
    <m/>
    <m/>
    <s v="aarki_Pre_ios14_5"/>
    <s v="Aarki"/>
    <x v="0"/>
    <s v=" DTC"/>
    <d v="2021-07-12T00:00:00"/>
    <s v="Post"/>
    <x v="2"/>
    <n v="0"/>
  </r>
  <r>
    <s v="Media"/>
    <s v="Incremental"/>
    <m/>
    <m/>
    <s v="aarki_Pre_ios14_5"/>
    <s v="Aarki"/>
    <x v="0"/>
    <s v=" DTC"/>
    <d v="2021-07-13T00:00:00"/>
    <s v="Post"/>
    <x v="2"/>
    <n v="0"/>
  </r>
  <r>
    <s v="Media"/>
    <s v="Incremental"/>
    <m/>
    <m/>
    <s v="aarki_Pre_ios14_5"/>
    <s v="Aarki"/>
    <x v="0"/>
    <s v=" DTC"/>
    <d v="2021-07-14T00:00:00"/>
    <s v="Post"/>
    <x v="2"/>
    <n v="0"/>
  </r>
  <r>
    <s v="Media"/>
    <s v="Incremental"/>
    <m/>
    <m/>
    <s v="aarki_Pre_ios14_5"/>
    <s v="Aarki"/>
    <x v="0"/>
    <s v=" DTC"/>
    <d v="2021-07-15T00:00:00"/>
    <s v="Post"/>
    <x v="2"/>
    <n v="0"/>
  </r>
  <r>
    <s v="Media"/>
    <s v="Incremental"/>
    <m/>
    <m/>
    <s v="aarki_Pre_ios14_5"/>
    <s v="Aarki"/>
    <x v="0"/>
    <s v=" DTC"/>
    <d v="2021-07-16T00:00:00"/>
    <s v="Post"/>
    <x v="2"/>
    <n v="0"/>
  </r>
  <r>
    <s v="Media"/>
    <s v="Incremental"/>
    <m/>
    <m/>
    <s v="aarki_Pre_ios14_5"/>
    <s v="Aarki"/>
    <x v="0"/>
    <s v=" DTC"/>
    <d v="2021-07-17T00:00:00"/>
    <s v="Post"/>
    <x v="2"/>
    <n v="0"/>
  </r>
  <r>
    <s v="Media"/>
    <s v="Incremental"/>
    <m/>
    <m/>
    <s v="aarki_Pre_ios14_5"/>
    <s v="Aarki"/>
    <x v="0"/>
    <s v=" DTC"/>
    <d v="2021-07-18T00:00:00"/>
    <s v="Post"/>
    <x v="2"/>
    <n v="0"/>
  </r>
  <r>
    <s v="Media"/>
    <s v="Incremental"/>
    <m/>
    <m/>
    <s v="aarki_Pre_ios14_5"/>
    <s v="Aarki"/>
    <x v="0"/>
    <s v=" DTC"/>
    <d v="2021-07-19T00:00:00"/>
    <s v="Post"/>
    <x v="2"/>
    <n v="0"/>
  </r>
  <r>
    <s v="Media"/>
    <s v="Incremental"/>
    <m/>
    <m/>
    <s v="aarki_Pre_ios14_5"/>
    <s v="Aarki"/>
    <x v="0"/>
    <s v=" DTC"/>
    <d v="2021-07-20T00:00:00"/>
    <s v="Post"/>
    <x v="2"/>
    <n v="0"/>
  </r>
  <r>
    <s v="Media"/>
    <s v="Incremental"/>
    <m/>
    <m/>
    <s v="aarki_Pre_ios14_5"/>
    <s v="Aarki"/>
    <x v="0"/>
    <s v=" DTC"/>
    <d v="2021-07-21T00:00:00"/>
    <s v="Post"/>
    <x v="2"/>
    <n v="0"/>
  </r>
  <r>
    <s v="Media"/>
    <s v="Incremental"/>
    <m/>
    <m/>
    <s v="aarki_Pre_ios14_5"/>
    <s v="Aarki"/>
    <x v="0"/>
    <s v=" DTC"/>
    <d v="2021-07-22T00:00:00"/>
    <s v="Post"/>
    <x v="2"/>
    <n v="0"/>
  </r>
  <r>
    <s v="Media"/>
    <s v="Incremental"/>
    <m/>
    <m/>
    <s v="aarki_Pre_ios14_5"/>
    <s v="Aarki"/>
    <x v="0"/>
    <s v=" DTC"/>
    <d v="2021-07-23T00:00:00"/>
    <s v="Post"/>
    <x v="2"/>
    <n v="0"/>
  </r>
  <r>
    <s v="Media"/>
    <s v="Incremental"/>
    <m/>
    <m/>
    <s v="aarki_Pre_ios14_5"/>
    <s v="Aarki"/>
    <x v="0"/>
    <s v=" DTC"/>
    <d v="2021-07-24T00:00:00"/>
    <s v="Post"/>
    <x v="2"/>
    <n v="0"/>
  </r>
  <r>
    <s v="Media"/>
    <s v="Incremental"/>
    <m/>
    <m/>
    <s v="aarki_Pre_ios14_5"/>
    <s v="Aarki"/>
    <x v="0"/>
    <s v=" DTC"/>
    <d v="2021-07-25T00:00:00"/>
    <s v="Post"/>
    <x v="2"/>
    <n v="0"/>
  </r>
  <r>
    <s v="Media"/>
    <s v="Incremental"/>
    <m/>
    <m/>
    <s v="aarki_Pre_ios14_5"/>
    <s v="Aarki"/>
    <x v="0"/>
    <s v=" DTC"/>
    <d v="2021-07-26T00:00:00"/>
    <s v="Post"/>
    <x v="2"/>
    <n v="0"/>
  </r>
  <r>
    <s v="Media"/>
    <s v="Incremental"/>
    <m/>
    <m/>
    <s v="aarki_Pre_ios14_5"/>
    <s v="Aarki"/>
    <x v="0"/>
    <s v=" DTC"/>
    <d v="2021-07-27T00:00:00"/>
    <s v="Post"/>
    <x v="2"/>
    <n v="0"/>
  </r>
  <r>
    <s v="Media"/>
    <s v="Incremental"/>
    <m/>
    <m/>
    <s v="aarki_Pre_ios14_5"/>
    <s v="Aarki"/>
    <x v="0"/>
    <s v=" DTC"/>
    <d v="2021-07-28T00:00:00"/>
    <s v="Post"/>
    <x v="2"/>
    <n v="0"/>
  </r>
  <r>
    <s v="Media"/>
    <s v="Incremental"/>
    <m/>
    <m/>
    <s v="aarki_Pre_ios14_5"/>
    <s v="Aarki"/>
    <x v="0"/>
    <s v=" DTC"/>
    <d v="2021-07-29T00:00:00"/>
    <s v="Post"/>
    <x v="2"/>
    <n v="0"/>
  </r>
  <r>
    <s v="Media"/>
    <s v="Incremental"/>
    <m/>
    <m/>
    <s v="aarki_Pre_ios14_5"/>
    <s v="Aarki"/>
    <x v="0"/>
    <s v=" DTC"/>
    <d v="2021-07-30T00:00:00"/>
    <s v="Post"/>
    <x v="2"/>
    <n v="0"/>
  </r>
  <r>
    <s v="Media"/>
    <s v="Incremental"/>
    <m/>
    <m/>
    <s v="aarki_Pre_ios14_5"/>
    <s v="Aarki"/>
    <x v="0"/>
    <s v=" DTC"/>
    <d v="2021-07-31T00:00:00"/>
    <s v="Post"/>
    <x v="2"/>
    <n v="0"/>
  </r>
  <r>
    <s v="Media"/>
    <s v="Incremental"/>
    <m/>
    <m/>
    <s v="aarki_Pre_ios14_5"/>
    <s v="Aarki"/>
    <x v="0"/>
    <s v=" DTC"/>
    <d v="2021-08-01T00:00:00"/>
    <s v="Post"/>
    <x v="2"/>
    <n v="0"/>
  </r>
  <r>
    <s v="Media"/>
    <s v="Incremental"/>
    <m/>
    <m/>
    <s v="aarki_Pre_ios14_5"/>
    <s v="Aarki"/>
    <x v="0"/>
    <s v=" DTC"/>
    <d v="2021-08-02T00:00:00"/>
    <s v="Post"/>
    <x v="2"/>
    <n v="0"/>
  </r>
  <r>
    <s v="Media"/>
    <s v="Incremental"/>
    <m/>
    <m/>
    <s v="aarki_Pre_ios14_5"/>
    <s v="Aarki"/>
    <x v="0"/>
    <s v=" DTC"/>
    <d v="2021-08-03T00:00:00"/>
    <s v="Post"/>
    <x v="2"/>
    <n v="0"/>
  </r>
  <r>
    <s v="Media"/>
    <s v="Incremental"/>
    <m/>
    <m/>
    <s v="aarki_Pre_ios14_5"/>
    <s v="Aarki"/>
    <x v="0"/>
    <s v=" DTC"/>
    <d v="2021-08-04T00:00:00"/>
    <s v="Post"/>
    <x v="2"/>
    <n v="0"/>
  </r>
  <r>
    <s v="Media"/>
    <s v="Incremental"/>
    <m/>
    <m/>
    <s v="aarki_Pre_ios14_5"/>
    <s v="Aarki"/>
    <x v="0"/>
    <s v=" DTC"/>
    <d v="2021-08-05T00:00:00"/>
    <s v="Post"/>
    <x v="2"/>
    <n v="0"/>
  </r>
  <r>
    <s v="Media"/>
    <s v="Incremental"/>
    <m/>
    <m/>
    <s v="aarki_Pre_ios14_5"/>
    <s v="Aarki"/>
    <x v="0"/>
    <s v=" DTC"/>
    <d v="2021-08-06T00:00:00"/>
    <s v="Post"/>
    <x v="2"/>
    <n v="0"/>
  </r>
  <r>
    <s v="Media"/>
    <s v="Incremental"/>
    <m/>
    <m/>
    <s v="aarki_Pre_ios14_5"/>
    <s v="Aarki"/>
    <x v="0"/>
    <s v=" DTC"/>
    <d v="2021-08-07T00:00:00"/>
    <s v="Post"/>
    <x v="2"/>
    <n v="0"/>
  </r>
  <r>
    <s v="Media"/>
    <s v="Incremental"/>
    <m/>
    <m/>
    <s v="aarki_Pre_ios14_5"/>
    <s v="Aarki"/>
    <x v="0"/>
    <s v=" DTC"/>
    <d v="2021-08-08T00:00:00"/>
    <s v="Post"/>
    <x v="2"/>
    <n v="0"/>
  </r>
  <r>
    <s v="Media"/>
    <s v="Incremental"/>
    <m/>
    <m/>
    <s v="aarki_Pre_ios14_5"/>
    <s v="Aarki"/>
    <x v="0"/>
    <s v=" DTC"/>
    <d v="2021-08-09T00:00:00"/>
    <s v="Post"/>
    <x v="2"/>
    <n v="0"/>
  </r>
  <r>
    <s v="Media"/>
    <s v="Incremental"/>
    <m/>
    <m/>
    <s v="aarki_Pre_ios14_5"/>
    <s v="Aarki"/>
    <x v="0"/>
    <s v=" DTC"/>
    <d v="2021-08-10T00:00:00"/>
    <s v="Post"/>
    <x v="2"/>
    <n v="0"/>
  </r>
  <r>
    <s v="Media"/>
    <s v="Incremental"/>
    <m/>
    <m/>
    <s v="aarki_Pre_ios14_5"/>
    <s v="Aarki"/>
    <x v="0"/>
    <s v=" DTC"/>
    <d v="2021-08-11T00:00:00"/>
    <s v="Post"/>
    <x v="2"/>
    <n v="0"/>
  </r>
  <r>
    <s v="Media"/>
    <s v="Incremental"/>
    <m/>
    <m/>
    <s v="aarki_Pre_ios14_5"/>
    <s v="Aarki"/>
    <x v="0"/>
    <s v=" DTC"/>
    <d v="2021-08-12T00:00:00"/>
    <s v="Post"/>
    <x v="2"/>
    <n v="0"/>
  </r>
  <r>
    <s v="Media"/>
    <s v="Incremental"/>
    <m/>
    <m/>
    <s v="aarki_Pre_ios14_5"/>
    <s v="Aarki"/>
    <x v="0"/>
    <s v=" DTC"/>
    <d v="2021-08-13T00:00:00"/>
    <s v="Post"/>
    <x v="2"/>
    <n v="0"/>
  </r>
  <r>
    <s v="Media"/>
    <s v="Incremental"/>
    <m/>
    <m/>
    <s v="aarki_Pre_ios14_5"/>
    <s v="Aarki"/>
    <x v="0"/>
    <s v=" DTC"/>
    <d v="2021-08-14T00:00:00"/>
    <s v="Post"/>
    <x v="2"/>
    <n v="0"/>
  </r>
  <r>
    <s v="Media"/>
    <s v="Incremental"/>
    <m/>
    <m/>
    <s v="aarki_Pre_ios14_5"/>
    <s v="Aarki"/>
    <x v="0"/>
    <s v=" DTC"/>
    <d v="2021-08-15T00:00:00"/>
    <s v="Post"/>
    <x v="2"/>
    <n v="0"/>
  </r>
  <r>
    <s v="Media"/>
    <s v="Incremental"/>
    <m/>
    <m/>
    <s v="aarki_Pre_ios14_5"/>
    <s v="Aarki"/>
    <x v="0"/>
    <s v=" DTC"/>
    <d v="2021-08-16T00:00:00"/>
    <s v="Post"/>
    <x v="2"/>
    <n v="0"/>
  </r>
  <r>
    <s v="Media"/>
    <s v="Incremental"/>
    <m/>
    <m/>
    <s v="aarki_Pre_ios14_5"/>
    <s v="Aarki"/>
    <x v="0"/>
    <s v=" DTC"/>
    <d v="2021-08-17T00:00:00"/>
    <s v="Post"/>
    <x v="2"/>
    <n v="0"/>
  </r>
  <r>
    <s v="Media"/>
    <s v="Incremental"/>
    <m/>
    <m/>
    <s v="aarki_Pre_ios14_5"/>
    <s v="Aarki"/>
    <x v="0"/>
    <s v=" DTC"/>
    <d v="2021-08-18T00:00:00"/>
    <s v="Post"/>
    <x v="2"/>
    <n v="0"/>
  </r>
  <r>
    <s v="Media"/>
    <s v="Incremental"/>
    <m/>
    <m/>
    <s v="aarki_Pre_ios14_5"/>
    <s v="Aarki"/>
    <x v="0"/>
    <s v=" DTC"/>
    <d v="2021-08-19T00:00:00"/>
    <s v="Post"/>
    <x v="2"/>
    <n v="0"/>
  </r>
  <r>
    <s v="Media"/>
    <s v="Incremental"/>
    <m/>
    <m/>
    <s v="aarki_Pre_ios14_5"/>
    <s v="Aarki"/>
    <x v="0"/>
    <s v=" DTC"/>
    <d v="2021-08-20T00:00:00"/>
    <s v="Post"/>
    <x v="2"/>
    <n v="0"/>
  </r>
  <r>
    <s v="Media"/>
    <s v="Incremental"/>
    <m/>
    <m/>
    <s v="aarki_Pre_ios14_5"/>
    <s v="Aarki"/>
    <x v="0"/>
    <s v=" DTC"/>
    <d v="2021-08-21T00:00:00"/>
    <s v="Post"/>
    <x v="2"/>
    <n v="0"/>
  </r>
  <r>
    <s v="Media"/>
    <s v="Incremental"/>
    <m/>
    <m/>
    <s v="aarki_Pre_ios14_5"/>
    <s v="Aarki"/>
    <x v="0"/>
    <s v=" DTC"/>
    <d v="2021-08-22T00:00:00"/>
    <s v="Post"/>
    <x v="2"/>
    <n v="0"/>
  </r>
  <r>
    <s v="Media"/>
    <s v="Incremental"/>
    <m/>
    <m/>
    <s v="aarki_Pre_ios14_5"/>
    <s v="Aarki"/>
    <x v="0"/>
    <s v=" DTC"/>
    <d v="2021-08-23T00:00:00"/>
    <s v="Post"/>
    <x v="2"/>
    <n v="0"/>
  </r>
  <r>
    <s v="Media"/>
    <s v="Incremental"/>
    <m/>
    <m/>
    <s v="aarki_Pre_ios14_5"/>
    <s v="Aarki"/>
    <x v="0"/>
    <s v=" DTC"/>
    <d v="2021-08-24T00:00:00"/>
    <s v="Post"/>
    <x v="2"/>
    <n v="0"/>
  </r>
  <r>
    <s v="Media"/>
    <s v="Incremental"/>
    <m/>
    <m/>
    <s v="aarki_Pre_ios14_5"/>
    <s v="Aarki"/>
    <x v="0"/>
    <s v=" DTC"/>
    <d v="2021-08-25T00:00:00"/>
    <s v="Post"/>
    <x v="2"/>
    <n v="0"/>
  </r>
  <r>
    <s v="Media"/>
    <s v="Incremental"/>
    <m/>
    <m/>
    <s v="aarki_Pre_ios14_5"/>
    <s v="Aarki"/>
    <x v="0"/>
    <s v=" DTC"/>
    <d v="2021-08-26T00:00:00"/>
    <s v="Post"/>
    <x v="2"/>
    <n v="0"/>
  </r>
  <r>
    <s v="Media"/>
    <s v="Incremental"/>
    <m/>
    <m/>
    <s v="aarki_Pre_ios14_5"/>
    <s v="Aarki"/>
    <x v="0"/>
    <s v=" DTC"/>
    <d v="2021-08-27T00:00:00"/>
    <s v="Post"/>
    <x v="2"/>
    <n v="0"/>
  </r>
  <r>
    <s v="Media"/>
    <s v="Incremental"/>
    <m/>
    <m/>
    <s v="aarki_Pre_ios14_5"/>
    <s v="Aarki"/>
    <x v="0"/>
    <s v=" DTC"/>
    <d v="2021-08-28T00:00:00"/>
    <s v="Post"/>
    <x v="2"/>
    <n v="0"/>
  </r>
  <r>
    <s v="Media"/>
    <s v="Incremental"/>
    <m/>
    <m/>
    <s v="aarki_Pre_ios14_5"/>
    <s v="Aarki"/>
    <x v="0"/>
    <s v=" DTC"/>
    <d v="2021-08-29T00:00:00"/>
    <s v="Post"/>
    <x v="2"/>
    <n v="0"/>
  </r>
  <r>
    <s v="Media"/>
    <s v="Incremental"/>
    <m/>
    <m/>
    <s v="aarki_Pre_ios14_5"/>
    <s v="Aarki"/>
    <x v="0"/>
    <s v=" DTC"/>
    <d v="2021-08-30T00:00:00"/>
    <s v="Post"/>
    <x v="2"/>
    <n v="0"/>
  </r>
  <r>
    <s v="Media"/>
    <s v="Incremental"/>
    <m/>
    <m/>
    <s v="aarki_Pre_ios14_5"/>
    <s v="Aarki"/>
    <x v="0"/>
    <s v=" DTC"/>
    <d v="2021-08-31T00:00:00"/>
    <s v="Post"/>
    <x v="2"/>
    <n v="0"/>
  </r>
  <r>
    <s v="Media"/>
    <s v="Incremental"/>
    <m/>
    <m/>
    <s v="aarki_Pre_ios14_5"/>
    <s v="Aarki"/>
    <x v="0"/>
    <s v=" DTC"/>
    <d v="2021-09-01T00:00:00"/>
    <s v="Post"/>
    <x v="2"/>
    <n v="0"/>
  </r>
  <r>
    <s v="Media"/>
    <s v="Incremental"/>
    <m/>
    <m/>
    <s v="aarki_Pre_ios14_5"/>
    <s v="Aarki"/>
    <x v="0"/>
    <s v=" DTC"/>
    <d v="2021-09-02T00:00:00"/>
    <s v="Post"/>
    <x v="2"/>
    <n v="0"/>
  </r>
  <r>
    <s v="Media"/>
    <s v="Incremental"/>
    <m/>
    <m/>
    <s v="aarki_Pre_ios14_5"/>
    <s v="Aarki"/>
    <x v="0"/>
    <s v=" DTC"/>
    <d v="2021-09-03T00:00:00"/>
    <s v="Post"/>
    <x v="2"/>
    <n v="0"/>
  </r>
  <r>
    <s v="Media"/>
    <s v="Incremental"/>
    <m/>
    <m/>
    <s v="aarki_Pre_ios14_5"/>
    <s v="Aarki"/>
    <x v="0"/>
    <s v=" DTC"/>
    <d v="2021-09-04T00:00:00"/>
    <s v="Post"/>
    <x v="2"/>
    <n v="0"/>
  </r>
  <r>
    <s v="Media"/>
    <s v="Incremental"/>
    <m/>
    <m/>
    <s v="aarki_Pre_ios14_5"/>
    <s v="Aarki"/>
    <x v="0"/>
    <s v=" DTC"/>
    <d v="2021-09-05T00:00:00"/>
    <s v="Post"/>
    <x v="2"/>
    <n v="0"/>
  </r>
  <r>
    <s v="Media"/>
    <s v="Incremental"/>
    <m/>
    <m/>
    <s v="aarki_Pre_ios14_5"/>
    <s v="Aarki"/>
    <x v="0"/>
    <s v=" DTC"/>
    <d v="2021-09-06T00:00:00"/>
    <s v="Post"/>
    <x v="2"/>
    <n v="0"/>
  </r>
  <r>
    <s v="Media"/>
    <s v="Incremental"/>
    <m/>
    <m/>
    <s v="aarki_Pre_ios14_5"/>
    <s v="Aarki"/>
    <x v="0"/>
    <s v=" DTC"/>
    <d v="2021-09-07T00:00:00"/>
    <s v="Post"/>
    <x v="2"/>
    <n v="0"/>
  </r>
  <r>
    <s v="Media"/>
    <s v="Incremental"/>
    <m/>
    <m/>
    <s v="aarki_Pre_ios14_5"/>
    <s v="Aarki"/>
    <x v="0"/>
    <s v=" DTC"/>
    <d v="2021-09-08T00:00:00"/>
    <s v="Post"/>
    <x v="2"/>
    <n v="0"/>
  </r>
  <r>
    <s v="Media"/>
    <s v="Incremental"/>
    <m/>
    <m/>
    <s v="aarki_Pre_ios14_5"/>
    <s v="Aarki"/>
    <x v="0"/>
    <s v=" DTC"/>
    <d v="2021-09-09T00:00:00"/>
    <s v="Post"/>
    <x v="2"/>
    <n v="0"/>
  </r>
  <r>
    <s v="Media"/>
    <s v="Incremental"/>
    <m/>
    <m/>
    <s v="aarki_Pre_ios14_5"/>
    <s v="Aarki"/>
    <x v="0"/>
    <s v=" DTC"/>
    <d v="2021-09-10T00:00:00"/>
    <s v="Post"/>
    <x v="2"/>
    <n v="0"/>
  </r>
  <r>
    <s v="Media"/>
    <s v="Incremental"/>
    <m/>
    <m/>
    <s v="aarki_Pre_ios14_5"/>
    <s v="Aarki"/>
    <x v="0"/>
    <s v=" DTC"/>
    <d v="2021-09-11T00:00:00"/>
    <s v="Post"/>
    <x v="2"/>
    <n v="0"/>
  </r>
  <r>
    <s v="Media"/>
    <s v="Incremental"/>
    <m/>
    <m/>
    <s v="aarki_Pre_ios14_5"/>
    <s v="Aarki"/>
    <x v="0"/>
    <s v=" DTC"/>
    <d v="2021-09-12T00:00:00"/>
    <s v="Post"/>
    <x v="2"/>
    <n v="0"/>
  </r>
  <r>
    <s v="Media"/>
    <s v="Incremental"/>
    <m/>
    <m/>
    <s v="aarki_Pre_ios14_5"/>
    <s v="Aarki"/>
    <x v="0"/>
    <s v=" DTC"/>
    <d v="2021-09-13T00:00:00"/>
    <s v="Post"/>
    <x v="2"/>
    <n v="0"/>
  </r>
  <r>
    <s v="Media"/>
    <s v="Incremental"/>
    <m/>
    <m/>
    <s v="aarki_Pre_ios14_5"/>
    <s v="Aarki"/>
    <x v="0"/>
    <s v=" DTC"/>
    <d v="2021-09-14T00:00:00"/>
    <s v="Post"/>
    <x v="2"/>
    <n v="0"/>
  </r>
  <r>
    <s v="Media"/>
    <s v="Incremental"/>
    <m/>
    <m/>
    <s v="aarki_Pre_ios14_5"/>
    <s v="Aarki"/>
    <x v="0"/>
    <s v=" DTC"/>
    <d v="2021-09-15T00:00:00"/>
    <s v="Post"/>
    <x v="2"/>
    <n v="0"/>
  </r>
  <r>
    <s v="Media"/>
    <s v="Incremental"/>
    <m/>
    <m/>
    <s v="aarki_Pre_ios14_5"/>
    <s v="Aarki"/>
    <x v="0"/>
    <s v=" DTC"/>
    <d v="2021-09-16T00:00:00"/>
    <s v="Post"/>
    <x v="2"/>
    <n v="0"/>
  </r>
  <r>
    <s v="Media"/>
    <s v="Incremental"/>
    <m/>
    <m/>
    <s v="aarki_Pre_ios14_5"/>
    <s v="Aarki"/>
    <x v="0"/>
    <s v=" DTC"/>
    <d v="2021-09-17T00:00:00"/>
    <s v="Post"/>
    <x v="2"/>
    <n v="0"/>
  </r>
  <r>
    <s v="Media"/>
    <s v="Incremental"/>
    <m/>
    <m/>
    <s v="aarki_Pre_ios14_5"/>
    <s v="Aarki"/>
    <x v="0"/>
    <s v=" DTC"/>
    <d v="2021-09-18T00:00:00"/>
    <s v="Post"/>
    <x v="2"/>
    <n v="0"/>
  </r>
  <r>
    <s v="Media"/>
    <s v="Incremental"/>
    <m/>
    <m/>
    <s v="aarki_Pre_ios14_5"/>
    <s v="Aarki"/>
    <x v="0"/>
    <s v=" DTC"/>
    <d v="2021-09-19T00:00:00"/>
    <s v="Post"/>
    <x v="2"/>
    <n v="0"/>
  </r>
  <r>
    <s v="Media"/>
    <s v="Incremental"/>
    <m/>
    <m/>
    <s v="aarki_Pre_ios14_5"/>
    <s v="Aarki"/>
    <x v="0"/>
    <s v=" DTC"/>
    <d v="2021-09-20T00:00:00"/>
    <s v="Post"/>
    <x v="2"/>
    <n v="0"/>
  </r>
  <r>
    <s v="Media"/>
    <s v="Incremental"/>
    <m/>
    <m/>
    <s v="aarki_Pre_ios14_5"/>
    <s v="Aarki"/>
    <x v="0"/>
    <s v=" DTC"/>
    <d v="2021-09-21T00:00:00"/>
    <s v="Post"/>
    <x v="2"/>
    <n v="0"/>
  </r>
  <r>
    <s v="Media"/>
    <s v="Incremental"/>
    <m/>
    <m/>
    <s v="aarki_Pre_ios14_5"/>
    <s v="Aarki"/>
    <x v="0"/>
    <s v=" DTC"/>
    <d v="2021-09-22T00:00:00"/>
    <s v="Post"/>
    <x v="2"/>
    <n v="0"/>
  </r>
  <r>
    <s v="Media"/>
    <s v="Incremental"/>
    <m/>
    <m/>
    <s v="aarki_Pre_ios14_5"/>
    <s v="Aarki"/>
    <x v="0"/>
    <s v=" DTC"/>
    <d v="2021-09-23T00:00:00"/>
    <s v="Post"/>
    <x v="2"/>
    <n v="0"/>
  </r>
  <r>
    <s v="Media"/>
    <s v="Incremental"/>
    <m/>
    <m/>
    <s v="aarki_Pre_ios14_5"/>
    <s v="Aarki"/>
    <x v="0"/>
    <s v=" DTC"/>
    <d v="2021-09-24T00:00:00"/>
    <s v="Post"/>
    <x v="2"/>
    <n v="0"/>
  </r>
  <r>
    <s v="Media"/>
    <s v="Incremental"/>
    <m/>
    <m/>
    <s v="aarki_Pre_ios14_5"/>
    <s v="Aarki"/>
    <x v="0"/>
    <s v=" DTC"/>
    <d v="2021-09-25T00:00:00"/>
    <s v="Post"/>
    <x v="2"/>
    <n v="0"/>
  </r>
  <r>
    <s v="Media"/>
    <s v="Incremental"/>
    <m/>
    <m/>
    <s v="aarki_Pre_ios14_5"/>
    <s v="Aarki"/>
    <x v="0"/>
    <s v=" DTC"/>
    <d v="2021-09-26T00:00:00"/>
    <s v="Post"/>
    <x v="2"/>
    <n v="0"/>
  </r>
  <r>
    <s v="Media"/>
    <s v="Incremental"/>
    <m/>
    <m/>
    <s v="aarki_Pre_ios14_5"/>
    <s v="Aarki"/>
    <x v="0"/>
    <s v=" DTC"/>
    <d v="2021-09-27T00:00:00"/>
    <s v="Post"/>
    <x v="2"/>
    <n v="0"/>
  </r>
  <r>
    <s v="Media"/>
    <s v="Incremental"/>
    <m/>
    <m/>
    <s v="aarki_Pre_ios14_5"/>
    <s v="Aarki"/>
    <x v="0"/>
    <s v=" DTC"/>
    <d v="2021-09-28T00:00:00"/>
    <s v="Post"/>
    <x v="2"/>
    <n v="0"/>
  </r>
  <r>
    <s v="Media"/>
    <s v="Incremental"/>
    <m/>
    <m/>
    <s v="aarki_Pre_ios14_5"/>
    <s v="Aarki"/>
    <x v="0"/>
    <s v=" DTC"/>
    <d v="2021-09-29T00:00:00"/>
    <s v="Post"/>
    <x v="2"/>
    <n v="0"/>
  </r>
  <r>
    <s v="Media"/>
    <s v="Incremental"/>
    <m/>
    <m/>
    <s v="aarki_Pre_ios14_5"/>
    <s v="Aarki"/>
    <x v="0"/>
    <s v=" DTC"/>
    <d v="2021-09-30T00:00:00"/>
    <s v="Post"/>
    <x v="2"/>
    <n v="0"/>
  </r>
  <r>
    <s v="Media"/>
    <s v="Incremental"/>
    <m/>
    <m/>
    <s v="apple_search_Post_ios14_5"/>
    <s v="Apple Search"/>
    <x v="1"/>
    <s v=" DTC"/>
    <d v="2021-03-01T00:00:00"/>
    <s v="Pre"/>
    <x v="0"/>
    <n v="0"/>
  </r>
  <r>
    <s v="Media"/>
    <s v="Incremental"/>
    <m/>
    <m/>
    <s v="apple_search_Post_ios14_5"/>
    <s v="Apple Search"/>
    <x v="1"/>
    <s v=" DTC"/>
    <d v="2021-03-02T00:00:00"/>
    <s v="Pre"/>
    <x v="0"/>
    <n v="0"/>
  </r>
  <r>
    <s v="Media"/>
    <s v="Incremental"/>
    <m/>
    <m/>
    <s v="apple_search_Post_ios14_5"/>
    <s v="Apple Search"/>
    <x v="1"/>
    <s v=" DTC"/>
    <d v="2021-03-03T00:00:00"/>
    <s v="Pre"/>
    <x v="0"/>
    <n v="0"/>
  </r>
  <r>
    <s v="Media"/>
    <s v="Incremental"/>
    <m/>
    <m/>
    <s v="apple_search_Post_ios14_5"/>
    <s v="Apple Search"/>
    <x v="1"/>
    <s v=" DTC"/>
    <d v="2021-03-04T00:00:00"/>
    <s v="Pre"/>
    <x v="0"/>
    <n v="0"/>
  </r>
  <r>
    <s v="Media"/>
    <s v="Incremental"/>
    <m/>
    <m/>
    <s v="apple_search_Post_ios14_5"/>
    <s v="Apple Search"/>
    <x v="1"/>
    <s v=" DTC"/>
    <d v="2021-03-05T00:00:00"/>
    <s v="Pre"/>
    <x v="0"/>
    <n v="0"/>
  </r>
  <r>
    <s v="Media"/>
    <s v="Incremental"/>
    <m/>
    <m/>
    <s v="apple_search_Post_ios14_5"/>
    <s v="Apple Search"/>
    <x v="1"/>
    <s v=" DTC"/>
    <d v="2021-03-06T00:00:00"/>
    <s v="Pre"/>
    <x v="0"/>
    <n v="0"/>
  </r>
  <r>
    <s v="Media"/>
    <s v="Incremental"/>
    <m/>
    <m/>
    <s v="apple_search_Post_ios14_5"/>
    <s v="Apple Search"/>
    <x v="1"/>
    <s v=" DTC"/>
    <d v="2021-03-07T00:00:00"/>
    <s v="Pre"/>
    <x v="0"/>
    <n v="0"/>
  </r>
  <r>
    <s v="Media"/>
    <s v="Incremental"/>
    <m/>
    <m/>
    <s v="apple_search_Post_ios14_5"/>
    <s v="Apple Search"/>
    <x v="1"/>
    <s v=" DTC"/>
    <d v="2021-03-08T00:00:00"/>
    <s v="Pre"/>
    <x v="0"/>
    <n v="0"/>
  </r>
  <r>
    <s v="Media"/>
    <s v="Incremental"/>
    <m/>
    <m/>
    <s v="apple_search_Post_ios14_5"/>
    <s v="Apple Search"/>
    <x v="1"/>
    <s v=" DTC"/>
    <d v="2021-03-09T00:00:00"/>
    <s v="Pre"/>
    <x v="0"/>
    <n v="0"/>
  </r>
  <r>
    <s v="Media"/>
    <s v="Incremental"/>
    <m/>
    <m/>
    <s v="apple_search_Post_ios14_5"/>
    <s v="Apple Search"/>
    <x v="1"/>
    <s v=" DTC"/>
    <d v="2021-03-10T00:00:00"/>
    <s v="Pre"/>
    <x v="0"/>
    <n v="0"/>
  </r>
  <r>
    <s v="Media"/>
    <s v="Incremental"/>
    <m/>
    <m/>
    <s v="apple_search_Post_ios14_5"/>
    <s v="Apple Search"/>
    <x v="1"/>
    <s v=" DTC"/>
    <d v="2021-03-11T00:00:00"/>
    <s v="Pre"/>
    <x v="0"/>
    <n v="0"/>
  </r>
  <r>
    <s v="Media"/>
    <s v="Incremental"/>
    <m/>
    <m/>
    <s v="apple_search_Post_ios14_5"/>
    <s v="Apple Search"/>
    <x v="1"/>
    <s v=" DTC"/>
    <d v="2021-03-12T00:00:00"/>
    <s v="Pre"/>
    <x v="0"/>
    <n v="0"/>
  </r>
  <r>
    <s v="Media"/>
    <s v="Incremental"/>
    <m/>
    <m/>
    <s v="apple_search_Post_ios14_5"/>
    <s v="Apple Search"/>
    <x v="1"/>
    <s v=" DTC"/>
    <d v="2021-03-13T00:00:00"/>
    <s v="Pre"/>
    <x v="0"/>
    <n v="0"/>
  </r>
  <r>
    <s v="Media"/>
    <s v="Incremental"/>
    <m/>
    <m/>
    <s v="apple_search_Post_ios14_5"/>
    <s v="Apple Search"/>
    <x v="1"/>
    <s v=" DTC"/>
    <d v="2021-03-14T00:00:00"/>
    <s v="Pre"/>
    <x v="0"/>
    <n v="0"/>
  </r>
  <r>
    <s v="Media"/>
    <s v="Incremental"/>
    <m/>
    <m/>
    <s v="apple_search_Post_ios14_5"/>
    <s v="Apple Search"/>
    <x v="1"/>
    <s v=" DTC"/>
    <d v="2021-03-15T00:00:00"/>
    <s v="Pre"/>
    <x v="0"/>
    <n v="0"/>
  </r>
  <r>
    <s v="Media"/>
    <s v="Incremental"/>
    <m/>
    <m/>
    <s v="apple_search_Post_ios14_5"/>
    <s v="Apple Search"/>
    <x v="1"/>
    <s v=" DTC"/>
    <d v="2021-03-16T00:00:00"/>
    <s v="Pre"/>
    <x v="0"/>
    <n v="0"/>
  </r>
  <r>
    <s v="Media"/>
    <s v="Incremental"/>
    <m/>
    <m/>
    <s v="apple_search_Post_ios14_5"/>
    <s v="Apple Search"/>
    <x v="1"/>
    <s v=" DTC"/>
    <d v="2021-03-17T00:00:00"/>
    <s v="Pre"/>
    <x v="0"/>
    <n v="0"/>
  </r>
  <r>
    <s v="Media"/>
    <s v="Incremental"/>
    <m/>
    <m/>
    <s v="apple_search_Post_ios14_5"/>
    <s v="Apple Search"/>
    <x v="1"/>
    <s v=" DTC"/>
    <d v="2021-03-18T00:00:00"/>
    <s v="Pre"/>
    <x v="0"/>
    <n v="0"/>
  </r>
  <r>
    <s v="Media"/>
    <s v="Incremental"/>
    <m/>
    <m/>
    <s v="apple_search_Post_ios14_5"/>
    <s v="Apple Search"/>
    <x v="1"/>
    <s v=" DTC"/>
    <d v="2021-03-19T00:00:00"/>
    <s v="Pre"/>
    <x v="0"/>
    <n v="0"/>
  </r>
  <r>
    <s v="Media"/>
    <s v="Incremental"/>
    <m/>
    <m/>
    <s v="apple_search_Post_ios14_5"/>
    <s v="Apple Search"/>
    <x v="1"/>
    <s v=" DTC"/>
    <d v="2021-03-20T00:00:00"/>
    <s v="Pre"/>
    <x v="0"/>
    <n v="0"/>
  </r>
  <r>
    <s v="Media"/>
    <s v="Incremental"/>
    <m/>
    <m/>
    <s v="apple_search_Post_ios14_5"/>
    <s v="Apple Search"/>
    <x v="1"/>
    <s v=" DTC"/>
    <d v="2021-03-21T00:00:00"/>
    <s v="Pre"/>
    <x v="0"/>
    <n v="0"/>
  </r>
  <r>
    <s v="Media"/>
    <s v="Incremental"/>
    <m/>
    <m/>
    <s v="apple_search_Post_ios14_5"/>
    <s v="Apple Search"/>
    <x v="1"/>
    <s v=" DTC"/>
    <d v="2021-03-22T00:00:00"/>
    <s v="Pre"/>
    <x v="0"/>
    <n v="0"/>
  </r>
  <r>
    <s v="Media"/>
    <s v="Incremental"/>
    <m/>
    <m/>
    <s v="apple_search_Post_ios14_5"/>
    <s v="Apple Search"/>
    <x v="1"/>
    <s v=" DTC"/>
    <d v="2021-03-23T00:00:00"/>
    <s v="Pre"/>
    <x v="0"/>
    <n v="0"/>
  </r>
  <r>
    <s v="Media"/>
    <s v="Incremental"/>
    <m/>
    <m/>
    <s v="apple_search_Post_ios14_5"/>
    <s v="Apple Search"/>
    <x v="1"/>
    <s v=" DTC"/>
    <d v="2021-03-24T00:00:00"/>
    <s v="Pre"/>
    <x v="0"/>
    <n v="0"/>
  </r>
  <r>
    <s v="Media"/>
    <s v="Incremental"/>
    <m/>
    <m/>
    <s v="apple_search_Post_ios14_5"/>
    <s v="Apple Search"/>
    <x v="1"/>
    <s v=" DTC"/>
    <d v="2021-03-25T00:00:00"/>
    <s v="Pre"/>
    <x v="0"/>
    <n v="0"/>
  </r>
  <r>
    <s v="Media"/>
    <s v="Incremental"/>
    <m/>
    <m/>
    <s v="apple_search_Post_ios14_5"/>
    <s v="Apple Search"/>
    <x v="1"/>
    <s v=" DTC"/>
    <d v="2021-03-26T00:00:00"/>
    <s v="Pre"/>
    <x v="0"/>
    <n v="0"/>
  </r>
  <r>
    <s v="Media"/>
    <s v="Incremental"/>
    <m/>
    <m/>
    <s v="apple_search_Post_ios14_5"/>
    <s v="Apple Search"/>
    <x v="1"/>
    <s v=" DTC"/>
    <d v="2021-03-27T00:00:00"/>
    <s v="Pre"/>
    <x v="0"/>
    <n v="0"/>
  </r>
  <r>
    <s v="Media"/>
    <s v="Incremental"/>
    <m/>
    <m/>
    <s v="apple_search_Post_ios14_5"/>
    <s v="Apple Search"/>
    <x v="1"/>
    <s v=" DTC"/>
    <d v="2021-03-28T00:00:00"/>
    <s v="Pre"/>
    <x v="0"/>
    <n v="0"/>
  </r>
  <r>
    <s v="Media"/>
    <s v="Incremental"/>
    <m/>
    <m/>
    <s v="apple_search_Post_ios14_5"/>
    <s v="Apple Search"/>
    <x v="1"/>
    <s v=" DTC"/>
    <d v="2021-03-29T00:00:00"/>
    <s v="Pre"/>
    <x v="0"/>
    <n v="0"/>
  </r>
  <r>
    <s v="Media"/>
    <s v="Incremental"/>
    <m/>
    <m/>
    <s v="apple_search_Post_ios14_5"/>
    <s v="Apple Search"/>
    <x v="1"/>
    <s v=" DTC"/>
    <d v="2021-03-30T00:00:00"/>
    <s v="Pre"/>
    <x v="0"/>
    <n v="0"/>
  </r>
  <r>
    <s v="Media"/>
    <s v="Incremental"/>
    <m/>
    <m/>
    <s v="apple_search_Post_ios14_5"/>
    <s v="Apple Search"/>
    <x v="1"/>
    <s v=" DTC"/>
    <d v="2021-03-31T00:00:00"/>
    <s v="Pre"/>
    <x v="0"/>
    <n v="0"/>
  </r>
  <r>
    <s v="Media"/>
    <s v="Incremental"/>
    <m/>
    <m/>
    <s v="apple_search_Post_ios14_5"/>
    <s v="Apple Search"/>
    <x v="1"/>
    <s v=" DTC"/>
    <d v="2021-04-01T00:00:00"/>
    <s v="Pre"/>
    <x v="0"/>
    <n v="0"/>
  </r>
  <r>
    <s v="Media"/>
    <s v="Incremental"/>
    <m/>
    <m/>
    <s v="apple_search_Post_ios14_5"/>
    <s v="Apple Search"/>
    <x v="1"/>
    <s v=" DTC"/>
    <d v="2021-04-02T00:00:00"/>
    <s v="Pre"/>
    <x v="0"/>
    <n v="0"/>
  </r>
  <r>
    <s v="Media"/>
    <s v="Incremental"/>
    <m/>
    <m/>
    <s v="apple_search_Post_ios14_5"/>
    <s v="Apple Search"/>
    <x v="1"/>
    <s v=" DTC"/>
    <d v="2021-04-03T00:00:00"/>
    <s v="Pre"/>
    <x v="0"/>
    <n v="0"/>
  </r>
  <r>
    <s v="Media"/>
    <s v="Incremental"/>
    <m/>
    <m/>
    <s v="apple_search_Post_ios14_5"/>
    <s v="Apple Search"/>
    <x v="1"/>
    <s v=" DTC"/>
    <d v="2021-04-04T00:00:00"/>
    <s v="Pre"/>
    <x v="0"/>
    <n v="0"/>
  </r>
  <r>
    <s v="Media"/>
    <s v="Incremental"/>
    <m/>
    <m/>
    <s v="apple_search_Post_ios14_5"/>
    <s v="Apple Search"/>
    <x v="1"/>
    <s v=" DTC"/>
    <d v="2021-04-05T00:00:00"/>
    <s v="Pre"/>
    <x v="0"/>
    <n v="0"/>
  </r>
  <r>
    <s v="Media"/>
    <s v="Incremental"/>
    <m/>
    <m/>
    <s v="apple_search_Post_ios14_5"/>
    <s v="Apple Search"/>
    <x v="1"/>
    <s v=" DTC"/>
    <d v="2021-04-06T00:00:00"/>
    <s v="Pre"/>
    <x v="0"/>
    <n v="0"/>
  </r>
  <r>
    <s v="Media"/>
    <s v="Incremental"/>
    <m/>
    <m/>
    <s v="apple_search_Post_ios14_5"/>
    <s v="Apple Search"/>
    <x v="1"/>
    <s v=" DTC"/>
    <d v="2021-04-07T00:00:00"/>
    <s v="Pre"/>
    <x v="0"/>
    <n v="0"/>
  </r>
  <r>
    <s v="Media"/>
    <s v="Incremental"/>
    <m/>
    <m/>
    <s v="apple_search_Post_ios14_5"/>
    <s v="Apple Search"/>
    <x v="1"/>
    <s v=" DTC"/>
    <d v="2021-04-08T00:00:00"/>
    <s v="Pre"/>
    <x v="0"/>
    <n v="0"/>
  </r>
  <r>
    <s v="Media"/>
    <s v="Incremental"/>
    <m/>
    <m/>
    <s v="apple_search_Post_ios14_5"/>
    <s v="Apple Search"/>
    <x v="1"/>
    <s v=" DTC"/>
    <d v="2021-04-09T00:00:00"/>
    <s v="Pre"/>
    <x v="0"/>
    <n v="0"/>
  </r>
  <r>
    <s v="Media"/>
    <s v="Incremental"/>
    <m/>
    <m/>
    <s v="apple_search_Post_ios14_5"/>
    <s v="Apple Search"/>
    <x v="1"/>
    <s v=" DTC"/>
    <d v="2021-04-10T00:00:00"/>
    <s v="Pre"/>
    <x v="0"/>
    <n v="0"/>
  </r>
  <r>
    <s v="Media"/>
    <s v="Incremental"/>
    <m/>
    <m/>
    <s v="apple_search_Post_ios14_5"/>
    <s v="Apple Search"/>
    <x v="1"/>
    <s v=" DTC"/>
    <d v="2021-04-11T00:00:00"/>
    <s v="Pre"/>
    <x v="0"/>
    <n v="0"/>
  </r>
  <r>
    <s v="Media"/>
    <s v="Incremental"/>
    <m/>
    <m/>
    <s v="apple_search_Post_ios14_5"/>
    <s v="Apple Search"/>
    <x v="1"/>
    <s v=" DTC"/>
    <d v="2021-04-12T00:00:00"/>
    <s v="Pre"/>
    <x v="0"/>
    <n v="0"/>
  </r>
  <r>
    <s v="Media"/>
    <s v="Incremental"/>
    <m/>
    <m/>
    <s v="apple_search_Post_ios14_5"/>
    <s v="Apple Search"/>
    <x v="1"/>
    <s v=" DTC"/>
    <d v="2021-04-13T00:00:00"/>
    <s v="Pre"/>
    <x v="0"/>
    <n v="0"/>
  </r>
  <r>
    <s v="Media"/>
    <s v="Incremental"/>
    <m/>
    <m/>
    <s v="apple_search_Post_ios14_5"/>
    <s v="Apple Search"/>
    <x v="1"/>
    <s v=" DTC"/>
    <d v="2021-04-14T00:00:00"/>
    <s v="Pre"/>
    <x v="0"/>
    <n v="0"/>
  </r>
  <r>
    <s v="Media"/>
    <s v="Incremental"/>
    <m/>
    <m/>
    <s v="apple_search_Post_ios14_5"/>
    <s v="Apple Search"/>
    <x v="1"/>
    <s v=" DTC"/>
    <d v="2021-04-15T00:00:00"/>
    <s v="Pre"/>
    <x v="0"/>
    <n v="0"/>
  </r>
  <r>
    <s v="Media"/>
    <s v="Incremental"/>
    <m/>
    <m/>
    <s v="apple_search_Post_ios14_5"/>
    <s v="Apple Search"/>
    <x v="1"/>
    <s v=" DTC"/>
    <d v="2021-04-16T00:00:00"/>
    <s v="Pre"/>
    <x v="0"/>
    <n v="0"/>
  </r>
  <r>
    <s v="Media"/>
    <s v="Incremental"/>
    <m/>
    <m/>
    <s v="apple_search_Post_ios14_5"/>
    <s v="Apple Search"/>
    <x v="1"/>
    <s v=" DTC"/>
    <d v="2021-04-17T00:00:00"/>
    <s v="Pre"/>
    <x v="0"/>
    <n v="0"/>
  </r>
  <r>
    <s v="Media"/>
    <s v="Incremental"/>
    <m/>
    <m/>
    <s v="apple_search_Post_ios14_5"/>
    <s v="Apple Search"/>
    <x v="1"/>
    <s v=" DTC"/>
    <d v="2021-04-18T00:00:00"/>
    <s v="Pre"/>
    <x v="0"/>
    <n v="0"/>
  </r>
  <r>
    <s v="Media"/>
    <s v="Incremental"/>
    <m/>
    <m/>
    <s v="apple_search_Post_ios14_5"/>
    <s v="Apple Search"/>
    <x v="1"/>
    <s v=" DTC"/>
    <d v="2021-04-19T00:00:00"/>
    <s v="Pre"/>
    <x v="0"/>
    <n v="0"/>
  </r>
  <r>
    <s v="Media"/>
    <s v="Incremental"/>
    <m/>
    <m/>
    <s v="apple_search_Post_ios14_5"/>
    <s v="Apple Search"/>
    <x v="1"/>
    <s v=" DTC"/>
    <d v="2021-04-20T00:00:00"/>
    <s v="Pre"/>
    <x v="0"/>
    <n v="0"/>
  </r>
  <r>
    <s v="Media"/>
    <s v="Incremental"/>
    <m/>
    <m/>
    <s v="apple_search_Post_ios14_5"/>
    <s v="Apple Search"/>
    <x v="1"/>
    <s v=" DTC"/>
    <d v="2021-04-21T00:00:00"/>
    <s v="Pre"/>
    <x v="0"/>
    <n v="0"/>
  </r>
  <r>
    <s v="Media"/>
    <s v="Incremental"/>
    <m/>
    <m/>
    <s v="apple_search_Post_ios14_5"/>
    <s v="Apple Search"/>
    <x v="1"/>
    <s v=" DTC"/>
    <d v="2021-04-22T00:00:00"/>
    <s v="Pre"/>
    <x v="0"/>
    <n v="0"/>
  </r>
  <r>
    <s v="Media"/>
    <s v="Incremental"/>
    <m/>
    <m/>
    <s v="apple_search_Post_ios14_5"/>
    <s v="Apple Search"/>
    <x v="1"/>
    <s v=" DTC"/>
    <d v="2021-04-23T00:00:00"/>
    <s v="Pre"/>
    <x v="0"/>
    <n v="0"/>
  </r>
  <r>
    <s v="Media"/>
    <s v="Incremental"/>
    <m/>
    <m/>
    <s v="apple_search_Post_ios14_5"/>
    <s v="Apple Search"/>
    <x v="1"/>
    <s v=" DTC"/>
    <d v="2021-04-24T00:00:00"/>
    <s v="Pre"/>
    <x v="0"/>
    <n v="0"/>
  </r>
  <r>
    <s v="Media"/>
    <s v="Incremental"/>
    <m/>
    <m/>
    <s v="apple_search_Post_ios14_5"/>
    <s v="Apple Search"/>
    <x v="1"/>
    <s v=" DTC"/>
    <d v="2021-04-25T00:00:00"/>
    <s v="Pre"/>
    <x v="0"/>
    <n v="0"/>
  </r>
  <r>
    <s v="Media"/>
    <s v="Incremental"/>
    <m/>
    <m/>
    <s v="apple_search_Post_ios14_5"/>
    <s v="Apple Search"/>
    <x v="1"/>
    <s v=" DTC"/>
    <d v="2021-04-26T00:00:00"/>
    <s v="Pre"/>
    <x v="0"/>
    <n v="0"/>
  </r>
  <r>
    <s v="Media"/>
    <s v="Incremental"/>
    <m/>
    <m/>
    <s v="apple_search_Post_ios14_5"/>
    <s v="Apple Search"/>
    <x v="1"/>
    <s v=" DTC"/>
    <d v="2021-04-27T00:00:00"/>
    <s v="Post"/>
    <x v="1"/>
    <n v="1569.6702863"/>
  </r>
  <r>
    <s v="Media"/>
    <s v="Incremental"/>
    <m/>
    <m/>
    <s v="apple_search_Post_ios14_5"/>
    <s v="Apple Search"/>
    <x v="1"/>
    <s v=" DTC"/>
    <d v="2021-04-28T00:00:00"/>
    <s v="Post"/>
    <x v="1"/>
    <n v="2092.6223602"/>
  </r>
  <r>
    <s v="Media"/>
    <s v="Incremental"/>
    <m/>
    <m/>
    <s v="apple_search_Post_ios14_5"/>
    <s v="Apple Search"/>
    <x v="1"/>
    <s v=" DTC"/>
    <d v="2021-04-29T00:00:00"/>
    <s v="Post"/>
    <x v="1"/>
    <n v="2379.9610501000002"/>
  </r>
  <r>
    <s v="Media"/>
    <s v="Incremental"/>
    <m/>
    <m/>
    <s v="apple_search_Post_ios14_5"/>
    <s v="Apple Search"/>
    <x v="1"/>
    <s v=" DTC"/>
    <d v="2021-04-30T00:00:00"/>
    <s v="Post"/>
    <x v="1"/>
    <n v="2409.4824981000002"/>
  </r>
  <r>
    <s v="Media"/>
    <s v="Incremental"/>
    <m/>
    <m/>
    <s v="apple_search_Post_ios14_5"/>
    <s v="Apple Search"/>
    <x v="1"/>
    <s v=" DTC"/>
    <d v="2021-05-01T00:00:00"/>
    <s v="Post"/>
    <x v="1"/>
    <n v="2310.7854037000002"/>
  </r>
  <r>
    <s v="Media"/>
    <s v="Incremental"/>
    <m/>
    <m/>
    <s v="apple_search_Post_ios14_5"/>
    <s v="Apple Search"/>
    <x v="1"/>
    <s v=" DTC"/>
    <d v="2021-05-02T00:00:00"/>
    <s v="Post"/>
    <x v="1"/>
    <n v="2317.4539077999998"/>
  </r>
  <r>
    <s v="Media"/>
    <s v="Incremental"/>
    <m/>
    <m/>
    <s v="apple_search_Post_ios14_5"/>
    <s v="Apple Search"/>
    <x v="1"/>
    <s v=" DTC"/>
    <d v="2021-05-03T00:00:00"/>
    <s v="Post"/>
    <x v="1"/>
    <n v="2551.37637"/>
  </r>
  <r>
    <s v="Media"/>
    <s v="Incremental"/>
    <m/>
    <m/>
    <s v="apple_search_Post_ios14_5"/>
    <s v="Apple Search"/>
    <x v="1"/>
    <s v=" DTC"/>
    <d v="2021-05-04T00:00:00"/>
    <s v="Post"/>
    <x v="1"/>
    <n v="2752.0350619000001"/>
  </r>
  <r>
    <s v="Media"/>
    <s v="Incremental"/>
    <m/>
    <m/>
    <s v="apple_search_Post_ios14_5"/>
    <s v="Apple Search"/>
    <x v="1"/>
    <s v=" DTC"/>
    <d v="2021-05-05T00:00:00"/>
    <s v="Post"/>
    <x v="1"/>
    <n v="2592.3019496000002"/>
  </r>
  <r>
    <s v="Media"/>
    <s v="Incremental"/>
    <m/>
    <m/>
    <s v="apple_search_Post_ios14_5"/>
    <s v="Apple Search"/>
    <x v="1"/>
    <s v=" DTC"/>
    <d v="2021-05-06T00:00:00"/>
    <s v="Post"/>
    <x v="1"/>
    <n v="2613.2658949000001"/>
  </r>
  <r>
    <s v="Media"/>
    <s v="Incremental"/>
    <m/>
    <m/>
    <s v="apple_search_Post_ios14_5"/>
    <s v="Apple Search"/>
    <x v="1"/>
    <s v=" DTC"/>
    <d v="2021-05-07T00:00:00"/>
    <s v="Post"/>
    <x v="1"/>
    <n v="2497.9156197000002"/>
  </r>
  <r>
    <s v="Media"/>
    <s v="Incremental"/>
    <m/>
    <m/>
    <s v="apple_search_Post_ios14_5"/>
    <s v="Apple Search"/>
    <x v="1"/>
    <s v=" DTC"/>
    <d v="2021-05-08T00:00:00"/>
    <s v="Post"/>
    <x v="1"/>
    <n v="2585.5700594999998"/>
  </r>
  <r>
    <s v="Media"/>
    <s v="Incremental"/>
    <m/>
    <m/>
    <s v="apple_search_Post_ios14_5"/>
    <s v="Apple Search"/>
    <x v="1"/>
    <s v=" DTC"/>
    <d v="2021-05-09T00:00:00"/>
    <s v="Post"/>
    <x v="1"/>
    <n v="2721.7577817000001"/>
  </r>
  <r>
    <s v="Media"/>
    <s v="Incremental"/>
    <m/>
    <m/>
    <s v="apple_search_Post_ios14_5"/>
    <s v="Apple Search"/>
    <x v="1"/>
    <s v=" DTC"/>
    <d v="2021-05-10T00:00:00"/>
    <s v="Post"/>
    <x v="1"/>
    <n v="2946.0231030999998"/>
  </r>
  <r>
    <s v="Media"/>
    <s v="Incremental"/>
    <m/>
    <m/>
    <s v="apple_search_Post_ios14_5"/>
    <s v="Apple Search"/>
    <x v="1"/>
    <s v=" DTC"/>
    <d v="2021-05-11T00:00:00"/>
    <s v="Post"/>
    <x v="1"/>
    <n v="2909.6988958000002"/>
  </r>
  <r>
    <s v="Media"/>
    <s v="Incremental"/>
    <m/>
    <m/>
    <s v="apple_search_Post_ios14_5"/>
    <s v="Apple Search"/>
    <x v="1"/>
    <s v=" DTC"/>
    <d v="2021-05-12T00:00:00"/>
    <s v="Post"/>
    <x v="1"/>
    <n v="2753.2257162999999"/>
  </r>
  <r>
    <s v="Media"/>
    <s v="Incremental"/>
    <m/>
    <m/>
    <s v="apple_search_Post_ios14_5"/>
    <s v="Apple Search"/>
    <x v="1"/>
    <s v=" DTC"/>
    <d v="2021-05-13T00:00:00"/>
    <s v="Post"/>
    <x v="1"/>
    <n v="2775.9974416"/>
  </r>
  <r>
    <s v="Media"/>
    <s v="Incremental"/>
    <m/>
    <m/>
    <s v="apple_search_Post_ios14_5"/>
    <s v="Apple Search"/>
    <x v="1"/>
    <s v=" DTC"/>
    <d v="2021-05-14T00:00:00"/>
    <s v="Post"/>
    <x v="1"/>
    <n v="2791.2700691999999"/>
  </r>
  <r>
    <s v="Media"/>
    <s v="Incremental"/>
    <m/>
    <m/>
    <s v="apple_search_Post_ios14_5"/>
    <s v="Apple Search"/>
    <x v="1"/>
    <s v=" DTC"/>
    <d v="2021-05-15T00:00:00"/>
    <s v="Post"/>
    <x v="1"/>
    <n v="2735.8447796"/>
  </r>
  <r>
    <s v="Media"/>
    <s v="Incremental"/>
    <m/>
    <m/>
    <s v="apple_search_Post_ios14_5"/>
    <s v="Apple Search"/>
    <x v="1"/>
    <s v=" DTC"/>
    <d v="2021-05-16T00:00:00"/>
    <s v="Post"/>
    <x v="1"/>
    <n v="2900.5603230000002"/>
  </r>
  <r>
    <s v="Media"/>
    <s v="Incremental"/>
    <m/>
    <m/>
    <s v="apple_search_Post_ios14_5"/>
    <s v="Apple Search"/>
    <x v="1"/>
    <s v=" DTC"/>
    <d v="2021-05-17T00:00:00"/>
    <s v="Post"/>
    <x v="1"/>
    <n v="3179.8113296000001"/>
  </r>
  <r>
    <s v="Media"/>
    <s v="Incremental"/>
    <m/>
    <m/>
    <s v="apple_search_Post_ios14_5"/>
    <s v="Apple Search"/>
    <x v="1"/>
    <s v=" DTC"/>
    <d v="2021-05-18T00:00:00"/>
    <s v="Post"/>
    <x v="1"/>
    <n v="3179.3582062"/>
  </r>
  <r>
    <s v="Media"/>
    <s v="Incremental"/>
    <m/>
    <m/>
    <s v="apple_search_Post_ios14_5"/>
    <s v="Apple Search"/>
    <x v="1"/>
    <s v=" DTC"/>
    <d v="2021-05-19T00:00:00"/>
    <s v="Post"/>
    <x v="1"/>
    <n v="3103.7064043999999"/>
  </r>
  <r>
    <s v="Media"/>
    <s v="Incremental"/>
    <m/>
    <m/>
    <s v="apple_search_Post_ios14_5"/>
    <s v="Apple Search"/>
    <x v="1"/>
    <s v=" DTC"/>
    <d v="2021-05-20T00:00:00"/>
    <s v="Post"/>
    <x v="1"/>
    <n v="2776.4166782000002"/>
  </r>
  <r>
    <s v="Media"/>
    <s v="Incremental"/>
    <m/>
    <m/>
    <s v="apple_search_Post_ios14_5"/>
    <s v="Apple Search"/>
    <x v="1"/>
    <s v=" DTC"/>
    <d v="2021-05-21T00:00:00"/>
    <s v="Post"/>
    <x v="1"/>
    <n v="2662.4608231000002"/>
  </r>
  <r>
    <s v="Media"/>
    <s v="Incremental"/>
    <m/>
    <m/>
    <s v="apple_search_Post_ios14_5"/>
    <s v="Apple Search"/>
    <x v="1"/>
    <s v=" DTC"/>
    <d v="2021-05-22T00:00:00"/>
    <s v="Post"/>
    <x v="1"/>
    <n v="2658.7612743999998"/>
  </r>
  <r>
    <s v="Media"/>
    <s v="Incremental"/>
    <m/>
    <m/>
    <s v="apple_search_Post_ios14_5"/>
    <s v="Apple Search"/>
    <x v="1"/>
    <s v=" DTC"/>
    <d v="2021-05-23T00:00:00"/>
    <s v="Post"/>
    <x v="1"/>
    <n v="2968.6330280000002"/>
  </r>
  <r>
    <s v="Media"/>
    <s v="Incremental"/>
    <m/>
    <m/>
    <s v="apple_search_Post_ios14_5"/>
    <s v="Apple Search"/>
    <x v="1"/>
    <s v=" DTC"/>
    <d v="2021-05-24T00:00:00"/>
    <s v="Post"/>
    <x v="1"/>
    <n v="3958.1873068"/>
  </r>
  <r>
    <s v="Media"/>
    <s v="Incremental"/>
    <m/>
    <m/>
    <s v="apple_search_Post_ios14_5"/>
    <s v="Apple Search"/>
    <x v="1"/>
    <s v=" DTC"/>
    <d v="2021-05-25T00:00:00"/>
    <s v="Post"/>
    <x v="1"/>
    <n v="3870.6223931999998"/>
  </r>
  <r>
    <s v="Media"/>
    <s v="Incremental"/>
    <m/>
    <m/>
    <s v="apple_search_Post_ios14_5"/>
    <s v="Apple Search"/>
    <x v="1"/>
    <s v=" DTC"/>
    <d v="2021-05-26T00:00:00"/>
    <s v="Post"/>
    <x v="1"/>
    <n v="3455.5108399999999"/>
  </r>
  <r>
    <s v="Media"/>
    <s v="Incremental"/>
    <m/>
    <m/>
    <s v="apple_search_Post_ios14_5"/>
    <s v="Apple Search"/>
    <x v="1"/>
    <s v=" DTC"/>
    <d v="2021-05-27T00:00:00"/>
    <s v="Post"/>
    <x v="1"/>
    <n v="3032.1710035000001"/>
  </r>
  <r>
    <s v="Media"/>
    <s v="Incremental"/>
    <m/>
    <m/>
    <s v="apple_search_Post_ios14_5"/>
    <s v="Apple Search"/>
    <x v="1"/>
    <s v=" DTC"/>
    <d v="2021-05-28T00:00:00"/>
    <s v="Post"/>
    <x v="1"/>
    <n v="2797.1212473999999"/>
  </r>
  <r>
    <s v="Media"/>
    <s v="Incremental"/>
    <m/>
    <m/>
    <s v="apple_search_Post_ios14_5"/>
    <s v="Apple Search"/>
    <x v="1"/>
    <s v=" DTC"/>
    <d v="2021-05-29T00:00:00"/>
    <s v="Post"/>
    <x v="1"/>
    <n v="3122.8923949"/>
  </r>
  <r>
    <s v="Media"/>
    <s v="Incremental"/>
    <m/>
    <m/>
    <s v="apple_search_Post_ios14_5"/>
    <s v="Apple Search"/>
    <x v="1"/>
    <s v=" DTC"/>
    <d v="2021-05-30T00:00:00"/>
    <s v="Post"/>
    <x v="1"/>
    <n v="3263.8258881000002"/>
  </r>
  <r>
    <s v="Media"/>
    <s v="Incremental"/>
    <m/>
    <m/>
    <s v="apple_search_Post_ios14_5"/>
    <s v="Apple Search"/>
    <x v="1"/>
    <s v=" DTC"/>
    <d v="2021-05-31T00:00:00"/>
    <s v="Post"/>
    <x v="1"/>
    <n v="3429.7351156"/>
  </r>
  <r>
    <s v="Media"/>
    <s v="Incremental"/>
    <m/>
    <m/>
    <s v="apple_search_Post_ios14_5"/>
    <s v="Apple Search"/>
    <x v="1"/>
    <s v=" DTC"/>
    <d v="2021-06-01T00:00:00"/>
    <s v="Post"/>
    <x v="1"/>
    <n v="3481.2322089999998"/>
  </r>
  <r>
    <s v="Media"/>
    <s v="Incremental"/>
    <m/>
    <m/>
    <s v="apple_search_Post_ios14_5"/>
    <s v="Apple Search"/>
    <x v="1"/>
    <s v=" DTC"/>
    <d v="2021-06-02T00:00:00"/>
    <s v="Post"/>
    <x v="1"/>
    <n v="3385.1223759"/>
  </r>
  <r>
    <s v="Media"/>
    <s v="Incremental"/>
    <m/>
    <m/>
    <s v="apple_search_Post_ios14_5"/>
    <s v="Apple Search"/>
    <x v="1"/>
    <s v=" DTC"/>
    <d v="2021-06-03T00:00:00"/>
    <s v="Post"/>
    <x v="1"/>
    <n v="3180.7176586"/>
  </r>
  <r>
    <s v="Media"/>
    <s v="Incremental"/>
    <m/>
    <m/>
    <s v="apple_search_Post_ios14_5"/>
    <s v="Apple Search"/>
    <x v="1"/>
    <s v=" DTC"/>
    <d v="2021-06-04T00:00:00"/>
    <s v="Post"/>
    <x v="1"/>
    <n v="3010.6782459000001"/>
  </r>
  <r>
    <s v="Media"/>
    <s v="Incremental"/>
    <m/>
    <m/>
    <s v="apple_search_Post_ios14_5"/>
    <s v="Apple Search"/>
    <x v="1"/>
    <s v=" DTC"/>
    <d v="2021-06-05T00:00:00"/>
    <s v="Post"/>
    <x v="1"/>
    <n v="2971.4655217999998"/>
  </r>
  <r>
    <s v="Media"/>
    <s v="Incremental"/>
    <m/>
    <m/>
    <s v="apple_search_Post_ios14_5"/>
    <s v="Apple Search"/>
    <x v="1"/>
    <s v=" DTC"/>
    <d v="2021-06-06T00:00:00"/>
    <s v="Post"/>
    <x v="1"/>
    <n v="3143.9471293000001"/>
  </r>
  <r>
    <s v="Media"/>
    <s v="Incremental"/>
    <m/>
    <m/>
    <s v="apple_search_Post_ios14_5"/>
    <s v="Apple Search"/>
    <x v="1"/>
    <s v=" DTC"/>
    <d v="2021-06-07T00:00:00"/>
    <s v="Post"/>
    <x v="1"/>
    <n v="3255.6345108"/>
  </r>
  <r>
    <s v="Media"/>
    <s v="Incremental"/>
    <m/>
    <m/>
    <s v="apple_search_Post_ios14_5"/>
    <s v="Apple Search"/>
    <x v="1"/>
    <s v=" DTC"/>
    <d v="2021-06-08T00:00:00"/>
    <s v="Post"/>
    <x v="1"/>
    <n v="3107.6014212"/>
  </r>
  <r>
    <s v="Media"/>
    <s v="Incremental"/>
    <m/>
    <m/>
    <s v="apple_search_Post_ios14_5"/>
    <s v="Apple Search"/>
    <x v="1"/>
    <s v=" DTC"/>
    <d v="2021-06-09T00:00:00"/>
    <s v="Post"/>
    <x v="1"/>
    <n v="3010.1449558999998"/>
  </r>
  <r>
    <s v="Media"/>
    <s v="Incremental"/>
    <m/>
    <m/>
    <s v="apple_search_Post_ios14_5"/>
    <s v="Apple Search"/>
    <x v="1"/>
    <s v=" DTC"/>
    <d v="2021-06-10T00:00:00"/>
    <s v="Post"/>
    <x v="1"/>
    <n v="2945.9191549000002"/>
  </r>
  <r>
    <s v="Media"/>
    <s v="Incremental"/>
    <m/>
    <m/>
    <s v="apple_search_Post_ios14_5"/>
    <s v="Apple Search"/>
    <x v="1"/>
    <s v=" DTC"/>
    <d v="2021-06-11T00:00:00"/>
    <s v="Post"/>
    <x v="1"/>
    <n v="2896.3172792999999"/>
  </r>
  <r>
    <s v="Media"/>
    <s v="Incremental"/>
    <m/>
    <m/>
    <s v="apple_search_Post_ios14_5"/>
    <s v="Apple Search"/>
    <x v="1"/>
    <s v=" DTC"/>
    <d v="2021-06-12T00:00:00"/>
    <s v="Post"/>
    <x v="1"/>
    <n v="2853.1996041000002"/>
  </r>
  <r>
    <s v="Media"/>
    <s v="Incremental"/>
    <m/>
    <m/>
    <s v="apple_search_Post_ios14_5"/>
    <s v="Apple Search"/>
    <x v="1"/>
    <s v=" DTC"/>
    <d v="2021-06-13T00:00:00"/>
    <s v="Post"/>
    <x v="1"/>
    <n v="2844.6320621999998"/>
  </r>
  <r>
    <s v="Media"/>
    <s v="Incremental"/>
    <m/>
    <m/>
    <s v="apple_search_Post_ios14_5"/>
    <s v="Apple Search"/>
    <x v="1"/>
    <s v=" DTC"/>
    <d v="2021-06-14T00:00:00"/>
    <s v="Post"/>
    <x v="1"/>
    <n v="2754.5250930000002"/>
  </r>
  <r>
    <s v="Media"/>
    <s v="Incremental"/>
    <m/>
    <m/>
    <s v="apple_search_Post_ios14_5"/>
    <s v="Apple Search"/>
    <x v="1"/>
    <s v=" DTC"/>
    <d v="2021-06-15T00:00:00"/>
    <s v="Post"/>
    <x v="1"/>
    <n v="2805.5473535000001"/>
  </r>
  <r>
    <s v="Media"/>
    <s v="Incremental"/>
    <m/>
    <m/>
    <s v="apple_search_Post_ios14_5"/>
    <s v="Apple Search"/>
    <x v="1"/>
    <s v=" DTC"/>
    <d v="2021-06-16T00:00:00"/>
    <s v="Post"/>
    <x v="1"/>
    <n v="2818.8125927000001"/>
  </r>
  <r>
    <s v="Media"/>
    <s v="Incremental"/>
    <m/>
    <m/>
    <s v="apple_search_Post_ios14_5"/>
    <s v="Apple Search"/>
    <x v="1"/>
    <s v=" DTC"/>
    <d v="2021-06-17T00:00:00"/>
    <s v="Post"/>
    <x v="1"/>
    <n v="2643.3583321999999"/>
  </r>
  <r>
    <s v="Media"/>
    <s v="Incremental"/>
    <m/>
    <m/>
    <s v="apple_search_Post_ios14_5"/>
    <s v="Apple Search"/>
    <x v="1"/>
    <s v=" DTC"/>
    <d v="2021-06-18T00:00:00"/>
    <s v="Post"/>
    <x v="1"/>
    <n v="2578.3571320000001"/>
  </r>
  <r>
    <s v="Media"/>
    <s v="Incremental"/>
    <m/>
    <m/>
    <s v="apple_search_Post_ios14_5"/>
    <s v="Apple Search"/>
    <x v="1"/>
    <s v=" DTC"/>
    <d v="2021-06-19T00:00:00"/>
    <s v="Post"/>
    <x v="1"/>
    <n v="2605.5603372"/>
  </r>
  <r>
    <s v="Media"/>
    <s v="Incremental"/>
    <m/>
    <m/>
    <s v="apple_search_Post_ios14_5"/>
    <s v="Apple Search"/>
    <x v="1"/>
    <s v=" DTC"/>
    <d v="2021-06-20T00:00:00"/>
    <s v="Post"/>
    <x v="1"/>
    <n v="2682.7714228"/>
  </r>
  <r>
    <s v="Media"/>
    <s v="Incremental"/>
    <m/>
    <m/>
    <s v="apple_search_Post_ios14_5"/>
    <s v="Apple Search"/>
    <x v="1"/>
    <s v=" DTC"/>
    <d v="2021-06-21T00:00:00"/>
    <s v="Post"/>
    <x v="1"/>
    <n v="2918.3615602"/>
  </r>
  <r>
    <s v="Media"/>
    <s v="Incremental"/>
    <m/>
    <m/>
    <s v="apple_search_Post_ios14_5"/>
    <s v="Apple Search"/>
    <x v="1"/>
    <s v=" DTC"/>
    <d v="2021-06-22T00:00:00"/>
    <s v="Post"/>
    <x v="1"/>
    <n v="2997.6316966999998"/>
  </r>
  <r>
    <s v="Media"/>
    <s v="Incremental"/>
    <m/>
    <m/>
    <s v="apple_search_Post_ios14_5"/>
    <s v="Apple Search"/>
    <x v="1"/>
    <s v=" DTC"/>
    <d v="2021-06-23T00:00:00"/>
    <s v="Post"/>
    <x v="2"/>
    <n v="2893.0094048999999"/>
  </r>
  <r>
    <s v="Media"/>
    <s v="Incremental"/>
    <m/>
    <m/>
    <s v="apple_search_Post_ios14_5"/>
    <s v="Apple Search"/>
    <x v="1"/>
    <s v=" DTC"/>
    <d v="2021-06-24T00:00:00"/>
    <s v="Post"/>
    <x v="2"/>
    <n v="2776.3346774000001"/>
  </r>
  <r>
    <s v="Media"/>
    <s v="Incremental"/>
    <m/>
    <m/>
    <s v="apple_search_Post_ios14_5"/>
    <s v="Apple Search"/>
    <x v="1"/>
    <s v=" DTC"/>
    <d v="2021-06-25T00:00:00"/>
    <s v="Post"/>
    <x v="2"/>
    <n v="2737.9439647999998"/>
  </r>
  <r>
    <s v="Media"/>
    <s v="Incremental"/>
    <m/>
    <m/>
    <s v="apple_search_Post_ios14_5"/>
    <s v="Apple Search"/>
    <x v="1"/>
    <s v=" DTC"/>
    <d v="2021-06-26T00:00:00"/>
    <s v="Post"/>
    <x v="2"/>
    <n v="2860.3599949999998"/>
  </r>
  <r>
    <s v="Media"/>
    <s v="Incremental"/>
    <m/>
    <m/>
    <s v="apple_search_Post_ios14_5"/>
    <s v="Apple Search"/>
    <x v="1"/>
    <s v=" DTC"/>
    <d v="2021-06-27T00:00:00"/>
    <s v="Post"/>
    <x v="2"/>
    <n v="3094.6762263000001"/>
  </r>
  <r>
    <s v="Media"/>
    <s v="Incremental"/>
    <m/>
    <m/>
    <s v="apple_search_Post_ios14_5"/>
    <s v="Apple Search"/>
    <x v="1"/>
    <s v=" DTC"/>
    <d v="2021-06-28T00:00:00"/>
    <s v="Post"/>
    <x v="2"/>
    <n v="3252.4649290000002"/>
  </r>
  <r>
    <s v="Media"/>
    <s v="Incremental"/>
    <m/>
    <m/>
    <s v="apple_search_Post_ios14_5"/>
    <s v="Apple Search"/>
    <x v="1"/>
    <s v=" DTC"/>
    <d v="2021-06-29T00:00:00"/>
    <s v="Post"/>
    <x v="2"/>
    <n v="3390.1113509000002"/>
  </r>
  <r>
    <s v="Media"/>
    <s v="Incremental"/>
    <m/>
    <m/>
    <s v="apple_search_Post_ios14_5"/>
    <s v="Apple Search"/>
    <x v="1"/>
    <s v=" DTC"/>
    <d v="2021-06-30T00:00:00"/>
    <s v="Post"/>
    <x v="2"/>
    <n v="3181.9043990999999"/>
  </r>
  <r>
    <s v="Media"/>
    <s v="Incremental"/>
    <m/>
    <m/>
    <s v="apple_search_Post_ios14_5"/>
    <s v="Apple Search"/>
    <x v="1"/>
    <s v=" DTC"/>
    <d v="2021-07-01T00:00:00"/>
    <s v="Post"/>
    <x v="2"/>
    <n v="2098.8296346000002"/>
  </r>
  <r>
    <s v="Media"/>
    <s v="Incremental"/>
    <m/>
    <m/>
    <s v="apple_search_Post_ios14_5"/>
    <s v="Apple Search"/>
    <x v="1"/>
    <s v=" DTC"/>
    <d v="2021-07-02T00:00:00"/>
    <s v="Post"/>
    <x v="2"/>
    <n v="2342.5409946"/>
  </r>
  <r>
    <s v="Media"/>
    <s v="Incremental"/>
    <m/>
    <m/>
    <s v="apple_search_Post_ios14_5"/>
    <s v="Apple Search"/>
    <x v="1"/>
    <s v=" DTC"/>
    <d v="2021-07-03T00:00:00"/>
    <s v="Post"/>
    <x v="2"/>
    <n v="2925.1806587000001"/>
  </r>
  <r>
    <s v="Media"/>
    <s v="Incremental"/>
    <m/>
    <m/>
    <s v="apple_search_Post_ios14_5"/>
    <s v="Apple Search"/>
    <x v="1"/>
    <s v=" DTC"/>
    <d v="2021-07-04T00:00:00"/>
    <s v="Post"/>
    <x v="2"/>
    <n v="3310.1632897999998"/>
  </r>
  <r>
    <s v="Media"/>
    <s v="Incremental"/>
    <m/>
    <m/>
    <s v="apple_search_Post_ios14_5"/>
    <s v="Apple Search"/>
    <x v="1"/>
    <s v=" DTC"/>
    <d v="2021-07-05T00:00:00"/>
    <s v="Post"/>
    <x v="2"/>
    <n v="3224.0372453999998"/>
  </r>
  <r>
    <s v="Media"/>
    <s v="Incremental"/>
    <m/>
    <m/>
    <s v="apple_search_Post_ios14_5"/>
    <s v="Apple Search"/>
    <x v="1"/>
    <s v=" DTC"/>
    <d v="2021-07-06T00:00:00"/>
    <s v="Post"/>
    <x v="2"/>
    <n v="3472.6796760000002"/>
  </r>
  <r>
    <s v="Media"/>
    <s v="Incremental"/>
    <m/>
    <m/>
    <s v="apple_search_Post_ios14_5"/>
    <s v="Apple Search"/>
    <x v="1"/>
    <s v=" DTC"/>
    <d v="2021-07-07T00:00:00"/>
    <s v="Post"/>
    <x v="2"/>
    <n v="3525.9504136"/>
  </r>
  <r>
    <s v="Media"/>
    <s v="Incremental"/>
    <m/>
    <m/>
    <s v="apple_search_Post_ios14_5"/>
    <s v="Apple Search"/>
    <x v="1"/>
    <s v=" DTC"/>
    <d v="2021-07-08T00:00:00"/>
    <s v="Post"/>
    <x v="2"/>
    <n v="3382.8897320999999"/>
  </r>
  <r>
    <s v="Media"/>
    <s v="Incremental"/>
    <m/>
    <m/>
    <s v="apple_search_Post_ios14_5"/>
    <s v="Apple Search"/>
    <x v="1"/>
    <s v=" DTC"/>
    <d v="2021-07-09T00:00:00"/>
    <s v="Post"/>
    <x v="2"/>
    <n v="3230.8842961"/>
  </r>
  <r>
    <s v="Media"/>
    <s v="Incremental"/>
    <m/>
    <m/>
    <s v="apple_search_Post_ios14_5"/>
    <s v="Apple Search"/>
    <x v="1"/>
    <s v=" DTC"/>
    <d v="2021-07-10T00:00:00"/>
    <s v="Post"/>
    <x v="2"/>
    <n v="3164.6728188000002"/>
  </r>
  <r>
    <s v="Media"/>
    <s v="Incremental"/>
    <m/>
    <m/>
    <s v="apple_search_Post_ios14_5"/>
    <s v="Apple Search"/>
    <x v="1"/>
    <s v=" DTC"/>
    <d v="2021-07-11T00:00:00"/>
    <s v="Post"/>
    <x v="2"/>
    <n v="3275.3520076"/>
  </r>
  <r>
    <s v="Media"/>
    <s v="Incremental"/>
    <m/>
    <m/>
    <s v="apple_search_Post_ios14_5"/>
    <s v="Apple Search"/>
    <x v="1"/>
    <s v=" DTC"/>
    <d v="2021-07-12T00:00:00"/>
    <s v="Post"/>
    <x v="2"/>
    <n v="3327.8406931"/>
  </r>
  <r>
    <s v="Media"/>
    <s v="Incremental"/>
    <m/>
    <m/>
    <s v="apple_search_Post_ios14_5"/>
    <s v="Apple Search"/>
    <x v="1"/>
    <s v=" DTC"/>
    <d v="2021-07-13T00:00:00"/>
    <s v="Post"/>
    <x v="2"/>
    <n v="3193.1772212999999"/>
  </r>
  <r>
    <s v="Media"/>
    <s v="Incremental"/>
    <m/>
    <m/>
    <s v="apple_search_Post_ios14_5"/>
    <s v="Apple Search"/>
    <x v="1"/>
    <s v=" DTC"/>
    <d v="2021-07-14T00:00:00"/>
    <s v="Post"/>
    <x v="2"/>
    <n v="3276.1355967999998"/>
  </r>
  <r>
    <s v="Media"/>
    <s v="Incremental"/>
    <m/>
    <m/>
    <s v="apple_search_Post_ios14_5"/>
    <s v="Apple Search"/>
    <x v="1"/>
    <s v=" DTC"/>
    <d v="2021-07-15T00:00:00"/>
    <s v="Post"/>
    <x v="2"/>
    <n v="3963.8007317000001"/>
  </r>
  <r>
    <s v="Media"/>
    <s v="Incremental"/>
    <m/>
    <m/>
    <s v="apple_search_Post_ios14_5"/>
    <s v="Apple Search"/>
    <x v="1"/>
    <s v=" DTC"/>
    <d v="2021-07-16T00:00:00"/>
    <s v="Post"/>
    <x v="2"/>
    <n v="4094.86481"/>
  </r>
  <r>
    <s v="Media"/>
    <s v="Incremental"/>
    <m/>
    <m/>
    <s v="apple_search_Post_ios14_5"/>
    <s v="Apple Search"/>
    <x v="1"/>
    <s v=" DTC"/>
    <d v="2021-07-17T00:00:00"/>
    <s v="Post"/>
    <x v="2"/>
    <n v="3820.3361279999999"/>
  </r>
  <r>
    <s v="Media"/>
    <s v="Incremental"/>
    <m/>
    <m/>
    <s v="apple_search_Post_ios14_5"/>
    <s v="Apple Search"/>
    <x v="1"/>
    <s v=" DTC"/>
    <d v="2021-07-18T00:00:00"/>
    <s v="Post"/>
    <x v="2"/>
    <n v="3697.6495494000001"/>
  </r>
  <r>
    <s v="Media"/>
    <s v="Incremental"/>
    <m/>
    <m/>
    <s v="apple_search_Post_ios14_5"/>
    <s v="Apple Search"/>
    <x v="1"/>
    <s v=" DTC"/>
    <d v="2021-07-19T00:00:00"/>
    <s v="Post"/>
    <x v="2"/>
    <n v="3621.3390184"/>
  </r>
  <r>
    <s v="Media"/>
    <s v="Incremental"/>
    <m/>
    <m/>
    <s v="apple_search_Post_ios14_5"/>
    <s v="Apple Search"/>
    <x v="1"/>
    <s v=" DTC"/>
    <d v="2021-07-20T00:00:00"/>
    <s v="Post"/>
    <x v="2"/>
    <n v="3521.1601329999999"/>
  </r>
  <r>
    <s v="Media"/>
    <s v="Incremental"/>
    <m/>
    <m/>
    <s v="apple_search_Post_ios14_5"/>
    <s v="Apple Search"/>
    <x v="1"/>
    <s v=" DTC"/>
    <d v="2021-07-21T00:00:00"/>
    <s v="Post"/>
    <x v="2"/>
    <n v="3258.0237167999999"/>
  </r>
  <r>
    <s v="Media"/>
    <s v="Incremental"/>
    <m/>
    <m/>
    <s v="apple_search_Post_ios14_5"/>
    <s v="Apple Search"/>
    <x v="1"/>
    <s v=" DTC"/>
    <d v="2021-07-22T00:00:00"/>
    <s v="Post"/>
    <x v="2"/>
    <n v="3269.8486191000002"/>
  </r>
  <r>
    <s v="Media"/>
    <s v="Incremental"/>
    <m/>
    <m/>
    <s v="apple_search_Post_ios14_5"/>
    <s v="Apple Search"/>
    <x v="1"/>
    <s v=" DTC"/>
    <d v="2021-07-23T00:00:00"/>
    <s v="Post"/>
    <x v="2"/>
    <n v="3135.8000106999998"/>
  </r>
  <r>
    <s v="Media"/>
    <s v="Incremental"/>
    <m/>
    <m/>
    <s v="apple_search_Post_ios14_5"/>
    <s v="Apple Search"/>
    <x v="1"/>
    <s v=" DTC"/>
    <d v="2021-07-24T00:00:00"/>
    <s v="Post"/>
    <x v="2"/>
    <n v="3062.5294610000001"/>
  </r>
  <r>
    <s v="Media"/>
    <s v="Incremental"/>
    <m/>
    <m/>
    <s v="apple_search_Post_ios14_5"/>
    <s v="Apple Search"/>
    <x v="1"/>
    <s v=" DTC"/>
    <d v="2021-07-25T00:00:00"/>
    <s v="Post"/>
    <x v="2"/>
    <n v="3094.9024853000001"/>
  </r>
  <r>
    <s v="Media"/>
    <s v="Incremental"/>
    <m/>
    <m/>
    <s v="apple_search_Post_ios14_5"/>
    <s v="Apple Search"/>
    <x v="1"/>
    <s v=" DTC"/>
    <d v="2021-07-26T00:00:00"/>
    <s v="Post"/>
    <x v="2"/>
    <n v="3211.7679825999999"/>
  </r>
  <r>
    <s v="Media"/>
    <s v="Incremental"/>
    <m/>
    <m/>
    <s v="apple_search_Post_ios14_5"/>
    <s v="Apple Search"/>
    <x v="1"/>
    <s v=" DTC"/>
    <d v="2021-07-27T00:00:00"/>
    <s v="Post"/>
    <x v="2"/>
    <n v="3111.2229229"/>
  </r>
  <r>
    <s v="Media"/>
    <s v="Incremental"/>
    <m/>
    <m/>
    <s v="apple_search_Post_ios14_5"/>
    <s v="Apple Search"/>
    <x v="1"/>
    <s v=" DTC"/>
    <d v="2021-07-28T00:00:00"/>
    <s v="Post"/>
    <x v="2"/>
    <n v="3086.8540575000002"/>
  </r>
  <r>
    <s v="Media"/>
    <s v="Incremental"/>
    <m/>
    <m/>
    <s v="apple_search_Post_ios14_5"/>
    <s v="Apple Search"/>
    <x v="1"/>
    <s v=" DTC"/>
    <d v="2021-07-29T00:00:00"/>
    <s v="Post"/>
    <x v="2"/>
    <n v="3160.2539388"/>
  </r>
  <r>
    <s v="Media"/>
    <s v="Incremental"/>
    <m/>
    <m/>
    <s v="apple_search_Post_ios14_5"/>
    <s v="Apple Search"/>
    <x v="1"/>
    <s v=" DTC"/>
    <d v="2021-07-30T00:00:00"/>
    <s v="Post"/>
    <x v="2"/>
    <n v="3119.6547848999999"/>
  </r>
  <r>
    <s v="Media"/>
    <s v="Incremental"/>
    <m/>
    <m/>
    <s v="apple_search_Post_ios14_5"/>
    <s v="Apple Search"/>
    <x v="1"/>
    <s v=" DTC"/>
    <d v="2021-07-31T00:00:00"/>
    <s v="Post"/>
    <x v="2"/>
    <n v="2999.5288762"/>
  </r>
  <r>
    <s v="Media"/>
    <s v="Incremental"/>
    <m/>
    <m/>
    <s v="apple_search_Post_ios14_5"/>
    <s v="Apple Search"/>
    <x v="1"/>
    <s v=" DTC"/>
    <d v="2021-08-01T00:00:00"/>
    <s v="Post"/>
    <x v="2"/>
    <n v="3098.0069792999998"/>
  </r>
  <r>
    <s v="Media"/>
    <s v="Incremental"/>
    <m/>
    <m/>
    <s v="apple_search_Post_ios14_5"/>
    <s v="Apple Search"/>
    <x v="1"/>
    <s v=" DTC"/>
    <d v="2021-08-02T00:00:00"/>
    <s v="Post"/>
    <x v="2"/>
    <n v="3139.8675661000002"/>
  </r>
  <r>
    <s v="Media"/>
    <s v="Incremental"/>
    <m/>
    <m/>
    <s v="apple_search_Post_ios14_5"/>
    <s v="Apple Search"/>
    <x v="1"/>
    <s v=" DTC"/>
    <d v="2021-08-03T00:00:00"/>
    <s v="Post"/>
    <x v="2"/>
    <n v="3061.3031194999999"/>
  </r>
  <r>
    <s v="Media"/>
    <s v="Incremental"/>
    <m/>
    <m/>
    <s v="apple_search_Post_ios14_5"/>
    <s v="Apple Search"/>
    <x v="1"/>
    <s v=" DTC"/>
    <d v="2021-08-04T00:00:00"/>
    <s v="Post"/>
    <x v="2"/>
    <n v="3083.6750809"/>
  </r>
  <r>
    <s v="Media"/>
    <s v="Incremental"/>
    <m/>
    <m/>
    <s v="apple_search_Post_ios14_5"/>
    <s v="Apple Search"/>
    <x v="1"/>
    <s v=" DTC"/>
    <d v="2021-08-05T00:00:00"/>
    <s v="Post"/>
    <x v="2"/>
    <n v="3064.4393740999999"/>
  </r>
  <r>
    <s v="Media"/>
    <s v="Incremental"/>
    <m/>
    <m/>
    <s v="apple_search_Post_ios14_5"/>
    <s v="Apple Search"/>
    <x v="1"/>
    <s v=" DTC"/>
    <d v="2021-08-06T00:00:00"/>
    <s v="Post"/>
    <x v="2"/>
    <n v="3162.9195387999998"/>
  </r>
  <r>
    <s v="Media"/>
    <s v="Incremental"/>
    <m/>
    <m/>
    <s v="apple_search_Post_ios14_5"/>
    <s v="Apple Search"/>
    <x v="1"/>
    <s v=" DTC"/>
    <d v="2021-08-07T00:00:00"/>
    <s v="Post"/>
    <x v="2"/>
    <n v="3313.5969577000001"/>
  </r>
  <r>
    <s v="Media"/>
    <s v="Incremental"/>
    <m/>
    <m/>
    <s v="apple_search_Post_ios14_5"/>
    <s v="Apple Search"/>
    <x v="1"/>
    <s v=" DTC"/>
    <d v="2021-08-08T00:00:00"/>
    <s v="Post"/>
    <x v="2"/>
    <n v="3440.7552765999999"/>
  </r>
  <r>
    <s v="Media"/>
    <s v="Incremental"/>
    <m/>
    <m/>
    <s v="apple_search_Post_ios14_5"/>
    <s v="Apple Search"/>
    <x v="1"/>
    <s v=" DTC"/>
    <d v="2021-08-09T00:00:00"/>
    <s v="Post"/>
    <x v="2"/>
    <n v="3511.3195483999998"/>
  </r>
  <r>
    <s v="Media"/>
    <s v="Incremental"/>
    <m/>
    <m/>
    <s v="apple_search_Post_ios14_5"/>
    <s v="Apple Search"/>
    <x v="1"/>
    <s v=" DTC"/>
    <d v="2021-08-10T00:00:00"/>
    <s v="Post"/>
    <x v="2"/>
    <n v="3477.7905298999999"/>
  </r>
  <r>
    <s v="Media"/>
    <s v="Incremental"/>
    <m/>
    <m/>
    <s v="apple_search_Post_ios14_5"/>
    <s v="Apple Search"/>
    <x v="1"/>
    <s v=" DTC"/>
    <d v="2021-08-11T00:00:00"/>
    <s v="Post"/>
    <x v="2"/>
    <n v="3463.8072671"/>
  </r>
  <r>
    <s v="Media"/>
    <s v="Incremental"/>
    <m/>
    <m/>
    <s v="apple_search_Post_ios14_5"/>
    <s v="Apple Search"/>
    <x v="1"/>
    <s v=" DTC"/>
    <d v="2021-08-12T00:00:00"/>
    <s v="Post"/>
    <x v="2"/>
    <n v="3277.5321884"/>
  </r>
  <r>
    <s v="Media"/>
    <s v="Incremental"/>
    <m/>
    <m/>
    <s v="apple_search_Post_ios14_5"/>
    <s v="Apple Search"/>
    <x v="1"/>
    <s v=" DTC"/>
    <d v="2021-08-13T00:00:00"/>
    <s v="Post"/>
    <x v="2"/>
    <n v="3041.3405724999998"/>
  </r>
  <r>
    <s v="Media"/>
    <s v="Incremental"/>
    <m/>
    <m/>
    <s v="apple_search_Post_ios14_5"/>
    <s v="Apple Search"/>
    <x v="1"/>
    <s v=" DTC"/>
    <d v="2021-08-14T00:00:00"/>
    <s v="Post"/>
    <x v="2"/>
    <n v="2837.1772824"/>
  </r>
  <r>
    <s v="Media"/>
    <s v="Incremental"/>
    <m/>
    <m/>
    <s v="apple_search_Post_ios14_5"/>
    <s v="Apple Search"/>
    <x v="1"/>
    <s v=" DTC"/>
    <d v="2021-08-15T00:00:00"/>
    <s v="Post"/>
    <x v="2"/>
    <n v="3369.9416065"/>
  </r>
  <r>
    <s v="Media"/>
    <s v="Incremental"/>
    <m/>
    <m/>
    <s v="apple_search_Post_ios14_5"/>
    <s v="Apple Search"/>
    <x v="1"/>
    <s v=" DTC"/>
    <d v="2021-08-16T00:00:00"/>
    <s v="Post"/>
    <x v="2"/>
    <n v="3630.2894344000001"/>
  </r>
  <r>
    <s v="Media"/>
    <s v="Incremental"/>
    <m/>
    <m/>
    <s v="apple_search_Post_ios14_5"/>
    <s v="Apple Search"/>
    <x v="1"/>
    <s v=" DTC"/>
    <d v="2021-08-17T00:00:00"/>
    <s v="Post"/>
    <x v="2"/>
    <n v="3716.3779236999999"/>
  </r>
  <r>
    <s v="Media"/>
    <s v="Incremental"/>
    <m/>
    <m/>
    <s v="apple_search_Post_ios14_5"/>
    <s v="Apple Search"/>
    <x v="1"/>
    <s v=" DTC"/>
    <d v="2021-08-18T00:00:00"/>
    <s v="Post"/>
    <x v="2"/>
    <n v="3739.8062114999998"/>
  </r>
  <r>
    <s v="Media"/>
    <s v="Incremental"/>
    <m/>
    <m/>
    <s v="apple_search_Post_ios14_5"/>
    <s v="Apple Search"/>
    <x v="1"/>
    <s v=" DTC"/>
    <d v="2021-08-19T00:00:00"/>
    <s v="Post"/>
    <x v="2"/>
    <n v="4191.7068633999997"/>
  </r>
  <r>
    <s v="Media"/>
    <s v="Incremental"/>
    <m/>
    <m/>
    <s v="apple_search_Post_ios14_5"/>
    <s v="Apple Search"/>
    <x v="1"/>
    <s v=" DTC"/>
    <d v="2021-08-20T00:00:00"/>
    <s v="Post"/>
    <x v="2"/>
    <n v="3622.4696565999998"/>
  </r>
  <r>
    <s v="Media"/>
    <s v="Incremental"/>
    <m/>
    <m/>
    <s v="apple_search_Post_ios14_5"/>
    <s v="Apple Search"/>
    <x v="1"/>
    <s v=" DTC"/>
    <d v="2021-08-21T00:00:00"/>
    <s v="Post"/>
    <x v="2"/>
    <n v="3543.6968422"/>
  </r>
  <r>
    <s v="Media"/>
    <s v="Incremental"/>
    <m/>
    <m/>
    <s v="apple_search_Post_ios14_5"/>
    <s v="Apple Search"/>
    <x v="1"/>
    <s v=" DTC"/>
    <d v="2021-08-22T00:00:00"/>
    <s v="Post"/>
    <x v="2"/>
    <n v="3423.2374943"/>
  </r>
  <r>
    <s v="Media"/>
    <s v="Incremental"/>
    <m/>
    <m/>
    <s v="apple_search_Post_ios14_5"/>
    <s v="Apple Search"/>
    <x v="1"/>
    <s v=" DTC"/>
    <d v="2021-08-23T00:00:00"/>
    <s v="Post"/>
    <x v="2"/>
    <n v="3266.501452"/>
  </r>
  <r>
    <s v="Media"/>
    <s v="Incremental"/>
    <m/>
    <m/>
    <s v="apple_search_Post_ios14_5"/>
    <s v="Apple Search"/>
    <x v="1"/>
    <s v=" DTC"/>
    <d v="2021-08-24T00:00:00"/>
    <s v="Post"/>
    <x v="2"/>
    <n v="3138.6583690000002"/>
  </r>
  <r>
    <s v="Media"/>
    <s v="Incremental"/>
    <m/>
    <m/>
    <s v="apple_search_Post_ios14_5"/>
    <s v="Apple Search"/>
    <x v="1"/>
    <s v=" DTC"/>
    <d v="2021-08-25T00:00:00"/>
    <s v="Post"/>
    <x v="2"/>
    <n v="3034.1201827999998"/>
  </r>
  <r>
    <s v="Media"/>
    <s v="Incremental"/>
    <m/>
    <m/>
    <s v="apple_search_Post_ios14_5"/>
    <s v="Apple Search"/>
    <x v="1"/>
    <s v=" DTC"/>
    <d v="2021-08-26T00:00:00"/>
    <s v="Post"/>
    <x v="2"/>
    <n v="2755.5697095999999"/>
  </r>
  <r>
    <s v="Media"/>
    <s v="Incremental"/>
    <m/>
    <m/>
    <s v="apple_search_Post_ios14_5"/>
    <s v="Apple Search"/>
    <x v="1"/>
    <s v=" DTC"/>
    <d v="2021-08-27T00:00:00"/>
    <s v="Post"/>
    <x v="2"/>
    <n v="2484.6978465000002"/>
  </r>
  <r>
    <s v="Media"/>
    <s v="Incremental"/>
    <m/>
    <m/>
    <s v="apple_search_Post_ios14_5"/>
    <s v="Apple Search"/>
    <x v="1"/>
    <s v=" DTC"/>
    <d v="2021-08-28T00:00:00"/>
    <s v="Post"/>
    <x v="2"/>
    <n v="2479.7058243000001"/>
  </r>
  <r>
    <s v="Media"/>
    <s v="Incremental"/>
    <m/>
    <m/>
    <s v="apple_search_Post_ios14_5"/>
    <s v="Apple Search"/>
    <x v="1"/>
    <s v=" DTC"/>
    <d v="2021-08-29T00:00:00"/>
    <s v="Post"/>
    <x v="2"/>
    <n v="2684.1403685"/>
  </r>
  <r>
    <s v="Media"/>
    <s v="Incremental"/>
    <m/>
    <m/>
    <s v="apple_search_Post_ios14_5"/>
    <s v="Apple Search"/>
    <x v="1"/>
    <s v=" DTC"/>
    <d v="2021-08-30T00:00:00"/>
    <s v="Post"/>
    <x v="2"/>
    <n v="2697.7645434999999"/>
  </r>
  <r>
    <s v="Media"/>
    <s v="Incremental"/>
    <m/>
    <m/>
    <s v="apple_search_Post_ios14_5"/>
    <s v="Apple Search"/>
    <x v="1"/>
    <s v=" DTC"/>
    <d v="2021-08-31T00:00:00"/>
    <s v="Post"/>
    <x v="2"/>
    <n v="2548.9452415000001"/>
  </r>
  <r>
    <s v="Media"/>
    <s v="Incremental"/>
    <m/>
    <m/>
    <s v="apple_search_Post_ios14_5"/>
    <s v="Apple Search"/>
    <x v="1"/>
    <s v=" DTC"/>
    <d v="2021-09-01T00:00:00"/>
    <s v="Post"/>
    <x v="2"/>
    <n v="2493.0650065"/>
  </r>
  <r>
    <s v="Media"/>
    <s v="Incremental"/>
    <m/>
    <m/>
    <s v="apple_search_Post_ios14_5"/>
    <s v="Apple Search"/>
    <x v="1"/>
    <s v=" DTC"/>
    <d v="2021-09-02T00:00:00"/>
    <s v="Post"/>
    <x v="2"/>
    <n v="2372.4060573000002"/>
  </r>
  <r>
    <s v="Media"/>
    <s v="Incremental"/>
    <m/>
    <m/>
    <s v="apple_search_Post_ios14_5"/>
    <s v="Apple Search"/>
    <x v="1"/>
    <s v=" DTC"/>
    <d v="2021-09-03T00:00:00"/>
    <s v="Post"/>
    <x v="2"/>
    <n v="2390.0615425999999"/>
  </r>
  <r>
    <s v="Media"/>
    <s v="Incremental"/>
    <m/>
    <m/>
    <s v="apple_search_Post_ios14_5"/>
    <s v="Apple Search"/>
    <x v="1"/>
    <s v=" DTC"/>
    <d v="2021-09-04T00:00:00"/>
    <s v="Post"/>
    <x v="2"/>
    <n v="2454.1570909000002"/>
  </r>
  <r>
    <s v="Media"/>
    <s v="Incremental"/>
    <m/>
    <m/>
    <s v="apple_search_Post_ios14_5"/>
    <s v="Apple Search"/>
    <x v="1"/>
    <s v=" DTC"/>
    <d v="2021-09-05T00:00:00"/>
    <s v="Post"/>
    <x v="2"/>
    <n v="2672.3039434000002"/>
  </r>
  <r>
    <s v="Media"/>
    <s v="Incremental"/>
    <m/>
    <m/>
    <s v="apple_search_Post_ios14_5"/>
    <s v="Apple Search"/>
    <x v="1"/>
    <s v=" DTC"/>
    <d v="2021-09-06T00:00:00"/>
    <s v="Post"/>
    <x v="2"/>
    <n v="2882.3902091999998"/>
  </r>
  <r>
    <s v="Media"/>
    <s v="Incremental"/>
    <m/>
    <m/>
    <s v="apple_search_Post_ios14_5"/>
    <s v="Apple Search"/>
    <x v="1"/>
    <s v=" DTC"/>
    <d v="2021-09-07T00:00:00"/>
    <s v="Post"/>
    <x v="2"/>
    <n v="2762.5395102000002"/>
  </r>
  <r>
    <s v="Media"/>
    <s v="Incremental"/>
    <m/>
    <m/>
    <s v="apple_search_Post_ios14_5"/>
    <s v="Apple Search"/>
    <x v="1"/>
    <s v=" DTC"/>
    <d v="2021-09-08T00:00:00"/>
    <s v="Post"/>
    <x v="2"/>
    <n v="2687.3865817000001"/>
  </r>
  <r>
    <s v="Media"/>
    <s v="Incremental"/>
    <m/>
    <m/>
    <s v="apple_search_Post_ios14_5"/>
    <s v="Apple Search"/>
    <x v="1"/>
    <s v=" DTC"/>
    <d v="2021-09-09T00:00:00"/>
    <s v="Post"/>
    <x v="2"/>
    <n v="2633.6144473999998"/>
  </r>
  <r>
    <s v="Media"/>
    <s v="Incremental"/>
    <m/>
    <m/>
    <s v="apple_search_Post_ios14_5"/>
    <s v="Apple Search"/>
    <x v="1"/>
    <s v=" DTC"/>
    <d v="2021-09-10T00:00:00"/>
    <s v="Post"/>
    <x v="2"/>
    <n v="2661.4451908999999"/>
  </r>
  <r>
    <s v="Media"/>
    <s v="Incremental"/>
    <m/>
    <m/>
    <s v="apple_search_Post_ios14_5"/>
    <s v="Apple Search"/>
    <x v="1"/>
    <s v=" DTC"/>
    <d v="2021-09-11T00:00:00"/>
    <s v="Post"/>
    <x v="2"/>
    <n v="2823.6094803000001"/>
  </r>
  <r>
    <s v="Media"/>
    <s v="Incremental"/>
    <m/>
    <m/>
    <s v="apple_search_Post_ios14_5"/>
    <s v="Apple Search"/>
    <x v="1"/>
    <s v=" DTC"/>
    <d v="2021-09-12T00:00:00"/>
    <s v="Post"/>
    <x v="2"/>
    <n v="3017.4980559000001"/>
  </r>
  <r>
    <s v="Media"/>
    <s v="Incremental"/>
    <m/>
    <m/>
    <s v="apple_search_Post_ios14_5"/>
    <s v="Apple Search"/>
    <x v="1"/>
    <s v=" DTC"/>
    <d v="2021-09-13T00:00:00"/>
    <s v="Post"/>
    <x v="2"/>
    <n v="2915.7145243"/>
  </r>
  <r>
    <s v="Media"/>
    <s v="Incremental"/>
    <m/>
    <m/>
    <s v="apple_search_Post_ios14_5"/>
    <s v="Apple Search"/>
    <x v="1"/>
    <s v=" DTC"/>
    <d v="2021-09-14T00:00:00"/>
    <s v="Post"/>
    <x v="2"/>
    <n v="2670.1671732"/>
  </r>
  <r>
    <s v="Media"/>
    <s v="Incremental"/>
    <m/>
    <m/>
    <s v="apple_search_Post_ios14_5"/>
    <s v="Apple Search"/>
    <x v="1"/>
    <s v=" DTC"/>
    <d v="2021-09-15T00:00:00"/>
    <s v="Post"/>
    <x v="2"/>
    <n v="2529.1228126000001"/>
  </r>
  <r>
    <s v="Media"/>
    <s v="Incremental"/>
    <m/>
    <m/>
    <s v="apple_search_Post_ios14_5"/>
    <s v="Apple Search"/>
    <x v="1"/>
    <s v=" DTC"/>
    <d v="2021-09-16T00:00:00"/>
    <s v="Post"/>
    <x v="2"/>
    <n v="2480.8786620000001"/>
  </r>
  <r>
    <s v="Media"/>
    <s v="Incremental"/>
    <m/>
    <m/>
    <s v="apple_search_Post_ios14_5"/>
    <s v="Apple Search"/>
    <x v="1"/>
    <s v=" DTC"/>
    <d v="2021-09-17T00:00:00"/>
    <s v="Post"/>
    <x v="2"/>
    <n v="2643.8269510999999"/>
  </r>
  <r>
    <s v="Media"/>
    <s v="Incremental"/>
    <m/>
    <m/>
    <s v="apple_search_Post_ios14_5"/>
    <s v="Apple Search"/>
    <x v="1"/>
    <s v=" DTC"/>
    <d v="2021-09-18T00:00:00"/>
    <s v="Post"/>
    <x v="2"/>
    <n v="2692.1882808999999"/>
  </r>
  <r>
    <s v="Media"/>
    <s v="Incremental"/>
    <m/>
    <m/>
    <s v="apple_search_Post_ios14_5"/>
    <s v="Apple Search"/>
    <x v="1"/>
    <s v=" DTC"/>
    <d v="2021-09-19T00:00:00"/>
    <s v="Post"/>
    <x v="2"/>
    <n v="2763.9456415"/>
  </r>
  <r>
    <s v="Media"/>
    <s v="Incremental"/>
    <m/>
    <m/>
    <s v="apple_search_Post_ios14_5"/>
    <s v="Apple Search"/>
    <x v="1"/>
    <s v=" DTC"/>
    <d v="2021-09-20T00:00:00"/>
    <s v="Post"/>
    <x v="2"/>
    <n v="2502.8647572"/>
  </r>
  <r>
    <s v="Media"/>
    <s v="Incremental"/>
    <m/>
    <m/>
    <s v="apple_search_Post_ios14_5"/>
    <s v="Apple Search"/>
    <x v="1"/>
    <s v=" DTC"/>
    <d v="2021-09-21T00:00:00"/>
    <s v="Post"/>
    <x v="2"/>
    <n v="2394.5768932000001"/>
  </r>
  <r>
    <s v="Media"/>
    <s v="Incremental"/>
    <m/>
    <m/>
    <s v="apple_search_Post_ios14_5"/>
    <s v="Apple Search"/>
    <x v="1"/>
    <s v=" DTC"/>
    <d v="2021-09-22T00:00:00"/>
    <s v="Post"/>
    <x v="2"/>
    <n v="2379.8105457000001"/>
  </r>
  <r>
    <s v="Media"/>
    <s v="Incremental"/>
    <m/>
    <m/>
    <s v="apple_search_Post_ios14_5"/>
    <s v="Apple Search"/>
    <x v="1"/>
    <s v=" DTC"/>
    <d v="2021-09-23T00:00:00"/>
    <s v="Post"/>
    <x v="2"/>
    <n v="2556.193147"/>
  </r>
  <r>
    <s v="Media"/>
    <s v="Incremental"/>
    <m/>
    <m/>
    <s v="apple_search_Post_ios14_5"/>
    <s v="Apple Search"/>
    <x v="1"/>
    <s v=" DTC"/>
    <d v="2021-09-24T00:00:00"/>
    <s v="Post"/>
    <x v="2"/>
    <n v="2363.6515957000001"/>
  </r>
  <r>
    <s v="Media"/>
    <s v="Incremental"/>
    <m/>
    <m/>
    <s v="apple_search_Post_ios14_5"/>
    <s v="Apple Search"/>
    <x v="1"/>
    <s v=" DTC"/>
    <d v="2021-09-25T00:00:00"/>
    <s v="Post"/>
    <x v="2"/>
    <n v="2260.7465581000001"/>
  </r>
  <r>
    <s v="Media"/>
    <s v="Incremental"/>
    <m/>
    <m/>
    <s v="apple_search_Post_ios14_5"/>
    <s v="Apple Search"/>
    <x v="1"/>
    <s v=" DTC"/>
    <d v="2021-09-26T00:00:00"/>
    <s v="Post"/>
    <x v="2"/>
    <n v="2347.8780895"/>
  </r>
  <r>
    <s v="Media"/>
    <s v="Incremental"/>
    <m/>
    <m/>
    <s v="apple_search_Post_ios14_5"/>
    <s v="Apple Search"/>
    <x v="1"/>
    <s v=" DTC"/>
    <d v="2021-09-27T00:00:00"/>
    <s v="Post"/>
    <x v="2"/>
    <n v="2544.8543602999998"/>
  </r>
  <r>
    <s v="Media"/>
    <s v="Incremental"/>
    <m/>
    <m/>
    <s v="apple_search_Post_ios14_5"/>
    <s v="Apple Search"/>
    <x v="1"/>
    <s v=" DTC"/>
    <d v="2021-09-28T00:00:00"/>
    <s v="Post"/>
    <x v="2"/>
    <n v="2470.2156783999999"/>
  </r>
  <r>
    <s v="Media"/>
    <s v="Incremental"/>
    <m/>
    <m/>
    <s v="apple_search_Post_ios14_5"/>
    <s v="Apple Search"/>
    <x v="1"/>
    <s v=" DTC"/>
    <d v="2021-09-29T00:00:00"/>
    <s v="Post"/>
    <x v="2"/>
    <n v="2404.8452471999999"/>
  </r>
  <r>
    <s v="Media"/>
    <s v="Incremental"/>
    <m/>
    <m/>
    <s v="apple_search_Post_ios14_5"/>
    <s v="Apple Search"/>
    <x v="1"/>
    <s v=" DTC"/>
    <d v="2021-09-30T00:00:00"/>
    <s v="Post"/>
    <x v="2"/>
    <n v="2215.9086775999999"/>
  </r>
  <r>
    <s v="Media"/>
    <s v="Incremental"/>
    <m/>
    <m/>
    <s v="apple_search_Pre_ios14_5"/>
    <s v="Apple Search"/>
    <x v="1"/>
    <s v=" DTC"/>
    <d v="2021-03-01T00:00:00"/>
    <s v="Pre"/>
    <x v="0"/>
    <n v="1825.9396694"/>
  </r>
  <r>
    <s v="Media"/>
    <s v="Incremental"/>
    <m/>
    <m/>
    <s v="apple_search_Pre_ios14_5"/>
    <s v="Apple Search"/>
    <x v="1"/>
    <s v=" DTC"/>
    <d v="2021-03-02T00:00:00"/>
    <s v="Pre"/>
    <x v="0"/>
    <n v="2600.8970419000002"/>
  </r>
  <r>
    <s v="Media"/>
    <s v="Incremental"/>
    <m/>
    <m/>
    <s v="apple_search_Pre_ios14_5"/>
    <s v="Apple Search"/>
    <x v="1"/>
    <s v=" DTC"/>
    <d v="2021-03-03T00:00:00"/>
    <s v="Pre"/>
    <x v="0"/>
    <n v="2950.6403002000002"/>
  </r>
  <r>
    <s v="Media"/>
    <s v="Incremental"/>
    <m/>
    <m/>
    <s v="apple_search_Pre_ios14_5"/>
    <s v="Apple Search"/>
    <x v="1"/>
    <s v=" DTC"/>
    <d v="2021-03-04T00:00:00"/>
    <s v="Pre"/>
    <x v="0"/>
    <n v="3050.2797424"/>
  </r>
  <r>
    <s v="Media"/>
    <s v="Incremental"/>
    <m/>
    <m/>
    <s v="apple_search_Pre_ios14_5"/>
    <s v="Apple Search"/>
    <x v="1"/>
    <s v=" DTC"/>
    <d v="2021-03-05T00:00:00"/>
    <s v="Pre"/>
    <x v="0"/>
    <n v="3118.0846360999999"/>
  </r>
  <r>
    <s v="Media"/>
    <s v="Incremental"/>
    <m/>
    <m/>
    <s v="apple_search_Pre_ios14_5"/>
    <s v="Apple Search"/>
    <x v="1"/>
    <s v=" DTC"/>
    <d v="2021-03-06T00:00:00"/>
    <s v="Pre"/>
    <x v="0"/>
    <n v="3181.9924366"/>
  </r>
  <r>
    <s v="Media"/>
    <s v="Incremental"/>
    <m/>
    <m/>
    <s v="apple_search_Pre_ios14_5"/>
    <s v="Apple Search"/>
    <x v="1"/>
    <s v=" DTC"/>
    <d v="2021-03-07T00:00:00"/>
    <s v="Pre"/>
    <x v="0"/>
    <n v="3559.5850055000001"/>
  </r>
  <r>
    <s v="Media"/>
    <s v="Incremental"/>
    <m/>
    <m/>
    <s v="apple_search_Pre_ios14_5"/>
    <s v="Apple Search"/>
    <x v="1"/>
    <s v=" DTC"/>
    <d v="2021-03-08T00:00:00"/>
    <s v="Pre"/>
    <x v="0"/>
    <n v="3512.9703214000001"/>
  </r>
  <r>
    <s v="Media"/>
    <s v="Incremental"/>
    <m/>
    <m/>
    <s v="apple_search_Pre_ios14_5"/>
    <s v="Apple Search"/>
    <x v="1"/>
    <s v=" DTC"/>
    <d v="2021-03-09T00:00:00"/>
    <s v="Pre"/>
    <x v="0"/>
    <n v="3392.1554320999999"/>
  </r>
  <r>
    <s v="Media"/>
    <s v="Incremental"/>
    <m/>
    <m/>
    <s v="apple_search_Pre_ios14_5"/>
    <s v="Apple Search"/>
    <x v="1"/>
    <s v=" DTC"/>
    <d v="2021-03-10T00:00:00"/>
    <s v="Pre"/>
    <x v="0"/>
    <n v="3273.3663098000002"/>
  </r>
  <r>
    <s v="Media"/>
    <s v="Incremental"/>
    <m/>
    <m/>
    <s v="apple_search_Pre_ios14_5"/>
    <s v="Apple Search"/>
    <x v="1"/>
    <s v=" DTC"/>
    <d v="2021-03-11T00:00:00"/>
    <s v="Pre"/>
    <x v="0"/>
    <n v="3270.640954"/>
  </r>
  <r>
    <s v="Media"/>
    <s v="Incremental"/>
    <m/>
    <m/>
    <s v="apple_search_Pre_ios14_5"/>
    <s v="Apple Search"/>
    <x v="1"/>
    <s v=" DTC"/>
    <d v="2021-03-12T00:00:00"/>
    <s v="Pre"/>
    <x v="0"/>
    <n v="3311.9330599999998"/>
  </r>
  <r>
    <s v="Media"/>
    <s v="Incremental"/>
    <m/>
    <m/>
    <s v="apple_search_Pre_ios14_5"/>
    <s v="Apple Search"/>
    <x v="1"/>
    <s v=" DTC"/>
    <d v="2021-03-13T00:00:00"/>
    <s v="Pre"/>
    <x v="0"/>
    <n v="3326.5023537000002"/>
  </r>
  <r>
    <s v="Media"/>
    <s v="Incremental"/>
    <m/>
    <m/>
    <s v="apple_search_Pre_ios14_5"/>
    <s v="Apple Search"/>
    <x v="1"/>
    <s v=" DTC"/>
    <d v="2021-03-14T00:00:00"/>
    <s v="Pre"/>
    <x v="0"/>
    <n v="3532.7468073999999"/>
  </r>
  <r>
    <s v="Media"/>
    <s v="Incremental"/>
    <m/>
    <m/>
    <s v="apple_search_Pre_ios14_5"/>
    <s v="Apple Search"/>
    <x v="1"/>
    <s v=" DTC"/>
    <d v="2021-03-15T00:00:00"/>
    <s v="Pre"/>
    <x v="0"/>
    <n v="3625.3512043000001"/>
  </r>
  <r>
    <s v="Media"/>
    <s v="Incremental"/>
    <m/>
    <m/>
    <s v="apple_search_Pre_ios14_5"/>
    <s v="Apple Search"/>
    <x v="1"/>
    <s v=" DTC"/>
    <d v="2021-03-16T00:00:00"/>
    <s v="Pre"/>
    <x v="0"/>
    <n v="3571.3224387"/>
  </r>
  <r>
    <s v="Media"/>
    <s v="Incremental"/>
    <m/>
    <m/>
    <s v="apple_search_Pre_ios14_5"/>
    <s v="Apple Search"/>
    <x v="1"/>
    <s v=" DTC"/>
    <d v="2021-03-17T00:00:00"/>
    <s v="Pre"/>
    <x v="0"/>
    <n v="3451.9809998000001"/>
  </r>
  <r>
    <s v="Media"/>
    <s v="Incremental"/>
    <m/>
    <m/>
    <s v="apple_search_Pre_ios14_5"/>
    <s v="Apple Search"/>
    <x v="1"/>
    <s v=" DTC"/>
    <d v="2021-03-18T00:00:00"/>
    <s v="Pre"/>
    <x v="0"/>
    <n v="3191.0072706999999"/>
  </r>
  <r>
    <s v="Media"/>
    <s v="Incremental"/>
    <m/>
    <m/>
    <s v="apple_search_Pre_ios14_5"/>
    <s v="Apple Search"/>
    <x v="1"/>
    <s v=" DTC"/>
    <d v="2021-03-19T00:00:00"/>
    <s v="Pre"/>
    <x v="0"/>
    <n v="3654.1247754999999"/>
  </r>
  <r>
    <s v="Media"/>
    <s v="Incremental"/>
    <m/>
    <m/>
    <s v="apple_search_Pre_ios14_5"/>
    <s v="Apple Search"/>
    <x v="1"/>
    <s v=" DTC"/>
    <d v="2021-03-20T00:00:00"/>
    <s v="Pre"/>
    <x v="0"/>
    <n v="3572.8984457000001"/>
  </r>
  <r>
    <s v="Media"/>
    <s v="Incremental"/>
    <m/>
    <m/>
    <s v="apple_search_Pre_ios14_5"/>
    <s v="Apple Search"/>
    <x v="1"/>
    <s v=" DTC"/>
    <d v="2021-03-21T00:00:00"/>
    <s v="Pre"/>
    <x v="0"/>
    <n v="3537.9397555"/>
  </r>
  <r>
    <s v="Media"/>
    <s v="Incremental"/>
    <m/>
    <m/>
    <s v="apple_search_Pre_ios14_5"/>
    <s v="Apple Search"/>
    <x v="1"/>
    <s v=" DTC"/>
    <d v="2021-03-22T00:00:00"/>
    <s v="Pre"/>
    <x v="0"/>
    <n v="3469.7944779999998"/>
  </r>
  <r>
    <s v="Media"/>
    <s v="Incremental"/>
    <m/>
    <m/>
    <s v="apple_search_Pre_ios14_5"/>
    <s v="Apple Search"/>
    <x v="1"/>
    <s v=" DTC"/>
    <d v="2021-03-23T00:00:00"/>
    <s v="Pre"/>
    <x v="0"/>
    <n v="3221.5557263999999"/>
  </r>
  <r>
    <s v="Media"/>
    <s v="Incremental"/>
    <m/>
    <m/>
    <s v="apple_search_Pre_ios14_5"/>
    <s v="Apple Search"/>
    <x v="1"/>
    <s v=" DTC"/>
    <d v="2021-03-24T00:00:00"/>
    <s v="Pre"/>
    <x v="0"/>
    <n v="3133.0545169000002"/>
  </r>
  <r>
    <s v="Media"/>
    <s v="Incremental"/>
    <m/>
    <m/>
    <s v="apple_search_Pre_ios14_5"/>
    <s v="Apple Search"/>
    <x v="1"/>
    <s v=" DTC"/>
    <d v="2021-03-25T00:00:00"/>
    <s v="Pre"/>
    <x v="0"/>
    <n v="3062.0633112"/>
  </r>
  <r>
    <s v="Media"/>
    <s v="Incremental"/>
    <m/>
    <m/>
    <s v="apple_search_Pre_ios14_5"/>
    <s v="Apple Search"/>
    <x v="1"/>
    <s v=" DTC"/>
    <d v="2021-03-26T00:00:00"/>
    <s v="Pre"/>
    <x v="0"/>
    <n v="2887.3089930000001"/>
  </r>
  <r>
    <s v="Media"/>
    <s v="Incremental"/>
    <m/>
    <m/>
    <s v="apple_search_Pre_ios14_5"/>
    <s v="Apple Search"/>
    <x v="1"/>
    <s v=" DTC"/>
    <d v="2021-03-27T00:00:00"/>
    <s v="Pre"/>
    <x v="0"/>
    <n v="2788.2884484000001"/>
  </r>
  <r>
    <s v="Media"/>
    <s v="Incremental"/>
    <m/>
    <m/>
    <s v="apple_search_Pre_ios14_5"/>
    <s v="Apple Search"/>
    <x v="1"/>
    <s v=" DTC"/>
    <d v="2021-03-28T00:00:00"/>
    <s v="Pre"/>
    <x v="0"/>
    <n v="3007.7249728000002"/>
  </r>
  <r>
    <s v="Media"/>
    <s v="Incremental"/>
    <m/>
    <m/>
    <s v="apple_search_Pre_ios14_5"/>
    <s v="Apple Search"/>
    <x v="1"/>
    <s v=" DTC"/>
    <d v="2021-03-29T00:00:00"/>
    <s v="Pre"/>
    <x v="0"/>
    <n v="3260.5624124000001"/>
  </r>
  <r>
    <s v="Media"/>
    <s v="Incremental"/>
    <m/>
    <m/>
    <s v="apple_search_Pre_ios14_5"/>
    <s v="Apple Search"/>
    <x v="1"/>
    <s v=" DTC"/>
    <d v="2021-03-30T00:00:00"/>
    <s v="Pre"/>
    <x v="0"/>
    <n v="3105.9145211999999"/>
  </r>
  <r>
    <s v="Media"/>
    <s v="Incremental"/>
    <m/>
    <m/>
    <s v="apple_search_Pre_ios14_5"/>
    <s v="Apple Search"/>
    <x v="1"/>
    <s v=" DTC"/>
    <d v="2021-03-31T00:00:00"/>
    <s v="Pre"/>
    <x v="0"/>
    <n v="3000.6640802000002"/>
  </r>
  <r>
    <s v="Media"/>
    <s v="Incremental"/>
    <m/>
    <m/>
    <s v="apple_search_Pre_ios14_5"/>
    <s v="Apple Search"/>
    <x v="1"/>
    <s v=" DTC"/>
    <d v="2021-04-01T00:00:00"/>
    <s v="Pre"/>
    <x v="0"/>
    <n v="3020.2011486000001"/>
  </r>
  <r>
    <s v="Media"/>
    <s v="Incremental"/>
    <m/>
    <m/>
    <s v="apple_search_Pre_ios14_5"/>
    <s v="Apple Search"/>
    <x v="1"/>
    <s v=" DTC"/>
    <d v="2021-04-02T00:00:00"/>
    <s v="Pre"/>
    <x v="0"/>
    <n v="2967.8937916999998"/>
  </r>
  <r>
    <s v="Media"/>
    <s v="Incremental"/>
    <m/>
    <m/>
    <s v="apple_search_Pre_ios14_5"/>
    <s v="Apple Search"/>
    <x v="1"/>
    <s v=" DTC"/>
    <d v="2021-04-03T00:00:00"/>
    <s v="Pre"/>
    <x v="0"/>
    <n v="3092.696113"/>
  </r>
  <r>
    <s v="Media"/>
    <s v="Incremental"/>
    <m/>
    <m/>
    <s v="apple_search_Pre_ios14_5"/>
    <s v="Apple Search"/>
    <x v="1"/>
    <s v=" DTC"/>
    <d v="2021-04-04T00:00:00"/>
    <s v="Pre"/>
    <x v="0"/>
    <n v="3206.8523567000002"/>
  </r>
  <r>
    <s v="Media"/>
    <s v="Incremental"/>
    <m/>
    <m/>
    <s v="apple_search_Pre_ios14_5"/>
    <s v="Apple Search"/>
    <x v="1"/>
    <s v=" DTC"/>
    <d v="2021-04-05T00:00:00"/>
    <s v="Pre"/>
    <x v="0"/>
    <n v="3246.7146001000001"/>
  </r>
  <r>
    <s v="Media"/>
    <s v="Incremental"/>
    <m/>
    <m/>
    <s v="apple_search_Pre_ios14_5"/>
    <s v="Apple Search"/>
    <x v="1"/>
    <s v=" DTC"/>
    <d v="2021-04-06T00:00:00"/>
    <s v="Pre"/>
    <x v="0"/>
    <n v="3264.2159047"/>
  </r>
  <r>
    <s v="Media"/>
    <s v="Incremental"/>
    <m/>
    <m/>
    <s v="apple_search_Pre_ios14_5"/>
    <s v="Apple Search"/>
    <x v="1"/>
    <s v=" DTC"/>
    <d v="2021-04-07T00:00:00"/>
    <s v="Pre"/>
    <x v="0"/>
    <n v="3120.2764275"/>
  </r>
  <r>
    <s v="Media"/>
    <s v="Incremental"/>
    <m/>
    <m/>
    <s v="apple_search_Pre_ios14_5"/>
    <s v="Apple Search"/>
    <x v="1"/>
    <s v=" DTC"/>
    <d v="2021-04-08T00:00:00"/>
    <s v="Pre"/>
    <x v="0"/>
    <n v="3004.6084749000001"/>
  </r>
  <r>
    <s v="Media"/>
    <s v="Incremental"/>
    <m/>
    <m/>
    <s v="apple_search_Pre_ios14_5"/>
    <s v="Apple Search"/>
    <x v="1"/>
    <s v=" DTC"/>
    <d v="2021-04-09T00:00:00"/>
    <s v="Pre"/>
    <x v="0"/>
    <n v="3169.6942435000001"/>
  </r>
  <r>
    <s v="Media"/>
    <s v="Incremental"/>
    <m/>
    <m/>
    <s v="apple_search_Pre_ios14_5"/>
    <s v="Apple Search"/>
    <x v="1"/>
    <s v=" DTC"/>
    <d v="2021-04-10T00:00:00"/>
    <s v="Pre"/>
    <x v="0"/>
    <n v="3124.0642078000001"/>
  </r>
  <r>
    <s v="Media"/>
    <s v="Incremental"/>
    <m/>
    <m/>
    <s v="apple_search_Pre_ios14_5"/>
    <s v="Apple Search"/>
    <x v="1"/>
    <s v=" DTC"/>
    <d v="2021-04-11T00:00:00"/>
    <s v="Pre"/>
    <x v="0"/>
    <n v="3183.5660133000001"/>
  </r>
  <r>
    <s v="Media"/>
    <s v="Incremental"/>
    <m/>
    <m/>
    <s v="apple_search_Pre_ios14_5"/>
    <s v="Apple Search"/>
    <x v="1"/>
    <s v=" DTC"/>
    <d v="2021-04-12T00:00:00"/>
    <s v="Pre"/>
    <x v="0"/>
    <n v="3267.2099644999998"/>
  </r>
  <r>
    <s v="Media"/>
    <s v="Incremental"/>
    <m/>
    <m/>
    <s v="apple_search_Pre_ios14_5"/>
    <s v="Apple Search"/>
    <x v="1"/>
    <s v=" DTC"/>
    <d v="2021-04-13T00:00:00"/>
    <s v="Pre"/>
    <x v="0"/>
    <n v="3233.8386925999998"/>
  </r>
  <r>
    <s v="Media"/>
    <s v="Incremental"/>
    <m/>
    <m/>
    <s v="apple_search_Pre_ios14_5"/>
    <s v="Apple Search"/>
    <x v="1"/>
    <s v=" DTC"/>
    <d v="2021-04-14T00:00:00"/>
    <s v="Pre"/>
    <x v="0"/>
    <n v="3087.2936835999999"/>
  </r>
  <r>
    <s v="Media"/>
    <s v="Incremental"/>
    <m/>
    <m/>
    <s v="apple_search_Pre_ios14_5"/>
    <s v="Apple Search"/>
    <x v="1"/>
    <s v=" DTC"/>
    <d v="2021-04-15T00:00:00"/>
    <s v="Pre"/>
    <x v="0"/>
    <n v="3086.8090566999999"/>
  </r>
  <r>
    <s v="Media"/>
    <s v="Incremental"/>
    <m/>
    <m/>
    <s v="apple_search_Pre_ios14_5"/>
    <s v="Apple Search"/>
    <x v="1"/>
    <s v=" DTC"/>
    <d v="2021-04-16T00:00:00"/>
    <s v="Pre"/>
    <x v="0"/>
    <n v="2980.6459282999999"/>
  </r>
  <r>
    <s v="Media"/>
    <s v="Incremental"/>
    <m/>
    <m/>
    <s v="apple_search_Pre_ios14_5"/>
    <s v="Apple Search"/>
    <x v="1"/>
    <s v=" DTC"/>
    <d v="2021-04-17T00:00:00"/>
    <s v="Pre"/>
    <x v="0"/>
    <n v="2925.0694429999999"/>
  </r>
  <r>
    <s v="Media"/>
    <s v="Incremental"/>
    <m/>
    <m/>
    <s v="apple_search_Pre_ios14_5"/>
    <s v="Apple Search"/>
    <x v="1"/>
    <s v=" DTC"/>
    <d v="2021-04-18T00:00:00"/>
    <s v="Pre"/>
    <x v="0"/>
    <n v="3006.4067549000001"/>
  </r>
  <r>
    <s v="Media"/>
    <s v="Incremental"/>
    <m/>
    <m/>
    <s v="apple_search_Pre_ios14_5"/>
    <s v="Apple Search"/>
    <x v="1"/>
    <s v=" DTC"/>
    <d v="2021-04-19T00:00:00"/>
    <s v="Pre"/>
    <x v="0"/>
    <n v="3063.6335368"/>
  </r>
  <r>
    <s v="Media"/>
    <s v="Incremental"/>
    <m/>
    <m/>
    <s v="apple_search_Pre_ios14_5"/>
    <s v="Apple Search"/>
    <x v="1"/>
    <s v=" DTC"/>
    <d v="2021-04-20T00:00:00"/>
    <s v="Pre"/>
    <x v="0"/>
    <n v="2993.0680450999998"/>
  </r>
  <r>
    <s v="Media"/>
    <s v="Incremental"/>
    <m/>
    <m/>
    <s v="apple_search_Pre_ios14_5"/>
    <s v="Apple Search"/>
    <x v="1"/>
    <s v=" DTC"/>
    <d v="2021-04-21T00:00:00"/>
    <s v="Pre"/>
    <x v="0"/>
    <n v="3545.1870978000002"/>
  </r>
  <r>
    <s v="Media"/>
    <s v="Incremental"/>
    <m/>
    <m/>
    <s v="apple_search_Pre_ios14_5"/>
    <s v="Apple Search"/>
    <x v="1"/>
    <s v=" DTC"/>
    <d v="2021-04-22T00:00:00"/>
    <s v="Pre"/>
    <x v="0"/>
    <n v="3357.8864222000002"/>
  </r>
  <r>
    <s v="Media"/>
    <s v="Incremental"/>
    <m/>
    <m/>
    <s v="apple_search_Pre_ios14_5"/>
    <s v="Apple Search"/>
    <x v="1"/>
    <s v=" DTC"/>
    <d v="2021-04-23T00:00:00"/>
    <s v="Pre"/>
    <x v="0"/>
    <n v="3256.1779737000002"/>
  </r>
  <r>
    <s v="Media"/>
    <s v="Incremental"/>
    <m/>
    <m/>
    <s v="apple_search_Pre_ios14_5"/>
    <s v="Apple Search"/>
    <x v="1"/>
    <s v=" DTC"/>
    <d v="2021-04-24T00:00:00"/>
    <s v="Pre"/>
    <x v="0"/>
    <n v="3182.4764807000001"/>
  </r>
  <r>
    <s v="Media"/>
    <s v="Incremental"/>
    <m/>
    <m/>
    <s v="apple_search_Pre_ios14_5"/>
    <s v="Apple Search"/>
    <x v="1"/>
    <s v=" DTC"/>
    <d v="2021-04-25T00:00:00"/>
    <s v="Pre"/>
    <x v="0"/>
    <n v="3191.6872444999999"/>
  </r>
  <r>
    <s v="Media"/>
    <s v="Incremental"/>
    <m/>
    <m/>
    <s v="apple_search_Pre_ios14_5"/>
    <s v="Apple Search"/>
    <x v="1"/>
    <s v=" DTC"/>
    <d v="2021-04-26T00:00:00"/>
    <s v="Pre"/>
    <x v="0"/>
    <n v="3207.4013223000002"/>
  </r>
  <r>
    <s v="Media"/>
    <s v="Incremental"/>
    <m/>
    <m/>
    <s v="apple_search_Pre_ios14_5"/>
    <s v="Apple Search"/>
    <x v="1"/>
    <s v=" DTC"/>
    <d v="2021-04-27T00:00:00"/>
    <s v="Post"/>
    <x v="1"/>
    <n v="1740.2602695"/>
  </r>
  <r>
    <s v="Media"/>
    <s v="Incremental"/>
    <m/>
    <m/>
    <s v="apple_search_Pre_ios14_5"/>
    <s v="Apple Search"/>
    <x v="1"/>
    <s v=" DTC"/>
    <d v="2021-04-28T00:00:00"/>
    <s v="Post"/>
    <x v="1"/>
    <n v="926.2454616"/>
  </r>
  <r>
    <s v="Media"/>
    <s v="Incremental"/>
    <m/>
    <m/>
    <s v="apple_search_Pre_ios14_5"/>
    <s v="Apple Search"/>
    <x v="1"/>
    <s v=" DTC"/>
    <d v="2021-04-29T00:00:00"/>
    <s v="Post"/>
    <x v="1"/>
    <n v="486.83928859999997"/>
  </r>
  <r>
    <s v="Media"/>
    <s v="Incremental"/>
    <m/>
    <m/>
    <s v="apple_search_Pre_ios14_5"/>
    <s v="Apple Search"/>
    <x v="1"/>
    <s v=" DTC"/>
    <d v="2021-04-30T00:00:00"/>
    <s v="Post"/>
    <x v="1"/>
    <n v="245.6948529"/>
  </r>
  <r>
    <s v="Media"/>
    <s v="Incremental"/>
    <m/>
    <m/>
    <s v="apple_search_Pre_ios14_5"/>
    <s v="Apple Search"/>
    <x v="1"/>
    <s v=" DTC"/>
    <d v="2021-05-01T00:00:00"/>
    <s v="Post"/>
    <x v="1"/>
    <n v="113.6199896"/>
  </r>
  <r>
    <s v="Media"/>
    <s v="Incremental"/>
    <m/>
    <m/>
    <s v="apple_search_Pre_ios14_5"/>
    <s v="Apple Search"/>
    <x v="1"/>
    <s v=" DTC"/>
    <d v="2021-05-02T00:00:00"/>
    <s v="Post"/>
    <x v="1"/>
    <n v="40.365666099999999"/>
  </r>
  <r>
    <s v="Media"/>
    <s v="Incremental"/>
    <m/>
    <m/>
    <s v="apple_search_Pre_ios14_5"/>
    <s v="Apple Search"/>
    <x v="1"/>
    <s v=" DTC"/>
    <d v="2021-05-03T00:00:00"/>
    <s v="Post"/>
    <x v="1"/>
    <n v="0"/>
  </r>
  <r>
    <s v="Media"/>
    <s v="Incremental"/>
    <m/>
    <m/>
    <s v="apple_search_Pre_ios14_5"/>
    <s v="Apple Search"/>
    <x v="1"/>
    <s v=" DTC"/>
    <d v="2021-05-04T00:00:00"/>
    <s v="Post"/>
    <x v="1"/>
    <n v="0"/>
  </r>
  <r>
    <s v="Media"/>
    <s v="Incremental"/>
    <m/>
    <m/>
    <s v="apple_search_Pre_ios14_5"/>
    <s v="Apple Search"/>
    <x v="1"/>
    <s v=" DTC"/>
    <d v="2021-05-05T00:00:00"/>
    <s v="Post"/>
    <x v="1"/>
    <n v="0"/>
  </r>
  <r>
    <s v="Media"/>
    <s v="Incremental"/>
    <m/>
    <m/>
    <s v="apple_search_Pre_ios14_5"/>
    <s v="Apple Search"/>
    <x v="1"/>
    <s v=" DTC"/>
    <d v="2021-05-06T00:00:00"/>
    <s v="Post"/>
    <x v="1"/>
    <n v="0"/>
  </r>
  <r>
    <s v="Media"/>
    <s v="Incremental"/>
    <m/>
    <m/>
    <s v="apple_search_Pre_ios14_5"/>
    <s v="Apple Search"/>
    <x v="1"/>
    <s v=" DTC"/>
    <d v="2021-05-07T00:00:00"/>
    <s v="Post"/>
    <x v="1"/>
    <n v="0"/>
  </r>
  <r>
    <s v="Media"/>
    <s v="Incremental"/>
    <m/>
    <m/>
    <s v="apple_search_Pre_ios14_5"/>
    <s v="Apple Search"/>
    <x v="1"/>
    <s v=" DTC"/>
    <d v="2021-05-08T00:00:00"/>
    <s v="Post"/>
    <x v="1"/>
    <n v="0"/>
  </r>
  <r>
    <s v="Media"/>
    <s v="Incremental"/>
    <m/>
    <m/>
    <s v="apple_search_Pre_ios14_5"/>
    <s v="Apple Search"/>
    <x v="1"/>
    <s v=" DTC"/>
    <d v="2021-05-09T00:00:00"/>
    <s v="Post"/>
    <x v="1"/>
    <n v="0"/>
  </r>
  <r>
    <s v="Media"/>
    <s v="Incremental"/>
    <m/>
    <m/>
    <s v="apple_search_Pre_ios14_5"/>
    <s v="Apple Search"/>
    <x v="1"/>
    <s v=" DTC"/>
    <d v="2021-05-10T00:00:00"/>
    <s v="Post"/>
    <x v="1"/>
    <n v="0"/>
  </r>
  <r>
    <s v="Media"/>
    <s v="Incremental"/>
    <m/>
    <m/>
    <s v="apple_search_Pre_ios14_5"/>
    <s v="Apple Search"/>
    <x v="1"/>
    <s v=" DTC"/>
    <d v="2021-05-11T00:00:00"/>
    <s v="Post"/>
    <x v="1"/>
    <n v="0"/>
  </r>
  <r>
    <s v="Media"/>
    <s v="Incremental"/>
    <m/>
    <m/>
    <s v="apple_search_Pre_ios14_5"/>
    <s v="Apple Search"/>
    <x v="1"/>
    <s v=" DTC"/>
    <d v="2021-05-12T00:00:00"/>
    <s v="Post"/>
    <x v="1"/>
    <n v="0"/>
  </r>
  <r>
    <s v="Media"/>
    <s v="Incremental"/>
    <m/>
    <m/>
    <s v="apple_search_Pre_ios14_5"/>
    <s v="Apple Search"/>
    <x v="1"/>
    <s v=" DTC"/>
    <d v="2021-05-13T00:00:00"/>
    <s v="Post"/>
    <x v="1"/>
    <n v="0"/>
  </r>
  <r>
    <s v="Media"/>
    <s v="Incremental"/>
    <m/>
    <m/>
    <s v="apple_search_Pre_ios14_5"/>
    <s v="Apple Search"/>
    <x v="1"/>
    <s v=" DTC"/>
    <d v="2021-05-14T00:00:00"/>
    <s v="Post"/>
    <x v="1"/>
    <n v="0"/>
  </r>
  <r>
    <s v="Media"/>
    <s v="Incremental"/>
    <m/>
    <m/>
    <s v="apple_search_Pre_ios14_5"/>
    <s v="Apple Search"/>
    <x v="1"/>
    <s v=" DTC"/>
    <d v="2021-05-15T00:00:00"/>
    <s v="Post"/>
    <x v="1"/>
    <n v="0"/>
  </r>
  <r>
    <s v="Media"/>
    <s v="Incremental"/>
    <m/>
    <m/>
    <s v="apple_search_Pre_ios14_5"/>
    <s v="Apple Search"/>
    <x v="1"/>
    <s v=" DTC"/>
    <d v="2021-05-16T00:00:00"/>
    <s v="Post"/>
    <x v="1"/>
    <n v="0"/>
  </r>
  <r>
    <s v="Media"/>
    <s v="Incremental"/>
    <m/>
    <m/>
    <s v="apple_search_Pre_ios14_5"/>
    <s v="Apple Search"/>
    <x v="1"/>
    <s v=" DTC"/>
    <d v="2021-05-17T00:00:00"/>
    <s v="Post"/>
    <x v="1"/>
    <n v="0"/>
  </r>
  <r>
    <s v="Media"/>
    <s v="Incremental"/>
    <m/>
    <m/>
    <s v="apple_search_Pre_ios14_5"/>
    <s v="Apple Search"/>
    <x v="1"/>
    <s v=" DTC"/>
    <d v="2021-05-18T00:00:00"/>
    <s v="Post"/>
    <x v="1"/>
    <n v="0"/>
  </r>
  <r>
    <s v="Media"/>
    <s v="Incremental"/>
    <m/>
    <m/>
    <s v="apple_search_Pre_ios14_5"/>
    <s v="Apple Search"/>
    <x v="1"/>
    <s v=" DTC"/>
    <d v="2021-05-19T00:00:00"/>
    <s v="Post"/>
    <x v="1"/>
    <n v="0"/>
  </r>
  <r>
    <s v="Media"/>
    <s v="Incremental"/>
    <m/>
    <m/>
    <s v="apple_search_Pre_ios14_5"/>
    <s v="Apple Search"/>
    <x v="1"/>
    <s v=" DTC"/>
    <d v="2021-05-20T00:00:00"/>
    <s v="Post"/>
    <x v="1"/>
    <n v="0"/>
  </r>
  <r>
    <s v="Media"/>
    <s v="Incremental"/>
    <m/>
    <m/>
    <s v="apple_search_Pre_ios14_5"/>
    <s v="Apple Search"/>
    <x v="1"/>
    <s v=" DTC"/>
    <d v="2021-05-21T00:00:00"/>
    <s v="Post"/>
    <x v="1"/>
    <n v="0"/>
  </r>
  <r>
    <s v="Media"/>
    <s v="Incremental"/>
    <m/>
    <m/>
    <s v="apple_search_Pre_ios14_5"/>
    <s v="Apple Search"/>
    <x v="1"/>
    <s v=" DTC"/>
    <d v="2021-05-22T00:00:00"/>
    <s v="Post"/>
    <x v="1"/>
    <n v="0"/>
  </r>
  <r>
    <s v="Media"/>
    <s v="Incremental"/>
    <m/>
    <m/>
    <s v="apple_search_Pre_ios14_5"/>
    <s v="Apple Search"/>
    <x v="1"/>
    <s v=" DTC"/>
    <d v="2021-05-23T00:00:00"/>
    <s v="Post"/>
    <x v="1"/>
    <n v="0"/>
  </r>
  <r>
    <s v="Media"/>
    <s v="Incremental"/>
    <m/>
    <m/>
    <s v="apple_search_Pre_ios14_5"/>
    <s v="Apple Search"/>
    <x v="1"/>
    <s v=" DTC"/>
    <d v="2021-05-24T00:00:00"/>
    <s v="Post"/>
    <x v="1"/>
    <n v="0"/>
  </r>
  <r>
    <s v="Media"/>
    <s v="Incremental"/>
    <m/>
    <m/>
    <s v="apple_search_Pre_ios14_5"/>
    <s v="Apple Search"/>
    <x v="1"/>
    <s v=" DTC"/>
    <d v="2021-05-25T00:00:00"/>
    <s v="Post"/>
    <x v="1"/>
    <n v="0"/>
  </r>
  <r>
    <s v="Media"/>
    <s v="Incremental"/>
    <m/>
    <m/>
    <s v="apple_search_Pre_ios14_5"/>
    <s v="Apple Search"/>
    <x v="1"/>
    <s v=" DTC"/>
    <d v="2021-05-26T00:00:00"/>
    <s v="Post"/>
    <x v="1"/>
    <n v="0"/>
  </r>
  <r>
    <s v="Media"/>
    <s v="Incremental"/>
    <m/>
    <m/>
    <s v="apple_search_Pre_ios14_5"/>
    <s v="Apple Search"/>
    <x v="1"/>
    <s v=" DTC"/>
    <d v="2021-05-27T00:00:00"/>
    <s v="Post"/>
    <x v="1"/>
    <n v="0"/>
  </r>
  <r>
    <s v="Media"/>
    <s v="Incremental"/>
    <m/>
    <m/>
    <s v="apple_search_Pre_ios14_5"/>
    <s v="Apple Search"/>
    <x v="1"/>
    <s v=" DTC"/>
    <d v="2021-05-28T00:00:00"/>
    <s v="Post"/>
    <x v="1"/>
    <n v="0"/>
  </r>
  <r>
    <s v="Media"/>
    <s v="Incremental"/>
    <m/>
    <m/>
    <s v="apple_search_Pre_ios14_5"/>
    <s v="Apple Search"/>
    <x v="1"/>
    <s v=" DTC"/>
    <d v="2021-05-29T00:00:00"/>
    <s v="Post"/>
    <x v="1"/>
    <n v="0"/>
  </r>
  <r>
    <s v="Media"/>
    <s v="Incremental"/>
    <m/>
    <m/>
    <s v="apple_search_Pre_ios14_5"/>
    <s v="Apple Search"/>
    <x v="1"/>
    <s v=" DTC"/>
    <d v="2021-05-30T00:00:00"/>
    <s v="Post"/>
    <x v="1"/>
    <n v="0"/>
  </r>
  <r>
    <s v="Media"/>
    <s v="Incremental"/>
    <m/>
    <m/>
    <s v="apple_search_Pre_ios14_5"/>
    <s v="Apple Search"/>
    <x v="1"/>
    <s v=" DTC"/>
    <d v="2021-05-31T00:00:00"/>
    <s v="Post"/>
    <x v="1"/>
    <n v="0"/>
  </r>
  <r>
    <s v="Media"/>
    <s v="Incremental"/>
    <m/>
    <m/>
    <s v="apple_search_Pre_ios14_5"/>
    <s v="Apple Search"/>
    <x v="1"/>
    <s v=" DTC"/>
    <d v="2021-06-01T00:00:00"/>
    <s v="Post"/>
    <x v="1"/>
    <n v="0"/>
  </r>
  <r>
    <s v="Media"/>
    <s v="Incremental"/>
    <m/>
    <m/>
    <s v="apple_search_Pre_ios14_5"/>
    <s v="Apple Search"/>
    <x v="1"/>
    <s v=" DTC"/>
    <d v="2021-06-02T00:00:00"/>
    <s v="Post"/>
    <x v="1"/>
    <n v="0"/>
  </r>
  <r>
    <s v="Media"/>
    <s v="Incremental"/>
    <m/>
    <m/>
    <s v="apple_search_Pre_ios14_5"/>
    <s v="Apple Search"/>
    <x v="1"/>
    <s v=" DTC"/>
    <d v="2021-06-03T00:00:00"/>
    <s v="Post"/>
    <x v="1"/>
    <n v="0"/>
  </r>
  <r>
    <s v="Media"/>
    <s v="Incremental"/>
    <m/>
    <m/>
    <s v="apple_search_Pre_ios14_5"/>
    <s v="Apple Search"/>
    <x v="1"/>
    <s v=" DTC"/>
    <d v="2021-06-04T00:00:00"/>
    <s v="Post"/>
    <x v="1"/>
    <n v="0"/>
  </r>
  <r>
    <s v="Media"/>
    <s v="Incremental"/>
    <m/>
    <m/>
    <s v="apple_search_Pre_ios14_5"/>
    <s v="Apple Search"/>
    <x v="1"/>
    <s v=" DTC"/>
    <d v="2021-06-05T00:00:00"/>
    <s v="Post"/>
    <x v="1"/>
    <n v="0"/>
  </r>
  <r>
    <s v="Media"/>
    <s v="Incremental"/>
    <m/>
    <m/>
    <s v="apple_search_Pre_ios14_5"/>
    <s v="Apple Search"/>
    <x v="1"/>
    <s v=" DTC"/>
    <d v="2021-06-06T00:00:00"/>
    <s v="Post"/>
    <x v="1"/>
    <n v="0"/>
  </r>
  <r>
    <s v="Media"/>
    <s v="Incremental"/>
    <m/>
    <m/>
    <s v="apple_search_Pre_ios14_5"/>
    <s v="Apple Search"/>
    <x v="1"/>
    <s v=" DTC"/>
    <d v="2021-06-07T00:00:00"/>
    <s v="Post"/>
    <x v="1"/>
    <n v="0"/>
  </r>
  <r>
    <s v="Media"/>
    <s v="Incremental"/>
    <m/>
    <m/>
    <s v="apple_search_Pre_ios14_5"/>
    <s v="Apple Search"/>
    <x v="1"/>
    <s v=" DTC"/>
    <d v="2021-06-08T00:00:00"/>
    <s v="Post"/>
    <x v="1"/>
    <n v="0"/>
  </r>
  <r>
    <s v="Media"/>
    <s v="Incremental"/>
    <m/>
    <m/>
    <s v="apple_search_Pre_ios14_5"/>
    <s v="Apple Search"/>
    <x v="1"/>
    <s v=" DTC"/>
    <d v="2021-06-09T00:00:00"/>
    <s v="Post"/>
    <x v="1"/>
    <n v="0"/>
  </r>
  <r>
    <s v="Media"/>
    <s v="Incremental"/>
    <m/>
    <m/>
    <s v="apple_search_Pre_ios14_5"/>
    <s v="Apple Search"/>
    <x v="1"/>
    <s v=" DTC"/>
    <d v="2021-06-10T00:00:00"/>
    <s v="Post"/>
    <x v="1"/>
    <n v="0"/>
  </r>
  <r>
    <s v="Media"/>
    <s v="Incremental"/>
    <m/>
    <m/>
    <s v="apple_search_Pre_ios14_5"/>
    <s v="Apple Search"/>
    <x v="1"/>
    <s v=" DTC"/>
    <d v="2021-06-11T00:00:00"/>
    <s v="Post"/>
    <x v="1"/>
    <n v="0"/>
  </r>
  <r>
    <s v="Media"/>
    <s v="Incremental"/>
    <m/>
    <m/>
    <s v="apple_search_Pre_ios14_5"/>
    <s v="Apple Search"/>
    <x v="1"/>
    <s v=" DTC"/>
    <d v="2021-06-12T00:00:00"/>
    <s v="Post"/>
    <x v="1"/>
    <n v="0"/>
  </r>
  <r>
    <s v="Media"/>
    <s v="Incremental"/>
    <m/>
    <m/>
    <s v="apple_search_Pre_ios14_5"/>
    <s v="Apple Search"/>
    <x v="1"/>
    <s v=" DTC"/>
    <d v="2021-06-13T00:00:00"/>
    <s v="Post"/>
    <x v="1"/>
    <n v="0"/>
  </r>
  <r>
    <s v="Media"/>
    <s v="Incremental"/>
    <m/>
    <m/>
    <s v="apple_search_Pre_ios14_5"/>
    <s v="Apple Search"/>
    <x v="1"/>
    <s v=" DTC"/>
    <d v="2021-06-14T00:00:00"/>
    <s v="Post"/>
    <x v="1"/>
    <n v="0"/>
  </r>
  <r>
    <s v="Media"/>
    <s v="Incremental"/>
    <m/>
    <m/>
    <s v="apple_search_Pre_ios14_5"/>
    <s v="Apple Search"/>
    <x v="1"/>
    <s v=" DTC"/>
    <d v="2021-06-15T00:00:00"/>
    <s v="Post"/>
    <x v="1"/>
    <n v="0"/>
  </r>
  <r>
    <s v="Media"/>
    <s v="Incremental"/>
    <m/>
    <m/>
    <s v="apple_search_Pre_ios14_5"/>
    <s v="Apple Search"/>
    <x v="1"/>
    <s v=" DTC"/>
    <d v="2021-06-16T00:00:00"/>
    <s v="Post"/>
    <x v="1"/>
    <n v="0"/>
  </r>
  <r>
    <s v="Media"/>
    <s v="Incremental"/>
    <m/>
    <m/>
    <s v="apple_search_Pre_ios14_5"/>
    <s v="Apple Search"/>
    <x v="1"/>
    <s v=" DTC"/>
    <d v="2021-06-17T00:00:00"/>
    <s v="Post"/>
    <x v="1"/>
    <n v="0"/>
  </r>
  <r>
    <s v="Media"/>
    <s v="Incremental"/>
    <m/>
    <m/>
    <s v="apple_search_Pre_ios14_5"/>
    <s v="Apple Search"/>
    <x v="1"/>
    <s v=" DTC"/>
    <d v="2021-06-18T00:00:00"/>
    <s v="Post"/>
    <x v="1"/>
    <n v="0"/>
  </r>
  <r>
    <s v="Media"/>
    <s v="Incremental"/>
    <m/>
    <m/>
    <s v="apple_search_Pre_ios14_5"/>
    <s v="Apple Search"/>
    <x v="1"/>
    <s v=" DTC"/>
    <d v="2021-06-19T00:00:00"/>
    <s v="Post"/>
    <x v="1"/>
    <n v="0"/>
  </r>
  <r>
    <s v="Media"/>
    <s v="Incremental"/>
    <m/>
    <m/>
    <s v="apple_search_Pre_ios14_5"/>
    <s v="Apple Search"/>
    <x v="1"/>
    <s v=" DTC"/>
    <d v="2021-06-20T00:00:00"/>
    <s v="Post"/>
    <x v="1"/>
    <n v="0"/>
  </r>
  <r>
    <s v="Media"/>
    <s v="Incremental"/>
    <m/>
    <m/>
    <s v="apple_search_Pre_ios14_5"/>
    <s v="Apple Search"/>
    <x v="1"/>
    <s v=" DTC"/>
    <d v="2021-06-21T00:00:00"/>
    <s v="Post"/>
    <x v="1"/>
    <n v="0"/>
  </r>
  <r>
    <s v="Media"/>
    <s v="Incremental"/>
    <m/>
    <m/>
    <s v="apple_search_Pre_ios14_5"/>
    <s v="Apple Search"/>
    <x v="1"/>
    <s v=" DTC"/>
    <d v="2021-06-22T00:00:00"/>
    <s v="Post"/>
    <x v="1"/>
    <n v="0"/>
  </r>
  <r>
    <s v="Media"/>
    <s v="Incremental"/>
    <m/>
    <m/>
    <s v="apple_search_Pre_ios14_5"/>
    <s v="Apple Search"/>
    <x v="1"/>
    <s v=" DTC"/>
    <d v="2021-06-23T00:00:00"/>
    <s v="Post"/>
    <x v="2"/>
    <n v="0"/>
  </r>
  <r>
    <s v="Media"/>
    <s v="Incremental"/>
    <m/>
    <m/>
    <s v="apple_search_Pre_ios14_5"/>
    <s v="Apple Search"/>
    <x v="1"/>
    <s v=" DTC"/>
    <d v="2021-06-24T00:00:00"/>
    <s v="Post"/>
    <x v="2"/>
    <n v="0"/>
  </r>
  <r>
    <s v="Media"/>
    <s v="Incremental"/>
    <m/>
    <m/>
    <s v="apple_search_Pre_ios14_5"/>
    <s v="Apple Search"/>
    <x v="1"/>
    <s v=" DTC"/>
    <d v="2021-06-25T00:00:00"/>
    <s v="Post"/>
    <x v="2"/>
    <n v="0"/>
  </r>
  <r>
    <s v="Media"/>
    <s v="Incremental"/>
    <m/>
    <m/>
    <s v="apple_search_Pre_ios14_5"/>
    <s v="Apple Search"/>
    <x v="1"/>
    <s v=" DTC"/>
    <d v="2021-06-26T00:00:00"/>
    <s v="Post"/>
    <x v="2"/>
    <n v="0"/>
  </r>
  <r>
    <s v="Media"/>
    <s v="Incremental"/>
    <m/>
    <m/>
    <s v="apple_search_Pre_ios14_5"/>
    <s v="Apple Search"/>
    <x v="1"/>
    <s v=" DTC"/>
    <d v="2021-06-27T00:00:00"/>
    <s v="Post"/>
    <x v="2"/>
    <n v="0"/>
  </r>
  <r>
    <s v="Media"/>
    <s v="Incremental"/>
    <m/>
    <m/>
    <s v="apple_search_Pre_ios14_5"/>
    <s v="Apple Search"/>
    <x v="1"/>
    <s v=" DTC"/>
    <d v="2021-06-28T00:00:00"/>
    <s v="Post"/>
    <x v="2"/>
    <n v="0"/>
  </r>
  <r>
    <s v="Media"/>
    <s v="Incremental"/>
    <m/>
    <m/>
    <s v="apple_search_Pre_ios14_5"/>
    <s v="Apple Search"/>
    <x v="1"/>
    <s v=" DTC"/>
    <d v="2021-06-29T00:00:00"/>
    <s v="Post"/>
    <x v="2"/>
    <n v="0"/>
  </r>
  <r>
    <s v="Media"/>
    <s v="Incremental"/>
    <m/>
    <m/>
    <s v="apple_search_Pre_ios14_5"/>
    <s v="Apple Search"/>
    <x v="1"/>
    <s v=" DTC"/>
    <d v="2021-06-30T00:00:00"/>
    <s v="Post"/>
    <x v="2"/>
    <n v="0"/>
  </r>
  <r>
    <s v="Media"/>
    <s v="Incremental"/>
    <m/>
    <m/>
    <s v="apple_search_Pre_ios14_5"/>
    <s v="Apple Search"/>
    <x v="1"/>
    <s v=" DTC"/>
    <d v="2021-07-01T00:00:00"/>
    <s v="Post"/>
    <x v="2"/>
    <n v="0"/>
  </r>
  <r>
    <s v="Media"/>
    <s v="Incremental"/>
    <m/>
    <m/>
    <s v="apple_search_Pre_ios14_5"/>
    <s v="Apple Search"/>
    <x v="1"/>
    <s v=" DTC"/>
    <d v="2021-07-02T00:00:00"/>
    <s v="Post"/>
    <x v="2"/>
    <n v="0"/>
  </r>
  <r>
    <s v="Media"/>
    <s v="Incremental"/>
    <m/>
    <m/>
    <s v="apple_search_Pre_ios14_5"/>
    <s v="Apple Search"/>
    <x v="1"/>
    <s v=" DTC"/>
    <d v="2021-07-03T00:00:00"/>
    <s v="Post"/>
    <x v="2"/>
    <n v="0"/>
  </r>
  <r>
    <s v="Media"/>
    <s v="Incremental"/>
    <m/>
    <m/>
    <s v="apple_search_Pre_ios14_5"/>
    <s v="Apple Search"/>
    <x v="1"/>
    <s v=" DTC"/>
    <d v="2021-07-04T00:00:00"/>
    <s v="Post"/>
    <x v="2"/>
    <n v="0"/>
  </r>
  <r>
    <s v="Media"/>
    <s v="Incremental"/>
    <m/>
    <m/>
    <s v="apple_search_Pre_ios14_5"/>
    <s v="Apple Search"/>
    <x v="1"/>
    <s v=" DTC"/>
    <d v="2021-07-05T00:00:00"/>
    <s v="Post"/>
    <x v="2"/>
    <n v="0"/>
  </r>
  <r>
    <s v="Media"/>
    <s v="Incremental"/>
    <m/>
    <m/>
    <s v="apple_search_Pre_ios14_5"/>
    <s v="Apple Search"/>
    <x v="1"/>
    <s v=" DTC"/>
    <d v="2021-07-06T00:00:00"/>
    <s v="Post"/>
    <x v="2"/>
    <n v="0"/>
  </r>
  <r>
    <s v="Media"/>
    <s v="Incremental"/>
    <m/>
    <m/>
    <s v="apple_search_Pre_ios14_5"/>
    <s v="Apple Search"/>
    <x v="1"/>
    <s v=" DTC"/>
    <d v="2021-07-07T00:00:00"/>
    <s v="Post"/>
    <x v="2"/>
    <n v="0"/>
  </r>
  <r>
    <s v="Media"/>
    <s v="Incremental"/>
    <m/>
    <m/>
    <s v="apple_search_Pre_ios14_5"/>
    <s v="Apple Search"/>
    <x v="1"/>
    <s v=" DTC"/>
    <d v="2021-07-08T00:00:00"/>
    <s v="Post"/>
    <x v="2"/>
    <n v="0"/>
  </r>
  <r>
    <s v="Media"/>
    <s v="Incremental"/>
    <m/>
    <m/>
    <s v="apple_search_Pre_ios14_5"/>
    <s v="Apple Search"/>
    <x v="1"/>
    <s v=" DTC"/>
    <d v="2021-07-09T00:00:00"/>
    <s v="Post"/>
    <x v="2"/>
    <n v="0"/>
  </r>
  <r>
    <s v="Media"/>
    <s v="Incremental"/>
    <m/>
    <m/>
    <s v="apple_search_Pre_ios14_5"/>
    <s v="Apple Search"/>
    <x v="1"/>
    <s v=" DTC"/>
    <d v="2021-07-10T00:00:00"/>
    <s v="Post"/>
    <x v="2"/>
    <n v="0"/>
  </r>
  <r>
    <s v="Media"/>
    <s v="Incremental"/>
    <m/>
    <m/>
    <s v="apple_search_Pre_ios14_5"/>
    <s v="Apple Search"/>
    <x v="1"/>
    <s v=" DTC"/>
    <d v="2021-07-11T00:00:00"/>
    <s v="Post"/>
    <x v="2"/>
    <n v="0"/>
  </r>
  <r>
    <s v="Media"/>
    <s v="Incremental"/>
    <m/>
    <m/>
    <s v="apple_search_Pre_ios14_5"/>
    <s v="Apple Search"/>
    <x v="1"/>
    <s v=" DTC"/>
    <d v="2021-07-12T00:00:00"/>
    <s v="Post"/>
    <x v="2"/>
    <n v="0"/>
  </r>
  <r>
    <s v="Media"/>
    <s v="Incremental"/>
    <m/>
    <m/>
    <s v="apple_search_Pre_ios14_5"/>
    <s v="Apple Search"/>
    <x v="1"/>
    <s v=" DTC"/>
    <d v="2021-07-13T00:00:00"/>
    <s v="Post"/>
    <x v="2"/>
    <n v="0"/>
  </r>
  <r>
    <s v="Media"/>
    <s v="Incremental"/>
    <m/>
    <m/>
    <s v="apple_search_Pre_ios14_5"/>
    <s v="Apple Search"/>
    <x v="1"/>
    <s v=" DTC"/>
    <d v="2021-07-14T00:00:00"/>
    <s v="Post"/>
    <x v="2"/>
    <n v="0"/>
  </r>
  <r>
    <s v="Media"/>
    <s v="Incremental"/>
    <m/>
    <m/>
    <s v="apple_search_Pre_ios14_5"/>
    <s v="Apple Search"/>
    <x v="1"/>
    <s v=" DTC"/>
    <d v="2021-07-15T00:00:00"/>
    <s v="Post"/>
    <x v="2"/>
    <n v="0"/>
  </r>
  <r>
    <s v="Media"/>
    <s v="Incremental"/>
    <m/>
    <m/>
    <s v="apple_search_Pre_ios14_5"/>
    <s v="Apple Search"/>
    <x v="1"/>
    <s v=" DTC"/>
    <d v="2021-07-16T00:00:00"/>
    <s v="Post"/>
    <x v="2"/>
    <n v="0"/>
  </r>
  <r>
    <s v="Media"/>
    <s v="Incremental"/>
    <m/>
    <m/>
    <s v="apple_search_Pre_ios14_5"/>
    <s v="Apple Search"/>
    <x v="1"/>
    <s v=" DTC"/>
    <d v="2021-07-17T00:00:00"/>
    <s v="Post"/>
    <x v="2"/>
    <n v="0"/>
  </r>
  <r>
    <s v="Media"/>
    <s v="Incremental"/>
    <m/>
    <m/>
    <s v="apple_search_Pre_ios14_5"/>
    <s v="Apple Search"/>
    <x v="1"/>
    <s v=" DTC"/>
    <d v="2021-07-18T00:00:00"/>
    <s v="Post"/>
    <x v="2"/>
    <n v="0"/>
  </r>
  <r>
    <s v="Media"/>
    <s v="Incremental"/>
    <m/>
    <m/>
    <s v="apple_search_Pre_ios14_5"/>
    <s v="Apple Search"/>
    <x v="1"/>
    <s v=" DTC"/>
    <d v="2021-07-19T00:00:00"/>
    <s v="Post"/>
    <x v="2"/>
    <n v="0"/>
  </r>
  <r>
    <s v="Media"/>
    <s v="Incremental"/>
    <m/>
    <m/>
    <s v="apple_search_Pre_ios14_5"/>
    <s v="Apple Search"/>
    <x v="1"/>
    <s v=" DTC"/>
    <d v="2021-07-20T00:00:00"/>
    <s v="Post"/>
    <x v="2"/>
    <n v="0"/>
  </r>
  <r>
    <s v="Media"/>
    <s v="Incremental"/>
    <m/>
    <m/>
    <s v="apple_search_Pre_ios14_5"/>
    <s v="Apple Search"/>
    <x v="1"/>
    <s v=" DTC"/>
    <d v="2021-07-21T00:00:00"/>
    <s v="Post"/>
    <x v="2"/>
    <n v="0"/>
  </r>
  <r>
    <s v="Media"/>
    <s v="Incremental"/>
    <m/>
    <m/>
    <s v="apple_search_Pre_ios14_5"/>
    <s v="Apple Search"/>
    <x v="1"/>
    <s v=" DTC"/>
    <d v="2021-07-22T00:00:00"/>
    <s v="Post"/>
    <x v="2"/>
    <n v="0"/>
  </r>
  <r>
    <s v="Media"/>
    <s v="Incremental"/>
    <m/>
    <m/>
    <s v="apple_search_Pre_ios14_5"/>
    <s v="Apple Search"/>
    <x v="1"/>
    <s v=" DTC"/>
    <d v="2021-07-23T00:00:00"/>
    <s v="Post"/>
    <x v="2"/>
    <n v="0"/>
  </r>
  <r>
    <s v="Media"/>
    <s v="Incremental"/>
    <m/>
    <m/>
    <s v="apple_search_Pre_ios14_5"/>
    <s v="Apple Search"/>
    <x v="1"/>
    <s v=" DTC"/>
    <d v="2021-07-24T00:00:00"/>
    <s v="Post"/>
    <x v="2"/>
    <n v="0"/>
  </r>
  <r>
    <s v="Media"/>
    <s v="Incremental"/>
    <m/>
    <m/>
    <s v="apple_search_Pre_ios14_5"/>
    <s v="Apple Search"/>
    <x v="1"/>
    <s v=" DTC"/>
    <d v="2021-07-25T00:00:00"/>
    <s v="Post"/>
    <x v="2"/>
    <n v="0"/>
  </r>
  <r>
    <s v="Media"/>
    <s v="Incremental"/>
    <m/>
    <m/>
    <s v="apple_search_Pre_ios14_5"/>
    <s v="Apple Search"/>
    <x v="1"/>
    <s v=" DTC"/>
    <d v="2021-07-26T00:00:00"/>
    <s v="Post"/>
    <x v="2"/>
    <n v="0"/>
  </r>
  <r>
    <s v="Media"/>
    <s v="Incremental"/>
    <m/>
    <m/>
    <s v="apple_search_Pre_ios14_5"/>
    <s v="Apple Search"/>
    <x v="1"/>
    <s v=" DTC"/>
    <d v="2021-07-27T00:00:00"/>
    <s v="Post"/>
    <x v="2"/>
    <n v="0"/>
  </r>
  <r>
    <s v="Media"/>
    <s v="Incremental"/>
    <m/>
    <m/>
    <s v="apple_search_Pre_ios14_5"/>
    <s v="Apple Search"/>
    <x v="1"/>
    <s v=" DTC"/>
    <d v="2021-07-28T00:00:00"/>
    <s v="Post"/>
    <x v="2"/>
    <n v="0"/>
  </r>
  <r>
    <s v="Media"/>
    <s v="Incremental"/>
    <m/>
    <m/>
    <s v="apple_search_Pre_ios14_5"/>
    <s v="Apple Search"/>
    <x v="1"/>
    <s v=" DTC"/>
    <d v="2021-07-29T00:00:00"/>
    <s v="Post"/>
    <x v="2"/>
    <n v="0"/>
  </r>
  <r>
    <s v="Media"/>
    <s v="Incremental"/>
    <m/>
    <m/>
    <s v="apple_search_Pre_ios14_5"/>
    <s v="Apple Search"/>
    <x v="1"/>
    <s v=" DTC"/>
    <d v="2021-07-30T00:00:00"/>
    <s v="Post"/>
    <x v="2"/>
    <n v="0"/>
  </r>
  <r>
    <s v="Media"/>
    <s v="Incremental"/>
    <m/>
    <m/>
    <s v="apple_search_Pre_ios14_5"/>
    <s v="Apple Search"/>
    <x v="1"/>
    <s v=" DTC"/>
    <d v="2021-07-31T00:00:00"/>
    <s v="Post"/>
    <x v="2"/>
    <n v="0"/>
  </r>
  <r>
    <s v="Media"/>
    <s v="Incremental"/>
    <m/>
    <m/>
    <s v="apple_search_Pre_ios14_5"/>
    <s v="Apple Search"/>
    <x v="1"/>
    <s v=" DTC"/>
    <d v="2021-08-01T00:00:00"/>
    <s v="Post"/>
    <x v="2"/>
    <n v="0"/>
  </r>
  <r>
    <s v="Media"/>
    <s v="Incremental"/>
    <m/>
    <m/>
    <s v="apple_search_Pre_ios14_5"/>
    <s v="Apple Search"/>
    <x v="1"/>
    <s v=" DTC"/>
    <d v="2021-08-02T00:00:00"/>
    <s v="Post"/>
    <x v="2"/>
    <n v="0"/>
  </r>
  <r>
    <s v="Media"/>
    <s v="Incremental"/>
    <m/>
    <m/>
    <s v="apple_search_Pre_ios14_5"/>
    <s v="Apple Search"/>
    <x v="1"/>
    <s v=" DTC"/>
    <d v="2021-08-03T00:00:00"/>
    <s v="Post"/>
    <x v="2"/>
    <n v="0"/>
  </r>
  <r>
    <s v="Media"/>
    <s v="Incremental"/>
    <m/>
    <m/>
    <s v="apple_search_Pre_ios14_5"/>
    <s v="Apple Search"/>
    <x v="1"/>
    <s v=" DTC"/>
    <d v="2021-08-04T00:00:00"/>
    <s v="Post"/>
    <x v="2"/>
    <n v="0"/>
  </r>
  <r>
    <s v="Media"/>
    <s v="Incremental"/>
    <m/>
    <m/>
    <s v="apple_search_Pre_ios14_5"/>
    <s v="Apple Search"/>
    <x v="1"/>
    <s v=" DTC"/>
    <d v="2021-08-05T00:00:00"/>
    <s v="Post"/>
    <x v="2"/>
    <n v="0"/>
  </r>
  <r>
    <s v="Media"/>
    <s v="Incremental"/>
    <m/>
    <m/>
    <s v="apple_search_Pre_ios14_5"/>
    <s v="Apple Search"/>
    <x v="1"/>
    <s v=" DTC"/>
    <d v="2021-08-06T00:00:00"/>
    <s v="Post"/>
    <x v="2"/>
    <n v="0"/>
  </r>
  <r>
    <s v="Media"/>
    <s v="Incremental"/>
    <m/>
    <m/>
    <s v="apple_search_Pre_ios14_5"/>
    <s v="Apple Search"/>
    <x v="1"/>
    <s v=" DTC"/>
    <d v="2021-08-07T00:00:00"/>
    <s v="Post"/>
    <x v="2"/>
    <n v="0"/>
  </r>
  <r>
    <s v="Media"/>
    <s v="Incremental"/>
    <m/>
    <m/>
    <s v="apple_search_Pre_ios14_5"/>
    <s v="Apple Search"/>
    <x v="1"/>
    <s v=" DTC"/>
    <d v="2021-08-08T00:00:00"/>
    <s v="Post"/>
    <x v="2"/>
    <n v="0"/>
  </r>
  <r>
    <s v="Media"/>
    <s v="Incremental"/>
    <m/>
    <m/>
    <s v="apple_search_Pre_ios14_5"/>
    <s v="Apple Search"/>
    <x v="1"/>
    <s v=" DTC"/>
    <d v="2021-08-09T00:00:00"/>
    <s v="Post"/>
    <x v="2"/>
    <n v="0"/>
  </r>
  <r>
    <s v="Media"/>
    <s v="Incremental"/>
    <m/>
    <m/>
    <s v="apple_search_Pre_ios14_5"/>
    <s v="Apple Search"/>
    <x v="1"/>
    <s v=" DTC"/>
    <d v="2021-08-10T00:00:00"/>
    <s v="Post"/>
    <x v="2"/>
    <n v="0"/>
  </r>
  <r>
    <s v="Media"/>
    <s v="Incremental"/>
    <m/>
    <m/>
    <s v="apple_search_Pre_ios14_5"/>
    <s v="Apple Search"/>
    <x v="1"/>
    <s v=" DTC"/>
    <d v="2021-08-11T00:00:00"/>
    <s v="Post"/>
    <x v="2"/>
    <n v="0"/>
  </r>
  <r>
    <s v="Media"/>
    <s v="Incremental"/>
    <m/>
    <m/>
    <s v="apple_search_Pre_ios14_5"/>
    <s v="Apple Search"/>
    <x v="1"/>
    <s v=" DTC"/>
    <d v="2021-08-12T00:00:00"/>
    <s v="Post"/>
    <x v="2"/>
    <n v="0"/>
  </r>
  <r>
    <s v="Media"/>
    <s v="Incremental"/>
    <m/>
    <m/>
    <s v="apple_search_Pre_ios14_5"/>
    <s v="Apple Search"/>
    <x v="1"/>
    <s v=" DTC"/>
    <d v="2021-08-13T00:00:00"/>
    <s v="Post"/>
    <x v="2"/>
    <n v="0"/>
  </r>
  <r>
    <s v="Media"/>
    <s v="Incremental"/>
    <m/>
    <m/>
    <s v="apple_search_Pre_ios14_5"/>
    <s v="Apple Search"/>
    <x v="1"/>
    <s v=" DTC"/>
    <d v="2021-08-14T00:00:00"/>
    <s v="Post"/>
    <x v="2"/>
    <n v="0"/>
  </r>
  <r>
    <s v="Media"/>
    <s v="Incremental"/>
    <m/>
    <m/>
    <s v="apple_search_Pre_ios14_5"/>
    <s v="Apple Search"/>
    <x v="1"/>
    <s v=" DTC"/>
    <d v="2021-08-15T00:00:00"/>
    <s v="Post"/>
    <x v="2"/>
    <n v="0"/>
  </r>
  <r>
    <s v="Media"/>
    <s v="Incremental"/>
    <m/>
    <m/>
    <s v="apple_search_Pre_ios14_5"/>
    <s v="Apple Search"/>
    <x v="1"/>
    <s v=" DTC"/>
    <d v="2021-08-16T00:00:00"/>
    <s v="Post"/>
    <x v="2"/>
    <n v="0"/>
  </r>
  <r>
    <s v="Media"/>
    <s v="Incremental"/>
    <m/>
    <m/>
    <s v="apple_search_Pre_ios14_5"/>
    <s v="Apple Search"/>
    <x v="1"/>
    <s v=" DTC"/>
    <d v="2021-08-17T00:00:00"/>
    <s v="Post"/>
    <x v="2"/>
    <n v="0"/>
  </r>
  <r>
    <s v="Media"/>
    <s v="Incremental"/>
    <m/>
    <m/>
    <s v="apple_search_Pre_ios14_5"/>
    <s v="Apple Search"/>
    <x v="1"/>
    <s v=" DTC"/>
    <d v="2021-08-18T00:00:00"/>
    <s v="Post"/>
    <x v="2"/>
    <n v="0"/>
  </r>
  <r>
    <s v="Media"/>
    <s v="Incremental"/>
    <m/>
    <m/>
    <s v="apple_search_Pre_ios14_5"/>
    <s v="Apple Search"/>
    <x v="1"/>
    <s v=" DTC"/>
    <d v="2021-08-19T00:00:00"/>
    <s v="Post"/>
    <x v="2"/>
    <n v="0"/>
  </r>
  <r>
    <s v="Media"/>
    <s v="Incremental"/>
    <m/>
    <m/>
    <s v="apple_search_Pre_ios14_5"/>
    <s v="Apple Search"/>
    <x v="1"/>
    <s v=" DTC"/>
    <d v="2021-08-20T00:00:00"/>
    <s v="Post"/>
    <x v="2"/>
    <n v="0"/>
  </r>
  <r>
    <s v="Media"/>
    <s v="Incremental"/>
    <m/>
    <m/>
    <s v="apple_search_Pre_ios14_5"/>
    <s v="Apple Search"/>
    <x v="1"/>
    <s v=" DTC"/>
    <d v="2021-08-21T00:00:00"/>
    <s v="Post"/>
    <x v="2"/>
    <n v="0"/>
  </r>
  <r>
    <s v="Media"/>
    <s v="Incremental"/>
    <m/>
    <m/>
    <s v="apple_search_Pre_ios14_5"/>
    <s v="Apple Search"/>
    <x v="1"/>
    <s v=" DTC"/>
    <d v="2021-08-22T00:00:00"/>
    <s v="Post"/>
    <x v="2"/>
    <n v="0"/>
  </r>
  <r>
    <s v="Media"/>
    <s v="Incremental"/>
    <m/>
    <m/>
    <s v="apple_search_Pre_ios14_5"/>
    <s v="Apple Search"/>
    <x v="1"/>
    <s v=" DTC"/>
    <d v="2021-08-23T00:00:00"/>
    <s v="Post"/>
    <x v="2"/>
    <n v="0"/>
  </r>
  <r>
    <s v="Media"/>
    <s v="Incremental"/>
    <m/>
    <m/>
    <s v="apple_search_Pre_ios14_5"/>
    <s v="Apple Search"/>
    <x v="1"/>
    <s v=" DTC"/>
    <d v="2021-08-24T00:00:00"/>
    <s v="Post"/>
    <x v="2"/>
    <n v="0"/>
  </r>
  <r>
    <s v="Media"/>
    <s v="Incremental"/>
    <m/>
    <m/>
    <s v="apple_search_Pre_ios14_5"/>
    <s v="Apple Search"/>
    <x v="1"/>
    <s v=" DTC"/>
    <d v="2021-08-25T00:00:00"/>
    <s v="Post"/>
    <x v="2"/>
    <n v="0"/>
  </r>
  <r>
    <s v="Media"/>
    <s v="Incremental"/>
    <m/>
    <m/>
    <s v="apple_search_Pre_ios14_5"/>
    <s v="Apple Search"/>
    <x v="1"/>
    <s v=" DTC"/>
    <d v="2021-08-26T00:00:00"/>
    <s v="Post"/>
    <x v="2"/>
    <n v="0"/>
  </r>
  <r>
    <s v="Media"/>
    <s v="Incremental"/>
    <m/>
    <m/>
    <s v="apple_search_Pre_ios14_5"/>
    <s v="Apple Search"/>
    <x v="1"/>
    <s v=" DTC"/>
    <d v="2021-08-27T00:00:00"/>
    <s v="Post"/>
    <x v="2"/>
    <n v="0"/>
  </r>
  <r>
    <s v="Media"/>
    <s v="Incremental"/>
    <m/>
    <m/>
    <s v="apple_search_Pre_ios14_5"/>
    <s v="Apple Search"/>
    <x v="1"/>
    <s v=" DTC"/>
    <d v="2021-08-28T00:00:00"/>
    <s v="Post"/>
    <x v="2"/>
    <n v="0"/>
  </r>
  <r>
    <s v="Media"/>
    <s v="Incremental"/>
    <m/>
    <m/>
    <s v="apple_search_Pre_ios14_5"/>
    <s v="Apple Search"/>
    <x v="1"/>
    <s v=" DTC"/>
    <d v="2021-08-29T00:00:00"/>
    <s v="Post"/>
    <x v="2"/>
    <n v="0"/>
  </r>
  <r>
    <s v="Media"/>
    <s v="Incremental"/>
    <m/>
    <m/>
    <s v="apple_search_Pre_ios14_5"/>
    <s v="Apple Search"/>
    <x v="1"/>
    <s v=" DTC"/>
    <d v="2021-08-30T00:00:00"/>
    <s v="Post"/>
    <x v="2"/>
    <n v="0"/>
  </r>
  <r>
    <s v="Media"/>
    <s v="Incremental"/>
    <m/>
    <m/>
    <s v="apple_search_Pre_ios14_5"/>
    <s v="Apple Search"/>
    <x v="1"/>
    <s v=" DTC"/>
    <d v="2021-08-31T00:00:00"/>
    <s v="Post"/>
    <x v="2"/>
    <n v="0"/>
  </r>
  <r>
    <s v="Media"/>
    <s v="Incremental"/>
    <m/>
    <m/>
    <s v="apple_search_Pre_ios14_5"/>
    <s v="Apple Search"/>
    <x v="1"/>
    <s v=" DTC"/>
    <d v="2021-09-01T00:00:00"/>
    <s v="Post"/>
    <x v="2"/>
    <n v="0"/>
  </r>
  <r>
    <s v="Media"/>
    <s v="Incremental"/>
    <m/>
    <m/>
    <s v="apple_search_Pre_ios14_5"/>
    <s v="Apple Search"/>
    <x v="1"/>
    <s v=" DTC"/>
    <d v="2021-09-02T00:00:00"/>
    <s v="Post"/>
    <x v="2"/>
    <n v="0"/>
  </r>
  <r>
    <s v="Media"/>
    <s v="Incremental"/>
    <m/>
    <m/>
    <s v="apple_search_Pre_ios14_5"/>
    <s v="Apple Search"/>
    <x v="1"/>
    <s v=" DTC"/>
    <d v="2021-09-03T00:00:00"/>
    <s v="Post"/>
    <x v="2"/>
    <n v="0"/>
  </r>
  <r>
    <s v="Media"/>
    <s v="Incremental"/>
    <m/>
    <m/>
    <s v="apple_search_Pre_ios14_5"/>
    <s v="Apple Search"/>
    <x v="1"/>
    <s v=" DTC"/>
    <d v="2021-09-04T00:00:00"/>
    <s v="Post"/>
    <x v="2"/>
    <n v="0"/>
  </r>
  <r>
    <s v="Media"/>
    <s v="Incremental"/>
    <m/>
    <m/>
    <s v="apple_search_Pre_ios14_5"/>
    <s v="Apple Search"/>
    <x v="1"/>
    <s v=" DTC"/>
    <d v="2021-09-05T00:00:00"/>
    <s v="Post"/>
    <x v="2"/>
    <n v="0"/>
  </r>
  <r>
    <s v="Media"/>
    <s v="Incremental"/>
    <m/>
    <m/>
    <s v="apple_search_Pre_ios14_5"/>
    <s v="Apple Search"/>
    <x v="1"/>
    <s v=" DTC"/>
    <d v="2021-09-06T00:00:00"/>
    <s v="Post"/>
    <x v="2"/>
    <n v="0"/>
  </r>
  <r>
    <s v="Media"/>
    <s v="Incremental"/>
    <m/>
    <m/>
    <s v="apple_search_Pre_ios14_5"/>
    <s v="Apple Search"/>
    <x v="1"/>
    <s v=" DTC"/>
    <d v="2021-09-07T00:00:00"/>
    <s v="Post"/>
    <x v="2"/>
    <n v="0"/>
  </r>
  <r>
    <s v="Media"/>
    <s v="Incremental"/>
    <m/>
    <m/>
    <s v="apple_search_Pre_ios14_5"/>
    <s v="Apple Search"/>
    <x v="1"/>
    <s v=" DTC"/>
    <d v="2021-09-08T00:00:00"/>
    <s v="Post"/>
    <x v="2"/>
    <n v="0"/>
  </r>
  <r>
    <s v="Media"/>
    <s v="Incremental"/>
    <m/>
    <m/>
    <s v="apple_search_Pre_ios14_5"/>
    <s v="Apple Search"/>
    <x v="1"/>
    <s v=" DTC"/>
    <d v="2021-09-09T00:00:00"/>
    <s v="Post"/>
    <x v="2"/>
    <n v="0"/>
  </r>
  <r>
    <s v="Media"/>
    <s v="Incremental"/>
    <m/>
    <m/>
    <s v="apple_search_Pre_ios14_5"/>
    <s v="Apple Search"/>
    <x v="1"/>
    <s v=" DTC"/>
    <d v="2021-09-10T00:00:00"/>
    <s v="Post"/>
    <x v="2"/>
    <n v="0"/>
  </r>
  <r>
    <s v="Media"/>
    <s v="Incremental"/>
    <m/>
    <m/>
    <s v="apple_search_Pre_ios14_5"/>
    <s v="Apple Search"/>
    <x v="1"/>
    <s v=" DTC"/>
    <d v="2021-09-11T00:00:00"/>
    <s v="Post"/>
    <x v="2"/>
    <n v="0"/>
  </r>
  <r>
    <s v="Media"/>
    <s v="Incremental"/>
    <m/>
    <m/>
    <s v="apple_search_Pre_ios14_5"/>
    <s v="Apple Search"/>
    <x v="1"/>
    <s v=" DTC"/>
    <d v="2021-09-12T00:00:00"/>
    <s v="Post"/>
    <x v="2"/>
    <n v="0"/>
  </r>
  <r>
    <s v="Media"/>
    <s v="Incremental"/>
    <m/>
    <m/>
    <s v="apple_search_Pre_ios14_5"/>
    <s v="Apple Search"/>
    <x v="1"/>
    <s v=" DTC"/>
    <d v="2021-09-13T00:00:00"/>
    <s v="Post"/>
    <x v="2"/>
    <n v="0"/>
  </r>
  <r>
    <s v="Media"/>
    <s v="Incremental"/>
    <m/>
    <m/>
    <s v="apple_search_Pre_ios14_5"/>
    <s v="Apple Search"/>
    <x v="1"/>
    <s v=" DTC"/>
    <d v="2021-09-14T00:00:00"/>
    <s v="Post"/>
    <x v="2"/>
    <n v="0"/>
  </r>
  <r>
    <s v="Media"/>
    <s v="Incremental"/>
    <m/>
    <m/>
    <s v="apple_search_Pre_ios14_5"/>
    <s v="Apple Search"/>
    <x v="1"/>
    <s v=" DTC"/>
    <d v="2021-09-15T00:00:00"/>
    <s v="Post"/>
    <x v="2"/>
    <n v="0"/>
  </r>
  <r>
    <s v="Media"/>
    <s v="Incremental"/>
    <m/>
    <m/>
    <s v="apple_search_Pre_ios14_5"/>
    <s v="Apple Search"/>
    <x v="1"/>
    <s v=" DTC"/>
    <d v="2021-09-16T00:00:00"/>
    <s v="Post"/>
    <x v="2"/>
    <n v="0"/>
  </r>
  <r>
    <s v="Media"/>
    <s v="Incremental"/>
    <m/>
    <m/>
    <s v="apple_search_Pre_ios14_5"/>
    <s v="Apple Search"/>
    <x v="1"/>
    <s v=" DTC"/>
    <d v="2021-09-17T00:00:00"/>
    <s v="Post"/>
    <x v="2"/>
    <n v="0"/>
  </r>
  <r>
    <s v="Media"/>
    <s v="Incremental"/>
    <m/>
    <m/>
    <s v="apple_search_Pre_ios14_5"/>
    <s v="Apple Search"/>
    <x v="1"/>
    <s v=" DTC"/>
    <d v="2021-09-18T00:00:00"/>
    <s v="Post"/>
    <x v="2"/>
    <n v="0"/>
  </r>
  <r>
    <s v="Media"/>
    <s v="Incremental"/>
    <m/>
    <m/>
    <s v="apple_search_Pre_ios14_5"/>
    <s v="Apple Search"/>
    <x v="1"/>
    <s v=" DTC"/>
    <d v="2021-09-19T00:00:00"/>
    <s v="Post"/>
    <x v="2"/>
    <n v="0"/>
  </r>
  <r>
    <s v="Media"/>
    <s v="Incremental"/>
    <m/>
    <m/>
    <s v="apple_search_Pre_ios14_5"/>
    <s v="Apple Search"/>
    <x v="1"/>
    <s v=" DTC"/>
    <d v="2021-09-20T00:00:00"/>
    <s v="Post"/>
    <x v="2"/>
    <n v="0"/>
  </r>
  <r>
    <s v="Media"/>
    <s v="Incremental"/>
    <m/>
    <m/>
    <s v="apple_search_Pre_ios14_5"/>
    <s v="Apple Search"/>
    <x v="1"/>
    <s v=" DTC"/>
    <d v="2021-09-21T00:00:00"/>
    <s v="Post"/>
    <x v="2"/>
    <n v="0"/>
  </r>
  <r>
    <s v="Media"/>
    <s v="Incremental"/>
    <m/>
    <m/>
    <s v="apple_search_Pre_ios14_5"/>
    <s v="Apple Search"/>
    <x v="1"/>
    <s v=" DTC"/>
    <d v="2021-09-22T00:00:00"/>
    <s v="Post"/>
    <x v="2"/>
    <n v="0"/>
  </r>
  <r>
    <s v="Media"/>
    <s v="Incremental"/>
    <m/>
    <m/>
    <s v="apple_search_Pre_ios14_5"/>
    <s v="Apple Search"/>
    <x v="1"/>
    <s v=" DTC"/>
    <d v="2021-09-23T00:00:00"/>
    <s v="Post"/>
    <x v="2"/>
    <n v="0"/>
  </r>
  <r>
    <s v="Media"/>
    <s v="Incremental"/>
    <m/>
    <m/>
    <s v="apple_search_Pre_ios14_5"/>
    <s v="Apple Search"/>
    <x v="1"/>
    <s v=" DTC"/>
    <d v="2021-09-24T00:00:00"/>
    <s v="Post"/>
    <x v="2"/>
    <n v="0"/>
  </r>
  <r>
    <s v="Media"/>
    <s v="Incremental"/>
    <m/>
    <m/>
    <s v="apple_search_Pre_ios14_5"/>
    <s v="Apple Search"/>
    <x v="1"/>
    <s v=" DTC"/>
    <d v="2021-09-25T00:00:00"/>
    <s v="Post"/>
    <x v="2"/>
    <n v="0"/>
  </r>
  <r>
    <s v="Media"/>
    <s v="Incremental"/>
    <m/>
    <m/>
    <s v="apple_search_Pre_ios14_5"/>
    <s v="Apple Search"/>
    <x v="1"/>
    <s v=" DTC"/>
    <d v="2021-09-26T00:00:00"/>
    <s v="Post"/>
    <x v="2"/>
    <n v="0"/>
  </r>
  <r>
    <s v="Media"/>
    <s v="Incremental"/>
    <m/>
    <m/>
    <s v="apple_search_Pre_ios14_5"/>
    <s v="Apple Search"/>
    <x v="1"/>
    <s v=" DTC"/>
    <d v="2021-09-27T00:00:00"/>
    <s v="Post"/>
    <x v="2"/>
    <n v="0"/>
  </r>
  <r>
    <s v="Media"/>
    <s v="Incremental"/>
    <m/>
    <m/>
    <s v="apple_search_Pre_ios14_5"/>
    <s v="Apple Search"/>
    <x v="1"/>
    <s v=" DTC"/>
    <d v="2021-09-28T00:00:00"/>
    <s v="Post"/>
    <x v="2"/>
    <n v="0"/>
  </r>
  <r>
    <s v="Media"/>
    <s v="Incremental"/>
    <m/>
    <m/>
    <s v="apple_search_Pre_ios14_5"/>
    <s v="Apple Search"/>
    <x v="1"/>
    <s v=" DTC"/>
    <d v="2021-09-29T00:00:00"/>
    <s v="Post"/>
    <x v="2"/>
    <n v="0"/>
  </r>
  <r>
    <s v="Media"/>
    <s v="Incremental"/>
    <m/>
    <m/>
    <s v="apple_search_Pre_ios14_5"/>
    <s v="Apple Search"/>
    <x v="1"/>
    <s v=" DTC"/>
    <d v="2021-09-30T00:00:00"/>
    <s v="Post"/>
    <x v="2"/>
    <n v="0"/>
  </r>
  <r>
    <s v="NonMedia"/>
    <s v="Incremental"/>
    <m/>
    <m/>
    <s v="Competition_1ClueCross"/>
    <s v="Competition 1Cluecross"/>
    <x v="2"/>
    <s v=" DTC"/>
    <d v="2021-03-01T00:00:00"/>
    <s v="Pre"/>
    <x v="0"/>
    <n v="-67.550757500000003"/>
  </r>
  <r>
    <s v="NonMedia"/>
    <s v="Incremental"/>
    <m/>
    <m/>
    <s v="Competition_1ClueCross"/>
    <s v="Competition 1Cluecross"/>
    <x v="2"/>
    <s v=" DTC"/>
    <d v="2021-03-02T00:00:00"/>
    <s v="Pre"/>
    <x v="0"/>
    <n v="-36.9617352"/>
  </r>
  <r>
    <s v="NonMedia"/>
    <s v="Incremental"/>
    <m/>
    <m/>
    <s v="Competition_1ClueCross"/>
    <s v="Competition 1Cluecross"/>
    <x v="2"/>
    <s v=" DTC"/>
    <d v="2021-03-03T00:00:00"/>
    <s v="Pre"/>
    <x v="0"/>
    <n v="-66.276214800000005"/>
  </r>
  <r>
    <s v="NonMedia"/>
    <s v="Incremental"/>
    <m/>
    <m/>
    <s v="Competition_1ClueCross"/>
    <s v="Competition 1Cluecross"/>
    <x v="2"/>
    <s v=" DTC"/>
    <d v="2021-03-04T00:00:00"/>
    <s v="Pre"/>
    <x v="0"/>
    <n v="-82.845268599999997"/>
  </r>
  <r>
    <s v="NonMedia"/>
    <s v="Incremental"/>
    <m/>
    <m/>
    <s v="Competition_1ClueCross"/>
    <s v="Competition 1Cluecross"/>
    <x v="2"/>
    <s v=" DTC"/>
    <d v="2021-03-05T00:00:00"/>
    <s v="Pre"/>
    <x v="0"/>
    <n v="-96.865236999999993"/>
  </r>
  <r>
    <s v="NonMedia"/>
    <s v="Incremental"/>
    <m/>
    <m/>
    <s v="Competition_1ClueCross"/>
    <s v="Competition 1Cluecross"/>
    <x v="2"/>
    <s v=" DTC"/>
    <d v="2021-03-06T00:00:00"/>
    <s v="Pre"/>
    <x v="0"/>
    <n v="-95.590694499999998"/>
  </r>
  <r>
    <s v="NonMedia"/>
    <s v="Incremental"/>
    <m/>
    <m/>
    <s v="Competition_1ClueCross"/>
    <s v="Competition 1Cluecross"/>
    <x v="2"/>
    <s v=" DTC"/>
    <d v="2021-03-07T00:00:00"/>
    <s v="Pre"/>
    <x v="0"/>
    <n v="-121.08154639999999"/>
  </r>
  <r>
    <s v="NonMedia"/>
    <s v="Incremental"/>
    <m/>
    <m/>
    <s v="Competition_1ClueCross"/>
    <s v="Competition 1Cluecross"/>
    <x v="2"/>
    <s v=" DTC"/>
    <d v="2021-03-08T00:00:00"/>
    <s v="Pre"/>
    <x v="0"/>
    <n v="-156.76873889999999"/>
  </r>
  <r>
    <s v="NonMedia"/>
    <s v="Incremental"/>
    <m/>
    <m/>
    <s v="Competition_1ClueCross"/>
    <s v="Competition 1Cluecross"/>
    <x v="2"/>
    <s v=" DTC"/>
    <d v="2021-03-09T00:00:00"/>
    <s v="Pre"/>
    <x v="0"/>
    <n v="-161.86690920000001"/>
  </r>
  <r>
    <s v="NonMedia"/>
    <s v="Incremental"/>
    <m/>
    <m/>
    <s v="Competition_1ClueCross"/>
    <s v="Competition 1Cluecross"/>
    <x v="2"/>
    <s v=" DTC"/>
    <d v="2021-03-10T00:00:00"/>
    <s v="Pre"/>
    <x v="0"/>
    <n v="-169.5141649"/>
  </r>
  <r>
    <s v="NonMedia"/>
    <s v="Incremental"/>
    <m/>
    <m/>
    <s v="Competition_1ClueCross"/>
    <s v="Competition 1Cluecross"/>
    <x v="2"/>
    <s v=" DTC"/>
    <d v="2021-03-11T00:00:00"/>
    <s v="Pre"/>
    <x v="0"/>
    <n v="-112.1597481"/>
  </r>
  <r>
    <s v="NonMedia"/>
    <s v="Incremental"/>
    <m/>
    <m/>
    <s v="Competition_1ClueCross"/>
    <s v="Competition 1Cluecross"/>
    <x v="2"/>
    <s v=" DTC"/>
    <d v="2021-03-12T00:00:00"/>
    <s v="Pre"/>
    <x v="0"/>
    <n v="-85.394353699999996"/>
  </r>
  <r>
    <s v="NonMedia"/>
    <s v="Incremental"/>
    <m/>
    <m/>
    <s v="Competition_1ClueCross"/>
    <s v="Competition 1Cluecross"/>
    <x v="2"/>
    <s v=" DTC"/>
    <d v="2021-03-13T00:00:00"/>
    <s v="Pre"/>
    <x v="0"/>
    <n v="-80.296183299999996"/>
  </r>
  <r>
    <s v="NonMedia"/>
    <s v="Incremental"/>
    <m/>
    <m/>
    <s v="Competition_1ClueCross"/>
    <s v="Competition 1Cluecross"/>
    <x v="2"/>
    <s v=" DTC"/>
    <d v="2021-03-14T00:00:00"/>
    <s v="Pre"/>
    <x v="0"/>
    <n v="-67.550757500000003"/>
  </r>
  <r>
    <s v="NonMedia"/>
    <s v="Incremental"/>
    <m/>
    <m/>
    <s v="Competition_1ClueCross"/>
    <s v="Competition 1Cluecross"/>
    <x v="2"/>
    <s v=" DTC"/>
    <d v="2021-03-15T00:00:00"/>
    <s v="Pre"/>
    <x v="0"/>
    <n v="-57.354416700000002"/>
  </r>
  <r>
    <s v="NonMedia"/>
    <s v="Incremental"/>
    <m/>
    <m/>
    <s v="Competition_1ClueCross"/>
    <s v="Competition 1Cluecross"/>
    <x v="2"/>
    <s v=" DTC"/>
    <d v="2021-03-16T00:00:00"/>
    <s v="Pre"/>
    <x v="0"/>
    <n v="-66.276214800000005"/>
  </r>
  <r>
    <s v="NonMedia"/>
    <s v="Incremental"/>
    <m/>
    <m/>
    <s v="Competition_1ClueCross"/>
    <s v="Competition 1Cluecross"/>
    <x v="2"/>
    <s v=" DTC"/>
    <d v="2021-03-17T00:00:00"/>
    <s v="Pre"/>
    <x v="0"/>
    <n v="-66.276214800000005"/>
  </r>
  <r>
    <s v="NonMedia"/>
    <s v="Incremental"/>
    <m/>
    <m/>
    <s v="Competition_1ClueCross"/>
    <s v="Competition 1Cluecross"/>
    <x v="2"/>
    <s v=" DTC"/>
    <d v="2021-03-18T00:00:00"/>
    <s v="Pre"/>
    <x v="0"/>
    <n v="-168.23962220000001"/>
  </r>
  <r>
    <s v="NonMedia"/>
    <s v="Incremental"/>
    <m/>
    <m/>
    <s v="Competition_1ClueCross"/>
    <s v="Competition 1Cluecross"/>
    <x v="2"/>
    <s v=" DTC"/>
    <d v="2021-03-19T00:00:00"/>
    <s v="Pre"/>
    <x v="0"/>
    <n v="-155.49419639999999"/>
  </r>
  <r>
    <s v="NonMedia"/>
    <s v="Incremental"/>
    <m/>
    <m/>
    <s v="Competition_1ClueCross"/>
    <s v="Competition 1Cluecross"/>
    <x v="2"/>
    <s v=" DTC"/>
    <d v="2021-03-20T00:00:00"/>
    <s v="Pre"/>
    <x v="0"/>
    <n v="-145.29785559999999"/>
  </r>
  <r>
    <s v="NonMedia"/>
    <s v="Incremental"/>
    <m/>
    <m/>
    <s v="Competition_1ClueCross"/>
    <s v="Competition 1Cluecross"/>
    <x v="2"/>
    <s v=" DTC"/>
    <d v="2021-03-21T00:00:00"/>
    <s v="Pre"/>
    <x v="0"/>
    <n v="-150.39602590000001"/>
  </r>
  <r>
    <s v="NonMedia"/>
    <s v="Incremental"/>
    <m/>
    <m/>
    <s v="Competition_1ClueCross"/>
    <s v="Competition 1Cluecross"/>
    <x v="2"/>
    <s v=" DTC"/>
    <d v="2021-03-22T00:00:00"/>
    <s v="Pre"/>
    <x v="0"/>
    <n v="-103.23795"/>
  </r>
  <r>
    <s v="NonMedia"/>
    <s v="Incremental"/>
    <m/>
    <m/>
    <s v="Competition_1ClueCross"/>
    <s v="Competition 1Cluecross"/>
    <x v="2"/>
    <s v=" DTC"/>
    <d v="2021-03-23T00:00:00"/>
    <s v="Pre"/>
    <x v="0"/>
    <n v="-68.825299999999999"/>
  </r>
  <r>
    <s v="NonMedia"/>
    <s v="Incremental"/>
    <m/>
    <m/>
    <s v="Competition_1ClueCross"/>
    <s v="Competition 1Cluecross"/>
    <x v="2"/>
    <s v=" DTC"/>
    <d v="2021-03-24T00:00:00"/>
    <s v="Pre"/>
    <x v="0"/>
    <n v="-66.276214800000005"/>
  </r>
  <r>
    <s v="NonMedia"/>
    <s v="Incremental"/>
    <m/>
    <m/>
    <s v="Competition_1ClueCross"/>
    <s v="Competition 1Cluecross"/>
    <x v="2"/>
    <s v=" DTC"/>
    <d v="2021-03-25T00:00:00"/>
    <s v="Pre"/>
    <x v="0"/>
    <n v="-63.727129699999999"/>
  </r>
  <r>
    <s v="NonMedia"/>
    <s v="Incremental"/>
    <m/>
    <m/>
    <s v="Competition_1ClueCross"/>
    <s v="Competition 1Cluecross"/>
    <x v="2"/>
    <s v=" DTC"/>
    <d v="2021-03-26T00:00:00"/>
    <s v="Pre"/>
    <x v="0"/>
    <n v="-85.394353699999996"/>
  </r>
  <r>
    <s v="NonMedia"/>
    <s v="Incremental"/>
    <m/>
    <m/>
    <s v="Competition_1ClueCross"/>
    <s v="Competition 1Cluecross"/>
    <x v="2"/>
    <s v=" DTC"/>
    <d v="2021-03-27T00:00:00"/>
    <s v="Pre"/>
    <x v="0"/>
    <n v="-61.178044499999999"/>
  </r>
  <r>
    <s v="NonMedia"/>
    <s v="Incremental"/>
    <m/>
    <m/>
    <s v="Competition_1ClueCross"/>
    <s v="Competition 1Cluecross"/>
    <x v="2"/>
    <s v=" DTC"/>
    <d v="2021-03-28T00:00:00"/>
    <s v="Pre"/>
    <x v="0"/>
    <n v="-104.5124926"/>
  </r>
  <r>
    <s v="NonMedia"/>
    <s v="Incremental"/>
    <m/>
    <m/>
    <s v="Competition_1ClueCross"/>
    <s v="Competition 1Cluecross"/>
    <x v="2"/>
    <s v=" DTC"/>
    <d v="2021-03-29T00:00:00"/>
    <s v="Pre"/>
    <x v="0"/>
    <n v="-73.923470300000005"/>
  </r>
  <r>
    <s v="NonMedia"/>
    <s v="Incremental"/>
    <m/>
    <m/>
    <s v="Competition_1ClueCross"/>
    <s v="Competition 1Cluecross"/>
    <x v="2"/>
    <s v=" DTC"/>
    <d v="2021-03-30T00:00:00"/>
    <s v="Pre"/>
    <x v="0"/>
    <n v="-68.825299999999999"/>
  </r>
  <r>
    <s v="NonMedia"/>
    <s v="Incremental"/>
    <m/>
    <m/>
    <s v="Competition_1ClueCross"/>
    <s v="Competition 1Cluecross"/>
    <x v="2"/>
    <s v=" DTC"/>
    <d v="2021-03-31T00:00:00"/>
    <s v="Pre"/>
    <x v="0"/>
    <n v="-72.648927799999996"/>
  </r>
  <r>
    <s v="NonMedia"/>
    <s v="Incremental"/>
    <m/>
    <m/>
    <s v="Competition_1ClueCross"/>
    <s v="Competition 1Cluecross"/>
    <x v="2"/>
    <s v=" DTC"/>
    <d v="2021-04-01T00:00:00"/>
    <s v="Pre"/>
    <x v="0"/>
    <n v="-71.579969599999998"/>
  </r>
  <r>
    <s v="NonMedia"/>
    <s v="Incremental"/>
    <m/>
    <m/>
    <s v="Competition_1ClueCross"/>
    <s v="Competition 1Cluecross"/>
    <x v="2"/>
    <s v=" DTC"/>
    <d v="2021-04-02T00:00:00"/>
    <s v="Pre"/>
    <x v="0"/>
    <n v="-54.594892100000003"/>
  </r>
  <r>
    <s v="NonMedia"/>
    <s v="Incremental"/>
    <m/>
    <m/>
    <s v="Competition_1ClueCross"/>
    <s v="Competition 1Cluecross"/>
    <x v="2"/>
    <s v=" DTC"/>
    <d v="2021-04-03T00:00:00"/>
    <s v="Pre"/>
    <x v="0"/>
    <n v="-70.3667497"/>
  </r>
  <r>
    <s v="NonMedia"/>
    <s v="Incremental"/>
    <m/>
    <m/>
    <s v="Competition_1ClueCross"/>
    <s v="Competition 1Cluecross"/>
    <x v="2"/>
    <s v=" DTC"/>
    <d v="2021-04-04T00:00:00"/>
    <s v="Pre"/>
    <x v="0"/>
    <n v="-98.270805600000003"/>
  </r>
  <r>
    <s v="NonMedia"/>
    <s v="Incremental"/>
    <m/>
    <m/>
    <s v="Competition_1ClueCross"/>
    <s v="Competition 1Cluecross"/>
    <x v="2"/>
    <s v=" DTC"/>
    <d v="2021-04-05T00:00:00"/>
    <s v="Pre"/>
    <x v="0"/>
    <n v="-104.3369048"/>
  </r>
  <r>
    <s v="NonMedia"/>
    <s v="Incremental"/>
    <m/>
    <m/>
    <s v="Competition_1ClueCross"/>
    <s v="Competition 1Cluecross"/>
    <x v="2"/>
    <s v=" DTC"/>
    <d v="2021-04-06T00:00:00"/>
    <s v="Pre"/>
    <x v="0"/>
    <n v="-99.484025500000001"/>
  </r>
  <r>
    <s v="NonMedia"/>
    <s v="Incremental"/>
    <m/>
    <m/>
    <s v="Competition_1ClueCross"/>
    <s v="Competition 1Cluecross"/>
    <x v="2"/>
    <s v=" DTC"/>
    <d v="2021-04-07T00:00:00"/>
    <s v="Pre"/>
    <x v="0"/>
    <n v="-101.9104651"/>
  </r>
  <r>
    <s v="NonMedia"/>
    <s v="Incremental"/>
    <m/>
    <m/>
    <s v="Competition_1ClueCross"/>
    <s v="Competition 1Cluecross"/>
    <x v="2"/>
    <s v=" DTC"/>
    <d v="2021-04-08T00:00:00"/>
    <s v="Pre"/>
    <x v="0"/>
    <n v="-97.057585900000007"/>
  </r>
  <r>
    <s v="NonMedia"/>
    <s v="Incremental"/>
    <m/>
    <m/>
    <s v="Competition_1ClueCross"/>
    <s v="Competition 1Cluecross"/>
    <x v="2"/>
    <s v=" DTC"/>
    <d v="2021-04-09T00:00:00"/>
    <s v="Pre"/>
    <x v="0"/>
    <n v="-87.351827200000002"/>
  </r>
  <r>
    <s v="NonMedia"/>
    <s v="Incremental"/>
    <m/>
    <m/>
    <s v="Competition_1ClueCross"/>
    <s v="Competition 1Cluecross"/>
    <x v="2"/>
    <s v=" DTC"/>
    <d v="2021-04-10T00:00:00"/>
    <s v="Pre"/>
    <x v="0"/>
    <n v="-87.351827200000002"/>
  </r>
  <r>
    <s v="NonMedia"/>
    <s v="Incremental"/>
    <m/>
    <m/>
    <s v="Competition_1ClueCross"/>
    <s v="Competition 1Cluecross"/>
    <x v="2"/>
    <s v=" DTC"/>
    <d v="2021-04-11T00:00:00"/>
    <s v="Pre"/>
    <x v="0"/>
    <n v="-120.1087625"/>
  </r>
  <r>
    <s v="NonMedia"/>
    <s v="Incremental"/>
    <m/>
    <m/>
    <s v="Competition_1ClueCross"/>
    <s v="Competition 1Cluecross"/>
    <x v="2"/>
    <s v=" DTC"/>
    <d v="2021-04-12T00:00:00"/>
    <s v="Pre"/>
    <x v="0"/>
    <n v="-105.5501246"/>
  </r>
  <r>
    <s v="NonMedia"/>
    <s v="Incremental"/>
    <m/>
    <m/>
    <s v="Competition_1ClueCross"/>
    <s v="Competition 1Cluecross"/>
    <x v="2"/>
    <s v=" DTC"/>
    <d v="2021-04-13T00:00:00"/>
    <s v="Pre"/>
    <x v="0"/>
    <n v="-78.859288500000005"/>
  </r>
  <r>
    <s v="NonMedia"/>
    <s v="Incremental"/>
    <m/>
    <m/>
    <s v="Competition_1ClueCross"/>
    <s v="Competition 1Cluecross"/>
    <x v="2"/>
    <s v=" DTC"/>
    <d v="2021-04-14T00:00:00"/>
    <s v="Pre"/>
    <x v="0"/>
    <n v="-77.646068700000001"/>
  </r>
  <r>
    <s v="NonMedia"/>
    <s v="Incremental"/>
    <m/>
    <m/>
    <s v="Competition_1ClueCross"/>
    <s v="Competition 1Cluecross"/>
    <x v="2"/>
    <s v=" DTC"/>
    <d v="2021-04-15T00:00:00"/>
    <s v="Pre"/>
    <x v="0"/>
    <n v="-82.498947999999999"/>
  </r>
  <r>
    <s v="NonMedia"/>
    <s v="Incremental"/>
    <m/>
    <m/>
    <s v="Competition_1ClueCross"/>
    <s v="Competition 1Cluecross"/>
    <x v="2"/>
    <s v=" DTC"/>
    <d v="2021-04-16T00:00:00"/>
    <s v="Pre"/>
    <x v="0"/>
    <n v="-77.646068700000001"/>
  </r>
  <r>
    <s v="NonMedia"/>
    <s v="Incremental"/>
    <m/>
    <m/>
    <s v="Competition_1ClueCross"/>
    <s v="Competition 1Cluecross"/>
    <x v="2"/>
    <s v=" DTC"/>
    <d v="2021-04-17T00:00:00"/>
    <s v="Pre"/>
    <x v="0"/>
    <n v="-88.565047100000001"/>
  </r>
  <r>
    <s v="NonMedia"/>
    <s v="Incremental"/>
    <m/>
    <m/>
    <s v="Competition_1ClueCross"/>
    <s v="Competition 1Cluecross"/>
    <x v="2"/>
    <s v=" DTC"/>
    <d v="2021-04-18T00:00:00"/>
    <s v="Pre"/>
    <x v="0"/>
    <n v="-202.6077105"/>
  </r>
  <r>
    <s v="NonMedia"/>
    <s v="Incremental"/>
    <m/>
    <m/>
    <s v="Competition_1ClueCross"/>
    <s v="Competition 1Cluecross"/>
    <x v="2"/>
    <s v=" DTC"/>
    <d v="2021-04-19T00:00:00"/>
    <s v="Pre"/>
    <x v="0"/>
    <n v="-184.40941309999999"/>
  </r>
  <r>
    <s v="NonMedia"/>
    <s v="Incremental"/>
    <m/>
    <m/>
    <s v="Competition_1ClueCross"/>
    <s v="Competition 1Cluecross"/>
    <x v="2"/>
    <s v=" DTC"/>
    <d v="2021-04-20T00:00:00"/>
    <s v="Pre"/>
    <x v="0"/>
    <n v="-126.17486150000001"/>
  </r>
  <r>
    <s v="NonMedia"/>
    <s v="Incremental"/>
    <m/>
    <m/>
    <s v="Competition_1ClueCross"/>
    <s v="Competition 1Cluecross"/>
    <x v="2"/>
    <s v=" DTC"/>
    <d v="2021-04-21T00:00:00"/>
    <s v="Pre"/>
    <x v="0"/>
    <n v="-144.37315889999999"/>
  </r>
  <r>
    <s v="NonMedia"/>
    <s v="Incremental"/>
    <m/>
    <m/>
    <s v="Competition_1ClueCross"/>
    <s v="Competition 1Cluecross"/>
    <x v="2"/>
    <s v=" DTC"/>
    <d v="2021-04-22T00:00:00"/>
    <s v="Pre"/>
    <x v="0"/>
    <n v="-195.32839150000001"/>
  </r>
  <r>
    <s v="NonMedia"/>
    <s v="Incremental"/>
    <m/>
    <m/>
    <s v="Competition_1ClueCross"/>
    <s v="Competition 1Cluecross"/>
    <x v="2"/>
    <s v=" DTC"/>
    <d v="2021-04-23T00:00:00"/>
    <s v="Pre"/>
    <x v="0"/>
    <n v="-183.19619320000001"/>
  </r>
  <r>
    <s v="NonMedia"/>
    <s v="Incremental"/>
    <m/>
    <m/>
    <s v="Competition_1ClueCross"/>
    <s v="Competition 1Cluecross"/>
    <x v="2"/>
    <s v=" DTC"/>
    <d v="2021-04-24T00:00:00"/>
    <s v="Pre"/>
    <x v="0"/>
    <n v="-226.87210690000001"/>
  </r>
  <r>
    <s v="NonMedia"/>
    <s v="Incremental"/>
    <m/>
    <m/>
    <s v="Competition_1ClueCross"/>
    <s v="Competition 1Cluecross"/>
    <x v="2"/>
    <s v=" DTC"/>
    <d v="2021-04-25T00:00:00"/>
    <s v="Pre"/>
    <x v="0"/>
    <n v="-242.64396450000001"/>
  </r>
  <r>
    <s v="NonMedia"/>
    <s v="Incremental"/>
    <m/>
    <m/>
    <s v="Competition_1ClueCross"/>
    <s v="Competition 1Cluecross"/>
    <x v="2"/>
    <s v=" DTC"/>
    <d v="2021-04-26T00:00:00"/>
    <s v="Pre"/>
    <x v="0"/>
    <n v="-149.2260382"/>
  </r>
  <r>
    <s v="NonMedia"/>
    <s v="Incremental"/>
    <m/>
    <m/>
    <s v="Competition_1ClueCross"/>
    <s v="Competition 1Cluecross"/>
    <x v="2"/>
    <s v=" DTC"/>
    <d v="2021-04-27T00:00:00"/>
    <s v="Post"/>
    <x v="1"/>
    <n v="-109.189784"/>
  </r>
  <r>
    <s v="NonMedia"/>
    <s v="Incremental"/>
    <m/>
    <m/>
    <s v="Competition_1ClueCross"/>
    <s v="Competition 1Cluecross"/>
    <x v="2"/>
    <s v=" DTC"/>
    <d v="2021-04-28T00:00:00"/>
    <s v="Post"/>
    <x v="1"/>
    <n v="-111.6162236"/>
  </r>
  <r>
    <s v="NonMedia"/>
    <s v="Incremental"/>
    <m/>
    <m/>
    <s v="Competition_1ClueCross"/>
    <s v="Competition 1Cluecross"/>
    <x v="2"/>
    <s v=" DTC"/>
    <d v="2021-04-29T00:00:00"/>
    <s v="Post"/>
    <x v="1"/>
    <n v="-75.219629100000006"/>
  </r>
  <r>
    <s v="NonMedia"/>
    <s v="Incremental"/>
    <m/>
    <m/>
    <s v="Competition_1ClueCross"/>
    <s v="Competition 1Cluecross"/>
    <x v="2"/>
    <s v=" DTC"/>
    <d v="2021-04-30T00:00:00"/>
    <s v="Post"/>
    <x v="1"/>
    <n v="-70.3667497"/>
  </r>
  <r>
    <s v="NonMedia"/>
    <s v="Incremental"/>
    <m/>
    <m/>
    <s v="Competition_1ClueCross"/>
    <s v="Competition 1Cluecross"/>
    <x v="2"/>
    <s v=" DTC"/>
    <d v="2021-05-01T00:00:00"/>
    <s v="Post"/>
    <x v="1"/>
    <n v="-74.641782800000001"/>
  </r>
  <r>
    <s v="NonMedia"/>
    <s v="Incremental"/>
    <m/>
    <m/>
    <s v="Competition_1ClueCross"/>
    <s v="Competition 1Cluecross"/>
    <x v="2"/>
    <s v=" DTC"/>
    <d v="2021-05-02T00:00:00"/>
    <s v="Post"/>
    <x v="1"/>
    <n v="-77.458454000000003"/>
  </r>
  <r>
    <s v="NonMedia"/>
    <s v="Incremental"/>
    <m/>
    <m/>
    <s v="Competition_1ClueCross"/>
    <s v="Competition 1Cluecross"/>
    <x v="2"/>
    <s v=" DTC"/>
    <d v="2021-05-03T00:00:00"/>
    <s v="Post"/>
    <x v="1"/>
    <n v="-59.150092200000003"/>
  </r>
  <r>
    <s v="NonMedia"/>
    <s v="Incremental"/>
    <m/>
    <m/>
    <s v="Competition_1ClueCross"/>
    <s v="Competition 1Cluecross"/>
    <x v="2"/>
    <s v=" DTC"/>
    <d v="2021-05-04T00:00:00"/>
    <s v="Post"/>
    <x v="1"/>
    <n v="-214.06700000000001"/>
  </r>
  <r>
    <s v="NonMedia"/>
    <s v="Incremental"/>
    <m/>
    <m/>
    <s v="Competition_1ClueCross"/>
    <s v="Competition 1Cluecross"/>
    <x v="2"/>
    <s v=" DTC"/>
    <d v="2021-05-05T00:00:00"/>
    <s v="Post"/>
    <x v="1"/>
    <n v="-174.63360520000001"/>
  </r>
  <r>
    <s v="NonMedia"/>
    <s v="Incremental"/>
    <m/>
    <m/>
    <s v="Competition_1ClueCross"/>
    <s v="Competition 1Cluecross"/>
    <x v="2"/>
    <s v=" DTC"/>
    <d v="2021-05-06T00:00:00"/>
    <s v="Post"/>
    <x v="1"/>
    <n v="-126.7501973"/>
  </r>
  <r>
    <s v="NonMedia"/>
    <s v="Incremental"/>
    <m/>
    <m/>
    <s v="Competition_1ClueCross"/>
    <s v="Competition 1Cluecross"/>
    <x v="2"/>
    <s v=" DTC"/>
    <d v="2021-05-07T00:00:00"/>
    <s v="Post"/>
    <x v="1"/>
    <n v="-123.9335263"/>
  </r>
  <r>
    <s v="NonMedia"/>
    <s v="Incremental"/>
    <m/>
    <m/>
    <s v="Competition_1ClueCross"/>
    <s v="Competition 1Cluecross"/>
    <x v="2"/>
    <s v=" DTC"/>
    <d v="2021-05-08T00:00:00"/>
    <s v="Post"/>
    <x v="1"/>
    <n v="-136.60854599999999"/>
  </r>
  <r>
    <s v="NonMedia"/>
    <s v="Incremental"/>
    <m/>
    <m/>
    <s v="Competition_1ClueCross"/>
    <s v="Competition 1Cluecross"/>
    <x v="2"/>
    <s v=" DTC"/>
    <d v="2021-05-09T00:00:00"/>
    <s v="Post"/>
    <x v="1"/>
    <n v="-136.60854599999999"/>
  </r>
  <r>
    <s v="NonMedia"/>
    <s v="Incremental"/>
    <m/>
    <m/>
    <s v="Competition_1ClueCross"/>
    <s v="Competition 1Cluecross"/>
    <x v="2"/>
    <s v=" DTC"/>
    <d v="2021-05-10T00:00:00"/>
    <s v="Post"/>
    <x v="1"/>
    <n v="-152.1002368"/>
  </r>
  <r>
    <s v="NonMedia"/>
    <s v="Incremental"/>
    <m/>
    <m/>
    <s v="Competition_1ClueCross"/>
    <s v="Competition 1Cluecross"/>
    <x v="2"/>
    <s v=" DTC"/>
    <d v="2021-05-11T00:00:00"/>
    <s v="Post"/>
    <x v="1"/>
    <n v="-150.69190130000001"/>
  </r>
  <r>
    <s v="NonMedia"/>
    <s v="Incremental"/>
    <m/>
    <m/>
    <s v="Competition_1ClueCross"/>
    <s v="Competition 1Cluecross"/>
    <x v="2"/>
    <s v=" DTC"/>
    <d v="2021-05-12T00:00:00"/>
    <s v="Post"/>
    <x v="1"/>
    <n v="-154.91690779999999"/>
  </r>
  <r>
    <s v="NonMedia"/>
    <s v="Incremental"/>
    <m/>
    <m/>
    <s v="Competition_1ClueCross"/>
    <s v="Competition 1Cluecross"/>
    <x v="2"/>
    <s v=" DTC"/>
    <d v="2021-05-13T00:00:00"/>
    <s v="Post"/>
    <x v="1"/>
    <n v="-139.425217"/>
  </r>
  <r>
    <s v="NonMedia"/>
    <s v="Incremental"/>
    <m/>
    <m/>
    <s v="Competition_1ClueCross"/>
    <s v="Competition 1Cluecross"/>
    <x v="2"/>
    <s v=" DTC"/>
    <d v="2021-05-14T00:00:00"/>
    <s v="Post"/>
    <x v="1"/>
    <n v="-164.77525650000001"/>
  </r>
  <r>
    <s v="NonMedia"/>
    <s v="Incremental"/>
    <m/>
    <m/>
    <s v="Competition_1ClueCross"/>
    <s v="Competition 1Cluecross"/>
    <x v="2"/>
    <s v=" DTC"/>
    <d v="2021-05-15T00:00:00"/>
    <s v="Post"/>
    <x v="1"/>
    <n v="-161.9585855"/>
  </r>
  <r>
    <s v="NonMedia"/>
    <s v="Incremental"/>
    <m/>
    <m/>
    <s v="Competition_1ClueCross"/>
    <s v="Competition 1Cluecross"/>
    <x v="2"/>
    <s v=" DTC"/>
    <d v="2021-05-16T00:00:00"/>
    <s v="Post"/>
    <x v="1"/>
    <n v="-160.55025000000001"/>
  </r>
  <r>
    <s v="NonMedia"/>
    <s v="Incremental"/>
    <m/>
    <m/>
    <s v="Competition_1ClueCross"/>
    <s v="Competition 1Cluecross"/>
    <x v="2"/>
    <s v=" DTC"/>
    <d v="2021-05-17T00:00:00"/>
    <s v="Post"/>
    <x v="1"/>
    <n v="-122.5251908"/>
  </r>
  <r>
    <s v="NonMedia"/>
    <s v="Incremental"/>
    <m/>
    <m/>
    <s v="Competition_1ClueCross"/>
    <s v="Competition 1Cluecross"/>
    <x v="2"/>
    <s v=" DTC"/>
    <d v="2021-05-18T00:00:00"/>
    <s v="Post"/>
    <x v="1"/>
    <n v="-150.69190130000001"/>
  </r>
  <r>
    <s v="NonMedia"/>
    <s v="Incremental"/>
    <m/>
    <m/>
    <s v="Competition_1ClueCross"/>
    <s v="Competition 1Cluecross"/>
    <x v="2"/>
    <s v=" DTC"/>
    <d v="2021-05-19T00:00:00"/>
    <s v="Post"/>
    <x v="1"/>
    <n v="-181.67528279999999"/>
  </r>
  <r>
    <s v="NonMedia"/>
    <s v="Incremental"/>
    <m/>
    <m/>
    <s v="Competition_1ClueCross"/>
    <s v="Competition 1Cluecross"/>
    <x v="2"/>
    <s v=" DTC"/>
    <d v="2021-05-20T00:00:00"/>
    <s v="Post"/>
    <x v="1"/>
    <n v="-109.850171"/>
  </r>
  <r>
    <s v="NonMedia"/>
    <s v="Incremental"/>
    <m/>
    <m/>
    <s v="Competition_1ClueCross"/>
    <s v="Competition 1Cluecross"/>
    <x v="2"/>
    <s v=" DTC"/>
    <d v="2021-05-21T00:00:00"/>
    <s v="Post"/>
    <x v="1"/>
    <n v="-123.9335263"/>
  </r>
  <r>
    <s v="NonMedia"/>
    <s v="Incremental"/>
    <m/>
    <m/>
    <s v="Competition_1ClueCross"/>
    <s v="Competition 1Cluecross"/>
    <x v="2"/>
    <s v=" DTC"/>
    <d v="2021-05-22T00:00:00"/>
    <s v="Post"/>
    <x v="1"/>
    <n v="-116.8918487"/>
  </r>
  <r>
    <s v="NonMedia"/>
    <s v="Incremental"/>
    <m/>
    <m/>
    <s v="Competition_1ClueCross"/>
    <s v="Competition 1Cluecross"/>
    <x v="2"/>
    <s v=" DTC"/>
    <d v="2021-05-23T00:00:00"/>
    <s v="Post"/>
    <x v="1"/>
    <n v="-108.4418355"/>
  </r>
  <r>
    <s v="NonMedia"/>
    <s v="Incremental"/>
    <m/>
    <m/>
    <s v="Competition_1ClueCross"/>
    <s v="Competition 1Cluecross"/>
    <x v="2"/>
    <s v=" DTC"/>
    <d v="2021-05-24T00:00:00"/>
    <s v="Post"/>
    <x v="1"/>
    <n v="-94.358480200000002"/>
  </r>
  <r>
    <s v="NonMedia"/>
    <s v="Incremental"/>
    <m/>
    <m/>
    <s v="Competition_1ClueCross"/>
    <s v="Competition 1Cluecross"/>
    <x v="2"/>
    <s v=" DTC"/>
    <d v="2021-05-25T00:00:00"/>
    <s v="Post"/>
    <x v="1"/>
    <n v="-61.966763200000003"/>
  </r>
  <r>
    <s v="NonMedia"/>
    <s v="Incremental"/>
    <m/>
    <m/>
    <s v="Competition_1ClueCross"/>
    <s v="Competition 1Cluecross"/>
    <x v="2"/>
    <s v=" DTC"/>
    <d v="2021-05-26T00:00:00"/>
    <s v="Post"/>
    <x v="1"/>
    <n v="-69.008440800000002"/>
  </r>
  <r>
    <s v="NonMedia"/>
    <s v="Incremental"/>
    <m/>
    <m/>
    <s v="Competition_1ClueCross"/>
    <s v="Competition 1Cluecross"/>
    <x v="2"/>
    <s v=" DTC"/>
    <d v="2021-05-27T00:00:00"/>
    <s v="Post"/>
    <x v="1"/>
    <n v="-77.458454000000003"/>
  </r>
  <r>
    <s v="NonMedia"/>
    <s v="Incremental"/>
    <m/>
    <m/>
    <s v="Competition_1ClueCross"/>
    <s v="Competition 1Cluecross"/>
    <x v="2"/>
    <s v=" DTC"/>
    <d v="2021-05-28T00:00:00"/>
    <s v="Post"/>
    <x v="1"/>
    <n v="-43.658401300000001"/>
  </r>
  <r>
    <s v="NonMedia"/>
    <s v="Incremental"/>
    <m/>
    <m/>
    <s v="Competition_1ClueCross"/>
    <s v="Competition 1Cluecross"/>
    <x v="2"/>
    <s v=" DTC"/>
    <d v="2021-05-29T00:00:00"/>
    <s v="Post"/>
    <x v="1"/>
    <n v="-57.741756500000001"/>
  </r>
  <r>
    <s v="NonMedia"/>
    <s v="Incremental"/>
    <m/>
    <m/>
    <s v="Competition_1ClueCross"/>
    <s v="Competition 1Cluecross"/>
    <x v="2"/>
    <s v=" DTC"/>
    <d v="2021-05-30T00:00:00"/>
    <s v="Post"/>
    <x v="1"/>
    <n v="-49.291743400000001"/>
  </r>
  <r>
    <s v="NonMedia"/>
    <s v="Incremental"/>
    <m/>
    <m/>
    <s v="Competition_1ClueCross"/>
    <s v="Competition 1Cluecross"/>
    <x v="2"/>
    <s v=" DTC"/>
    <d v="2021-05-31T00:00:00"/>
    <s v="Post"/>
    <x v="1"/>
    <n v="-52.108414500000002"/>
  </r>
  <r>
    <s v="NonMedia"/>
    <s v="Incremental"/>
    <m/>
    <m/>
    <s v="Competition_1ClueCross"/>
    <s v="Competition 1Cluecross"/>
    <x v="2"/>
    <s v=" DTC"/>
    <d v="2021-06-01T00:00:00"/>
    <s v="Post"/>
    <x v="1"/>
    <n v="-41.909618100000003"/>
  </r>
  <r>
    <s v="NonMedia"/>
    <s v="Incremental"/>
    <m/>
    <m/>
    <s v="Competition_1ClueCross"/>
    <s v="Competition 1Cluecross"/>
    <x v="2"/>
    <s v=" DTC"/>
    <d v="2021-06-02T00:00:00"/>
    <s v="Post"/>
    <x v="1"/>
    <n v="-38.417149899999998"/>
  </r>
  <r>
    <s v="NonMedia"/>
    <s v="Incremental"/>
    <m/>
    <m/>
    <s v="Competition_1ClueCross"/>
    <s v="Competition 1Cluecross"/>
    <x v="2"/>
    <s v=" DTC"/>
    <d v="2021-06-03T00:00:00"/>
    <s v="Post"/>
    <x v="1"/>
    <n v="-44.237930200000001"/>
  </r>
  <r>
    <s v="NonMedia"/>
    <s v="Incremental"/>
    <m/>
    <m/>
    <s v="Competition_1ClueCross"/>
    <s v="Competition 1Cluecross"/>
    <x v="2"/>
    <s v=" DTC"/>
    <d v="2021-06-04T00:00:00"/>
    <s v="Post"/>
    <x v="1"/>
    <n v="-53.551178700000001"/>
  </r>
  <r>
    <s v="NonMedia"/>
    <s v="Incremental"/>
    <m/>
    <m/>
    <s v="Competition_1ClueCross"/>
    <s v="Competition 1Cluecross"/>
    <x v="2"/>
    <s v=" DTC"/>
    <d v="2021-06-05T00:00:00"/>
    <s v="Post"/>
    <x v="1"/>
    <n v="-58.207802999999998"/>
  </r>
  <r>
    <s v="NonMedia"/>
    <s v="Incremental"/>
    <m/>
    <m/>
    <s v="Competition_1ClueCross"/>
    <s v="Competition 1Cluecross"/>
    <x v="2"/>
    <s v=" DTC"/>
    <d v="2021-06-06T00:00:00"/>
    <s v="Post"/>
    <x v="1"/>
    <n v="-46.5662424"/>
  </r>
  <r>
    <s v="NonMedia"/>
    <s v="Incremental"/>
    <m/>
    <m/>
    <s v="Competition_1ClueCross"/>
    <s v="Competition 1Cluecross"/>
    <x v="2"/>
    <s v=" DTC"/>
    <d v="2021-06-07T00:00:00"/>
    <s v="Post"/>
    <x v="1"/>
    <n v="-43.073774200000003"/>
  </r>
  <r>
    <s v="NonMedia"/>
    <s v="Incremental"/>
    <m/>
    <m/>
    <s v="Competition_1ClueCross"/>
    <s v="Competition 1Cluecross"/>
    <x v="2"/>
    <s v=" DTC"/>
    <d v="2021-06-08T00:00:00"/>
    <s v="Post"/>
    <x v="1"/>
    <n v="-51.222866600000003"/>
  </r>
  <r>
    <s v="NonMedia"/>
    <s v="Incremental"/>
    <m/>
    <m/>
    <s v="Competition_1ClueCross"/>
    <s v="Competition 1Cluecross"/>
    <x v="2"/>
    <s v=" DTC"/>
    <d v="2021-06-09T00:00:00"/>
    <s v="Post"/>
    <x v="1"/>
    <n v="-51.222866600000003"/>
  </r>
  <r>
    <s v="NonMedia"/>
    <s v="Incremental"/>
    <m/>
    <m/>
    <s v="Competition_1ClueCross"/>
    <s v="Competition 1Cluecross"/>
    <x v="2"/>
    <s v=" DTC"/>
    <d v="2021-06-10T00:00:00"/>
    <s v="Post"/>
    <x v="1"/>
    <n v="-44.237930200000001"/>
  </r>
  <r>
    <s v="NonMedia"/>
    <s v="Incremental"/>
    <m/>
    <m/>
    <s v="Competition_1ClueCross"/>
    <s v="Competition 1Cluecross"/>
    <x v="2"/>
    <s v=" DTC"/>
    <d v="2021-06-11T00:00:00"/>
    <s v="Post"/>
    <x v="1"/>
    <n v="-39.581306099999999"/>
  </r>
  <r>
    <s v="NonMedia"/>
    <s v="Incremental"/>
    <m/>
    <m/>
    <s v="Competition_1ClueCross"/>
    <s v="Competition 1Cluecross"/>
    <x v="2"/>
    <s v=" DTC"/>
    <d v="2021-06-12T00:00:00"/>
    <s v="Post"/>
    <x v="1"/>
    <n v="-47.730398399999999"/>
  </r>
  <r>
    <s v="NonMedia"/>
    <s v="Incremental"/>
    <m/>
    <m/>
    <s v="Competition_1ClueCross"/>
    <s v="Competition 1Cluecross"/>
    <x v="2"/>
    <s v=" DTC"/>
    <d v="2021-06-13T00:00:00"/>
    <s v="Post"/>
    <x v="1"/>
    <n v="-41.909618100000003"/>
  </r>
  <r>
    <s v="NonMedia"/>
    <s v="Incremental"/>
    <m/>
    <m/>
    <s v="Competition_1ClueCross"/>
    <s v="Competition 1Cluecross"/>
    <x v="2"/>
    <s v=" DTC"/>
    <d v="2021-06-14T00:00:00"/>
    <s v="Post"/>
    <x v="1"/>
    <n v="-57.043646899999999"/>
  </r>
  <r>
    <s v="NonMedia"/>
    <s v="Incremental"/>
    <m/>
    <m/>
    <s v="Competition_1ClueCross"/>
    <s v="Competition 1Cluecross"/>
    <x v="2"/>
    <s v=" DTC"/>
    <d v="2021-06-15T00:00:00"/>
    <s v="Post"/>
    <x v="1"/>
    <n v="-61.700271200000003"/>
  </r>
  <r>
    <s v="NonMedia"/>
    <s v="Incremental"/>
    <m/>
    <m/>
    <s v="Competition_1ClueCross"/>
    <s v="Competition 1Cluecross"/>
    <x v="2"/>
    <s v=" DTC"/>
    <d v="2021-06-16T00:00:00"/>
    <s v="Post"/>
    <x v="1"/>
    <n v="-77.998456000000004"/>
  </r>
  <r>
    <s v="NonMedia"/>
    <s v="Incremental"/>
    <m/>
    <m/>
    <s v="Competition_1ClueCross"/>
    <s v="Competition 1Cluecross"/>
    <x v="2"/>
    <s v=" DTC"/>
    <d v="2021-06-17T00:00:00"/>
    <s v="Post"/>
    <x v="1"/>
    <n v="-641.44998859999998"/>
  </r>
  <r>
    <s v="NonMedia"/>
    <s v="Incremental"/>
    <m/>
    <m/>
    <s v="Competition_1ClueCross"/>
    <s v="Competition 1Cluecross"/>
    <x v="2"/>
    <s v=" DTC"/>
    <d v="2021-06-18T00:00:00"/>
    <s v="Post"/>
    <x v="1"/>
    <n v="-572.76478120000002"/>
  </r>
  <r>
    <s v="NonMedia"/>
    <s v="Incremental"/>
    <m/>
    <m/>
    <s v="Competition_1ClueCross"/>
    <s v="Competition 1Cluecross"/>
    <x v="2"/>
    <s v=" DTC"/>
    <d v="2021-06-19T00:00:00"/>
    <s v="Post"/>
    <x v="1"/>
    <n v="-493.60216910000003"/>
  </r>
  <r>
    <s v="NonMedia"/>
    <s v="Incremental"/>
    <m/>
    <m/>
    <s v="Competition_1ClueCross"/>
    <s v="Competition 1Cluecross"/>
    <x v="2"/>
    <s v=" DTC"/>
    <d v="2021-06-20T00:00:00"/>
    <s v="Post"/>
    <x v="1"/>
    <n v="-271.24836190000002"/>
  </r>
  <r>
    <s v="NonMedia"/>
    <s v="Incremental"/>
    <m/>
    <m/>
    <s v="Competition_1ClueCross"/>
    <s v="Competition 1Cluecross"/>
    <x v="2"/>
    <s v=" DTC"/>
    <d v="2021-06-21T00:00:00"/>
    <s v="Post"/>
    <x v="1"/>
    <n v="-324.7995406"/>
  </r>
  <r>
    <s v="NonMedia"/>
    <s v="Incremental"/>
    <m/>
    <m/>
    <s v="Competition_1ClueCross"/>
    <s v="Competition 1Cluecross"/>
    <x v="2"/>
    <s v=" DTC"/>
    <d v="2021-06-22T00:00:00"/>
    <s v="Post"/>
    <x v="1"/>
    <n v="-217.697183"/>
  </r>
  <r>
    <s v="NonMedia"/>
    <s v="Incremental"/>
    <m/>
    <m/>
    <s v="Competition_1ClueCross"/>
    <s v="Competition 1Cluecross"/>
    <x v="2"/>
    <s v=" DTC"/>
    <d v="2021-06-23T00:00:00"/>
    <s v="Post"/>
    <x v="2"/>
    <n v="-183.9366574"/>
  </r>
  <r>
    <s v="NonMedia"/>
    <s v="Incremental"/>
    <m/>
    <m/>
    <s v="Competition_1ClueCross"/>
    <s v="Competition 1Cluecross"/>
    <x v="2"/>
    <s v=" DTC"/>
    <d v="2021-06-24T00:00:00"/>
    <s v="Post"/>
    <x v="2"/>
    <n v="-145.51950740000001"/>
  </r>
  <r>
    <s v="NonMedia"/>
    <s v="Incremental"/>
    <m/>
    <m/>
    <s v="Competition_1ClueCross"/>
    <s v="Competition 1Cluecross"/>
    <x v="2"/>
    <s v=" DTC"/>
    <d v="2021-06-25T00:00:00"/>
    <s v="Post"/>
    <x v="2"/>
    <n v="-90.804172600000001"/>
  </r>
  <r>
    <s v="NonMedia"/>
    <s v="Incremental"/>
    <m/>
    <m/>
    <s v="Competition_1ClueCross"/>
    <s v="Competition 1Cluecross"/>
    <x v="2"/>
    <s v=" DTC"/>
    <d v="2021-06-26T00:00:00"/>
    <s v="Post"/>
    <x v="2"/>
    <n v="-133.87794679999999"/>
  </r>
  <r>
    <s v="NonMedia"/>
    <s v="Incremental"/>
    <m/>
    <m/>
    <s v="Competition_1ClueCross"/>
    <s v="Competition 1Cluecross"/>
    <x v="2"/>
    <s v=" DTC"/>
    <d v="2021-06-27T00:00:00"/>
    <s v="Post"/>
    <x v="2"/>
    <n v="-180.44418909999999"/>
  </r>
  <r>
    <s v="NonMedia"/>
    <s v="Incremental"/>
    <m/>
    <m/>
    <s v="Competition_1ClueCross"/>
    <s v="Competition 1Cluecross"/>
    <x v="2"/>
    <s v=" DTC"/>
    <d v="2021-06-28T00:00:00"/>
    <s v="Post"/>
    <x v="2"/>
    <n v="-228.1745876"/>
  </r>
  <r>
    <s v="NonMedia"/>
    <s v="Incremental"/>
    <m/>
    <m/>
    <s v="Competition_1ClueCross"/>
    <s v="Competition 1Cluecross"/>
    <x v="2"/>
    <s v=" DTC"/>
    <d v="2021-06-29T00:00:00"/>
    <s v="Post"/>
    <x v="2"/>
    <n v="-158.32522399999999"/>
  </r>
  <r>
    <s v="NonMedia"/>
    <s v="Incremental"/>
    <m/>
    <m/>
    <s v="Competition_1ClueCross"/>
    <s v="Competition 1Cluecross"/>
    <x v="2"/>
    <s v=" DTC"/>
    <d v="2021-06-30T00:00:00"/>
    <s v="Post"/>
    <x v="2"/>
    <n v="-91.968328600000007"/>
  </r>
  <r>
    <s v="NonMedia"/>
    <s v="Incremental"/>
    <m/>
    <m/>
    <s v="Competition_1ClueCross"/>
    <s v="Competition 1Cluecross"/>
    <x v="2"/>
    <s v=" DTC"/>
    <d v="2021-07-01T00:00:00"/>
    <s v="Post"/>
    <x v="2"/>
    <n v="-81.256456600000007"/>
  </r>
  <r>
    <s v="NonMedia"/>
    <s v="Incremental"/>
    <m/>
    <m/>
    <s v="Competition_1ClueCross"/>
    <s v="Competition 1Cluecross"/>
    <x v="2"/>
    <s v=" DTC"/>
    <d v="2021-07-02T00:00:00"/>
    <s v="Post"/>
    <x v="2"/>
    <n v="-72.993088200000003"/>
  </r>
  <r>
    <s v="NonMedia"/>
    <s v="Incremental"/>
    <m/>
    <m/>
    <s v="Competition_1ClueCross"/>
    <s v="Competition 1Cluecross"/>
    <x v="2"/>
    <s v=" DTC"/>
    <d v="2021-07-03T00:00:00"/>
    <s v="Post"/>
    <x v="2"/>
    <n v="-101.9148778"/>
  </r>
  <r>
    <s v="NonMedia"/>
    <s v="Incremental"/>
    <m/>
    <m/>
    <s v="Competition_1ClueCross"/>
    <s v="Competition 1Cluecross"/>
    <x v="2"/>
    <s v=" DTC"/>
    <d v="2021-07-04T00:00:00"/>
    <s v="Post"/>
    <x v="2"/>
    <n v="-67.484175800000003"/>
  </r>
  <r>
    <s v="NonMedia"/>
    <s v="Incremental"/>
    <m/>
    <m/>
    <s v="Competition_1ClueCross"/>
    <s v="Competition 1Cluecross"/>
    <x v="2"/>
    <s v=" DTC"/>
    <d v="2021-07-05T00:00:00"/>
    <s v="Post"/>
    <x v="2"/>
    <n v="-79.879228499999996"/>
  </r>
  <r>
    <s v="NonMedia"/>
    <s v="Incremental"/>
    <m/>
    <m/>
    <s v="Competition_1ClueCross"/>
    <s v="Competition 1Cluecross"/>
    <x v="2"/>
    <s v=" DTC"/>
    <d v="2021-07-06T00:00:00"/>
    <s v="Post"/>
    <x v="2"/>
    <n v="-66.106947700000006"/>
  </r>
  <r>
    <s v="NonMedia"/>
    <s v="Incremental"/>
    <m/>
    <m/>
    <s v="Competition_1ClueCross"/>
    <s v="Competition 1Cluecross"/>
    <x v="2"/>
    <s v=" DTC"/>
    <d v="2021-07-07T00:00:00"/>
    <s v="Post"/>
    <x v="2"/>
    <n v="-72.993088200000003"/>
  </r>
  <r>
    <s v="NonMedia"/>
    <s v="Incremental"/>
    <m/>
    <m/>
    <s v="Competition_1ClueCross"/>
    <s v="Competition 1Cluecross"/>
    <x v="2"/>
    <s v=" DTC"/>
    <d v="2021-07-08T00:00:00"/>
    <s v="Post"/>
    <x v="2"/>
    <n v="-81.256456600000007"/>
  </r>
  <r>
    <s v="NonMedia"/>
    <s v="Incremental"/>
    <m/>
    <m/>
    <s v="Competition_1ClueCross"/>
    <s v="Competition 1Cluecross"/>
    <x v="2"/>
    <s v=" DTC"/>
    <d v="2021-07-09T00:00:00"/>
    <s v="Post"/>
    <x v="2"/>
    <n v="-257.54165060000003"/>
  </r>
  <r>
    <s v="NonMedia"/>
    <s v="Incremental"/>
    <m/>
    <m/>
    <s v="Competition_1ClueCross"/>
    <s v="Competition 1Cluecross"/>
    <x v="2"/>
    <s v=" DTC"/>
    <d v="2021-07-10T00:00:00"/>
    <s v="Post"/>
    <x v="2"/>
    <n v="-469.63477460000001"/>
  </r>
  <r>
    <s v="NonMedia"/>
    <s v="Incremental"/>
    <m/>
    <m/>
    <s v="Competition_1ClueCross"/>
    <s v="Competition 1Cluecross"/>
    <x v="2"/>
    <s v=" DTC"/>
    <d v="2021-07-11T00:00:00"/>
    <s v="Post"/>
    <x v="2"/>
    <n v="-359.4565283"/>
  </r>
  <r>
    <s v="NonMedia"/>
    <s v="Incremental"/>
    <m/>
    <m/>
    <s v="Competition_1ClueCross"/>
    <s v="Competition 1Cluecross"/>
    <x v="2"/>
    <s v=" DTC"/>
    <d v="2021-07-12T00:00:00"/>
    <s v="Post"/>
    <x v="2"/>
    <n v="-425.56347620000003"/>
  </r>
  <r>
    <s v="NonMedia"/>
    <s v="Incremental"/>
    <m/>
    <m/>
    <s v="Competition_1ClueCross"/>
    <s v="Competition 1Cluecross"/>
    <x v="2"/>
    <s v=" DTC"/>
    <d v="2021-07-13T00:00:00"/>
    <s v="Post"/>
    <x v="2"/>
    <n v="-443.46744109999997"/>
  </r>
  <r>
    <s v="NonMedia"/>
    <s v="Incremental"/>
    <m/>
    <m/>
    <s v="Competition_1ClueCross"/>
    <s v="Competition 1Cluecross"/>
    <x v="2"/>
    <s v=" DTC"/>
    <d v="2021-07-14T00:00:00"/>
    <s v="Post"/>
    <x v="2"/>
    <n v="-440.71298489999998"/>
  </r>
  <r>
    <s v="NonMedia"/>
    <s v="Incremental"/>
    <m/>
    <m/>
    <s v="Competition_1ClueCross"/>
    <s v="Competition 1Cluecross"/>
    <x v="2"/>
    <s v=" DTC"/>
    <d v="2021-07-15T00:00:00"/>
    <s v="Post"/>
    <x v="2"/>
    <n v="-420.05456379999998"/>
  </r>
  <r>
    <s v="NonMedia"/>
    <s v="Incremental"/>
    <m/>
    <m/>
    <s v="Competition_1ClueCross"/>
    <s v="Competition 1Cluecross"/>
    <x v="2"/>
    <s v=" DTC"/>
    <d v="2021-07-16T00:00:00"/>
    <s v="Post"/>
    <x v="2"/>
    <n v="-447.59912539999999"/>
  </r>
  <r>
    <s v="NonMedia"/>
    <s v="Incremental"/>
    <m/>
    <m/>
    <s v="Competition_1ClueCross"/>
    <s v="Competition 1Cluecross"/>
    <x v="2"/>
    <s v=" DTC"/>
    <d v="2021-07-17T00:00:00"/>
    <s v="Post"/>
    <x v="2"/>
    <n v="-364.96544069999999"/>
  </r>
  <r>
    <s v="NonMedia"/>
    <s v="Incremental"/>
    <m/>
    <m/>
    <s v="Competition_1ClueCross"/>
    <s v="Competition 1Cluecross"/>
    <x v="2"/>
    <s v=" DTC"/>
    <d v="2021-07-18T00:00:00"/>
    <s v="Post"/>
    <x v="2"/>
    <n v="-345.68424759999999"/>
  </r>
  <r>
    <s v="NonMedia"/>
    <s v="Incremental"/>
    <m/>
    <m/>
    <s v="Competition_1ClueCross"/>
    <s v="Competition 1Cluecross"/>
    <x v="2"/>
    <s v=" DTC"/>
    <d v="2021-07-19T00:00:00"/>
    <s v="Post"/>
    <x v="2"/>
    <n v="-341.55256329999997"/>
  </r>
  <r>
    <s v="NonMedia"/>
    <s v="Incremental"/>
    <m/>
    <m/>
    <s v="Competition_1ClueCross"/>
    <s v="Competition 1Cluecross"/>
    <x v="2"/>
    <s v=" DTC"/>
    <d v="2021-07-20T00:00:00"/>
    <s v="Post"/>
    <x v="2"/>
    <n v="-319.51691410000001"/>
  </r>
  <r>
    <s v="NonMedia"/>
    <s v="Incremental"/>
    <m/>
    <m/>
    <s v="Competition_1ClueCross"/>
    <s v="Competition 1Cluecross"/>
    <x v="2"/>
    <s v=" DTC"/>
    <d v="2021-07-21T00:00:00"/>
    <s v="Post"/>
    <x v="2"/>
    <n v="-330.53473869999999"/>
  </r>
  <r>
    <s v="NonMedia"/>
    <s v="Incremental"/>
    <m/>
    <m/>
    <s v="Competition_1ClueCross"/>
    <s v="Competition 1Cluecross"/>
    <x v="2"/>
    <s v=" DTC"/>
    <d v="2021-07-22T00:00:00"/>
    <s v="Post"/>
    <x v="2"/>
    <n v="-355.32484419999997"/>
  </r>
  <r>
    <s v="NonMedia"/>
    <s v="Incremental"/>
    <m/>
    <m/>
    <s v="Competition_1ClueCross"/>
    <s v="Competition 1Cluecross"/>
    <x v="2"/>
    <s v=" DTC"/>
    <d v="2021-07-23T00:00:00"/>
    <s v="Post"/>
    <x v="2"/>
    <n v="-329.15751060000002"/>
  </r>
  <r>
    <s v="NonMedia"/>
    <s v="Incremental"/>
    <m/>
    <m/>
    <s v="Competition_1ClueCross"/>
    <s v="Competition 1Cluecross"/>
    <x v="2"/>
    <s v=" DTC"/>
    <d v="2021-07-24T00:00:00"/>
    <s v="Post"/>
    <x v="2"/>
    <n v="-286.4634403"/>
  </r>
  <r>
    <s v="NonMedia"/>
    <s v="Incremental"/>
    <m/>
    <m/>
    <s v="Competition_1ClueCross"/>
    <s v="Competition 1Cluecross"/>
    <x v="2"/>
    <s v=" DTC"/>
    <d v="2021-07-25T00:00:00"/>
    <s v="Post"/>
    <x v="2"/>
    <n v="-300.23572100000001"/>
  </r>
  <r>
    <s v="NonMedia"/>
    <s v="Incremental"/>
    <m/>
    <m/>
    <s v="Competition_1ClueCross"/>
    <s v="Competition 1Cluecross"/>
    <x v="2"/>
    <s v=" DTC"/>
    <d v="2021-07-26T00:00:00"/>
    <s v="Post"/>
    <x v="2"/>
    <n v="-287.8406683"/>
  </r>
  <r>
    <s v="NonMedia"/>
    <s v="Incremental"/>
    <m/>
    <m/>
    <s v="Competition_1ClueCross"/>
    <s v="Competition 1Cluecross"/>
    <x v="2"/>
    <s v=" DTC"/>
    <d v="2021-07-27T00:00:00"/>
    <s v="Post"/>
    <x v="2"/>
    <n v="-239.6376855"/>
  </r>
  <r>
    <s v="NonMedia"/>
    <s v="Incremental"/>
    <m/>
    <m/>
    <s v="Competition_1ClueCross"/>
    <s v="Competition 1Cluecross"/>
    <x v="2"/>
    <s v=" DTC"/>
    <d v="2021-07-28T00:00:00"/>
    <s v="Post"/>
    <x v="2"/>
    <n v="-224.48817679999999"/>
  </r>
  <r>
    <s v="NonMedia"/>
    <s v="Incremental"/>
    <m/>
    <m/>
    <s v="Competition_1ClueCross"/>
    <s v="Competition 1Cluecross"/>
    <x v="2"/>
    <s v=" DTC"/>
    <d v="2021-07-29T00:00:00"/>
    <s v="Post"/>
    <x v="2"/>
    <n v="-218.97926440000001"/>
  </r>
  <r>
    <s v="NonMedia"/>
    <s v="Incremental"/>
    <m/>
    <m/>
    <s v="Competition_1ClueCross"/>
    <s v="Competition 1Cluecross"/>
    <x v="2"/>
    <s v=" DTC"/>
    <d v="2021-07-30T00:00:00"/>
    <s v="Post"/>
    <x v="2"/>
    <n v="-207.96143979999999"/>
  </r>
  <r>
    <s v="NonMedia"/>
    <s v="Incremental"/>
    <m/>
    <m/>
    <s v="Competition_1ClueCross"/>
    <s v="Competition 1Cluecross"/>
    <x v="2"/>
    <s v=" DTC"/>
    <d v="2021-07-31T00:00:00"/>
    <s v="Post"/>
    <x v="2"/>
    <n v="-179.03965020000001"/>
  </r>
  <r>
    <s v="NonMedia"/>
    <s v="Incremental"/>
    <m/>
    <m/>
    <s v="Competition_1ClueCross"/>
    <s v="Competition 1Cluecross"/>
    <x v="2"/>
    <s v=" DTC"/>
    <d v="2021-08-01T00:00:00"/>
    <s v="Post"/>
    <x v="2"/>
    <n v="-169.02091669999999"/>
  </r>
  <r>
    <s v="NonMedia"/>
    <s v="Incremental"/>
    <m/>
    <m/>
    <s v="Competition_1ClueCross"/>
    <s v="Competition 1Cluecross"/>
    <x v="2"/>
    <s v=" DTC"/>
    <d v="2021-08-02T00:00:00"/>
    <s v="Post"/>
    <x v="2"/>
    <n v="-211.9262263"/>
  </r>
  <r>
    <s v="NonMedia"/>
    <s v="Incremental"/>
    <m/>
    <m/>
    <s v="Competition_1ClueCross"/>
    <s v="Competition 1Cluecross"/>
    <x v="2"/>
    <s v=" DTC"/>
    <d v="2021-08-03T00:00:00"/>
    <s v="Post"/>
    <x v="2"/>
    <n v="-286.03539740000002"/>
  </r>
  <r>
    <s v="NonMedia"/>
    <s v="Incremental"/>
    <m/>
    <m/>
    <s v="Competition_1ClueCross"/>
    <s v="Competition 1Cluecross"/>
    <x v="2"/>
    <s v=" DTC"/>
    <d v="2021-08-04T00:00:00"/>
    <s v="Post"/>
    <x v="2"/>
    <n v="-310.73845440000002"/>
  </r>
  <r>
    <s v="NonMedia"/>
    <s v="Incremental"/>
    <m/>
    <m/>
    <s v="Competition_1ClueCross"/>
    <s v="Competition 1Cluecross"/>
    <x v="2"/>
    <s v=" DTC"/>
    <d v="2021-08-05T00:00:00"/>
    <s v="Post"/>
    <x v="2"/>
    <n v="-440.75454430000002"/>
  </r>
  <r>
    <s v="NonMedia"/>
    <s v="Incremental"/>
    <m/>
    <m/>
    <s v="Competition_1ClueCross"/>
    <s v="Competition 1Cluecross"/>
    <x v="2"/>
    <s v=" DTC"/>
    <d v="2021-08-06T00:00:00"/>
    <s v="Post"/>
    <x v="2"/>
    <n v="-401.74971729999999"/>
  </r>
  <r>
    <s v="NonMedia"/>
    <s v="Incremental"/>
    <m/>
    <m/>
    <s v="Competition_1ClueCross"/>
    <s v="Competition 1Cluecross"/>
    <x v="2"/>
    <s v=" DTC"/>
    <d v="2021-08-07T00:00:00"/>
    <s v="Post"/>
    <x v="2"/>
    <n v="-396.54907370000001"/>
  </r>
  <r>
    <s v="NonMedia"/>
    <s v="Incremental"/>
    <m/>
    <m/>
    <s v="Competition_1ClueCross"/>
    <s v="Competition 1Cluecross"/>
    <x v="2"/>
    <s v=" DTC"/>
    <d v="2021-08-08T00:00:00"/>
    <s v="Post"/>
    <x v="2"/>
    <n v="-635.77867890000005"/>
  </r>
  <r>
    <s v="NonMedia"/>
    <s v="Incremental"/>
    <m/>
    <m/>
    <s v="Competition_1ClueCross"/>
    <s v="Competition 1Cluecross"/>
    <x v="2"/>
    <s v=" DTC"/>
    <d v="2021-08-09T00:00:00"/>
    <s v="Post"/>
    <x v="2"/>
    <n v="-401.74971729999999"/>
  </r>
  <r>
    <s v="NonMedia"/>
    <s v="Incremental"/>
    <m/>
    <m/>
    <s v="Competition_1ClueCross"/>
    <s v="Competition 1Cluecross"/>
    <x v="2"/>
    <s v=" DTC"/>
    <d v="2021-08-10T00:00:00"/>
    <s v="Post"/>
    <x v="2"/>
    <n v="-326.34038520000001"/>
  </r>
  <r>
    <s v="NonMedia"/>
    <s v="Incremental"/>
    <m/>
    <m/>
    <s v="Competition_1ClueCross"/>
    <s v="Competition 1Cluecross"/>
    <x v="2"/>
    <s v=" DTC"/>
    <d v="2021-08-11T00:00:00"/>
    <s v="Post"/>
    <x v="2"/>
    <n v="-323.74006350000002"/>
  </r>
  <r>
    <s v="NonMedia"/>
    <s v="Incremental"/>
    <m/>
    <m/>
    <s v="Competition_1ClueCross"/>
    <s v="Competition 1Cluecross"/>
    <x v="2"/>
    <s v=" DTC"/>
    <d v="2021-08-12T00:00:00"/>
    <s v="Post"/>
    <x v="2"/>
    <n v="-321.1397417"/>
  </r>
  <r>
    <s v="NonMedia"/>
    <s v="Incremental"/>
    <m/>
    <m/>
    <s v="Competition_1ClueCross"/>
    <s v="Competition 1Cluecross"/>
    <x v="2"/>
    <s v=" DTC"/>
    <d v="2021-08-13T00:00:00"/>
    <s v="Post"/>
    <x v="2"/>
    <n v="-351.04344229999998"/>
  </r>
  <r>
    <s v="NonMedia"/>
    <s v="Incremental"/>
    <m/>
    <m/>
    <s v="Competition_1ClueCross"/>
    <s v="Competition 1Cluecross"/>
    <x v="2"/>
    <s v=" DTC"/>
    <d v="2021-08-14T00:00:00"/>
    <s v="Post"/>
    <x v="2"/>
    <n v="-328.94070699999997"/>
  </r>
  <r>
    <s v="NonMedia"/>
    <s v="Incremental"/>
    <m/>
    <m/>
    <s v="Competition_1ClueCross"/>
    <s v="Competition 1Cluecross"/>
    <x v="2"/>
    <s v=" DTC"/>
    <d v="2021-08-15T00:00:00"/>
    <s v="Post"/>
    <x v="2"/>
    <n v="-331.54102879999999"/>
  </r>
  <r>
    <s v="NonMedia"/>
    <s v="Incremental"/>
    <m/>
    <m/>
    <s v="Competition_1ClueCross"/>
    <s v="Competition 1Cluecross"/>
    <x v="2"/>
    <s v=" DTC"/>
    <d v="2021-08-16T00:00:00"/>
    <s v="Post"/>
    <x v="2"/>
    <n v="-383.5474648"/>
  </r>
  <r>
    <s v="NonMedia"/>
    <s v="Incremental"/>
    <m/>
    <m/>
    <s v="Competition_1ClueCross"/>
    <s v="Competition 1Cluecross"/>
    <x v="2"/>
    <s v=" DTC"/>
    <d v="2021-08-17T00:00:00"/>
    <s v="Post"/>
    <x v="2"/>
    <n v="-249.63089239999999"/>
  </r>
  <r>
    <s v="NonMedia"/>
    <s v="Incremental"/>
    <m/>
    <m/>
    <s v="Competition_1ClueCross"/>
    <s v="Competition 1Cluecross"/>
    <x v="2"/>
    <s v=" DTC"/>
    <d v="2021-08-18T00:00:00"/>
    <s v="Post"/>
    <x v="2"/>
    <n v="-201.52493910000001"/>
  </r>
  <r>
    <s v="NonMedia"/>
    <s v="Incremental"/>
    <m/>
    <m/>
    <s v="Competition_1ClueCross"/>
    <s v="Competition 1Cluecross"/>
    <x v="2"/>
    <s v=" DTC"/>
    <d v="2021-08-19T00:00:00"/>
    <s v="Post"/>
    <x v="2"/>
    <n v="-172.92139940000001"/>
  </r>
  <r>
    <s v="NonMedia"/>
    <s v="Incremental"/>
    <m/>
    <m/>
    <s v="Competition_1ClueCross"/>
    <s v="Competition 1Cluecross"/>
    <x v="2"/>
    <s v=" DTC"/>
    <d v="2021-08-20T00:00:00"/>
    <s v="Post"/>
    <x v="2"/>
    <n v="-210.62606539999999"/>
  </r>
  <r>
    <s v="NonMedia"/>
    <s v="Incremental"/>
    <m/>
    <m/>
    <s v="Competition_1ClueCross"/>
    <s v="Competition 1Cluecross"/>
    <x v="2"/>
    <s v=" DTC"/>
    <d v="2021-08-21T00:00:00"/>
    <s v="Post"/>
    <x v="2"/>
    <n v="-219.7271916"/>
  </r>
  <r>
    <s v="NonMedia"/>
    <s v="Incremental"/>
    <m/>
    <m/>
    <s v="Competition_1ClueCross"/>
    <s v="Competition 1Cluecross"/>
    <x v="2"/>
    <s v=" DTC"/>
    <d v="2021-08-22T00:00:00"/>
    <s v="Post"/>
    <x v="2"/>
    <n v="-232.72880069999999"/>
  </r>
  <r>
    <s v="NonMedia"/>
    <s v="Incremental"/>
    <m/>
    <m/>
    <s v="Competition_1ClueCross"/>
    <s v="Competition 1Cluecross"/>
    <x v="2"/>
    <s v=" DTC"/>
    <d v="2021-08-23T00:00:00"/>
    <s v="Post"/>
    <x v="2"/>
    <n v="-373.14617750000002"/>
  </r>
  <r>
    <s v="NonMedia"/>
    <s v="Incremental"/>
    <m/>
    <m/>
    <s v="Competition_1ClueCross"/>
    <s v="Competition 1Cluecross"/>
    <x v="2"/>
    <s v=" DTC"/>
    <d v="2021-08-24T00:00:00"/>
    <s v="Post"/>
    <x v="2"/>
    <n v="-416.05148709999997"/>
  </r>
  <r>
    <s v="NonMedia"/>
    <s v="Incremental"/>
    <m/>
    <m/>
    <s v="Competition_1ClueCross"/>
    <s v="Competition 1Cluecross"/>
    <x v="2"/>
    <s v=" DTC"/>
    <d v="2021-08-25T00:00:00"/>
    <s v="Post"/>
    <x v="2"/>
    <n v="-354.9439251"/>
  </r>
  <r>
    <s v="NonMedia"/>
    <s v="Incremental"/>
    <m/>
    <m/>
    <s v="Competition_1ClueCross"/>
    <s v="Competition 1Cluecross"/>
    <x v="2"/>
    <s v=" DTC"/>
    <d v="2021-08-26T00:00:00"/>
    <s v="Post"/>
    <x v="2"/>
    <n v="-360.14456860000001"/>
  </r>
  <r>
    <s v="NonMedia"/>
    <s v="Incremental"/>
    <m/>
    <m/>
    <s v="Competition_1ClueCross"/>
    <s v="Competition 1Cluecross"/>
    <x v="2"/>
    <s v=" DTC"/>
    <d v="2021-08-27T00:00:00"/>
    <s v="Post"/>
    <x v="2"/>
    <n v="-289.93588010000002"/>
  </r>
  <r>
    <s v="NonMedia"/>
    <s v="Incremental"/>
    <m/>
    <m/>
    <s v="Competition_1ClueCross"/>
    <s v="Competition 1Cluecross"/>
    <x v="2"/>
    <s v=" DTC"/>
    <d v="2021-08-28T00:00:00"/>
    <s v="Post"/>
    <x v="2"/>
    <n v="-302.93748909999999"/>
  </r>
  <r>
    <s v="NonMedia"/>
    <s v="Incremental"/>
    <m/>
    <m/>
    <s v="Competition_1ClueCross"/>
    <s v="Competition 1Cluecross"/>
    <x v="2"/>
    <s v=" DTC"/>
    <d v="2021-08-29T00:00:00"/>
    <s v="Post"/>
    <x v="2"/>
    <n v="-267.83314480000001"/>
  </r>
  <r>
    <s v="NonMedia"/>
    <s v="Incremental"/>
    <m/>
    <m/>
    <s v="Competition_1ClueCross"/>
    <s v="Competition 1Cluecross"/>
    <x v="2"/>
    <s v=" DTC"/>
    <d v="2021-08-30T00:00:00"/>
    <s v="Post"/>
    <x v="2"/>
    <n v="-295.13652380000002"/>
  </r>
  <r>
    <s v="NonMedia"/>
    <s v="Incremental"/>
    <m/>
    <m/>
    <s v="Competition_1ClueCross"/>
    <s v="Competition 1Cluecross"/>
    <x v="2"/>
    <s v=" DTC"/>
    <d v="2021-08-31T00:00:00"/>
    <s v="Post"/>
    <x v="2"/>
    <n v="-321.1397417"/>
  </r>
  <r>
    <s v="NonMedia"/>
    <s v="Incremental"/>
    <m/>
    <m/>
    <s v="Competition_1ClueCross"/>
    <s v="Competition 1Cluecross"/>
    <x v="2"/>
    <s v=" DTC"/>
    <d v="2021-09-01T00:00:00"/>
    <s v="Post"/>
    <x v="2"/>
    <n v="-80.910392999999999"/>
  </r>
  <r>
    <s v="NonMedia"/>
    <s v="Incremental"/>
    <m/>
    <m/>
    <s v="Competition_1ClueCross"/>
    <s v="Competition 1Cluecross"/>
    <x v="2"/>
    <s v=" DTC"/>
    <d v="2021-09-02T00:00:00"/>
    <s v="Post"/>
    <x v="2"/>
    <n v="-121.3655895"/>
  </r>
  <r>
    <s v="NonMedia"/>
    <s v="Incremental"/>
    <m/>
    <m/>
    <s v="Competition_1ClueCross"/>
    <s v="Competition 1Cluecross"/>
    <x v="2"/>
    <s v=" DTC"/>
    <d v="2021-09-03T00:00:00"/>
    <s v="Post"/>
    <x v="2"/>
    <n v="-77.539126600000003"/>
  </r>
  <r>
    <s v="NonMedia"/>
    <s v="Incremental"/>
    <m/>
    <m/>
    <s v="Competition_1ClueCross"/>
    <s v="Competition 1Cluecross"/>
    <x v="2"/>
    <s v=" DTC"/>
    <d v="2021-09-04T00:00:00"/>
    <s v="Post"/>
    <x v="2"/>
    <n v="-107.88052399999999"/>
  </r>
  <r>
    <s v="NonMedia"/>
    <s v="Incremental"/>
    <m/>
    <m/>
    <s v="Competition_1ClueCross"/>
    <s v="Competition 1Cluecross"/>
    <x v="2"/>
    <s v=" DTC"/>
    <d v="2021-09-05T00:00:00"/>
    <s v="Post"/>
    <x v="2"/>
    <n v="-97.7667249"/>
  </r>
  <r>
    <s v="NonMedia"/>
    <s v="Incremental"/>
    <m/>
    <m/>
    <s v="Competition_1ClueCross"/>
    <s v="Competition 1Cluecross"/>
    <x v="2"/>
    <s v=" DTC"/>
    <d v="2021-09-06T00:00:00"/>
    <s v="Post"/>
    <x v="2"/>
    <n v="-119.67995620000001"/>
  </r>
  <r>
    <s v="NonMedia"/>
    <s v="Incremental"/>
    <m/>
    <m/>
    <s v="Competition_1ClueCross"/>
    <s v="Competition 1Cluecross"/>
    <x v="2"/>
    <s v=" DTC"/>
    <d v="2021-09-07T00:00:00"/>
    <s v="Post"/>
    <x v="2"/>
    <n v="-369.15366790000002"/>
  </r>
  <r>
    <s v="NonMedia"/>
    <s v="Incremental"/>
    <m/>
    <m/>
    <s v="Competition_1ClueCross"/>
    <s v="Competition 1Cluecross"/>
    <x v="2"/>
    <s v=" DTC"/>
    <d v="2021-09-08T00:00:00"/>
    <s v="Post"/>
    <x v="2"/>
    <n v="-338.81227059999998"/>
  </r>
  <r>
    <s v="NonMedia"/>
    <s v="Incremental"/>
    <m/>
    <m/>
    <s v="Competition_1ClueCross"/>
    <s v="Competition 1Cluecross"/>
    <x v="2"/>
    <s v=" DTC"/>
    <d v="2021-09-09T00:00:00"/>
    <s v="Post"/>
    <x v="2"/>
    <n v="-315.21340600000002"/>
  </r>
  <r>
    <s v="NonMedia"/>
    <s v="Incremental"/>
    <m/>
    <m/>
    <s v="Competition_1ClueCross"/>
    <s v="Competition 1Cluecross"/>
    <x v="2"/>
    <s v=" DTC"/>
    <d v="2021-09-10T00:00:00"/>
    <s v="Post"/>
    <x v="2"/>
    <n v="-150.0213536"/>
  </r>
  <r>
    <s v="NonMedia"/>
    <s v="Incremental"/>
    <m/>
    <m/>
    <s v="Competition_1ClueCross"/>
    <s v="Competition 1Cluecross"/>
    <x v="2"/>
    <s v=" DTC"/>
    <d v="2021-09-11T00:00:00"/>
    <s v="Post"/>
    <x v="2"/>
    <n v="-262.95877710000002"/>
  </r>
  <r>
    <s v="NonMedia"/>
    <s v="Incremental"/>
    <m/>
    <m/>
    <s v="Competition_1ClueCross"/>
    <s v="Competition 1Cluecross"/>
    <x v="2"/>
    <s v=" DTC"/>
    <d v="2021-09-12T00:00:00"/>
    <s v="Post"/>
    <x v="2"/>
    <n v="-323.64157180000001"/>
  </r>
  <r>
    <s v="NonMedia"/>
    <s v="Incremental"/>
    <m/>
    <m/>
    <s v="Competition_1ClueCross"/>
    <s v="Competition 1Cluecross"/>
    <x v="2"/>
    <s v=" DTC"/>
    <d v="2021-09-13T00:00:00"/>
    <s v="Post"/>
    <x v="2"/>
    <n v="-257.90187759999998"/>
  </r>
  <r>
    <s v="NonMedia"/>
    <s v="Incremental"/>
    <m/>
    <m/>
    <s v="Competition_1ClueCross"/>
    <s v="Competition 1Cluecross"/>
    <x v="2"/>
    <s v=" DTC"/>
    <d v="2021-09-14T00:00:00"/>
    <s v="Post"/>
    <x v="2"/>
    <n v="-214.07541470000001"/>
  </r>
  <r>
    <s v="NonMedia"/>
    <s v="Incremental"/>
    <m/>
    <m/>
    <s v="Competition_1ClueCross"/>
    <s v="Competition 1Cluecross"/>
    <x v="2"/>
    <s v=" DTC"/>
    <d v="2021-09-15T00:00:00"/>
    <s v="Post"/>
    <x v="2"/>
    <n v="-85.967292499999999"/>
  </r>
  <r>
    <s v="NonMedia"/>
    <s v="Incremental"/>
    <m/>
    <m/>
    <s v="Competition_1ClueCross"/>
    <s v="Competition 1Cluecross"/>
    <x v="2"/>
    <s v=" DTC"/>
    <d v="2021-09-16T00:00:00"/>
    <s v="Post"/>
    <x v="2"/>
    <n v="-261.273144"/>
  </r>
  <r>
    <s v="NonMedia"/>
    <s v="Incremental"/>
    <m/>
    <m/>
    <s v="Competition_1ClueCross"/>
    <s v="Competition 1Cluecross"/>
    <x v="2"/>
    <s v=" DTC"/>
    <d v="2021-09-17T00:00:00"/>
    <s v="Post"/>
    <x v="2"/>
    <n v="-268.01567669999997"/>
  </r>
  <r>
    <s v="NonMedia"/>
    <s v="Incremental"/>
    <m/>
    <m/>
    <s v="Competition_1ClueCross"/>
    <s v="Competition 1Cluecross"/>
    <x v="2"/>
    <s v=" DTC"/>
    <d v="2021-09-18T00:00:00"/>
    <s v="Post"/>
    <x v="2"/>
    <n v="-252.844978"/>
  </r>
  <r>
    <s v="NonMedia"/>
    <s v="Incremental"/>
    <m/>
    <m/>
    <s v="Competition_1ClueCross"/>
    <s v="Competition 1Cluecross"/>
    <x v="2"/>
    <s v=" DTC"/>
    <d v="2021-09-19T00:00:00"/>
    <s v="Post"/>
    <x v="2"/>
    <n v="-313.52777270000001"/>
  </r>
  <r>
    <s v="NonMedia"/>
    <s v="Incremental"/>
    <m/>
    <m/>
    <s v="Competition_1ClueCross"/>
    <s v="Competition 1Cluecross"/>
    <x v="2"/>
    <s v=" DTC"/>
    <d v="2021-09-20T00:00:00"/>
    <s v="Post"/>
    <x v="2"/>
    <n v="-251.15934480000001"/>
  </r>
  <r>
    <s v="NonMedia"/>
    <s v="Incremental"/>
    <m/>
    <m/>
    <s v="Competition_1ClueCross"/>
    <s v="Competition 1Cluecross"/>
    <x v="2"/>
    <s v=" DTC"/>
    <d v="2021-09-21T00:00:00"/>
    <s v="Post"/>
    <x v="2"/>
    <n v="-303.41397360000002"/>
  </r>
  <r>
    <s v="NonMedia"/>
    <s v="Incremental"/>
    <m/>
    <m/>
    <s v="Competition_1ClueCross"/>
    <s v="Competition 1Cluecross"/>
    <x v="2"/>
    <s v=" DTC"/>
    <d v="2021-09-22T00:00:00"/>
    <s v="Post"/>
    <x v="2"/>
    <n v="-234.30301299999999"/>
  </r>
  <r>
    <s v="NonMedia"/>
    <s v="Incremental"/>
    <m/>
    <m/>
    <s v="Competition_1ClueCross"/>
    <s v="Competition 1Cluecross"/>
    <x v="2"/>
    <s v=" DTC"/>
    <d v="2021-09-23T00:00:00"/>
    <s v="Post"/>
    <x v="2"/>
    <n v="-207.33288200000001"/>
  </r>
  <r>
    <s v="NonMedia"/>
    <s v="Incremental"/>
    <m/>
    <m/>
    <s v="Competition_1ClueCross"/>
    <s v="Competition 1Cluecross"/>
    <x v="2"/>
    <s v=" DTC"/>
    <d v="2021-09-24T00:00:00"/>
    <s v="Post"/>
    <x v="2"/>
    <n v="-321.95593869999999"/>
  </r>
  <r>
    <s v="NonMedia"/>
    <s v="Incremental"/>
    <m/>
    <m/>
    <s v="Competition_1ClueCross"/>
    <s v="Competition 1Cluecross"/>
    <x v="2"/>
    <s v=" DTC"/>
    <d v="2021-09-25T00:00:00"/>
    <s v="Post"/>
    <x v="2"/>
    <n v="-328.69847149999998"/>
  </r>
  <r>
    <s v="NonMedia"/>
    <s v="Incremental"/>
    <m/>
    <m/>
    <s v="Competition_1ClueCross"/>
    <s v="Competition 1Cluecross"/>
    <x v="2"/>
    <s v=" DTC"/>
    <d v="2021-09-26T00:00:00"/>
    <s v="Post"/>
    <x v="2"/>
    <n v="-355.66860250000002"/>
  </r>
  <r>
    <s v="NonMedia"/>
    <s v="Incremental"/>
    <m/>
    <m/>
    <s v="Competition_1ClueCross"/>
    <s v="Competition 1Cluecross"/>
    <x v="2"/>
    <s v=" DTC"/>
    <d v="2021-09-27T00:00:00"/>
    <s v="Post"/>
    <x v="2"/>
    <n v="-348.92606970000003"/>
  </r>
  <r>
    <s v="NonMedia"/>
    <s v="Incremental"/>
    <m/>
    <m/>
    <s v="Competition_1ClueCross"/>
    <s v="Competition 1Cluecross"/>
    <x v="2"/>
    <s v=" DTC"/>
    <d v="2021-09-28T00:00:00"/>
    <s v="Post"/>
    <x v="2"/>
    <n v="-370.8393011"/>
  </r>
  <r>
    <s v="NonMedia"/>
    <s v="Incremental"/>
    <m/>
    <m/>
    <s v="Competition_1ClueCross"/>
    <s v="Competition 1Cluecross"/>
    <x v="2"/>
    <s v=" DTC"/>
    <d v="2021-09-29T00:00:00"/>
    <s v="Post"/>
    <x v="2"/>
    <n v="-418.03703030000003"/>
  </r>
  <r>
    <s v="NonMedia"/>
    <s v="Incremental"/>
    <m/>
    <m/>
    <s v="Competition_1ClueCross"/>
    <s v="Competition 1Cluecross"/>
    <x v="2"/>
    <s v=" DTC"/>
    <d v="2021-09-30T00:00:00"/>
    <s v="Post"/>
    <x v="2"/>
    <n v="-455.1209604"/>
  </r>
  <r>
    <s v="NonMedia"/>
    <s v="Incremental"/>
    <m/>
    <m/>
    <s v="Competition_TriviaStar"/>
    <s v="Competition Triviastar"/>
    <x v="3"/>
    <s v=" DTC"/>
    <d v="2021-03-01T00:00:00"/>
    <s v="Pre"/>
    <x v="0"/>
    <n v="-2462.3622866999999"/>
  </r>
  <r>
    <s v="NonMedia"/>
    <s v="Incremental"/>
    <m/>
    <m/>
    <s v="Competition_TriviaStar"/>
    <s v="Competition Triviastar"/>
    <x v="3"/>
    <s v=" DTC"/>
    <d v="2021-03-02T00:00:00"/>
    <s v="Pre"/>
    <x v="0"/>
    <n v="-2267.6843196999998"/>
  </r>
  <r>
    <s v="NonMedia"/>
    <s v="Incremental"/>
    <m/>
    <m/>
    <s v="Competition_TriviaStar"/>
    <s v="Competition Triviastar"/>
    <x v="3"/>
    <s v=" DTC"/>
    <d v="2021-03-03T00:00:00"/>
    <s v="Pre"/>
    <x v="0"/>
    <n v="-2554.2586603999998"/>
  </r>
  <r>
    <s v="NonMedia"/>
    <s v="Incremental"/>
    <m/>
    <m/>
    <s v="Competition_TriviaStar"/>
    <s v="Competition Triviastar"/>
    <x v="3"/>
    <s v=" DTC"/>
    <d v="2021-03-04T00:00:00"/>
    <s v="Pre"/>
    <x v="0"/>
    <n v="-3277.0791124000002"/>
  </r>
  <r>
    <s v="NonMedia"/>
    <s v="Incremental"/>
    <m/>
    <m/>
    <s v="Competition_TriviaStar"/>
    <s v="Competition Triviastar"/>
    <x v="3"/>
    <s v=" DTC"/>
    <d v="2021-03-05T00:00:00"/>
    <s v="Pre"/>
    <x v="0"/>
    <n v="-3370.6501352999999"/>
  </r>
  <r>
    <s v="NonMedia"/>
    <s v="Incremental"/>
    <m/>
    <m/>
    <s v="Competition_TriviaStar"/>
    <s v="Competition Triviastar"/>
    <x v="3"/>
    <s v=" DTC"/>
    <d v="2021-03-06T00:00:00"/>
    <s v="Pre"/>
    <x v="0"/>
    <n v="-4246.2823248000004"/>
  </r>
  <r>
    <s v="NonMedia"/>
    <s v="Incremental"/>
    <m/>
    <m/>
    <s v="Competition_TriviaStar"/>
    <s v="Competition Triviastar"/>
    <x v="3"/>
    <s v=" DTC"/>
    <d v="2021-03-07T00:00:00"/>
    <s v="Pre"/>
    <x v="0"/>
    <n v="-4899.8141668999997"/>
  </r>
  <r>
    <s v="NonMedia"/>
    <s v="Incremental"/>
    <m/>
    <m/>
    <s v="Competition_TriviaStar"/>
    <s v="Competition Triviastar"/>
    <x v="3"/>
    <s v=" DTC"/>
    <d v="2021-03-08T00:00:00"/>
    <s v="Pre"/>
    <x v="0"/>
    <n v="-3466.5238008000001"/>
  </r>
  <r>
    <s v="NonMedia"/>
    <s v="Incremental"/>
    <m/>
    <m/>
    <s v="Competition_TriviaStar"/>
    <s v="Competition Triviastar"/>
    <x v="3"/>
    <s v=" DTC"/>
    <d v="2021-03-09T00:00:00"/>
    <s v="Pre"/>
    <x v="0"/>
    <n v="-3519.0659188"/>
  </r>
  <r>
    <s v="NonMedia"/>
    <s v="Incremental"/>
    <m/>
    <m/>
    <s v="Competition_TriviaStar"/>
    <s v="Competition Triviastar"/>
    <x v="3"/>
    <s v=" DTC"/>
    <d v="2021-03-10T00:00:00"/>
    <s v="Pre"/>
    <x v="0"/>
    <n v="-3896.0713151999998"/>
  </r>
  <r>
    <s v="NonMedia"/>
    <s v="Incremental"/>
    <m/>
    <m/>
    <s v="Competition_TriviaStar"/>
    <s v="Competition Triviastar"/>
    <x v="3"/>
    <s v=" DTC"/>
    <d v="2021-03-11T00:00:00"/>
    <s v="Pre"/>
    <x v="0"/>
    <n v="-4320.5948821000002"/>
  </r>
  <r>
    <s v="NonMedia"/>
    <s v="Incremental"/>
    <m/>
    <m/>
    <s v="Competition_TriviaStar"/>
    <s v="Competition Triviastar"/>
    <x v="3"/>
    <s v=" DTC"/>
    <d v="2021-03-12T00:00:00"/>
    <s v="Pre"/>
    <x v="0"/>
    <n v="-5023.7382061999997"/>
  </r>
  <r>
    <s v="NonMedia"/>
    <s v="Incremental"/>
    <m/>
    <m/>
    <s v="Competition_TriviaStar"/>
    <s v="Competition Triviastar"/>
    <x v="3"/>
    <s v=" DTC"/>
    <d v="2021-03-13T00:00:00"/>
    <s v="Pre"/>
    <x v="0"/>
    <n v="-5248.5598584999998"/>
  </r>
  <r>
    <s v="NonMedia"/>
    <s v="Incremental"/>
    <m/>
    <m/>
    <s v="Competition_TriviaStar"/>
    <s v="Competition Triviastar"/>
    <x v="3"/>
    <s v=" DTC"/>
    <d v="2021-03-14T00:00:00"/>
    <s v="Pre"/>
    <x v="0"/>
    <n v="-5133.6370586000003"/>
  </r>
  <r>
    <s v="NonMedia"/>
    <s v="Incremental"/>
    <m/>
    <m/>
    <s v="Competition_TriviaStar"/>
    <s v="Competition Triviastar"/>
    <x v="3"/>
    <s v=" DTC"/>
    <d v="2021-03-15T00:00:00"/>
    <s v="Pre"/>
    <x v="0"/>
    <n v="-3982.1064167999998"/>
  </r>
  <r>
    <s v="NonMedia"/>
    <s v="Incremental"/>
    <m/>
    <m/>
    <s v="Competition_TriviaStar"/>
    <s v="Competition Triviastar"/>
    <x v="3"/>
    <s v=" DTC"/>
    <d v="2021-03-16T00:00:00"/>
    <s v="Pre"/>
    <x v="0"/>
    <n v="-3595.6811186999998"/>
  </r>
  <r>
    <s v="NonMedia"/>
    <s v="Incremental"/>
    <m/>
    <m/>
    <s v="Competition_TriviaStar"/>
    <s v="Competition Triviastar"/>
    <x v="3"/>
    <s v=" DTC"/>
    <d v="2021-03-17T00:00:00"/>
    <s v="Pre"/>
    <x v="0"/>
    <n v="-3638.5940039000002"/>
  </r>
  <r>
    <s v="NonMedia"/>
    <s v="Incremental"/>
    <m/>
    <m/>
    <s v="Competition_TriviaStar"/>
    <s v="Competition Triviastar"/>
    <x v="3"/>
    <s v=" DTC"/>
    <d v="2021-03-18T00:00:00"/>
    <s v="Pre"/>
    <x v="0"/>
    <n v="-3899.2112824000001"/>
  </r>
  <r>
    <s v="NonMedia"/>
    <s v="Incremental"/>
    <m/>
    <m/>
    <s v="Competition_TriviaStar"/>
    <s v="Competition Triviastar"/>
    <x v="3"/>
    <s v=" DTC"/>
    <d v="2021-03-19T00:00:00"/>
    <s v="Pre"/>
    <x v="0"/>
    <n v="-4341.9466591"/>
  </r>
  <r>
    <s v="NonMedia"/>
    <s v="Incremental"/>
    <m/>
    <m/>
    <s v="Competition_TriviaStar"/>
    <s v="Competition Triviastar"/>
    <x v="3"/>
    <s v=" DTC"/>
    <d v="2021-03-20T00:00:00"/>
    <s v="Pre"/>
    <x v="0"/>
    <n v="-4435.7270132000003"/>
  </r>
  <r>
    <s v="NonMedia"/>
    <s v="Incremental"/>
    <m/>
    <m/>
    <s v="Competition_TriviaStar"/>
    <s v="Competition Triviastar"/>
    <x v="3"/>
    <s v=" DTC"/>
    <d v="2021-03-21T00:00:00"/>
    <s v="Pre"/>
    <x v="0"/>
    <n v="-4859.6225866000004"/>
  </r>
  <r>
    <s v="NonMedia"/>
    <s v="Incremental"/>
    <m/>
    <m/>
    <s v="Competition_TriviaStar"/>
    <s v="Competition Triviastar"/>
    <x v="3"/>
    <s v=" DTC"/>
    <d v="2021-03-22T00:00:00"/>
    <s v="Pre"/>
    <x v="0"/>
    <n v="-3751.0048301000002"/>
  </r>
  <r>
    <s v="NonMedia"/>
    <s v="Incremental"/>
    <m/>
    <m/>
    <s v="Competition_TriviaStar"/>
    <s v="Competition Triviastar"/>
    <x v="3"/>
    <s v=" DTC"/>
    <d v="2021-03-23T00:00:00"/>
    <s v="Pre"/>
    <x v="0"/>
    <n v="-3683.6002005999999"/>
  </r>
  <r>
    <s v="NonMedia"/>
    <s v="Incremental"/>
    <m/>
    <m/>
    <s v="Competition_TriviaStar"/>
    <s v="Competition Triviastar"/>
    <x v="3"/>
    <s v=" DTC"/>
    <d v="2021-03-24T00:00:00"/>
    <s v="Pre"/>
    <x v="0"/>
    <n v="-3590.8665022999999"/>
  </r>
  <r>
    <s v="NonMedia"/>
    <s v="Incremental"/>
    <m/>
    <m/>
    <s v="Competition_TriviaStar"/>
    <s v="Competition Triviastar"/>
    <x v="3"/>
    <s v=" DTC"/>
    <d v="2021-03-25T00:00:00"/>
    <s v="Pre"/>
    <x v="0"/>
    <n v="-3530.3698006999998"/>
  </r>
  <r>
    <s v="NonMedia"/>
    <s v="Incremental"/>
    <m/>
    <m/>
    <s v="Competition_TriviaStar"/>
    <s v="Competition Triviastar"/>
    <x v="3"/>
    <s v=" DTC"/>
    <d v="2021-03-26T00:00:00"/>
    <s v="Pre"/>
    <x v="0"/>
    <n v="-3559.6761614000002"/>
  </r>
  <r>
    <s v="NonMedia"/>
    <s v="Incremental"/>
    <m/>
    <m/>
    <s v="Competition_TriviaStar"/>
    <s v="Competition Triviastar"/>
    <x v="3"/>
    <s v=" DTC"/>
    <d v="2021-03-27T00:00:00"/>
    <s v="Pre"/>
    <x v="0"/>
    <n v="-3672.7149808999998"/>
  </r>
  <r>
    <s v="NonMedia"/>
    <s v="Incremental"/>
    <m/>
    <m/>
    <s v="Competition_TriviaStar"/>
    <s v="Competition Triviastar"/>
    <x v="3"/>
    <s v=" DTC"/>
    <d v="2021-03-28T00:00:00"/>
    <s v="Pre"/>
    <x v="0"/>
    <n v="-3972.0585216999998"/>
  </r>
  <r>
    <s v="NonMedia"/>
    <s v="Incremental"/>
    <m/>
    <m/>
    <s v="Competition_TriviaStar"/>
    <s v="Competition Triviastar"/>
    <x v="3"/>
    <s v=" DTC"/>
    <d v="2021-03-29T00:00:00"/>
    <s v="Pre"/>
    <x v="0"/>
    <n v="-3491.2248761999999"/>
  </r>
  <r>
    <s v="NonMedia"/>
    <s v="Incremental"/>
    <m/>
    <m/>
    <s v="Competition_TriviaStar"/>
    <s v="Competition Triviastar"/>
    <x v="3"/>
    <s v=" DTC"/>
    <d v="2021-03-30T00:00:00"/>
    <s v="Pre"/>
    <x v="0"/>
    <n v="-3630.8487515000002"/>
  </r>
  <r>
    <s v="NonMedia"/>
    <s v="Incremental"/>
    <m/>
    <m/>
    <s v="Competition_TriviaStar"/>
    <s v="Competition Triviastar"/>
    <x v="3"/>
    <s v=" DTC"/>
    <d v="2021-03-31T00:00:00"/>
    <s v="Pre"/>
    <x v="0"/>
    <n v="-3919.3070726000001"/>
  </r>
  <r>
    <s v="NonMedia"/>
    <s v="Incremental"/>
    <m/>
    <m/>
    <s v="Competition_TriviaStar"/>
    <s v="Competition Triviastar"/>
    <x v="3"/>
    <s v=" DTC"/>
    <d v="2021-04-01T00:00:00"/>
    <s v="Pre"/>
    <x v="0"/>
    <n v="-3277.598497"/>
  </r>
  <r>
    <s v="NonMedia"/>
    <s v="Incremental"/>
    <m/>
    <m/>
    <s v="Competition_TriviaStar"/>
    <s v="Competition Triviastar"/>
    <x v="3"/>
    <s v=" DTC"/>
    <d v="2021-04-02T00:00:00"/>
    <s v="Pre"/>
    <x v="0"/>
    <n v="-3752.3375609"/>
  </r>
  <r>
    <s v="NonMedia"/>
    <s v="Incremental"/>
    <m/>
    <m/>
    <s v="Competition_TriviaStar"/>
    <s v="Competition Triviastar"/>
    <x v="3"/>
    <s v=" DTC"/>
    <d v="2021-04-03T00:00:00"/>
    <s v="Pre"/>
    <x v="0"/>
    <n v="-3961.7653079000002"/>
  </r>
  <r>
    <s v="NonMedia"/>
    <s v="Incremental"/>
    <m/>
    <m/>
    <s v="Competition_TriviaStar"/>
    <s v="Competition Triviastar"/>
    <x v="3"/>
    <s v=" DTC"/>
    <d v="2021-04-04T00:00:00"/>
    <s v="Pre"/>
    <x v="0"/>
    <n v="-3946.0310989"/>
  </r>
  <r>
    <s v="NonMedia"/>
    <s v="Incremental"/>
    <m/>
    <m/>
    <s v="Competition_TriviaStar"/>
    <s v="Competition Triviastar"/>
    <x v="3"/>
    <s v=" DTC"/>
    <d v="2021-04-05T00:00:00"/>
    <s v="Pre"/>
    <x v="0"/>
    <n v="-3106.3307279999999"/>
  </r>
  <r>
    <s v="NonMedia"/>
    <s v="Incremental"/>
    <m/>
    <m/>
    <s v="Competition_TriviaStar"/>
    <s v="Competition Triviastar"/>
    <x v="3"/>
    <s v=" DTC"/>
    <d v="2021-04-06T00:00:00"/>
    <s v="Pre"/>
    <x v="0"/>
    <n v="-3070.8835445999998"/>
  </r>
  <r>
    <s v="NonMedia"/>
    <s v="Incremental"/>
    <m/>
    <m/>
    <s v="Competition_TriviaStar"/>
    <s v="Competition Triviastar"/>
    <x v="3"/>
    <s v=" DTC"/>
    <d v="2021-04-07T00:00:00"/>
    <s v="Pre"/>
    <x v="0"/>
    <n v="-3195.4912456000002"/>
  </r>
  <r>
    <s v="NonMedia"/>
    <s v="Incremental"/>
    <m/>
    <m/>
    <s v="Competition_TriviaStar"/>
    <s v="Competition Triviastar"/>
    <x v="3"/>
    <s v=" DTC"/>
    <d v="2021-04-08T00:00:00"/>
    <s v="Pre"/>
    <x v="0"/>
    <n v="-2635.0278707000002"/>
  </r>
  <r>
    <s v="NonMedia"/>
    <s v="Incremental"/>
    <m/>
    <m/>
    <s v="Competition_TriviaStar"/>
    <s v="Competition Triviastar"/>
    <x v="3"/>
    <s v=" DTC"/>
    <d v="2021-04-09T00:00:00"/>
    <s v="Pre"/>
    <x v="0"/>
    <n v="-2452.5472172"/>
  </r>
  <r>
    <s v="NonMedia"/>
    <s v="Incremental"/>
    <m/>
    <m/>
    <s v="Competition_TriviaStar"/>
    <s v="Competition Triviastar"/>
    <x v="3"/>
    <s v=" DTC"/>
    <d v="2021-04-10T00:00:00"/>
    <s v="Pre"/>
    <x v="0"/>
    <n v="-2761.9866603999999"/>
  </r>
  <r>
    <s v="NonMedia"/>
    <s v="Incremental"/>
    <m/>
    <m/>
    <s v="Competition_TriviaStar"/>
    <s v="Competition Triviastar"/>
    <x v="3"/>
    <s v=" DTC"/>
    <d v="2021-04-11T00:00:00"/>
    <s v="Pre"/>
    <x v="0"/>
    <n v="-3295.6837946999999"/>
  </r>
  <r>
    <s v="NonMedia"/>
    <s v="Incremental"/>
    <m/>
    <m/>
    <s v="Competition_TriviaStar"/>
    <s v="Competition Triviastar"/>
    <x v="3"/>
    <s v=" DTC"/>
    <d v="2021-04-12T00:00:00"/>
    <s v="Pre"/>
    <x v="0"/>
    <n v="-2797.2529908000001"/>
  </r>
  <r>
    <s v="NonMedia"/>
    <s v="Incremental"/>
    <m/>
    <m/>
    <s v="Competition_TriviaStar"/>
    <s v="Competition Triviastar"/>
    <x v="3"/>
    <s v=" DTC"/>
    <d v="2021-04-13T00:00:00"/>
    <s v="Pre"/>
    <x v="0"/>
    <n v="-2518.0159948"/>
  </r>
  <r>
    <s v="NonMedia"/>
    <s v="Incremental"/>
    <m/>
    <m/>
    <s v="Competition_TriviaStar"/>
    <s v="Competition Triviastar"/>
    <x v="3"/>
    <s v=" DTC"/>
    <d v="2021-04-14T00:00:00"/>
    <s v="Pre"/>
    <x v="0"/>
    <n v="-2922.9458097000002"/>
  </r>
  <r>
    <s v="NonMedia"/>
    <s v="Incremental"/>
    <m/>
    <m/>
    <s v="Competition_TriviaStar"/>
    <s v="Competition Triviastar"/>
    <x v="3"/>
    <s v=" DTC"/>
    <d v="2021-04-15T00:00:00"/>
    <s v="Pre"/>
    <x v="0"/>
    <n v="-2863.4451803000002"/>
  </r>
  <r>
    <s v="NonMedia"/>
    <s v="Incremental"/>
    <m/>
    <m/>
    <s v="Competition_TriviaStar"/>
    <s v="Competition Triviastar"/>
    <x v="3"/>
    <s v=" DTC"/>
    <d v="2021-04-16T00:00:00"/>
    <s v="Pre"/>
    <x v="0"/>
    <n v="-2335.7161943000001"/>
  </r>
  <r>
    <s v="NonMedia"/>
    <s v="Incremental"/>
    <m/>
    <m/>
    <s v="Competition_TriviaStar"/>
    <s v="Competition Triviastar"/>
    <x v="3"/>
    <s v=" DTC"/>
    <d v="2021-04-17T00:00:00"/>
    <s v="Pre"/>
    <x v="0"/>
    <n v="-2559.9738854000002"/>
  </r>
  <r>
    <s v="NonMedia"/>
    <s v="Incremental"/>
    <m/>
    <m/>
    <s v="Competition_TriviaStar"/>
    <s v="Competition Triviastar"/>
    <x v="3"/>
    <s v=" DTC"/>
    <d v="2021-04-18T00:00:00"/>
    <s v="Pre"/>
    <x v="0"/>
    <n v="-3048.2769225000002"/>
  </r>
  <r>
    <s v="NonMedia"/>
    <s v="Incremental"/>
    <m/>
    <m/>
    <s v="Competition_TriviaStar"/>
    <s v="Competition Triviastar"/>
    <x v="3"/>
    <s v=" DTC"/>
    <d v="2021-04-19T00:00:00"/>
    <s v="Pre"/>
    <x v="0"/>
    <n v="-2804.6679629"/>
  </r>
  <r>
    <s v="NonMedia"/>
    <s v="Incremental"/>
    <m/>
    <m/>
    <s v="Competition_TriviaStar"/>
    <s v="Competition Triviastar"/>
    <x v="3"/>
    <s v=" DTC"/>
    <d v="2021-04-20T00:00:00"/>
    <s v="Pre"/>
    <x v="0"/>
    <n v="-2803.4019920999999"/>
  </r>
  <r>
    <s v="NonMedia"/>
    <s v="Incremental"/>
    <m/>
    <m/>
    <s v="Competition_TriviaStar"/>
    <s v="Competition Triviastar"/>
    <x v="3"/>
    <s v=" DTC"/>
    <d v="2021-04-21T00:00:00"/>
    <s v="Pre"/>
    <x v="0"/>
    <n v="-2875.9240356999999"/>
  </r>
  <r>
    <s v="NonMedia"/>
    <s v="Incremental"/>
    <m/>
    <m/>
    <s v="Competition_TriviaStar"/>
    <s v="Competition Triviastar"/>
    <x v="3"/>
    <s v=" DTC"/>
    <d v="2021-04-22T00:00:00"/>
    <s v="Pre"/>
    <x v="0"/>
    <n v="-2811.5403759999999"/>
  </r>
  <r>
    <s v="NonMedia"/>
    <s v="Incremental"/>
    <m/>
    <m/>
    <s v="Competition_TriviaStar"/>
    <s v="Competition Triviastar"/>
    <x v="3"/>
    <s v=" DTC"/>
    <d v="2021-04-23T00:00:00"/>
    <s v="Pre"/>
    <x v="0"/>
    <n v="-2659.2621696000001"/>
  </r>
  <r>
    <s v="NonMedia"/>
    <s v="Incremental"/>
    <m/>
    <m/>
    <s v="Competition_TriviaStar"/>
    <s v="Competition Triviastar"/>
    <x v="3"/>
    <s v=" DTC"/>
    <d v="2021-04-24T00:00:00"/>
    <s v="Pre"/>
    <x v="0"/>
    <n v="-2728.3480067"/>
  </r>
  <r>
    <s v="NonMedia"/>
    <s v="Incremental"/>
    <m/>
    <m/>
    <s v="Competition_TriviaStar"/>
    <s v="Competition Triviastar"/>
    <x v="3"/>
    <s v=" DTC"/>
    <d v="2021-04-25T00:00:00"/>
    <s v="Pre"/>
    <x v="0"/>
    <n v="-3156.6078556000002"/>
  </r>
  <r>
    <s v="NonMedia"/>
    <s v="Incremental"/>
    <m/>
    <m/>
    <s v="Competition_TriviaStar"/>
    <s v="Competition Triviastar"/>
    <x v="3"/>
    <s v=" DTC"/>
    <d v="2021-04-26T00:00:00"/>
    <s v="Pre"/>
    <x v="0"/>
    <n v="-2812.9871997999999"/>
  </r>
  <r>
    <s v="NonMedia"/>
    <s v="Incremental"/>
    <m/>
    <m/>
    <s v="Competition_TriviaStar"/>
    <s v="Competition Triviastar"/>
    <x v="3"/>
    <s v=" DTC"/>
    <d v="2021-04-27T00:00:00"/>
    <s v="Post"/>
    <x v="1"/>
    <n v="-2751.8588937"/>
  </r>
  <r>
    <s v="NonMedia"/>
    <s v="Incremental"/>
    <m/>
    <m/>
    <s v="Competition_TriviaStar"/>
    <s v="Competition Triviastar"/>
    <x v="3"/>
    <s v=" DTC"/>
    <d v="2021-04-28T00:00:00"/>
    <s v="Post"/>
    <x v="1"/>
    <n v="-2613.8680724999999"/>
  </r>
  <r>
    <s v="NonMedia"/>
    <s v="Incremental"/>
    <m/>
    <m/>
    <s v="Competition_TriviaStar"/>
    <s v="Competition Triviastar"/>
    <x v="3"/>
    <s v=" DTC"/>
    <d v="2021-04-29T00:00:00"/>
    <s v="Post"/>
    <x v="1"/>
    <n v="-2442.2385976"/>
  </r>
  <r>
    <s v="NonMedia"/>
    <s v="Incremental"/>
    <m/>
    <m/>
    <s v="Competition_TriviaStar"/>
    <s v="Competition Triviastar"/>
    <x v="3"/>
    <s v=" DTC"/>
    <d v="2021-04-30T00:00:00"/>
    <s v="Post"/>
    <x v="1"/>
    <n v="-2428.8554773000001"/>
  </r>
  <r>
    <s v="NonMedia"/>
    <s v="Incremental"/>
    <m/>
    <m/>
    <s v="Competition_TriviaStar"/>
    <s v="Competition Triviastar"/>
    <x v="3"/>
    <s v=" DTC"/>
    <d v="2021-05-01T00:00:00"/>
    <s v="Post"/>
    <x v="1"/>
    <n v="-2414.7929174999999"/>
  </r>
  <r>
    <s v="NonMedia"/>
    <s v="Incremental"/>
    <m/>
    <m/>
    <s v="Competition_TriviaStar"/>
    <s v="Competition Triviastar"/>
    <x v="3"/>
    <s v=" DTC"/>
    <d v="2021-05-02T00:00:00"/>
    <s v="Post"/>
    <x v="1"/>
    <n v="-2435.5951537000001"/>
  </r>
  <r>
    <s v="NonMedia"/>
    <s v="Incremental"/>
    <m/>
    <m/>
    <s v="Competition_TriviaStar"/>
    <s v="Competition Triviastar"/>
    <x v="3"/>
    <s v=" DTC"/>
    <d v="2021-05-03T00:00:00"/>
    <s v="Post"/>
    <x v="1"/>
    <n v="-2017.6435583"/>
  </r>
  <r>
    <s v="NonMedia"/>
    <s v="Incremental"/>
    <m/>
    <m/>
    <s v="Competition_TriviaStar"/>
    <s v="Competition Triviastar"/>
    <x v="3"/>
    <s v=" DTC"/>
    <d v="2021-05-04T00:00:00"/>
    <s v="Post"/>
    <x v="1"/>
    <n v="-2596.8124842000002"/>
  </r>
  <r>
    <s v="NonMedia"/>
    <s v="Incremental"/>
    <m/>
    <m/>
    <s v="Competition_TriviaStar"/>
    <s v="Competition Triviastar"/>
    <x v="3"/>
    <s v=" DTC"/>
    <d v="2021-05-05T00:00:00"/>
    <s v="Post"/>
    <x v="1"/>
    <n v="-2890.9907742999999"/>
  </r>
  <r>
    <s v="NonMedia"/>
    <s v="Incremental"/>
    <m/>
    <m/>
    <s v="Competition_TriviaStar"/>
    <s v="Competition Triviastar"/>
    <x v="3"/>
    <s v=" DTC"/>
    <d v="2021-05-06T00:00:00"/>
    <s v="Post"/>
    <x v="1"/>
    <n v="-2981.4805016999999"/>
  </r>
  <r>
    <s v="NonMedia"/>
    <s v="Incremental"/>
    <m/>
    <m/>
    <s v="Competition_TriviaStar"/>
    <s v="Competition Triviastar"/>
    <x v="3"/>
    <s v=" DTC"/>
    <d v="2021-05-07T00:00:00"/>
    <s v="Post"/>
    <x v="1"/>
    <n v="-3362.8548317999998"/>
  </r>
  <r>
    <s v="NonMedia"/>
    <s v="Incremental"/>
    <m/>
    <m/>
    <s v="Competition_TriviaStar"/>
    <s v="Competition Triviastar"/>
    <x v="3"/>
    <s v=" DTC"/>
    <d v="2021-05-08T00:00:00"/>
    <s v="Post"/>
    <x v="1"/>
    <n v="-3196.0902384000001"/>
  </r>
  <r>
    <s v="NonMedia"/>
    <s v="Incremental"/>
    <m/>
    <m/>
    <s v="Competition_TriviaStar"/>
    <s v="Competition Triviastar"/>
    <x v="3"/>
    <s v=" DTC"/>
    <d v="2021-05-09T00:00:00"/>
    <s v="Post"/>
    <x v="1"/>
    <n v="-3345.6929869999999"/>
  </r>
  <r>
    <s v="NonMedia"/>
    <s v="Incremental"/>
    <m/>
    <m/>
    <s v="Competition_TriviaStar"/>
    <s v="Competition Triviastar"/>
    <x v="3"/>
    <s v=" DTC"/>
    <d v="2021-05-10T00:00:00"/>
    <s v="Post"/>
    <x v="1"/>
    <n v="-2965.7054726000001"/>
  </r>
  <r>
    <s v="NonMedia"/>
    <s v="Incremental"/>
    <m/>
    <m/>
    <s v="Competition_TriviaStar"/>
    <s v="Competition Triviastar"/>
    <x v="3"/>
    <s v=" DTC"/>
    <d v="2021-05-11T00:00:00"/>
    <s v="Post"/>
    <x v="1"/>
    <n v="-3309.8091294999999"/>
  </r>
  <r>
    <s v="NonMedia"/>
    <s v="Incremental"/>
    <m/>
    <m/>
    <s v="Competition_TriviaStar"/>
    <s v="Competition Triviastar"/>
    <x v="3"/>
    <s v=" DTC"/>
    <d v="2021-05-12T00:00:00"/>
    <s v="Post"/>
    <x v="1"/>
    <n v="-3225.7334249"/>
  </r>
  <r>
    <s v="NonMedia"/>
    <s v="Incremental"/>
    <m/>
    <m/>
    <s v="Competition_TriviaStar"/>
    <s v="Competition Triviastar"/>
    <x v="3"/>
    <s v=" DTC"/>
    <d v="2021-05-13T00:00:00"/>
    <s v="Post"/>
    <x v="1"/>
    <n v="-3367.8820389000002"/>
  </r>
  <r>
    <s v="NonMedia"/>
    <s v="Incremental"/>
    <m/>
    <m/>
    <s v="Competition_TriviaStar"/>
    <s v="Competition Triviastar"/>
    <x v="3"/>
    <s v=" DTC"/>
    <d v="2021-05-14T00:00:00"/>
    <s v="Post"/>
    <x v="1"/>
    <n v="-3712.6791036999998"/>
  </r>
  <r>
    <s v="NonMedia"/>
    <s v="Incremental"/>
    <m/>
    <m/>
    <s v="Competition_TriviaStar"/>
    <s v="Competition Triviastar"/>
    <x v="3"/>
    <s v=" DTC"/>
    <d v="2021-05-15T00:00:00"/>
    <s v="Post"/>
    <x v="1"/>
    <n v="-4098.9072888999999"/>
  </r>
  <r>
    <s v="NonMedia"/>
    <s v="Incremental"/>
    <m/>
    <m/>
    <s v="Competition_TriviaStar"/>
    <s v="Competition Triviastar"/>
    <x v="3"/>
    <s v=" DTC"/>
    <d v="2021-05-16T00:00:00"/>
    <s v="Post"/>
    <x v="1"/>
    <n v="-3953.4649875999999"/>
  </r>
  <r>
    <s v="NonMedia"/>
    <s v="Incremental"/>
    <m/>
    <m/>
    <s v="Competition_TriviaStar"/>
    <s v="Competition Triviastar"/>
    <x v="3"/>
    <s v=" DTC"/>
    <d v="2021-05-17T00:00:00"/>
    <s v="Post"/>
    <x v="1"/>
    <n v="-3087.2252023000001"/>
  </r>
  <r>
    <s v="NonMedia"/>
    <s v="Incremental"/>
    <m/>
    <m/>
    <s v="Competition_TriviaStar"/>
    <s v="Competition Triviastar"/>
    <x v="3"/>
    <s v=" DTC"/>
    <d v="2021-05-18T00:00:00"/>
    <s v="Post"/>
    <x v="1"/>
    <n v="-3044.4072661999999"/>
  </r>
  <r>
    <s v="NonMedia"/>
    <s v="Incremental"/>
    <m/>
    <m/>
    <s v="Competition_TriviaStar"/>
    <s v="Competition Triviastar"/>
    <x v="3"/>
    <s v=" DTC"/>
    <d v="2021-05-19T00:00:00"/>
    <s v="Post"/>
    <x v="1"/>
    <n v="-3095.8928007"/>
  </r>
  <r>
    <s v="NonMedia"/>
    <s v="Incremental"/>
    <m/>
    <m/>
    <s v="Competition_TriviaStar"/>
    <s v="Competition Triviastar"/>
    <x v="3"/>
    <s v=" DTC"/>
    <d v="2021-05-20T00:00:00"/>
    <s v="Post"/>
    <x v="1"/>
    <n v="-2890.6440702999998"/>
  </r>
  <r>
    <s v="NonMedia"/>
    <s v="Incremental"/>
    <m/>
    <m/>
    <s v="Competition_TriviaStar"/>
    <s v="Competition Triviastar"/>
    <x v="3"/>
    <s v=" DTC"/>
    <d v="2021-05-21T00:00:00"/>
    <s v="Post"/>
    <x v="1"/>
    <n v="-2860.4808278999999"/>
  </r>
  <r>
    <s v="NonMedia"/>
    <s v="Incremental"/>
    <m/>
    <m/>
    <s v="Competition_TriviaStar"/>
    <s v="Competition Triviastar"/>
    <x v="3"/>
    <s v=" DTC"/>
    <d v="2021-05-22T00:00:00"/>
    <s v="Post"/>
    <x v="1"/>
    <n v="-2931.0350788999999"/>
  </r>
  <r>
    <s v="NonMedia"/>
    <s v="Incremental"/>
    <m/>
    <m/>
    <s v="Competition_TriviaStar"/>
    <s v="Competition Triviastar"/>
    <x v="3"/>
    <s v=" DTC"/>
    <d v="2021-05-23T00:00:00"/>
    <s v="Post"/>
    <x v="1"/>
    <n v="-3226.0801289000001"/>
  </r>
  <r>
    <s v="NonMedia"/>
    <s v="Incremental"/>
    <m/>
    <m/>
    <s v="Competition_TriviaStar"/>
    <s v="Competition Triviastar"/>
    <x v="3"/>
    <s v=" DTC"/>
    <d v="2021-05-24T00:00:00"/>
    <s v="Post"/>
    <x v="1"/>
    <n v="-2554.8613079000002"/>
  </r>
  <r>
    <s v="NonMedia"/>
    <s v="Incremental"/>
    <m/>
    <m/>
    <s v="Competition_TriviaStar"/>
    <s v="Competition Triviastar"/>
    <x v="3"/>
    <s v=" DTC"/>
    <d v="2021-05-25T00:00:00"/>
    <s v="Post"/>
    <x v="1"/>
    <n v="-2714.8651745000002"/>
  </r>
  <r>
    <s v="NonMedia"/>
    <s v="Incremental"/>
    <m/>
    <m/>
    <s v="Competition_TriviaStar"/>
    <s v="Competition Triviastar"/>
    <x v="3"/>
    <s v=" DTC"/>
    <d v="2021-05-26T00:00:00"/>
    <s v="Post"/>
    <x v="1"/>
    <n v="-2676.9010935000001"/>
  </r>
  <r>
    <s v="NonMedia"/>
    <s v="Incremental"/>
    <m/>
    <m/>
    <s v="Competition_TriviaStar"/>
    <s v="Competition Triviastar"/>
    <x v="3"/>
    <s v=" DTC"/>
    <d v="2021-05-27T00:00:00"/>
    <s v="Post"/>
    <x v="1"/>
    <n v="-2677.5945013999999"/>
  </r>
  <r>
    <s v="NonMedia"/>
    <s v="Incremental"/>
    <m/>
    <m/>
    <s v="Competition_TriviaStar"/>
    <s v="Competition Triviastar"/>
    <x v="3"/>
    <s v=" DTC"/>
    <d v="2021-05-28T00:00:00"/>
    <s v="Post"/>
    <x v="1"/>
    <n v="-2528.1651047"/>
  </r>
  <r>
    <s v="NonMedia"/>
    <s v="Incremental"/>
    <m/>
    <m/>
    <s v="Competition_TriviaStar"/>
    <s v="Competition Triviastar"/>
    <x v="3"/>
    <s v=" DTC"/>
    <d v="2021-05-29T00:00:00"/>
    <s v="Post"/>
    <x v="1"/>
    <n v="-2422.5937561000001"/>
  </r>
  <r>
    <s v="NonMedia"/>
    <s v="Incremental"/>
    <m/>
    <m/>
    <s v="Competition_TriviaStar"/>
    <s v="Competition Triviastar"/>
    <x v="3"/>
    <s v=" DTC"/>
    <d v="2021-05-30T00:00:00"/>
    <s v="Post"/>
    <x v="1"/>
    <n v="-2623.1619833"/>
  </r>
  <r>
    <s v="NonMedia"/>
    <s v="Incremental"/>
    <m/>
    <m/>
    <s v="Competition_TriviaStar"/>
    <s v="Competition Triviastar"/>
    <x v="3"/>
    <s v=" DTC"/>
    <d v="2021-05-31T00:00:00"/>
    <s v="Post"/>
    <x v="1"/>
    <n v="-2207.1172596000001"/>
  </r>
  <r>
    <s v="NonMedia"/>
    <s v="Incremental"/>
    <m/>
    <m/>
    <s v="Competition_TriviaStar"/>
    <s v="Competition Triviastar"/>
    <x v="3"/>
    <s v=" DTC"/>
    <d v="2021-06-01T00:00:00"/>
    <s v="Post"/>
    <x v="1"/>
    <n v="-2296.6160045000001"/>
  </r>
  <r>
    <s v="NonMedia"/>
    <s v="Incremental"/>
    <m/>
    <m/>
    <s v="Competition_TriviaStar"/>
    <s v="Competition Triviastar"/>
    <x v="3"/>
    <s v=" DTC"/>
    <d v="2021-06-02T00:00:00"/>
    <s v="Post"/>
    <x v="1"/>
    <n v="-2714.2724530999999"/>
  </r>
  <r>
    <s v="NonMedia"/>
    <s v="Incremental"/>
    <m/>
    <m/>
    <s v="Competition_TriviaStar"/>
    <s v="Competition Triviastar"/>
    <x v="3"/>
    <s v=" DTC"/>
    <d v="2021-06-03T00:00:00"/>
    <s v="Post"/>
    <x v="1"/>
    <n v="-2717.4040524000002"/>
  </r>
  <r>
    <s v="NonMedia"/>
    <s v="Incremental"/>
    <m/>
    <m/>
    <s v="Competition_TriviaStar"/>
    <s v="Competition Triviastar"/>
    <x v="3"/>
    <s v=" DTC"/>
    <d v="2021-06-04T00:00:00"/>
    <s v="Post"/>
    <x v="1"/>
    <n v="-3025.7841689000002"/>
  </r>
  <r>
    <s v="NonMedia"/>
    <s v="Incremental"/>
    <m/>
    <m/>
    <s v="Competition_TriviaStar"/>
    <s v="Competition Triviastar"/>
    <x v="3"/>
    <s v=" DTC"/>
    <d v="2021-06-05T00:00:00"/>
    <s v="Post"/>
    <x v="1"/>
    <n v="-2740.3141733000002"/>
  </r>
  <r>
    <s v="NonMedia"/>
    <s v="Incremental"/>
    <m/>
    <m/>
    <s v="Competition_TriviaStar"/>
    <s v="Competition Triviastar"/>
    <x v="3"/>
    <s v=" DTC"/>
    <d v="2021-06-06T00:00:00"/>
    <s v="Post"/>
    <x v="1"/>
    <n v="-2577.8006538"/>
  </r>
  <r>
    <s v="NonMedia"/>
    <s v="Incremental"/>
    <m/>
    <m/>
    <s v="Competition_TriviaStar"/>
    <s v="Competition Triviastar"/>
    <x v="3"/>
    <s v=" DTC"/>
    <d v="2021-06-07T00:00:00"/>
    <s v="Post"/>
    <x v="1"/>
    <n v="-2054.8235774"/>
  </r>
  <r>
    <s v="NonMedia"/>
    <s v="Incremental"/>
    <m/>
    <m/>
    <s v="Competition_TriviaStar"/>
    <s v="Competition Triviastar"/>
    <x v="3"/>
    <s v=" DTC"/>
    <d v="2021-06-08T00:00:00"/>
    <s v="Post"/>
    <x v="1"/>
    <n v="-2389.9046982"/>
  </r>
  <r>
    <s v="NonMedia"/>
    <s v="Incremental"/>
    <m/>
    <m/>
    <s v="Competition_TriviaStar"/>
    <s v="Competition Triviastar"/>
    <x v="3"/>
    <s v=" DTC"/>
    <d v="2021-06-09T00:00:00"/>
    <s v="Post"/>
    <x v="1"/>
    <n v="-2627.906242"/>
  </r>
  <r>
    <s v="NonMedia"/>
    <s v="Incremental"/>
    <m/>
    <m/>
    <s v="Competition_TriviaStar"/>
    <s v="Competition Triviastar"/>
    <x v="3"/>
    <s v=" DTC"/>
    <d v="2021-06-10T00:00:00"/>
    <s v="Post"/>
    <x v="1"/>
    <n v="-2654.2776041000002"/>
  </r>
  <r>
    <s v="NonMedia"/>
    <s v="Incremental"/>
    <m/>
    <m/>
    <s v="Competition_TriviaStar"/>
    <s v="Competition Triviastar"/>
    <x v="3"/>
    <s v=" DTC"/>
    <d v="2021-06-11T00:00:00"/>
    <s v="Post"/>
    <x v="1"/>
    <n v="-2204.6458788"/>
  </r>
  <r>
    <s v="NonMedia"/>
    <s v="Incremental"/>
    <m/>
    <m/>
    <s v="Competition_TriviaStar"/>
    <s v="Competition Triviastar"/>
    <x v="3"/>
    <s v=" DTC"/>
    <d v="2021-06-12T00:00:00"/>
    <s v="Post"/>
    <x v="1"/>
    <n v="-2129.1578546000001"/>
  </r>
  <r>
    <s v="NonMedia"/>
    <s v="Incremental"/>
    <m/>
    <m/>
    <s v="Competition_TriviaStar"/>
    <s v="Competition Triviastar"/>
    <x v="3"/>
    <s v=" DTC"/>
    <d v="2021-06-13T00:00:00"/>
    <s v="Post"/>
    <x v="1"/>
    <n v="-2112.1812902000001"/>
  </r>
  <r>
    <s v="NonMedia"/>
    <s v="Incremental"/>
    <m/>
    <m/>
    <s v="Competition_TriviaStar"/>
    <s v="Competition Triviastar"/>
    <x v="3"/>
    <s v=" DTC"/>
    <d v="2021-06-14T00:00:00"/>
    <s v="Post"/>
    <x v="1"/>
    <n v="-1583.9299414"/>
  </r>
  <r>
    <s v="NonMedia"/>
    <s v="Incremental"/>
    <m/>
    <m/>
    <s v="Competition_TriviaStar"/>
    <s v="Competition Triviastar"/>
    <x v="3"/>
    <s v=" DTC"/>
    <d v="2021-06-15T00:00:00"/>
    <s v="Post"/>
    <x v="1"/>
    <n v="-1683.6466545999999"/>
  </r>
  <r>
    <s v="NonMedia"/>
    <s v="Incremental"/>
    <m/>
    <m/>
    <s v="Competition_TriviaStar"/>
    <s v="Competition Triviastar"/>
    <x v="3"/>
    <s v=" DTC"/>
    <d v="2021-06-16T00:00:00"/>
    <s v="Post"/>
    <x v="1"/>
    <n v="-1534.3188161999999"/>
  </r>
  <r>
    <s v="NonMedia"/>
    <s v="Incremental"/>
    <m/>
    <m/>
    <s v="Competition_TriviaStar"/>
    <s v="Competition Triviastar"/>
    <x v="3"/>
    <s v=" DTC"/>
    <d v="2021-06-17T00:00:00"/>
    <s v="Post"/>
    <x v="1"/>
    <n v="-1224.6201315999999"/>
  </r>
  <r>
    <s v="NonMedia"/>
    <s v="Incremental"/>
    <m/>
    <m/>
    <s v="Competition_TriviaStar"/>
    <s v="Competition Triviastar"/>
    <x v="3"/>
    <s v=" DTC"/>
    <d v="2021-06-18T00:00:00"/>
    <s v="Post"/>
    <x v="1"/>
    <n v="-979.53128419999996"/>
  </r>
  <r>
    <s v="NonMedia"/>
    <s v="Incremental"/>
    <m/>
    <m/>
    <s v="Competition_TriviaStar"/>
    <s v="Competition Triviastar"/>
    <x v="3"/>
    <s v=" DTC"/>
    <d v="2021-06-19T00:00:00"/>
    <s v="Post"/>
    <x v="1"/>
    <n v="-1194.4578861"/>
  </r>
  <r>
    <s v="NonMedia"/>
    <s v="Incremental"/>
    <m/>
    <m/>
    <s v="Competition_TriviaStar"/>
    <s v="Competition Triviastar"/>
    <x v="3"/>
    <s v=" DTC"/>
    <d v="2021-06-20T00:00:00"/>
    <s v="Post"/>
    <x v="1"/>
    <n v="-1259.3973653999999"/>
  </r>
  <r>
    <s v="NonMedia"/>
    <s v="Incremental"/>
    <m/>
    <m/>
    <s v="Competition_TriviaStar"/>
    <s v="Competition Triviastar"/>
    <x v="3"/>
    <s v=" DTC"/>
    <d v="2021-06-21T00:00:00"/>
    <s v="Post"/>
    <x v="1"/>
    <n v="-1108.5861379"/>
  </r>
  <r>
    <s v="NonMedia"/>
    <s v="Incremental"/>
    <m/>
    <m/>
    <s v="Competition_TriviaStar"/>
    <s v="Competition Triviastar"/>
    <x v="3"/>
    <s v=" DTC"/>
    <d v="2021-06-22T00:00:00"/>
    <s v="Post"/>
    <x v="1"/>
    <n v="-1765.7275193999999"/>
  </r>
  <r>
    <s v="NonMedia"/>
    <s v="Incremental"/>
    <m/>
    <m/>
    <s v="Competition_TriviaStar"/>
    <s v="Competition Triviastar"/>
    <x v="3"/>
    <s v=" DTC"/>
    <d v="2021-06-23T00:00:00"/>
    <s v="Post"/>
    <x v="2"/>
    <n v="-1608.1586304"/>
  </r>
  <r>
    <s v="NonMedia"/>
    <s v="Incremental"/>
    <m/>
    <m/>
    <s v="Competition_TriviaStar"/>
    <s v="Competition Triviastar"/>
    <x v="3"/>
    <s v=" DTC"/>
    <d v="2021-06-24T00:00:00"/>
    <s v="Post"/>
    <x v="2"/>
    <n v="-1847.9732053"/>
  </r>
  <r>
    <s v="NonMedia"/>
    <s v="Incremental"/>
    <m/>
    <m/>
    <s v="Competition_TriviaStar"/>
    <s v="Competition Triviastar"/>
    <x v="3"/>
    <s v=" DTC"/>
    <d v="2021-06-25T00:00:00"/>
    <s v="Post"/>
    <x v="2"/>
    <n v="-1890.9914898"/>
  </r>
  <r>
    <s v="NonMedia"/>
    <s v="Incremental"/>
    <m/>
    <m/>
    <s v="Competition_TriviaStar"/>
    <s v="Competition Triviastar"/>
    <x v="3"/>
    <s v=" DTC"/>
    <d v="2021-06-26T00:00:00"/>
    <s v="Post"/>
    <x v="2"/>
    <n v="-1866.9276218"/>
  </r>
  <r>
    <s v="NonMedia"/>
    <s v="Incremental"/>
    <m/>
    <m/>
    <s v="Competition_TriviaStar"/>
    <s v="Competition Triviastar"/>
    <x v="3"/>
    <s v=" DTC"/>
    <d v="2021-06-27T00:00:00"/>
    <s v="Post"/>
    <x v="2"/>
    <n v="-2054.1642934000001"/>
  </r>
  <r>
    <s v="NonMedia"/>
    <s v="Incremental"/>
    <m/>
    <m/>
    <s v="Competition_TriviaStar"/>
    <s v="Competition Triviastar"/>
    <x v="3"/>
    <s v=" DTC"/>
    <d v="2021-06-28T00:00:00"/>
    <s v="Post"/>
    <x v="2"/>
    <n v="-1634.5299926"/>
  </r>
  <r>
    <s v="NonMedia"/>
    <s v="Incremental"/>
    <m/>
    <m/>
    <s v="Competition_TriviaStar"/>
    <s v="Competition Triviastar"/>
    <x v="3"/>
    <s v=" DTC"/>
    <d v="2021-06-29T00:00:00"/>
    <s v="Post"/>
    <x v="2"/>
    <n v="-1693.2062734000001"/>
  </r>
  <r>
    <s v="NonMedia"/>
    <s v="Incremental"/>
    <m/>
    <m/>
    <s v="Competition_TriviaStar"/>
    <s v="Competition Triviastar"/>
    <x v="3"/>
    <s v=" DTC"/>
    <d v="2021-06-30T00:00:00"/>
    <s v="Post"/>
    <x v="2"/>
    <n v="-1846.8194582000001"/>
  </r>
  <r>
    <s v="NonMedia"/>
    <s v="Incremental"/>
    <m/>
    <m/>
    <s v="Competition_TriviaStar"/>
    <s v="Competition Triviastar"/>
    <x v="3"/>
    <s v=" DTC"/>
    <d v="2021-07-01T00:00:00"/>
    <s v="Post"/>
    <x v="2"/>
    <n v="-1993.4947893000001"/>
  </r>
  <r>
    <s v="NonMedia"/>
    <s v="Incremental"/>
    <m/>
    <m/>
    <s v="Competition_TriviaStar"/>
    <s v="Competition Triviastar"/>
    <x v="3"/>
    <s v=" DTC"/>
    <d v="2021-07-02T00:00:00"/>
    <s v="Post"/>
    <x v="2"/>
    <n v="-1972.198901"/>
  </r>
  <r>
    <s v="NonMedia"/>
    <s v="Incremental"/>
    <m/>
    <m/>
    <s v="Competition_TriviaStar"/>
    <s v="Competition Triviastar"/>
    <x v="3"/>
    <s v=" DTC"/>
    <d v="2021-07-03T00:00:00"/>
    <s v="Post"/>
    <x v="2"/>
    <n v="-2156.5414337000002"/>
  </r>
  <r>
    <s v="NonMedia"/>
    <s v="Incremental"/>
    <m/>
    <m/>
    <s v="Competition_TriviaStar"/>
    <s v="Competition Triviastar"/>
    <x v="3"/>
    <s v=" DTC"/>
    <d v="2021-07-04T00:00:00"/>
    <s v="Post"/>
    <x v="2"/>
    <n v="-2010.7976985"/>
  </r>
  <r>
    <s v="NonMedia"/>
    <s v="Incremental"/>
    <m/>
    <m/>
    <s v="Competition_TriviaStar"/>
    <s v="Competition Triviastar"/>
    <x v="3"/>
    <s v=" DTC"/>
    <d v="2021-07-05T00:00:00"/>
    <s v="Post"/>
    <x v="2"/>
    <n v="-1948.5737750000001"/>
  </r>
  <r>
    <s v="NonMedia"/>
    <s v="Incremental"/>
    <m/>
    <m/>
    <s v="Competition_TriviaStar"/>
    <s v="Competition Triviastar"/>
    <x v="3"/>
    <s v=" DTC"/>
    <d v="2021-07-06T00:00:00"/>
    <s v="Post"/>
    <x v="2"/>
    <n v="-2026.1041181000001"/>
  </r>
  <r>
    <s v="NonMedia"/>
    <s v="Incremental"/>
    <m/>
    <m/>
    <s v="Competition_TriviaStar"/>
    <s v="Competition Triviastar"/>
    <x v="3"/>
    <s v=" DTC"/>
    <d v="2021-07-07T00:00:00"/>
    <s v="Post"/>
    <x v="2"/>
    <n v="-1862.5583512999999"/>
  </r>
  <r>
    <s v="NonMedia"/>
    <s v="Incremental"/>
    <m/>
    <m/>
    <s v="Competition_TriviaStar"/>
    <s v="Competition Triviastar"/>
    <x v="3"/>
    <s v=" DTC"/>
    <d v="2021-07-08T00:00:00"/>
    <s v="Post"/>
    <x v="2"/>
    <n v="-1724.8005742"/>
  </r>
  <r>
    <s v="NonMedia"/>
    <s v="Incremental"/>
    <m/>
    <m/>
    <s v="Competition_TriviaStar"/>
    <s v="Competition Triviastar"/>
    <x v="3"/>
    <s v=" DTC"/>
    <d v="2021-07-09T00:00:00"/>
    <s v="Post"/>
    <x v="2"/>
    <n v="-1583.7153146000001"/>
  </r>
  <r>
    <s v="NonMedia"/>
    <s v="Incremental"/>
    <m/>
    <m/>
    <s v="Competition_TriviaStar"/>
    <s v="Competition Triviastar"/>
    <x v="3"/>
    <s v=" DTC"/>
    <d v="2021-07-10T00:00:00"/>
    <s v="Post"/>
    <x v="2"/>
    <n v="-1489.2148104"/>
  </r>
  <r>
    <s v="NonMedia"/>
    <s v="Incremental"/>
    <m/>
    <m/>
    <s v="Competition_TriviaStar"/>
    <s v="Competition Triviastar"/>
    <x v="3"/>
    <s v=" DTC"/>
    <d v="2021-07-11T00:00:00"/>
    <s v="Post"/>
    <x v="2"/>
    <n v="-1627.1389617"/>
  </r>
  <r>
    <s v="NonMedia"/>
    <s v="Incremental"/>
    <m/>
    <m/>
    <s v="Competition_TriviaStar"/>
    <s v="Competition Triviastar"/>
    <x v="3"/>
    <s v=" DTC"/>
    <d v="2021-07-12T00:00:00"/>
    <s v="Post"/>
    <x v="2"/>
    <n v="-1409.0224811999999"/>
  </r>
  <r>
    <s v="NonMedia"/>
    <s v="Incremental"/>
    <m/>
    <m/>
    <s v="Competition_TriviaStar"/>
    <s v="Competition Triviastar"/>
    <x v="3"/>
    <s v=" DTC"/>
    <d v="2021-07-13T00:00:00"/>
    <s v="Post"/>
    <x v="2"/>
    <n v="-1902.8208901"/>
  </r>
  <r>
    <s v="NonMedia"/>
    <s v="Incremental"/>
    <m/>
    <m/>
    <s v="Competition_TriviaStar"/>
    <s v="Competition Triviastar"/>
    <x v="3"/>
    <s v=" DTC"/>
    <d v="2021-07-14T00:00:00"/>
    <s v="Post"/>
    <x v="2"/>
    <n v="-1851.577659"/>
  </r>
  <r>
    <s v="NonMedia"/>
    <s v="Incremental"/>
    <m/>
    <m/>
    <s v="Competition_TriviaStar"/>
    <s v="Competition Triviastar"/>
    <x v="3"/>
    <s v=" DTC"/>
    <d v="2021-07-15T00:00:00"/>
    <s v="Post"/>
    <x v="2"/>
    <n v="-1814.8089769000001"/>
  </r>
  <r>
    <s v="NonMedia"/>
    <s v="Incremental"/>
    <m/>
    <m/>
    <s v="Competition_TriviaStar"/>
    <s v="Competition Triviastar"/>
    <x v="3"/>
    <s v=" DTC"/>
    <d v="2021-07-16T00:00:00"/>
    <s v="Post"/>
    <x v="2"/>
    <n v="-1561.4211815000001"/>
  </r>
  <r>
    <s v="NonMedia"/>
    <s v="Incremental"/>
    <m/>
    <m/>
    <s v="Competition_TriviaStar"/>
    <s v="Competition Triviastar"/>
    <x v="3"/>
    <s v=" DTC"/>
    <d v="2021-07-17T00:00:00"/>
    <s v="Post"/>
    <x v="2"/>
    <n v="-1457.2709781000001"/>
  </r>
  <r>
    <s v="NonMedia"/>
    <s v="Incremental"/>
    <m/>
    <m/>
    <s v="Competition_TriviaStar"/>
    <s v="Competition Triviastar"/>
    <x v="3"/>
    <s v=" DTC"/>
    <d v="2021-07-18T00:00:00"/>
    <s v="Post"/>
    <x v="2"/>
    <n v="-1694.1877348"/>
  </r>
  <r>
    <s v="NonMedia"/>
    <s v="Incremental"/>
    <m/>
    <m/>
    <s v="Competition_TriviaStar"/>
    <s v="Competition Triviastar"/>
    <x v="3"/>
    <s v=" DTC"/>
    <d v="2021-07-19T00:00:00"/>
    <s v="Post"/>
    <x v="2"/>
    <n v="-1521.1586428000001"/>
  </r>
  <r>
    <s v="NonMedia"/>
    <s v="Incremental"/>
    <m/>
    <m/>
    <s v="Competition_TriviaStar"/>
    <s v="Competition Triviastar"/>
    <x v="3"/>
    <s v=" DTC"/>
    <d v="2021-07-20T00:00:00"/>
    <s v="Post"/>
    <x v="2"/>
    <n v="-1641.1143883"/>
  </r>
  <r>
    <s v="NonMedia"/>
    <s v="Incremental"/>
    <m/>
    <m/>
    <s v="Competition_TriviaStar"/>
    <s v="Competition Triviastar"/>
    <x v="3"/>
    <s v=" DTC"/>
    <d v="2021-07-21T00:00:00"/>
    <s v="Post"/>
    <x v="2"/>
    <n v="-1725.7988190000001"/>
  </r>
  <r>
    <s v="NonMedia"/>
    <s v="Incremental"/>
    <m/>
    <m/>
    <s v="Competition_TriviaStar"/>
    <s v="Competition Triviastar"/>
    <x v="3"/>
    <s v=" DTC"/>
    <d v="2021-07-22T00:00:00"/>
    <s v="Post"/>
    <x v="2"/>
    <n v="-1760.7373855999999"/>
  </r>
  <r>
    <s v="NonMedia"/>
    <s v="Incremental"/>
    <m/>
    <m/>
    <s v="Competition_TriviaStar"/>
    <s v="Competition Triviastar"/>
    <x v="3"/>
    <s v=" DTC"/>
    <d v="2021-07-23T00:00:00"/>
    <s v="Post"/>
    <x v="2"/>
    <n v="-1718.4783574"/>
  </r>
  <r>
    <s v="NonMedia"/>
    <s v="Incremental"/>
    <m/>
    <m/>
    <s v="Competition_TriviaStar"/>
    <s v="Competition Triviastar"/>
    <x v="3"/>
    <s v=" DTC"/>
    <d v="2021-07-24T00:00:00"/>
    <s v="Post"/>
    <x v="2"/>
    <n v="-1993.3284151"/>
  </r>
  <r>
    <s v="NonMedia"/>
    <s v="Incremental"/>
    <m/>
    <m/>
    <s v="Competition_TriviaStar"/>
    <s v="Competition Triviastar"/>
    <x v="3"/>
    <s v=" DTC"/>
    <d v="2021-07-25T00:00:00"/>
    <s v="Post"/>
    <x v="2"/>
    <n v="-2070.1932618000001"/>
  </r>
  <r>
    <s v="NonMedia"/>
    <s v="Incremental"/>
    <m/>
    <m/>
    <s v="Competition_TriviaStar"/>
    <s v="Competition Triviastar"/>
    <x v="3"/>
    <s v=" DTC"/>
    <d v="2021-07-26T00:00:00"/>
    <s v="Post"/>
    <x v="2"/>
    <n v="-1605.8430734000001"/>
  </r>
  <r>
    <s v="NonMedia"/>
    <s v="Incremental"/>
    <m/>
    <m/>
    <s v="Competition_TriviaStar"/>
    <s v="Competition Triviastar"/>
    <x v="3"/>
    <s v=" DTC"/>
    <d v="2021-07-27T00:00:00"/>
    <s v="Post"/>
    <x v="2"/>
    <n v="-2107.9601886"/>
  </r>
  <r>
    <s v="NonMedia"/>
    <s v="Incremental"/>
    <m/>
    <m/>
    <s v="Competition_TriviaStar"/>
    <s v="Competition Triviastar"/>
    <x v="3"/>
    <s v=" DTC"/>
    <d v="2021-07-28T00:00:00"/>
    <s v="Post"/>
    <x v="2"/>
    <n v="-2095.1493808"/>
  </r>
  <r>
    <s v="NonMedia"/>
    <s v="Incremental"/>
    <m/>
    <m/>
    <s v="Competition_TriviaStar"/>
    <s v="Competition Triviastar"/>
    <x v="3"/>
    <s v=" DTC"/>
    <d v="2021-07-29T00:00:00"/>
    <s v="Post"/>
    <x v="2"/>
    <n v="-2069.8605134999998"/>
  </r>
  <r>
    <s v="NonMedia"/>
    <s v="Incremental"/>
    <m/>
    <m/>
    <s v="Competition_TriviaStar"/>
    <s v="Competition Triviastar"/>
    <x v="3"/>
    <s v=" DTC"/>
    <d v="2021-07-30T00:00:00"/>
    <s v="Post"/>
    <x v="2"/>
    <n v="-1981.6822262000001"/>
  </r>
  <r>
    <s v="NonMedia"/>
    <s v="Incremental"/>
    <m/>
    <m/>
    <s v="Competition_TriviaStar"/>
    <s v="Competition Triviastar"/>
    <x v="3"/>
    <s v=" DTC"/>
    <d v="2021-07-31T00:00:00"/>
    <s v="Post"/>
    <x v="2"/>
    <n v="-2220.2627243000002"/>
  </r>
  <r>
    <s v="NonMedia"/>
    <s v="Incremental"/>
    <m/>
    <m/>
    <s v="Competition_TriviaStar"/>
    <s v="Competition Triviastar"/>
    <x v="3"/>
    <s v=" DTC"/>
    <d v="2021-08-01T00:00:00"/>
    <s v="Post"/>
    <x v="2"/>
    <n v="-2495.635816"/>
  </r>
  <r>
    <s v="NonMedia"/>
    <s v="Incremental"/>
    <m/>
    <m/>
    <s v="Competition_TriviaStar"/>
    <s v="Competition Triviastar"/>
    <x v="3"/>
    <s v=" DTC"/>
    <d v="2021-08-02T00:00:00"/>
    <s v="Post"/>
    <x v="2"/>
    <n v="-2399.2155597000001"/>
  </r>
  <r>
    <s v="NonMedia"/>
    <s v="Incremental"/>
    <m/>
    <m/>
    <s v="Competition_TriviaStar"/>
    <s v="Competition Triviastar"/>
    <x v="3"/>
    <s v=" DTC"/>
    <d v="2021-08-03T00:00:00"/>
    <s v="Post"/>
    <x v="2"/>
    <n v="-2667.3283913"/>
  </r>
  <r>
    <s v="NonMedia"/>
    <s v="Incremental"/>
    <m/>
    <m/>
    <s v="Competition_TriviaStar"/>
    <s v="Competition Triviastar"/>
    <x v="3"/>
    <s v=" DTC"/>
    <d v="2021-08-04T00:00:00"/>
    <s v="Post"/>
    <x v="2"/>
    <n v="-2803.356225"/>
  </r>
  <r>
    <s v="NonMedia"/>
    <s v="Incremental"/>
    <m/>
    <m/>
    <s v="Competition_TriviaStar"/>
    <s v="Competition Triviastar"/>
    <x v="3"/>
    <s v=" DTC"/>
    <d v="2021-08-05T00:00:00"/>
    <s v="Post"/>
    <x v="2"/>
    <n v="-2489.5423424999999"/>
  </r>
  <r>
    <s v="NonMedia"/>
    <s v="Incremental"/>
    <m/>
    <m/>
    <s v="Competition_TriviaStar"/>
    <s v="Competition Triviastar"/>
    <x v="3"/>
    <s v=" DTC"/>
    <d v="2021-08-06T00:00:00"/>
    <s v="Post"/>
    <x v="2"/>
    <n v="-2277.3460906999999"/>
  </r>
  <r>
    <s v="NonMedia"/>
    <s v="Incremental"/>
    <m/>
    <m/>
    <s v="Competition_TriviaStar"/>
    <s v="Competition Triviastar"/>
    <x v="3"/>
    <s v=" DTC"/>
    <d v="2021-08-07T00:00:00"/>
    <s v="Post"/>
    <x v="2"/>
    <n v="-2219.8165325999998"/>
  </r>
  <r>
    <s v="NonMedia"/>
    <s v="Incremental"/>
    <m/>
    <m/>
    <s v="Competition_TriviaStar"/>
    <s v="Competition Triviastar"/>
    <x v="3"/>
    <s v=" DTC"/>
    <d v="2021-08-08T00:00:00"/>
    <s v="Post"/>
    <x v="2"/>
    <n v="-2258.8864506"/>
  </r>
  <r>
    <s v="NonMedia"/>
    <s v="Incremental"/>
    <m/>
    <m/>
    <s v="Competition_TriviaStar"/>
    <s v="Competition Triviastar"/>
    <x v="3"/>
    <s v=" DTC"/>
    <d v="2021-08-09T00:00:00"/>
    <s v="Post"/>
    <x v="2"/>
    <n v="-1526.0566587000001"/>
  </r>
  <r>
    <s v="NonMedia"/>
    <s v="Incremental"/>
    <m/>
    <m/>
    <s v="Competition_TriviaStar"/>
    <s v="Competition Triviastar"/>
    <x v="3"/>
    <s v=" DTC"/>
    <d v="2021-08-10T00:00:00"/>
    <s v="Post"/>
    <x v="2"/>
    <n v="-1674.9883186"/>
  </r>
  <r>
    <s v="NonMedia"/>
    <s v="Incremental"/>
    <m/>
    <m/>
    <s v="Competition_TriviaStar"/>
    <s v="Competition Triviastar"/>
    <x v="3"/>
    <s v=" DTC"/>
    <d v="2021-08-11T00:00:00"/>
    <s v="Post"/>
    <x v="2"/>
    <n v="-1736.6399323000001"/>
  </r>
  <r>
    <s v="NonMedia"/>
    <s v="Incremental"/>
    <m/>
    <m/>
    <s v="Competition_TriviaStar"/>
    <s v="Competition Triviastar"/>
    <x v="3"/>
    <s v=" DTC"/>
    <d v="2021-08-12T00:00:00"/>
    <s v="Post"/>
    <x v="2"/>
    <n v="-1482.3270258"/>
  </r>
  <r>
    <s v="NonMedia"/>
    <s v="Incremental"/>
    <m/>
    <m/>
    <s v="Competition_TriviaStar"/>
    <s v="Competition Triviastar"/>
    <x v="3"/>
    <s v=" DTC"/>
    <d v="2021-08-13T00:00:00"/>
    <s v="Post"/>
    <x v="2"/>
    <n v="-1098.4381986000001"/>
  </r>
  <r>
    <s v="NonMedia"/>
    <s v="Incremental"/>
    <m/>
    <m/>
    <s v="Competition_TriviaStar"/>
    <s v="Competition Triviastar"/>
    <x v="3"/>
    <s v=" DTC"/>
    <d v="2021-08-14T00:00:00"/>
    <s v="Post"/>
    <x v="2"/>
    <n v="-1029.7970124999999"/>
  </r>
  <r>
    <s v="NonMedia"/>
    <s v="Incremental"/>
    <m/>
    <m/>
    <s v="Competition_TriviaStar"/>
    <s v="Competition Triviastar"/>
    <x v="3"/>
    <s v=" DTC"/>
    <d v="2021-08-15T00:00:00"/>
    <s v="Post"/>
    <x v="2"/>
    <n v="-996.28290849999996"/>
  </r>
  <r>
    <s v="NonMedia"/>
    <s v="Incremental"/>
    <m/>
    <m/>
    <s v="Competition_TriviaStar"/>
    <s v="Competition Triviastar"/>
    <x v="3"/>
    <s v=" DTC"/>
    <d v="2021-08-16T00:00:00"/>
    <s v="Post"/>
    <x v="2"/>
    <n v="-748.78035469999998"/>
  </r>
  <r>
    <s v="NonMedia"/>
    <s v="Incremental"/>
    <m/>
    <m/>
    <s v="Competition_TriviaStar"/>
    <s v="Competition Triviastar"/>
    <x v="3"/>
    <s v=" DTC"/>
    <d v="2021-08-17T00:00:00"/>
    <s v="Post"/>
    <x v="2"/>
    <n v="-765.26857700000005"/>
  </r>
  <r>
    <s v="NonMedia"/>
    <s v="Incremental"/>
    <m/>
    <m/>
    <s v="Competition_TriviaStar"/>
    <s v="Competition Triviastar"/>
    <x v="3"/>
    <s v=" DTC"/>
    <d v="2021-08-18T00:00:00"/>
    <s v="Post"/>
    <x v="2"/>
    <n v="-754.69460830000003"/>
  </r>
  <r>
    <s v="NonMedia"/>
    <s v="Incremental"/>
    <m/>
    <m/>
    <s v="Competition_TriviaStar"/>
    <s v="Competition Triviastar"/>
    <x v="3"/>
    <s v=" DTC"/>
    <d v="2021-08-19T00:00:00"/>
    <s v="Post"/>
    <x v="2"/>
    <n v="-688.7417193"/>
  </r>
  <r>
    <s v="NonMedia"/>
    <s v="Incremental"/>
    <m/>
    <m/>
    <s v="Competition_TriviaStar"/>
    <s v="Competition Triviastar"/>
    <x v="3"/>
    <s v=" DTC"/>
    <d v="2021-08-20T00:00:00"/>
    <s v="Post"/>
    <x v="2"/>
    <n v="-686.94952120000005"/>
  </r>
  <r>
    <s v="NonMedia"/>
    <s v="Incremental"/>
    <m/>
    <m/>
    <s v="Competition_TriviaStar"/>
    <s v="Competition Triviastar"/>
    <x v="3"/>
    <s v=" DTC"/>
    <d v="2021-08-21T00:00:00"/>
    <s v="Post"/>
    <x v="2"/>
    <n v="-792.50998770000001"/>
  </r>
  <r>
    <s v="NonMedia"/>
    <s v="Incremental"/>
    <m/>
    <m/>
    <s v="Competition_TriviaStar"/>
    <s v="Competition Triviastar"/>
    <x v="3"/>
    <s v=" DTC"/>
    <d v="2021-08-22T00:00:00"/>
    <s v="Post"/>
    <x v="2"/>
    <n v="-1007.0360969"/>
  </r>
  <r>
    <s v="NonMedia"/>
    <s v="Incremental"/>
    <m/>
    <m/>
    <s v="Competition_TriviaStar"/>
    <s v="Competition Triviastar"/>
    <x v="3"/>
    <s v=" DTC"/>
    <d v="2021-08-23T00:00:00"/>
    <s v="Post"/>
    <x v="2"/>
    <n v="-974.418092"/>
  </r>
  <r>
    <s v="NonMedia"/>
    <s v="Incremental"/>
    <m/>
    <m/>
    <s v="Competition_TriviaStar"/>
    <s v="Competition Triviastar"/>
    <x v="3"/>
    <s v=" DTC"/>
    <d v="2021-08-24T00:00:00"/>
    <s v="Post"/>
    <x v="2"/>
    <n v="-997.17900750000001"/>
  </r>
  <r>
    <s v="NonMedia"/>
    <s v="Incremental"/>
    <m/>
    <m/>
    <s v="Competition_TriviaStar"/>
    <s v="Competition Triviastar"/>
    <x v="3"/>
    <s v=" DTC"/>
    <d v="2021-08-25T00:00:00"/>
    <s v="Post"/>
    <x v="2"/>
    <n v="-1003.9893602"/>
  </r>
  <r>
    <s v="NonMedia"/>
    <s v="Incremental"/>
    <m/>
    <m/>
    <s v="Competition_TriviaStar"/>
    <s v="Competition Triviastar"/>
    <x v="3"/>
    <s v=" DTC"/>
    <d v="2021-08-26T00:00:00"/>
    <s v="Post"/>
    <x v="2"/>
    <n v="-1013.3087902"/>
  </r>
  <r>
    <s v="NonMedia"/>
    <s v="Incremental"/>
    <m/>
    <m/>
    <s v="Competition_TriviaStar"/>
    <s v="Competition Triviastar"/>
    <x v="3"/>
    <s v=" DTC"/>
    <d v="2021-08-27T00:00:00"/>
    <s v="Post"/>
    <x v="2"/>
    <n v="-1226.0427013999999"/>
  </r>
  <r>
    <s v="NonMedia"/>
    <s v="Incremental"/>
    <m/>
    <m/>
    <s v="Competition_TriviaStar"/>
    <s v="Competition Triviastar"/>
    <x v="3"/>
    <s v=" DTC"/>
    <d v="2021-08-28T00:00:00"/>
    <s v="Post"/>
    <x v="2"/>
    <n v="-1212.6012158999999"/>
  </r>
  <r>
    <s v="NonMedia"/>
    <s v="Incremental"/>
    <m/>
    <m/>
    <s v="Competition_TriviaStar"/>
    <s v="Competition Triviastar"/>
    <x v="3"/>
    <s v=" DTC"/>
    <d v="2021-08-29T00:00:00"/>
    <s v="Post"/>
    <x v="2"/>
    <n v="-1752.9489347000001"/>
  </r>
  <r>
    <s v="NonMedia"/>
    <s v="Incremental"/>
    <m/>
    <m/>
    <s v="Competition_TriviaStar"/>
    <s v="Competition Triviastar"/>
    <x v="3"/>
    <s v=" DTC"/>
    <d v="2021-08-30T00:00:00"/>
    <s v="Post"/>
    <x v="2"/>
    <n v="-1164.5703074999999"/>
  </r>
  <r>
    <s v="NonMedia"/>
    <s v="Incremental"/>
    <m/>
    <m/>
    <s v="Competition_TriviaStar"/>
    <s v="Competition Triviastar"/>
    <x v="3"/>
    <s v=" DTC"/>
    <d v="2021-08-31T00:00:00"/>
    <s v="Post"/>
    <x v="2"/>
    <n v="-1396.4807381000001"/>
  </r>
  <r>
    <s v="NonMedia"/>
    <s v="Incremental"/>
    <m/>
    <m/>
    <s v="Competition_TriviaStar"/>
    <s v="Competition Triviastar"/>
    <x v="3"/>
    <s v=" DTC"/>
    <d v="2021-09-01T00:00:00"/>
    <s v="Post"/>
    <x v="2"/>
    <n v="-1801.0420154999999"/>
  </r>
  <r>
    <s v="NonMedia"/>
    <s v="Incremental"/>
    <m/>
    <m/>
    <s v="Competition_TriviaStar"/>
    <s v="Competition Triviastar"/>
    <x v="3"/>
    <s v=" DTC"/>
    <d v="2021-09-02T00:00:00"/>
    <s v="Post"/>
    <x v="2"/>
    <n v="-1736.3722946"/>
  </r>
  <r>
    <s v="NonMedia"/>
    <s v="Incremental"/>
    <m/>
    <m/>
    <s v="Competition_TriviaStar"/>
    <s v="Competition Triviastar"/>
    <x v="3"/>
    <s v=" DTC"/>
    <d v="2021-09-03T00:00:00"/>
    <s v="Post"/>
    <x v="2"/>
    <n v="-1668.4011166"/>
  </r>
  <r>
    <s v="NonMedia"/>
    <s v="Incremental"/>
    <m/>
    <m/>
    <s v="Competition_TriviaStar"/>
    <s v="Competition Triviastar"/>
    <x v="3"/>
    <s v=" DTC"/>
    <d v="2021-09-04T00:00:00"/>
    <s v="Post"/>
    <x v="2"/>
    <n v="-1984.952603"/>
  </r>
  <r>
    <s v="NonMedia"/>
    <s v="Incremental"/>
    <m/>
    <m/>
    <s v="Competition_TriviaStar"/>
    <s v="Competition Triviastar"/>
    <x v="3"/>
    <s v=" DTC"/>
    <d v="2021-09-05T00:00:00"/>
    <s v="Post"/>
    <x v="2"/>
    <n v="-2161.8718693999999"/>
  </r>
  <r>
    <s v="NonMedia"/>
    <s v="Incremental"/>
    <m/>
    <m/>
    <s v="Competition_TriviaStar"/>
    <s v="Competition Triviastar"/>
    <x v="3"/>
    <s v=" DTC"/>
    <d v="2021-09-06T00:00:00"/>
    <s v="Post"/>
    <x v="2"/>
    <n v="-2002.0424992000001"/>
  </r>
  <r>
    <s v="NonMedia"/>
    <s v="Incremental"/>
    <m/>
    <m/>
    <s v="Competition_TriviaStar"/>
    <s v="Competition Triviastar"/>
    <x v="3"/>
    <s v=" DTC"/>
    <d v="2021-09-07T00:00:00"/>
    <s v="Post"/>
    <x v="2"/>
    <n v="-1676.1692512"/>
  </r>
  <r>
    <s v="NonMedia"/>
    <s v="Incremental"/>
    <m/>
    <m/>
    <s v="Competition_TriviaStar"/>
    <s v="Competition Triviastar"/>
    <x v="3"/>
    <s v=" DTC"/>
    <d v="2021-09-08T00:00:00"/>
    <s v="Post"/>
    <x v="2"/>
    <n v="-1580.4269918"/>
  </r>
  <r>
    <s v="NonMedia"/>
    <s v="Incremental"/>
    <m/>
    <m/>
    <s v="Competition_TriviaStar"/>
    <s v="Competition Triviastar"/>
    <x v="3"/>
    <s v=" DTC"/>
    <d v="2021-09-09T00:00:00"/>
    <s v="Post"/>
    <x v="2"/>
    <n v="-1696.3664013"/>
  </r>
  <r>
    <s v="NonMedia"/>
    <s v="Incremental"/>
    <m/>
    <m/>
    <s v="Competition_TriviaStar"/>
    <s v="Competition Triviastar"/>
    <x v="3"/>
    <s v=" DTC"/>
    <d v="2021-09-10T00:00:00"/>
    <s v="Post"/>
    <x v="2"/>
    <n v="-1671.8967772000001"/>
  </r>
  <r>
    <s v="NonMedia"/>
    <s v="Incremental"/>
    <m/>
    <m/>
    <s v="Competition_TriviaStar"/>
    <s v="Competition Triviastar"/>
    <x v="3"/>
    <s v=" DTC"/>
    <d v="2021-09-11T00:00:00"/>
    <s v="Post"/>
    <x v="2"/>
    <n v="-1551.2964869"/>
  </r>
  <r>
    <s v="NonMedia"/>
    <s v="Incremental"/>
    <m/>
    <m/>
    <s v="Competition_TriviaStar"/>
    <s v="Competition Triviastar"/>
    <x v="3"/>
    <s v=" DTC"/>
    <d v="2021-09-12T00:00:00"/>
    <s v="Post"/>
    <x v="2"/>
    <n v="-1701.6098922000001"/>
  </r>
  <r>
    <s v="NonMedia"/>
    <s v="Incremental"/>
    <m/>
    <m/>
    <s v="Competition_TriviaStar"/>
    <s v="Competition Triviastar"/>
    <x v="3"/>
    <s v=" DTC"/>
    <d v="2021-09-13T00:00:00"/>
    <s v="Post"/>
    <x v="2"/>
    <n v="-1649.7575935"/>
  </r>
  <r>
    <s v="NonMedia"/>
    <s v="Incremental"/>
    <m/>
    <m/>
    <s v="Competition_TriviaStar"/>
    <s v="Competition Triviastar"/>
    <x v="3"/>
    <s v=" DTC"/>
    <d v="2021-09-14T00:00:00"/>
    <s v="Post"/>
    <x v="2"/>
    <n v="-1471.2847002000001"/>
  </r>
  <r>
    <s v="NonMedia"/>
    <s v="Incremental"/>
    <m/>
    <m/>
    <s v="Competition_TriviaStar"/>
    <s v="Competition Triviastar"/>
    <x v="3"/>
    <s v=" DTC"/>
    <d v="2021-09-15T00:00:00"/>
    <s v="Post"/>
    <x v="2"/>
    <n v="-1511.8732037"/>
  </r>
  <r>
    <s v="NonMedia"/>
    <s v="Incremental"/>
    <m/>
    <m/>
    <s v="Competition_TriviaStar"/>
    <s v="Competition Triviastar"/>
    <x v="3"/>
    <s v=" DTC"/>
    <d v="2021-09-16T00:00:00"/>
    <s v="Post"/>
    <x v="2"/>
    <n v="-1557.1225879000001"/>
  </r>
  <r>
    <s v="NonMedia"/>
    <s v="Incremental"/>
    <m/>
    <m/>
    <s v="Competition_TriviaStar"/>
    <s v="Competition Triviastar"/>
    <x v="3"/>
    <s v=" DTC"/>
    <d v="2021-09-17T00:00:00"/>
    <s v="Post"/>
    <x v="2"/>
    <n v="-1582.5632287999999"/>
  </r>
  <r>
    <s v="NonMedia"/>
    <s v="Incremental"/>
    <m/>
    <m/>
    <s v="Competition_TriviaStar"/>
    <s v="Competition Triviastar"/>
    <x v="3"/>
    <s v=" DTC"/>
    <d v="2021-09-18T00:00:00"/>
    <s v="Post"/>
    <x v="2"/>
    <n v="-1387.0004394"/>
  </r>
  <r>
    <s v="NonMedia"/>
    <s v="Incremental"/>
    <m/>
    <m/>
    <s v="Competition_TriviaStar"/>
    <s v="Competition Triviastar"/>
    <x v="3"/>
    <s v=" DTC"/>
    <d v="2021-09-19T00:00:00"/>
    <s v="Post"/>
    <x v="2"/>
    <n v="-1466.8180228000001"/>
  </r>
  <r>
    <s v="NonMedia"/>
    <s v="Incremental"/>
    <m/>
    <m/>
    <s v="Competition_TriviaStar"/>
    <s v="Competition Triviastar"/>
    <x v="3"/>
    <s v=" DTC"/>
    <d v="2021-09-20T00:00:00"/>
    <s v="Post"/>
    <x v="2"/>
    <n v="-994.32123349999995"/>
  </r>
  <r>
    <s v="NonMedia"/>
    <s v="Incremental"/>
    <m/>
    <m/>
    <s v="Competition_TriviaStar"/>
    <s v="Competition Triviastar"/>
    <x v="3"/>
    <s v=" DTC"/>
    <d v="2021-09-21T00:00:00"/>
    <s v="Post"/>
    <x v="2"/>
    <n v="-1366.4148826000001"/>
  </r>
  <r>
    <s v="NonMedia"/>
    <s v="Incremental"/>
    <m/>
    <m/>
    <s v="Competition_TriviaStar"/>
    <s v="Competition Triviastar"/>
    <x v="3"/>
    <s v=" DTC"/>
    <d v="2021-09-22T00:00:00"/>
    <s v="Post"/>
    <x v="2"/>
    <n v="-1542.7515387999999"/>
  </r>
  <r>
    <s v="NonMedia"/>
    <s v="Incremental"/>
    <m/>
    <m/>
    <s v="Competition_TriviaStar"/>
    <s v="Competition Triviastar"/>
    <x v="3"/>
    <s v=" DTC"/>
    <d v="2021-09-23T00:00:00"/>
    <s v="Post"/>
    <x v="2"/>
    <n v="-1637.5227814"/>
  </r>
  <r>
    <s v="NonMedia"/>
    <s v="Incremental"/>
    <m/>
    <m/>
    <s v="Competition_TriviaStar"/>
    <s v="Competition Triviastar"/>
    <x v="3"/>
    <s v=" DTC"/>
    <d v="2021-09-24T00:00:00"/>
    <s v="Post"/>
    <x v="2"/>
    <n v="-1798.7115750999999"/>
  </r>
  <r>
    <s v="NonMedia"/>
    <s v="Incremental"/>
    <m/>
    <m/>
    <s v="Competition_TriviaStar"/>
    <s v="Competition Triviastar"/>
    <x v="3"/>
    <s v=" DTC"/>
    <d v="2021-09-25T00:00:00"/>
    <s v="Post"/>
    <x v="2"/>
    <n v="-1730.9346003999999"/>
  </r>
  <r>
    <s v="NonMedia"/>
    <s v="Incremental"/>
    <m/>
    <m/>
    <s v="Competition_TriviaStar"/>
    <s v="Competition Triviastar"/>
    <x v="3"/>
    <s v=" DTC"/>
    <d v="2021-09-26T00:00:00"/>
    <s v="Post"/>
    <x v="2"/>
    <n v="-1675.0040309999999"/>
  </r>
  <r>
    <s v="NonMedia"/>
    <s v="Incremental"/>
    <m/>
    <m/>
    <s v="Competition_TriviaStar"/>
    <s v="Competition Triviastar"/>
    <x v="3"/>
    <s v=" DTC"/>
    <d v="2021-09-27T00:00:00"/>
    <s v="Post"/>
    <x v="2"/>
    <n v="-1256.8841841999999"/>
  </r>
  <r>
    <s v="NonMedia"/>
    <s v="Incremental"/>
    <m/>
    <m/>
    <s v="Competition_TriviaStar"/>
    <s v="Competition Triviastar"/>
    <x v="3"/>
    <s v=" DTC"/>
    <d v="2021-09-28T00:00:00"/>
    <s v="Post"/>
    <x v="2"/>
    <n v="-1273.7798769999999"/>
  </r>
  <r>
    <s v="NonMedia"/>
    <s v="Incremental"/>
    <m/>
    <m/>
    <s v="Competition_TriviaStar"/>
    <s v="Competition Triviastar"/>
    <x v="3"/>
    <s v=" DTC"/>
    <d v="2021-09-29T00:00:00"/>
    <s v="Post"/>
    <x v="2"/>
    <n v="-1321.5539051000001"/>
  </r>
  <r>
    <s v="NonMedia"/>
    <s v="Incremental"/>
    <m/>
    <m/>
    <s v="Competition_TriviaStar"/>
    <s v="Competition Triviastar"/>
    <x v="3"/>
    <s v=" DTC"/>
    <d v="2021-09-30T00:00:00"/>
    <s v="Post"/>
    <x v="2"/>
    <n v="-1365.8322725"/>
  </r>
  <r>
    <s v="Base"/>
    <s v="Baseline"/>
    <m/>
    <m/>
    <s v="Covid_Residential"/>
    <s v="Covid Residential"/>
    <x v="4"/>
    <s v=" DTC"/>
    <d v="2021-03-01T00:00:00"/>
    <s v="Pre"/>
    <x v="0"/>
    <n v="7581.3477381000002"/>
  </r>
  <r>
    <s v="Base"/>
    <s v="Baseline"/>
    <m/>
    <m/>
    <s v="Covid_Residential"/>
    <s v="Covid Residential"/>
    <x v="4"/>
    <s v=" DTC"/>
    <d v="2021-03-02T00:00:00"/>
    <s v="Pre"/>
    <x v="0"/>
    <n v="7581.3477381000002"/>
  </r>
  <r>
    <s v="Base"/>
    <s v="Baseline"/>
    <m/>
    <m/>
    <s v="Covid_Residential"/>
    <s v="Covid Residential"/>
    <x v="4"/>
    <s v=" DTC"/>
    <d v="2021-03-03T00:00:00"/>
    <s v="Pre"/>
    <x v="0"/>
    <n v="7450.5086448000002"/>
  </r>
  <r>
    <s v="Base"/>
    <s v="Baseline"/>
    <m/>
    <m/>
    <s v="Covid_Residential"/>
    <s v="Covid Residential"/>
    <x v="4"/>
    <s v=" DTC"/>
    <d v="2021-03-04T00:00:00"/>
    <s v="Pre"/>
    <x v="0"/>
    <n v="7319.6695516"/>
  </r>
  <r>
    <s v="Base"/>
    <s v="Baseline"/>
    <m/>
    <m/>
    <s v="Covid_Residential"/>
    <s v="Covid Residential"/>
    <x v="4"/>
    <s v=" DTC"/>
    <d v="2021-03-05T00:00:00"/>
    <s v="Pre"/>
    <x v="0"/>
    <n v="7188.8304583999998"/>
  </r>
  <r>
    <s v="Base"/>
    <s v="Baseline"/>
    <m/>
    <m/>
    <s v="Covid_Residential"/>
    <s v="Covid Residential"/>
    <x v="4"/>
    <s v=" DTC"/>
    <d v="2021-03-06T00:00:00"/>
    <s v="Pre"/>
    <x v="0"/>
    <n v="7057.9913650999997"/>
  </r>
  <r>
    <s v="Base"/>
    <s v="Baseline"/>
    <m/>
    <m/>
    <s v="Covid_Residential"/>
    <s v="Covid Residential"/>
    <x v="4"/>
    <s v=" DTC"/>
    <d v="2021-03-07T00:00:00"/>
    <s v="Pre"/>
    <x v="0"/>
    <n v="6927.1522719000004"/>
  </r>
  <r>
    <s v="Base"/>
    <s v="Baseline"/>
    <m/>
    <m/>
    <s v="Covid_Residential"/>
    <s v="Covid Residential"/>
    <x v="4"/>
    <s v=" DTC"/>
    <d v="2021-03-08T00:00:00"/>
    <s v="Pre"/>
    <x v="0"/>
    <n v="6927.1522719000004"/>
  </r>
  <r>
    <s v="Base"/>
    <s v="Baseline"/>
    <m/>
    <m/>
    <s v="Covid_Residential"/>
    <s v="Covid Residential"/>
    <x v="4"/>
    <s v=" DTC"/>
    <d v="2021-03-09T00:00:00"/>
    <s v="Pre"/>
    <x v="0"/>
    <n v="6797.2281374000004"/>
  </r>
  <r>
    <s v="Base"/>
    <s v="Baseline"/>
    <m/>
    <m/>
    <s v="Covid_Residential"/>
    <s v="Covid Residential"/>
    <x v="4"/>
    <s v=" DTC"/>
    <d v="2021-03-10T00:00:00"/>
    <s v="Pre"/>
    <x v="0"/>
    <n v="6797.2281374000004"/>
  </r>
  <r>
    <s v="Base"/>
    <s v="Baseline"/>
    <m/>
    <m/>
    <s v="Covid_Residential"/>
    <s v="Covid Residential"/>
    <x v="4"/>
    <s v=" DTC"/>
    <d v="2021-03-11T00:00:00"/>
    <s v="Pre"/>
    <x v="0"/>
    <n v="6797.2281374000004"/>
  </r>
  <r>
    <s v="Base"/>
    <s v="Baseline"/>
    <m/>
    <m/>
    <s v="Covid_Residential"/>
    <s v="Covid Residential"/>
    <x v="4"/>
    <s v=" DTC"/>
    <d v="2021-03-12T00:00:00"/>
    <s v="Pre"/>
    <x v="0"/>
    <n v="6797.2281374000004"/>
  </r>
  <r>
    <s v="Base"/>
    <s v="Baseline"/>
    <m/>
    <m/>
    <s v="Covid_Residential"/>
    <s v="Covid Residential"/>
    <x v="4"/>
    <s v=" DTC"/>
    <d v="2021-03-13T00:00:00"/>
    <s v="Pre"/>
    <x v="0"/>
    <n v="6666.3890441000003"/>
  </r>
  <r>
    <s v="Base"/>
    <s v="Baseline"/>
    <m/>
    <m/>
    <s v="Covid_Residential"/>
    <s v="Covid Residential"/>
    <x v="4"/>
    <s v=" DTC"/>
    <d v="2021-03-14T00:00:00"/>
    <s v="Pre"/>
    <x v="0"/>
    <n v="6797.2281374000004"/>
  </r>
  <r>
    <s v="Base"/>
    <s v="Baseline"/>
    <m/>
    <m/>
    <s v="Covid_Residential"/>
    <s v="Covid Residential"/>
    <x v="4"/>
    <s v=" DTC"/>
    <d v="2021-03-15T00:00:00"/>
    <s v="Pre"/>
    <x v="0"/>
    <n v="6927.1522719000004"/>
  </r>
  <r>
    <s v="Base"/>
    <s v="Baseline"/>
    <m/>
    <m/>
    <s v="Covid_Residential"/>
    <s v="Covid Residential"/>
    <x v="4"/>
    <s v=" DTC"/>
    <d v="2021-03-16T00:00:00"/>
    <s v="Pre"/>
    <x v="0"/>
    <n v="6927.1522719000004"/>
  </r>
  <r>
    <s v="Base"/>
    <s v="Baseline"/>
    <m/>
    <m/>
    <s v="Covid_Residential"/>
    <s v="Covid Residential"/>
    <x v="4"/>
    <s v=" DTC"/>
    <d v="2021-03-17T00:00:00"/>
    <s v="Pre"/>
    <x v="0"/>
    <n v="6797.2281374000004"/>
  </r>
  <r>
    <s v="Base"/>
    <s v="Baseline"/>
    <m/>
    <m/>
    <s v="Covid_Residential"/>
    <s v="Covid Residential"/>
    <x v="4"/>
    <s v=" DTC"/>
    <d v="2021-03-18T00:00:00"/>
    <s v="Pre"/>
    <x v="0"/>
    <n v="6927.1522719000004"/>
  </r>
  <r>
    <s v="Base"/>
    <s v="Baseline"/>
    <m/>
    <m/>
    <s v="Covid_Residential"/>
    <s v="Covid Residential"/>
    <x v="4"/>
    <s v=" DTC"/>
    <d v="2021-03-19T00:00:00"/>
    <s v="Pre"/>
    <x v="0"/>
    <n v="6797.2281374000004"/>
  </r>
  <r>
    <s v="Base"/>
    <s v="Baseline"/>
    <m/>
    <m/>
    <s v="Covid_Residential"/>
    <s v="Covid Residential"/>
    <x v="4"/>
    <s v=" DTC"/>
    <d v="2021-03-20T00:00:00"/>
    <s v="Pre"/>
    <x v="0"/>
    <n v="6666.3890441000003"/>
  </r>
  <r>
    <s v="Base"/>
    <s v="Baseline"/>
    <m/>
    <m/>
    <s v="Covid_Residential"/>
    <s v="Covid Residential"/>
    <x v="4"/>
    <s v=" DTC"/>
    <d v="2021-03-21T00:00:00"/>
    <s v="Pre"/>
    <x v="0"/>
    <n v="6404.7108576999999"/>
  </r>
  <r>
    <s v="Base"/>
    <s v="Baseline"/>
    <m/>
    <m/>
    <s v="Covid_Residential"/>
    <s v="Covid Residential"/>
    <x v="4"/>
    <s v=" DTC"/>
    <d v="2021-03-22T00:00:00"/>
    <s v="Pre"/>
    <x v="0"/>
    <n v="6143.0326711999996"/>
  </r>
  <r>
    <s v="Base"/>
    <s v="Baseline"/>
    <m/>
    <m/>
    <s v="Covid_Residential"/>
    <s v="Covid Residential"/>
    <x v="4"/>
    <s v=" DTC"/>
    <d v="2021-03-23T00:00:00"/>
    <s v="Pre"/>
    <x v="0"/>
    <n v="6012.1935778999996"/>
  </r>
  <r>
    <s v="Base"/>
    <s v="Baseline"/>
    <m/>
    <m/>
    <s v="Covid_Residential"/>
    <s v="Covid Residential"/>
    <x v="4"/>
    <s v=" DTC"/>
    <d v="2021-03-24T00:00:00"/>
    <s v="Pre"/>
    <x v="0"/>
    <n v="6143.0326711999996"/>
  </r>
  <r>
    <s v="Base"/>
    <s v="Baseline"/>
    <m/>
    <m/>
    <s v="Covid_Residential"/>
    <s v="Covid Residential"/>
    <x v="4"/>
    <s v=" DTC"/>
    <d v="2021-03-25T00:00:00"/>
    <s v="Pre"/>
    <x v="0"/>
    <n v="6012.1935778999996"/>
  </r>
  <r>
    <s v="Base"/>
    <s v="Baseline"/>
    <m/>
    <m/>
    <s v="Covid_Residential"/>
    <s v="Covid Residential"/>
    <x v="4"/>
    <s v=" DTC"/>
    <d v="2021-03-26T00:00:00"/>
    <s v="Pre"/>
    <x v="0"/>
    <n v="6012.1935778999996"/>
  </r>
  <r>
    <s v="Base"/>
    <s v="Baseline"/>
    <m/>
    <m/>
    <s v="Covid_Residential"/>
    <s v="Covid Residential"/>
    <x v="4"/>
    <s v=" DTC"/>
    <d v="2021-03-27T00:00:00"/>
    <s v="Pre"/>
    <x v="0"/>
    <n v="6012.1935778999996"/>
  </r>
  <r>
    <s v="Base"/>
    <s v="Baseline"/>
    <m/>
    <m/>
    <s v="Covid_Residential"/>
    <s v="Covid Residential"/>
    <x v="4"/>
    <s v=" DTC"/>
    <d v="2021-03-28T00:00:00"/>
    <s v="Pre"/>
    <x v="0"/>
    <n v="6143.0326711999996"/>
  </r>
  <r>
    <s v="Base"/>
    <s v="Baseline"/>
    <m/>
    <m/>
    <s v="Covid_Residential"/>
    <s v="Covid Residential"/>
    <x v="4"/>
    <s v=" DTC"/>
    <d v="2021-03-29T00:00:00"/>
    <s v="Pre"/>
    <x v="0"/>
    <n v="6143.0326711999996"/>
  </r>
  <r>
    <s v="Base"/>
    <s v="Baseline"/>
    <m/>
    <m/>
    <s v="Covid_Residential"/>
    <s v="Covid Residential"/>
    <x v="4"/>
    <s v=" DTC"/>
    <d v="2021-03-30T00:00:00"/>
    <s v="Pre"/>
    <x v="0"/>
    <n v="6143.0326711999996"/>
  </r>
  <r>
    <s v="Base"/>
    <s v="Baseline"/>
    <m/>
    <m/>
    <s v="Covid_Residential"/>
    <s v="Covid Residential"/>
    <x v="4"/>
    <s v=" DTC"/>
    <d v="2021-03-31T00:00:00"/>
    <s v="Pre"/>
    <x v="0"/>
    <n v="6012.1935778999996"/>
  </r>
  <r>
    <s v="Base"/>
    <s v="Baseline"/>
    <m/>
    <m/>
    <s v="Covid_Residential"/>
    <s v="Covid Residential"/>
    <x v="4"/>
    <s v=" DTC"/>
    <d v="2021-04-01T00:00:00"/>
    <s v="Pre"/>
    <x v="0"/>
    <n v="5882.2694434000005"/>
  </r>
  <r>
    <s v="Base"/>
    <s v="Baseline"/>
    <m/>
    <m/>
    <s v="Covid_Residential"/>
    <s v="Covid Residential"/>
    <x v="4"/>
    <s v=" DTC"/>
    <d v="2021-04-02T00:00:00"/>
    <s v="Pre"/>
    <x v="0"/>
    <n v="6143.0326711999996"/>
  </r>
  <r>
    <s v="Base"/>
    <s v="Baseline"/>
    <m/>
    <m/>
    <s v="Covid_Residential"/>
    <s v="Covid Residential"/>
    <x v="4"/>
    <s v=" DTC"/>
    <d v="2021-04-03T00:00:00"/>
    <s v="Pre"/>
    <x v="0"/>
    <n v="6143.0326711999996"/>
  </r>
  <r>
    <s v="Base"/>
    <s v="Baseline"/>
    <m/>
    <m/>
    <s v="Covid_Residential"/>
    <s v="Covid Residential"/>
    <x v="4"/>
    <s v=" DTC"/>
    <d v="2021-04-04T00:00:00"/>
    <s v="Pre"/>
    <x v="0"/>
    <n v="5882.2694434000005"/>
  </r>
  <r>
    <s v="Base"/>
    <s v="Baseline"/>
    <m/>
    <m/>
    <s v="Covid_Residential"/>
    <s v="Covid Residential"/>
    <x v="4"/>
    <s v=" DTC"/>
    <d v="2021-04-05T00:00:00"/>
    <s v="Pre"/>
    <x v="0"/>
    <n v="5882.2694434000005"/>
  </r>
  <r>
    <s v="Base"/>
    <s v="Baseline"/>
    <m/>
    <m/>
    <s v="Covid_Residential"/>
    <s v="Covid Residential"/>
    <x v="4"/>
    <s v=" DTC"/>
    <d v="2021-04-06T00:00:00"/>
    <s v="Pre"/>
    <x v="0"/>
    <n v="5751.4303502000002"/>
  </r>
  <r>
    <s v="Base"/>
    <s v="Baseline"/>
    <m/>
    <m/>
    <s v="Covid_Residential"/>
    <s v="Covid Residential"/>
    <x v="4"/>
    <s v=" DTC"/>
    <d v="2021-04-07T00:00:00"/>
    <s v="Pre"/>
    <x v="0"/>
    <n v="5620.5912569000002"/>
  </r>
  <r>
    <s v="Base"/>
    <s v="Baseline"/>
    <m/>
    <m/>
    <s v="Covid_Residential"/>
    <s v="Covid Residential"/>
    <x v="4"/>
    <s v=" DTC"/>
    <d v="2021-04-08T00:00:00"/>
    <s v="Pre"/>
    <x v="0"/>
    <n v="5620.5912569000002"/>
  </r>
  <r>
    <s v="Base"/>
    <s v="Baseline"/>
    <m/>
    <m/>
    <s v="Covid_Residential"/>
    <s v="Covid Residential"/>
    <x v="4"/>
    <s v=" DTC"/>
    <d v="2021-04-09T00:00:00"/>
    <s v="Pre"/>
    <x v="0"/>
    <n v="5228.0739771999997"/>
  </r>
  <r>
    <s v="Base"/>
    <s v="Baseline"/>
    <m/>
    <m/>
    <s v="Covid_Residential"/>
    <s v="Covid Residential"/>
    <x v="4"/>
    <s v=" DTC"/>
    <d v="2021-04-10T00:00:00"/>
    <s v="Pre"/>
    <x v="0"/>
    <n v="5228.0739771999997"/>
  </r>
  <r>
    <s v="Base"/>
    <s v="Baseline"/>
    <m/>
    <m/>
    <s v="Covid_Residential"/>
    <s v="Covid Residential"/>
    <x v="4"/>
    <s v=" DTC"/>
    <d v="2021-04-11T00:00:00"/>
    <s v="Pre"/>
    <x v="0"/>
    <n v="5358.9130704999998"/>
  </r>
  <r>
    <s v="Base"/>
    <s v="Baseline"/>
    <m/>
    <m/>
    <s v="Covid_Residential"/>
    <s v="Covid Residential"/>
    <x v="4"/>
    <s v=" DTC"/>
    <d v="2021-04-12T00:00:00"/>
    <s v="Pre"/>
    <x v="0"/>
    <n v="5228.0739771999997"/>
  </r>
  <r>
    <s v="Base"/>
    <s v="Baseline"/>
    <m/>
    <m/>
    <s v="Covid_Residential"/>
    <s v="Covid Residential"/>
    <x v="4"/>
    <s v=" DTC"/>
    <d v="2021-04-13T00:00:00"/>
    <s v="Pre"/>
    <x v="0"/>
    <n v="5228.0739771999997"/>
  </r>
  <r>
    <s v="Base"/>
    <s v="Baseline"/>
    <m/>
    <m/>
    <s v="Covid_Residential"/>
    <s v="Covid Residential"/>
    <x v="4"/>
    <s v=" DTC"/>
    <d v="2021-04-14T00:00:00"/>
    <s v="Pre"/>
    <x v="0"/>
    <n v="5358.9130704999998"/>
  </r>
  <r>
    <s v="Base"/>
    <s v="Baseline"/>
    <m/>
    <m/>
    <s v="Covid_Residential"/>
    <s v="Covid Residential"/>
    <x v="4"/>
    <s v=" DTC"/>
    <d v="2021-04-15T00:00:00"/>
    <s v="Pre"/>
    <x v="0"/>
    <n v="5358.9130704999998"/>
  </r>
  <r>
    <s v="Base"/>
    <s v="Baseline"/>
    <m/>
    <m/>
    <s v="Covid_Residential"/>
    <s v="Covid Residential"/>
    <x v="4"/>
    <s v=" DTC"/>
    <d v="2021-04-16T00:00:00"/>
    <s v="Pre"/>
    <x v="0"/>
    <n v="5489.7521637"/>
  </r>
  <r>
    <s v="Base"/>
    <s v="Baseline"/>
    <m/>
    <m/>
    <s v="Covid_Residential"/>
    <s v="Covid Residential"/>
    <x v="4"/>
    <s v=" DTC"/>
    <d v="2021-04-17T00:00:00"/>
    <s v="Pre"/>
    <x v="0"/>
    <n v="5489.7521637"/>
  </r>
  <r>
    <s v="Base"/>
    <s v="Baseline"/>
    <m/>
    <m/>
    <s v="Covid_Residential"/>
    <s v="Covid Residential"/>
    <x v="4"/>
    <s v=" DTC"/>
    <d v="2021-04-18T00:00:00"/>
    <s v="Pre"/>
    <x v="0"/>
    <n v="5489.7521637"/>
  </r>
  <r>
    <s v="Base"/>
    <s v="Baseline"/>
    <m/>
    <m/>
    <s v="Covid_Residential"/>
    <s v="Covid Residential"/>
    <x v="4"/>
    <s v=" DTC"/>
    <d v="2021-04-19T00:00:00"/>
    <s v="Pre"/>
    <x v="0"/>
    <n v="5620.5912569000002"/>
  </r>
  <r>
    <s v="Base"/>
    <s v="Baseline"/>
    <m/>
    <m/>
    <s v="Covid_Residential"/>
    <s v="Covid Residential"/>
    <x v="4"/>
    <s v=" DTC"/>
    <d v="2021-04-20T00:00:00"/>
    <s v="Pre"/>
    <x v="0"/>
    <n v="5751.4303502000002"/>
  </r>
  <r>
    <s v="Base"/>
    <s v="Baseline"/>
    <m/>
    <m/>
    <s v="Covid_Residential"/>
    <s v="Covid Residential"/>
    <x v="4"/>
    <s v=" DTC"/>
    <d v="2021-04-21T00:00:00"/>
    <s v="Pre"/>
    <x v="0"/>
    <n v="5751.4303502000002"/>
  </r>
  <r>
    <s v="Base"/>
    <s v="Baseline"/>
    <m/>
    <m/>
    <s v="Covid_Residential"/>
    <s v="Covid Residential"/>
    <x v="4"/>
    <s v=" DTC"/>
    <d v="2021-04-22T00:00:00"/>
    <s v="Pre"/>
    <x v="0"/>
    <n v="5751.4303502000002"/>
  </r>
  <r>
    <s v="Base"/>
    <s v="Baseline"/>
    <m/>
    <m/>
    <s v="Covid_Residential"/>
    <s v="Covid Residential"/>
    <x v="4"/>
    <s v=" DTC"/>
    <d v="2021-04-23T00:00:00"/>
    <s v="Pre"/>
    <x v="0"/>
    <n v="5620.5912569000002"/>
  </r>
  <r>
    <s v="Base"/>
    <s v="Baseline"/>
    <m/>
    <m/>
    <s v="Covid_Residential"/>
    <s v="Covid Residential"/>
    <x v="4"/>
    <s v=" DTC"/>
    <d v="2021-04-24T00:00:00"/>
    <s v="Pre"/>
    <x v="0"/>
    <n v="5620.5912569000002"/>
  </r>
  <r>
    <s v="Base"/>
    <s v="Baseline"/>
    <m/>
    <m/>
    <s v="Covid_Residential"/>
    <s v="Covid Residential"/>
    <x v="4"/>
    <s v=" DTC"/>
    <d v="2021-04-25T00:00:00"/>
    <s v="Pre"/>
    <x v="0"/>
    <n v="5620.5912569000002"/>
  </r>
  <r>
    <s v="Base"/>
    <s v="Baseline"/>
    <m/>
    <m/>
    <s v="Covid_Residential"/>
    <s v="Covid Residential"/>
    <x v="4"/>
    <s v=" DTC"/>
    <d v="2021-04-26T00:00:00"/>
    <s v="Pre"/>
    <x v="0"/>
    <n v="5489.7521637"/>
  </r>
  <r>
    <s v="Base"/>
    <s v="Baseline"/>
    <m/>
    <m/>
    <s v="Covid_Residential"/>
    <s v="Covid Residential"/>
    <x v="4"/>
    <s v=" DTC"/>
    <d v="2021-04-27T00:00:00"/>
    <s v="Post"/>
    <x v="1"/>
    <n v="5358.9130704999998"/>
  </r>
  <r>
    <s v="Base"/>
    <s v="Baseline"/>
    <m/>
    <m/>
    <s v="Covid_Residential"/>
    <s v="Covid Residential"/>
    <x v="4"/>
    <s v=" DTC"/>
    <d v="2021-04-28T00:00:00"/>
    <s v="Post"/>
    <x v="1"/>
    <n v="5228.0739771999997"/>
  </r>
  <r>
    <s v="Base"/>
    <s v="Baseline"/>
    <m/>
    <m/>
    <s v="Covid_Residential"/>
    <s v="Covid Residential"/>
    <x v="4"/>
    <s v=" DTC"/>
    <d v="2021-04-29T00:00:00"/>
    <s v="Post"/>
    <x v="1"/>
    <n v="5228.0739771999997"/>
  </r>
  <r>
    <s v="Base"/>
    <s v="Baseline"/>
    <m/>
    <m/>
    <s v="Covid_Residential"/>
    <s v="Covid Residential"/>
    <x v="4"/>
    <s v=" DTC"/>
    <d v="2021-04-30T00:00:00"/>
    <s v="Post"/>
    <x v="1"/>
    <n v="5097.2348840000004"/>
  </r>
  <r>
    <s v="Base"/>
    <s v="Baseline"/>
    <m/>
    <m/>
    <s v="Covid_Residential"/>
    <s v="Covid Residential"/>
    <x v="4"/>
    <s v=" DTC"/>
    <d v="2021-05-01T00:00:00"/>
    <s v="Post"/>
    <x v="1"/>
    <n v="4967.3107495000004"/>
  </r>
  <r>
    <s v="Base"/>
    <s v="Baseline"/>
    <m/>
    <m/>
    <s v="Covid_Residential"/>
    <s v="Covid Residential"/>
    <x v="4"/>
    <s v=" DTC"/>
    <d v="2021-05-02T00:00:00"/>
    <s v="Post"/>
    <x v="1"/>
    <n v="4836.4716562000003"/>
  </r>
  <r>
    <s v="Base"/>
    <s v="Baseline"/>
    <m/>
    <m/>
    <s v="Covid_Residential"/>
    <s v="Covid Residential"/>
    <x v="4"/>
    <s v=" DTC"/>
    <d v="2021-05-03T00:00:00"/>
    <s v="Post"/>
    <x v="1"/>
    <n v="4836.4716562000003"/>
  </r>
  <r>
    <s v="Base"/>
    <s v="Baseline"/>
    <m/>
    <m/>
    <s v="Covid_Residential"/>
    <s v="Covid Residential"/>
    <x v="4"/>
    <s v=" DTC"/>
    <d v="2021-05-04T00:00:00"/>
    <s v="Post"/>
    <x v="1"/>
    <n v="4836.4716562000003"/>
  </r>
  <r>
    <s v="Base"/>
    <s v="Baseline"/>
    <m/>
    <m/>
    <s v="Covid_Residential"/>
    <s v="Covid Residential"/>
    <x v="4"/>
    <s v=" DTC"/>
    <d v="2021-05-05T00:00:00"/>
    <s v="Post"/>
    <x v="1"/>
    <n v="4836.4716562000003"/>
  </r>
  <r>
    <s v="Base"/>
    <s v="Baseline"/>
    <m/>
    <m/>
    <s v="Covid_Residential"/>
    <s v="Covid Residential"/>
    <x v="4"/>
    <s v=" DTC"/>
    <d v="2021-05-06T00:00:00"/>
    <s v="Post"/>
    <x v="1"/>
    <n v="4574.7934697999999"/>
  </r>
  <r>
    <s v="Base"/>
    <s v="Baseline"/>
    <m/>
    <m/>
    <s v="Covid_Residential"/>
    <s v="Covid Residential"/>
    <x v="4"/>
    <s v=" DTC"/>
    <d v="2021-05-07T00:00:00"/>
    <s v="Post"/>
    <x v="1"/>
    <n v="4574.7934697999999"/>
  </r>
  <r>
    <s v="Base"/>
    <s v="Baseline"/>
    <m/>
    <m/>
    <s v="Covid_Residential"/>
    <s v="Covid Residential"/>
    <x v="4"/>
    <s v=" DTC"/>
    <d v="2021-05-08T00:00:00"/>
    <s v="Post"/>
    <x v="1"/>
    <n v="4443.9543764999999"/>
  </r>
  <r>
    <s v="Base"/>
    <s v="Baseline"/>
    <m/>
    <m/>
    <s v="Covid_Residential"/>
    <s v="Covid Residential"/>
    <x v="4"/>
    <s v=" DTC"/>
    <d v="2021-05-09T00:00:00"/>
    <s v="Post"/>
    <x v="1"/>
    <n v="4313.1152832999996"/>
  </r>
  <r>
    <s v="Base"/>
    <s v="Baseline"/>
    <m/>
    <m/>
    <s v="Covid_Residential"/>
    <s v="Covid Residential"/>
    <x v="4"/>
    <s v=" DTC"/>
    <d v="2021-05-10T00:00:00"/>
    <s v="Post"/>
    <x v="1"/>
    <n v="4313.1152832999996"/>
  </r>
  <r>
    <s v="Base"/>
    <s v="Baseline"/>
    <m/>
    <m/>
    <s v="Covid_Residential"/>
    <s v="Covid Residential"/>
    <x v="4"/>
    <s v=" DTC"/>
    <d v="2021-05-11T00:00:00"/>
    <s v="Post"/>
    <x v="1"/>
    <n v="4313.1152832999996"/>
  </r>
  <r>
    <s v="Base"/>
    <s v="Baseline"/>
    <m/>
    <m/>
    <s v="Covid_Residential"/>
    <s v="Covid Residential"/>
    <x v="4"/>
    <s v=" DTC"/>
    <d v="2021-05-12T00:00:00"/>
    <s v="Post"/>
    <x v="1"/>
    <n v="4313.1152832999996"/>
  </r>
  <r>
    <s v="Base"/>
    <s v="Baseline"/>
    <m/>
    <m/>
    <s v="Covid_Residential"/>
    <s v="Covid Residential"/>
    <x v="4"/>
    <s v=" DTC"/>
    <d v="2021-05-13T00:00:00"/>
    <s v="Post"/>
    <x v="1"/>
    <n v="4313.1152832999996"/>
  </r>
  <r>
    <s v="Base"/>
    <s v="Baseline"/>
    <m/>
    <m/>
    <s v="Covid_Residential"/>
    <s v="Covid Residential"/>
    <x v="4"/>
    <s v=" DTC"/>
    <d v="2021-05-14T00:00:00"/>
    <s v="Post"/>
    <x v="1"/>
    <n v="4313.1152832999996"/>
  </r>
  <r>
    <s v="Base"/>
    <s v="Baseline"/>
    <m/>
    <m/>
    <s v="Covid_Residential"/>
    <s v="Covid Residential"/>
    <x v="4"/>
    <s v=" DTC"/>
    <d v="2021-05-15T00:00:00"/>
    <s v="Post"/>
    <x v="1"/>
    <n v="4313.1152832999996"/>
  </r>
  <r>
    <s v="Base"/>
    <s v="Baseline"/>
    <m/>
    <m/>
    <s v="Covid_Residential"/>
    <s v="Covid Residential"/>
    <x v="4"/>
    <s v=" DTC"/>
    <d v="2021-05-16T00:00:00"/>
    <s v="Post"/>
    <x v="1"/>
    <n v="4443.9543764999999"/>
  </r>
  <r>
    <s v="Base"/>
    <s v="Baseline"/>
    <m/>
    <m/>
    <s v="Covid_Residential"/>
    <s v="Covid Residential"/>
    <x v="4"/>
    <s v=" DTC"/>
    <d v="2021-05-17T00:00:00"/>
    <s v="Post"/>
    <x v="1"/>
    <n v="4443.9543764999999"/>
  </r>
  <r>
    <s v="Base"/>
    <s v="Baseline"/>
    <m/>
    <m/>
    <s v="Covid_Residential"/>
    <s v="Covid Residential"/>
    <x v="4"/>
    <s v=" DTC"/>
    <d v="2021-05-18T00:00:00"/>
    <s v="Post"/>
    <x v="1"/>
    <n v="4443.9543764999999"/>
  </r>
  <r>
    <s v="Base"/>
    <s v="Baseline"/>
    <m/>
    <m/>
    <s v="Covid_Residential"/>
    <s v="Covid Residential"/>
    <x v="4"/>
    <s v=" DTC"/>
    <d v="2021-05-19T00:00:00"/>
    <s v="Post"/>
    <x v="1"/>
    <n v="4443.9543764999999"/>
  </r>
  <r>
    <s v="Base"/>
    <s v="Baseline"/>
    <m/>
    <m/>
    <s v="Covid_Residential"/>
    <s v="Covid Residential"/>
    <x v="4"/>
    <s v=" DTC"/>
    <d v="2021-05-20T00:00:00"/>
    <s v="Post"/>
    <x v="1"/>
    <n v="4443.9543764999999"/>
  </r>
  <r>
    <s v="Base"/>
    <s v="Baseline"/>
    <m/>
    <m/>
    <s v="Covid_Residential"/>
    <s v="Covid Residential"/>
    <x v="4"/>
    <s v=" DTC"/>
    <d v="2021-05-21T00:00:00"/>
    <s v="Post"/>
    <x v="1"/>
    <n v="4313.1152832999996"/>
  </r>
  <r>
    <s v="Base"/>
    <s v="Baseline"/>
    <m/>
    <m/>
    <s v="Covid_Residential"/>
    <s v="Covid Residential"/>
    <x v="4"/>
    <s v=" DTC"/>
    <d v="2021-05-22T00:00:00"/>
    <s v="Post"/>
    <x v="1"/>
    <n v="4313.1152832999996"/>
  </r>
  <r>
    <s v="Base"/>
    <s v="Baseline"/>
    <m/>
    <m/>
    <s v="Covid_Residential"/>
    <s v="Covid Residential"/>
    <x v="4"/>
    <s v=" DTC"/>
    <d v="2021-05-23T00:00:00"/>
    <s v="Post"/>
    <x v="1"/>
    <n v="4313.1152832999996"/>
  </r>
  <r>
    <s v="Base"/>
    <s v="Baseline"/>
    <m/>
    <m/>
    <s v="Covid_Residential"/>
    <s v="Covid Residential"/>
    <x v="4"/>
    <s v=" DTC"/>
    <d v="2021-05-24T00:00:00"/>
    <s v="Post"/>
    <x v="1"/>
    <n v="4182.2761899999996"/>
  </r>
  <r>
    <s v="Base"/>
    <s v="Baseline"/>
    <m/>
    <m/>
    <s v="Covid_Residential"/>
    <s v="Covid Residential"/>
    <x v="4"/>
    <s v=" DTC"/>
    <d v="2021-05-25T00:00:00"/>
    <s v="Post"/>
    <x v="1"/>
    <n v="4052.3520555"/>
  </r>
  <r>
    <s v="Base"/>
    <s v="Baseline"/>
    <m/>
    <m/>
    <s v="Covid_Residential"/>
    <s v="Covid Residential"/>
    <x v="4"/>
    <s v=" DTC"/>
    <d v="2021-05-26T00:00:00"/>
    <s v="Post"/>
    <x v="1"/>
    <n v="3921.5129622999998"/>
  </r>
  <r>
    <s v="Base"/>
    <s v="Baseline"/>
    <m/>
    <m/>
    <s v="Covid_Residential"/>
    <s v="Covid Residential"/>
    <x v="4"/>
    <s v=" DTC"/>
    <d v="2021-05-27T00:00:00"/>
    <s v="Post"/>
    <x v="1"/>
    <n v="3921.5129622999998"/>
  </r>
  <r>
    <s v="Base"/>
    <s v="Baseline"/>
    <m/>
    <m/>
    <s v="Covid_Residential"/>
    <s v="Covid Residential"/>
    <x v="4"/>
    <s v=" DTC"/>
    <d v="2021-05-28T00:00:00"/>
    <s v="Post"/>
    <x v="1"/>
    <n v="4052.3520555"/>
  </r>
  <r>
    <s v="Base"/>
    <s v="Baseline"/>
    <m/>
    <m/>
    <s v="Covid_Residential"/>
    <s v="Covid Residential"/>
    <x v="4"/>
    <s v=" DTC"/>
    <d v="2021-05-29T00:00:00"/>
    <s v="Post"/>
    <x v="1"/>
    <n v="4182.2761899999996"/>
  </r>
  <r>
    <s v="Base"/>
    <s v="Baseline"/>
    <m/>
    <m/>
    <s v="Covid_Residential"/>
    <s v="Covid Residential"/>
    <x v="4"/>
    <s v=" DTC"/>
    <d v="2021-05-30T00:00:00"/>
    <s v="Post"/>
    <x v="1"/>
    <n v="4052.3520555"/>
  </r>
  <r>
    <s v="Base"/>
    <s v="Baseline"/>
    <m/>
    <m/>
    <s v="Covid_Residential"/>
    <s v="Covid Residential"/>
    <x v="4"/>
    <s v=" DTC"/>
    <d v="2021-05-31T00:00:00"/>
    <s v="Post"/>
    <x v="1"/>
    <n v="5228.0739771999997"/>
  </r>
  <r>
    <s v="Base"/>
    <s v="Baseline"/>
    <m/>
    <m/>
    <s v="Covid_Residential"/>
    <s v="Covid Residential"/>
    <x v="4"/>
    <s v=" DTC"/>
    <d v="2021-06-01T00:00:00"/>
    <s v="Post"/>
    <x v="1"/>
    <n v="5228.0739771999997"/>
  </r>
  <r>
    <s v="Base"/>
    <s v="Baseline"/>
    <m/>
    <m/>
    <s v="Covid_Residential"/>
    <s v="Covid Residential"/>
    <x v="4"/>
    <s v=" DTC"/>
    <d v="2021-06-02T00:00:00"/>
    <s v="Post"/>
    <x v="1"/>
    <n v="5358.9130704999998"/>
  </r>
  <r>
    <s v="Base"/>
    <s v="Baseline"/>
    <m/>
    <m/>
    <s v="Covid_Residential"/>
    <s v="Covid Residential"/>
    <x v="4"/>
    <s v=" DTC"/>
    <d v="2021-06-03T00:00:00"/>
    <s v="Post"/>
    <x v="1"/>
    <n v="5489.7521637"/>
  </r>
  <r>
    <s v="Base"/>
    <s v="Baseline"/>
    <m/>
    <m/>
    <s v="Covid_Residential"/>
    <s v="Covid Residential"/>
    <x v="4"/>
    <s v=" DTC"/>
    <d v="2021-06-04T00:00:00"/>
    <s v="Post"/>
    <x v="1"/>
    <n v="5489.7521637"/>
  </r>
  <r>
    <s v="Base"/>
    <s v="Baseline"/>
    <m/>
    <m/>
    <s v="Covid_Residential"/>
    <s v="Covid Residential"/>
    <x v="4"/>
    <s v=" DTC"/>
    <d v="2021-06-05T00:00:00"/>
    <s v="Post"/>
    <x v="1"/>
    <n v="5358.9130704999998"/>
  </r>
  <r>
    <s v="Base"/>
    <s v="Baseline"/>
    <m/>
    <m/>
    <s v="Covid_Residential"/>
    <s v="Covid Residential"/>
    <x v="4"/>
    <s v=" DTC"/>
    <d v="2021-06-06T00:00:00"/>
    <s v="Post"/>
    <x v="1"/>
    <n v="5358.9130704999998"/>
  </r>
  <r>
    <s v="Base"/>
    <s v="Baseline"/>
    <m/>
    <m/>
    <s v="Covid_Residential"/>
    <s v="Covid Residential"/>
    <x v="4"/>
    <s v=" DTC"/>
    <d v="2021-06-07T00:00:00"/>
    <s v="Post"/>
    <x v="1"/>
    <n v="4313.1152832999996"/>
  </r>
  <r>
    <s v="Base"/>
    <s v="Baseline"/>
    <m/>
    <m/>
    <s v="Covid_Residential"/>
    <s v="Covid Residential"/>
    <x v="4"/>
    <s v=" DTC"/>
    <d v="2021-06-08T00:00:00"/>
    <s v="Post"/>
    <x v="1"/>
    <n v="4443.9543764999999"/>
  </r>
  <r>
    <s v="Base"/>
    <s v="Baseline"/>
    <m/>
    <m/>
    <s v="Covid_Residential"/>
    <s v="Covid Residential"/>
    <x v="4"/>
    <s v=" DTC"/>
    <d v="2021-06-09T00:00:00"/>
    <s v="Post"/>
    <x v="1"/>
    <n v="4313.1152832999996"/>
  </r>
  <r>
    <s v="Base"/>
    <s v="Baseline"/>
    <m/>
    <m/>
    <s v="Covid_Residential"/>
    <s v="Covid Residential"/>
    <x v="4"/>
    <s v=" DTC"/>
    <d v="2021-06-10T00:00:00"/>
    <s v="Post"/>
    <x v="1"/>
    <n v="4182.2761899999996"/>
  </r>
  <r>
    <s v="Base"/>
    <s v="Baseline"/>
    <m/>
    <m/>
    <s v="Covid_Residential"/>
    <s v="Covid Residential"/>
    <x v="4"/>
    <s v=" DTC"/>
    <d v="2021-06-11T00:00:00"/>
    <s v="Post"/>
    <x v="1"/>
    <n v="4182.2761899999996"/>
  </r>
  <r>
    <s v="Base"/>
    <s v="Baseline"/>
    <m/>
    <m/>
    <s v="Covid_Residential"/>
    <s v="Covid Residential"/>
    <x v="4"/>
    <s v=" DTC"/>
    <d v="2021-06-12T00:00:00"/>
    <s v="Post"/>
    <x v="1"/>
    <n v="4182.2761899999996"/>
  </r>
  <r>
    <s v="Base"/>
    <s v="Baseline"/>
    <m/>
    <m/>
    <s v="Covid_Residential"/>
    <s v="Covid Residential"/>
    <x v="4"/>
    <s v=" DTC"/>
    <d v="2021-06-13T00:00:00"/>
    <s v="Post"/>
    <x v="1"/>
    <n v="4182.2761899999996"/>
  </r>
  <r>
    <s v="Base"/>
    <s v="Baseline"/>
    <m/>
    <m/>
    <s v="Covid_Residential"/>
    <s v="Covid Residential"/>
    <x v="4"/>
    <s v=" DTC"/>
    <d v="2021-06-14T00:00:00"/>
    <s v="Post"/>
    <x v="1"/>
    <n v="4052.3520555"/>
  </r>
  <r>
    <s v="Base"/>
    <s v="Baseline"/>
    <m/>
    <m/>
    <s v="Covid_Residential"/>
    <s v="Covid Residential"/>
    <x v="4"/>
    <s v=" DTC"/>
    <d v="2021-06-15T00:00:00"/>
    <s v="Post"/>
    <x v="1"/>
    <n v="3921.5129622999998"/>
  </r>
  <r>
    <s v="Base"/>
    <s v="Baseline"/>
    <m/>
    <m/>
    <s v="Covid_Residential"/>
    <s v="Covid Residential"/>
    <x v="4"/>
    <s v=" DTC"/>
    <d v="2021-06-16T00:00:00"/>
    <s v="Post"/>
    <x v="1"/>
    <n v="3921.5129622999998"/>
  </r>
  <r>
    <s v="Base"/>
    <s v="Baseline"/>
    <m/>
    <m/>
    <s v="Covid_Residential"/>
    <s v="Covid Residential"/>
    <x v="4"/>
    <s v=" DTC"/>
    <d v="2021-06-17T00:00:00"/>
    <s v="Post"/>
    <x v="1"/>
    <n v="3921.5129622999998"/>
  </r>
  <r>
    <s v="Base"/>
    <s v="Baseline"/>
    <m/>
    <m/>
    <s v="Covid_Residential"/>
    <s v="Covid Residential"/>
    <x v="4"/>
    <s v=" DTC"/>
    <d v="2021-06-18T00:00:00"/>
    <s v="Post"/>
    <x v="1"/>
    <n v="3921.5129622999998"/>
  </r>
  <r>
    <s v="Base"/>
    <s v="Baseline"/>
    <m/>
    <m/>
    <s v="Covid_Residential"/>
    <s v="Covid Residential"/>
    <x v="4"/>
    <s v=" DTC"/>
    <d v="2021-06-19T00:00:00"/>
    <s v="Post"/>
    <x v="1"/>
    <n v="3921.5129622999998"/>
  </r>
  <r>
    <s v="Base"/>
    <s v="Baseline"/>
    <m/>
    <m/>
    <s v="Covid_Residential"/>
    <s v="Covid Residential"/>
    <x v="4"/>
    <s v=" DTC"/>
    <d v="2021-06-20T00:00:00"/>
    <s v="Post"/>
    <x v="1"/>
    <n v="3790.6738690000002"/>
  </r>
  <r>
    <s v="Base"/>
    <s v="Baseline"/>
    <m/>
    <m/>
    <s v="Covid_Residential"/>
    <s v="Covid Residential"/>
    <x v="4"/>
    <s v=" DTC"/>
    <d v="2021-06-21T00:00:00"/>
    <s v="Post"/>
    <x v="1"/>
    <n v="3921.5129622999998"/>
  </r>
  <r>
    <s v="Base"/>
    <s v="Baseline"/>
    <m/>
    <m/>
    <s v="Covid_Residential"/>
    <s v="Covid Residential"/>
    <x v="4"/>
    <s v=" DTC"/>
    <d v="2021-06-22T00:00:00"/>
    <s v="Post"/>
    <x v="1"/>
    <n v="4052.3520555"/>
  </r>
  <r>
    <s v="Base"/>
    <s v="Baseline"/>
    <m/>
    <m/>
    <s v="Covid_Residential"/>
    <s v="Covid Residential"/>
    <x v="4"/>
    <s v=" DTC"/>
    <d v="2021-06-23T00:00:00"/>
    <s v="Post"/>
    <x v="2"/>
    <n v="4052.3520555"/>
  </r>
  <r>
    <s v="Base"/>
    <s v="Baseline"/>
    <m/>
    <m/>
    <s v="Covid_Residential"/>
    <s v="Covid Residential"/>
    <x v="4"/>
    <s v=" DTC"/>
    <d v="2021-06-24T00:00:00"/>
    <s v="Post"/>
    <x v="2"/>
    <n v="4052.3520555"/>
  </r>
  <r>
    <s v="Base"/>
    <s v="Baseline"/>
    <m/>
    <m/>
    <s v="Covid_Residential"/>
    <s v="Covid Residential"/>
    <x v="4"/>
    <s v=" DTC"/>
    <d v="2021-06-25T00:00:00"/>
    <s v="Post"/>
    <x v="2"/>
    <n v="4052.3520555"/>
  </r>
  <r>
    <s v="Base"/>
    <s v="Baseline"/>
    <m/>
    <m/>
    <s v="Covid_Residential"/>
    <s v="Covid Residential"/>
    <x v="4"/>
    <s v=" DTC"/>
    <d v="2021-06-26T00:00:00"/>
    <s v="Post"/>
    <x v="2"/>
    <n v="4052.3520555"/>
  </r>
  <r>
    <s v="Base"/>
    <s v="Baseline"/>
    <m/>
    <m/>
    <s v="Covid_Residential"/>
    <s v="Covid Residential"/>
    <x v="4"/>
    <s v=" DTC"/>
    <d v="2021-06-27T00:00:00"/>
    <s v="Post"/>
    <x v="2"/>
    <n v="4182.2761899999996"/>
  </r>
  <r>
    <s v="Base"/>
    <s v="Baseline"/>
    <m/>
    <m/>
    <s v="Covid_Residential"/>
    <s v="Covid Residential"/>
    <x v="4"/>
    <s v=" DTC"/>
    <d v="2021-06-28T00:00:00"/>
    <s v="Post"/>
    <x v="2"/>
    <n v="3790.6738690000002"/>
  </r>
  <r>
    <s v="Base"/>
    <s v="Baseline"/>
    <m/>
    <m/>
    <s v="Covid_Residential"/>
    <s v="Covid Residential"/>
    <x v="4"/>
    <s v=" DTC"/>
    <d v="2021-06-29T00:00:00"/>
    <s v="Post"/>
    <x v="2"/>
    <n v="3659.8347758"/>
  </r>
  <r>
    <s v="Base"/>
    <s v="Baseline"/>
    <m/>
    <m/>
    <s v="Covid_Residential"/>
    <s v="Covid Residential"/>
    <x v="4"/>
    <s v=" DTC"/>
    <d v="2021-06-30T00:00:00"/>
    <s v="Post"/>
    <x v="2"/>
    <n v="3659.8347758"/>
  </r>
  <r>
    <s v="Base"/>
    <s v="Baseline"/>
    <m/>
    <m/>
    <s v="Covid_Residential"/>
    <s v="Covid Residential"/>
    <x v="4"/>
    <s v=" DTC"/>
    <d v="2021-07-01T00:00:00"/>
    <s v="Post"/>
    <x v="2"/>
    <n v="3659.8347758"/>
  </r>
  <r>
    <s v="Base"/>
    <s v="Baseline"/>
    <m/>
    <m/>
    <s v="Covid_Residential"/>
    <s v="Covid Residential"/>
    <x v="4"/>
    <s v=" DTC"/>
    <d v="2021-07-02T00:00:00"/>
    <s v="Post"/>
    <x v="2"/>
    <n v="3659.8347758"/>
  </r>
  <r>
    <s v="Base"/>
    <s v="Baseline"/>
    <m/>
    <m/>
    <s v="Covid_Residential"/>
    <s v="Covid Residential"/>
    <x v="4"/>
    <s v=" DTC"/>
    <d v="2021-07-03T00:00:00"/>
    <s v="Post"/>
    <x v="2"/>
    <n v="3659.8347758"/>
  </r>
  <r>
    <s v="Base"/>
    <s v="Baseline"/>
    <m/>
    <m/>
    <s v="Covid_Residential"/>
    <s v="Covid Residential"/>
    <x v="4"/>
    <s v=" DTC"/>
    <d v="2021-07-04T00:00:00"/>
    <s v="Post"/>
    <x v="2"/>
    <n v="3398.1565893000002"/>
  </r>
  <r>
    <s v="Base"/>
    <s v="Baseline"/>
    <m/>
    <m/>
    <s v="Covid_Residential"/>
    <s v="Covid Residential"/>
    <x v="4"/>
    <s v=" DTC"/>
    <d v="2021-07-05T00:00:00"/>
    <s v="Post"/>
    <x v="2"/>
    <n v="4705.6325630000001"/>
  </r>
  <r>
    <s v="Base"/>
    <s v="Baseline"/>
    <m/>
    <m/>
    <s v="Covid_Residential"/>
    <s v="Covid Residential"/>
    <x v="4"/>
    <s v=" DTC"/>
    <d v="2021-07-06T00:00:00"/>
    <s v="Post"/>
    <x v="2"/>
    <n v="4836.4716562000003"/>
  </r>
  <r>
    <s v="Base"/>
    <s v="Baseline"/>
    <m/>
    <m/>
    <s v="Covid_Residential"/>
    <s v="Covid Residential"/>
    <x v="4"/>
    <s v=" DTC"/>
    <d v="2021-07-07T00:00:00"/>
    <s v="Post"/>
    <x v="2"/>
    <n v="4967.3107495000004"/>
  </r>
  <r>
    <s v="Base"/>
    <s v="Baseline"/>
    <m/>
    <m/>
    <s v="Covid_Residential"/>
    <s v="Covid Residential"/>
    <x v="4"/>
    <s v=" DTC"/>
    <d v="2021-07-08T00:00:00"/>
    <s v="Post"/>
    <x v="2"/>
    <n v="5097.2348840000004"/>
  </r>
  <r>
    <s v="Base"/>
    <s v="Baseline"/>
    <m/>
    <m/>
    <s v="Covid_Residential"/>
    <s v="Covid Residential"/>
    <x v="4"/>
    <s v=" DTC"/>
    <d v="2021-07-09T00:00:00"/>
    <s v="Post"/>
    <x v="2"/>
    <n v="5228.0739771999997"/>
  </r>
  <r>
    <s v="Base"/>
    <s v="Baseline"/>
    <m/>
    <m/>
    <s v="Covid_Residential"/>
    <s v="Covid Residential"/>
    <x v="4"/>
    <s v=" DTC"/>
    <d v="2021-07-10T00:00:00"/>
    <s v="Post"/>
    <x v="2"/>
    <n v="5228.0739771999997"/>
  </r>
  <r>
    <s v="Base"/>
    <s v="Baseline"/>
    <m/>
    <m/>
    <s v="Covid_Residential"/>
    <s v="Covid Residential"/>
    <x v="4"/>
    <s v=" DTC"/>
    <d v="2021-07-11T00:00:00"/>
    <s v="Post"/>
    <x v="2"/>
    <n v="5620.5912569000002"/>
  </r>
  <r>
    <s v="Base"/>
    <s v="Baseline"/>
    <m/>
    <m/>
    <s v="Covid_Residential"/>
    <s v="Covid Residential"/>
    <x v="4"/>
    <s v=" DTC"/>
    <d v="2021-07-12T00:00:00"/>
    <s v="Post"/>
    <x v="2"/>
    <n v="4705.6325630000001"/>
  </r>
  <r>
    <s v="Base"/>
    <s v="Baseline"/>
    <m/>
    <m/>
    <s v="Covid_Residential"/>
    <s v="Covid Residential"/>
    <x v="4"/>
    <s v=" DTC"/>
    <d v="2021-07-13T00:00:00"/>
    <s v="Post"/>
    <x v="2"/>
    <n v="4705.6325630000001"/>
  </r>
  <r>
    <s v="Base"/>
    <s v="Baseline"/>
    <m/>
    <m/>
    <s v="Covid_Residential"/>
    <s v="Covid Residential"/>
    <x v="4"/>
    <s v=" DTC"/>
    <d v="2021-07-14T00:00:00"/>
    <s v="Post"/>
    <x v="2"/>
    <n v="4574.7934697999999"/>
  </r>
  <r>
    <s v="Base"/>
    <s v="Baseline"/>
    <m/>
    <m/>
    <s v="Covid_Residential"/>
    <s v="Covid Residential"/>
    <x v="4"/>
    <s v=" DTC"/>
    <d v="2021-07-15T00:00:00"/>
    <s v="Post"/>
    <x v="2"/>
    <n v="4443.9543764999999"/>
  </r>
  <r>
    <s v="Base"/>
    <s v="Baseline"/>
    <m/>
    <m/>
    <s v="Covid_Residential"/>
    <s v="Covid Residential"/>
    <x v="4"/>
    <s v=" DTC"/>
    <d v="2021-07-16T00:00:00"/>
    <s v="Post"/>
    <x v="2"/>
    <n v="4313.1152832999996"/>
  </r>
  <r>
    <s v="Base"/>
    <s v="Baseline"/>
    <m/>
    <m/>
    <s v="Covid_Residential"/>
    <s v="Covid Residential"/>
    <x v="4"/>
    <s v=" DTC"/>
    <d v="2021-07-17T00:00:00"/>
    <s v="Post"/>
    <x v="2"/>
    <n v="4313.1152832999996"/>
  </r>
  <r>
    <s v="Base"/>
    <s v="Baseline"/>
    <m/>
    <m/>
    <s v="Covid_Residential"/>
    <s v="Covid Residential"/>
    <x v="4"/>
    <s v=" DTC"/>
    <d v="2021-07-18T00:00:00"/>
    <s v="Post"/>
    <x v="2"/>
    <n v="4182.2761899999996"/>
  </r>
  <r>
    <s v="Base"/>
    <s v="Baseline"/>
    <m/>
    <m/>
    <s v="Covid_Residential"/>
    <s v="Covid Residential"/>
    <x v="4"/>
    <s v=" DTC"/>
    <d v="2021-07-19T00:00:00"/>
    <s v="Post"/>
    <x v="2"/>
    <n v="4052.3520555"/>
  </r>
  <r>
    <s v="Base"/>
    <s v="Baseline"/>
    <m/>
    <m/>
    <s v="Covid_Residential"/>
    <s v="Covid Residential"/>
    <x v="4"/>
    <s v=" DTC"/>
    <d v="2021-07-20T00:00:00"/>
    <s v="Post"/>
    <x v="2"/>
    <n v="3921.5129622999998"/>
  </r>
  <r>
    <s v="Base"/>
    <s v="Baseline"/>
    <m/>
    <m/>
    <s v="Covid_Residential"/>
    <s v="Covid Residential"/>
    <x v="4"/>
    <s v=" DTC"/>
    <d v="2021-07-21T00:00:00"/>
    <s v="Post"/>
    <x v="2"/>
    <n v="3921.5129622999998"/>
  </r>
  <r>
    <s v="Base"/>
    <s v="Baseline"/>
    <m/>
    <m/>
    <s v="Covid_Residential"/>
    <s v="Covid Residential"/>
    <x v="4"/>
    <s v=" DTC"/>
    <d v="2021-07-22T00:00:00"/>
    <s v="Post"/>
    <x v="2"/>
    <n v="3921.5129622999998"/>
  </r>
  <r>
    <s v="Base"/>
    <s v="Baseline"/>
    <m/>
    <m/>
    <s v="Covid_Residential"/>
    <s v="Covid Residential"/>
    <x v="4"/>
    <s v=" DTC"/>
    <d v="2021-07-23T00:00:00"/>
    <s v="Post"/>
    <x v="2"/>
    <n v="3921.5129622999998"/>
  </r>
  <r>
    <s v="Base"/>
    <s v="Baseline"/>
    <m/>
    <m/>
    <s v="Covid_Residential"/>
    <s v="Covid Residential"/>
    <x v="4"/>
    <s v=" DTC"/>
    <d v="2021-07-24T00:00:00"/>
    <s v="Post"/>
    <x v="2"/>
    <n v="3921.5129622999998"/>
  </r>
  <r>
    <s v="Base"/>
    <s v="Baseline"/>
    <m/>
    <m/>
    <s v="Covid_Residential"/>
    <s v="Covid Residential"/>
    <x v="4"/>
    <s v=" DTC"/>
    <d v="2021-07-25T00:00:00"/>
    <s v="Post"/>
    <x v="2"/>
    <n v="3921.5129622999998"/>
  </r>
  <r>
    <s v="Base"/>
    <s v="Baseline"/>
    <m/>
    <m/>
    <s v="Covid_Residential"/>
    <s v="Covid Residential"/>
    <x v="4"/>
    <s v=" DTC"/>
    <d v="2021-07-26T00:00:00"/>
    <s v="Post"/>
    <x v="2"/>
    <n v="3921.5129622999998"/>
  </r>
  <r>
    <s v="Base"/>
    <s v="Baseline"/>
    <m/>
    <m/>
    <s v="Covid_Residential"/>
    <s v="Covid Residential"/>
    <x v="4"/>
    <s v=" DTC"/>
    <d v="2021-07-27T00:00:00"/>
    <s v="Post"/>
    <x v="2"/>
    <n v="4052.3520555"/>
  </r>
  <r>
    <s v="Base"/>
    <s v="Baseline"/>
    <m/>
    <m/>
    <s v="Covid_Residential"/>
    <s v="Covid Residential"/>
    <x v="4"/>
    <s v=" DTC"/>
    <d v="2021-07-28T00:00:00"/>
    <s v="Post"/>
    <x v="2"/>
    <n v="4052.3520555"/>
  </r>
  <r>
    <s v="Base"/>
    <s v="Baseline"/>
    <m/>
    <m/>
    <s v="Covid_Residential"/>
    <s v="Covid Residential"/>
    <x v="4"/>
    <s v=" DTC"/>
    <d v="2021-07-29T00:00:00"/>
    <s v="Post"/>
    <x v="2"/>
    <n v="4182.2761899999996"/>
  </r>
  <r>
    <s v="Base"/>
    <s v="Baseline"/>
    <m/>
    <m/>
    <s v="Covid_Residential"/>
    <s v="Covid Residential"/>
    <x v="4"/>
    <s v=" DTC"/>
    <d v="2021-07-30T00:00:00"/>
    <s v="Post"/>
    <x v="2"/>
    <n v="4182.2761899999996"/>
  </r>
  <r>
    <s v="Base"/>
    <s v="Baseline"/>
    <m/>
    <m/>
    <s v="Covid_Residential"/>
    <s v="Covid Residential"/>
    <x v="4"/>
    <s v=" DTC"/>
    <d v="2021-07-31T00:00:00"/>
    <s v="Post"/>
    <x v="2"/>
    <n v="4182.2761899999996"/>
  </r>
  <r>
    <s v="Base"/>
    <s v="Baseline"/>
    <m/>
    <m/>
    <s v="Covid_Residential"/>
    <s v="Covid Residential"/>
    <x v="4"/>
    <s v=" DTC"/>
    <d v="2021-08-01T00:00:00"/>
    <s v="Post"/>
    <x v="2"/>
    <n v="4182.2761899999996"/>
  </r>
  <r>
    <s v="Base"/>
    <s v="Baseline"/>
    <m/>
    <m/>
    <s v="Covid_Residential"/>
    <s v="Covid Residential"/>
    <x v="4"/>
    <s v=" DTC"/>
    <d v="2021-08-02T00:00:00"/>
    <s v="Post"/>
    <x v="2"/>
    <n v="4182.2761899999996"/>
  </r>
  <r>
    <s v="Base"/>
    <s v="Baseline"/>
    <m/>
    <m/>
    <s v="Covid_Residential"/>
    <s v="Covid Residential"/>
    <x v="4"/>
    <s v=" DTC"/>
    <d v="2021-08-03T00:00:00"/>
    <s v="Post"/>
    <x v="2"/>
    <n v="4052.3520555"/>
  </r>
  <r>
    <s v="Base"/>
    <s v="Baseline"/>
    <m/>
    <m/>
    <s v="Covid_Residential"/>
    <s v="Covid Residential"/>
    <x v="4"/>
    <s v=" DTC"/>
    <d v="2021-08-04T00:00:00"/>
    <s v="Post"/>
    <x v="2"/>
    <n v="4052.3520555"/>
  </r>
  <r>
    <s v="Base"/>
    <s v="Baseline"/>
    <m/>
    <m/>
    <s v="Covid_Residential"/>
    <s v="Covid Residential"/>
    <x v="4"/>
    <s v=" DTC"/>
    <d v="2021-08-05T00:00:00"/>
    <s v="Post"/>
    <x v="2"/>
    <n v="3921.5129622999998"/>
  </r>
  <r>
    <s v="Base"/>
    <s v="Baseline"/>
    <m/>
    <m/>
    <s v="Covid_Residential"/>
    <s v="Covid Residential"/>
    <x v="4"/>
    <s v=" DTC"/>
    <d v="2021-08-06T00:00:00"/>
    <s v="Post"/>
    <x v="2"/>
    <n v="3921.5129622999998"/>
  </r>
  <r>
    <s v="Base"/>
    <s v="Baseline"/>
    <m/>
    <m/>
    <s v="Covid_Residential"/>
    <s v="Covid Residential"/>
    <x v="4"/>
    <s v=" DTC"/>
    <d v="2021-08-07T00:00:00"/>
    <s v="Post"/>
    <x v="2"/>
    <n v="4052.3520555"/>
  </r>
  <r>
    <s v="Base"/>
    <s v="Baseline"/>
    <m/>
    <m/>
    <s v="Covid_Residential"/>
    <s v="Covid Residential"/>
    <x v="4"/>
    <s v=" DTC"/>
    <d v="2021-08-08T00:00:00"/>
    <s v="Post"/>
    <x v="2"/>
    <n v="4052.3520555"/>
  </r>
  <r>
    <s v="Base"/>
    <s v="Baseline"/>
    <m/>
    <m/>
    <s v="Covid_Residential"/>
    <s v="Covid Residential"/>
    <x v="4"/>
    <s v=" DTC"/>
    <d v="2021-08-09T00:00:00"/>
    <s v="Post"/>
    <x v="2"/>
    <n v="4182.2761899999996"/>
  </r>
  <r>
    <s v="Base"/>
    <s v="Baseline"/>
    <m/>
    <m/>
    <s v="Covid_Residential"/>
    <s v="Covid Residential"/>
    <x v="4"/>
    <s v=" DTC"/>
    <d v="2021-08-10T00:00:00"/>
    <s v="Post"/>
    <x v="2"/>
    <n v="4313.1152832999996"/>
  </r>
  <r>
    <s v="Base"/>
    <s v="Baseline"/>
    <m/>
    <m/>
    <s v="Covid_Residential"/>
    <s v="Covid Residential"/>
    <x v="4"/>
    <s v=" DTC"/>
    <d v="2021-08-11T00:00:00"/>
    <s v="Post"/>
    <x v="2"/>
    <n v="4313.1152832999996"/>
  </r>
  <r>
    <s v="Base"/>
    <s v="Baseline"/>
    <m/>
    <m/>
    <s v="Covid_Residential"/>
    <s v="Covid Residential"/>
    <x v="4"/>
    <s v=" DTC"/>
    <d v="2021-08-12T00:00:00"/>
    <s v="Post"/>
    <x v="2"/>
    <n v="4313.1152832999996"/>
  </r>
  <r>
    <s v="Base"/>
    <s v="Baseline"/>
    <m/>
    <m/>
    <s v="Covid_Residential"/>
    <s v="Covid Residential"/>
    <x v="4"/>
    <s v=" DTC"/>
    <d v="2021-08-13T00:00:00"/>
    <s v="Post"/>
    <x v="2"/>
    <n v="4313.1152832999996"/>
  </r>
  <r>
    <s v="Base"/>
    <s v="Baseline"/>
    <m/>
    <m/>
    <s v="Covid_Residential"/>
    <s v="Covid Residential"/>
    <x v="4"/>
    <s v=" DTC"/>
    <d v="2021-08-14T00:00:00"/>
    <s v="Post"/>
    <x v="2"/>
    <n v="4313.1152832999996"/>
  </r>
  <r>
    <s v="Base"/>
    <s v="Baseline"/>
    <m/>
    <m/>
    <s v="Covid_Residential"/>
    <s v="Covid Residential"/>
    <x v="4"/>
    <s v=" DTC"/>
    <d v="2021-08-15T00:00:00"/>
    <s v="Post"/>
    <x v="2"/>
    <n v="4313.1152832999996"/>
  </r>
  <r>
    <s v="Base"/>
    <s v="Baseline"/>
    <m/>
    <m/>
    <s v="Covid_Residential"/>
    <s v="Covid Residential"/>
    <x v="4"/>
    <s v=" DTC"/>
    <d v="2021-08-16T00:00:00"/>
    <s v="Post"/>
    <x v="2"/>
    <n v="4182.2761899999996"/>
  </r>
  <r>
    <s v="Base"/>
    <s v="Baseline"/>
    <m/>
    <m/>
    <s v="Covid_Residential"/>
    <s v="Covid Residential"/>
    <x v="4"/>
    <s v=" DTC"/>
    <d v="2021-08-17T00:00:00"/>
    <s v="Post"/>
    <x v="2"/>
    <n v="4052.3520555"/>
  </r>
  <r>
    <s v="Base"/>
    <s v="Baseline"/>
    <m/>
    <m/>
    <s v="Covid_Residential"/>
    <s v="Covid Residential"/>
    <x v="4"/>
    <s v=" DTC"/>
    <d v="2021-08-18T00:00:00"/>
    <s v="Post"/>
    <x v="2"/>
    <n v="4052.3520555"/>
  </r>
  <r>
    <s v="Base"/>
    <s v="Baseline"/>
    <m/>
    <m/>
    <s v="Covid_Residential"/>
    <s v="Covid Residential"/>
    <x v="4"/>
    <s v=" DTC"/>
    <d v="2021-08-19T00:00:00"/>
    <s v="Post"/>
    <x v="2"/>
    <n v="4052.3520555"/>
  </r>
  <r>
    <s v="Base"/>
    <s v="Baseline"/>
    <m/>
    <m/>
    <s v="Covid_Residential"/>
    <s v="Covid Residential"/>
    <x v="4"/>
    <s v=" DTC"/>
    <d v="2021-08-20T00:00:00"/>
    <s v="Post"/>
    <x v="2"/>
    <n v="3921.5129622999998"/>
  </r>
  <r>
    <s v="Base"/>
    <s v="Baseline"/>
    <m/>
    <m/>
    <s v="Covid_Residential"/>
    <s v="Covid Residential"/>
    <x v="4"/>
    <s v=" DTC"/>
    <d v="2021-08-21T00:00:00"/>
    <s v="Post"/>
    <x v="2"/>
    <n v="3921.5129622999998"/>
  </r>
  <r>
    <s v="Base"/>
    <s v="Baseline"/>
    <m/>
    <m/>
    <s v="Covid_Residential"/>
    <s v="Covid Residential"/>
    <x v="4"/>
    <s v=" DTC"/>
    <d v="2021-08-22T00:00:00"/>
    <s v="Post"/>
    <x v="2"/>
    <n v="4182.2761899999996"/>
  </r>
  <r>
    <s v="Base"/>
    <s v="Baseline"/>
    <m/>
    <m/>
    <s v="Covid_Residential"/>
    <s v="Covid Residential"/>
    <x v="4"/>
    <s v=" DTC"/>
    <d v="2021-08-23T00:00:00"/>
    <s v="Post"/>
    <x v="2"/>
    <n v="4182.2761899999996"/>
  </r>
  <r>
    <s v="Base"/>
    <s v="Baseline"/>
    <m/>
    <m/>
    <s v="Covid_Residential"/>
    <s v="Covid Residential"/>
    <x v="4"/>
    <s v=" DTC"/>
    <d v="2021-08-24T00:00:00"/>
    <s v="Post"/>
    <x v="2"/>
    <n v="4182.2761899999996"/>
  </r>
  <r>
    <s v="Base"/>
    <s v="Baseline"/>
    <m/>
    <m/>
    <s v="Covid_Residential"/>
    <s v="Covid Residential"/>
    <x v="4"/>
    <s v=" DTC"/>
    <d v="2021-08-25T00:00:00"/>
    <s v="Post"/>
    <x v="2"/>
    <n v="4182.2761899999996"/>
  </r>
  <r>
    <s v="Base"/>
    <s v="Baseline"/>
    <m/>
    <m/>
    <s v="Covid_Residential"/>
    <s v="Covid Residential"/>
    <x v="4"/>
    <s v=" DTC"/>
    <d v="2021-08-26T00:00:00"/>
    <s v="Post"/>
    <x v="2"/>
    <n v="4182.2761899999996"/>
  </r>
  <r>
    <s v="Base"/>
    <s v="Baseline"/>
    <m/>
    <m/>
    <s v="Covid_Residential"/>
    <s v="Covid Residential"/>
    <x v="4"/>
    <s v=" DTC"/>
    <d v="2021-08-27T00:00:00"/>
    <s v="Post"/>
    <x v="2"/>
    <n v="4313.1152832999996"/>
  </r>
  <r>
    <s v="Base"/>
    <s v="Baseline"/>
    <m/>
    <m/>
    <s v="Covid_Residential"/>
    <s v="Covid Residential"/>
    <x v="4"/>
    <s v=" DTC"/>
    <d v="2021-08-28T00:00:00"/>
    <s v="Post"/>
    <x v="2"/>
    <n v="4443.9543764999999"/>
  </r>
  <r>
    <s v="Base"/>
    <s v="Baseline"/>
    <m/>
    <m/>
    <s v="Covid_Residential"/>
    <s v="Covid Residential"/>
    <x v="4"/>
    <s v=" DTC"/>
    <d v="2021-08-29T00:00:00"/>
    <s v="Post"/>
    <x v="2"/>
    <n v="4443.9543764999999"/>
  </r>
  <r>
    <s v="Base"/>
    <s v="Baseline"/>
    <m/>
    <m/>
    <s v="Covid_Residential"/>
    <s v="Covid Residential"/>
    <x v="4"/>
    <s v=" DTC"/>
    <d v="2021-08-30T00:00:00"/>
    <s v="Post"/>
    <x v="2"/>
    <n v="4443.9543764999999"/>
  </r>
  <r>
    <s v="Base"/>
    <s v="Baseline"/>
    <m/>
    <m/>
    <s v="Covid_Residential"/>
    <s v="Covid Residential"/>
    <x v="4"/>
    <s v=" DTC"/>
    <d v="2021-08-31T00:00:00"/>
    <s v="Post"/>
    <x v="2"/>
    <n v="4443.9543764999999"/>
  </r>
  <r>
    <s v="Base"/>
    <s v="Baseline"/>
    <m/>
    <m/>
    <s v="Covid_Residential"/>
    <s v="Covid Residential"/>
    <x v="4"/>
    <s v=" DTC"/>
    <d v="2021-09-01T00:00:00"/>
    <s v="Post"/>
    <x v="2"/>
    <n v="4443.9543764999999"/>
  </r>
  <r>
    <s v="Base"/>
    <s v="Baseline"/>
    <m/>
    <m/>
    <s v="Covid_Residential"/>
    <s v="Covid Residential"/>
    <x v="4"/>
    <s v=" DTC"/>
    <d v="2021-09-02T00:00:00"/>
    <s v="Post"/>
    <x v="2"/>
    <n v="4443.9543764999999"/>
  </r>
  <r>
    <s v="Base"/>
    <s v="Baseline"/>
    <m/>
    <m/>
    <s v="Covid_Residential"/>
    <s v="Covid Residential"/>
    <x v="4"/>
    <s v=" DTC"/>
    <d v="2021-09-03T00:00:00"/>
    <s v="Post"/>
    <x v="2"/>
    <n v="4313.1152832999996"/>
  </r>
  <r>
    <s v="Base"/>
    <s v="Baseline"/>
    <m/>
    <m/>
    <s v="Covid_Residential"/>
    <s v="Covid Residential"/>
    <x v="4"/>
    <s v=" DTC"/>
    <d v="2021-09-04T00:00:00"/>
    <s v="Post"/>
    <x v="2"/>
    <n v="4182.2761899999996"/>
  </r>
  <r>
    <s v="Base"/>
    <s v="Baseline"/>
    <m/>
    <m/>
    <s v="Covid_Residential"/>
    <s v="Covid Residential"/>
    <x v="4"/>
    <s v=" DTC"/>
    <d v="2021-09-05T00:00:00"/>
    <s v="Post"/>
    <x v="2"/>
    <n v="3921.5129622999998"/>
  </r>
  <r>
    <s v="Base"/>
    <s v="Baseline"/>
    <m/>
    <m/>
    <s v="Covid_Residential"/>
    <s v="Covid Residential"/>
    <x v="4"/>
    <s v=" DTC"/>
    <d v="2021-09-06T00:00:00"/>
    <s v="Post"/>
    <x v="2"/>
    <n v="5228.0739771999997"/>
  </r>
  <r>
    <s v="Base"/>
    <s v="Baseline"/>
    <m/>
    <m/>
    <s v="Covid_Residential"/>
    <s v="Covid Residential"/>
    <x v="4"/>
    <s v=" DTC"/>
    <d v="2021-09-07T00:00:00"/>
    <s v="Post"/>
    <x v="2"/>
    <n v="5228.0739771999997"/>
  </r>
  <r>
    <s v="Base"/>
    <s v="Baseline"/>
    <m/>
    <m/>
    <s v="Covid_Residential"/>
    <s v="Covid Residential"/>
    <x v="4"/>
    <s v=" DTC"/>
    <d v="2021-09-08T00:00:00"/>
    <s v="Post"/>
    <x v="2"/>
    <n v="5228.0739771999997"/>
  </r>
  <r>
    <s v="Base"/>
    <s v="Baseline"/>
    <m/>
    <m/>
    <s v="Covid_Residential"/>
    <s v="Covid Residential"/>
    <x v="4"/>
    <s v=" DTC"/>
    <d v="2021-09-09T00:00:00"/>
    <s v="Post"/>
    <x v="2"/>
    <n v="5228.0739771999997"/>
  </r>
  <r>
    <s v="Base"/>
    <s v="Baseline"/>
    <m/>
    <m/>
    <s v="Covid_Residential"/>
    <s v="Covid Residential"/>
    <x v="4"/>
    <s v=" DTC"/>
    <d v="2021-09-10T00:00:00"/>
    <s v="Post"/>
    <x v="2"/>
    <n v="5097.2348840000004"/>
  </r>
  <r>
    <s v="Base"/>
    <s v="Baseline"/>
    <m/>
    <m/>
    <s v="Covid_Residential"/>
    <s v="Covid Residential"/>
    <x v="4"/>
    <s v=" DTC"/>
    <d v="2021-09-11T00:00:00"/>
    <s v="Post"/>
    <x v="2"/>
    <n v="5097.2348840000004"/>
  </r>
  <r>
    <s v="Base"/>
    <s v="Baseline"/>
    <m/>
    <m/>
    <s v="Covid_Residential"/>
    <s v="Covid Residential"/>
    <x v="4"/>
    <s v=" DTC"/>
    <d v="2021-09-12T00:00:00"/>
    <s v="Post"/>
    <x v="2"/>
    <n v="5358.9130704999998"/>
  </r>
  <r>
    <s v="Base"/>
    <s v="Baseline"/>
    <m/>
    <m/>
    <s v="Covid_Residential"/>
    <s v="Covid Residential"/>
    <x v="4"/>
    <s v=" DTC"/>
    <d v="2021-09-13T00:00:00"/>
    <s v="Post"/>
    <x v="2"/>
    <n v="4052.3520555"/>
  </r>
  <r>
    <s v="Base"/>
    <s v="Baseline"/>
    <m/>
    <m/>
    <s v="Covid_Residential"/>
    <s v="Covid Residential"/>
    <x v="4"/>
    <s v=" DTC"/>
    <d v="2021-09-14T00:00:00"/>
    <s v="Post"/>
    <x v="2"/>
    <n v="4052.3520555"/>
  </r>
  <r>
    <s v="Base"/>
    <s v="Baseline"/>
    <m/>
    <m/>
    <s v="Covid_Residential"/>
    <s v="Covid Residential"/>
    <x v="4"/>
    <s v=" DTC"/>
    <d v="2021-09-15T00:00:00"/>
    <s v="Post"/>
    <x v="2"/>
    <n v="3921.5129622999998"/>
  </r>
  <r>
    <s v="Base"/>
    <s v="Baseline"/>
    <m/>
    <m/>
    <s v="Covid_Residential"/>
    <s v="Covid Residential"/>
    <x v="4"/>
    <s v=" DTC"/>
    <d v="2021-09-16T00:00:00"/>
    <s v="Post"/>
    <x v="2"/>
    <n v="3921.5129622999998"/>
  </r>
  <r>
    <s v="Base"/>
    <s v="Baseline"/>
    <m/>
    <m/>
    <s v="Covid_Residential"/>
    <s v="Covid Residential"/>
    <x v="4"/>
    <s v=" DTC"/>
    <d v="2021-09-17T00:00:00"/>
    <s v="Post"/>
    <x v="2"/>
    <n v="3921.5129622999998"/>
  </r>
  <r>
    <s v="Base"/>
    <s v="Baseline"/>
    <m/>
    <m/>
    <s v="Covid_Residential"/>
    <s v="Covid Residential"/>
    <x v="4"/>
    <s v=" DTC"/>
    <d v="2021-09-18T00:00:00"/>
    <s v="Post"/>
    <x v="2"/>
    <n v="3921.5129622999998"/>
  </r>
  <r>
    <s v="Base"/>
    <s v="Baseline"/>
    <m/>
    <m/>
    <s v="Covid_Residential"/>
    <s v="Covid Residential"/>
    <x v="4"/>
    <s v=" DTC"/>
    <d v="2021-09-19T00:00:00"/>
    <s v="Post"/>
    <x v="2"/>
    <n v="3790.6738690000002"/>
  </r>
  <r>
    <s v="Base"/>
    <s v="Baseline"/>
    <m/>
    <m/>
    <s v="Covid_Residential"/>
    <s v="Covid Residential"/>
    <x v="4"/>
    <s v=" DTC"/>
    <d v="2021-09-20T00:00:00"/>
    <s v="Post"/>
    <x v="2"/>
    <n v="3659.8347758"/>
  </r>
  <r>
    <s v="Base"/>
    <s v="Baseline"/>
    <m/>
    <m/>
    <s v="Covid_Residential"/>
    <s v="Covid Residential"/>
    <x v="4"/>
    <s v=" DTC"/>
    <d v="2021-09-21T00:00:00"/>
    <s v="Post"/>
    <x v="2"/>
    <n v="3659.8347758"/>
  </r>
  <r>
    <s v="Base"/>
    <s v="Baseline"/>
    <m/>
    <m/>
    <s v="Covid_Residential"/>
    <s v="Covid Residential"/>
    <x v="4"/>
    <s v=" DTC"/>
    <d v="2021-09-22T00:00:00"/>
    <s v="Post"/>
    <x v="2"/>
    <n v="3790.6738690000002"/>
  </r>
  <r>
    <s v="Base"/>
    <s v="Baseline"/>
    <m/>
    <m/>
    <s v="Covid_Residential"/>
    <s v="Covid Residential"/>
    <x v="4"/>
    <s v=" DTC"/>
    <d v="2021-09-23T00:00:00"/>
    <s v="Post"/>
    <x v="2"/>
    <n v="3659.8347758"/>
  </r>
  <r>
    <s v="Base"/>
    <s v="Baseline"/>
    <m/>
    <m/>
    <s v="Covid_Residential"/>
    <s v="Covid Residential"/>
    <x v="4"/>
    <s v=" DTC"/>
    <d v="2021-09-24T00:00:00"/>
    <s v="Post"/>
    <x v="2"/>
    <n v="3659.8347758"/>
  </r>
  <r>
    <s v="Base"/>
    <s v="Baseline"/>
    <m/>
    <m/>
    <s v="Covid_Residential"/>
    <s v="Covid Residential"/>
    <x v="4"/>
    <s v=" DTC"/>
    <d v="2021-09-25T00:00:00"/>
    <s v="Post"/>
    <x v="2"/>
    <n v="3528.9956825999998"/>
  </r>
  <r>
    <s v="Base"/>
    <s v="Baseline"/>
    <m/>
    <m/>
    <s v="Covid_Residential"/>
    <s v="Covid Residential"/>
    <x v="4"/>
    <s v=" DTC"/>
    <d v="2021-09-26T00:00:00"/>
    <s v="Post"/>
    <x v="2"/>
    <n v="3528.9956825999998"/>
  </r>
  <r>
    <s v="Base"/>
    <s v="Baseline"/>
    <m/>
    <m/>
    <s v="Covid_Residential"/>
    <s v="Covid Residential"/>
    <x v="4"/>
    <s v=" DTC"/>
    <d v="2021-09-27T00:00:00"/>
    <s v="Post"/>
    <x v="2"/>
    <n v="3528.9956825999998"/>
  </r>
  <r>
    <s v="Base"/>
    <s v="Baseline"/>
    <m/>
    <m/>
    <s v="Covid_Residential"/>
    <s v="Covid Residential"/>
    <x v="4"/>
    <s v=" DTC"/>
    <d v="2021-09-28T00:00:00"/>
    <s v="Post"/>
    <x v="2"/>
    <n v="3398.1565893000002"/>
  </r>
  <r>
    <s v="Base"/>
    <s v="Baseline"/>
    <m/>
    <m/>
    <s v="Covid_Residential"/>
    <s v="Covid Residential"/>
    <x v="4"/>
    <s v=" DTC"/>
    <d v="2021-09-29T00:00:00"/>
    <s v="Post"/>
    <x v="2"/>
    <n v="3267.3174961"/>
  </r>
  <r>
    <s v="Base"/>
    <s v="Baseline"/>
    <m/>
    <m/>
    <s v="Covid_Residential"/>
    <s v="Covid Residential"/>
    <x v="4"/>
    <s v=" DTC"/>
    <d v="2021-09-30T00:00:00"/>
    <s v="Post"/>
    <x v="2"/>
    <n v="3267.3174961"/>
  </r>
  <r>
    <s v="NonMedia"/>
    <s v="Incremental"/>
    <m/>
    <m/>
    <s v="Event_Build_update"/>
    <s v="Event Build Update"/>
    <x v="5"/>
    <s v=" DTC"/>
    <d v="2021-03-01T00:00:00"/>
    <s v="Pre"/>
    <x v="0"/>
    <n v="0"/>
  </r>
  <r>
    <s v="NonMedia"/>
    <s v="Incremental"/>
    <m/>
    <m/>
    <s v="Event_Build_update"/>
    <s v="Event Build Update"/>
    <x v="5"/>
    <s v=" DTC"/>
    <d v="2021-03-02T00:00:00"/>
    <s v="Pre"/>
    <x v="0"/>
    <n v="0"/>
  </r>
  <r>
    <s v="NonMedia"/>
    <s v="Incremental"/>
    <m/>
    <m/>
    <s v="Event_Build_update"/>
    <s v="Event Build Update"/>
    <x v="5"/>
    <s v=" DTC"/>
    <d v="2021-03-03T00:00:00"/>
    <s v="Pre"/>
    <x v="0"/>
    <n v="160.2687339"/>
  </r>
  <r>
    <s v="NonMedia"/>
    <s v="Incremental"/>
    <m/>
    <m/>
    <s v="Event_Build_update"/>
    <s v="Event Build Update"/>
    <x v="5"/>
    <s v=" DTC"/>
    <d v="2021-03-04T00:00:00"/>
    <s v="Pre"/>
    <x v="0"/>
    <n v="160.2687339"/>
  </r>
  <r>
    <s v="NonMedia"/>
    <s v="Incremental"/>
    <m/>
    <m/>
    <s v="Event_Build_update"/>
    <s v="Event Build Update"/>
    <x v="5"/>
    <s v=" DTC"/>
    <d v="2021-03-05T00:00:00"/>
    <s v="Pre"/>
    <x v="0"/>
    <n v="0"/>
  </r>
  <r>
    <s v="NonMedia"/>
    <s v="Incremental"/>
    <m/>
    <m/>
    <s v="Event_Build_update"/>
    <s v="Event Build Update"/>
    <x v="5"/>
    <s v=" DTC"/>
    <d v="2021-03-06T00:00:00"/>
    <s v="Pre"/>
    <x v="0"/>
    <n v="0"/>
  </r>
  <r>
    <s v="NonMedia"/>
    <s v="Incremental"/>
    <m/>
    <m/>
    <s v="Event_Build_update"/>
    <s v="Event Build Update"/>
    <x v="5"/>
    <s v=" DTC"/>
    <d v="2021-03-07T00:00:00"/>
    <s v="Pre"/>
    <x v="0"/>
    <n v="160.2687339"/>
  </r>
  <r>
    <s v="NonMedia"/>
    <s v="Incremental"/>
    <m/>
    <m/>
    <s v="Event_Build_update"/>
    <s v="Event Build Update"/>
    <x v="5"/>
    <s v=" DTC"/>
    <d v="2021-03-08T00:00:00"/>
    <s v="Pre"/>
    <x v="0"/>
    <n v="160.2687339"/>
  </r>
  <r>
    <s v="NonMedia"/>
    <s v="Incremental"/>
    <m/>
    <m/>
    <s v="Event_Build_update"/>
    <s v="Event Build Update"/>
    <x v="5"/>
    <s v=" DTC"/>
    <d v="2021-03-09T00:00:00"/>
    <s v="Pre"/>
    <x v="0"/>
    <n v="0"/>
  </r>
  <r>
    <s v="NonMedia"/>
    <s v="Incremental"/>
    <m/>
    <m/>
    <s v="Event_Build_update"/>
    <s v="Event Build Update"/>
    <x v="5"/>
    <s v=" DTC"/>
    <d v="2021-03-10T00:00:00"/>
    <s v="Pre"/>
    <x v="0"/>
    <n v="0"/>
  </r>
  <r>
    <s v="NonMedia"/>
    <s v="Incremental"/>
    <m/>
    <m/>
    <s v="Event_Build_update"/>
    <s v="Event Build Update"/>
    <x v="5"/>
    <s v=" DTC"/>
    <d v="2021-03-11T00:00:00"/>
    <s v="Pre"/>
    <x v="0"/>
    <n v="0"/>
  </r>
  <r>
    <s v="NonMedia"/>
    <s v="Incremental"/>
    <m/>
    <m/>
    <s v="Event_Build_update"/>
    <s v="Event Build Update"/>
    <x v="5"/>
    <s v=" DTC"/>
    <d v="2021-03-12T00:00:00"/>
    <s v="Pre"/>
    <x v="0"/>
    <n v="0"/>
  </r>
  <r>
    <s v="NonMedia"/>
    <s v="Incremental"/>
    <m/>
    <m/>
    <s v="Event_Build_update"/>
    <s v="Event Build Update"/>
    <x v="5"/>
    <s v=" DTC"/>
    <d v="2021-03-13T00:00:00"/>
    <s v="Pre"/>
    <x v="0"/>
    <n v="160.2687339"/>
  </r>
  <r>
    <s v="NonMedia"/>
    <s v="Incremental"/>
    <m/>
    <m/>
    <s v="Event_Build_update"/>
    <s v="Event Build Update"/>
    <x v="5"/>
    <s v=" DTC"/>
    <d v="2021-03-14T00:00:00"/>
    <s v="Pre"/>
    <x v="0"/>
    <n v="160.2687339"/>
  </r>
  <r>
    <s v="NonMedia"/>
    <s v="Incremental"/>
    <m/>
    <m/>
    <s v="Event_Build_update"/>
    <s v="Event Build Update"/>
    <x v="5"/>
    <s v=" DTC"/>
    <d v="2021-03-15T00:00:00"/>
    <s v="Pre"/>
    <x v="0"/>
    <n v="0"/>
  </r>
  <r>
    <s v="NonMedia"/>
    <s v="Incremental"/>
    <m/>
    <m/>
    <s v="Event_Build_update"/>
    <s v="Event Build Update"/>
    <x v="5"/>
    <s v=" DTC"/>
    <d v="2021-03-16T00:00:00"/>
    <s v="Pre"/>
    <x v="0"/>
    <n v="0"/>
  </r>
  <r>
    <s v="NonMedia"/>
    <s v="Incremental"/>
    <m/>
    <m/>
    <s v="Event_Build_update"/>
    <s v="Event Build Update"/>
    <x v="5"/>
    <s v=" DTC"/>
    <d v="2021-03-17T00:00:00"/>
    <s v="Pre"/>
    <x v="0"/>
    <n v="0"/>
  </r>
  <r>
    <s v="NonMedia"/>
    <s v="Incremental"/>
    <m/>
    <m/>
    <s v="Event_Build_update"/>
    <s v="Event Build Update"/>
    <x v="5"/>
    <s v=" DTC"/>
    <d v="2021-03-18T00:00:00"/>
    <s v="Pre"/>
    <x v="0"/>
    <n v="0"/>
  </r>
  <r>
    <s v="NonMedia"/>
    <s v="Incremental"/>
    <m/>
    <m/>
    <s v="Event_Build_update"/>
    <s v="Event Build Update"/>
    <x v="5"/>
    <s v=" DTC"/>
    <d v="2021-03-19T00:00:00"/>
    <s v="Pre"/>
    <x v="0"/>
    <n v="160.2687339"/>
  </r>
  <r>
    <s v="NonMedia"/>
    <s v="Incremental"/>
    <m/>
    <m/>
    <s v="Event_Build_update"/>
    <s v="Event Build Update"/>
    <x v="5"/>
    <s v=" DTC"/>
    <d v="2021-03-20T00:00:00"/>
    <s v="Pre"/>
    <x v="0"/>
    <n v="160.2687339"/>
  </r>
  <r>
    <s v="NonMedia"/>
    <s v="Incremental"/>
    <m/>
    <m/>
    <s v="Event_Build_update"/>
    <s v="Event Build Update"/>
    <x v="5"/>
    <s v=" DTC"/>
    <d v="2021-03-21T00:00:00"/>
    <s v="Pre"/>
    <x v="0"/>
    <n v="0"/>
  </r>
  <r>
    <s v="NonMedia"/>
    <s v="Incremental"/>
    <m/>
    <m/>
    <s v="Event_Build_update"/>
    <s v="Event Build Update"/>
    <x v="5"/>
    <s v=" DTC"/>
    <d v="2021-03-22T00:00:00"/>
    <s v="Pre"/>
    <x v="0"/>
    <n v="0"/>
  </r>
  <r>
    <s v="NonMedia"/>
    <s v="Incremental"/>
    <m/>
    <m/>
    <s v="Event_Build_update"/>
    <s v="Event Build Update"/>
    <x v="5"/>
    <s v=" DTC"/>
    <d v="2021-03-23T00:00:00"/>
    <s v="Pre"/>
    <x v="0"/>
    <n v="0"/>
  </r>
  <r>
    <s v="NonMedia"/>
    <s v="Incremental"/>
    <m/>
    <m/>
    <s v="Event_Build_update"/>
    <s v="Event Build Update"/>
    <x v="5"/>
    <s v=" DTC"/>
    <d v="2021-03-24T00:00:00"/>
    <s v="Pre"/>
    <x v="0"/>
    <n v="160.2687339"/>
  </r>
  <r>
    <s v="NonMedia"/>
    <s v="Incremental"/>
    <m/>
    <m/>
    <s v="Event_Build_update"/>
    <s v="Event Build Update"/>
    <x v="5"/>
    <s v=" DTC"/>
    <d v="2021-03-25T00:00:00"/>
    <s v="Pre"/>
    <x v="0"/>
    <n v="160.2687339"/>
  </r>
  <r>
    <s v="NonMedia"/>
    <s v="Incremental"/>
    <m/>
    <m/>
    <s v="Event_Build_update"/>
    <s v="Event Build Update"/>
    <x v="5"/>
    <s v=" DTC"/>
    <d v="2021-03-26T00:00:00"/>
    <s v="Pre"/>
    <x v="0"/>
    <n v="0"/>
  </r>
  <r>
    <s v="NonMedia"/>
    <s v="Incremental"/>
    <m/>
    <m/>
    <s v="Event_Build_update"/>
    <s v="Event Build Update"/>
    <x v="5"/>
    <s v=" DTC"/>
    <d v="2021-03-27T00:00:00"/>
    <s v="Pre"/>
    <x v="0"/>
    <n v="0"/>
  </r>
  <r>
    <s v="NonMedia"/>
    <s v="Incremental"/>
    <m/>
    <m/>
    <s v="Event_Build_update"/>
    <s v="Event Build Update"/>
    <x v="5"/>
    <s v=" DTC"/>
    <d v="2021-03-28T00:00:00"/>
    <s v="Pre"/>
    <x v="0"/>
    <n v="0"/>
  </r>
  <r>
    <s v="NonMedia"/>
    <s v="Incremental"/>
    <m/>
    <m/>
    <s v="Event_Build_update"/>
    <s v="Event Build Update"/>
    <x v="5"/>
    <s v=" DTC"/>
    <d v="2021-03-29T00:00:00"/>
    <s v="Pre"/>
    <x v="0"/>
    <n v="0"/>
  </r>
  <r>
    <s v="NonMedia"/>
    <s v="Incremental"/>
    <m/>
    <m/>
    <s v="Event_Build_update"/>
    <s v="Event Build Update"/>
    <x v="5"/>
    <s v=" DTC"/>
    <d v="2021-03-30T00:00:00"/>
    <s v="Pre"/>
    <x v="0"/>
    <n v="0"/>
  </r>
  <r>
    <s v="NonMedia"/>
    <s v="Incremental"/>
    <m/>
    <m/>
    <s v="Event_Build_update"/>
    <s v="Event Build Update"/>
    <x v="5"/>
    <s v=" DTC"/>
    <d v="2021-03-31T00:00:00"/>
    <s v="Pre"/>
    <x v="0"/>
    <n v="0"/>
  </r>
  <r>
    <s v="NonMedia"/>
    <s v="Incremental"/>
    <m/>
    <m/>
    <s v="Event_Build_update"/>
    <s v="Event Build Update"/>
    <x v="5"/>
    <s v=" DTC"/>
    <d v="2021-04-01T00:00:00"/>
    <s v="Pre"/>
    <x v="0"/>
    <n v="0"/>
  </r>
  <r>
    <s v="NonMedia"/>
    <s v="Incremental"/>
    <m/>
    <m/>
    <s v="Event_Build_update"/>
    <s v="Event Build Update"/>
    <x v="5"/>
    <s v=" DTC"/>
    <d v="2021-04-02T00:00:00"/>
    <s v="Pre"/>
    <x v="0"/>
    <n v="0"/>
  </r>
  <r>
    <s v="NonMedia"/>
    <s v="Incremental"/>
    <m/>
    <m/>
    <s v="Event_Build_update"/>
    <s v="Event Build Update"/>
    <x v="5"/>
    <s v=" DTC"/>
    <d v="2021-04-03T00:00:00"/>
    <s v="Pre"/>
    <x v="0"/>
    <n v="160.2687339"/>
  </r>
  <r>
    <s v="NonMedia"/>
    <s v="Incremental"/>
    <m/>
    <m/>
    <s v="Event_Build_update"/>
    <s v="Event Build Update"/>
    <x v="5"/>
    <s v=" DTC"/>
    <d v="2021-04-04T00:00:00"/>
    <s v="Pre"/>
    <x v="0"/>
    <n v="160.2687339"/>
  </r>
  <r>
    <s v="NonMedia"/>
    <s v="Incremental"/>
    <m/>
    <m/>
    <s v="Event_Build_update"/>
    <s v="Event Build Update"/>
    <x v="5"/>
    <s v=" DTC"/>
    <d v="2021-04-05T00:00:00"/>
    <s v="Pre"/>
    <x v="0"/>
    <n v="0"/>
  </r>
  <r>
    <s v="NonMedia"/>
    <s v="Incremental"/>
    <m/>
    <m/>
    <s v="Event_Build_update"/>
    <s v="Event Build Update"/>
    <x v="5"/>
    <s v=" DTC"/>
    <d v="2021-04-06T00:00:00"/>
    <s v="Pre"/>
    <x v="0"/>
    <n v="0"/>
  </r>
  <r>
    <s v="NonMedia"/>
    <s v="Incremental"/>
    <m/>
    <m/>
    <s v="Event_Build_update"/>
    <s v="Event Build Update"/>
    <x v="5"/>
    <s v=" DTC"/>
    <d v="2021-04-07T00:00:00"/>
    <s v="Pre"/>
    <x v="0"/>
    <n v="0"/>
  </r>
  <r>
    <s v="NonMedia"/>
    <s v="Incremental"/>
    <m/>
    <m/>
    <s v="Event_Build_update"/>
    <s v="Event Build Update"/>
    <x v="5"/>
    <s v=" DTC"/>
    <d v="2021-04-08T00:00:00"/>
    <s v="Pre"/>
    <x v="0"/>
    <n v="160.2687339"/>
  </r>
  <r>
    <s v="NonMedia"/>
    <s v="Incremental"/>
    <m/>
    <m/>
    <s v="Event_Build_update"/>
    <s v="Event Build Update"/>
    <x v="5"/>
    <s v=" DTC"/>
    <d v="2021-04-09T00:00:00"/>
    <s v="Pre"/>
    <x v="0"/>
    <n v="160.2687339"/>
  </r>
  <r>
    <s v="NonMedia"/>
    <s v="Incremental"/>
    <m/>
    <m/>
    <s v="Event_Build_update"/>
    <s v="Event Build Update"/>
    <x v="5"/>
    <s v=" DTC"/>
    <d v="2021-04-10T00:00:00"/>
    <s v="Pre"/>
    <x v="0"/>
    <n v="0"/>
  </r>
  <r>
    <s v="NonMedia"/>
    <s v="Incremental"/>
    <m/>
    <m/>
    <s v="Event_Build_update"/>
    <s v="Event Build Update"/>
    <x v="5"/>
    <s v=" DTC"/>
    <d v="2021-04-11T00:00:00"/>
    <s v="Pre"/>
    <x v="0"/>
    <n v="0"/>
  </r>
  <r>
    <s v="NonMedia"/>
    <s v="Incremental"/>
    <m/>
    <m/>
    <s v="Event_Build_update"/>
    <s v="Event Build Update"/>
    <x v="5"/>
    <s v=" DTC"/>
    <d v="2021-04-12T00:00:00"/>
    <s v="Pre"/>
    <x v="0"/>
    <n v="0"/>
  </r>
  <r>
    <s v="NonMedia"/>
    <s v="Incremental"/>
    <m/>
    <m/>
    <s v="Event_Build_update"/>
    <s v="Event Build Update"/>
    <x v="5"/>
    <s v=" DTC"/>
    <d v="2021-04-13T00:00:00"/>
    <s v="Pre"/>
    <x v="0"/>
    <n v="0"/>
  </r>
  <r>
    <s v="NonMedia"/>
    <s v="Incremental"/>
    <m/>
    <m/>
    <s v="Event_Build_update"/>
    <s v="Event Build Update"/>
    <x v="5"/>
    <s v=" DTC"/>
    <d v="2021-04-14T00:00:00"/>
    <s v="Pre"/>
    <x v="0"/>
    <n v="0"/>
  </r>
  <r>
    <s v="NonMedia"/>
    <s v="Incremental"/>
    <m/>
    <m/>
    <s v="Event_Build_update"/>
    <s v="Event Build Update"/>
    <x v="5"/>
    <s v=" DTC"/>
    <d v="2021-04-15T00:00:00"/>
    <s v="Pre"/>
    <x v="0"/>
    <n v="160.2687339"/>
  </r>
  <r>
    <s v="NonMedia"/>
    <s v="Incremental"/>
    <m/>
    <m/>
    <s v="Event_Build_update"/>
    <s v="Event Build Update"/>
    <x v="5"/>
    <s v=" DTC"/>
    <d v="2021-04-16T00:00:00"/>
    <s v="Pre"/>
    <x v="0"/>
    <n v="160.2687339"/>
  </r>
  <r>
    <s v="NonMedia"/>
    <s v="Incremental"/>
    <m/>
    <m/>
    <s v="Event_Build_update"/>
    <s v="Event Build Update"/>
    <x v="5"/>
    <s v=" DTC"/>
    <d v="2021-04-17T00:00:00"/>
    <s v="Pre"/>
    <x v="0"/>
    <n v="0"/>
  </r>
  <r>
    <s v="NonMedia"/>
    <s v="Incremental"/>
    <m/>
    <m/>
    <s v="Event_Build_update"/>
    <s v="Event Build Update"/>
    <x v="5"/>
    <s v=" DTC"/>
    <d v="2021-04-18T00:00:00"/>
    <s v="Pre"/>
    <x v="0"/>
    <n v="0"/>
  </r>
  <r>
    <s v="NonMedia"/>
    <s v="Incremental"/>
    <m/>
    <m/>
    <s v="Event_Build_update"/>
    <s v="Event Build Update"/>
    <x v="5"/>
    <s v=" DTC"/>
    <d v="2021-04-19T00:00:00"/>
    <s v="Pre"/>
    <x v="0"/>
    <n v="0"/>
  </r>
  <r>
    <s v="NonMedia"/>
    <s v="Incremental"/>
    <m/>
    <m/>
    <s v="Event_Build_update"/>
    <s v="Event Build Update"/>
    <x v="5"/>
    <s v=" DTC"/>
    <d v="2021-04-20T00:00:00"/>
    <s v="Pre"/>
    <x v="0"/>
    <n v="0"/>
  </r>
  <r>
    <s v="NonMedia"/>
    <s v="Incremental"/>
    <m/>
    <m/>
    <s v="Event_Build_update"/>
    <s v="Event Build Update"/>
    <x v="5"/>
    <s v=" DTC"/>
    <d v="2021-04-21T00:00:00"/>
    <s v="Pre"/>
    <x v="0"/>
    <n v="0"/>
  </r>
  <r>
    <s v="NonMedia"/>
    <s v="Incremental"/>
    <m/>
    <m/>
    <s v="Event_Build_update"/>
    <s v="Event Build Update"/>
    <x v="5"/>
    <s v=" DTC"/>
    <d v="2021-04-22T00:00:00"/>
    <s v="Pre"/>
    <x v="0"/>
    <n v="0"/>
  </r>
  <r>
    <s v="NonMedia"/>
    <s v="Incremental"/>
    <m/>
    <m/>
    <s v="Event_Build_update"/>
    <s v="Event Build Update"/>
    <x v="5"/>
    <s v=" DTC"/>
    <d v="2021-04-23T00:00:00"/>
    <s v="Pre"/>
    <x v="0"/>
    <n v="0"/>
  </r>
  <r>
    <s v="NonMedia"/>
    <s v="Incremental"/>
    <m/>
    <m/>
    <s v="Event_Build_update"/>
    <s v="Event Build Update"/>
    <x v="5"/>
    <s v=" DTC"/>
    <d v="2021-04-24T00:00:00"/>
    <s v="Pre"/>
    <x v="0"/>
    <n v="0"/>
  </r>
  <r>
    <s v="NonMedia"/>
    <s v="Incremental"/>
    <m/>
    <m/>
    <s v="Event_Build_update"/>
    <s v="Event Build Update"/>
    <x v="5"/>
    <s v=" DTC"/>
    <d v="2021-04-25T00:00:00"/>
    <s v="Pre"/>
    <x v="0"/>
    <n v="160.2687339"/>
  </r>
  <r>
    <s v="NonMedia"/>
    <s v="Incremental"/>
    <m/>
    <m/>
    <s v="Event_Build_update"/>
    <s v="Event Build Update"/>
    <x v="5"/>
    <s v=" DTC"/>
    <d v="2021-04-26T00:00:00"/>
    <s v="Pre"/>
    <x v="0"/>
    <n v="160.2687339"/>
  </r>
  <r>
    <s v="NonMedia"/>
    <s v="Incremental"/>
    <m/>
    <m/>
    <s v="Event_Build_update"/>
    <s v="Event Build Update"/>
    <x v="5"/>
    <s v=" DTC"/>
    <d v="2021-04-27T00:00:00"/>
    <s v="Post"/>
    <x v="1"/>
    <n v="0"/>
  </r>
  <r>
    <s v="NonMedia"/>
    <s v="Incremental"/>
    <m/>
    <m/>
    <s v="Event_Build_update"/>
    <s v="Event Build Update"/>
    <x v="5"/>
    <s v=" DTC"/>
    <d v="2021-04-28T00:00:00"/>
    <s v="Post"/>
    <x v="1"/>
    <n v="0"/>
  </r>
  <r>
    <s v="NonMedia"/>
    <s v="Incremental"/>
    <m/>
    <m/>
    <s v="Event_Build_update"/>
    <s v="Event Build Update"/>
    <x v="5"/>
    <s v=" DTC"/>
    <d v="2021-04-29T00:00:00"/>
    <s v="Post"/>
    <x v="1"/>
    <n v="160.2687339"/>
  </r>
  <r>
    <s v="NonMedia"/>
    <s v="Incremental"/>
    <m/>
    <m/>
    <s v="Event_Build_update"/>
    <s v="Event Build Update"/>
    <x v="5"/>
    <s v=" DTC"/>
    <d v="2021-04-30T00:00:00"/>
    <s v="Post"/>
    <x v="1"/>
    <n v="160.2687339"/>
  </r>
  <r>
    <s v="NonMedia"/>
    <s v="Incremental"/>
    <m/>
    <m/>
    <s v="Event_Build_update"/>
    <s v="Event Build Update"/>
    <x v="5"/>
    <s v=" DTC"/>
    <d v="2021-05-01T00:00:00"/>
    <s v="Post"/>
    <x v="1"/>
    <n v="0"/>
  </r>
  <r>
    <s v="NonMedia"/>
    <s v="Incremental"/>
    <m/>
    <m/>
    <s v="Event_Build_update"/>
    <s v="Event Build Update"/>
    <x v="5"/>
    <s v=" DTC"/>
    <d v="2021-05-02T00:00:00"/>
    <s v="Post"/>
    <x v="1"/>
    <n v="0"/>
  </r>
  <r>
    <s v="NonMedia"/>
    <s v="Incremental"/>
    <m/>
    <m/>
    <s v="Event_Build_update"/>
    <s v="Event Build Update"/>
    <x v="5"/>
    <s v=" DTC"/>
    <d v="2021-05-03T00:00:00"/>
    <s v="Post"/>
    <x v="1"/>
    <n v="0"/>
  </r>
  <r>
    <s v="NonMedia"/>
    <s v="Incremental"/>
    <m/>
    <m/>
    <s v="Event_Build_update"/>
    <s v="Event Build Update"/>
    <x v="5"/>
    <s v=" DTC"/>
    <d v="2021-05-04T00:00:00"/>
    <s v="Post"/>
    <x v="1"/>
    <n v="0"/>
  </r>
  <r>
    <s v="NonMedia"/>
    <s v="Incremental"/>
    <m/>
    <m/>
    <s v="Event_Build_update"/>
    <s v="Event Build Update"/>
    <x v="5"/>
    <s v=" DTC"/>
    <d v="2021-05-05T00:00:00"/>
    <s v="Post"/>
    <x v="1"/>
    <n v="0"/>
  </r>
  <r>
    <s v="NonMedia"/>
    <s v="Incremental"/>
    <m/>
    <m/>
    <s v="Event_Build_update"/>
    <s v="Event Build Update"/>
    <x v="5"/>
    <s v=" DTC"/>
    <d v="2021-05-06T00:00:00"/>
    <s v="Post"/>
    <x v="1"/>
    <n v="160.2687339"/>
  </r>
  <r>
    <s v="NonMedia"/>
    <s v="Incremental"/>
    <m/>
    <m/>
    <s v="Event_Build_update"/>
    <s v="Event Build Update"/>
    <x v="5"/>
    <s v=" DTC"/>
    <d v="2021-05-07T00:00:00"/>
    <s v="Post"/>
    <x v="1"/>
    <n v="0"/>
  </r>
  <r>
    <s v="NonMedia"/>
    <s v="Incremental"/>
    <m/>
    <m/>
    <s v="Event_Build_update"/>
    <s v="Event Build Update"/>
    <x v="5"/>
    <s v=" DTC"/>
    <d v="2021-05-08T00:00:00"/>
    <s v="Post"/>
    <x v="1"/>
    <n v="160.2687339"/>
  </r>
  <r>
    <s v="NonMedia"/>
    <s v="Incremental"/>
    <m/>
    <m/>
    <s v="Event_Build_update"/>
    <s v="Event Build Update"/>
    <x v="5"/>
    <s v=" DTC"/>
    <d v="2021-05-09T00:00:00"/>
    <s v="Post"/>
    <x v="1"/>
    <n v="160.2687339"/>
  </r>
  <r>
    <s v="NonMedia"/>
    <s v="Incremental"/>
    <m/>
    <m/>
    <s v="Event_Build_update"/>
    <s v="Event Build Update"/>
    <x v="5"/>
    <s v=" DTC"/>
    <d v="2021-05-10T00:00:00"/>
    <s v="Post"/>
    <x v="1"/>
    <n v="0"/>
  </r>
  <r>
    <s v="NonMedia"/>
    <s v="Incremental"/>
    <m/>
    <m/>
    <s v="Event_Build_update"/>
    <s v="Event Build Update"/>
    <x v="5"/>
    <s v=" DTC"/>
    <d v="2021-05-11T00:00:00"/>
    <s v="Post"/>
    <x v="1"/>
    <n v="0"/>
  </r>
  <r>
    <s v="NonMedia"/>
    <s v="Incremental"/>
    <m/>
    <m/>
    <s v="Event_Build_update"/>
    <s v="Event Build Update"/>
    <x v="5"/>
    <s v=" DTC"/>
    <d v="2021-05-12T00:00:00"/>
    <s v="Post"/>
    <x v="1"/>
    <n v="0"/>
  </r>
  <r>
    <s v="NonMedia"/>
    <s v="Incremental"/>
    <m/>
    <m/>
    <s v="Event_Build_update"/>
    <s v="Event Build Update"/>
    <x v="5"/>
    <s v=" DTC"/>
    <d v="2021-05-13T00:00:00"/>
    <s v="Post"/>
    <x v="1"/>
    <n v="0"/>
  </r>
  <r>
    <s v="NonMedia"/>
    <s v="Incremental"/>
    <m/>
    <m/>
    <s v="Event_Build_update"/>
    <s v="Event Build Update"/>
    <x v="5"/>
    <s v=" DTC"/>
    <d v="2021-05-14T00:00:00"/>
    <s v="Post"/>
    <x v="1"/>
    <n v="0"/>
  </r>
  <r>
    <s v="NonMedia"/>
    <s v="Incremental"/>
    <m/>
    <m/>
    <s v="Event_Build_update"/>
    <s v="Event Build Update"/>
    <x v="5"/>
    <s v=" DTC"/>
    <d v="2021-05-15T00:00:00"/>
    <s v="Post"/>
    <x v="1"/>
    <n v="160.2687339"/>
  </r>
  <r>
    <s v="NonMedia"/>
    <s v="Incremental"/>
    <m/>
    <m/>
    <s v="Event_Build_update"/>
    <s v="Event Build Update"/>
    <x v="5"/>
    <s v=" DTC"/>
    <d v="2021-05-16T00:00:00"/>
    <s v="Post"/>
    <x v="1"/>
    <n v="160.2687339"/>
  </r>
  <r>
    <s v="NonMedia"/>
    <s v="Incremental"/>
    <m/>
    <m/>
    <s v="Event_Build_update"/>
    <s v="Event Build Update"/>
    <x v="5"/>
    <s v=" DTC"/>
    <d v="2021-05-17T00:00:00"/>
    <s v="Post"/>
    <x v="1"/>
    <n v="0"/>
  </r>
  <r>
    <s v="NonMedia"/>
    <s v="Incremental"/>
    <m/>
    <m/>
    <s v="Event_Build_update"/>
    <s v="Event Build Update"/>
    <x v="5"/>
    <s v=" DTC"/>
    <d v="2021-05-18T00:00:00"/>
    <s v="Post"/>
    <x v="1"/>
    <n v="0"/>
  </r>
  <r>
    <s v="NonMedia"/>
    <s v="Incremental"/>
    <m/>
    <m/>
    <s v="Event_Build_update"/>
    <s v="Event Build Update"/>
    <x v="5"/>
    <s v=" DTC"/>
    <d v="2021-05-19T00:00:00"/>
    <s v="Post"/>
    <x v="1"/>
    <n v="0"/>
  </r>
  <r>
    <s v="NonMedia"/>
    <s v="Incremental"/>
    <m/>
    <m/>
    <s v="Event_Build_update"/>
    <s v="Event Build Update"/>
    <x v="5"/>
    <s v=" DTC"/>
    <d v="2021-05-20T00:00:00"/>
    <s v="Post"/>
    <x v="1"/>
    <n v="0"/>
  </r>
  <r>
    <s v="NonMedia"/>
    <s v="Incremental"/>
    <m/>
    <m/>
    <s v="Event_Build_update"/>
    <s v="Event Build Update"/>
    <x v="5"/>
    <s v=" DTC"/>
    <d v="2021-05-21T00:00:00"/>
    <s v="Post"/>
    <x v="1"/>
    <n v="0"/>
  </r>
  <r>
    <s v="NonMedia"/>
    <s v="Incremental"/>
    <m/>
    <m/>
    <s v="Event_Build_update"/>
    <s v="Event Build Update"/>
    <x v="5"/>
    <s v=" DTC"/>
    <d v="2021-05-22T00:00:00"/>
    <s v="Post"/>
    <x v="1"/>
    <n v="160.2687339"/>
  </r>
  <r>
    <s v="NonMedia"/>
    <s v="Incremental"/>
    <m/>
    <m/>
    <s v="Event_Build_update"/>
    <s v="Event Build Update"/>
    <x v="5"/>
    <s v=" DTC"/>
    <d v="2021-05-23T00:00:00"/>
    <s v="Post"/>
    <x v="1"/>
    <n v="160.2687339"/>
  </r>
  <r>
    <s v="NonMedia"/>
    <s v="Incremental"/>
    <m/>
    <m/>
    <s v="Event_Build_update"/>
    <s v="Event Build Update"/>
    <x v="5"/>
    <s v=" DTC"/>
    <d v="2021-05-24T00:00:00"/>
    <s v="Post"/>
    <x v="1"/>
    <n v="0"/>
  </r>
  <r>
    <s v="NonMedia"/>
    <s v="Incremental"/>
    <m/>
    <m/>
    <s v="Event_Build_update"/>
    <s v="Event Build Update"/>
    <x v="5"/>
    <s v=" DTC"/>
    <d v="2021-05-25T00:00:00"/>
    <s v="Post"/>
    <x v="1"/>
    <n v="0"/>
  </r>
  <r>
    <s v="NonMedia"/>
    <s v="Incremental"/>
    <m/>
    <m/>
    <s v="Event_Build_update"/>
    <s v="Event Build Update"/>
    <x v="5"/>
    <s v=" DTC"/>
    <d v="2021-05-26T00:00:00"/>
    <s v="Post"/>
    <x v="1"/>
    <n v="0"/>
  </r>
  <r>
    <s v="NonMedia"/>
    <s v="Incremental"/>
    <m/>
    <m/>
    <s v="Event_Build_update"/>
    <s v="Event Build Update"/>
    <x v="5"/>
    <s v=" DTC"/>
    <d v="2021-05-27T00:00:00"/>
    <s v="Post"/>
    <x v="1"/>
    <n v="0"/>
  </r>
  <r>
    <s v="NonMedia"/>
    <s v="Incremental"/>
    <m/>
    <m/>
    <s v="Event_Build_update"/>
    <s v="Event Build Update"/>
    <x v="5"/>
    <s v=" DTC"/>
    <d v="2021-05-28T00:00:00"/>
    <s v="Post"/>
    <x v="1"/>
    <n v="0"/>
  </r>
  <r>
    <s v="NonMedia"/>
    <s v="Incremental"/>
    <m/>
    <m/>
    <s v="Event_Build_update"/>
    <s v="Event Build Update"/>
    <x v="5"/>
    <s v=" DTC"/>
    <d v="2021-05-29T00:00:00"/>
    <s v="Post"/>
    <x v="1"/>
    <n v="0"/>
  </r>
  <r>
    <s v="NonMedia"/>
    <s v="Incremental"/>
    <m/>
    <m/>
    <s v="Event_Build_update"/>
    <s v="Event Build Update"/>
    <x v="5"/>
    <s v=" DTC"/>
    <d v="2021-05-30T00:00:00"/>
    <s v="Post"/>
    <x v="1"/>
    <n v="0"/>
  </r>
  <r>
    <s v="NonMedia"/>
    <s v="Incremental"/>
    <m/>
    <m/>
    <s v="Event_Build_update"/>
    <s v="Event Build Update"/>
    <x v="5"/>
    <s v=" DTC"/>
    <d v="2021-05-31T00:00:00"/>
    <s v="Post"/>
    <x v="1"/>
    <n v="0"/>
  </r>
  <r>
    <s v="NonMedia"/>
    <s v="Incremental"/>
    <m/>
    <m/>
    <s v="Event_Build_update"/>
    <s v="Event Build Update"/>
    <x v="5"/>
    <s v=" DTC"/>
    <d v="2021-06-01T00:00:00"/>
    <s v="Post"/>
    <x v="1"/>
    <n v="0"/>
  </r>
  <r>
    <s v="NonMedia"/>
    <s v="Incremental"/>
    <m/>
    <m/>
    <s v="Event_Build_update"/>
    <s v="Event Build Update"/>
    <x v="5"/>
    <s v=" DTC"/>
    <d v="2021-06-02T00:00:00"/>
    <s v="Post"/>
    <x v="1"/>
    <n v="160.2687339"/>
  </r>
  <r>
    <s v="NonMedia"/>
    <s v="Incremental"/>
    <m/>
    <m/>
    <s v="Event_Build_update"/>
    <s v="Event Build Update"/>
    <x v="5"/>
    <s v=" DTC"/>
    <d v="2021-06-03T00:00:00"/>
    <s v="Post"/>
    <x v="1"/>
    <n v="160.2687339"/>
  </r>
  <r>
    <s v="NonMedia"/>
    <s v="Incremental"/>
    <m/>
    <m/>
    <s v="Event_Build_update"/>
    <s v="Event Build Update"/>
    <x v="5"/>
    <s v=" DTC"/>
    <d v="2021-06-04T00:00:00"/>
    <s v="Post"/>
    <x v="1"/>
    <n v="0"/>
  </r>
  <r>
    <s v="NonMedia"/>
    <s v="Incremental"/>
    <m/>
    <m/>
    <s v="Event_Build_update"/>
    <s v="Event Build Update"/>
    <x v="5"/>
    <s v=" DTC"/>
    <d v="2021-06-05T00:00:00"/>
    <s v="Post"/>
    <x v="1"/>
    <n v="0"/>
  </r>
  <r>
    <s v="NonMedia"/>
    <s v="Incremental"/>
    <m/>
    <m/>
    <s v="Event_Build_update"/>
    <s v="Event Build Update"/>
    <x v="5"/>
    <s v=" DTC"/>
    <d v="2021-06-06T00:00:00"/>
    <s v="Post"/>
    <x v="1"/>
    <n v="0"/>
  </r>
  <r>
    <s v="NonMedia"/>
    <s v="Incremental"/>
    <m/>
    <m/>
    <s v="Event_Build_update"/>
    <s v="Event Build Update"/>
    <x v="5"/>
    <s v=" DTC"/>
    <d v="2021-06-07T00:00:00"/>
    <s v="Post"/>
    <x v="1"/>
    <n v="0"/>
  </r>
  <r>
    <s v="NonMedia"/>
    <s v="Incremental"/>
    <m/>
    <m/>
    <s v="Event_Build_update"/>
    <s v="Event Build Update"/>
    <x v="5"/>
    <s v=" DTC"/>
    <d v="2021-06-08T00:00:00"/>
    <s v="Post"/>
    <x v="1"/>
    <n v="0"/>
  </r>
  <r>
    <s v="NonMedia"/>
    <s v="Incremental"/>
    <m/>
    <m/>
    <s v="Event_Build_update"/>
    <s v="Event Build Update"/>
    <x v="5"/>
    <s v=" DTC"/>
    <d v="2021-06-09T00:00:00"/>
    <s v="Post"/>
    <x v="1"/>
    <n v="0"/>
  </r>
  <r>
    <s v="NonMedia"/>
    <s v="Incremental"/>
    <m/>
    <m/>
    <s v="Event_Build_update"/>
    <s v="Event Build Update"/>
    <x v="5"/>
    <s v=" DTC"/>
    <d v="2021-06-10T00:00:00"/>
    <s v="Post"/>
    <x v="1"/>
    <n v="0"/>
  </r>
  <r>
    <s v="NonMedia"/>
    <s v="Incremental"/>
    <m/>
    <m/>
    <s v="Event_Build_update"/>
    <s v="Event Build Update"/>
    <x v="5"/>
    <s v=" DTC"/>
    <d v="2021-06-11T00:00:00"/>
    <s v="Post"/>
    <x v="1"/>
    <n v="160.2687339"/>
  </r>
  <r>
    <s v="NonMedia"/>
    <s v="Incremental"/>
    <m/>
    <m/>
    <s v="Event_Build_update"/>
    <s v="Event Build Update"/>
    <x v="5"/>
    <s v=" DTC"/>
    <d v="2021-06-12T00:00:00"/>
    <s v="Post"/>
    <x v="1"/>
    <n v="160.2687339"/>
  </r>
  <r>
    <s v="NonMedia"/>
    <s v="Incremental"/>
    <m/>
    <m/>
    <s v="Event_Build_update"/>
    <s v="Event Build Update"/>
    <x v="5"/>
    <s v=" DTC"/>
    <d v="2021-06-13T00:00:00"/>
    <s v="Post"/>
    <x v="1"/>
    <n v="0"/>
  </r>
  <r>
    <s v="NonMedia"/>
    <s v="Incremental"/>
    <m/>
    <m/>
    <s v="Event_Build_update"/>
    <s v="Event Build Update"/>
    <x v="5"/>
    <s v=" DTC"/>
    <d v="2021-06-14T00:00:00"/>
    <s v="Post"/>
    <x v="1"/>
    <n v="0"/>
  </r>
  <r>
    <s v="NonMedia"/>
    <s v="Incremental"/>
    <m/>
    <m/>
    <s v="Event_Build_update"/>
    <s v="Event Build Update"/>
    <x v="5"/>
    <s v=" DTC"/>
    <d v="2021-06-15T00:00:00"/>
    <s v="Post"/>
    <x v="1"/>
    <n v="0"/>
  </r>
  <r>
    <s v="NonMedia"/>
    <s v="Incremental"/>
    <m/>
    <m/>
    <s v="Event_Build_update"/>
    <s v="Event Build Update"/>
    <x v="5"/>
    <s v=" DTC"/>
    <d v="2021-06-16T00:00:00"/>
    <s v="Post"/>
    <x v="1"/>
    <n v="0"/>
  </r>
  <r>
    <s v="NonMedia"/>
    <s v="Incremental"/>
    <m/>
    <m/>
    <s v="Event_Build_update"/>
    <s v="Event Build Update"/>
    <x v="5"/>
    <s v=" DTC"/>
    <d v="2021-06-17T00:00:00"/>
    <s v="Post"/>
    <x v="1"/>
    <n v="0"/>
  </r>
  <r>
    <s v="NonMedia"/>
    <s v="Incremental"/>
    <m/>
    <m/>
    <s v="Event_Build_update"/>
    <s v="Event Build Update"/>
    <x v="5"/>
    <s v=" DTC"/>
    <d v="2021-06-18T00:00:00"/>
    <s v="Post"/>
    <x v="1"/>
    <n v="0"/>
  </r>
  <r>
    <s v="NonMedia"/>
    <s v="Incremental"/>
    <m/>
    <m/>
    <s v="Event_Build_update"/>
    <s v="Event Build Update"/>
    <x v="5"/>
    <s v=" DTC"/>
    <d v="2021-06-19T00:00:00"/>
    <s v="Post"/>
    <x v="1"/>
    <n v="0"/>
  </r>
  <r>
    <s v="NonMedia"/>
    <s v="Incremental"/>
    <m/>
    <m/>
    <s v="Event_Build_update"/>
    <s v="Event Build Update"/>
    <x v="5"/>
    <s v=" DTC"/>
    <d v="2021-06-20T00:00:00"/>
    <s v="Post"/>
    <x v="1"/>
    <n v="0"/>
  </r>
  <r>
    <s v="NonMedia"/>
    <s v="Incremental"/>
    <m/>
    <m/>
    <s v="Event_Build_update"/>
    <s v="Event Build Update"/>
    <x v="5"/>
    <s v=" DTC"/>
    <d v="2021-06-21T00:00:00"/>
    <s v="Post"/>
    <x v="1"/>
    <n v="160.2687339"/>
  </r>
  <r>
    <s v="NonMedia"/>
    <s v="Incremental"/>
    <m/>
    <m/>
    <s v="Event_Build_update"/>
    <s v="Event Build Update"/>
    <x v="5"/>
    <s v=" DTC"/>
    <d v="2021-06-22T00:00:00"/>
    <s v="Post"/>
    <x v="1"/>
    <n v="160.2687339"/>
  </r>
  <r>
    <s v="NonMedia"/>
    <s v="Incremental"/>
    <m/>
    <m/>
    <s v="Event_Build_update"/>
    <s v="Event Build Update"/>
    <x v="5"/>
    <s v=" DTC"/>
    <d v="2021-06-23T00:00:00"/>
    <s v="Post"/>
    <x v="2"/>
    <n v="0"/>
  </r>
  <r>
    <s v="NonMedia"/>
    <s v="Incremental"/>
    <m/>
    <m/>
    <s v="Event_Build_update"/>
    <s v="Event Build Update"/>
    <x v="5"/>
    <s v=" DTC"/>
    <d v="2021-06-24T00:00:00"/>
    <s v="Post"/>
    <x v="2"/>
    <n v="0"/>
  </r>
  <r>
    <s v="NonMedia"/>
    <s v="Incremental"/>
    <m/>
    <m/>
    <s v="Event_Build_update"/>
    <s v="Event Build Update"/>
    <x v="5"/>
    <s v=" DTC"/>
    <d v="2021-06-25T00:00:00"/>
    <s v="Post"/>
    <x v="2"/>
    <n v="0"/>
  </r>
  <r>
    <s v="NonMedia"/>
    <s v="Incremental"/>
    <m/>
    <m/>
    <s v="Event_Build_update"/>
    <s v="Event Build Update"/>
    <x v="5"/>
    <s v=" DTC"/>
    <d v="2021-06-26T00:00:00"/>
    <s v="Post"/>
    <x v="2"/>
    <n v="0"/>
  </r>
  <r>
    <s v="NonMedia"/>
    <s v="Incremental"/>
    <m/>
    <m/>
    <s v="Event_Build_update"/>
    <s v="Event Build Update"/>
    <x v="5"/>
    <s v=" DTC"/>
    <d v="2021-06-27T00:00:00"/>
    <s v="Post"/>
    <x v="2"/>
    <n v="0"/>
  </r>
  <r>
    <s v="NonMedia"/>
    <s v="Incremental"/>
    <m/>
    <m/>
    <s v="Event_Build_update"/>
    <s v="Event Build Update"/>
    <x v="5"/>
    <s v=" DTC"/>
    <d v="2021-06-28T00:00:00"/>
    <s v="Post"/>
    <x v="2"/>
    <n v="0"/>
  </r>
  <r>
    <s v="NonMedia"/>
    <s v="Incremental"/>
    <m/>
    <m/>
    <s v="Event_Build_update"/>
    <s v="Event Build Update"/>
    <x v="5"/>
    <s v=" DTC"/>
    <d v="2021-06-29T00:00:00"/>
    <s v="Post"/>
    <x v="2"/>
    <n v="0"/>
  </r>
  <r>
    <s v="NonMedia"/>
    <s v="Incremental"/>
    <m/>
    <m/>
    <s v="Event_Build_update"/>
    <s v="Event Build Update"/>
    <x v="5"/>
    <s v=" DTC"/>
    <d v="2021-06-30T00:00:00"/>
    <s v="Post"/>
    <x v="2"/>
    <n v="0"/>
  </r>
  <r>
    <s v="NonMedia"/>
    <s v="Incremental"/>
    <m/>
    <m/>
    <s v="Event_Build_update"/>
    <s v="Event Build Update"/>
    <x v="5"/>
    <s v=" DTC"/>
    <d v="2021-07-01T00:00:00"/>
    <s v="Post"/>
    <x v="2"/>
    <n v="0"/>
  </r>
  <r>
    <s v="NonMedia"/>
    <s v="Incremental"/>
    <m/>
    <m/>
    <s v="Event_Build_update"/>
    <s v="Event Build Update"/>
    <x v="5"/>
    <s v=" DTC"/>
    <d v="2021-07-02T00:00:00"/>
    <s v="Post"/>
    <x v="2"/>
    <n v="0"/>
  </r>
  <r>
    <s v="NonMedia"/>
    <s v="Incremental"/>
    <m/>
    <m/>
    <s v="Event_Build_update"/>
    <s v="Event Build Update"/>
    <x v="5"/>
    <s v=" DTC"/>
    <d v="2021-07-03T00:00:00"/>
    <s v="Post"/>
    <x v="2"/>
    <n v="0"/>
  </r>
  <r>
    <s v="NonMedia"/>
    <s v="Incremental"/>
    <m/>
    <m/>
    <s v="Event_Build_update"/>
    <s v="Event Build Update"/>
    <x v="5"/>
    <s v=" DTC"/>
    <d v="2021-07-04T00:00:00"/>
    <s v="Post"/>
    <x v="2"/>
    <n v="0"/>
  </r>
  <r>
    <s v="NonMedia"/>
    <s v="Incremental"/>
    <m/>
    <m/>
    <s v="Event_Build_update"/>
    <s v="Event Build Update"/>
    <x v="5"/>
    <s v=" DTC"/>
    <d v="2021-07-05T00:00:00"/>
    <s v="Post"/>
    <x v="2"/>
    <n v="0"/>
  </r>
  <r>
    <s v="NonMedia"/>
    <s v="Incremental"/>
    <m/>
    <m/>
    <s v="Event_Build_update"/>
    <s v="Event Build Update"/>
    <x v="5"/>
    <s v=" DTC"/>
    <d v="2021-07-06T00:00:00"/>
    <s v="Post"/>
    <x v="2"/>
    <n v="0"/>
  </r>
  <r>
    <s v="NonMedia"/>
    <s v="Incremental"/>
    <m/>
    <m/>
    <s v="Event_Build_update"/>
    <s v="Event Build Update"/>
    <x v="5"/>
    <s v=" DTC"/>
    <d v="2021-07-07T00:00:00"/>
    <s v="Post"/>
    <x v="2"/>
    <n v="0"/>
  </r>
  <r>
    <s v="NonMedia"/>
    <s v="Incremental"/>
    <m/>
    <m/>
    <s v="Event_Build_update"/>
    <s v="Event Build Update"/>
    <x v="5"/>
    <s v=" DTC"/>
    <d v="2021-07-08T00:00:00"/>
    <s v="Post"/>
    <x v="2"/>
    <n v="0"/>
  </r>
  <r>
    <s v="NonMedia"/>
    <s v="Incremental"/>
    <m/>
    <m/>
    <s v="Event_Build_update"/>
    <s v="Event Build Update"/>
    <x v="5"/>
    <s v=" DTC"/>
    <d v="2021-07-09T00:00:00"/>
    <s v="Post"/>
    <x v="2"/>
    <n v="160.2687339"/>
  </r>
  <r>
    <s v="NonMedia"/>
    <s v="Incremental"/>
    <m/>
    <m/>
    <s v="Event_Build_update"/>
    <s v="Event Build Update"/>
    <x v="5"/>
    <s v=" DTC"/>
    <d v="2021-07-10T00:00:00"/>
    <s v="Post"/>
    <x v="2"/>
    <n v="160.2687339"/>
  </r>
  <r>
    <s v="NonMedia"/>
    <s v="Incremental"/>
    <m/>
    <m/>
    <s v="Event_Build_update"/>
    <s v="Event Build Update"/>
    <x v="5"/>
    <s v=" DTC"/>
    <d v="2021-07-11T00:00:00"/>
    <s v="Post"/>
    <x v="2"/>
    <n v="0"/>
  </r>
  <r>
    <s v="NonMedia"/>
    <s v="Incremental"/>
    <m/>
    <m/>
    <s v="Event_Build_update"/>
    <s v="Event Build Update"/>
    <x v="5"/>
    <s v=" DTC"/>
    <d v="2021-07-12T00:00:00"/>
    <s v="Post"/>
    <x v="2"/>
    <n v="0"/>
  </r>
  <r>
    <s v="NonMedia"/>
    <s v="Incremental"/>
    <m/>
    <m/>
    <s v="Event_Build_update"/>
    <s v="Event Build Update"/>
    <x v="5"/>
    <s v=" DTC"/>
    <d v="2021-07-13T00:00:00"/>
    <s v="Post"/>
    <x v="2"/>
    <n v="0"/>
  </r>
  <r>
    <s v="NonMedia"/>
    <s v="Incremental"/>
    <m/>
    <m/>
    <s v="Event_Build_update"/>
    <s v="Event Build Update"/>
    <x v="5"/>
    <s v=" DTC"/>
    <d v="2021-07-14T00:00:00"/>
    <s v="Post"/>
    <x v="2"/>
    <n v="0"/>
  </r>
  <r>
    <s v="NonMedia"/>
    <s v="Incremental"/>
    <m/>
    <m/>
    <s v="Event_Build_update"/>
    <s v="Event Build Update"/>
    <x v="5"/>
    <s v=" DTC"/>
    <d v="2021-07-15T00:00:00"/>
    <s v="Post"/>
    <x v="2"/>
    <n v="0"/>
  </r>
  <r>
    <s v="NonMedia"/>
    <s v="Incremental"/>
    <m/>
    <m/>
    <s v="Event_Build_update"/>
    <s v="Event Build Update"/>
    <x v="5"/>
    <s v=" DTC"/>
    <d v="2021-07-16T00:00:00"/>
    <s v="Post"/>
    <x v="2"/>
    <n v="0"/>
  </r>
  <r>
    <s v="NonMedia"/>
    <s v="Incremental"/>
    <m/>
    <m/>
    <s v="Event_Build_update"/>
    <s v="Event Build Update"/>
    <x v="5"/>
    <s v=" DTC"/>
    <d v="2021-07-17T00:00:00"/>
    <s v="Post"/>
    <x v="2"/>
    <n v="0"/>
  </r>
  <r>
    <s v="NonMedia"/>
    <s v="Incremental"/>
    <m/>
    <m/>
    <s v="Event_Build_update"/>
    <s v="Event Build Update"/>
    <x v="5"/>
    <s v=" DTC"/>
    <d v="2021-07-18T00:00:00"/>
    <s v="Post"/>
    <x v="2"/>
    <n v="0"/>
  </r>
  <r>
    <s v="NonMedia"/>
    <s v="Incremental"/>
    <m/>
    <m/>
    <s v="Event_Build_update"/>
    <s v="Event Build Update"/>
    <x v="5"/>
    <s v=" DTC"/>
    <d v="2021-07-19T00:00:00"/>
    <s v="Post"/>
    <x v="2"/>
    <n v="0"/>
  </r>
  <r>
    <s v="NonMedia"/>
    <s v="Incremental"/>
    <m/>
    <m/>
    <s v="Event_Build_update"/>
    <s v="Event Build Update"/>
    <x v="5"/>
    <s v=" DTC"/>
    <d v="2021-07-20T00:00:00"/>
    <s v="Post"/>
    <x v="2"/>
    <n v="0"/>
  </r>
  <r>
    <s v="NonMedia"/>
    <s v="Incremental"/>
    <m/>
    <m/>
    <s v="Event_Build_update"/>
    <s v="Event Build Update"/>
    <x v="5"/>
    <s v=" DTC"/>
    <d v="2021-07-21T00:00:00"/>
    <s v="Post"/>
    <x v="2"/>
    <n v="160.2687339"/>
  </r>
  <r>
    <s v="NonMedia"/>
    <s v="Incremental"/>
    <m/>
    <m/>
    <s v="Event_Build_update"/>
    <s v="Event Build Update"/>
    <x v="5"/>
    <s v=" DTC"/>
    <d v="2021-07-22T00:00:00"/>
    <s v="Post"/>
    <x v="2"/>
    <n v="160.2687339"/>
  </r>
  <r>
    <s v="NonMedia"/>
    <s v="Incremental"/>
    <m/>
    <m/>
    <s v="Event_Build_update"/>
    <s v="Event Build Update"/>
    <x v="5"/>
    <s v=" DTC"/>
    <d v="2021-07-23T00:00:00"/>
    <s v="Post"/>
    <x v="2"/>
    <n v="0"/>
  </r>
  <r>
    <s v="NonMedia"/>
    <s v="Incremental"/>
    <m/>
    <m/>
    <s v="Event_Build_update"/>
    <s v="Event Build Update"/>
    <x v="5"/>
    <s v=" DTC"/>
    <d v="2021-07-24T00:00:00"/>
    <s v="Post"/>
    <x v="2"/>
    <n v="0"/>
  </r>
  <r>
    <s v="NonMedia"/>
    <s v="Incremental"/>
    <m/>
    <m/>
    <s v="Event_Build_update"/>
    <s v="Event Build Update"/>
    <x v="5"/>
    <s v=" DTC"/>
    <d v="2021-07-25T00:00:00"/>
    <s v="Post"/>
    <x v="2"/>
    <n v="0"/>
  </r>
  <r>
    <s v="NonMedia"/>
    <s v="Incremental"/>
    <m/>
    <m/>
    <s v="Event_Build_update"/>
    <s v="Event Build Update"/>
    <x v="5"/>
    <s v=" DTC"/>
    <d v="2021-07-26T00:00:00"/>
    <s v="Post"/>
    <x v="2"/>
    <n v="0"/>
  </r>
  <r>
    <s v="NonMedia"/>
    <s v="Incremental"/>
    <m/>
    <m/>
    <s v="Event_Build_update"/>
    <s v="Event Build Update"/>
    <x v="5"/>
    <s v=" DTC"/>
    <d v="2021-07-27T00:00:00"/>
    <s v="Post"/>
    <x v="2"/>
    <n v="0"/>
  </r>
  <r>
    <s v="NonMedia"/>
    <s v="Incremental"/>
    <m/>
    <m/>
    <s v="Event_Build_update"/>
    <s v="Event Build Update"/>
    <x v="5"/>
    <s v=" DTC"/>
    <d v="2021-07-28T00:00:00"/>
    <s v="Post"/>
    <x v="2"/>
    <n v="0"/>
  </r>
  <r>
    <s v="NonMedia"/>
    <s v="Incremental"/>
    <m/>
    <m/>
    <s v="Event_Build_update"/>
    <s v="Event Build Update"/>
    <x v="5"/>
    <s v=" DTC"/>
    <d v="2021-07-29T00:00:00"/>
    <s v="Post"/>
    <x v="2"/>
    <n v="0"/>
  </r>
  <r>
    <s v="NonMedia"/>
    <s v="Incremental"/>
    <m/>
    <m/>
    <s v="Event_Build_update"/>
    <s v="Event Build Update"/>
    <x v="5"/>
    <s v=" DTC"/>
    <d v="2021-07-30T00:00:00"/>
    <s v="Post"/>
    <x v="2"/>
    <n v="0"/>
  </r>
  <r>
    <s v="NonMedia"/>
    <s v="Incremental"/>
    <m/>
    <m/>
    <s v="Event_Build_update"/>
    <s v="Event Build Update"/>
    <x v="5"/>
    <s v=" DTC"/>
    <d v="2021-07-31T00:00:00"/>
    <s v="Post"/>
    <x v="2"/>
    <n v="0"/>
  </r>
  <r>
    <s v="NonMedia"/>
    <s v="Incremental"/>
    <m/>
    <m/>
    <s v="Event_Build_update"/>
    <s v="Event Build Update"/>
    <x v="5"/>
    <s v=" DTC"/>
    <d v="2021-08-01T00:00:00"/>
    <s v="Post"/>
    <x v="2"/>
    <n v="0"/>
  </r>
  <r>
    <s v="NonMedia"/>
    <s v="Incremental"/>
    <m/>
    <m/>
    <s v="Event_Build_update"/>
    <s v="Event Build Update"/>
    <x v="5"/>
    <s v=" DTC"/>
    <d v="2021-08-02T00:00:00"/>
    <s v="Post"/>
    <x v="2"/>
    <n v="0"/>
  </r>
  <r>
    <s v="NonMedia"/>
    <s v="Incremental"/>
    <m/>
    <m/>
    <s v="Event_Build_update"/>
    <s v="Event Build Update"/>
    <x v="5"/>
    <s v=" DTC"/>
    <d v="2021-08-03T00:00:00"/>
    <s v="Post"/>
    <x v="2"/>
    <n v="0"/>
  </r>
  <r>
    <s v="NonMedia"/>
    <s v="Incremental"/>
    <m/>
    <m/>
    <s v="Event_Build_update"/>
    <s v="Event Build Update"/>
    <x v="5"/>
    <s v=" DTC"/>
    <d v="2021-08-04T00:00:00"/>
    <s v="Post"/>
    <x v="2"/>
    <n v="0"/>
  </r>
  <r>
    <s v="NonMedia"/>
    <s v="Incremental"/>
    <m/>
    <m/>
    <s v="Event_Build_update"/>
    <s v="Event Build Update"/>
    <x v="5"/>
    <s v=" DTC"/>
    <d v="2021-08-05T00:00:00"/>
    <s v="Post"/>
    <x v="2"/>
    <n v="0"/>
  </r>
  <r>
    <s v="NonMedia"/>
    <s v="Incremental"/>
    <m/>
    <m/>
    <s v="Event_Build_update"/>
    <s v="Event Build Update"/>
    <x v="5"/>
    <s v=" DTC"/>
    <d v="2021-08-06T00:00:00"/>
    <s v="Post"/>
    <x v="2"/>
    <n v="160.2687339"/>
  </r>
  <r>
    <s v="NonMedia"/>
    <s v="Incremental"/>
    <m/>
    <m/>
    <s v="Event_Build_update"/>
    <s v="Event Build Update"/>
    <x v="5"/>
    <s v=" DTC"/>
    <d v="2021-08-07T00:00:00"/>
    <s v="Post"/>
    <x v="2"/>
    <n v="160.2687339"/>
  </r>
  <r>
    <s v="NonMedia"/>
    <s v="Incremental"/>
    <m/>
    <m/>
    <s v="Event_Build_update"/>
    <s v="Event Build Update"/>
    <x v="5"/>
    <s v=" DTC"/>
    <d v="2021-08-08T00:00:00"/>
    <s v="Post"/>
    <x v="2"/>
    <n v="0"/>
  </r>
  <r>
    <s v="NonMedia"/>
    <s v="Incremental"/>
    <m/>
    <m/>
    <s v="Event_Build_update"/>
    <s v="Event Build Update"/>
    <x v="5"/>
    <s v=" DTC"/>
    <d v="2021-08-09T00:00:00"/>
    <s v="Post"/>
    <x v="2"/>
    <n v="0"/>
  </r>
  <r>
    <s v="NonMedia"/>
    <s v="Incremental"/>
    <m/>
    <m/>
    <s v="Event_Build_update"/>
    <s v="Event Build Update"/>
    <x v="5"/>
    <s v=" DTC"/>
    <d v="2021-08-10T00:00:00"/>
    <s v="Post"/>
    <x v="2"/>
    <n v="0"/>
  </r>
  <r>
    <s v="NonMedia"/>
    <s v="Incremental"/>
    <m/>
    <m/>
    <s v="Event_Build_update"/>
    <s v="Event Build Update"/>
    <x v="5"/>
    <s v=" DTC"/>
    <d v="2021-08-11T00:00:00"/>
    <s v="Post"/>
    <x v="2"/>
    <n v="0"/>
  </r>
  <r>
    <s v="NonMedia"/>
    <s v="Incremental"/>
    <m/>
    <m/>
    <s v="Event_Build_update"/>
    <s v="Event Build Update"/>
    <x v="5"/>
    <s v=" DTC"/>
    <d v="2021-08-12T00:00:00"/>
    <s v="Post"/>
    <x v="2"/>
    <n v="0"/>
  </r>
  <r>
    <s v="NonMedia"/>
    <s v="Incremental"/>
    <m/>
    <m/>
    <s v="Event_Build_update"/>
    <s v="Event Build Update"/>
    <x v="5"/>
    <s v=" DTC"/>
    <d v="2021-08-13T00:00:00"/>
    <s v="Post"/>
    <x v="2"/>
    <n v="0"/>
  </r>
  <r>
    <s v="NonMedia"/>
    <s v="Incremental"/>
    <m/>
    <m/>
    <s v="Event_Build_update"/>
    <s v="Event Build Update"/>
    <x v="5"/>
    <s v=" DTC"/>
    <d v="2021-08-14T00:00:00"/>
    <s v="Post"/>
    <x v="2"/>
    <n v="0"/>
  </r>
  <r>
    <s v="NonMedia"/>
    <s v="Incremental"/>
    <m/>
    <m/>
    <s v="Event_Build_update"/>
    <s v="Event Build Update"/>
    <x v="5"/>
    <s v=" DTC"/>
    <d v="2021-08-15T00:00:00"/>
    <s v="Post"/>
    <x v="2"/>
    <n v="0"/>
  </r>
  <r>
    <s v="NonMedia"/>
    <s v="Incremental"/>
    <m/>
    <m/>
    <s v="Event_Build_update"/>
    <s v="Event Build Update"/>
    <x v="5"/>
    <s v=" DTC"/>
    <d v="2021-08-16T00:00:00"/>
    <s v="Post"/>
    <x v="2"/>
    <n v="0"/>
  </r>
  <r>
    <s v="NonMedia"/>
    <s v="Incremental"/>
    <m/>
    <m/>
    <s v="Event_Build_update"/>
    <s v="Event Build Update"/>
    <x v="5"/>
    <s v=" DTC"/>
    <d v="2021-08-17T00:00:00"/>
    <s v="Post"/>
    <x v="2"/>
    <n v="0"/>
  </r>
  <r>
    <s v="NonMedia"/>
    <s v="Incremental"/>
    <m/>
    <m/>
    <s v="Event_Build_update"/>
    <s v="Event Build Update"/>
    <x v="5"/>
    <s v=" DTC"/>
    <d v="2021-08-18T00:00:00"/>
    <s v="Post"/>
    <x v="2"/>
    <n v="0"/>
  </r>
  <r>
    <s v="NonMedia"/>
    <s v="Incremental"/>
    <m/>
    <m/>
    <s v="Event_Build_update"/>
    <s v="Event Build Update"/>
    <x v="5"/>
    <s v=" DTC"/>
    <d v="2021-08-19T00:00:00"/>
    <s v="Post"/>
    <x v="2"/>
    <n v="0"/>
  </r>
  <r>
    <s v="NonMedia"/>
    <s v="Incremental"/>
    <m/>
    <m/>
    <s v="Event_Build_update"/>
    <s v="Event Build Update"/>
    <x v="5"/>
    <s v=" DTC"/>
    <d v="2021-08-20T00:00:00"/>
    <s v="Post"/>
    <x v="2"/>
    <n v="0"/>
  </r>
  <r>
    <s v="NonMedia"/>
    <s v="Incremental"/>
    <m/>
    <m/>
    <s v="Event_Build_update"/>
    <s v="Event Build Update"/>
    <x v="5"/>
    <s v=" DTC"/>
    <d v="2021-08-21T00:00:00"/>
    <s v="Post"/>
    <x v="2"/>
    <n v="160.2687339"/>
  </r>
  <r>
    <s v="NonMedia"/>
    <s v="Incremental"/>
    <m/>
    <m/>
    <s v="Event_Build_update"/>
    <s v="Event Build Update"/>
    <x v="5"/>
    <s v=" DTC"/>
    <d v="2021-08-22T00:00:00"/>
    <s v="Post"/>
    <x v="2"/>
    <n v="160.2687339"/>
  </r>
  <r>
    <s v="NonMedia"/>
    <s v="Incremental"/>
    <m/>
    <m/>
    <s v="Event_Build_update"/>
    <s v="Event Build Update"/>
    <x v="5"/>
    <s v=" DTC"/>
    <d v="2021-08-23T00:00:00"/>
    <s v="Post"/>
    <x v="2"/>
    <n v="0"/>
  </r>
  <r>
    <s v="NonMedia"/>
    <s v="Incremental"/>
    <m/>
    <m/>
    <s v="Event_Build_update"/>
    <s v="Event Build Update"/>
    <x v="5"/>
    <s v=" DTC"/>
    <d v="2021-08-24T00:00:00"/>
    <s v="Post"/>
    <x v="2"/>
    <n v="0"/>
  </r>
  <r>
    <s v="NonMedia"/>
    <s v="Incremental"/>
    <m/>
    <m/>
    <s v="Event_Build_update"/>
    <s v="Event Build Update"/>
    <x v="5"/>
    <s v=" DTC"/>
    <d v="2021-08-25T00:00:00"/>
    <s v="Post"/>
    <x v="2"/>
    <n v="0"/>
  </r>
  <r>
    <s v="NonMedia"/>
    <s v="Incremental"/>
    <m/>
    <m/>
    <s v="Event_Build_update"/>
    <s v="Event Build Update"/>
    <x v="5"/>
    <s v=" DTC"/>
    <d v="2021-08-26T00:00:00"/>
    <s v="Post"/>
    <x v="2"/>
    <n v="0"/>
  </r>
  <r>
    <s v="NonMedia"/>
    <s v="Incremental"/>
    <m/>
    <m/>
    <s v="Event_Build_update"/>
    <s v="Event Build Update"/>
    <x v="5"/>
    <s v=" DTC"/>
    <d v="2021-08-27T00:00:00"/>
    <s v="Post"/>
    <x v="2"/>
    <n v="0"/>
  </r>
  <r>
    <s v="NonMedia"/>
    <s v="Incremental"/>
    <m/>
    <m/>
    <s v="Event_Build_update"/>
    <s v="Event Build Update"/>
    <x v="5"/>
    <s v=" DTC"/>
    <d v="2021-08-28T00:00:00"/>
    <s v="Post"/>
    <x v="2"/>
    <n v="0"/>
  </r>
  <r>
    <s v="NonMedia"/>
    <s v="Incremental"/>
    <m/>
    <m/>
    <s v="Event_Build_update"/>
    <s v="Event Build Update"/>
    <x v="5"/>
    <s v=" DTC"/>
    <d v="2021-08-29T00:00:00"/>
    <s v="Post"/>
    <x v="2"/>
    <n v="0"/>
  </r>
  <r>
    <s v="NonMedia"/>
    <s v="Incremental"/>
    <m/>
    <m/>
    <s v="Event_Build_update"/>
    <s v="Event Build Update"/>
    <x v="5"/>
    <s v=" DTC"/>
    <d v="2021-08-30T00:00:00"/>
    <s v="Post"/>
    <x v="2"/>
    <n v="0"/>
  </r>
  <r>
    <s v="NonMedia"/>
    <s v="Incremental"/>
    <m/>
    <m/>
    <s v="Event_Build_update"/>
    <s v="Event Build Update"/>
    <x v="5"/>
    <s v=" DTC"/>
    <d v="2021-08-31T00:00:00"/>
    <s v="Post"/>
    <x v="2"/>
    <n v="0"/>
  </r>
  <r>
    <s v="NonMedia"/>
    <s v="Incremental"/>
    <m/>
    <m/>
    <s v="Event_Build_update"/>
    <s v="Event Build Update"/>
    <x v="5"/>
    <s v=" DTC"/>
    <d v="2021-09-01T00:00:00"/>
    <s v="Post"/>
    <x v="2"/>
    <n v="0"/>
  </r>
  <r>
    <s v="NonMedia"/>
    <s v="Incremental"/>
    <m/>
    <m/>
    <s v="Event_Build_update"/>
    <s v="Event Build Update"/>
    <x v="5"/>
    <s v=" DTC"/>
    <d v="2021-09-02T00:00:00"/>
    <s v="Post"/>
    <x v="2"/>
    <n v="0"/>
  </r>
  <r>
    <s v="NonMedia"/>
    <s v="Incremental"/>
    <m/>
    <m/>
    <s v="Event_Build_update"/>
    <s v="Event Build Update"/>
    <x v="5"/>
    <s v=" DTC"/>
    <d v="2021-09-03T00:00:00"/>
    <s v="Post"/>
    <x v="2"/>
    <n v="160.2687339"/>
  </r>
  <r>
    <s v="NonMedia"/>
    <s v="Incremental"/>
    <m/>
    <m/>
    <s v="Event_Build_update"/>
    <s v="Event Build Update"/>
    <x v="5"/>
    <s v=" DTC"/>
    <d v="2021-09-04T00:00:00"/>
    <s v="Post"/>
    <x v="2"/>
    <n v="160.2687339"/>
  </r>
  <r>
    <s v="NonMedia"/>
    <s v="Incremental"/>
    <m/>
    <m/>
    <s v="Event_Build_update"/>
    <s v="Event Build Update"/>
    <x v="5"/>
    <s v=" DTC"/>
    <d v="2021-09-05T00:00:00"/>
    <s v="Post"/>
    <x v="2"/>
    <n v="0"/>
  </r>
  <r>
    <s v="NonMedia"/>
    <s v="Incremental"/>
    <m/>
    <m/>
    <s v="Event_Build_update"/>
    <s v="Event Build Update"/>
    <x v="5"/>
    <s v=" DTC"/>
    <d v="2021-09-06T00:00:00"/>
    <s v="Post"/>
    <x v="2"/>
    <n v="0"/>
  </r>
  <r>
    <s v="NonMedia"/>
    <s v="Incremental"/>
    <m/>
    <m/>
    <s v="Event_Build_update"/>
    <s v="Event Build Update"/>
    <x v="5"/>
    <s v=" DTC"/>
    <d v="2021-09-07T00:00:00"/>
    <s v="Post"/>
    <x v="2"/>
    <n v="0"/>
  </r>
  <r>
    <s v="NonMedia"/>
    <s v="Incremental"/>
    <m/>
    <m/>
    <s v="Event_Build_update"/>
    <s v="Event Build Update"/>
    <x v="5"/>
    <s v=" DTC"/>
    <d v="2021-09-08T00:00:00"/>
    <s v="Post"/>
    <x v="2"/>
    <n v="0"/>
  </r>
  <r>
    <s v="NonMedia"/>
    <s v="Incremental"/>
    <m/>
    <m/>
    <s v="Event_Build_update"/>
    <s v="Event Build Update"/>
    <x v="5"/>
    <s v=" DTC"/>
    <d v="2021-09-09T00:00:00"/>
    <s v="Post"/>
    <x v="2"/>
    <n v="0"/>
  </r>
  <r>
    <s v="NonMedia"/>
    <s v="Incremental"/>
    <m/>
    <m/>
    <s v="Event_Build_update"/>
    <s v="Event Build Update"/>
    <x v="5"/>
    <s v=" DTC"/>
    <d v="2021-09-10T00:00:00"/>
    <s v="Post"/>
    <x v="2"/>
    <n v="0"/>
  </r>
  <r>
    <s v="NonMedia"/>
    <s v="Incremental"/>
    <m/>
    <m/>
    <s v="Event_Build_update"/>
    <s v="Event Build Update"/>
    <x v="5"/>
    <s v=" DTC"/>
    <d v="2021-09-11T00:00:00"/>
    <s v="Post"/>
    <x v="2"/>
    <n v="160.2687339"/>
  </r>
  <r>
    <s v="NonMedia"/>
    <s v="Incremental"/>
    <m/>
    <m/>
    <s v="Event_Build_update"/>
    <s v="Event Build Update"/>
    <x v="5"/>
    <s v=" DTC"/>
    <d v="2021-09-12T00:00:00"/>
    <s v="Post"/>
    <x v="2"/>
    <n v="0"/>
  </r>
  <r>
    <s v="NonMedia"/>
    <s v="Incremental"/>
    <m/>
    <m/>
    <s v="Event_Build_update"/>
    <s v="Event Build Update"/>
    <x v="5"/>
    <s v=" DTC"/>
    <d v="2021-09-13T00:00:00"/>
    <s v="Post"/>
    <x v="2"/>
    <n v="160.2687339"/>
  </r>
  <r>
    <s v="NonMedia"/>
    <s v="Incremental"/>
    <m/>
    <m/>
    <s v="Event_Build_update"/>
    <s v="Event Build Update"/>
    <x v="5"/>
    <s v=" DTC"/>
    <d v="2021-09-14T00:00:00"/>
    <s v="Post"/>
    <x v="2"/>
    <n v="160.2687339"/>
  </r>
  <r>
    <s v="NonMedia"/>
    <s v="Incremental"/>
    <m/>
    <m/>
    <s v="Event_Build_update"/>
    <s v="Event Build Update"/>
    <x v="5"/>
    <s v=" DTC"/>
    <d v="2021-09-15T00:00:00"/>
    <s v="Post"/>
    <x v="2"/>
    <n v="0"/>
  </r>
  <r>
    <s v="NonMedia"/>
    <s v="Incremental"/>
    <m/>
    <m/>
    <s v="Event_Build_update"/>
    <s v="Event Build Update"/>
    <x v="5"/>
    <s v=" DTC"/>
    <d v="2021-09-16T00:00:00"/>
    <s v="Post"/>
    <x v="2"/>
    <n v="0"/>
  </r>
  <r>
    <s v="NonMedia"/>
    <s v="Incremental"/>
    <m/>
    <m/>
    <s v="Event_Build_update"/>
    <s v="Event Build Update"/>
    <x v="5"/>
    <s v=" DTC"/>
    <d v="2021-09-17T00:00:00"/>
    <s v="Post"/>
    <x v="2"/>
    <n v="0"/>
  </r>
  <r>
    <s v="NonMedia"/>
    <s v="Incremental"/>
    <m/>
    <m/>
    <s v="Event_Build_update"/>
    <s v="Event Build Update"/>
    <x v="5"/>
    <s v=" DTC"/>
    <d v="2021-09-18T00:00:00"/>
    <s v="Post"/>
    <x v="2"/>
    <n v="160.2687339"/>
  </r>
  <r>
    <s v="NonMedia"/>
    <s v="Incremental"/>
    <m/>
    <m/>
    <s v="Event_Build_update"/>
    <s v="Event Build Update"/>
    <x v="5"/>
    <s v=" DTC"/>
    <d v="2021-09-19T00:00:00"/>
    <s v="Post"/>
    <x v="2"/>
    <n v="160.2687339"/>
  </r>
  <r>
    <s v="NonMedia"/>
    <s v="Incremental"/>
    <m/>
    <m/>
    <s v="Event_Build_update"/>
    <s v="Event Build Update"/>
    <x v="5"/>
    <s v=" DTC"/>
    <d v="2021-09-20T00:00:00"/>
    <s v="Post"/>
    <x v="2"/>
    <n v="0"/>
  </r>
  <r>
    <s v="NonMedia"/>
    <s v="Incremental"/>
    <m/>
    <m/>
    <s v="Event_Build_update"/>
    <s v="Event Build Update"/>
    <x v="5"/>
    <s v=" DTC"/>
    <d v="2021-09-21T00:00:00"/>
    <s v="Post"/>
    <x v="2"/>
    <n v="160.2687339"/>
  </r>
  <r>
    <s v="NonMedia"/>
    <s v="Incremental"/>
    <m/>
    <m/>
    <s v="Event_Build_update"/>
    <s v="Event Build Update"/>
    <x v="5"/>
    <s v=" DTC"/>
    <d v="2021-09-22T00:00:00"/>
    <s v="Post"/>
    <x v="2"/>
    <n v="160.2687339"/>
  </r>
  <r>
    <s v="NonMedia"/>
    <s v="Incremental"/>
    <m/>
    <m/>
    <s v="Event_Build_update"/>
    <s v="Event Build Update"/>
    <x v="5"/>
    <s v=" DTC"/>
    <d v="2021-09-23T00:00:00"/>
    <s v="Post"/>
    <x v="2"/>
    <n v="0"/>
  </r>
  <r>
    <s v="NonMedia"/>
    <s v="Incremental"/>
    <m/>
    <m/>
    <s v="Event_Build_update"/>
    <s v="Event Build Update"/>
    <x v="5"/>
    <s v=" DTC"/>
    <d v="2021-09-24T00:00:00"/>
    <s v="Post"/>
    <x v="2"/>
    <n v="0"/>
  </r>
  <r>
    <s v="NonMedia"/>
    <s v="Incremental"/>
    <m/>
    <m/>
    <s v="Event_Build_update"/>
    <s v="Event Build Update"/>
    <x v="5"/>
    <s v=" DTC"/>
    <d v="2021-09-25T00:00:00"/>
    <s v="Post"/>
    <x v="2"/>
    <n v="0"/>
  </r>
  <r>
    <s v="NonMedia"/>
    <s v="Incremental"/>
    <m/>
    <m/>
    <s v="Event_Build_update"/>
    <s v="Event Build Update"/>
    <x v="5"/>
    <s v=" DTC"/>
    <d v="2021-09-26T00:00:00"/>
    <s v="Post"/>
    <x v="2"/>
    <n v="0"/>
  </r>
  <r>
    <s v="NonMedia"/>
    <s v="Incremental"/>
    <m/>
    <m/>
    <s v="Event_Build_update"/>
    <s v="Event Build Update"/>
    <x v="5"/>
    <s v=" DTC"/>
    <d v="2021-09-27T00:00:00"/>
    <s v="Post"/>
    <x v="2"/>
    <n v="0"/>
  </r>
  <r>
    <s v="NonMedia"/>
    <s v="Incremental"/>
    <m/>
    <m/>
    <s v="Event_Build_update"/>
    <s v="Event Build Update"/>
    <x v="5"/>
    <s v=" DTC"/>
    <d v="2021-09-28T00:00:00"/>
    <s v="Post"/>
    <x v="2"/>
    <n v="0"/>
  </r>
  <r>
    <s v="NonMedia"/>
    <s v="Incremental"/>
    <m/>
    <m/>
    <s v="Event_Build_update"/>
    <s v="Event Build Update"/>
    <x v="5"/>
    <s v=" DTC"/>
    <d v="2021-09-29T00:00:00"/>
    <s v="Post"/>
    <x v="2"/>
    <n v="160.2687339"/>
  </r>
  <r>
    <s v="NonMedia"/>
    <s v="Incremental"/>
    <m/>
    <m/>
    <s v="Event_Build_update"/>
    <s v="Event Build Update"/>
    <x v="5"/>
    <s v=" DTC"/>
    <d v="2021-09-30T00:00:00"/>
    <s v="Post"/>
    <x v="2"/>
    <n v="160.2687339"/>
  </r>
  <r>
    <s v="NonMedia"/>
    <s v="Incremental"/>
    <m/>
    <m/>
    <s v="Event_int_LB_Event_1"/>
    <s v="Event Int Lb Event"/>
    <x v="6"/>
    <s v=" DTC"/>
    <d v="2021-03-01T00:00:00"/>
    <s v="Pre"/>
    <x v="0"/>
    <n v="0"/>
  </r>
  <r>
    <s v="NonMedia"/>
    <s v="Incremental"/>
    <m/>
    <m/>
    <s v="Event_int_LB_Event_1"/>
    <s v="Event Int Lb Event"/>
    <x v="6"/>
    <s v=" DTC"/>
    <d v="2021-03-02T00:00:00"/>
    <s v="Pre"/>
    <x v="0"/>
    <n v="2514.4431927999999"/>
  </r>
  <r>
    <s v="NonMedia"/>
    <s v="Incremental"/>
    <m/>
    <m/>
    <s v="Event_int_LB_Event_1"/>
    <s v="Event Int Lb Event"/>
    <x v="6"/>
    <s v=" DTC"/>
    <d v="2021-03-03T00:00:00"/>
    <s v="Pre"/>
    <x v="0"/>
    <n v="0"/>
  </r>
  <r>
    <s v="NonMedia"/>
    <s v="Incremental"/>
    <m/>
    <m/>
    <s v="Event_int_LB_Event_1"/>
    <s v="Event Int Lb Event"/>
    <x v="6"/>
    <s v=" DTC"/>
    <d v="2021-03-04T00:00:00"/>
    <s v="Pre"/>
    <x v="0"/>
    <n v="0"/>
  </r>
  <r>
    <s v="NonMedia"/>
    <s v="Incremental"/>
    <m/>
    <m/>
    <s v="Event_int_LB_Event_1"/>
    <s v="Event Int Lb Event"/>
    <x v="6"/>
    <s v=" DTC"/>
    <d v="2021-03-05T00:00:00"/>
    <s v="Pre"/>
    <x v="0"/>
    <n v="0"/>
  </r>
  <r>
    <s v="NonMedia"/>
    <s v="Incremental"/>
    <m/>
    <m/>
    <s v="Event_int_LB_Event_1"/>
    <s v="Event Int Lb Event"/>
    <x v="6"/>
    <s v=" DTC"/>
    <d v="2021-03-06T00:00:00"/>
    <s v="Pre"/>
    <x v="0"/>
    <n v="2514.4431927999999"/>
  </r>
  <r>
    <s v="NonMedia"/>
    <s v="Incremental"/>
    <m/>
    <m/>
    <s v="Event_int_LB_Event_1"/>
    <s v="Event Int Lb Event"/>
    <x v="6"/>
    <s v=" DTC"/>
    <d v="2021-03-07T00:00:00"/>
    <s v="Pre"/>
    <x v="0"/>
    <n v="0"/>
  </r>
  <r>
    <s v="NonMedia"/>
    <s v="Incremental"/>
    <m/>
    <m/>
    <s v="Event_int_LB_Event_1"/>
    <s v="Event Int Lb Event"/>
    <x v="6"/>
    <s v=" DTC"/>
    <d v="2021-03-08T00:00:00"/>
    <s v="Pre"/>
    <x v="0"/>
    <n v="0"/>
  </r>
  <r>
    <s v="NonMedia"/>
    <s v="Incremental"/>
    <m/>
    <m/>
    <s v="Event_int_LB_Event_1"/>
    <s v="Event Int Lb Event"/>
    <x v="6"/>
    <s v=" DTC"/>
    <d v="2021-03-09T00:00:00"/>
    <s v="Pre"/>
    <x v="0"/>
    <n v="0"/>
  </r>
  <r>
    <s v="NonMedia"/>
    <s v="Incremental"/>
    <m/>
    <m/>
    <s v="Event_int_LB_Event_1"/>
    <s v="Event Int Lb Event"/>
    <x v="6"/>
    <s v=" DTC"/>
    <d v="2021-03-10T00:00:00"/>
    <s v="Pre"/>
    <x v="0"/>
    <n v="2514.4431927999999"/>
  </r>
  <r>
    <s v="NonMedia"/>
    <s v="Incremental"/>
    <m/>
    <m/>
    <s v="Event_int_LB_Event_1"/>
    <s v="Event Int Lb Event"/>
    <x v="6"/>
    <s v=" DTC"/>
    <d v="2021-03-11T00:00:00"/>
    <s v="Pre"/>
    <x v="0"/>
    <n v="0"/>
  </r>
  <r>
    <s v="NonMedia"/>
    <s v="Incremental"/>
    <m/>
    <m/>
    <s v="Event_int_LB_Event_1"/>
    <s v="Event Int Lb Event"/>
    <x v="6"/>
    <s v=" DTC"/>
    <d v="2021-03-12T00:00:00"/>
    <s v="Pre"/>
    <x v="0"/>
    <n v="0"/>
  </r>
  <r>
    <s v="NonMedia"/>
    <s v="Incremental"/>
    <m/>
    <m/>
    <s v="Event_int_LB_Event_1"/>
    <s v="Event Int Lb Event"/>
    <x v="6"/>
    <s v=" DTC"/>
    <d v="2021-03-13T00:00:00"/>
    <s v="Pre"/>
    <x v="0"/>
    <n v="2514.4431927999999"/>
  </r>
  <r>
    <s v="NonMedia"/>
    <s v="Incremental"/>
    <m/>
    <m/>
    <s v="Event_int_LB_Event_1"/>
    <s v="Event Int Lb Event"/>
    <x v="6"/>
    <s v=" DTC"/>
    <d v="2021-03-14T00:00:00"/>
    <s v="Pre"/>
    <x v="0"/>
    <n v="0"/>
  </r>
  <r>
    <s v="NonMedia"/>
    <s v="Incremental"/>
    <m/>
    <m/>
    <s v="Event_int_LB_Event_1"/>
    <s v="Event Int Lb Event"/>
    <x v="6"/>
    <s v=" DTC"/>
    <d v="2021-03-15T00:00:00"/>
    <s v="Pre"/>
    <x v="0"/>
    <n v="0"/>
  </r>
  <r>
    <s v="NonMedia"/>
    <s v="Incremental"/>
    <m/>
    <m/>
    <s v="Event_int_LB_Event_1"/>
    <s v="Event Int Lb Event"/>
    <x v="6"/>
    <s v=" DTC"/>
    <d v="2021-03-16T00:00:00"/>
    <s v="Pre"/>
    <x v="0"/>
    <n v="0"/>
  </r>
  <r>
    <s v="NonMedia"/>
    <s v="Incremental"/>
    <m/>
    <m/>
    <s v="Event_int_LB_Event_1"/>
    <s v="Event Int Lb Event"/>
    <x v="6"/>
    <s v=" DTC"/>
    <d v="2021-03-17T00:00:00"/>
    <s v="Pre"/>
    <x v="0"/>
    <n v="2514.4431927999999"/>
  </r>
  <r>
    <s v="NonMedia"/>
    <s v="Incremental"/>
    <m/>
    <m/>
    <s v="Event_int_LB_Event_1"/>
    <s v="Event Int Lb Event"/>
    <x v="6"/>
    <s v=" DTC"/>
    <d v="2021-03-18T00:00:00"/>
    <s v="Pre"/>
    <x v="0"/>
    <n v="0"/>
  </r>
  <r>
    <s v="NonMedia"/>
    <s v="Incremental"/>
    <m/>
    <m/>
    <s v="Event_int_LB_Event_1"/>
    <s v="Event Int Lb Event"/>
    <x v="6"/>
    <s v=" DTC"/>
    <d v="2021-03-19T00:00:00"/>
    <s v="Pre"/>
    <x v="0"/>
    <n v="0"/>
  </r>
  <r>
    <s v="NonMedia"/>
    <s v="Incremental"/>
    <m/>
    <m/>
    <s v="Event_int_LB_Event_1"/>
    <s v="Event Int Lb Event"/>
    <x v="6"/>
    <s v=" DTC"/>
    <d v="2021-03-20T00:00:00"/>
    <s v="Pre"/>
    <x v="0"/>
    <n v="2514.4431927999999"/>
  </r>
  <r>
    <s v="NonMedia"/>
    <s v="Incremental"/>
    <m/>
    <m/>
    <s v="Event_int_LB_Event_1"/>
    <s v="Event Int Lb Event"/>
    <x v="6"/>
    <s v=" DTC"/>
    <d v="2021-03-21T00:00:00"/>
    <s v="Pre"/>
    <x v="0"/>
    <n v="0"/>
  </r>
  <r>
    <s v="NonMedia"/>
    <s v="Incremental"/>
    <m/>
    <m/>
    <s v="Event_int_LB_Event_1"/>
    <s v="Event Int Lb Event"/>
    <x v="6"/>
    <s v=" DTC"/>
    <d v="2021-03-22T00:00:00"/>
    <s v="Pre"/>
    <x v="0"/>
    <n v="0"/>
  </r>
  <r>
    <s v="NonMedia"/>
    <s v="Incremental"/>
    <m/>
    <m/>
    <s v="Event_int_LB_Event_1"/>
    <s v="Event Int Lb Event"/>
    <x v="6"/>
    <s v=" DTC"/>
    <d v="2021-03-23T00:00:00"/>
    <s v="Pre"/>
    <x v="0"/>
    <n v="0"/>
  </r>
  <r>
    <s v="NonMedia"/>
    <s v="Incremental"/>
    <m/>
    <m/>
    <s v="Event_int_LB_Event_1"/>
    <s v="Event Int Lb Event"/>
    <x v="6"/>
    <s v=" DTC"/>
    <d v="2021-03-24T00:00:00"/>
    <s v="Pre"/>
    <x v="0"/>
    <n v="2514.4431927999999"/>
  </r>
  <r>
    <s v="NonMedia"/>
    <s v="Incremental"/>
    <m/>
    <m/>
    <s v="Event_int_LB_Event_1"/>
    <s v="Event Int Lb Event"/>
    <x v="6"/>
    <s v=" DTC"/>
    <d v="2021-03-25T00:00:00"/>
    <s v="Pre"/>
    <x v="0"/>
    <n v="0"/>
  </r>
  <r>
    <s v="NonMedia"/>
    <s v="Incremental"/>
    <m/>
    <m/>
    <s v="Event_int_LB_Event_1"/>
    <s v="Event Int Lb Event"/>
    <x v="6"/>
    <s v=" DTC"/>
    <d v="2021-03-26T00:00:00"/>
    <s v="Pre"/>
    <x v="0"/>
    <n v="0"/>
  </r>
  <r>
    <s v="NonMedia"/>
    <s v="Incremental"/>
    <m/>
    <m/>
    <s v="Event_int_LB_Event_1"/>
    <s v="Event Int Lb Event"/>
    <x v="6"/>
    <s v=" DTC"/>
    <d v="2021-03-27T00:00:00"/>
    <s v="Pre"/>
    <x v="0"/>
    <n v="2514.4431927999999"/>
  </r>
  <r>
    <s v="NonMedia"/>
    <s v="Incremental"/>
    <m/>
    <m/>
    <s v="Event_int_LB_Event_1"/>
    <s v="Event Int Lb Event"/>
    <x v="6"/>
    <s v=" DTC"/>
    <d v="2021-03-28T00:00:00"/>
    <s v="Pre"/>
    <x v="0"/>
    <n v="0"/>
  </r>
  <r>
    <s v="NonMedia"/>
    <s v="Incremental"/>
    <m/>
    <m/>
    <s v="Event_int_LB_Event_1"/>
    <s v="Event Int Lb Event"/>
    <x v="6"/>
    <s v=" DTC"/>
    <d v="2021-03-29T00:00:00"/>
    <s v="Pre"/>
    <x v="0"/>
    <n v="0"/>
  </r>
  <r>
    <s v="NonMedia"/>
    <s v="Incremental"/>
    <m/>
    <m/>
    <s v="Event_int_LB_Event_1"/>
    <s v="Event Int Lb Event"/>
    <x v="6"/>
    <s v=" DTC"/>
    <d v="2021-03-30T00:00:00"/>
    <s v="Pre"/>
    <x v="0"/>
    <n v="2514.4431927999999"/>
  </r>
  <r>
    <s v="NonMedia"/>
    <s v="Incremental"/>
    <m/>
    <m/>
    <s v="Event_int_LB_Event_1"/>
    <s v="Event Int Lb Event"/>
    <x v="6"/>
    <s v=" DTC"/>
    <d v="2021-03-31T00:00:00"/>
    <s v="Pre"/>
    <x v="0"/>
    <n v="0"/>
  </r>
  <r>
    <s v="NonMedia"/>
    <s v="Incremental"/>
    <m/>
    <m/>
    <s v="Event_int_LB_Event_1"/>
    <s v="Event Int Lb Event"/>
    <x v="6"/>
    <s v=" DTC"/>
    <d v="2021-04-01T00:00:00"/>
    <s v="Pre"/>
    <x v="0"/>
    <n v="0"/>
  </r>
  <r>
    <s v="NonMedia"/>
    <s v="Incremental"/>
    <m/>
    <m/>
    <s v="Event_int_LB_Event_1"/>
    <s v="Event Int Lb Event"/>
    <x v="6"/>
    <s v=" DTC"/>
    <d v="2021-04-02T00:00:00"/>
    <s v="Pre"/>
    <x v="0"/>
    <n v="0"/>
  </r>
  <r>
    <s v="NonMedia"/>
    <s v="Incremental"/>
    <m/>
    <m/>
    <s v="Event_int_LB_Event_1"/>
    <s v="Event Int Lb Event"/>
    <x v="6"/>
    <s v=" DTC"/>
    <d v="2021-04-03T00:00:00"/>
    <s v="Pre"/>
    <x v="0"/>
    <n v="2514.4431927999999"/>
  </r>
  <r>
    <s v="NonMedia"/>
    <s v="Incremental"/>
    <m/>
    <m/>
    <s v="Event_int_LB_Event_1"/>
    <s v="Event Int Lb Event"/>
    <x v="6"/>
    <s v=" DTC"/>
    <d v="2021-04-04T00:00:00"/>
    <s v="Pre"/>
    <x v="0"/>
    <n v="0"/>
  </r>
  <r>
    <s v="NonMedia"/>
    <s v="Incremental"/>
    <m/>
    <m/>
    <s v="Event_int_LB_Event_1"/>
    <s v="Event Int Lb Event"/>
    <x v="6"/>
    <s v=" DTC"/>
    <d v="2021-04-05T00:00:00"/>
    <s v="Pre"/>
    <x v="0"/>
    <n v="0"/>
  </r>
  <r>
    <s v="NonMedia"/>
    <s v="Incremental"/>
    <m/>
    <m/>
    <s v="Event_int_LB_Event_1"/>
    <s v="Event Int Lb Event"/>
    <x v="6"/>
    <s v=" DTC"/>
    <d v="2021-04-06T00:00:00"/>
    <s v="Pre"/>
    <x v="0"/>
    <n v="0"/>
  </r>
  <r>
    <s v="NonMedia"/>
    <s v="Incremental"/>
    <m/>
    <m/>
    <s v="Event_int_LB_Event_1"/>
    <s v="Event Int Lb Event"/>
    <x v="6"/>
    <s v=" DTC"/>
    <d v="2021-04-07T00:00:00"/>
    <s v="Pre"/>
    <x v="0"/>
    <n v="2514.4431927999999"/>
  </r>
  <r>
    <s v="NonMedia"/>
    <s v="Incremental"/>
    <m/>
    <m/>
    <s v="Event_int_LB_Event_1"/>
    <s v="Event Int Lb Event"/>
    <x v="6"/>
    <s v=" DTC"/>
    <d v="2021-04-08T00:00:00"/>
    <s v="Pre"/>
    <x v="0"/>
    <n v="0"/>
  </r>
  <r>
    <s v="NonMedia"/>
    <s v="Incremental"/>
    <m/>
    <m/>
    <s v="Event_int_LB_Event_1"/>
    <s v="Event Int Lb Event"/>
    <x v="6"/>
    <s v=" DTC"/>
    <d v="2021-04-09T00:00:00"/>
    <s v="Pre"/>
    <x v="0"/>
    <n v="0"/>
  </r>
  <r>
    <s v="NonMedia"/>
    <s v="Incremental"/>
    <m/>
    <m/>
    <s v="Event_int_LB_Event_1"/>
    <s v="Event Int Lb Event"/>
    <x v="6"/>
    <s v=" DTC"/>
    <d v="2021-04-10T00:00:00"/>
    <s v="Pre"/>
    <x v="0"/>
    <n v="2514.4431927999999"/>
  </r>
  <r>
    <s v="NonMedia"/>
    <s v="Incremental"/>
    <m/>
    <m/>
    <s v="Event_int_LB_Event_1"/>
    <s v="Event Int Lb Event"/>
    <x v="6"/>
    <s v=" DTC"/>
    <d v="2021-04-11T00:00:00"/>
    <s v="Pre"/>
    <x v="0"/>
    <n v="0"/>
  </r>
  <r>
    <s v="NonMedia"/>
    <s v="Incremental"/>
    <m/>
    <m/>
    <s v="Event_int_LB_Event_1"/>
    <s v="Event Int Lb Event"/>
    <x v="6"/>
    <s v=" DTC"/>
    <d v="2021-04-12T00:00:00"/>
    <s v="Pre"/>
    <x v="0"/>
    <n v="0"/>
  </r>
  <r>
    <s v="NonMedia"/>
    <s v="Incremental"/>
    <m/>
    <m/>
    <s v="Event_int_LB_Event_1"/>
    <s v="Event Int Lb Event"/>
    <x v="6"/>
    <s v=" DTC"/>
    <d v="2021-04-13T00:00:00"/>
    <s v="Pre"/>
    <x v="0"/>
    <n v="0"/>
  </r>
  <r>
    <s v="NonMedia"/>
    <s v="Incremental"/>
    <m/>
    <m/>
    <s v="Event_int_LB_Event_1"/>
    <s v="Event Int Lb Event"/>
    <x v="6"/>
    <s v=" DTC"/>
    <d v="2021-04-14T00:00:00"/>
    <s v="Pre"/>
    <x v="0"/>
    <n v="2514.4431927999999"/>
  </r>
  <r>
    <s v="NonMedia"/>
    <s v="Incremental"/>
    <m/>
    <m/>
    <s v="Event_int_LB_Event_1"/>
    <s v="Event Int Lb Event"/>
    <x v="6"/>
    <s v=" DTC"/>
    <d v="2021-04-15T00:00:00"/>
    <s v="Pre"/>
    <x v="0"/>
    <n v="0"/>
  </r>
  <r>
    <s v="NonMedia"/>
    <s v="Incremental"/>
    <m/>
    <m/>
    <s v="Event_int_LB_Event_1"/>
    <s v="Event Int Lb Event"/>
    <x v="6"/>
    <s v=" DTC"/>
    <d v="2021-04-16T00:00:00"/>
    <s v="Pre"/>
    <x v="0"/>
    <n v="0"/>
  </r>
  <r>
    <s v="NonMedia"/>
    <s v="Incremental"/>
    <m/>
    <m/>
    <s v="Event_int_LB_Event_1"/>
    <s v="Event Int Lb Event"/>
    <x v="6"/>
    <s v=" DTC"/>
    <d v="2021-04-17T00:00:00"/>
    <s v="Pre"/>
    <x v="0"/>
    <n v="2514.4431927999999"/>
  </r>
  <r>
    <s v="NonMedia"/>
    <s v="Incremental"/>
    <m/>
    <m/>
    <s v="Event_int_LB_Event_1"/>
    <s v="Event Int Lb Event"/>
    <x v="6"/>
    <s v=" DTC"/>
    <d v="2021-04-18T00:00:00"/>
    <s v="Pre"/>
    <x v="0"/>
    <n v="0"/>
  </r>
  <r>
    <s v="NonMedia"/>
    <s v="Incremental"/>
    <m/>
    <m/>
    <s v="Event_int_LB_Event_1"/>
    <s v="Event Int Lb Event"/>
    <x v="6"/>
    <s v=" DTC"/>
    <d v="2021-04-19T00:00:00"/>
    <s v="Pre"/>
    <x v="0"/>
    <n v="0"/>
  </r>
  <r>
    <s v="NonMedia"/>
    <s v="Incremental"/>
    <m/>
    <m/>
    <s v="Event_int_LB_Event_1"/>
    <s v="Event Int Lb Event"/>
    <x v="6"/>
    <s v=" DTC"/>
    <d v="2021-04-20T00:00:00"/>
    <s v="Pre"/>
    <x v="0"/>
    <n v="0"/>
  </r>
  <r>
    <s v="NonMedia"/>
    <s v="Incremental"/>
    <m/>
    <m/>
    <s v="Event_int_LB_Event_1"/>
    <s v="Event Int Lb Event"/>
    <x v="6"/>
    <s v=" DTC"/>
    <d v="2021-04-21T00:00:00"/>
    <s v="Pre"/>
    <x v="0"/>
    <n v="2514.4431927999999"/>
  </r>
  <r>
    <s v="NonMedia"/>
    <s v="Incremental"/>
    <m/>
    <m/>
    <s v="Event_int_LB_Event_1"/>
    <s v="Event Int Lb Event"/>
    <x v="6"/>
    <s v=" DTC"/>
    <d v="2021-04-22T00:00:00"/>
    <s v="Pre"/>
    <x v="0"/>
    <n v="0"/>
  </r>
  <r>
    <s v="NonMedia"/>
    <s v="Incremental"/>
    <m/>
    <m/>
    <s v="Event_int_LB_Event_1"/>
    <s v="Event Int Lb Event"/>
    <x v="6"/>
    <s v=" DTC"/>
    <d v="2021-04-23T00:00:00"/>
    <s v="Pre"/>
    <x v="0"/>
    <n v="0"/>
  </r>
  <r>
    <s v="NonMedia"/>
    <s v="Incremental"/>
    <m/>
    <m/>
    <s v="Event_int_LB_Event_1"/>
    <s v="Event Int Lb Event"/>
    <x v="6"/>
    <s v=" DTC"/>
    <d v="2021-04-24T00:00:00"/>
    <s v="Pre"/>
    <x v="0"/>
    <n v="2514.4431927999999"/>
  </r>
  <r>
    <s v="NonMedia"/>
    <s v="Incremental"/>
    <m/>
    <m/>
    <s v="Event_int_LB_Event_1"/>
    <s v="Event Int Lb Event"/>
    <x v="6"/>
    <s v=" DTC"/>
    <d v="2021-04-25T00:00:00"/>
    <s v="Pre"/>
    <x v="0"/>
    <n v="0"/>
  </r>
  <r>
    <s v="NonMedia"/>
    <s v="Incremental"/>
    <m/>
    <m/>
    <s v="Event_int_LB_Event_1"/>
    <s v="Event Int Lb Event"/>
    <x v="6"/>
    <s v=" DTC"/>
    <d v="2021-04-26T00:00:00"/>
    <s v="Pre"/>
    <x v="0"/>
    <n v="0"/>
  </r>
  <r>
    <s v="NonMedia"/>
    <s v="Incremental"/>
    <m/>
    <m/>
    <s v="Event_int_LB_Event_1"/>
    <s v="Event Int Lb Event"/>
    <x v="6"/>
    <s v=" DTC"/>
    <d v="2021-04-27T00:00:00"/>
    <s v="Post"/>
    <x v="1"/>
    <n v="0"/>
  </r>
  <r>
    <s v="NonMedia"/>
    <s v="Incremental"/>
    <m/>
    <m/>
    <s v="Event_int_LB_Event_1"/>
    <s v="Event Int Lb Event"/>
    <x v="6"/>
    <s v=" DTC"/>
    <d v="2021-04-28T00:00:00"/>
    <s v="Post"/>
    <x v="1"/>
    <n v="2514.4431927999999"/>
  </r>
  <r>
    <s v="NonMedia"/>
    <s v="Incremental"/>
    <m/>
    <m/>
    <s v="Event_int_LB_Event_1"/>
    <s v="Event Int Lb Event"/>
    <x v="6"/>
    <s v=" DTC"/>
    <d v="2021-04-29T00:00:00"/>
    <s v="Post"/>
    <x v="1"/>
    <n v="0"/>
  </r>
  <r>
    <s v="NonMedia"/>
    <s v="Incremental"/>
    <m/>
    <m/>
    <s v="Event_int_LB_Event_1"/>
    <s v="Event Int Lb Event"/>
    <x v="6"/>
    <s v=" DTC"/>
    <d v="2021-04-30T00:00:00"/>
    <s v="Post"/>
    <x v="1"/>
    <n v="0"/>
  </r>
  <r>
    <s v="NonMedia"/>
    <s v="Incremental"/>
    <m/>
    <m/>
    <s v="Event_int_LB_Event_1"/>
    <s v="Event Int Lb Event"/>
    <x v="6"/>
    <s v=" DTC"/>
    <d v="2021-05-01T00:00:00"/>
    <s v="Post"/>
    <x v="1"/>
    <n v="2514.4431927999999"/>
  </r>
  <r>
    <s v="NonMedia"/>
    <s v="Incremental"/>
    <m/>
    <m/>
    <s v="Event_int_LB_Event_1"/>
    <s v="Event Int Lb Event"/>
    <x v="6"/>
    <s v=" DTC"/>
    <d v="2021-05-02T00:00:00"/>
    <s v="Post"/>
    <x v="1"/>
    <n v="0"/>
  </r>
  <r>
    <s v="NonMedia"/>
    <s v="Incremental"/>
    <m/>
    <m/>
    <s v="Event_int_LB_Event_1"/>
    <s v="Event Int Lb Event"/>
    <x v="6"/>
    <s v=" DTC"/>
    <d v="2021-05-03T00:00:00"/>
    <s v="Post"/>
    <x v="1"/>
    <n v="0"/>
  </r>
  <r>
    <s v="NonMedia"/>
    <s v="Incremental"/>
    <m/>
    <m/>
    <s v="Event_int_LB_Event_1"/>
    <s v="Event Int Lb Event"/>
    <x v="6"/>
    <s v=" DTC"/>
    <d v="2021-05-04T00:00:00"/>
    <s v="Post"/>
    <x v="1"/>
    <n v="0"/>
  </r>
  <r>
    <s v="NonMedia"/>
    <s v="Incremental"/>
    <m/>
    <m/>
    <s v="Event_int_LB_Event_1"/>
    <s v="Event Int Lb Event"/>
    <x v="6"/>
    <s v=" DTC"/>
    <d v="2021-05-05T00:00:00"/>
    <s v="Post"/>
    <x v="1"/>
    <n v="2514.4431927999999"/>
  </r>
  <r>
    <s v="NonMedia"/>
    <s v="Incremental"/>
    <m/>
    <m/>
    <s v="Event_int_LB_Event_1"/>
    <s v="Event Int Lb Event"/>
    <x v="6"/>
    <s v=" DTC"/>
    <d v="2021-05-06T00:00:00"/>
    <s v="Post"/>
    <x v="1"/>
    <n v="0"/>
  </r>
  <r>
    <s v="NonMedia"/>
    <s v="Incremental"/>
    <m/>
    <m/>
    <s v="Event_int_LB_Event_1"/>
    <s v="Event Int Lb Event"/>
    <x v="6"/>
    <s v=" DTC"/>
    <d v="2021-05-07T00:00:00"/>
    <s v="Post"/>
    <x v="1"/>
    <n v="0"/>
  </r>
  <r>
    <s v="NonMedia"/>
    <s v="Incremental"/>
    <m/>
    <m/>
    <s v="Event_int_LB_Event_1"/>
    <s v="Event Int Lb Event"/>
    <x v="6"/>
    <s v=" DTC"/>
    <d v="2021-05-08T00:00:00"/>
    <s v="Post"/>
    <x v="1"/>
    <n v="2514.4431927999999"/>
  </r>
  <r>
    <s v="NonMedia"/>
    <s v="Incremental"/>
    <m/>
    <m/>
    <s v="Event_int_LB_Event_1"/>
    <s v="Event Int Lb Event"/>
    <x v="6"/>
    <s v=" DTC"/>
    <d v="2021-05-09T00:00:00"/>
    <s v="Post"/>
    <x v="1"/>
    <n v="0"/>
  </r>
  <r>
    <s v="NonMedia"/>
    <s v="Incremental"/>
    <m/>
    <m/>
    <s v="Event_int_LB_Event_1"/>
    <s v="Event Int Lb Event"/>
    <x v="6"/>
    <s v=" DTC"/>
    <d v="2021-05-10T00:00:00"/>
    <s v="Post"/>
    <x v="1"/>
    <n v="0"/>
  </r>
  <r>
    <s v="NonMedia"/>
    <s v="Incremental"/>
    <m/>
    <m/>
    <s v="Event_int_LB_Event_1"/>
    <s v="Event Int Lb Event"/>
    <x v="6"/>
    <s v=" DTC"/>
    <d v="2021-05-11T00:00:00"/>
    <s v="Post"/>
    <x v="1"/>
    <n v="0"/>
  </r>
  <r>
    <s v="NonMedia"/>
    <s v="Incremental"/>
    <m/>
    <m/>
    <s v="Event_int_LB_Event_1"/>
    <s v="Event Int Lb Event"/>
    <x v="6"/>
    <s v=" DTC"/>
    <d v="2021-05-12T00:00:00"/>
    <s v="Post"/>
    <x v="1"/>
    <n v="2514.4431927999999"/>
  </r>
  <r>
    <s v="NonMedia"/>
    <s v="Incremental"/>
    <m/>
    <m/>
    <s v="Event_int_LB_Event_1"/>
    <s v="Event Int Lb Event"/>
    <x v="6"/>
    <s v=" DTC"/>
    <d v="2021-05-13T00:00:00"/>
    <s v="Post"/>
    <x v="1"/>
    <n v="0"/>
  </r>
  <r>
    <s v="NonMedia"/>
    <s v="Incremental"/>
    <m/>
    <m/>
    <s v="Event_int_LB_Event_1"/>
    <s v="Event Int Lb Event"/>
    <x v="6"/>
    <s v=" DTC"/>
    <d v="2021-05-14T00:00:00"/>
    <s v="Post"/>
    <x v="1"/>
    <n v="0"/>
  </r>
  <r>
    <s v="NonMedia"/>
    <s v="Incremental"/>
    <m/>
    <m/>
    <s v="Event_int_LB_Event_1"/>
    <s v="Event Int Lb Event"/>
    <x v="6"/>
    <s v=" DTC"/>
    <d v="2021-05-15T00:00:00"/>
    <s v="Post"/>
    <x v="1"/>
    <n v="2514.4431927999999"/>
  </r>
  <r>
    <s v="NonMedia"/>
    <s v="Incremental"/>
    <m/>
    <m/>
    <s v="Event_int_LB_Event_1"/>
    <s v="Event Int Lb Event"/>
    <x v="6"/>
    <s v=" DTC"/>
    <d v="2021-05-16T00:00:00"/>
    <s v="Post"/>
    <x v="1"/>
    <n v="0"/>
  </r>
  <r>
    <s v="NonMedia"/>
    <s v="Incremental"/>
    <m/>
    <m/>
    <s v="Event_int_LB_Event_1"/>
    <s v="Event Int Lb Event"/>
    <x v="6"/>
    <s v=" DTC"/>
    <d v="2021-05-17T00:00:00"/>
    <s v="Post"/>
    <x v="1"/>
    <n v="0"/>
  </r>
  <r>
    <s v="NonMedia"/>
    <s v="Incremental"/>
    <m/>
    <m/>
    <s v="Event_int_LB_Event_1"/>
    <s v="Event Int Lb Event"/>
    <x v="6"/>
    <s v=" DTC"/>
    <d v="2021-05-18T00:00:00"/>
    <s v="Post"/>
    <x v="1"/>
    <n v="0"/>
  </r>
  <r>
    <s v="NonMedia"/>
    <s v="Incremental"/>
    <m/>
    <m/>
    <s v="Event_int_LB_Event_1"/>
    <s v="Event Int Lb Event"/>
    <x v="6"/>
    <s v=" DTC"/>
    <d v="2021-05-19T00:00:00"/>
    <s v="Post"/>
    <x v="1"/>
    <n v="2514.4431927999999"/>
  </r>
  <r>
    <s v="NonMedia"/>
    <s v="Incremental"/>
    <m/>
    <m/>
    <s v="Event_int_LB_Event_1"/>
    <s v="Event Int Lb Event"/>
    <x v="6"/>
    <s v=" DTC"/>
    <d v="2021-05-20T00:00:00"/>
    <s v="Post"/>
    <x v="1"/>
    <n v="0"/>
  </r>
  <r>
    <s v="NonMedia"/>
    <s v="Incremental"/>
    <m/>
    <m/>
    <s v="Event_int_LB_Event_1"/>
    <s v="Event Int Lb Event"/>
    <x v="6"/>
    <s v=" DTC"/>
    <d v="2021-05-21T00:00:00"/>
    <s v="Post"/>
    <x v="1"/>
    <n v="0"/>
  </r>
  <r>
    <s v="NonMedia"/>
    <s v="Incremental"/>
    <m/>
    <m/>
    <s v="Event_int_LB_Event_1"/>
    <s v="Event Int Lb Event"/>
    <x v="6"/>
    <s v=" DTC"/>
    <d v="2021-05-22T00:00:00"/>
    <s v="Post"/>
    <x v="1"/>
    <n v="2514.4431927999999"/>
  </r>
  <r>
    <s v="NonMedia"/>
    <s v="Incremental"/>
    <m/>
    <m/>
    <s v="Event_int_LB_Event_1"/>
    <s v="Event Int Lb Event"/>
    <x v="6"/>
    <s v=" DTC"/>
    <d v="2021-05-23T00:00:00"/>
    <s v="Post"/>
    <x v="1"/>
    <n v="0"/>
  </r>
  <r>
    <s v="NonMedia"/>
    <s v="Incremental"/>
    <m/>
    <m/>
    <s v="Event_int_LB_Event_1"/>
    <s v="Event Int Lb Event"/>
    <x v="6"/>
    <s v=" DTC"/>
    <d v="2021-05-24T00:00:00"/>
    <s v="Post"/>
    <x v="1"/>
    <n v="0"/>
  </r>
  <r>
    <s v="NonMedia"/>
    <s v="Incremental"/>
    <m/>
    <m/>
    <s v="Event_int_LB_Event_1"/>
    <s v="Event Int Lb Event"/>
    <x v="6"/>
    <s v=" DTC"/>
    <d v="2021-05-25T00:00:00"/>
    <s v="Post"/>
    <x v="1"/>
    <n v="0"/>
  </r>
  <r>
    <s v="NonMedia"/>
    <s v="Incremental"/>
    <m/>
    <m/>
    <s v="Event_int_LB_Event_1"/>
    <s v="Event Int Lb Event"/>
    <x v="6"/>
    <s v=" DTC"/>
    <d v="2021-05-26T00:00:00"/>
    <s v="Post"/>
    <x v="1"/>
    <n v="2514.4431927999999"/>
  </r>
  <r>
    <s v="NonMedia"/>
    <s v="Incremental"/>
    <m/>
    <m/>
    <s v="Event_int_LB_Event_1"/>
    <s v="Event Int Lb Event"/>
    <x v="6"/>
    <s v=" DTC"/>
    <d v="2021-05-27T00:00:00"/>
    <s v="Post"/>
    <x v="1"/>
    <n v="0"/>
  </r>
  <r>
    <s v="NonMedia"/>
    <s v="Incremental"/>
    <m/>
    <m/>
    <s v="Event_int_LB_Event_1"/>
    <s v="Event Int Lb Event"/>
    <x v="6"/>
    <s v=" DTC"/>
    <d v="2021-05-28T00:00:00"/>
    <s v="Post"/>
    <x v="1"/>
    <n v="0"/>
  </r>
  <r>
    <s v="NonMedia"/>
    <s v="Incremental"/>
    <m/>
    <m/>
    <s v="Event_int_LB_Event_1"/>
    <s v="Event Int Lb Event"/>
    <x v="6"/>
    <s v=" DTC"/>
    <d v="2021-05-29T00:00:00"/>
    <s v="Post"/>
    <x v="1"/>
    <n v="2514.4431927999999"/>
  </r>
  <r>
    <s v="NonMedia"/>
    <s v="Incremental"/>
    <m/>
    <m/>
    <s v="Event_int_LB_Event_1"/>
    <s v="Event Int Lb Event"/>
    <x v="6"/>
    <s v=" DTC"/>
    <d v="2021-05-30T00:00:00"/>
    <s v="Post"/>
    <x v="1"/>
    <n v="0"/>
  </r>
  <r>
    <s v="NonMedia"/>
    <s v="Incremental"/>
    <m/>
    <m/>
    <s v="Event_int_LB_Event_1"/>
    <s v="Event Int Lb Event"/>
    <x v="6"/>
    <s v=" DTC"/>
    <d v="2021-05-31T00:00:00"/>
    <s v="Post"/>
    <x v="1"/>
    <n v="0"/>
  </r>
  <r>
    <s v="NonMedia"/>
    <s v="Incremental"/>
    <m/>
    <m/>
    <s v="Event_int_LB_Event_1"/>
    <s v="Event Int Lb Event"/>
    <x v="6"/>
    <s v=" DTC"/>
    <d v="2021-06-01T00:00:00"/>
    <s v="Post"/>
    <x v="1"/>
    <n v="0"/>
  </r>
  <r>
    <s v="NonMedia"/>
    <s v="Incremental"/>
    <m/>
    <m/>
    <s v="Event_int_LB_Event_1"/>
    <s v="Event Int Lb Event"/>
    <x v="6"/>
    <s v=" DTC"/>
    <d v="2021-06-02T00:00:00"/>
    <s v="Post"/>
    <x v="1"/>
    <n v="2514.4431927999999"/>
  </r>
  <r>
    <s v="NonMedia"/>
    <s v="Incremental"/>
    <m/>
    <m/>
    <s v="Event_int_LB_Event_1"/>
    <s v="Event Int Lb Event"/>
    <x v="6"/>
    <s v=" DTC"/>
    <d v="2021-06-03T00:00:00"/>
    <s v="Post"/>
    <x v="1"/>
    <n v="0"/>
  </r>
  <r>
    <s v="NonMedia"/>
    <s v="Incremental"/>
    <m/>
    <m/>
    <s v="Event_int_LB_Event_1"/>
    <s v="Event Int Lb Event"/>
    <x v="6"/>
    <s v=" DTC"/>
    <d v="2021-06-04T00:00:00"/>
    <s v="Post"/>
    <x v="1"/>
    <n v="0"/>
  </r>
  <r>
    <s v="NonMedia"/>
    <s v="Incremental"/>
    <m/>
    <m/>
    <s v="Event_int_LB_Event_1"/>
    <s v="Event Int Lb Event"/>
    <x v="6"/>
    <s v=" DTC"/>
    <d v="2021-06-05T00:00:00"/>
    <s v="Post"/>
    <x v="1"/>
    <n v="2514.4431927999999"/>
  </r>
  <r>
    <s v="NonMedia"/>
    <s v="Incremental"/>
    <m/>
    <m/>
    <s v="Event_int_LB_Event_1"/>
    <s v="Event Int Lb Event"/>
    <x v="6"/>
    <s v=" DTC"/>
    <d v="2021-06-06T00:00:00"/>
    <s v="Post"/>
    <x v="1"/>
    <n v="0"/>
  </r>
  <r>
    <s v="NonMedia"/>
    <s v="Incremental"/>
    <m/>
    <m/>
    <s v="Event_int_LB_Event_1"/>
    <s v="Event Int Lb Event"/>
    <x v="6"/>
    <s v=" DTC"/>
    <d v="2021-06-07T00:00:00"/>
    <s v="Post"/>
    <x v="1"/>
    <n v="0"/>
  </r>
  <r>
    <s v="NonMedia"/>
    <s v="Incremental"/>
    <m/>
    <m/>
    <s v="Event_int_LB_Event_1"/>
    <s v="Event Int Lb Event"/>
    <x v="6"/>
    <s v=" DTC"/>
    <d v="2021-06-08T00:00:00"/>
    <s v="Post"/>
    <x v="1"/>
    <n v="0"/>
  </r>
  <r>
    <s v="NonMedia"/>
    <s v="Incremental"/>
    <m/>
    <m/>
    <s v="Event_int_LB_Event_1"/>
    <s v="Event Int Lb Event"/>
    <x v="6"/>
    <s v=" DTC"/>
    <d v="2021-06-09T00:00:00"/>
    <s v="Post"/>
    <x v="1"/>
    <n v="2514.4431927999999"/>
  </r>
  <r>
    <s v="NonMedia"/>
    <s v="Incremental"/>
    <m/>
    <m/>
    <s v="Event_int_LB_Event_1"/>
    <s v="Event Int Lb Event"/>
    <x v="6"/>
    <s v=" DTC"/>
    <d v="2021-06-10T00:00:00"/>
    <s v="Post"/>
    <x v="1"/>
    <n v="0"/>
  </r>
  <r>
    <s v="NonMedia"/>
    <s v="Incremental"/>
    <m/>
    <m/>
    <s v="Event_int_LB_Event_1"/>
    <s v="Event Int Lb Event"/>
    <x v="6"/>
    <s v=" DTC"/>
    <d v="2021-06-11T00:00:00"/>
    <s v="Post"/>
    <x v="1"/>
    <n v="0"/>
  </r>
  <r>
    <s v="NonMedia"/>
    <s v="Incremental"/>
    <m/>
    <m/>
    <s v="Event_int_LB_Event_1"/>
    <s v="Event Int Lb Event"/>
    <x v="6"/>
    <s v=" DTC"/>
    <d v="2021-06-12T00:00:00"/>
    <s v="Post"/>
    <x v="1"/>
    <n v="2514.4431927999999"/>
  </r>
  <r>
    <s v="NonMedia"/>
    <s v="Incremental"/>
    <m/>
    <m/>
    <s v="Event_int_LB_Event_1"/>
    <s v="Event Int Lb Event"/>
    <x v="6"/>
    <s v=" DTC"/>
    <d v="2021-06-13T00:00:00"/>
    <s v="Post"/>
    <x v="1"/>
    <n v="0"/>
  </r>
  <r>
    <s v="NonMedia"/>
    <s v="Incremental"/>
    <m/>
    <m/>
    <s v="Event_int_LB_Event_1"/>
    <s v="Event Int Lb Event"/>
    <x v="6"/>
    <s v=" DTC"/>
    <d v="2021-06-14T00:00:00"/>
    <s v="Post"/>
    <x v="1"/>
    <n v="0"/>
  </r>
  <r>
    <s v="NonMedia"/>
    <s v="Incremental"/>
    <m/>
    <m/>
    <s v="Event_int_LB_Event_1"/>
    <s v="Event Int Lb Event"/>
    <x v="6"/>
    <s v=" DTC"/>
    <d v="2021-06-15T00:00:00"/>
    <s v="Post"/>
    <x v="1"/>
    <n v="0"/>
  </r>
  <r>
    <s v="NonMedia"/>
    <s v="Incremental"/>
    <m/>
    <m/>
    <s v="Event_int_LB_Event_1"/>
    <s v="Event Int Lb Event"/>
    <x v="6"/>
    <s v=" DTC"/>
    <d v="2021-06-16T00:00:00"/>
    <s v="Post"/>
    <x v="1"/>
    <n v="2514.4431927999999"/>
  </r>
  <r>
    <s v="NonMedia"/>
    <s v="Incremental"/>
    <m/>
    <m/>
    <s v="Event_int_LB_Event_1"/>
    <s v="Event Int Lb Event"/>
    <x v="6"/>
    <s v=" DTC"/>
    <d v="2021-06-17T00:00:00"/>
    <s v="Post"/>
    <x v="1"/>
    <n v="0"/>
  </r>
  <r>
    <s v="NonMedia"/>
    <s v="Incremental"/>
    <m/>
    <m/>
    <s v="Event_int_LB_Event_1"/>
    <s v="Event Int Lb Event"/>
    <x v="6"/>
    <s v=" DTC"/>
    <d v="2021-06-18T00:00:00"/>
    <s v="Post"/>
    <x v="1"/>
    <n v="0"/>
  </r>
  <r>
    <s v="NonMedia"/>
    <s v="Incremental"/>
    <m/>
    <m/>
    <s v="Event_int_LB_Event_1"/>
    <s v="Event Int Lb Event"/>
    <x v="6"/>
    <s v=" DTC"/>
    <d v="2021-06-19T00:00:00"/>
    <s v="Post"/>
    <x v="1"/>
    <n v="2514.4431927999999"/>
  </r>
  <r>
    <s v="NonMedia"/>
    <s v="Incremental"/>
    <m/>
    <m/>
    <s v="Event_int_LB_Event_1"/>
    <s v="Event Int Lb Event"/>
    <x v="6"/>
    <s v=" DTC"/>
    <d v="2021-06-20T00:00:00"/>
    <s v="Post"/>
    <x v="1"/>
    <n v="0"/>
  </r>
  <r>
    <s v="NonMedia"/>
    <s v="Incremental"/>
    <m/>
    <m/>
    <s v="Event_int_LB_Event_1"/>
    <s v="Event Int Lb Event"/>
    <x v="6"/>
    <s v=" DTC"/>
    <d v="2021-06-21T00:00:00"/>
    <s v="Post"/>
    <x v="1"/>
    <n v="0"/>
  </r>
  <r>
    <s v="NonMedia"/>
    <s v="Incremental"/>
    <m/>
    <m/>
    <s v="Event_int_LB_Event_1"/>
    <s v="Event Int Lb Event"/>
    <x v="6"/>
    <s v=" DTC"/>
    <d v="2021-06-22T00:00:00"/>
    <s v="Post"/>
    <x v="1"/>
    <n v="0"/>
  </r>
  <r>
    <s v="NonMedia"/>
    <s v="Incremental"/>
    <m/>
    <m/>
    <s v="Event_int_LB_Event_1"/>
    <s v="Event Int Lb Event"/>
    <x v="6"/>
    <s v=" DTC"/>
    <d v="2021-06-23T00:00:00"/>
    <s v="Post"/>
    <x v="2"/>
    <n v="2514.4431927999999"/>
  </r>
  <r>
    <s v="NonMedia"/>
    <s v="Incremental"/>
    <m/>
    <m/>
    <s v="Event_int_LB_Event_1"/>
    <s v="Event Int Lb Event"/>
    <x v="6"/>
    <s v=" DTC"/>
    <d v="2021-06-24T00:00:00"/>
    <s v="Post"/>
    <x v="2"/>
    <n v="0"/>
  </r>
  <r>
    <s v="NonMedia"/>
    <s v="Incremental"/>
    <m/>
    <m/>
    <s v="Event_int_LB_Event_1"/>
    <s v="Event Int Lb Event"/>
    <x v="6"/>
    <s v=" DTC"/>
    <d v="2021-06-25T00:00:00"/>
    <s v="Post"/>
    <x v="2"/>
    <n v="0"/>
  </r>
  <r>
    <s v="NonMedia"/>
    <s v="Incremental"/>
    <m/>
    <m/>
    <s v="Event_int_LB_Event_1"/>
    <s v="Event Int Lb Event"/>
    <x v="6"/>
    <s v=" DTC"/>
    <d v="2021-06-26T00:00:00"/>
    <s v="Post"/>
    <x v="2"/>
    <n v="2514.4431927999999"/>
  </r>
  <r>
    <s v="NonMedia"/>
    <s v="Incremental"/>
    <m/>
    <m/>
    <s v="Event_int_LB_Event_1"/>
    <s v="Event Int Lb Event"/>
    <x v="6"/>
    <s v=" DTC"/>
    <d v="2021-06-27T00:00:00"/>
    <s v="Post"/>
    <x v="2"/>
    <n v="0"/>
  </r>
  <r>
    <s v="NonMedia"/>
    <s v="Incremental"/>
    <m/>
    <m/>
    <s v="Event_int_LB_Event_1"/>
    <s v="Event Int Lb Event"/>
    <x v="6"/>
    <s v=" DTC"/>
    <d v="2021-06-28T00:00:00"/>
    <s v="Post"/>
    <x v="2"/>
    <n v="0"/>
  </r>
  <r>
    <s v="NonMedia"/>
    <s v="Incremental"/>
    <m/>
    <m/>
    <s v="Event_int_LB_Event_1"/>
    <s v="Event Int Lb Event"/>
    <x v="6"/>
    <s v=" DTC"/>
    <d v="2021-06-29T00:00:00"/>
    <s v="Post"/>
    <x v="2"/>
    <n v="0"/>
  </r>
  <r>
    <s v="NonMedia"/>
    <s v="Incremental"/>
    <m/>
    <m/>
    <s v="Event_int_LB_Event_1"/>
    <s v="Event Int Lb Event"/>
    <x v="6"/>
    <s v=" DTC"/>
    <d v="2021-06-30T00:00:00"/>
    <s v="Post"/>
    <x v="2"/>
    <n v="2514.4431927999999"/>
  </r>
  <r>
    <s v="NonMedia"/>
    <s v="Incremental"/>
    <m/>
    <m/>
    <s v="Event_int_LB_Event_1"/>
    <s v="Event Int Lb Event"/>
    <x v="6"/>
    <s v=" DTC"/>
    <d v="2021-07-01T00:00:00"/>
    <s v="Post"/>
    <x v="2"/>
    <n v="0"/>
  </r>
  <r>
    <s v="NonMedia"/>
    <s v="Incremental"/>
    <m/>
    <m/>
    <s v="Event_int_LB_Event_1"/>
    <s v="Event Int Lb Event"/>
    <x v="6"/>
    <s v=" DTC"/>
    <d v="2021-07-02T00:00:00"/>
    <s v="Post"/>
    <x v="2"/>
    <n v="0"/>
  </r>
  <r>
    <s v="NonMedia"/>
    <s v="Incremental"/>
    <m/>
    <m/>
    <s v="Event_int_LB_Event_1"/>
    <s v="Event Int Lb Event"/>
    <x v="6"/>
    <s v=" DTC"/>
    <d v="2021-07-03T00:00:00"/>
    <s v="Post"/>
    <x v="2"/>
    <n v="2514.4431927999999"/>
  </r>
  <r>
    <s v="NonMedia"/>
    <s v="Incremental"/>
    <m/>
    <m/>
    <s v="Event_int_LB_Event_1"/>
    <s v="Event Int Lb Event"/>
    <x v="6"/>
    <s v=" DTC"/>
    <d v="2021-07-04T00:00:00"/>
    <s v="Post"/>
    <x v="2"/>
    <n v="0"/>
  </r>
  <r>
    <s v="NonMedia"/>
    <s v="Incremental"/>
    <m/>
    <m/>
    <s v="Event_int_LB_Event_1"/>
    <s v="Event Int Lb Event"/>
    <x v="6"/>
    <s v=" DTC"/>
    <d v="2021-07-05T00:00:00"/>
    <s v="Post"/>
    <x v="2"/>
    <n v="0"/>
  </r>
  <r>
    <s v="NonMedia"/>
    <s v="Incremental"/>
    <m/>
    <m/>
    <s v="Event_int_LB_Event_1"/>
    <s v="Event Int Lb Event"/>
    <x v="6"/>
    <s v=" DTC"/>
    <d v="2021-07-06T00:00:00"/>
    <s v="Post"/>
    <x v="2"/>
    <n v="0"/>
  </r>
  <r>
    <s v="NonMedia"/>
    <s v="Incremental"/>
    <m/>
    <m/>
    <s v="Event_int_LB_Event_1"/>
    <s v="Event Int Lb Event"/>
    <x v="6"/>
    <s v=" DTC"/>
    <d v="2021-07-07T00:00:00"/>
    <s v="Post"/>
    <x v="2"/>
    <n v="2514.4431927999999"/>
  </r>
  <r>
    <s v="NonMedia"/>
    <s v="Incremental"/>
    <m/>
    <m/>
    <s v="Event_int_LB_Event_1"/>
    <s v="Event Int Lb Event"/>
    <x v="6"/>
    <s v=" DTC"/>
    <d v="2021-07-08T00:00:00"/>
    <s v="Post"/>
    <x v="2"/>
    <n v="0"/>
  </r>
  <r>
    <s v="NonMedia"/>
    <s v="Incremental"/>
    <m/>
    <m/>
    <s v="Event_int_LB_Event_1"/>
    <s v="Event Int Lb Event"/>
    <x v="6"/>
    <s v=" DTC"/>
    <d v="2021-07-09T00:00:00"/>
    <s v="Post"/>
    <x v="2"/>
    <n v="0"/>
  </r>
  <r>
    <s v="NonMedia"/>
    <s v="Incremental"/>
    <m/>
    <m/>
    <s v="Event_int_LB_Event_1"/>
    <s v="Event Int Lb Event"/>
    <x v="6"/>
    <s v=" DTC"/>
    <d v="2021-07-10T00:00:00"/>
    <s v="Post"/>
    <x v="2"/>
    <n v="2514.4431927999999"/>
  </r>
  <r>
    <s v="NonMedia"/>
    <s v="Incremental"/>
    <m/>
    <m/>
    <s v="Event_int_LB_Event_1"/>
    <s v="Event Int Lb Event"/>
    <x v="6"/>
    <s v=" DTC"/>
    <d v="2021-07-11T00:00:00"/>
    <s v="Post"/>
    <x v="2"/>
    <n v="0"/>
  </r>
  <r>
    <s v="NonMedia"/>
    <s v="Incremental"/>
    <m/>
    <m/>
    <s v="Event_int_LB_Event_1"/>
    <s v="Event Int Lb Event"/>
    <x v="6"/>
    <s v=" DTC"/>
    <d v="2021-07-12T00:00:00"/>
    <s v="Post"/>
    <x v="2"/>
    <n v="0"/>
  </r>
  <r>
    <s v="NonMedia"/>
    <s v="Incremental"/>
    <m/>
    <m/>
    <s v="Event_int_LB_Event_1"/>
    <s v="Event Int Lb Event"/>
    <x v="6"/>
    <s v=" DTC"/>
    <d v="2021-07-13T00:00:00"/>
    <s v="Post"/>
    <x v="2"/>
    <n v="0"/>
  </r>
  <r>
    <s v="NonMedia"/>
    <s v="Incremental"/>
    <m/>
    <m/>
    <s v="Event_int_LB_Event_1"/>
    <s v="Event Int Lb Event"/>
    <x v="6"/>
    <s v=" DTC"/>
    <d v="2021-07-14T00:00:00"/>
    <s v="Post"/>
    <x v="2"/>
    <n v="2514.4431927999999"/>
  </r>
  <r>
    <s v="NonMedia"/>
    <s v="Incremental"/>
    <m/>
    <m/>
    <s v="Event_int_LB_Event_1"/>
    <s v="Event Int Lb Event"/>
    <x v="6"/>
    <s v=" DTC"/>
    <d v="2021-07-15T00:00:00"/>
    <s v="Post"/>
    <x v="2"/>
    <n v="0"/>
  </r>
  <r>
    <s v="NonMedia"/>
    <s v="Incremental"/>
    <m/>
    <m/>
    <s v="Event_int_LB_Event_1"/>
    <s v="Event Int Lb Event"/>
    <x v="6"/>
    <s v=" DTC"/>
    <d v="2021-07-16T00:00:00"/>
    <s v="Post"/>
    <x v="2"/>
    <n v="0"/>
  </r>
  <r>
    <s v="NonMedia"/>
    <s v="Incremental"/>
    <m/>
    <m/>
    <s v="Event_int_LB_Event_1"/>
    <s v="Event Int Lb Event"/>
    <x v="6"/>
    <s v=" DTC"/>
    <d v="2021-07-17T00:00:00"/>
    <s v="Post"/>
    <x v="2"/>
    <n v="2514.4431927999999"/>
  </r>
  <r>
    <s v="NonMedia"/>
    <s v="Incremental"/>
    <m/>
    <m/>
    <s v="Event_int_LB_Event_1"/>
    <s v="Event Int Lb Event"/>
    <x v="6"/>
    <s v=" DTC"/>
    <d v="2021-07-18T00:00:00"/>
    <s v="Post"/>
    <x v="2"/>
    <n v="0"/>
  </r>
  <r>
    <s v="NonMedia"/>
    <s v="Incremental"/>
    <m/>
    <m/>
    <s v="Event_int_LB_Event_1"/>
    <s v="Event Int Lb Event"/>
    <x v="6"/>
    <s v=" DTC"/>
    <d v="2021-07-19T00:00:00"/>
    <s v="Post"/>
    <x v="2"/>
    <n v="0"/>
  </r>
  <r>
    <s v="NonMedia"/>
    <s v="Incremental"/>
    <m/>
    <m/>
    <s v="Event_int_LB_Event_1"/>
    <s v="Event Int Lb Event"/>
    <x v="6"/>
    <s v=" DTC"/>
    <d v="2021-07-20T00:00:00"/>
    <s v="Post"/>
    <x v="2"/>
    <n v="0"/>
  </r>
  <r>
    <s v="NonMedia"/>
    <s v="Incremental"/>
    <m/>
    <m/>
    <s v="Event_int_LB_Event_1"/>
    <s v="Event Int Lb Event"/>
    <x v="6"/>
    <s v=" DTC"/>
    <d v="2021-07-21T00:00:00"/>
    <s v="Post"/>
    <x v="2"/>
    <n v="2514.4431927999999"/>
  </r>
  <r>
    <s v="NonMedia"/>
    <s v="Incremental"/>
    <m/>
    <m/>
    <s v="Event_int_LB_Event_1"/>
    <s v="Event Int Lb Event"/>
    <x v="6"/>
    <s v=" DTC"/>
    <d v="2021-07-22T00:00:00"/>
    <s v="Post"/>
    <x v="2"/>
    <n v="0"/>
  </r>
  <r>
    <s v="NonMedia"/>
    <s v="Incremental"/>
    <m/>
    <m/>
    <s v="Event_int_LB_Event_1"/>
    <s v="Event Int Lb Event"/>
    <x v="6"/>
    <s v=" DTC"/>
    <d v="2021-07-23T00:00:00"/>
    <s v="Post"/>
    <x v="2"/>
    <n v="0"/>
  </r>
  <r>
    <s v="NonMedia"/>
    <s v="Incremental"/>
    <m/>
    <m/>
    <s v="Event_int_LB_Event_1"/>
    <s v="Event Int Lb Event"/>
    <x v="6"/>
    <s v=" DTC"/>
    <d v="2021-07-24T00:00:00"/>
    <s v="Post"/>
    <x v="2"/>
    <n v="2514.4431927999999"/>
  </r>
  <r>
    <s v="NonMedia"/>
    <s v="Incremental"/>
    <m/>
    <m/>
    <s v="Event_int_LB_Event_1"/>
    <s v="Event Int Lb Event"/>
    <x v="6"/>
    <s v=" DTC"/>
    <d v="2021-07-25T00:00:00"/>
    <s v="Post"/>
    <x v="2"/>
    <n v="0"/>
  </r>
  <r>
    <s v="NonMedia"/>
    <s v="Incremental"/>
    <m/>
    <m/>
    <s v="Event_int_LB_Event_1"/>
    <s v="Event Int Lb Event"/>
    <x v="6"/>
    <s v=" DTC"/>
    <d v="2021-07-26T00:00:00"/>
    <s v="Post"/>
    <x v="2"/>
    <n v="0"/>
  </r>
  <r>
    <s v="NonMedia"/>
    <s v="Incremental"/>
    <m/>
    <m/>
    <s v="Event_int_LB_Event_1"/>
    <s v="Event Int Lb Event"/>
    <x v="6"/>
    <s v=" DTC"/>
    <d v="2021-07-27T00:00:00"/>
    <s v="Post"/>
    <x v="2"/>
    <n v="0"/>
  </r>
  <r>
    <s v="NonMedia"/>
    <s v="Incremental"/>
    <m/>
    <m/>
    <s v="Event_int_LB_Event_1"/>
    <s v="Event Int Lb Event"/>
    <x v="6"/>
    <s v=" DTC"/>
    <d v="2021-07-28T00:00:00"/>
    <s v="Post"/>
    <x v="2"/>
    <n v="2514.4431927999999"/>
  </r>
  <r>
    <s v="NonMedia"/>
    <s v="Incremental"/>
    <m/>
    <m/>
    <s v="Event_int_LB_Event_1"/>
    <s v="Event Int Lb Event"/>
    <x v="6"/>
    <s v=" DTC"/>
    <d v="2021-07-29T00:00:00"/>
    <s v="Post"/>
    <x v="2"/>
    <n v="0"/>
  </r>
  <r>
    <s v="NonMedia"/>
    <s v="Incremental"/>
    <m/>
    <m/>
    <s v="Event_int_LB_Event_1"/>
    <s v="Event Int Lb Event"/>
    <x v="6"/>
    <s v=" DTC"/>
    <d v="2021-07-30T00:00:00"/>
    <s v="Post"/>
    <x v="2"/>
    <n v="0"/>
  </r>
  <r>
    <s v="NonMedia"/>
    <s v="Incremental"/>
    <m/>
    <m/>
    <s v="Event_int_LB_Event_1"/>
    <s v="Event Int Lb Event"/>
    <x v="6"/>
    <s v=" DTC"/>
    <d v="2021-07-31T00:00:00"/>
    <s v="Post"/>
    <x v="2"/>
    <n v="2514.4431927999999"/>
  </r>
  <r>
    <s v="NonMedia"/>
    <s v="Incremental"/>
    <m/>
    <m/>
    <s v="Event_int_LB_Event_1"/>
    <s v="Event Int Lb Event"/>
    <x v="6"/>
    <s v=" DTC"/>
    <d v="2021-08-01T00:00:00"/>
    <s v="Post"/>
    <x v="2"/>
    <n v="0"/>
  </r>
  <r>
    <s v="NonMedia"/>
    <s v="Incremental"/>
    <m/>
    <m/>
    <s v="Event_int_LB_Event_1"/>
    <s v="Event Int Lb Event"/>
    <x v="6"/>
    <s v=" DTC"/>
    <d v="2021-08-02T00:00:00"/>
    <s v="Post"/>
    <x v="2"/>
    <n v="0"/>
  </r>
  <r>
    <s v="NonMedia"/>
    <s v="Incremental"/>
    <m/>
    <m/>
    <s v="Event_int_LB_Event_1"/>
    <s v="Event Int Lb Event"/>
    <x v="6"/>
    <s v=" DTC"/>
    <d v="2021-08-03T00:00:00"/>
    <s v="Post"/>
    <x v="2"/>
    <n v="0"/>
  </r>
  <r>
    <s v="NonMedia"/>
    <s v="Incremental"/>
    <m/>
    <m/>
    <s v="Event_int_LB_Event_1"/>
    <s v="Event Int Lb Event"/>
    <x v="6"/>
    <s v=" DTC"/>
    <d v="2021-08-04T00:00:00"/>
    <s v="Post"/>
    <x v="2"/>
    <n v="2514.4431927999999"/>
  </r>
  <r>
    <s v="NonMedia"/>
    <s v="Incremental"/>
    <m/>
    <m/>
    <s v="Event_int_LB_Event_1"/>
    <s v="Event Int Lb Event"/>
    <x v="6"/>
    <s v=" DTC"/>
    <d v="2021-08-05T00:00:00"/>
    <s v="Post"/>
    <x v="2"/>
    <n v="0"/>
  </r>
  <r>
    <s v="NonMedia"/>
    <s v="Incremental"/>
    <m/>
    <m/>
    <s v="Event_int_LB_Event_1"/>
    <s v="Event Int Lb Event"/>
    <x v="6"/>
    <s v=" DTC"/>
    <d v="2021-08-06T00:00:00"/>
    <s v="Post"/>
    <x v="2"/>
    <n v="0"/>
  </r>
  <r>
    <s v="NonMedia"/>
    <s v="Incremental"/>
    <m/>
    <m/>
    <s v="Event_int_LB_Event_1"/>
    <s v="Event Int Lb Event"/>
    <x v="6"/>
    <s v=" DTC"/>
    <d v="2021-08-07T00:00:00"/>
    <s v="Post"/>
    <x v="2"/>
    <n v="2514.4431927999999"/>
  </r>
  <r>
    <s v="NonMedia"/>
    <s v="Incremental"/>
    <m/>
    <m/>
    <s v="Event_int_LB_Event_1"/>
    <s v="Event Int Lb Event"/>
    <x v="6"/>
    <s v=" DTC"/>
    <d v="2021-08-08T00:00:00"/>
    <s v="Post"/>
    <x v="2"/>
    <n v="0"/>
  </r>
  <r>
    <s v="NonMedia"/>
    <s v="Incremental"/>
    <m/>
    <m/>
    <s v="Event_int_LB_Event_1"/>
    <s v="Event Int Lb Event"/>
    <x v="6"/>
    <s v=" DTC"/>
    <d v="2021-08-09T00:00:00"/>
    <s v="Post"/>
    <x v="2"/>
    <n v="0"/>
  </r>
  <r>
    <s v="NonMedia"/>
    <s v="Incremental"/>
    <m/>
    <m/>
    <s v="Event_int_LB_Event_1"/>
    <s v="Event Int Lb Event"/>
    <x v="6"/>
    <s v=" DTC"/>
    <d v="2021-08-10T00:00:00"/>
    <s v="Post"/>
    <x v="2"/>
    <n v="0"/>
  </r>
  <r>
    <s v="NonMedia"/>
    <s v="Incremental"/>
    <m/>
    <m/>
    <s v="Event_int_LB_Event_1"/>
    <s v="Event Int Lb Event"/>
    <x v="6"/>
    <s v=" DTC"/>
    <d v="2021-08-11T00:00:00"/>
    <s v="Post"/>
    <x v="2"/>
    <n v="2514.4431927999999"/>
  </r>
  <r>
    <s v="NonMedia"/>
    <s v="Incremental"/>
    <m/>
    <m/>
    <s v="Event_int_LB_Event_1"/>
    <s v="Event Int Lb Event"/>
    <x v="6"/>
    <s v=" DTC"/>
    <d v="2021-08-12T00:00:00"/>
    <s v="Post"/>
    <x v="2"/>
    <n v="0"/>
  </r>
  <r>
    <s v="NonMedia"/>
    <s v="Incremental"/>
    <m/>
    <m/>
    <s v="Event_int_LB_Event_1"/>
    <s v="Event Int Lb Event"/>
    <x v="6"/>
    <s v=" DTC"/>
    <d v="2021-08-13T00:00:00"/>
    <s v="Post"/>
    <x v="2"/>
    <n v="0"/>
  </r>
  <r>
    <s v="NonMedia"/>
    <s v="Incremental"/>
    <m/>
    <m/>
    <s v="Event_int_LB_Event_1"/>
    <s v="Event Int Lb Event"/>
    <x v="6"/>
    <s v=" DTC"/>
    <d v="2021-08-14T00:00:00"/>
    <s v="Post"/>
    <x v="2"/>
    <n v="2514.4431927999999"/>
  </r>
  <r>
    <s v="NonMedia"/>
    <s v="Incremental"/>
    <m/>
    <m/>
    <s v="Event_int_LB_Event_1"/>
    <s v="Event Int Lb Event"/>
    <x v="6"/>
    <s v=" DTC"/>
    <d v="2021-08-15T00:00:00"/>
    <s v="Post"/>
    <x v="2"/>
    <n v="0"/>
  </r>
  <r>
    <s v="NonMedia"/>
    <s v="Incremental"/>
    <m/>
    <m/>
    <s v="Event_int_LB_Event_1"/>
    <s v="Event Int Lb Event"/>
    <x v="6"/>
    <s v=" DTC"/>
    <d v="2021-08-16T00:00:00"/>
    <s v="Post"/>
    <x v="2"/>
    <n v="0"/>
  </r>
  <r>
    <s v="NonMedia"/>
    <s v="Incremental"/>
    <m/>
    <m/>
    <s v="Event_int_LB_Event_1"/>
    <s v="Event Int Lb Event"/>
    <x v="6"/>
    <s v=" DTC"/>
    <d v="2021-08-17T00:00:00"/>
    <s v="Post"/>
    <x v="2"/>
    <n v="0"/>
  </r>
  <r>
    <s v="NonMedia"/>
    <s v="Incremental"/>
    <m/>
    <m/>
    <s v="Event_int_LB_Event_1"/>
    <s v="Event Int Lb Event"/>
    <x v="6"/>
    <s v=" DTC"/>
    <d v="2021-08-18T00:00:00"/>
    <s v="Post"/>
    <x v="2"/>
    <n v="2514.4431927999999"/>
  </r>
  <r>
    <s v="NonMedia"/>
    <s v="Incremental"/>
    <m/>
    <m/>
    <s v="Event_int_LB_Event_1"/>
    <s v="Event Int Lb Event"/>
    <x v="6"/>
    <s v=" DTC"/>
    <d v="2021-08-19T00:00:00"/>
    <s v="Post"/>
    <x v="2"/>
    <n v="0"/>
  </r>
  <r>
    <s v="NonMedia"/>
    <s v="Incremental"/>
    <m/>
    <m/>
    <s v="Event_int_LB_Event_1"/>
    <s v="Event Int Lb Event"/>
    <x v="6"/>
    <s v=" DTC"/>
    <d v="2021-08-20T00:00:00"/>
    <s v="Post"/>
    <x v="2"/>
    <n v="0"/>
  </r>
  <r>
    <s v="NonMedia"/>
    <s v="Incremental"/>
    <m/>
    <m/>
    <s v="Event_int_LB_Event_1"/>
    <s v="Event Int Lb Event"/>
    <x v="6"/>
    <s v=" DTC"/>
    <d v="2021-08-21T00:00:00"/>
    <s v="Post"/>
    <x v="2"/>
    <n v="2514.4431927999999"/>
  </r>
  <r>
    <s v="NonMedia"/>
    <s v="Incremental"/>
    <m/>
    <m/>
    <s v="Event_int_LB_Event_1"/>
    <s v="Event Int Lb Event"/>
    <x v="6"/>
    <s v=" DTC"/>
    <d v="2021-08-22T00:00:00"/>
    <s v="Post"/>
    <x v="2"/>
    <n v="0"/>
  </r>
  <r>
    <s v="NonMedia"/>
    <s v="Incremental"/>
    <m/>
    <m/>
    <s v="Event_int_LB_Event_1"/>
    <s v="Event Int Lb Event"/>
    <x v="6"/>
    <s v=" DTC"/>
    <d v="2021-08-23T00:00:00"/>
    <s v="Post"/>
    <x v="2"/>
    <n v="0"/>
  </r>
  <r>
    <s v="NonMedia"/>
    <s v="Incremental"/>
    <m/>
    <m/>
    <s v="Event_int_LB_Event_1"/>
    <s v="Event Int Lb Event"/>
    <x v="6"/>
    <s v=" DTC"/>
    <d v="2021-08-24T00:00:00"/>
    <s v="Post"/>
    <x v="2"/>
    <n v="0"/>
  </r>
  <r>
    <s v="NonMedia"/>
    <s v="Incremental"/>
    <m/>
    <m/>
    <s v="Event_int_LB_Event_1"/>
    <s v="Event Int Lb Event"/>
    <x v="6"/>
    <s v=" DTC"/>
    <d v="2021-08-25T00:00:00"/>
    <s v="Post"/>
    <x v="2"/>
    <n v="2514.4431927999999"/>
  </r>
  <r>
    <s v="NonMedia"/>
    <s v="Incremental"/>
    <m/>
    <m/>
    <s v="Event_int_LB_Event_1"/>
    <s v="Event Int Lb Event"/>
    <x v="6"/>
    <s v=" DTC"/>
    <d v="2021-08-26T00:00:00"/>
    <s v="Post"/>
    <x v="2"/>
    <n v="0"/>
  </r>
  <r>
    <s v="NonMedia"/>
    <s v="Incremental"/>
    <m/>
    <m/>
    <s v="Event_int_LB_Event_1"/>
    <s v="Event Int Lb Event"/>
    <x v="6"/>
    <s v=" DTC"/>
    <d v="2021-08-27T00:00:00"/>
    <s v="Post"/>
    <x v="2"/>
    <n v="0"/>
  </r>
  <r>
    <s v="NonMedia"/>
    <s v="Incremental"/>
    <m/>
    <m/>
    <s v="Event_int_LB_Event_1"/>
    <s v="Event Int Lb Event"/>
    <x v="6"/>
    <s v=" DTC"/>
    <d v="2021-08-28T00:00:00"/>
    <s v="Post"/>
    <x v="2"/>
    <n v="2514.4431927999999"/>
  </r>
  <r>
    <s v="NonMedia"/>
    <s v="Incremental"/>
    <m/>
    <m/>
    <s v="Event_int_LB_Event_1"/>
    <s v="Event Int Lb Event"/>
    <x v="6"/>
    <s v=" DTC"/>
    <d v="2021-08-29T00:00:00"/>
    <s v="Post"/>
    <x v="2"/>
    <n v="0"/>
  </r>
  <r>
    <s v="NonMedia"/>
    <s v="Incremental"/>
    <m/>
    <m/>
    <s v="Event_int_LB_Event_1"/>
    <s v="Event Int Lb Event"/>
    <x v="6"/>
    <s v=" DTC"/>
    <d v="2021-08-30T00:00:00"/>
    <s v="Post"/>
    <x v="2"/>
    <n v="0"/>
  </r>
  <r>
    <s v="NonMedia"/>
    <s v="Incremental"/>
    <m/>
    <m/>
    <s v="Event_int_LB_Event_1"/>
    <s v="Event Int Lb Event"/>
    <x v="6"/>
    <s v=" DTC"/>
    <d v="2021-08-31T00:00:00"/>
    <s v="Post"/>
    <x v="2"/>
    <n v="0"/>
  </r>
  <r>
    <s v="NonMedia"/>
    <s v="Incremental"/>
    <m/>
    <m/>
    <s v="Event_int_LB_Event_1"/>
    <s v="Event Int Lb Event"/>
    <x v="6"/>
    <s v=" DTC"/>
    <d v="2021-09-01T00:00:00"/>
    <s v="Post"/>
    <x v="2"/>
    <n v="2514.4431927999999"/>
  </r>
  <r>
    <s v="NonMedia"/>
    <s v="Incremental"/>
    <m/>
    <m/>
    <s v="Event_int_LB_Event_1"/>
    <s v="Event Int Lb Event"/>
    <x v="6"/>
    <s v=" DTC"/>
    <d v="2021-09-02T00:00:00"/>
    <s v="Post"/>
    <x v="2"/>
    <n v="0"/>
  </r>
  <r>
    <s v="NonMedia"/>
    <s v="Incremental"/>
    <m/>
    <m/>
    <s v="Event_int_LB_Event_1"/>
    <s v="Event Int Lb Event"/>
    <x v="6"/>
    <s v=" DTC"/>
    <d v="2021-09-03T00:00:00"/>
    <s v="Post"/>
    <x v="2"/>
    <n v="0"/>
  </r>
  <r>
    <s v="NonMedia"/>
    <s v="Incremental"/>
    <m/>
    <m/>
    <s v="Event_int_LB_Event_1"/>
    <s v="Event Int Lb Event"/>
    <x v="6"/>
    <s v=" DTC"/>
    <d v="2021-09-04T00:00:00"/>
    <s v="Post"/>
    <x v="2"/>
    <n v="2514.4431927999999"/>
  </r>
  <r>
    <s v="NonMedia"/>
    <s v="Incremental"/>
    <m/>
    <m/>
    <s v="Event_int_LB_Event_1"/>
    <s v="Event Int Lb Event"/>
    <x v="6"/>
    <s v=" DTC"/>
    <d v="2021-09-05T00:00:00"/>
    <s v="Post"/>
    <x v="2"/>
    <n v="0"/>
  </r>
  <r>
    <s v="NonMedia"/>
    <s v="Incremental"/>
    <m/>
    <m/>
    <s v="Event_int_LB_Event_1"/>
    <s v="Event Int Lb Event"/>
    <x v="6"/>
    <s v=" DTC"/>
    <d v="2021-09-06T00:00:00"/>
    <s v="Post"/>
    <x v="2"/>
    <n v="0"/>
  </r>
  <r>
    <s v="NonMedia"/>
    <s v="Incremental"/>
    <m/>
    <m/>
    <s v="Event_int_LB_Event_1"/>
    <s v="Event Int Lb Event"/>
    <x v="6"/>
    <s v=" DTC"/>
    <d v="2021-09-07T00:00:00"/>
    <s v="Post"/>
    <x v="2"/>
    <n v="0"/>
  </r>
  <r>
    <s v="NonMedia"/>
    <s v="Incremental"/>
    <m/>
    <m/>
    <s v="Event_int_LB_Event_1"/>
    <s v="Event Int Lb Event"/>
    <x v="6"/>
    <s v=" DTC"/>
    <d v="2021-09-08T00:00:00"/>
    <s v="Post"/>
    <x v="2"/>
    <n v="2514.4431927999999"/>
  </r>
  <r>
    <s v="NonMedia"/>
    <s v="Incremental"/>
    <m/>
    <m/>
    <s v="Event_int_LB_Event_1"/>
    <s v="Event Int Lb Event"/>
    <x v="6"/>
    <s v=" DTC"/>
    <d v="2021-09-09T00:00:00"/>
    <s v="Post"/>
    <x v="2"/>
    <n v="0"/>
  </r>
  <r>
    <s v="NonMedia"/>
    <s v="Incremental"/>
    <m/>
    <m/>
    <s v="Event_int_LB_Event_1"/>
    <s v="Event Int Lb Event"/>
    <x v="6"/>
    <s v=" DTC"/>
    <d v="2021-09-10T00:00:00"/>
    <s v="Post"/>
    <x v="2"/>
    <n v="0"/>
  </r>
  <r>
    <s v="NonMedia"/>
    <s v="Incremental"/>
    <m/>
    <m/>
    <s v="Event_int_LB_Event_1"/>
    <s v="Event Int Lb Event"/>
    <x v="6"/>
    <s v=" DTC"/>
    <d v="2021-09-11T00:00:00"/>
    <s v="Post"/>
    <x v="2"/>
    <n v="2514.4431927999999"/>
  </r>
  <r>
    <s v="NonMedia"/>
    <s v="Incremental"/>
    <m/>
    <m/>
    <s v="Event_int_LB_Event_1"/>
    <s v="Event Int Lb Event"/>
    <x v="6"/>
    <s v=" DTC"/>
    <d v="2021-09-12T00:00:00"/>
    <s v="Post"/>
    <x v="2"/>
    <n v="0"/>
  </r>
  <r>
    <s v="NonMedia"/>
    <s v="Incremental"/>
    <m/>
    <m/>
    <s v="Event_int_LB_Event_1"/>
    <s v="Event Int Lb Event"/>
    <x v="6"/>
    <s v=" DTC"/>
    <d v="2021-09-13T00:00:00"/>
    <s v="Post"/>
    <x v="2"/>
    <n v="0"/>
  </r>
  <r>
    <s v="NonMedia"/>
    <s v="Incremental"/>
    <m/>
    <m/>
    <s v="Event_int_LB_Event_1"/>
    <s v="Event Int Lb Event"/>
    <x v="6"/>
    <s v=" DTC"/>
    <d v="2021-09-14T00:00:00"/>
    <s v="Post"/>
    <x v="2"/>
    <n v="0"/>
  </r>
  <r>
    <s v="NonMedia"/>
    <s v="Incremental"/>
    <m/>
    <m/>
    <s v="Event_int_LB_Event_1"/>
    <s v="Event Int Lb Event"/>
    <x v="6"/>
    <s v=" DTC"/>
    <d v="2021-09-15T00:00:00"/>
    <s v="Post"/>
    <x v="2"/>
    <n v="2514.4431927999999"/>
  </r>
  <r>
    <s v="NonMedia"/>
    <s v="Incremental"/>
    <m/>
    <m/>
    <s v="Event_int_LB_Event_1"/>
    <s v="Event Int Lb Event"/>
    <x v="6"/>
    <s v=" DTC"/>
    <d v="2021-09-16T00:00:00"/>
    <s v="Post"/>
    <x v="2"/>
    <n v="0"/>
  </r>
  <r>
    <s v="NonMedia"/>
    <s v="Incremental"/>
    <m/>
    <m/>
    <s v="Event_int_LB_Event_1"/>
    <s v="Event Int Lb Event"/>
    <x v="6"/>
    <s v=" DTC"/>
    <d v="2021-09-17T00:00:00"/>
    <s v="Post"/>
    <x v="2"/>
    <n v="0"/>
  </r>
  <r>
    <s v="NonMedia"/>
    <s v="Incremental"/>
    <m/>
    <m/>
    <s v="Event_int_LB_Event_1"/>
    <s v="Event Int Lb Event"/>
    <x v="6"/>
    <s v=" DTC"/>
    <d v="2021-09-18T00:00:00"/>
    <s v="Post"/>
    <x v="2"/>
    <n v="2514.4431927999999"/>
  </r>
  <r>
    <s v="NonMedia"/>
    <s v="Incremental"/>
    <m/>
    <m/>
    <s v="Event_int_LB_Event_1"/>
    <s v="Event Int Lb Event"/>
    <x v="6"/>
    <s v=" DTC"/>
    <d v="2021-09-19T00:00:00"/>
    <s v="Post"/>
    <x v="2"/>
    <n v="0"/>
  </r>
  <r>
    <s v="NonMedia"/>
    <s v="Incremental"/>
    <m/>
    <m/>
    <s v="Event_int_LB_Event_1"/>
    <s v="Event Int Lb Event"/>
    <x v="6"/>
    <s v=" DTC"/>
    <d v="2021-09-20T00:00:00"/>
    <s v="Post"/>
    <x v="2"/>
    <n v="0"/>
  </r>
  <r>
    <s v="NonMedia"/>
    <s v="Incremental"/>
    <m/>
    <m/>
    <s v="Event_int_LB_Event_1"/>
    <s v="Event Int Lb Event"/>
    <x v="6"/>
    <s v=" DTC"/>
    <d v="2021-09-21T00:00:00"/>
    <s v="Post"/>
    <x v="2"/>
    <n v="0"/>
  </r>
  <r>
    <s v="NonMedia"/>
    <s v="Incremental"/>
    <m/>
    <m/>
    <s v="Event_int_LB_Event_1"/>
    <s v="Event Int Lb Event"/>
    <x v="6"/>
    <s v=" DTC"/>
    <d v="2021-09-22T00:00:00"/>
    <s v="Post"/>
    <x v="2"/>
    <n v="2514.4431927999999"/>
  </r>
  <r>
    <s v="NonMedia"/>
    <s v="Incremental"/>
    <m/>
    <m/>
    <s v="Event_int_LB_Event_1"/>
    <s v="Event Int Lb Event"/>
    <x v="6"/>
    <s v=" DTC"/>
    <d v="2021-09-23T00:00:00"/>
    <s v="Post"/>
    <x v="2"/>
    <n v="0"/>
  </r>
  <r>
    <s v="NonMedia"/>
    <s v="Incremental"/>
    <m/>
    <m/>
    <s v="Event_int_LB_Event_1"/>
    <s v="Event Int Lb Event"/>
    <x v="6"/>
    <s v=" DTC"/>
    <d v="2021-09-24T00:00:00"/>
    <s v="Post"/>
    <x v="2"/>
    <n v="0"/>
  </r>
  <r>
    <s v="NonMedia"/>
    <s v="Incremental"/>
    <m/>
    <m/>
    <s v="Event_int_LB_Event_1"/>
    <s v="Event Int Lb Event"/>
    <x v="6"/>
    <s v=" DTC"/>
    <d v="2021-09-25T00:00:00"/>
    <s v="Post"/>
    <x v="2"/>
    <n v="2514.4431927999999"/>
  </r>
  <r>
    <s v="NonMedia"/>
    <s v="Incremental"/>
    <m/>
    <m/>
    <s v="Event_int_LB_Event_1"/>
    <s v="Event Int Lb Event"/>
    <x v="6"/>
    <s v=" DTC"/>
    <d v="2021-09-26T00:00:00"/>
    <s v="Post"/>
    <x v="2"/>
    <n v="0"/>
  </r>
  <r>
    <s v="NonMedia"/>
    <s v="Incremental"/>
    <m/>
    <m/>
    <s v="Event_int_LB_Event_1"/>
    <s v="Event Int Lb Event"/>
    <x v="6"/>
    <s v=" DTC"/>
    <d v="2021-09-27T00:00:00"/>
    <s v="Post"/>
    <x v="2"/>
    <n v="0"/>
  </r>
  <r>
    <s v="NonMedia"/>
    <s v="Incremental"/>
    <m/>
    <m/>
    <s v="Event_int_LB_Event_1"/>
    <s v="Event Int Lb Event"/>
    <x v="6"/>
    <s v=" DTC"/>
    <d v="2021-09-28T00:00:00"/>
    <s v="Post"/>
    <x v="2"/>
    <n v="0"/>
  </r>
  <r>
    <s v="NonMedia"/>
    <s v="Incremental"/>
    <m/>
    <m/>
    <s v="Event_int_LB_Event_1"/>
    <s v="Event Int Lb Event"/>
    <x v="6"/>
    <s v=" DTC"/>
    <d v="2021-09-29T00:00:00"/>
    <s v="Post"/>
    <x v="2"/>
    <n v="2514.4431927999999"/>
  </r>
  <r>
    <s v="NonMedia"/>
    <s v="Incremental"/>
    <m/>
    <m/>
    <s v="Event_int_LB_Event_1"/>
    <s v="Event Int Lb Event"/>
    <x v="6"/>
    <s v=" DTC"/>
    <d v="2021-09-30T00:00:00"/>
    <s v="Post"/>
    <x v="2"/>
    <n v="0"/>
  </r>
  <r>
    <s v="NonMedia"/>
    <s v="Incremental"/>
    <m/>
    <m/>
    <s v="Event_int_LB_Event_2"/>
    <s v="Event Int Lb Event"/>
    <x v="6"/>
    <s v=" DTC"/>
    <d v="2021-03-01T00:00:00"/>
    <s v="Pre"/>
    <x v="0"/>
    <n v="0"/>
  </r>
  <r>
    <s v="NonMedia"/>
    <s v="Incremental"/>
    <m/>
    <m/>
    <s v="Event_int_LB_Event_2"/>
    <s v="Event Int Lb Event"/>
    <x v="6"/>
    <s v=" DTC"/>
    <d v="2021-03-02T00:00:00"/>
    <s v="Pre"/>
    <x v="0"/>
    <n v="0"/>
  </r>
  <r>
    <s v="NonMedia"/>
    <s v="Incremental"/>
    <m/>
    <m/>
    <s v="Event_int_LB_Event_2"/>
    <s v="Event Int Lb Event"/>
    <x v="6"/>
    <s v=" DTC"/>
    <d v="2021-03-03T00:00:00"/>
    <s v="Pre"/>
    <x v="0"/>
    <n v="3710.5476398000001"/>
  </r>
  <r>
    <s v="NonMedia"/>
    <s v="Incremental"/>
    <m/>
    <m/>
    <s v="Event_int_LB_Event_2"/>
    <s v="Event Int Lb Event"/>
    <x v="6"/>
    <s v=" DTC"/>
    <d v="2021-03-04T00:00:00"/>
    <s v="Pre"/>
    <x v="0"/>
    <n v="3710.5476398000001"/>
  </r>
  <r>
    <s v="NonMedia"/>
    <s v="Incremental"/>
    <m/>
    <m/>
    <s v="Event_int_LB_Event_2"/>
    <s v="Event Int Lb Event"/>
    <x v="6"/>
    <s v=" DTC"/>
    <d v="2021-03-05T00:00:00"/>
    <s v="Pre"/>
    <x v="0"/>
    <n v="0"/>
  </r>
  <r>
    <s v="NonMedia"/>
    <s v="Incremental"/>
    <m/>
    <m/>
    <s v="Event_int_LB_Event_2"/>
    <s v="Event Int Lb Event"/>
    <x v="6"/>
    <s v=" DTC"/>
    <d v="2021-03-06T00:00:00"/>
    <s v="Pre"/>
    <x v="0"/>
    <n v="0"/>
  </r>
  <r>
    <s v="NonMedia"/>
    <s v="Incremental"/>
    <m/>
    <m/>
    <s v="Event_int_LB_Event_2"/>
    <s v="Event Int Lb Event"/>
    <x v="6"/>
    <s v=" DTC"/>
    <d v="2021-03-07T00:00:00"/>
    <s v="Pre"/>
    <x v="0"/>
    <n v="3710.5476398000001"/>
  </r>
  <r>
    <s v="NonMedia"/>
    <s v="Incremental"/>
    <m/>
    <m/>
    <s v="Event_int_LB_Event_2"/>
    <s v="Event Int Lb Event"/>
    <x v="6"/>
    <s v=" DTC"/>
    <d v="2021-03-08T00:00:00"/>
    <s v="Pre"/>
    <x v="0"/>
    <n v="0"/>
  </r>
  <r>
    <s v="NonMedia"/>
    <s v="Incremental"/>
    <m/>
    <m/>
    <s v="Event_int_LB_Event_2"/>
    <s v="Event Int Lb Event"/>
    <x v="6"/>
    <s v=" DTC"/>
    <d v="2021-03-09T00:00:00"/>
    <s v="Pre"/>
    <x v="0"/>
    <n v="0"/>
  </r>
  <r>
    <s v="NonMedia"/>
    <s v="Incremental"/>
    <m/>
    <m/>
    <s v="Event_int_LB_Event_2"/>
    <s v="Event Int Lb Event"/>
    <x v="6"/>
    <s v=" DTC"/>
    <d v="2021-03-10T00:00:00"/>
    <s v="Pre"/>
    <x v="0"/>
    <n v="0"/>
  </r>
  <r>
    <s v="NonMedia"/>
    <s v="Incremental"/>
    <m/>
    <m/>
    <s v="Event_int_LB_Event_2"/>
    <s v="Event Int Lb Event"/>
    <x v="6"/>
    <s v=" DTC"/>
    <d v="2021-03-11T00:00:00"/>
    <s v="Pre"/>
    <x v="0"/>
    <n v="3710.5476398000001"/>
  </r>
  <r>
    <s v="NonMedia"/>
    <s v="Incremental"/>
    <m/>
    <m/>
    <s v="Event_int_LB_Event_2"/>
    <s v="Event Int Lb Event"/>
    <x v="6"/>
    <s v=" DTC"/>
    <d v="2021-03-12T00:00:00"/>
    <s v="Pre"/>
    <x v="0"/>
    <n v="0"/>
  </r>
  <r>
    <s v="NonMedia"/>
    <s v="Incremental"/>
    <m/>
    <m/>
    <s v="Event_int_LB_Event_2"/>
    <s v="Event Int Lb Event"/>
    <x v="6"/>
    <s v=" DTC"/>
    <d v="2021-03-13T00:00:00"/>
    <s v="Pre"/>
    <x v="0"/>
    <n v="0"/>
  </r>
  <r>
    <s v="NonMedia"/>
    <s v="Incremental"/>
    <m/>
    <m/>
    <s v="Event_int_LB_Event_2"/>
    <s v="Event Int Lb Event"/>
    <x v="6"/>
    <s v=" DTC"/>
    <d v="2021-03-14T00:00:00"/>
    <s v="Pre"/>
    <x v="0"/>
    <n v="3710.5476398000001"/>
  </r>
  <r>
    <s v="NonMedia"/>
    <s v="Incremental"/>
    <m/>
    <m/>
    <s v="Event_int_LB_Event_2"/>
    <s v="Event Int Lb Event"/>
    <x v="6"/>
    <s v=" DTC"/>
    <d v="2021-03-15T00:00:00"/>
    <s v="Pre"/>
    <x v="0"/>
    <n v="0"/>
  </r>
  <r>
    <s v="NonMedia"/>
    <s v="Incremental"/>
    <m/>
    <m/>
    <s v="Event_int_LB_Event_2"/>
    <s v="Event Int Lb Event"/>
    <x v="6"/>
    <s v=" DTC"/>
    <d v="2021-03-16T00:00:00"/>
    <s v="Pre"/>
    <x v="0"/>
    <n v="0"/>
  </r>
  <r>
    <s v="NonMedia"/>
    <s v="Incremental"/>
    <m/>
    <m/>
    <s v="Event_int_LB_Event_2"/>
    <s v="Event Int Lb Event"/>
    <x v="6"/>
    <s v=" DTC"/>
    <d v="2021-03-17T00:00:00"/>
    <s v="Pre"/>
    <x v="0"/>
    <n v="0"/>
  </r>
  <r>
    <s v="NonMedia"/>
    <s v="Incremental"/>
    <m/>
    <m/>
    <s v="Event_int_LB_Event_2"/>
    <s v="Event Int Lb Event"/>
    <x v="6"/>
    <s v=" DTC"/>
    <d v="2021-03-18T00:00:00"/>
    <s v="Pre"/>
    <x v="0"/>
    <n v="3710.5476398000001"/>
  </r>
  <r>
    <s v="NonMedia"/>
    <s v="Incremental"/>
    <m/>
    <m/>
    <s v="Event_int_LB_Event_2"/>
    <s v="Event Int Lb Event"/>
    <x v="6"/>
    <s v=" DTC"/>
    <d v="2021-03-19T00:00:00"/>
    <s v="Pre"/>
    <x v="0"/>
    <n v="0"/>
  </r>
  <r>
    <s v="NonMedia"/>
    <s v="Incremental"/>
    <m/>
    <m/>
    <s v="Event_int_LB_Event_2"/>
    <s v="Event Int Lb Event"/>
    <x v="6"/>
    <s v=" DTC"/>
    <d v="2021-03-20T00:00:00"/>
    <s v="Pre"/>
    <x v="0"/>
    <n v="0"/>
  </r>
  <r>
    <s v="NonMedia"/>
    <s v="Incremental"/>
    <m/>
    <m/>
    <s v="Event_int_LB_Event_2"/>
    <s v="Event Int Lb Event"/>
    <x v="6"/>
    <s v=" DTC"/>
    <d v="2021-03-21T00:00:00"/>
    <s v="Pre"/>
    <x v="0"/>
    <n v="3710.5476398000001"/>
  </r>
  <r>
    <s v="NonMedia"/>
    <s v="Incremental"/>
    <m/>
    <m/>
    <s v="Event_int_LB_Event_2"/>
    <s v="Event Int Lb Event"/>
    <x v="6"/>
    <s v=" DTC"/>
    <d v="2021-03-22T00:00:00"/>
    <s v="Pre"/>
    <x v="0"/>
    <n v="0"/>
  </r>
  <r>
    <s v="NonMedia"/>
    <s v="Incremental"/>
    <m/>
    <m/>
    <s v="Event_int_LB_Event_2"/>
    <s v="Event Int Lb Event"/>
    <x v="6"/>
    <s v=" DTC"/>
    <d v="2021-03-23T00:00:00"/>
    <s v="Pre"/>
    <x v="0"/>
    <n v="0"/>
  </r>
  <r>
    <s v="NonMedia"/>
    <s v="Incremental"/>
    <m/>
    <m/>
    <s v="Event_int_LB_Event_2"/>
    <s v="Event Int Lb Event"/>
    <x v="6"/>
    <s v=" DTC"/>
    <d v="2021-03-24T00:00:00"/>
    <s v="Pre"/>
    <x v="0"/>
    <n v="0"/>
  </r>
  <r>
    <s v="NonMedia"/>
    <s v="Incremental"/>
    <m/>
    <m/>
    <s v="Event_int_LB_Event_2"/>
    <s v="Event Int Lb Event"/>
    <x v="6"/>
    <s v=" DTC"/>
    <d v="2021-03-25T00:00:00"/>
    <s v="Pre"/>
    <x v="0"/>
    <n v="3710.5476398000001"/>
  </r>
  <r>
    <s v="NonMedia"/>
    <s v="Incremental"/>
    <m/>
    <m/>
    <s v="Event_int_LB_Event_2"/>
    <s v="Event Int Lb Event"/>
    <x v="6"/>
    <s v=" DTC"/>
    <d v="2021-03-26T00:00:00"/>
    <s v="Pre"/>
    <x v="0"/>
    <n v="0"/>
  </r>
  <r>
    <s v="NonMedia"/>
    <s v="Incremental"/>
    <m/>
    <m/>
    <s v="Event_int_LB_Event_2"/>
    <s v="Event Int Lb Event"/>
    <x v="6"/>
    <s v=" DTC"/>
    <d v="2021-03-27T00:00:00"/>
    <s v="Pre"/>
    <x v="0"/>
    <n v="0"/>
  </r>
  <r>
    <s v="NonMedia"/>
    <s v="Incremental"/>
    <m/>
    <m/>
    <s v="Event_int_LB_Event_2"/>
    <s v="Event Int Lb Event"/>
    <x v="6"/>
    <s v=" DTC"/>
    <d v="2021-03-28T00:00:00"/>
    <s v="Pre"/>
    <x v="0"/>
    <n v="3710.5476398000001"/>
  </r>
  <r>
    <s v="NonMedia"/>
    <s v="Incremental"/>
    <m/>
    <m/>
    <s v="Event_int_LB_Event_2"/>
    <s v="Event Int Lb Event"/>
    <x v="6"/>
    <s v=" DTC"/>
    <d v="2021-03-29T00:00:00"/>
    <s v="Pre"/>
    <x v="0"/>
    <n v="0"/>
  </r>
  <r>
    <s v="NonMedia"/>
    <s v="Incremental"/>
    <m/>
    <m/>
    <s v="Event_int_LB_Event_2"/>
    <s v="Event Int Lb Event"/>
    <x v="6"/>
    <s v=" DTC"/>
    <d v="2021-03-30T00:00:00"/>
    <s v="Pre"/>
    <x v="0"/>
    <n v="0"/>
  </r>
  <r>
    <s v="NonMedia"/>
    <s v="Incremental"/>
    <m/>
    <m/>
    <s v="Event_int_LB_Event_2"/>
    <s v="Event Int Lb Event"/>
    <x v="6"/>
    <s v=" DTC"/>
    <d v="2021-03-31T00:00:00"/>
    <s v="Pre"/>
    <x v="0"/>
    <n v="3710.5476398000001"/>
  </r>
  <r>
    <s v="NonMedia"/>
    <s v="Incremental"/>
    <m/>
    <m/>
    <s v="Event_int_LB_Event_2"/>
    <s v="Event Int Lb Event"/>
    <x v="6"/>
    <s v=" DTC"/>
    <d v="2021-04-01T00:00:00"/>
    <s v="Pre"/>
    <x v="0"/>
    <n v="0"/>
  </r>
  <r>
    <s v="NonMedia"/>
    <s v="Incremental"/>
    <m/>
    <m/>
    <s v="Event_int_LB_Event_2"/>
    <s v="Event Int Lb Event"/>
    <x v="6"/>
    <s v=" DTC"/>
    <d v="2021-04-02T00:00:00"/>
    <s v="Pre"/>
    <x v="0"/>
    <n v="0"/>
  </r>
  <r>
    <s v="NonMedia"/>
    <s v="Incremental"/>
    <m/>
    <m/>
    <s v="Event_int_LB_Event_2"/>
    <s v="Event Int Lb Event"/>
    <x v="6"/>
    <s v=" DTC"/>
    <d v="2021-04-03T00:00:00"/>
    <s v="Pre"/>
    <x v="0"/>
    <n v="0"/>
  </r>
  <r>
    <s v="NonMedia"/>
    <s v="Incremental"/>
    <m/>
    <m/>
    <s v="Event_int_LB_Event_2"/>
    <s v="Event Int Lb Event"/>
    <x v="6"/>
    <s v=" DTC"/>
    <d v="2021-04-04T00:00:00"/>
    <s v="Pre"/>
    <x v="0"/>
    <n v="3710.5476398000001"/>
  </r>
  <r>
    <s v="NonMedia"/>
    <s v="Incremental"/>
    <m/>
    <m/>
    <s v="Event_int_LB_Event_2"/>
    <s v="Event Int Lb Event"/>
    <x v="6"/>
    <s v=" DTC"/>
    <d v="2021-04-05T00:00:00"/>
    <s v="Pre"/>
    <x v="0"/>
    <n v="0"/>
  </r>
  <r>
    <s v="NonMedia"/>
    <s v="Incremental"/>
    <m/>
    <m/>
    <s v="Event_int_LB_Event_2"/>
    <s v="Event Int Lb Event"/>
    <x v="6"/>
    <s v=" DTC"/>
    <d v="2021-04-06T00:00:00"/>
    <s v="Pre"/>
    <x v="0"/>
    <n v="0"/>
  </r>
  <r>
    <s v="NonMedia"/>
    <s v="Incremental"/>
    <m/>
    <m/>
    <s v="Event_int_LB_Event_2"/>
    <s v="Event Int Lb Event"/>
    <x v="6"/>
    <s v=" DTC"/>
    <d v="2021-04-07T00:00:00"/>
    <s v="Pre"/>
    <x v="0"/>
    <n v="0"/>
  </r>
  <r>
    <s v="NonMedia"/>
    <s v="Incremental"/>
    <m/>
    <m/>
    <s v="Event_int_LB_Event_2"/>
    <s v="Event Int Lb Event"/>
    <x v="6"/>
    <s v=" DTC"/>
    <d v="2021-04-08T00:00:00"/>
    <s v="Pre"/>
    <x v="0"/>
    <n v="3710.5476398000001"/>
  </r>
  <r>
    <s v="NonMedia"/>
    <s v="Incremental"/>
    <m/>
    <m/>
    <s v="Event_int_LB_Event_2"/>
    <s v="Event Int Lb Event"/>
    <x v="6"/>
    <s v=" DTC"/>
    <d v="2021-04-09T00:00:00"/>
    <s v="Pre"/>
    <x v="0"/>
    <n v="0"/>
  </r>
  <r>
    <s v="NonMedia"/>
    <s v="Incremental"/>
    <m/>
    <m/>
    <s v="Event_int_LB_Event_2"/>
    <s v="Event Int Lb Event"/>
    <x v="6"/>
    <s v=" DTC"/>
    <d v="2021-04-10T00:00:00"/>
    <s v="Pre"/>
    <x v="0"/>
    <n v="0"/>
  </r>
  <r>
    <s v="NonMedia"/>
    <s v="Incremental"/>
    <m/>
    <m/>
    <s v="Event_int_LB_Event_2"/>
    <s v="Event Int Lb Event"/>
    <x v="6"/>
    <s v=" DTC"/>
    <d v="2021-04-11T00:00:00"/>
    <s v="Pre"/>
    <x v="0"/>
    <n v="3710.5476398000001"/>
  </r>
  <r>
    <s v="NonMedia"/>
    <s v="Incremental"/>
    <m/>
    <m/>
    <s v="Event_int_LB_Event_2"/>
    <s v="Event Int Lb Event"/>
    <x v="6"/>
    <s v=" DTC"/>
    <d v="2021-04-12T00:00:00"/>
    <s v="Pre"/>
    <x v="0"/>
    <n v="0"/>
  </r>
  <r>
    <s v="NonMedia"/>
    <s v="Incremental"/>
    <m/>
    <m/>
    <s v="Event_int_LB_Event_2"/>
    <s v="Event Int Lb Event"/>
    <x v="6"/>
    <s v=" DTC"/>
    <d v="2021-04-13T00:00:00"/>
    <s v="Pre"/>
    <x v="0"/>
    <n v="0"/>
  </r>
  <r>
    <s v="NonMedia"/>
    <s v="Incremental"/>
    <m/>
    <m/>
    <s v="Event_int_LB_Event_2"/>
    <s v="Event Int Lb Event"/>
    <x v="6"/>
    <s v=" DTC"/>
    <d v="2021-04-14T00:00:00"/>
    <s v="Pre"/>
    <x v="0"/>
    <n v="0"/>
  </r>
  <r>
    <s v="NonMedia"/>
    <s v="Incremental"/>
    <m/>
    <m/>
    <s v="Event_int_LB_Event_2"/>
    <s v="Event Int Lb Event"/>
    <x v="6"/>
    <s v=" DTC"/>
    <d v="2021-04-15T00:00:00"/>
    <s v="Pre"/>
    <x v="0"/>
    <n v="3710.5476398000001"/>
  </r>
  <r>
    <s v="NonMedia"/>
    <s v="Incremental"/>
    <m/>
    <m/>
    <s v="Event_int_LB_Event_2"/>
    <s v="Event Int Lb Event"/>
    <x v="6"/>
    <s v=" DTC"/>
    <d v="2021-04-16T00:00:00"/>
    <s v="Pre"/>
    <x v="0"/>
    <n v="0"/>
  </r>
  <r>
    <s v="NonMedia"/>
    <s v="Incremental"/>
    <m/>
    <m/>
    <s v="Event_int_LB_Event_2"/>
    <s v="Event Int Lb Event"/>
    <x v="6"/>
    <s v=" DTC"/>
    <d v="2021-04-17T00:00:00"/>
    <s v="Pre"/>
    <x v="0"/>
    <n v="0"/>
  </r>
  <r>
    <s v="NonMedia"/>
    <s v="Incremental"/>
    <m/>
    <m/>
    <s v="Event_int_LB_Event_2"/>
    <s v="Event Int Lb Event"/>
    <x v="6"/>
    <s v=" DTC"/>
    <d v="2021-04-18T00:00:00"/>
    <s v="Pre"/>
    <x v="0"/>
    <n v="0"/>
  </r>
  <r>
    <s v="NonMedia"/>
    <s v="Incremental"/>
    <m/>
    <m/>
    <s v="Event_int_LB_Event_2"/>
    <s v="Event Int Lb Event"/>
    <x v="6"/>
    <s v=" DTC"/>
    <d v="2021-04-19T00:00:00"/>
    <s v="Pre"/>
    <x v="0"/>
    <n v="0"/>
  </r>
  <r>
    <s v="NonMedia"/>
    <s v="Incremental"/>
    <m/>
    <m/>
    <s v="Event_int_LB_Event_2"/>
    <s v="Event Int Lb Event"/>
    <x v="6"/>
    <s v=" DTC"/>
    <d v="2021-04-20T00:00:00"/>
    <s v="Pre"/>
    <x v="0"/>
    <n v="0"/>
  </r>
  <r>
    <s v="NonMedia"/>
    <s v="Incremental"/>
    <m/>
    <m/>
    <s v="Event_int_LB_Event_2"/>
    <s v="Event Int Lb Event"/>
    <x v="6"/>
    <s v=" DTC"/>
    <d v="2021-04-21T00:00:00"/>
    <s v="Pre"/>
    <x v="0"/>
    <n v="0"/>
  </r>
  <r>
    <s v="NonMedia"/>
    <s v="Incremental"/>
    <m/>
    <m/>
    <s v="Event_int_LB_Event_2"/>
    <s v="Event Int Lb Event"/>
    <x v="6"/>
    <s v=" DTC"/>
    <d v="2021-04-22T00:00:00"/>
    <s v="Pre"/>
    <x v="0"/>
    <n v="3710.5476398000001"/>
  </r>
  <r>
    <s v="NonMedia"/>
    <s v="Incremental"/>
    <m/>
    <m/>
    <s v="Event_int_LB_Event_2"/>
    <s v="Event Int Lb Event"/>
    <x v="6"/>
    <s v=" DTC"/>
    <d v="2021-04-23T00:00:00"/>
    <s v="Pre"/>
    <x v="0"/>
    <n v="0"/>
  </r>
  <r>
    <s v="NonMedia"/>
    <s v="Incremental"/>
    <m/>
    <m/>
    <s v="Event_int_LB_Event_2"/>
    <s v="Event Int Lb Event"/>
    <x v="6"/>
    <s v=" DTC"/>
    <d v="2021-04-24T00:00:00"/>
    <s v="Pre"/>
    <x v="0"/>
    <n v="0"/>
  </r>
  <r>
    <s v="NonMedia"/>
    <s v="Incremental"/>
    <m/>
    <m/>
    <s v="Event_int_LB_Event_2"/>
    <s v="Event Int Lb Event"/>
    <x v="6"/>
    <s v=" DTC"/>
    <d v="2021-04-25T00:00:00"/>
    <s v="Pre"/>
    <x v="0"/>
    <n v="3710.5476398000001"/>
  </r>
  <r>
    <s v="NonMedia"/>
    <s v="Incremental"/>
    <m/>
    <m/>
    <s v="Event_int_LB_Event_2"/>
    <s v="Event Int Lb Event"/>
    <x v="6"/>
    <s v=" DTC"/>
    <d v="2021-04-26T00:00:00"/>
    <s v="Pre"/>
    <x v="0"/>
    <n v="0"/>
  </r>
  <r>
    <s v="NonMedia"/>
    <s v="Incremental"/>
    <m/>
    <m/>
    <s v="Event_int_LB_Event_2"/>
    <s v="Event Int Lb Event"/>
    <x v="6"/>
    <s v=" DTC"/>
    <d v="2021-04-27T00:00:00"/>
    <s v="Post"/>
    <x v="1"/>
    <n v="0"/>
  </r>
  <r>
    <s v="NonMedia"/>
    <s v="Incremental"/>
    <m/>
    <m/>
    <s v="Event_int_LB_Event_2"/>
    <s v="Event Int Lb Event"/>
    <x v="6"/>
    <s v=" DTC"/>
    <d v="2021-04-28T00:00:00"/>
    <s v="Post"/>
    <x v="1"/>
    <n v="0"/>
  </r>
  <r>
    <s v="NonMedia"/>
    <s v="Incremental"/>
    <m/>
    <m/>
    <s v="Event_int_LB_Event_2"/>
    <s v="Event Int Lb Event"/>
    <x v="6"/>
    <s v=" DTC"/>
    <d v="2021-04-29T00:00:00"/>
    <s v="Post"/>
    <x v="1"/>
    <n v="3710.5476398000001"/>
  </r>
  <r>
    <s v="NonMedia"/>
    <s v="Incremental"/>
    <m/>
    <m/>
    <s v="Event_int_LB_Event_2"/>
    <s v="Event Int Lb Event"/>
    <x v="6"/>
    <s v=" DTC"/>
    <d v="2021-04-30T00:00:00"/>
    <s v="Post"/>
    <x v="1"/>
    <n v="0"/>
  </r>
  <r>
    <s v="NonMedia"/>
    <s v="Incremental"/>
    <m/>
    <m/>
    <s v="Event_int_LB_Event_2"/>
    <s v="Event Int Lb Event"/>
    <x v="6"/>
    <s v=" DTC"/>
    <d v="2021-05-01T00:00:00"/>
    <s v="Post"/>
    <x v="1"/>
    <n v="0"/>
  </r>
  <r>
    <s v="NonMedia"/>
    <s v="Incremental"/>
    <m/>
    <m/>
    <s v="Event_int_LB_Event_2"/>
    <s v="Event Int Lb Event"/>
    <x v="6"/>
    <s v=" DTC"/>
    <d v="2021-05-02T00:00:00"/>
    <s v="Post"/>
    <x v="1"/>
    <n v="3710.5476398000001"/>
  </r>
  <r>
    <s v="NonMedia"/>
    <s v="Incremental"/>
    <m/>
    <m/>
    <s v="Event_int_LB_Event_2"/>
    <s v="Event Int Lb Event"/>
    <x v="6"/>
    <s v=" DTC"/>
    <d v="2021-05-03T00:00:00"/>
    <s v="Post"/>
    <x v="1"/>
    <n v="0"/>
  </r>
  <r>
    <s v="NonMedia"/>
    <s v="Incremental"/>
    <m/>
    <m/>
    <s v="Event_int_LB_Event_2"/>
    <s v="Event Int Lb Event"/>
    <x v="6"/>
    <s v=" DTC"/>
    <d v="2021-05-04T00:00:00"/>
    <s v="Post"/>
    <x v="1"/>
    <n v="0"/>
  </r>
  <r>
    <s v="NonMedia"/>
    <s v="Incremental"/>
    <m/>
    <m/>
    <s v="Event_int_LB_Event_2"/>
    <s v="Event Int Lb Event"/>
    <x v="6"/>
    <s v=" DTC"/>
    <d v="2021-05-05T00:00:00"/>
    <s v="Post"/>
    <x v="1"/>
    <n v="0"/>
  </r>
  <r>
    <s v="NonMedia"/>
    <s v="Incremental"/>
    <m/>
    <m/>
    <s v="Event_int_LB_Event_2"/>
    <s v="Event Int Lb Event"/>
    <x v="6"/>
    <s v=" DTC"/>
    <d v="2021-05-06T00:00:00"/>
    <s v="Post"/>
    <x v="1"/>
    <n v="3710.5476398000001"/>
  </r>
  <r>
    <s v="NonMedia"/>
    <s v="Incremental"/>
    <m/>
    <m/>
    <s v="Event_int_LB_Event_2"/>
    <s v="Event Int Lb Event"/>
    <x v="6"/>
    <s v=" DTC"/>
    <d v="2021-05-07T00:00:00"/>
    <s v="Post"/>
    <x v="1"/>
    <n v="0"/>
  </r>
  <r>
    <s v="NonMedia"/>
    <s v="Incremental"/>
    <m/>
    <m/>
    <s v="Event_int_LB_Event_2"/>
    <s v="Event Int Lb Event"/>
    <x v="6"/>
    <s v=" DTC"/>
    <d v="2021-05-08T00:00:00"/>
    <s v="Post"/>
    <x v="1"/>
    <n v="0"/>
  </r>
  <r>
    <s v="NonMedia"/>
    <s v="Incremental"/>
    <m/>
    <m/>
    <s v="Event_int_LB_Event_2"/>
    <s v="Event Int Lb Event"/>
    <x v="6"/>
    <s v=" DTC"/>
    <d v="2021-05-09T00:00:00"/>
    <s v="Post"/>
    <x v="1"/>
    <n v="3710.5476398000001"/>
  </r>
  <r>
    <s v="NonMedia"/>
    <s v="Incremental"/>
    <m/>
    <m/>
    <s v="Event_int_LB_Event_2"/>
    <s v="Event Int Lb Event"/>
    <x v="6"/>
    <s v=" DTC"/>
    <d v="2021-05-10T00:00:00"/>
    <s v="Post"/>
    <x v="1"/>
    <n v="0"/>
  </r>
  <r>
    <s v="NonMedia"/>
    <s v="Incremental"/>
    <m/>
    <m/>
    <s v="Event_int_LB_Event_2"/>
    <s v="Event Int Lb Event"/>
    <x v="6"/>
    <s v=" DTC"/>
    <d v="2021-05-11T00:00:00"/>
    <s v="Post"/>
    <x v="1"/>
    <n v="0"/>
  </r>
  <r>
    <s v="NonMedia"/>
    <s v="Incremental"/>
    <m/>
    <m/>
    <s v="Event_int_LB_Event_2"/>
    <s v="Event Int Lb Event"/>
    <x v="6"/>
    <s v=" DTC"/>
    <d v="2021-05-12T00:00:00"/>
    <s v="Post"/>
    <x v="1"/>
    <n v="0"/>
  </r>
  <r>
    <s v="NonMedia"/>
    <s v="Incremental"/>
    <m/>
    <m/>
    <s v="Event_int_LB_Event_2"/>
    <s v="Event Int Lb Event"/>
    <x v="6"/>
    <s v=" DTC"/>
    <d v="2021-05-13T00:00:00"/>
    <s v="Post"/>
    <x v="1"/>
    <n v="3710.5476398000001"/>
  </r>
  <r>
    <s v="NonMedia"/>
    <s v="Incremental"/>
    <m/>
    <m/>
    <s v="Event_int_LB_Event_2"/>
    <s v="Event Int Lb Event"/>
    <x v="6"/>
    <s v=" DTC"/>
    <d v="2021-05-14T00:00:00"/>
    <s v="Post"/>
    <x v="1"/>
    <n v="0"/>
  </r>
  <r>
    <s v="NonMedia"/>
    <s v="Incremental"/>
    <m/>
    <m/>
    <s v="Event_int_LB_Event_2"/>
    <s v="Event Int Lb Event"/>
    <x v="6"/>
    <s v=" DTC"/>
    <d v="2021-05-15T00:00:00"/>
    <s v="Post"/>
    <x v="1"/>
    <n v="0"/>
  </r>
  <r>
    <s v="NonMedia"/>
    <s v="Incremental"/>
    <m/>
    <m/>
    <s v="Event_int_LB_Event_2"/>
    <s v="Event Int Lb Event"/>
    <x v="6"/>
    <s v=" DTC"/>
    <d v="2021-05-16T00:00:00"/>
    <s v="Post"/>
    <x v="1"/>
    <n v="3710.5476398000001"/>
  </r>
  <r>
    <s v="NonMedia"/>
    <s v="Incremental"/>
    <m/>
    <m/>
    <s v="Event_int_LB_Event_2"/>
    <s v="Event Int Lb Event"/>
    <x v="6"/>
    <s v=" DTC"/>
    <d v="2021-05-17T00:00:00"/>
    <s v="Post"/>
    <x v="1"/>
    <n v="0"/>
  </r>
  <r>
    <s v="NonMedia"/>
    <s v="Incremental"/>
    <m/>
    <m/>
    <s v="Event_int_LB_Event_2"/>
    <s v="Event Int Lb Event"/>
    <x v="6"/>
    <s v=" DTC"/>
    <d v="2021-05-18T00:00:00"/>
    <s v="Post"/>
    <x v="1"/>
    <n v="0"/>
  </r>
  <r>
    <s v="NonMedia"/>
    <s v="Incremental"/>
    <m/>
    <m/>
    <s v="Event_int_LB_Event_2"/>
    <s v="Event Int Lb Event"/>
    <x v="6"/>
    <s v=" DTC"/>
    <d v="2021-05-19T00:00:00"/>
    <s v="Post"/>
    <x v="1"/>
    <n v="0"/>
  </r>
  <r>
    <s v="NonMedia"/>
    <s v="Incremental"/>
    <m/>
    <m/>
    <s v="Event_int_LB_Event_2"/>
    <s v="Event Int Lb Event"/>
    <x v="6"/>
    <s v=" DTC"/>
    <d v="2021-05-20T00:00:00"/>
    <s v="Post"/>
    <x v="1"/>
    <n v="3710.5476398000001"/>
  </r>
  <r>
    <s v="NonMedia"/>
    <s v="Incremental"/>
    <m/>
    <m/>
    <s v="Event_int_LB_Event_2"/>
    <s v="Event Int Lb Event"/>
    <x v="6"/>
    <s v=" DTC"/>
    <d v="2021-05-21T00:00:00"/>
    <s v="Post"/>
    <x v="1"/>
    <n v="0"/>
  </r>
  <r>
    <s v="NonMedia"/>
    <s v="Incremental"/>
    <m/>
    <m/>
    <s v="Event_int_LB_Event_2"/>
    <s v="Event Int Lb Event"/>
    <x v="6"/>
    <s v=" DTC"/>
    <d v="2021-05-22T00:00:00"/>
    <s v="Post"/>
    <x v="1"/>
    <n v="0"/>
  </r>
  <r>
    <s v="NonMedia"/>
    <s v="Incremental"/>
    <m/>
    <m/>
    <s v="Event_int_LB_Event_2"/>
    <s v="Event Int Lb Event"/>
    <x v="6"/>
    <s v=" DTC"/>
    <d v="2021-05-23T00:00:00"/>
    <s v="Post"/>
    <x v="1"/>
    <n v="3710.5476398000001"/>
  </r>
  <r>
    <s v="NonMedia"/>
    <s v="Incremental"/>
    <m/>
    <m/>
    <s v="Event_int_LB_Event_2"/>
    <s v="Event Int Lb Event"/>
    <x v="6"/>
    <s v=" DTC"/>
    <d v="2021-05-24T00:00:00"/>
    <s v="Post"/>
    <x v="1"/>
    <n v="0"/>
  </r>
  <r>
    <s v="NonMedia"/>
    <s v="Incremental"/>
    <m/>
    <m/>
    <s v="Event_int_LB_Event_2"/>
    <s v="Event Int Lb Event"/>
    <x v="6"/>
    <s v=" DTC"/>
    <d v="2021-05-25T00:00:00"/>
    <s v="Post"/>
    <x v="1"/>
    <n v="0"/>
  </r>
  <r>
    <s v="NonMedia"/>
    <s v="Incremental"/>
    <m/>
    <m/>
    <s v="Event_int_LB_Event_2"/>
    <s v="Event Int Lb Event"/>
    <x v="6"/>
    <s v=" DTC"/>
    <d v="2021-05-26T00:00:00"/>
    <s v="Post"/>
    <x v="1"/>
    <n v="0"/>
  </r>
  <r>
    <s v="NonMedia"/>
    <s v="Incremental"/>
    <m/>
    <m/>
    <s v="Event_int_LB_Event_2"/>
    <s v="Event Int Lb Event"/>
    <x v="6"/>
    <s v=" DTC"/>
    <d v="2021-05-27T00:00:00"/>
    <s v="Post"/>
    <x v="1"/>
    <n v="3710.5476398000001"/>
  </r>
  <r>
    <s v="NonMedia"/>
    <s v="Incremental"/>
    <m/>
    <m/>
    <s v="Event_int_LB_Event_2"/>
    <s v="Event Int Lb Event"/>
    <x v="6"/>
    <s v=" DTC"/>
    <d v="2021-05-28T00:00:00"/>
    <s v="Post"/>
    <x v="1"/>
    <n v="0"/>
  </r>
  <r>
    <s v="NonMedia"/>
    <s v="Incremental"/>
    <m/>
    <m/>
    <s v="Event_int_LB_Event_2"/>
    <s v="Event Int Lb Event"/>
    <x v="6"/>
    <s v=" DTC"/>
    <d v="2021-05-29T00:00:00"/>
    <s v="Post"/>
    <x v="1"/>
    <n v="0"/>
  </r>
  <r>
    <s v="NonMedia"/>
    <s v="Incremental"/>
    <m/>
    <m/>
    <s v="Event_int_LB_Event_2"/>
    <s v="Event Int Lb Event"/>
    <x v="6"/>
    <s v=" DTC"/>
    <d v="2021-05-30T00:00:00"/>
    <s v="Post"/>
    <x v="1"/>
    <n v="3710.5476398000001"/>
  </r>
  <r>
    <s v="NonMedia"/>
    <s v="Incremental"/>
    <m/>
    <m/>
    <s v="Event_int_LB_Event_2"/>
    <s v="Event Int Lb Event"/>
    <x v="6"/>
    <s v=" DTC"/>
    <d v="2021-05-31T00:00:00"/>
    <s v="Post"/>
    <x v="1"/>
    <n v="0"/>
  </r>
  <r>
    <s v="NonMedia"/>
    <s v="Incremental"/>
    <m/>
    <m/>
    <s v="Event_int_LB_Event_2"/>
    <s v="Event Int Lb Event"/>
    <x v="6"/>
    <s v=" DTC"/>
    <d v="2021-06-01T00:00:00"/>
    <s v="Post"/>
    <x v="1"/>
    <n v="0"/>
  </r>
  <r>
    <s v="NonMedia"/>
    <s v="Incremental"/>
    <m/>
    <m/>
    <s v="Event_int_LB_Event_2"/>
    <s v="Event Int Lb Event"/>
    <x v="6"/>
    <s v=" DTC"/>
    <d v="2021-06-02T00:00:00"/>
    <s v="Post"/>
    <x v="1"/>
    <n v="0"/>
  </r>
  <r>
    <s v="NonMedia"/>
    <s v="Incremental"/>
    <m/>
    <m/>
    <s v="Event_int_LB_Event_2"/>
    <s v="Event Int Lb Event"/>
    <x v="6"/>
    <s v=" DTC"/>
    <d v="2021-06-03T00:00:00"/>
    <s v="Post"/>
    <x v="1"/>
    <n v="3710.5476398000001"/>
  </r>
  <r>
    <s v="NonMedia"/>
    <s v="Incremental"/>
    <m/>
    <m/>
    <s v="Event_int_LB_Event_2"/>
    <s v="Event Int Lb Event"/>
    <x v="6"/>
    <s v=" DTC"/>
    <d v="2021-06-04T00:00:00"/>
    <s v="Post"/>
    <x v="1"/>
    <n v="0"/>
  </r>
  <r>
    <s v="NonMedia"/>
    <s v="Incremental"/>
    <m/>
    <m/>
    <s v="Event_int_LB_Event_2"/>
    <s v="Event Int Lb Event"/>
    <x v="6"/>
    <s v=" DTC"/>
    <d v="2021-06-05T00:00:00"/>
    <s v="Post"/>
    <x v="1"/>
    <n v="0"/>
  </r>
  <r>
    <s v="NonMedia"/>
    <s v="Incremental"/>
    <m/>
    <m/>
    <s v="Event_int_LB_Event_2"/>
    <s v="Event Int Lb Event"/>
    <x v="6"/>
    <s v=" DTC"/>
    <d v="2021-06-06T00:00:00"/>
    <s v="Post"/>
    <x v="1"/>
    <n v="3710.5476398000001"/>
  </r>
  <r>
    <s v="NonMedia"/>
    <s v="Incremental"/>
    <m/>
    <m/>
    <s v="Event_int_LB_Event_2"/>
    <s v="Event Int Lb Event"/>
    <x v="6"/>
    <s v=" DTC"/>
    <d v="2021-06-07T00:00:00"/>
    <s v="Post"/>
    <x v="1"/>
    <n v="0"/>
  </r>
  <r>
    <s v="NonMedia"/>
    <s v="Incremental"/>
    <m/>
    <m/>
    <s v="Event_int_LB_Event_2"/>
    <s v="Event Int Lb Event"/>
    <x v="6"/>
    <s v=" DTC"/>
    <d v="2021-06-08T00:00:00"/>
    <s v="Post"/>
    <x v="1"/>
    <n v="0"/>
  </r>
  <r>
    <s v="NonMedia"/>
    <s v="Incremental"/>
    <m/>
    <m/>
    <s v="Event_int_LB_Event_2"/>
    <s v="Event Int Lb Event"/>
    <x v="6"/>
    <s v=" DTC"/>
    <d v="2021-06-09T00:00:00"/>
    <s v="Post"/>
    <x v="1"/>
    <n v="0"/>
  </r>
  <r>
    <s v="NonMedia"/>
    <s v="Incremental"/>
    <m/>
    <m/>
    <s v="Event_int_LB_Event_2"/>
    <s v="Event Int Lb Event"/>
    <x v="6"/>
    <s v=" DTC"/>
    <d v="2021-06-10T00:00:00"/>
    <s v="Post"/>
    <x v="1"/>
    <n v="3710.5476398000001"/>
  </r>
  <r>
    <s v="NonMedia"/>
    <s v="Incremental"/>
    <m/>
    <m/>
    <s v="Event_int_LB_Event_2"/>
    <s v="Event Int Lb Event"/>
    <x v="6"/>
    <s v=" DTC"/>
    <d v="2021-06-11T00:00:00"/>
    <s v="Post"/>
    <x v="1"/>
    <n v="0"/>
  </r>
  <r>
    <s v="NonMedia"/>
    <s v="Incremental"/>
    <m/>
    <m/>
    <s v="Event_int_LB_Event_2"/>
    <s v="Event Int Lb Event"/>
    <x v="6"/>
    <s v=" DTC"/>
    <d v="2021-06-12T00:00:00"/>
    <s v="Post"/>
    <x v="1"/>
    <n v="0"/>
  </r>
  <r>
    <s v="NonMedia"/>
    <s v="Incremental"/>
    <m/>
    <m/>
    <s v="Event_int_LB_Event_2"/>
    <s v="Event Int Lb Event"/>
    <x v="6"/>
    <s v=" DTC"/>
    <d v="2021-06-13T00:00:00"/>
    <s v="Post"/>
    <x v="1"/>
    <n v="3710.5476398000001"/>
  </r>
  <r>
    <s v="NonMedia"/>
    <s v="Incremental"/>
    <m/>
    <m/>
    <s v="Event_int_LB_Event_2"/>
    <s v="Event Int Lb Event"/>
    <x v="6"/>
    <s v=" DTC"/>
    <d v="2021-06-14T00:00:00"/>
    <s v="Post"/>
    <x v="1"/>
    <n v="0"/>
  </r>
  <r>
    <s v="NonMedia"/>
    <s v="Incremental"/>
    <m/>
    <m/>
    <s v="Event_int_LB_Event_2"/>
    <s v="Event Int Lb Event"/>
    <x v="6"/>
    <s v=" DTC"/>
    <d v="2021-06-15T00:00:00"/>
    <s v="Post"/>
    <x v="1"/>
    <n v="0"/>
  </r>
  <r>
    <s v="NonMedia"/>
    <s v="Incremental"/>
    <m/>
    <m/>
    <s v="Event_int_LB_Event_2"/>
    <s v="Event Int Lb Event"/>
    <x v="6"/>
    <s v=" DTC"/>
    <d v="2021-06-16T00:00:00"/>
    <s v="Post"/>
    <x v="1"/>
    <n v="0"/>
  </r>
  <r>
    <s v="NonMedia"/>
    <s v="Incremental"/>
    <m/>
    <m/>
    <s v="Event_int_LB_Event_2"/>
    <s v="Event Int Lb Event"/>
    <x v="6"/>
    <s v=" DTC"/>
    <d v="2021-06-17T00:00:00"/>
    <s v="Post"/>
    <x v="1"/>
    <n v="3710.5476398000001"/>
  </r>
  <r>
    <s v="NonMedia"/>
    <s v="Incremental"/>
    <m/>
    <m/>
    <s v="Event_int_LB_Event_2"/>
    <s v="Event Int Lb Event"/>
    <x v="6"/>
    <s v=" DTC"/>
    <d v="2021-06-18T00:00:00"/>
    <s v="Post"/>
    <x v="1"/>
    <n v="0"/>
  </r>
  <r>
    <s v="NonMedia"/>
    <s v="Incremental"/>
    <m/>
    <m/>
    <s v="Event_int_LB_Event_2"/>
    <s v="Event Int Lb Event"/>
    <x v="6"/>
    <s v=" DTC"/>
    <d v="2021-06-19T00:00:00"/>
    <s v="Post"/>
    <x v="1"/>
    <n v="0"/>
  </r>
  <r>
    <s v="NonMedia"/>
    <s v="Incremental"/>
    <m/>
    <m/>
    <s v="Event_int_LB_Event_2"/>
    <s v="Event Int Lb Event"/>
    <x v="6"/>
    <s v=" DTC"/>
    <d v="2021-06-20T00:00:00"/>
    <s v="Post"/>
    <x v="1"/>
    <n v="3710.5476398000001"/>
  </r>
  <r>
    <s v="NonMedia"/>
    <s v="Incremental"/>
    <m/>
    <m/>
    <s v="Event_int_LB_Event_2"/>
    <s v="Event Int Lb Event"/>
    <x v="6"/>
    <s v=" DTC"/>
    <d v="2021-06-21T00:00:00"/>
    <s v="Post"/>
    <x v="1"/>
    <n v="0"/>
  </r>
  <r>
    <s v="NonMedia"/>
    <s v="Incremental"/>
    <m/>
    <m/>
    <s v="Event_int_LB_Event_2"/>
    <s v="Event Int Lb Event"/>
    <x v="6"/>
    <s v=" DTC"/>
    <d v="2021-06-22T00:00:00"/>
    <s v="Post"/>
    <x v="1"/>
    <n v="0"/>
  </r>
  <r>
    <s v="NonMedia"/>
    <s v="Incremental"/>
    <m/>
    <m/>
    <s v="Event_int_LB_Event_2"/>
    <s v="Event Int Lb Event"/>
    <x v="6"/>
    <s v=" DTC"/>
    <d v="2021-06-23T00:00:00"/>
    <s v="Post"/>
    <x v="2"/>
    <n v="0"/>
  </r>
  <r>
    <s v="NonMedia"/>
    <s v="Incremental"/>
    <m/>
    <m/>
    <s v="Event_int_LB_Event_2"/>
    <s v="Event Int Lb Event"/>
    <x v="6"/>
    <s v=" DTC"/>
    <d v="2021-06-24T00:00:00"/>
    <s v="Post"/>
    <x v="2"/>
    <n v="3710.5476398000001"/>
  </r>
  <r>
    <s v="NonMedia"/>
    <s v="Incremental"/>
    <m/>
    <m/>
    <s v="Event_int_LB_Event_2"/>
    <s v="Event Int Lb Event"/>
    <x v="6"/>
    <s v=" DTC"/>
    <d v="2021-06-25T00:00:00"/>
    <s v="Post"/>
    <x v="2"/>
    <n v="0"/>
  </r>
  <r>
    <s v="NonMedia"/>
    <s v="Incremental"/>
    <m/>
    <m/>
    <s v="Event_int_LB_Event_2"/>
    <s v="Event Int Lb Event"/>
    <x v="6"/>
    <s v=" DTC"/>
    <d v="2021-06-26T00:00:00"/>
    <s v="Post"/>
    <x v="2"/>
    <n v="0"/>
  </r>
  <r>
    <s v="NonMedia"/>
    <s v="Incremental"/>
    <m/>
    <m/>
    <s v="Event_int_LB_Event_2"/>
    <s v="Event Int Lb Event"/>
    <x v="6"/>
    <s v=" DTC"/>
    <d v="2021-06-27T00:00:00"/>
    <s v="Post"/>
    <x v="2"/>
    <n v="3710.5476398000001"/>
  </r>
  <r>
    <s v="NonMedia"/>
    <s v="Incremental"/>
    <m/>
    <m/>
    <s v="Event_int_LB_Event_2"/>
    <s v="Event Int Lb Event"/>
    <x v="6"/>
    <s v=" DTC"/>
    <d v="2021-06-28T00:00:00"/>
    <s v="Post"/>
    <x v="2"/>
    <n v="0"/>
  </r>
  <r>
    <s v="NonMedia"/>
    <s v="Incremental"/>
    <m/>
    <m/>
    <s v="Event_int_LB_Event_2"/>
    <s v="Event Int Lb Event"/>
    <x v="6"/>
    <s v=" DTC"/>
    <d v="2021-06-29T00:00:00"/>
    <s v="Post"/>
    <x v="2"/>
    <n v="0"/>
  </r>
  <r>
    <s v="NonMedia"/>
    <s v="Incremental"/>
    <m/>
    <m/>
    <s v="Event_int_LB_Event_2"/>
    <s v="Event Int Lb Event"/>
    <x v="6"/>
    <s v=" DTC"/>
    <d v="2021-06-30T00:00:00"/>
    <s v="Post"/>
    <x v="2"/>
    <n v="0"/>
  </r>
  <r>
    <s v="NonMedia"/>
    <s v="Incremental"/>
    <m/>
    <m/>
    <s v="Event_int_LB_Event_2"/>
    <s v="Event Int Lb Event"/>
    <x v="6"/>
    <s v=" DTC"/>
    <d v="2021-07-01T00:00:00"/>
    <s v="Post"/>
    <x v="2"/>
    <n v="3710.5476398000001"/>
  </r>
  <r>
    <s v="NonMedia"/>
    <s v="Incremental"/>
    <m/>
    <m/>
    <s v="Event_int_LB_Event_2"/>
    <s v="Event Int Lb Event"/>
    <x v="6"/>
    <s v=" DTC"/>
    <d v="2021-07-02T00:00:00"/>
    <s v="Post"/>
    <x v="2"/>
    <n v="0"/>
  </r>
  <r>
    <s v="NonMedia"/>
    <s v="Incremental"/>
    <m/>
    <m/>
    <s v="Event_int_LB_Event_2"/>
    <s v="Event Int Lb Event"/>
    <x v="6"/>
    <s v=" DTC"/>
    <d v="2021-07-03T00:00:00"/>
    <s v="Post"/>
    <x v="2"/>
    <n v="0"/>
  </r>
  <r>
    <s v="NonMedia"/>
    <s v="Incremental"/>
    <m/>
    <m/>
    <s v="Event_int_LB_Event_2"/>
    <s v="Event Int Lb Event"/>
    <x v="6"/>
    <s v=" DTC"/>
    <d v="2021-07-04T00:00:00"/>
    <s v="Post"/>
    <x v="2"/>
    <n v="3710.5476398000001"/>
  </r>
  <r>
    <s v="NonMedia"/>
    <s v="Incremental"/>
    <m/>
    <m/>
    <s v="Event_int_LB_Event_2"/>
    <s v="Event Int Lb Event"/>
    <x v="6"/>
    <s v=" DTC"/>
    <d v="2021-07-05T00:00:00"/>
    <s v="Post"/>
    <x v="2"/>
    <n v="0"/>
  </r>
  <r>
    <s v="NonMedia"/>
    <s v="Incremental"/>
    <m/>
    <m/>
    <s v="Event_int_LB_Event_2"/>
    <s v="Event Int Lb Event"/>
    <x v="6"/>
    <s v=" DTC"/>
    <d v="2021-07-06T00:00:00"/>
    <s v="Post"/>
    <x v="2"/>
    <n v="0"/>
  </r>
  <r>
    <s v="NonMedia"/>
    <s v="Incremental"/>
    <m/>
    <m/>
    <s v="Event_int_LB_Event_2"/>
    <s v="Event Int Lb Event"/>
    <x v="6"/>
    <s v=" DTC"/>
    <d v="2021-07-07T00:00:00"/>
    <s v="Post"/>
    <x v="2"/>
    <n v="0"/>
  </r>
  <r>
    <s v="NonMedia"/>
    <s v="Incremental"/>
    <m/>
    <m/>
    <s v="Event_int_LB_Event_2"/>
    <s v="Event Int Lb Event"/>
    <x v="6"/>
    <s v=" DTC"/>
    <d v="2021-07-08T00:00:00"/>
    <s v="Post"/>
    <x v="2"/>
    <n v="3710.5476398000001"/>
  </r>
  <r>
    <s v="NonMedia"/>
    <s v="Incremental"/>
    <m/>
    <m/>
    <s v="Event_int_LB_Event_2"/>
    <s v="Event Int Lb Event"/>
    <x v="6"/>
    <s v=" DTC"/>
    <d v="2021-07-09T00:00:00"/>
    <s v="Post"/>
    <x v="2"/>
    <n v="0"/>
  </r>
  <r>
    <s v="NonMedia"/>
    <s v="Incremental"/>
    <m/>
    <m/>
    <s v="Event_int_LB_Event_2"/>
    <s v="Event Int Lb Event"/>
    <x v="6"/>
    <s v=" DTC"/>
    <d v="2021-07-10T00:00:00"/>
    <s v="Post"/>
    <x v="2"/>
    <n v="0"/>
  </r>
  <r>
    <s v="NonMedia"/>
    <s v="Incremental"/>
    <m/>
    <m/>
    <s v="Event_int_LB_Event_2"/>
    <s v="Event Int Lb Event"/>
    <x v="6"/>
    <s v=" DTC"/>
    <d v="2021-07-11T00:00:00"/>
    <s v="Post"/>
    <x v="2"/>
    <n v="3710.5476398000001"/>
  </r>
  <r>
    <s v="NonMedia"/>
    <s v="Incremental"/>
    <m/>
    <m/>
    <s v="Event_int_LB_Event_2"/>
    <s v="Event Int Lb Event"/>
    <x v="6"/>
    <s v=" DTC"/>
    <d v="2021-07-12T00:00:00"/>
    <s v="Post"/>
    <x v="2"/>
    <n v="0"/>
  </r>
  <r>
    <s v="NonMedia"/>
    <s v="Incremental"/>
    <m/>
    <m/>
    <s v="Event_int_LB_Event_2"/>
    <s v="Event Int Lb Event"/>
    <x v="6"/>
    <s v=" DTC"/>
    <d v="2021-07-13T00:00:00"/>
    <s v="Post"/>
    <x v="2"/>
    <n v="0"/>
  </r>
  <r>
    <s v="NonMedia"/>
    <s v="Incremental"/>
    <m/>
    <m/>
    <s v="Event_int_LB_Event_2"/>
    <s v="Event Int Lb Event"/>
    <x v="6"/>
    <s v=" DTC"/>
    <d v="2021-07-14T00:00:00"/>
    <s v="Post"/>
    <x v="2"/>
    <n v="0"/>
  </r>
  <r>
    <s v="NonMedia"/>
    <s v="Incremental"/>
    <m/>
    <m/>
    <s v="Event_int_LB_Event_2"/>
    <s v="Event Int Lb Event"/>
    <x v="6"/>
    <s v=" DTC"/>
    <d v="2021-07-15T00:00:00"/>
    <s v="Post"/>
    <x v="2"/>
    <n v="3710.5476398000001"/>
  </r>
  <r>
    <s v="NonMedia"/>
    <s v="Incremental"/>
    <m/>
    <m/>
    <s v="Event_int_LB_Event_2"/>
    <s v="Event Int Lb Event"/>
    <x v="6"/>
    <s v=" DTC"/>
    <d v="2021-07-16T00:00:00"/>
    <s v="Post"/>
    <x v="2"/>
    <n v="0"/>
  </r>
  <r>
    <s v="NonMedia"/>
    <s v="Incremental"/>
    <m/>
    <m/>
    <s v="Event_int_LB_Event_2"/>
    <s v="Event Int Lb Event"/>
    <x v="6"/>
    <s v=" DTC"/>
    <d v="2021-07-17T00:00:00"/>
    <s v="Post"/>
    <x v="2"/>
    <n v="0"/>
  </r>
  <r>
    <s v="NonMedia"/>
    <s v="Incremental"/>
    <m/>
    <m/>
    <s v="Event_int_LB_Event_2"/>
    <s v="Event Int Lb Event"/>
    <x v="6"/>
    <s v=" DTC"/>
    <d v="2021-07-18T00:00:00"/>
    <s v="Post"/>
    <x v="2"/>
    <n v="3710.5476398000001"/>
  </r>
  <r>
    <s v="NonMedia"/>
    <s v="Incremental"/>
    <m/>
    <m/>
    <s v="Event_int_LB_Event_2"/>
    <s v="Event Int Lb Event"/>
    <x v="6"/>
    <s v=" DTC"/>
    <d v="2021-07-19T00:00:00"/>
    <s v="Post"/>
    <x v="2"/>
    <n v="0"/>
  </r>
  <r>
    <s v="NonMedia"/>
    <s v="Incremental"/>
    <m/>
    <m/>
    <s v="Event_int_LB_Event_2"/>
    <s v="Event Int Lb Event"/>
    <x v="6"/>
    <s v=" DTC"/>
    <d v="2021-07-20T00:00:00"/>
    <s v="Post"/>
    <x v="2"/>
    <n v="0"/>
  </r>
  <r>
    <s v="NonMedia"/>
    <s v="Incremental"/>
    <m/>
    <m/>
    <s v="Event_int_LB_Event_2"/>
    <s v="Event Int Lb Event"/>
    <x v="6"/>
    <s v=" DTC"/>
    <d v="2021-07-21T00:00:00"/>
    <s v="Post"/>
    <x v="2"/>
    <n v="0"/>
  </r>
  <r>
    <s v="NonMedia"/>
    <s v="Incremental"/>
    <m/>
    <m/>
    <s v="Event_int_LB_Event_2"/>
    <s v="Event Int Lb Event"/>
    <x v="6"/>
    <s v=" DTC"/>
    <d v="2021-07-22T00:00:00"/>
    <s v="Post"/>
    <x v="2"/>
    <n v="3710.5476398000001"/>
  </r>
  <r>
    <s v="NonMedia"/>
    <s v="Incremental"/>
    <m/>
    <m/>
    <s v="Event_int_LB_Event_2"/>
    <s v="Event Int Lb Event"/>
    <x v="6"/>
    <s v=" DTC"/>
    <d v="2021-07-23T00:00:00"/>
    <s v="Post"/>
    <x v="2"/>
    <n v="0"/>
  </r>
  <r>
    <s v="NonMedia"/>
    <s v="Incremental"/>
    <m/>
    <m/>
    <s v="Event_int_LB_Event_2"/>
    <s v="Event Int Lb Event"/>
    <x v="6"/>
    <s v=" DTC"/>
    <d v="2021-07-24T00:00:00"/>
    <s v="Post"/>
    <x v="2"/>
    <n v="0"/>
  </r>
  <r>
    <s v="NonMedia"/>
    <s v="Incremental"/>
    <m/>
    <m/>
    <s v="Event_int_LB_Event_2"/>
    <s v="Event Int Lb Event"/>
    <x v="6"/>
    <s v=" DTC"/>
    <d v="2021-07-25T00:00:00"/>
    <s v="Post"/>
    <x v="2"/>
    <n v="3710.5476398000001"/>
  </r>
  <r>
    <s v="NonMedia"/>
    <s v="Incremental"/>
    <m/>
    <m/>
    <s v="Event_int_LB_Event_2"/>
    <s v="Event Int Lb Event"/>
    <x v="6"/>
    <s v=" DTC"/>
    <d v="2021-07-26T00:00:00"/>
    <s v="Post"/>
    <x v="2"/>
    <n v="0"/>
  </r>
  <r>
    <s v="NonMedia"/>
    <s v="Incremental"/>
    <m/>
    <m/>
    <s v="Event_int_LB_Event_2"/>
    <s v="Event Int Lb Event"/>
    <x v="6"/>
    <s v=" DTC"/>
    <d v="2021-07-27T00:00:00"/>
    <s v="Post"/>
    <x v="2"/>
    <n v="0"/>
  </r>
  <r>
    <s v="NonMedia"/>
    <s v="Incremental"/>
    <m/>
    <m/>
    <s v="Event_int_LB_Event_2"/>
    <s v="Event Int Lb Event"/>
    <x v="6"/>
    <s v=" DTC"/>
    <d v="2021-07-28T00:00:00"/>
    <s v="Post"/>
    <x v="2"/>
    <n v="0"/>
  </r>
  <r>
    <s v="NonMedia"/>
    <s v="Incremental"/>
    <m/>
    <m/>
    <s v="Event_int_LB_Event_2"/>
    <s v="Event Int Lb Event"/>
    <x v="6"/>
    <s v=" DTC"/>
    <d v="2021-07-29T00:00:00"/>
    <s v="Post"/>
    <x v="2"/>
    <n v="3710.5476398000001"/>
  </r>
  <r>
    <s v="NonMedia"/>
    <s v="Incremental"/>
    <m/>
    <m/>
    <s v="Event_int_LB_Event_2"/>
    <s v="Event Int Lb Event"/>
    <x v="6"/>
    <s v=" DTC"/>
    <d v="2021-07-30T00:00:00"/>
    <s v="Post"/>
    <x v="2"/>
    <n v="0"/>
  </r>
  <r>
    <s v="NonMedia"/>
    <s v="Incremental"/>
    <m/>
    <m/>
    <s v="Event_int_LB_Event_2"/>
    <s v="Event Int Lb Event"/>
    <x v="6"/>
    <s v=" DTC"/>
    <d v="2021-07-31T00:00:00"/>
    <s v="Post"/>
    <x v="2"/>
    <n v="0"/>
  </r>
  <r>
    <s v="NonMedia"/>
    <s v="Incremental"/>
    <m/>
    <m/>
    <s v="Event_int_LB_Event_2"/>
    <s v="Event Int Lb Event"/>
    <x v="6"/>
    <s v=" DTC"/>
    <d v="2021-08-01T00:00:00"/>
    <s v="Post"/>
    <x v="2"/>
    <n v="3710.5476398000001"/>
  </r>
  <r>
    <s v="NonMedia"/>
    <s v="Incremental"/>
    <m/>
    <m/>
    <s v="Event_int_LB_Event_2"/>
    <s v="Event Int Lb Event"/>
    <x v="6"/>
    <s v=" DTC"/>
    <d v="2021-08-02T00:00:00"/>
    <s v="Post"/>
    <x v="2"/>
    <n v="0"/>
  </r>
  <r>
    <s v="NonMedia"/>
    <s v="Incremental"/>
    <m/>
    <m/>
    <s v="Event_int_LB_Event_2"/>
    <s v="Event Int Lb Event"/>
    <x v="6"/>
    <s v=" DTC"/>
    <d v="2021-08-03T00:00:00"/>
    <s v="Post"/>
    <x v="2"/>
    <n v="0"/>
  </r>
  <r>
    <s v="NonMedia"/>
    <s v="Incremental"/>
    <m/>
    <m/>
    <s v="Event_int_LB_Event_2"/>
    <s v="Event Int Lb Event"/>
    <x v="6"/>
    <s v=" DTC"/>
    <d v="2021-08-04T00:00:00"/>
    <s v="Post"/>
    <x v="2"/>
    <n v="0"/>
  </r>
  <r>
    <s v="NonMedia"/>
    <s v="Incremental"/>
    <m/>
    <m/>
    <s v="Event_int_LB_Event_2"/>
    <s v="Event Int Lb Event"/>
    <x v="6"/>
    <s v=" DTC"/>
    <d v="2021-08-05T00:00:00"/>
    <s v="Post"/>
    <x v="2"/>
    <n v="3710.5476398000001"/>
  </r>
  <r>
    <s v="NonMedia"/>
    <s v="Incremental"/>
    <m/>
    <m/>
    <s v="Event_int_LB_Event_2"/>
    <s v="Event Int Lb Event"/>
    <x v="6"/>
    <s v=" DTC"/>
    <d v="2021-08-06T00:00:00"/>
    <s v="Post"/>
    <x v="2"/>
    <n v="0"/>
  </r>
  <r>
    <s v="NonMedia"/>
    <s v="Incremental"/>
    <m/>
    <m/>
    <s v="Event_int_LB_Event_2"/>
    <s v="Event Int Lb Event"/>
    <x v="6"/>
    <s v=" DTC"/>
    <d v="2021-08-07T00:00:00"/>
    <s v="Post"/>
    <x v="2"/>
    <n v="0"/>
  </r>
  <r>
    <s v="NonMedia"/>
    <s v="Incremental"/>
    <m/>
    <m/>
    <s v="Event_int_LB_Event_2"/>
    <s v="Event Int Lb Event"/>
    <x v="6"/>
    <s v=" DTC"/>
    <d v="2021-08-08T00:00:00"/>
    <s v="Post"/>
    <x v="2"/>
    <n v="3710.5476398000001"/>
  </r>
  <r>
    <s v="NonMedia"/>
    <s v="Incremental"/>
    <m/>
    <m/>
    <s v="Event_int_LB_Event_2"/>
    <s v="Event Int Lb Event"/>
    <x v="6"/>
    <s v=" DTC"/>
    <d v="2021-08-09T00:00:00"/>
    <s v="Post"/>
    <x v="2"/>
    <n v="0"/>
  </r>
  <r>
    <s v="NonMedia"/>
    <s v="Incremental"/>
    <m/>
    <m/>
    <s v="Event_int_LB_Event_2"/>
    <s v="Event Int Lb Event"/>
    <x v="6"/>
    <s v=" DTC"/>
    <d v="2021-08-10T00:00:00"/>
    <s v="Post"/>
    <x v="2"/>
    <n v="0"/>
  </r>
  <r>
    <s v="NonMedia"/>
    <s v="Incremental"/>
    <m/>
    <m/>
    <s v="Event_int_LB_Event_2"/>
    <s v="Event Int Lb Event"/>
    <x v="6"/>
    <s v=" DTC"/>
    <d v="2021-08-11T00:00:00"/>
    <s v="Post"/>
    <x v="2"/>
    <n v="0"/>
  </r>
  <r>
    <s v="NonMedia"/>
    <s v="Incremental"/>
    <m/>
    <m/>
    <s v="Event_int_LB_Event_2"/>
    <s v="Event Int Lb Event"/>
    <x v="6"/>
    <s v=" DTC"/>
    <d v="2021-08-12T00:00:00"/>
    <s v="Post"/>
    <x v="2"/>
    <n v="3710.5476398000001"/>
  </r>
  <r>
    <s v="NonMedia"/>
    <s v="Incremental"/>
    <m/>
    <m/>
    <s v="Event_int_LB_Event_2"/>
    <s v="Event Int Lb Event"/>
    <x v="6"/>
    <s v=" DTC"/>
    <d v="2021-08-13T00:00:00"/>
    <s v="Post"/>
    <x v="2"/>
    <n v="0"/>
  </r>
  <r>
    <s v="NonMedia"/>
    <s v="Incremental"/>
    <m/>
    <m/>
    <s v="Event_int_LB_Event_2"/>
    <s v="Event Int Lb Event"/>
    <x v="6"/>
    <s v=" DTC"/>
    <d v="2021-08-14T00:00:00"/>
    <s v="Post"/>
    <x v="2"/>
    <n v="0"/>
  </r>
  <r>
    <s v="NonMedia"/>
    <s v="Incremental"/>
    <m/>
    <m/>
    <s v="Event_int_LB_Event_2"/>
    <s v="Event Int Lb Event"/>
    <x v="6"/>
    <s v=" DTC"/>
    <d v="2021-08-15T00:00:00"/>
    <s v="Post"/>
    <x v="2"/>
    <n v="3710.5476398000001"/>
  </r>
  <r>
    <s v="NonMedia"/>
    <s v="Incremental"/>
    <m/>
    <m/>
    <s v="Event_int_LB_Event_2"/>
    <s v="Event Int Lb Event"/>
    <x v="6"/>
    <s v=" DTC"/>
    <d v="2021-08-16T00:00:00"/>
    <s v="Post"/>
    <x v="2"/>
    <n v="0"/>
  </r>
  <r>
    <s v="NonMedia"/>
    <s v="Incremental"/>
    <m/>
    <m/>
    <s v="Event_int_LB_Event_2"/>
    <s v="Event Int Lb Event"/>
    <x v="6"/>
    <s v=" DTC"/>
    <d v="2021-08-17T00:00:00"/>
    <s v="Post"/>
    <x v="2"/>
    <n v="0"/>
  </r>
  <r>
    <s v="NonMedia"/>
    <s v="Incremental"/>
    <m/>
    <m/>
    <s v="Event_int_LB_Event_2"/>
    <s v="Event Int Lb Event"/>
    <x v="6"/>
    <s v=" DTC"/>
    <d v="2021-08-18T00:00:00"/>
    <s v="Post"/>
    <x v="2"/>
    <n v="0"/>
  </r>
  <r>
    <s v="NonMedia"/>
    <s v="Incremental"/>
    <m/>
    <m/>
    <s v="Event_int_LB_Event_2"/>
    <s v="Event Int Lb Event"/>
    <x v="6"/>
    <s v=" DTC"/>
    <d v="2021-08-19T00:00:00"/>
    <s v="Post"/>
    <x v="2"/>
    <n v="3710.5476398000001"/>
  </r>
  <r>
    <s v="NonMedia"/>
    <s v="Incremental"/>
    <m/>
    <m/>
    <s v="Event_int_LB_Event_2"/>
    <s v="Event Int Lb Event"/>
    <x v="6"/>
    <s v=" DTC"/>
    <d v="2021-08-20T00:00:00"/>
    <s v="Post"/>
    <x v="2"/>
    <n v="0"/>
  </r>
  <r>
    <s v="NonMedia"/>
    <s v="Incremental"/>
    <m/>
    <m/>
    <s v="Event_int_LB_Event_2"/>
    <s v="Event Int Lb Event"/>
    <x v="6"/>
    <s v=" DTC"/>
    <d v="2021-08-21T00:00:00"/>
    <s v="Post"/>
    <x v="2"/>
    <n v="0"/>
  </r>
  <r>
    <s v="NonMedia"/>
    <s v="Incremental"/>
    <m/>
    <m/>
    <s v="Event_int_LB_Event_2"/>
    <s v="Event Int Lb Event"/>
    <x v="6"/>
    <s v=" DTC"/>
    <d v="2021-08-22T00:00:00"/>
    <s v="Post"/>
    <x v="2"/>
    <n v="3710.5476398000001"/>
  </r>
  <r>
    <s v="NonMedia"/>
    <s v="Incremental"/>
    <m/>
    <m/>
    <s v="Event_int_LB_Event_2"/>
    <s v="Event Int Lb Event"/>
    <x v="6"/>
    <s v=" DTC"/>
    <d v="2021-08-23T00:00:00"/>
    <s v="Post"/>
    <x v="2"/>
    <n v="0"/>
  </r>
  <r>
    <s v="NonMedia"/>
    <s v="Incremental"/>
    <m/>
    <m/>
    <s v="Event_int_LB_Event_2"/>
    <s v="Event Int Lb Event"/>
    <x v="6"/>
    <s v=" DTC"/>
    <d v="2021-08-24T00:00:00"/>
    <s v="Post"/>
    <x v="2"/>
    <n v="0"/>
  </r>
  <r>
    <s v="NonMedia"/>
    <s v="Incremental"/>
    <m/>
    <m/>
    <s v="Event_int_LB_Event_2"/>
    <s v="Event Int Lb Event"/>
    <x v="6"/>
    <s v=" DTC"/>
    <d v="2021-08-25T00:00:00"/>
    <s v="Post"/>
    <x v="2"/>
    <n v="0"/>
  </r>
  <r>
    <s v="NonMedia"/>
    <s v="Incremental"/>
    <m/>
    <m/>
    <s v="Event_int_LB_Event_2"/>
    <s v="Event Int Lb Event"/>
    <x v="6"/>
    <s v=" DTC"/>
    <d v="2021-08-26T00:00:00"/>
    <s v="Post"/>
    <x v="2"/>
    <n v="3710.5476398000001"/>
  </r>
  <r>
    <s v="NonMedia"/>
    <s v="Incremental"/>
    <m/>
    <m/>
    <s v="Event_int_LB_Event_2"/>
    <s v="Event Int Lb Event"/>
    <x v="6"/>
    <s v=" DTC"/>
    <d v="2021-08-27T00:00:00"/>
    <s v="Post"/>
    <x v="2"/>
    <n v="0"/>
  </r>
  <r>
    <s v="NonMedia"/>
    <s v="Incremental"/>
    <m/>
    <m/>
    <s v="Event_int_LB_Event_2"/>
    <s v="Event Int Lb Event"/>
    <x v="6"/>
    <s v=" DTC"/>
    <d v="2021-08-28T00:00:00"/>
    <s v="Post"/>
    <x v="2"/>
    <n v="0"/>
  </r>
  <r>
    <s v="NonMedia"/>
    <s v="Incremental"/>
    <m/>
    <m/>
    <s v="Event_int_LB_Event_2"/>
    <s v="Event Int Lb Event"/>
    <x v="6"/>
    <s v=" DTC"/>
    <d v="2021-08-29T00:00:00"/>
    <s v="Post"/>
    <x v="2"/>
    <n v="3710.5476398000001"/>
  </r>
  <r>
    <s v="NonMedia"/>
    <s v="Incremental"/>
    <m/>
    <m/>
    <s v="Event_int_LB_Event_2"/>
    <s v="Event Int Lb Event"/>
    <x v="6"/>
    <s v=" DTC"/>
    <d v="2021-08-30T00:00:00"/>
    <s v="Post"/>
    <x v="2"/>
    <n v="0"/>
  </r>
  <r>
    <s v="NonMedia"/>
    <s v="Incremental"/>
    <m/>
    <m/>
    <s v="Event_int_LB_Event_2"/>
    <s v="Event Int Lb Event"/>
    <x v="6"/>
    <s v=" DTC"/>
    <d v="2021-08-31T00:00:00"/>
    <s v="Post"/>
    <x v="2"/>
    <n v="0"/>
  </r>
  <r>
    <s v="NonMedia"/>
    <s v="Incremental"/>
    <m/>
    <m/>
    <s v="Event_int_LB_Event_2"/>
    <s v="Event Int Lb Event"/>
    <x v="6"/>
    <s v=" DTC"/>
    <d v="2021-09-01T00:00:00"/>
    <s v="Post"/>
    <x v="2"/>
    <n v="0"/>
  </r>
  <r>
    <s v="NonMedia"/>
    <s v="Incremental"/>
    <m/>
    <m/>
    <s v="Event_int_LB_Event_2"/>
    <s v="Event Int Lb Event"/>
    <x v="6"/>
    <s v=" DTC"/>
    <d v="2021-09-02T00:00:00"/>
    <s v="Post"/>
    <x v="2"/>
    <n v="3710.5476398000001"/>
  </r>
  <r>
    <s v="NonMedia"/>
    <s v="Incremental"/>
    <m/>
    <m/>
    <s v="Event_int_LB_Event_2"/>
    <s v="Event Int Lb Event"/>
    <x v="6"/>
    <s v=" DTC"/>
    <d v="2021-09-03T00:00:00"/>
    <s v="Post"/>
    <x v="2"/>
    <n v="0"/>
  </r>
  <r>
    <s v="NonMedia"/>
    <s v="Incremental"/>
    <m/>
    <m/>
    <s v="Event_int_LB_Event_2"/>
    <s v="Event Int Lb Event"/>
    <x v="6"/>
    <s v=" DTC"/>
    <d v="2021-09-04T00:00:00"/>
    <s v="Post"/>
    <x v="2"/>
    <n v="0"/>
  </r>
  <r>
    <s v="NonMedia"/>
    <s v="Incremental"/>
    <m/>
    <m/>
    <s v="Event_int_LB_Event_2"/>
    <s v="Event Int Lb Event"/>
    <x v="6"/>
    <s v=" DTC"/>
    <d v="2021-09-05T00:00:00"/>
    <s v="Post"/>
    <x v="2"/>
    <n v="0"/>
  </r>
  <r>
    <s v="NonMedia"/>
    <s v="Incremental"/>
    <m/>
    <m/>
    <s v="Event_int_LB_Event_2"/>
    <s v="Event Int Lb Event"/>
    <x v="6"/>
    <s v=" DTC"/>
    <d v="2021-09-06T00:00:00"/>
    <s v="Post"/>
    <x v="2"/>
    <n v="0"/>
  </r>
  <r>
    <s v="NonMedia"/>
    <s v="Incremental"/>
    <m/>
    <m/>
    <s v="Event_int_LB_Event_2"/>
    <s v="Event Int Lb Event"/>
    <x v="6"/>
    <s v=" DTC"/>
    <d v="2021-09-07T00:00:00"/>
    <s v="Post"/>
    <x v="2"/>
    <n v="0"/>
  </r>
  <r>
    <s v="NonMedia"/>
    <s v="Incremental"/>
    <m/>
    <m/>
    <s v="Event_int_LB_Event_2"/>
    <s v="Event Int Lb Event"/>
    <x v="6"/>
    <s v=" DTC"/>
    <d v="2021-09-08T00:00:00"/>
    <s v="Post"/>
    <x v="2"/>
    <n v="0"/>
  </r>
  <r>
    <s v="NonMedia"/>
    <s v="Incremental"/>
    <m/>
    <m/>
    <s v="Event_int_LB_Event_2"/>
    <s v="Event Int Lb Event"/>
    <x v="6"/>
    <s v=" DTC"/>
    <d v="2021-09-09T00:00:00"/>
    <s v="Post"/>
    <x v="2"/>
    <n v="3710.5476398000001"/>
  </r>
  <r>
    <s v="NonMedia"/>
    <s v="Incremental"/>
    <m/>
    <m/>
    <s v="Event_int_LB_Event_2"/>
    <s v="Event Int Lb Event"/>
    <x v="6"/>
    <s v=" DTC"/>
    <d v="2021-09-10T00:00:00"/>
    <s v="Post"/>
    <x v="2"/>
    <n v="0"/>
  </r>
  <r>
    <s v="NonMedia"/>
    <s v="Incremental"/>
    <m/>
    <m/>
    <s v="Event_int_LB_Event_2"/>
    <s v="Event Int Lb Event"/>
    <x v="6"/>
    <s v=" DTC"/>
    <d v="2021-09-11T00:00:00"/>
    <s v="Post"/>
    <x v="2"/>
    <n v="0"/>
  </r>
  <r>
    <s v="NonMedia"/>
    <s v="Incremental"/>
    <m/>
    <m/>
    <s v="Event_int_LB_Event_2"/>
    <s v="Event Int Lb Event"/>
    <x v="6"/>
    <s v=" DTC"/>
    <d v="2021-09-12T00:00:00"/>
    <s v="Post"/>
    <x v="2"/>
    <n v="3710.5476398000001"/>
  </r>
  <r>
    <s v="NonMedia"/>
    <s v="Incremental"/>
    <m/>
    <m/>
    <s v="Event_int_LB_Event_2"/>
    <s v="Event Int Lb Event"/>
    <x v="6"/>
    <s v=" DTC"/>
    <d v="2021-09-13T00:00:00"/>
    <s v="Post"/>
    <x v="2"/>
    <n v="0"/>
  </r>
  <r>
    <s v="NonMedia"/>
    <s v="Incremental"/>
    <m/>
    <m/>
    <s v="Event_int_LB_Event_2"/>
    <s v="Event Int Lb Event"/>
    <x v="6"/>
    <s v=" DTC"/>
    <d v="2021-09-14T00:00:00"/>
    <s v="Post"/>
    <x v="2"/>
    <n v="0"/>
  </r>
  <r>
    <s v="NonMedia"/>
    <s v="Incremental"/>
    <m/>
    <m/>
    <s v="Event_int_LB_Event_2"/>
    <s v="Event Int Lb Event"/>
    <x v="6"/>
    <s v=" DTC"/>
    <d v="2021-09-15T00:00:00"/>
    <s v="Post"/>
    <x v="2"/>
    <n v="0"/>
  </r>
  <r>
    <s v="NonMedia"/>
    <s v="Incremental"/>
    <m/>
    <m/>
    <s v="Event_int_LB_Event_2"/>
    <s v="Event Int Lb Event"/>
    <x v="6"/>
    <s v=" DTC"/>
    <d v="2021-09-16T00:00:00"/>
    <s v="Post"/>
    <x v="2"/>
    <n v="3710.5476398000001"/>
  </r>
  <r>
    <s v="NonMedia"/>
    <s v="Incremental"/>
    <m/>
    <m/>
    <s v="Event_int_LB_Event_2"/>
    <s v="Event Int Lb Event"/>
    <x v="6"/>
    <s v=" DTC"/>
    <d v="2021-09-17T00:00:00"/>
    <s v="Post"/>
    <x v="2"/>
    <n v="0"/>
  </r>
  <r>
    <s v="NonMedia"/>
    <s v="Incremental"/>
    <m/>
    <m/>
    <s v="Event_int_LB_Event_2"/>
    <s v="Event Int Lb Event"/>
    <x v="6"/>
    <s v=" DTC"/>
    <d v="2021-09-18T00:00:00"/>
    <s v="Post"/>
    <x v="2"/>
    <n v="0"/>
  </r>
  <r>
    <s v="NonMedia"/>
    <s v="Incremental"/>
    <m/>
    <m/>
    <s v="Event_int_LB_Event_2"/>
    <s v="Event Int Lb Event"/>
    <x v="6"/>
    <s v=" DTC"/>
    <d v="2021-09-19T00:00:00"/>
    <s v="Post"/>
    <x v="2"/>
    <n v="3710.5476398000001"/>
  </r>
  <r>
    <s v="NonMedia"/>
    <s v="Incremental"/>
    <m/>
    <m/>
    <s v="Event_int_LB_Event_2"/>
    <s v="Event Int Lb Event"/>
    <x v="6"/>
    <s v=" DTC"/>
    <d v="2021-09-20T00:00:00"/>
    <s v="Post"/>
    <x v="2"/>
    <n v="0"/>
  </r>
  <r>
    <s v="NonMedia"/>
    <s v="Incremental"/>
    <m/>
    <m/>
    <s v="Event_int_LB_Event_2"/>
    <s v="Event Int Lb Event"/>
    <x v="6"/>
    <s v=" DTC"/>
    <d v="2021-09-21T00:00:00"/>
    <s v="Post"/>
    <x v="2"/>
    <n v="0"/>
  </r>
  <r>
    <s v="NonMedia"/>
    <s v="Incremental"/>
    <m/>
    <m/>
    <s v="Event_int_LB_Event_2"/>
    <s v="Event Int Lb Event"/>
    <x v="6"/>
    <s v=" DTC"/>
    <d v="2021-09-22T00:00:00"/>
    <s v="Post"/>
    <x v="2"/>
    <n v="0"/>
  </r>
  <r>
    <s v="NonMedia"/>
    <s v="Incremental"/>
    <m/>
    <m/>
    <s v="Event_int_LB_Event_2"/>
    <s v="Event Int Lb Event"/>
    <x v="6"/>
    <s v=" DTC"/>
    <d v="2021-09-23T00:00:00"/>
    <s v="Post"/>
    <x v="2"/>
    <n v="3710.5476398000001"/>
  </r>
  <r>
    <s v="NonMedia"/>
    <s v="Incremental"/>
    <m/>
    <m/>
    <s v="Event_int_LB_Event_2"/>
    <s v="Event Int Lb Event"/>
    <x v="6"/>
    <s v=" DTC"/>
    <d v="2021-09-24T00:00:00"/>
    <s v="Post"/>
    <x v="2"/>
    <n v="0"/>
  </r>
  <r>
    <s v="NonMedia"/>
    <s v="Incremental"/>
    <m/>
    <m/>
    <s v="Event_int_LB_Event_2"/>
    <s v="Event Int Lb Event"/>
    <x v="6"/>
    <s v=" DTC"/>
    <d v="2021-09-25T00:00:00"/>
    <s v="Post"/>
    <x v="2"/>
    <n v="0"/>
  </r>
  <r>
    <s v="NonMedia"/>
    <s v="Incremental"/>
    <m/>
    <m/>
    <s v="Event_int_LB_Event_2"/>
    <s v="Event Int Lb Event"/>
    <x v="6"/>
    <s v=" DTC"/>
    <d v="2021-09-26T00:00:00"/>
    <s v="Post"/>
    <x v="2"/>
    <n v="3710.5476398000001"/>
  </r>
  <r>
    <s v="NonMedia"/>
    <s v="Incremental"/>
    <m/>
    <m/>
    <s v="Event_int_LB_Event_2"/>
    <s v="Event Int Lb Event"/>
    <x v="6"/>
    <s v=" DTC"/>
    <d v="2021-09-27T00:00:00"/>
    <s v="Post"/>
    <x v="2"/>
    <n v="0"/>
  </r>
  <r>
    <s v="NonMedia"/>
    <s v="Incremental"/>
    <m/>
    <m/>
    <s v="Event_int_LB_Event_2"/>
    <s v="Event Int Lb Event"/>
    <x v="6"/>
    <s v=" DTC"/>
    <d v="2021-09-28T00:00:00"/>
    <s v="Post"/>
    <x v="2"/>
    <n v="0"/>
  </r>
  <r>
    <s v="NonMedia"/>
    <s v="Incremental"/>
    <m/>
    <m/>
    <s v="Event_int_LB_Event_2"/>
    <s v="Event Int Lb Event"/>
    <x v="6"/>
    <s v=" DTC"/>
    <d v="2021-09-29T00:00:00"/>
    <s v="Post"/>
    <x v="2"/>
    <n v="0"/>
  </r>
  <r>
    <s v="NonMedia"/>
    <s v="Incremental"/>
    <m/>
    <m/>
    <s v="Event_int_LB_Event_2"/>
    <s v="Event Int Lb Event"/>
    <x v="6"/>
    <s v=" DTC"/>
    <d v="2021-09-30T00:00:00"/>
    <s v="Post"/>
    <x v="2"/>
    <n v="3710.5476398000001"/>
  </r>
  <r>
    <s v="NonMedia"/>
    <s v="Incremental"/>
    <m/>
    <m/>
    <s v="Event_int_LB_Event_peak_1"/>
    <e v="#N/A"/>
    <x v="6"/>
    <s v=" DTC"/>
    <d v="2021-03-01T00:00:00"/>
    <s v="Pre"/>
    <x v="0"/>
    <n v="0"/>
  </r>
  <r>
    <s v="NonMedia"/>
    <s v="Incremental"/>
    <m/>
    <m/>
    <s v="Event_int_LB_Event_peak_1"/>
    <e v="#N/A"/>
    <x v="6"/>
    <s v=" DTC"/>
    <d v="2021-03-02T00:00:00"/>
    <s v="Pre"/>
    <x v="0"/>
    <n v="0"/>
  </r>
  <r>
    <s v="NonMedia"/>
    <s v="Incremental"/>
    <m/>
    <m/>
    <s v="Event_int_LB_Event_peak_1"/>
    <e v="#N/A"/>
    <x v="6"/>
    <s v=" DTC"/>
    <d v="2021-03-03T00:00:00"/>
    <s v="Pre"/>
    <x v="0"/>
    <n v="0"/>
  </r>
  <r>
    <s v="NonMedia"/>
    <s v="Incremental"/>
    <m/>
    <m/>
    <s v="Event_int_LB_Event_peak_1"/>
    <e v="#N/A"/>
    <x v="6"/>
    <s v=" DTC"/>
    <d v="2021-03-04T00:00:00"/>
    <s v="Pre"/>
    <x v="0"/>
    <n v="0"/>
  </r>
  <r>
    <s v="NonMedia"/>
    <s v="Incremental"/>
    <m/>
    <m/>
    <s v="Event_int_LB_Event_peak_1"/>
    <e v="#N/A"/>
    <x v="6"/>
    <s v=" DTC"/>
    <d v="2021-03-05T00:00:00"/>
    <s v="Pre"/>
    <x v="0"/>
    <n v="0"/>
  </r>
  <r>
    <s v="NonMedia"/>
    <s v="Incremental"/>
    <m/>
    <m/>
    <s v="Event_int_LB_Event_peak_1"/>
    <e v="#N/A"/>
    <x v="6"/>
    <s v=" DTC"/>
    <d v="2021-03-06T00:00:00"/>
    <s v="Pre"/>
    <x v="0"/>
    <n v="0"/>
  </r>
  <r>
    <s v="NonMedia"/>
    <s v="Incremental"/>
    <m/>
    <m/>
    <s v="Event_int_LB_Event_peak_1"/>
    <e v="#N/A"/>
    <x v="6"/>
    <s v=" DTC"/>
    <d v="2021-03-07T00:00:00"/>
    <s v="Pre"/>
    <x v="0"/>
    <n v="0"/>
  </r>
  <r>
    <s v="NonMedia"/>
    <s v="Incremental"/>
    <m/>
    <m/>
    <s v="Event_int_LB_Event_peak_1"/>
    <e v="#N/A"/>
    <x v="6"/>
    <s v=" DTC"/>
    <d v="2021-03-08T00:00:00"/>
    <s v="Pre"/>
    <x v="0"/>
    <n v="0"/>
  </r>
  <r>
    <s v="NonMedia"/>
    <s v="Incremental"/>
    <m/>
    <m/>
    <s v="Event_int_LB_Event_peak_1"/>
    <e v="#N/A"/>
    <x v="6"/>
    <s v=" DTC"/>
    <d v="2021-03-09T00:00:00"/>
    <s v="Pre"/>
    <x v="0"/>
    <n v="0"/>
  </r>
  <r>
    <s v="NonMedia"/>
    <s v="Incremental"/>
    <m/>
    <m/>
    <s v="Event_int_LB_Event_peak_1"/>
    <e v="#N/A"/>
    <x v="6"/>
    <s v=" DTC"/>
    <d v="2021-03-10T00:00:00"/>
    <s v="Pre"/>
    <x v="0"/>
    <n v="0"/>
  </r>
  <r>
    <s v="NonMedia"/>
    <s v="Incremental"/>
    <m/>
    <m/>
    <s v="Event_int_LB_Event_peak_1"/>
    <e v="#N/A"/>
    <x v="6"/>
    <s v=" DTC"/>
    <d v="2021-03-11T00:00:00"/>
    <s v="Pre"/>
    <x v="0"/>
    <n v="0"/>
  </r>
  <r>
    <s v="NonMedia"/>
    <s v="Incremental"/>
    <m/>
    <m/>
    <s v="Event_int_LB_Event_peak_1"/>
    <e v="#N/A"/>
    <x v="6"/>
    <s v=" DTC"/>
    <d v="2021-03-12T00:00:00"/>
    <s v="Pre"/>
    <x v="0"/>
    <n v="0"/>
  </r>
  <r>
    <s v="NonMedia"/>
    <s v="Incremental"/>
    <m/>
    <m/>
    <s v="Event_int_LB_Event_peak_1"/>
    <e v="#N/A"/>
    <x v="6"/>
    <s v=" DTC"/>
    <d v="2021-03-13T00:00:00"/>
    <s v="Pre"/>
    <x v="0"/>
    <n v="0"/>
  </r>
  <r>
    <s v="NonMedia"/>
    <s v="Incremental"/>
    <m/>
    <m/>
    <s v="Event_int_LB_Event_peak_1"/>
    <e v="#N/A"/>
    <x v="6"/>
    <s v=" DTC"/>
    <d v="2021-03-14T00:00:00"/>
    <s v="Pre"/>
    <x v="0"/>
    <n v="0"/>
  </r>
  <r>
    <s v="NonMedia"/>
    <s v="Incremental"/>
    <m/>
    <m/>
    <s v="Event_int_LB_Event_peak_1"/>
    <e v="#N/A"/>
    <x v="6"/>
    <s v=" DTC"/>
    <d v="2021-03-15T00:00:00"/>
    <s v="Pre"/>
    <x v="0"/>
    <n v="0"/>
  </r>
  <r>
    <s v="NonMedia"/>
    <s v="Incremental"/>
    <m/>
    <m/>
    <s v="Event_int_LB_Event_peak_1"/>
    <e v="#N/A"/>
    <x v="6"/>
    <s v=" DTC"/>
    <d v="2021-03-16T00:00:00"/>
    <s v="Pre"/>
    <x v="0"/>
    <n v="0"/>
  </r>
  <r>
    <s v="NonMedia"/>
    <s v="Incremental"/>
    <m/>
    <m/>
    <s v="Event_int_LB_Event_peak_1"/>
    <e v="#N/A"/>
    <x v="6"/>
    <s v=" DTC"/>
    <d v="2021-03-17T00:00:00"/>
    <s v="Pre"/>
    <x v="0"/>
    <n v="0"/>
  </r>
  <r>
    <s v="NonMedia"/>
    <s v="Incremental"/>
    <m/>
    <m/>
    <s v="Event_int_LB_Event_peak_1"/>
    <e v="#N/A"/>
    <x v="6"/>
    <s v=" DTC"/>
    <d v="2021-03-18T00:00:00"/>
    <s v="Pre"/>
    <x v="0"/>
    <n v="0"/>
  </r>
  <r>
    <s v="NonMedia"/>
    <s v="Incremental"/>
    <m/>
    <m/>
    <s v="Event_int_LB_Event_peak_1"/>
    <e v="#N/A"/>
    <x v="6"/>
    <s v=" DTC"/>
    <d v="2021-03-19T00:00:00"/>
    <s v="Pre"/>
    <x v="0"/>
    <n v="0"/>
  </r>
  <r>
    <s v="NonMedia"/>
    <s v="Incremental"/>
    <m/>
    <m/>
    <s v="Event_int_LB_Event_peak_1"/>
    <e v="#N/A"/>
    <x v="6"/>
    <s v=" DTC"/>
    <d v="2021-03-20T00:00:00"/>
    <s v="Pre"/>
    <x v="0"/>
    <n v="0"/>
  </r>
  <r>
    <s v="NonMedia"/>
    <s v="Incremental"/>
    <m/>
    <m/>
    <s v="Event_int_LB_Event_peak_1"/>
    <e v="#N/A"/>
    <x v="6"/>
    <s v=" DTC"/>
    <d v="2021-03-21T00:00:00"/>
    <s v="Pre"/>
    <x v="0"/>
    <n v="0"/>
  </r>
  <r>
    <s v="NonMedia"/>
    <s v="Incremental"/>
    <m/>
    <m/>
    <s v="Event_int_LB_Event_peak_1"/>
    <e v="#N/A"/>
    <x v="6"/>
    <s v=" DTC"/>
    <d v="2021-03-22T00:00:00"/>
    <s v="Pre"/>
    <x v="0"/>
    <n v="0"/>
  </r>
  <r>
    <s v="NonMedia"/>
    <s v="Incremental"/>
    <m/>
    <m/>
    <s v="Event_int_LB_Event_peak_1"/>
    <e v="#N/A"/>
    <x v="6"/>
    <s v=" DTC"/>
    <d v="2021-03-23T00:00:00"/>
    <s v="Pre"/>
    <x v="0"/>
    <n v="0"/>
  </r>
  <r>
    <s v="NonMedia"/>
    <s v="Incremental"/>
    <m/>
    <m/>
    <s v="Event_int_LB_Event_peak_1"/>
    <e v="#N/A"/>
    <x v="6"/>
    <s v=" DTC"/>
    <d v="2021-03-24T00:00:00"/>
    <s v="Pre"/>
    <x v="0"/>
    <n v="0"/>
  </r>
  <r>
    <s v="NonMedia"/>
    <s v="Incremental"/>
    <m/>
    <m/>
    <s v="Event_int_LB_Event_peak_1"/>
    <e v="#N/A"/>
    <x v="6"/>
    <s v=" DTC"/>
    <d v="2021-03-25T00:00:00"/>
    <s v="Pre"/>
    <x v="0"/>
    <n v="0"/>
  </r>
  <r>
    <s v="NonMedia"/>
    <s v="Incremental"/>
    <m/>
    <m/>
    <s v="Event_int_LB_Event_peak_1"/>
    <e v="#N/A"/>
    <x v="6"/>
    <s v=" DTC"/>
    <d v="2021-03-26T00:00:00"/>
    <s v="Pre"/>
    <x v="0"/>
    <n v="0"/>
  </r>
  <r>
    <s v="NonMedia"/>
    <s v="Incremental"/>
    <m/>
    <m/>
    <s v="Event_int_LB_Event_peak_1"/>
    <e v="#N/A"/>
    <x v="6"/>
    <s v=" DTC"/>
    <d v="2021-03-27T00:00:00"/>
    <s v="Pre"/>
    <x v="0"/>
    <n v="0"/>
  </r>
  <r>
    <s v="NonMedia"/>
    <s v="Incremental"/>
    <m/>
    <m/>
    <s v="Event_int_LB_Event_peak_1"/>
    <e v="#N/A"/>
    <x v="6"/>
    <s v=" DTC"/>
    <d v="2021-03-28T00:00:00"/>
    <s v="Pre"/>
    <x v="0"/>
    <n v="0"/>
  </r>
  <r>
    <s v="NonMedia"/>
    <s v="Incremental"/>
    <m/>
    <m/>
    <s v="Event_int_LB_Event_peak_1"/>
    <e v="#N/A"/>
    <x v="6"/>
    <s v=" DTC"/>
    <d v="2021-03-29T00:00:00"/>
    <s v="Pre"/>
    <x v="0"/>
    <n v="0"/>
  </r>
  <r>
    <s v="NonMedia"/>
    <s v="Incremental"/>
    <m/>
    <m/>
    <s v="Event_int_LB_Event_peak_1"/>
    <e v="#N/A"/>
    <x v="6"/>
    <s v=" DTC"/>
    <d v="2021-03-30T00:00:00"/>
    <s v="Pre"/>
    <x v="0"/>
    <n v="0"/>
  </r>
  <r>
    <s v="NonMedia"/>
    <s v="Incremental"/>
    <m/>
    <m/>
    <s v="Event_int_LB_Event_peak_1"/>
    <e v="#N/A"/>
    <x v="6"/>
    <s v=" DTC"/>
    <d v="2021-03-31T00:00:00"/>
    <s v="Pre"/>
    <x v="0"/>
    <n v="0"/>
  </r>
  <r>
    <s v="NonMedia"/>
    <s v="Incremental"/>
    <m/>
    <m/>
    <s v="Event_int_LB_Event_peak_1"/>
    <e v="#N/A"/>
    <x v="6"/>
    <s v=" DTC"/>
    <d v="2021-04-01T00:00:00"/>
    <s v="Pre"/>
    <x v="0"/>
    <n v="0"/>
  </r>
  <r>
    <s v="NonMedia"/>
    <s v="Incremental"/>
    <m/>
    <m/>
    <s v="Event_int_LB_Event_peak_1"/>
    <e v="#N/A"/>
    <x v="6"/>
    <s v=" DTC"/>
    <d v="2021-04-02T00:00:00"/>
    <s v="Pre"/>
    <x v="0"/>
    <n v="0"/>
  </r>
  <r>
    <s v="NonMedia"/>
    <s v="Incremental"/>
    <m/>
    <m/>
    <s v="Event_int_LB_Event_peak_1"/>
    <e v="#N/A"/>
    <x v="6"/>
    <s v=" DTC"/>
    <d v="2021-04-03T00:00:00"/>
    <s v="Pre"/>
    <x v="0"/>
    <n v="0"/>
  </r>
  <r>
    <s v="NonMedia"/>
    <s v="Incremental"/>
    <m/>
    <m/>
    <s v="Event_int_LB_Event_peak_1"/>
    <e v="#N/A"/>
    <x v="6"/>
    <s v=" DTC"/>
    <d v="2021-04-04T00:00:00"/>
    <s v="Pre"/>
    <x v="0"/>
    <n v="0"/>
  </r>
  <r>
    <s v="NonMedia"/>
    <s v="Incremental"/>
    <m/>
    <m/>
    <s v="Event_int_LB_Event_peak_1"/>
    <e v="#N/A"/>
    <x v="6"/>
    <s v=" DTC"/>
    <d v="2021-04-05T00:00:00"/>
    <s v="Pre"/>
    <x v="0"/>
    <n v="0"/>
  </r>
  <r>
    <s v="NonMedia"/>
    <s v="Incremental"/>
    <m/>
    <m/>
    <s v="Event_int_LB_Event_peak_1"/>
    <e v="#N/A"/>
    <x v="6"/>
    <s v=" DTC"/>
    <d v="2021-04-06T00:00:00"/>
    <s v="Pre"/>
    <x v="0"/>
    <n v="0"/>
  </r>
  <r>
    <s v="NonMedia"/>
    <s v="Incremental"/>
    <m/>
    <m/>
    <s v="Event_int_LB_Event_peak_1"/>
    <e v="#N/A"/>
    <x v="6"/>
    <s v=" DTC"/>
    <d v="2021-04-07T00:00:00"/>
    <s v="Pre"/>
    <x v="0"/>
    <n v="0"/>
  </r>
  <r>
    <s v="NonMedia"/>
    <s v="Incremental"/>
    <m/>
    <m/>
    <s v="Event_int_LB_Event_peak_1"/>
    <e v="#N/A"/>
    <x v="6"/>
    <s v=" DTC"/>
    <d v="2021-04-08T00:00:00"/>
    <s v="Pre"/>
    <x v="0"/>
    <n v="0"/>
  </r>
  <r>
    <s v="NonMedia"/>
    <s v="Incremental"/>
    <m/>
    <m/>
    <s v="Event_int_LB_Event_peak_1"/>
    <e v="#N/A"/>
    <x v="6"/>
    <s v=" DTC"/>
    <d v="2021-04-09T00:00:00"/>
    <s v="Pre"/>
    <x v="0"/>
    <n v="0"/>
  </r>
  <r>
    <s v="NonMedia"/>
    <s v="Incremental"/>
    <m/>
    <m/>
    <s v="Event_int_LB_Event_peak_1"/>
    <e v="#N/A"/>
    <x v="6"/>
    <s v=" DTC"/>
    <d v="2021-04-10T00:00:00"/>
    <s v="Pre"/>
    <x v="0"/>
    <n v="0"/>
  </r>
  <r>
    <s v="NonMedia"/>
    <s v="Incremental"/>
    <m/>
    <m/>
    <s v="Event_int_LB_Event_peak_1"/>
    <e v="#N/A"/>
    <x v="6"/>
    <s v=" DTC"/>
    <d v="2021-04-11T00:00:00"/>
    <s v="Pre"/>
    <x v="0"/>
    <n v="0"/>
  </r>
  <r>
    <s v="NonMedia"/>
    <s v="Incremental"/>
    <m/>
    <m/>
    <s v="Event_int_LB_Event_peak_1"/>
    <e v="#N/A"/>
    <x v="6"/>
    <s v=" DTC"/>
    <d v="2021-04-12T00:00:00"/>
    <s v="Pre"/>
    <x v="0"/>
    <n v="0"/>
  </r>
  <r>
    <s v="NonMedia"/>
    <s v="Incremental"/>
    <m/>
    <m/>
    <s v="Event_int_LB_Event_peak_1"/>
    <e v="#N/A"/>
    <x v="6"/>
    <s v=" DTC"/>
    <d v="2021-04-13T00:00:00"/>
    <s v="Pre"/>
    <x v="0"/>
    <n v="0"/>
  </r>
  <r>
    <s v="NonMedia"/>
    <s v="Incremental"/>
    <m/>
    <m/>
    <s v="Event_int_LB_Event_peak_1"/>
    <e v="#N/A"/>
    <x v="6"/>
    <s v=" DTC"/>
    <d v="2021-04-14T00:00:00"/>
    <s v="Pre"/>
    <x v="0"/>
    <n v="0"/>
  </r>
  <r>
    <s v="NonMedia"/>
    <s v="Incremental"/>
    <m/>
    <m/>
    <s v="Event_int_LB_Event_peak_1"/>
    <e v="#N/A"/>
    <x v="6"/>
    <s v=" DTC"/>
    <d v="2021-04-15T00:00:00"/>
    <s v="Pre"/>
    <x v="0"/>
    <n v="0"/>
  </r>
  <r>
    <s v="NonMedia"/>
    <s v="Incremental"/>
    <m/>
    <m/>
    <s v="Event_int_LB_Event_peak_1"/>
    <e v="#N/A"/>
    <x v="6"/>
    <s v=" DTC"/>
    <d v="2021-04-16T00:00:00"/>
    <s v="Pre"/>
    <x v="0"/>
    <n v="0"/>
  </r>
  <r>
    <s v="NonMedia"/>
    <s v="Incremental"/>
    <m/>
    <m/>
    <s v="Event_int_LB_Event_peak_1"/>
    <e v="#N/A"/>
    <x v="6"/>
    <s v=" DTC"/>
    <d v="2021-04-17T00:00:00"/>
    <s v="Pre"/>
    <x v="0"/>
    <n v="0"/>
  </r>
  <r>
    <s v="NonMedia"/>
    <s v="Incremental"/>
    <m/>
    <m/>
    <s v="Event_int_LB_Event_peak_1"/>
    <e v="#N/A"/>
    <x v="6"/>
    <s v=" DTC"/>
    <d v="2021-04-18T00:00:00"/>
    <s v="Pre"/>
    <x v="0"/>
    <n v="11474.015391299999"/>
  </r>
  <r>
    <s v="NonMedia"/>
    <s v="Incremental"/>
    <m/>
    <m/>
    <s v="Event_int_LB_Event_peak_1"/>
    <e v="#N/A"/>
    <x v="6"/>
    <s v=" DTC"/>
    <d v="2021-04-19T00:00:00"/>
    <s v="Pre"/>
    <x v="0"/>
    <n v="0"/>
  </r>
  <r>
    <s v="NonMedia"/>
    <s v="Incremental"/>
    <m/>
    <m/>
    <s v="Event_int_LB_Event_peak_1"/>
    <e v="#N/A"/>
    <x v="6"/>
    <s v=" DTC"/>
    <d v="2021-04-20T00:00:00"/>
    <s v="Pre"/>
    <x v="0"/>
    <n v="0"/>
  </r>
  <r>
    <s v="NonMedia"/>
    <s v="Incremental"/>
    <m/>
    <m/>
    <s v="Event_int_LB_Event_peak_1"/>
    <e v="#N/A"/>
    <x v="6"/>
    <s v=" DTC"/>
    <d v="2021-04-21T00:00:00"/>
    <s v="Pre"/>
    <x v="0"/>
    <n v="0"/>
  </r>
  <r>
    <s v="NonMedia"/>
    <s v="Incremental"/>
    <m/>
    <m/>
    <s v="Event_int_LB_Event_peak_1"/>
    <e v="#N/A"/>
    <x v="6"/>
    <s v=" DTC"/>
    <d v="2021-04-22T00:00:00"/>
    <s v="Pre"/>
    <x v="0"/>
    <n v="0"/>
  </r>
  <r>
    <s v="NonMedia"/>
    <s v="Incremental"/>
    <m/>
    <m/>
    <s v="Event_int_LB_Event_peak_1"/>
    <e v="#N/A"/>
    <x v="6"/>
    <s v=" DTC"/>
    <d v="2021-04-23T00:00:00"/>
    <s v="Pre"/>
    <x v="0"/>
    <n v="0"/>
  </r>
  <r>
    <s v="NonMedia"/>
    <s v="Incremental"/>
    <m/>
    <m/>
    <s v="Event_int_LB_Event_peak_1"/>
    <e v="#N/A"/>
    <x v="6"/>
    <s v=" DTC"/>
    <d v="2021-04-24T00:00:00"/>
    <s v="Pre"/>
    <x v="0"/>
    <n v="0"/>
  </r>
  <r>
    <s v="NonMedia"/>
    <s v="Incremental"/>
    <m/>
    <m/>
    <s v="Event_int_LB_Event_peak_1"/>
    <e v="#N/A"/>
    <x v="6"/>
    <s v=" DTC"/>
    <d v="2021-04-25T00:00:00"/>
    <s v="Pre"/>
    <x v="0"/>
    <n v="0"/>
  </r>
  <r>
    <s v="NonMedia"/>
    <s v="Incremental"/>
    <m/>
    <m/>
    <s v="Event_int_LB_Event_peak_1"/>
    <e v="#N/A"/>
    <x v="6"/>
    <s v=" DTC"/>
    <d v="2021-04-26T00:00:00"/>
    <s v="Pre"/>
    <x v="0"/>
    <n v="0"/>
  </r>
  <r>
    <s v="NonMedia"/>
    <s v="Incremental"/>
    <m/>
    <m/>
    <s v="Event_int_LB_Event_peak_1"/>
    <e v="#N/A"/>
    <x v="6"/>
    <s v=" DTC"/>
    <d v="2021-04-27T00:00:00"/>
    <s v="Post"/>
    <x v="1"/>
    <n v="0"/>
  </r>
  <r>
    <s v="NonMedia"/>
    <s v="Incremental"/>
    <m/>
    <m/>
    <s v="Event_int_LB_Event_peak_1"/>
    <e v="#N/A"/>
    <x v="6"/>
    <s v=" DTC"/>
    <d v="2021-04-28T00:00:00"/>
    <s v="Post"/>
    <x v="1"/>
    <n v="0"/>
  </r>
  <r>
    <s v="NonMedia"/>
    <s v="Incremental"/>
    <m/>
    <m/>
    <s v="Event_int_LB_Event_peak_1"/>
    <e v="#N/A"/>
    <x v="6"/>
    <s v=" DTC"/>
    <d v="2021-04-29T00:00:00"/>
    <s v="Post"/>
    <x v="1"/>
    <n v="0"/>
  </r>
  <r>
    <s v="NonMedia"/>
    <s v="Incremental"/>
    <m/>
    <m/>
    <s v="Event_int_LB_Event_peak_1"/>
    <e v="#N/A"/>
    <x v="6"/>
    <s v=" DTC"/>
    <d v="2021-04-30T00:00:00"/>
    <s v="Post"/>
    <x v="1"/>
    <n v="0"/>
  </r>
  <r>
    <s v="NonMedia"/>
    <s v="Incremental"/>
    <m/>
    <m/>
    <s v="Event_int_LB_Event_peak_1"/>
    <e v="#N/A"/>
    <x v="6"/>
    <s v=" DTC"/>
    <d v="2021-05-01T00:00:00"/>
    <s v="Post"/>
    <x v="1"/>
    <n v="0"/>
  </r>
  <r>
    <s v="NonMedia"/>
    <s v="Incremental"/>
    <m/>
    <m/>
    <s v="Event_int_LB_Event_peak_1"/>
    <e v="#N/A"/>
    <x v="6"/>
    <s v=" DTC"/>
    <d v="2021-05-02T00:00:00"/>
    <s v="Post"/>
    <x v="1"/>
    <n v="0"/>
  </r>
  <r>
    <s v="NonMedia"/>
    <s v="Incremental"/>
    <m/>
    <m/>
    <s v="Event_int_LB_Event_peak_1"/>
    <e v="#N/A"/>
    <x v="6"/>
    <s v=" DTC"/>
    <d v="2021-05-03T00:00:00"/>
    <s v="Post"/>
    <x v="1"/>
    <n v="0"/>
  </r>
  <r>
    <s v="NonMedia"/>
    <s v="Incremental"/>
    <m/>
    <m/>
    <s v="Event_int_LB_Event_peak_1"/>
    <e v="#N/A"/>
    <x v="6"/>
    <s v=" DTC"/>
    <d v="2021-05-04T00:00:00"/>
    <s v="Post"/>
    <x v="1"/>
    <n v="0"/>
  </r>
  <r>
    <s v="NonMedia"/>
    <s v="Incremental"/>
    <m/>
    <m/>
    <s v="Event_int_LB_Event_peak_1"/>
    <e v="#N/A"/>
    <x v="6"/>
    <s v=" DTC"/>
    <d v="2021-05-05T00:00:00"/>
    <s v="Post"/>
    <x v="1"/>
    <n v="0"/>
  </r>
  <r>
    <s v="NonMedia"/>
    <s v="Incremental"/>
    <m/>
    <m/>
    <s v="Event_int_LB_Event_peak_1"/>
    <e v="#N/A"/>
    <x v="6"/>
    <s v=" DTC"/>
    <d v="2021-05-06T00:00:00"/>
    <s v="Post"/>
    <x v="1"/>
    <n v="0"/>
  </r>
  <r>
    <s v="NonMedia"/>
    <s v="Incremental"/>
    <m/>
    <m/>
    <s v="Event_int_LB_Event_peak_1"/>
    <e v="#N/A"/>
    <x v="6"/>
    <s v=" DTC"/>
    <d v="2021-05-07T00:00:00"/>
    <s v="Post"/>
    <x v="1"/>
    <n v="0"/>
  </r>
  <r>
    <s v="NonMedia"/>
    <s v="Incremental"/>
    <m/>
    <m/>
    <s v="Event_int_LB_Event_peak_1"/>
    <e v="#N/A"/>
    <x v="6"/>
    <s v=" DTC"/>
    <d v="2021-05-08T00:00:00"/>
    <s v="Post"/>
    <x v="1"/>
    <n v="0"/>
  </r>
  <r>
    <s v="NonMedia"/>
    <s v="Incremental"/>
    <m/>
    <m/>
    <s v="Event_int_LB_Event_peak_1"/>
    <e v="#N/A"/>
    <x v="6"/>
    <s v=" DTC"/>
    <d v="2021-05-09T00:00:00"/>
    <s v="Post"/>
    <x v="1"/>
    <n v="0"/>
  </r>
  <r>
    <s v="NonMedia"/>
    <s v="Incremental"/>
    <m/>
    <m/>
    <s v="Event_int_LB_Event_peak_1"/>
    <e v="#N/A"/>
    <x v="6"/>
    <s v=" DTC"/>
    <d v="2021-05-10T00:00:00"/>
    <s v="Post"/>
    <x v="1"/>
    <n v="0"/>
  </r>
  <r>
    <s v="NonMedia"/>
    <s v="Incremental"/>
    <m/>
    <m/>
    <s v="Event_int_LB_Event_peak_1"/>
    <e v="#N/A"/>
    <x v="6"/>
    <s v=" DTC"/>
    <d v="2021-05-11T00:00:00"/>
    <s v="Post"/>
    <x v="1"/>
    <n v="0"/>
  </r>
  <r>
    <s v="NonMedia"/>
    <s v="Incremental"/>
    <m/>
    <m/>
    <s v="Event_int_LB_Event_peak_1"/>
    <e v="#N/A"/>
    <x v="6"/>
    <s v=" DTC"/>
    <d v="2021-05-12T00:00:00"/>
    <s v="Post"/>
    <x v="1"/>
    <n v="0"/>
  </r>
  <r>
    <s v="NonMedia"/>
    <s v="Incremental"/>
    <m/>
    <m/>
    <s v="Event_int_LB_Event_peak_1"/>
    <e v="#N/A"/>
    <x v="6"/>
    <s v=" DTC"/>
    <d v="2021-05-13T00:00:00"/>
    <s v="Post"/>
    <x v="1"/>
    <n v="0"/>
  </r>
  <r>
    <s v="NonMedia"/>
    <s v="Incremental"/>
    <m/>
    <m/>
    <s v="Event_int_LB_Event_peak_1"/>
    <e v="#N/A"/>
    <x v="6"/>
    <s v=" DTC"/>
    <d v="2021-05-14T00:00:00"/>
    <s v="Post"/>
    <x v="1"/>
    <n v="0"/>
  </r>
  <r>
    <s v="NonMedia"/>
    <s v="Incremental"/>
    <m/>
    <m/>
    <s v="Event_int_LB_Event_peak_1"/>
    <e v="#N/A"/>
    <x v="6"/>
    <s v=" DTC"/>
    <d v="2021-05-15T00:00:00"/>
    <s v="Post"/>
    <x v="1"/>
    <n v="0"/>
  </r>
  <r>
    <s v="NonMedia"/>
    <s v="Incremental"/>
    <m/>
    <m/>
    <s v="Event_int_LB_Event_peak_1"/>
    <e v="#N/A"/>
    <x v="6"/>
    <s v=" DTC"/>
    <d v="2021-05-16T00:00:00"/>
    <s v="Post"/>
    <x v="1"/>
    <n v="0"/>
  </r>
  <r>
    <s v="NonMedia"/>
    <s v="Incremental"/>
    <m/>
    <m/>
    <s v="Event_int_LB_Event_peak_1"/>
    <e v="#N/A"/>
    <x v="6"/>
    <s v=" DTC"/>
    <d v="2021-05-17T00:00:00"/>
    <s v="Post"/>
    <x v="1"/>
    <n v="0"/>
  </r>
  <r>
    <s v="NonMedia"/>
    <s v="Incremental"/>
    <m/>
    <m/>
    <s v="Event_int_LB_Event_peak_1"/>
    <e v="#N/A"/>
    <x v="6"/>
    <s v=" DTC"/>
    <d v="2021-05-18T00:00:00"/>
    <s v="Post"/>
    <x v="1"/>
    <n v="0"/>
  </r>
  <r>
    <s v="NonMedia"/>
    <s v="Incremental"/>
    <m/>
    <m/>
    <s v="Event_int_LB_Event_peak_1"/>
    <e v="#N/A"/>
    <x v="6"/>
    <s v=" DTC"/>
    <d v="2021-05-19T00:00:00"/>
    <s v="Post"/>
    <x v="1"/>
    <n v="0"/>
  </r>
  <r>
    <s v="NonMedia"/>
    <s v="Incremental"/>
    <m/>
    <m/>
    <s v="Event_int_LB_Event_peak_1"/>
    <e v="#N/A"/>
    <x v="6"/>
    <s v=" DTC"/>
    <d v="2021-05-20T00:00:00"/>
    <s v="Post"/>
    <x v="1"/>
    <n v="0"/>
  </r>
  <r>
    <s v="NonMedia"/>
    <s v="Incremental"/>
    <m/>
    <m/>
    <s v="Event_int_LB_Event_peak_1"/>
    <e v="#N/A"/>
    <x v="6"/>
    <s v=" DTC"/>
    <d v="2021-05-21T00:00:00"/>
    <s v="Post"/>
    <x v="1"/>
    <n v="0"/>
  </r>
  <r>
    <s v="NonMedia"/>
    <s v="Incremental"/>
    <m/>
    <m/>
    <s v="Event_int_LB_Event_peak_1"/>
    <e v="#N/A"/>
    <x v="6"/>
    <s v=" DTC"/>
    <d v="2021-05-22T00:00:00"/>
    <s v="Post"/>
    <x v="1"/>
    <n v="0"/>
  </r>
  <r>
    <s v="NonMedia"/>
    <s v="Incremental"/>
    <m/>
    <m/>
    <s v="Event_int_LB_Event_peak_1"/>
    <e v="#N/A"/>
    <x v="6"/>
    <s v=" DTC"/>
    <d v="2021-05-23T00:00:00"/>
    <s v="Post"/>
    <x v="1"/>
    <n v="0"/>
  </r>
  <r>
    <s v="NonMedia"/>
    <s v="Incremental"/>
    <m/>
    <m/>
    <s v="Event_int_LB_Event_peak_1"/>
    <e v="#N/A"/>
    <x v="6"/>
    <s v=" DTC"/>
    <d v="2021-05-24T00:00:00"/>
    <s v="Post"/>
    <x v="1"/>
    <n v="0"/>
  </r>
  <r>
    <s v="NonMedia"/>
    <s v="Incremental"/>
    <m/>
    <m/>
    <s v="Event_int_LB_Event_peak_1"/>
    <e v="#N/A"/>
    <x v="6"/>
    <s v=" DTC"/>
    <d v="2021-05-25T00:00:00"/>
    <s v="Post"/>
    <x v="1"/>
    <n v="0"/>
  </r>
  <r>
    <s v="NonMedia"/>
    <s v="Incremental"/>
    <m/>
    <m/>
    <s v="Event_int_LB_Event_peak_1"/>
    <e v="#N/A"/>
    <x v="6"/>
    <s v=" DTC"/>
    <d v="2021-05-26T00:00:00"/>
    <s v="Post"/>
    <x v="1"/>
    <n v="0"/>
  </r>
  <r>
    <s v="NonMedia"/>
    <s v="Incremental"/>
    <m/>
    <m/>
    <s v="Event_int_LB_Event_peak_1"/>
    <e v="#N/A"/>
    <x v="6"/>
    <s v=" DTC"/>
    <d v="2021-05-27T00:00:00"/>
    <s v="Post"/>
    <x v="1"/>
    <n v="0"/>
  </r>
  <r>
    <s v="NonMedia"/>
    <s v="Incremental"/>
    <m/>
    <m/>
    <s v="Event_int_LB_Event_peak_1"/>
    <e v="#N/A"/>
    <x v="6"/>
    <s v=" DTC"/>
    <d v="2021-05-28T00:00:00"/>
    <s v="Post"/>
    <x v="1"/>
    <n v="0"/>
  </r>
  <r>
    <s v="NonMedia"/>
    <s v="Incremental"/>
    <m/>
    <m/>
    <s v="Event_int_LB_Event_peak_1"/>
    <e v="#N/A"/>
    <x v="6"/>
    <s v=" DTC"/>
    <d v="2021-05-29T00:00:00"/>
    <s v="Post"/>
    <x v="1"/>
    <n v="0"/>
  </r>
  <r>
    <s v="NonMedia"/>
    <s v="Incremental"/>
    <m/>
    <m/>
    <s v="Event_int_LB_Event_peak_1"/>
    <e v="#N/A"/>
    <x v="6"/>
    <s v=" DTC"/>
    <d v="2021-05-30T00:00:00"/>
    <s v="Post"/>
    <x v="1"/>
    <n v="0"/>
  </r>
  <r>
    <s v="NonMedia"/>
    <s v="Incremental"/>
    <m/>
    <m/>
    <s v="Event_int_LB_Event_peak_1"/>
    <e v="#N/A"/>
    <x v="6"/>
    <s v=" DTC"/>
    <d v="2021-05-31T00:00:00"/>
    <s v="Post"/>
    <x v="1"/>
    <n v="0"/>
  </r>
  <r>
    <s v="NonMedia"/>
    <s v="Incremental"/>
    <m/>
    <m/>
    <s v="Event_int_LB_Event_peak_1"/>
    <e v="#N/A"/>
    <x v="6"/>
    <s v=" DTC"/>
    <d v="2021-06-01T00:00:00"/>
    <s v="Post"/>
    <x v="1"/>
    <n v="0"/>
  </r>
  <r>
    <s v="NonMedia"/>
    <s v="Incremental"/>
    <m/>
    <m/>
    <s v="Event_int_LB_Event_peak_1"/>
    <e v="#N/A"/>
    <x v="6"/>
    <s v=" DTC"/>
    <d v="2021-06-02T00:00:00"/>
    <s v="Post"/>
    <x v="1"/>
    <n v="0"/>
  </r>
  <r>
    <s v="NonMedia"/>
    <s v="Incremental"/>
    <m/>
    <m/>
    <s v="Event_int_LB_Event_peak_1"/>
    <e v="#N/A"/>
    <x v="6"/>
    <s v=" DTC"/>
    <d v="2021-06-03T00:00:00"/>
    <s v="Post"/>
    <x v="1"/>
    <n v="0"/>
  </r>
  <r>
    <s v="NonMedia"/>
    <s v="Incremental"/>
    <m/>
    <m/>
    <s v="Event_int_LB_Event_peak_1"/>
    <e v="#N/A"/>
    <x v="6"/>
    <s v=" DTC"/>
    <d v="2021-06-04T00:00:00"/>
    <s v="Post"/>
    <x v="1"/>
    <n v="0"/>
  </r>
  <r>
    <s v="NonMedia"/>
    <s v="Incremental"/>
    <m/>
    <m/>
    <s v="Event_int_LB_Event_peak_1"/>
    <e v="#N/A"/>
    <x v="6"/>
    <s v=" DTC"/>
    <d v="2021-06-05T00:00:00"/>
    <s v="Post"/>
    <x v="1"/>
    <n v="0"/>
  </r>
  <r>
    <s v="NonMedia"/>
    <s v="Incremental"/>
    <m/>
    <m/>
    <s v="Event_int_LB_Event_peak_1"/>
    <e v="#N/A"/>
    <x v="6"/>
    <s v=" DTC"/>
    <d v="2021-06-06T00:00:00"/>
    <s v="Post"/>
    <x v="1"/>
    <n v="0"/>
  </r>
  <r>
    <s v="NonMedia"/>
    <s v="Incremental"/>
    <m/>
    <m/>
    <s v="Event_int_LB_Event_peak_1"/>
    <e v="#N/A"/>
    <x v="6"/>
    <s v=" DTC"/>
    <d v="2021-06-07T00:00:00"/>
    <s v="Post"/>
    <x v="1"/>
    <n v="0"/>
  </r>
  <r>
    <s v="NonMedia"/>
    <s v="Incremental"/>
    <m/>
    <m/>
    <s v="Event_int_LB_Event_peak_1"/>
    <e v="#N/A"/>
    <x v="6"/>
    <s v=" DTC"/>
    <d v="2021-06-08T00:00:00"/>
    <s v="Post"/>
    <x v="1"/>
    <n v="0"/>
  </r>
  <r>
    <s v="NonMedia"/>
    <s v="Incremental"/>
    <m/>
    <m/>
    <s v="Event_int_LB_Event_peak_1"/>
    <e v="#N/A"/>
    <x v="6"/>
    <s v=" DTC"/>
    <d v="2021-06-09T00:00:00"/>
    <s v="Post"/>
    <x v="1"/>
    <n v="0"/>
  </r>
  <r>
    <s v="NonMedia"/>
    <s v="Incremental"/>
    <m/>
    <m/>
    <s v="Event_int_LB_Event_peak_1"/>
    <e v="#N/A"/>
    <x v="6"/>
    <s v=" DTC"/>
    <d v="2021-06-10T00:00:00"/>
    <s v="Post"/>
    <x v="1"/>
    <n v="0"/>
  </r>
  <r>
    <s v="NonMedia"/>
    <s v="Incremental"/>
    <m/>
    <m/>
    <s v="Event_int_LB_Event_peak_1"/>
    <e v="#N/A"/>
    <x v="6"/>
    <s v=" DTC"/>
    <d v="2021-06-11T00:00:00"/>
    <s v="Post"/>
    <x v="1"/>
    <n v="0"/>
  </r>
  <r>
    <s v="NonMedia"/>
    <s v="Incremental"/>
    <m/>
    <m/>
    <s v="Event_int_LB_Event_peak_1"/>
    <e v="#N/A"/>
    <x v="6"/>
    <s v=" DTC"/>
    <d v="2021-06-12T00:00:00"/>
    <s v="Post"/>
    <x v="1"/>
    <n v="0"/>
  </r>
  <r>
    <s v="NonMedia"/>
    <s v="Incremental"/>
    <m/>
    <m/>
    <s v="Event_int_LB_Event_peak_1"/>
    <e v="#N/A"/>
    <x v="6"/>
    <s v=" DTC"/>
    <d v="2021-06-13T00:00:00"/>
    <s v="Post"/>
    <x v="1"/>
    <n v="0"/>
  </r>
  <r>
    <s v="NonMedia"/>
    <s v="Incremental"/>
    <m/>
    <m/>
    <s v="Event_int_LB_Event_peak_1"/>
    <e v="#N/A"/>
    <x v="6"/>
    <s v=" DTC"/>
    <d v="2021-06-14T00:00:00"/>
    <s v="Post"/>
    <x v="1"/>
    <n v="0"/>
  </r>
  <r>
    <s v="NonMedia"/>
    <s v="Incremental"/>
    <m/>
    <m/>
    <s v="Event_int_LB_Event_peak_1"/>
    <e v="#N/A"/>
    <x v="6"/>
    <s v=" DTC"/>
    <d v="2021-06-15T00:00:00"/>
    <s v="Post"/>
    <x v="1"/>
    <n v="0"/>
  </r>
  <r>
    <s v="NonMedia"/>
    <s v="Incremental"/>
    <m/>
    <m/>
    <s v="Event_int_LB_Event_peak_1"/>
    <e v="#N/A"/>
    <x v="6"/>
    <s v=" DTC"/>
    <d v="2021-06-16T00:00:00"/>
    <s v="Post"/>
    <x v="1"/>
    <n v="0"/>
  </r>
  <r>
    <s v="NonMedia"/>
    <s v="Incremental"/>
    <m/>
    <m/>
    <s v="Event_int_LB_Event_peak_1"/>
    <e v="#N/A"/>
    <x v="6"/>
    <s v=" DTC"/>
    <d v="2021-06-17T00:00:00"/>
    <s v="Post"/>
    <x v="1"/>
    <n v="0"/>
  </r>
  <r>
    <s v="NonMedia"/>
    <s v="Incremental"/>
    <m/>
    <m/>
    <s v="Event_int_LB_Event_peak_1"/>
    <e v="#N/A"/>
    <x v="6"/>
    <s v=" DTC"/>
    <d v="2021-06-18T00:00:00"/>
    <s v="Post"/>
    <x v="1"/>
    <n v="0"/>
  </r>
  <r>
    <s v="NonMedia"/>
    <s v="Incremental"/>
    <m/>
    <m/>
    <s v="Event_int_LB_Event_peak_1"/>
    <e v="#N/A"/>
    <x v="6"/>
    <s v=" DTC"/>
    <d v="2021-06-19T00:00:00"/>
    <s v="Post"/>
    <x v="1"/>
    <n v="0"/>
  </r>
  <r>
    <s v="NonMedia"/>
    <s v="Incremental"/>
    <m/>
    <m/>
    <s v="Event_int_LB_Event_peak_1"/>
    <e v="#N/A"/>
    <x v="6"/>
    <s v=" DTC"/>
    <d v="2021-06-20T00:00:00"/>
    <s v="Post"/>
    <x v="1"/>
    <n v="0"/>
  </r>
  <r>
    <s v="NonMedia"/>
    <s v="Incremental"/>
    <m/>
    <m/>
    <s v="Event_int_LB_Event_peak_1"/>
    <e v="#N/A"/>
    <x v="6"/>
    <s v=" DTC"/>
    <d v="2021-06-21T00:00:00"/>
    <s v="Post"/>
    <x v="1"/>
    <n v="0"/>
  </r>
  <r>
    <s v="NonMedia"/>
    <s v="Incremental"/>
    <m/>
    <m/>
    <s v="Event_int_LB_Event_peak_1"/>
    <e v="#N/A"/>
    <x v="6"/>
    <s v=" DTC"/>
    <d v="2021-06-22T00:00:00"/>
    <s v="Post"/>
    <x v="1"/>
    <n v="0"/>
  </r>
  <r>
    <s v="NonMedia"/>
    <s v="Incremental"/>
    <m/>
    <m/>
    <s v="Event_int_LB_Event_peak_1"/>
    <e v="#N/A"/>
    <x v="6"/>
    <s v=" DTC"/>
    <d v="2021-06-23T00:00:00"/>
    <s v="Post"/>
    <x v="2"/>
    <n v="0"/>
  </r>
  <r>
    <s v="NonMedia"/>
    <s v="Incremental"/>
    <m/>
    <m/>
    <s v="Event_int_LB_Event_peak_1"/>
    <e v="#N/A"/>
    <x v="6"/>
    <s v=" DTC"/>
    <d v="2021-06-24T00:00:00"/>
    <s v="Post"/>
    <x v="2"/>
    <n v="0"/>
  </r>
  <r>
    <s v="NonMedia"/>
    <s v="Incremental"/>
    <m/>
    <m/>
    <s v="Event_int_LB_Event_peak_1"/>
    <e v="#N/A"/>
    <x v="6"/>
    <s v=" DTC"/>
    <d v="2021-06-25T00:00:00"/>
    <s v="Post"/>
    <x v="2"/>
    <n v="0"/>
  </r>
  <r>
    <s v="NonMedia"/>
    <s v="Incremental"/>
    <m/>
    <m/>
    <s v="Event_int_LB_Event_peak_1"/>
    <e v="#N/A"/>
    <x v="6"/>
    <s v=" DTC"/>
    <d v="2021-06-26T00:00:00"/>
    <s v="Post"/>
    <x v="2"/>
    <n v="0"/>
  </r>
  <r>
    <s v="NonMedia"/>
    <s v="Incremental"/>
    <m/>
    <m/>
    <s v="Event_int_LB_Event_peak_1"/>
    <e v="#N/A"/>
    <x v="6"/>
    <s v=" DTC"/>
    <d v="2021-06-27T00:00:00"/>
    <s v="Post"/>
    <x v="2"/>
    <n v="0"/>
  </r>
  <r>
    <s v="NonMedia"/>
    <s v="Incremental"/>
    <m/>
    <m/>
    <s v="Event_int_LB_Event_peak_1"/>
    <e v="#N/A"/>
    <x v="6"/>
    <s v=" DTC"/>
    <d v="2021-06-28T00:00:00"/>
    <s v="Post"/>
    <x v="2"/>
    <n v="0"/>
  </r>
  <r>
    <s v="NonMedia"/>
    <s v="Incremental"/>
    <m/>
    <m/>
    <s v="Event_int_LB_Event_peak_1"/>
    <e v="#N/A"/>
    <x v="6"/>
    <s v=" DTC"/>
    <d v="2021-06-29T00:00:00"/>
    <s v="Post"/>
    <x v="2"/>
    <n v="0"/>
  </r>
  <r>
    <s v="NonMedia"/>
    <s v="Incremental"/>
    <m/>
    <m/>
    <s v="Event_int_LB_Event_peak_1"/>
    <e v="#N/A"/>
    <x v="6"/>
    <s v=" DTC"/>
    <d v="2021-06-30T00:00:00"/>
    <s v="Post"/>
    <x v="2"/>
    <n v="0"/>
  </r>
  <r>
    <s v="NonMedia"/>
    <s v="Incremental"/>
    <m/>
    <m/>
    <s v="Event_int_LB_Event_peak_1"/>
    <e v="#N/A"/>
    <x v="6"/>
    <s v=" DTC"/>
    <d v="2021-07-01T00:00:00"/>
    <s v="Post"/>
    <x v="2"/>
    <n v="0"/>
  </r>
  <r>
    <s v="NonMedia"/>
    <s v="Incremental"/>
    <m/>
    <m/>
    <s v="Event_int_LB_Event_peak_1"/>
    <e v="#N/A"/>
    <x v="6"/>
    <s v=" DTC"/>
    <d v="2021-07-02T00:00:00"/>
    <s v="Post"/>
    <x v="2"/>
    <n v="0"/>
  </r>
  <r>
    <s v="NonMedia"/>
    <s v="Incremental"/>
    <m/>
    <m/>
    <s v="Event_int_LB_Event_peak_1"/>
    <e v="#N/A"/>
    <x v="6"/>
    <s v=" DTC"/>
    <d v="2021-07-03T00:00:00"/>
    <s v="Post"/>
    <x v="2"/>
    <n v="0"/>
  </r>
  <r>
    <s v="NonMedia"/>
    <s v="Incremental"/>
    <m/>
    <m/>
    <s v="Event_int_LB_Event_peak_1"/>
    <e v="#N/A"/>
    <x v="6"/>
    <s v=" DTC"/>
    <d v="2021-07-04T00:00:00"/>
    <s v="Post"/>
    <x v="2"/>
    <n v="0"/>
  </r>
  <r>
    <s v="NonMedia"/>
    <s v="Incremental"/>
    <m/>
    <m/>
    <s v="Event_int_LB_Event_peak_1"/>
    <e v="#N/A"/>
    <x v="6"/>
    <s v=" DTC"/>
    <d v="2021-07-05T00:00:00"/>
    <s v="Post"/>
    <x v="2"/>
    <n v="0"/>
  </r>
  <r>
    <s v="NonMedia"/>
    <s v="Incremental"/>
    <m/>
    <m/>
    <s v="Event_int_LB_Event_peak_1"/>
    <e v="#N/A"/>
    <x v="6"/>
    <s v=" DTC"/>
    <d v="2021-07-06T00:00:00"/>
    <s v="Post"/>
    <x v="2"/>
    <n v="0"/>
  </r>
  <r>
    <s v="NonMedia"/>
    <s v="Incremental"/>
    <m/>
    <m/>
    <s v="Event_int_LB_Event_peak_1"/>
    <e v="#N/A"/>
    <x v="6"/>
    <s v=" DTC"/>
    <d v="2021-07-07T00:00:00"/>
    <s v="Post"/>
    <x v="2"/>
    <n v="0"/>
  </r>
  <r>
    <s v="NonMedia"/>
    <s v="Incremental"/>
    <m/>
    <m/>
    <s v="Event_int_LB_Event_peak_1"/>
    <e v="#N/A"/>
    <x v="6"/>
    <s v=" DTC"/>
    <d v="2021-07-08T00:00:00"/>
    <s v="Post"/>
    <x v="2"/>
    <n v="0"/>
  </r>
  <r>
    <s v="NonMedia"/>
    <s v="Incremental"/>
    <m/>
    <m/>
    <s v="Event_int_LB_Event_peak_1"/>
    <e v="#N/A"/>
    <x v="6"/>
    <s v=" DTC"/>
    <d v="2021-07-09T00:00:00"/>
    <s v="Post"/>
    <x v="2"/>
    <n v="0"/>
  </r>
  <r>
    <s v="NonMedia"/>
    <s v="Incremental"/>
    <m/>
    <m/>
    <s v="Event_int_LB_Event_peak_1"/>
    <e v="#N/A"/>
    <x v="6"/>
    <s v=" DTC"/>
    <d v="2021-07-10T00:00:00"/>
    <s v="Post"/>
    <x v="2"/>
    <n v="0"/>
  </r>
  <r>
    <s v="NonMedia"/>
    <s v="Incremental"/>
    <m/>
    <m/>
    <s v="Event_int_LB_Event_peak_1"/>
    <e v="#N/A"/>
    <x v="6"/>
    <s v=" DTC"/>
    <d v="2021-07-11T00:00:00"/>
    <s v="Post"/>
    <x v="2"/>
    <n v="0"/>
  </r>
  <r>
    <s v="NonMedia"/>
    <s v="Incremental"/>
    <m/>
    <m/>
    <s v="Event_int_LB_Event_peak_1"/>
    <e v="#N/A"/>
    <x v="6"/>
    <s v=" DTC"/>
    <d v="2021-07-12T00:00:00"/>
    <s v="Post"/>
    <x v="2"/>
    <n v="0"/>
  </r>
  <r>
    <s v="NonMedia"/>
    <s v="Incremental"/>
    <m/>
    <m/>
    <s v="Event_int_LB_Event_peak_1"/>
    <e v="#N/A"/>
    <x v="6"/>
    <s v=" DTC"/>
    <d v="2021-07-13T00:00:00"/>
    <s v="Post"/>
    <x v="2"/>
    <n v="0"/>
  </r>
  <r>
    <s v="NonMedia"/>
    <s v="Incremental"/>
    <m/>
    <m/>
    <s v="Event_int_LB_Event_peak_1"/>
    <e v="#N/A"/>
    <x v="6"/>
    <s v=" DTC"/>
    <d v="2021-07-14T00:00:00"/>
    <s v="Post"/>
    <x v="2"/>
    <n v="0"/>
  </r>
  <r>
    <s v="NonMedia"/>
    <s v="Incremental"/>
    <m/>
    <m/>
    <s v="Event_int_LB_Event_peak_1"/>
    <e v="#N/A"/>
    <x v="6"/>
    <s v=" DTC"/>
    <d v="2021-07-15T00:00:00"/>
    <s v="Post"/>
    <x v="2"/>
    <n v="0"/>
  </r>
  <r>
    <s v="NonMedia"/>
    <s v="Incremental"/>
    <m/>
    <m/>
    <s v="Event_int_LB_Event_peak_1"/>
    <e v="#N/A"/>
    <x v="6"/>
    <s v=" DTC"/>
    <d v="2021-07-16T00:00:00"/>
    <s v="Post"/>
    <x v="2"/>
    <n v="0"/>
  </r>
  <r>
    <s v="NonMedia"/>
    <s v="Incremental"/>
    <m/>
    <m/>
    <s v="Event_int_LB_Event_peak_1"/>
    <e v="#N/A"/>
    <x v="6"/>
    <s v=" DTC"/>
    <d v="2021-07-17T00:00:00"/>
    <s v="Post"/>
    <x v="2"/>
    <n v="0"/>
  </r>
  <r>
    <s v="NonMedia"/>
    <s v="Incremental"/>
    <m/>
    <m/>
    <s v="Event_int_LB_Event_peak_1"/>
    <e v="#N/A"/>
    <x v="6"/>
    <s v=" DTC"/>
    <d v="2021-07-18T00:00:00"/>
    <s v="Post"/>
    <x v="2"/>
    <n v="0"/>
  </r>
  <r>
    <s v="NonMedia"/>
    <s v="Incremental"/>
    <m/>
    <m/>
    <s v="Event_int_LB_Event_peak_1"/>
    <e v="#N/A"/>
    <x v="6"/>
    <s v=" DTC"/>
    <d v="2021-07-19T00:00:00"/>
    <s v="Post"/>
    <x v="2"/>
    <n v="0"/>
  </r>
  <r>
    <s v="NonMedia"/>
    <s v="Incremental"/>
    <m/>
    <m/>
    <s v="Event_int_LB_Event_peak_1"/>
    <e v="#N/A"/>
    <x v="6"/>
    <s v=" DTC"/>
    <d v="2021-07-20T00:00:00"/>
    <s v="Post"/>
    <x v="2"/>
    <n v="0"/>
  </r>
  <r>
    <s v="NonMedia"/>
    <s v="Incremental"/>
    <m/>
    <m/>
    <s v="Event_int_LB_Event_peak_1"/>
    <e v="#N/A"/>
    <x v="6"/>
    <s v=" DTC"/>
    <d v="2021-07-21T00:00:00"/>
    <s v="Post"/>
    <x v="2"/>
    <n v="0"/>
  </r>
  <r>
    <s v="NonMedia"/>
    <s v="Incremental"/>
    <m/>
    <m/>
    <s v="Event_int_LB_Event_peak_1"/>
    <e v="#N/A"/>
    <x v="6"/>
    <s v=" DTC"/>
    <d v="2021-07-22T00:00:00"/>
    <s v="Post"/>
    <x v="2"/>
    <n v="0"/>
  </r>
  <r>
    <s v="NonMedia"/>
    <s v="Incremental"/>
    <m/>
    <m/>
    <s v="Event_int_LB_Event_peak_1"/>
    <e v="#N/A"/>
    <x v="6"/>
    <s v=" DTC"/>
    <d v="2021-07-23T00:00:00"/>
    <s v="Post"/>
    <x v="2"/>
    <n v="0"/>
  </r>
  <r>
    <s v="NonMedia"/>
    <s v="Incremental"/>
    <m/>
    <m/>
    <s v="Event_int_LB_Event_peak_1"/>
    <e v="#N/A"/>
    <x v="6"/>
    <s v=" DTC"/>
    <d v="2021-07-24T00:00:00"/>
    <s v="Post"/>
    <x v="2"/>
    <n v="0"/>
  </r>
  <r>
    <s v="NonMedia"/>
    <s v="Incremental"/>
    <m/>
    <m/>
    <s v="Event_int_LB_Event_peak_1"/>
    <e v="#N/A"/>
    <x v="6"/>
    <s v=" DTC"/>
    <d v="2021-07-25T00:00:00"/>
    <s v="Post"/>
    <x v="2"/>
    <n v="0"/>
  </r>
  <r>
    <s v="NonMedia"/>
    <s v="Incremental"/>
    <m/>
    <m/>
    <s v="Event_int_LB_Event_peak_1"/>
    <e v="#N/A"/>
    <x v="6"/>
    <s v=" DTC"/>
    <d v="2021-07-26T00:00:00"/>
    <s v="Post"/>
    <x v="2"/>
    <n v="0"/>
  </r>
  <r>
    <s v="NonMedia"/>
    <s v="Incremental"/>
    <m/>
    <m/>
    <s v="Event_int_LB_Event_peak_1"/>
    <e v="#N/A"/>
    <x v="6"/>
    <s v=" DTC"/>
    <d v="2021-07-27T00:00:00"/>
    <s v="Post"/>
    <x v="2"/>
    <n v="0"/>
  </r>
  <r>
    <s v="NonMedia"/>
    <s v="Incremental"/>
    <m/>
    <m/>
    <s v="Event_int_LB_Event_peak_1"/>
    <e v="#N/A"/>
    <x v="6"/>
    <s v=" DTC"/>
    <d v="2021-07-28T00:00:00"/>
    <s v="Post"/>
    <x v="2"/>
    <n v="0"/>
  </r>
  <r>
    <s v="NonMedia"/>
    <s v="Incremental"/>
    <m/>
    <m/>
    <s v="Event_int_LB_Event_peak_1"/>
    <e v="#N/A"/>
    <x v="6"/>
    <s v=" DTC"/>
    <d v="2021-07-29T00:00:00"/>
    <s v="Post"/>
    <x v="2"/>
    <n v="0"/>
  </r>
  <r>
    <s v="NonMedia"/>
    <s v="Incremental"/>
    <m/>
    <m/>
    <s v="Event_int_LB_Event_peak_1"/>
    <e v="#N/A"/>
    <x v="6"/>
    <s v=" DTC"/>
    <d v="2021-07-30T00:00:00"/>
    <s v="Post"/>
    <x v="2"/>
    <n v="0"/>
  </r>
  <r>
    <s v="NonMedia"/>
    <s v="Incremental"/>
    <m/>
    <m/>
    <s v="Event_int_LB_Event_peak_1"/>
    <e v="#N/A"/>
    <x v="6"/>
    <s v=" DTC"/>
    <d v="2021-07-31T00:00:00"/>
    <s v="Post"/>
    <x v="2"/>
    <n v="0"/>
  </r>
  <r>
    <s v="NonMedia"/>
    <s v="Incremental"/>
    <m/>
    <m/>
    <s v="Event_int_LB_Event_peak_1"/>
    <e v="#N/A"/>
    <x v="6"/>
    <s v=" DTC"/>
    <d v="2021-08-01T00:00:00"/>
    <s v="Post"/>
    <x v="2"/>
    <n v="0"/>
  </r>
  <r>
    <s v="NonMedia"/>
    <s v="Incremental"/>
    <m/>
    <m/>
    <s v="Event_int_LB_Event_peak_1"/>
    <e v="#N/A"/>
    <x v="6"/>
    <s v=" DTC"/>
    <d v="2021-08-02T00:00:00"/>
    <s v="Post"/>
    <x v="2"/>
    <n v="0"/>
  </r>
  <r>
    <s v="NonMedia"/>
    <s v="Incremental"/>
    <m/>
    <m/>
    <s v="Event_int_LB_Event_peak_1"/>
    <e v="#N/A"/>
    <x v="6"/>
    <s v=" DTC"/>
    <d v="2021-08-03T00:00:00"/>
    <s v="Post"/>
    <x v="2"/>
    <n v="0"/>
  </r>
  <r>
    <s v="NonMedia"/>
    <s v="Incremental"/>
    <m/>
    <m/>
    <s v="Event_int_LB_Event_peak_1"/>
    <e v="#N/A"/>
    <x v="6"/>
    <s v=" DTC"/>
    <d v="2021-08-04T00:00:00"/>
    <s v="Post"/>
    <x v="2"/>
    <n v="0"/>
  </r>
  <r>
    <s v="NonMedia"/>
    <s v="Incremental"/>
    <m/>
    <m/>
    <s v="Event_int_LB_Event_peak_1"/>
    <e v="#N/A"/>
    <x v="6"/>
    <s v=" DTC"/>
    <d v="2021-08-05T00:00:00"/>
    <s v="Post"/>
    <x v="2"/>
    <n v="0"/>
  </r>
  <r>
    <s v="NonMedia"/>
    <s v="Incremental"/>
    <m/>
    <m/>
    <s v="Event_int_LB_Event_peak_1"/>
    <e v="#N/A"/>
    <x v="6"/>
    <s v=" DTC"/>
    <d v="2021-08-06T00:00:00"/>
    <s v="Post"/>
    <x v="2"/>
    <n v="0"/>
  </r>
  <r>
    <s v="NonMedia"/>
    <s v="Incremental"/>
    <m/>
    <m/>
    <s v="Event_int_LB_Event_peak_1"/>
    <e v="#N/A"/>
    <x v="6"/>
    <s v=" DTC"/>
    <d v="2021-08-07T00:00:00"/>
    <s v="Post"/>
    <x v="2"/>
    <n v="0"/>
  </r>
  <r>
    <s v="NonMedia"/>
    <s v="Incremental"/>
    <m/>
    <m/>
    <s v="Event_int_LB_Event_peak_1"/>
    <e v="#N/A"/>
    <x v="6"/>
    <s v=" DTC"/>
    <d v="2021-08-08T00:00:00"/>
    <s v="Post"/>
    <x v="2"/>
    <n v="0"/>
  </r>
  <r>
    <s v="NonMedia"/>
    <s v="Incremental"/>
    <m/>
    <m/>
    <s v="Event_int_LB_Event_peak_1"/>
    <e v="#N/A"/>
    <x v="6"/>
    <s v=" DTC"/>
    <d v="2021-08-09T00:00:00"/>
    <s v="Post"/>
    <x v="2"/>
    <n v="0"/>
  </r>
  <r>
    <s v="NonMedia"/>
    <s v="Incremental"/>
    <m/>
    <m/>
    <s v="Event_int_LB_Event_peak_1"/>
    <e v="#N/A"/>
    <x v="6"/>
    <s v=" DTC"/>
    <d v="2021-08-10T00:00:00"/>
    <s v="Post"/>
    <x v="2"/>
    <n v="0"/>
  </r>
  <r>
    <s v="NonMedia"/>
    <s v="Incremental"/>
    <m/>
    <m/>
    <s v="Event_int_LB_Event_peak_1"/>
    <e v="#N/A"/>
    <x v="6"/>
    <s v=" DTC"/>
    <d v="2021-08-11T00:00:00"/>
    <s v="Post"/>
    <x v="2"/>
    <n v="0"/>
  </r>
  <r>
    <s v="NonMedia"/>
    <s v="Incremental"/>
    <m/>
    <m/>
    <s v="Event_int_LB_Event_peak_1"/>
    <e v="#N/A"/>
    <x v="6"/>
    <s v=" DTC"/>
    <d v="2021-08-12T00:00:00"/>
    <s v="Post"/>
    <x v="2"/>
    <n v="0"/>
  </r>
  <r>
    <s v="NonMedia"/>
    <s v="Incremental"/>
    <m/>
    <m/>
    <s v="Event_int_LB_Event_peak_1"/>
    <e v="#N/A"/>
    <x v="6"/>
    <s v=" DTC"/>
    <d v="2021-08-13T00:00:00"/>
    <s v="Post"/>
    <x v="2"/>
    <n v="0"/>
  </r>
  <r>
    <s v="NonMedia"/>
    <s v="Incremental"/>
    <m/>
    <m/>
    <s v="Event_int_LB_Event_peak_1"/>
    <e v="#N/A"/>
    <x v="6"/>
    <s v=" DTC"/>
    <d v="2021-08-14T00:00:00"/>
    <s v="Post"/>
    <x v="2"/>
    <n v="0"/>
  </r>
  <r>
    <s v="NonMedia"/>
    <s v="Incremental"/>
    <m/>
    <m/>
    <s v="Event_int_LB_Event_peak_1"/>
    <e v="#N/A"/>
    <x v="6"/>
    <s v=" DTC"/>
    <d v="2021-08-15T00:00:00"/>
    <s v="Post"/>
    <x v="2"/>
    <n v="0"/>
  </r>
  <r>
    <s v="NonMedia"/>
    <s v="Incremental"/>
    <m/>
    <m/>
    <s v="Event_int_LB_Event_peak_1"/>
    <e v="#N/A"/>
    <x v="6"/>
    <s v=" DTC"/>
    <d v="2021-08-16T00:00:00"/>
    <s v="Post"/>
    <x v="2"/>
    <n v="0"/>
  </r>
  <r>
    <s v="NonMedia"/>
    <s v="Incremental"/>
    <m/>
    <m/>
    <s v="Event_int_LB_Event_peak_1"/>
    <e v="#N/A"/>
    <x v="6"/>
    <s v=" DTC"/>
    <d v="2021-08-17T00:00:00"/>
    <s v="Post"/>
    <x v="2"/>
    <n v="0"/>
  </r>
  <r>
    <s v="NonMedia"/>
    <s v="Incremental"/>
    <m/>
    <m/>
    <s v="Event_int_LB_Event_peak_1"/>
    <e v="#N/A"/>
    <x v="6"/>
    <s v=" DTC"/>
    <d v="2021-08-18T00:00:00"/>
    <s v="Post"/>
    <x v="2"/>
    <n v="0"/>
  </r>
  <r>
    <s v="NonMedia"/>
    <s v="Incremental"/>
    <m/>
    <m/>
    <s v="Event_int_LB_Event_peak_1"/>
    <e v="#N/A"/>
    <x v="6"/>
    <s v=" DTC"/>
    <d v="2021-08-19T00:00:00"/>
    <s v="Post"/>
    <x v="2"/>
    <n v="0"/>
  </r>
  <r>
    <s v="NonMedia"/>
    <s v="Incremental"/>
    <m/>
    <m/>
    <s v="Event_int_LB_Event_peak_1"/>
    <e v="#N/A"/>
    <x v="6"/>
    <s v=" DTC"/>
    <d v="2021-08-20T00:00:00"/>
    <s v="Post"/>
    <x v="2"/>
    <n v="0"/>
  </r>
  <r>
    <s v="NonMedia"/>
    <s v="Incremental"/>
    <m/>
    <m/>
    <s v="Event_int_LB_Event_peak_1"/>
    <e v="#N/A"/>
    <x v="6"/>
    <s v=" DTC"/>
    <d v="2021-08-21T00:00:00"/>
    <s v="Post"/>
    <x v="2"/>
    <n v="0"/>
  </r>
  <r>
    <s v="NonMedia"/>
    <s v="Incremental"/>
    <m/>
    <m/>
    <s v="Event_int_LB_Event_peak_1"/>
    <e v="#N/A"/>
    <x v="6"/>
    <s v=" DTC"/>
    <d v="2021-08-22T00:00:00"/>
    <s v="Post"/>
    <x v="2"/>
    <n v="0"/>
  </r>
  <r>
    <s v="NonMedia"/>
    <s v="Incremental"/>
    <m/>
    <m/>
    <s v="Event_int_LB_Event_peak_1"/>
    <e v="#N/A"/>
    <x v="6"/>
    <s v=" DTC"/>
    <d v="2021-08-23T00:00:00"/>
    <s v="Post"/>
    <x v="2"/>
    <n v="0"/>
  </r>
  <r>
    <s v="NonMedia"/>
    <s v="Incremental"/>
    <m/>
    <m/>
    <s v="Event_int_LB_Event_peak_1"/>
    <e v="#N/A"/>
    <x v="6"/>
    <s v=" DTC"/>
    <d v="2021-08-24T00:00:00"/>
    <s v="Post"/>
    <x v="2"/>
    <n v="0"/>
  </r>
  <r>
    <s v="NonMedia"/>
    <s v="Incremental"/>
    <m/>
    <m/>
    <s v="Event_int_LB_Event_peak_1"/>
    <e v="#N/A"/>
    <x v="6"/>
    <s v=" DTC"/>
    <d v="2021-08-25T00:00:00"/>
    <s v="Post"/>
    <x v="2"/>
    <n v="0"/>
  </r>
  <r>
    <s v="NonMedia"/>
    <s v="Incremental"/>
    <m/>
    <m/>
    <s v="Event_int_LB_Event_peak_1"/>
    <e v="#N/A"/>
    <x v="6"/>
    <s v=" DTC"/>
    <d v="2021-08-26T00:00:00"/>
    <s v="Post"/>
    <x v="2"/>
    <n v="0"/>
  </r>
  <r>
    <s v="NonMedia"/>
    <s v="Incremental"/>
    <m/>
    <m/>
    <s v="Event_int_LB_Event_peak_1"/>
    <e v="#N/A"/>
    <x v="6"/>
    <s v=" DTC"/>
    <d v="2021-08-27T00:00:00"/>
    <s v="Post"/>
    <x v="2"/>
    <n v="0"/>
  </r>
  <r>
    <s v="NonMedia"/>
    <s v="Incremental"/>
    <m/>
    <m/>
    <s v="Event_int_LB_Event_peak_1"/>
    <e v="#N/A"/>
    <x v="6"/>
    <s v=" DTC"/>
    <d v="2021-08-28T00:00:00"/>
    <s v="Post"/>
    <x v="2"/>
    <n v="0"/>
  </r>
  <r>
    <s v="NonMedia"/>
    <s v="Incremental"/>
    <m/>
    <m/>
    <s v="Event_int_LB_Event_peak_1"/>
    <e v="#N/A"/>
    <x v="6"/>
    <s v=" DTC"/>
    <d v="2021-08-29T00:00:00"/>
    <s v="Post"/>
    <x v="2"/>
    <n v="0"/>
  </r>
  <r>
    <s v="NonMedia"/>
    <s v="Incremental"/>
    <m/>
    <m/>
    <s v="Event_int_LB_Event_peak_1"/>
    <e v="#N/A"/>
    <x v="6"/>
    <s v=" DTC"/>
    <d v="2021-08-30T00:00:00"/>
    <s v="Post"/>
    <x v="2"/>
    <n v="0"/>
  </r>
  <r>
    <s v="NonMedia"/>
    <s v="Incremental"/>
    <m/>
    <m/>
    <s v="Event_int_LB_Event_peak_1"/>
    <e v="#N/A"/>
    <x v="6"/>
    <s v=" DTC"/>
    <d v="2021-08-31T00:00:00"/>
    <s v="Post"/>
    <x v="2"/>
    <n v="0"/>
  </r>
  <r>
    <s v="NonMedia"/>
    <s v="Incremental"/>
    <m/>
    <m/>
    <s v="Event_int_LB_Event_peak_1"/>
    <e v="#N/A"/>
    <x v="6"/>
    <s v=" DTC"/>
    <d v="2021-09-01T00:00:00"/>
    <s v="Post"/>
    <x v="2"/>
    <n v="0"/>
  </r>
  <r>
    <s v="NonMedia"/>
    <s v="Incremental"/>
    <m/>
    <m/>
    <s v="Event_int_LB_Event_peak_1"/>
    <e v="#N/A"/>
    <x v="6"/>
    <s v=" DTC"/>
    <d v="2021-09-02T00:00:00"/>
    <s v="Post"/>
    <x v="2"/>
    <n v="0"/>
  </r>
  <r>
    <s v="NonMedia"/>
    <s v="Incremental"/>
    <m/>
    <m/>
    <s v="Event_int_LB_Event_peak_1"/>
    <e v="#N/A"/>
    <x v="6"/>
    <s v=" DTC"/>
    <d v="2021-09-03T00:00:00"/>
    <s v="Post"/>
    <x v="2"/>
    <n v="0"/>
  </r>
  <r>
    <s v="NonMedia"/>
    <s v="Incremental"/>
    <m/>
    <m/>
    <s v="Event_int_LB_Event_peak_1"/>
    <e v="#N/A"/>
    <x v="6"/>
    <s v=" DTC"/>
    <d v="2021-09-04T00:00:00"/>
    <s v="Post"/>
    <x v="2"/>
    <n v="0"/>
  </r>
  <r>
    <s v="NonMedia"/>
    <s v="Incremental"/>
    <m/>
    <m/>
    <s v="Event_int_LB_Event_peak_1"/>
    <e v="#N/A"/>
    <x v="6"/>
    <s v=" DTC"/>
    <d v="2021-09-05T00:00:00"/>
    <s v="Post"/>
    <x v="2"/>
    <n v="11474.015391299999"/>
  </r>
  <r>
    <s v="NonMedia"/>
    <s v="Incremental"/>
    <m/>
    <m/>
    <s v="Event_int_LB_Event_peak_1"/>
    <e v="#N/A"/>
    <x v="6"/>
    <s v=" DTC"/>
    <d v="2021-09-06T00:00:00"/>
    <s v="Post"/>
    <x v="2"/>
    <n v="0"/>
  </r>
  <r>
    <s v="NonMedia"/>
    <s v="Incremental"/>
    <m/>
    <m/>
    <s v="Event_int_LB_Event_peak_1"/>
    <e v="#N/A"/>
    <x v="6"/>
    <s v=" DTC"/>
    <d v="2021-09-07T00:00:00"/>
    <s v="Post"/>
    <x v="2"/>
    <n v="0"/>
  </r>
  <r>
    <s v="NonMedia"/>
    <s v="Incremental"/>
    <m/>
    <m/>
    <s v="Event_int_LB_Event_peak_1"/>
    <e v="#N/A"/>
    <x v="6"/>
    <s v=" DTC"/>
    <d v="2021-09-08T00:00:00"/>
    <s v="Post"/>
    <x v="2"/>
    <n v="0"/>
  </r>
  <r>
    <s v="NonMedia"/>
    <s v="Incremental"/>
    <m/>
    <m/>
    <s v="Event_int_LB_Event_peak_1"/>
    <e v="#N/A"/>
    <x v="6"/>
    <s v=" DTC"/>
    <d v="2021-09-09T00:00:00"/>
    <s v="Post"/>
    <x v="2"/>
    <n v="0"/>
  </r>
  <r>
    <s v="NonMedia"/>
    <s v="Incremental"/>
    <m/>
    <m/>
    <s v="Event_int_LB_Event_peak_1"/>
    <e v="#N/A"/>
    <x v="6"/>
    <s v=" DTC"/>
    <d v="2021-09-10T00:00:00"/>
    <s v="Post"/>
    <x v="2"/>
    <n v="0"/>
  </r>
  <r>
    <s v="NonMedia"/>
    <s v="Incremental"/>
    <m/>
    <m/>
    <s v="Event_int_LB_Event_peak_1"/>
    <e v="#N/A"/>
    <x v="6"/>
    <s v=" DTC"/>
    <d v="2021-09-11T00:00:00"/>
    <s v="Post"/>
    <x v="2"/>
    <n v="0"/>
  </r>
  <r>
    <s v="NonMedia"/>
    <s v="Incremental"/>
    <m/>
    <m/>
    <s v="Event_int_LB_Event_peak_1"/>
    <e v="#N/A"/>
    <x v="6"/>
    <s v=" DTC"/>
    <d v="2021-09-12T00:00:00"/>
    <s v="Post"/>
    <x v="2"/>
    <n v="0"/>
  </r>
  <r>
    <s v="NonMedia"/>
    <s v="Incremental"/>
    <m/>
    <m/>
    <s v="Event_int_LB_Event_peak_1"/>
    <e v="#N/A"/>
    <x v="6"/>
    <s v=" DTC"/>
    <d v="2021-09-13T00:00:00"/>
    <s v="Post"/>
    <x v="2"/>
    <n v="0"/>
  </r>
  <r>
    <s v="NonMedia"/>
    <s v="Incremental"/>
    <m/>
    <m/>
    <s v="Event_int_LB_Event_peak_1"/>
    <e v="#N/A"/>
    <x v="6"/>
    <s v=" DTC"/>
    <d v="2021-09-14T00:00:00"/>
    <s v="Post"/>
    <x v="2"/>
    <n v="0"/>
  </r>
  <r>
    <s v="NonMedia"/>
    <s v="Incremental"/>
    <m/>
    <m/>
    <s v="Event_int_LB_Event_peak_1"/>
    <e v="#N/A"/>
    <x v="6"/>
    <s v=" DTC"/>
    <d v="2021-09-15T00:00:00"/>
    <s v="Post"/>
    <x v="2"/>
    <n v="0"/>
  </r>
  <r>
    <s v="NonMedia"/>
    <s v="Incremental"/>
    <m/>
    <m/>
    <s v="Event_int_LB_Event_peak_1"/>
    <e v="#N/A"/>
    <x v="6"/>
    <s v=" DTC"/>
    <d v="2021-09-16T00:00:00"/>
    <s v="Post"/>
    <x v="2"/>
    <n v="0"/>
  </r>
  <r>
    <s v="NonMedia"/>
    <s v="Incremental"/>
    <m/>
    <m/>
    <s v="Event_int_LB_Event_peak_1"/>
    <e v="#N/A"/>
    <x v="6"/>
    <s v=" DTC"/>
    <d v="2021-09-17T00:00:00"/>
    <s v="Post"/>
    <x v="2"/>
    <n v="0"/>
  </r>
  <r>
    <s v="NonMedia"/>
    <s v="Incremental"/>
    <m/>
    <m/>
    <s v="Event_int_LB_Event_peak_1"/>
    <e v="#N/A"/>
    <x v="6"/>
    <s v=" DTC"/>
    <d v="2021-09-18T00:00:00"/>
    <s v="Post"/>
    <x v="2"/>
    <n v="0"/>
  </r>
  <r>
    <s v="NonMedia"/>
    <s v="Incremental"/>
    <m/>
    <m/>
    <s v="Event_int_LB_Event_peak_1"/>
    <e v="#N/A"/>
    <x v="6"/>
    <s v=" DTC"/>
    <d v="2021-09-19T00:00:00"/>
    <s v="Post"/>
    <x v="2"/>
    <n v="0"/>
  </r>
  <r>
    <s v="NonMedia"/>
    <s v="Incremental"/>
    <m/>
    <m/>
    <s v="Event_int_LB_Event_peak_1"/>
    <e v="#N/A"/>
    <x v="6"/>
    <s v=" DTC"/>
    <d v="2021-09-20T00:00:00"/>
    <s v="Post"/>
    <x v="2"/>
    <n v="0"/>
  </r>
  <r>
    <s v="NonMedia"/>
    <s v="Incremental"/>
    <m/>
    <m/>
    <s v="Event_int_LB_Event_peak_1"/>
    <e v="#N/A"/>
    <x v="6"/>
    <s v=" DTC"/>
    <d v="2021-09-21T00:00:00"/>
    <s v="Post"/>
    <x v="2"/>
    <n v="0"/>
  </r>
  <r>
    <s v="NonMedia"/>
    <s v="Incremental"/>
    <m/>
    <m/>
    <s v="Event_int_LB_Event_peak_1"/>
    <e v="#N/A"/>
    <x v="6"/>
    <s v=" DTC"/>
    <d v="2021-09-22T00:00:00"/>
    <s v="Post"/>
    <x v="2"/>
    <n v="0"/>
  </r>
  <r>
    <s v="NonMedia"/>
    <s v="Incremental"/>
    <m/>
    <m/>
    <s v="Event_int_LB_Event_peak_1"/>
    <e v="#N/A"/>
    <x v="6"/>
    <s v=" DTC"/>
    <d v="2021-09-23T00:00:00"/>
    <s v="Post"/>
    <x v="2"/>
    <n v="0"/>
  </r>
  <r>
    <s v="NonMedia"/>
    <s v="Incremental"/>
    <m/>
    <m/>
    <s v="Event_int_LB_Event_peak_1"/>
    <e v="#N/A"/>
    <x v="6"/>
    <s v=" DTC"/>
    <d v="2021-09-24T00:00:00"/>
    <s v="Post"/>
    <x v="2"/>
    <n v="0"/>
  </r>
  <r>
    <s v="NonMedia"/>
    <s v="Incremental"/>
    <m/>
    <m/>
    <s v="Event_int_LB_Event_peak_1"/>
    <e v="#N/A"/>
    <x v="6"/>
    <s v=" DTC"/>
    <d v="2021-09-25T00:00:00"/>
    <s v="Post"/>
    <x v="2"/>
    <n v="0"/>
  </r>
  <r>
    <s v="NonMedia"/>
    <s v="Incremental"/>
    <m/>
    <m/>
    <s v="Event_int_LB_Event_peak_1"/>
    <e v="#N/A"/>
    <x v="6"/>
    <s v=" DTC"/>
    <d v="2021-09-26T00:00:00"/>
    <s v="Post"/>
    <x v="2"/>
    <n v="0"/>
  </r>
  <r>
    <s v="NonMedia"/>
    <s v="Incremental"/>
    <m/>
    <m/>
    <s v="Event_int_LB_Event_peak_1"/>
    <e v="#N/A"/>
    <x v="6"/>
    <s v=" DTC"/>
    <d v="2021-09-27T00:00:00"/>
    <s v="Post"/>
    <x v="2"/>
    <n v="0"/>
  </r>
  <r>
    <s v="NonMedia"/>
    <s v="Incremental"/>
    <m/>
    <m/>
    <s v="Event_int_LB_Event_peak_1"/>
    <e v="#N/A"/>
    <x v="6"/>
    <s v=" DTC"/>
    <d v="2021-09-28T00:00:00"/>
    <s v="Post"/>
    <x v="2"/>
    <n v="0"/>
  </r>
  <r>
    <s v="NonMedia"/>
    <s v="Incremental"/>
    <m/>
    <m/>
    <s v="Event_int_LB_Event_peak_1"/>
    <e v="#N/A"/>
    <x v="6"/>
    <s v=" DTC"/>
    <d v="2021-09-29T00:00:00"/>
    <s v="Post"/>
    <x v="2"/>
    <n v="0"/>
  </r>
  <r>
    <s v="NonMedia"/>
    <s v="Incremental"/>
    <m/>
    <m/>
    <s v="Event_int_LB_Event_peak_1"/>
    <e v="#N/A"/>
    <x v="6"/>
    <s v=" DTC"/>
    <d v="2021-09-30T00:00:00"/>
    <s v="Post"/>
    <x v="2"/>
    <n v="0"/>
  </r>
  <r>
    <s v="NonMedia"/>
    <s v="Incremental"/>
    <m/>
    <m/>
    <s v="Event_int_LB_Event_peak_2"/>
    <e v="#N/A"/>
    <x v="6"/>
    <s v=" DTC"/>
    <d v="2021-03-01T00:00:00"/>
    <s v="Pre"/>
    <x v="0"/>
    <n v="0"/>
  </r>
  <r>
    <s v="NonMedia"/>
    <s v="Incremental"/>
    <m/>
    <m/>
    <s v="Event_int_LB_Event_peak_2"/>
    <e v="#N/A"/>
    <x v="6"/>
    <s v=" DTC"/>
    <d v="2021-03-02T00:00:00"/>
    <s v="Pre"/>
    <x v="0"/>
    <n v="0"/>
  </r>
  <r>
    <s v="NonMedia"/>
    <s v="Incremental"/>
    <m/>
    <m/>
    <s v="Event_int_LB_Event_peak_2"/>
    <e v="#N/A"/>
    <x v="6"/>
    <s v=" DTC"/>
    <d v="2021-03-03T00:00:00"/>
    <s v="Pre"/>
    <x v="0"/>
    <n v="0"/>
  </r>
  <r>
    <s v="NonMedia"/>
    <s v="Incremental"/>
    <m/>
    <m/>
    <s v="Event_int_LB_Event_peak_2"/>
    <e v="#N/A"/>
    <x v="6"/>
    <s v=" DTC"/>
    <d v="2021-03-04T00:00:00"/>
    <s v="Pre"/>
    <x v="0"/>
    <n v="0"/>
  </r>
  <r>
    <s v="NonMedia"/>
    <s v="Incremental"/>
    <m/>
    <m/>
    <s v="Event_int_LB_Event_peak_2"/>
    <e v="#N/A"/>
    <x v="6"/>
    <s v=" DTC"/>
    <d v="2021-03-05T00:00:00"/>
    <s v="Pre"/>
    <x v="0"/>
    <n v="0"/>
  </r>
  <r>
    <s v="NonMedia"/>
    <s v="Incremental"/>
    <m/>
    <m/>
    <s v="Event_int_LB_Event_peak_2"/>
    <e v="#N/A"/>
    <x v="6"/>
    <s v=" DTC"/>
    <d v="2021-03-06T00:00:00"/>
    <s v="Pre"/>
    <x v="0"/>
    <n v="0"/>
  </r>
  <r>
    <s v="NonMedia"/>
    <s v="Incremental"/>
    <m/>
    <m/>
    <s v="Event_int_LB_Event_peak_2"/>
    <e v="#N/A"/>
    <x v="6"/>
    <s v=" DTC"/>
    <d v="2021-03-07T00:00:00"/>
    <s v="Pre"/>
    <x v="0"/>
    <n v="0"/>
  </r>
  <r>
    <s v="NonMedia"/>
    <s v="Incremental"/>
    <m/>
    <m/>
    <s v="Event_int_LB_Event_peak_2"/>
    <e v="#N/A"/>
    <x v="6"/>
    <s v=" DTC"/>
    <d v="2021-03-08T00:00:00"/>
    <s v="Pre"/>
    <x v="0"/>
    <n v="0"/>
  </r>
  <r>
    <s v="NonMedia"/>
    <s v="Incremental"/>
    <m/>
    <m/>
    <s v="Event_int_LB_Event_peak_2"/>
    <e v="#N/A"/>
    <x v="6"/>
    <s v=" DTC"/>
    <d v="2021-03-09T00:00:00"/>
    <s v="Pre"/>
    <x v="0"/>
    <n v="0"/>
  </r>
  <r>
    <s v="NonMedia"/>
    <s v="Incremental"/>
    <m/>
    <m/>
    <s v="Event_int_LB_Event_peak_2"/>
    <e v="#N/A"/>
    <x v="6"/>
    <s v=" DTC"/>
    <d v="2021-03-10T00:00:00"/>
    <s v="Pre"/>
    <x v="0"/>
    <n v="0"/>
  </r>
  <r>
    <s v="NonMedia"/>
    <s v="Incremental"/>
    <m/>
    <m/>
    <s v="Event_int_LB_Event_peak_2"/>
    <e v="#N/A"/>
    <x v="6"/>
    <s v=" DTC"/>
    <d v="2021-03-11T00:00:00"/>
    <s v="Pre"/>
    <x v="0"/>
    <n v="0"/>
  </r>
  <r>
    <s v="NonMedia"/>
    <s v="Incremental"/>
    <m/>
    <m/>
    <s v="Event_int_LB_Event_peak_2"/>
    <e v="#N/A"/>
    <x v="6"/>
    <s v=" DTC"/>
    <d v="2021-03-12T00:00:00"/>
    <s v="Pre"/>
    <x v="0"/>
    <n v="0"/>
  </r>
  <r>
    <s v="NonMedia"/>
    <s v="Incremental"/>
    <m/>
    <m/>
    <s v="Event_int_LB_Event_peak_2"/>
    <e v="#N/A"/>
    <x v="6"/>
    <s v=" DTC"/>
    <d v="2021-03-13T00:00:00"/>
    <s v="Pre"/>
    <x v="0"/>
    <n v="0"/>
  </r>
  <r>
    <s v="NonMedia"/>
    <s v="Incremental"/>
    <m/>
    <m/>
    <s v="Event_int_LB_Event_peak_2"/>
    <e v="#N/A"/>
    <x v="6"/>
    <s v=" DTC"/>
    <d v="2021-03-14T00:00:00"/>
    <s v="Pre"/>
    <x v="0"/>
    <n v="0"/>
  </r>
  <r>
    <s v="NonMedia"/>
    <s v="Incremental"/>
    <m/>
    <m/>
    <s v="Event_int_LB_Event_peak_2"/>
    <e v="#N/A"/>
    <x v="6"/>
    <s v=" DTC"/>
    <d v="2021-03-15T00:00:00"/>
    <s v="Pre"/>
    <x v="0"/>
    <n v="0"/>
  </r>
  <r>
    <s v="NonMedia"/>
    <s v="Incremental"/>
    <m/>
    <m/>
    <s v="Event_int_LB_Event_peak_2"/>
    <e v="#N/A"/>
    <x v="6"/>
    <s v=" DTC"/>
    <d v="2021-03-16T00:00:00"/>
    <s v="Pre"/>
    <x v="0"/>
    <n v="0"/>
  </r>
  <r>
    <s v="NonMedia"/>
    <s v="Incremental"/>
    <m/>
    <m/>
    <s v="Event_int_LB_Event_peak_2"/>
    <e v="#N/A"/>
    <x v="6"/>
    <s v=" DTC"/>
    <d v="2021-03-17T00:00:00"/>
    <s v="Pre"/>
    <x v="0"/>
    <n v="0"/>
  </r>
  <r>
    <s v="NonMedia"/>
    <s v="Incremental"/>
    <m/>
    <m/>
    <s v="Event_int_LB_Event_peak_2"/>
    <e v="#N/A"/>
    <x v="6"/>
    <s v=" DTC"/>
    <d v="2021-03-18T00:00:00"/>
    <s v="Pre"/>
    <x v="0"/>
    <n v="0"/>
  </r>
  <r>
    <s v="NonMedia"/>
    <s v="Incremental"/>
    <m/>
    <m/>
    <s v="Event_int_LB_Event_peak_2"/>
    <e v="#N/A"/>
    <x v="6"/>
    <s v=" DTC"/>
    <d v="2021-03-19T00:00:00"/>
    <s v="Pre"/>
    <x v="0"/>
    <n v="0"/>
  </r>
  <r>
    <s v="NonMedia"/>
    <s v="Incremental"/>
    <m/>
    <m/>
    <s v="Event_int_LB_Event_peak_2"/>
    <e v="#N/A"/>
    <x v="6"/>
    <s v=" DTC"/>
    <d v="2021-03-20T00:00:00"/>
    <s v="Pre"/>
    <x v="0"/>
    <n v="0"/>
  </r>
  <r>
    <s v="NonMedia"/>
    <s v="Incremental"/>
    <m/>
    <m/>
    <s v="Event_int_LB_Event_peak_2"/>
    <e v="#N/A"/>
    <x v="6"/>
    <s v=" DTC"/>
    <d v="2021-03-21T00:00:00"/>
    <s v="Pre"/>
    <x v="0"/>
    <n v="0"/>
  </r>
  <r>
    <s v="NonMedia"/>
    <s v="Incremental"/>
    <m/>
    <m/>
    <s v="Event_int_LB_Event_peak_2"/>
    <e v="#N/A"/>
    <x v="6"/>
    <s v=" DTC"/>
    <d v="2021-03-22T00:00:00"/>
    <s v="Pre"/>
    <x v="0"/>
    <n v="0"/>
  </r>
  <r>
    <s v="NonMedia"/>
    <s v="Incremental"/>
    <m/>
    <m/>
    <s v="Event_int_LB_Event_peak_2"/>
    <e v="#N/A"/>
    <x v="6"/>
    <s v=" DTC"/>
    <d v="2021-03-23T00:00:00"/>
    <s v="Pre"/>
    <x v="0"/>
    <n v="0"/>
  </r>
  <r>
    <s v="NonMedia"/>
    <s v="Incremental"/>
    <m/>
    <m/>
    <s v="Event_int_LB_Event_peak_2"/>
    <e v="#N/A"/>
    <x v="6"/>
    <s v=" DTC"/>
    <d v="2021-03-24T00:00:00"/>
    <s v="Pre"/>
    <x v="0"/>
    <n v="0"/>
  </r>
  <r>
    <s v="NonMedia"/>
    <s v="Incremental"/>
    <m/>
    <m/>
    <s v="Event_int_LB_Event_peak_2"/>
    <e v="#N/A"/>
    <x v="6"/>
    <s v=" DTC"/>
    <d v="2021-03-25T00:00:00"/>
    <s v="Pre"/>
    <x v="0"/>
    <n v="0"/>
  </r>
  <r>
    <s v="NonMedia"/>
    <s v="Incremental"/>
    <m/>
    <m/>
    <s v="Event_int_LB_Event_peak_2"/>
    <e v="#N/A"/>
    <x v="6"/>
    <s v=" DTC"/>
    <d v="2021-03-26T00:00:00"/>
    <s v="Pre"/>
    <x v="0"/>
    <n v="0"/>
  </r>
  <r>
    <s v="NonMedia"/>
    <s v="Incremental"/>
    <m/>
    <m/>
    <s v="Event_int_LB_Event_peak_2"/>
    <e v="#N/A"/>
    <x v="6"/>
    <s v=" DTC"/>
    <d v="2021-03-27T00:00:00"/>
    <s v="Pre"/>
    <x v="0"/>
    <n v="0"/>
  </r>
  <r>
    <s v="NonMedia"/>
    <s v="Incremental"/>
    <m/>
    <m/>
    <s v="Event_int_LB_Event_peak_2"/>
    <e v="#N/A"/>
    <x v="6"/>
    <s v=" DTC"/>
    <d v="2021-03-28T00:00:00"/>
    <s v="Pre"/>
    <x v="0"/>
    <n v="0"/>
  </r>
  <r>
    <s v="NonMedia"/>
    <s v="Incremental"/>
    <m/>
    <m/>
    <s v="Event_int_LB_Event_peak_2"/>
    <e v="#N/A"/>
    <x v="6"/>
    <s v=" DTC"/>
    <d v="2021-03-29T00:00:00"/>
    <s v="Pre"/>
    <x v="0"/>
    <n v="0"/>
  </r>
  <r>
    <s v="NonMedia"/>
    <s v="Incremental"/>
    <m/>
    <m/>
    <s v="Event_int_LB_Event_peak_2"/>
    <e v="#N/A"/>
    <x v="6"/>
    <s v=" DTC"/>
    <d v="2021-03-30T00:00:00"/>
    <s v="Pre"/>
    <x v="0"/>
    <n v="0"/>
  </r>
  <r>
    <s v="NonMedia"/>
    <s v="Incremental"/>
    <m/>
    <m/>
    <s v="Event_int_LB_Event_peak_2"/>
    <e v="#N/A"/>
    <x v="6"/>
    <s v=" DTC"/>
    <d v="2021-03-31T00:00:00"/>
    <s v="Pre"/>
    <x v="0"/>
    <n v="0"/>
  </r>
  <r>
    <s v="NonMedia"/>
    <s v="Incremental"/>
    <m/>
    <m/>
    <s v="Event_int_LB_Event_peak_2"/>
    <e v="#N/A"/>
    <x v="6"/>
    <s v=" DTC"/>
    <d v="2021-04-01T00:00:00"/>
    <s v="Pre"/>
    <x v="0"/>
    <n v="0"/>
  </r>
  <r>
    <s v="NonMedia"/>
    <s v="Incremental"/>
    <m/>
    <m/>
    <s v="Event_int_LB_Event_peak_2"/>
    <e v="#N/A"/>
    <x v="6"/>
    <s v=" DTC"/>
    <d v="2021-04-02T00:00:00"/>
    <s v="Pre"/>
    <x v="0"/>
    <n v="0"/>
  </r>
  <r>
    <s v="NonMedia"/>
    <s v="Incremental"/>
    <m/>
    <m/>
    <s v="Event_int_LB_Event_peak_2"/>
    <e v="#N/A"/>
    <x v="6"/>
    <s v=" DTC"/>
    <d v="2021-04-03T00:00:00"/>
    <s v="Pre"/>
    <x v="0"/>
    <n v="0"/>
  </r>
  <r>
    <s v="NonMedia"/>
    <s v="Incremental"/>
    <m/>
    <m/>
    <s v="Event_int_LB_Event_peak_2"/>
    <e v="#N/A"/>
    <x v="6"/>
    <s v=" DTC"/>
    <d v="2021-04-04T00:00:00"/>
    <s v="Pre"/>
    <x v="0"/>
    <n v="0"/>
  </r>
  <r>
    <s v="NonMedia"/>
    <s v="Incremental"/>
    <m/>
    <m/>
    <s v="Event_int_LB_Event_peak_2"/>
    <e v="#N/A"/>
    <x v="6"/>
    <s v=" DTC"/>
    <d v="2021-04-05T00:00:00"/>
    <s v="Pre"/>
    <x v="0"/>
    <n v="0"/>
  </r>
  <r>
    <s v="NonMedia"/>
    <s v="Incremental"/>
    <m/>
    <m/>
    <s v="Event_int_LB_Event_peak_2"/>
    <e v="#N/A"/>
    <x v="6"/>
    <s v=" DTC"/>
    <d v="2021-04-06T00:00:00"/>
    <s v="Pre"/>
    <x v="0"/>
    <n v="0"/>
  </r>
  <r>
    <s v="NonMedia"/>
    <s v="Incremental"/>
    <m/>
    <m/>
    <s v="Event_int_LB_Event_peak_2"/>
    <e v="#N/A"/>
    <x v="6"/>
    <s v=" DTC"/>
    <d v="2021-04-07T00:00:00"/>
    <s v="Pre"/>
    <x v="0"/>
    <n v="0"/>
  </r>
  <r>
    <s v="NonMedia"/>
    <s v="Incremental"/>
    <m/>
    <m/>
    <s v="Event_int_LB_Event_peak_2"/>
    <e v="#N/A"/>
    <x v="6"/>
    <s v=" DTC"/>
    <d v="2021-04-08T00:00:00"/>
    <s v="Pre"/>
    <x v="0"/>
    <n v="0"/>
  </r>
  <r>
    <s v="NonMedia"/>
    <s v="Incremental"/>
    <m/>
    <m/>
    <s v="Event_int_LB_Event_peak_2"/>
    <e v="#N/A"/>
    <x v="6"/>
    <s v=" DTC"/>
    <d v="2021-04-09T00:00:00"/>
    <s v="Pre"/>
    <x v="0"/>
    <n v="0"/>
  </r>
  <r>
    <s v="NonMedia"/>
    <s v="Incremental"/>
    <m/>
    <m/>
    <s v="Event_int_LB_Event_peak_2"/>
    <e v="#N/A"/>
    <x v="6"/>
    <s v=" DTC"/>
    <d v="2021-04-10T00:00:00"/>
    <s v="Pre"/>
    <x v="0"/>
    <n v="0"/>
  </r>
  <r>
    <s v="NonMedia"/>
    <s v="Incremental"/>
    <m/>
    <m/>
    <s v="Event_int_LB_Event_peak_2"/>
    <e v="#N/A"/>
    <x v="6"/>
    <s v=" DTC"/>
    <d v="2021-04-11T00:00:00"/>
    <s v="Pre"/>
    <x v="0"/>
    <n v="0"/>
  </r>
  <r>
    <s v="NonMedia"/>
    <s v="Incremental"/>
    <m/>
    <m/>
    <s v="Event_int_LB_Event_peak_2"/>
    <e v="#N/A"/>
    <x v="6"/>
    <s v=" DTC"/>
    <d v="2021-04-12T00:00:00"/>
    <s v="Pre"/>
    <x v="0"/>
    <n v="0"/>
  </r>
  <r>
    <s v="NonMedia"/>
    <s v="Incremental"/>
    <m/>
    <m/>
    <s v="Event_int_LB_Event_peak_2"/>
    <e v="#N/A"/>
    <x v="6"/>
    <s v=" DTC"/>
    <d v="2021-04-13T00:00:00"/>
    <s v="Pre"/>
    <x v="0"/>
    <n v="0"/>
  </r>
  <r>
    <s v="NonMedia"/>
    <s v="Incremental"/>
    <m/>
    <m/>
    <s v="Event_int_LB_Event_peak_2"/>
    <e v="#N/A"/>
    <x v="6"/>
    <s v=" DTC"/>
    <d v="2021-04-14T00:00:00"/>
    <s v="Pre"/>
    <x v="0"/>
    <n v="0"/>
  </r>
  <r>
    <s v="NonMedia"/>
    <s v="Incremental"/>
    <m/>
    <m/>
    <s v="Event_int_LB_Event_peak_2"/>
    <e v="#N/A"/>
    <x v="6"/>
    <s v=" DTC"/>
    <d v="2021-04-15T00:00:00"/>
    <s v="Pre"/>
    <x v="0"/>
    <n v="0"/>
  </r>
  <r>
    <s v="NonMedia"/>
    <s v="Incremental"/>
    <m/>
    <m/>
    <s v="Event_int_LB_Event_peak_2"/>
    <e v="#N/A"/>
    <x v="6"/>
    <s v=" DTC"/>
    <d v="2021-04-16T00:00:00"/>
    <s v="Pre"/>
    <x v="0"/>
    <n v="0"/>
  </r>
  <r>
    <s v="NonMedia"/>
    <s v="Incremental"/>
    <m/>
    <m/>
    <s v="Event_int_LB_Event_peak_2"/>
    <e v="#N/A"/>
    <x v="6"/>
    <s v=" DTC"/>
    <d v="2021-04-17T00:00:00"/>
    <s v="Pre"/>
    <x v="0"/>
    <n v="0"/>
  </r>
  <r>
    <s v="NonMedia"/>
    <s v="Incremental"/>
    <m/>
    <m/>
    <s v="Event_int_LB_Event_peak_2"/>
    <e v="#N/A"/>
    <x v="6"/>
    <s v=" DTC"/>
    <d v="2021-04-18T00:00:00"/>
    <s v="Pre"/>
    <x v="0"/>
    <n v="0"/>
  </r>
  <r>
    <s v="NonMedia"/>
    <s v="Incremental"/>
    <m/>
    <m/>
    <s v="Event_int_LB_Event_peak_2"/>
    <e v="#N/A"/>
    <x v="6"/>
    <s v=" DTC"/>
    <d v="2021-04-19T00:00:00"/>
    <s v="Pre"/>
    <x v="0"/>
    <n v="0"/>
  </r>
  <r>
    <s v="NonMedia"/>
    <s v="Incremental"/>
    <m/>
    <m/>
    <s v="Event_int_LB_Event_peak_2"/>
    <e v="#N/A"/>
    <x v="6"/>
    <s v=" DTC"/>
    <d v="2021-04-20T00:00:00"/>
    <s v="Pre"/>
    <x v="0"/>
    <n v="0"/>
  </r>
  <r>
    <s v="NonMedia"/>
    <s v="Incremental"/>
    <m/>
    <m/>
    <s v="Event_int_LB_Event_peak_2"/>
    <e v="#N/A"/>
    <x v="6"/>
    <s v=" DTC"/>
    <d v="2021-04-21T00:00:00"/>
    <s v="Pre"/>
    <x v="0"/>
    <n v="0"/>
  </r>
  <r>
    <s v="NonMedia"/>
    <s v="Incremental"/>
    <m/>
    <m/>
    <s v="Event_int_LB_Event_peak_2"/>
    <e v="#N/A"/>
    <x v="6"/>
    <s v=" DTC"/>
    <d v="2021-04-22T00:00:00"/>
    <s v="Pre"/>
    <x v="0"/>
    <n v="0"/>
  </r>
  <r>
    <s v="NonMedia"/>
    <s v="Incremental"/>
    <m/>
    <m/>
    <s v="Event_int_LB_Event_peak_2"/>
    <e v="#N/A"/>
    <x v="6"/>
    <s v=" DTC"/>
    <d v="2021-04-23T00:00:00"/>
    <s v="Pre"/>
    <x v="0"/>
    <n v="0"/>
  </r>
  <r>
    <s v="NonMedia"/>
    <s v="Incremental"/>
    <m/>
    <m/>
    <s v="Event_int_LB_Event_peak_2"/>
    <e v="#N/A"/>
    <x v="6"/>
    <s v=" DTC"/>
    <d v="2021-04-24T00:00:00"/>
    <s v="Pre"/>
    <x v="0"/>
    <n v="0"/>
  </r>
  <r>
    <s v="NonMedia"/>
    <s v="Incremental"/>
    <m/>
    <m/>
    <s v="Event_int_LB_Event_peak_2"/>
    <e v="#N/A"/>
    <x v="6"/>
    <s v=" DTC"/>
    <d v="2021-04-25T00:00:00"/>
    <s v="Pre"/>
    <x v="0"/>
    <n v="0"/>
  </r>
  <r>
    <s v="NonMedia"/>
    <s v="Incremental"/>
    <m/>
    <m/>
    <s v="Event_int_LB_Event_peak_2"/>
    <e v="#N/A"/>
    <x v="6"/>
    <s v=" DTC"/>
    <d v="2021-04-26T00:00:00"/>
    <s v="Pre"/>
    <x v="0"/>
    <n v="0"/>
  </r>
  <r>
    <s v="NonMedia"/>
    <s v="Incremental"/>
    <m/>
    <m/>
    <s v="Event_int_LB_Event_peak_2"/>
    <e v="#N/A"/>
    <x v="6"/>
    <s v=" DTC"/>
    <d v="2021-04-27T00:00:00"/>
    <s v="Post"/>
    <x v="1"/>
    <n v="0"/>
  </r>
  <r>
    <s v="NonMedia"/>
    <s v="Incremental"/>
    <m/>
    <m/>
    <s v="Event_int_LB_Event_peak_2"/>
    <e v="#N/A"/>
    <x v="6"/>
    <s v=" DTC"/>
    <d v="2021-04-28T00:00:00"/>
    <s v="Post"/>
    <x v="1"/>
    <n v="0"/>
  </r>
  <r>
    <s v="NonMedia"/>
    <s v="Incremental"/>
    <m/>
    <m/>
    <s v="Event_int_LB_Event_peak_2"/>
    <e v="#N/A"/>
    <x v="6"/>
    <s v=" DTC"/>
    <d v="2021-04-29T00:00:00"/>
    <s v="Post"/>
    <x v="1"/>
    <n v="0"/>
  </r>
  <r>
    <s v="NonMedia"/>
    <s v="Incremental"/>
    <m/>
    <m/>
    <s v="Event_int_LB_Event_peak_2"/>
    <e v="#N/A"/>
    <x v="6"/>
    <s v=" DTC"/>
    <d v="2021-04-30T00:00:00"/>
    <s v="Post"/>
    <x v="1"/>
    <n v="0"/>
  </r>
  <r>
    <s v="NonMedia"/>
    <s v="Incremental"/>
    <m/>
    <m/>
    <s v="Event_int_LB_Event_peak_2"/>
    <e v="#N/A"/>
    <x v="6"/>
    <s v=" DTC"/>
    <d v="2021-05-01T00:00:00"/>
    <s v="Post"/>
    <x v="1"/>
    <n v="0"/>
  </r>
  <r>
    <s v="NonMedia"/>
    <s v="Incremental"/>
    <m/>
    <m/>
    <s v="Event_int_LB_Event_peak_2"/>
    <e v="#N/A"/>
    <x v="6"/>
    <s v=" DTC"/>
    <d v="2021-05-02T00:00:00"/>
    <s v="Post"/>
    <x v="1"/>
    <n v="0"/>
  </r>
  <r>
    <s v="NonMedia"/>
    <s v="Incremental"/>
    <m/>
    <m/>
    <s v="Event_int_LB_Event_peak_2"/>
    <e v="#N/A"/>
    <x v="6"/>
    <s v=" DTC"/>
    <d v="2021-05-03T00:00:00"/>
    <s v="Post"/>
    <x v="1"/>
    <n v="0"/>
  </r>
  <r>
    <s v="NonMedia"/>
    <s v="Incremental"/>
    <m/>
    <m/>
    <s v="Event_int_LB_Event_peak_2"/>
    <e v="#N/A"/>
    <x v="6"/>
    <s v=" DTC"/>
    <d v="2021-05-04T00:00:00"/>
    <s v="Post"/>
    <x v="1"/>
    <n v="0"/>
  </r>
  <r>
    <s v="NonMedia"/>
    <s v="Incremental"/>
    <m/>
    <m/>
    <s v="Event_int_LB_Event_peak_2"/>
    <e v="#N/A"/>
    <x v="6"/>
    <s v=" DTC"/>
    <d v="2021-05-05T00:00:00"/>
    <s v="Post"/>
    <x v="1"/>
    <n v="0"/>
  </r>
  <r>
    <s v="NonMedia"/>
    <s v="Incremental"/>
    <m/>
    <m/>
    <s v="Event_int_LB_Event_peak_2"/>
    <e v="#N/A"/>
    <x v="6"/>
    <s v=" DTC"/>
    <d v="2021-05-06T00:00:00"/>
    <s v="Post"/>
    <x v="1"/>
    <n v="0"/>
  </r>
  <r>
    <s v="NonMedia"/>
    <s v="Incremental"/>
    <m/>
    <m/>
    <s v="Event_int_LB_Event_peak_2"/>
    <e v="#N/A"/>
    <x v="6"/>
    <s v=" DTC"/>
    <d v="2021-05-07T00:00:00"/>
    <s v="Post"/>
    <x v="1"/>
    <n v="0"/>
  </r>
  <r>
    <s v="NonMedia"/>
    <s v="Incremental"/>
    <m/>
    <m/>
    <s v="Event_int_LB_Event_peak_2"/>
    <e v="#N/A"/>
    <x v="6"/>
    <s v=" DTC"/>
    <d v="2021-05-08T00:00:00"/>
    <s v="Post"/>
    <x v="1"/>
    <n v="0"/>
  </r>
  <r>
    <s v="NonMedia"/>
    <s v="Incremental"/>
    <m/>
    <m/>
    <s v="Event_int_LB_Event_peak_2"/>
    <e v="#N/A"/>
    <x v="6"/>
    <s v=" DTC"/>
    <d v="2021-05-09T00:00:00"/>
    <s v="Post"/>
    <x v="1"/>
    <n v="0"/>
  </r>
  <r>
    <s v="NonMedia"/>
    <s v="Incremental"/>
    <m/>
    <m/>
    <s v="Event_int_LB_Event_peak_2"/>
    <e v="#N/A"/>
    <x v="6"/>
    <s v=" DTC"/>
    <d v="2021-05-10T00:00:00"/>
    <s v="Post"/>
    <x v="1"/>
    <n v="0"/>
  </r>
  <r>
    <s v="NonMedia"/>
    <s v="Incremental"/>
    <m/>
    <m/>
    <s v="Event_int_LB_Event_peak_2"/>
    <e v="#N/A"/>
    <x v="6"/>
    <s v=" DTC"/>
    <d v="2021-05-11T00:00:00"/>
    <s v="Post"/>
    <x v="1"/>
    <n v="0"/>
  </r>
  <r>
    <s v="NonMedia"/>
    <s v="Incremental"/>
    <m/>
    <m/>
    <s v="Event_int_LB_Event_peak_2"/>
    <e v="#N/A"/>
    <x v="6"/>
    <s v=" DTC"/>
    <d v="2021-05-12T00:00:00"/>
    <s v="Post"/>
    <x v="1"/>
    <n v="0"/>
  </r>
  <r>
    <s v="NonMedia"/>
    <s v="Incremental"/>
    <m/>
    <m/>
    <s v="Event_int_LB_Event_peak_2"/>
    <e v="#N/A"/>
    <x v="6"/>
    <s v=" DTC"/>
    <d v="2021-05-13T00:00:00"/>
    <s v="Post"/>
    <x v="1"/>
    <n v="0"/>
  </r>
  <r>
    <s v="NonMedia"/>
    <s v="Incremental"/>
    <m/>
    <m/>
    <s v="Event_int_LB_Event_peak_2"/>
    <e v="#N/A"/>
    <x v="6"/>
    <s v=" DTC"/>
    <d v="2021-05-14T00:00:00"/>
    <s v="Post"/>
    <x v="1"/>
    <n v="0"/>
  </r>
  <r>
    <s v="NonMedia"/>
    <s v="Incremental"/>
    <m/>
    <m/>
    <s v="Event_int_LB_Event_peak_2"/>
    <e v="#N/A"/>
    <x v="6"/>
    <s v=" DTC"/>
    <d v="2021-05-15T00:00:00"/>
    <s v="Post"/>
    <x v="1"/>
    <n v="0"/>
  </r>
  <r>
    <s v="NonMedia"/>
    <s v="Incremental"/>
    <m/>
    <m/>
    <s v="Event_int_LB_Event_peak_2"/>
    <e v="#N/A"/>
    <x v="6"/>
    <s v=" DTC"/>
    <d v="2021-05-16T00:00:00"/>
    <s v="Post"/>
    <x v="1"/>
    <n v="0"/>
  </r>
  <r>
    <s v="NonMedia"/>
    <s v="Incremental"/>
    <m/>
    <m/>
    <s v="Event_int_LB_Event_peak_2"/>
    <e v="#N/A"/>
    <x v="6"/>
    <s v=" DTC"/>
    <d v="2021-05-17T00:00:00"/>
    <s v="Post"/>
    <x v="1"/>
    <n v="0"/>
  </r>
  <r>
    <s v="NonMedia"/>
    <s v="Incremental"/>
    <m/>
    <m/>
    <s v="Event_int_LB_Event_peak_2"/>
    <e v="#N/A"/>
    <x v="6"/>
    <s v=" DTC"/>
    <d v="2021-05-18T00:00:00"/>
    <s v="Post"/>
    <x v="1"/>
    <n v="0"/>
  </r>
  <r>
    <s v="NonMedia"/>
    <s v="Incremental"/>
    <m/>
    <m/>
    <s v="Event_int_LB_Event_peak_2"/>
    <e v="#N/A"/>
    <x v="6"/>
    <s v=" DTC"/>
    <d v="2021-05-19T00:00:00"/>
    <s v="Post"/>
    <x v="1"/>
    <n v="0"/>
  </r>
  <r>
    <s v="NonMedia"/>
    <s v="Incremental"/>
    <m/>
    <m/>
    <s v="Event_int_LB_Event_peak_2"/>
    <e v="#N/A"/>
    <x v="6"/>
    <s v=" DTC"/>
    <d v="2021-05-20T00:00:00"/>
    <s v="Post"/>
    <x v="1"/>
    <n v="0"/>
  </r>
  <r>
    <s v="NonMedia"/>
    <s v="Incremental"/>
    <m/>
    <m/>
    <s v="Event_int_LB_Event_peak_2"/>
    <e v="#N/A"/>
    <x v="6"/>
    <s v=" DTC"/>
    <d v="2021-05-21T00:00:00"/>
    <s v="Post"/>
    <x v="1"/>
    <n v="0"/>
  </r>
  <r>
    <s v="NonMedia"/>
    <s v="Incremental"/>
    <m/>
    <m/>
    <s v="Event_int_LB_Event_peak_2"/>
    <e v="#N/A"/>
    <x v="6"/>
    <s v=" DTC"/>
    <d v="2021-05-22T00:00:00"/>
    <s v="Post"/>
    <x v="1"/>
    <n v="0"/>
  </r>
  <r>
    <s v="NonMedia"/>
    <s v="Incremental"/>
    <m/>
    <m/>
    <s v="Event_int_LB_Event_peak_2"/>
    <e v="#N/A"/>
    <x v="6"/>
    <s v=" DTC"/>
    <d v="2021-05-23T00:00:00"/>
    <s v="Post"/>
    <x v="1"/>
    <n v="0"/>
  </r>
  <r>
    <s v="NonMedia"/>
    <s v="Incremental"/>
    <m/>
    <m/>
    <s v="Event_int_LB_Event_peak_2"/>
    <e v="#N/A"/>
    <x v="6"/>
    <s v=" DTC"/>
    <d v="2021-05-24T00:00:00"/>
    <s v="Post"/>
    <x v="1"/>
    <n v="0"/>
  </r>
  <r>
    <s v="NonMedia"/>
    <s v="Incremental"/>
    <m/>
    <m/>
    <s v="Event_int_LB_Event_peak_2"/>
    <e v="#N/A"/>
    <x v="6"/>
    <s v=" DTC"/>
    <d v="2021-05-25T00:00:00"/>
    <s v="Post"/>
    <x v="1"/>
    <n v="0"/>
  </r>
  <r>
    <s v="NonMedia"/>
    <s v="Incremental"/>
    <m/>
    <m/>
    <s v="Event_int_LB_Event_peak_2"/>
    <e v="#N/A"/>
    <x v="6"/>
    <s v=" DTC"/>
    <d v="2021-05-26T00:00:00"/>
    <s v="Post"/>
    <x v="1"/>
    <n v="0"/>
  </r>
  <r>
    <s v="NonMedia"/>
    <s v="Incremental"/>
    <m/>
    <m/>
    <s v="Event_int_LB_Event_peak_2"/>
    <e v="#N/A"/>
    <x v="6"/>
    <s v=" DTC"/>
    <d v="2021-05-27T00:00:00"/>
    <s v="Post"/>
    <x v="1"/>
    <n v="0"/>
  </r>
  <r>
    <s v="NonMedia"/>
    <s v="Incremental"/>
    <m/>
    <m/>
    <s v="Event_int_LB_Event_peak_2"/>
    <e v="#N/A"/>
    <x v="6"/>
    <s v=" DTC"/>
    <d v="2021-05-28T00:00:00"/>
    <s v="Post"/>
    <x v="1"/>
    <n v="0"/>
  </r>
  <r>
    <s v="NonMedia"/>
    <s v="Incremental"/>
    <m/>
    <m/>
    <s v="Event_int_LB_Event_peak_2"/>
    <e v="#N/A"/>
    <x v="6"/>
    <s v=" DTC"/>
    <d v="2021-05-29T00:00:00"/>
    <s v="Post"/>
    <x v="1"/>
    <n v="0"/>
  </r>
  <r>
    <s v="NonMedia"/>
    <s v="Incremental"/>
    <m/>
    <m/>
    <s v="Event_int_LB_Event_peak_2"/>
    <e v="#N/A"/>
    <x v="6"/>
    <s v=" DTC"/>
    <d v="2021-05-30T00:00:00"/>
    <s v="Post"/>
    <x v="1"/>
    <n v="0"/>
  </r>
  <r>
    <s v="NonMedia"/>
    <s v="Incremental"/>
    <m/>
    <m/>
    <s v="Event_int_LB_Event_peak_2"/>
    <e v="#N/A"/>
    <x v="6"/>
    <s v=" DTC"/>
    <d v="2021-05-31T00:00:00"/>
    <s v="Post"/>
    <x v="1"/>
    <n v="0"/>
  </r>
  <r>
    <s v="NonMedia"/>
    <s v="Incremental"/>
    <m/>
    <m/>
    <s v="Event_int_LB_Event_peak_2"/>
    <e v="#N/A"/>
    <x v="6"/>
    <s v=" DTC"/>
    <d v="2021-06-01T00:00:00"/>
    <s v="Post"/>
    <x v="1"/>
    <n v="0"/>
  </r>
  <r>
    <s v="NonMedia"/>
    <s v="Incremental"/>
    <m/>
    <m/>
    <s v="Event_int_LB_Event_peak_2"/>
    <e v="#N/A"/>
    <x v="6"/>
    <s v=" DTC"/>
    <d v="2021-06-02T00:00:00"/>
    <s v="Post"/>
    <x v="1"/>
    <n v="0"/>
  </r>
  <r>
    <s v="NonMedia"/>
    <s v="Incremental"/>
    <m/>
    <m/>
    <s v="Event_int_LB_Event_peak_2"/>
    <e v="#N/A"/>
    <x v="6"/>
    <s v=" DTC"/>
    <d v="2021-06-03T00:00:00"/>
    <s v="Post"/>
    <x v="1"/>
    <n v="0"/>
  </r>
  <r>
    <s v="NonMedia"/>
    <s v="Incremental"/>
    <m/>
    <m/>
    <s v="Event_int_LB_Event_peak_2"/>
    <e v="#N/A"/>
    <x v="6"/>
    <s v=" DTC"/>
    <d v="2021-06-04T00:00:00"/>
    <s v="Post"/>
    <x v="1"/>
    <n v="0"/>
  </r>
  <r>
    <s v="NonMedia"/>
    <s v="Incremental"/>
    <m/>
    <m/>
    <s v="Event_int_LB_Event_peak_2"/>
    <e v="#N/A"/>
    <x v="6"/>
    <s v=" DTC"/>
    <d v="2021-06-05T00:00:00"/>
    <s v="Post"/>
    <x v="1"/>
    <n v="0"/>
  </r>
  <r>
    <s v="NonMedia"/>
    <s v="Incremental"/>
    <m/>
    <m/>
    <s v="Event_int_LB_Event_peak_2"/>
    <e v="#N/A"/>
    <x v="6"/>
    <s v=" DTC"/>
    <d v="2021-06-06T00:00:00"/>
    <s v="Post"/>
    <x v="1"/>
    <n v="0"/>
  </r>
  <r>
    <s v="NonMedia"/>
    <s v="Incremental"/>
    <m/>
    <m/>
    <s v="Event_int_LB_Event_peak_2"/>
    <e v="#N/A"/>
    <x v="6"/>
    <s v=" DTC"/>
    <d v="2021-06-07T00:00:00"/>
    <s v="Post"/>
    <x v="1"/>
    <n v="0"/>
  </r>
  <r>
    <s v="NonMedia"/>
    <s v="Incremental"/>
    <m/>
    <m/>
    <s v="Event_int_LB_Event_peak_2"/>
    <e v="#N/A"/>
    <x v="6"/>
    <s v=" DTC"/>
    <d v="2021-06-08T00:00:00"/>
    <s v="Post"/>
    <x v="1"/>
    <n v="0"/>
  </r>
  <r>
    <s v="NonMedia"/>
    <s v="Incremental"/>
    <m/>
    <m/>
    <s v="Event_int_LB_Event_peak_2"/>
    <e v="#N/A"/>
    <x v="6"/>
    <s v=" DTC"/>
    <d v="2021-06-09T00:00:00"/>
    <s v="Post"/>
    <x v="1"/>
    <n v="0"/>
  </r>
  <r>
    <s v="NonMedia"/>
    <s v="Incremental"/>
    <m/>
    <m/>
    <s v="Event_int_LB_Event_peak_2"/>
    <e v="#N/A"/>
    <x v="6"/>
    <s v=" DTC"/>
    <d v="2021-06-10T00:00:00"/>
    <s v="Post"/>
    <x v="1"/>
    <n v="0"/>
  </r>
  <r>
    <s v="NonMedia"/>
    <s v="Incremental"/>
    <m/>
    <m/>
    <s v="Event_int_LB_Event_peak_2"/>
    <e v="#N/A"/>
    <x v="6"/>
    <s v=" DTC"/>
    <d v="2021-06-11T00:00:00"/>
    <s v="Post"/>
    <x v="1"/>
    <n v="0"/>
  </r>
  <r>
    <s v="NonMedia"/>
    <s v="Incremental"/>
    <m/>
    <m/>
    <s v="Event_int_LB_Event_peak_2"/>
    <e v="#N/A"/>
    <x v="6"/>
    <s v=" DTC"/>
    <d v="2021-06-12T00:00:00"/>
    <s v="Post"/>
    <x v="1"/>
    <n v="0"/>
  </r>
  <r>
    <s v="NonMedia"/>
    <s v="Incremental"/>
    <m/>
    <m/>
    <s v="Event_int_LB_Event_peak_2"/>
    <e v="#N/A"/>
    <x v="6"/>
    <s v=" DTC"/>
    <d v="2021-06-13T00:00:00"/>
    <s v="Post"/>
    <x v="1"/>
    <n v="0"/>
  </r>
  <r>
    <s v="NonMedia"/>
    <s v="Incremental"/>
    <m/>
    <m/>
    <s v="Event_int_LB_Event_peak_2"/>
    <e v="#N/A"/>
    <x v="6"/>
    <s v=" DTC"/>
    <d v="2021-06-14T00:00:00"/>
    <s v="Post"/>
    <x v="1"/>
    <n v="0"/>
  </r>
  <r>
    <s v="NonMedia"/>
    <s v="Incremental"/>
    <m/>
    <m/>
    <s v="Event_int_LB_Event_peak_2"/>
    <e v="#N/A"/>
    <x v="6"/>
    <s v=" DTC"/>
    <d v="2021-06-15T00:00:00"/>
    <s v="Post"/>
    <x v="1"/>
    <n v="0"/>
  </r>
  <r>
    <s v="NonMedia"/>
    <s v="Incremental"/>
    <m/>
    <m/>
    <s v="Event_int_LB_Event_peak_2"/>
    <e v="#N/A"/>
    <x v="6"/>
    <s v=" DTC"/>
    <d v="2021-06-16T00:00:00"/>
    <s v="Post"/>
    <x v="1"/>
    <n v="0"/>
  </r>
  <r>
    <s v="NonMedia"/>
    <s v="Incremental"/>
    <m/>
    <m/>
    <s v="Event_int_LB_Event_peak_2"/>
    <e v="#N/A"/>
    <x v="6"/>
    <s v=" DTC"/>
    <d v="2021-06-17T00:00:00"/>
    <s v="Post"/>
    <x v="1"/>
    <n v="0"/>
  </r>
  <r>
    <s v="NonMedia"/>
    <s v="Incremental"/>
    <m/>
    <m/>
    <s v="Event_int_LB_Event_peak_2"/>
    <e v="#N/A"/>
    <x v="6"/>
    <s v=" DTC"/>
    <d v="2021-06-18T00:00:00"/>
    <s v="Post"/>
    <x v="1"/>
    <n v="0"/>
  </r>
  <r>
    <s v="NonMedia"/>
    <s v="Incremental"/>
    <m/>
    <m/>
    <s v="Event_int_LB_Event_peak_2"/>
    <e v="#N/A"/>
    <x v="6"/>
    <s v=" DTC"/>
    <d v="2021-06-19T00:00:00"/>
    <s v="Post"/>
    <x v="1"/>
    <n v="0"/>
  </r>
  <r>
    <s v="NonMedia"/>
    <s v="Incremental"/>
    <m/>
    <m/>
    <s v="Event_int_LB_Event_peak_2"/>
    <e v="#N/A"/>
    <x v="6"/>
    <s v=" DTC"/>
    <d v="2021-06-20T00:00:00"/>
    <s v="Post"/>
    <x v="1"/>
    <n v="0"/>
  </r>
  <r>
    <s v="NonMedia"/>
    <s v="Incremental"/>
    <m/>
    <m/>
    <s v="Event_int_LB_Event_peak_2"/>
    <e v="#N/A"/>
    <x v="6"/>
    <s v=" DTC"/>
    <d v="2021-06-21T00:00:00"/>
    <s v="Post"/>
    <x v="1"/>
    <n v="0"/>
  </r>
  <r>
    <s v="NonMedia"/>
    <s v="Incremental"/>
    <m/>
    <m/>
    <s v="Event_int_LB_Event_peak_2"/>
    <e v="#N/A"/>
    <x v="6"/>
    <s v=" DTC"/>
    <d v="2021-06-22T00:00:00"/>
    <s v="Post"/>
    <x v="1"/>
    <n v="0"/>
  </r>
  <r>
    <s v="NonMedia"/>
    <s v="Incremental"/>
    <m/>
    <m/>
    <s v="Event_int_LB_Event_peak_2"/>
    <e v="#N/A"/>
    <x v="6"/>
    <s v=" DTC"/>
    <d v="2021-06-23T00:00:00"/>
    <s v="Post"/>
    <x v="2"/>
    <n v="0"/>
  </r>
  <r>
    <s v="NonMedia"/>
    <s v="Incremental"/>
    <m/>
    <m/>
    <s v="Event_int_LB_Event_peak_2"/>
    <e v="#N/A"/>
    <x v="6"/>
    <s v=" DTC"/>
    <d v="2021-06-24T00:00:00"/>
    <s v="Post"/>
    <x v="2"/>
    <n v="0"/>
  </r>
  <r>
    <s v="NonMedia"/>
    <s v="Incremental"/>
    <m/>
    <m/>
    <s v="Event_int_LB_Event_peak_2"/>
    <e v="#N/A"/>
    <x v="6"/>
    <s v=" DTC"/>
    <d v="2021-06-25T00:00:00"/>
    <s v="Post"/>
    <x v="2"/>
    <n v="0"/>
  </r>
  <r>
    <s v="NonMedia"/>
    <s v="Incremental"/>
    <m/>
    <m/>
    <s v="Event_int_LB_Event_peak_2"/>
    <e v="#N/A"/>
    <x v="6"/>
    <s v=" DTC"/>
    <d v="2021-06-26T00:00:00"/>
    <s v="Post"/>
    <x v="2"/>
    <n v="0"/>
  </r>
  <r>
    <s v="NonMedia"/>
    <s v="Incremental"/>
    <m/>
    <m/>
    <s v="Event_int_LB_Event_peak_2"/>
    <e v="#N/A"/>
    <x v="6"/>
    <s v=" DTC"/>
    <d v="2021-06-27T00:00:00"/>
    <s v="Post"/>
    <x v="2"/>
    <n v="0"/>
  </r>
  <r>
    <s v="NonMedia"/>
    <s v="Incremental"/>
    <m/>
    <m/>
    <s v="Event_int_LB_Event_peak_2"/>
    <e v="#N/A"/>
    <x v="6"/>
    <s v=" DTC"/>
    <d v="2021-06-28T00:00:00"/>
    <s v="Post"/>
    <x v="2"/>
    <n v="0"/>
  </r>
  <r>
    <s v="NonMedia"/>
    <s v="Incremental"/>
    <m/>
    <m/>
    <s v="Event_int_LB_Event_peak_2"/>
    <e v="#N/A"/>
    <x v="6"/>
    <s v=" DTC"/>
    <d v="2021-06-29T00:00:00"/>
    <s v="Post"/>
    <x v="2"/>
    <n v="0"/>
  </r>
  <r>
    <s v="NonMedia"/>
    <s v="Incremental"/>
    <m/>
    <m/>
    <s v="Event_int_LB_Event_peak_2"/>
    <e v="#N/A"/>
    <x v="6"/>
    <s v=" DTC"/>
    <d v="2021-06-30T00:00:00"/>
    <s v="Post"/>
    <x v="2"/>
    <n v="0"/>
  </r>
  <r>
    <s v="NonMedia"/>
    <s v="Incremental"/>
    <m/>
    <m/>
    <s v="Event_int_LB_Event_peak_2"/>
    <e v="#N/A"/>
    <x v="6"/>
    <s v=" DTC"/>
    <d v="2021-07-01T00:00:00"/>
    <s v="Post"/>
    <x v="2"/>
    <n v="0"/>
  </r>
  <r>
    <s v="NonMedia"/>
    <s v="Incremental"/>
    <m/>
    <m/>
    <s v="Event_int_LB_Event_peak_2"/>
    <e v="#N/A"/>
    <x v="6"/>
    <s v=" DTC"/>
    <d v="2021-07-02T00:00:00"/>
    <s v="Post"/>
    <x v="2"/>
    <n v="0"/>
  </r>
  <r>
    <s v="NonMedia"/>
    <s v="Incremental"/>
    <m/>
    <m/>
    <s v="Event_int_LB_Event_peak_2"/>
    <e v="#N/A"/>
    <x v="6"/>
    <s v=" DTC"/>
    <d v="2021-07-03T00:00:00"/>
    <s v="Post"/>
    <x v="2"/>
    <n v="0"/>
  </r>
  <r>
    <s v="NonMedia"/>
    <s v="Incremental"/>
    <m/>
    <m/>
    <s v="Event_int_LB_Event_peak_2"/>
    <e v="#N/A"/>
    <x v="6"/>
    <s v=" DTC"/>
    <d v="2021-07-04T00:00:00"/>
    <s v="Post"/>
    <x v="2"/>
    <n v="0"/>
  </r>
  <r>
    <s v="NonMedia"/>
    <s v="Incremental"/>
    <m/>
    <m/>
    <s v="Event_int_LB_Event_peak_2"/>
    <e v="#N/A"/>
    <x v="6"/>
    <s v=" DTC"/>
    <d v="2021-07-05T00:00:00"/>
    <s v="Post"/>
    <x v="2"/>
    <n v="0"/>
  </r>
  <r>
    <s v="NonMedia"/>
    <s v="Incremental"/>
    <m/>
    <m/>
    <s v="Event_int_LB_Event_peak_2"/>
    <e v="#N/A"/>
    <x v="6"/>
    <s v=" DTC"/>
    <d v="2021-07-06T00:00:00"/>
    <s v="Post"/>
    <x v="2"/>
    <n v="0"/>
  </r>
  <r>
    <s v="NonMedia"/>
    <s v="Incremental"/>
    <m/>
    <m/>
    <s v="Event_int_LB_Event_peak_2"/>
    <e v="#N/A"/>
    <x v="6"/>
    <s v=" DTC"/>
    <d v="2021-07-07T00:00:00"/>
    <s v="Post"/>
    <x v="2"/>
    <n v="0"/>
  </r>
  <r>
    <s v="NonMedia"/>
    <s v="Incremental"/>
    <m/>
    <m/>
    <s v="Event_int_LB_Event_peak_2"/>
    <e v="#N/A"/>
    <x v="6"/>
    <s v=" DTC"/>
    <d v="2021-07-08T00:00:00"/>
    <s v="Post"/>
    <x v="2"/>
    <n v="0"/>
  </r>
  <r>
    <s v="NonMedia"/>
    <s v="Incremental"/>
    <m/>
    <m/>
    <s v="Event_int_LB_Event_peak_2"/>
    <e v="#N/A"/>
    <x v="6"/>
    <s v=" DTC"/>
    <d v="2021-07-09T00:00:00"/>
    <s v="Post"/>
    <x v="2"/>
    <n v="0"/>
  </r>
  <r>
    <s v="NonMedia"/>
    <s v="Incremental"/>
    <m/>
    <m/>
    <s v="Event_int_LB_Event_peak_2"/>
    <e v="#N/A"/>
    <x v="6"/>
    <s v=" DTC"/>
    <d v="2021-07-10T00:00:00"/>
    <s v="Post"/>
    <x v="2"/>
    <n v="0"/>
  </r>
  <r>
    <s v="NonMedia"/>
    <s v="Incremental"/>
    <m/>
    <m/>
    <s v="Event_int_LB_Event_peak_2"/>
    <e v="#N/A"/>
    <x v="6"/>
    <s v=" DTC"/>
    <d v="2021-07-11T00:00:00"/>
    <s v="Post"/>
    <x v="2"/>
    <n v="0"/>
  </r>
  <r>
    <s v="NonMedia"/>
    <s v="Incremental"/>
    <m/>
    <m/>
    <s v="Event_int_LB_Event_peak_2"/>
    <e v="#N/A"/>
    <x v="6"/>
    <s v=" DTC"/>
    <d v="2021-07-12T00:00:00"/>
    <s v="Post"/>
    <x v="2"/>
    <n v="0"/>
  </r>
  <r>
    <s v="NonMedia"/>
    <s v="Incremental"/>
    <m/>
    <m/>
    <s v="Event_int_LB_Event_peak_2"/>
    <e v="#N/A"/>
    <x v="6"/>
    <s v=" DTC"/>
    <d v="2021-07-13T00:00:00"/>
    <s v="Post"/>
    <x v="2"/>
    <n v="0"/>
  </r>
  <r>
    <s v="NonMedia"/>
    <s v="Incremental"/>
    <m/>
    <m/>
    <s v="Event_int_LB_Event_peak_2"/>
    <e v="#N/A"/>
    <x v="6"/>
    <s v=" DTC"/>
    <d v="2021-07-14T00:00:00"/>
    <s v="Post"/>
    <x v="2"/>
    <n v="0"/>
  </r>
  <r>
    <s v="NonMedia"/>
    <s v="Incremental"/>
    <m/>
    <m/>
    <s v="Event_int_LB_Event_peak_2"/>
    <e v="#N/A"/>
    <x v="6"/>
    <s v=" DTC"/>
    <d v="2021-07-15T00:00:00"/>
    <s v="Post"/>
    <x v="2"/>
    <n v="0"/>
  </r>
  <r>
    <s v="NonMedia"/>
    <s v="Incremental"/>
    <m/>
    <m/>
    <s v="Event_int_LB_Event_peak_2"/>
    <e v="#N/A"/>
    <x v="6"/>
    <s v=" DTC"/>
    <d v="2021-07-16T00:00:00"/>
    <s v="Post"/>
    <x v="2"/>
    <n v="0"/>
  </r>
  <r>
    <s v="NonMedia"/>
    <s v="Incremental"/>
    <m/>
    <m/>
    <s v="Event_int_LB_Event_peak_2"/>
    <e v="#N/A"/>
    <x v="6"/>
    <s v=" DTC"/>
    <d v="2021-07-17T00:00:00"/>
    <s v="Post"/>
    <x v="2"/>
    <n v="0"/>
  </r>
  <r>
    <s v="NonMedia"/>
    <s v="Incremental"/>
    <m/>
    <m/>
    <s v="Event_int_LB_Event_peak_2"/>
    <e v="#N/A"/>
    <x v="6"/>
    <s v=" DTC"/>
    <d v="2021-07-18T00:00:00"/>
    <s v="Post"/>
    <x v="2"/>
    <n v="0"/>
  </r>
  <r>
    <s v="NonMedia"/>
    <s v="Incremental"/>
    <m/>
    <m/>
    <s v="Event_int_LB_Event_peak_2"/>
    <e v="#N/A"/>
    <x v="6"/>
    <s v=" DTC"/>
    <d v="2021-07-19T00:00:00"/>
    <s v="Post"/>
    <x v="2"/>
    <n v="0"/>
  </r>
  <r>
    <s v="NonMedia"/>
    <s v="Incremental"/>
    <m/>
    <m/>
    <s v="Event_int_LB_Event_peak_2"/>
    <e v="#N/A"/>
    <x v="6"/>
    <s v=" DTC"/>
    <d v="2021-07-20T00:00:00"/>
    <s v="Post"/>
    <x v="2"/>
    <n v="0"/>
  </r>
  <r>
    <s v="NonMedia"/>
    <s v="Incremental"/>
    <m/>
    <m/>
    <s v="Event_int_LB_Event_peak_2"/>
    <e v="#N/A"/>
    <x v="6"/>
    <s v=" DTC"/>
    <d v="2021-07-21T00:00:00"/>
    <s v="Post"/>
    <x v="2"/>
    <n v="0"/>
  </r>
  <r>
    <s v="NonMedia"/>
    <s v="Incremental"/>
    <m/>
    <m/>
    <s v="Event_int_LB_Event_peak_2"/>
    <e v="#N/A"/>
    <x v="6"/>
    <s v=" DTC"/>
    <d v="2021-07-22T00:00:00"/>
    <s v="Post"/>
    <x v="2"/>
    <n v="0"/>
  </r>
  <r>
    <s v="NonMedia"/>
    <s v="Incremental"/>
    <m/>
    <m/>
    <s v="Event_int_LB_Event_peak_2"/>
    <e v="#N/A"/>
    <x v="6"/>
    <s v=" DTC"/>
    <d v="2021-07-23T00:00:00"/>
    <s v="Post"/>
    <x v="2"/>
    <n v="0"/>
  </r>
  <r>
    <s v="NonMedia"/>
    <s v="Incremental"/>
    <m/>
    <m/>
    <s v="Event_int_LB_Event_peak_2"/>
    <e v="#N/A"/>
    <x v="6"/>
    <s v=" DTC"/>
    <d v="2021-07-24T00:00:00"/>
    <s v="Post"/>
    <x v="2"/>
    <n v="0"/>
  </r>
  <r>
    <s v="NonMedia"/>
    <s v="Incremental"/>
    <m/>
    <m/>
    <s v="Event_int_LB_Event_peak_2"/>
    <e v="#N/A"/>
    <x v="6"/>
    <s v=" DTC"/>
    <d v="2021-07-25T00:00:00"/>
    <s v="Post"/>
    <x v="2"/>
    <n v="0"/>
  </r>
  <r>
    <s v="NonMedia"/>
    <s v="Incremental"/>
    <m/>
    <m/>
    <s v="Event_int_LB_Event_peak_2"/>
    <e v="#N/A"/>
    <x v="6"/>
    <s v=" DTC"/>
    <d v="2021-07-26T00:00:00"/>
    <s v="Post"/>
    <x v="2"/>
    <n v="0"/>
  </r>
  <r>
    <s v="NonMedia"/>
    <s v="Incremental"/>
    <m/>
    <m/>
    <s v="Event_int_LB_Event_peak_2"/>
    <e v="#N/A"/>
    <x v="6"/>
    <s v=" DTC"/>
    <d v="2021-07-27T00:00:00"/>
    <s v="Post"/>
    <x v="2"/>
    <n v="0"/>
  </r>
  <r>
    <s v="NonMedia"/>
    <s v="Incremental"/>
    <m/>
    <m/>
    <s v="Event_int_LB_Event_peak_2"/>
    <e v="#N/A"/>
    <x v="6"/>
    <s v=" DTC"/>
    <d v="2021-07-28T00:00:00"/>
    <s v="Post"/>
    <x v="2"/>
    <n v="0"/>
  </r>
  <r>
    <s v="NonMedia"/>
    <s v="Incremental"/>
    <m/>
    <m/>
    <s v="Event_int_LB_Event_peak_2"/>
    <e v="#N/A"/>
    <x v="6"/>
    <s v=" DTC"/>
    <d v="2021-07-29T00:00:00"/>
    <s v="Post"/>
    <x v="2"/>
    <n v="0"/>
  </r>
  <r>
    <s v="NonMedia"/>
    <s v="Incremental"/>
    <m/>
    <m/>
    <s v="Event_int_LB_Event_peak_2"/>
    <e v="#N/A"/>
    <x v="6"/>
    <s v=" DTC"/>
    <d v="2021-07-30T00:00:00"/>
    <s v="Post"/>
    <x v="2"/>
    <n v="0"/>
  </r>
  <r>
    <s v="NonMedia"/>
    <s v="Incremental"/>
    <m/>
    <m/>
    <s v="Event_int_LB_Event_peak_2"/>
    <e v="#N/A"/>
    <x v="6"/>
    <s v=" DTC"/>
    <d v="2021-07-31T00:00:00"/>
    <s v="Post"/>
    <x v="2"/>
    <n v="0"/>
  </r>
  <r>
    <s v="NonMedia"/>
    <s v="Incremental"/>
    <m/>
    <m/>
    <s v="Event_int_LB_Event_peak_2"/>
    <e v="#N/A"/>
    <x v="6"/>
    <s v=" DTC"/>
    <d v="2021-08-01T00:00:00"/>
    <s v="Post"/>
    <x v="2"/>
    <n v="0"/>
  </r>
  <r>
    <s v="NonMedia"/>
    <s v="Incremental"/>
    <m/>
    <m/>
    <s v="Event_int_LB_Event_peak_2"/>
    <e v="#N/A"/>
    <x v="6"/>
    <s v=" DTC"/>
    <d v="2021-08-02T00:00:00"/>
    <s v="Post"/>
    <x v="2"/>
    <n v="0"/>
  </r>
  <r>
    <s v="NonMedia"/>
    <s v="Incremental"/>
    <m/>
    <m/>
    <s v="Event_int_LB_Event_peak_2"/>
    <e v="#N/A"/>
    <x v="6"/>
    <s v=" DTC"/>
    <d v="2021-08-03T00:00:00"/>
    <s v="Post"/>
    <x v="2"/>
    <n v="0"/>
  </r>
  <r>
    <s v="NonMedia"/>
    <s v="Incremental"/>
    <m/>
    <m/>
    <s v="Event_int_LB_Event_peak_2"/>
    <e v="#N/A"/>
    <x v="6"/>
    <s v=" DTC"/>
    <d v="2021-08-04T00:00:00"/>
    <s v="Post"/>
    <x v="2"/>
    <n v="0"/>
  </r>
  <r>
    <s v="NonMedia"/>
    <s v="Incremental"/>
    <m/>
    <m/>
    <s v="Event_int_LB_Event_peak_2"/>
    <e v="#N/A"/>
    <x v="6"/>
    <s v=" DTC"/>
    <d v="2021-08-05T00:00:00"/>
    <s v="Post"/>
    <x v="2"/>
    <n v="0"/>
  </r>
  <r>
    <s v="NonMedia"/>
    <s v="Incremental"/>
    <m/>
    <m/>
    <s v="Event_int_LB_Event_peak_2"/>
    <e v="#N/A"/>
    <x v="6"/>
    <s v=" DTC"/>
    <d v="2021-08-06T00:00:00"/>
    <s v="Post"/>
    <x v="2"/>
    <n v="0"/>
  </r>
  <r>
    <s v="NonMedia"/>
    <s v="Incremental"/>
    <m/>
    <m/>
    <s v="Event_int_LB_Event_peak_2"/>
    <e v="#N/A"/>
    <x v="6"/>
    <s v=" DTC"/>
    <d v="2021-08-07T00:00:00"/>
    <s v="Post"/>
    <x v="2"/>
    <n v="0"/>
  </r>
  <r>
    <s v="NonMedia"/>
    <s v="Incremental"/>
    <m/>
    <m/>
    <s v="Event_int_LB_Event_peak_2"/>
    <e v="#N/A"/>
    <x v="6"/>
    <s v=" DTC"/>
    <d v="2021-08-08T00:00:00"/>
    <s v="Post"/>
    <x v="2"/>
    <n v="0"/>
  </r>
  <r>
    <s v="NonMedia"/>
    <s v="Incremental"/>
    <m/>
    <m/>
    <s v="Event_int_LB_Event_peak_2"/>
    <e v="#N/A"/>
    <x v="6"/>
    <s v=" DTC"/>
    <d v="2021-08-09T00:00:00"/>
    <s v="Post"/>
    <x v="2"/>
    <n v="0"/>
  </r>
  <r>
    <s v="NonMedia"/>
    <s v="Incremental"/>
    <m/>
    <m/>
    <s v="Event_int_LB_Event_peak_2"/>
    <e v="#N/A"/>
    <x v="6"/>
    <s v=" DTC"/>
    <d v="2021-08-10T00:00:00"/>
    <s v="Post"/>
    <x v="2"/>
    <n v="0"/>
  </r>
  <r>
    <s v="NonMedia"/>
    <s v="Incremental"/>
    <m/>
    <m/>
    <s v="Event_int_LB_Event_peak_2"/>
    <e v="#N/A"/>
    <x v="6"/>
    <s v=" DTC"/>
    <d v="2021-08-11T00:00:00"/>
    <s v="Post"/>
    <x v="2"/>
    <n v="0"/>
  </r>
  <r>
    <s v="NonMedia"/>
    <s v="Incremental"/>
    <m/>
    <m/>
    <s v="Event_int_LB_Event_peak_2"/>
    <e v="#N/A"/>
    <x v="6"/>
    <s v=" DTC"/>
    <d v="2021-08-12T00:00:00"/>
    <s v="Post"/>
    <x v="2"/>
    <n v="0"/>
  </r>
  <r>
    <s v="NonMedia"/>
    <s v="Incremental"/>
    <m/>
    <m/>
    <s v="Event_int_LB_Event_peak_2"/>
    <e v="#N/A"/>
    <x v="6"/>
    <s v=" DTC"/>
    <d v="2021-08-13T00:00:00"/>
    <s v="Post"/>
    <x v="2"/>
    <n v="0"/>
  </r>
  <r>
    <s v="NonMedia"/>
    <s v="Incremental"/>
    <m/>
    <m/>
    <s v="Event_int_LB_Event_peak_2"/>
    <e v="#N/A"/>
    <x v="6"/>
    <s v=" DTC"/>
    <d v="2021-08-14T00:00:00"/>
    <s v="Post"/>
    <x v="2"/>
    <n v="0"/>
  </r>
  <r>
    <s v="NonMedia"/>
    <s v="Incremental"/>
    <m/>
    <m/>
    <s v="Event_int_LB_Event_peak_2"/>
    <e v="#N/A"/>
    <x v="6"/>
    <s v=" DTC"/>
    <d v="2021-08-15T00:00:00"/>
    <s v="Post"/>
    <x v="2"/>
    <n v="0"/>
  </r>
  <r>
    <s v="NonMedia"/>
    <s v="Incremental"/>
    <m/>
    <m/>
    <s v="Event_int_LB_Event_peak_2"/>
    <e v="#N/A"/>
    <x v="6"/>
    <s v=" DTC"/>
    <d v="2021-08-16T00:00:00"/>
    <s v="Post"/>
    <x v="2"/>
    <n v="0"/>
  </r>
  <r>
    <s v="NonMedia"/>
    <s v="Incremental"/>
    <m/>
    <m/>
    <s v="Event_int_LB_Event_peak_2"/>
    <e v="#N/A"/>
    <x v="6"/>
    <s v=" DTC"/>
    <d v="2021-08-17T00:00:00"/>
    <s v="Post"/>
    <x v="2"/>
    <n v="0"/>
  </r>
  <r>
    <s v="NonMedia"/>
    <s v="Incremental"/>
    <m/>
    <m/>
    <s v="Event_int_LB_Event_peak_2"/>
    <e v="#N/A"/>
    <x v="6"/>
    <s v=" DTC"/>
    <d v="2021-08-18T00:00:00"/>
    <s v="Post"/>
    <x v="2"/>
    <n v="0"/>
  </r>
  <r>
    <s v="NonMedia"/>
    <s v="Incremental"/>
    <m/>
    <m/>
    <s v="Event_int_LB_Event_peak_2"/>
    <e v="#N/A"/>
    <x v="6"/>
    <s v=" DTC"/>
    <d v="2021-08-19T00:00:00"/>
    <s v="Post"/>
    <x v="2"/>
    <n v="0"/>
  </r>
  <r>
    <s v="NonMedia"/>
    <s v="Incremental"/>
    <m/>
    <m/>
    <s v="Event_int_LB_Event_peak_2"/>
    <e v="#N/A"/>
    <x v="6"/>
    <s v=" DTC"/>
    <d v="2021-08-20T00:00:00"/>
    <s v="Post"/>
    <x v="2"/>
    <n v="0"/>
  </r>
  <r>
    <s v="NonMedia"/>
    <s v="Incremental"/>
    <m/>
    <m/>
    <s v="Event_int_LB_Event_peak_2"/>
    <e v="#N/A"/>
    <x v="6"/>
    <s v=" DTC"/>
    <d v="2021-08-21T00:00:00"/>
    <s v="Post"/>
    <x v="2"/>
    <n v="0"/>
  </r>
  <r>
    <s v="NonMedia"/>
    <s v="Incremental"/>
    <m/>
    <m/>
    <s v="Event_int_LB_Event_peak_2"/>
    <e v="#N/A"/>
    <x v="6"/>
    <s v=" DTC"/>
    <d v="2021-08-22T00:00:00"/>
    <s v="Post"/>
    <x v="2"/>
    <n v="0"/>
  </r>
  <r>
    <s v="NonMedia"/>
    <s v="Incremental"/>
    <m/>
    <m/>
    <s v="Event_int_LB_Event_peak_2"/>
    <e v="#N/A"/>
    <x v="6"/>
    <s v=" DTC"/>
    <d v="2021-08-23T00:00:00"/>
    <s v="Post"/>
    <x v="2"/>
    <n v="0"/>
  </r>
  <r>
    <s v="NonMedia"/>
    <s v="Incremental"/>
    <m/>
    <m/>
    <s v="Event_int_LB_Event_peak_2"/>
    <e v="#N/A"/>
    <x v="6"/>
    <s v=" DTC"/>
    <d v="2021-08-24T00:00:00"/>
    <s v="Post"/>
    <x v="2"/>
    <n v="0"/>
  </r>
  <r>
    <s v="NonMedia"/>
    <s v="Incremental"/>
    <m/>
    <m/>
    <s v="Event_int_LB_Event_peak_2"/>
    <e v="#N/A"/>
    <x v="6"/>
    <s v=" DTC"/>
    <d v="2021-08-25T00:00:00"/>
    <s v="Post"/>
    <x v="2"/>
    <n v="0"/>
  </r>
  <r>
    <s v="NonMedia"/>
    <s v="Incremental"/>
    <m/>
    <m/>
    <s v="Event_int_LB_Event_peak_2"/>
    <e v="#N/A"/>
    <x v="6"/>
    <s v=" DTC"/>
    <d v="2021-08-26T00:00:00"/>
    <s v="Post"/>
    <x v="2"/>
    <n v="0"/>
  </r>
  <r>
    <s v="NonMedia"/>
    <s v="Incremental"/>
    <m/>
    <m/>
    <s v="Event_int_LB_Event_peak_2"/>
    <e v="#N/A"/>
    <x v="6"/>
    <s v=" DTC"/>
    <d v="2021-08-27T00:00:00"/>
    <s v="Post"/>
    <x v="2"/>
    <n v="0"/>
  </r>
  <r>
    <s v="NonMedia"/>
    <s v="Incremental"/>
    <m/>
    <m/>
    <s v="Event_int_LB_Event_peak_2"/>
    <e v="#N/A"/>
    <x v="6"/>
    <s v=" DTC"/>
    <d v="2021-08-28T00:00:00"/>
    <s v="Post"/>
    <x v="2"/>
    <n v="0"/>
  </r>
  <r>
    <s v="NonMedia"/>
    <s v="Incremental"/>
    <m/>
    <m/>
    <s v="Event_int_LB_Event_peak_2"/>
    <e v="#N/A"/>
    <x v="6"/>
    <s v=" DTC"/>
    <d v="2021-08-29T00:00:00"/>
    <s v="Post"/>
    <x v="2"/>
    <n v="0"/>
  </r>
  <r>
    <s v="NonMedia"/>
    <s v="Incremental"/>
    <m/>
    <m/>
    <s v="Event_int_LB_Event_peak_2"/>
    <e v="#N/A"/>
    <x v="6"/>
    <s v=" DTC"/>
    <d v="2021-08-30T00:00:00"/>
    <s v="Post"/>
    <x v="2"/>
    <n v="0"/>
  </r>
  <r>
    <s v="NonMedia"/>
    <s v="Incremental"/>
    <m/>
    <m/>
    <s v="Event_int_LB_Event_peak_2"/>
    <e v="#N/A"/>
    <x v="6"/>
    <s v=" DTC"/>
    <d v="2021-08-31T00:00:00"/>
    <s v="Post"/>
    <x v="2"/>
    <n v="0"/>
  </r>
  <r>
    <s v="NonMedia"/>
    <s v="Incremental"/>
    <m/>
    <m/>
    <s v="Event_int_LB_Event_peak_2"/>
    <e v="#N/A"/>
    <x v="6"/>
    <s v=" DTC"/>
    <d v="2021-09-01T00:00:00"/>
    <s v="Post"/>
    <x v="2"/>
    <n v="0"/>
  </r>
  <r>
    <s v="NonMedia"/>
    <s v="Incremental"/>
    <m/>
    <m/>
    <s v="Event_int_LB_Event_peak_2"/>
    <e v="#N/A"/>
    <x v="6"/>
    <s v=" DTC"/>
    <d v="2021-09-02T00:00:00"/>
    <s v="Post"/>
    <x v="2"/>
    <n v="0"/>
  </r>
  <r>
    <s v="NonMedia"/>
    <s v="Incremental"/>
    <m/>
    <m/>
    <s v="Event_int_LB_Event_peak_2"/>
    <e v="#N/A"/>
    <x v="6"/>
    <s v=" DTC"/>
    <d v="2021-09-03T00:00:00"/>
    <s v="Post"/>
    <x v="2"/>
    <n v="0"/>
  </r>
  <r>
    <s v="NonMedia"/>
    <s v="Incremental"/>
    <m/>
    <m/>
    <s v="Event_int_LB_Event_peak_2"/>
    <e v="#N/A"/>
    <x v="6"/>
    <s v=" DTC"/>
    <d v="2021-09-04T00:00:00"/>
    <s v="Post"/>
    <x v="2"/>
    <n v="0"/>
  </r>
  <r>
    <s v="NonMedia"/>
    <s v="Incremental"/>
    <m/>
    <m/>
    <s v="Event_int_LB_Event_peak_2"/>
    <e v="#N/A"/>
    <x v="6"/>
    <s v=" DTC"/>
    <d v="2021-09-05T00:00:00"/>
    <s v="Post"/>
    <x v="2"/>
    <n v="0"/>
  </r>
  <r>
    <s v="NonMedia"/>
    <s v="Incremental"/>
    <m/>
    <m/>
    <s v="Event_int_LB_Event_peak_2"/>
    <e v="#N/A"/>
    <x v="6"/>
    <s v=" DTC"/>
    <d v="2021-09-06T00:00:00"/>
    <s v="Post"/>
    <x v="2"/>
    <n v="0"/>
  </r>
  <r>
    <s v="NonMedia"/>
    <s v="Incremental"/>
    <m/>
    <m/>
    <s v="Event_int_LB_Event_peak_2"/>
    <e v="#N/A"/>
    <x v="6"/>
    <s v=" DTC"/>
    <d v="2021-09-07T00:00:00"/>
    <s v="Post"/>
    <x v="2"/>
    <n v="0"/>
  </r>
  <r>
    <s v="NonMedia"/>
    <s v="Incremental"/>
    <m/>
    <m/>
    <s v="Event_int_LB_Event_peak_2"/>
    <e v="#N/A"/>
    <x v="6"/>
    <s v=" DTC"/>
    <d v="2021-09-08T00:00:00"/>
    <s v="Post"/>
    <x v="2"/>
    <n v="0"/>
  </r>
  <r>
    <s v="NonMedia"/>
    <s v="Incremental"/>
    <m/>
    <m/>
    <s v="Event_int_LB_Event_peak_2"/>
    <e v="#N/A"/>
    <x v="6"/>
    <s v=" DTC"/>
    <d v="2021-09-09T00:00:00"/>
    <s v="Post"/>
    <x v="2"/>
    <n v="0"/>
  </r>
  <r>
    <s v="NonMedia"/>
    <s v="Incremental"/>
    <m/>
    <m/>
    <s v="Event_int_LB_Event_peak_2"/>
    <e v="#N/A"/>
    <x v="6"/>
    <s v=" DTC"/>
    <d v="2021-09-10T00:00:00"/>
    <s v="Post"/>
    <x v="2"/>
    <n v="0"/>
  </r>
  <r>
    <s v="NonMedia"/>
    <s v="Incremental"/>
    <m/>
    <m/>
    <s v="Event_int_LB_Event_peak_2"/>
    <e v="#N/A"/>
    <x v="6"/>
    <s v=" DTC"/>
    <d v="2021-09-11T00:00:00"/>
    <s v="Post"/>
    <x v="2"/>
    <n v="0"/>
  </r>
  <r>
    <s v="NonMedia"/>
    <s v="Incremental"/>
    <m/>
    <m/>
    <s v="Event_int_LB_Event_peak_2"/>
    <e v="#N/A"/>
    <x v="6"/>
    <s v=" DTC"/>
    <d v="2021-09-12T00:00:00"/>
    <s v="Post"/>
    <x v="2"/>
    <n v="0"/>
  </r>
  <r>
    <s v="NonMedia"/>
    <s v="Incremental"/>
    <m/>
    <m/>
    <s v="Event_int_LB_Event_peak_2"/>
    <e v="#N/A"/>
    <x v="6"/>
    <s v=" DTC"/>
    <d v="2021-09-13T00:00:00"/>
    <s v="Post"/>
    <x v="2"/>
    <n v="0"/>
  </r>
  <r>
    <s v="NonMedia"/>
    <s v="Incremental"/>
    <m/>
    <m/>
    <s v="Event_int_LB_Event_peak_2"/>
    <e v="#N/A"/>
    <x v="6"/>
    <s v=" DTC"/>
    <d v="2021-09-14T00:00:00"/>
    <s v="Post"/>
    <x v="2"/>
    <n v="0"/>
  </r>
  <r>
    <s v="NonMedia"/>
    <s v="Incremental"/>
    <m/>
    <m/>
    <s v="Event_int_LB_Event_peak_2"/>
    <e v="#N/A"/>
    <x v="6"/>
    <s v=" DTC"/>
    <d v="2021-09-15T00:00:00"/>
    <s v="Post"/>
    <x v="2"/>
    <n v="0"/>
  </r>
  <r>
    <s v="NonMedia"/>
    <s v="Incremental"/>
    <m/>
    <m/>
    <s v="Event_int_LB_Event_peak_2"/>
    <e v="#N/A"/>
    <x v="6"/>
    <s v=" DTC"/>
    <d v="2021-09-16T00:00:00"/>
    <s v="Post"/>
    <x v="2"/>
    <n v="0"/>
  </r>
  <r>
    <s v="NonMedia"/>
    <s v="Incremental"/>
    <m/>
    <m/>
    <s v="Event_int_LB_Event_peak_2"/>
    <e v="#N/A"/>
    <x v="6"/>
    <s v=" DTC"/>
    <d v="2021-09-17T00:00:00"/>
    <s v="Post"/>
    <x v="2"/>
    <n v="0"/>
  </r>
  <r>
    <s v="NonMedia"/>
    <s v="Incremental"/>
    <m/>
    <m/>
    <s v="Event_int_LB_Event_peak_2"/>
    <e v="#N/A"/>
    <x v="6"/>
    <s v=" DTC"/>
    <d v="2021-09-18T00:00:00"/>
    <s v="Post"/>
    <x v="2"/>
    <n v="0"/>
  </r>
  <r>
    <s v="NonMedia"/>
    <s v="Incremental"/>
    <m/>
    <m/>
    <s v="Event_int_LB_Event_peak_2"/>
    <e v="#N/A"/>
    <x v="6"/>
    <s v=" DTC"/>
    <d v="2021-09-19T00:00:00"/>
    <s v="Post"/>
    <x v="2"/>
    <n v="0"/>
  </r>
  <r>
    <s v="NonMedia"/>
    <s v="Incremental"/>
    <m/>
    <m/>
    <s v="Event_int_LB_Event_peak_2"/>
    <e v="#N/A"/>
    <x v="6"/>
    <s v=" DTC"/>
    <d v="2021-09-20T00:00:00"/>
    <s v="Post"/>
    <x v="2"/>
    <n v="0"/>
  </r>
  <r>
    <s v="NonMedia"/>
    <s v="Incremental"/>
    <m/>
    <m/>
    <s v="Event_int_LB_Event_peak_2"/>
    <e v="#N/A"/>
    <x v="6"/>
    <s v=" DTC"/>
    <d v="2021-09-21T00:00:00"/>
    <s v="Post"/>
    <x v="2"/>
    <n v="0"/>
  </r>
  <r>
    <s v="NonMedia"/>
    <s v="Incremental"/>
    <m/>
    <m/>
    <s v="Event_int_LB_Event_peak_2"/>
    <e v="#N/A"/>
    <x v="6"/>
    <s v=" DTC"/>
    <d v="2021-09-22T00:00:00"/>
    <s v="Post"/>
    <x v="2"/>
    <n v="0"/>
  </r>
  <r>
    <s v="NonMedia"/>
    <s v="Incremental"/>
    <m/>
    <m/>
    <s v="Event_int_LB_Event_peak_2"/>
    <e v="#N/A"/>
    <x v="6"/>
    <s v=" DTC"/>
    <d v="2021-09-23T00:00:00"/>
    <s v="Post"/>
    <x v="2"/>
    <n v="0"/>
  </r>
  <r>
    <s v="NonMedia"/>
    <s v="Incremental"/>
    <m/>
    <m/>
    <s v="Event_int_LB_Event_peak_2"/>
    <e v="#N/A"/>
    <x v="6"/>
    <s v=" DTC"/>
    <d v="2021-09-24T00:00:00"/>
    <s v="Post"/>
    <x v="2"/>
    <n v="0"/>
  </r>
  <r>
    <s v="NonMedia"/>
    <s v="Incremental"/>
    <m/>
    <m/>
    <s v="Event_int_LB_Event_peak_2"/>
    <e v="#N/A"/>
    <x v="6"/>
    <s v=" DTC"/>
    <d v="2021-09-25T00:00:00"/>
    <s v="Post"/>
    <x v="2"/>
    <n v="0"/>
  </r>
  <r>
    <s v="NonMedia"/>
    <s v="Incremental"/>
    <m/>
    <m/>
    <s v="Event_int_LB_Event_peak_2"/>
    <e v="#N/A"/>
    <x v="6"/>
    <s v=" DTC"/>
    <d v="2021-09-26T00:00:00"/>
    <s v="Post"/>
    <x v="2"/>
    <n v="0"/>
  </r>
  <r>
    <s v="NonMedia"/>
    <s v="Incremental"/>
    <m/>
    <m/>
    <s v="Event_int_LB_Event_peak_2"/>
    <e v="#N/A"/>
    <x v="6"/>
    <s v=" DTC"/>
    <d v="2021-09-27T00:00:00"/>
    <s v="Post"/>
    <x v="2"/>
    <n v="0"/>
  </r>
  <r>
    <s v="NonMedia"/>
    <s v="Incremental"/>
    <m/>
    <m/>
    <s v="Event_int_LB_Event_peak_2"/>
    <e v="#N/A"/>
    <x v="6"/>
    <s v=" DTC"/>
    <d v="2021-09-28T00:00:00"/>
    <s v="Post"/>
    <x v="2"/>
    <n v="0"/>
  </r>
  <r>
    <s v="NonMedia"/>
    <s v="Incremental"/>
    <m/>
    <m/>
    <s v="Event_int_LB_Event_peak_2"/>
    <e v="#N/A"/>
    <x v="6"/>
    <s v=" DTC"/>
    <d v="2021-09-29T00:00:00"/>
    <s v="Post"/>
    <x v="2"/>
    <n v="0"/>
  </r>
  <r>
    <s v="NonMedia"/>
    <s v="Incremental"/>
    <m/>
    <m/>
    <s v="Event_int_LB_Event_peak_2"/>
    <e v="#N/A"/>
    <x v="6"/>
    <s v=" DTC"/>
    <d v="2021-09-30T00:00:00"/>
    <s v="Post"/>
    <x v="2"/>
    <n v="0"/>
  </r>
  <r>
    <s v="Media"/>
    <s v="Incremental"/>
    <m/>
    <m/>
    <s v="Facebook_NonStatic_Post_ios14_5"/>
    <s v="Facebook"/>
    <x v="7"/>
    <s v=" DTC"/>
    <d v="2021-03-01T00:00:00"/>
    <s v="Pre"/>
    <x v="0"/>
    <n v="0"/>
  </r>
  <r>
    <s v="Media"/>
    <s v="Incremental"/>
    <m/>
    <m/>
    <s v="Facebook_NonStatic_Post_ios14_5"/>
    <s v="Facebook"/>
    <x v="7"/>
    <s v=" DTC"/>
    <d v="2021-03-02T00:00:00"/>
    <s v="Pre"/>
    <x v="0"/>
    <n v="0"/>
  </r>
  <r>
    <s v="Media"/>
    <s v="Incremental"/>
    <m/>
    <m/>
    <s v="Facebook_NonStatic_Post_ios14_5"/>
    <s v="Facebook"/>
    <x v="7"/>
    <s v=" DTC"/>
    <d v="2021-03-03T00:00:00"/>
    <s v="Pre"/>
    <x v="0"/>
    <n v="0"/>
  </r>
  <r>
    <s v="Media"/>
    <s v="Incremental"/>
    <m/>
    <m/>
    <s v="Facebook_NonStatic_Post_ios14_5"/>
    <s v="Facebook"/>
    <x v="7"/>
    <s v=" DTC"/>
    <d v="2021-03-04T00:00:00"/>
    <s v="Pre"/>
    <x v="0"/>
    <n v="0"/>
  </r>
  <r>
    <s v="Media"/>
    <s v="Incremental"/>
    <m/>
    <m/>
    <s v="Facebook_NonStatic_Post_ios14_5"/>
    <s v="Facebook"/>
    <x v="7"/>
    <s v=" DTC"/>
    <d v="2021-03-05T00:00:00"/>
    <s v="Pre"/>
    <x v="0"/>
    <n v="0"/>
  </r>
  <r>
    <s v="Media"/>
    <s v="Incremental"/>
    <m/>
    <m/>
    <s v="Facebook_NonStatic_Post_ios14_5"/>
    <s v="Facebook"/>
    <x v="7"/>
    <s v=" DTC"/>
    <d v="2021-03-06T00:00:00"/>
    <s v="Pre"/>
    <x v="0"/>
    <n v="0"/>
  </r>
  <r>
    <s v="Media"/>
    <s v="Incremental"/>
    <m/>
    <m/>
    <s v="Facebook_NonStatic_Post_ios14_5"/>
    <s v="Facebook"/>
    <x v="7"/>
    <s v=" DTC"/>
    <d v="2021-03-07T00:00:00"/>
    <s v="Pre"/>
    <x v="0"/>
    <n v="0"/>
  </r>
  <r>
    <s v="Media"/>
    <s v="Incremental"/>
    <m/>
    <m/>
    <s v="Facebook_NonStatic_Post_ios14_5"/>
    <s v="Facebook"/>
    <x v="7"/>
    <s v=" DTC"/>
    <d v="2021-03-08T00:00:00"/>
    <s v="Pre"/>
    <x v="0"/>
    <n v="0"/>
  </r>
  <r>
    <s v="Media"/>
    <s v="Incremental"/>
    <m/>
    <m/>
    <s v="Facebook_NonStatic_Post_ios14_5"/>
    <s v="Facebook"/>
    <x v="7"/>
    <s v=" DTC"/>
    <d v="2021-03-09T00:00:00"/>
    <s v="Pre"/>
    <x v="0"/>
    <n v="0"/>
  </r>
  <r>
    <s v="Media"/>
    <s v="Incremental"/>
    <m/>
    <m/>
    <s v="Facebook_NonStatic_Post_ios14_5"/>
    <s v="Facebook"/>
    <x v="7"/>
    <s v=" DTC"/>
    <d v="2021-03-10T00:00:00"/>
    <s v="Pre"/>
    <x v="0"/>
    <n v="0"/>
  </r>
  <r>
    <s v="Media"/>
    <s v="Incremental"/>
    <m/>
    <m/>
    <s v="Facebook_NonStatic_Post_ios14_5"/>
    <s v="Facebook"/>
    <x v="7"/>
    <s v=" DTC"/>
    <d v="2021-03-11T00:00:00"/>
    <s v="Pre"/>
    <x v="0"/>
    <n v="0"/>
  </r>
  <r>
    <s v="Media"/>
    <s v="Incremental"/>
    <m/>
    <m/>
    <s v="Facebook_NonStatic_Post_ios14_5"/>
    <s v="Facebook"/>
    <x v="7"/>
    <s v=" DTC"/>
    <d v="2021-03-12T00:00:00"/>
    <s v="Pre"/>
    <x v="0"/>
    <n v="0"/>
  </r>
  <r>
    <s v="Media"/>
    <s v="Incremental"/>
    <m/>
    <m/>
    <s v="Facebook_NonStatic_Post_ios14_5"/>
    <s v="Facebook"/>
    <x v="7"/>
    <s v=" DTC"/>
    <d v="2021-03-13T00:00:00"/>
    <s v="Pre"/>
    <x v="0"/>
    <n v="0"/>
  </r>
  <r>
    <s v="Media"/>
    <s v="Incremental"/>
    <m/>
    <m/>
    <s v="Facebook_NonStatic_Post_ios14_5"/>
    <s v="Facebook"/>
    <x v="7"/>
    <s v=" DTC"/>
    <d v="2021-03-14T00:00:00"/>
    <s v="Pre"/>
    <x v="0"/>
    <n v="0"/>
  </r>
  <r>
    <s v="Media"/>
    <s v="Incremental"/>
    <m/>
    <m/>
    <s v="Facebook_NonStatic_Post_ios14_5"/>
    <s v="Facebook"/>
    <x v="7"/>
    <s v=" DTC"/>
    <d v="2021-03-15T00:00:00"/>
    <s v="Pre"/>
    <x v="0"/>
    <n v="0"/>
  </r>
  <r>
    <s v="Media"/>
    <s v="Incremental"/>
    <m/>
    <m/>
    <s v="Facebook_NonStatic_Post_ios14_5"/>
    <s v="Facebook"/>
    <x v="7"/>
    <s v=" DTC"/>
    <d v="2021-03-16T00:00:00"/>
    <s v="Pre"/>
    <x v="0"/>
    <n v="0"/>
  </r>
  <r>
    <s v="Media"/>
    <s v="Incremental"/>
    <m/>
    <m/>
    <s v="Facebook_NonStatic_Post_ios14_5"/>
    <s v="Facebook"/>
    <x v="7"/>
    <s v=" DTC"/>
    <d v="2021-03-17T00:00:00"/>
    <s v="Pre"/>
    <x v="0"/>
    <n v="0"/>
  </r>
  <r>
    <s v="Media"/>
    <s v="Incremental"/>
    <m/>
    <m/>
    <s v="Facebook_NonStatic_Post_ios14_5"/>
    <s v="Facebook"/>
    <x v="7"/>
    <s v=" DTC"/>
    <d v="2021-03-18T00:00:00"/>
    <s v="Pre"/>
    <x v="0"/>
    <n v="0"/>
  </r>
  <r>
    <s v="Media"/>
    <s v="Incremental"/>
    <m/>
    <m/>
    <s v="Facebook_NonStatic_Post_ios14_5"/>
    <s v="Facebook"/>
    <x v="7"/>
    <s v=" DTC"/>
    <d v="2021-03-19T00:00:00"/>
    <s v="Pre"/>
    <x v="0"/>
    <n v="0"/>
  </r>
  <r>
    <s v="Media"/>
    <s v="Incremental"/>
    <m/>
    <m/>
    <s v="Facebook_NonStatic_Post_ios14_5"/>
    <s v="Facebook"/>
    <x v="7"/>
    <s v=" DTC"/>
    <d v="2021-03-20T00:00:00"/>
    <s v="Pre"/>
    <x v="0"/>
    <n v="0"/>
  </r>
  <r>
    <s v="Media"/>
    <s v="Incremental"/>
    <m/>
    <m/>
    <s v="Facebook_NonStatic_Post_ios14_5"/>
    <s v="Facebook"/>
    <x v="7"/>
    <s v=" DTC"/>
    <d v="2021-03-21T00:00:00"/>
    <s v="Pre"/>
    <x v="0"/>
    <n v="0"/>
  </r>
  <r>
    <s v="Media"/>
    <s v="Incremental"/>
    <m/>
    <m/>
    <s v="Facebook_NonStatic_Post_ios14_5"/>
    <s v="Facebook"/>
    <x v="7"/>
    <s v=" DTC"/>
    <d v="2021-03-22T00:00:00"/>
    <s v="Pre"/>
    <x v="0"/>
    <n v="0"/>
  </r>
  <r>
    <s v="Media"/>
    <s v="Incremental"/>
    <m/>
    <m/>
    <s v="Facebook_NonStatic_Post_ios14_5"/>
    <s v="Facebook"/>
    <x v="7"/>
    <s v=" DTC"/>
    <d v="2021-03-23T00:00:00"/>
    <s v="Pre"/>
    <x v="0"/>
    <n v="0"/>
  </r>
  <r>
    <s v="Media"/>
    <s v="Incremental"/>
    <m/>
    <m/>
    <s v="Facebook_NonStatic_Post_ios14_5"/>
    <s v="Facebook"/>
    <x v="7"/>
    <s v=" DTC"/>
    <d v="2021-03-24T00:00:00"/>
    <s v="Pre"/>
    <x v="0"/>
    <n v="0"/>
  </r>
  <r>
    <s v="Media"/>
    <s v="Incremental"/>
    <m/>
    <m/>
    <s v="Facebook_NonStatic_Post_ios14_5"/>
    <s v="Facebook"/>
    <x v="7"/>
    <s v=" DTC"/>
    <d v="2021-03-25T00:00:00"/>
    <s v="Pre"/>
    <x v="0"/>
    <n v="0"/>
  </r>
  <r>
    <s v="Media"/>
    <s v="Incremental"/>
    <m/>
    <m/>
    <s v="Facebook_NonStatic_Post_ios14_5"/>
    <s v="Facebook"/>
    <x v="7"/>
    <s v=" DTC"/>
    <d v="2021-03-26T00:00:00"/>
    <s v="Pre"/>
    <x v="0"/>
    <n v="0"/>
  </r>
  <r>
    <s v="Media"/>
    <s v="Incremental"/>
    <m/>
    <m/>
    <s v="Facebook_NonStatic_Post_ios14_5"/>
    <s v="Facebook"/>
    <x v="7"/>
    <s v=" DTC"/>
    <d v="2021-03-27T00:00:00"/>
    <s v="Pre"/>
    <x v="0"/>
    <n v="0"/>
  </r>
  <r>
    <s v="Media"/>
    <s v="Incremental"/>
    <m/>
    <m/>
    <s v="Facebook_NonStatic_Post_ios14_5"/>
    <s v="Facebook"/>
    <x v="7"/>
    <s v=" DTC"/>
    <d v="2021-03-28T00:00:00"/>
    <s v="Pre"/>
    <x v="0"/>
    <n v="0"/>
  </r>
  <r>
    <s v="Media"/>
    <s v="Incremental"/>
    <m/>
    <m/>
    <s v="Facebook_NonStatic_Post_ios14_5"/>
    <s v="Facebook"/>
    <x v="7"/>
    <s v=" DTC"/>
    <d v="2021-03-29T00:00:00"/>
    <s v="Pre"/>
    <x v="0"/>
    <n v="0"/>
  </r>
  <r>
    <s v="Media"/>
    <s v="Incremental"/>
    <m/>
    <m/>
    <s v="Facebook_NonStatic_Post_ios14_5"/>
    <s v="Facebook"/>
    <x v="7"/>
    <s v=" DTC"/>
    <d v="2021-03-30T00:00:00"/>
    <s v="Pre"/>
    <x v="0"/>
    <n v="0"/>
  </r>
  <r>
    <s v="Media"/>
    <s v="Incremental"/>
    <m/>
    <m/>
    <s v="Facebook_NonStatic_Post_ios14_5"/>
    <s v="Facebook"/>
    <x v="7"/>
    <s v=" DTC"/>
    <d v="2021-03-31T00:00:00"/>
    <s v="Pre"/>
    <x v="0"/>
    <n v="0"/>
  </r>
  <r>
    <s v="Media"/>
    <s v="Incremental"/>
    <m/>
    <m/>
    <s v="Facebook_NonStatic_Post_ios14_5"/>
    <s v="Facebook"/>
    <x v="7"/>
    <s v=" DTC"/>
    <d v="2021-04-01T00:00:00"/>
    <s v="Pre"/>
    <x v="0"/>
    <n v="0"/>
  </r>
  <r>
    <s v="Media"/>
    <s v="Incremental"/>
    <m/>
    <m/>
    <s v="Facebook_NonStatic_Post_ios14_5"/>
    <s v="Facebook"/>
    <x v="7"/>
    <s v=" DTC"/>
    <d v="2021-04-02T00:00:00"/>
    <s v="Pre"/>
    <x v="0"/>
    <n v="0"/>
  </r>
  <r>
    <s v="Media"/>
    <s v="Incremental"/>
    <m/>
    <m/>
    <s v="Facebook_NonStatic_Post_ios14_5"/>
    <s v="Facebook"/>
    <x v="7"/>
    <s v=" DTC"/>
    <d v="2021-04-03T00:00:00"/>
    <s v="Pre"/>
    <x v="0"/>
    <n v="0"/>
  </r>
  <r>
    <s v="Media"/>
    <s v="Incremental"/>
    <m/>
    <m/>
    <s v="Facebook_NonStatic_Post_ios14_5"/>
    <s v="Facebook"/>
    <x v="7"/>
    <s v=" DTC"/>
    <d v="2021-04-04T00:00:00"/>
    <s v="Pre"/>
    <x v="0"/>
    <n v="0"/>
  </r>
  <r>
    <s v="Media"/>
    <s v="Incremental"/>
    <m/>
    <m/>
    <s v="Facebook_NonStatic_Post_ios14_5"/>
    <s v="Facebook"/>
    <x v="7"/>
    <s v=" DTC"/>
    <d v="2021-04-05T00:00:00"/>
    <s v="Pre"/>
    <x v="0"/>
    <n v="0"/>
  </r>
  <r>
    <s v="Media"/>
    <s v="Incremental"/>
    <m/>
    <m/>
    <s v="Facebook_NonStatic_Post_ios14_5"/>
    <s v="Facebook"/>
    <x v="7"/>
    <s v=" DTC"/>
    <d v="2021-04-06T00:00:00"/>
    <s v="Pre"/>
    <x v="0"/>
    <n v="0"/>
  </r>
  <r>
    <s v="Media"/>
    <s v="Incremental"/>
    <m/>
    <m/>
    <s v="Facebook_NonStatic_Post_ios14_5"/>
    <s v="Facebook"/>
    <x v="7"/>
    <s v=" DTC"/>
    <d v="2021-04-07T00:00:00"/>
    <s v="Pre"/>
    <x v="0"/>
    <n v="0"/>
  </r>
  <r>
    <s v="Media"/>
    <s v="Incremental"/>
    <m/>
    <m/>
    <s v="Facebook_NonStatic_Post_ios14_5"/>
    <s v="Facebook"/>
    <x v="7"/>
    <s v=" DTC"/>
    <d v="2021-04-08T00:00:00"/>
    <s v="Pre"/>
    <x v="0"/>
    <n v="0"/>
  </r>
  <r>
    <s v="Media"/>
    <s v="Incremental"/>
    <m/>
    <m/>
    <s v="Facebook_NonStatic_Post_ios14_5"/>
    <s v="Facebook"/>
    <x v="7"/>
    <s v=" DTC"/>
    <d v="2021-04-09T00:00:00"/>
    <s v="Pre"/>
    <x v="0"/>
    <n v="0"/>
  </r>
  <r>
    <s v="Media"/>
    <s v="Incremental"/>
    <m/>
    <m/>
    <s v="Facebook_NonStatic_Post_ios14_5"/>
    <s v="Facebook"/>
    <x v="7"/>
    <s v=" DTC"/>
    <d v="2021-04-10T00:00:00"/>
    <s v="Pre"/>
    <x v="0"/>
    <n v="0"/>
  </r>
  <r>
    <s v="Media"/>
    <s v="Incremental"/>
    <m/>
    <m/>
    <s v="Facebook_NonStatic_Post_ios14_5"/>
    <s v="Facebook"/>
    <x v="7"/>
    <s v=" DTC"/>
    <d v="2021-04-11T00:00:00"/>
    <s v="Pre"/>
    <x v="0"/>
    <n v="0"/>
  </r>
  <r>
    <s v="Media"/>
    <s v="Incremental"/>
    <m/>
    <m/>
    <s v="Facebook_NonStatic_Post_ios14_5"/>
    <s v="Facebook"/>
    <x v="7"/>
    <s v=" DTC"/>
    <d v="2021-04-12T00:00:00"/>
    <s v="Pre"/>
    <x v="0"/>
    <n v="0"/>
  </r>
  <r>
    <s v="Media"/>
    <s v="Incremental"/>
    <m/>
    <m/>
    <s v="Facebook_NonStatic_Post_ios14_5"/>
    <s v="Facebook"/>
    <x v="7"/>
    <s v=" DTC"/>
    <d v="2021-04-13T00:00:00"/>
    <s v="Pre"/>
    <x v="0"/>
    <n v="0"/>
  </r>
  <r>
    <s v="Media"/>
    <s v="Incremental"/>
    <m/>
    <m/>
    <s v="Facebook_NonStatic_Post_ios14_5"/>
    <s v="Facebook"/>
    <x v="7"/>
    <s v=" DTC"/>
    <d v="2021-04-14T00:00:00"/>
    <s v="Pre"/>
    <x v="0"/>
    <n v="0"/>
  </r>
  <r>
    <s v="Media"/>
    <s v="Incremental"/>
    <m/>
    <m/>
    <s v="Facebook_NonStatic_Post_ios14_5"/>
    <s v="Facebook"/>
    <x v="7"/>
    <s v=" DTC"/>
    <d v="2021-04-15T00:00:00"/>
    <s v="Pre"/>
    <x v="0"/>
    <n v="0"/>
  </r>
  <r>
    <s v="Media"/>
    <s v="Incremental"/>
    <m/>
    <m/>
    <s v="Facebook_NonStatic_Post_ios14_5"/>
    <s v="Facebook"/>
    <x v="7"/>
    <s v=" DTC"/>
    <d v="2021-04-16T00:00:00"/>
    <s v="Pre"/>
    <x v="0"/>
    <n v="0"/>
  </r>
  <r>
    <s v="Media"/>
    <s v="Incremental"/>
    <m/>
    <m/>
    <s v="Facebook_NonStatic_Post_ios14_5"/>
    <s v="Facebook"/>
    <x v="7"/>
    <s v=" DTC"/>
    <d v="2021-04-17T00:00:00"/>
    <s v="Pre"/>
    <x v="0"/>
    <n v="0"/>
  </r>
  <r>
    <s v="Media"/>
    <s v="Incremental"/>
    <m/>
    <m/>
    <s v="Facebook_NonStatic_Post_ios14_5"/>
    <s v="Facebook"/>
    <x v="7"/>
    <s v=" DTC"/>
    <d v="2021-04-18T00:00:00"/>
    <s v="Pre"/>
    <x v="0"/>
    <n v="0"/>
  </r>
  <r>
    <s v="Media"/>
    <s v="Incremental"/>
    <m/>
    <m/>
    <s v="Facebook_NonStatic_Post_ios14_5"/>
    <s v="Facebook"/>
    <x v="7"/>
    <s v=" DTC"/>
    <d v="2021-04-19T00:00:00"/>
    <s v="Pre"/>
    <x v="0"/>
    <n v="0"/>
  </r>
  <r>
    <s v="Media"/>
    <s v="Incremental"/>
    <m/>
    <m/>
    <s v="Facebook_NonStatic_Post_ios14_5"/>
    <s v="Facebook"/>
    <x v="7"/>
    <s v=" DTC"/>
    <d v="2021-04-20T00:00:00"/>
    <s v="Pre"/>
    <x v="0"/>
    <n v="0"/>
  </r>
  <r>
    <s v="Media"/>
    <s v="Incremental"/>
    <m/>
    <m/>
    <s v="Facebook_NonStatic_Post_ios14_5"/>
    <s v="Facebook"/>
    <x v="7"/>
    <s v=" DTC"/>
    <d v="2021-04-21T00:00:00"/>
    <s v="Pre"/>
    <x v="0"/>
    <n v="0"/>
  </r>
  <r>
    <s v="Media"/>
    <s v="Incremental"/>
    <m/>
    <m/>
    <s v="Facebook_NonStatic_Post_ios14_5"/>
    <s v="Facebook"/>
    <x v="7"/>
    <s v=" DTC"/>
    <d v="2021-04-22T00:00:00"/>
    <s v="Pre"/>
    <x v="0"/>
    <n v="0"/>
  </r>
  <r>
    <s v="Media"/>
    <s v="Incremental"/>
    <m/>
    <m/>
    <s v="Facebook_NonStatic_Post_ios14_5"/>
    <s v="Facebook"/>
    <x v="7"/>
    <s v=" DTC"/>
    <d v="2021-04-23T00:00:00"/>
    <s v="Pre"/>
    <x v="0"/>
    <n v="0"/>
  </r>
  <r>
    <s v="Media"/>
    <s v="Incremental"/>
    <m/>
    <m/>
    <s v="Facebook_NonStatic_Post_ios14_5"/>
    <s v="Facebook"/>
    <x v="7"/>
    <s v=" DTC"/>
    <d v="2021-04-24T00:00:00"/>
    <s v="Pre"/>
    <x v="0"/>
    <n v="0"/>
  </r>
  <r>
    <s v="Media"/>
    <s v="Incremental"/>
    <m/>
    <m/>
    <s v="Facebook_NonStatic_Post_ios14_5"/>
    <s v="Facebook"/>
    <x v="7"/>
    <s v=" DTC"/>
    <d v="2021-04-25T00:00:00"/>
    <s v="Pre"/>
    <x v="0"/>
    <n v="0"/>
  </r>
  <r>
    <s v="Media"/>
    <s v="Incremental"/>
    <m/>
    <m/>
    <s v="Facebook_NonStatic_Post_ios14_5"/>
    <s v="Facebook"/>
    <x v="7"/>
    <s v=" DTC"/>
    <d v="2021-04-26T00:00:00"/>
    <s v="Pre"/>
    <x v="0"/>
    <n v="0"/>
  </r>
  <r>
    <s v="Media"/>
    <s v="Incremental"/>
    <m/>
    <m/>
    <s v="Facebook_NonStatic_Post_ios14_5"/>
    <s v="Facebook"/>
    <x v="7"/>
    <s v=" DTC"/>
    <d v="2021-04-27T00:00:00"/>
    <s v="Post"/>
    <x v="1"/>
    <n v="658.5456107"/>
  </r>
  <r>
    <s v="Media"/>
    <s v="Incremental"/>
    <m/>
    <m/>
    <s v="Facebook_NonStatic_Post_ios14_5"/>
    <s v="Facebook"/>
    <x v="7"/>
    <s v=" DTC"/>
    <d v="2021-04-28T00:00:00"/>
    <s v="Post"/>
    <x v="1"/>
    <n v="1134.1967067999999"/>
  </r>
  <r>
    <s v="Media"/>
    <s v="Incremental"/>
    <m/>
    <m/>
    <s v="Facebook_NonStatic_Post_ios14_5"/>
    <s v="Facebook"/>
    <x v="7"/>
    <s v=" DTC"/>
    <d v="2021-04-29T00:00:00"/>
    <s v="Post"/>
    <x v="1"/>
    <n v="1619.5243298"/>
  </r>
  <r>
    <s v="Media"/>
    <s v="Incremental"/>
    <m/>
    <m/>
    <s v="Facebook_NonStatic_Post_ios14_5"/>
    <s v="Facebook"/>
    <x v="7"/>
    <s v=" DTC"/>
    <d v="2021-04-30T00:00:00"/>
    <s v="Post"/>
    <x v="1"/>
    <n v="1664.1250573"/>
  </r>
  <r>
    <s v="Media"/>
    <s v="Incremental"/>
    <m/>
    <m/>
    <s v="Facebook_NonStatic_Post_ios14_5"/>
    <s v="Facebook"/>
    <x v="7"/>
    <s v=" DTC"/>
    <d v="2021-05-01T00:00:00"/>
    <s v="Post"/>
    <x v="1"/>
    <n v="1601.8345631"/>
  </r>
  <r>
    <s v="Media"/>
    <s v="Incremental"/>
    <m/>
    <m/>
    <s v="Facebook_NonStatic_Post_ios14_5"/>
    <s v="Facebook"/>
    <x v="7"/>
    <s v=" DTC"/>
    <d v="2021-05-02T00:00:00"/>
    <s v="Post"/>
    <x v="1"/>
    <n v="1544.1480148000001"/>
  </r>
  <r>
    <s v="Media"/>
    <s v="Incremental"/>
    <m/>
    <m/>
    <s v="Facebook_NonStatic_Post_ios14_5"/>
    <s v="Facebook"/>
    <x v="7"/>
    <s v=" DTC"/>
    <d v="2021-05-03T00:00:00"/>
    <s v="Post"/>
    <x v="1"/>
    <n v="1672.8285972000001"/>
  </r>
  <r>
    <s v="Media"/>
    <s v="Incremental"/>
    <m/>
    <m/>
    <s v="Facebook_NonStatic_Post_ios14_5"/>
    <s v="Facebook"/>
    <x v="7"/>
    <s v=" DTC"/>
    <d v="2021-05-04T00:00:00"/>
    <s v="Post"/>
    <x v="1"/>
    <n v="1888.4719333999999"/>
  </r>
  <r>
    <s v="Media"/>
    <s v="Incremental"/>
    <m/>
    <m/>
    <s v="Facebook_NonStatic_Post_ios14_5"/>
    <s v="Facebook"/>
    <x v="7"/>
    <s v=" DTC"/>
    <d v="2021-05-05T00:00:00"/>
    <s v="Post"/>
    <x v="1"/>
    <n v="1938.1619734999999"/>
  </r>
  <r>
    <s v="Media"/>
    <s v="Incremental"/>
    <m/>
    <m/>
    <s v="Facebook_NonStatic_Post_ios14_5"/>
    <s v="Facebook"/>
    <x v="7"/>
    <s v=" DTC"/>
    <d v="2021-05-06T00:00:00"/>
    <s v="Post"/>
    <x v="1"/>
    <n v="1958.8079164999999"/>
  </r>
  <r>
    <s v="Media"/>
    <s v="Incremental"/>
    <m/>
    <m/>
    <s v="Facebook_NonStatic_Post_ios14_5"/>
    <s v="Facebook"/>
    <x v="7"/>
    <s v=" DTC"/>
    <d v="2021-05-07T00:00:00"/>
    <s v="Post"/>
    <x v="1"/>
    <n v="1989.7285801"/>
  </r>
  <r>
    <s v="Media"/>
    <s v="Incremental"/>
    <m/>
    <m/>
    <s v="Facebook_NonStatic_Post_ios14_5"/>
    <s v="Facebook"/>
    <x v="7"/>
    <s v=" DTC"/>
    <d v="2021-05-08T00:00:00"/>
    <s v="Post"/>
    <x v="1"/>
    <n v="1907.5568263"/>
  </r>
  <r>
    <s v="Media"/>
    <s v="Incremental"/>
    <m/>
    <m/>
    <s v="Facebook_NonStatic_Post_ios14_5"/>
    <s v="Facebook"/>
    <x v="7"/>
    <s v=" DTC"/>
    <d v="2021-05-09T00:00:00"/>
    <s v="Post"/>
    <x v="1"/>
    <n v="1855.6243346000001"/>
  </r>
  <r>
    <s v="Media"/>
    <s v="Incremental"/>
    <m/>
    <m/>
    <s v="Facebook_NonStatic_Post_ios14_5"/>
    <s v="Facebook"/>
    <x v="7"/>
    <s v=" DTC"/>
    <d v="2021-05-10T00:00:00"/>
    <s v="Post"/>
    <x v="1"/>
    <n v="1725.6895970999999"/>
  </r>
  <r>
    <s v="Media"/>
    <s v="Incremental"/>
    <m/>
    <m/>
    <s v="Facebook_NonStatic_Post_ios14_5"/>
    <s v="Facebook"/>
    <x v="7"/>
    <s v=" DTC"/>
    <d v="2021-05-11T00:00:00"/>
    <s v="Post"/>
    <x v="1"/>
    <n v="1582.9528898000001"/>
  </r>
  <r>
    <s v="Media"/>
    <s v="Incremental"/>
    <m/>
    <m/>
    <s v="Facebook_NonStatic_Post_ios14_5"/>
    <s v="Facebook"/>
    <x v="7"/>
    <s v=" DTC"/>
    <d v="2021-05-12T00:00:00"/>
    <s v="Post"/>
    <x v="1"/>
    <n v="1587.7834601"/>
  </r>
  <r>
    <s v="Media"/>
    <s v="Incremental"/>
    <m/>
    <m/>
    <s v="Facebook_NonStatic_Post_ios14_5"/>
    <s v="Facebook"/>
    <x v="7"/>
    <s v=" DTC"/>
    <d v="2021-05-13T00:00:00"/>
    <s v="Post"/>
    <x v="1"/>
    <n v="1393.0122320999999"/>
  </r>
  <r>
    <s v="Media"/>
    <s v="Incremental"/>
    <m/>
    <m/>
    <s v="Facebook_NonStatic_Post_ios14_5"/>
    <s v="Facebook"/>
    <x v="7"/>
    <s v=" DTC"/>
    <d v="2021-05-14T00:00:00"/>
    <s v="Post"/>
    <x v="1"/>
    <n v="1222.5333615"/>
  </r>
  <r>
    <s v="Media"/>
    <s v="Incremental"/>
    <m/>
    <m/>
    <s v="Facebook_NonStatic_Post_ios14_5"/>
    <s v="Facebook"/>
    <x v="7"/>
    <s v=" DTC"/>
    <d v="2021-05-15T00:00:00"/>
    <s v="Post"/>
    <x v="1"/>
    <n v="1064.9626447999999"/>
  </r>
  <r>
    <s v="Media"/>
    <s v="Incremental"/>
    <m/>
    <m/>
    <s v="Facebook_NonStatic_Post_ios14_5"/>
    <s v="Facebook"/>
    <x v="7"/>
    <s v=" DTC"/>
    <d v="2021-05-16T00:00:00"/>
    <s v="Post"/>
    <x v="1"/>
    <n v="1032.3533276000001"/>
  </r>
  <r>
    <s v="Media"/>
    <s v="Incremental"/>
    <m/>
    <m/>
    <s v="Facebook_NonStatic_Post_ios14_5"/>
    <s v="Facebook"/>
    <x v="7"/>
    <s v=" DTC"/>
    <d v="2021-05-17T00:00:00"/>
    <s v="Post"/>
    <x v="1"/>
    <n v="1179.4421205000001"/>
  </r>
  <r>
    <s v="Media"/>
    <s v="Incremental"/>
    <m/>
    <m/>
    <s v="Facebook_NonStatic_Post_ios14_5"/>
    <s v="Facebook"/>
    <x v="7"/>
    <s v=" DTC"/>
    <d v="2021-05-18T00:00:00"/>
    <s v="Post"/>
    <x v="1"/>
    <n v="1149.6434578000001"/>
  </r>
  <r>
    <s v="Media"/>
    <s v="Incremental"/>
    <m/>
    <m/>
    <s v="Facebook_NonStatic_Post_ios14_5"/>
    <s v="Facebook"/>
    <x v="7"/>
    <s v=" DTC"/>
    <d v="2021-05-19T00:00:00"/>
    <s v="Post"/>
    <x v="1"/>
    <n v="1044.1256467999999"/>
  </r>
  <r>
    <s v="Media"/>
    <s v="Incremental"/>
    <m/>
    <m/>
    <s v="Facebook_NonStatic_Post_ios14_5"/>
    <s v="Facebook"/>
    <x v="7"/>
    <s v=" DTC"/>
    <d v="2021-05-20T00:00:00"/>
    <s v="Post"/>
    <x v="1"/>
    <n v="1014.3806529"/>
  </r>
  <r>
    <s v="Media"/>
    <s v="Incremental"/>
    <m/>
    <m/>
    <s v="Facebook_NonStatic_Post_ios14_5"/>
    <s v="Facebook"/>
    <x v="7"/>
    <s v=" DTC"/>
    <d v="2021-05-21T00:00:00"/>
    <s v="Post"/>
    <x v="1"/>
    <n v="1026.3628142"/>
  </r>
  <r>
    <s v="Media"/>
    <s v="Incremental"/>
    <m/>
    <m/>
    <s v="Facebook_NonStatic_Post_ios14_5"/>
    <s v="Facebook"/>
    <x v="7"/>
    <s v=" DTC"/>
    <d v="2021-05-22T00:00:00"/>
    <s v="Post"/>
    <x v="1"/>
    <n v="971.35531900000001"/>
  </r>
  <r>
    <s v="Media"/>
    <s v="Incremental"/>
    <m/>
    <m/>
    <s v="Facebook_NonStatic_Post_ios14_5"/>
    <s v="Facebook"/>
    <x v="7"/>
    <s v=" DTC"/>
    <d v="2021-05-23T00:00:00"/>
    <s v="Post"/>
    <x v="1"/>
    <n v="931.93523349999998"/>
  </r>
  <r>
    <s v="Media"/>
    <s v="Incremental"/>
    <m/>
    <m/>
    <s v="Facebook_NonStatic_Post_ios14_5"/>
    <s v="Facebook"/>
    <x v="7"/>
    <s v=" DTC"/>
    <d v="2021-05-24T00:00:00"/>
    <s v="Post"/>
    <x v="1"/>
    <n v="1001.4775476999999"/>
  </r>
  <r>
    <s v="Media"/>
    <s v="Incremental"/>
    <m/>
    <m/>
    <s v="Facebook_NonStatic_Post_ios14_5"/>
    <s v="Facebook"/>
    <x v="7"/>
    <s v=" DTC"/>
    <d v="2021-05-25T00:00:00"/>
    <s v="Post"/>
    <x v="1"/>
    <n v="1143.7226493999999"/>
  </r>
  <r>
    <s v="Media"/>
    <s v="Incremental"/>
    <m/>
    <m/>
    <s v="Facebook_NonStatic_Post_ios14_5"/>
    <s v="Facebook"/>
    <x v="7"/>
    <s v=" DTC"/>
    <d v="2021-05-26T00:00:00"/>
    <s v="Post"/>
    <x v="1"/>
    <n v="1257.4720135"/>
  </r>
  <r>
    <s v="Media"/>
    <s v="Incremental"/>
    <m/>
    <m/>
    <s v="Facebook_NonStatic_Post_ios14_5"/>
    <s v="Facebook"/>
    <x v="7"/>
    <s v=" DTC"/>
    <d v="2021-05-27T00:00:00"/>
    <s v="Post"/>
    <x v="1"/>
    <n v="1172.0779385000001"/>
  </r>
  <r>
    <s v="Media"/>
    <s v="Incremental"/>
    <m/>
    <m/>
    <s v="Facebook_NonStatic_Post_ios14_5"/>
    <s v="Facebook"/>
    <x v="7"/>
    <s v=" DTC"/>
    <d v="2021-05-28T00:00:00"/>
    <s v="Post"/>
    <x v="1"/>
    <n v="1042.2844093000001"/>
  </r>
  <r>
    <s v="Media"/>
    <s v="Incremental"/>
    <m/>
    <m/>
    <s v="Facebook_NonStatic_Post_ios14_5"/>
    <s v="Facebook"/>
    <x v="7"/>
    <s v=" DTC"/>
    <d v="2021-05-29T00:00:00"/>
    <s v="Post"/>
    <x v="1"/>
    <n v="938.55784819999997"/>
  </r>
  <r>
    <s v="Media"/>
    <s v="Incremental"/>
    <m/>
    <m/>
    <s v="Facebook_NonStatic_Post_ios14_5"/>
    <s v="Facebook"/>
    <x v="7"/>
    <s v=" DTC"/>
    <d v="2021-05-30T00:00:00"/>
    <s v="Post"/>
    <x v="1"/>
    <n v="939.87930080000001"/>
  </r>
  <r>
    <s v="Media"/>
    <s v="Incremental"/>
    <m/>
    <m/>
    <s v="Facebook_NonStatic_Post_ios14_5"/>
    <s v="Facebook"/>
    <x v="7"/>
    <s v=" DTC"/>
    <d v="2021-05-31T00:00:00"/>
    <s v="Post"/>
    <x v="1"/>
    <n v="936.21683800000005"/>
  </r>
  <r>
    <s v="Media"/>
    <s v="Incremental"/>
    <m/>
    <m/>
    <s v="Facebook_NonStatic_Post_ios14_5"/>
    <s v="Facebook"/>
    <x v="7"/>
    <s v=" DTC"/>
    <d v="2021-06-01T00:00:00"/>
    <s v="Post"/>
    <x v="1"/>
    <n v="898.30414489999998"/>
  </r>
  <r>
    <s v="Media"/>
    <s v="Incremental"/>
    <m/>
    <m/>
    <s v="Facebook_NonStatic_Post_ios14_5"/>
    <s v="Facebook"/>
    <x v="7"/>
    <s v=" DTC"/>
    <d v="2021-06-02T00:00:00"/>
    <s v="Post"/>
    <x v="1"/>
    <n v="842.01011749999998"/>
  </r>
  <r>
    <s v="Media"/>
    <s v="Incremental"/>
    <m/>
    <m/>
    <s v="Facebook_NonStatic_Post_ios14_5"/>
    <s v="Facebook"/>
    <x v="7"/>
    <s v=" DTC"/>
    <d v="2021-06-03T00:00:00"/>
    <s v="Post"/>
    <x v="1"/>
    <n v="782.49014690000001"/>
  </r>
  <r>
    <s v="Media"/>
    <s v="Incremental"/>
    <m/>
    <m/>
    <s v="Facebook_NonStatic_Post_ios14_5"/>
    <s v="Facebook"/>
    <x v="7"/>
    <s v=" DTC"/>
    <d v="2021-06-04T00:00:00"/>
    <s v="Post"/>
    <x v="1"/>
    <n v="565.78120479999995"/>
  </r>
  <r>
    <s v="Media"/>
    <s v="Incremental"/>
    <m/>
    <m/>
    <s v="Facebook_NonStatic_Post_ios14_5"/>
    <s v="Facebook"/>
    <x v="7"/>
    <s v=" DTC"/>
    <d v="2021-06-05T00:00:00"/>
    <s v="Post"/>
    <x v="1"/>
    <n v="368.24085530000002"/>
  </r>
  <r>
    <s v="Media"/>
    <s v="Incremental"/>
    <m/>
    <m/>
    <s v="Facebook_NonStatic_Post_ios14_5"/>
    <s v="Facebook"/>
    <x v="7"/>
    <s v=" DTC"/>
    <d v="2021-06-06T00:00:00"/>
    <s v="Post"/>
    <x v="1"/>
    <n v="224.4098731"/>
  </r>
  <r>
    <s v="Media"/>
    <s v="Incremental"/>
    <m/>
    <m/>
    <s v="Facebook_NonStatic_Post_ios14_5"/>
    <s v="Facebook"/>
    <x v="7"/>
    <s v=" DTC"/>
    <d v="2021-06-07T00:00:00"/>
    <s v="Post"/>
    <x v="1"/>
    <n v="130.036159"/>
  </r>
  <r>
    <s v="Media"/>
    <s v="Incremental"/>
    <m/>
    <m/>
    <s v="Facebook_NonStatic_Post_ios14_5"/>
    <s v="Facebook"/>
    <x v="7"/>
    <s v=" DTC"/>
    <d v="2021-06-08T00:00:00"/>
    <s v="Post"/>
    <x v="1"/>
    <n v="70.498099400000001"/>
  </r>
  <r>
    <s v="Media"/>
    <s v="Incremental"/>
    <m/>
    <m/>
    <s v="Facebook_NonStatic_Post_ios14_5"/>
    <s v="Facebook"/>
    <x v="7"/>
    <s v=" DTC"/>
    <d v="2021-06-09T00:00:00"/>
    <s v="Post"/>
    <x v="1"/>
    <n v="35.821230399999997"/>
  </r>
  <r>
    <s v="Media"/>
    <s v="Incremental"/>
    <m/>
    <m/>
    <s v="Facebook_NonStatic_Post_ios14_5"/>
    <s v="Facebook"/>
    <x v="7"/>
    <s v=" DTC"/>
    <d v="2021-06-10T00:00:00"/>
    <s v="Post"/>
    <x v="1"/>
    <n v="16.4036726"/>
  </r>
  <r>
    <s v="Media"/>
    <s v="Incremental"/>
    <m/>
    <m/>
    <s v="Facebook_NonStatic_Post_ios14_5"/>
    <s v="Facebook"/>
    <x v="7"/>
    <s v=" DTC"/>
    <d v="2021-06-11T00:00:00"/>
    <s v="Post"/>
    <x v="1"/>
    <n v="5.7299156"/>
  </r>
  <r>
    <s v="Media"/>
    <s v="Incremental"/>
    <m/>
    <m/>
    <s v="Facebook_NonStatic_Post_ios14_5"/>
    <s v="Facebook"/>
    <x v="7"/>
    <s v=" DTC"/>
    <d v="2021-06-12T00:00:00"/>
    <s v="Post"/>
    <x v="1"/>
    <n v="0"/>
  </r>
  <r>
    <s v="Media"/>
    <s v="Incremental"/>
    <m/>
    <m/>
    <s v="Facebook_NonStatic_Post_ios14_5"/>
    <s v="Facebook"/>
    <x v="7"/>
    <s v=" DTC"/>
    <d v="2021-06-13T00:00:00"/>
    <s v="Post"/>
    <x v="1"/>
    <n v="0"/>
  </r>
  <r>
    <s v="Media"/>
    <s v="Incremental"/>
    <m/>
    <m/>
    <s v="Facebook_NonStatic_Post_ios14_5"/>
    <s v="Facebook"/>
    <x v="7"/>
    <s v=" DTC"/>
    <d v="2021-06-14T00:00:00"/>
    <s v="Post"/>
    <x v="1"/>
    <n v="0"/>
  </r>
  <r>
    <s v="Media"/>
    <s v="Incremental"/>
    <m/>
    <m/>
    <s v="Facebook_NonStatic_Post_ios14_5"/>
    <s v="Facebook"/>
    <x v="7"/>
    <s v=" DTC"/>
    <d v="2021-06-15T00:00:00"/>
    <s v="Post"/>
    <x v="1"/>
    <n v="153.0828971"/>
  </r>
  <r>
    <s v="Media"/>
    <s v="Incremental"/>
    <m/>
    <m/>
    <s v="Facebook_NonStatic_Post_ios14_5"/>
    <s v="Facebook"/>
    <x v="7"/>
    <s v=" DTC"/>
    <d v="2021-06-16T00:00:00"/>
    <s v="Post"/>
    <x v="1"/>
    <n v="364.98614550000002"/>
  </r>
  <r>
    <s v="Media"/>
    <s v="Incremental"/>
    <m/>
    <m/>
    <s v="Facebook_NonStatic_Post_ios14_5"/>
    <s v="Facebook"/>
    <x v="7"/>
    <s v=" DTC"/>
    <d v="2021-06-17T00:00:00"/>
    <s v="Post"/>
    <x v="1"/>
    <n v="478.66618649999998"/>
  </r>
  <r>
    <s v="Media"/>
    <s v="Incremental"/>
    <m/>
    <m/>
    <s v="Facebook_NonStatic_Post_ios14_5"/>
    <s v="Facebook"/>
    <x v="7"/>
    <s v=" DTC"/>
    <d v="2021-06-18T00:00:00"/>
    <s v="Post"/>
    <x v="1"/>
    <n v="482.46597459999998"/>
  </r>
  <r>
    <s v="Media"/>
    <s v="Incremental"/>
    <m/>
    <m/>
    <s v="Facebook_NonStatic_Post_ios14_5"/>
    <s v="Facebook"/>
    <x v="7"/>
    <s v=" DTC"/>
    <d v="2021-06-19T00:00:00"/>
    <s v="Post"/>
    <x v="1"/>
    <n v="531.50054509999995"/>
  </r>
  <r>
    <s v="Media"/>
    <s v="Incremental"/>
    <m/>
    <m/>
    <s v="Facebook_NonStatic_Post_ios14_5"/>
    <s v="Facebook"/>
    <x v="7"/>
    <s v=" DTC"/>
    <d v="2021-06-20T00:00:00"/>
    <s v="Post"/>
    <x v="1"/>
    <n v="596.71105539999996"/>
  </r>
  <r>
    <s v="Media"/>
    <s v="Incremental"/>
    <m/>
    <m/>
    <s v="Facebook_NonStatic_Post_ios14_5"/>
    <s v="Facebook"/>
    <x v="7"/>
    <s v=" DTC"/>
    <d v="2021-06-21T00:00:00"/>
    <s v="Post"/>
    <x v="1"/>
    <n v="516.77081269999996"/>
  </r>
  <r>
    <s v="Media"/>
    <s v="Incremental"/>
    <m/>
    <m/>
    <s v="Facebook_NonStatic_Post_ios14_5"/>
    <s v="Facebook"/>
    <x v="7"/>
    <s v=" DTC"/>
    <d v="2021-06-22T00:00:00"/>
    <s v="Post"/>
    <x v="1"/>
    <n v="592.97159539999996"/>
  </r>
  <r>
    <s v="Media"/>
    <s v="Incremental"/>
    <m/>
    <m/>
    <s v="Facebook_NonStatic_Post_ios14_5"/>
    <s v="Facebook"/>
    <x v="7"/>
    <s v=" DTC"/>
    <d v="2021-06-23T00:00:00"/>
    <s v="Post"/>
    <x v="2"/>
    <n v="989.03158180000003"/>
  </r>
  <r>
    <s v="Media"/>
    <s v="Incremental"/>
    <m/>
    <m/>
    <s v="Facebook_NonStatic_Post_ios14_5"/>
    <s v="Facebook"/>
    <x v="7"/>
    <s v=" DTC"/>
    <d v="2021-06-24T00:00:00"/>
    <s v="Post"/>
    <x v="2"/>
    <n v="1326.5867291"/>
  </r>
  <r>
    <s v="Media"/>
    <s v="Incremental"/>
    <m/>
    <m/>
    <s v="Facebook_NonStatic_Post_ios14_5"/>
    <s v="Facebook"/>
    <x v="7"/>
    <s v=" DTC"/>
    <d v="2021-06-25T00:00:00"/>
    <s v="Post"/>
    <x v="2"/>
    <n v="1565.5003463999999"/>
  </r>
  <r>
    <s v="Media"/>
    <s v="Incremental"/>
    <m/>
    <m/>
    <s v="Facebook_NonStatic_Post_ios14_5"/>
    <s v="Facebook"/>
    <x v="7"/>
    <s v=" DTC"/>
    <d v="2021-06-26T00:00:00"/>
    <s v="Post"/>
    <x v="2"/>
    <n v="1875.1770429999999"/>
  </r>
  <r>
    <s v="Media"/>
    <s v="Incremental"/>
    <m/>
    <m/>
    <s v="Facebook_NonStatic_Post_ios14_5"/>
    <s v="Facebook"/>
    <x v="7"/>
    <s v=" DTC"/>
    <d v="2021-06-27T00:00:00"/>
    <s v="Post"/>
    <x v="2"/>
    <n v="2048.7676710999999"/>
  </r>
  <r>
    <s v="Media"/>
    <s v="Incremental"/>
    <m/>
    <m/>
    <s v="Facebook_NonStatic_Post_ios14_5"/>
    <s v="Facebook"/>
    <x v="7"/>
    <s v=" DTC"/>
    <d v="2021-06-28T00:00:00"/>
    <s v="Post"/>
    <x v="2"/>
    <n v="2072.8428213000002"/>
  </r>
  <r>
    <s v="Media"/>
    <s v="Incremental"/>
    <m/>
    <m/>
    <s v="Facebook_NonStatic_Post_ios14_5"/>
    <s v="Facebook"/>
    <x v="7"/>
    <s v=" DTC"/>
    <d v="2021-06-29T00:00:00"/>
    <s v="Post"/>
    <x v="2"/>
    <n v="1921.9220425000001"/>
  </r>
  <r>
    <s v="Media"/>
    <s v="Incremental"/>
    <m/>
    <m/>
    <s v="Facebook_NonStatic_Post_ios14_5"/>
    <s v="Facebook"/>
    <x v="7"/>
    <s v=" DTC"/>
    <d v="2021-06-30T00:00:00"/>
    <s v="Post"/>
    <x v="2"/>
    <n v="1830.6514189"/>
  </r>
  <r>
    <s v="Media"/>
    <s v="Incremental"/>
    <m/>
    <m/>
    <s v="Facebook_NonStatic_Post_ios14_5"/>
    <s v="Facebook"/>
    <x v="7"/>
    <s v=" DTC"/>
    <d v="2021-07-01T00:00:00"/>
    <s v="Post"/>
    <x v="2"/>
    <n v="1515.7921466"/>
  </r>
  <r>
    <s v="Media"/>
    <s v="Incremental"/>
    <m/>
    <m/>
    <s v="Facebook_NonStatic_Post_ios14_5"/>
    <s v="Facebook"/>
    <x v="7"/>
    <s v=" DTC"/>
    <d v="2021-07-02T00:00:00"/>
    <s v="Post"/>
    <x v="2"/>
    <n v="1313.0111692"/>
  </r>
  <r>
    <s v="Media"/>
    <s v="Incremental"/>
    <m/>
    <m/>
    <s v="Facebook_NonStatic_Post_ios14_5"/>
    <s v="Facebook"/>
    <x v="7"/>
    <s v=" DTC"/>
    <d v="2021-07-03T00:00:00"/>
    <s v="Post"/>
    <x v="2"/>
    <n v="1221.8273727000001"/>
  </r>
  <r>
    <s v="Media"/>
    <s v="Incremental"/>
    <m/>
    <m/>
    <s v="Facebook_NonStatic_Post_ios14_5"/>
    <s v="Facebook"/>
    <x v="7"/>
    <s v=" DTC"/>
    <d v="2021-07-04T00:00:00"/>
    <s v="Post"/>
    <x v="2"/>
    <n v="1154.6567852999999"/>
  </r>
  <r>
    <s v="Media"/>
    <s v="Incremental"/>
    <m/>
    <m/>
    <s v="Facebook_NonStatic_Post_ios14_5"/>
    <s v="Facebook"/>
    <x v="7"/>
    <s v=" DTC"/>
    <d v="2021-07-05T00:00:00"/>
    <s v="Post"/>
    <x v="2"/>
    <n v="1040.9928709000001"/>
  </r>
  <r>
    <s v="Media"/>
    <s v="Incremental"/>
    <m/>
    <m/>
    <s v="Facebook_NonStatic_Post_ios14_5"/>
    <s v="Facebook"/>
    <x v="7"/>
    <s v=" DTC"/>
    <d v="2021-07-06T00:00:00"/>
    <s v="Post"/>
    <x v="2"/>
    <n v="966.04255520000004"/>
  </r>
  <r>
    <s v="Media"/>
    <s v="Incremental"/>
    <m/>
    <m/>
    <s v="Facebook_NonStatic_Post_ios14_5"/>
    <s v="Facebook"/>
    <x v="7"/>
    <s v=" DTC"/>
    <d v="2021-07-07T00:00:00"/>
    <s v="Post"/>
    <x v="2"/>
    <n v="918.64826979999998"/>
  </r>
  <r>
    <s v="Media"/>
    <s v="Incremental"/>
    <m/>
    <m/>
    <s v="Facebook_NonStatic_Post_ios14_5"/>
    <s v="Facebook"/>
    <x v="7"/>
    <s v=" DTC"/>
    <d v="2021-07-08T00:00:00"/>
    <s v="Post"/>
    <x v="2"/>
    <n v="861.00199320000002"/>
  </r>
  <r>
    <s v="Media"/>
    <s v="Incremental"/>
    <m/>
    <m/>
    <s v="Facebook_NonStatic_Post_ios14_5"/>
    <s v="Facebook"/>
    <x v="7"/>
    <s v=" DTC"/>
    <d v="2021-07-09T00:00:00"/>
    <s v="Post"/>
    <x v="2"/>
    <n v="846.47983580000005"/>
  </r>
  <r>
    <s v="Media"/>
    <s v="Incremental"/>
    <m/>
    <m/>
    <s v="Facebook_NonStatic_Post_ios14_5"/>
    <s v="Facebook"/>
    <x v="7"/>
    <s v=" DTC"/>
    <d v="2021-07-10T00:00:00"/>
    <s v="Post"/>
    <x v="2"/>
    <n v="816.51176390000001"/>
  </r>
  <r>
    <s v="Media"/>
    <s v="Incremental"/>
    <m/>
    <m/>
    <s v="Facebook_NonStatic_Post_ios14_5"/>
    <s v="Facebook"/>
    <x v="7"/>
    <s v=" DTC"/>
    <d v="2021-07-11T00:00:00"/>
    <s v="Post"/>
    <x v="2"/>
    <n v="809.93240479999997"/>
  </r>
  <r>
    <s v="Media"/>
    <s v="Incremental"/>
    <m/>
    <m/>
    <s v="Facebook_NonStatic_Post_ios14_5"/>
    <s v="Facebook"/>
    <x v="7"/>
    <s v=" DTC"/>
    <d v="2021-07-12T00:00:00"/>
    <s v="Post"/>
    <x v="2"/>
    <n v="744.70682120000004"/>
  </r>
  <r>
    <s v="Media"/>
    <s v="Incremental"/>
    <m/>
    <m/>
    <s v="Facebook_NonStatic_Post_ios14_5"/>
    <s v="Facebook"/>
    <x v="7"/>
    <s v=" DTC"/>
    <d v="2021-07-13T00:00:00"/>
    <s v="Post"/>
    <x v="2"/>
    <n v="618.60513109999999"/>
  </r>
  <r>
    <s v="Media"/>
    <s v="Incremental"/>
    <m/>
    <m/>
    <s v="Facebook_NonStatic_Post_ios14_5"/>
    <s v="Facebook"/>
    <x v="7"/>
    <s v=" DTC"/>
    <d v="2021-07-14T00:00:00"/>
    <s v="Post"/>
    <x v="2"/>
    <n v="546.37929729999996"/>
  </r>
  <r>
    <s v="Media"/>
    <s v="Incremental"/>
    <m/>
    <m/>
    <s v="Facebook_NonStatic_Post_ios14_5"/>
    <s v="Facebook"/>
    <x v="7"/>
    <s v=" DTC"/>
    <d v="2021-07-15T00:00:00"/>
    <s v="Post"/>
    <x v="2"/>
    <n v="645.82802140000001"/>
  </r>
  <r>
    <s v="Media"/>
    <s v="Incremental"/>
    <m/>
    <m/>
    <s v="Facebook_NonStatic_Post_ios14_5"/>
    <s v="Facebook"/>
    <x v="7"/>
    <s v=" DTC"/>
    <d v="2021-07-16T00:00:00"/>
    <s v="Post"/>
    <x v="2"/>
    <n v="698.86061010000003"/>
  </r>
  <r>
    <s v="Media"/>
    <s v="Incremental"/>
    <m/>
    <m/>
    <s v="Facebook_NonStatic_Post_ios14_5"/>
    <s v="Facebook"/>
    <x v="7"/>
    <s v=" DTC"/>
    <d v="2021-07-17T00:00:00"/>
    <s v="Post"/>
    <x v="2"/>
    <n v="758.94963670000004"/>
  </r>
  <r>
    <s v="Media"/>
    <s v="Incremental"/>
    <m/>
    <m/>
    <s v="Facebook_NonStatic_Post_ios14_5"/>
    <s v="Facebook"/>
    <x v="7"/>
    <s v=" DTC"/>
    <d v="2021-07-18T00:00:00"/>
    <s v="Post"/>
    <x v="2"/>
    <n v="818.54230710000002"/>
  </r>
  <r>
    <s v="Media"/>
    <s v="Incremental"/>
    <m/>
    <m/>
    <s v="Facebook_NonStatic_Post_ios14_5"/>
    <s v="Facebook"/>
    <x v="7"/>
    <s v=" DTC"/>
    <d v="2021-07-19T00:00:00"/>
    <s v="Post"/>
    <x v="2"/>
    <n v="872.88048909999998"/>
  </r>
  <r>
    <s v="Media"/>
    <s v="Incremental"/>
    <m/>
    <m/>
    <s v="Facebook_NonStatic_Post_ios14_5"/>
    <s v="Facebook"/>
    <x v="7"/>
    <s v=" DTC"/>
    <d v="2021-07-20T00:00:00"/>
    <s v="Post"/>
    <x v="2"/>
    <n v="925.00783980000006"/>
  </r>
  <r>
    <s v="Media"/>
    <s v="Incremental"/>
    <m/>
    <m/>
    <s v="Facebook_NonStatic_Post_ios14_5"/>
    <s v="Facebook"/>
    <x v="7"/>
    <s v=" DTC"/>
    <d v="2021-07-21T00:00:00"/>
    <s v="Post"/>
    <x v="2"/>
    <n v="957.06447830000002"/>
  </r>
  <r>
    <s v="Media"/>
    <s v="Incremental"/>
    <m/>
    <m/>
    <s v="Facebook_NonStatic_Post_ios14_5"/>
    <s v="Facebook"/>
    <x v="7"/>
    <s v=" DTC"/>
    <d v="2021-07-22T00:00:00"/>
    <s v="Post"/>
    <x v="2"/>
    <n v="929.29933089999997"/>
  </r>
  <r>
    <s v="Media"/>
    <s v="Incremental"/>
    <m/>
    <m/>
    <s v="Facebook_NonStatic_Post_ios14_5"/>
    <s v="Facebook"/>
    <x v="7"/>
    <s v=" DTC"/>
    <d v="2021-07-23T00:00:00"/>
    <s v="Post"/>
    <x v="2"/>
    <n v="897.95774359999996"/>
  </r>
  <r>
    <s v="Media"/>
    <s v="Incremental"/>
    <m/>
    <m/>
    <s v="Facebook_NonStatic_Post_ios14_5"/>
    <s v="Facebook"/>
    <x v="7"/>
    <s v=" DTC"/>
    <d v="2021-07-24T00:00:00"/>
    <s v="Post"/>
    <x v="2"/>
    <n v="891.94616510000003"/>
  </r>
  <r>
    <s v="Media"/>
    <s v="Incremental"/>
    <m/>
    <m/>
    <s v="Facebook_NonStatic_Post_ios14_5"/>
    <s v="Facebook"/>
    <x v="7"/>
    <s v=" DTC"/>
    <d v="2021-07-25T00:00:00"/>
    <s v="Post"/>
    <x v="2"/>
    <n v="816.08629059999998"/>
  </r>
  <r>
    <s v="Media"/>
    <s v="Incremental"/>
    <m/>
    <m/>
    <s v="Facebook_NonStatic_Post_ios14_5"/>
    <s v="Facebook"/>
    <x v="7"/>
    <s v=" DTC"/>
    <d v="2021-07-26T00:00:00"/>
    <s v="Post"/>
    <x v="2"/>
    <n v="707.31917150000004"/>
  </r>
  <r>
    <s v="Media"/>
    <s v="Incremental"/>
    <m/>
    <m/>
    <s v="Facebook_NonStatic_Post_ios14_5"/>
    <s v="Facebook"/>
    <x v="7"/>
    <s v=" DTC"/>
    <d v="2021-07-27T00:00:00"/>
    <s v="Post"/>
    <x v="2"/>
    <n v="697.71205989999999"/>
  </r>
  <r>
    <s v="Media"/>
    <s v="Incremental"/>
    <m/>
    <m/>
    <s v="Facebook_NonStatic_Post_ios14_5"/>
    <s v="Facebook"/>
    <x v="7"/>
    <s v=" DTC"/>
    <d v="2021-07-28T00:00:00"/>
    <s v="Post"/>
    <x v="2"/>
    <n v="681.31173409999997"/>
  </r>
  <r>
    <s v="Media"/>
    <s v="Incremental"/>
    <m/>
    <m/>
    <s v="Facebook_NonStatic_Post_ios14_5"/>
    <s v="Facebook"/>
    <x v="7"/>
    <s v=" DTC"/>
    <d v="2021-07-29T00:00:00"/>
    <s v="Post"/>
    <x v="2"/>
    <n v="688.86077990000001"/>
  </r>
  <r>
    <s v="Media"/>
    <s v="Incremental"/>
    <m/>
    <m/>
    <s v="Facebook_NonStatic_Post_ios14_5"/>
    <s v="Facebook"/>
    <x v="7"/>
    <s v=" DTC"/>
    <d v="2021-07-30T00:00:00"/>
    <s v="Post"/>
    <x v="2"/>
    <n v="691.56740730000001"/>
  </r>
  <r>
    <s v="Media"/>
    <s v="Incremental"/>
    <m/>
    <m/>
    <s v="Facebook_NonStatic_Post_ios14_5"/>
    <s v="Facebook"/>
    <x v="7"/>
    <s v=" DTC"/>
    <d v="2021-07-31T00:00:00"/>
    <s v="Post"/>
    <x v="2"/>
    <n v="645.98815950000005"/>
  </r>
  <r>
    <s v="Media"/>
    <s v="Incremental"/>
    <m/>
    <m/>
    <s v="Facebook_NonStatic_Post_ios14_5"/>
    <s v="Facebook"/>
    <x v="7"/>
    <s v=" DTC"/>
    <d v="2021-08-01T00:00:00"/>
    <s v="Post"/>
    <x v="2"/>
    <n v="665.70826999999997"/>
  </r>
  <r>
    <s v="Media"/>
    <s v="Incremental"/>
    <m/>
    <m/>
    <s v="Facebook_NonStatic_Post_ios14_5"/>
    <s v="Facebook"/>
    <x v="7"/>
    <s v=" DTC"/>
    <d v="2021-08-02T00:00:00"/>
    <s v="Post"/>
    <x v="2"/>
    <n v="668.28487080000002"/>
  </r>
  <r>
    <s v="Media"/>
    <s v="Incremental"/>
    <m/>
    <m/>
    <s v="Facebook_NonStatic_Post_ios14_5"/>
    <s v="Facebook"/>
    <x v="7"/>
    <s v=" DTC"/>
    <d v="2021-08-03T00:00:00"/>
    <s v="Post"/>
    <x v="2"/>
    <n v="630.79761010000004"/>
  </r>
  <r>
    <s v="Media"/>
    <s v="Incremental"/>
    <m/>
    <m/>
    <s v="Facebook_NonStatic_Post_ios14_5"/>
    <s v="Facebook"/>
    <x v="7"/>
    <s v=" DTC"/>
    <d v="2021-08-04T00:00:00"/>
    <s v="Post"/>
    <x v="2"/>
    <n v="619.82641590000003"/>
  </r>
  <r>
    <s v="Media"/>
    <s v="Incremental"/>
    <m/>
    <m/>
    <s v="Facebook_NonStatic_Post_ios14_5"/>
    <s v="Facebook"/>
    <x v="7"/>
    <s v=" DTC"/>
    <d v="2021-08-05T00:00:00"/>
    <s v="Post"/>
    <x v="2"/>
    <n v="595.67051059999994"/>
  </r>
  <r>
    <s v="Media"/>
    <s v="Incremental"/>
    <m/>
    <m/>
    <s v="Facebook_NonStatic_Post_ios14_5"/>
    <s v="Facebook"/>
    <x v="7"/>
    <s v=" DTC"/>
    <d v="2021-08-06T00:00:00"/>
    <s v="Post"/>
    <x v="2"/>
    <n v="569.29869529999996"/>
  </r>
  <r>
    <s v="Media"/>
    <s v="Incremental"/>
    <m/>
    <m/>
    <s v="Facebook_NonStatic_Post_ios14_5"/>
    <s v="Facebook"/>
    <x v="7"/>
    <s v=" DTC"/>
    <d v="2021-08-07T00:00:00"/>
    <s v="Post"/>
    <x v="2"/>
    <n v="539.51607290000004"/>
  </r>
  <r>
    <s v="Media"/>
    <s v="Incremental"/>
    <m/>
    <m/>
    <s v="Facebook_NonStatic_Post_ios14_5"/>
    <s v="Facebook"/>
    <x v="7"/>
    <s v=" DTC"/>
    <d v="2021-08-08T00:00:00"/>
    <s v="Post"/>
    <x v="2"/>
    <n v="545.18511039999999"/>
  </r>
  <r>
    <s v="Media"/>
    <s v="Incremental"/>
    <m/>
    <m/>
    <s v="Facebook_NonStatic_Post_ios14_5"/>
    <s v="Facebook"/>
    <x v="7"/>
    <s v=" DTC"/>
    <d v="2021-08-09T00:00:00"/>
    <s v="Post"/>
    <x v="2"/>
    <n v="565.93316849999997"/>
  </r>
  <r>
    <s v="Media"/>
    <s v="Incremental"/>
    <m/>
    <m/>
    <s v="Facebook_NonStatic_Post_ios14_5"/>
    <s v="Facebook"/>
    <x v="7"/>
    <s v=" DTC"/>
    <d v="2021-08-10T00:00:00"/>
    <s v="Post"/>
    <x v="2"/>
    <n v="571.94211659999996"/>
  </r>
  <r>
    <s v="Media"/>
    <s v="Incremental"/>
    <m/>
    <m/>
    <s v="Facebook_NonStatic_Post_ios14_5"/>
    <s v="Facebook"/>
    <x v="7"/>
    <s v=" DTC"/>
    <d v="2021-08-11T00:00:00"/>
    <s v="Post"/>
    <x v="2"/>
    <n v="536.80036150000001"/>
  </r>
  <r>
    <s v="Media"/>
    <s v="Incremental"/>
    <m/>
    <m/>
    <s v="Facebook_NonStatic_Post_ios14_5"/>
    <s v="Facebook"/>
    <x v="7"/>
    <s v=" DTC"/>
    <d v="2021-08-12T00:00:00"/>
    <s v="Post"/>
    <x v="2"/>
    <n v="470.56529269999999"/>
  </r>
  <r>
    <s v="Media"/>
    <s v="Incremental"/>
    <m/>
    <m/>
    <s v="Facebook_NonStatic_Post_ios14_5"/>
    <s v="Facebook"/>
    <x v="7"/>
    <s v=" DTC"/>
    <d v="2021-08-13T00:00:00"/>
    <s v="Post"/>
    <x v="2"/>
    <n v="456.6790388"/>
  </r>
  <r>
    <s v="Media"/>
    <s v="Incremental"/>
    <m/>
    <m/>
    <s v="Facebook_NonStatic_Post_ios14_5"/>
    <s v="Facebook"/>
    <x v="7"/>
    <s v=" DTC"/>
    <d v="2021-08-14T00:00:00"/>
    <s v="Post"/>
    <x v="2"/>
    <n v="418.11013170000001"/>
  </r>
  <r>
    <s v="Media"/>
    <s v="Incremental"/>
    <m/>
    <m/>
    <s v="Facebook_NonStatic_Post_ios14_5"/>
    <s v="Facebook"/>
    <x v="7"/>
    <s v=" DTC"/>
    <d v="2021-08-15T00:00:00"/>
    <s v="Post"/>
    <x v="2"/>
    <n v="370.29569470000001"/>
  </r>
  <r>
    <s v="Media"/>
    <s v="Incremental"/>
    <m/>
    <m/>
    <s v="Facebook_NonStatic_Post_ios14_5"/>
    <s v="Facebook"/>
    <x v="7"/>
    <s v=" DTC"/>
    <d v="2021-08-16T00:00:00"/>
    <s v="Post"/>
    <x v="2"/>
    <n v="326.61521520000002"/>
  </r>
  <r>
    <s v="Media"/>
    <s v="Incremental"/>
    <m/>
    <m/>
    <s v="Facebook_NonStatic_Post_ios14_5"/>
    <s v="Facebook"/>
    <x v="7"/>
    <s v=" DTC"/>
    <d v="2021-08-17T00:00:00"/>
    <s v="Post"/>
    <x v="2"/>
    <n v="300.42916259999998"/>
  </r>
  <r>
    <s v="Media"/>
    <s v="Incremental"/>
    <m/>
    <m/>
    <s v="Facebook_NonStatic_Post_ios14_5"/>
    <s v="Facebook"/>
    <x v="7"/>
    <s v=" DTC"/>
    <d v="2021-08-18T00:00:00"/>
    <s v="Post"/>
    <x v="2"/>
    <n v="266.73668029999999"/>
  </r>
  <r>
    <s v="Media"/>
    <s v="Incremental"/>
    <m/>
    <m/>
    <s v="Facebook_NonStatic_Post_ios14_5"/>
    <s v="Facebook"/>
    <x v="7"/>
    <s v=" DTC"/>
    <d v="2021-08-19T00:00:00"/>
    <s v="Post"/>
    <x v="2"/>
    <n v="231.76276780000001"/>
  </r>
  <r>
    <s v="Media"/>
    <s v="Incremental"/>
    <m/>
    <m/>
    <s v="Facebook_NonStatic_Post_ios14_5"/>
    <s v="Facebook"/>
    <x v="7"/>
    <s v=" DTC"/>
    <d v="2021-08-20T00:00:00"/>
    <s v="Post"/>
    <x v="2"/>
    <n v="182.7914528"/>
  </r>
  <r>
    <s v="Media"/>
    <s v="Incremental"/>
    <m/>
    <m/>
    <s v="Facebook_NonStatic_Post_ios14_5"/>
    <s v="Facebook"/>
    <x v="7"/>
    <s v=" DTC"/>
    <d v="2021-08-21T00:00:00"/>
    <s v="Post"/>
    <x v="2"/>
    <n v="147.1978632"/>
  </r>
  <r>
    <s v="Media"/>
    <s v="Incremental"/>
    <m/>
    <m/>
    <s v="Facebook_NonStatic_Post_ios14_5"/>
    <s v="Facebook"/>
    <x v="7"/>
    <s v=" DTC"/>
    <d v="2021-08-22T00:00:00"/>
    <s v="Post"/>
    <x v="2"/>
    <n v="135.3635026"/>
  </r>
  <r>
    <s v="Media"/>
    <s v="Incremental"/>
    <m/>
    <m/>
    <s v="Facebook_NonStatic_Post_ios14_5"/>
    <s v="Facebook"/>
    <x v="7"/>
    <s v=" DTC"/>
    <d v="2021-08-23T00:00:00"/>
    <s v="Post"/>
    <x v="2"/>
    <n v="127.8156731"/>
  </r>
  <r>
    <s v="Media"/>
    <s v="Incremental"/>
    <m/>
    <m/>
    <s v="Facebook_NonStatic_Post_ios14_5"/>
    <s v="Facebook"/>
    <x v="7"/>
    <s v=" DTC"/>
    <d v="2021-08-24T00:00:00"/>
    <s v="Post"/>
    <x v="2"/>
    <n v="124.51028959999999"/>
  </r>
  <r>
    <s v="Media"/>
    <s v="Incremental"/>
    <m/>
    <m/>
    <s v="Facebook_NonStatic_Post_ios14_5"/>
    <s v="Facebook"/>
    <x v="7"/>
    <s v=" DTC"/>
    <d v="2021-08-25T00:00:00"/>
    <s v="Post"/>
    <x v="2"/>
    <n v="132.07714820000001"/>
  </r>
  <r>
    <s v="Media"/>
    <s v="Incremental"/>
    <m/>
    <m/>
    <s v="Facebook_NonStatic_Post_ios14_5"/>
    <s v="Facebook"/>
    <x v="7"/>
    <s v=" DTC"/>
    <d v="2021-08-26T00:00:00"/>
    <s v="Post"/>
    <x v="2"/>
    <n v="145.17380650000001"/>
  </r>
  <r>
    <s v="Media"/>
    <s v="Incremental"/>
    <m/>
    <m/>
    <s v="Facebook_NonStatic_Post_ios14_5"/>
    <s v="Facebook"/>
    <x v="7"/>
    <s v=" DTC"/>
    <d v="2021-08-27T00:00:00"/>
    <s v="Post"/>
    <x v="2"/>
    <n v="164.9948493"/>
  </r>
  <r>
    <s v="Media"/>
    <s v="Incremental"/>
    <m/>
    <m/>
    <s v="Facebook_NonStatic_Post_ios14_5"/>
    <s v="Facebook"/>
    <x v="7"/>
    <s v=" DTC"/>
    <d v="2021-08-28T00:00:00"/>
    <s v="Post"/>
    <x v="2"/>
    <n v="139.40477870000001"/>
  </r>
  <r>
    <s v="Media"/>
    <s v="Incremental"/>
    <m/>
    <m/>
    <s v="Facebook_NonStatic_Post_ios14_5"/>
    <s v="Facebook"/>
    <x v="7"/>
    <s v=" DTC"/>
    <d v="2021-08-29T00:00:00"/>
    <s v="Post"/>
    <x v="2"/>
    <n v="101.7752869"/>
  </r>
  <r>
    <s v="Media"/>
    <s v="Incremental"/>
    <m/>
    <m/>
    <s v="Facebook_NonStatic_Post_ios14_5"/>
    <s v="Facebook"/>
    <x v="7"/>
    <s v=" DTC"/>
    <d v="2021-08-30T00:00:00"/>
    <s v="Post"/>
    <x v="2"/>
    <n v="68.794231699999997"/>
  </r>
  <r>
    <s v="Media"/>
    <s v="Incremental"/>
    <m/>
    <m/>
    <s v="Facebook_NonStatic_Post_ios14_5"/>
    <s v="Facebook"/>
    <x v="7"/>
    <s v=" DTC"/>
    <d v="2021-08-31T00:00:00"/>
    <s v="Post"/>
    <x v="2"/>
    <n v="44.509016199999998"/>
  </r>
  <r>
    <s v="Media"/>
    <s v="Incremental"/>
    <m/>
    <m/>
    <s v="Facebook_NonStatic_Post_ios14_5"/>
    <s v="Facebook"/>
    <x v="7"/>
    <s v=" DTC"/>
    <d v="2021-09-01T00:00:00"/>
    <s v="Post"/>
    <x v="2"/>
    <n v="26.981020999999998"/>
  </r>
  <r>
    <s v="Media"/>
    <s v="Incremental"/>
    <m/>
    <m/>
    <s v="Facebook_NonStatic_Post_ios14_5"/>
    <s v="Facebook"/>
    <x v="7"/>
    <s v=" DTC"/>
    <d v="2021-09-02T00:00:00"/>
    <s v="Post"/>
    <x v="2"/>
    <n v="15.4893096"/>
  </r>
  <r>
    <s v="Media"/>
    <s v="Incremental"/>
    <m/>
    <m/>
    <s v="Facebook_NonStatic_Post_ios14_5"/>
    <s v="Facebook"/>
    <x v="7"/>
    <s v=" DTC"/>
    <d v="2021-09-03T00:00:00"/>
    <s v="Post"/>
    <x v="2"/>
    <n v="8.2447078000000005"/>
  </r>
  <r>
    <s v="Media"/>
    <s v="Incremental"/>
    <m/>
    <m/>
    <s v="Facebook_NonStatic_Post_ios14_5"/>
    <s v="Facebook"/>
    <x v="7"/>
    <s v=" DTC"/>
    <d v="2021-09-04T00:00:00"/>
    <s v="Post"/>
    <x v="2"/>
    <n v="3.8667372000000002"/>
  </r>
  <r>
    <s v="Media"/>
    <s v="Incremental"/>
    <m/>
    <m/>
    <s v="Facebook_NonStatic_Post_ios14_5"/>
    <s v="Facebook"/>
    <x v="7"/>
    <s v=" DTC"/>
    <d v="2021-09-05T00:00:00"/>
    <s v="Post"/>
    <x v="2"/>
    <n v="1.1933513"/>
  </r>
  <r>
    <s v="Media"/>
    <s v="Incremental"/>
    <m/>
    <m/>
    <s v="Facebook_NonStatic_Post_ios14_5"/>
    <s v="Facebook"/>
    <x v="7"/>
    <s v=" DTC"/>
    <d v="2021-09-06T00:00:00"/>
    <s v="Post"/>
    <x v="2"/>
    <n v="0.45792670000000002"/>
  </r>
  <r>
    <s v="Media"/>
    <s v="Incremental"/>
    <m/>
    <m/>
    <s v="Facebook_NonStatic_Post_ios14_5"/>
    <s v="Facebook"/>
    <x v="7"/>
    <s v=" DTC"/>
    <d v="2021-09-07T00:00:00"/>
    <s v="Post"/>
    <x v="2"/>
    <n v="0.1828042"/>
  </r>
  <r>
    <s v="Media"/>
    <s v="Incremental"/>
    <m/>
    <m/>
    <s v="Facebook_NonStatic_Post_ios14_5"/>
    <s v="Facebook"/>
    <x v="7"/>
    <s v=" DTC"/>
    <d v="2021-09-08T00:00:00"/>
    <s v="Post"/>
    <x v="2"/>
    <n v="5.82038E-2"/>
  </r>
  <r>
    <s v="Media"/>
    <s v="Incremental"/>
    <m/>
    <m/>
    <s v="Facebook_NonStatic_Post_ios14_5"/>
    <s v="Facebook"/>
    <x v="7"/>
    <s v=" DTC"/>
    <d v="2021-09-09T00:00:00"/>
    <s v="Post"/>
    <x v="2"/>
    <n v="0"/>
  </r>
  <r>
    <s v="Media"/>
    <s v="Incremental"/>
    <m/>
    <m/>
    <s v="Facebook_NonStatic_Post_ios14_5"/>
    <s v="Facebook"/>
    <x v="7"/>
    <s v=" DTC"/>
    <d v="2021-09-10T00:00:00"/>
    <s v="Post"/>
    <x v="2"/>
    <n v="0"/>
  </r>
  <r>
    <s v="Media"/>
    <s v="Incremental"/>
    <m/>
    <m/>
    <s v="Facebook_NonStatic_Post_ios14_5"/>
    <s v="Facebook"/>
    <x v="7"/>
    <s v=" DTC"/>
    <d v="2021-09-11T00:00:00"/>
    <s v="Post"/>
    <x v="2"/>
    <n v="0"/>
  </r>
  <r>
    <s v="Media"/>
    <s v="Incremental"/>
    <m/>
    <m/>
    <s v="Facebook_NonStatic_Post_ios14_5"/>
    <s v="Facebook"/>
    <x v="7"/>
    <s v=" DTC"/>
    <d v="2021-09-12T00:00:00"/>
    <s v="Post"/>
    <x v="2"/>
    <n v="0"/>
  </r>
  <r>
    <s v="Media"/>
    <s v="Incremental"/>
    <m/>
    <m/>
    <s v="Facebook_NonStatic_Post_ios14_5"/>
    <s v="Facebook"/>
    <x v="7"/>
    <s v=" DTC"/>
    <d v="2021-09-13T00:00:00"/>
    <s v="Post"/>
    <x v="2"/>
    <n v="0"/>
  </r>
  <r>
    <s v="Media"/>
    <s v="Incremental"/>
    <m/>
    <m/>
    <s v="Facebook_NonStatic_Post_ios14_5"/>
    <s v="Facebook"/>
    <x v="7"/>
    <s v=" DTC"/>
    <d v="2021-09-14T00:00:00"/>
    <s v="Post"/>
    <x v="2"/>
    <n v="0"/>
  </r>
  <r>
    <s v="Media"/>
    <s v="Incremental"/>
    <m/>
    <m/>
    <s v="Facebook_NonStatic_Post_ios14_5"/>
    <s v="Facebook"/>
    <x v="7"/>
    <s v=" DTC"/>
    <d v="2021-09-15T00:00:00"/>
    <s v="Post"/>
    <x v="2"/>
    <n v="0"/>
  </r>
  <r>
    <s v="Media"/>
    <s v="Incremental"/>
    <m/>
    <m/>
    <s v="Facebook_NonStatic_Post_ios14_5"/>
    <s v="Facebook"/>
    <x v="7"/>
    <s v=" DTC"/>
    <d v="2021-09-16T00:00:00"/>
    <s v="Post"/>
    <x v="2"/>
    <n v="0"/>
  </r>
  <r>
    <s v="Media"/>
    <s v="Incremental"/>
    <m/>
    <m/>
    <s v="Facebook_NonStatic_Post_ios14_5"/>
    <s v="Facebook"/>
    <x v="7"/>
    <s v=" DTC"/>
    <d v="2021-09-17T00:00:00"/>
    <s v="Post"/>
    <x v="2"/>
    <n v="0"/>
  </r>
  <r>
    <s v="Media"/>
    <s v="Incremental"/>
    <m/>
    <m/>
    <s v="Facebook_NonStatic_Post_ios14_5"/>
    <s v="Facebook"/>
    <x v="7"/>
    <s v=" DTC"/>
    <d v="2021-09-18T00:00:00"/>
    <s v="Post"/>
    <x v="2"/>
    <n v="0"/>
  </r>
  <r>
    <s v="Media"/>
    <s v="Incremental"/>
    <m/>
    <m/>
    <s v="Facebook_NonStatic_Post_ios14_5"/>
    <s v="Facebook"/>
    <x v="7"/>
    <s v=" DTC"/>
    <d v="2021-09-19T00:00:00"/>
    <s v="Post"/>
    <x v="2"/>
    <n v="0"/>
  </r>
  <r>
    <s v="Media"/>
    <s v="Incremental"/>
    <m/>
    <m/>
    <s v="Facebook_NonStatic_Post_ios14_5"/>
    <s v="Facebook"/>
    <x v="7"/>
    <s v=" DTC"/>
    <d v="2021-09-20T00:00:00"/>
    <s v="Post"/>
    <x v="2"/>
    <n v="0"/>
  </r>
  <r>
    <s v="Media"/>
    <s v="Incremental"/>
    <m/>
    <m/>
    <s v="Facebook_NonStatic_Post_ios14_5"/>
    <s v="Facebook"/>
    <x v="7"/>
    <s v=" DTC"/>
    <d v="2021-09-21T00:00:00"/>
    <s v="Post"/>
    <x v="2"/>
    <n v="0"/>
  </r>
  <r>
    <s v="Media"/>
    <s v="Incremental"/>
    <m/>
    <m/>
    <s v="Facebook_NonStatic_Post_ios14_5"/>
    <s v="Facebook"/>
    <x v="7"/>
    <s v=" DTC"/>
    <d v="2021-09-22T00:00:00"/>
    <s v="Post"/>
    <x v="2"/>
    <n v="0"/>
  </r>
  <r>
    <s v="Media"/>
    <s v="Incremental"/>
    <m/>
    <m/>
    <s v="Facebook_NonStatic_Post_ios14_5"/>
    <s v="Facebook"/>
    <x v="7"/>
    <s v=" DTC"/>
    <d v="2021-09-23T00:00:00"/>
    <s v="Post"/>
    <x v="2"/>
    <n v="0"/>
  </r>
  <r>
    <s v="Media"/>
    <s v="Incremental"/>
    <m/>
    <m/>
    <s v="Facebook_NonStatic_Post_ios14_5"/>
    <s v="Facebook"/>
    <x v="7"/>
    <s v=" DTC"/>
    <d v="2021-09-24T00:00:00"/>
    <s v="Post"/>
    <x v="2"/>
    <n v="0"/>
  </r>
  <r>
    <s v="Media"/>
    <s v="Incremental"/>
    <m/>
    <m/>
    <s v="Facebook_NonStatic_Post_ios14_5"/>
    <s v="Facebook"/>
    <x v="7"/>
    <s v=" DTC"/>
    <d v="2021-09-25T00:00:00"/>
    <s v="Post"/>
    <x v="2"/>
    <n v="0"/>
  </r>
  <r>
    <s v="Media"/>
    <s v="Incremental"/>
    <m/>
    <m/>
    <s v="Facebook_NonStatic_Post_ios14_5"/>
    <s v="Facebook"/>
    <x v="7"/>
    <s v=" DTC"/>
    <d v="2021-09-26T00:00:00"/>
    <s v="Post"/>
    <x v="2"/>
    <n v="0"/>
  </r>
  <r>
    <s v="Media"/>
    <s v="Incremental"/>
    <m/>
    <m/>
    <s v="Facebook_NonStatic_Post_ios14_5"/>
    <s v="Facebook"/>
    <x v="7"/>
    <s v=" DTC"/>
    <d v="2021-09-27T00:00:00"/>
    <s v="Post"/>
    <x v="2"/>
    <n v="0"/>
  </r>
  <r>
    <s v="Media"/>
    <s v="Incremental"/>
    <m/>
    <m/>
    <s v="Facebook_NonStatic_Post_ios14_5"/>
    <s v="Facebook"/>
    <x v="7"/>
    <s v=" DTC"/>
    <d v="2021-09-28T00:00:00"/>
    <s v="Post"/>
    <x v="2"/>
    <n v="0"/>
  </r>
  <r>
    <s v="Media"/>
    <s v="Incremental"/>
    <m/>
    <m/>
    <s v="Facebook_NonStatic_Post_ios14_5"/>
    <s v="Facebook"/>
    <x v="7"/>
    <s v=" DTC"/>
    <d v="2021-09-29T00:00:00"/>
    <s v="Post"/>
    <x v="2"/>
    <n v="0"/>
  </r>
  <r>
    <s v="Media"/>
    <s v="Incremental"/>
    <m/>
    <m/>
    <s v="Facebook_NonStatic_Post_ios14_5"/>
    <s v="Facebook"/>
    <x v="7"/>
    <s v=" DTC"/>
    <d v="2021-09-30T00:00:00"/>
    <s v="Post"/>
    <x v="2"/>
    <n v="0"/>
  </r>
  <r>
    <s v="Media"/>
    <s v="Incremental"/>
    <m/>
    <m/>
    <s v="Facebook_NonStatic_Pre_ios14_5"/>
    <s v="Facebook"/>
    <x v="7"/>
    <s v=" DTC"/>
    <d v="2021-03-01T00:00:00"/>
    <s v="Pre"/>
    <x v="0"/>
    <n v="1614.6454857000001"/>
  </r>
  <r>
    <s v="Media"/>
    <s v="Incremental"/>
    <m/>
    <m/>
    <s v="Facebook_NonStatic_Pre_ios14_5"/>
    <s v="Facebook"/>
    <x v="7"/>
    <s v=" DTC"/>
    <d v="2021-03-02T00:00:00"/>
    <s v="Pre"/>
    <x v="0"/>
    <n v="1966.5729782000001"/>
  </r>
  <r>
    <s v="Media"/>
    <s v="Incremental"/>
    <m/>
    <m/>
    <s v="Facebook_NonStatic_Pre_ios14_5"/>
    <s v="Facebook"/>
    <x v="7"/>
    <s v=" DTC"/>
    <d v="2021-03-03T00:00:00"/>
    <s v="Pre"/>
    <x v="0"/>
    <n v="2084.7844279999999"/>
  </r>
  <r>
    <s v="Media"/>
    <s v="Incremental"/>
    <m/>
    <m/>
    <s v="Facebook_NonStatic_Pre_ios14_5"/>
    <s v="Facebook"/>
    <x v="7"/>
    <s v=" DTC"/>
    <d v="2021-03-04T00:00:00"/>
    <s v="Pre"/>
    <x v="0"/>
    <n v="1950.140009"/>
  </r>
  <r>
    <s v="Media"/>
    <s v="Incremental"/>
    <m/>
    <m/>
    <s v="Facebook_NonStatic_Pre_ios14_5"/>
    <s v="Facebook"/>
    <x v="7"/>
    <s v=" DTC"/>
    <d v="2021-03-05T00:00:00"/>
    <s v="Pre"/>
    <x v="0"/>
    <n v="1804.2055436999999"/>
  </r>
  <r>
    <s v="Media"/>
    <s v="Incremental"/>
    <m/>
    <m/>
    <s v="Facebook_NonStatic_Pre_ios14_5"/>
    <s v="Facebook"/>
    <x v="7"/>
    <s v=" DTC"/>
    <d v="2021-03-06T00:00:00"/>
    <s v="Pre"/>
    <x v="0"/>
    <n v="1856.6290143000001"/>
  </r>
  <r>
    <s v="Media"/>
    <s v="Incremental"/>
    <m/>
    <m/>
    <s v="Facebook_NonStatic_Pre_ios14_5"/>
    <s v="Facebook"/>
    <x v="7"/>
    <s v=" DTC"/>
    <d v="2021-03-07T00:00:00"/>
    <s v="Pre"/>
    <x v="0"/>
    <n v="2337.0653668"/>
  </r>
  <r>
    <s v="Media"/>
    <s v="Incremental"/>
    <m/>
    <m/>
    <s v="Facebook_NonStatic_Pre_ios14_5"/>
    <s v="Facebook"/>
    <x v="7"/>
    <s v=" DTC"/>
    <d v="2021-03-08T00:00:00"/>
    <s v="Pre"/>
    <x v="0"/>
    <n v="1488.9524114000001"/>
  </r>
  <r>
    <s v="Media"/>
    <s v="Incremental"/>
    <m/>
    <m/>
    <s v="Facebook_NonStatic_Pre_ios14_5"/>
    <s v="Facebook"/>
    <x v="7"/>
    <s v=" DTC"/>
    <d v="2021-03-09T00:00:00"/>
    <s v="Pre"/>
    <x v="0"/>
    <n v="733.5655514"/>
  </r>
  <r>
    <s v="Media"/>
    <s v="Incremental"/>
    <m/>
    <m/>
    <s v="Facebook_NonStatic_Pre_ios14_5"/>
    <s v="Facebook"/>
    <x v="7"/>
    <s v=" DTC"/>
    <d v="2021-03-10T00:00:00"/>
    <s v="Pre"/>
    <x v="0"/>
    <n v="492.07927260000002"/>
  </r>
  <r>
    <s v="Media"/>
    <s v="Incremental"/>
    <m/>
    <m/>
    <s v="Facebook_NonStatic_Pre_ios14_5"/>
    <s v="Facebook"/>
    <x v="7"/>
    <s v=" DTC"/>
    <d v="2021-03-11T00:00:00"/>
    <s v="Pre"/>
    <x v="0"/>
    <n v="413.08304930000003"/>
  </r>
  <r>
    <s v="Media"/>
    <s v="Incremental"/>
    <m/>
    <m/>
    <s v="Facebook_NonStatic_Pre_ios14_5"/>
    <s v="Facebook"/>
    <x v="7"/>
    <s v=" DTC"/>
    <d v="2021-03-12T00:00:00"/>
    <s v="Pre"/>
    <x v="0"/>
    <n v="623.89073610000003"/>
  </r>
  <r>
    <s v="Media"/>
    <s v="Incremental"/>
    <m/>
    <m/>
    <s v="Facebook_NonStatic_Pre_ios14_5"/>
    <s v="Facebook"/>
    <x v="7"/>
    <s v=" DTC"/>
    <d v="2021-03-13T00:00:00"/>
    <s v="Pre"/>
    <x v="0"/>
    <n v="846.60099479999997"/>
  </r>
  <r>
    <s v="Media"/>
    <s v="Incremental"/>
    <m/>
    <m/>
    <s v="Facebook_NonStatic_Pre_ios14_5"/>
    <s v="Facebook"/>
    <x v="7"/>
    <s v=" DTC"/>
    <d v="2021-03-14T00:00:00"/>
    <s v="Pre"/>
    <x v="0"/>
    <n v="1208.6528505000001"/>
  </r>
  <r>
    <s v="Media"/>
    <s v="Incremental"/>
    <m/>
    <m/>
    <s v="Facebook_NonStatic_Pre_ios14_5"/>
    <s v="Facebook"/>
    <x v="7"/>
    <s v=" DTC"/>
    <d v="2021-03-15T00:00:00"/>
    <s v="Pre"/>
    <x v="0"/>
    <n v="1292.8955066999999"/>
  </r>
  <r>
    <s v="Media"/>
    <s v="Incremental"/>
    <m/>
    <m/>
    <s v="Facebook_NonStatic_Pre_ios14_5"/>
    <s v="Facebook"/>
    <x v="7"/>
    <s v=" DTC"/>
    <d v="2021-03-16T00:00:00"/>
    <s v="Pre"/>
    <x v="0"/>
    <n v="1417.6056991"/>
  </r>
  <r>
    <s v="Media"/>
    <s v="Incremental"/>
    <m/>
    <m/>
    <s v="Facebook_NonStatic_Pre_ios14_5"/>
    <s v="Facebook"/>
    <x v="7"/>
    <s v=" DTC"/>
    <d v="2021-03-17T00:00:00"/>
    <s v="Pre"/>
    <x v="0"/>
    <n v="1288.082287"/>
  </r>
  <r>
    <s v="Media"/>
    <s v="Incremental"/>
    <m/>
    <m/>
    <s v="Facebook_NonStatic_Pre_ios14_5"/>
    <s v="Facebook"/>
    <x v="7"/>
    <s v=" DTC"/>
    <d v="2021-03-18T00:00:00"/>
    <s v="Pre"/>
    <x v="0"/>
    <n v="862.52566449999995"/>
  </r>
  <r>
    <s v="Media"/>
    <s v="Incremental"/>
    <m/>
    <m/>
    <s v="Facebook_NonStatic_Pre_ios14_5"/>
    <s v="Facebook"/>
    <x v="7"/>
    <s v=" DTC"/>
    <d v="2021-03-19T00:00:00"/>
    <s v="Pre"/>
    <x v="0"/>
    <n v="307.92240070000003"/>
  </r>
  <r>
    <s v="Media"/>
    <s v="Incremental"/>
    <m/>
    <m/>
    <s v="Facebook_NonStatic_Pre_ios14_5"/>
    <s v="Facebook"/>
    <x v="7"/>
    <s v=" DTC"/>
    <d v="2021-03-20T00:00:00"/>
    <s v="Pre"/>
    <x v="0"/>
    <n v="82.157181600000001"/>
  </r>
  <r>
    <s v="Media"/>
    <s v="Incremental"/>
    <m/>
    <m/>
    <s v="Facebook_NonStatic_Pre_ios14_5"/>
    <s v="Facebook"/>
    <x v="7"/>
    <s v=" DTC"/>
    <d v="2021-03-21T00:00:00"/>
    <s v="Pre"/>
    <x v="0"/>
    <n v="96.252292400000002"/>
  </r>
  <r>
    <s v="Media"/>
    <s v="Incremental"/>
    <m/>
    <m/>
    <s v="Facebook_NonStatic_Pre_ios14_5"/>
    <s v="Facebook"/>
    <x v="7"/>
    <s v=" DTC"/>
    <d v="2021-03-22T00:00:00"/>
    <s v="Pre"/>
    <x v="0"/>
    <n v="91.022721200000007"/>
  </r>
  <r>
    <s v="Media"/>
    <s v="Incremental"/>
    <m/>
    <m/>
    <s v="Facebook_NonStatic_Pre_ios14_5"/>
    <s v="Facebook"/>
    <x v="7"/>
    <s v=" DTC"/>
    <d v="2021-03-23T00:00:00"/>
    <s v="Pre"/>
    <x v="0"/>
    <n v="388.65746389999998"/>
  </r>
  <r>
    <s v="Media"/>
    <s v="Incremental"/>
    <m/>
    <m/>
    <s v="Facebook_NonStatic_Pre_ios14_5"/>
    <s v="Facebook"/>
    <x v="7"/>
    <s v=" DTC"/>
    <d v="2021-03-24T00:00:00"/>
    <s v="Pre"/>
    <x v="0"/>
    <n v="846.10837240000001"/>
  </r>
  <r>
    <s v="Media"/>
    <s v="Incremental"/>
    <m/>
    <m/>
    <s v="Facebook_NonStatic_Pre_ios14_5"/>
    <s v="Facebook"/>
    <x v="7"/>
    <s v=" DTC"/>
    <d v="2021-03-25T00:00:00"/>
    <s v="Pre"/>
    <x v="0"/>
    <n v="842.92817030000003"/>
  </r>
  <r>
    <s v="Media"/>
    <s v="Incremental"/>
    <m/>
    <m/>
    <s v="Facebook_NonStatic_Pre_ios14_5"/>
    <s v="Facebook"/>
    <x v="7"/>
    <s v=" DTC"/>
    <d v="2021-03-26T00:00:00"/>
    <s v="Pre"/>
    <x v="0"/>
    <n v="625.11698019999994"/>
  </r>
  <r>
    <s v="Media"/>
    <s v="Incremental"/>
    <m/>
    <m/>
    <s v="Facebook_NonStatic_Pre_ios14_5"/>
    <s v="Facebook"/>
    <x v="7"/>
    <s v=" DTC"/>
    <d v="2021-03-27T00:00:00"/>
    <s v="Pre"/>
    <x v="0"/>
    <n v="511.16359499999999"/>
  </r>
  <r>
    <s v="Media"/>
    <s v="Incremental"/>
    <m/>
    <m/>
    <s v="Facebook_NonStatic_Pre_ios14_5"/>
    <s v="Facebook"/>
    <x v="7"/>
    <s v=" DTC"/>
    <d v="2021-03-28T00:00:00"/>
    <s v="Pre"/>
    <x v="0"/>
    <n v="791.81510219999996"/>
  </r>
  <r>
    <s v="Media"/>
    <s v="Incremental"/>
    <m/>
    <m/>
    <s v="Facebook_NonStatic_Pre_ios14_5"/>
    <s v="Facebook"/>
    <x v="7"/>
    <s v=" DTC"/>
    <d v="2021-03-29T00:00:00"/>
    <s v="Pre"/>
    <x v="0"/>
    <n v="1155.7788854"/>
  </r>
  <r>
    <s v="Media"/>
    <s v="Incremental"/>
    <m/>
    <m/>
    <s v="Facebook_NonStatic_Pre_ios14_5"/>
    <s v="Facebook"/>
    <x v="7"/>
    <s v=" DTC"/>
    <d v="2021-03-30T00:00:00"/>
    <s v="Pre"/>
    <x v="0"/>
    <n v="1389.4893486999999"/>
  </r>
  <r>
    <s v="Media"/>
    <s v="Incremental"/>
    <m/>
    <m/>
    <s v="Facebook_NonStatic_Pre_ios14_5"/>
    <s v="Facebook"/>
    <x v="7"/>
    <s v=" DTC"/>
    <d v="2021-03-31T00:00:00"/>
    <s v="Pre"/>
    <x v="0"/>
    <n v="1319.8308598000001"/>
  </r>
  <r>
    <s v="Media"/>
    <s v="Incremental"/>
    <m/>
    <m/>
    <s v="Facebook_NonStatic_Pre_ios14_5"/>
    <s v="Facebook"/>
    <x v="7"/>
    <s v=" DTC"/>
    <d v="2021-04-01T00:00:00"/>
    <s v="Pre"/>
    <x v="0"/>
    <n v="1582.2804163000001"/>
  </r>
  <r>
    <s v="Media"/>
    <s v="Incremental"/>
    <m/>
    <m/>
    <s v="Facebook_NonStatic_Pre_ios14_5"/>
    <s v="Facebook"/>
    <x v="7"/>
    <s v=" DTC"/>
    <d v="2021-04-02T00:00:00"/>
    <s v="Pre"/>
    <x v="0"/>
    <n v="1058.6132195"/>
  </r>
  <r>
    <s v="Media"/>
    <s v="Incremental"/>
    <m/>
    <m/>
    <s v="Facebook_NonStatic_Pre_ios14_5"/>
    <s v="Facebook"/>
    <x v="7"/>
    <s v=" DTC"/>
    <d v="2021-04-03T00:00:00"/>
    <s v="Pre"/>
    <x v="0"/>
    <n v="1544.5230220000001"/>
  </r>
  <r>
    <s v="Media"/>
    <s v="Incremental"/>
    <m/>
    <m/>
    <s v="Facebook_NonStatic_Pre_ios14_5"/>
    <s v="Facebook"/>
    <x v="7"/>
    <s v=" DTC"/>
    <d v="2021-04-04T00:00:00"/>
    <s v="Pre"/>
    <x v="0"/>
    <n v="2189.0143136000002"/>
  </r>
  <r>
    <s v="Media"/>
    <s v="Incremental"/>
    <m/>
    <m/>
    <s v="Facebook_NonStatic_Pre_ios14_5"/>
    <s v="Facebook"/>
    <x v="7"/>
    <s v=" DTC"/>
    <d v="2021-04-05T00:00:00"/>
    <s v="Pre"/>
    <x v="0"/>
    <n v="2137.4526784999998"/>
  </r>
  <r>
    <s v="Media"/>
    <s v="Incremental"/>
    <m/>
    <m/>
    <s v="Facebook_NonStatic_Pre_ios14_5"/>
    <s v="Facebook"/>
    <x v="7"/>
    <s v=" DTC"/>
    <d v="2021-04-06T00:00:00"/>
    <s v="Pre"/>
    <x v="0"/>
    <n v="1852.7784615999999"/>
  </r>
  <r>
    <s v="Media"/>
    <s v="Incremental"/>
    <m/>
    <m/>
    <s v="Facebook_NonStatic_Pre_ios14_5"/>
    <s v="Facebook"/>
    <x v="7"/>
    <s v=" DTC"/>
    <d v="2021-04-07T00:00:00"/>
    <s v="Pre"/>
    <x v="0"/>
    <n v="1794.9012057"/>
  </r>
  <r>
    <s v="Media"/>
    <s v="Incremental"/>
    <m/>
    <m/>
    <s v="Facebook_NonStatic_Pre_ios14_5"/>
    <s v="Facebook"/>
    <x v="7"/>
    <s v=" DTC"/>
    <d v="2021-04-08T00:00:00"/>
    <s v="Pre"/>
    <x v="0"/>
    <n v="1175.6928617999999"/>
  </r>
  <r>
    <s v="Media"/>
    <s v="Incremental"/>
    <m/>
    <m/>
    <s v="Facebook_NonStatic_Pre_ios14_5"/>
    <s v="Facebook"/>
    <x v="7"/>
    <s v=" DTC"/>
    <d v="2021-04-09T00:00:00"/>
    <s v="Pre"/>
    <x v="0"/>
    <n v="1021.6962867"/>
  </r>
  <r>
    <s v="Media"/>
    <s v="Incremental"/>
    <m/>
    <m/>
    <s v="Facebook_NonStatic_Pre_ios14_5"/>
    <s v="Facebook"/>
    <x v="7"/>
    <s v=" DTC"/>
    <d v="2021-04-10T00:00:00"/>
    <s v="Pre"/>
    <x v="0"/>
    <n v="1303.6441898999999"/>
  </r>
  <r>
    <s v="Media"/>
    <s v="Incremental"/>
    <m/>
    <m/>
    <s v="Facebook_NonStatic_Pre_ios14_5"/>
    <s v="Facebook"/>
    <x v="7"/>
    <s v=" DTC"/>
    <d v="2021-04-11T00:00:00"/>
    <s v="Pre"/>
    <x v="0"/>
    <n v="1183.3643199000001"/>
  </r>
  <r>
    <s v="Media"/>
    <s v="Incremental"/>
    <m/>
    <m/>
    <s v="Facebook_NonStatic_Pre_ios14_5"/>
    <s v="Facebook"/>
    <x v="7"/>
    <s v=" DTC"/>
    <d v="2021-04-12T00:00:00"/>
    <s v="Pre"/>
    <x v="0"/>
    <n v="1208.4553065"/>
  </r>
  <r>
    <s v="Media"/>
    <s v="Incremental"/>
    <m/>
    <m/>
    <s v="Facebook_NonStatic_Pre_ios14_5"/>
    <s v="Facebook"/>
    <x v="7"/>
    <s v=" DTC"/>
    <d v="2021-04-13T00:00:00"/>
    <s v="Pre"/>
    <x v="0"/>
    <n v="1147.9351633000001"/>
  </r>
  <r>
    <s v="Media"/>
    <s v="Incremental"/>
    <m/>
    <m/>
    <s v="Facebook_NonStatic_Pre_ios14_5"/>
    <s v="Facebook"/>
    <x v="7"/>
    <s v=" DTC"/>
    <d v="2021-04-14T00:00:00"/>
    <s v="Pre"/>
    <x v="0"/>
    <n v="1073.4508761"/>
  </r>
  <r>
    <s v="Media"/>
    <s v="Incremental"/>
    <m/>
    <m/>
    <s v="Facebook_NonStatic_Pre_ios14_5"/>
    <s v="Facebook"/>
    <x v="7"/>
    <s v=" DTC"/>
    <d v="2021-04-15T00:00:00"/>
    <s v="Pre"/>
    <x v="0"/>
    <n v="1254.0202663"/>
  </r>
  <r>
    <s v="Media"/>
    <s v="Incremental"/>
    <m/>
    <m/>
    <s v="Facebook_NonStatic_Pre_ios14_5"/>
    <s v="Facebook"/>
    <x v="7"/>
    <s v=" DTC"/>
    <d v="2021-04-16T00:00:00"/>
    <s v="Pre"/>
    <x v="0"/>
    <n v="1078.2809918999999"/>
  </r>
  <r>
    <s v="Media"/>
    <s v="Incremental"/>
    <m/>
    <m/>
    <s v="Facebook_NonStatic_Pre_ios14_5"/>
    <s v="Facebook"/>
    <x v="7"/>
    <s v=" DTC"/>
    <d v="2021-04-17T00:00:00"/>
    <s v="Pre"/>
    <x v="0"/>
    <n v="1017.6617393"/>
  </r>
  <r>
    <s v="Media"/>
    <s v="Incremental"/>
    <m/>
    <m/>
    <s v="Facebook_NonStatic_Pre_ios14_5"/>
    <s v="Facebook"/>
    <x v="7"/>
    <s v=" DTC"/>
    <d v="2021-04-18T00:00:00"/>
    <s v="Pre"/>
    <x v="0"/>
    <n v="1669.6282342"/>
  </r>
  <r>
    <s v="Media"/>
    <s v="Incremental"/>
    <m/>
    <m/>
    <s v="Facebook_NonStatic_Pre_ios14_5"/>
    <s v="Facebook"/>
    <x v="7"/>
    <s v=" DTC"/>
    <d v="2021-04-19T00:00:00"/>
    <s v="Pre"/>
    <x v="0"/>
    <n v="1885.0714726000001"/>
  </r>
  <r>
    <s v="Media"/>
    <s v="Incremental"/>
    <m/>
    <m/>
    <s v="Facebook_NonStatic_Pre_ios14_5"/>
    <s v="Facebook"/>
    <x v="7"/>
    <s v=" DTC"/>
    <d v="2021-04-20T00:00:00"/>
    <s v="Pre"/>
    <x v="0"/>
    <n v="1954.6624806"/>
  </r>
  <r>
    <s v="Media"/>
    <s v="Incremental"/>
    <m/>
    <m/>
    <s v="Facebook_NonStatic_Pre_ios14_5"/>
    <s v="Facebook"/>
    <x v="7"/>
    <s v=" DTC"/>
    <d v="2021-04-21T00:00:00"/>
    <s v="Pre"/>
    <x v="0"/>
    <n v="2660.8609096"/>
  </r>
  <r>
    <s v="Media"/>
    <s v="Incremental"/>
    <m/>
    <m/>
    <s v="Facebook_NonStatic_Pre_ios14_5"/>
    <s v="Facebook"/>
    <x v="7"/>
    <s v=" DTC"/>
    <d v="2021-04-22T00:00:00"/>
    <s v="Pre"/>
    <x v="0"/>
    <n v="2714.7183589000001"/>
  </r>
  <r>
    <s v="Media"/>
    <s v="Incremental"/>
    <m/>
    <m/>
    <s v="Facebook_NonStatic_Pre_ios14_5"/>
    <s v="Facebook"/>
    <x v="7"/>
    <s v=" DTC"/>
    <d v="2021-04-23T00:00:00"/>
    <s v="Pre"/>
    <x v="0"/>
    <n v="2530.7064719999998"/>
  </r>
  <r>
    <s v="Media"/>
    <s v="Incremental"/>
    <m/>
    <m/>
    <s v="Facebook_NonStatic_Pre_ios14_5"/>
    <s v="Facebook"/>
    <x v="7"/>
    <s v=" DTC"/>
    <d v="2021-04-24T00:00:00"/>
    <s v="Pre"/>
    <x v="0"/>
    <n v="2377.0698287"/>
  </r>
  <r>
    <s v="Media"/>
    <s v="Incremental"/>
    <m/>
    <m/>
    <s v="Facebook_NonStatic_Pre_ios14_5"/>
    <s v="Facebook"/>
    <x v="7"/>
    <s v=" DTC"/>
    <d v="2021-04-25T00:00:00"/>
    <s v="Pre"/>
    <x v="0"/>
    <n v="2424.2548913999999"/>
  </r>
  <r>
    <s v="Media"/>
    <s v="Incremental"/>
    <m/>
    <m/>
    <s v="Facebook_NonStatic_Pre_ios14_5"/>
    <s v="Facebook"/>
    <x v="7"/>
    <s v=" DTC"/>
    <d v="2021-04-26T00:00:00"/>
    <s v="Pre"/>
    <x v="0"/>
    <n v="2681.9787102"/>
  </r>
  <r>
    <s v="Media"/>
    <s v="Incremental"/>
    <m/>
    <m/>
    <s v="Facebook_NonStatic_Pre_ios14_5"/>
    <s v="Facebook"/>
    <x v="7"/>
    <s v=" DTC"/>
    <d v="2021-04-27T00:00:00"/>
    <s v="Post"/>
    <x v="1"/>
    <n v="801.0261845"/>
  </r>
  <r>
    <s v="Media"/>
    <s v="Incremental"/>
    <m/>
    <m/>
    <s v="Facebook_NonStatic_Pre_ios14_5"/>
    <s v="Facebook"/>
    <x v="7"/>
    <s v=" DTC"/>
    <d v="2021-04-28T00:00:00"/>
    <s v="Post"/>
    <x v="1"/>
    <n v="0"/>
  </r>
  <r>
    <s v="Media"/>
    <s v="Incremental"/>
    <m/>
    <m/>
    <s v="Facebook_NonStatic_Pre_ios14_5"/>
    <s v="Facebook"/>
    <x v="7"/>
    <s v=" DTC"/>
    <d v="2021-04-29T00:00:00"/>
    <s v="Post"/>
    <x v="1"/>
    <n v="0"/>
  </r>
  <r>
    <s v="Media"/>
    <s v="Incremental"/>
    <m/>
    <m/>
    <s v="Facebook_NonStatic_Pre_ios14_5"/>
    <s v="Facebook"/>
    <x v="7"/>
    <s v=" DTC"/>
    <d v="2021-04-30T00:00:00"/>
    <s v="Post"/>
    <x v="1"/>
    <n v="0"/>
  </r>
  <r>
    <s v="Media"/>
    <s v="Incremental"/>
    <m/>
    <m/>
    <s v="Facebook_NonStatic_Pre_ios14_5"/>
    <s v="Facebook"/>
    <x v="7"/>
    <s v=" DTC"/>
    <d v="2021-05-01T00:00:00"/>
    <s v="Post"/>
    <x v="1"/>
    <n v="0"/>
  </r>
  <r>
    <s v="Media"/>
    <s v="Incremental"/>
    <m/>
    <m/>
    <s v="Facebook_NonStatic_Pre_ios14_5"/>
    <s v="Facebook"/>
    <x v="7"/>
    <s v=" DTC"/>
    <d v="2021-05-02T00:00:00"/>
    <s v="Post"/>
    <x v="1"/>
    <n v="0"/>
  </r>
  <r>
    <s v="Media"/>
    <s v="Incremental"/>
    <m/>
    <m/>
    <s v="Facebook_NonStatic_Pre_ios14_5"/>
    <s v="Facebook"/>
    <x v="7"/>
    <s v=" DTC"/>
    <d v="2021-05-03T00:00:00"/>
    <s v="Post"/>
    <x v="1"/>
    <n v="0"/>
  </r>
  <r>
    <s v="Media"/>
    <s v="Incremental"/>
    <m/>
    <m/>
    <s v="Facebook_NonStatic_Pre_ios14_5"/>
    <s v="Facebook"/>
    <x v="7"/>
    <s v=" DTC"/>
    <d v="2021-05-04T00:00:00"/>
    <s v="Post"/>
    <x v="1"/>
    <n v="0"/>
  </r>
  <r>
    <s v="Media"/>
    <s v="Incremental"/>
    <m/>
    <m/>
    <s v="Facebook_NonStatic_Pre_ios14_5"/>
    <s v="Facebook"/>
    <x v="7"/>
    <s v=" DTC"/>
    <d v="2021-05-05T00:00:00"/>
    <s v="Post"/>
    <x v="1"/>
    <n v="0"/>
  </r>
  <r>
    <s v="Media"/>
    <s v="Incremental"/>
    <m/>
    <m/>
    <s v="Facebook_NonStatic_Pre_ios14_5"/>
    <s v="Facebook"/>
    <x v="7"/>
    <s v=" DTC"/>
    <d v="2021-05-06T00:00:00"/>
    <s v="Post"/>
    <x v="1"/>
    <n v="0"/>
  </r>
  <r>
    <s v="Media"/>
    <s v="Incremental"/>
    <m/>
    <m/>
    <s v="Facebook_NonStatic_Pre_ios14_5"/>
    <s v="Facebook"/>
    <x v="7"/>
    <s v=" DTC"/>
    <d v="2021-05-07T00:00:00"/>
    <s v="Post"/>
    <x v="1"/>
    <n v="0"/>
  </r>
  <r>
    <s v="Media"/>
    <s v="Incremental"/>
    <m/>
    <m/>
    <s v="Facebook_NonStatic_Pre_ios14_5"/>
    <s v="Facebook"/>
    <x v="7"/>
    <s v=" DTC"/>
    <d v="2021-05-08T00:00:00"/>
    <s v="Post"/>
    <x v="1"/>
    <n v="0"/>
  </r>
  <r>
    <s v="Media"/>
    <s v="Incremental"/>
    <m/>
    <m/>
    <s v="Facebook_NonStatic_Pre_ios14_5"/>
    <s v="Facebook"/>
    <x v="7"/>
    <s v=" DTC"/>
    <d v="2021-05-09T00:00:00"/>
    <s v="Post"/>
    <x v="1"/>
    <n v="0"/>
  </r>
  <r>
    <s v="Media"/>
    <s v="Incremental"/>
    <m/>
    <m/>
    <s v="Facebook_NonStatic_Pre_ios14_5"/>
    <s v="Facebook"/>
    <x v="7"/>
    <s v=" DTC"/>
    <d v="2021-05-10T00:00:00"/>
    <s v="Post"/>
    <x v="1"/>
    <n v="0"/>
  </r>
  <r>
    <s v="Media"/>
    <s v="Incremental"/>
    <m/>
    <m/>
    <s v="Facebook_NonStatic_Pre_ios14_5"/>
    <s v="Facebook"/>
    <x v="7"/>
    <s v=" DTC"/>
    <d v="2021-05-11T00:00:00"/>
    <s v="Post"/>
    <x v="1"/>
    <n v="0"/>
  </r>
  <r>
    <s v="Media"/>
    <s v="Incremental"/>
    <m/>
    <m/>
    <s v="Facebook_NonStatic_Pre_ios14_5"/>
    <s v="Facebook"/>
    <x v="7"/>
    <s v=" DTC"/>
    <d v="2021-05-12T00:00:00"/>
    <s v="Post"/>
    <x v="1"/>
    <n v="0"/>
  </r>
  <r>
    <s v="Media"/>
    <s v="Incremental"/>
    <m/>
    <m/>
    <s v="Facebook_NonStatic_Pre_ios14_5"/>
    <s v="Facebook"/>
    <x v="7"/>
    <s v=" DTC"/>
    <d v="2021-05-13T00:00:00"/>
    <s v="Post"/>
    <x v="1"/>
    <n v="0"/>
  </r>
  <r>
    <s v="Media"/>
    <s v="Incremental"/>
    <m/>
    <m/>
    <s v="Facebook_NonStatic_Pre_ios14_5"/>
    <s v="Facebook"/>
    <x v="7"/>
    <s v=" DTC"/>
    <d v="2021-05-14T00:00:00"/>
    <s v="Post"/>
    <x v="1"/>
    <n v="0"/>
  </r>
  <r>
    <s v="Media"/>
    <s v="Incremental"/>
    <m/>
    <m/>
    <s v="Facebook_NonStatic_Pre_ios14_5"/>
    <s v="Facebook"/>
    <x v="7"/>
    <s v=" DTC"/>
    <d v="2021-05-15T00:00:00"/>
    <s v="Post"/>
    <x v="1"/>
    <n v="0"/>
  </r>
  <r>
    <s v="Media"/>
    <s v="Incremental"/>
    <m/>
    <m/>
    <s v="Facebook_NonStatic_Pre_ios14_5"/>
    <s v="Facebook"/>
    <x v="7"/>
    <s v=" DTC"/>
    <d v="2021-05-16T00:00:00"/>
    <s v="Post"/>
    <x v="1"/>
    <n v="0"/>
  </r>
  <r>
    <s v="Media"/>
    <s v="Incremental"/>
    <m/>
    <m/>
    <s v="Facebook_NonStatic_Pre_ios14_5"/>
    <s v="Facebook"/>
    <x v="7"/>
    <s v=" DTC"/>
    <d v="2021-05-17T00:00:00"/>
    <s v="Post"/>
    <x v="1"/>
    <n v="0"/>
  </r>
  <r>
    <s v="Media"/>
    <s v="Incremental"/>
    <m/>
    <m/>
    <s v="Facebook_NonStatic_Pre_ios14_5"/>
    <s v="Facebook"/>
    <x v="7"/>
    <s v=" DTC"/>
    <d v="2021-05-18T00:00:00"/>
    <s v="Post"/>
    <x v="1"/>
    <n v="0"/>
  </r>
  <r>
    <s v="Media"/>
    <s v="Incremental"/>
    <m/>
    <m/>
    <s v="Facebook_NonStatic_Pre_ios14_5"/>
    <s v="Facebook"/>
    <x v="7"/>
    <s v=" DTC"/>
    <d v="2021-05-19T00:00:00"/>
    <s v="Post"/>
    <x v="1"/>
    <n v="0"/>
  </r>
  <r>
    <s v="Media"/>
    <s v="Incremental"/>
    <m/>
    <m/>
    <s v="Facebook_NonStatic_Pre_ios14_5"/>
    <s v="Facebook"/>
    <x v="7"/>
    <s v=" DTC"/>
    <d v="2021-05-20T00:00:00"/>
    <s v="Post"/>
    <x v="1"/>
    <n v="0"/>
  </r>
  <r>
    <s v="Media"/>
    <s v="Incremental"/>
    <m/>
    <m/>
    <s v="Facebook_NonStatic_Pre_ios14_5"/>
    <s v="Facebook"/>
    <x v="7"/>
    <s v=" DTC"/>
    <d v="2021-05-21T00:00:00"/>
    <s v="Post"/>
    <x v="1"/>
    <n v="0"/>
  </r>
  <r>
    <s v="Media"/>
    <s v="Incremental"/>
    <m/>
    <m/>
    <s v="Facebook_NonStatic_Pre_ios14_5"/>
    <s v="Facebook"/>
    <x v="7"/>
    <s v=" DTC"/>
    <d v="2021-05-22T00:00:00"/>
    <s v="Post"/>
    <x v="1"/>
    <n v="0"/>
  </r>
  <r>
    <s v="Media"/>
    <s v="Incremental"/>
    <m/>
    <m/>
    <s v="Facebook_NonStatic_Pre_ios14_5"/>
    <s v="Facebook"/>
    <x v="7"/>
    <s v=" DTC"/>
    <d v="2021-05-23T00:00:00"/>
    <s v="Post"/>
    <x v="1"/>
    <n v="0"/>
  </r>
  <r>
    <s v="Media"/>
    <s v="Incremental"/>
    <m/>
    <m/>
    <s v="Facebook_NonStatic_Pre_ios14_5"/>
    <s v="Facebook"/>
    <x v="7"/>
    <s v=" DTC"/>
    <d v="2021-05-24T00:00:00"/>
    <s v="Post"/>
    <x v="1"/>
    <n v="0"/>
  </r>
  <r>
    <s v="Media"/>
    <s v="Incremental"/>
    <m/>
    <m/>
    <s v="Facebook_NonStatic_Pre_ios14_5"/>
    <s v="Facebook"/>
    <x v="7"/>
    <s v=" DTC"/>
    <d v="2021-05-25T00:00:00"/>
    <s v="Post"/>
    <x v="1"/>
    <n v="0"/>
  </r>
  <r>
    <s v="Media"/>
    <s v="Incremental"/>
    <m/>
    <m/>
    <s v="Facebook_NonStatic_Pre_ios14_5"/>
    <s v="Facebook"/>
    <x v="7"/>
    <s v=" DTC"/>
    <d v="2021-05-26T00:00:00"/>
    <s v="Post"/>
    <x v="1"/>
    <n v="0"/>
  </r>
  <r>
    <s v="Media"/>
    <s v="Incremental"/>
    <m/>
    <m/>
    <s v="Facebook_NonStatic_Pre_ios14_5"/>
    <s v="Facebook"/>
    <x v="7"/>
    <s v=" DTC"/>
    <d v="2021-05-27T00:00:00"/>
    <s v="Post"/>
    <x v="1"/>
    <n v="0"/>
  </r>
  <r>
    <s v="Media"/>
    <s v="Incremental"/>
    <m/>
    <m/>
    <s v="Facebook_NonStatic_Pre_ios14_5"/>
    <s v="Facebook"/>
    <x v="7"/>
    <s v=" DTC"/>
    <d v="2021-05-28T00:00:00"/>
    <s v="Post"/>
    <x v="1"/>
    <n v="0"/>
  </r>
  <r>
    <s v="Media"/>
    <s v="Incremental"/>
    <m/>
    <m/>
    <s v="Facebook_NonStatic_Pre_ios14_5"/>
    <s v="Facebook"/>
    <x v="7"/>
    <s v=" DTC"/>
    <d v="2021-05-29T00:00:00"/>
    <s v="Post"/>
    <x v="1"/>
    <n v="0"/>
  </r>
  <r>
    <s v="Media"/>
    <s v="Incremental"/>
    <m/>
    <m/>
    <s v="Facebook_NonStatic_Pre_ios14_5"/>
    <s v="Facebook"/>
    <x v="7"/>
    <s v=" DTC"/>
    <d v="2021-05-30T00:00:00"/>
    <s v="Post"/>
    <x v="1"/>
    <n v="0"/>
  </r>
  <r>
    <s v="Media"/>
    <s v="Incremental"/>
    <m/>
    <m/>
    <s v="Facebook_NonStatic_Pre_ios14_5"/>
    <s v="Facebook"/>
    <x v="7"/>
    <s v=" DTC"/>
    <d v="2021-05-31T00:00:00"/>
    <s v="Post"/>
    <x v="1"/>
    <n v="0"/>
  </r>
  <r>
    <s v="Media"/>
    <s v="Incremental"/>
    <m/>
    <m/>
    <s v="Facebook_NonStatic_Pre_ios14_5"/>
    <s v="Facebook"/>
    <x v="7"/>
    <s v=" DTC"/>
    <d v="2021-06-01T00:00:00"/>
    <s v="Post"/>
    <x v="1"/>
    <n v="0"/>
  </r>
  <r>
    <s v="Media"/>
    <s v="Incremental"/>
    <m/>
    <m/>
    <s v="Facebook_NonStatic_Pre_ios14_5"/>
    <s v="Facebook"/>
    <x v="7"/>
    <s v=" DTC"/>
    <d v="2021-06-02T00:00:00"/>
    <s v="Post"/>
    <x v="1"/>
    <n v="0"/>
  </r>
  <r>
    <s v="Media"/>
    <s v="Incremental"/>
    <m/>
    <m/>
    <s v="Facebook_NonStatic_Pre_ios14_5"/>
    <s v="Facebook"/>
    <x v="7"/>
    <s v=" DTC"/>
    <d v="2021-06-03T00:00:00"/>
    <s v="Post"/>
    <x v="1"/>
    <n v="0"/>
  </r>
  <r>
    <s v="Media"/>
    <s v="Incremental"/>
    <m/>
    <m/>
    <s v="Facebook_NonStatic_Pre_ios14_5"/>
    <s v="Facebook"/>
    <x v="7"/>
    <s v=" DTC"/>
    <d v="2021-06-04T00:00:00"/>
    <s v="Post"/>
    <x v="1"/>
    <n v="0"/>
  </r>
  <r>
    <s v="Media"/>
    <s v="Incremental"/>
    <m/>
    <m/>
    <s v="Facebook_NonStatic_Pre_ios14_5"/>
    <s v="Facebook"/>
    <x v="7"/>
    <s v=" DTC"/>
    <d v="2021-06-05T00:00:00"/>
    <s v="Post"/>
    <x v="1"/>
    <n v="0"/>
  </r>
  <r>
    <s v="Media"/>
    <s v="Incremental"/>
    <m/>
    <m/>
    <s v="Facebook_NonStatic_Pre_ios14_5"/>
    <s v="Facebook"/>
    <x v="7"/>
    <s v=" DTC"/>
    <d v="2021-06-06T00:00:00"/>
    <s v="Post"/>
    <x v="1"/>
    <n v="0"/>
  </r>
  <r>
    <s v="Media"/>
    <s v="Incremental"/>
    <m/>
    <m/>
    <s v="Facebook_NonStatic_Pre_ios14_5"/>
    <s v="Facebook"/>
    <x v="7"/>
    <s v=" DTC"/>
    <d v="2021-06-07T00:00:00"/>
    <s v="Post"/>
    <x v="1"/>
    <n v="0"/>
  </r>
  <r>
    <s v="Media"/>
    <s v="Incremental"/>
    <m/>
    <m/>
    <s v="Facebook_NonStatic_Pre_ios14_5"/>
    <s v="Facebook"/>
    <x v="7"/>
    <s v=" DTC"/>
    <d v="2021-06-08T00:00:00"/>
    <s v="Post"/>
    <x v="1"/>
    <n v="0"/>
  </r>
  <r>
    <s v="Media"/>
    <s v="Incremental"/>
    <m/>
    <m/>
    <s v="Facebook_NonStatic_Pre_ios14_5"/>
    <s v="Facebook"/>
    <x v="7"/>
    <s v=" DTC"/>
    <d v="2021-06-09T00:00:00"/>
    <s v="Post"/>
    <x v="1"/>
    <n v="0"/>
  </r>
  <r>
    <s v="Media"/>
    <s v="Incremental"/>
    <m/>
    <m/>
    <s v="Facebook_NonStatic_Pre_ios14_5"/>
    <s v="Facebook"/>
    <x v="7"/>
    <s v=" DTC"/>
    <d v="2021-06-10T00:00:00"/>
    <s v="Post"/>
    <x v="1"/>
    <n v="0"/>
  </r>
  <r>
    <s v="Media"/>
    <s v="Incremental"/>
    <m/>
    <m/>
    <s v="Facebook_NonStatic_Pre_ios14_5"/>
    <s v="Facebook"/>
    <x v="7"/>
    <s v=" DTC"/>
    <d v="2021-06-11T00:00:00"/>
    <s v="Post"/>
    <x v="1"/>
    <n v="0"/>
  </r>
  <r>
    <s v="Media"/>
    <s v="Incremental"/>
    <m/>
    <m/>
    <s v="Facebook_NonStatic_Pre_ios14_5"/>
    <s v="Facebook"/>
    <x v="7"/>
    <s v=" DTC"/>
    <d v="2021-06-12T00:00:00"/>
    <s v="Post"/>
    <x v="1"/>
    <n v="0"/>
  </r>
  <r>
    <s v="Media"/>
    <s v="Incremental"/>
    <m/>
    <m/>
    <s v="Facebook_NonStatic_Pre_ios14_5"/>
    <s v="Facebook"/>
    <x v="7"/>
    <s v=" DTC"/>
    <d v="2021-06-13T00:00:00"/>
    <s v="Post"/>
    <x v="1"/>
    <n v="0"/>
  </r>
  <r>
    <s v="Media"/>
    <s v="Incremental"/>
    <m/>
    <m/>
    <s v="Facebook_NonStatic_Pre_ios14_5"/>
    <s v="Facebook"/>
    <x v="7"/>
    <s v=" DTC"/>
    <d v="2021-06-14T00:00:00"/>
    <s v="Post"/>
    <x v="1"/>
    <n v="0"/>
  </r>
  <r>
    <s v="Media"/>
    <s v="Incremental"/>
    <m/>
    <m/>
    <s v="Facebook_NonStatic_Pre_ios14_5"/>
    <s v="Facebook"/>
    <x v="7"/>
    <s v=" DTC"/>
    <d v="2021-06-15T00:00:00"/>
    <s v="Post"/>
    <x v="1"/>
    <n v="0"/>
  </r>
  <r>
    <s v="Media"/>
    <s v="Incremental"/>
    <m/>
    <m/>
    <s v="Facebook_NonStatic_Pre_ios14_5"/>
    <s v="Facebook"/>
    <x v="7"/>
    <s v=" DTC"/>
    <d v="2021-06-16T00:00:00"/>
    <s v="Post"/>
    <x v="1"/>
    <n v="0"/>
  </r>
  <r>
    <s v="Media"/>
    <s v="Incremental"/>
    <m/>
    <m/>
    <s v="Facebook_NonStatic_Pre_ios14_5"/>
    <s v="Facebook"/>
    <x v="7"/>
    <s v=" DTC"/>
    <d v="2021-06-17T00:00:00"/>
    <s v="Post"/>
    <x v="1"/>
    <n v="0"/>
  </r>
  <r>
    <s v="Media"/>
    <s v="Incremental"/>
    <m/>
    <m/>
    <s v="Facebook_NonStatic_Pre_ios14_5"/>
    <s v="Facebook"/>
    <x v="7"/>
    <s v=" DTC"/>
    <d v="2021-06-18T00:00:00"/>
    <s v="Post"/>
    <x v="1"/>
    <n v="0"/>
  </r>
  <r>
    <s v="Media"/>
    <s v="Incremental"/>
    <m/>
    <m/>
    <s v="Facebook_NonStatic_Pre_ios14_5"/>
    <s v="Facebook"/>
    <x v="7"/>
    <s v=" DTC"/>
    <d v="2021-06-19T00:00:00"/>
    <s v="Post"/>
    <x v="1"/>
    <n v="0"/>
  </r>
  <r>
    <s v="Media"/>
    <s v="Incremental"/>
    <m/>
    <m/>
    <s v="Facebook_NonStatic_Pre_ios14_5"/>
    <s v="Facebook"/>
    <x v="7"/>
    <s v=" DTC"/>
    <d v="2021-06-20T00:00:00"/>
    <s v="Post"/>
    <x v="1"/>
    <n v="0"/>
  </r>
  <r>
    <s v="Media"/>
    <s v="Incremental"/>
    <m/>
    <m/>
    <s v="Facebook_NonStatic_Pre_ios14_5"/>
    <s v="Facebook"/>
    <x v="7"/>
    <s v=" DTC"/>
    <d v="2021-06-21T00:00:00"/>
    <s v="Post"/>
    <x v="1"/>
    <n v="0"/>
  </r>
  <r>
    <s v="Media"/>
    <s v="Incremental"/>
    <m/>
    <m/>
    <s v="Facebook_NonStatic_Pre_ios14_5"/>
    <s v="Facebook"/>
    <x v="7"/>
    <s v=" DTC"/>
    <d v="2021-06-22T00:00:00"/>
    <s v="Post"/>
    <x v="1"/>
    <n v="0"/>
  </r>
  <r>
    <s v="Media"/>
    <s v="Incremental"/>
    <m/>
    <m/>
    <s v="Facebook_NonStatic_Pre_ios14_5"/>
    <s v="Facebook"/>
    <x v="7"/>
    <s v=" DTC"/>
    <d v="2021-06-23T00:00:00"/>
    <s v="Post"/>
    <x v="2"/>
    <n v="0"/>
  </r>
  <r>
    <s v="Media"/>
    <s v="Incremental"/>
    <m/>
    <m/>
    <s v="Facebook_NonStatic_Pre_ios14_5"/>
    <s v="Facebook"/>
    <x v="7"/>
    <s v=" DTC"/>
    <d v="2021-06-24T00:00:00"/>
    <s v="Post"/>
    <x v="2"/>
    <n v="0"/>
  </r>
  <r>
    <s v="Media"/>
    <s v="Incremental"/>
    <m/>
    <m/>
    <s v="Facebook_NonStatic_Pre_ios14_5"/>
    <s v="Facebook"/>
    <x v="7"/>
    <s v=" DTC"/>
    <d v="2021-06-25T00:00:00"/>
    <s v="Post"/>
    <x v="2"/>
    <n v="0"/>
  </r>
  <r>
    <s v="Media"/>
    <s v="Incremental"/>
    <m/>
    <m/>
    <s v="Facebook_NonStatic_Pre_ios14_5"/>
    <s v="Facebook"/>
    <x v="7"/>
    <s v=" DTC"/>
    <d v="2021-06-26T00:00:00"/>
    <s v="Post"/>
    <x v="2"/>
    <n v="0"/>
  </r>
  <r>
    <s v="Media"/>
    <s v="Incremental"/>
    <m/>
    <m/>
    <s v="Facebook_NonStatic_Pre_ios14_5"/>
    <s v="Facebook"/>
    <x v="7"/>
    <s v=" DTC"/>
    <d v="2021-06-27T00:00:00"/>
    <s v="Post"/>
    <x v="2"/>
    <n v="0"/>
  </r>
  <r>
    <s v="Media"/>
    <s v="Incremental"/>
    <m/>
    <m/>
    <s v="Facebook_NonStatic_Pre_ios14_5"/>
    <s v="Facebook"/>
    <x v="7"/>
    <s v=" DTC"/>
    <d v="2021-06-28T00:00:00"/>
    <s v="Post"/>
    <x v="2"/>
    <n v="0"/>
  </r>
  <r>
    <s v="Media"/>
    <s v="Incremental"/>
    <m/>
    <m/>
    <s v="Facebook_NonStatic_Pre_ios14_5"/>
    <s v="Facebook"/>
    <x v="7"/>
    <s v=" DTC"/>
    <d v="2021-06-29T00:00:00"/>
    <s v="Post"/>
    <x v="2"/>
    <n v="0"/>
  </r>
  <r>
    <s v="Media"/>
    <s v="Incremental"/>
    <m/>
    <m/>
    <s v="Facebook_NonStatic_Pre_ios14_5"/>
    <s v="Facebook"/>
    <x v="7"/>
    <s v=" DTC"/>
    <d v="2021-06-30T00:00:00"/>
    <s v="Post"/>
    <x v="2"/>
    <n v="0"/>
  </r>
  <r>
    <s v="Media"/>
    <s v="Incremental"/>
    <m/>
    <m/>
    <s v="Facebook_NonStatic_Pre_ios14_5"/>
    <s v="Facebook"/>
    <x v="7"/>
    <s v=" DTC"/>
    <d v="2021-07-01T00:00:00"/>
    <s v="Post"/>
    <x v="2"/>
    <n v="0"/>
  </r>
  <r>
    <s v="Media"/>
    <s v="Incremental"/>
    <m/>
    <m/>
    <s v="Facebook_NonStatic_Pre_ios14_5"/>
    <s v="Facebook"/>
    <x v="7"/>
    <s v=" DTC"/>
    <d v="2021-07-02T00:00:00"/>
    <s v="Post"/>
    <x v="2"/>
    <n v="0"/>
  </r>
  <r>
    <s v="Media"/>
    <s v="Incremental"/>
    <m/>
    <m/>
    <s v="Facebook_NonStatic_Pre_ios14_5"/>
    <s v="Facebook"/>
    <x v="7"/>
    <s v=" DTC"/>
    <d v="2021-07-03T00:00:00"/>
    <s v="Post"/>
    <x v="2"/>
    <n v="0"/>
  </r>
  <r>
    <s v="Media"/>
    <s v="Incremental"/>
    <m/>
    <m/>
    <s v="Facebook_NonStatic_Pre_ios14_5"/>
    <s v="Facebook"/>
    <x v="7"/>
    <s v=" DTC"/>
    <d v="2021-07-04T00:00:00"/>
    <s v="Post"/>
    <x v="2"/>
    <n v="0"/>
  </r>
  <r>
    <s v="Media"/>
    <s v="Incremental"/>
    <m/>
    <m/>
    <s v="Facebook_NonStatic_Pre_ios14_5"/>
    <s v="Facebook"/>
    <x v="7"/>
    <s v=" DTC"/>
    <d v="2021-07-05T00:00:00"/>
    <s v="Post"/>
    <x v="2"/>
    <n v="0"/>
  </r>
  <r>
    <s v="Media"/>
    <s v="Incremental"/>
    <m/>
    <m/>
    <s v="Facebook_NonStatic_Pre_ios14_5"/>
    <s v="Facebook"/>
    <x v="7"/>
    <s v=" DTC"/>
    <d v="2021-07-06T00:00:00"/>
    <s v="Post"/>
    <x v="2"/>
    <n v="0"/>
  </r>
  <r>
    <s v="Media"/>
    <s v="Incremental"/>
    <m/>
    <m/>
    <s v="Facebook_NonStatic_Pre_ios14_5"/>
    <s v="Facebook"/>
    <x v="7"/>
    <s v=" DTC"/>
    <d v="2021-07-07T00:00:00"/>
    <s v="Post"/>
    <x v="2"/>
    <n v="0"/>
  </r>
  <r>
    <s v="Media"/>
    <s v="Incremental"/>
    <m/>
    <m/>
    <s v="Facebook_NonStatic_Pre_ios14_5"/>
    <s v="Facebook"/>
    <x v="7"/>
    <s v=" DTC"/>
    <d v="2021-07-08T00:00:00"/>
    <s v="Post"/>
    <x v="2"/>
    <n v="0"/>
  </r>
  <r>
    <s v="Media"/>
    <s v="Incremental"/>
    <m/>
    <m/>
    <s v="Facebook_NonStatic_Pre_ios14_5"/>
    <s v="Facebook"/>
    <x v="7"/>
    <s v=" DTC"/>
    <d v="2021-07-09T00:00:00"/>
    <s v="Post"/>
    <x v="2"/>
    <n v="0"/>
  </r>
  <r>
    <s v="Media"/>
    <s v="Incremental"/>
    <m/>
    <m/>
    <s v="Facebook_NonStatic_Pre_ios14_5"/>
    <s v="Facebook"/>
    <x v="7"/>
    <s v=" DTC"/>
    <d v="2021-07-10T00:00:00"/>
    <s v="Post"/>
    <x v="2"/>
    <n v="0"/>
  </r>
  <r>
    <s v="Media"/>
    <s v="Incremental"/>
    <m/>
    <m/>
    <s v="Facebook_NonStatic_Pre_ios14_5"/>
    <s v="Facebook"/>
    <x v="7"/>
    <s v=" DTC"/>
    <d v="2021-07-11T00:00:00"/>
    <s v="Post"/>
    <x v="2"/>
    <n v="0"/>
  </r>
  <r>
    <s v="Media"/>
    <s v="Incremental"/>
    <m/>
    <m/>
    <s v="Facebook_NonStatic_Pre_ios14_5"/>
    <s v="Facebook"/>
    <x v="7"/>
    <s v=" DTC"/>
    <d v="2021-07-12T00:00:00"/>
    <s v="Post"/>
    <x v="2"/>
    <n v="0"/>
  </r>
  <r>
    <s v="Media"/>
    <s v="Incremental"/>
    <m/>
    <m/>
    <s v="Facebook_NonStatic_Pre_ios14_5"/>
    <s v="Facebook"/>
    <x v="7"/>
    <s v=" DTC"/>
    <d v="2021-07-13T00:00:00"/>
    <s v="Post"/>
    <x v="2"/>
    <n v="0"/>
  </r>
  <r>
    <s v="Media"/>
    <s v="Incremental"/>
    <m/>
    <m/>
    <s v="Facebook_NonStatic_Pre_ios14_5"/>
    <s v="Facebook"/>
    <x v="7"/>
    <s v=" DTC"/>
    <d v="2021-07-14T00:00:00"/>
    <s v="Post"/>
    <x v="2"/>
    <n v="0"/>
  </r>
  <r>
    <s v="Media"/>
    <s v="Incremental"/>
    <m/>
    <m/>
    <s v="Facebook_NonStatic_Pre_ios14_5"/>
    <s v="Facebook"/>
    <x v="7"/>
    <s v=" DTC"/>
    <d v="2021-07-15T00:00:00"/>
    <s v="Post"/>
    <x v="2"/>
    <n v="0"/>
  </r>
  <r>
    <s v="Media"/>
    <s v="Incremental"/>
    <m/>
    <m/>
    <s v="Facebook_NonStatic_Pre_ios14_5"/>
    <s v="Facebook"/>
    <x v="7"/>
    <s v=" DTC"/>
    <d v="2021-07-16T00:00:00"/>
    <s v="Post"/>
    <x v="2"/>
    <n v="0"/>
  </r>
  <r>
    <s v="Media"/>
    <s v="Incremental"/>
    <m/>
    <m/>
    <s v="Facebook_NonStatic_Pre_ios14_5"/>
    <s v="Facebook"/>
    <x v="7"/>
    <s v=" DTC"/>
    <d v="2021-07-17T00:00:00"/>
    <s v="Post"/>
    <x v="2"/>
    <n v="0"/>
  </r>
  <r>
    <s v="Media"/>
    <s v="Incremental"/>
    <m/>
    <m/>
    <s v="Facebook_NonStatic_Pre_ios14_5"/>
    <s v="Facebook"/>
    <x v="7"/>
    <s v=" DTC"/>
    <d v="2021-07-18T00:00:00"/>
    <s v="Post"/>
    <x v="2"/>
    <n v="0"/>
  </r>
  <r>
    <s v="Media"/>
    <s v="Incremental"/>
    <m/>
    <m/>
    <s v="Facebook_NonStatic_Pre_ios14_5"/>
    <s v="Facebook"/>
    <x v="7"/>
    <s v=" DTC"/>
    <d v="2021-07-19T00:00:00"/>
    <s v="Post"/>
    <x v="2"/>
    <n v="0"/>
  </r>
  <r>
    <s v="Media"/>
    <s v="Incremental"/>
    <m/>
    <m/>
    <s v="Facebook_NonStatic_Pre_ios14_5"/>
    <s v="Facebook"/>
    <x v="7"/>
    <s v=" DTC"/>
    <d v="2021-07-20T00:00:00"/>
    <s v="Post"/>
    <x v="2"/>
    <n v="0"/>
  </r>
  <r>
    <s v="Media"/>
    <s v="Incremental"/>
    <m/>
    <m/>
    <s v="Facebook_NonStatic_Pre_ios14_5"/>
    <s v="Facebook"/>
    <x v="7"/>
    <s v=" DTC"/>
    <d v="2021-07-21T00:00:00"/>
    <s v="Post"/>
    <x v="2"/>
    <n v="0"/>
  </r>
  <r>
    <s v="Media"/>
    <s v="Incremental"/>
    <m/>
    <m/>
    <s v="Facebook_NonStatic_Pre_ios14_5"/>
    <s v="Facebook"/>
    <x v="7"/>
    <s v=" DTC"/>
    <d v="2021-07-22T00:00:00"/>
    <s v="Post"/>
    <x v="2"/>
    <n v="0"/>
  </r>
  <r>
    <s v="Media"/>
    <s v="Incremental"/>
    <m/>
    <m/>
    <s v="Facebook_NonStatic_Pre_ios14_5"/>
    <s v="Facebook"/>
    <x v="7"/>
    <s v=" DTC"/>
    <d v="2021-07-23T00:00:00"/>
    <s v="Post"/>
    <x v="2"/>
    <n v="0"/>
  </r>
  <r>
    <s v="Media"/>
    <s v="Incremental"/>
    <m/>
    <m/>
    <s v="Facebook_NonStatic_Pre_ios14_5"/>
    <s v="Facebook"/>
    <x v="7"/>
    <s v=" DTC"/>
    <d v="2021-07-24T00:00:00"/>
    <s v="Post"/>
    <x v="2"/>
    <n v="0"/>
  </r>
  <r>
    <s v="Media"/>
    <s v="Incremental"/>
    <m/>
    <m/>
    <s v="Facebook_NonStatic_Pre_ios14_5"/>
    <s v="Facebook"/>
    <x v="7"/>
    <s v=" DTC"/>
    <d v="2021-07-25T00:00:00"/>
    <s v="Post"/>
    <x v="2"/>
    <n v="0"/>
  </r>
  <r>
    <s v="Media"/>
    <s v="Incremental"/>
    <m/>
    <m/>
    <s v="Facebook_NonStatic_Pre_ios14_5"/>
    <s v="Facebook"/>
    <x v="7"/>
    <s v=" DTC"/>
    <d v="2021-07-26T00:00:00"/>
    <s v="Post"/>
    <x v="2"/>
    <n v="0"/>
  </r>
  <r>
    <s v="Media"/>
    <s v="Incremental"/>
    <m/>
    <m/>
    <s v="Facebook_NonStatic_Pre_ios14_5"/>
    <s v="Facebook"/>
    <x v="7"/>
    <s v=" DTC"/>
    <d v="2021-07-27T00:00:00"/>
    <s v="Post"/>
    <x v="2"/>
    <n v="0"/>
  </r>
  <r>
    <s v="Media"/>
    <s v="Incremental"/>
    <m/>
    <m/>
    <s v="Facebook_NonStatic_Pre_ios14_5"/>
    <s v="Facebook"/>
    <x v="7"/>
    <s v=" DTC"/>
    <d v="2021-07-28T00:00:00"/>
    <s v="Post"/>
    <x v="2"/>
    <n v="0"/>
  </r>
  <r>
    <s v="Media"/>
    <s v="Incremental"/>
    <m/>
    <m/>
    <s v="Facebook_NonStatic_Pre_ios14_5"/>
    <s v="Facebook"/>
    <x v="7"/>
    <s v=" DTC"/>
    <d v="2021-07-29T00:00:00"/>
    <s v="Post"/>
    <x v="2"/>
    <n v="0"/>
  </r>
  <r>
    <s v="Media"/>
    <s v="Incremental"/>
    <m/>
    <m/>
    <s v="Facebook_NonStatic_Pre_ios14_5"/>
    <s v="Facebook"/>
    <x v="7"/>
    <s v=" DTC"/>
    <d v="2021-07-30T00:00:00"/>
    <s v="Post"/>
    <x v="2"/>
    <n v="0"/>
  </r>
  <r>
    <s v="Media"/>
    <s v="Incremental"/>
    <m/>
    <m/>
    <s v="Facebook_NonStatic_Pre_ios14_5"/>
    <s v="Facebook"/>
    <x v="7"/>
    <s v=" DTC"/>
    <d v="2021-07-31T00:00:00"/>
    <s v="Post"/>
    <x v="2"/>
    <n v="0"/>
  </r>
  <r>
    <s v="Media"/>
    <s v="Incremental"/>
    <m/>
    <m/>
    <s v="Facebook_NonStatic_Pre_ios14_5"/>
    <s v="Facebook"/>
    <x v="7"/>
    <s v=" DTC"/>
    <d v="2021-08-01T00:00:00"/>
    <s v="Post"/>
    <x v="2"/>
    <n v="0"/>
  </r>
  <r>
    <s v="Media"/>
    <s v="Incremental"/>
    <m/>
    <m/>
    <s v="Facebook_NonStatic_Pre_ios14_5"/>
    <s v="Facebook"/>
    <x v="7"/>
    <s v=" DTC"/>
    <d v="2021-08-02T00:00:00"/>
    <s v="Post"/>
    <x v="2"/>
    <n v="0"/>
  </r>
  <r>
    <s v="Media"/>
    <s v="Incremental"/>
    <m/>
    <m/>
    <s v="Facebook_NonStatic_Pre_ios14_5"/>
    <s v="Facebook"/>
    <x v="7"/>
    <s v=" DTC"/>
    <d v="2021-08-03T00:00:00"/>
    <s v="Post"/>
    <x v="2"/>
    <n v="0"/>
  </r>
  <r>
    <s v="Media"/>
    <s v="Incremental"/>
    <m/>
    <m/>
    <s v="Facebook_NonStatic_Pre_ios14_5"/>
    <s v="Facebook"/>
    <x v="7"/>
    <s v=" DTC"/>
    <d v="2021-08-04T00:00:00"/>
    <s v="Post"/>
    <x v="2"/>
    <n v="0"/>
  </r>
  <r>
    <s v="Media"/>
    <s v="Incremental"/>
    <m/>
    <m/>
    <s v="Facebook_NonStatic_Pre_ios14_5"/>
    <s v="Facebook"/>
    <x v="7"/>
    <s v=" DTC"/>
    <d v="2021-08-05T00:00:00"/>
    <s v="Post"/>
    <x v="2"/>
    <n v="0"/>
  </r>
  <r>
    <s v="Media"/>
    <s v="Incremental"/>
    <m/>
    <m/>
    <s v="Facebook_NonStatic_Pre_ios14_5"/>
    <s v="Facebook"/>
    <x v="7"/>
    <s v=" DTC"/>
    <d v="2021-08-06T00:00:00"/>
    <s v="Post"/>
    <x v="2"/>
    <n v="0"/>
  </r>
  <r>
    <s v="Media"/>
    <s v="Incremental"/>
    <m/>
    <m/>
    <s v="Facebook_NonStatic_Pre_ios14_5"/>
    <s v="Facebook"/>
    <x v="7"/>
    <s v=" DTC"/>
    <d v="2021-08-07T00:00:00"/>
    <s v="Post"/>
    <x v="2"/>
    <n v="0"/>
  </r>
  <r>
    <s v="Media"/>
    <s v="Incremental"/>
    <m/>
    <m/>
    <s v="Facebook_NonStatic_Pre_ios14_5"/>
    <s v="Facebook"/>
    <x v="7"/>
    <s v=" DTC"/>
    <d v="2021-08-08T00:00:00"/>
    <s v="Post"/>
    <x v="2"/>
    <n v="0"/>
  </r>
  <r>
    <s v="Media"/>
    <s v="Incremental"/>
    <m/>
    <m/>
    <s v="Facebook_NonStatic_Pre_ios14_5"/>
    <s v="Facebook"/>
    <x v="7"/>
    <s v=" DTC"/>
    <d v="2021-08-09T00:00:00"/>
    <s v="Post"/>
    <x v="2"/>
    <n v="0"/>
  </r>
  <r>
    <s v="Media"/>
    <s v="Incremental"/>
    <m/>
    <m/>
    <s v="Facebook_NonStatic_Pre_ios14_5"/>
    <s v="Facebook"/>
    <x v="7"/>
    <s v=" DTC"/>
    <d v="2021-08-10T00:00:00"/>
    <s v="Post"/>
    <x v="2"/>
    <n v="0"/>
  </r>
  <r>
    <s v="Media"/>
    <s v="Incremental"/>
    <m/>
    <m/>
    <s v="Facebook_NonStatic_Pre_ios14_5"/>
    <s v="Facebook"/>
    <x v="7"/>
    <s v=" DTC"/>
    <d v="2021-08-11T00:00:00"/>
    <s v="Post"/>
    <x v="2"/>
    <n v="0"/>
  </r>
  <r>
    <s v="Media"/>
    <s v="Incremental"/>
    <m/>
    <m/>
    <s v="Facebook_NonStatic_Pre_ios14_5"/>
    <s v="Facebook"/>
    <x v="7"/>
    <s v=" DTC"/>
    <d v="2021-08-12T00:00:00"/>
    <s v="Post"/>
    <x v="2"/>
    <n v="0"/>
  </r>
  <r>
    <s v="Media"/>
    <s v="Incremental"/>
    <m/>
    <m/>
    <s v="Facebook_NonStatic_Pre_ios14_5"/>
    <s v="Facebook"/>
    <x v="7"/>
    <s v=" DTC"/>
    <d v="2021-08-13T00:00:00"/>
    <s v="Post"/>
    <x v="2"/>
    <n v="0"/>
  </r>
  <r>
    <s v="Media"/>
    <s v="Incremental"/>
    <m/>
    <m/>
    <s v="Facebook_NonStatic_Pre_ios14_5"/>
    <s v="Facebook"/>
    <x v="7"/>
    <s v=" DTC"/>
    <d v="2021-08-14T00:00:00"/>
    <s v="Post"/>
    <x v="2"/>
    <n v="0"/>
  </r>
  <r>
    <s v="Media"/>
    <s v="Incremental"/>
    <m/>
    <m/>
    <s v="Facebook_NonStatic_Pre_ios14_5"/>
    <s v="Facebook"/>
    <x v="7"/>
    <s v=" DTC"/>
    <d v="2021-08-15T00:00:00"/>
    <s v="Post"/>
    <x v="2"/>
    <n v="0"/>
  </r>
  <r>
    <s v="Media"/>
    <s v="Incremental"/>
    <m/>
    <m/>
    <s v="Facebook_NonStatic_Pre_ios14_5"/>
    <s v="Facebook"/>
    <x v="7"/>
    <s v=" DTC"/>
    <d v="2021-08-16T00:00:00"/>
    <s v="Post"/>
    <x v="2"/>
    <n v="0"/>
  </r>
  <r>
    <s v="Media"/>
    <s v="Incremental"/>
    <m/>
    <m/>
    <s v="Facebook_NonStatic_Pre_ios14_5"/>
    <s v="Facebook"/>
    <x v="7"/>
    <s v=" DTC"/>
    <d v="2021-08-17T00:00:00"/>
    <s v="Post"/>
    <x v="2"/>
    <n v="0"/>
  </r>
  <r>
    <s v="Media"/>
    <s v="Incremental"/>
    <m/>
    <m/>
    <s v="Facebook_NonStatic_Pre_ios14_5"/>
    <s v="Facebook"/>
    <x v="7"/>
    <s v=" DTC"/>
    <d v="2021-08-18T00:00:00"/>
    <s v="Post"/>
    <x v="2"/>
    <n v="0"/>
  </r>
  <r>
    <s v="Media"/>
    <s v="Incremental"/>
    <m/>
    <m/>
    <s v="Facebook_NonStatic_Pre_ios14_5"/>
    <s v="Facebook"/>
    <x v="7"/>
    <s v=" DTC"/>
    <d v="2021-08-19T00:00:00"/>
    <s v="Post"/>
    <x v="2"/>
    <n v="0"/>
  </r>
  <r>
    <s v="Media"/>
    <s v="Incremental"/>
    <m/>
    <m/>
    <s v="Facebook_NonStatic_Pre_ios14_5"/>
    <s v="Facebook"/>
    <x v="7"/>
    <s v=" DTC"/>
    <d v="2021-08-20T00:00:00"/>
    <s v="Post"/>
    <x v="2"/>
    <n v="0"/>
  </r>
  <r>
    <s v="Media"/>
    <s v="Incremental"/>
    <m/>
    <m/>
    <s v="Facebook_NonStatic_Pre_ios14_5"/>
    <s v="Facebook"/>
    <x v="7"/>
    <s v=" DTC"/>
    <d v="2021-08-21T00:00:00"/>
    <s v="Post"/>
    <x v="2"/>
    <n v="0"/>
  </r>
  <r>
    <s v="Media"/>
    <s v="Incremental"/>
    <m/>
    <m/>
    <s v="Facebook_NonStatic_Pre_ios14_5"/>
    <s v="Facebook"/>
    <x v="7"/>
    <s v=" DTC"/>
    <d v="2021-08-22T00:00:00"/>
    <s v="Post"/>
    <x v="2"/>
    <n v="0"/>
  </r>
  <r>
    <s v="Media"/>
    <s v="Incremental"/>
    <m/>
    <m/>
    <s v="Facebook_NonStatic_Pre_ios14_5"/>
    <s v="Facebook"/>
    <x v="7"/>
    <s v=" DTC"/>
    <d v="2021-08-23T00:00:00"/>
    <s v="Post"/>
    <x v="2"/>
    <n v="0"/>
  </r>
  <r>
    <s v="Media"/>
    <s v="Incremental"/>
    <m/>
    <m/>
    <s v="Facebook_NonStatic_Pre_ios14_5"/>
    <s v="Facebook"/>
    <x v="7"/>
    <s v=" DTC"/>
    <d v="2021-08-24T00:00:00"/>
    <s v="Post"/>
    <x v="2"/>
    <n v="0"/>
  </r>
  <r>
    <s v="Media"/>
    <s v="Incremental"/>
    <m/>
    <m/>
    <s v="Facebook_NonStatic_Pre_ios14_5"/>
    <s v="Facebook"/>
    <x v="7"/>
    <s v=" DTC"/>
    <d v="2021-08-25T00:00:00"/>
    <s v="Post"/>
    <x v="2"/>
    <n v="0"/>
  </r>
  <r>
    <s v="Media"/>
    <s v="Incremental"/>
    <m/>
    <m/>
    <s v="Facebook_NonStatic_Pre_ios14_5"/>
    <s v="Facebook"/>
    <x v="7"/>
    <s v=" DTC"/>
    <d v="2021-08-26T00:00:00"/>
    <s v="Post"/>
    <x v="2"/>
    <n v="0"/>
  </r>
  <r>
    <s v="Media"/>
    <s v="Incremental"/>
    <m/>
    <m/>
    <s v="Facebook_NonStatic_Pre_ios14_5"/>
    <s v="Facebook"/>
    <x v="7"/>
    <s v=" DTC"/>
    <d v="2021-08-27T00:00:00"/>
    <s v="Post"/>
    <x v="2"/>
    <n v="0"/>
  </r>
  <r>
    <s v="Media"/>
    <s v="Incremental"/>
    <m/>
    <m/>
    <s v="Facebook_NonStatic_Pre_ios14_5"/>
    <s v="Facebook"/>
    <x v="7"/>
    <s v=" DTC"/>
    <d v="2021-08-28T00:00:00"/>
    <s v="Post"/>
    <x v="2"/>
    <n v="0"/>
  </r>
  <r>
    <s v="Media"/>
    <s v="Incremental"/>
    <m/>
    <m/>
    <s v="Facebook_NonStatic_Pre_ios14_5"/>
    <s v="Facebook"/>
    <x v="7"/>
    <s v=" DTC"/>
    <d v="2021-08-29T00:00:00"/>
    <s v="Post"/>
    <x v="2"/>
    <n v="0"/>
  </r>
  <r>
    <s v="Media"/>
    <s v="Incremental"/>
    <m/>
    <m/>
    <s v="Facebook_NonStatic_Pre_ios14_5"/>
    <s v="Facebook"/>
    <x v="7"/>
    <s v=" DTC"/>
    <d v="2021-08-30T00:00:00"/>
    <s v="Post"/>
    <x v="2"/>
    <n v="0"/>
  </r>
  <r>
    <s v="Media"/>
    <s v="Incremental"/>
    <m/>
    <m/>
    <s v="Facebook_NonStatic_Pre_ios14_5"/>
    <s v="Facebook"/>
    <x v="7"/>
    <s v=" DTC"/>
    <d v="2021-08-31T00:00:00"/>
    <s v="Post"/>
    <x v="2"/>
    <n v="0"/>
  </r>
  <r>
    <s v="Media"/>
    <s v="Incremental"/>
    <m/>
    <m/>
    <s v="Facebook_NonStatic_Pre_ios14_5"/>
    <s v="Facebook"/>
    <x v="7"/>
    <s v=" DTC"/>
    <d v="2021-09-01T00:00:00"/>
    <s v="Post"/>
    <x v="2"/>
    <n v="0"/>
  </r>
  <r>
    <s v="Media"/>
    <s v="Incremental"/>
    <m/>
    <m/>
    <s v="Facebook_NonStatic_Pre_ios14_5"/>
    <s v="Facebook"/>
    <x v="7"/>
    <s v=" DTC"/>
    <d v="2021-09-02T00:00:00"/>
    <s v="Post"/>
    <x v="2"/>
    <n v="0"/>
  </r>
  <r>
    <s v="Media"/>
    <s v="Incremental"/>
    <m/>
    <m/>
    <s v="Facebook_NonStatic_Pre_ios14_5"/>
    <s v="Facebook"/>
    <x v="7"/>
    <s v=" DTC"/>
    <d v="2021-09-03T00:00:00"/>
    <s v="Post"/>
    <x v="2"/>
    <n v="0"/>
  </r>
  <r>
    <s v="Media"/>
    <s v="Incremental"/>
    <m/>
    <m/>
    <s v="Facebook_NonStatic_Pre_ios14_5"/>
    <s v="Facebook"/>
    <x v="7"/>
    <s v=" DTC"/>
    <d v="2021-09-04T00:00:00"/>
    <s v="Post"/>
    <x v="2"/>
    <n v="0"/>
  </r>
  <r>
    <s v="Media"/>
    <s v="Incremental"/>
    <m/>
    <m/>
    <s v="Facebook_NonStatic_Pre_ios14_5"/>
    <s v="Facebook"/>
    <x v="7"/>
    <s v=" DTC"/>
    <d v="2021-09-05T00:00:00"/>
    <s v="Post"/>
    <x v="2"/>
    <n v="0"/>
  </r>
  <r>
    <s v="Media"/>
    <s v="Incremental"/>
    <m/>
    <m/>
    <s v="Facebook_NonStatic_Pre_ios14_5"/>
    <s v="Facebook"/>
    <x v="7"/>
    <s v=" DTC"/>
    <d v="2021-09-06T00:00:00"/>
    <s v="Post"/>
    <x v="2"/>
    <n v="0"/>
  </r>
  <r>
    <s v="Media"/>
    <s v="Incremental"/>
    <m/>
    <m/>
    <s v="Facebook_NonStatic_Pre_ios14_5"/>
    <s v="Facebook"/>
    <x v="7"/>
    <s v=" DTC"/>
    <d v="2021-09-07T00:00:00"/>
    <s v="Post"/>
    <x v="2"/>
    <n v="0"/>
  </r>
  <r>
    <s v="Media"/>
    <s v="Incremental"/>
    <m/>
    <m/>
    <s v="Facebook_NonStatic_Pre_ios14_5"/>
    <s v="Facebook"/>
    <x v="7"/>
    <s v=" DTC"/>
    <d v="2021-09-08T00:00:00"/>
    <s v="Post"/>
    <x v="2"/>
    <n v="0"/>
  </r>
  <r>
    <s v="Media"/>
    <s v="Incremental"/>
    <m/>
    <m/>
    <s v="Facebook_NonStatic_Pre_ios14_5"/>
    <s v="Facebook"/>
    <x v="7"/>
    <s v=" DTC"/>
    <d v="2021-09-09T00:00:00"/>
    <s v="Post"/>
    <x v="2"/>
    <n v="0"/>
  </r>
  <r>
    <s v="Media"/>
    <s v="Incremental"/>
    <m/>
    <m/>
    <s v="Facebook_NonStatic_Pre_ios14_5"/>
    <s v="Facebook"/>
    <x v="7"/>
    <s v=" DTC"/>
    <d v="2021-09-10T00:00:00"/>
    <s v="Post"/>
    <x v="2"/>
    <n v="0"/>
  </r>
  <r>
    <s v="Media"/>
    <s v="Incremental"/>
    <m/>
    <m/>
    <s v="Facebook_NonStatic_Pre_ios14_5"/>
    <s v="Facebook"/>
    <x v="7"/>
    <s v=" DTC"/>
    <d v="2021-09-11T00:00:00"/>
    <s v="Post"/>
    <x v="2"/>
    <n v="0"/>
  </r>
  <r>
    <s v="Media"/>
    <s v="Incremental"/>
    <m/>
    <m/>
    <s v="Facebook_NonStatic_Pre_ios14_5"/>
    <s v="Facebook"/>
    <x v="7"/>
    <s v=" DTC"/>
    <d v="2021-09-12T00:00:00"/>
    <s v="Post"/>
    <x v="2"/>
    <n v="0"/>
  </r>
  <r>
    <s v="Media"/>
    <s v="Incremental"/>
    <m/>
    <m/>
    <s v="Facebook_NonStatic_Pre_ios14_5"/>
    <s v="Facebook"/>
    <x v="7"/>
    <s v=" DTC"/>
    <d v="2021-09-13T00:00:00"/>
    <s v="Post"/>
    <x v="2"/>
    <n v="0"/>
  </r>
  <r>
    <s v="Media"/>
    <s v="Incremental"/>
    <m/>
    <m/>
    <s v="Facebook_NonStatic_Pre_ios14_5"/>
    <s v="Facebook"/>
    <x v="7"/>
    <s v=" DTC"/>
    <d v="2021-09-14T00:00:00"/>
    <s v="Post"/>
    <x v="2"/>
    <n v="0"/>
  </r>
  <r>
    <s v="Media"/>
    <s v="Incremental"/>
    <m/>
    <m/>
    <s v="Facebook_NonStatic_Pre_ios14_5"/>
    <s v="Facebook"/>
    <x v="7"/>
    <s v=" DTC"/>
    <d v="2021-09-15T00:00:00"/>
    <s v="Post"/>
    <x v="2"/>
    <n v="0"/>
  </r>
  <r>
    <s v="Media"/>
    <s v="Incremental"/>
    <m/>
    <m/>
    <s v="Facebook_NonStatic_Pre_ios14_5"/>
    <s v="Facebook"/>
    <x v="7"/>
    <s v=" DTC"/>
    <d v="2021-09-16T00:00:00"/>
    <s v="Post"/>
    <x v="2"/>
    <n v="0"/>
  </r>
  <r>
    <s v="Media"/>
    <s v="Incremental"/>
    <m/>
    <m/>
    <s v="Facebook_NonStatic_Pre_ios14_5"/>
    <s v="Facebook"/>
    <x v="7"/>
    <s v=" DTC"/>
    <d v="2021-09-17T00:00:00"/>
    <s v="Post"/>
    <x v="2"/>
    <n v="0"/>
  </r>
  <r>
    <s v="Media"/>
    <s v="Incremental"/>
    <m/>
    <m/>
    <s v="Facebook_NonStatic_Pre_ios14_5"/>
    <s v="Facebook"/>
    <x v="7"/>
    <s v=" DTC"/>
    <d v="2021-09-18T00:00:00"/>
    <s v="Post"/>
    <x v="2"/>
    <n v="0"/>
  </r>
  <r>
    <s v="Media"/>
    <s v="Incremental"/>
    <m/>
    <m/>
    <s v="Facebook_NonStatic_Pre_ios14_5"/>
    <s v="Facebook"/>
    <x v="7"/>
    <s v=" DTC"/>
    <d v="2021-09-19T00:00:00"/>
    <s v="Post"/>
    <x v="2"/>
    <n v="0"/>
  </r>
  <r>
    <s v="Media"/>
    <s v="Incremental"/>
    <m/>
    <m/>
    <s v="Facebook_NonStatic_Pre_ios14_5"/>
    <s v="Facebook"/>
    <x v="7"/>
    <s v=" DTC"/>
    <d v="2021-09-20T00:00:00"/>
    <s v="Post"/>
    <x v="2"/>
    <n v="0"/>
  </r>
  <r>
    <s v="Media"/>
    <s v="Incremental"/>
    <m/>
    <m/>
    <s v="Facebook_NonStatic_Pre_ios14_5"/>
    <s v="Facebook"/>
    <x v="7"/>
    <s v=" DTC"/>
    <d v="2021-09-21T00:00:00"/>
    <s v="Post"/>
    <x v="2"/>
    <n v="0"/>
  </r>
  <r>
    <s v="Media"/>
    <s v="Incremental"/>
    <m/>
    <m/>
    <s v="Facebook_NonStatic_Pre_ios14_5"/>
    <s v="Facebook"/>
    <x v="7"/>
    <s v=" DTC"/>
    <d v="2021-09-22T00:00:00"/>
    <s v="Post"/>
    <x v="2"/>
    <n v="0"/>
  </r>
  <r>
    <s v="Media"/>
    <s v="Incremental"/>
    <m/>
    <m/>
    <s v="Facebook_NonStatic_Pre_ios14_5"/>
    <s v="Facebook"/>
    <x v="7"/>
    <s v=" DTC"/>
    <d v="2021-09-23T00:00:00"/>
    <s v="Post"/>
    <x v="2"/>
    <n v="0"/>
  </r>
  <r>
    <s v="Media"/>
    <s v="Incremental"/>
    <m/>
    <m/>
    <s v="Facebook_NonStatic_Pre_ios14_5"/>
    <s v="Facebook"/>
    <x v="7"/>
    <s v=" DTC"/>
    <d v="2021-09-24T00:00:00"/>
    <s v="Post"/>
    <x v="2"/>
    <n v="0"/>
  </r>
  <r>
    <s v="Media"/>
    <s v="Incremental"/>
    <m/>
    <m/>
    <s v="Facebook_NonStatic_Pre_ios14_5"/>
    <s v="Facebook"/>
    <x v="7"/>
    <s v=" DTC"/>
    <d v="2021-09-25T00:00:00"/>
    <s v="Post"/>
    <x v="2"/>
    <n v="0"/>
  </r>
  <r>
    <s v="Media"/>
    <s v="Incremental"/>
    <m/>
    <m/>
    <s v="Facebook_NonStatic_Pre_ios14_5"/>
    <s v="Facebook"/>
    <x v="7"/>
    <s v=" DTC"/>
    <d v="2021-09-26T00:00:00"/>
    <s v="Post"/>
    <x v="2"/>
    <n v="0"/>
  </r>
  <r>
    <s v="Media"/>
    <s v="Incremental"/>
    <m/>
    <m/>
    <s v="Facebook_NonStatic_Pre_ios14_5"/>
    <s v="Facebook"/>
    <x v="7"/>
    <s v=" DTC"/>
    <d v="2021-09-27T00:00:00"/>
    <s v="Post"/>
    <x v="2"/>
    <n v="0"/>
  </r>
  <r>
    <s v="Media"/>
    <s v="Incremental"/>
    <m/>
    <m/>
    <s v="Facebook_NonStatic_Pre_ios14_5"/>
    <s v="Facebook"/>
    <x v="7"/>
    <s v=" DTC"/>
    <d v="2021-09-28T00:00:00"/>
    <s v="Post"/>
    <x v="2"/>
    <n v="0"/>
  </r>
  <r>
    <s v="Media"/>
    <s v="Incremental"/>
    <m/>
    <m/>
    <s v="Facebook_NonStatic_Pre_ios14_5"/>
    <s v="Facebook"/>
    <x v="7"/>
    <s v=" DTC"/>
    <d v="2021-09-29T00:00:00"/>
    <s v="Post"/>
    <x v="2"/>
    <n v="0"/>
  </r>
  <r>
    <s v="Media"/>
    <s v="Incremental"/>
    <m/>
    <m/>
    <s v="Facebook_NonStatic_Pre_ios14_5"/>
    <s v="Facebook"/>
    <x v="7"/>
    <s v=" DTC"/>
    <d v="2021-09-30T00:00:00"/>
    <s v="Post"/>
    <x v="2"/>
    <n v="0"/>
  </r>
  <r>
    <s v="Media"/>
    <s v="Incremental"/>
    <m/>
    <m/>
    <s v="Facebook_Static_Post_ios14_5"/>
    <s v="Facebook"/>
    <x v="8"/>
    <s v=" DTC"/>
    <d v="2021-03-01T00:00:00"/>
    <s v="Pre"/>
    <x v="0"/>
    <n v="0"/>
  </r>
  <r>
    <s v="Media"/>
    <s v="Incremental"/>
    <m/>
    <m/>
    <s v="Facebook_Static_Post_ios14_5"/>
    <s v="Facebook"/>
    <x v="8"/>
    <s v=" DTC"/>
    <d v="2021-03-02T00:00:00"/>
    <s v="Pre"/>
    <x v="0"/>
    <n v="0"/>
  </r>
  <r>
    <s v="Media"/>
    <s v="Incremental"/>
    <m/>
    <m/>
    <s v="Facebook_Static_Post_ios14_5"/>
    <s v="Facebook"/>
    <x v="8"/>
    <s v=" DTC"/>
    <d v="2021-03-03T00:00:00"/>
    <s v="Pre"/>
    <x v="0"/>
    <n v="0"/>
  </r>
  <r>
    <s v="Media"/>
    <s v="Incremental"/>
    <m/>
    <m/>
    <s v="Facebook_Static_Post_ios14_5"/>
    <s v="Facebook"/>
    <x v="8"/>
    <s v=" DTC"/>
    <d v="2021-03-04T00:00:00"/>
    <s v="Pre"/>
    <x v="0"/>
    <n v="0"/>
  </r>
  <r>
    <s v="Media"/>
    <s v="Incremental"/>
    <m/>
    <m/>
    <s v="Facebook_Static_Post_ios14_5"/>
    <s v="Facebook"/>
    <x v="8"/>
    <s v=" DTC"/>
    <d v="2021-03-05T00:00:00"/>
    <s v="Pre"/>
    <x v="0"/>
    <n v="0"/>
  </r>
  <r>
    <s v="Media"/>
    <s v="Incremental"/>
    <m/>
    <m/>
    <s v="Facebook_Static_Post_ios14_5"/>
    <s v="Facebook"/>
    <x v="8"/>
    <s v=" DTC"/>
    <d v="2021-03-06T00:00:00"/>
    <s v="Pre"/>
    <x v="0"/>
    <n v="0"/>
  </r>
  <r>
    <s v="Media"/>
    <s v="Incremental"/>
    <m/>
    <m/>
    <s v="Facebook_Static_Post_ios14_5"/>
    <s v="Facebook"/>
    <x v="8"/>
    <s v=" DTC"/>
    <d v="2021-03-07T00:00:00"/>
    <s v="Pre"/>
    <x v="0"/>
    <n v="0"/>
  </r>
  <r>
    <s v="Media"/>
    <s v="Incremental"/>
    <m/>
    <m/>
    <s v="Facebook_Static_Post_ios14_5"/>
    <s v="Facebook"/>
    <x v="8"/>
    <s v=" DTC"/>
    <d v="2021-03-08T00:00:00"/>
    <s v="Pre"/>
    <x v="0"/>
    <n v="0"/>
  </r>
  <r>
    <s v="Media"/>
    <s v="Incremental"/>
    <m/>
    <m/>
    <s v="Facebook_Static_Post_ios14_5"/>
    <s v="Facebook"/>
    <x v="8"/>
    <s v=" DTC"/>
    <d v="2021-03-09T00:00:00"/>
    <s v="Pre"/>
    <x v="0"/>
    <n v="0"/>
  </r>
  <r>
    <s v="Media"/>
    <s v="Incremental"/>
    <m/>
    <m/>
    <s v="Facebook_Static_Post_ios14_5"/>
    <s v="Facebook"/>
    <x v="8"/>
    <s v=" DTC"/>
    <d v="2021-03-10T00:00:00"/>
    <s v="Pre"/>
    <x v="0"/>
    <n v="0"/>
  </r>
  <r>
    <s v="Media"/>
    <s v="Incremental"/>
    <m/>
    <m/>
    <s v="Facebook_Static_Post_ios14_5"/>
    <s v="Facebook"/>
    <x v="8"/>
    <s v=" DTC"/>
    <d v="2021-03-11T00:00:00"/>
    <s v="Pre"/>
    <x v="0"/>
    <n v="0"/>
  </r>
  <r>
    <s v="Media"/>
    <s v="Incremental"/>
    <m/>
    <m/>
    <s v="Facebook_Static_Post_ios14_5"/>
    <s v="Facebook"/>
    <x v="8"/>
    <s v=" DTC"/>
    <d v="2021-03-12T00:00:00"/>
    <s v="Pre"/>
    <x v="0"/>
    <n v="0"/>
  </r>
  <r>
    <s v="Media"/>
    <s v="Incremental"/>
    <m/>
    <m/>
    <s v="Facebook_Static_Post_ios14_5"/>
    <s v="Facebook"/>
    <x v="8"/>
    <s v=" DTC"/>
    <d v="2021-03-13T00:00:00"/>
    <s v="Pre"/>
    <x v="0"/>
    <n v="0"/>
  </r>
  <r>
    <s v="Media"/>
    <s v="Incremental"/>
    <m/>
    <m/>
    <s v="Facebook_Static_Post_ios14_5"/>
    <s v="Facebook"/>
    <x v="8"/>
    <s v=" DTC"/>
    <d v="2021-03-14T00:00:00"/>
    <s v="Pre"/>
    <x v="0"/>
    <n v="0"/>
  </r>
  <r>
    <s v="Media"/>
    <s v="Incremental"/>
    <m/>
    <m/>
    <s v="Facebook_Static_Post_ios14_5"/>
    <s v="Facebook"/>
    <x v="8"/>
    <s v=" DTC"/>
    <d v="2021-03-15T00:00:00"/>
    <s v="Pre"/>
    <x v="0"/>
    <n v="0"/>
  </r>
  <r>
    <s v="Media"/>
    <s v="Incremental"/>
    <m/>
    <m/>
    <s v="Facebook_Static_Post_ios14_5"/>
    <s v="Facebook"/>
    <x v="8"/>
    <s v=" DTC"/>
    <d v="2021-03-16T00:00:00"/>
    <s v="Pre"/>
    <x v="0"/>
    <n v="0"/>
  </r>
  <r>
    <s v="Media"/>
    <s v="Incremental"/>
    <m/>
    <m/>
    <s v="Facebook_Static_Post_ios14_5"/>
    <s v="Facebook"/>
    <x v="8"/>
    <s v=" DTC"/>
    <d v="2021-03-17T00:00:00"/>
    <s v="Pre"/>
    <x v="0"/>
    <n v="0"/>
  </r>
  <r>
    <s v="Media"/>
    <s v="Incremental"/>
    <m/>
    <m/>
    <s v="Facebook_Static_Post_ios14_5"/>
    <s v="Facebook"/>
    <x v="8"/>
    <s v=" DTC"/>
    <d v="2021-03-18T00:00:00"/>
    <s v="Pre"/>
    <x v="0"/>
    <n v="0"/>
  </r>
  <r>
    <s v="Media"/>
    <s v="Incremental"/>
    <m/>
    <m/>
    <s v="Facebook_Static_Post_ios14_5"/>
    <s v="Facebook"/>
    <x v="8"/>
    <s v=" DTC"/>
    <d v="2021-03-19T00:00:00"/>
    <s v="Pre"/>
    <x v="0"/>
    <n v="0"/>
  </r>
  <r>
    <s v="Media"/>
    <s v="Incremental"/>
    <m/>
    <m/>
    <s v="Facebook_Static_Post_ios14_5"/>
    <s v="Facebook"/>
    <x v="8"/>
    <s v=" DTC"/>
    <d v="2021-03-20T00:00:00"/>
    <s v="Pre"/>
    <x v="0"/>
    <n v="0"/>
  </r>
  <r>
    <s v="Media"/>
    <s v="Incremental"/>
    <m/>
    <m/>
    <s v="Facebook_Static_Post_ios14_5"/>
    <s v="Facebook"/>
    <x v="8"/>
    <s v=" DTC"/>
    <d v="2021-03-21T00:00:00"/>
    <s v="Pre"/>
    <x v="0"/>
    <n v="0"/>
  </r>
  <r>
    <s v="Media"/>
    <s v="Incremental"/>
    <m/>
    <m/>
    <s v="Facebook_Static_Post_ios14_5"/>
    <s v="Facebook"/>
    <x v="8"/>
    <s v=" DTC"/>
    <d v="2021-03-22T00:00:00"/>
    <s v="Pre"/>
    <x v="0"/>
    <n v="0"/>
  </r>
  <r>
    <s v="Media"/>
    <s v="Incremental"/>
    <m/>
    <m/>
    <s v="Facebook_Static_Post_ios14_5"/>
    <s v="Facebook"/>
    <x v="8"/>
    <s v=" DTC"/>
    <d v="2021-03-23T00:00:00"/>
    <s v="Pre"/>
    <x v="0"/>
    <n v="0"/>
  </r>
  <r>
    <s v="Media"/>
    <s v="Incremental"/>
    <m/>
    <m/>
    <s v="Facebook_Static_Post_ios14_5"/>
    <s v="Facebook"/>
    <x v="8"/>
    <s v=" DTC"/>
    <d v="2021-03-24T00:00:00"/>
    <s v="Pre"/>
    <x v="0"/>
    <n v="0"/>
  </r>
  <r>
    <s v="Media"/>
    <s v="Incremental"/>
    <m/>
    <m/>
    <s v="Facebook_Static_Post_ios14_5"/>
    <s v="Facebook"/>
    <x v="8"/>
    <s v=" DTC"/>
    <d v="2021-03-25T00:00:00"/>
    <s v="Pre"/>
    <x v="0"/>
    <n v="0"/>
  </r>
  <r>
    <s v="Media"/>
    <s v="Incremental"/>
    <m/>
    <m/>
    <s v="Facebook_Static_Post_ios14_5"/>
    <s v="Facebook"/>
    <x v="8"/>
    <s v=" DTC"/>
    <d v="2021-03-26T00:00:00"/>
    <s v="Pre"/>
    <x v="0"/>
    <n v="0"/>
  </r>
  <r>
    <s v="Media"/>
    <s v="Incremental"/>
    <m/>
    <m/>
    <s v="Facebook_Static_Post_ios14_5"/>
    <s v="Facebook"/>
    <x v="8"/>
    <s v=" DTC"/>
    <d v="2021-03-27T00:00:00"/>
    <s v="Pre"/>
    <x v="0"/>
    <n v="0"/>
  </r>
  <r>
    <s v="Media"/>
    <s v="Incremental"/>
    <m/>
    <m/>
    <s v="Facebook_Static_Post_ios14_5"/>
    <s v="Facebook"/>
    <x v="8"/>
    <s v=" DTC"/>
    <d v="2021-03-28T00:00:00"/>
    <s v="Pre"/>
    <x v="0"/>
    <n v="0"/>
  </r>
  <r>
    <s v="Media"/>
    <s v="Incremental"/>
    <m/>
    <m/>
    <s v="Facebook_Static_Post_ios14_5"/>
    <s v="Facebook"/>
    <x v="8"/>
    <s v=" DTC"/>
    <d v="2021-03-29T00:00:00"/>
    <s v="Pre"/>
    <x v="0"/>
    <n v="0"/>
  </r>
  <r>
    <s v="Media"/>
    <s v="Incremental"/>
    <m/>
    <m/>
    <s v="Facebook_Static_Post_ios14_5"/>
    <s v="Facebook"/>
    <x v="8"/>
    <s v=" DTC"/>
    <d v="2021-03-30T00:00:00"/>
    <s v="Pre"/>
    <x v="0"/>
    <n v="0"/>
  </r>
  <r>
    <s v="Media"/>
    <s v="Incremental"/>
    <m/>
    <m/>
    <s v="Facebook_Static_Post_ios14_5"/>
    <s v="Facebook"/>
    <x v="8"/>
    <s v=" DTC"/>
    <d v="2021-03-31T00:00:00"/>
    <s v="Pre"/>
    <x v="0"/>
    <n v="0"/>
  </r>
  <r>
    <s v="Media"/>
    <s v="Incremental"/>
    <m/>
    <m/>
    <s v="Facebook_Static_Post_ios14_5"/>
    <s v="Facebook"/>
    <x v="8"/>
    <s v=" DTC"/>
    <d v="2021-04-01T00:00:00"/>
    <s v="Pre"/>
    <x v="0"/>
    <n v="0"/>
  </r>
  <r>
    <s v="Media"/>
    <s v="Incremental"/>
    <m/>
    <m/>
    <s v="Facebook_Static_Post_ios14_5"/>
    <s v="Facebook"/>
    <x v="8"/>
    <s v=" DTC"/>
    <d v="2021-04-02T00:00:00"/>
    <s v="Pre"/>
    <x v="0"/>
    <n v="0"/>
  </r>
  <r>
    <s v="Media"/>
    <s v="Incremental"/>
    <m/>
    <m/>
    <s v="Facebook_Static_Post_ios14_5"/>
    <s v="Facebook"/>
    <x v="8"/>
    <s v=" DTC"/>
    <d v="2021-04-03T00:00:00"/>
    <s v="Pre"/>
    <x v="0"/>
    <n v="0"/>
  </r>
  <r>
    <s v="Media"/>
    <s v="Incremental"/>
    <m/>
    <m/>
    <s v="Facebook_Static_Post_ios14_5"/>
    <s v="Facebook"/>
    <x v="8"/>
    <s v=" DTC"/>
    <d v="2021-04-04T00:00:00"/>
    <s v="Pre"/>
    <x v="0"/>
    <n v="0"/>
  </r>
  <r>
    <s v="Media"/>
    <s v="Incremental"/>
    <m/>
    <m/>
    <s v="Facebook_Static_Post_ios14_5"/>
    <s v="Facebook"/>
    <x v="8"/>
    <s v=" DTC"/>
    <d v="2021-04-05T00:00:00"/>
    <s v="Pre"/>
    <x v="0"/>
    <n v="0"/>
  </r>
  <r>
    <s v="Media"/>
    <s v="Incremental"/>
    <m/>
    <m/>
    <s v="Facebook_Static_Post_ios14_5"/>
    <s v="Facebook"/>
    <x v="8"/>
    <s v=" DTC"/>
    <d v="2021-04-06T00:00:00"/>
    <s v="Pre"/>
    <x v="0"/>
    <n v="0"/>
  </r>
  <r>
    <s v="Media"/>
    <s v="Incremental"/>
    <m/>
    <m/>
    <s v="Facebook_Static_Post_ios14_5"/>
    <s v="Facebook"/>
    <x v="8"/>
    <s v=" DTC"/>
    <d v="2021-04-07T00:00:00"/>
    <s v="Pre"/>
    <x v="0"/>
    <n v="0"/>
  </r>
  <r>
    <s v="Media"/>
    <s v="Incremental"/>
    <m/>
    <m/>
    <s v="Facebook_Static_Post_ios14_5"/>
    <s v="Facebook"/>
    <x v="8"/>
    <s v=" DTC"/>
    <d v="2021-04-08T00:00:00"/>
    <s v="Pre"/>
    <x v="0"/>
    <n v="0"/>
  </r>
  <r>
    <s v="Media"/>
    <s v="Incremental"/>
    <m/>
    <m/>
    <s v="Facebook_Static_Post_ios14_5"/>
    <s v="Facebook"/>
    <x v="8"/>
    <s v=" DTC"/>
    <d v="2021-04-09T00:00:00"/>
    <s v="Pre"/>
    <x v="0"/>
    <n v="0"/>
  </r>
  <r>
    <s v="Media"/>
    <s v="Incremental"/>
    <m/>
    <m/>
    <s v="Facebook_Static_Post_ios14_5"/>
    <s v="Facebook"/>
    <x v="8"/>
    <s v=" DTC"/>
    <d v="2021-04-10T00:00:00"/>
    <s v="Pre"/>
    <x v="0"/>
    <n v="0"/>
  </r>
  <r>
    <s v="Media"/>
    <s v="Incremental"/>
    <m/>
    <m/>
    <s v="Facebook_Static_Post_ios14_5"/>
    <s v="Facebook"/>
    <x v="8"/>
    <s v=" DTC"/>
    <d v="2021-04-11T00:00:00"/>
    <s v="Pre"/>
    <x v="0"/>
    <n v="0"/>
  </r>
  <r>
    <s v="Media"/>
    <s v="Incremental"/>
    <m/>
    <m/>
    <s v="Facebook_Static_Post_ios14_5"/>
    <s v="Facebook"/>
    <x v="8"/>
    <s v=" DTC"/>
    <d v="2021-04-12T00:00:00"/>
    <s v="Pre"/>
    <x v="0"/>
    <n v="0"/>
  </r>
  <r>
    <s v="Media"/>
    <s v="Incremental"/>
    <m/>
    <m/>
    <s v="Facebook_Static_Post_ios14_5"/>
    <s v="Facebook"/>
    <x v="8"/>
    <s v=" DTC"/>
    <d v="2021-04-13T00:00:00"/>
    <s v="Pre"/>
    <x v="0"/>
    <n v="0"/>
  </r>
  <r>
    <s v="Media"/>
    <s v="Incremental"/>
    <m/>
    <m/>
    <s v="Facebook_Static_Post_ios14_5"/>
    <s v="Facebook"/>
    <x v="8"/>
    <s v=" DTC"/>
    <d v="2021-04-14T00:00:00"/>
    <s v="Pre"/>
    <x v="0"/>
    <n v="0"/>
  </r>
  <r>
    <s v="Media"/>
    <s v="Incremental"/>
    <m/>
    <m/>
    <s v="Facebook_Static_Post_ios14_5"/>
    <s v="Facebook"/>
    <x v="8"/>
    <s v=" DTC"/>
    <d v="2021-04-15T00:00:00"/>
    <s v="Pre"/>
    <x v="0"/>
    <n v="0"/>
  </r>
  <r>
    <s v="Media"/>
    <s v="Incremental"/>
    <m/>
    <m/>
    <s v="Facebook_Static_Post_ios14_5"/>
    <s v="Facebook"/>
    <x v="8"/>
    <s v=" DTC"/>
    <d v="2021-04-16T00:00:00"/>
    <s v="Pre"/>
    <x v="0"/>
    <n v="0"/>
  </r>
  <r>
    <s v="Media"/>
    <s v="Incremental"/>
    <m/>
    <m/>
    <s v="Facebook_Static_Post_ios14_5"/>
    <s v="Facebook"/>
    <x v="8"/>
    <s v=" DTC"/>
    <d v="2021-04-17T00:00:00"/>
    <s v="Pre"/>
    <x v="0"/>
    <n v="0"/>
  </r>
  <r>
    <s v="Media"/>
    <s v="Incremental"/>
    <m/>
    <m/>
    <s v="Facebook_Static_Post_ios14_5"/>
    <s v="Facebook"/>
    <x v="8"/>
    <s v=" DTC"/>
    <d v="2021-04-18T00:00:00"/>
    <s v="Pre"/>
    <x v="0"/>
    <n v="0"/>
  </r>
  <r>
    <s v="Media"/>
    <s v="Incremental"/>
    <m/>
    <m/>
    <s v="Facebook_Static_Post_ios14_5"/>
    <s v="Facebook"/>
    <x v="8"/>
    <s v=" DTC"/>
    <d v="2021-04-19T00:00:00"/>
    <s v="Pre"/>
    <x v="0"/>
    <n v="0"/>
  </r>
  <r>
    <s v="Media"/>
    <s v="Incremental"/>
    <m/>
    <m/>
    <s v="Facebook_Static_Post_ios14_5"/>
    <s v="Facebook"/>
    <x v="8"/>
    <s v=" DTC"/>
    <d v="2021-04-20T00:00:00"/>
    <s v="Pre"/>
    <x v="0"/>
    <n v="0"/>
  </r>
  <r>
    <s v="Media"/>
    <s v="Incremental"/>
    <m/>
    <m/>
    <s v="Facebook_Static_Post_ios14_5"/>
    <s v="Facebook"/>
    <x v="8"/>
    <s v=" DTC"/>
    <d v="2021-04-21T00:00:00"/>
    <s v="Pre"/>
    <x v="0"/>
    <n v="0"/>
  </r>
  <r>
    <s v="Media"/>
    <s v="Incremental"/>
    <m/>
    <m/>
    <s v="Facebook_Static_Post_ios14_5"/>
    <s v="Facebook"/>
    <x v="8"/>
    <s v=" DTC"/>
    <d v="2021-04-22T00:00:00"/>
    <s v="Pre"/>
    <x v="0"/>
    <n v="0"/>
  </r>
  <r>
    <s v="Media"/>
    <s v="Incremental"/>
    <m/>
    <m/>
    <s v="Facebook_Static_Post_ios14_5"/>
    <s v="Facebook"/>
    <x v="8"/>
    <s v=" DTC"/>
    <d v="2021-04-23T00:00:00"/>
    <s v="Pre"/>
    <x v="0"/>
    <n v="0"/>
  </r>
  <r>
    <s v="Media"/>
    <s v="Incremental"/>
    <m/>
    <m/>
    <s v="Facebook_Static_Post_ios14_5"/>
    <s v="Facebook"/>
    <x v="8"/>
    <s v=" DTC"/>
    <d v="2021-04-24T00:00:00"/>
    <s v="Pre"/>
    <x v="0"/>
    <n v="0"/>
  </r>
  <r>
    <s v="Media"/>
    <s v="Incremental"/>
    <m/>
    <m/>
    <s v="Facebook_Static_Post_ios14_5"/>
    <s v="Facebook"/>
    <x v="8"/>
    <s v=" DTC"/>
    <d v="2021-04-25T00:00:00"/>
    <s v="Pre"/>
    <x v="0"/>
    <n v="0"/>
  </r>
  <r>
    <s v="Media"/>
    <s v="Incremental"/>
    <m/>
    <m/>
    <s v="Facebook_Static_Post_ios14_5"/>
    <s v="Facebook"/>
    <x v="8"/>
    <s v=" DTC"/>
    <d v="2021-04-26T00:00:00"/>
    <s v="Pre"/>
    <x v="0"/>
    <n v="0"/>
  </r>
  <r>
    <s v="Media"/>
    <s v="Incremental"/>
    <m/>
    <m/>
    <s v="Facebook_Static_Post_ios14_5"/>
    <s v="Facebook"/>
    <x v="8"/>
    <s v=" DTC"/>
    <d v="2021-04-27T00:00:00"/>
    <s v="Post"/>
    <x v="1"/>
    <n v="0"/>
  </r>
  <r>
    <s v="Media"/>
    <s v="Incremental"/>
    <m/>
    <m/>
    <s v="Facebook_Static_Post_ios14_5"/>
    <s v="Facebook"/>
    <x v="8"/>
    <s v=" DTC"/>
    <d v="2021-04-28T00:00:00"/>
    <s v="Post"/>
    <x v="1"/>
    <n v="3.9999999999999998E-7"/>
  </r>
  <r>
    <s v="Media"/>
    <s v="Incremental"/>
    <m/>
    <m/>
    <s v="Facebook_Static_Post_ios14_5"/>
    <s v="Facebook"/>
    <x v="8"/>
    <s v=" DTC"/>
    <d v="2021-04-29T00:00:00"/>
    <s v="Post"/>
    <x v="1"/>
    <n v="3.5500000000000002E-5"/>
  </r>
  <r>
    <s v="Media"/>
    <s v="Incremental"/>
    <m/>
    <m/>
    <s v="Facebook_Static_Post_ios14_5"/>
    <s v="Facebook"/>
    <x v="8"/>
    <s v=" DTC"/>
    <d v="2021-04-30T00:00:00"/>
    <s v="Post"/>
    <x v="1"/>
    <n v="9.0620000000000002E-4"/>
  </r>
  <r>
    <s v="Media"/>
    <s v="Incremental"/>
    <m/>
    <m/>
    <s v="Facebook_Static_Post_ios14_5"/>
    <s v="Facebook"/>
    <x v="8"/>
    <s v=" DTC"/>
    <d v="2021-05-01T00:00:00"/>
    <s v="Post"/>
    <x v="1"/>
    <n v="8.9514E-3"/>
  </r>
  <r>
    <s v="Media"/>
    <s v="Incremental"/>
    <m/>
    <m/>
    <s v="Facebook_Static_Post_ios14_5"/>
    <s v="Facebook"/>
    <x v="8"/>
    <s v=" DTC"/>
    <d v="2021-05-02T00:00:00"/>
    <s v="Post"/>
    <x v="1"/>
    <n v="5.0889499999999997E-2"/>
  </r>
  <r>
    <s v="Media"/>
    <s v="Incremental"/>
    <m/>
    <m/>
    <s v="Facebook_Static_Post_ios14_5"/>
    <s v="Facebook"/>
    <x v="8"/>
    <s v=" DTC"/>
    <d v="2021-05-03T00:00:00"/>
    <s v="Post"/>
    <x v="1"/>
    <n v="0.20564959999999999"/>
  </r>
  <r>
    <s v="Media"/>
    <s v="Incremental"/>
    <m/>
    <m/>
    <s v="Facebook_Static_Post_ios14_5"/>
    <s v="Facebook"/>
    <x v="8"/>
    <s v=" DTC"/>
    <d v="2021-05-04T00:00:00"/>
    <s v="Post"/>
    <x v="1"/>
    <n v="0.65625840000000002"/>
  </r>
  <r>
    <s v="Media"/>
    <s v="Incremental"/>
    <m/>
    <m/>
    <s v="Facebook_Static_Post_ios14_5"/>
    <s v="Facebook"/>
    <x v="8"/>
    <s v=" DTC"/>
    <d v="2021-05-05T00:00:00"/>
    <s v="Post"/>
    <x v="1"/>
    <n v="1.7537096999999999"/>
  </r>
  <r>
    <s v="Media"/>
    <s v="Incremental"/>
    <m/>
    <m/>
    <s v="Facebook_Static_Post_ios14_5"/>
    <s v="Facebook"/>
    <x v="8"/>
    <s v=" DTC"/>
    <d v="2021-05-06T00:00:00"/>
    <s v="Post"/>
    <x v="1"/>
    <n v="4.0772145000000002"/>
  </r>
  <r>
    <s v="Media"/>
    <s v="Incremental"/>
    <m/>
    <m/>
    <s v="Facebook_Static_Post_ios14_5"/>
    <s v="Facebook"/>
    <x v="8"/>
    <s v=" DTC"/>
    <d v="2021-05-07T00:00:00"/>
    <s v="Post"/>
    <x v="1"/>
    <n v="8.4781765"/>
  </r>
  <r>
    <s v="Media"/>
    <s v="Incremental"/>
    <m/>
    <m/>
    <s v="Facebook_Static_Post_ios14_5"/>
    <s v="Facebook"/>
    <x v="8"/>
    <s v=" DTC"/>
    <d v="2021-05-08T00:00:00"/>
    <s v="Post"/>
    <x v="1"/>
    <n v="16.101672900000001"/>
  </r>
  <r>
    <s v="Media"/>
    <s v="Incremental"/>
    <m/>
    <m/>
    <s v="Facebook_Static_Post_ios14_5"/>
    <s v="Facebook"/>
    <x v="8"/>
    <s v=" DTC"/>
    <d v="2021-05-09T00:00:00"/>
    <s v="Post"/>
    <x v="1"/>
    <n v="28.3841219"/>
  </r>
  <r>
    <s v="Media"/>
    <s v="Incremental"/>
    <m/>
    <m/>
    <s v="Facebook_Static_Post_ios14_5"/>
    <s v="Facebook"/>
    <x v="8"/>
    <s v=" DTC"/>
    <d v="2021-05-10T00:00:00"/>
    <s v="Post"/>
    <x v="1"/>
    <n v="47.0289328"/>
  </r>
  <r>
    <s v="Media"/>
    <s v="Incremental"/>
    <m/>
    <m/>
    <s v="Facebook_Static_Post_ios14_5"/>
    <s v="Facebook"/>
    <x v="8"/>
    <s v=" DTC"/>
    <d v="2021-05-11T00:00:00"/>
    <s v="Post"/>
    <x v="1"/>
    <n v="73.963742199999999"/>
  </r>
  <r>
    <s v="Media"/>
    <s v="Incremental"/>
    <m/>
    <m/>
    <s v="Facebook_Static_Post_ios14_5"/>
    <s v="Facebook"/>
    <x v="8"/>
    <s v=" DTC"/>
    <d v="2021-05-12T00:00:00"/>
    <s v="Post"/>
    <x v="1"/>
    <n v="111.2837047"/>
  </r>
  <r>
    <s v="Media"/>
    <s v="Incremental"/>
    <m/>
    <m/>
    <s v="Facebook_Static_Post_ios14_5"/>
    <s v="Facebook"/>
    <x v="8"/>
    <s v=" DTC"/>
    <d v="2021-05-13T00:00:00"/>
    <s v="Post"/>
    <x v="1"/>
    <n v="161.1855338"/>
  </r>
  <r>
    <s v="Media"/>
    <s v="Incremental"/>
    <m/>
    <m/>
    <s v="Facebook_Static_Post_ios14_5"/>
    <s v="Facebook"/>
    <x v="8"/>
    <s v=" DTC"/>
    <d v="2021-05-14T00:00:00"/>
    <s v="Post"/>
    <x v="1"/>
    <n v="225.89678219999999"/>
  </r>
  <r>
    <s v="Media"/>
    <s v="Incremental"/>
    <m/>
    <m/>
    <s v="Facebook_Static_Post_ios14_5"/>
    <s v="Facebook"/>
    <x v="8"/>
    <s v=" DTC"/>
    <d v="2021-05-15T00:00:00"/>
    <s v="Post"/>
    <x v="1"/>
    <n v="307.60438399999998"/>
  </r>
  <r>
    <s v="Media"/>
    <s v="Incremental"/>
    <m/>
    <m/>
    <s v="Facebook_Static_Post_ios14_5"/>
    <s v="Facebook"/>
    <x v="8"/>
    <s v=" DTC"/>
    <d v="2021-05-16T00:00:00"/>
    <s v="Post"/>
    <x v="1"/>
    <n v="408.38586350000003"/>
  </r>
  <r>
    <s v="Media"/>
    <s v="Incremental"/>
    <m/>
    <m/>
    <s v="Facebook_Static_Post_ios14_5"/>
    <s v="Facebook"/>
    <x v="8"/>
    <s v=" DTC"/>
    <d v="2021-05-17T00:00:00"/>
    <s v="Post"/>
    <x v="1"/>
    <n v="530.14594469999997"/>
  </r>
  <r>
    <s v="Media"/>
    <s v="Incremental"/>
    <m/>
    <m/>
    <s v="Facebook_Static_Post_ios14_5"/>
    <s v="Facebook"/>
    <x v="8"/>
    <s v=" DTC"/>
    <d v="2021-05-18T00:00:00"/>
    <s v="Post"/>
    <x v="1"/>
    <n v="674.56061390000002"/>
  </r>
  <r>
    <s v="Media"/>
    <s v="Incremental"/>
    <m/>
    <m/>
    <s v="Facebook_Static_Post_ios14_5"/>
    <s v="Facebook"/>
    <x v="8"/>
    <s v=" DTC"/>
    <d v="2021-05-19T00:00:00"/>
    <s v="Post"/>
    <x v="1"/>
    <n v="843.03005689999998"/>
  </r>
  <r>
    <s v="Media"/>
    <s v="Incremental"/>
    <m/>
    <m/>
    <s v="Facebook_Static_Post_ios14_5"/>
    <s v="Facebook"/>
    <x v="8"/>
    <s v=" DTC"/>
    <d v="2021-05-20T00:00:00"/>
    <s v="Post"/>
    <x v="1"/>
    <n v="1036.6413101999999"/>
  </r>
  <r>
    <s v="Media"/>
    <s v="Incremental"/>
    <m/>
    <m/>
    <s v="Facebook_Static_Post_ios14_5"/>
    <s v="Facebook"/>
    <x v="8"/>
    <s v=" DTC"/>
    <d v="2021-05-21T00:00:00"/>
    <s v="Post"/>
    <x v="1"/>
    <n v="1256.1409725000001"/>
  </r>
  <r>
    <s v="Media"/>
    <s v="Incremental"/>
    <m/>
    <m/>
    <s v="Facebook_Static_Post_ios14_5"/>
    <s v="Facebook"/>
    <x v="8"/>
    <s v=" DTC"/>
    <d v="2021-05-22T00:00:00"/>
    <s v="Post"/>
    <x v="1"/>
    <n v="1501.9179005999999"/>
  </r>
  <r>
    <s v="Media"/>
    <s v="Incremental"/>
    <m/>
    <m/>
    <s v="Facebook_Static_Post_ios14_5"/>
    <s v="Facebook"/>
    <x v="8"/>
    <s v=" DTC"/>
    <d v="2021-05-23T00:00:00"/>
    <s v="Post"/>
    <x v="1"/>
    <n v="1773.9954818000001"/>
  </r>
  <r>
    <s v="Media"/>
    <s v="Incremental"/>
    <m/>
    <m/>
    <s v="Facebook_Static_Post_ios14_5"/>
    <s v="Facebook"/>
    <x v="8"/>
    <s v=" DTC"/>
    <d v="2021-05-24T00:00:00"/>
    <s v="Post"/>
    <x v="1"/>
    <n v="2072.0328098"/>
  </r>
  <r>
    <s v="Media"/>
    <s v="Incremental"/>
    <m/>
    <m/>
    <s v="Facebook_Static_Post_ios14_5"/>
    <s v="Facebook"/>
    <x v="8"/>
    <s v=" DTC"/>
    <d v="2021-05-25T00:00:00"/>
    <s v="Post"/>
    <x v="1"/>
    <n v="2381.6063626999999"/>
  </r>
  <r>
    <s v="Media"/>
    <s v="Incremental"/>
    <m/>
    <m/>
    <s v="Facebook_Static_Post_ios14_5"/>
    <s v="Facebook"/>
    <x v="8"/>
    <s v=" DTC"/>
    <d v="2021-05-26T00:00:00"/>
    <s v="Post"/>
    <x v="1"/>
    <n v="2372.8143564000002"/>
  </r>
  <r>
    <s v="Media"/>
    <s v="Incremental"/>
    <m/>
    <m/>
    <s v="Facebook_Static_Post_ios14_5"/>
    <s v="Facebook"/>
    <x v="8"/>
    <s v=" DTC"/>
    <d v="2021-05-27T00:00:00"/>
    <s v="Post"/>
    <x v="1"/>
    <n v="2087.55123"/>
  </r>
  <r>
    <s v="Media"/>
    <s v="Incremental"/>
    <m/>
    <m/>
    <s v="Facebook_Static_Post_ios14_5"/>
    <s v="Facebook"/>
    <x v="8"/>
    <s v=" DTC"/>
    <d v="2021-05-28T00:00:00"/>
    <s v="Post"/>
    <x v="1"/>
    <n v="1305.6153128999999"/>
  </r>
  <r>
    <s v="Media"/>
    <s v="Incremental"/>
    <m/>
    <m/>
    <s v="Facebook_Static_Post_ios14_5"/>
    <s v="Facebook"/>
    <x v="8"/>
    <s v=" DTC"/>
    <d v="2021-05-29T00:00:00"/>
    <s v="Post"/>
    <x v="1"/>
    <n v="324.82491040000002"/>
  </r>
  <r>
    <s v="Media"/>
    <s v="Incremental"/>
    <m/>
    <m/>
    <s v="Facebook_Static_Post_ios14_5"/>
    <s v="Facebook"/>
    <x v="8"/>
    <s v=" DTC"/>
    <d v="2021-05-30T00:00:00"/>
    <s v="Post"/>
    <x v="1"/>
    <n v="0"/>
  </r>
  <r>
    <s v="Media"/>
    <s v="Incremental"/>
    <m/>
    <m/>
    <s v="Facebook_Static_Post_ios14_5"/>
    <s v="Facebook"/>
    <x v="8"/>
    <s v=" DTC"/>
    <d v="2021-05-31T00:00:00"/>
    <s v="Post"/>
    <x v="1"/>
    <n v="0"/>
  </r>
  <r>
    <s v="Media"/>
    <s v="Incremental"/>
    <m/>
    <m/>
    <s v="Facebook_Static_Post_ios14_5"/>
    <s v="Facebook"/>
    <x v="8"/>
    <s v=" DTC"/>
    <d v="2021-06-01T00:00:00"/>
    <s v="Post"/>
    <x v="1"/>
    <n v="0"/>
  </r>
  <r>
    <s v="Media"/>
    <s v="Incremental"/>
    <m/>
    <m/>
    <s v="Facebook_Static_Post_ios14_5"/>
    <s v="Facebook"/>
    <x v="8"/>
    <s v=" DTC"/>
    <d v="2021-06-02T00:00:00"/>
    <s v="Post"/>
    <x v="1"/>
    <n v="0"/>
  </r>
  <r>
    <s v="Media"/>
    <s v="Incremental"/>
    <m/>
    <m/>
    <s v="Facebook_Static_Post_ios14_5"/>
    <s v="Facebook"/>
    <x v="8"/>
    <s v=" DTC"/>
    <d v="2021-06-03T00:00:00"/>
    <s v="Post"/>
    <x v="1"/>
    <n v="0"/>
  </r>
  <r>
    <s v="Media"/>
    <s v="Incremental"/>
    <m/>
    <m/>
    <s v="Facebook_Static_Post_ios14_5"/>
    <s v="Facebook"/>
    <x v="8"/>
    <s v=" DTC"/>
    <d v="2021-06-04T00:00:00"/>
    <s v="Post"/>
    <x v="1"/>
    <n v="0"/>
  </r>
  <r>
    <s v="Media"/>
    <s v="Incremental"/>
    <m/>
    <m/>
    <s v="Facebook_Static_Post_ios14_5"/>
    <s v="Facebook"/>
    <x v="8"/>
    <s v=" DTC"/>
    <d v="2021-06-05T00:00:00"/>
    <s v="Post"/>
    <x v="1"/>
    <n v="0"/>
  </r>
  <r>
    <s v="Media"/>
    <s v="Incremental"/>
    <m/>
    <m/>
    <s v="Facebook_Static_Post_ios14_5"/>
    <s v="Facebook"/>
    <x v="8"/>
    <s v=" DTC"/>
    <d v="2021-06-06T00:00:00"/>
    <s v="Post"/>
    <x v="1"/>
    <n v="0"/>
  </r>
  <r>
    <s v="Media"/>
    <s v="Incremental"/>
    <m/>
    <m/>
    <s v="Facebook_Static_Post_ios14_5"/>
    <s v="Facebook"/>
    <x v="8"/>
    <s v=" DTC"/>
    <d v="2021-06-07T00:00:00"/>
    <s v="Post"/>
    <x v="1"/>
    <n v="0"/>
  </r>
  <r>
    <s v="Media"/>
    <s v="Incremental"/>
    <m/>
    <m/>
    <s v="Facebook_Static_Post_ios14_5"/>
    <s v="Facebook"/>
    <x v="8"/>
    <s v=" DTC"/>
    <d v="2021-06-08T00:00:00"/>
    <s v="Post"/>
    <x v="1"/>
    <n v="0"/>
  </r>
  <r>
    <s v="Media"/>
    <s v="Incremental"/>
    <m/>
    <m/>
    <s v="Facebook_Static_Post_ios14_5"/>
    <s v="Facebook"/>
    <x v="8"/>
    <s v=" DTC"/>
    <d v="2021-06-09T00:00:00"/>
    <s v="Post"/>
    <x v="1"/>
    <n v="0"/>
  </r>
  <r>
    <s v="Media"/>
    <s v="Incremental"/>
    <m/>
    <m/>
    <s v="Facebook_Static_Post_ios14_5"/>
    <s v="Facebook"/>
    <x v="8"/>
    <s v=" DTC"/>
    <d v="2021-06-10T00:00:00"/>
    <s v="Post"/>
    <x v="1"/>
    <n v="0"/>
  </r>
  <r>
    <s v="Media"/>
    <s v="Incremental"/>
    <m/>
    <m/>
    <s v="Facebook_Static_Post_ios14_5"/>
    <s v="Facebook"/>
    <x v="8"/>
    <s v=" DTC"/>
    <d v="2021-06-11T00:00:00"/>
    <s v="Post"/>
    <x v="1"/>
    <n v="0"/>
  </r>
  <r>
    <s v="Media"/>
    <s v="Incremental"/>
    <m/>
    <m/>
    <s v="Facebook_Static_Post_ios14_5"/>
    <s v="Facebook"/>
    <x v="8"/>
    <s v=" DTC"/>
    <d v="2021-06-12T00:00:00"/>
    <s v="Post"/>
    <x v="1"/>
    <n v="0"/>
  </r>
  <r>
    <s v="Media"/>
    <s v="Incremental"/>
    <m/>
    <m/>
    <s v="Facebook_Static_Post_ios14_5"/>
    <s v="Facebook"/>
    <x v="8"/>
    <s v=" DTC"/>
    <d v="2021-06-13T00:00:00"/>
    <s v="Post"/>
    <x v="1"/>
    <n v="0"/>
  </r>
  <r>
    <s v="Media"/>
    <s v="Incremental"/>
    <m/>
    <m/>
    <s v="Facebook_Static_Post_ios14_5"/>
    <s v="Facebook"/>
    <x v="8"/>
    <s v=" DTC"/>
    <d v="2021-06-14T00:00:00"/>
    <s v="Post"/>
    <x v="1"/>
    <n v="0"/>
  </r>
  <r>
    <s v="Media"/>
    <s v="Incremental"/>
    <m/>
    <m/>
    <s v="Facebook_Static_Post_ios14_5"/>
    <s v="Facebook"/>
    <x v="8"/>
    <s v=" DTC"/>
    <d v="2021-06-15T00:00:00"/>
    <s v="Post"/>
    <x v="1"/>
    <n v="0"/>
  </r>
  <r>
    <s v="Media"/>
    <s v="Incremental"/>
    <m/>
    <m/>
    <s v="Facebook_Static_Post_ios14_5"/>
    <s v="Facebook"/>
    <x v="8"/>
    <s v=" DTC"/>
    <d v="2021-06-16T00:00:00"/>
    <s v="Post"/>
    <x v="1"/>
    <n v="0"/>
  </r>
  <r>
    <s v="Media"/>
    <s v="Incremental"/>
    <m/>
    <m/>
    <s v="Facebook_Static_Post_ios14_5"/>
    <s v="Facebook"/>
    <x v="8"/>
    <s v=" DTC"/>
    <d v="2021-06-17T00:00:00"/>
    <s v="Post"/>
    <x v="1"/>
    <n v="0"/>
  </r>
  <r>
    <s v="Media"/>
    <s v="Incremental"/>
    <m/>
    <m/>
    <s v="Facebook_Static_Post_ios14_5"/>
    <s v="Facebook"/>
    <x v="8"/>
    <s v=" DTC"/>
    <d v="2021-06-18T00:00:00"/>
    <s v="Post"/>
    <x v="1"/>
    <n v="0"/>
  </r>
  <r>
    <s v="Media"/>
    <s v="Incremental"/>
    <m/>
    <m/>
    <s v="Facebook_Static_Post_ios14_5"/>
    <s v="Facebook"/>
    <x v="8"/>
    <s v=" DTC"/>
    <d v="2021-06-19T00:00:00"/>
    <s v="Post"/>
    <x v="1"/>
    <n v="0"/>
  </r>
  <r>
    <s v="Media"/>
    <s v="Incremental"/>
    <m/>
    <m/>
    <s v="Facebook_Static_Post_ios14_5"/>
    <s v="Facebook"/>
    <x v="8"/>
    <s v=" DTC"/>
    <d v="2021-06-20T00:00:00"/>
    <s v="Post"/>
    <x v="1"/>
    <n v="0"/>
  </r>
  <r>
    <s v="Media"/>
    <s v="Incremental"/>
    <m/>
    <m/>
    <s v="Facebook_Static_Post_ios14_5"/>
    <s v="Facebook"/>
    <x v="8"/>
    <s v=" DTC"/>
    <d v="2021-06-21T00:00:00"/>
    <s v="Post"/>
    <x v="1"/>
    <n v="0"/>
  </r>
  <r>
    <s v="Media"/>
    <s v="Incremental"/>
    <m/>
    <m/>
    <s v="Facebook_Static_Post_ios14_5"/>
    <s v="Facebook"/>
    <x v="8"/>
    <s v=" DTC"/>
    <d v="2021-06-22T00:00:00"/>
    <s v="Post"/>
    <x v="1"/>
    <n v="0"/>
  </r>
  <r>
    <s v="Media"/>
    <s v="Incremental"/>
    <m/>
    <m/>
    <s v="Facebook_Static_Post_ios14_5"/>
    <s v="Facebook"/>
    <x v="8"/>
    <s v=" DTC"/>
    <d v="2021-06-23T00:00:00"/>
    <s v="Post"/>
    <x v="2"/>
    <n v="0"/>
  </r>
  <r>
    <s v="Media"/>
    <s v="Incremental"/>
    <m/>
    <m/>
    <s v="Facebook_Static_Post_ios14_5"/>
    <s v="Facebook"/>
    <x v="8"/>
    <s v=" DTC"/>
    <d v="2021-06-24T00:00:00"/>
    <s v="Post"/>
    <x v="2"/>
    <n v="0"/>
  </r>
  <r>
    <s v="Media"/>
    <s v="Incremental"/>
    <m/>
    <m/>
    <s v="Facebook_Static_Post_ios14_5"/>
    <s v="Facebook"/>
    <x v="8"/>
    <s v=" DTC"/>
    <d v="2021-06-25T00:00:00"/>
    <s v="Post"/>
    <x v="2"/>
    <n v="0"/>
  </r>
  <r>
    <s v="Media"/>
    <s v="Incremental"/>
    <m/>
    <m/>
    <s v="Facebook_Static_Post_ios14_5"/>
    <s v="Facebook"/>
    <x v="8"/>
    <s v=" DTC"/>
    <d v="2021-06-26T00:00:00"/>
    <s v="Post"/>
    <x v="2"/>
    <n v="0"/>
  </r>
  <r>
    <s v="Media"/>
    <s v="Incremental"/>
    <m/>
    <m/>
    <s v="Facebook_Static_Post_ios14_5"/>
    <s v="Facebook"/>
    <x v="8"/>
    <s v=" DTC"/>
    <d v="2021-06-27T00:00:00"/>
    <s v="Post"/>
    <x v="2"/>
    <n v="0"/>
  </r>
  <r>
    <s v="Media"/>
    <s v="Incremental"/>
    <m/>
    <m/>
    <s v="Facebook_Static_Post_ios14_5"/>
    <s v="Facebook"/>
    <x v="8"/>
    <s v=" DTC"/>
    <d v="2021-06-28T00:00:00"/>
    <s v="Post"/>
    <x v="2"/>
    <n v="0"/>
  </r>
  <r>
    <s v="Media"/>
    <s v="Incremental"/>
    <m/>
    <m/>
    <s v="Facebook_Static_Post_ios14_5"/>
    <s v="Facebook"/>
    <x v="8"/>
    <s v=" DTC"/>
    <d v="2021-06-29T00:00:00"/>
    <s v="Post"/>
    <x v="2"/>
    <n v="0"/>
  </r>
  <r>
    <s v="Media"/>
    <s v="Incremental"/>
    <m/>
    <m/>
    <s v="Facebook_Static_Post_ios14_5"/>
    <s v="Facebook"/>
    <x v="8"/>
    <s v=" DTC"/>
    <d v="2021-06-30T00:00:00"/>
    <s v="Post"/>
    <x v="2"/>
    <n v="0"/>
  </r>
  <r>
    <s v="Media"/>
    <s v="Incremental"/>
    <m/>
    <m/>
    <s v="Facebook_Static_Post_ios14_5"/>
    <s v="Facebook"/>
    <x v="8"/>
    <s v=" DTC"/>
    <d v="2021-07-01T00:00:00"/>
    <s v="Post"/>
    <x v="2"/>
    <n v="0"/>
  </r>
  <r>
    <s v="Media"/>
    <s v="Incremental"/>
    <m/>
    <m/>
    <s v="Facebook_Static_Post_ios14_5"/>
    <s v="Facebook"/>
    <x v="8"/>
    <s v=" DTC"/>
    <d v="2021-07-02T00:00:00"/>
    <s v="Post"/>
    <x v="2"/>
    <n v="0"/>
  </r>
  <r>
    <s v="Media"/>
    <s v="Incremental"/>
    <m/>
    <m/>
    <s v="Facebook_Static_Post_ios14_5"/>
    <s v="Facebook"/>
    <x v="8"/>
    <s v=" DTC"/>
    <d v="2021-07-03T00:00:00"/>
    <s v="Post"/>
    <x v="2"/>
    <n v="0"/>
  </r>
  <r>
    <s v="Media"/>
    <s v="Incremental"/>
    <m/>
    <m/>
    <s v="Facebook_Static_Post_ios14_5"/>
    <s v="Facebook"/>
    <x v="8"/>
    <s v=" DTC"/>
    <d v="2021-07-04T00:00:00"/>
    <s v="Post"/>
    <x v="2"/>
    <n v="0"/>
  </r>
  <r>
    <s v="Media"/>
    <s v="Incremental"/>
    <m/>
    <m/>
    <s v="Facebook_Static_Post_ios14_5"/>
    <s v="Facebook"/>
    <x v="8"/>
    <s v=" DTC"/>
    <d v="2021-07-05T00:00:00"/>
    <s v="Post"/>
    <x v="2"/>
    <n v="0"/>
  </r>
  <r>
    <s v="Media"/>
    <s v="Incremental"/>
    <m/>
    <m/>
    <s v="Facebook_Static_Post_ios14_5"/>
    <s v="Facebook"/>
    <x v="8"/>
    <s v=" DTC"/>
    <d v="2021-07-06T00:00:00"/>
    <s v="Post"/>
    <x v="2"/>
    <n v="0"/>
  </r>
  <r>
    <s v="Media"/>
    <s v="Incremental"/>
    <m/>
    <m/>
    <s v="Facebook_Static_Post_ios14_5"/>
    <s v="Facebook"/>
    <x v="8"/>
    <s v=" DTC"/>
    <d v="2021-07-07T00:00:00"/>
    <s v="Post"/>
    <x v="2"/>
    <n v="1.3499999999999999E-5"/>
  </r>
  <r>
    <s v="Media"/>
    <s v="Incremental"/>
    <m/>
    <m/>
    <s v="Facebook_Static_Post_ios14_5"/>
    <s v="Facebook"/>
    <x v="8"/>
    <s v=" DTC"/>
    <d v="2021-07-08T00:00:00"/>
    <s v="Post"/>
    <x v="2"/>
    <n v="7.9080000000000003E-4"/>
  </r>
  <r>
    <s v="Media"/>
    <s v="Incremental"/>
    <m/>
    <m/>
    <s v="Facebook_Static_Post_ios14_5"/>
    <s v="Facebook"/>
    <x v="8"/>
    <s v=" DTC"/>
    <d v="2021-07-09T00:00:00"/>
    <s v="Post"/>
    <x v="2"/>
    <n v="8.6309000000000004E-3"/>
  </r>
  <r>
    <s v="Media"/>
    <s v="Incremental"/>
    <m/>
    <m/>
    <s v="Facebook_Static_Post_ios14_5"/>
    <s v="Facebook"/>
    <x v="8"/>
    <s v=" DTC"/>
    <d v="2021-07-10T00:00:00"/>
    <s v="Post"/>
    <x v="2"/>
    <n v="4.69305E-2"/>
  </r>
  <r>
    <s v="Media"/>
    <s v="Incremental"/>
    <m/>
    <m/>
    <s v="Facebook_Static_Post_ios14_5"/>
    <s v="Facebook"/>
    <x v="8"/>
    <s v=" DTC"/>
    <d v="2021-07-11T00:00:00"/>
    <s v="Post"/>
    <x v="2"/>
    <n v="0.17181740000000001"/>
  </r>
  <r>
    <s v="Media"/>
    <s v="Incremental"/>
    <m/>
    <m/>
    <s v="Facebook_Static_Post_ios14_5"/>
    <s v="Facebook"/>
    <x v="8"/>
    <s v=" DTC"/>
    <d v="2021-07-12T00:00:00"/>
    <s v="Post"/>
    <x v="2"/>
    <n v="0.48717579999999999"/>
  </r>
  <r>
    <s v="Media"/>
    <s v="Incremental"/>
    <m/>
    <m/>
    <s v="Facebook_Static_Post_ios14_5"/>
    <s v="Facebook"/>
    <x v="8"/>
    <s v=" DTC"/>
    <d v="2021-07-13T00:00:00"/>
    <s v="Post"/>
    <x v="2"/>
    <n v="1.1559664999999999"/>
  </r>
  <r>
    <s v="Media"/>
    <s v="Incremental"/>
    <m/>
    <m/>
    <s v="Facebook_Static_Post_ios14_5"/>
    <s v="Facebook"/>
    <x v="8"/>
    <s v=" DTC"/>
    <d v="2021-07-14T00:00:00"/>
    <s v="Post"/>
    <x v="2"/>
    <n v="2.4063983000000002"/>
  </r>
  <r>
    <s v="Media"/>
    <s v="Incremental"/>
    <m/>
    <m/>
    <s v="Facebook_Static_Post_ios14_5"/>
    <s v="Facebook"/>
    <x v="8"/>
    <s v=" DTC"/>
    <d v="2021-07-15T00:00:00"/>
    <s v="Post"/>
    <x v="2"/>
    <n v="4.5326203999999999"/>
  </r>
  <r>
    <s v="Media"/>
    <s v="Incremental"/>
    <m/>
    <m/>
    <s v="Facebook_Static_Post_ios14_5"/>
    <s v="Facebook"/>
    <x v="8"/>
    <s v=" DTC"/>
    <d v="2021-07-16T00:00:00"/>
    <s v="Post"/>
    <x v="2"/>
    <n v="7.8903176999999998"/>
  </r>
  <r>
    <s v="Media"/>
    <s v="Incremental"/>
    <m/>
    <m/>
    <s v="Facebook_Static_Post_ios14_5"/>
    <s v="Facebook"/>
    <x v="8"/>
    <s v=" DTC"/>
    <d v="2021-07-17T00:00:00"/>
    <s v="Post"/>
    <x v="2"/>
    <n v="12.888004799999999"/>
  </r>
  <r>
    <s v="Media"/>
    <s v="Incremental"/>
    <m/>
    <m/>
    <s v="Facebook_Static_Post_ios14_5"/>
    <s v="Facebook"/>
    <x v="8"/>
    <s v=" DTC"/>
    <d v="2021-07-18T00:00:00"/>
    <s v="Post"/>
    <x v="2"/>
    <n v="19.975023100000001"/>
  </r>
  <r>
    <s v="Media"/>
    <s v="Incremental"/>
    <m/>
    <m/>
    <s v="Facebook_Static_Post_ios14_5"/>
    <s v="Facebook"/>
    <x v="8"/>
    <s v=" DTC"/>
    <d v="2021-07-19T00:00:00"/>
    <s v="Post"/>
    <x v="2"/>
    <n v="29.6275625"/>
  </r>
  <r>
    <s v="Media"/>
    <s v="Incremental"/>
    <m/>
    <m/>
    <s v="Facebook_Static_Post_ios14_5"/>
    <s v="Facebook"/>
    <x v="8"/>
    <s v=" DTC"/>
    <d v="2021-07-20T00:00:00"/>
    <s v="Post"/>
    <x v="2"/>
    <n v="42.335395200000001"/>
  </r>
  <r>
    <s v="Media"/>
    <s v="Incremental"/>
    <m/>
    <m/>
    <s v="Facebook_Static_Post_ios14_5"/>
    <s v="Facebook"/>
    <x v="8"/>
    <s v=" DTC"/>
    <d v="2021-07-21T00:00:00"/>
    <s v="Post"/>
    <x v="2"/>
    <n v="58.593743199999999"/>
  </r>
  <r>
    <s v="Media"/>
    <s v="Incremental"/>
    <m/>
    <m/>
    <s v="Facebook_Static_Post_ios14_5"/>
    <s v="Facebook"/>
    <x v="8"/>
    <s v=" DTC"/>
    <d v="2021-07-22T00:00:00"/>
    <s v="Post"/>
    <x v="2"/>
    <n v="78.904963199999997"/>
  </r>
  <r>
    <s v="Media"/>
    <s v="Incremental"/>
    <m/>
    <m/>
    <s v="Facebook_Static_Post_ios14_5"/>
    <s v="Facebook"/>
    <x v="8"/>
    <s v=" DTC"/>
    <d v="2021-07-23T00:00:00"/>
    <s v="Post"/>
    <x v="2"/>
    <n v="103.7941837"/>
  </r>
  <r>
    <s v="Media"/>
    <s v="Incremental"/>
    <m/>
    <m/>
    <s v="Facebook_Static_Post_ios14_5"/>
    <s v="Facebook"/>
    <x v="8"/>
    <s v=" DTC"/>
    <d v="2021-07-24T00:00:00"/>
    <s v="Post"/>
    <x v="2"/>
    <n v="133.83986569999999"/>
  </r>
  <r>
    <s v="Media"/>
    <s v="Incremental"/>
    <m/>
    <m/>
    <s v="Facebook_Static_Post_ios14_5"/>
    <s v="Facebook"/>
    <x v="8"/>
    <s v=" DTC"/>
    <d v="2021-07-25T00:00:00"/>
    <s v="Post"/>
    <x v="2"/>
    <n v="169.7162261"/>
  </r>
  <r>
    <s v="Media"/>
    <s v="Incremental"/>
    <m/>
    <m/>
    <s v="Facebook_Static_Post_ios14_5"/>
    <s v="Facebook"/>
    <x v="8"/>
    <s v=" DTC"/>
    <d v="2021-07-26T00:00:00"/>
    <s v="Post"/>
    <x v="2"/>
    <n v="212.24406479999999"/>
  </r>
  <r>
    <s v="Media"/>
    <s v="Incremental"/>
    <m/>
    <m/>
    <s v="Facebook_Static_Post_ios14_5"/>
    <s v="Facebook"/>
    <x v="8"/>
    <s v=" DTC"/>
    <d v="2021-07-27T00:00:00"/>
    <s v="Post"/>
    <x v="2"/>
    <n v="262.44667670000001"/>
  </r>
  <r>
    <s v="Media"/>
    <s v="Incremental"/>
    <m/>
    <m/>
    <s v="Facebook_Static_Post_ios14_5"/>
    <s v="Facebook"/>
    <x v="8"/>
    <s v=" DTC"/>
    <d v="2021-07-28T00:00:00"/>
    <s v="Post"/>
    <x v="2"/>
    <n v="321.6066581"/>
  </r>
  <r>
    <s v="Media"/>
    <s v="Incremental"/>
    <m/>
    <m/>
    <s v="Facebook_Static_Post_ios14_5"/>
    <s v="Facebook"/>
    <x v="8"/>
    <s v=" DTC"/>
    <d v="2021-07-29T00:00:00"/>
    <s v="Post"/>
    <x v="2"/>
    <n v="391.31806260000002"/>
  </r>
  <r>
    <s v="Media"/>
    <s v="Incremental"/>
    <m/>
    <m/>
    <s v="Facebook_Static_Post_ios14_5"/>
    <s v="Facebook"/>
    <x v="8"/>
    <s v=" DTC"/>
    <d v="2021-07-30T00:00:00"/>
    <s v="Post"/>
    <x v="2"/>
    <n v="473.52811989999998"/>
  </r>
  <r>
    <s v="Media"/>
    <s v="Incremental"/>
    <m/>
    <m/>
    <s v="Facebook_Static_Post_ios14_5"/>
    <s v="Facebook"/>
    <x v="8"/>
    <s v=" DTC"/>
    <d v="2021-07-31T00:00:00"/>
    <s v="Post"/>
    <x v="2"/>
    <n v="570.56246699999997"/>
  </r>
  <r>
    <s v="Media"/>
    <s v="Incremental"/>
    <m/>
    <m/>
    <s v="Facebook_Static_Post_ios14_5"/>
    <s v="Facebook"/>
    <x v="8"/>
    <s v=" DTC"/>
    <d v="2021-08-01T00:00:00"/>
    <s v="Post"/>
    <x v="2"/>
    <n v="685.12824069999999"/>
  </r>
  <r>
    <s v="Media"/>
    <s v="Incremental"/>
    <m/>
    <m/>
    <s v="Facebook_Static_Post_ios14_5"/>
    <s v="Facebook"/>
    <x v="8"/>
    <s v=" DTC"/>
    <d v="2021-08-02T00:00:00"/>
    <s v="Post"/>
    <x v="2"/>
    <n v="820.29408390000003"/>
  </r>
  <r>
    <s v="Media"/>
    <s v="Incremental"/>
    <m/>
    <m/>
    <s v="Facebook_Static_Post_ios14_5"/>
    <s v="Facebook"/>
    <x v="8"/>
    <s v=" DTC"/>
    <d v="2021-08-03T00:00:00"/>
    <s v="Post"/>
    <x v="2"/>
    <n v="542.83291029999998"/>
  </r>
  <r>
    <s v="Media"/>
    <s v="Incremental"/>
    <m/>
    <m/>
    <s v="Facebook_Static_Post_ios14_5"/>
    <s v="Facebook"/>
    <x v="8"/>
    <s v=" DTC"/>
    <d v="2021-08-04T00:00:00"/>
    <s v="Post"/>
    <x v="2"/>
    <n v="351.89285169999999"/>
  </r>
  <r>
    <s v="Media"/>
    <s v="Incremental"/>
    <m/>
    <m/>
    <s v="Facebook_Static_Post_ios14_5"/>
    <s v="Facebook"/>
    <x v="8"/>
    <s v=" DTC"/>
    <d v="2021-08-05T00:00:00"/>
    <s v="Post"/>
    <x v="2"/>
    <n v="478.91813409999997"/>
  </r>
  <r>
    <s v="Media"/>
    <s v="Incremental"/>
    <m/>
    <m/>
    <s v="Facebook_Static_Post_ios14_5"/>
    <s v="Facebook"/>
    <x v="8"/>
    <s v=" DTC"/>
    <d v="2021-08-06T00:00:00"/>
    <s v="Post"/>
    <x v="2"/>
    <n v="638.11805900000002"/>
  </r>
  <r>
    <s v="Media"/>
    <s v="Incremental"/>
    <m/>
    <m/>
    <s v="Facebook_Static_Post_ios14_5"/>
    <s v="Facebook"/>
    <x v="8"/>
    <s v=" DTC"/>
    <d v="2021-08-07T00:00:00"/>
    <s v="Post"/>
    <x v="2"/>
    <n v="834.08426829999996"/>
  </r>
  <r>
    <s v="Media"/>
    <s v="Incremental"/>
    <m/>
    <m/>
    <s v="Facebook_Static_Post_ios14_5"/>
    <s v="Facebook"/>
    <x v="8"/>
    <s v=" DTC"/>
    <d v="2021-08-08T00:00:00"/>
    <s v="Post"/>
    <x v="2"/>
    <n v="1071.4025681000001"/>
  </r>
  <r>
    <s v="Media"/>
    <s v="Incremental"/>
    <m/>
    <m/>
    <s v="Facebook_Static_Post_ios14_5"/>
    <s v="Facebook"/>
    <x v="8"/>
    <s v=" DTC"/>
    <d v="2021-08-09T00:00:00"/>
    <s v="Post"/>
    <x v="2"/>
    <n v="1354.5561081999999"/>
  </r>
  <r>
    <s v="Media"/>
    <s v="Incremental"/>
    <m/>
    <m/>
    <s v="Facebook_Static_Post_ios14_5"/>
    <s v="Facebook"/>
    <x v="8"/>
    <s v=" DTC"/>
    <d v="2021-08-10T00:00:00"/>
    <s v="Post"/>
    <x v="2"/>
    <n v="1687.8319027"/>
  </r>
  <r>
    <s v="Media"/>
    <s v="Incremental"/>
    <m/>
    <m/>
    <s v="Facebook_Static_Post_ios14_5"/>
    <s v="Facebook"/>
    <x v="8"/>
    <s v=" DTC"/>
    <d v="2021-08-11T00:00:00"/>
    <s v="Post"/>
    <x v="2"/>
    <n v="2075.2336257000002"/>
  </r>
  <r>
    <s v="Media"/>
    <s v="Incremental"/>
    <m/>
    <m/>
    <s v="Facebook_Static_Post_ios14_5"/>
    <s v="Facebook"/>
    <x v="8"/>
    <s v=" DTC"/>
    <d v="2021-08-12T00:00:00"/>
    <s v="Post"/>
    <x v="2"/>
    <n v="2520.4023462999999"/>
  </r>
  <r>
    <s v="Media"/>
    <s v="Incremental"/>
    <m/>
    <m/>
    <s v="Facebook_Static_Post_ios14_5"/>
    <s v="Facebook"/>
    <x v="8"/>
    <s v=" DTC"/>
    <d v="2021-08-13T00:00:00"/>
    <s v="Post"/>
    <x v="2"/>
    <n v="3026.5468535999998"/>
  </r>
  <r>
    <s v="Media"/>
    <s v="Incremental"/>
    <m/>
    <m/>
    <s v="Facebook_Static_Post_ios14_5"/>
    <s v="Facebook"/>
    <x v="8"/>
    <s v=" DTC"/>
    <d v="2021-08-14T00:00:00"/>
    <s v="Post"/>
    <x v="2"/>
    <n v="3435.3222341999999"/>
  </r>
  <r>
    <s v="Media"/>
    <s v="Incremental"/>
    <m/>
    <m/>
    <s v="Facebook_Static_Post_ios14_5"/>
    <s v="Facebook"/>
    <x v="8"/>
    <s v=" DTC"/>
    <d v="2021-08-15T00:00:00"/>
    <s v="Post"/>
    <x v="2"/>
    <n v="3669.5840391000002"/>
  </r>
  <r>
    <s v="Media"/>
    <s v="Incremental"/>
    <m/>
    <m/>
    <s v="Facebook_Static_Post_ios14_5"/>
    <s v="Facebook"/>
    <x v="8"/>
    <s v=" DTC"/>
    <d v="2021-08-16T00:00:00"/>
    <s v="Post"/>
    <x v="2"/>
    <n v="3809.3800566"/>
  </r>
  <r>
    <s v="Media"/>
    <s v="Incremental"/>
    <m/>
    <m/>
    <s v="Facebook_Static_Post_ios14_5"/>
    <s v="Facebook"/>
    <x v="8"/>
    <s v=" DTC"/>
    <d v="2021-08-17T00:00:00"/>
    <s v="Post"/>
    <x v="2"/>
    <n v="3638.7109790999998"/>
  </r>
  <r>
    <s v="Media"/>
    <s v="Incremental"/>
    <m/>
    <m/>
    <s v="Facebook_Static_Post_ios14_5"/>
    <s v="Facebook"/>
    <x v="8"/>
    <s v=" DTC"/>
    <d v="2021-08-18T00:00:00"/>
    <s v="Post"/>
    <x v="2"/>
    <n v="3556.0616651"/>
  </r>
  <r>
    <s v="Media"/>
    <s v="Incremental"/>
    <m/>
    <m/>
    <s v="Facebook_Static_Post_ios14_5"/>
    <s v="Facebook"/>
    <x v="8"/>
    <s v=" DTC"/>
    <d v="2021-08-19T00:00:00"/>
    <s v="Post"/>
    <x v="2"/>
    <n v="3512.8086585000001"/>
  </r>
  <r>
    <s v="Media"/>
    <s v="Incremental"/>
    <m/>
    <m/>
    <s v="Facebook_Static_Post_ios14_5"/>
    <s v="Facebook"/>
    <x v="8"/>
    <s v=" DTC"/>
    <d v="2021-08-20T00:00:00"/>
    <s v="Post"/>
    <x v="2"/>
    <n v="3244.9836945000002"/>
  </r>
  <r>
    <s v="Media"/>
    <s v="Incremental"/>
    <m/>
    <m/>
    <s v="Facebook_Static_Post_ios14_5"/>
    <s v="Facebook"/>
    <x v="8"/>
    <s v=" DTC"/>
    <d v="2021-08-21T00:00:00"/>
    <s v="Post"/>
    <x v="2"/>
    <n v="2967.4975915999999"/>
  </r>
  <r>
    <s v="Media"/>
    <s v="Incremental"/>
    <m/>
    <m/>
    <s v="Facebook_Static_Post_ios14_5"/>
    <s v="Facebook"/>
    <x v="8"/>
    <s v=" DTC"/>
    <d v="2021-08-22T00:00:00"/>
    <s v="Post"/>
    <x v="2"/>
    <n v="2597.8350257000002"/>
  </r>
  <r>
    <s v="Media"/>
    <s v="Incremental"/>
    <m/>
    <m/>
    <s v="Facebook_Static_Post_ios14_5"/>
    <s v="Facebook"/>
    <x v="8"/>
    <s v=" DTC"/>
    <d v="2021-08-23T00:00:00"/>
    <s v="Post"/>
    <x v="2"/>
    <n v="2389.3504993000001"/>
  </r>
  <r>
    <s v="Media"/>
    <s v="Incremental"/>
    <m/>
    <m/>
    <s v="Facebook_Static_Post_ios14_5"/>
    <s v="Facebook"/>
    <x v="8"/>
    <s v=" DTC"/>
    <d v="2021-08-24T00:00:00"/>
    <s v="Post"/>
    <x v="2"/>
    <n v="2099.3859253999999"/>
  </r>
  <r>
    <s v="Media"/>
    <s v="Incremental"/>
    <m/>
    <m/>
    <s v="Facebook_Static_Post_ios14_5"/>
    <s v="Facebook"/>
    <x v="8"/>
    <s v=" DTC"/>
    <d v="2021-08-25T00:00:00"/>
    <s v="Post"/>
    <x v="2"/>
    <n v="2082.8199417999999"/>
  </r>
  <r>
    <s v="Media"/>
    <s v="Incremental"/>
    <m/>
    <m/>
    <s v="Facebook_Static_Post_ios14_5"/>
    <s v="Facebook"/>
    <x v="8"/>
    <s v=" DTC"/>
    <d v="2021-08-26T00:00:00"/>
    <s v="Post"/>
    <x v="2"/>
    <n v="2231.3297121999999"/>
  </r>
  <r>
    <s v="Media"/>
    <s v="Incremental"/>
    <m/>
    <m/>
    <s v="Facebook_Static_Post_ios14_5"/>
    <s v="Facebook"/>
    <x v="8"/>
    <s v=" DTC"/>
    <d v="2021-08-27T00:00:00"/>
    <s v="Post"/>
    <x v="2"/>
    <n v="2218.686674"/>
  </r>
  <r>
    <s v="Media"/>
    <s v="Incremental"/>
    <m/>
    <m/>
    <s v="Facebook_Static_Post_ios14_5"/>
    <s v="Facebook"/>
    <x v="8"/>
    <s v=" DTC"/>
    <d v="2021-08-28T00:00:00"/>
    <s v="Post"/>
    <x v="2"/>
    <n v="1951.5822370000001"/>
  </r>
  <r>
    <s v="Media"/>
    <s v="Incremental"/>
    <m/>
    <m/>
    <s v="Facebook_Static_Post_ios14_5"/>
    <s v="Facebook"/>
    <x v="8"/>
    <s v=" DTC"/>
    <d v="2021-08-29T00:00:00"/>
    <s v="Post"/>
    <x v="2"/>
    <n v="1663.5151186000001"/>
  </r>
  <r>
    <s v="Media"/>
    <s v="Incremental"/>
    <m/>
    <m/>
    <s v="Facebook_Static_Post_ios14_5"/>
    <s v="Facebook"/>
    <x v="8"/>
    <s v=" DTC"/>
    <d v="2021-08-30T00:00:00"/>
    <s v="Post"/>
    <x v="2"/>
    <n v="1684.8926864"/>
  </r>
  <r>
    <s v="Media"/>
    <s v="Incremental"/>
    <m/>
    <m/>
    <s v="Facebook_Static_Post_ios14_5"/>
    <s v="Facebook"/>
    <x v="8"/>
    <s v=" DTC"/>
    <d v="2021-08-31T00:00:00"/>
    <s v="Post"/>
    <x v="2"/>
    <n v="1796.4875602"/>
  </r>
  <r>
    <s v="Media"/>
    <s v="Incremental"/>
    <m/>
    <m/>
    <s v="Facebook_Static_Post_ios14_5"/>
    <s v="Facebook"/>
    <x v="8"/>
    <s v=" DTC"/>
    <d v="2021-09-01T00:00:00"/>
    <s v="Post"/>
    <x v="2"/>
    <n v="1815.4510859"/>
  </r>
  <r>
    <s v="Media"/>
    <s v="Incremental"/>
    <m/>
    <m/>
    <s v="Facebook_Static_Post_ios14_5"/>
    <s v="Facebook"/>
    <x v="8"/>
    <s v=" DTC"/>
    <d v="2021-09-02T00:00:00"/>
    <s v="Post"/>
    <x v="2"/>
    <n v="1870.9877399"/>
  </r>
  <r>
    <s v="Media"/>
    <s v="Incremental"/>
    <m/>
    <m/>
    <s v="Facebook_Static_Post_ios14_5"/>
    <s v="Facebook"/>
    <x v="8"/>
    <s v=" DTC"/>
    <d v="2021-09-03T00:00:00"/>
    <s v="Post"/>
    <x v="2"/>
    <n v="1838.4583866999999"/>
  </r>
  <r>
    <s v="Media"/>
    <s v="Incremental"/>
    <m/>
    <m/>
    <s v="Facebook_Static_Post_ios14_5"/>
    <s v="Facebook"/>
    <x v="8"/>
    <s v=" DTC"/>
    <d v="2021-09-04T00:00:00"/>
    <s v="Post"/>
    <x v="2"/>
    <n v="1829.9691330999999"/>
  </r>
  <r>
    <s v="Media"/>
    <s v="Incremental"/>
    <m/>
    <m/>
    <s v="Facebook_Static_Post_ios14_5"/>
    <s v="Facebook"/>
    <x v="8"/>
    <s v=" DTC"/>
    <d v="2021-09-05T00:00:00"/>
    <s v="Post"/>
    <x v="2"/>
    <n v="1869.3513361"/>
  </r>
  <r>
    <s v="Media"/>
    <s v="Incremental"/>
    <m/>
    <m/>
    <s v="Facebook_Static_Post_ios14_5"/>
    <s v="Facebook"/>
    <x v="8"/>
    <s v=" DTC"/>
    <d v="2021-09-06T00:00:00"/>
    <s v="Post"/>
    <x v="2"/>
    <n v="1982.1695173999999"/>
  </r>
  <r>
    <s v="Media"/>
    <s v="Incremental"/>
    <m/>
    <m/>
    <s v="Facebook_Static_Post_ios14_5"/>
    <s v="Facebook"/>
    <x v="8"/>
    <s v=" DTC"/>
    <d v="2021-09-07T00:00:00"/>
    <s v="Post"/>
    <x v="2"/>
    <n v="2060.1241534000001"/>
  </r>
  <r>
    <s v="Media"/>
    <s v="Incremental"/>
    <m/>
    <m/>
    <s v="Facebook_Static_Post_ios14_5"/>
    <s v="Facebook"/>
    <x v="8"/>
    <s v=" DTC"/>
    <d v="2021-09-08T00:00:00"/>
    <s v="Post"/>
    <x v="2"/>
    <n v="2058.5280954"/>
  </r>
  <r>
    <s v="Media"/>
    <s v="Incremental"/>
    <m/>
    <m/>
    <s v="Facebook_Static_Post_ios14_5"/>
    <s v="Facebook"/>
    <x v="8"/>
    <s v=" DTC"/>
    <d v="2021-09-09T00:00:00"/>
    <s v="Post"/>
    <x v="2"/>
    <n v="2122.0876538000002"/>
  </r>
  <r>
    <s v="Media"/>
    <s v="Incremental"/>
    <m/>
    <m/>
    <s v="Facebook_Static_Post_ios14_5"/>
    <s v="Facebook"/>
    <x v="8"/>
    <s v=" DTC"/>
    <d v="2021-09-10T00:00:00"/>
    <s v="Post"/>
    <x v="2"/>
    <n v="2253.6635718000002"/>
  </r>
  <r>
    <s v="Media"/>
    <s v="Incremental"/>
    <m/>
    <m/>
    <s v="Facebook_Static_Post_ios14_5"/>
    <s v="Facebook"/>
    <x v="8"/>
    <s v=" DTC"/>
    <d v="2021-09-11T00:00:00"/>
    <s v="Post"/>
    <x v="2"/>
    <n v="2409.2317014"/>
  </r>
  <r>
    <s v="Media"/>
    <s v="Incremental"/>
    <m/>
    <m/>
    <s v="Facebook_Static_Post_ios14_5"/>
    <s v="Facebook"/>
    <x v="8"/>
    <s v=" DTC"/>
    <d v="2021-09-12T00:00:00"/>
    <s v="Post"/>
    <x v="2"/>
    <n v="2611.798796"/>
  </r>
  <r>
    <s v="Media"/>
    <s v="Incremental"/>
    <m/>
    <m/>
    <s v="Facebook_Static_Post_ios14_5"/>
    <s v="Facebook"/>
    <x v="8"/>
    <s v=" DTC"/>
    <d v="2021-09-13T00:00:00"/>
    <s v="Post"/>
    <x v="2"/>
    <n v="2778.0291077000002"/>
  </r>
  <r>
    <s v="Media"/>
    <s v="Incremental"/>
    <m/>
    <m/>
    <s v="Facebook_Static_Post_ios14_5"/>
    <s v="Facebook"/>
    <x v="8"/>
    <s v=" DTC"/>
    <d v="2021-09-14T00:00:00"/>
    <s v="Post"/>
    <x v="2"/>
    <n v="2997.1315651999998"/>
  </r>
  <r>
    <s v="Media"/>
    <s v="Incremental"/>
    <m/>
    <m/>
    <s v="Facebook_Static_Post_ios14_5"/>
    <s v="Facebook"/>
    <x v="8"/>
    <s v=" DTC"/>
    <d v="2021-09-15T00:00:00"/>
    <s v="Post"/>
    <x v="2"/>
    <n v="3314.1439647000002"/>
  </r>
  <r>
    <s v="Media"/>
    <s v="Incremental"/>
    <m/>
    <m/>
    <s v="Facebook_Static_Post_ios14_5"/>
    <s v="Facebook"/>
    <x v="8"/>
    <s v=" DTC"/>
    <d v="2021-09-16T00:00:00"/>
    <s v="Post"/>
    <x v="2"/>
    <n v="3765.6294195"/>
  </r>
  <r>
    <s v="Media"/>
    <s v="Incremental"/>
    <m/>
    <m/>
    <s v="Facebook_Static_Post_ios14_5"/>
    <s v="Facebook"/>
    <x v="8"/>
    <s v=" DTC"/>
    <d v="2021-09-17T00:00:00"/>
    <s v="Post"/>
    <x v="2"/>
    <n v="4275.9538782999998"/>
  </r>
  <r>
    <s v="Media"/>
    <s v="Incremental"/>
    <m/>
    <m/>
    <s v="Facebook_Static_Post_ios14_5"/>
    <s v="Facebook"/>
    <x v="8"/>
    <s v=" DTC"/>
    <d v="2021-09-18T00:00:00"/>
    <s v="Post"/>
    <x v="2"/>
    <n v="4693.4594414000003"/>
  </r>
  <r>
    <s v="Media"/>
    <s v="Incremental"/>
    <m/>
    <m/>
    <s v="Facebook_Static_Post_ios14_5"/>
    <s v="Facebook"/>
    <x v="8"/>
    <s v=" DTC"/>
    <d v="2021-09-19T00:00:00"/>
    <s v="Post"/>
    <x v="2"/>
    <n v="5226.0958600000004"/>
  </r>
  <r>
    <s v="Media"/>
    <s v="Incremental"/>
    <m/>
    <m/>
    <s v="Facebook_Static_Post_ios14_5"/>
    <s v="Facebook"/>
    <x v="8"/>
    <s v=" DTC"/>
    <d v="2021-09-20T00:00:00"/>
    <s v="Post"/>
    <x v="2"/>
    <n v="5717.4007826999996"/>
  </r>
  <r>
    <s v="Media"/>
    <s v="Incremental"/>
    <m/>
    <m/>
    <s v="Facebook_Static_Post_ios14_5"/>
    <s v="Facebook"/>
    <x v="8"/>
    <s v=" DTC"/>
    <d v="2021-09-21T00:00:00"/>
    <s v="Post"/>
    <x v="2"/>
    <n v="6022.4423264999996"/>
  </r>
  <r>
    <s v="Media"/>
    <s v="Incremental"/>
    <m/>
    <m/>
    <s v="Facebook_Static_Post_ios14_5"/>
    <s v="Facebook"/>
    <x v="8"/>
    <s v=" DTC"/>
    <d v="2021-09-22T00:00:00"/>
    <s v="Post"/>
    <x v="2"/>
    <n v="6235.2923687000002"/>
  </r>
  <r>
    <s v="Media"/>
    <s v="Incremental"/>
    <m/>
    <m/>
    <s v="Facebook_Static_Post_ios14_5"/>
    <s v="Facebook"/>
    <x v="8"/>
    <s v=" DTC"/>
    <d v="2021-09-23T00:00:00"/>
    <s v="Post"/>
    <x v="2"/>
    <n v="6268.5790331999997"/>
  </r>
  <r>
    <s v="Media"/>
    <s v="Incremental"/>
    <m/>
    <m/>
    <s v="Facebook_Static_Post_ios14_5"/>
    <s v="Facebook"/>
    <x v="8"/>
    <s v=" DTC"/>
    <d v="2021-09-24T00:00:00"/>
    <s v="Post"/>
    <x v="2"/>
    <n v="6324.7221374999999"/>
  </r>
  <r>
    <s v="Media"/>
    <s v="Incremental"/>
    <m/>
    <m/>
    <s v="Facebook_Static_Post_ios14_5"/>
    <s v="Facebook"/>
    <x v="8"/>
    <s v=" DTC"/>
    <d v="2021-09-25T00:00:00"/>
    <s v="Post"/>
    <x v="2"/>
    <n v="6615.0755287000002"/>
  </r>
  <r>
    <s v="Media"/>
    <s v="Incremental"/>
    <m/>
    <m/>
    <s v="Facebook_Static_Post_ios14_5"/>
    <s v="Facebook"/>
    <x v="8"/>
    <s v=" DTC"/>
    <d v="2021-09-26T00:00:00"/>
    <s v="Post"/>
    <x v="2"/>
    <n v="6864.5484268"/>
  </r>
  <r>
    <s v="Media"/>
    <s v="Incremental"/>
    <m/>
    <m/>
    <s v="Facebook_Static_Post_ios14_5"/>
    <s v="Facebook"/>
    <x v="8"/>
    <s v=" DTC"/>
    <d v="2021-09-27T00:00:00"/>
    <s v="Post"/>
    <x v="2"/>
    <n v="7112.3619422000002"/>
  </r>
  <r>
    <s v="Media"/>
    <s v="Incremental"/>
    <m/>
    <m/>
    <s v="Facebook_Static_Post_ios14_5"/>
    <s v="Facebook"/>
    <x v="8"/>
    <s v=" DTC"/>
    <d v="2021-09-28T00:00:00"/>
    <s v="Post"/>
    <x v="2"/>
    <n v="7493.4751655"/>
  </r>
  <r>
    <s v="Media"/>
    <s v="Incremental"/>
    <m/>
    <m/>
    <s v="Facebook_Static_Post_ios14_5"/>
    <s v="Facebook"/>
    <x v="8"/>
    <s v=" DTC"/>
    <d v="2021-09-29T00:00:00"/>
    <s v="Post"/>
    <x v="2"/>
    <n v="7757.3705344"/>
  </r>
  <r>
    <s v="Media"/>
    <s v="Incremental"/>
    <m/>
    <m/>
    <s v="Facebook_Static_Post_ios14_5"/>
    <s v="Facebook"/>
    <x v="8"/>
    <s v=" DTC"/>
    <d v="2021-09-30T00:00:00"/>
    <s v="Post"/>
    <x v="2"/>
    <n v="7960.5362641000002"/>
  </r>
  <r>
    <s v="Media"/>
    <s v="Incremental"/>
    <m/>
    <m/>
    <s v="Google_Post_ios14_5"/>
    <s v="Google"/>
    <x v="9"/>
    <s v=" DTC"/>
    <d v="2021-03-01T00:00:00"/>
    <s v="Pre"/>
    <x v="0"/>
    <n v="0"/>
  </r>
  <r>
    <s v="Media"/>
    <s v="Incremental"/>
    <m/>
    <m/>
    <s v="Google_Post_ios14_5"/>
    <s v="Google"/>
    <x v="9"/>
    <s v=" DTC"/>
    <d v="2021-03-02T00:00:00"/>
    <s v="Pre"/>
    <x v="0"/>
    <n v="0"/>
  </r>
  <r>
    <s v="Media"/>
    <s v="Incremental"/>
    <m/>
    <m/>
    <s v="Google_Post_ios14_5"/>
    <s v="Google"/>
    <x v="9"/>
    <s v=" DTC"/>
    <d v="2021-03-03T00:00:00"/>
    <s v="Pre"/>
    <x v="0"/>
    <n v="0"/>
  </r>
  <r>
    <s v="Media"/>
    <s v="Incremental"/>
    <m/>
    <m/>
    <s v="Google_Post_ios14_5"/>
    <s v="Google"/>
    <x v="9"/>
    <s v=" DTC"/>
    <d v="2021-03-04T00:00:00"/>
    <s v="Pre"/>
    <x v="0"/>
    <n v="0"/>
  </r>
  <r>
    <s v="Media"/>
    <s v="Incremental"/>
    <m/>
    <m/>
    <s v="Google_Post_ios14_5"/>
    <s v="Google"/>
    <x v="9"/>
    <s v=" DTC"/>
    <d v="2021-03-05T00:00:00"/>
    <s v="Pre"/>
    <x v="0"/>
    <n v="0"/>
  </r>
  <r>
    <s v="Media"/>
    <s v="Incremental"/>
    <m/>
    <m/>
    <s v="Google_Post_ios14_5"/>
    <s v="Google"/>
    <x v="9"/>
    <s v=" DTC"/>
    <d v="2021-03-06T00:00:00"/>
    <s v="Pre"/>
    <x v="0"/>
    <n v="0"/>
  </r>
  <r>
    <s v="Media"/>
    <s v="Incremental"/>
    <m/>
    <m/>
    <s v="Google_Post_ios14_5"/>
    <s v="Google"/>
    <x v="9"/>
    <s v=" DTC"/>
    <d v="2021-03-07T00:00:00"/>
    <s v="Pre"/>
    <x v="0"/>
    <n v="0"/>
  </r>
  <r>
    <s v="Media"/>
    <s v="Incremental"/>
    <m/>
    <m/>
    <s v="Google_Post_ios14_5"/>
    <s v="Google"/>
    <x v="9"/>
    <s v=" DTC"/>
    <d v="2021-03-08T00:00:00"/>
    <s v="Pre"/>
    <x v="0"/>
    <n v="0"/>
  </r>
  <r>
    <s v="Media"/>
    <s v="Incremental"/>
    <m/>
    <m/>
    <s v="Google_Post_ios14_5"/>
    <s v="Google"/>
    <x v="9"/>
    <s v=" DTC"/>
    <d v="2021-03-09T00:00:00"/>
    <s v="Pre"/>
    <x v="0"/>
    <n v="0"/>
  </r>
  <r>
    <s v="Media"/>
    <s v="Incremental"/>
    <m/>
    <m/>
    <s v="Google_Post_ios14_5"/>
    <s v="Google"/>
    <x v="9"/>
    <s v=" DTC"/>
    <d v="2021-03-10T00:00:00"/>
    <s v="Pre"/>
    <x v="0"/>
    <n v="0"/>
  </r>
  <r>
    <s v="Media"/>
    <s v="Incremental"/>
    <m/>
    <m/>
    <s v="Google_Post_ios14_5"/>
    <s v="Google"/>
    <x v="9"/>
    <s v=" DTC"/>
    <d v="2021-03-11T00:00:00"/>
    <s v="Pre"/>
    <x v="0"/>
    <n v="0"/>
  </r>
  <r>
    <s v="Media"/>
    <s v="Incremental"/>
    <m/>
    <m/>
    <s v="Google_Post_ios14_5"/>
    <s v="Google"/>
    <x v="9"/>
    <s v=" DTC"/>
    <d v="2021-03-12T00:00:00"/>
    <s v="Pre"/>
    <x v="0"/>
    <n v="0"/>
  </r>
  <r>
    <s v="Media"/>
    <s v="Incremental"/>
    <m/>
    <m/>
    <s v="Google_Post_ios14_5"/>
    <s v="Google"/>
    <x v="9"/>
    <s v=" DTC"/>
    <d v="2021-03-13T00:00:00"/>
    <s v="Pre"/>
    <x v="0"/>
    <n v="0"/>
  </r>
  <r>
    <s v="Media"/>
    <s v="Incremental"/>
    <m/>
    <m/>
    <s v="Google_Post_ios14_5"/>
    <s v="Google"/>
    <x v="9"/>
    <s v=" DTC"/>
    <d v="2021-03-14T00:00:00"/>
    <s v="Pre"/>
    <x v="0"/>
    <n v="0"/>
  </r>
  <r>
    <s v="Media"/>
    <s v="Incremental"/>
    <m/>
    <m/>
    <s v="Google_Post_ios14_5"/>
    <s v="Google"/>
    <x v="9"/>
    <s v=" DTC"/>
    <d v="2021-03-15T00:00:00"/>
    <s v="Pre"/>
    <x v="0"/>
    <n v="0"/>
  </r>
  <r>
    <s v="Media"/>
    <s v="Incremental"/>
    <m/>
    <m/>
    <s v="Google_Post_ios14_5"/>
    <s v="Google"/>
    <x v="9"/>
    <s v=" DTC"/>
    <d v="2021-03-16T00:00:00"/>
    <s v="Pre"/>
    <x v="0"/>
    <n v="0"/>
  </r>
  <r>
    <s v="Media"/>
    <s v="Incremental"/>
    <m/>
    <m/>
    <s v="Google_Post_ios14_5"/>
    <s v="Google"/>
    <x v="9"/>
    <s v=" DTC"/>
    <d v="2021-03-17T00:00:00"/>
    <s v="Pre"/>
    <x v="0"/>
    <n v="0"/>
  </r>
  <r>
    <s v="Media"/>
    <s v="Incremental"/>
    <m/>
    <m/>
    <s v="Google_Post_ios14_5"/>
    <s v="Google"/>
    <x v="9"/>
    <s v=" DTC"/>
    <d v="2021-03-18T00:00:00"/>
    <s v="Pre"/>
    <x v="0"/>
    <n v="0"/>
  </r>
  <r>
    <s v="Media"/>
    <s v="Incremental"/>
    <m/>
    <m/>
    <s v="Google_Post_ios14_5"/>
    <s v="Google"/>
    <x v="9"/>
    <s v=" DTC"/>
    <d v="2021-03-19T00:00:00"/>
    <s v="Pre"/>
    <x v="0"/>
    <n v="0"/>
  </r>
  <r>
    <s v="Media"/>
    <s v="Incremental"/>
    <m/>
    <m/>
    <s v="Google_Post_ios14_5"/>
    <s v="Google"/>
    <x v="9"/>
    <s v=" DTC"/>
    <d v="2021-03-20T00:00:00"/>
    <s v="Pre"/>
    <x v="0"/>
    <n v="0"/>
  </r>
  <r>
    <s v="Media"/>
    <s v="Incremental"/>
    <m/>
    <m/>
    <s v="Google_Post_ios14_5"/>
    <s v="Google"/>
    <x v="9"/>
    <s v=" DTC"/>
    <d v="2021-03-21T00:00:00"/>
    <s v="Pre"/>
    <x v="0"/>
    <n v="0"/>
  </r>
  <r>
    <s v="Media"/>
    <s v="Incremental"/>
    <m/>
    <m/>
    <s v="Google_Post_ios14_5"/>
    <s v="Google"/>
    <x v="9"/>
    <s v=" DTC"/>
    <d v="2021-03-22T00:00:00"/>
    <s v="Pre"/>
    <x v="0"/>
    <n v="0"/>
  </r>
  <r>
    <s v="Media"/>
    <s v="Incremental"/>
    <m/>
    <m/>
    <s v="Google_Post_ios14_5"/>
    <s v="Google"/>
    <x v="9"/>
    <s v=" DTC"/>
    <d v="2021-03-23T00:00:00"/>
    <s v="Pre"/>
    <x v="0"/>
    <n v="0"/>
  </r>
  <r>
    <s v="Media"/>
    <s v="Incremental"/>
    <m/>
    <m/>
    <s v="Google_Post_ios14_5"/>
    <s v="Google"/>
    <x v="9"/>
    <s v=" DTC"/>
    <d v="2021-03-24T00:00:00"/>
    <s v="Pre"/>
    <x v="0"/>
    <n v="0"/>
  </r>
  <r>
    <s v="Media"/>
    <s v="Incremental"/>
    <m/>
    <m/>
    <s v="Google_Post_ios14_5"/>
    <s v="Google"/>
    <x v="9"/>
    <s v=" DTC"/>
    <d v="2021-03-25T00:00:00"/>
    <s v="Pre"/>
    <x v="0"/>
    <n v="0"/>
  </r>
  <r>
    <s v="Media"/>
    <s v="Incremental"/>
    <m/>
    <m/>
    <s v="Google_Post_ios14_5"/>
    <s v="Google"/>
    <x v="9"/>
    <s v=" DTC"/>
    <d v="2021-03-26T00:00:00"/>
    <s v="Pre"/>
    <x v="0"/>
    <n v="0"/>
  </r>
  <r>
    <s v="Media"/>
    <s v="Incremental"/>
    <m/>
    <m/>
    <s v="Google_Post_ios14_5"/>
    <s v="Google"/>
    <x v="9"/>
    <s v=" DTC"/>
    <d v="2021-03-27T00:00:00"/>
    <s v="Pre"/>
    <x v="0"/>
    <n v="0"/>
  </r>
  <r>
    <s v="Media"/>
    <s v="Incremental"/>
    <m/>
    <m/>
    <s v="Google_Post_ios14_5"/>
    <s v="Google"/>
    <x v="9"/>
    <s v=" DTC"/>
    <d v="2021-03-28T00:00:00"/>
    <s v="Pre"/>
    <x v="0"/>
    <n v="0"/>
  </r>
  <r>
    <s v="Media"/>
    <s v="Incremental"/>
    <m/>
    <m/>
    <s v="Google_Post_ios14_5"/>
    <s v="Google"/>
    <x v="9"/>
    <s v=" DTC"/>
    <d v="2021-03-29T00:00:00"/>
    <s v="Pre"/>
    <x v="0"/>
    <n v="0"/>
  </r>
  <r>
    <s v="Media"/>
    <s v="Incremental"/>
    <m/>
    <m/>
    <s v="Google_Post_ios14_5"/>
    <s v="Google"/>
    <x v="9"/>
    <s v=" DTC"/>
    <d v="2021-03-30T00:00:00"/>
    <s v="Pre"/>
    <x v="0"/>
    <n v="0"/>
  </r>
  <r>
    <s v="Media"/>
    <s v="Incremental"/>
    <m/>
    <m/>
    <s v="Google_Post_ios14_5"/>
    <s v="Google"/>
    <x v="9"/>
    <s v=" DTC"/>
    <d v="2021-03-31T00:00:00"/>
    <s v="Pre"/>
    <x v="0"/>
    <n v="0"/>
  </r>
  <r>
    <s v="Media"/>
    <s v="Incremental"/>
    <m/>
    <m/>
    <s v="Google_Post_ios14_5"/>
    <s v="Google"/>
    <x v="9"/>
    <s v=" DTC"/>
    <d v="2021-04-01T00:00:00"/>
    <s v="Pre"/>
    <x v="0"/>
    <n v="0"/>
  </r>
  <r>
    <s v="Media"/>
    <s v="Incremental"/>
    <m/>
    <m/>
    <s v="Google_Post_ios14_5"/>
    <s v="Google"/>
    <x v="9"/>
    <s v=" DTC"/>
    <d v="2021-04-02T00:00:00"/>
    <s v="Pre"/>
    <x v="0"/>
    <n v="0"/>
  </r>
  <r>
    <s v="Media"/>
    <s v="Incremental"/>
    <m/>
    <m/>
    <s v="Google_Post_ios14_5"/>
    <s v="Google"/>
    <x v="9"/>
    <s v=" DTC"/>
    <d v="2021-04-03T00:00:00"/>
    <s v="Pre"/>
    <x v="0"/>
    <n v="0"/>
  </r>
  <r>
    <s v="Media"/>
    <s v="Incremental"/>
    <m/>
    <m/>
    <s v="Google_Post_ios14_5"/>
    <s v="Google"/>
    <x v="9"/>
    <s v=" DTC"/>
    <d v="2021-04-04T00:00:00"/>
    <s v="Pre"/>
    <x v="0"/>
    <n v="0"/>
  </r>
  <r>
    <s v="Media"/>
    <s v="Incremental"/>
    <m/>
    <m/>
    <s v="Google_Post_ios14_5"/>
    <s v="Google"/>
    <x v="9"/>
    <s v=" DTC"/>
    <d v="2021-04-05T00:00:00"/>
    <s v="Pre"/>
    <x v="0"/>
    <n v="0"/>
  </r>
  <r>
    <s v="Media"/>
    <s v="Incremental"/>
    <m/>
    <m/>
    <s v="Google_Post_ios14_5"/>
    <s v="Google"/>
    <x v="9"/>
    <s v=" DTC"/>
    <d v="2021-04-06T00:00:00"/>
    <s v="Pre"/>
    <x v="0"/>
    <n v="0"/>
  </r>
  <r>
    <s v="Media"/>
    <s v="Incremental"/>
    <m/>
    <m/>
    <s v="Google_Post_ios14_5"/>
    <s v="Google"/>
    <x v="9"/>
    <s v=" DTC"/>
    <d v="2021-04-07T00:00:00"/>
    <s v="Pre"/>
    <x v="0"/>
    <n v="0"/>
  </r>
  <r>
    <s v="Media"/>
    <s v="Incremental"/>
    <m/>
    <m/>
    <s v="Google_Post_ios14_5"/>
    <s v="Google"/>
    <x v="9"/>
    <s v=" DTC"/>
    <d v="2021-04-08T00:00:00"/>
    <s v="Pre"/>
    <x v="0"/>
    <n v="0"/>
  </r>
  <r>
    <s v="Media"/>
    <s v="Incremental"/>
    <m/>
    <m/>
    <s v="Google_Post_ios14_5"/>
    <s v="Google"/>
    <x v="9"/>
    <s v=" DTC"/>
    <d v="2021-04-09T00:00:00"/>
    <s v="Pre"/>
    <x v="0"/>
    <n v="0"/>
  </r>
  <r>
    <s v="Media"/>
    <s v="Incremental"/>
    <m/>
    <m/>
    <s v="Google_Post_ios14_5"/>
    <s v="Google"/>
    <x v="9"/>
    <s v=" DTC"/>
    <d v="2021-04-10T00:00:00"/>
    <s v="Pre"/>
    <x v="0"/>
    <n v="0"/>
  </r>
  <r>
    <s v="Media"/>
    <s v="Incremental"/>
    <m/>
    <m/>
    <s v="Google_Post_ios14_5"/>
    <s v="Google"/>
    <x v="9"/>
    <s v=" DTC"/>
    <d v="2021-04-11T00:00:00"/>
    <s v="Pre"/>
    <x v="0"/>
    <n v="0"/>
  </r>
  <r>
    <s v="Media"/>
    <s v="Incremental"/>
    <m/>
    <m/>
    <s v="Google_Post_ios14_5"/>
    <s v="Google"/>
    <x v="9"/>
    <s v=" DTC"/>
    <d v="2021-04-12T00:00:00"/>
    <s v="Pre"/>
    <x v="0"/>
    <n v="0"/>
  </r>
  <r>
    <s v="Media"/>
    <s v="Incremental"/>
    <m/>
    <m/>
    <s v="Google_Post_ios14_5"/>
    <s v="Google"/>
    <x v="9"/>
    <s v=" DTC"/>
    <d v="2021-04-13T00:00:00"/>
    <s v="Pre"/>
    <x v="0"/>
    <n v="0"/>
  </r>
  <r>
    <s v="Media"/>
    <s v="Incremental"/>
    <m/>
    <m/>
    <s v="Google_Post_ios14_5"/>
    <s v="Google"/>
    <x v="9"/>
    <s v=" DTC"/>
    <d v="2021-04-14T00:00:00"/>
    <s v="Pre"/>
    <x v="0"/>
    <n v="0"/>
  </r>
  <r>
    <s v="Media"/>
    <s v="Incremental"/>
    <m/>
    <m/>
    <s v="Google_Post_ios14_5"/>
    <s v="Google"/>
    <x v="9"/>
    <s v=" DTC"/>
    <d v="2021-04-15T00:00:00"/>
    <s v="Pre"/>
    <x v="0"/>
    <n v="0"/>
  </r>
  <r>
    <s v="Media"/>
    <s v="Incremental"/>
    <m/>
    <m/>
    <s v="Google_Post_ios14_5"/>
    <s v="Google"/>
    <x v="9"/>
    <s v=" DTC"/>
    <d v="2021-04-16T00:00:00"/>
    <s v="Pre"/>
    <x v="0"/>
    <n v="0"/>
  </r>
  <r>
    <s v="Media"/>
    <s v="Incremental"/>
    <m/>
    <m/>
    <s v="Google_Post_ios14_5"/>
    <s v="Google"/>
    <x v="9"/>
    <s v=" DTC"/>
    <d v="2021-04-17T00:00:00"/>
    <s v="Pre"/>
    <x v="0"/>
    <n v="0"/>
  </r>
  <r>
    <s v="Media"/>
    <s v="Incremental"/>
    <m/>
    <m/>
    <s v="Google_Post_ios14_5"/>
    <s v="Google"/>
    <x v="9"/>
    <s v=" DTC"/>
    <d v="2021-04-18T00:00:00"/>
    <s v="Pre"/>
    <x v="0"/>
    <n v="0"/>
  </r>
  <r>
    <s v="Media"/>
    <s v="Incremental"/>
    <m/>
    <m/>
    <s v="Google_Post_ios14_5"/>
    <s v="Google"/>
    <x v="9"/>
    <s v=" DTC"/>
    <d v="2021-04-19T00:00:00"/>
    <s v="Pre"/>
    <x v="0"/>
    <n v="0"/>
  </r>
  <r>
    <s v="Media"/>
    <s v="Incremental"/>
    <m/>
    <m/>
    <s v="Google_Post_ios14_5"/>
    <s v="Google"/>
    <x v="9"/>
    <s v=" DTC"/>
    <d v="2021-04-20T00:00:00"/>
    <s v="Pre"/>
    <x v="0"/>
    <n v="0"/>
  </r>
  <r>
    <s v="Media"/>
    <s v="Incremental"/>
    <m/>
    <m/>
    <s v="Google_Post_ios14_5"/>
    <s v="Google"/>
    <x v="9"/>
    <s v=" DTC"/>
    <d v="2021-04-21T00:00:00"/>
    <s v="Pre"/>
    <x v="0"/>
    <n v="0"/>
  </r>
  <r>
    <s v="Media"/>
    <s v="Incremental"/>
    <m/>
    <m/>
    <s v="Google_Post_ios14_5"/>
    <s v="Google"/>
    <x v="9"/>
    <s v=" DTC"/>
    <d v="2021-04-22T00:00:00"/>
    <s v="Pre"/>
    <x v="0"/>
    <n v="0"/>
  </r>
  <r>
    <s v="Media"/>
    <s v="Incremental"/>
    <m/>
    <m/>
    <s v="Google_Post_ios14_5"/>
    <s v="Google"/>
    <x v="9"/>
    <s v=" DTC"/>
    <d v="2021-04-23T00:00:00"/>
    <s v="Pre"/>
    <x v="0"/>
    <n v="0"/>
  </r>
  <r>
    <s v="Media"/>
    <s v="Incremental"/>
    <m/>
    <m/>
    <s v="Google_Post_ios14_5"/>
    <s v="Google"/>
    <x v="9"/>
    <s v=" DTC"/>
    <d v="2021-04-24T00:00:00"/>
    <s v="Pre"/>
    <x v="0"/>
    <n v="0"/>
  </r>
  <r>
    <s v="Media"/>
    <s v="Incremental"/>
    <m/>
    <m/>
    <s v="Google_Post_ios14_5"/>
    <s v="Google"/>
    <x v="9"/>
    <s v=" DTC"/>
    <d v="2021-04-25T00:00:00"/>
    <s v="Pre"/>
    <x v="0"/>
    <n v="0"/>
  </r>
  <r>
    <s v="Media"/>
    <s v="Incremental"/>
    <m/>
    <m/>
    <s v="Google_Post_ios14_5"/>
    <s v="Google"/>
    <x v="9"/>
    <s v=" DTC"/>
    <d v="2021-04-26T00:00:00"/>
    <s v="Pre"/>
    <x v="0"/>
    <n v="0"/>
  </r>
  <r>
    <s v="Media"/>
    <s v="Incremental"/>
    <m/>
    <m/>
    <s v="Google_Post_ios14_5"/>
    <s v="Google"/>
    <x v="9"/>
    <s v=" DTC"/>
    <d v="2021-04-27T00:00:00"/>
    <s v="Post"/>
    <x v="1"/>
    <n v="757.96126660000004"/>
  </r>
  <r>
    <s v="Media"/>
    <s v="Incremental"/>
    <m/>
    <m/>
    <s v="Google_Post_ios14_5"/>
    <s v="Google"/>
    <x v="9"/>
    <s v=" DTC"/>
    <d v="2021-04-28T00:00:00"/>
    <s v="Post"/>
    <x v="1"/>
    <n v="1966.5772328999999"/>
  </r>
  <r>
    <s v="Media"/>
    <s v="Incremental"/>
    <m/>
    <m/>
    <s v="Google_Post_ios14_5"/>
    <s v="Google"/>
    <x v="9"/>
    <s v=" DTC"/>
    <d v="2021-04-29T00:00:00"/>
    <s v="Post"/>
    <x v="1"/>
    <n v="2947.5361290999999"/>
  </r>
  <r>
    <s v="Media"/>
    <s v="Incremental"/>
    <m/>
    <m/>
    <s v="Google_Post_ios14_5"/>
    <s v="Google"/>
    <x v="9"/>
    <s v=" DTC"/>
    <d v="2021-04-30T00:00:00"/>
    <s v="Post"/>
    <x v="1"/>
    <n v="3515.8430173000002"/>
  </r>
  <r>
    <s v="Media"/>
    <s v="Incremental"/>
    <m/>
    <m/>
    <s v="Google_Post_ios14_5"/>
    <s v="Google"/>
    <x v="9"/>
    <s v=" DTC"/>
    <d v="2021-05-01T00:00:00"/>
    <s v="Post"/>
    <x v="1"/>
    <n v="4017.9979088"/>
  </r>
  <r>
    <s v="Media"/>
    <s v="Incremental"/>
    <m/>
    <m/>
    <s v="Google_Post_ios14_5"/>
    <s v="Google"/>
    <x v="9"/>
    <s v=" DTC"/>
    <d v="2021-05-02T00:00:00"/>
    <s v="Post"/>
    <x v="1"/>
    <n v="4570.3100463000001"/>
  </r>
  <r>
    <s v="Media"/>
    <s v="Incremental"/>
    <m/>
    <m/>
    <s v="Google_Post_ios14_5"/>
    <s v="Google"/>
    <x v="9"/>
    <s v=" DTC"/>
    <d v="2021-05-03T00:00:00"/>
    <s v="Post"/>
    <x v="1"/>
    <n v="4994.8050278999999"/>
  </r>
  <r>
    <s v="Media"/>
    <s v="Incremental"/>
    <m/>
    <m/>
    <s v="Google_Post_ios14_5"/>
    <s v="Google"/>
    <x v="9"/>
    <s v=" DTC"/>
    <d v="2021-05-04T00:00:00"/>
    <s v="Post"/>
    <x v="1"/>
    <n v="5305.0705827000002"/>
  </r>
  <r>
    <s v="Media"/>
    <s v="Incremental"/>
    <m/>
    <m/>
    <s v="Google_Post_ios14_5"/>
    <s v="Google"/>
    <x v="9"/>
    <s v=" DTC"/>
    <d v="2021-05-05T00:00:00"/>
    <s v="Post"/>
    <x v="1"/>
    <n v="5495.0934684000003"/>
  </r>
  <r>
    <s v="Media"/>
    <s v="Incremental"/>
    <m/>
    <m/>
    <s v="Google_Post_ios14_5"/>
    <s v="Google"/>
    <x v="9"/>
    <s v=" DTC"/>
    <d v="2021-05-06T00:00:00"/>
    <s v="Post"/>
    <x v="1"/>
    <n v="5556.0690279"/>
  </r>
  <r>
    <s v="Media"/>
    <s v="Incremental"/>
    <m/>
    <m/>
    <s v="Google_Post_ios14_5"/>
    <s v="Google"/>
    <x v="9"/>
    <s v=" DTC"/>
    <d v="2021-05-07T00:00:00"/>
    <s v="Post"/>
    <x v="1"/>
    <n v="5665.2382449999996"/>
  </r>
  <r>
    <s v="Media"/>
    <s v="Incremental"/>
    <m/>
    <m/>
    <s v="Google_Post_ios14_5"/>
    <s v="Google"/>
    <x v="9"/>
    <s v=" DTC"/>
    <d v="2021-05-08T00:00:00"/>
    <s v="Post"/>
    <x v="1"/>
    <n v="5897.3599993999997"/>
  </r>
  <r>
    <s v="Media"/>
    <s v="Incremental"/>
    <m/>
    <m/>
    <s v="Google_Post_ios14_5"/>
    <s v="Google"/>
    <x v="9"/>
    <s v=" DTC"/>
    <d v="2021-05-09T00:00:00"/>
    <s v="Post"/>
    <x v="1"/>
    <n v="5913.0233243000002"/>
  </r>
  <r>
    <s v="Media"/>
    <s v="Incremental"/>
    <m/>
    <m/>
    <s v="Google_Post_ios14_5"/>
    <s v="Google"/>
    <x v="9"/>
    <s v=" DTC"/>
    <d v="2021-05-10T00:00:00"/>
    <s v="Post"/>
    <x v="1"/>
    <n v="5722.2335285999998"/>
  </r>
  <r>
    <s v="Media"/>
    <s v="Incremental"/>
    <m/>
    <m/>
    <s v="Google_Post_ios14_5"/>
    <s v="Google"/>
    <x v="9"/>
    <s v=" DTC"/>
    <d v="2021-05-11T00:00:00"/>
    <s v="Post"/>
    <x v="1"/>
    <n v="5456.2738527000001"/>
  </r>
  <r>
    <s v="Media"/>
    <s v="Incremental"/>
    <m/>
    <m/>
    <s v="Google_Post_ios14_5"/>
    <s v="Google"/>
    <x v="9"/>
    <s v=" DTC"/>
    <d v="2021-05-12T00:00:00"/>
    <s v="Post"/>
    <x v="1"/>
    <n v="5062.3504431000001"/>
  </r>
  <r>
    <s v="Media"/>
    <s v="Incremental"/>
    <m/>
    <m/>
    <s v="Google_Post_ios14_5"/>
    <s v="Google"/>
    <x v="9"/>
    <s v=" DTC"/>
    <d v="2021-05-13T00:00:00"/>
    <s v="Post"/>
    <x v="1"/>
    <n v="4764.9483882000004"/>
  </r>
  <r>
    <s v="Media"/>
    <s v="Incremental"/>
    <m/>
    <m/>
    <s v="Google_Post_ios14_5"/>
    <s v="Google"/>
    <x v="9"/>
    <s v=" DTC"/>
    <d v="2021-05-14T00:00:00"/>
    <s v="Post"/>
    <x v="1"/>
    <n v="4353.7463086999996"/>
  </r>
  <r>
    <s v="Media"/>
    <s v="Incremental"/>
    <m/>
    <m/>
    <s v="Google_Post_ios14_5"/>
    <s v="Google"/>
    <x v="9"/>
    <s v=" DTC"/>
    <d v="2021-05-15T00:00:00"/>
    <s v="Post"/>
    <x v="1"/>
    <n v="4172.7974597000002"/>
  </r>
  <r>
    <s v="Media"/>
    <s v="Incremental"/>
    <m/>
    <m/>
    <s v="Google_Post_ios14_5"/>
    <s v="Google"/>
    <x v="9"/>
    <s v=" DTC"/>
    <d v="2021-05-16T00:00:00"/>
    <s v="Post"/>
    <x v="1"/>
    <n v="4011.7025061999998"/>
  </r>
  <r>
    <s v="Media"/>
    <s v="Incremental"/>
    <m/>
    <m/>
    <s v="Google_Post_ios14_5"/>
    <s v="Google"/>
    <x v="9"/>
    <s v=" DTC"/>
    <d v="2021-05-17T00:00:00"/>
    <s v="Post"/>
    <x v="1"/>
    <n v="3878.9373581"/>
  </r>
  <r>
    <s v="Media"/>
    <s v="Incremental"/>
    <m/>
    <m/>
    <s v="Google_Post_ios14_5"/>
    <s v="Google"/>
    <x v="9"/>
    <s v=" DTC"/>
    <d v="2021-05-18T00:00:00"/>
    <s v="Post"/>
    <x v="1"/>
    <n v="3730.4600657999999"/>
  </r>
  <r>
    <s v="Media"/>
    <s v="Incremental"/>
    <m/>
    <m/>
    <s v="Google_Post_ios14_5"/>
    <s v="Google"/>
    <x v="9"/>
    <s v=" DTC"/>
    <d v="2021-05-19T00:00:00"/>
    <s v="Post"/>
    <x v="1"/>
    <n v="3453.9226474000002"/>
  </r>
  <r>
    <s v="Media"/>
    <s v="Incremental"/>
    <m/>
    <m/>
    <s v="Google_Post_ios14_5"/>
    <s v="Google"/>
    <x v="9"/>
    <s v=" DTC"/>
    <d v="2021-05-20T00:00:00"/>
    <s v="Post"/>
    <x v="1"/>
    <n v="3136.8366053999998"/>
  </r>
  <r>
    <s v="Media"/>
    <s v="Incremental"/>
    <m/>
    <m/>
    <s v="Google_Post_ios14_5"/>
    <s v="Google"/>
    <x v="9"/>
    <s v=" DTC"/>
    <d v="2021-05-21T00:00:00"/>
    <s v="Post"/>
    <x v="1"/>
    <n v="2853.1650476"/>
  </r>
  <r>
    <s v="Media"/>
    <s v="Incremental"/>
    <m/>
    <m/>
    <s v="Google_Post_ios14_5"/>
    <s v="Google"/>
    <x v="9"/>
    <s v=" DTC"/>
    <d v="2021-05-22T00:00:00"/>
    <s v="Post"/>
    <x v="1"/>
    <n v="2648.6203888"/>
  </r>
  <r>
    <s v="Media"/>
    <s v="Incremental"/>
    <m/>
    <m/>
    <s v="Google_Post_ios14_5"/>
    <s v="Google"/>
    <x v="9"/>
    <s v=" DTC"/>
    <d v="2021-05-23T00:00:00"/>
    <s v="Post"/>
    <x v="1"/>
    <n v="2513.8532974999998"/>
  </r>
  <r>
    <s v="Media"/>
    <s v="Incremental"/>
    <m/>
    <m/>
    <s v="Google_Post_ios14_5"/>
    <s v="Google"/>
    <x v="9"/>
    <s v=" DTC"/>
    <d v="2021-05-24T00:00:00"/>
    <s v="Post"/>
    <x v="1"/>
    <n v="2448.2568916999999"/>
  </r>
  <r>
    <s v="Media"/>
    <s v="Incremental"/>
    <m/>
    <m/>
    <s v="Google_Post_ios14_5"/>
    <s v="Google"/>
    <x v="9"/>
    <s v=" DTC"/>
    <d v="2021-05-25T00:00:00"/>
    <s v="Post"/>
    <x v="1"/>
    <n v="2282.3825621000001"/>
  </r>
  <r>
    <s v="Media"/>
    <s v="Incremental"/>
    <m/>
    <m/>
    <s v="Google_Post_ios14_5"/>
    <s v="Google"/>
    <x v="9"/>
    <s v=" DTC"/>
    <d v="2021-05-26T00:00:00"/>
    <s v="Post"/>
    <x v="1"/>
    <n v="2179.9548608"/>
  </r>
  <r>
    <s v="Media"/>
    <s v="Incremental"/>
    <m/>
    <m/>
    <s v="Google_Post_ios14_5"/>
    <s v="Google"/>
    <x v="9"/>
    <s v=" DTC"/>
    <d v="2021-05-27T00:00:00"/>
    <s v="Post"/>
    <x v="1"/>
    <n v="2123.7394651999998"/>
  </r>
  <r>
    <s v="Media"/>
    <s v="Incremental"/>
    <m/>
    <m/>
    <s v="Google_Post_ios14_5"/>
    <s v="Google"/>
    <x v="9"/>
    <s v=" DTC"/>
    <d v="2021-05-28T00:00:00"/>
    <s v="Post"/>
    <x v="1"/>
    <n v="2006.0813723000001"/>
  </r>
  <r>
    <s v="Media"/>
    <s v="Incremental"/>
    <m/>
    <m/>
    <s v="Google_Post_ios14_5"/>
    <s v="Google"/>
    <x v="9"/>
    <s v=" DTC"/>
    <d v="2021-05-29T00:00:00"/>
    <s v="Post"/>
    <x v="1"/>
    <n v="1962.9101986999999"/>
  </r>
  <r>
    <s v="Media"/>
    <s v="Incremental"/>
    <m/>
    <m/>
    <s v="Google_Post_ios14_5"/>
    <s v="Google"/>
    <x v="9"/>
    <s v=" DTC"/>
    <d v="2021-05-30T00:00:00"/>
    <s v="Post"/>
    <x v="1"/>
    <n v="1984.6049823999999"/>
  </r>
  <r>
    <s v="Media"/>
    <s v="Incremental"/>
    <m/>
    <m/>
    <s v="Google_Post_ios14_5"/>
    <s v="Google"/>
    <x v="9"/>
    <s v=" DTC"/>
    <d v="2021-05-31T00:00:00"/>
    <s v="Post"/>
    <x v="1"/>
    <n v="2054.7643521"/>
  </r>
  <r>
    <s v="Media"/>
    <s v="Incremental"/>
    <m/>
    <m/>
    <s v="Google_Post_ios14_5"/>
    <s v="Google"/>
    <x v="9"/>
    <s v=" DTC"/>
    <d v="2021-06-01T00:00:00"/>
    <s v="Post"/>
    <x v="1"/>
    <n v="2117.6204014999998"/>
  </r>
  <r>
    <s v="Media"/>
    <s v="Incremental"/>
    <m/>
    <m/>
    <s v="Google_Post_ios14_5"/>
    <s v="Google"/>
    <x v="9"/>
    <s v=" DTC"/>
    <d v="2021-06-02T00:00:00"/>
    <s v="Post"/>
    <x v="1"/>
    <n v="2110.3801521999999"/>
  </r>
  <r>
    <s v="Media"/>
    <s v="Incremental"/>
    <m/>
    <m/>
    <s v="Google_Post_ios14_5"/>
    <s v="Google"/>
    <x v="9"/>
    <s v=" DTC"/>
    <d v="2021-06-03T00:00:00"/>
    <s v="Post"/>
    <x v="1"/>
    <n v="2010.2517519999999"/>
  </r>
  <r>
    <s v="Media"/>
    <s v="Incremental"/>
    <m/>
    <m/>
    <s v="Google_Post_ios14_5"/>
    <s v="Google"/>
    <x v="9"/>
    <s v=" DTC"/>
    <d v="2021-06-04T00:00:00"/>
    <s v="Post"/>
    <x v="1"/>
    <n v="1870.7951754000001"/>
  </r>
  <r>
    <s v="Media"/>
    <s v="Incremental"/>
    <m/>
    <m/>
    <s v="Google_Post_ios14_5"/>
    <s v="Google"/>
    <x v="9"/>
    <s v=" DTC"/>
    <d v="2021-06-05T00:00:00"/>
    <s v="Post"/>
    <x v="1"/>
    <n v="1749.6963564"/>
  </r>
  <r>
    <s v="Media"/>
    <s v="Incremental"/>
    <m/>
    <m/>
    <s v="Google_Post_ios14_5"/>
    <s v="Google"/>
    <x v="9"/>
    <s v=" DTC"/>
    <d v="2021-06-06T00:00:00"/>
    <s v="Post"/>
    <x v="1"/>
    <n v="1733.7343762999999"/>
  </r>
  <r>
    <s v="Media"/>
    <s v="Incremental"/>
    <m/>
    <m/>
    <s v="Google_Post_ios14_5"/>
    <s v="Google"/>
    <x v="9"/>
    <s v=" DTC"/>
    <d v="2021-06-07T00:00:00"/>
    <s v="Post"/>
    <x v="1"/>
    <n v="1849.0875724"/>
  </r>
  <r>
    <s v="Media"/>
    <s v="Incremental"/>
    <m/>
    <m/>
    <s v="Google_Post_ios14_5"/>
    <s v="Google"/>
    <x v="9"/>
    <s v=" DTC"/>
    <d v="2021-06-08T00:00:00"/>
    <s v="Post"/>
    <x v="1"/>
    <n v="1944.8575327999999"/>
  </r>
  <r>
    <s v="Media"/>
    <s v="Incremental"/>
    <m/>
    <m/>
    <s v="Google_Post_ios14_5"/>
    <s v="Google"/>
    <x v="9"/>
    <s v=" DTC"/>
    <d v="2021-06-09T00:00:00"/>
    <s v="Post"/>
    <x v="1"/>
    <n v="1916.9411791"/>
  </r>
  <r>
    <s v="Media"/>
    <s v="Incremental"/>
    <m/>
    <m/>
    <s v="Google_Post_ios14_5"/>
    <s v="Google"/>
    <x v="9"/>
    <s v=" DTC"/>
    <d v="2021-06-10T00:00:00"/>
    <s v="Post"/>
    <x v="1"/>
    <n v="1870.7081611999999"/>
  </r>
  <r>
    <s v="Media"/>
    <s v="Incremental"/>
    <m/>
    <m/>
    <s v="Google_Post_ios14_5"/>
    <s v="Google"/>
    <x v="9"/>
    <s v=" DTC"/>
    <d v="2021-06-11T00:00:00"/>
    <s v="Post"/>
    <x v="1"/>
    <n v="1748.6008756000001"/>
  </r>
  <r>
    <s v="Media"/>
    <s v="Incremental"/>
    <m/>
    <m/>
    <s v="Google_Post_ios14_5"/>
    <s v="Google"/>
    <x v="9"/>
    <s v=" DTC"/>
    <d v="2021-06-12T00:00:00"/>
    <s v="Post"/>
    <x v="1"/>
    <n v="1622.7721675"/>
  </r>
  <r>
    <s v="Media"/>
    <s v="Incremental"/>
    <m/>
    <m/>
    <s v="Google_Post_ios14_5"/>
    <s v="Google"/>
    <x v="9"/>
    <s v=" DTC"/>
    <d v="2021-06-13T00:00:00"/>
    <s v="Post"/>
    <x v="1"/>
    <n v="1499.4997054999999"/>
  </r>
  <r>
    <s v="Media"/>
    <s v="Incremental"/>
    <m/>
    <m/>
    <s v="Google_Post_ios14_5"/>
    <s v="Google"/>
    <x v="9"/>
    <s v=" DTC"/>
    <d v="2021-06-14T00:00:00"/>
    <s v="Post"/>
    <x v="1"/>
    <n v="1346.7629105999999"/>
  </r>
  <r>
    <s v="Media"/>
    <s v="Incremental"/>
    <m/>
    <m/>
    <s v="Google_Post_ios14_5"/>
    <s v="Google"/>
    <x v="9"/>
    <s v=" DTC"/>
    <d v="2021-06-15T00:00:00"/>
    <s v="Post"/>
    <x v="1"/>
    <n v="1187.4921949"/>
  </r>
  <r>
    <s v="Media"/>
    <s v="Incremental"/>
    <m/>
    <m/>
    <s v="Google_Post_ios14_5"/>
    <s v="Google"/>
    <x v="9"/>
    <s v=" DTC"/>
    <d v="2021-06-16T00:00:00"/>
    <s v="Post"/>
    <x v="1"/>
    <n v="1022.0589906"/>
  </r>
  <r>
    <s v="Media"/>
    <s v="Incremental"/>
    <m/>
    <m/>
    <s v="Google_Post_ios14_5"/>
    <s v="Google"/>
    <x v="9"/>
    <s v=" DTC"/>
    <d v="2021-06-17T00:00:00"/>
    <s v="Post"/>
    <x v="1"/>
    <n v="852.65230729999996"/>
  </r>
  <r>
    <s v="Media"/>
    <s v="Incremental"/>
    <m/>
    <m/>
    <s v="Google_Post_ios14_5"/>
    <s v="Google"/>
    <x v="9"/>
    <s v=" DTC"/>
    <d v="2021-06-18T00:00:00"/>
    <s v="Post"/>
    <x v="1"/>
    <n v="690.22709940000004"/>
  </r>
  <r>
    <s v="Media"/>
    <s v="Incremental"/>
    <m/>
    <m/>
    <s v="Google_Post_ios14_5"/>
    <s v="Google"/>
    <x v="9"/>
    <s v=" DTC"/>
    <d v="2021-06-19T00:00:00"/>
    <s v="Post"/>
    <x v="1"/>
    <n v="528.67147150000005"/>
  </r>
  <r>
    <s v="Media"/>
    <s v="Incremental"/>
    <m/>
    <m/>
    <s v="Google_Post_ios14_5"/>
    <s v="Google"/>
    <x v="9"/>
    <s v=" DTC"/>
    <d v="2021-06-20T00:00:00"/>
    <s v="Post"/>
    <x v="1"/>
    <n v="398.50494309999999"/>
  </r>
  <r>
    <s v="Media"/>
    <s v="Incremental"/>
    <m/>
    <m/>
    <s v="Google_Post_ios14_5"/>
    <s v="Google"/>
    <x v="9"/>
    <s v=" DTC"/>
    <d v="2021-06-21T00:00:00"/>
    <s v="Post"/>
    <x v="1"/>
    <n v="305.86173719999999"/>
  </r>
  <r>
    <s v="Media"/>
    <s v="Incremental"/>
    <m/>
    <m/>
    <s v="Google_Post_ios14_5"/>
    <s v="Google"/>
    <x v="9"/>
    <s v=" DTC"/>
    <d v="2021-06-22T00:00:00"/>
    <s v="Post"/>
    <x v="1"/>
    <n v="233.79200990000001"/>
  </r>
  <r>
    <s v="Media"/>
    <s v="Incremental"/>
    <m/>
    <m/>
    <s v="Google_Post_ios14_5"/>
    <s v="Google"/>
    <x v="9"/>
    <s v=" DTC"/>
    <d v="2021-06-23T00:00:00"/>
    <s v="Post"/>
    <x v="2"/>
    <n v="191.26970510000001"/>
  </r>
  <r>
    <s v="Media"/>
    <s v="Incremental"/>
    <m/>
    <m/>
    <s v="Google_Post_ios14_5"/>
    <s v="Google"/>
    <x v="9"/>
    <s v=" DTC"/>
    <d v="2021-06-24T00:00:00"/>
    <s v="Post"/>
    <x v="2"/>
    <n v="159.66084090000001"/>
  </r>
  <r>
    <s v="Media"/>
    <s v="Incremental"/>
    <m/>
    <m/>
    <s v="Google_Post_ios14_5"/>
    <s v="Google"/>
    <x v="9"/>
    <s v=" DTC"/>
    <d v="2021-06-25T00:00:00"/>
    <s v="Post"/>
    <x v="2"/>
    <n v="137.63866920000001"/>
  </r>
  <r>
    <s v="Media"/>
    <s v="Incremental"/>
    <m/>
    <m/>
    <s v="Google_Post_ios14_5"/>
    <s v="Google"/>
    <x v="9"/>
    <s v=" DTC"/>
    <d v="2021-06-26T00:00:00"/>
    <s v="Post"/>
    <x v="2"/>
    <n v="125.83162280000001"/>
  </r>
  <r>
    <s v="Media"/>
    <s v="Incremental"/>
    <m/>
    <m/>
    <s v="Google_Post_ios14_5"/>
    <s v="Google"/>
    <x v="9"/>
    <s v=" DTC"/>
    <d v="2021-06-27T00:00:00"/>
    <s v="Post"/>
    <x v="2"/>
    <n v="118.7437601"/>
  </r>
  <r>
    <s v="Media"/>
    <s v="Incremental"/>
    <m/>
    <m/>
    <s v="Google_Post_ios14_5"/>
    <s v="Google"/>
    <x v="9"/>
    <s v=" DTC"/>
    <d v="2021-06-28T00:00:00"/>
    <s v="Post"/>
    <x v="2"/>
    <n v="119.6868638"/>
  </r>
  <r>
    <s v="Media"/>
    <s v="Incremental"/>
    <m/>
    <m/>
    <s v="Google_Post_ios14_5"/>
    <s v="Google"/>
    <x v="9"/>
    <s v=" DTC"/>
    <d v="2021-06-29T00:00:00"/>
    <s v="Post"/>
    <x v="2"/>
    <n v="122.08915039999999"/>
  </r>
  <r>
    <s v="Media"/>
    <s v="Incremental"/>
    <m/>
    <m/>
    <s v="Google_Post_ios14_5"/>
    <s v="Google"/>
    <x v="9"/>
    <s v=" DTC"/>
    <d v="2021-06-30T00:00:00"/>
    <s v="Post"/>
    <x v="2"/>
    <n v="124.053518"/>
  </r>
  <r>
    <s v="Media"/>
    <s v="Incremental"/>
    <m/>
    <m/>
    <s v="Google_Post_ios14_5"/>
    <s v="Google"/>
    <x v="9"/>
    <s v=" DTC"/>
    <d v="2021-07-01T00:00:00"/>
    <s v="Post"/>
    <x v="2"/>
    <n v="127.88572979999999"/>
  </r>
  <r>
    <s v="Media"/>
    <s v="Incremental"/>
    <m/>
    <m/>
    <s v="Google_Post_ios14_5"/>
    <s v="Google"/>
    <x v="9"/>
    <s v=" DTC"/>
    <d v="2021-07-02T00:00:00"/>
    <s v="Post"/>
    <x v="2"/>
    <n v="129.4565341"/>
  </r>
  <r>
    <s v="Media"/>
    <s v="Incremental"/>
    <m/>
    <m/>
    <s v="Google_Post_ios14_5"/>
    <s v="Google"/>
    <x v="9"/>
    <s v=" DTC"/>
    <d v="2021-07-03T00:00:00"/>
    <s v="Post"/>
    <x v="2"/>
    <n v="129.31106019999999"/>
  </r>
  <r>
    <s v="Media"/>
    <s v="Incremental"/>
    <m/>
    <m/>
    <s v="Google_Post_ios14_5"/>
    <s v="Google"/>
    <x v="9"/>
    <s v=" DTC"/>
    <d v="2021-07-04T00:00:00"/>
    <s v="Post"/>
    <x v="2"/>
    <n v="139.25234660000001"/>
  </r>
  <r>
    <s v="Media"/>
    <s v="Incremental"/>
    <m/>
    <m/>
    <s v="Google_Post_ios14_5"/>
    <s v="Google"/>
    <x v="9"/>
    <s v=" DTC"/>
    <d v="2021-07-05T00:00:00"/>
    <s v="Post"/>
    <x v="2"/>
    <n v="156.3697344"/>
  </r>
  <r>
    <s v="Media"/>
    <s v="Incremental"/>
    <m/>
    <m/>
    <s v="Google_Post_ios14_5"/>
    <s v="Google"/>
    <x v="9"/>
    <s v=" DTC"/>
    <d v="2021-07-06T00:00:00"/>
    <s v="Post"/>
    <x v="2"/>
    <n v="191.73092120000001"/>
  </r>
  <r>
    <s v="Media"/>
    <s v="Incremental"/>
    <m/>
    <m/>
    <s v="Google_Post_ios14_5"/>
    <s v="Google"/>
    <x v="9"/>
    <s v=" DTC"/>
    <d v="2021-07-07T00:00:00"/>
    <s v="Post"/>
    <x v="2"/>
    <n v="227.63562719999999"/>
  </r>
  <r>
    <s v="Media"/>
    <s v="Incremental"/>
    <m/>
    <m/>
    <s v="Google_Post_ios14_5"/>
    <s v="Google"/>
    <x v="9"/>
    <s v=" DTC"/>
    <d v="2021-07-08T00:00:00"/>
    <s v="Post"/>
    <x v="2"/>
    <n v="265.6171099"/>
  </r>
  <r>
    <s v="Media"/>
    <s v="Incremental"/>
    <m/>
    <m/>
    <s v="Google_Post_ios14_5"/>
    <s v="Google"/>
    <x v="9"/>
    <s v=" DTC"/>
    <d v="2021-07-09T00:00:00"/>
    <s v="Post"/>
    <x v="2"/>
    <n v="294.23179160000001"/>
  </r>
  <r>
    <s v="Media"/>
    <s v="Incremental"/>
    <m/>
    <m/>
    <s v="Google_Post_ios14_5"/>
    <s v="Google"/>
    <x v="9"/>
    <s v=" DTC"/>
    <d v="2021-07-10T00:00:00"/>
    <s v="Post"/>
    <x v="2"/>
    <n v="307.59521649999999"/>
  </r>
  <r>
    <s v="Media"/>
    <s v="Incremental"/>
    <m/>
    <m/>
    <s v="Google_Post_ios14_5"/>
    <s v="Google"/>
    <x v="9"/>
    <s v=" DTC"/>
    <d v="2021-07-11T00:00:00"/>
    <s v="Post"/>
    <x v="2"/>
    <n v="313.91111419999999"/>
  </r>
  <r>
    <s v="Media"/>
    <s v="Incremental"/>
    <m/>
    <m/>
    <s v="Google_Post_ios14_5"/>
    <s v="Google"/>
    <x v="9"/>
    <s v=" DTC"/>
    <d v="2021-07-12T00:00:00"/>
    <s v="Post"/>
    <x v="2"/>
    <n v="310.4358818"/>
  </r>
  <r>
    <s v="Media"/>
    <s v="Incremental"/>
    <m/>
    <m/>
    <s v="Google_Post_ios14_5"/>
    <s v="Google"/>
    <x v="9"/>
    <s v=" DTC"/>
    <d v="2021-07-13T00:00:00"/>
    <s v="Post"/>
    <x v="2"/>
    <n v="300.30564070000003"/>
  </r>
  <r>
    <s v="Media"/>
    <s v="Incremental"/>
    <m/>
    <m/>
    <s v="Google_Post_ios14_5"/>
    <s v="Google"/>
    <x v="9"/>
    <s v=" DTC"/>
    <d v="2021-07-14T00:00:00"/>
    <s v="Post"/>
    <x v="2"/>
    <n v="282.08705300000003"/>
  </r>
  <r>
    <s v="Media"/>
    <s v="Incremental"/>
    <m/>
    <m/>
    <s v="Google_Post_ios14_5"/>
    <s v="Google"/>
    <x v="9"/>
    <s v=" DTC"/>
    <d v="2021-07-15T00:00:00"/>
    <s v="Post"/>
    <x v="2"/>
    <n v="262.3017782"/>
  </r>
  <r>
    <s v="Media"/>
    <s v="Incremental"/>
    <m/>
    <m/>
    <s v="Google_Post_ios14_5"/>
    <s v="Google"/>
    <x v="9"/>
    <s v=" DTC"/>
    <d v="2021-07-16T00:00:00"/>
    <s v="Post"/>
    <x v="2"/>
    <n v="244.2132532"/>
  </r>
  <r>
    <s v="Media"/>
    <s v="Incremental"/>
    <m/>
    <m/>
    <s v="Google_Post_ios14_5"/>
    <s v="Google"/>
    <x v="9"/>
    <s v=" DTC"/>
    <d v="2021-07-17T00:00:00"/>
    <s v="Post"/>
    <x v="2"/>
    <n v="232.15485050000001"/>
  </r>
  <r>
    <s v="Media"/>
    <s v="Incremental"/>
    <m/>
    <m/>
    <s v="Google_Post_ios14_5"/>
    <s v="Google"/>
    <x v="9"/>
    <s v=" DTC"/>
    <d v="2021-07-18T00:00:00"/>
    <s v="Post"/>
    <x v="2"/>
    <n v="218.9465543"/>
  </r>
  <r>
    <s v="Media"/>
    <s v="Incremental"/>
    <m/>
    <m/>
    <s v="Google_Post_ios14_5"/>
    <s v="Google"/>
    <x v="9"/>
    <s v=" DTC"/>
    <d v="2021-07-19T00:00:00"/>
    <s v="Post"/>
    <x v="2"/>
    <n v="211.52004350000001"/>
  </r>
  <r>
    <s v="Media"/>
    <s v="Incremental"/>
    <m/>
    <m/>
    <s v="Google_Post_ios14_5"/>
    <s v="Google"/>
    <x v="9"/>
    <s v=" DTC"/>
    <d v="2021-07-20T00:00:00"/>
    <s v="Post"/>
    <x v="2"/>
    <n v="204.9888086"/>
  </r>
  <r>
    <s v="Media"/>
    <s v="Incremental"/>
    <m/>
    <m/>
    <s v="Google_Post_ios14_5"/>
    <s v="Google"/>
    <x v="9"/>
    <s v=" DTC"/>
    <d v="2021-07-21T00:00:00"/>
    <s v="Post"/>
    <x v="2"/>
    <n v="194.88118840000001"/>
  </r>
  <r>
    <s v="Media"/>
    <s v="Incremental"/>
    <m/>
    <m/>
    <s v="Google_Post_ios14_5"/>
    <s v="Google"/>
    <x v="9"/>
    <s v=" DTC"/>
    <d v="2021-07-22T00:00:00"/>
    <s v="Post"/>
    <x v="2"/>
    <n v="188.3996898"/>
  </r>
  <r>
    <s v="Media"/>
    <s v="Incremental"/>
    <m/>
    <m/>
    <s v="Google_Post_ios14_5"/>
    <s v="Google"/>
    <x v="9"/>
    <s v=" DTC"/>
    <d v="2021-07-23T00:00:00"/>
    <s v="Post"/>
    <x v="2"/>
    <n v="182.81887449999999"/>
  </r>
  <r>
    <s v="Media"/>
    <s v="Incremental"/>
    <m/>
    <m/>
    <s v="Google_Post_ios14_5"/>
    <s v="Google"/>
    <x v="9"/>
    <s v=" DTC"/>
    <d v="2021-07-24T00:00:00"/>
    <s v="Post"/>
    <x v="2"/>
    <n v="179.40674229999999"/>
  </r>
  <r>
    <s v="Media"/>
    <s v="Incremental"/>
    <m/>
    <m/>
    <s v="Google_Post_ios14_5"/>
    <s v="Google"/>
    <x v="9"/>
    <s v=" DTC"/>
    <d v="2021-07-25T00:00:00"/>
    <s v="Post"/>
    <x v="2"/>
    <n v="223.10033129999999"/>
  </r>
  <r>
    <s v="Media"/>
    <s v="Incremental"/>
    <m/>
    <m/>
    <s v="Google_Post_ios14_5"/>
    <s v="Google"/>
    <x v="9"/>
    <s v=" DTC"/>
    <d v="2021-07-26T00:00:00"/>
    <s v="Post"/>
    <x v="2"/>
    <n v="336.3721066"/>
  </r>
  <r>
    <s v="Media"/>
    <s v="Incremental"/>
    <m/>
    <m/>
    <s v="Google_Post_ios14_5"/>
    <s v="Google"/>
    <x v="9"/>
    <s v=" DTC"/>
    <d v="2021-07-27T00:00:00"/>
    <s v="Post"/>
    <x v="2"/>
    <n v="465.53504559999999"/>
  </r>
  <r>
    <s v="Media"/>
    <s v="Incremental"/>
    <m/>
    <m/>
    <s v="Google_Post_ios14_5"/>
    <s v="Google"/>
    <x v="9"/>
    <s v=" DTC"/>
    <d v="2021-07-28T00:00:00"/>
    <s v="Post"/>
    <x v="2"/>
    <n v="566.49625419999995"/>
  </r>
  <r>
    <s v="Media"/>
    <s v="Incremental"/>
    <m/>
    <m/>
    <s v="Google_Post_ios14_5"/>
    <s v="Google"/>
    <x v="9"/>
    <s v=" DTC"/>
    <d v="2021-07-29T00:00:00"/>
    <s v="Post"/>
    <x v="2"/>
    <n v="633.4557059"/>
  </r>
  <r>
    <s v="Media"/>
    <s v="Incremental"/>
    <m/>
    <m/>
    <s v="Google_Post_ios14_5"/>
    <s v="Google"/>
    <x v="9"/>
    <s v=" DTC"/>
    <d v="2021-07-30T00:00:00"/>
    <s v="Post"/>
    <x v="2"/>
    <n v="749.91019979999999"/>
  </r>
  <r>
    <s v="Media"/>
    <s v="Incremental"/>
    <m/>
    <m/>
    <s v="Google_Post_ios14_5"/>
    <s v="Google"/>
    <x v="9"/>
    <s v=" DTC"/>
    <d v="2021-07-31T00:00:00"/>
    <s v="Post"/>
    <x v="2"/>
    <n v="872.01050669999995"/>
  </r>
  <r>
    <s v="Media"/>
    <s v="Incremental"/>
    <m/>
    <m/>
    <s v="Google_Post_ios14_5"/>
    <s v="Google"/>
    <x v="9"/>
    <s v=" DTC"/>
    <d v="2021-08-01T00:00:00"/>
    <s v="Post"/>
    <x v="2"/>
    <n v="977.23532909999994"/>
  </r>
  <r>
    <s v="Media"/>
    <s v="Incremental"/>
    <m/>
    <m/>
    <s v="Google_Post_ios14_5"/>
    <s v="Google"/>
    <x v="9"/>
    <s v=" DTC"/>
    <d v="2021-08-02T00:00:00"/>
    <s v="Post"/>
    <x v="2"/>
    <n v="1050.4285617"/>
  </r>
  <r>
    <s v="Media"/>
    <s v="Incremental"/>
    <m/>
    <m/>
    <s v="Google_Post_ios14_5"/>
    <s v="Google"/>
    <x v="9"/>
    <s v=" DTC"/>
    <d v="2021-08-03T00:00:00"/>
    <s v="Post"/>
    <x v="2"/>
    <n v="1196.7236445000001"/>
  </r>
  <r>
    <s v="Media"/>
    <s v="Incremental"/>
    <m/>
    <m/>
    <s v="Google_Post_ios14_5"/>
    <s v="Google"/>
    <x v="9"/>
    <s v=" DTC"/>
    <d v="2021-08-04T00:00:00"/>
    <s v="Post"/>
    <x v="2"/>
    <n v="1425.5957019"/>
  </r>
  <r>
    <s v="Media"/>
    <s v="Incremental"/>
    <m/>
    <m/>
    <s v="Google_Post_ios14_5"/>
    <s v="Google"/>
    <x v="9"/>
    <s v=" DTC"/>
    <d v="2021-08-05T00:00:00"/>
    <s v="Post"/>
    <x v="2"/>
    <n v="1598.6892617000001"/>
  </r>
  <r>
    <s v="Media"/>
    <s v="Incremental"/>
    <m/>
    <m/>
    <s v="Google_Post_ios14_5"/>
    <s v="Google"/>
    <x v="9"/>
    <s v=" DTC"/>
    <d v="2021-08-06T00:00:00"/>
    <s v="Post"/>
    <x v="2"/>
    <n v="1654.906438"/>
  </r>
  <r>
    <s v="Media"/>
    <s v="Incremental"/>
    <m/>
    <m/>
    <s v="Google_Post_ios14_5"/>
    <s v="Google"/>
    <x v="9"/>
    <s v=" DTC"/>
    <d v="2021-08-07T00:00:00"/>
    <s v="Post"/>
    <x v="2"/>
    <n v="1687.1587626999999"/>
  </r>
  <r>
    <s v="Media"/>
    <s v="Incremental"/>
    <m/>
    <m/>
    <s v="Google_Post_ios14_5"/>
    <s v="Google"/>
    <x v="9"/>
    <s v=" DTC"/>
    <d v="2021-08-08T00:00:00"/>
    <s v="Post"/>
    <x v="2"/>
    <n v="1712.8119669"/>
  </r>
  <r>
    <s v="Media"/>
    <s v="Incremental"/>
    <m/>
    <m/>
    <s v="Google_Post_ios14_5"/>
    <s v="Google"/>
    <x v="9"/>
    <s v=" DTC"/>
    <d v="2021-08-09T00:00:00"/>
    <s v="Post"/>
    <x v="2"/>
    <n v="1746.65101"/>
  </r>
  <r>
    <s v="Media"/>
    <s v="Incremental"/>
    <m/>
    <m/>
    <s v="Google_Post_ios14_5"/>
    <s v="Google"/>
    <x v="9"/>
    <s v=" DTC"/>
    <d v="2021-08-10T00:00:00"/>
    <s v="Post"/>
    <x v="2"/>
    <n v="1708.4533690999999"/>
  </r>
  <r>
    <s v="Media"/>
    <s v="Incremental"/>
    <m/>
    <m/>
    <s v="Google_Post_ios14_5"/>
    <s v="Google"/>
    <x v="9"/>
    <s v=" DTC"/>
    <d v="2021-08-11T00:00:00"/>
    <s v="Post"/>
    <x v="2"/>
    <n v="1513.0727124"/>
  </r>
  <r>
    <s v="Media"/>
    <s v="Incremental"/>
    <m/>
    <m/>
    <s v="Google_Post_ios14_5"/>
    <s v="Google"/>
    <x v="9"/>
    <s v=" DTC"/>
    <d v="2021-08-12T00:00:00"/>
    <s v="Post"/>
    <x v="2"/>
    <n v="1273.1750182999999"/>
  </r>
  <r>
    <s v="Media"/>
    <s v="Incremental"/>
    <m/>
    <m/>
    <s v="Google_Post_ios14_5"/>
    <s v="Google"/>
    <x v="9"/>
    <s v=" DTC"/>
    <d v="2021-08-13T00:00:00"/>
    <s v="Post"/>
    <x v="2"/>
    <n v="1044.1242149"/>
  </r>
  <r>
    <s v="Media"/>
    <s v="Incremental"/>
    <m/>
    <m/>
    <s v="Google_Post_ios14_5"/>
    <s v="Google"/>
    <x v="9"/>
    <s v=" DTC"/>
    <d v="2021-08-14T00:00:00"/>
    <s v="Post"/>
    <x v="2"/>
    <n v="836.87096020000001"/>
  </r>
  <r>
    <s v="Media"/>
    <s v="Incremental"/>
    <m/>
    <m/>
    <s v="Google_Post_ios14_5"/>
    <s v="Google"/>
    <x v="9"/>
    <s v=" DTC"/>
    <d v="2021-08-15T00:00:00"/>
    <s v="Post"/>
    <x v="2"/>
    <n v="647.1686502"/>
  </r>
  <r>
    <s v="Media"/>
    <s v="Incremental"/>
    <m/>
    <m/>
    <s v="Google_Post_ios14_5"/>
    <s v="Google"/>
    <x v="9"/>
    <s v=" DTC"/>
    <d v="2021-08-16T00:00:00"/>
    <s v="Post"/>
    <x v="2"/>
    <n v="485.22315700000001"/>
  </r>
  <r>
    <s v="Media"/>
    <s v="Incremental"/>
    <m/>
    <m/>
    <s v="Google_Post_ios14_5"/>
    <s v="Google"/>
    <x v="9"/>
    <s v=" DTC"/>
    <d v="2021-08-17T00:00:00"/>
    <s v="Post"/>
    <x v="2"/>
    <n v="362.15779129999999"/>
  </r>
  <r>
    <s v="Media"/>
    <s v="Incremental"/>
    <m/>
    <m/>
    <s v="Google_Post_ios14_5"/>
    <s v="Google"/>
    <x v="9"/>
    <s v=" DTC"/>
    <d v="2021-08-18T00:00:00"/>
    <s v="Post"/>
    <x v="2"/>
    <n v="271.97949199999999"/>
  </r>
  <r>
    <s v="Media"/>
    <s v="Incremental"/>
    <m/>
    <m/>
    <s v="Google_Post_ios14_5"/>
    <s v="Google"/>
    <x v="9"/>
    <s v=" DTC"/>
    <d v="2021-08-19T00:00:00"/>
    <s v="Post"/>
    <x v="2"/>
    <n v="197.4290067"/>
  </r>
  <r>
    <s v="Media"/>
    <s v="Incremental"/>
    <m/>
    <m/>
    <s v="Google_Post_ios14_5"/>
    <s v="Google"/>
    <x v="9"/>
    <s v=" DTC"/>
    <d v="2021-08-20T00:00:00"/>
    <s v="Post"/>
    <x v="2"/>
    <n v="140.70383949999999"/>
  </r>
  <r>
    <s v="Media"/>
    <s v="Incremental"/>
    <m/>
    <m/>
    <s v="Google_Post_ios14_5"/>
    <s v="Google"/>
    <x v="9"/>
    <s v=" DTC"/>
    <d v="2021-08-21T00:00:00"/>
    <s v="Post"/>
    <x v="2"/>
    <n v="90.807321599999995"/>
  </r>
  <r>
    <s v="Media"/>
    <s v="Incremental"/>
    <m/>
    <m/>
    <s v="Google_Post_ios14_5"/>
    <s v="Google"/>
    <x v="9"/>
    <s v=" DTC"/>
    <d v="2021-08-22T00:00:00"/>
    <s v="Post"/>
    <x v="2"/>
    <n v="57.587576800000001"/>
  </r>
  <r>
    <s v="Media"/>
    <s v="Incremental"/>
    <m/>
    <m/>
    <s v="Google_Post_ios14_5"/>
    <s v="Google"/>
    <x v="9"/>
    <s v=" DTC"/>
    <d v="2021-08-23T00:00:00"/>
    <s v="Post"/>
    <x v="2"/>
    <n v="43.631603800000001"/>
  </r>
  <r>
    <s v="Media"/>
    <s v="Incremental"/>
    <m/>
    <m/>
    <s v="Google_Post_ios14_5"/>
    <s v="Google"/>
    <x v="9"/>
    <s v=" DTC"/>
    <d v="2021-08-24T00:00:00"/>
    <s v="Post"/>
    <x v="2"/>
    <n v="31.884516999999999"/>
  </r>
  <r>
    <s v="Media"/>
    <s v="Incremental"/>
    <m/>
    <m/>
    <s v="Google_Post_ios14_5"/>
    <s v="Google"/>
    <x v="9"/>
    <s v=" DTC"/>
    <d v="2021-08-25T00:00:00"/>
    <s v="Post"/>
    <x v="2"/>
    <n v="21.932734100000001"/>
  </r>
  <r>
    <s v="Media"/>
    <s v="Incremental"/>
    <m/>
    <m/>
    <s v="Google_Post_ios14_5"/>
    <s v="Google"/>
    <x v="9"/>
    <s v=" DTC"/>
    <d v="2021-08-26T00:00:00"/>
    <s v="Post"/>
    <x v="2"/>
    <n v="15.1149989"/>
  </r>
  <r>
    <s v="Media"/>
    <s v="Incremental"/>
    <m/>
    <m/>
    <s v="Google_Post_ios14_5"/>
    <s v="Google"/>
    <x v="9"/>
    <s v=" DTC"/>
    <d v="2021-08-27T00:00:00"/>
    <s v="Post"/>
    <x v="2"/>
    <n v="10.234718600000001"/>
  </r>
  <r>
    <s v="Media"/>
    <s v="Incremental"/>
    <m/>
    <m/>
    <s v="Google_Post_ios14_5"/>
    <s v="Google"/>
    <x v="9"/>
    <s v=" DTC"/>
    <d v="2021-08-28T00:00:00"/>
    <s v="Post"/>
    <x v="2"/>
    <n v="6.5326176"/>
  </r>
  <r>
    <s v="Media"/>
    <s v="Incremental"/>
    <m/>
    <m/>
    <s v="Google_Post_ios14_5"/>
    <s v="Google"/>
    <x v="9"/>
    <s v=" DTC"/>
    <d v="2021-08-29T00:00:00"/>
    <s v="Post"/>
    <x v="2"/>
    <n v="4.0509247000000004"/>
  </r>
  <r>
    <s v="Media"/>
    <s v="Incremental"/>
    <m/>
    <m/>
    <s v="Google_Post_ios14_5"/>
    <s v="Google"/>
    <x v="9"/>
    <s v=" DTC"/>
    <d v="2021-08-30T00:00:00"/>
    <s v="Post"/>
    <x v="2"/>
    <n v="2.2838077000000001"/>
  </r>
  <r>
    <s v="Media"/>
    <s v="Incremental"/>
    <m/>
    <m/>
    <s v="Google_Post_ios14_5"/>
    <s v="Google"/>
    <x v="9"/>
    <s v=" DTC"/>
    <d v="2021-08-31T00:00:00"/>
    <s v="Post"/>
    <x v="2"/>
    <n v="1.0287006999999999"/>
  </r>
  <r>
    <s v="Media"/>
    <s v="Incremental"/>
    <m/>
    <m/>
    <s v="Google_Post_ios14_5"/>
    <s v="Google"/>
    <x v="9"/>
    <s v=" DTC"/>
    <d v="2021-09-01T00:00:00"/>
    <s v="Post"/>
    <x v="2"/>
    <n v="4.0145399999999998E-2"/>
  </r>
  <r>
    <s v="Media"/>
    <s v="Incremental"/>
    <m/>
    <m/>
    <s v="Google_Post_ios14_5"/>
    <s v="Google"/>
    <x v="9"/>
    <s v=" DTC"/>
    <d v="2021-09-02T00:00:00"/>
    <s v="Post"/>
    <x v="2"/>
    <n v="0"/>
  </r>
  <r>
    <s v="Media"/>
    <s v="Incremental"/>
    <m/>
    <m/>
    <s v="Google_Post_ios14_5"/>
    <s v="Google"/>
    <x v="9"/>
    <s v=" DTC"/>
    <d v="2021-09-03T00:00:00"/>
    <s v="Post"/>
    <x v="2"/>
    <n v="0"/>
  </r>
  <r>
    <s v="Media"/>
    <s v="Incremental"/>
    <m/>
    <m/>
    <s v="Google_Post_ios14_5"/>
    <s v="Google"/>
    <x v="9"/>
    <s v=" DTC"/>
    <d v="2021-09-04T00:00:00"/>
    <s v="Post"/>
    <x v="2"/>
    <n v="0"/>
  </r>
  <r>
    <s v="Media"/>
    <s v="Incremental"/>
    <m/>
    <m/>
    <s v="Google_Post_ios14_5"/>
    <s v="Google"/>
    <x v="9"/>
    <s v=" DTC"/>
    <d v="2021-09-05T00:00:00"/>
    <s v="Post"/>
    <x v="2"/>
    <n v="0"/>
  </r>
  <r>
    <s v="Media"/>
    <s v="Incremental"/>
    <m/>
    <m/>
    <s v="Google_Post_ios14_5"/>
    <s v="Google"/>
    <x v="9"/>
    <s v=" DTC"/>
    <d v="2021-09-06T00:00:00"/>
    <s v="Post"/>
    <x v="2"/>
    <n v="0"/>
  </r>
  <r>
    <s v="Media"/>
    <s v="Incremental"/>
    <m/>
    <m/>
    <s v="Google_Post_ios14_5"/>
    <s v="Google"/>
    <x v="9"/>
    <s v=" DTC"/>
    <d v="2021-09-07T00:00:00"/>
    <s v="Post"/>
    <x v="2"/>
    <n v="0"/>
  </r>
  <r>
    <s v="Media"/>
    <s v="Incremental"/>
    <m/>
    <m/>
    <s v="Google_Post_ios14_5"/>
    <s v="Google"/>
    <x v="9"/>
    <s v=" DTC"/>
    <d v="2021-09-08T00:00:00"/>
    <s v="Post"/>
    <x v="2"/>
    <n v="0"/>
  </r>
  <r>
    <s v="Media"/>
    <s v="Incremental"/>
    <m/>
    <m/>
    <s v="Google_Post_ios14_5"/>
    <s v="Google"/>
    <x v="9"/>
    <s v=" DTC"/>
    <d v="2021-09-09T00:00:00"/>
    <s v="Post"/>
    <x v="2"/>
    <n v="0"/>
  </r>
  <r>
    <s v="Media"/>
    <s v="Incremental"/>
    <m/>
    <m/>
    <s v="Google_Post_ios14_5"/>
    <s v="Google"/>
    <x v="9"/>
    <s v=" DTC"/>
    <d v="2021-09-10T00:00:00"/>
    <s v="Post"/>
    <x v="2"/>
    <n v="0"/>
  </r>
  <r>
    <s v="Media"/>
    <s v="Incremental"/>
    <m/>
    <m/>
    <s v="Google_Post_ios14_5"/>
    <s v="Google"/>
    <x v="9"/>
    <s v=" DTC"/>
    <d v="2021-09-11T00:00:00"/>
    <s v="Post"/>
    <x v="2"/>
    <n v="0"/>
  </r>
  <r>
    <s v="Media"/>
    <s v="Incremental"/>
    <m/>
    <m/>
    <s v="Google_Post_ios14_5"/>
    <s v="Google"/>
    <x v="9"/>
    <s v=" DTC"/>
    <d v="2021-09-12T00:00:00"/>
    <s v="Post"/>
    <x v="2"/>
    <n v="0"/>
  </r>
  <r>
    <s v="Media"/>
    <s v="Incremental"/>
    <m/>
    <m/>
    <s v="Google_Post_ios14_5"/>
    <s v="Google"/>
    <x v="9"/>
    <s v=" DTC"/>
    <d v="2021-09-13T00:00:00"/>
    <s v="Post"/>
    <x v="2"/>
    <n v="0"/>
  </r>
  <r>
    <s v="Media"/>
    <s v="Incremental"/>
    <m/>
    <m/>
    <s v="Google_Post_ios14_5"/>
    <s v="Google"/>
    <x v="9"/>
    <s v=" DTC"/>
    <d v="2021-09-14T00:00:00"/>
    <s v="Post"/>
    <x v="2"/>
    <n v="0"/>
  </r>
  <r>
    <s v="Media"/>
    <s v="Incremental"/>
    <m/>
    <m/>
    <s v="Google_Post_ios14_5"/>
    <s v="Google"/>
    <x v="9"/>
    <s v=" DTC"/>
    <d v="2021-09-15T00:00:00"/>
    <s v="Post"/>
    <x v="2"/>
    <n v="0"/>
  </r>
  <r>
    <s v="Media"/>
    <s v="Incremental"/>
    <m/>
    <m/>
    <s v="Google_Post_ios14_5"/>
    <s v="Google"/>
    <x v="9"/>
    <s v=" DTC"/>
    <d v="2021-09-16T00:00:00"/>
    <s v="Post"/>
    <x v="2"/>
    <n v="0"/>
  </r>
  <r>
    <s v="Media"/>
    <s v="Incremental"/>
    <m/>
    <m/>
    <s v="Google_Post_ios14_5"/>
    <s v="Google"/>
    <x v="9"/>
    <s v=" DTC"/>
    <d v="2021-09-17T00:00:00"/>
    <s v="Post"/>
    <x v="2"/>
    <n v="0"/>
  </r>
  <r>
    <s v="Media"/>
    <s v="Incremental"/>
    <m/>
    <m/>
    <s v="Google_Post_ios14_5"/>
    <s v="Google"/>
    <x v="9"/>
    <s v=" DTC"/>
    <d v="2021-09-18T00:00:00"/>
    <s v="Post"/>
    <x v="2"/>
    <n v="0"/>
  </r>
  <r>
    <s v="Media"/>
    <s v="Incremental"/>
    <m/>
    <m/>
    <s v="Google_Post_ios14_5"/>
    <s v="Google"/>
    <x v="9"/>
    <s v=" DTC"/>
    <d v="2021-09-19T00:00:00"/>
    <s v="Post"/>
    <x v="2"/>
    <n v="0"/>
  </r>
  <r>
    <s v="Media"/>
    <s v="Incremental"/>
    <m/>
    <m/>
    <s v="Google_Post_ios14_5"/>
    <s v="Google"/>
    <x v="9"/>
    <s v=" DTC"/>
    <d v="2021-09-20T00:00:00"/>
    <s v="Post"/>
    <x v="2"/>
    <n v="0"/>
  </r>
  <r>
    <s v="Media"/>
    <s v="Incremental"/>
    <m/>
    <m/>
    <s v="Google_Post_ios14_5"/>
    <s v="Google"/>
    <x v="9"/>
    <s v=" DTC"/>
    <d v="2021-09-21T00:00:00"/>
    <s v="Post"/>
    <x v="2"/>
    <n v="0"/>
  </r>
  <r>
    <s v="Media"/>
    <s v="Incremental"/>
    <m/>
    <m/>
    <s v="Google_Post_ios14_5"/>
    <s v="Google"/>
    <x v="9"/>
    <s v=" DTC"/>
    <d v="2021-09-22T00:00:00"/>
    <s v="Post"/>
    <x v="2"/>
    <n v="0"/>
  </r>
  <r>
    <s v="Media"/>
    <s v="Incremental"/>
    <m/>
    <m/>
    <s v="Google_Post_ios14_5"/>
    <s v="Google"/>
    <x v="9"/>
    <s v=" DTC"/>
    <d v="2021-09-23T00:00:00"/>
    <s v="Post"/>
    <x v="2"/>
    <n v="0"/>
  </r>
  <r>
    <s v="Media"/>
    <s v="Incremental"/>
    <m/>
    <m/>
    <s v="Google_Post_ios14_5"/>
    <s v="Google"/>
    <x v="9"/>
    <s v=" DTC"/>
    <d v="2021-09-24T00:00:00"/>
    <s v="Post"/>
    <x v="2"/>
    <n v="0"/>
  </r>
  <r>
    <s v="Media"/>
    <s v="Incremental"/>
    <m/>
    <m/>
    <s v="Google_Post_ios14_5"/>
    <s v="Google"/>
    <x v="9"/>
    <s v=" DTC"/>
    <d v="2021-09-25T00:00:00"/>
    <s v="Post"/>
    <x v="2"/>
    <n v="0"/>
  </r>
  <r>
    <s v="Media"/>
    <s v="Incremental"/>
    <m/>
    <m/>
    <s v="Google_Post_ios14_5"/>
    <s v="Google"/>
    <x v="9"/>
    <s v=" DTC"/>
    <d v="2021-09-26T00:00:00"/>
    <s v="Post"/>
    <x v="2"/>
    <n v="0"/>
  </r>
  <r>
    <s v="Media"/>
    <s v="Incremental"/>
    <m/>
    <m/>
    <s v="Google_Post_ios14_5"/>
    <s v="Google"/>
    <x v="9"/>
    <s v=" DTC"/>
    <d v="2021-09-27T00:00:00"/>
    <s v="Post"/>
    <x v="2"/>
    <n v="0"/>
  </r>
  <r>
    <s v="Media"/>
    <s v="Incremental"/>
    <m/>
    <m/>
    <s v="Google_Post_ios14_5"/>
    <s v="Google"/>
    <x v="9"/>
    <s v=" DTC"/>
    <d v="2021-09-28T00:00:00"/>
    <s v="Post"/>
    <x v="2"/>
    <n v="0"/>
  </r>
  <r>
    <s v="Media"/>
    <s v="Incremental"/>
    <m/>
    <m/>
    <s v="Google_Post_ios14_5"/>
    <s v="Google"/>
    <x v="9"/>
    <s v=" DTC"/>
    <d v="2021-09-29T00:00:00"/>
    <s v="Post"/>
    <x v="2"/>
    <n v="0"/>
  </r>
  <r>
    <s v="Media"/>
    <s v="Incremental"/>
    <m/>
    <m/>
    <s v="Google_Post_ios14_5"/>
    <s v="Google"/>
    <x v="9"/>
    <s v=" DTC"/>
    <d v="2021-09-30T00:00:00"/>
    <s v="Post"/>
    <x v="2"/>
    <n v="0"/>
  </r>
  <r>
    <s v="Media"/>
    <s v="Incremental"/>
    <m/>
    <m/>
    <s v="Google_Pre_ios14_5"/>
    <s v="Google"/>
    <x v="9"/>
    <s v=" DTC"/>
    <d v="2021-03-01T00:00:00"/>
    <s v="Pre"/>
    <x v="0"/>
    <n v="16.176773900000001"/>
  </r>
  <r>
    <s v="Media"/>
    <s v="Incremental"/>
    <m/>
    <m/>
    <s v="Google_Pre_ios14_5"/>
    <s v="Google"/>
    <x v="9"/>
    <s v=" DTC"/>
    <d v="2021-03-02T00:00:00"/>
    <s v="Pre"/>
    <x v="0"/>
    <n v="35.740080399999997"/>
  </r>
  <r>
    <s v="Media"/>
    <s v="Incremental"/>
    <m/>
    <m/>
    <s v="Google_Pre_ios14_5"/>
    <s v="Google"/>
    <x v="9"/>
    <s v=" DTC"/>
    <d v="2021-03-03T00:00:00"/>
    <s v="Pre"/>
    <x v="0"/>
    <n v="125.791905"/>
  </r>
  <r>
    <s v="Media"/>
    <s v="Incremental"/>
    <m/>
    <m/>
    <s v="Google_Pre_ios14_5"/>
    <s v="Google"/>
    <x v="9"/>
    <s v=" DTC"/>
    <d v="2021-03-04T00:00:00"/>
    <s v="Pre"/>
    <x v="0"/>
    <n v="205.05242659999999"/>
  </r>
  <r>
    <s v="Media"/>
    <s v="Incremental"/>
    <m/>
    <m/>
    <s v="Google_Pre_ios14_5"/>
    <s v="Google"/>
    <x v="9"/>
    <s v=" DTC"/>
    <d v="2021-03-05T00:00:00"/>
    <s v="Pre"/>
    <x v="0"/>
    <n v="274.7565505"/>
  </r>
  <r>
    <s v="Media"/>
    <s v="Incremental"/>
    <m/>
    <m/>
    <s v="Google_Pre_ios14_5"/>
    <s v="Google"/>
    <x v="9"/>
    <s v=" DTC"/>
    <d v="2021-03-06T00:00:00"/>
    <s v="Pre"/>
    <x v="0"/>
    <n v="488.02216659999999"/>
  </r>
  <r>
    <s v="Media"/>
    <s v="Incremental"/>
    <m/>
    <m/>
    <s v="Google_Pre_ios14_5"/>
    <s v="Google"/>
    <x v="9"/>
    <s v=" DTC"/>
    <d v="2021-03-07T00:00:00"/>
    <s v="Pre"/>
    <x v="0"/>
    <n v="696.1643517"/>
  </r>
  <r>
    <s v="Media"/>
    <s v="Incremental"/>
    <m/>
    <m/>
    <s v="Google_Pre_ios14_5"/>
    <s v="Google"/>
    <x v="9"/>
    <s v=" DTC"/>
    <d v="2021-03-08T00:00:00"/>
    <s v="Pre"/>
    <x v="0"/>
    <n v="1019.9231507"/>
  </r>
  <r>
    <s v="Media"/>
    <s v="Incremental"/>
    <m/>
    <m/>
    <s v="Google_Pre_ios14_5"/>
    <s v="Google"/>
    <x v="9"/>
    <s v=" DTC"/>
    <d v="2021-03-09T00:00:00"/>
    <s v="Pre"/>
    <x v="0"/>
    <n v="1686.1607984"/>
  </r>
  <r>
    <s v="Media"/>
    <s v="Incremental"/>
    <m/>
    <m/>
    <s v="Google_Pre_ios14_5"/>
    <s v="Google"/>
    <x v="9"/>
    <s v=" DTC"/>
    <d v="2021-03-10T00:00:00"/>
    <s v="Pre"/>
    <x v="0"/>
    <n v="2677.0758679999999"/>
  </r>
  <r>
    <s v="Media"/>
    <s v="Incremental"/>
    <m/>
    <m/>
    <s v="Google_Pre_ios14_5"/>
    <s v="Google"/>
    <x v="9"/>
    <s v=" DTC"/>
    <d v="2021-03-11T00:00:00"/>
    <s v="Pre"/>
    <x v="0"/>
    <n v="3713.0940316000001"/>
  </r>
  <r>
    <s v="Media"/>
    <s v="Incremental"/>
    <m/>
    <m/>
    <s v="Google_Pre_ios14_5"/>
    <s v="Google"/>
    <x v="9"/>
    <s v=" DTC"/>
    <d v="2021-03-12T00:00:00"/>
    <s v="Pre"/>
    <x v="0"/>
    <n v="4511.7784799000001"/>
  </r>
  <r>
    <s v="Media"/>
    <s v="Incremental"/>
    <m/>
    <m/>
    <s v="Google_Pre_ios14_5"/>
    <s v="Google"/>
    <x v="9"/>
    <s v=" DTC"/>
    <d v="2021-03-13T00:00:00"/>
    <s v="Pre"/>
    <x v="0"/>
    <n v="5052.8021656999999"/>
  </r>
  <r>
    <s v="Media"/>
    <s v="Incremental"/>
    <m/>
    <m/>
    <s v="Google_Pre_ios14_5"/>
    <s v="Google"/>
    <x v="9"/>
    <s v=" DTC"/>
    <d v="2021-03-14T00:00:00"/>
    <s v="Pre"/>
    <x v="0"/>
    <n v="5207.1076157999996"/>
  </r>
  <r>
    <s v="Media"/>
    <s v="Incremental"/>
    <m/>
    <m/>
    <s v="Google_Pre_ios14_5"/>
    <s v="Google"/>
    <x v="9"/>
    <s v=" DTC"/>
    <d v="2021-03-15T00:00:00"/>
    <s v="Pre"/>
    <x v="0"/>
    <n v="4893.8991060999997"/>
  </r>
  <r>
    <s v="Media"/>
    <s v="Incremental"/>
    <m/>
    <m/>
    <s v="Google_Pre_ios14_5"/>
    <s v="Google"/>
    <x v="9"/>
    <s v=" DTC"/>
    <d v="2021-03-16T00:00:00"/>
    <s v="Pre"/>
    <x v="0"/>
    <n v="4539.9725914000001"/>
  </r>
  <r>
    <s v="Media"/>
    <s v="Incremental"/>
    <m/>
    <m/>
    <s v="Google_Pre_ios14_5"/>
    <s v="Google"/>
    <x v="9"/>
    <s v=" DTC"/>
    <d v="2021-03-17T00:00:00"/>
    <s v="Pre"/>
    <x v="0"/>
    <n v="4064.2481889000001"/>
  </r>
  <r>
    <s v="Media"/>
    <s v="Incremental"/>
    <m/>
    <m/>
    <s v="Google_Pre_ios14_5"/>
    <s v="Google"/>
    <x v="9"/>
    <s v=" DTC"/>
    <d v="2021-03-18T00:00:00"/>
    <s v="Pre"/>
    <x v="0"/>
    <n v="3515.9191586000002"/>
  </r>
  <r>
    <s v="Media"/>
    <s v="Incremental"/>
    <m/>
    <m/>
    <s v="Google_Pre_ios14_5"/>
    <s v="Google"/>
    <x v="9"/>
    <s v=" DTC"/>
    <d v="2021-03-19T00:00:00"/>
    <s v="Pre"/>
    <x v="0"/>
    <n v="3384.3966309000002"/>
  </r>
  <r>
    <s v="Media"/>
    <s v="Incremental"/>
    <m/>
    <m/>
    <s v="Google_Pre_ios14_5"/>
    <s v="Google"/>
    <x v="9"/>
    <s v=" DTC"/>
    <d v="2021-03-20T00:00:00"/>
    <s v="Pre"/>
    <x v="0"/>
    <n v="3641.9642015999998"/>
  </r>
  <r>
    <s v="Media"/>
    <s v="Incremental"/>
    <m/>
    <m/>
    <s v="Google_Pre_ios14_5"/>
    <s v="Google"/>
    <x v="9"/>
    <s v=" DTC"/>
    <d v="2021-03-21T00:00:00"/>
    <s v="Pre"/>
    <x v="0"/>
    <n v="3983.7446146000002"/>
  </r>
  <r>
    <s v="Media"/>
    <s v="Incremental"/>
    <m/>
    <m/>
    <s v="Google_Pre_ios14_5"/>
    <s v="Google"/>
    <x v="9"/>
    <s v=" DTC"/>
    <d v="2021-03-22T00:00:00"/>
    <s v="Pre"/>
    <x v="0"/>
    <n v="4257.6537263999999"/>
  </r>
  <r>
    <s v="Media"/>
    <s v="Incremental"/>
    <m/>
    <m/>
    <s v="Google_Pre_ios14_5"/>
    <s v="Google"/>
    <x v="9"/>
    <s v=" DTC"/>
    <d v="2021-03-23T00:00:00"/>
    <s v="Pre"/>
    <x v="0"/>
    <n v="4758.8335187000002"/>
  </r>
  <r>
    <s v="Media"/>
    <s v="Incremental"/>
    <m/>
    <m/>
    <s v="Google_Pre_ios14_5"/>
    <s v="Google"/>
    <x v="9"/>
    <s v=" DTC"/>
    <d v="2021-03-24T00:00:00"/>
    <s v="Pre"/>
    <x v="0"/>
    <n v="5085.3336989999998"/>
  </r>
  <r>
    <s v="Media"/>
    <s v="Incremental"/>
    <m/>
    <m/>
    <s v="Google_Pre_ios14_5"/>
    <s v="Google"/>
    <x v="9"/>
    <s v=" DTC"/>
    <d v="2021-03-25T00:00:00"/>
    <s v="Pre"/>
    <x v="0"/>
    <n v="5184.7736549000001"/>
  </r>
  <r>
    <s v="Media"/>
    <s v="Incremental"/>
    <m/>
    <m/>
    <s v="Google_Pre_ios14_5"/>
    <s v="Google"/>
    <x v="9"/>
    <s v=" DTC"/>
    <d v="2021-03-26T00:00:00"/>
    <s v="Pre"/>
    <x v="0"/>
    <n v="4747.2585967000005"/>
  </r>
  <r>
    <s v="Media"/>
    <s v="Incremental"/>
    <m/>
    <m/>
    <s v="Google_Pre_ios14_5"/>
    <s v="Google"/>
    <x v="9"/>
    <s v=" DTC"/>
    <d v="2021-03-27T00:00:00"/>
    <s v="Pre"/>
    <x v="0"/>
    <n v="4334.5981236999996"/>
  </r>
  <r>
    <s v="Media"/>
    <s v="Incremental"/>
    <m/>
    <m/>
    <s v="Google_Pre_ios14_5"/>
    <s v="Google"/>
    <x v="9"/>
    <s v=" DTC"/>
    <d v="2021-03-28T00:00:00"/>
    <s v="Pre"/>
    <x v="0"/>
    <n v="4157.0938531000002"/>
  </r>
  <r>
    <s v="Media"/>
    <s v="Incremental"/>
    <m/>
    <m/>
    <s v="Google_Pre_ios14_5"/>
    <s v="Google"/>
    <x v="9"/>
    <s v=" DTC"/>
    <d v="2021-03-29T00:00:00"/>
    <s v="Pre"/>
    <x v="0"/>
    <n v="3814.7858148"/>
  </r>
  <r>
    <s v="Media"/>
    <s v="Incremental"/>
    <m/>
    <m/>
    <s v="Google_Pre_ios14_5"/>
    <s v="Google"/>
    <x v="9"/>
    <s v=" DTC"/>
    <d v="2021-03-30T00:00:00"/>
    <s v="Pre"/>
    <x v="0"/>
    <n v="3727.0305862999999"/>
  </r>
  <r>
    <s v="Media"/>
    <s v="Incremental"/>
    <m/>
    <m/>
    <s v="Google_Pre_ios14_5"/>
    <s v="Google"/>
    <x v="9"/>
    <s v=" DTC"/>
    <d v="2021-03-31T00:00:00"/>
    <s v="Pre"/>
    <x v="0"/>
    <n v="3746.6784687999998"/>
  </r>
  <r>
    <s v="Media"/>
    <s v="Incremental"/>
    <m/>
    <m/>
    <s v="Google_Pre_ios14_5"/>
    <s v="Google"/>
    <x v="9"/>
    <s v=" DTC"/>
    <d v="2021-04-01T00:00:00"/>
    <s v="Pre"/>
    <x v="0"/>
    <n v="3821.0715765"/>
  </r>
  <r>
    <s v="Media"/>
    <s v="Incremental"/>
    <m/>
    <m/>
    <s v="Google_Pre_ios14_5"/>
    <s v="Google"/>
    <x v="9"/>
    <s v=" DTC"/>
    <d v="2021-04-02T00:00:00"/>
    <s v="Pre"/>
    <x v="0"/>
    <n v="3689.8477609000001"/>
  </r>
  <r>
    <s v="Media"/>
    <s v="Incremental"/>
    <m/>
    <m/>
    <s v="Google_Pre_ios14_5"/>
    <s v="Google"/>
    <x v="9"/>
    <s v=" DTC"/>
    <d v="2021-04-03T00:00:00"/>
    <s v="Pre"/>
    <x v="0"/>
    <n v="3925.1451106"/>
  </r>
  <r>
    <s v="Media"/>
    <s v="Incremental"/>
    <m/>
    <m/>
    <s v="Google_Pre_ios14_5"/>
    <s v="Google"/>
    <x v="9"/>
    <s v=" DTC"/>
    <d v="2021-04-04T00:00:00"/>
    <s v="Pre"/>
    <x v="0"/>
    <n v="4261.0517836999998"/>
  </r>
  <r>
    <s v="Media"/>
    <s v="Incremental"/>
    <m/>
    <m/>
    <s v="Google_Pre_ios14_5"/>
    <s v="Google"/>
    <x v="9"/>
    <s v=" DTC"/>
    <d v="2021-04-05T00:00:00"/>
    <s v="Pre"/>
    <x v="0"/>
    <n v="4087.9251300000001"/>
  </r>
  <r>
    <s v="Media"/>
    <s v="Incremental"/>
    <m/>
    <m/>
    <s v="Google_Pre_ios14_5"/>
    <s v="Google"/>
    <x v="9"/>
    <s v=" DTC"/>
    <d v="2021-04-06T00:00:00"/>
    <s v="Pre"/>
    <x v="0"/>
    <n v="3703.8829092999999"/>
  </r>
  <r>
    <s v="Media"/>
    <s v="Incremental"/>
    <m/>
    <m/>
    <s v="Google_Pre_ios14_5"/>
    <s v="Google"/>
    <x v="9"/>
    <s v=" DTC"/>
    <d v="2021-04-07T00:00:00"/>
    <s v="Pre"/>
    <x v="0"/>
    <n v="3450.3848017"/>
  </r>
  <r>
    <s v="Media"/>
    <s v="Incremental"/>
    <m/>
    <m/>
    <s v="Google_Pre_ios14_5"/>
    <s v="Google"/>
    <x v="9"/>
    <s v=" DTC"/>
    <d v="2021-04-08T00:00:00"/>
    <s v="Pre"/>
    <x v="0"/>
    <n v="2896.0325917"/>
  </r>
  <r>
    <s v="Media"/>
    <s v="Incremental"/>
    <m/>
    <m/>
    <s v="Google_Pre_ios14_5"/>
    <s v="Google"/>
    <x v="9"/>
    <s v=" DTC"/>
    <d v="2021-04-09T00:00:00"/>
    <s v="Pre"/>
    <x v="0"/>
    <n v="1895.4178959999999"/>
  </r>
  <r>
    <s v="Media"/>
    <s v="Incremental"/>
    <m/>
    <m/>
    <s v="Google_Pre_ios14_5"/>
    <s v="Google"/>
    <x v="9"/>
    <s v=" DTC"/>
    <d v="2021-04-10T00:00:00"/>
    <s v="Pre"/>
    <x v="0"/>
    <n v="1248.523549"/>
  </r>
  <r>
    <s v="Media"/>
    <s v="Incremental"/>
    <m/>
    <m/>
    <s v="Google_Pre_ios14_5"/>
    <s v="Google"/>
    <x v="9"/>
    <s v=" DTC"/>
    <d v="2021-04-11T00:00:00"/>
    <s v="Pre"/>
    <x v="0"/>
    <n v="979.81305699999996"/>
  </r>
  <r>
    <s v="Media"/>
    <s v="Incremental"/>
    <m/>
    <m/>
    <s v="Google_Pre_ios14_5"/>
    <s v="Google"/>
    <x v="9"/>
    <s v=" DTC"/>
    <d v="2021-04-12T00:00:00"/>
    <s v="Pre"/>
    <x v="0"/>
    <n v="562.80320689999996"/>
  </r>
  <r>
    <s v="Media"/>
    <s v="Incremental"/>
    <m/>
    <m/>
    <s v="Google_Pre_ios14_5"/>
    <s v="Google"/>
    <x v="9"/>
    <s v=" DTC"/>
    <d v="2021-04-13T00:00:00"/>
    <s v="Pre"/>
    <x v="0"/>
    <n v="459.00901549999998"/>
  </r>
  <r>
    <s v="Media"/>
    <s v="Incremental"/>
    <m/>
    <m/>
    <s v="Google_Pre_ios14_5"/>
    <s v="Google"/>
    <x v="9"/>
    <s v=" DTC"/>
    <d v="2021-04-14T00:00:00"/>
    <s v="Pre"/>
    <x v="0"/>
    <n v="507.39731810000001"/>
  </r>
  <r>
    <s v="Media"/>
    <s v="Incremental"/>
    <m/>
    <m/>
    <s v="Google_Pre_ios14_5"/>
    <s v="Google"/>
    <x v="9"/>
    <s v=" DTC"/>
    <d v="2021-04-15T00:00:00"/>
    <s v="Pre"/>
    <x v="0"/>
    <n v="535.52318439999999"/>
  </r>
  <r>
    <s v="Media"/>
    <s v="Incremental"/>
    <m/>
    <m/>
    <s v="Google_Pre_ios14_5"/>
    <s v="Google"/>
    <x v="9"/>
    <s v=" DTC"/>
    <d v="2021-04-16T00:00:00"/>
    <s v="Pre"/>
    <x v="0"/>
    <n v="526.68390980000004"/>
  </r>
  <r>
    <s v="Media"/>
    <s v="Incremental"/>
    <m/>
    <m/>
    <s v="Google_Pre_ios14_5"/>
    <s v="Google"/>
    <x v="9"/>
    <s v=" DTC"/>
    <d v="2021-04-17T00:00:00"/>
    <s v="Pre"/>
    <x v="0"/>
    <n v="519.29272860000003"/>
  </r>
  <r>
    <s v="Media"/>
    <s v="Incremental"/>
    <m/>
    <m/>
    <s v="Google_Pre_ios14_5"/>
    <s v="Google"/>
    <x v="9"/>
    <s v=" DTC"/>
    <d v="2021-04-18T00:00:00"/>
    <s v="Pre"/>
    <x v="0"/>
    <n v="567.85248460000003"/>
  </r>
  <r>
    <s v="Media"/>
    <s v="Incremental"/>
    <m/>
    <m/>
    <s v="Google_Pre_ios14_5"/>
    <s v="Google"/>
    <x v="9"/>
    <s v=" DTC"/>
    <d v="2021-04-19T00:00:00"/>
    <s v="Pre"/>
    <x v="0"/>
    <n v="661.85984570000005"/>
  </r>
  <r>
    <s v="Media"/>
    <s v="Incremental"/>
    <m/>
    <m/>
    <s v="Google_Pre_ios14_5"/>
    <s v="Google"/>
    <x v="9"/>
    <s v=" DTC"/>
    <d v="2021-04-20T00:00:00"/>
    <s v="Pre"/>
    <x v="0"/>
    <n v="790.49222180000004"/>
  </r>
  <r>
    <s v="Media"/>
    <s v="Incremental"/>
    <m/>
    <m/>
    <s v="Google_Pre_ios14_5"/>
    <s v="Google"/>
    <x v="9"/>
    <s v=" DTC"/>
    <d v="2021-04-21T00:00:00"/>
    <s v="Pre"/>
    <x v="0"/>
    <n v="993.26482759999999"/>
  </r>
  <r>
    <s v="Media"/>
    <s v="Incremental"/>
    <m/>
    <m/>
    <s v="Google_Pre_ios14_5"/>
    <s v="Google"/>
    <x v="9"/>
    <s v=" DTC"/>
    <d v="2021-04-22T00:00:00"/>
    <s v="Pre"/>
    <x v="0"/>
    <n v="1492.7298332"/>
  </r>
  <r>
    <s v="Media"/>
    <s v="Incremental"/>
    <m/>
    <m/>
    <s v="Google_Pre_ios14_5"/>
    <s v="Google"/>
    <x v="9"/>
    <s v=" DTC"/>
    <d v="2021-04-23T00:00:00"/>
    <s v="Pre"/>
    <x v="0"/>
    <n v="2165.9749296"/>
  </r>
  <r>
    <s v="Media"/>
    <s v="Incremental"/>
    <m/>
    <m/>
    <s v="Google_Pre_ios14_5"/>
    <s v="Google"/>
    <x v="9"/>
    <s v=" DTC"/>
    <d v="2021-04-24T00:00:00"/>
    <s v="Pre"/>
    <x v="0"/>
    <n v="2994.5384493000001"/>
  </r>
  <r>
    <s v="Media"/>
    <s v="Incremental"/>
    <m/>
    <m/>
    <s v="Google_Pre_ios14_5"/>
    <s v="Google"/>
    <x v="9"/>
    <s v=" DTC"/>
    <d v="2021-04-25T00:00:00"/>
    <s v="Pre"/>
    <x v="0"/>
    <n v="3960.5478019000002"/>
  </r>
  <r>
    <s v="Media"/>
    <s v="Incremental"/>
    <m/>
    <m/>
    <s v="Google_Pre_ios14_5"/>
    <s v="Google"/>
    <x v="9"/>
    <s v=" DTC"/>
    <d v="2021-04-26T00:00:00"/>
    <s v="Pre"/>
    <x v="0"/>
    <n v="4946.2801172999998"/>
  </r>
  <r>
    <s v="Media"/>
    <s v="Incremental"/>
    <m/>
    <m/>
    <s v="Google_Pre_ios14_5"/>
    <s v="Google"/>
    <x v="9"/>
    <s v=" DTC"/>
    <d v="2021-04-27T00:00:00"/>
    <s v="Post"/>
    <x v="1"/>
    <n v="5019.3021373000001"/>
  </r>
  <r>
    <s v="Media"/>
    <s v="Incremental"/>
    <m/>
    <m/>
    <s v="Google_Pre_ios14_5"/>
    <s v="Google"/>
    <x v="9"/>
    <s v=" DTC"/>
    <d v="2021-04-28T00:00:00"/>
    <s v="Post"/>
    <x v="1"/>
    <n v="4319.1250963000002"/>
  </r>
  <r>
    <s v="Media"/>
    <s v="Incremental"/>
    <m/>
    <m/>
    <s v="Google_Pre_ios14_5"/>
    <s v="Google"/>
    <x v="9"/>
    <s v=" DTC"/>
    <d v="2021-04-29T00:00:00"/>
    <s v="Post"/>
    <x v="1"/>
    <n v="3396.5797115"/>
  </r>
  <r>
    <s v="Media"/>
    <s v="Incremental"/>
    <m/>
    <m/>
    <s v="Google_Pre_ios14_5"/>
    <s v="Google"/>
    <x v="9"/>
    <s v=" DTC"/>
    <d v="2021-04-30T00:00:00"/>
    <s v="Post"/>
    <x v="1"/>
    <n v="2251.3044252"/>
  </r>
  <r>
    <s v="Media"/>
    <s v="Incremental"/>
    <m/>
    <m/>
    <s v="Google_Pre_ios14_5"/>
    <s v="Google"/>
    <x v="9"/>
    <s v=" DTC"/>
    <d v="2021-05-01T00:00:00"/>
    <s v="Post"/>
    <x v="1"/>
    <n v="1058.3373147"/>
  </r>
  <r>
    <s v="Media"/>
    <s v="Incremental"/>
    <m/>
    <m/>
    <s v="Google_Pre_ios14_5"/>
    <s v="Google"/>
    <x v="9"/>
    <s v=" DTC"/>
    <d v="2021-05-02T00:00:00"/>
    <s v="Post"/>
    <x v="1"/>
    <n v="0"/>
  </r>
  <r>
    <s v="Media"/>
    <s v="Incremental"/>
    <m/>
    <m/>
    <s v="Google_Pre_ios14_5"/>
    <s v="Google"/>
    <x v="9"/>
    <s v=" DTC"/>
    <d v="2021-05-03T00:00:00"/>
    <s v="Post"/>
    <x v="1"/>
    <n v="0"/>
  </r>
  <r>
    <s v="Media"/>
    <s v="Incremental"/>
    <m/>
    <m/>
    <s v="Google_Pre_ios14_5"/>
    <s v="Google"/>
    <x v="9"/>
    <s v=" DTC"/>
    <d v="2021-05-04T00:00:00"/>
    <s v="Post"/>
    <x v="1"/>
    <n v="0"/>
  </r>
  <r>
    <s v="Media"/>
    <s v="Incremental"/>
    <m/>
    <m/>
    <s v="Google_Pre_ios14_5"/>
    <s v="Google"/>
    <x v="9"/>
    <s v=" DTC"/>
    <d v="2021-05-05T00:00:00"/>
    <s v="Post"/>
    <x v="1"/>
    <n v="0"/>
  </r>
  <r>
    <s v="Media"/>
    <s v="Incremental"/>
    <m/>
    <m/>
    <s v="Google_Pre_ios14_5"/>
    <s v="Google"/>
    <x v="9"/>
    <s v=" DTC"/>
    <d v="2021-05-06T00:00:00"/>
    <s v="Post"/>
    <x v="1"/>
    <n v="0"/>
  </r>
  <r>
    <s v="Media"/>
    <s v="Incremental"/>
    <m/>
    <m/>
    <s v="Google_Pre_ios14_5"/>
    <s v="Google"/>
    <x v="9"/>
    <s v=" DTC"/>
    <d v="2021-05-07T00:00:00"/>
    <s v="Post"/>
    <x v="1"/>
    <n v="0"/>
  </r>
  <r>
    <s v="Media"/>
    <s v="Incremental"/>
    <m/>
    <m/>
    <s v="Google_Pre_ios14_5"/>
    <s v="Google"/>
    <x v="9"/>
    <s v=" DTC"/>
    <d v="2021-05-08T00:00:00"/>
    <s v="Post"/>
    <x v="1"/>
    <n v="0"/>
  </r>
  <r>
    <s v="Media"/>
    <s v="Incremental"/>
    <m/>
    <m/>
    <s v="Google_Pre_ios14_5"/>
    <s v="Google"/>
    <x v="9"/>
    <s v=" DTC"/>
    <d v="2021-05-09T00:00:00"/>
    <s v="Post"/>
    <x v="1"/>
    <n v="0"/>
  </r>
  <r>
    <s v="Media"/>
    <s v="Incremental"/>
    <m/>
    <m/>
    <s v="Google_Pre_ios14_5"/>
    <s v="Google"/>
    <x v="9"/>
    <s v=" DTC"/>
    <d v="2021-05-10T00:00:00"/>
    <s v="Post"/>
    <x v="1"/>
    <n v="0"/>
  </r>
  <r>
    <s v="Media"/>
    <s v="Incremental"/>
    <m/>
    <m/>
    <s v="Google_Pre_ios14_5"/>
    <s v="Google"/>
    <x v="9"/>
    <s v=" DTC"/>
    <d v="2021-05-11T00:00:00"/>
    <s v="Post"/>
    <x v="1"/>
    <n v="0"/>
  </r>
  <r>
    <s v="Media"/>
    <s v="Incremental"/>
    <m/>
    <m/>
    <s v="Google_Pre_ios14_5"/>
    <s v="Google"/>
    <x v="9"/>
    <s v=" DTC"/>
    <d v="2021-05-12T00:00:00"/>
    <s v="Post"/>
    <x v="1"/>
    <n v="0"/>
  </r>
  <r>
    <s v="Media"/>
    <s v="Incremental"/>
    <m/>
    <m/>
    <s v="Google_Pre_ios14_5"/>
    <s v="Google"/>
    <x v="9"/>
    <s v=" DTC"/>
    <d v="2021-05-13T00:00:00"/>
    <s v="Post"/>
    <x v="1"/>
    <n v="0"/>
  </r>
  <r>
    <s v="Media"/>
    <s v="Incremental"/>
    <m/>
    <m/>
    <s v="Google_Pre_ios14_5"/>
    <s v="Google"/>
    <x v="9"/>
    <s v=" DTC"/>
    <d v="2021-05-14T00:00:00"/>
    <s v="Post"/>
    <x v="1"/>
    <n v="0"/>
  </r>
  <r>
    <s v="Media"/>
    <s v="Incremental"/>
    <m/>
    <m/>
    <s v="Google_Pre_ios14_5"/>
    <s v="Google"/>
    <x v="9"/>
    <s v=" DTC"/>
    <d v="2021-05-15T00:00:00"/>
    <s v="Post"/>
    <x v="1"/>
    <n v="0"/>
  </r>
  <r>
    <s v="Media"/>
    <s v="Incremental"/>
    <m/>
    <m/>
    <s v="Google_Pre_ios14_5"/>
    <s v="Google"/>
    <x v="9"/>
    <s v=" DTC"/>
    <d v="2021-05-16T00:00:00"/>
    <s v="Post"/>
    <x v="1"/>
    <n v="0"/>
  </r>
  <r>
    <s v="Media"/>
    <s v="Incremental"/>
    <m/>
    <m/>
    <s v="Google_Pre_ios14_5"/>
    <s v="Google"/>
    <x v="9"/>
    <s v=" DTC"/>
    <d v="2021-05-17T00:00:00"/>
    <s v="Post"/>
    <x v="1"/>
    <n v="0"/>
  </r>
  <r>
    <s v="Media"/>
    <s v="Incremental"/>
    <m/>
    <m/>
    <s v="Google_Pre_ios14_5"/>
    <s v="Google"/>
    <x v="9"/>
    <s v=" DTC"/>
    <d v="2021-05-18T00:00:00"/>
    <s v="Post"/>
    <x v="1"/>
    <n v="0"/>
  </r>
  <r>
    <s v="Media"/>
    <s v="Incremental"/>
    <m/>
    <m/>
    <s v="Google_Pre_ios14_5"/>
    <s v="Google"/>
    <x v="9"/>
    <s v=" DTC"/>
    <d v="2021-05-19T00:00:00"/>
    <s v="Post"/>
    <x v="1"/>
    <n v="0"/>
  </r>
  <r>
    <s v="Media"/>
    <s v="Incremental"/>
    <m/>
    <m/>
    <s v="Google_Pre_ios14_5"/>
    <s v="Google"/>
    <x v="9"/>
    <s v=" DTC"/>
    <d v="2021-05-20T00:00:00"/>
    <s v="Post"/>
    <x v="1"/>
    <n v="0"/>
  </r>
  <r>
    <s v="Media"/>
    <s v="Incremental"/>
    <m/>
    <m/>
    <s v="Google_Pre_ios14_5"/>
    <s v="Google"/>
    <x v="9"/>
    <s v=" DTC"/>
    <d v="2021-05-21T00:00:00"/>
    <s v="Post"/>
    <x v="1"/>
    <n v="0"/>
  </r>
  <r>
    <s v="Media"/>
    <s v="Incremental"/>
    <m/>
    <m/>
    <s v="Google_Pre_ios14_5"/>
    <s v="Google"/>
    <x v="9"/>
    <s v=" DTC"/>
    <d v="2021-05-22T00:00:00"/>
    <s v="Post"/>
    <x v="1"/>
    <n v="0"/>
  </r>
  <r>
    <s v="Media"/>
    <s v="Incremental"/>
    <m/>
    <m/>
    <s v="Google_Pre_ios14_5"/>
    <s v="Google"/>
    <x v="9"/>
    <s v=" DTC"/>
    <d v="2021-05-23T00:00:00"/>
    <s v="Post"/>
    <x v="1"/>
    <n v="0"/>
  </r>
  <r>
    <s v="Media"/>
    <s v="Incremental"/>
    <m/>
    <m/>
    <s v="Google_Pre_ios14_5"/>
    <s v="Google"/>
    <x v="9"/>
    <s v=" DTC"/>
    <d v="2021-05-24T00:00:00"/>
    <s v="Post"/>
    <x v="1"/>
    <n v="0"/>
  </r>
  <r>
    <s v="Media"/>
    <s v="Incremental"/>
    <m/>
    <m/>
    <s v="Google_Pre_ios14_5"/>
    <s v="Google"/>
    <x v="9"/>
    <s v=" DTC"/>
    <d v="2021-05-25T00:00:00"/>
    <s v="Post"/>
    <x v="1"/>
    <n v="0"/>
  </r>
  <r>
    <s v="Media"/>
    <s v="Incremental"/>
    <m/>
    <m/>
    <s v="Google_Pre_ios14_5"/>
    <s v="Google"/>
    <x v="9"/>
    <s v=" DTC"/>
    <d v="2021-05-26T00:00:00"/>
    <s v="Post"/>
    <x v="1"/>
    <n v="0"/>
  </r>
  <r>
    <s v="Media"/>
    <s v="Incremental"/>
    <m/>
    <m/>
    <s v="Google_Pre_ios14_5"/>
    <s v="Google"/>
    <x v="9"/>
    <s v=" DTC"/>
    <d v="2021-05-27T00:00:00"/>
    <s v="Post"/>
    <x v="1"/>
    <n v="0"/>
  </r>
  <r>
    <s v="Media"/>
    <s v="Incremental"/>
    <m/>
    <m/>
    <s v="Google_Pre_ios14_5"/>
    <s v="Google"/>
    <x v="9"/>
    <s v=" DTC"/>
    <d v="2021-05-28T00:00:00"/>
    <s v="Post"/>
    <x v="1"/>
    <n v="0"/>
  </r>
  <r>
    <s v="Media"/>
    <s v="Incremental"/>
    <m/>
    <m/>
    <s v="Google_Pre_ios14_5"/>
    <s v="Google"/>
    <x v="9"/>
    <s v=" DTC"/>
    <d v="2021-05-29T00:00:00"/>
    <s v="Post"/>
    <x v="1"/>
    <n v="0"/>
  </r>
  <r>
    <s v="Media"/>
    <s v="Incremental"/>
    <m/>
    <m/>
    <s v="Google_Pre_ios14_5"/>
    <s v="Google"/>
    <x v="9"/>
    <s v=" DTC"/>
    <d v="2021-05-30T00:00:00"/>
    <s v="Post"/>
    <x v="1"/>
    <n v="0"/>
  </r>
  <r>
    <s v="Media"/>
    <s v="Incremental"/>
    <m/>
    <m/>
    <s v="Google_Pre_ios14_5"/>
    <s v="Google"/>
    <x v="9"/>
    <s v=" DTC"/>
    <d v="2021-05-31T00:00:00"/>
    <s v="Post"/>
    <x v="1"/>
    <n v="0"/>
  </r>
  <r>
    <s v="Media"/>
    <s v="Incremental"/>
    <m/>
    <m/>
    <s v="Google_Pre_ios14_5"/>
    <s v="Google"/>
    <x v="9"/>
    <s v=" DTC"/>
    <d v="2021-06-01T00:00:00"/>
    <s v="Post"/>
    <x v="1"/>
    <n v="0"/>
  </r>
  <r>
    <s v="Media"/>
    <s v="Incremental"/>
    <m/>
    <m/>
    <s v="Google_Pre_ios14_5"/>
    <s v="Google"/>
    <x v="9"/>
    <s v=" DTC"/>
    <d v="2021-06-02T00:00:00"/>
    <s v="Post"/>
    <x v="1"/>
    <n v="0"/>
  </r>
  <r>
    <s v="Media"/>
    <s v="Incremental"/>
    <m/>
    <m/>
    <s v="Google_Pre_ios14_5"/>
    <s v="Google"/>
    <x v="9"/>
    <s v=" DTC"/>
    <d v="2021-06-03T00:00:00"/>
    <s v="Post"/>
    <x v="1"/>
    <n v="0"/>
  </r>
  <r>
    <s v="Media"/>
    <s v="Incremental"/>
    <m/>
    <m/>
    <s v="Google_Pre_ios14_5"/>
    <s v="Google"/>
    <x v="9"/>
    <s v=" DTC"/>
    <d v="2021-06-04T00:00:00"/>
    <s v="Post"/>
    <x v="1"/>
    <n v="0"/>
  </r>
  <r>
    <s v="Media"/>
    <s v="Incremental"/>
    <m/>
    <m/>
    <s v="Google_Pre_ios14_5"/>
    <s v="Google"/>
    <x v="9"/>
    <s v=" DTC"/>
    <d v="2021-06-05T00:00:00"/>
    <s v="Post"/>
    <x v="1"/>
    <n v="0"/>
  </r>
  <r>
    <s v="Media"/>
    <s v="Incremental"/>
    <m/>
    <m/>
    <s v="Google_Pre_ios14_5"/>
    <s v="Google"/>
    <x v="9"/>
    <s v=" DTC"/>
    <d v="2021-06-06T00:00:00"/>
    <s v="Post"/>
    <x v="1"/>
    <n v="0"/>
  </r>
  <r>
    <s v="Media"/>
    <s v="Incremental"/>
    <m/>
    <m/>
    <s v="Google_Pre_ios14_5"/>
    <s v="Google"/>
    <x v="9"/>
    <s v=" DTC"/>
    <d v="2021-06-07T00:00:00"/>
    <s v="Post"/>
    <x v="1"/>
    <n v="0"/>
  </r>
  <r>
    <s v="Media"/>
    <s v="Incremental"/>
    <m/>
    <m/>
    <s v="Google_Pre_ios14_5"/>
    <s v="Google"/>
    <x v="9"/>
    <s v=" DTC"/>
    <d v="2021-06-08T00:00:00"/>
    <s v="Post"/>
    <x v="1"/>
    <n v="0"/>
  </r>
  <r>
    <s v="Media"/>
    <s v="Incremental"/>
    <m/>
    <m/>
    <s v="Google_Pre_ios14_5"/>
    <s v="Google"/>
    <x v="9"/>
    <s v=" DTC"/>
    <d v="2021-06-09T00:00:00"/>
    <s v="Post"/>
    <x v="1"/>
    <n v="0"/>
  </r>
  <r>
    <s v="Media"/>
    <s v="Incremental"/>
    <m/>
    <m/>
    <s v="Google_Pre_ios14_5"/>
    <s v="Google"/>
    <x v="9"/>
    <s v=" DTC"/>
    <d v="2021-06-10T00:00:00"/>
    <s v="Post"/>
    <x v="1"/>
    <n v="0"/>
  </r>
  <r>
    <s v="Media"/>
    <s v="Incremental"/>
    <m/>
    <m/>
    <s v="Google_Pre_ios14_5"/>
    <s v="Google"/>
    <x v="9"/>
    <s v=" DTC"/>
    <d v="2021-06-11T00:00:00"/>
    <s v="Post"/>
    <x v="1"/>
    <n v="0"/>
  </r>
  <r>
    <s v="Media"/>
    <s v="Incremental"/>
    <m/>
    <m/>
    <s v="Google_Pre_ios14_5"/>
    <s v="Google"/>
    <x v="9"/>
    <s v=" DTC"/>
    <d v="2021-06-12T00:00:00"/>
    <s v="Post"/>
    <x v="1"/>
    <n v="0"/>
  </r>
  <r>
    <s v="Media"/>
    <s v="Incremental"/>
    <m/>
    <m/>
    <s v="Google_Pre_ios14_5"/>
    <s v="Google"/>
    <x v="9"/>
    <s v=" DTC"/>
    <d v="2021-06-13T00:00:00"/>
    <s v="Post"/>
    <x v="1"/>
    <n v="0"/>
  </r>
  <r>
    <s v="Media"/>
    <s v="Incremental"/>
    <m/>
    <m/>
    <s v="Google_Pre_ios14_5"/>
    <s v="Google"/>
    <x v="9"/>
    <s v=" DTC"/>
    <d v="2021-06-14T00:00:00"/>
    <s v="Post"/>
    <x v="1"/>
    <n v="0"/>
  </r>
  <r>
    <s v="Media"/>
    <s v="Incremental"/>
    <m/>
    <m/>
    <s v="Google_Pre_ios14_5"/>
    <s v="Google"/>
    <x v="9"/>
    <s v=" DTC"/>
    <d v="2021-06-15T00:00:00"/>
    <s v="Post"/>
    <x v="1"/>
    <n v="0"/>
  </r>
  <r>
    <s v="Media"/>
    <s v="Incremental"/>
    <m/>
    <m/>
    <s v="Google_Pre_ios14_5"/>
    <s v="Google"/>
    <x v="9"/>
    <s v=" DTC"/>
    <d v="2021-06-16T00:00:00"/>
    <s v="Post"/>
    <x v="1"/>
    <n v="0"/>
  </r>
  <r>
    <s v="Media"/>
    <s v="Incremental"/>
    <m/>
    <m/>
    <s v="Google_Pre_ios14_5"/>
    <s v="Google"/>
    <x v="9"/>
    <s v=" DTC"/>
    <d v="2021-06-17T00:00:00"/>
    <s v="Post"/>
    <x v="1"/>
    <n v="0"/>
  </r>
  <r>
    <s v="Media"/>
    <s v="Incremental"/>
    <m/>
    <m/>
    <s v="Google_Pre_ios14_5"/>
    <s v="Google"/>
    <x v="9"/>
    <s v=" DTC"/>
    <d v="2021-06-18T00:00:00"/>
    <s v="Post"/>
    <x v="1"/>
    <n v="0"/>
  </r>
  <r>
    <s v="Media"/>
    <s v="Incremental"/>
    <m/>
    <m/>
    <s v="Google_Pre_ios14_5"/>
    <s v="Google"/>
    <x v="9"/>
    <s v=" DTC"/>
    <d v="2021-06-19T00:00:00"/>
    <s v="Post"/>
    <x v="1"/>
    <n v="0"/>
  </r>
  <r>
    <s v="Media"/>
    <s v="Incremental"/>
    <m/>
    <m/>
    <s v="Google_Pre_ios14_5"/>
    <s v="Google"/>
    <x v="9"/>
    <s v=" DTC"/>
    <d v="2021-06-20T00:00:00"/>
    <s v="Post"/>
    <x v="1"/>
    <n v="0"/>
  </r>
  <r>
    <s v="Media"/>
    <s v="Incremental"/>
    <m/>
    <m/>
    <s v="Google_Pre_ios14_5"/>
    <s v="Google"/>
    <x v="9"/>
    <s v=" DTC"/>
    <d v="2021-06-21T00:00:00"/>
    <s v="Post"/>
    <x v="1"/>
    <n v="0"/>
  </r>
  <r>
    <s v="Media"/>
    <s v="Incremental"/>
    <m/>
    <m/>
    <s v="Google_Pre_ios14_5"/>
    <s v="Google"/>
    <x v="9"/>
    <s v=" DTC"/>
    <d v="2021-06-22T00:00:00"/>
    <s v="Post"/>
    <x v="1"/>
    <n v="0"/>
  </r>
  <r>
    <s v="Media"/>
    <s v="Incremental"/>
    <m/>
    <m/>
    <s v="Google_Pre_ios14_5"/>
    <s v="Google"/>
    <x v="9"/>
    <s v=" DTC"/>
    <d v="2021-06-23T00:00:00"/>
    <s v="Post"/>
    <x v="2"/>
    <n v="0"/>
  </r>
  <r>
    <s v="Media"/>
    <s v="Incremental"/>
    <m/>
    <m/>
    <s v="Google_Pre_ios14_5"/>
    <s v="Google"/>
    <x v="9"/>
    <s v=" DTC"/>
    <d v="2021-06-24T00:00:00"/>
    <s v="Post"/>
    <x v="2"/>
    <n v="0"/>
  </r>
  <r>
    <s v="Media"/>
    <s v="Incremental"/>
    <m/>
    <m/>
    <s v="Google_Pre_ios14_5"/>
    <s v="Google"/>
    <x v="9"/>
    <s v=" DTC"/>
    <d v="2021-06-25T00:00:00"/>
    <s v="Post"/>
    <x v="2"/>
    <n v="0"/>
  </r>
  <r>
    <s v="Media"/>
    <s v="Incremental"/>
    <m/>
    <m/>
    <s v="Google_Pre_ios14_5"/>
    <s v="Google"/>
    <x v="9"/>
    <s v=" DTC"/>
    <d v="2021-06-26T00:00:00"/>
    <s v="Post"/>
    <x v="2"/>
    <n v="0"/>
  </r>
  <r>
    <s v="Media"/>
    <s v="Incremental"/>
    <m/>
    <m/>
    <s v="Google_Pre_ios14_5"/>
    <s v="Google"/>
    <x v="9"/>
    <s v=" DTC"/>
    <d v="2021-06-27T00:00:00"/>
    <s v="Post"/>
    <x v="2"/>
    <n v="0"/>
  </r>
  <r>
    <s v="Media"/>
    <s v="Incremental"/>
    <m/>
    <m/>
    <s v="Google_Pre_ios14_5"/>
    <s v="Google"/>
    <x v="9"/>
    <s v=" DTC"/>
    <d v="2021-06-28T00:00:00"/>
    <s v="Post"/>
    <x v="2"/>
    <n v="0"/>
  </r>
  <r>
    <s v="Media"/>
    <s v="Incremental"/>
    <m/>
    <m/>
    <s v="Google_Pre_ios14_5"/>
    <s v="Google"/>
    <x v="9"/>
    <s v=" DTC"/>
    <d v="2021-06-29T00:00:00"/>
    <s v="Post"/>
    <x v="2"/>
    <n v="0"/>
  </r>
  <r>
    <s v="Media"/>
    <s v="Incremental"/>
    <m/>
    <m/>
    <s v="Google_Pre_ios14_5"/>
    <s v="Google"/>
    <x v="9"/>
    <s v=" DTC"/>
    <d v="2021-06-30T00:00:00"/>
    <s v="Post"/>
    <x v="2"/>
    <n v="0"/>
  </r>
  <r>
    <s v="Media"/>
    <s v="Incremental"/>
    <m/>
    <m/>
    <s v="Google_Pre_ios14_5"/>
    <s v="Google"/>
    <x v="9"/>
    <s v=" DTC"/>
    <d v="2021-07-01T00:00:00"/>
    <s v="Post"/>
    <x v="2"/>
    <n v="0"/>
  </r>
  <r>
    <s v="Media"/>
    <s v="Incremental"/>
    <m/>
    <m/>
    <s v="Google_Pre_ios14_5"/>
    <s v="Google"/>
    <x v="9"/>
    <s v=" DTC"/>
    <d v="2021-07-02T00:00:00"/>
    <s v="Post"/>
    <x v="2"/>
    <n v="0"/>
  </r>
  <r>
    <s v="Media"/>
    <s v="Incremental"/>
    <m/>
    <m/>
    <s v="Google_Pre_ios14_5"/>
    <s v="Google"/>
    <x v="9"/>
    <s v=" DTC"/>
    <d v="2021-07-03T00:00:00"/>
    <s v="Post"/>
    <x v="2"/>
    <n v="0"/>
  </r>
  <r>
    <s v="Media"/>
    <s v="Incremental"/>
    <m/>
    <m/>
    <s v="Google_Pre_ios14_5"/>
    <s v="Google"/>
    <x v="9"/>
    <s v=" DTC"/>
    <d v="2021-07-04T00:00:00"/>
    <s v="Post"/>
    <x v="2"/>
    <n v="0"/>
  </r>
  <r>
    <s v="Media"/>
    <s v="Incremental"/>
    <m/>
    <m/>
    <s v="Google_Pre_ios14_5"/>
    <s v="Google"/>
    <x v="9"/>
    <s v=" DTC"/>
    <d v="2021-07-05T00:00:00"/>
    <s v="Post"/>
    <x v="2"/>
    <n v="0"/>
  </r>
  <r>
    <s v="Media"/>
    <s v="Incremental"/>
    <m/>
    <m/>
    <s v="Google_Pre_ios14_5"/>
    <s v="Google"/>
    <x v="9"/>
    <s v=" DTC"/>
    <d v="2021-07-06T00:00:00"/>
    <s v="Post"/>
    <x v="2"/>
    <n v="0"/>
  </r>
  <r>
    <s v="Media"/>
    <s v="Incremental"/>
    <m/>
    <m/>
    <s v="Google_Pre_ios14_5"/>
    <s v="Google"/>
    <x v="9"/>
    <s v=" DTC"/>
    <d v="2021-07-07T00:00:00"/>
    <s v="Post"/>
    <x v="2"/>
    <n v="0"/>
  </r>
  <r>
    <s v="Media"/>
    <s v="Incremental"/>
    <m/>
    <m/>
    <s v="Google_Pre_ios14_5"/>
    <s v="Google"/>
    <x v="9"/>
    <s v=" DTC"/>
    <d v="2021-07-08T00:00:00"/>
    <s v="Post"/>
    <x v="2"/>
    <n v="0"/>
  </r>
  <r>
    <s v="Media"/>
    <s v="Incremental"/>
    <m/>
    <m/>
    <s v="Google_Pre_ios14_5"/>
    <s v="Google"/>
    <x v="9"/>
    <s v=" DTC"/>
    <d v="2021-07-09T00:00:00"/>
    <s v="Post"/>
    <x v="2"/>
    <n v="0"/>
  </r>
  <r>
    <s v="Media"/>
    <s v="Incremental"/>
    <m/>
    <m/>
    <s v="Google_Pre_ios14_5"/>
    <s v="Google"/>
    <x v="9"/>
    <s v=" DTC"/>
    <d v="2021-07-10T00:00:00"/>
    <s v="Post"/>
    <x v="2"/>
    <n v="0"/>
  </r>
  <r>
    <s v="Media"/>
    <s v="Incremental"/>
    <m/>
    <m/>
    <s v="Google_Pre_ios14_5"/>
    <s v="Google"/>
    <x v="9"/>
    <s v=" DTC"/>
    <d v="2021-07-11T00:00:00"/>
    <s v="Post"/>
    <x v="2"/>
    <n v="0"/>
  </r>
  <r>
    <s v="Media"/>
    <s v="Incremental"/>
    <m/>
    <m/>
    <s v="Google_Pre_ios14_5"/>
    <s v="Google"/>
    <x v="9"/>
    <s v=" DTC"/>
    <d v="2021-07-12T00:00:00"/>
    <s v="Post"/>
    <x v="2"/>
    <n v="0"/>
  </r>
  <r>
    <s v="Media"/>
    <s v="Incremental"/>
    <m/>
    <m/>
    <s v="Google_Pre_ios14_5"/>
    <s v="Google"/>
    <x v="9"/>
    <s v=" DTC"/>
    <d v="2021-07-13T00:00:00"/>
    <s v="Post"/>
    <x v="2"/>
    <n v="0"/>
  </r>
  <r>
    <s v="Media"/>
    <s v="Incremental"/>
    <m/>
    <m/>
    <s v="Google_Pre_ios14_5"/>
    <s v="Google"/>
    <x v="9"/>
    <s v=" DTC"/>
    <d v="2021-07-14T00:00:00"/>
    <s v="Post"/>
    <x v="2"/>
    <n v="0"/>
  </r>
  <r>
    <s v="Media"/>
    <s v="Incremental"/>
    <m/>
    <m/>
    <s v="Google_Pre_ios14_5"/>
    <s v="Google"/>
    <x v="9"/>
    <s v=" DTC"/>
    <d v="2021-07-15T00:00:00"/>
    <s v="Post"/>
    <x v="2"/>
    <n v="0"/>
  </r>
  <r>
    <s v="Media"/>
    <s v="Incremental"/>
    <m/>
    <m/>
    <s v="Google_Pre_ios14_5"/>
    <s v="Google"/>
    <x v="9"/>
    <s v=" DTC"/>
    <d v="2021-07-16T00:00:00"/>
    <s v="Post"/>
    <x v="2"/>
    <n v="0"/>
  </r>
  <r>
    <s v="Media"/>
    <s v="Incremental"/>
    <m/>
    <m/>
    <s v="Google_Pre_ios14_5"/>
    <s v="Google"/>
    <x v="9"/>
    <s v=" DTC"/>
    <d v="2021-07-17T00:00:00"/>
    <s v="Post"/>
    <x v="2"/>
    <n v="0"/>
  </r>
  <r>
    <s v="Media"/>
    <s v="Incremental"/>
    <m/>
    <m/>
    <s v="Google_Pre_ios14_5"/>
    <s v="Google"/>
    <x v="9"/>
    <s v=" DTC"/>
    <d v="2021-07-18T00:00:00"/>
    <s v="Post"/>
    <x v="2"/>
    <n v="0"/>
  </r>
  <r>
    <s v="Media"/>
    <s v="Incremental"/>
    <m/>
    <m/>
    <s v="Google_Pre_ios14_5"/>
    <s v="Google"/>
    <x v="9"/>
    <s v=" DTC"/>
    <d v="2021-07-19T00:00:00"/>
    <s v="Post"/>
    <x v="2"/>
    <n v="0"/>
  </r>
  <r>
    <s v="Media"/>
    <s v="Incremental"/>
    <m/>
    <m/>
    <s v="Google_Pre_ios14_5"/>
    <s v="Google"/>
    <x v="9"/>
    <s v=" DTC"/>
    <d v="2021-07-20T00:00:00"/>
    <s v="Post"/>
    <x v="2"/>
    <n v="0"/>
  </r>
  <r>
    <s v="Media"/>
    <s v="Incremental"/>
    <m/>
    <m/>
    <s v="Google_Pre_ios14_5"/>
    <s v="Google"/>
    <x v="9"/>
    <s v=" DTC"/>
    <d v="2021-07-21T00:00:00"/>
    <s v="Post"/>
    <x v="2"/>
    <n v="0"/>
  </r>
  <r>
    <s v="Media"/>
    <s v="Incremental"/>
    <m/>
    <m/>
    <s v="Google_Pre_ios14_5"/>
    <s v="Google"/>
    <x v="9"/>
    <s v=" DTC"/>
    <d v="2021-07-22T00:00:00"/>
    <s v="Post"/>
    <x v="2"/>
    <n v="0"/>
  </r>
  <r>
    <s v="Media"/>
    <s v="Incremental"/>
    <m/>
    <m/>
    <s v="Google_Pre_ios14_5"/>
    <s v="Google"/>
    <x v="9"/>
    <s v=" DTC"/>
    <d v="2021-07-23T00:00:00"/>
    <s v="Post"/>
    <x v="2"/>
    <n v="0"/>
  </r>
  <r>
    <s v="Media"/>
    <s v="Incremental"/>
    <m/>
    <m/>
    <s v="Google_Pre_ios14_5"/>
    <s v="Google"/>
    <x v="9"/>
    <s v=" DTC"/>
    <d v="2021-07-24T00:00:00"/>
    <s v="Post"/>
    <x v="2"/>
    <n v="0"/>
  </r>
  <r>
    <s v="Media"/>
    <s v="Incremental"/>
    <m/>
    <m/>
    <s v="Google_Pre_ios14_5"/>
    <s v="Google"/>
    <x v="9"/>
    <s v=" DTC"/>
    <d v="2021-07-25T00:00:00"/>
    <s v="Post"/>
    <x v="2"/>
    <n v="0"/>
  </r>
  <r>
    <s v="Media"/>
    <s v="Incremental"/>
    <m/>
    <m/>
    <s v="Google_Pre_ios14_5"/>
    <s v="Google"/>
    <x v="9"/>
    <s v=" DTC"/>
    <d v="2021-07-26T00:00:00"/>
    <s v="Post"/>
    <x v="2"/>
    <n v="0"/>
  </r>
  <r>
    <s v="Media"/>
    <s v="Incremental"/>
    <m/>
    <m/>
    <s v="Google_Pre_ios14_5"/>
    <s v="Google"/>
    <x v="9"/>
    <s v=" DTC"/>
    <d v="2021-07-27T00:00:00"/>
    <s v="Post"/>
    <x v="2"/>
    <n v="0"/>
  </r>
  <r>
    <s v="Media"/>
    <s v="Incremental"/>
    <m/>
    <m/>
    <s v="Google_Pre_ios14_5"/>
    <s v="Google"/>
    <x v="9"/>
    <s v=" DTC"/>
    <d v="2021-07-28T00:00:00"/>
    <s v="Post"/>
    <x v="2"/>
    <n v="0"/>
  </r>
  <r>
    <s v="Media"/>
    <s v="Incremental"/>
    <m/>
    <m/>
    <s v="Google_Pre_ios14_5"/>
    <s v="Google"/>
    <x v="9"/>
    <s v=" DTC"/>
    <d v="2021-07-29T00:00:00"/>
    <s v="Post"/>
    <x v="2"/>
    <n v="0"/>
  </r>
  <r>
    <s v="Media"/>
    <s v="Incremental"/>
    <m/>
    <m/>
    <s v="Google_Pre_ios14_5"/>
    <s v="Google"/>
    <x v="9"/>
    <s v=" DTC"/>
    <d v="2021-07-30T00:00:00"/>
    <s v="Post"/>
    <x v="2"/>
    <n v="0"/>
  </r>
  <r>
    <s v="Media"/>
    <s v="Incremental"/>
    <m/>
    <m/>
    <s v="Google_Pre_ios14_5"/>
    <s v="Google"/>
    <x v="9"/>
    <s v=" DTC"/>
    <d v="2021-07-31T00:00:00"/>
    <s v="Post"/>
    <x v="2"/>
    <n v="0"/>
  </r>
  <r>
    <s v="Media"/>
    <s v="Incremental"/>
    <m/>
    <m/>
    <s v="Google_Pre_ios14_5"/>
    <s v="Google"/>
    <x v="9"/>
    <s v=" DTC"/>
    <d v="2021-08-01T00:00:00"/>
    <s v="Post"/>
    <x v="2"/>
    <n v="0"/>
  </r>
  <r>
    <s v="Media"/>
    <s v="Incremental"/>
    <m/>
    <m/>
    <s v="Google_Pre_ios14_5"/>
    <s v="Google"/>
    <x v="9"/>
    <s v=" DTC"/>
    <d v="2021-08-02T00:00:00"/>
    <s v="Post"/>
    <x v="2"/>
    <n v="0"/>
  </r>
  <r>
    <s v="Media"/>
    <s v="Incremental"/>
    <m/>
    <m/>
    <s v="Google_Pre_ios14_5"/>
    <s v="Google"/>
    <x v="9"/>
    <s v=" DTC"/>
    <d v="2021-08-03T00:00:00"/>
    <s v="Post"/>
    <x v="2"/>
    <n v="0"/>
  </r>
  <r>
    <s v="Media"/>
    <s v="Incremental"/>
    <m/>
    <m/>
    <s v="Google_Pre_ios14_5"/>
    <s v="Google"/>
    <x v="9"/>
    <s v=" DTC"/>
    <d v="2021-08-04T00:00:00"/>
    <s v="Post"/>
    <x v="2"/>
    <n v="0"/>
  </r>
  <r>
    <s v="Media"/>
    <s v="Incremental"/>
    <m/>
    <m/>
    <s v="Google_Pre_ios14_5"/>
    <s v="Google"/>
    <x v="9"/>
    <s v=" DTC"/>
    <d v="2021-08-05T00:00:00"/>
    <s v="Post"/>
    <x v="2"/>
    <n v="0"/>
  </r>
  <r>
    <s v="Media"/>
    <s v="Incremental"/>
    <m/>
    <m/>
    <s v="Google_Pre_ios14_5"/>
    <s v="Google"/>
    <x v="9"/>
    <s v=" DTC"/>
    <d v="2021-08-06T00:00:00"/>
    <s v="Post"/>
    <x v="2"/>
    <n v="0"/>
  </r>
  <r>
    <s v="Media"/>
    <s v="Incremental"/>
    <m/>
    <m/>
    <s v="Google_Pre_ios14_5"/>
    <s v="Google"/>
    <x v="9"/>
    <s v=" DTC"/>
    <d v="2021-08-07T00:00:00"/>
    <s v="Post"/>
    <x v="2"/>
    <n v="0"/>
  </r>
  <r>
    <s v="Media"/>
    <s v="Incremental"/>
    <m/>
    <m/>
    <s v="Google_Pre_ios14_5"/>
    <s v="Google"/>
    <x v="9"/>
    <s v=" DTC"/>
    <d v="2021-08-08T00:00:00"/>
    <s v="Post"/>
    <x v="2"/>
    <n v="0"/>
  </r>
  <r>
    <s v="Media"/>
    <s v="Incremental"/>
    <m/>
    <m/>
    <s v="Google_Pre_ios14_5"/>
    <s v="Google"/>
    <x v="9"/>
    <s v=" DTC"/>
    <d v="2021-08-09T00:00:00"/>
    <s v="Post"/>
    <x v="2"/>
    <n v="0"/>
  </r>
  <r>
    <s v="Media"/>
    <s v="Incremental"/>
    <m/>
    <m/>
    <s v="Google_Pre_ios14_5"/>
    <s v="Google"/>
    <x v="9"/>
    <s v=" DTC"/>
    <d v="2021-08-10T00:00:00"/>
    <s v="Post"/>
    <x v="2"/>
    <n v="0"/>
  </r>
  <r>
    <s v="Media"/>
    <s v="Incremental"/>
    <m/>
    <m/>
    <s v="Google_Pre_ios14_5"/>
    <s v="Google"/>
    <x v="9"/>
    <s v=" DTC"/>
    <d v="2021-08-11T00:00:00"/>
    <s v="Post"/>
    <x v="2"/>
    <n v="0"/>
  </r>
  <r>
    <s v="Media"/>
    <s v="Incremental"/>
    <m/>
    <m/>
    <s v="Google_Pre_ios14_5"/>
    <s v="Google"/>
    <x v="9"/>
    <s v=" DTC"/>
    <d v="2021-08-12T00:00:00"/>
    <s v="Post"/>
    <x v="2"/>
    <n v="0"/>
  </r>
  <r>
    <s v="Media"/>
    <s v="Incremental"/>
    <m/>
    <m/>
    <s v="Google_Pre_ios14_5"/>
    <s v="Google"/>
    <x v="9"/>
    <s v=" DTC"/>
    <d v="2021-08-13T00:00:00"/>
    <s v="Post"/>
    <x v="2"/>
    <n v="0"/>
  </r>
  <r>
    <s v="Media"/>
    <s v="Incremental"/>
    <m/>
    <m/>
    <s v="Google_Pre_ios14_5"/>
    <s v="Google"/>
    <x v="9"/>
    <s v=" DTC"/>
    <d v="2021-08-14T00:00:00"/>
    <s v="Post"/>
    <x v="2"/>
    <n v="0"/>
  </r>
  <r>
    <s v="Media"/>
    <s v="Incremental"/>
    <m/>
    <m/>
    <s v="Google_Pre_ios14_5"/>
    <s v="Google"/>
    <x v="9"/>
    <s v=" DTC"/>
    <d v="2021-08-15T00:00:00"/>
    <s v="Post"/>
    <x v="2"/>
    <n v="0"/>
  </r>
  <r>
    <s v="Media"/>
    <s v="Incremental"/>
    <m/>
    <m/>
    <s v="Google_Pre_ios14_5"/>
    <s v="Google"/>
    <x v="9"/>
    <s v=" DTC"/>
    <d v="2021-08-16T00:00:00"/>
    <s v="Post"/>
    <x v="2"/>
    <n v="0"/>
  </r>
  <r>
    <s v="Media"/>
    <s v="Incremental"/>
    <m/>
    <m/>
    <s v="Google_Pre_ios14_5"/>
    <s v="Google"/>
    <x v="9"/>
    <s v=" DTC"/>
    <d v="2021-08-17T00:00:00"/>
    <s v="Post"/>
    <x v="2"/>
    <n v="0"/>
  </r>
  <r>
    <s v="Media"/>
    <s v="Incremental"/>
    <m/>
    <m/>
    <s v="Google_Pre_ios14_5"/>
    <s v="Google"/>
    <x v="9"/>
    <s v=" DTC"/>
    <d v="2021-08-18T00:00:00"/>
    <s v="Post"/>
    <x v="2"/>
    <n v="0"/>
  </r>
  <r>
    <s v="Media"/>
    <s v="Incremental"/>
    <m/>
    <m/>
    <s v="Google_Pre_ios14_5"/>
    <s v="Google"/>
    <x v="9"/>
    <s v=" DTC"/>
    <d v="2021-08-19T00:00:00"/>
    <s v="Post"/>
    <x v="2"/>
    <n v="0"/>
  </r>
  <r>
    <s v="Media"/>
    <s v="Incremental"/>
    <m/>
    <m/>
    <s v="Google_Pre_ios14_5"/>
    <s v="Google"/>
    <x v="9"/>
    <s v=" DTC"/>
    <d v="2021-08-20T00:00:00"/>
    <s v="Post"/>
    <x v="2"/>
    <n v="0"/>
  </r>
  <r>
    <s v="Media"/>
    <s v="Incremental"/>
    <m/>
    <m/>
    <s v="Google_Pre_ios14_5"/>
    <s v="Google"/>
    <x v="9"/>
    <s v=" DTC"/>
    <d v="2021-08-21T00:00:00"/>
    <s v="Post"/>
    <x v="2"/>
    <n v="0"/>
  </r>
  <r>
    <s v="Media"/>
    <s v="Incremental"/>
    <m/>
    <m/>
    <s v="Google_Pre_ios14_5"/>
    <s v="Google"/>
    <x v="9"/>
    <s v=" DTC"/>
    <d v="2021-08-22T00:00:00"/>
    <s v="Post"/>
    <x v="2"/>
    <n v="0"/>
  </r>
  <r>
    <s v="Media"/>
    <s v="Incremental"/>
    <m/>
    <m/>
    <s v="Google_Pre_ios14_5"/>
    <s v="Google"/>
    <x v="9"/>
    <s v=" DTC"/>
    <d v="2021-08-23T00:00:00"/>
    <s v="Post"/>
    <x v="2"/>
    <n v="0"/>
  </r>
  <r>
    <s v="Media"/>
    <s v="Incremental"/>
    <m/>
    <m/>
    <s v="Google_Pre_ios14_5"/>
    <s v="Google"/>
    <x v="9"/>
    <s v=" DTC"/>
    <d v="2021-08-24T00:00:00"/>
    <s v="Post"/>
    <x v="2"/>
    <n v="0"/>
  </r>
  <r>
    <s v="Media"/>
    <s v="Incremental"/>
    <m/>
    <m/>
    <s v="Google_Pre_ios14_5"/>
    <s v="Google"/>
    <x v="9"/>
    <s v=" DTC"/>
    <d v="2021-08-25T00:00:00"/>
    <s v="Post"/>
    <x v="2"/>
    <n v="0"/>
  </r>
  <r>
    <s v="Media"/>
    <s v="Incremental"/>
    <m/>
    <m/>
    <s v="Google_Pre_ios14_5"/>
    <s v="Google"/>
    <x v="9"/>
    <s v=" DTC"/>
    <d v="2021-08-26T00:00:00"/>
    <s v="Post"/>
    <x v="2"/>
    <n v="0"/>
  </r>
  <r>
    <s v="Media"/>
    <s v="Incremental"/>
    <m/>
    <m/>
    <s v="Google_Pre_ios14_5"/>
    <s v="Google"/>
    <x v="9"/>
    <s v=" DTC"/>
    <d v="2021-08-27T00:00:00"/>
    <s v="Post"/>
    <x v="2"/>
    <n v="0"/>
  </r>
  <r>
    <s v="Media"/>
    <s v="Incremental"/>
    <m/>
    <m/>
    <s v="Google_Pre_ios14_5"/>
    <s v="Google"/>
    <x v="9"/>
    <s v=" DTC"/>
    <d v="2021-08-28T00:00:00"/>
    <s v="Post"/>
    <x v="2"/>
    <n v="0"/>
  </r>
  <r>
    <s v="Media"/>
    <s v="Incremental"/>
    <m/>
    <m/>
    <s v="Google_Pre_ios14_5"/>
    <s v="Google"/>
    <x v="9"/>
    <s v=" DTC"/>
    <d v="2021-08-29T00:00:00"/>
    <s v="Post"/>
    <x v="2"/>
    <n v="0"/>
  </r>
  <r>
    <s v="Media"/>
    <s v="Incremental"/>
    <m/>
    <m/>
    <s v="Google_Pre_ios14_5"/>
    <s v="Google"/>
    <x v="9"/>
    <s v=" DTC"/>
    <d v="2021-08-30T00:00:00"/>
    <s v="Post"/>
    <x v="2"/>
    <n v="0"/>
  </r>
  <r>
    <s v="Media"/>
    <s v="Incremental"/>
    <m/>
    <m/>
    <s v="Google_Pre_ios14_5"/>
    <s v="Google"/>
    <x v="9"/>
    <s v=" DTC"/>
    <d v="2021-08-31T00:00:00"/>
    <s v="Post"/>
    <x v="2"/>
    <n v="0"/>
  </r>
  <r>
    <s v="Media"/>
    <s v="Incremental"/>
    <m/>
    <m/>
    <s v="Google_Pre_ios14_5"/>
    <s v="Google"/>
    <x v="9"/>
    <s v=" DTC"/>
    <d v="2021-09-01T00:00:00"/>
    <s v="Post"/>
    <x v="2"/>
    <n v="0"/>
  </r>
  <r>
    <s v="Media"/>
    <s v="Incremental"/>
    <m/>
    <m/>
    <s v="Google_Pre_ios14_5"/>
    <s v="Google"/>
    <x v="9"/>
    <s v=" DTC"/>
    <d v="2021-09-02T00:00:00"/>
    <s v="Post"/>
    <x v="2"/>
    <n v="0"/>
  </r>
  <r>
    <s v="Media"/>
    <s v="Incremental"/>
    <m/>
    <m/>
    <s v="Google_Pre_ios14_5"/>
    <s v="Google"/>
    <x v="9"/>
    <s v=" DTC"/>
    <d v="2021-09-03T00:00:00"/>
    <s v="Post"/>
    <x v="2"/>
    <n v="0"/>
  </r>
  <r>
    <s v="Media"/>
    <s v="Incremental"/>
    <m/>
    <m/>
    <s v="Google_Pre_ios14_5"/>
    <s v="Google"/>
    <x v="9"/>
    <s v=" DTC"/>
    <d v="2021-09-04T00:00:00"/>
    <s v="Post"/>
    <x v="2"/>
    <n v="0"/>
  </r>
  <r>
    <s v="Media"/>
    <s v="Incremental"/>
    <m/>
    <m/>
    <s v="Google_Pre_ios14_5"/>
    <s v="Google"/>
    <x v="9"/>
    <s v=" DTC"/>
    <d v="2021-09-05T00:00:00"/>
    <s v="Post"/>
    <x v="2"/>
    <n v="0"/>
  </r>
  <r>
    <s v="Media"/>
    <s v="Incremental"/>
    <m/>
    <m/>
    <s v="Google_Pre_ios14_5"/>
    <s v="Google"/>
    <x v="9"/>
    <s v=" DTC"/>
    <d v="2021-09-06T00:00:00"/>
    <s v="Post"/>
    <x v="2"/>
    <n v="0"/>
  </r>
  <r>
    <s v="Media"/>
    <s v="Incremental"/>
    <m/>
    <m/>
    <s v="Google_Pre_ios14_5"/>
    <s v="Google"/>
    <x v="9"/>
    <s v=" DTC"/>
    <d v="2021-09-07T00:00:00"/>
    <s v="Post"/>
    <x v="2"/>
    <n v="0"/>
  </r>
  <r>
    <s v="Media"/>
    <s v="Incremental"/>
    <m/>
    <m/>
    <s v="Google_Pre_ios14_5"/>
    <s v="Google"/>
    <x v="9"/>
    <s v=" DTC"/>
    <d v="2021-09-08T00:00:00"/>
    <s v="Post"/>
    <x v="2"/>
    <n v="0"/>
  </r>
  <r>
    <s v="Media"/>
    <s v="Incremental"/>
    <m/>
    <m/>
    <s v="Google_Pre_ios14_5"/>
    <s v="Google"/>
    <x v="9"/>
    <s v=" DTC"/>
    <d v="2021-09-09T00:00:00"/>
    <s v="Post"/>
    <x v="2"/>
    <n v="0"/>
  </r>
  <r>
    <s v="Media"/>
    <s v="Incremental"/>
    <m/>
    <m/>
    <s v="Google_Pre_ios14_5"/>
    <s v="Google"/>
    <x v="9"/>
    <s v=" DTC"/>
    <d v="2021-09-10T00:00:00"/>
    <s v="Post"/>
    <x v="2"/>
    <n v="0"/>
  </r>
  <r>
    <s v="Media"/>
    <s v="Incremental"/>
    <m/>
    <m/>
    <s v="Google_Pre_ios14_5"/>
    <s v="Google"/>
    <x v="9"/>
    <s v=" DTC"/>
    <d v="2021-09-11T00:00:00"/>
    <s v="Post"/>
    <x v="2"/>
    <n v="0"/>
  </r>
  <r>
    <s v="Media"/>
    <s v="Incremental"/>
    <m/>
    <m/>
    <s v="Google_Pre_ios14_5"/>
    <s v="Google"/>
    <x v="9"/>
    <s v=" DTC"/>
    <d v="2021-09-12T00:00:00"/>
    <s v="Post"/>
    <x v="2"/>
    <n v="0"/>
  </r>
  <r>
    <s v="Media"/>
    <s v="Incremental"/>
    <m/>
    <m/>
    <s v="Google_Pre_ios14_5"/>
    <s v="Google"/>
    <x v="9"/>
    <s v=" DTC"/>
    <d v="2021-09-13T00:00:00"/>
    <s v="Post"/>
    <x v="2"/>
    <n v="0"/>
  </r>
  <r>
    <s v="Media"/>
    <s v="Incremental"/>
    <m/>
    <m/>
    <s v="Google_Pre_ios14_5"/>
    <s v="Google"/>
    <x v="9"/>
    <s v=" DTC"/>
    <d v="2021-09-14T00:00:00"/>
    <s v="Post"/>
    <x v="2"/>
    <n v="0"/>
  </r>
  <r>
    <s v="Media"/>
    <s v="Incremental"/>
    <m/>
    <m/>
    <s v="Google_Pre_ios14_5"/>
    <s v="Google"/>
    <x v="9"/>
    <s v=" DTC"/>
    <d v="2021-09-15T00:00:00"/>
    <s v="Post"/>
    <x v="2"/>
    <n v="0"/>
  </r>
  <r>
    <s v="Media"/>
    <s v="Incremental"/>
    <m/>
    <m/>
    <s v="Google_Pre_ios14_5"/>
    <s v="Google"/>
    <x v="9"/>
    <s v=" DTC"/>
    <d v="2021-09-16T00:00:00"/>
    <s v="Post"/>
    <x v="2"/>
    <n v="0"/>
  </r>
  <r>
    <s v="Media"/>
    <s v="Incremental"/>
    <m/>
    <m/>
    <s v="Google_Pre_ios14_5"/>
    <s v="Google"/>
    <x v="9"/>
    <s v=" DTC"/>
    <d v="2021-09-17T00:00:00"/>
    <s v="Post"/>
    <x v="2"/>
    <n v="0"/>
  </r>
  <r>
    <s v="Media"/>
    <s v="Incremental"/>
    <m/>
    <m/>
    <s v="Google_Pre_ios14_5"/>
    <s v="Google"/>
    <x v="9"/>
    <s v=" DTC"/>
    <d v="2021-09-18T00:00:00"/>
    <s v="Post"/>
    <x v="2"/>
    <n v="0"/>
  </r>
  <r>
    <s v="Media"/>
    <s v="Incremental"/>
    <m/>
    <m/>
    <s v="Google_Pre_ios14_5"/>
    <s v="Google"/>
    <x v="9"/>
    <s v=" DTC"/>
    <d v="2021-09-19T00:00:00"/>
    <s v="Post"/>
    <x v="2"/>
    <n v="0"/>
  </r>
  <r>
    <s v="Media"/>
    <s v="Incremental"/>
    <m/>
    <m/>
    <s v="Google_Pre_ios14_5"/>
    <s v="Google"/>
    <x v="9"/>
    <s v=" DTC"/>
    <d v="2021-09-20T00:00:00"/>
    <s v="Post"/>
    <x v="2"/>
    <n v="0"/>
  </r>
  <r>
    <s v="Media"/>
    <s v="Incremental"/>
    <m/>
    <m/>
    <s v="Google_Pre_ios14_5"/>
    <s v="Google"/>
    <x v="9"/>
    <s v=" DTC"/>
    <d v="2021-09-21T00:00:00"/>
    <s v="Post"/>
    <x v="2"/>
    <n v="0"/>
  </r>
  <r>
    <s v="Media"/>
    <s v="Incremental"/>
    <m/>
    <m/>
    <s v="Google_Pre_ios14_5"/>
    <s v="Google"/>
    <x v="9"/>
    <s v=" DTC"/>
    <d v="2021-09-22T00:00:00"/>
    <s v="Post"/>
    <x v="2"/>
    <n v="0"/>
  </r>
  <r>
    <s v="Media"/>
    <s v="Incremental"/>
    <m/>
    <m/>
    <s v="Google_Pre_ios14_5"/>
    <s v="Google"/>
    <x v="9"/>
    <s v=" DTC"/>
    <d v="2021-09-23T00:00:00"/>
    <s v="Post"/>
    <x v="2"/>
    <n v="0"/>
  </r>
  <r>
    <s v="Media"/>
    <s v="Incremental"/>
    <m/>
    <m/>
    <s v="Google_Pre_ios14_5"/>
    <s v="Google"/>
    <x v="9"/>
    <s v=" DTC"/>
    <d v="2021-09-24T00:00:00"/>
    <s v="Post"/>
    <x v="2"/>
    <n v="0"/>
  </r>
  <r>
    <s v="Media"/>
    <s v="Incremental"/>
    <m/>
    <m/>
    <s v="Google_Pre_ios14_5"/>
    <s v="Google"/>
    <x v="9"/>
    <s v=" DTC"/>
    <d v="2021-09-25T00:00:00"/>
    <s v="Post"/>
    <x v="2"/>
    <n v="0"/>
  </r>
  <r>
    <s v="Media"/>
    <s v="Incremental"/>
    <m/>
    <m/>
    <s v="Google_Pre_ios14_5"/>
    <s v="Google"/>
    <x v="9"/>
    <s v=" DTC"/>
    <d v="2021-09-26T00:00:00"/>
    <s v="Post"/>
    <x v="2"/>
    <n v="0"/>
  </r>
  <r>
    <s v="Media"/>
    <s v="Incremental"/>
    <m/>
    <m/>
    <s v="Google_Pre_ios14_5"/>
    <s v="Google"/>
    <x v="9"/>
    <s v=" DTC"/>
    <d v="2021-09-27T00:00:00"/>
    <s v="Post"/>
    <x v="2"/>
    <n v="0"/>
  </r>
  <r>
    <s v="Media"/>
    <s v="Incremental"/>
    <m/>
    <m/>
    <s v="Google_Pre_ios14_5"/>
    <s v="Google"/>
    <x v="9"/>
    <s v=" DTC"/>
    <d v="2021-09-28T00:00:00"/>
    <s v="Post"/>
    <x v="2"/>
    <n v="0"/>
  </r>
  <r>
    <s v="Media"/>
    <s v="Incremental"/>
    <m/>
    <m/>
    <s v="Google_Pre_ios14_5"/>
    <s v="Google"/>
    <x v="9"/>
    <s v=" DTC"/>
    <d v="2021-09-29T00:00:00"/>
    <s v="Post"/>
    <x v="2"/>
    <n v="0"/>
  </r>
  <r>
    <s v="Media"/>
    <s v="Incremental"/>
    <m/>
    <m/>
    <s v="Google_Pre_ios14_5"/>
    <s v="Google"/>
    <x v="9"/>
    <s v=" DTC"/>
    <d v="2021-09-30T00:00:00"/>
    <s v="Post"/>
    <x v="2"/>
    <n v="0"/>
  </r>
  <r>
    <s v="Baseline"/>
    <s v="Base"/>
    <m/>
    <m/>
    <s v="ios14_5_series_decimal_May"/>
    <s v="iOS 14.5 Rollout"/>
    <x v="10"/>
    <s v=" DTC"/>
    <d v="2021-03-01T00:00:00"/>
    <s v="Pre"/>
    <x v="0"/>
    <n v="0"/>
  </r>
  <r>
    <s v="Baseline"/>
    <s v="Base"/>
    <m/>
    <m/>
    <s v="ios14_5_series_decimal_May"/>
    <s v="iOS 14.5 Rollout"/>
    <x v="10"/>
    <s v=" DTC"/>
    <d v="2021-03-02T00:00:00"/>
    <s v="Pre"/>
    <x v="0"/>
    <n v="0"/>
  </r>
  <r>
    <s v="Baseline"/>
    <s v="Base"/>
    <m/>
    <m/>
    <s v="ios14_5_series_decimal_May"/>
    <s v="iOS 14.5 Rollout"/>
    <x v="10"/>
    <s v=" DTC"/>
    <d v="2021-03-03T00:00:00"/>
    <s v="Pre"/>
    <x v="0"/>
    <n v="0"/>
  </r>
  <r>
    <s v="Baseline"/>
    <s v="Base"/>
    <m/>
    <m/>
    <s v="ios14_5_series_decimal_May"/>
    <s v="iOS 14.5 Rollout"/>
    <x v="10"/>
    <s v=" DTC"/>
    <d v="2021-03-04T00:00:00"/>
    <s v="Pre"/>
    <x v="0"/>
    <n v="0"/>
  </r>
  <r>
    <s v="Baseline"/>
    <s v="Base"/>
    <m/>
    <m/>
    <s v="ios14_5_series_decimal_May"/>
    <s v="iOS 14.5 Rollout"/>
    <x v="10"/>
    <s v=" DTC"/>
    <d v="2021-03-05T00:00:00"/>
    <s v="Pre"/>
    <x v="0"/>
    <n v="0"/>
  </r>
  <r>
    <s v="Baseline"/>
    <s v="Base"/>
    <m/>
    <m/>
    <s v="ios14_5_series_decimal_May"/>
    <s v="iOS 14.5 Rollout"/>
    <x v="10"/>
    <s v=" DTC"/>
    <d v="2021-03-06T00:00:00"/>
    <s v="Pre"/>
    <x v="0"/>
    <n v="0"/>
  </r>
  <r>
    <s v="Baseline"/>
    <s v="Base"/>
    <m/>
    <m/>
    <s v="ios14_5_series_decimal_May"/>
    <s v="iOS 14.5 Rollout"/>
    <x v="10"/>
    <s v=" DTC"/>
    <d v="2021-03-07T00:00:00"/>
    <s v="Pre"/>
    <x v="0"/>
    <n v="0"/>
  </r>
  <r>
    <s v="Baseline"/>
    <s v="Base"/>
    <m/>
    <m/>
    <s v="ios14_5_series_decimal_May"/>
    <s v="iOS 14.5 Rollout"/>
    <x v="10"/>
    <s v=" DTC"/>
    <d v="2021-03-08T00:00:00"/>
    <s v="Pre"/>
    <x v="0"/>
    <n v="0"/>
  </r>
  <r>
    <s v="Baseline"/>
    <s v="Base"/>
    <m/>
    <m/>
    <s v="ios14_5_series_decimal_May"/>
    <s v="iOS 14.5 Rollout"/>
    <x v="10"/>
    <s v=" DTC"/>
    <d v="2021-03-09T00:00:00"/>
    <s v="Pre"/>
    <x v="0"/>
    <n v="0"/>
  </r>
  <r>
    <s v="Baseline"/>
    <s v="Base"/>
    <m/>
    <m/>
    <s v="ios14_5_series_decimal_May"/>
    <s v="iOS 14.5 Rollout"/>
    <x v="10"/>
    <s v=" DTC"/>
    <d v="2021-03-10T00:00:00"/>
    <s v="Pre"/>
    <x v="0"/>
    <n v="0"/>
  </r>
  <r>
    <s v="Baseline"/>
    <s v="Base"/>
    <m/>
    <m/>
    <s v="ios14_5_series_decimal_May"/>
    <s v="iOS 14.5 Rollout"/>
    <x v="10"/>
    <s v=" DTC"/>
    <d v="2021-03-11T00:00:00"/>
    <s v="Pre"/>
    <x v="0"/>
    <n v="0"/>
  </r>
  <r>
    <s v="Baseline"/>
    <s v="Base"/>
    <m/>
    <m/>
    <s v="ios14_5_series_decimal_May"/>
    <s v="iOS 14.5 Rollout"/>
    <x v="10"/>
    <s v=" DTC"/>
    <d v="2021-03-12T00:00:00"/>
    <s v="Pre"/>
    <x v="0"/>
    <n v="0"/>
  </r>
  <r>
    <s v="Baseline"/>
    <s v="Base"/>
    <m/>
    <m/>
    <s v="ios14_5_series_decimal_May"/>
    <s v="iOS 14.5 Rollout"/>
    <x v="10"/>
    <s v=" DTC"/>
    <d v="2021-03-13T00:00:00"/>
    <s v="Pre"/>
    <x v="0"/>
    <n v="0"/>
  </r>
  <r>
    <s v="Baseline"/>
    <s v="Base"/>
    <m/>
    <m/>
    <s v="ios14_5_series_decimal_May"/>
    <s v="iOS 14.5 Rollout"/>
    <x v="10"/>
    <s v=" DTC"/>
    <d v="2021-03-14T00:00:00"/>
    <s v="Pre"/>
    <x v="0"/>
    <n v="0"/>
  </r>
  <r>
    <s v="Baseline"/>
    <s v="Base"/>
    <m/>
    <m/>
    <s v="ios14_5_series_decimal_May"/>
    <s v="iOS 14.5 Rollout"/>
    <x v="10"/>
    <s v=" DTC"/>
    <d v="2021-03-15T00:00:00"/>
    <s v="Pre"/>
    <x v="0"/>
    <n v="0"/>
  </r>
  <r>
    <s v="Baseline"/>
    <s v="Base"/>
    <m/>
    <m/>
    <s v="ios14_5_series_decimal_May"/>
    <s v="iOS 14.5 Rollout"/>
    <x v="10"/>
    <s v=" DTC"/>
    <d v="2021-03-16T00:00:00"/>
    <s v="Pre"/>
    <x v="0"/>
    <n v="0"/>
  </r>
  <r>
    <s v="Baseline"/>
    <s v="Base"/>
    <m/>
    <m/>
    <s v="ios14_5_series_decimal_May"/>
    <s v="iOS 14.5 Rollout"/>
    <x v="10"/>
    <s v=" DTC"/>
    <d v="2021-03-17T00:00:00"/>
    <s v="Pre"/>
    <x v="0"/>
    <n v="0"/>
  </r>
  <r>
    <s v="Baseline"/>
    <s v="Base"/>
    <m/>
    <m/>
    <s v="ios14_5_series_decimal_May"/>
    <s v="iOS 14.5 Rollout"/>
    <x v="10"/>
    <s v=" DTC"/>
    <d v="2021-03-18T00:00:00"/>
    <s v="Pre"/>
    <x v="0"/>
    <n v="0"/>
  </r>
  <r>
    <s v="Baseline"/>
    <s v="Base"/>
    <m/>
    <m/>
    <s v="ios14_5_series_decimal_May"/>
    <s v="iOS 14.5 Rollout"/>
    <x v="10"/>
    <s v=" DTC"/>
    <d v="2021-03-19T00:00:00"/>
    <s v="Pre"/>
    <x v="0"/>
    <n v="0"/>
  </r>
  <r>
    <s v="Baseline"/>
    <s v="Base"/>
    <m/>
    <m/>
    <s v="ios14_5_series_decimal_May"/>
    <s v="iOS 14.5 Rollout"/>
    <x v="10"/>
    <s v=" DTC"/>
    <d v="2021-03-20T00:00:00"/>
    <s v="Pre"/>
    <x v="0"/>
    <n v="0"/>
  </r>
  <r>
    <s v="Baseline"/>
    <s v="Base"/>
    <m/>
    <m/>
    <s v="ios14_5_series_decimal_May"/>
    <s v="iOS 14.5 Rollout"/>
    <x v="10"/>
    <s v=" DTC"/>
    <d v="2021-03-21T00:00:00"/>
    <s v="Pre"/>
    <x v="0"/>
    <n v="0"/>
  </r>
  <r>
    <s v="Baseline"/>
    <s v="Base"/>
    <m/>
    <m/>
    <s v="ios14_5_series_decimal_May"/>
    <s v="iOS 14.5 Rollout"/>
    <x v="10"/>
    <s v=" DTC"/>
    <d v="2021-03-22T00:00:00"/>
    <s v="Pre"/>
    <x v="0"/>
    <n v="0"/>
  </r>
  <r>
    <s v="Baseline"/>
    <s v="Base"/>
    <m/>
    <m/>
    <s v="ios14_5_series_decimal_May"/>
    <s v="iOS 14.5 Rollout"/>
    <x v="10"/>
    <s v=" DTC"/>
    <d v="2021-03-23T00:00:00"/>
    <s v="Pre"/>
    <x v="0"/>
    <n v="0"/>
  </r>
  <r>
    <s v="Baseline"/>
    <s v="Base"/>
    <m/>
    <m/>
    <s v="ios14_5_series_decimal_May"/>
    <s v="iOS 14.5 Rollout"/>
    <x v="10"/>
    <s v=" DTC"/>
    <d v="2021-03-24T00:00:00"/>
    <s v="Pre"/>
    <x v="0"/>
    <n v="0"/>
  </r>
  <r>
    <s v="Baseline"/>
    <s v="Base"/>
    <m/>
    <m/>
    <s v="ios14_5_series_decimal_May"/>
    <s v="iOS 14.5 Rollout"/>
    <x v="10"/>
    <s v=" DTC"/>
    <d v="2021-03-25T00:00:00"/>
    <s v="Pre"/>
    <x v="0"/>
    <n v="0"/>
  </r>
  <r>
    <s v="Baseline"/>
    <s v="Base"/>
    <m/>
    <m/>
    <s v="ios14_5_series_decimal_May"/>
    <s v="iOS 14.5 Rollout"/>
    <x v="10"/>
    <s v=" DTC"/>
    <d v="2021-03-26T00:00:00"/>
    <s v="Pre"/>
    <x v="0"/>
    <n v="0"/>
  </r>
  <r>
    <s v="Baseline"/>
    <s v="Base"/>
    <m/>
    <m/>
    <s v="ios14_5_series_decimal_May"/>
    <s v="iOS 14.5 Rollout"/>
    <x v="10"/>
    <s v=" DTC"/>
    <d v="2021-03-27T00:00:00"/>
    <s v="Pre"/>
    <x v="0"/>
    <n v="0"/>
  </r>
  <r>
    <s v="Baseline"/>
    <s v="Base"/>
    <m/>
    <m/>
    <s v="ios14_5_series_decimal_May"/>
    <s v="iOS 14.5 Rollout"/>
    <x v="10"/>
    <s v=" DTC"/>
    <d v="2021-03-28T00:00:00"/>
    <s v="Pre"/>
    <x v="0"/>
    <n v="0"/>
  </r>
  <r>
    <s v="Baseline"/>
    <s v="Base"/>
    <m/>
    <m/>
    <s v="ios14_5_series_decimal_May"/>
    <s v="iOS 14.5 Rollout"/>
    <x v="10"/>
    <s v=" DTC"/>
    <d v="2021-03-29T00:00:00"/>
    <s v="Pre"/>
    <x v="0"/>
    <n v="0"/>
  </r>
  <r>
    <s v="Baseline"/>
    <s v="Base"/>
    <m/>
    <m/>
    <s v="ios14_5_series_decimal_May"/>
    <s v="iOS 14.5 Rollout"/>
    <x v="10"/>
    <s v=" DTC"/>
    <d v="2021-03-30T00:00:00"/>
    <s v="Pre"/>
    <x v="0"/>
    <n v="0"/>
  </r>
  <r>
    <s v="Baseline"/>
    <s v="Base"/>
    <m/>
    <m/>
    <s v="ios14_5_series_decimal_May"/>
    <s v="iOS 14.5 Rollout"/>
    <x v="10"/>
    <s v=" DTC"/>
    <d v="2021-03-31T00:00:00"/>
    <s v="Pre"/>
    <x v="0"/>
    <n v="0"/>
  </r>
  <r>
    <s v="Baseline"/>
    <s v="Base"/>
    <m/>
    <m/>
    <s v="ios14_5_series_decimal_May"/>
    <s v="iOS 14.5 Rollout"/>
    <x v="10"/>
    <s v=" DTC"/>
    <d v="2021-04-01T00:00:00"/>
    <s v="Pre"/>
    <x v="0"/>
    <n v="0"/>
  </r>
  <r>
    <s v="Baseline"/>
    <s v="Base"/>
    <m/>
    <m/>
    <s v="ios14_5_series_decimal_May"/>
    <s v="iOS 14.5 Rollout"/>
    <x v="10"/>
    <s v=" DTC"/>
    <d v="2021-04-02T00:00:00"/>
    <s v="Pre"/>
    <x v="0"/>
    <n v="0"/>
  </r>
  <r>
    <s v="Baseline"/>
    <s v="Base"/>
    <m/>
    <m/>
    <s v="ios14_5_series_decimal_May"/>
    <s v="iOS 14.5 Rollout"/>
    <x v="10"/>
    <s v=" DTC"/>
    <d v="2021-04-03T00:00:00"/>
    <s v="Pre"/>
    <x v="0"/>
    <n v="0"/>
  </r>
  <r>
    <s v="Baseline"/>
    <s v="Base"/>
    <m/>
    <m/>
    <s v="ios14_5_series_decimal_May"/>
    <s v="iOS 14.5 Rollout"/>
    <x v="10"/>
    <s v=" DTC"/>
    <d v="2021-04-04T00:00:00"/>
    <s v="Pre"/>
    <x v="0"/>
    <n v="0"/>
  </r>
  <r>
    <s v="Baseline"/>
    <s v="Base"/>
    <m/>
    <m/>
    <s v="ios14_5_series_decimal_May"/>
    <s v="iOS 14.5 Rollout"/>
    <x v="10"/>
    <s v=" DTC"/>
    <d v="2021-04-05T00:00:00"/>
    <s v="Pre"/>
    <x v="0"/>
    <n v="0"/>
  </r>
  <r>
    <s v="Baseline"/>
    <s v="Base"/>
    <m/>
    <m/>
    <s v="ios14_5_series_decimal_May"/>
    <s v="iOS 14.5 Rollout"/>
    <x v="10"/>
    <s v=" DTC"/>
    <d v="2021-04-06T00:00:00"/>
    <s v="Pre"/>
    <x v="0"/>
    <n v="0"/>
  </r>
  <r>
    <s v="Baseline"/>
    <s v="Base"/>
    <m/>
    <m/>
    <s v="ios14_5_series_decimal_May"/>
    <s v="iOS 14.5 Rollout"/>
    <x v="10"/>
    <s v=" DTC"/>
    <d v="2021-04-07T00:00:00"/>
    <s v="Pre"/>
    <x v="0"/>
    <n v="0"/>
  </r>
  <r>
    <s v="Baseline"/>
    <s v="Base"/>
    <m/>
    <m/>
    <s v="ios14_5_series_decimal_May"/>
    <s v="iOS 14.5 Rollout"/>
    <x v="10"/>
    <s v=" DTC"/>
    <d v="2021-04-08T00:00:00"/>
    <s v="Pre"/>
    <x v="0"/>
    <n v="0"/>
  </r>
  <r>
    <s v="Baseline"/>
    <s v="Base"/>
    <m/>
    <m/>
    <s v="ios14_5_series_decimal_May"/>
    <s v="iOS 14.5 Rollout"/>
    <x v="10"/>
    <s v=" DTC"/>
    <d v="2021-04-09T00:00:00"/>
    <s v="Pre"/>
    <x v="0"/>
    <n v="0"/>
  </r>
  <r>
    <s v="Baseline"/>
    <s v="Base"/>
    <m/>
    <m/>
    <s v="ios14_5_series_decimal_May"/>
    <s v="iOS 14.5 Rollout"/>
    <x v="10"/>
    <s v=" DTC"/>
    <d v="2021-04-10T00:00:00"/>
    <s v="Pre"/>
    <x v="0"/>
    <n v="0"/>
  </r>
  <r>
    <s v="Baseline"/>
    <s v="Base"/>
    <m/>
    <m/>
    <s v="ios14_5_series_decimal_May"/>
    <s v="iOS 14.5 Rollout"/>
    <x v="10"/>
    <s v=" DTC"/>
    <d v="2021-04-11T00:00:00"/>
    <s v="Pre"/>
    <x v="0"/>
    <n v="0"/>
  </r>
  <r>
    <s v="Baseline"/>
    <s v="Base"/>
    <m/>
    <m/>
    <s v="ios14_5_series_decimal_May"/>
    <s v="iOS 14.5 Rollout"/>
    <x v="10"/>
    <s v=" DTC"/>
    <d v="2021-04-12T00:00:00"/>
    <s v="Pre"/>
    <x v="0"/>
    <n v="0"/>
  </r>
  <r>
    <s v="Baseline"/>
    <s v="Base"/>
    <m/>
    <m/>
    <s v="ios14_5_series_decimal_May"/>
    <s v="iOS 14.5 Rollout"/>
    <x v="10"/>
    <s v=" DTC"/>
    <d v="2021-04-13T00:00:00"/>
    <s v="Pre"/>
    <x v="0"/>
    <n v="0"/>
  </r>
  <r>
    <s v="Baseline"/>
    <s v="Base"/>
    <m/>
    <m/>
    <s v="ios14_5_series_decimal_May"/>
    <s v="iOS 14.5 Rollout"/>
    <x v="10"/>
    <s v=" DTC"/>
    <d v="2021-04-14T00:00:00"/>
    <s v="Pre"/>
    <x v="0"/>
    <n v="0"/>
  </r>
  <r>
    <s v="Baseline"/>
    <s v="Base"/>
    <m/>
    <m/>
    <s v="ios14_5_series_decimal_May"/>
    <s v="iOS 14.5 Rollout"/>
    <x v="10"/>
    <s v=" DTC"/>
    <d v="2021-04-15T00:00:00"/>
    <s v="Pre"/>
    <x v="0"/>
    <n v="0"/>
  </r>
  <r>
    <s v="Baseline"/>
    <s v="Base"/>
    <m/>
    <m/>
    <s v="ios14_5_series_decimal_May"/>
    <s v="iOS 14.5 Rollout"/>
    <x v="10"/>
    <s v=" DTC"/>
    <d v="2021-04-16T00:00:00"/>
    <s v="Pre"/>
    <x v="0"/>
    <n v="0"/>
  </r>
  <r>
    <s v="Baseline"/>
    <s v="Base"/>
    <m/>
    <m/>
    <s v="ios14_5_series_decimal_May"/>
    <s v="iOS 14.5 Rollout"/>
    <x v="10"/>
    <s v=" DTC"/>
    <d v="2021-04-17T00:00:00"/>
    <s v="Pre"/>
    <x v="0"/>
    <n v="0"/>
  </r>
  <r>
    <s v="Baseline"/>
    <s v="Base"/>
    <m/>
    <m/>
    <s v="ios14_5_series_decimal_May"/>
    <s v="iOS 14.5 Rollout"/>
    <x v="10"/>
    <s v=" DTC"/>
    <d v="2021-04-18T00:00:00"/>
    <s v="Pre"/>
    <x v="0"/>
    <n v="0"/>
  </r>
  <r>
    <s v="Baseline"/>
    <s v="Base"/>
    <m/>
    <m/>
    <s v="ios14_5_series_decimal_May"/>
    <s v="iOS 14.5 Rollout"/>
    <x v="10"/>
    <s v=" DTC"/>
    <d v="2021-04-19T00:00:00"/>
    <s v="Pre"/>
    <x v="0"/>
    <n v="0"/>
  </r>
  <r>
    <s v="Baseline"/>
    <s v="Base"/>
    <m/>
    <m/>
    <s v="ios14_5_series_decimal_May"/>
    <s v="iOS 14.5 Rollout"/>
    <x v="10"/>
    <s v=" DTC"/>
    <d v="2021-04-20T00:00:00"/>
    <s v="Pre"/>
    <x v="0"/>
    <n v="0"/>
  </r>
  <r>
    <s v="Baseline"/>
    <s v="Base"/>
    <m/>
    <m/>
    <s v="ios14_5_series_decimal_May"/>
    <s v="iOS 14.5 Rollout"/>
    <x v="10"/>
    <s v=" DTC"/>
    <d v="2021-04-21T00:00:00"/>
    <s v="Pre"/>
    <x v="0"/>
    <n v="0"/>
  </r>
  <r>
    <s v="Baseline"/>
    <s v="Base"/>
    <m/>
    <m/>
    <s v="ios14_5_series_decimal_May"/>
    <s v="iOS 14.5 Rollout"/>
    <x v="10"/>
    <s v=" DTC"/>
    <d v="2021-04-22T00:00:00"/>
    <s v="Pre"/>
    <x v="0"/>
    <n v="0"/>
  </r>
  <r>
    <s v="Baseline"/>
    <s v="Base"/>
    <m/>
    <m/>
    <s v="ios14_5_series_decimal_May"/>
    <s v="iOS 14.5 Rollout"/>
    <x v="10"/>
    <s v=" DTC"/>
    <d v="2021-04-23T00:00:00"/>
    <s v="Pre"/>
    <x v="0"/>
    <n v="0"/>
  </r>
  <r>
    <s v="Baseline"/>
    <s v="Base"/>
    <m/>
    <m/>
    <s v="ios14_5_series_decimal_May"/>
    <s v="iOS 14.5 Rollout"/>
    <x v="10"/>
    <s v=" DTC"/>
    <d v="2021-04-24T00:00:00"/>
    <s v="Pre"/>
    <x v="0"/>
    <n v="0"/>
  </r>
  <r>
    <s v="Baseline"/>
    <s v="Base"/>
    <m/>
    <m/>
    <s v="ios14_5_series_decimal_May"/>
    <s v="iOS 14.5 Rollout"/>
    <x v="10"/>
    <s v=" DTC"/>
    <d v="2021-04-25T00:00:00"/>
    <s v="Pre"/>
    <x v="0"/>
    <n v="0"/>
  </r>
  <r>
    <s v="Baseline"/>
    <s v="Base"/>
    <m/>
    <m/>
    <s v="ios14_5_series_decimal_May"/>
    <s v="iOS 14.5 Rollout"/>
    <x v="10"/>
    <s v=" DTC"/>
    <d v="2021-04-26T00:00:00"/>
    <s v="Pre"/>
    <x v="0"/>
    <n v="0"/>
  </r>
  <r>
    <s v="Baseline"/>
    <s v="Base"/>
    <m/>
    <m/>
    <s v="ios14_5_series_decimal_May"/>
    <s v="iOS 14.5 Rollout"/>
    <x v="10"/>
    <s v=" DTC"/>
    <d v="2021-04-27T00:00:00"/>
    <s v="Post"/>
    <x v="1"/>
    <n v="-884.34592720000001"/>
  </r>
  <r>
    <s v="Baseline"/>
    <s v="Base"/>
    <m/>
    <m/>
    <s v="ios14_5_series_decimal_May"/>
    <s v="iOS 14.5 Rollout"/>
    <x v="10"/>
    <s v=" DTC"/>
    <d v="2021-04-28T00:00:00"/>
    <s v="Post"/>
    <x v="1"/>
    <n v="-972.78052000000002"/>
  </r>
  <r>
    <s v="Baseline"/>
    <s v="Base"/>
    <m/>
    <m/>
    <s v="ios14_5_series_decimal_May"/>
    <s v="iOS 14.5 Rollout"/>
    <x v="10"/>
    <s v=" DTC"/>
    <d v="2021-04-29T00:00:00"/>
    <s v="Post"/>
    <x v="1"/>
    <n v="-1061.2151127"/>
  </r>
  <r>
    <s v="Baseline"/>
    <s v="Base"/>
    <m/>
    <m/>
    <s v="ios14_5_series_decimal_May"/>
    <s v="iOS 14.5 Rollout"/>
    <x v="10"/>
    <s v=" DTC"/>
    <d v="2021-04-30T00:00:00"/>
    <s v="Post"/>
    <x v="1"/>
    <n v="-1149.6497053999999"/>
  </r>
  <r>
    <s v="Baseline"/>
    <s v="Base"/>
    <m/>
    <m/>
    <s v="ios14_5_series_decimal_May"/>
    <s v="iOS 14.5 Rollout"/>
    <x v="10"/>
    <s v=" DTC"/>
    <d v="2021-05-01T00:00:00"/>
    <s v="Post"/>
    <x v="1"/>
    <n v="-1238.0842981000001"/>
  </r>
  <r>
    <s v="Baseline"/>
    <s v="Base"/>
    <m/>
    <m/>
    <s v="ios14_5_series_decimal_May"/>
    <s v="iOS 14.5 Rollout"/>
    <x v="10"/>
    <s v=" DTC"/>
    <d v="2021-05-02T00:00:00"/>
    <s v="Post"/>
    <x v="1"/>
    <n v="-1326.5188909000001"/>
  </r>
  <r>
    <s v="Baseline"/>
    <s v="Base"/>
    <m/>
    <m/>
    <s v="ios14_5_series_decimal_May"/>
    <s v="iOS 14.5 Rollout"/>
    <x v="10"/>
    <s v=" DTC"/>
    <d v="2021-05-03T00:00:00"/>
    <s v="Post"/>
    <x v="1"/>
    <n v="-1414.9534836"/>
  </r>
  <r>
    <s v="Baseline"/>
    <s v="Base"/>
    <m/>
    <m/>
    <s v="ios14_5_series_decimal_May"/>
    <s v="iOS 14.5 Rollout"/>
    <x v="10"/>
    <s v=" DTC"/>
    <d v="2021-05-04T00:00:00"/>
    <s v="Post"/>
    <x v="1"/>
    <n v="-1503.3880763"/>
  </r>
  <r>
    <s v="Baseline"/>
    <s v="Base"/>
    <m/>
    <m/>
    <s v="ios14_5_series_decimal_May"/>
    <s v="iOS 14.5 Rollout"/>
    <x v="10"/>
    <s v=" DTC"/>
    <d v="2021-05-05T00:00:00"/>
    <s v="Post"/>
    <x v="1"/>
    <n v="-1591.8226689999999"/>
  </r>
  <r>
    <s v="Baseline"/>
    <s v="Base"/>
    <m/>
    <m/>
    <s v="ios14_5_series_decimal_May"/>
    <s v="iOS 14.5 Rollout"/>
    <x v="10"/>
    <s v=" DTC"/>
    <d v="2021-05-06T00:00:00"/>
    <s v="Post"/>
    <x v="1"/>
    <n v="-1680.2572617999999"/>
  </r>
  <r>
    <s v="Baseline"/>
    <s v="Base"/>
    <m/>
    <m/>
    <s v="ios14_5_series_decimal_May"/>
    <s v="iOS 14.5 Rollout"/>
    <x v="10"/>
    <s v=" DTC"/>
    <d v="2021-05-07T00:00:00"/>
    <s v="Post"/>
    <x v="1"/>
    <n v="-1768.6918545000001"/>
  </r>
  <r>
    <s v="Baseline"/>
    <s v="Base"/>
    <m/>
    <m/>
    <s v="ios14_5_series_decimal_May"/>
    <s v="iOS 14.5 Rollout"/>
    <x v="10"/>
    <s v=" DTC"/>
    <d v="2021-05-08T00:00:00"/>
    <s v="Post"/>
    <x v="1"/>
    <n v="-1857.1264472"/>
  </r>
  <r>
    <s v="Baseline"/>
    <s v="Base"/>
    <m/>
    <m/>
    <s v="ios14_5_series_decimal_May"/>
    <s v="iOS 14.5 Rollout"/>
    <x v="10"/>
    <s v=" DTC"/>
    <d v="2021-05-09T00:00:00"/>
    <s v="Post"/>
    <x v="1"/>
    <n v="-1945.5610399"/>
  </r>
  <r>
    <s v="Baseline"/>
    <s v="Base"/>
    <m/>
    <m/>
    <s v="ios14_5_series_decimal_May"/>
    <s v="iOS 14.5 Rollout"/>
    <x v="10"/>
    <s v=" DTC"/>
    <d v="2021-05-10T00:00:00"/>
    <s v="Post"/>
    <x v="1"/>
    <n v="-2033.9956327"/>
  </r>
  <r>
    <s v="Baseline"/>
    <s v="Base"/>
    <m/>
    <m/>
    <s v="ios14_5_series_decimal_May"/>
    <s v="iOS 14.5 Rollout"/>
    <x v="10"/>
    <s v=" DTC"/>
    <d v="2021-05-11T00:00:00"/>
    <s v="Post"/>
    <x v="1"/>
    <n v="-2122.4302253999999"/>
  </r>
  <r>
    <s v="Baseline"/>
    <s v="Base"/>
    <m/>
    <m/>
    <s v="ios14_5_series_decimal_May"/>
    <s v="iOS 14.5 Rollout"/>
    <x v="10"/>
    <s v=" DTC"/>
    <d v="2021-05-12T00:00:00"/>
    <s v="Post"/>
    <x v="1"/>
    <n v="-2210.8648180999999"/>
  </r>
  <r>
    <s v="Baseline"/>
    <s v="Base"/>
    <m/>
    <m/>
    <s v="ios14_5_series_decimal_May"/>
    <s v="iOS 14.5 Rollout"/>
    <x v="10"/>
    <s v=" DTC"/>
    <d v="2021-05-13T00:00:00"/>
    <s v="Post"/>
    <x v="1"/>
    <n v="-2299.2994107999998"/>
  </r>
  <r>
    <s v="Baseline"/>
    <s v="Base"/>
    <m/>
    <m/>
    <s v="ios14_5_series_decimal_May"/>
    <s v="iOS 14.5 Rollout"/>
    <x v="10"/>
    <s v=" DTC"/>
    <d v="2021-05-14T00:00:00"/>
    <s v="Post"/>
    <x v="1"/>
    <n v="-2387.7340036000001"/>
  </r>
  <r>
    <s v="Baseline"/>
    <s v="Base"/>
    <m/>
    <m/>
    <s v="ios14_5_series_decimal_May"/>
    <s v="iOS 14.5 Rollout"/>
    <x v="10"/>
    <s v=" DTC"/>
    <d v="2021-05-15T00:00:00"/>
    <s v="Post"/>
    <x v="1"/>
    <n v="-2476.1685963"/>
  </r>
  <r>
    <s v="Baseline"/>
    <s v="Base"/>
    <m/>
    <m/>
    <s v="ios14_5_series_decimal_May"/>
    <s v="iOS 14.5 Rollout"/>
    <x v="10"/>
    <s v=" DTC"/>
    <d v="2021-05-16T00:00:00"/>
    <s v="Post"/>
    <x v="1"/>
    <n v="-2564.6031889999999"/>
  </r>
  <r>
    <s v="Baseline"/>
    <s v="Base"/>
    <m/>
    <m/>
    <s v="ios14_5_series_decimal_May"/>
    <s v="iOS 14.5 Rollout"/>
    <x v="10"/>
    <s v=" DTC"/>
    <d v="2021-05-17T00:00:00"/>
    <s v="Post"/>
    <x v="1"/>
    <n v="-2653.0377816999999"/>
  </r>
  <r>
    <s v="Baseline"/>
    <s v="Base"/>
    <m/>
    <m/>
    <s v="ios14_5_series_decimal_May"/>
    <s v="iOS 14.5 Rollout"/>
    <x v="10"/>
    <s v=" DTC"/>
    <d v="2021-05-18T00:00:00"/>
    <s v="Post"/>
    <x v="1"/>
    <n v="-2741.4723745000001"/>
  </r>
  <r>
    <s v="Baseline"/>
    <s v="Base"/>
    <m/>
    <m/>
    <s v="ios14_5_series_decimal_May"/>
    <s v="iOS 14.5 Rollout"/>
    <x v="10"/>
    <s v=" DTC"/>
    <d v="2021-05-19T00:00:00"/>
    <s v="Post"/>
    <x v="1"/>
    <n v="-2829.9069672000001"/>
  </r>
  <r>
    <s v="Baseline"/>
    <s v="Base"/>
    <m/>
    <m/>
    <s v="ios14_5_series_decimal_May"/>
    <s v="iOS 14.5 Rollout"/>
    <x v="10"/>
    <s v=" DTC"/>
    <d v="2021-05-20T00:00:00"/>
    <s v="Post"/>
    <x v="1"/>
    <n v="-2918.3415599"/>
  </r>
  <r>
    <s v="Baseline"/>
    <s v="Base"/>
    <m/>
    <m/>
    <s v="ios14_5_series_decimal_May"/>
    <s v="iOS 14.5 Rollout"/>
    <x v="10"/>
    <s v=" DTC"/>
    <d v="2021-05-21T00:00:00"/>
    <s v="Post"/>
    <x v="1"/>
    <n v="-3006.7761525999999"/>
  </r>
  <r>
    <s v="Baseline"/>
    <s v="Base"/>
    <m/>
    <m/>
    <s v="ios14_5_series_decimal_May"/>
    <s v="iOS 14.5 Rollout"/>
    <x v="10"/>
    <s v=" DTC"/>
    <d v="2021-05-22T00:00:00"/>
    <s v="Post"/>
    <x v="1"/>
    <n v="-3095.2107454000002"/>
  </r>
  <r>
    <s v="Baseline"/>
    <s v="Base"/>
    <m/>
    <m/>
    <s v="ios14_5_series_decimal_May"/>
    <s v="iOS 14.5 Rollout"/>
    <x v="10"/>
    <s v=" DTC"/>
    <d v="2021-05-23T00:00:00"/>
    <s v="Post"/>
    <x v="1"/>
    <n v="-3183.6453381000001"/>
  </r>
  <r>
    <s v="Baseline"/>
    <s v="Base"/>
    <m/>
    <m/>
    <s v="ios14_5_series_decimal_May"/>
    <s v="iOS 14.5 Rollout"/>
    <x v="10"/>
    <s v=" DTC"/>
    <d v="2021-05-24T00:00:00"/>
    <s v="Post"/>
    <x v="1"/>
    <n v="-3272.0799308000001"/>
  </r>
  <r>
    <s v="Baseline"/>
    <s v="Base"/>
    <m/>
    <m/>
    <s v="ios14_5_series_decimal_May"/>
    <s v="iOS 14.5 Rollout"/>
    <x v="10"/>
    <s v=" DTC"/>
    <d v="2021-05-25T00:00:00"/>
    <s v="Post"/>
    <x v="1"/>
    <n v="-3360.5145235"/>
  </r>
  <r>
    <s v="Baseline"/>
    <s v="Base"/>
    <m/>
    <m/>
    <s v="ios14_5_series_decimal_May"/>
    <s v="iOS 14.5 Rollout"/>
    <x v="10"/>
    <s v=" DTC"/>
    <d v="2021-05-26T00:00:00"/>
    <s v="Post"/>
    <x v="1"/>
    <n v="-3448.9491162999998"/>
  </r>
  <r>
    <s v="Baseline"/>
    <s v="Base"/>
    <m/>
    <m/>
    <s v="ios14_5_series_decimal_May"/>
    <s v="iOS 14.5 Rollout"/>
    <x v="10"/>
    <s v=" DTC"/>
    <d v="2021-05-27T00:00:00"/>
    <s v="Post"/>
    <x v="1"/>
    <n v="-3537.3837090000002"/>
  </r>
  <r>
    <s v="Baseline"/>
    <s v="Base"/>
    <m/>
    <m/>
    <s v="ios14_5_series_decimal_May"/>
    <s v="iOS 14.5 Rollout"/>
    <x v="10"/>
    <s v=" DTC"/>
    <d v="2021-05-28T00:00:00"/>
    <s v="Post"/>
    <x v="1"/>
    <n v="-3625.8183017000001"/>
  </r>
  <r>
    <s v="Baseline"/>
    <s v="Base"/>
    <m/>
    <m/>
    <s v="ios14_5_series_decimal_May"/>
    <s v="iOS 14.5 Rollout"/>
    <x v="10"/>
    <s v=" DTC"/>
    <d v="2021-05-29T00:00:00"/>
    <s v="Post"/>
    <x v="1"/>
    <n v="-3714.2528944000001"/>
  </r>
  <r>
    <s v="Baseline"/>
    <s v="Base"/>
    <m/>
    <m/>
    <s v="ios14_5_series_decimal_May"/>
    <s v="iOS 14.5 Rollout"/>
    <x v="10"/>
    <s v=" DTC"/>
    <d v="2021-05-30T00:00:00"/>
    <s v="Post"/>
    <x v="1"/>
    <n v="-3802.6874871999999"/>
  </r>
  <r>
    <s v="Baseline"/>
    <s v="Base"/>
    <m/>
    <m/>
    <s v="ios14_5_series_decimal_May"/>
    <s v="iOS 14.5 Rollout"/>
    <x v="10"/>
    <s v=" DTC"/>
    <d v="2021-05-31T00:00:00"/>
    <s v="Post"/>
    <x v="1"/>
    <n v="-3891.1220798999998"/>
  </r>
  <r>
    <s v="Baseline"/>
    <s v="Base"/>
    <m/>
    <m/>
    <s v="ios14_5_series_decimal_May"/>
    <s v="iOS 14.5 Rollout"/>
    <x v="10"/>
    <s v=" DTC"/>
    <d v="2021-06-01T00:00:00"/>
    <s v="Post"/>
    <x v="1"/>
    <n v="-3979.5566726000002"/>
  </r>
  <r>
    <s v="Baseline"/>
    <s v="Base"/>
    <m/>
    <m/>
    <s v="ios14_5_series_decimal_May"/>
    <s v="iOS 14.5 Rollout"/>
    <x v="10"/>
    <s v=" DTC"/>
    <d v="2021-06-02T00:00:00"/>
    <s v="Post"/>
    <x v="1"/>
    <n v="-4067.9912653000001"/>
  </r>
  <r>
    <s v="Baseline"/>
    <s v="Base"/>
    <m/>
    <m/>
    <s v="ios14_5_series_decimal_May"/>
    <s v="iOS 14.5 Rollout"/>
    <x v="10"/>
    <s v=" DTC"/>
    <d v="2021-06-03T00:00:00"/>
    <s v="Post"/>
    <x v="1"/>
    <n v="-4156.4258581000004"/>
  </r>
  <r>
    <s v="Baseline"/>
    <s v="Base"/>
    <m/>
    <m/>
    <s v="ios14_5_series_decimal_May"/>
    <s v="iOS 14.5 Rollout"/>
    <x v="10"/>
    <s v=" DTC"/>
    <d v="2021-06-04T00:00:00"/>
    <s v="Post"/>
    <x v="1"/>
    <n v="-4244.8604507999999"/>
  </r>
  <r>
    <s v="Baseline"/>
    <s v="Base"/>
    <m/>
    <m/>
    <s v="ios14_5_series_decimal_May"/>
    <s v="iOS 14.5 Rollout"/>
    <x v="10"/>
    <s v=" DTC"/>
    <d v="2021-06-05T00:00:00"/>
    <s v="Post"/>
    <x v="1"/>
    <n v="-4333.2950435000002"/>
  </r>
  <r>
    <s v="Baseline"/>
    <s v="Base"/>
    <m/>
    <m/>
    <s v="ios14_5_series_decimal_May"/>
    <s v="iOS 14.5 Rollout"/>
    <x v="10"/>
    <s v=" DTC"/>
    <d v="2021-06-06T00:00:00"/>
    <s v="Post"/>
    <x v="1"/>
    <n v="-4421.7296361999997"/>
  </r>
  <r>
    <s v="Baseline"/>
    <s v="Base"/>
    <m/>
    <m/>
    <s v="ios14_5_series_decimal_May"/>
    <s v="iOS 14.5 Rollout"/>
    <x v="10"/>
    <s v=" DTC"/>
    <d v="2021-06-07T00:00:00"/>
    <s v="Post"/>
    <x v="1"/>
    <n v="-4510.164229"/>
  </r>
  <r>
    <s v="Baseline"/>
    <s v="Base"/>
    <m/>
    <m/>
    <s v="ios14_5_series_decimal_May"/>
    <s v="iOS 14.5 Rollout"/>
    <x v="10"/>
    <s v=" DTC"/>
    <d v="2021-06-08T00:00:00"/>
    <s v="Post"/>
    <x v="1"/>
    <n v="-4598.5988217000004"/>
  </r>
  <r>
    <s v="Baseline"/>
    <s v="Base"/>
    <m/>
    <m/>
    <s v="ios14_5_series_decimal_May"/>
    <s v="iOS 14.5 Rollout"/>
    <x v="10"/>
    <s v=" DTC"/>
    <d v="2021-06-09T00:00:00"/>
    <s v="Post"/>
    <x v="1"/>
    <n v="-4687.0334143999999"/>
  </r>
  <r>
    <s v="Baseline"/>
    <s v="Base"/>
    <m/>
    <m/>
    <s v="ios14_5_series_decimal_May"/>
    <s v="iOS 14.5 Rollout"/>
    <x v="10"/>
    <s v=" DTC"/>
    <d v="2021-06-10T00:00:00"/>
    <s v="Post"/>
    <x v="1"/>
    <n v="-4775.4680071000002"/>
  </r>
  <r>
    <s v="Baseline"/>
    <s v="Base"/>
    <m/>
    <m/>
    <s v="ios14_5_series_decimal_May"/>
    <s v="iOS 14.5 Rollout"/>
    <x v="10"/>
    <s v=" DTC"/>
    <d v="2021-06-11T00:00:00"/>
    <s v="Post"/>
    <x v="1"/>
    <n v="-4863.9025998999996"/>
  </r>
  <r>
    <s v="Baseline"/>
    <s v="Base"/>
    <m/>
    <m/>
    <s v="ios14_5_series_decimal_May"/>
    <s v="iOS 14.5 Rollout"/>
    <x v="10"/>
    <s v=" DTC"/>
    <d v="2021-06-12T00:00:00"/>
    <s v="Post"/>
    <x v="1"/>
    <n v="-4952.3371926"/>
  </r>
  <r>
    <s v="Baseline"/>
    <s v="Base"/>
    <m/>
    <m/>
    <s v="ios14_5_series_decimal_May"/>
    <s v="iOS 14.5 Rollout"/>
    <x v="10"/>
    <s v=" DTC"/>
    <d v="2021-06-13T00:00:00"/>
    <s v="Post"/>
    <x v="1"/>
    <n v="-5040.7717853000004"/>
  </r>
  <r>
    <s v="Baseline"/>
    <s v="Base"/>
    <m/>
    <m/>
    <s v="ios14_5_series_decimal_May"/>
    <s v="iOS 14.5 Rollout"/>
    <x v="10"/>
    <s v=" DTC"/>
    <d v="2021-06-14T00:00:00"/>
    <s v="Post"/>
    <x v="1"/>
    <n v="-5129.2063779999999"/>
  </r>
  <r>
    <s v="Baseline"/>
    <s v="Base"/>
    <m/>
    <m/>
    <s v="ios14_5_series_decimal_May"/>
    <s v="iOS 14.5 Rollout"/>
    <x v="10"/>
    <s v=" DTC"/>
    <d v="2021-06-15T00:00:00"/>
    <s v="Post"/>
    <x v="1"/>
    <n v="-5217.6409708000001"/>
  </r>
  <r>
    <s v="Baseline"/>
    <s v="Base"/>
    <m/>
    <m/>
    <s v="ios14_5_series_decimal_May"/>
    <s v="iOS 14.5 Rollout"/>
    <x v="10"/>
    <s v=" DTC"/>
    <d v="2021-06-16T00:00:00"/>
    <s v="Post"/>
    <x v="1"/>
    <n v="-5306.0755634999996"/>
  </r>
  <r>
    <s v="Baseline"/>
    <s v="Base"/>
    <m/>
    <m/>
    <s v="ios14_5_series_decimal_May"/>
    <s v="iOS 14.5 Rollout"/>
    <x v="10"/>
    <s v=" DTC"/>
    <d v="2021-06-17T00:00:00"/>
    <s v="Post"/>
    <x v="1"/>
    <n v="-5394.5101562"/>
  </r>
  <r>
    <s v="Baseline"/>
    <s v="Base"/>
    <m/>
    <m/>
    <s v="ios14_5_series_decimal_May"/>
    <s v="iOS 14.5 Rollout"/>
    <x v="10"/>
    <s v=" DTC"/>
    <d v="2021-06-18T00:00:00"/>
    <s v="Post"/>
    <x v="1"/>
    <n v="-5482.9447489000004"/>
  </r>
  <r>
    <s v="Baseline"/>
    <s v="Base"/>
    <m/>
    <m/>
    <s v="ios14_5_series_decimal_May"/>
    <s v="iOS 14.5 Rollout"/>
    <x v="10"/>
    <s v=" DTC"/>
    <d v="2021-06-19T00:00:00"/>
    <s v="Post"/>
    <x v="1"/>
    <n v="-5571.3793416999997"/>
  </r>
  <r>
    <s v="Baseline"/>
    <s v="Base"/>
    <m/>
    <m/>
    <s v="ios14_5_series_decimal_May"/>
    <s v="iOS 14.5 Rollout"/>
    <x v="10"/>
    <s v=" DTC"/>
    <d v="2021-06-20T00:00:00"/>
    <s v="Post"/>
    <x v="1"/>
    <n v="-5659.8139344000001"/>
  </r>
  <r>
    <s v="Baseline"/>
    <s v="Base"/>
    <m/>
    <m/>
    <s v="ios14_5_series_decimal_May"/>
    <s v="iOS 14.5 Rollout"/>
    <x v="10"/>
    <s v=" DTC"/>
    <d v="2021-06-21T00:00:00"/>
    <s v="Post"/>
    <x v="1"/>
    <n v="-5748.2485270999996"/>
  </r>
  <r>
    <s v="Baseline"/>
    <s v="Base"/>
    <m/>
    <m/>
    <s v="ios14_5_series_decimal_May"/>
    <s v="iOS 14.5 Rollout"/>
    <x v="10"/>
    <s v=" DTC"/>
    <d v="2021-06-22T00:00:00"/>
    <s v="Post"/>
    <x v="1"/>
    <n v="-5836.6831198"/>
  </r>
  <r>
    <s v="Baseline"/>
    <s v="Base"/>
    <m/>
    <m/>
    <s v="ios14_5_series_decimal_May"/>
    <s v="iOS 14.5 Rollout"/>
    <x v="10"/>
    <s v=" DTC"/>
    <d v="2021-06-23T00:00:00"/>
    <s v="Post"/>
    <x v="2"/>
    <n v="-5925.1177126000002"/>
  </r>
  <r>
    <s v="Baseline"/>
    <s v="Base"/>
    <m/>
    <m/>
    <s v="ios14_5_series_decimal_May"/>
    <s v="iOS 14.5 Rollout"/>
    <x v="10"/>
    <s v=" DTC"/>
    <d v="2021-06-24T00:00:00"/>
    <s v="Post"/>
    <x v="2"/>
    <n v="-6013.5523052999997"/>
  </r>
  <r>
    <s v="Baseline"/>
    <s v="Base"/>
    <m/>
    <m/>
    <s v="ios14_5_series_decimal_May"/>
    <s v="iOS 14.5 Rollout"/>
    <x v="10"/>
    <s v=" DTC"/>
    <d v="2021-06-25T00:00:00"/>
    <s v="Post"/>
    <x v="2"/>
    <n v="-6101.9868980000001"/>
  </r>
  <r>
    <s v="Baseline"/>
    <s v="Base"/>
    <m/>
    <m/>
    <s v="ios14_5_series_decimal_May"/>
    <s v="iOS 14.5 Rollout"/>
    <x v="10"/>
    <s v=" DTC"/>
    <d v="2021-06-26T00:00:00"/>
    <s v="Post"/>
    <x v="2"/>
    <n v="-6190.4214906999996"/>
  </r>
  <r>
    <s v="Baseline"/>
    <s v="Base"/>
    <m/>
    <m/>
    <s v="ios14_5_series_decimal_May"/>
    <s v="iOS 14.5 Rollout"/>
    <x v="10"/>
    <s v=" DTC"/>
    <d v="2021-06-27T00:00:00"/>
    <s v="Post"/>
    <x v="2"/>
    <n v="-6278.8560834999998"/>
  </r>
  <r>
    <s v="Baseline"/>
    <s v="Base"/>
    <m/>
    <m/>
    <s v="ios14_5_series_decimal_May"/>
    <s v="iOS 14.5 Rollout"/>
    <x v="10"/>
    <s v=" DTC"/>
    <d v="2021-06-28T00:00:00"/>
    <s v="Post"/>
    <x v="2"/>
    <n v="-6367.2906762000002"/>
  </r>
  <r>
    <s v="Baseline"/>
    <s v="Base"/>
    <m/>
    <m/>
    <s v="ios14_5_series_decimal_May"/>
    <s v="iOS 14.5 Rollout"/>
    <x v="10"/>
    <s v=" DTC"/>
    <d v="2021-06-29T00:00:00"/>
    <s v="Post"/>
    <x v="2"/>
    <n v="-6455.7252688999997"/>
  </r>
  <r>
    <s v="Baseline"/>
    <s v="Base"/>
    <m/>
    <m/>
    <s v="ios14_5_series_decimal_May"/>
    <s v="iOS 14.5 Rollout"/>
    <x v="10"/>
    <s v=" DTC"/>
    <d v="2021-06-30T00:00:00"/>
    <s v="Post"/>
    <x v="2"/>
    <n v="-6544.1598616000001"/>
  </r>
  <r>
    <s v="Baseline"/>
    <s v="Base"/>
    <m/>
    <m/>
    <s v="ios14_5_series_decimal_May"/>
    <s v="iOS 14.5 Rollout"/>
    <x v="10"/>
    <s v=" DTC"/>
    <d v="2021-07-01T00:00:00"/>
    <s v="Post"/>
    <x v="2"/>
    <n v="-6632.5944544000004"/>
  </r>
  <r>
    <s v="Baseline"/>
    <s v="Base"/>
    <m/>
    <m/>
    <s v="ios14_5_series_decimal_May"/>
    <s v="iOS 14.5 Rollout"/>
    <x v="10"/>
    <s v=" DTC"/>
    <d v="2021-07-02T00:00:00"/>
    <s v="Post"/>
    <x v="2"/>
    <n v="-6721.0290470999998"/>
  </r>
  <r>
    <s v="Baseline"/>
    <s v="Base"/>
    <m/>
    <m/>
    <s v="ios14_5_series_decimal_May"/>
    <s v="iOS 14.5 Rollout"/>
    <x v="10"/>
    <s v=" DTC"/>
    <d v="2021-07-03T00:00:00"/>
    <s v="Post"/>
    <x v="2"/>
    <n v="-6809.4636398000002"/>
  </r>
  <r>
    <s v="Baseline"/>
    <s v="Base"/>
    <m/>
    <m/>
    <s v="ios14_5_series_decimal_May"/>
    <s v="iOS 14.5 Rollout"/>
    <x v="10"/>
    <s v=" DTC"/>
    <d v="2021-07-04T00:00:00"/>
    <s v="Post"/>
    <x v="2"/>
    <n v="-6897.8982324999997"/>
  </r>
  <r>
    <s v="Baseline"/>
    <s v="Base"/>
    <m/>
    <m/>
    <s v="ios14_5_series_decimal_May"/>
    <s v="iOS 14.5 Rollout"/>
    <x v="10"/>
    <s v=" DTC"/>
    <d v="2021-07-05T00:00:00"/>
    <s v="Post"/>
    <x v="2"/>
    <n v="-6986.3328253"/>
  </r>
  <r>
    <s v="Baseline"/>
    <s v="Base"/>
    <m/>
    <m/>
    <s v="ios14_5_series_decimal_May"/>
    <s v="iOS 14.5 Rollout"/>
    <x v="10"/>
    <s v=" DTC"/>
    <d v="2021-07-06T00:00:00"/>
    <s v="Post"/>
    <x v="2"/>
    <n v="-7074.7674180000004"/>
  </r>
  <r>
    <s v="Baseline"/>
    <s v="Base"/>
    <m/>
    <m/>
    <s v="ios14_5_series_decimal_May"/>
    <s v="iOS 14.5 Rollout"/>
    <x v="10"/>
    <s v=" DTC"/>
    <d v="2021-07-07T00:00:00"/>
    <s v="Post"/>
    <x v="2"/>
    <n v="-7163.2020106999998"/>
  </r>
  <r>
    <s v="Baseline"/>
    <s v="Base"/>
    <m/>
    <m/>
    <s v="ios14_5_series_decimal_May"/>
    <s v="iOS 14.5 Rollout"/>
    <x v="10"/>
    <s v=" DTC"/>
    <d v="2021-07-08T00:00:00"/>
    <s v="Post"/>
    <x v="2"/>
    <n v="-7251.6366034000002"/>
  </r>
  <r>
    <s v="Baseline"/>
    <s v="Base"/>
    <m/>
    <m/>
    <s v="ios14_5_series_decimal_May"/>
    <s v="iOS 14.5 Rollout"/>
    <x v="10"/>
    <s v=" DTC"/>
    <d v="2021-07-09T00:00:00"/>
    <s v="Post"/>
    <x v="2"/>
    <n v="-7340.0711961999996"/>
  </r>
  <r>
    <s v="Baseline"/>
    <s v="Base"/>
    <m/>
    <m/>
    <s v="ios14_5_series_decimal_May"/>
    <s v="iOS 14.5 Rollout"/>
    <x v="10"/>
    <s v=" DTC"/>
    <d v="2021-07-10T00:00:00"/>
    <s v="Post"/>
    <x v="2"/>
    <n v="-7428.5057889"/>
  </r>
  <r>
    <s v="Baseline"/>
    <s v="Base"/>
    <m/>
    <m/>
    <s v="ios14_5_series_decimal_May"/>
    <s v="iOS 14.5 Rollout"/>
    <x v="10"/>
    <s v=" DTC"/>
    <d v="2021-07-11T00:00:00"/>
    <s v="Post"/>
    <x v="2"/>
    <n v="-7516.9403816000004"/>
  </r>
  <r>
    <s v="Baseline"/>
    <s v="Base"/>
    <m/>
    <m/>
    <s v="ios14_5_series_decimal_May"/>
    <s v="iOS 14.5 Rollout"/>
    <x v="10"/>
    <s v=" DTC"/>
    <d v="2021-07-12T00:00:00"/>
    <s v="Post"/>
    <x v="2"/>
    <n v="-7605.3749742999998"/>
  </r>
  <r>
    <s v="Baseline"/>
    <s v="Base"/>
    <m/>
    <m/>
    <s v="ios14_5_series_decimal_May"/>
    <s v="iOS 14.5 Rollout"/>
    <x v="10"/>
    <s v=" DTC"/>
    <d v="2021-07-13T00:00:00"/>
    <s v="Post"/>
    <x v="2"/>
    <n v="-7693.8095671000001"/>
  </r>
  <r>
    <s v="Baseline"/>
    <s v="Base"/>
    <m/>
    <m/>
    <s v="ios14_5_series_decimal_May"/>
    <s v="iOS 14.5 Rollout"/>
    <x v="10"/>
    <s v=" DTC"/>
    <d v="2021-07-14T00:00:00"/>
    <s v="Post"/>
    <x v="2"/>
    <n v="-7782.2441597999996"/>
  </r>
  <r>
    <s v="Baseline"/>
    <s v="Base"/>
    <m/>
    <m/>
    <s v="ios14_5_series_decimal_May"/>
    <s v="iOS 14.5 Rollout"/>
    <x v="10"/>
    <s v=" DTC"/>
    <d v="2021-07-15T00:00:00"/>
    <s v="Post"/>
    <x v="2"/>
    <n v="-7870.6787525"/>
  </r>
  <r>
    <s v="Baseline"/>
    <s v="Base"/>
    <m/>
    <m/>
    <s v="ios14_5_series_decimal_May"/>
    <s v="iOS 14.5 Rollout"/>
    <x v="10"/>
    <s v=" DTC"/>
    <d v="2021-07-16T00:00:00"/>
    <s v="Post"/>
    <x v="2"/>
    <n v="-7959.1133452000004"/>
  </r>
  <r>
    <s v="Baseline"/>
    <s v="Base"/>
    <m/>
    <m/>
    <s v="ios14_5_series_decimal_May"/>
    <s v="iOS 14.5 Rollout"/>
    <x v="10"/>
    <s v=" DTC"/>
    <d v="2021-07-17T00:00:00"/>
    <s v="Post"/>
    <x v="2"/>
    <n v="-8047.5479379999997"/>
  </r>
  <r>
    <s v="Baseline"/>
    <s v="Base"/>
    <m/>
    <m/>
    <s v="ios14_5_series_decimal_May"/>
    <s v="iOS 14.5 Rollout"/>
    <x v="10"/>
    <s v=" DTC"/>
    <d v="2021-07-18T00:00:00"/>
    <s v="Post"/>
    <x v="2"/>
    <n v="-8135.9825307000001"/>
  </r>
  <r>
    <s v="Baseline"/>
    <s v="Base"/>
    <m/>
    <m/>
    <s v="ios14_5_series_decimal_May"/>
    <s v="iOS 14.5 Rollout"/>
    <x v="10"/>
    <s v=" DTC"/>
    <d v="2021-07-19T00:00:00"/>
    <s v="Post"/>
    <x v="2"/>
    <n v="-8224.4171234000005"/>
  </r>
  <r>
    <s v="Baseline"/>
    <s v="Base"/>
    <m/>
    <m/>
    <s v="ios14_5_series_decimal_May"/>
    <s v="iOS 14.5 Rollout"/>
    <x v="10"/>
    <s v=" DTC"/>
    <d v="2021-07-20T00:00:00"/>
    <s v="Post"/>
    <x v="2"/>
    <n v="-8312.8517161"/>
  </r>
  <r>
    <s v="Baseline"/>
    <s v="Base"/>
    <m/>
    <m/>
    <s v="ios14_5_series_decimal_May"/>
    <s v="iOS 14.5 Rollout"/>
    <x v="10"/>
    <s v=" DTC"/>
    <d v="2021-07-21T00:00:00"/>
    <s v="Post"/>
    <x v="2"/>
    <n v="-8401.2863089000002"/>
  </r>
  <r>
    <s v="Baseline"/>
    <s v="Base"/>
    <m/>
    <m/>
    <s v="ios14_5_series_decimal_May"/>
    <s v="iOS 14.5 Rollout"/>
    <x v="10"/>
    <s v=" DTC"/>
    <d v="2021-07-22T00:00:00"/>
    <s v="Post"/>
    <x v="2"/>
    <n v="-8489.7209015999997"/>
  </r>
  <r>
    <s v="Baseline"/>
    <s v="Base"/>
    <m/>
    <m/>
    <s v="ios14_5_series_decimal_May"/>
    <s v="iOS 14.5 Rollout"/>
    <x v="10"/>
    <s v=" DTC"/>
    <d v="2021-07-23T00:00:00"/>
    <s v="Post"/>
    <x v="2"/>
    <n v="-8578.1554942999992"/>
  </r>
  <r>
    <s v="Baseline"/>
    <s v="Base"/>
    <m/>
    <m/>
    <s v="ios14_5_series_decimal_May"/>
    <s v="iOS 14.5 Rollout"/>
    <x v="10"/>
    <s v=" DTC"/>
    <d v="2021-07-24T00:00:00"/>
    <s v="Post"/>
    <x v="2"/>
    <n v="-8666.5900870000005"/>
  </r>
  <r>
    <s v="Baseline"/>
    <s v="Base"/>
    <m/>
    <m/>
    <s v="ios14_5_series_decimal_May"/>
    <s v="iOS 14.5 Rollout"/>
    <x v="10"/>
    <s v=" DTC"/>
    <d v="2021-07-25T00:00:00"/>
    <s v="Post"/>
    <x v="2"/>
    <n v="-8755.0246798000007"/>
  </r>
  <r>
    <s v="Baseline"/>
    <s v="Base"/>
    <m/>
    <m/>
    <s v="ios14_5_series_decimal_May"/>
    <s v="iOS 14.5 Rollout"/>
    <x v="10"/>
    <s v=" DTC"/>
    <d v="2021-07-26T00:00:00"/>
    <s v="Post"/>
    <x v="2"/>
    <n v="-8843.4592725000002"/>
  </r>
  <r>
    <s v="Baseline"/>
    <s v="Base"/>
    <m/>
    <m/>
    <s v="ios14_5_series_decimal_May"/>
    <s v="iOS 14.5 Rollout"/>
    <x v="10"/>
    <s v=" DTC"/>
    <d v="2021-07-27T00:00:00"/>
    <s v="Post"/>
    <x v="2"/>
    <n v="-8931.8938651999997"/>
  </r>
  <r>
    <s v="Baseline"/>
    <s v="Base"/>
    <m/>
    <m/>
    <s v="ios14_5_series_decimal_May"/>
    <s v="iOS 14.5 Rollout"/>
    <x v="10"/>
    <s v=" DTC"/>
    <d v="2021-07-28T00:00:00"/>
    <s v="Post"/>
    <x v="2"/>
    <n v="-9020.3284578999992"/>
  </r>
  <r>
    <s v="Baseline"/>
    <s v="Base"/>
    <m/>
    <m/>
    <s v="ios14_5_series_decimal_May"/>
    <s v="iOS 14.5 Rollout"/>
    <x v="10"/>
    <s v=" DTC"/>
    <d v="2021-07-29T00:00:00"/>
    <s v="Post"/>
    <x v="2"/>
    <n v="-9108.7630506999994"/>
  </r>
  <r>
    <s v="Baseline"/>
    <s v="Base"/>
    <m/>
    <m/>
    <s v="ios14_5_series_decimal_May"/>
    <s v="iOS 14.5 Rollout"/>
    <x v="10"/>
    <s v=" DTC"/>
    <d v="2021-07-30T00:00:00"/>
    <s v="Post"/>
    <x v="2"/>
    <n v="-9197.1976434000007"/>
  </r>
  <r>
    <s v="Baseline"/>
    <s v="Base"/>
    <m/>
    <m/>
    <s v="ios14_5_series_decimal_May"/>
    <s v="iOS 14.5 Rollout"/>
    <x v="10"/>
    <s v=" DTC"/>
    <d v="2021-07-31T00:00:00"/>
    <s v="Post"/>
    <x v="2"/>
    <n v="-9285.6322361000002"/>
  </r>
  <r>
    <s v="Baseline"/>
    <s v="Base"/>
    <m/>
    <m/>
    <s v="ios14_5_series_decimal_May"/>
    <s v="iOS 14.5 Rollout"/>
    <x v="10"/>
    <s v=" DTC"/>
    <d v="2021-08-01T00:00:00"/>
    <s v="Post"/>
    <x v="2"/>
    <n v="-9374.0668287999997"/>
  </r>
  <r>
    <s v="Baseline"/>
    <s v="Base"/>
    <m/>
    <m/>
    <s v="ios14_5_series_decimal_May"/>
    <s v="iOS 14.5 Rollout"/>
    <x v="10"/>
    <s v=" DTC"/>
    <d v="2021-08-02T00:00:00"/>
    <s v="Post"/>
    <x v="2"/>
    <n v="-9462.5014216"/>
  </r>
  <r>
    <s v="Baseline"/>
    <s v="Base"/>
    <m/>
    <m/>
    <s v="ios14_5_series_decimal_May"/>
    <s v="iOS 14.5 Rollout"/>
    <x v="10"/>
    <s v=" DTC"/>
    <d v="2021-08-03T00:00:00"/>
    <s v="Post"/>
    <x v="2"/>
    <n v="-9550.9360142999994"/>
  </r>
  <r>
    <s v="Baseline"/>
    <s v="Base"/>
    <m/>
    <m/>
    <s v="ios14_5_series_decimal_May"/>
    <s v="iOS 14.5 Rollout"/>
    <x v="10"/>
    <s v=" DTC"/>
    <d v="2021-08-04T00:00:00"/>
    <s v="Post"/>
    <x v="2"/>
    <n v="-9639.3706070000007"/>
  </r>
  <r>
    <s v="Baseline"/>
    <s v="Base"/>
    <m/>
    <m/>
    <s v="ios14_5_series_decimal_May"/>
    <s v="iOS 14.5 Rollout"/>
    <x v="10"/>
    <s v=" DTC"/>
    <d v="2021-08-05T00:00:00"/>
    <s v="Post"/>
    <x v="2"/>
    <n v="-9727.8051997000002"/>
  </r>
  <r>
    <s v="Baseline"/>
    <s v="Base"/>
    <m/>
    <m/>
    <s v="ios14_5_series_decimal_May"/>
    <s v="iOS 14.5 Rollout"/>
    <x v="10"/>
    <s v=" DTC"/>
    <d v="2021-08-06T00:00:00"/>
    <s v="Post"/>
    <x v="2"/>
    <n v="-9816.2397925000005"/>
  </r>
  <r>
    <s v="Baseline"/>
    <s v="Base"/>
    <m/>
    <m/>
    <s v="ios14_5_series_decimal_May"/>
    <s v="iOS 14.5 Rollout"/>
    <x v="10"/>
    <s v=" DTC"/>
    <d v="2021-08-07T00:00:00"/>
    <s v="Post"/>
    <x v="2"/>
    <n v="-9904.6743852"/>
  </r>
  <r>
    <s v="Baseline"/>
    <s v="Base"/>
    <m/>
    <m/>
    <s v="ios14_5_series_decimal_May"/>
    <s v="iOS 14.5 Rollout"/>
    <x v="10"/>
    <s v=" DTC"/>
    <d v="2021-08-08T00:00:00"/>
    <s v="Post"/>
    <x v="2"/>
    <n v="-9993.1089778999994"/>
  </r>
  <r>
    <s v="Baseline"/>
    <s v="Base"/>
    <m/>
    <m/>
    <s v="ios14_5_series_decimal_May"/>
    <s v="iOS 14.5 Rollout"/>
    <x v="10"/>
    <s v=" DTC"/>
    <d v="2021-08-09T00:00:00"/>
    <s v="Post"/>
    <x v="2"/>
    <n v="-10081.543570600001"/>
  </r>
  <r>
    <s v="Baseline"/>
    <s v="Base"/>
    <m/>
    <m/>
    <s v="ios14_5_series_decimal_May"/>
    <s v="iOS 14.5 Rollout"/>
    <x v="10"/>
    <s v=" DTC"/>
    <d v="2021-08-10T00:00:00"/>
    <s v="Post"/>
    <x v="2"/>
    <n v="-10169.978163399999"/>
  </r>
  <r>
    <s v="Baseline"/>
    <s v="Base"/>
    <m/>
    <m/>
    <s v="ios14_5_series_decimal_May"/>
    <s v="iOS 14.5 Rollout"/>
    <x v="10"/>
    <s v=" DTC"/>
    <d v="2021-08-11T00:00:00"/>
    <s v="Post"/>
    <x v="2"/>
    <n v="-10258.4127561"/>
  </r>
  <r>
    <s v="Baseline"/>
    <s v="Base"/>
    <m/>
    <m/>
    <s v="ios14_5_series_decimal_May"/>
    <s v="iOS 14.5 Rollout"/>
    <x v="10"/>
    <s v=" DTC"/>
    <d v="2021-08-12T00:00:00"/>
    <s v="Post"/>
    <x v="2"/>
    <n v="-10346.8473488"/>
  </r>
  <r>
    <s v="Baseline"/>
    <s v="Base"/>
    <m/>
    <m/>
    <s v="ios14_5_series_decimal_May"/>
    <s v="iOS 14.5 Rollout"/>
    <x v="10"/>
    <s v=" DTC"/>
    <d v="2021-08-13T00:00:00"/>
    <s v="Post"/>
    <x v="2"/>
    <n v="-10435.281941499999"/>
  </r>
  <r>
    <s v="Baseline"/>
    <s v="Base"/>
    <m/>
    <m/>
    <s v="ios14_5_series_decimal_May"/>
    <s v="iOS 14.5 Rollout"/>
    <x v="10"/>
    <s v=" DTC"/>
    <d v="2021-08-14T00:00:00"/>
    <s v="Post"/>
    <x v="2"/>
    <n v="-10523.7165343"/>
  </r>
  <r>
    <s v="Baseline"/>
    <s v="Base"/>
    <m/>
    <m/>
    <s v="ios14_5_series_decimal_May"/>
    <s v="iOS 14.5 Rollout"/>
    <x v="10"/>
    <s v=" DTC"/>
    <d v="2021-08-15T00:00:00"/>
    <s v="Post"/>
    <x v="2"/>
    <n v="-10612.151126999999"/>
  </r>
  <r>
    <s v="Baseline"/>
    <s v="Base"/>
    <m/>
    <m/>
    <s v="ios14_5_series_decimal_May"/>
    <s v="iOS 14.5 Rollout"/>
    <x v="10"/>
    <s v=" DTC"/>
    <d v="2021-08-16T00:00:00"/>
    <s v="Post"/>
    <x v="2"/>
    <n v="-10700.5857197"/>
  </r>
  <r>
    <s v="Baseline"/>
    <s v="Base"/>
    <m/>
    <m/>
    <s v="ios14_5_series_decimal_May"/>
    <s v="iOS 14.5 Rollout"/>
    <x v="10"/>
    <s v=" DTC"/>
    <d v="2021-08-17T00:00:00"/>
    <s v="Post"/>
    <x v="2"/>
    <n v="-10789.0203124"/>
  </r>
  <r>
    <s v="Baseline"/>
    <s v="Base"/>
    <m/>
    <m/>
    <s v="ios14_5_series_decimal_May"/>
    <s v="iOS 14.5 Rollout"/>
    <x v="10"/>
    <s v=" DTC"/>
    <d v="2021-08-18T00:00:00"/>
    <s v="Post"/>
    <x v="2"/>
    <n v="-10877.4549052"/>
  </r>
  <r>
    <s v="Baseline"/>
    <s v="Base"/>
    <m/>
    <m/>
    <s v="ios14_5_series_decimal_May"/>
    <s v="iOS 14.5 Rollout"/>
    <x v="10"/>
    <s v=" DTC"/>
    <d v="2021-08-19T00:00:00"/>
    <s v="Post"/>
    <x v="2"/>
    <n v="-10965.8894979"/>
  </r>
  <r>
    <s v="Baseline"/>
    <s v="Base"/>
    <m/>
    <m/>
    <s v="ios14_5_series_decimal_May"/>
    <s v="iOS 14.5 Rollout"/>
    <x v="10"/>
    <s v=" DTC"/>
    <d v="2021-08-20T00:00:00"/>
    <s v="Post"/>
    <x v="2"/>
    <n v="-11054.324090599999"/>
  </r>
  <r>
    <s v="Baseline"/>
    <s v="Base"/>
    <m/>
    <m/>
    <s v="ios14_5_series_decimal_May"/>
    <s v="iOS 14.5 Rollout"/>
    <x v="10"/>
    <s v=" DTC"/>
    <d v="2021-08-21T00:00:00"/>
    <s v="Post"/>
    <x v="2"/>
    <n v="-11142.7586833"/>
  </r>
  <r>
    <s v="Baseline"/>
    <s v="Base"/>
    <m/>
    <m/>
    <s v="ios14_5_series_decimal_May"/>
    <s v="iOS 14.5 Rollout"/>
    <x v="10"/>
    <s v=" DTC"/>
    <d v="2021-08-22T00:00:00"/>
    <s v="Post"/>
    <x v="2"/>
    <n v="-11231.193276100001"/>
  </r>
  <r>
    <s v="Baseline"/>
    <s v="Base"/>
    <m/>
    <m/>
    <s v="ios14_5_series_decimal_May"/>
    <s v="iOS 14.5 Rollout"/>
    <x v="10"/>
    <s v=" DTC"/>
    <d v="2021-08-23T00:00:00"/>
    <s v="Post"/>
    <x v="2"/>
    <n v="-11319.6278688"/>
  </r>
  <r>
    <s v="Baseline"/>
    <s v="Base"/>
    <m/>
    <m/>
    <s v="ios14_5_series_decimal_May"/>
    <s v="iOS 14.5 Rollout"/>
    <x v="10"/>
    <s v=" DTC"/>
    <d v="2021-08-24T00:00:00"/>
    <s v="Post"/>
    <x v="2"/>
    <n v="-11408.0624615"/>
  </r>
  <r>
    <s v="Baseline"/>
    <s v="Base"/>
    <m/>
    <m/>
    <s v="ios14_5_series_decimal_May"/>
    <s v="iOS 14.5 Rollout"/>
    <x v="10"/>
    <s v=" DTC"/>
    <d v="2021-08-25T00:00:00"/>
    <s v="Post"/>
    <x v="2"/>
    <n v="-11496.497054199999"/>
  </r>
  <r>
    <s v="Baseline"/>
    <s v="Base"/>
    <m/>
    <m/>
    <s v="ios14_5_series_decimal_May"/>
    <s v="iOS 14.5 Rollout"/>
    <x v="10"/>
    <s v=" DTC"/>
    <d v="2021-08-26T00:00:00"/>
    <s v="Post"/>
    <x v="2"/>
    <n v="-11584.931646999999"/>
  </r>
  <r>
    <s v="Baseline"/>
    <s v="Base"/>
    <m/>
    <m/>
    <s v="ios14_5_series_decimal_May"/>
    <s v="iOS 14.5 Rollout"/>
    <x v="10"/>
    <s v=" DTC"/>
    <d v="2021-08-27T00:00:00"/>
    <s v="Post"/>
    <x v="2"/>
    <n v="-11673.366239700001"/>
  </r>
  <r>
    <s v="Baseline"/>
    <s v="Base"/>
    <m/>
    <m/>
    <s v="ios14_5_series_decimal_May"/>
    <s v="iOS 14.5 Rollout"/>
    <x v="10"/>
    <s v=" DTC"/>
    <d v="2021-08-28T00:00:00"/>
    <s v="Post"/>
    <x v="2"/>
    <n v="-11761.8008324"/>
  </r>
  <r>
    <s v="Baseline"/>
    <s v="Base"/>
    <m/>
    <m/>
    <s v="ios14_5_series_decimal_May"/>
    <s v="iOS 14.5 Rollout"/>
    <x v="10"/>
    <s v=" DTC"/>
    <d v="2021-08-29T00:00:00"/>
    <s v="Post"/>
    <x v="2"/>
    <n v="-11850.2354251"/>
  </r>
  <r>
    <s v="Baseline"/>
    <s v="Base"/>
    <m/>
    <m/>
    <s v="ios14_5_series_decimal_May"/>
    <s v="iOS 14.5 Rollout"/>
    <x v="10"/>
    <s v=" DTC"/>
    <d v="2021-08-30T00:00:00"/>
    <s v="Post"/>
    <x v="2"/>
    <n v="-11938.6700179"/>
  </r>
  <r>
    <s v="Baseline"/>
    <s v="Base"/>
    <m/>
    <m/>
    <s v="ios14_5_series_decimal_May"/>
    <s v="iOS 14.5 Rollout"/>
    <x v="10"/>
    <s v=" DTC"/>
    <d v="2021-08-31T00:00:00"/>
    <s v="Post"/>
    <x v="2"/>
    <n v="-12027.104610599999"/>
  </r>
  <r>
    <s v="Baseline"/>
    <s v="Base"/>
    <m/>
    <m/>
    <s v="ios14_5_series_decimal_May"/>
    <s v="iOS 14.5 Rollout"/>
    <x v="10"/>
    <s v=" DTC"/>
    <d v="2021-09-01T00:00:00"/>
    <s v="Post"/>
    <x v="2"/>
    <n v="-12115.539203300001"/>
  </r>
  <r>
    <s v="Baseline"/>
    <s v="Base"/>
    <m/>
    <m/>
    <s v="ios14_5_series_decimal_May"/>
    <s v="iOS 14.5 Rollout"/>
    <x v="10"/>
    <s v=" DTC"/>
    <d v="2021-09-02T00:00:00"/>
    <s v="Post"/>
    <x v="2"/>
    <n v="-12203.973796"/>
  </r>
  <r>
    <s v="Baseline"/>
    <s v="Base"/>
    <m/>
    <m/>
    <s v="ios14_5_series_decimal_May"/>
    <s v="iOS 14.5 Rollout"/>
    <x v="10"/>
    <s v=" DTC"/>
    <d v="2021-09-03T00:00:00"/>
    <s v="Post"/>
    <x v="2"/>
    <n v="-12292.4083888"/>
  </r>
  <r>
    <s v="Baseline"/>
    <s v="Base"/>
    <m/>
    <m/>
    <s v="ios14_5_series_decimal_May"/>
    <s v="iOS 14.5 Rollout"/>
    <x v="10"/>
    <s v=" DTC"/>
    <d v="2021-09-04T00:00:00"/>
    <s v="Post"/>
    <x v="2"/>
    <n v="-12380.8429815"/>
  </r>
  <r>
    <s v="Baseline"/>
    <s v="Base"/>
    <m/>
    <m/>
    <s v="ios14_5_series_decimal_May"/>
    <s v="iOS 14.5 Rollout"/>
    <x v="10"/>
    <s v=" DTC"/>
    <d v="2021-09-05T00:00:00"/>
    <s v="Post"/>
    <x v="2"/>
    <n v="-12469.277574199999"/>
  </r>
  <r>
    <s v="Baseline"/>
    <s v="Base"/>
    <m/>
    <m/>
    <s v="ios14_5_series_decimal_May"/>
    <s v="iOS 14.5 Rollout"/>
    <x v="10"/>
    <s v=" DTC"/>
    <d v="2021-09-06T00:00:00"/>
    <s v="Post"/>
    <x v="2"/>
    <n v="-12557.712166900001"/>
  </r>
  <r>
    <s v="Baseline"/>
    <s v="Base"/>
    <m/>
    <m/>
    <s v="ios14_5_series_decimal_May"/>
    <s v="iOS 14.5 Rollout"/>
    <x v="10"/>
    <s v=" DTC"/>
    <d v="2021-09-07T00:00:00"/>
    <s v="Post"/>
    <x v="2"/>
    <n v="-12646.146759699999"/>
  </r>
  <r>
    <s v="Baseline"/>
    <s v="Base"/>
    <m/>
    <m/>
    <s v="ios14_5_series_decimal_May"/>
    <s v="iOS 14.5 Rollout"/>
    <x v="10"/>
    <s v=" DTC"/>
    <d v="2021-09-08T00:00:00"/>
    <s v="Post"/>
    <x v="2"/>
    <n v="-12734.5813524"/>
  </r>
  <r>
    <s v="Baseline"/>
    <s v="Base"/>
    <m/>
    <m/>
    <s v="ios14_5_series_decimal_May"/>
    <s v="iOS 14.5 Rollout"/>
    <x v="10"/>
    <s v=" DTC"/>
    <d v="2021-09-09T00:00:00"/>
    <s v="Post"/>
    <x v="2"/>
    <n v="-12823.0159451"/>
  </r>
  <r>
    <s v="Baseline"/>
    <s v="Base"/>
    <m/>
    <m/>
    <s v="ios14_5_series_decimal_May"/>
    <s v="iOS 14.5 Rollout"/>
    <x v="10"/>
    <s v=" DTC"/>
    <d v="2021-09-10T00:00:00"/>
    <s v="Post"/>
    <x v="2"/>
    <n v="-12911.450537799999"/>
  </r>
  <r>
    <s v="Baseline"/>
    <s v="Base"/>
    <m/>
    <m/>
    <s v="ios14_5_series_decimal_May"/>
    <s v="iOS 14.5 Rollout"/>
    <x v="10"/>
    <s v=" DTC"/>
    <d v="2021-09-11T00:00:00"/>
    <s v="Post"/>
    <x v="2"/>
    <n v="-12999.8851306"/>
  </r>
  <r>
    <s v="Baseline"/>
    <s v="Base"/>
    <m/>
    <m/>
    <s v="ios14_5_series_decimal_May"/>
    <s v="iOS 14.5 Rollout"/>
    <x v="10"/>
    <s v=" DTC"/>
    <d v="2021-09-12T00:00:00"/>
    <s v="Post"/>
    <x v="2"/>
    <n v="-13088.319723299999"/>
  </r>
  <r>
    <s v="Baseline"/>
    <s v="Base"/>
    <m/>
    <m/>
    <s v="ios14_5_series_decimal_May"/>
    <s v="iOS 14.5 Rollout"/>
    <x v="10"/>
    <s v=" DTC"/>
    <d v="2021-09-13T00:00:00"/>
    <s v="Post"/>
    <x v="2"/>
    <n v="-13176.754316"/>
  </r>
  <r>
    <s v="Baseline"/>
    <s v="Base"/>
    <m/>
    <m/>
    <s v="ios14_5_series_decimal_May"/>
    <s v="iOS 14.5 Rollout"/>
    <x v="10"/>
    <s v=" DTC"/>
    <d v="2021-09-14T00:00:00"/>
    <s v="Post"/>
    <x v="2"/>
    <n v="-13265.1889087"/>
  </r>
  <r>
    <s v="Baseline"/>
    <s v="Base"/>
    <m/>
    <m/>
    <s v="ios14_5_series_decimal_May"/>
    <s v="iOS 14.5 Rollout"/>
    <x v="10"/>
    <s v=" DTC"/>
    <d v="2021-09-15T00:00:00"/>
    <s v="Post"/>
    <x v="2"/>
    <n v="-13353.6235015"/>
  </r>
  <r>
    <s v="Baseline"/>
    <s v="Base"/>
    <m/>
    <m/>
    <s v="ios14_5_series_decimal_May"/>
    <s v="iOS 14.5 Rollout"/>
    <x v="10"/>
    <s v=" DTC"/>
    <d v="2021-09-16T00:00:00"/>
    <s v="Post"/>
    <x v="2"/>
    <n v="-13442.0580942"/>
  </r>
  <r>
    <s v="Baseline"/>
    <s v="Base"/>
    <m/>
    <m/>
    <s v="ios14_5_series_decimal_May"/>
    <s v="iOS 14.5 Rollout"/>
    <x v="10"/>
    <s v=" DTC"/>
    <d v="2021-09-17T00:00:00"/>
    <s v="Post"/>
    <x v="2"/>
    <n v="-13530.492686899999"/>
  </r>
  <r>
    <s v="Baseline"/>
    <s v="Base"/>
    <m/>
    <m/>
    <s v="ios14_5_series_decimal_May"/>
    <s v="iOS 14.5 Rollout"/>
    <x v="10"/>
    <s v=" DTC"/>
    <d v="2021-09-18T00:00:00"/>
    <s v="Post"/>
    <x v="2"/>
    <n v="-13618.9272796"/>
  </r>
  <r>
    <s v="Baseline"/>
    <s v="Base"/>
    <m/>
    <m/>
    <s v="ios14_5_series_decimal_May"/>
    <s v="iOS 14.5 Rollout"/>
    <x v="10"/>
    <s v=" DTC"/>
    <d v="2021-09-19T00:00:00"/>
    <s v="Post"/>
    <x v="2"/>
    <n v="-13707.361872400001"/>
  </r>
  <r>
    <s v="Baseline"/>
    <s v="Base"/>
    <m/>
    <m/>
    <s v="ios14_5_series_decimal_May"/>
    <s v="iOS 14.5 Rollout"/>
    <x v="10"/>
    <s v=" DTC"/>
    <d v="2021-09-20T00:00:00"/>
    <s v="Post"/>
    <x v="2"/>
    <n v="-13795.7964651"/>
  </r>
  <r>
    <s v="Baseline"/>
    <s v="Base"/>
    <m/>
    <m/>
    <s v="ios14_5_series_decimal_May"/>
    <s v="iOS 14.5 Rollout"/>
    <x v="10"/>
    <s v=" DTC"/>
    <d v="2021-09-21T00:00:00"/>
    <s v="Post"/>
    <x v="2"/>
    <n v="-13884.2310578"/>
  </r>
  <r>
    <s v="Baseline"/>
    <s v="Base"/>
    <m/>
    <m/>
    <s v="ios14_5_series_decimal_May"/>
    <s v="iOS 14.5 Rollout"/>
    <x v="10"/>
    <s v=" DTC"/>
    <d v="2021-09-22T00:00:00"/>
    <s v="Post"/>
    <x v="2"/>
    <n v="-13972.665650499999"/>
  </r>
  <r>
    <s v="Baseline"/>
    <s v="Base"/>
    <m/>
    <m/>
    <s v="ios14_5_series_decimal_May"/>
    <s v="iOS 14.5 Rollout"/>
    <x v="10"/>
    <s v=" DTC"/>
    <d v="2021-09-23T00:00:00"/>
    <s v="Post"/>
    <x v="2"/>
    <n v="-14061.100243299999"/>
  </r>
  <r>
    <s v="Baseline"/>
    <s v="Base"/>
    <m/>
    <m/>
    <s v="ios14_5_series_decimal_May"/>
    <s v="iOS 14.5 Rollout"/>
    <x v="10"/>
    <s v=" DTC"/>
    <d v="2021-09-24T00:00:00"/>
    <s v="Post"/>
    <x v="2"/>
    <n v="-14149.534836000001"/>
  </r>
  <r>
    <s v="Baseline"/>
    <s v="Base"/>
    <m/>
    <m/>
    <s v="ios14_5_series_decimal_May"/>
    <s v="iOS 14.5 Rollout"/>
    <x v="10"/>
    <s v=" DTC"/>
    <d v="2021-09-25T00:00:00"/>
    <s v="Post"/>
    <x v="2"/>
    <n v="-14237.9694287"/>
  </r>
  <r>
    <s v="Baseline"/>
    <s v="Base"/>
    <m/>
    <m/>
    <s v="ios14_5_series_decimal_May"/>
    <s v="iOS 14.5 Rollout"/>
    <x v="10"/>
    <s v=" DTC"/>
    <d v="2021-09-26T00:00:00"/>
    <s v="Post"/>
    <x v="2"/>
    <n v="-14326.4040214"/>
  </r>
  <r>
    <s v="Baseline"/>
    <s v="Base"/>
    <m/>
    <m/>
    <s v="ios14_5_series_decimal_May"/>
    <s v="iOS 14.5 Rollout"/>
    <x v="10"/>
    <s v=" DTC"/>
    <d v="2021-09-27T00:00:00"/>
    <s v="Post"/>
    <x v="2"/>
    <n v="-14414.8386142"/>
  </r>
  <r>
    <s v="Baseline"/>
    <s v="Base"/>
    <m/>
    <m/>
    <s v="ios14_5_series_decimal_May"/>
    <s v="iOS 14.5 Rollout"/>
    <x v="10"/>
    <s v=" DTC"/>
    <d v="2021-09-28T00:00:00"/>
    <s v="Post"/>
    <x v="2"/>
    <n v="-14503.273206899999"/>
  </r>
  <r>
    <s v="Baseline"/>
    <s v="Base"/>
    <m/>
    <m/>
    <s v="ios14_5_series_decimal_May"/>
    <s v="iOS 14.5 Rollout"/>
    <x v="10"/>
    <s v=" DTC"/>
    <d v="2021-09-29T00:00:00"/>
    <s v="Post"/>
    <x v="2"/>
    <n v="-14591.707799600001"/>
  </r>
  <r>
    <s v="Baseline"/>
    <s v="Base"/>
    <m/>
    <m/>
    <s v="ios14_5_series_decimal_May"/>
    <s v="iOS 14.5 Rollout"/>
    <x v="10"/>
    <s v=" DTC"/>
    <d v="2021-09-30T00:00:00"/>
    <s v="Post"/>
    <x v="2"/>
    <n v="-14680.1423923"/>
  </r>
  <r>
    <s v="Media"/>
    <s v="Incremental"/>
    <m/>
    <m/>
    <s v="ironsource_Post_ios14_5"/>
    <s v="Ironsource"/>
    <x v="11"/>
    <s v=" DTC"/>
    <d v="2021-03-01T00:00:00"/>
    <s v="Pre"/>
    <x v="0"/>
    <n v="0"/>
  </r>
  <r>
    <s v="Media"/>
    <s v="Incremental"/>
    <m/>
    <m/>
    <s v="ironsource_Post_ios14_5"/>
    <s v="Ironsource"/>
    <x v="11"/>
    <s v=" DTC"/>
    <d v="2021-03-02T00:00:00"/>
    <s v="Pre"/>
    <x v="0"/>
    <n v="0"/>
  </r>
  <r>
    <s v="Media"/>
    <s v="Incremental"/>
    <m/>
    <m/>
    <s v="ironsource_Post_ios14_5"/>
    <s v="Ironsource"/>
    <x v="11"/>
    <s v=" DTC"/>
    <d v="2021-03-03T00:00:00"/>
    <s v="Pre"/>
    <x v="0"/>
    <n v="0"/>
  </r>
  <r>
    <s v="Media"/>
    <s v="Incremental"/>
    <m/>
    <m/>
    <s v="ironsource_Post_ios14_5"/>
    <s v="Ironsource"/>
    <x v="11"/>
    <s v=" DTC"/>
    <d v="2021-03-04T00:00:00"/>
    <s v="Pre"/>
    <x v="0"/>
    <n v="0"/>
  </r>
  <r>
    <s v="Media"/>
    <s v="Incremental"/>
    <m/>
    <m/>
    <s v="ironsource_Post_ios14_5"/>
    <s v="Ironsource"/>
    <x v="11"/>
    <s v=" DTC"/>
    <d v="2021-03-05T00:00:00"/>
    <s v="Pre"/>
    <x v="0"/>
    <n v="0"/>
  </r>
  <r>
    <s v="Media"/>
    <s v="Incremental"/>
    <m/>
    <m/>
    <s v="ironsource_Post_ios14_5"/>
    <s v="Ironsource"/>
    <x v="11"/>
    <s v=" DTC"/>
    <d v="2021-03-06T00:00:00"/>
    <s v="Pre"/>
    <x v="0"/>
    <n v="0"/>
  </r>
  <r>
    <s v="Media"/>
    <s v="Incremental"/>
    <m/>
    <m/>
    <s v="ironsource_Post_ios14_5"/>
    <s v="Ironsource"/>
    <x v="11"/>
    <s v=" DTC"/>
    <d v="2021-03-07T00:00:00"/>
    <s v="Pre"/>
    <x v="0"/>
    <n v="0"/>
  </r>
  <r>
    <s v="Media"/>
    <s v="Incremental"/>
    <m/>
    <m/>
    <s v="ironsource_Post_ios14_5"/>
    <s v="Ironsource"/>
    <x v="11"/>
    <s v=" DTC"/>
    <d v="2021-03-08T00:00:00"/>
    <s v="Pre"/>
    <x v="0"/>
    <n v="0"/>
  </r>
  <r>
    <s v="Media"/>
    <s v="Incremental"/>
    <m/>
    <m/>
    <s v="ironsource_Post_ios14_5"/>
    <s v="Ironsource"/>
    <x v="11"/>
    <s v=" DTC"/>
    <d v="2021-03-09T00:00:00"/>
    <s v="Pre"/>
    <x v="0"/>
    <n v="0"/>
  </r>
  <r>
    <s v="Media"/>
    <s v="Incremental"/>
    <m/>
    <m/>
    <s v="ironsource_Post_ios14_5"/>
    <s v="Ironsource"/>
    <x v="11"/>
    <s v=" DTC"/>
    <d v="2021-03-10T00:00:00"/>
    <s v="Pre"/>
    <x v="0"/>
    <n v="0"/>
  </r>
  <r>
    <s v="Media"/>
    <s v="Incremental"/>
    <m/>
    <m/>
    <s v="ironsource_Post_ios14_5"/>
    <s v="Ironsource"/>
    <x v="11"/>
    <s v=" DTC"/>
    <d v="2021-03-11T00:00:00"/>
    <s v="Pre"/>
    <x v="0"/>
    <n v="0"/>
  </r>
  <r>
    <s v="Media"/>
    <s v="Incremental"/>
    <m/>
    <m/>
    <s v="ironsource_Post_ios14_5"/>
    <s v="Ironsource"/>
    <x v="11"/>
    <s v=" DTC"/>
    <d v="2021-03-12T00:00:00"/>
    <s v="Pre"/>
    <x v="0"/>
    <n v="0"/>
  </r>
  <r>
    <s v="Media"/>
    <s v="Incremental"/>
    <m/>
    <m/>
    <s v="ironsource_Post_ios14_5"/>
    <s v="Ironsource"/>
    <x v="11"/>
    <s v=" DTC"/>
    <d v="2021-03-13T00:00:00"/>
    <s v="Pre"/>
    <x v="0"/>
    <n v="0"/>
  </r>
  <r>
    <s v="Media"/>
    <s v="Incremental"/>
    <m/>
    <m/>
    <s v="ironsource_Post_ios14_5"/>
    <s v="Ironsource"/>
    <x v="11"/>
    <s v=" DTC"/>
    <d v="2021-03-14T00:00:00"/>
    <s v="Pre"/>
    <x v="0"/>
    <n v="0"/>
  </r>
  <r>
    <s v="Media"/>
    <s v="Incremental"/>
    <m/>
    <m/>
    <s v="ironsource_Post_ios14_5"/>
    <s v="Ironsource"/>
    <x v="11"/>
    <s v=" DTC"/>
    <d v="2021-03-15T00:00:00"/>
    <s v="Pre"/>
    <x v="0"/>
    <n v="0"/>
  </r>
  <r>
    <s v="Media"/>
    <s v="Incremental"/>
    <m/>
    <m/>
    <s v="ironsource_Post_ios14_5"/>
    <s v="Ironsource"/>
    <x v="11"/>
    <s v=" DTC"/>
    <d v="2021-03-16T00:00:00"/>
    <s v="Pre"/>
    <x v="0"/>
    <n v="0"/>
  </r>
  <r>
    <s v="Media"/>
    <s v="Incremental"/>
    <m/>
    <m/>
    <s v="ironsource_Post_ios14_5"/>
    <s v="Ironsource"/>
    <x v="11"/>
    <s v=" DTC"/>
    <d v="2021-03-17T00:00:00"/>
    <s v="Pre"/>
    <x v="0"/>
    <n v="0"/>
  </r>
  <r>
    <s v="Media"/>
    <s v="Incremental"/>
    <m/>
    <m/>
    <s v="ironsource_Post_ios14_5"/>
    <s v="Ironsource"/>
    <x v="11"/>
    <s v=" DTC"/>
    <d v="2021-03-18T00:00:00"/>
    <s v="Pre"/>
    <x v="0"/>
    <n v="0"/>
  </r>
  <r>
    <s v="Media"/>
    <s v="Incremental"/>
    <m/>
    <m/>
    <s v="ironsource_Post_ios14_5"/>
    <s v="Ironsource"/>
    <x v="11"/>
    <s v=" DTC"/>
    <d v="2021-03-19T00:00:00"/>
    <s v="Pre"/>
    <x v="0"/>
    <n v="0"/>
  </r>
  <r>
    <s v="Media"/>
    <s v="Incremental"/>
    <m/>
    <m/>
    <s v="ironsource_Post_ios14_5"/>
    <s v="Ironsource"/>
    <x v="11"/>
    <s v=" DTC"/>
    <d v="2021-03-20T00:00:00"/>
    <s v="Pre"/>
    <x v="0"/>
    <n v="0"/>
  </r>
  <r>
    <s v="Media"/>
    <s v="Incremental"/>
    <m/>
    <m/>
    <s v="ironsource_Post_ios14_5"/>
    <s v="Ironsource"/>
    <x v="11"/>
    <s v=" DTC"/>
    <d v="2021-03-21T00:00:00"/>
    <s v="Pre"/>
    <x v="0"/>
    <n v="0"/>
  </r>
  <r>
    <s v="Media"/>
    <s v="Incremental"/>
    <m/>
    <m/>
    <s v="ironsource_Post_ios14_5"/>
    <s v="Ironsource"/>
    <x v="11"/>
    <s v=" DTC"/>
    <d v="2021-03-22T00:00:00"/>
    <s v="Pre"/>
    <x v="0"/>
    <n v="0"/>
  </r>
  <r>
    <s v="Media"/>
    <s v="Incremental"/>
    <m/>
    <m/>
    <s v="ironsource_Post_ios14_5"/>
    <s v="Ironsource"/>
    <x v="11"/>
    <s v=" DTC"/>
    <d v="2021-03-23T00:00:00"/>
    <s v="Pre"/>
    <x v="0"/>
    <n v="0"/>
  </r>
  <r>
    <s v="Media"/>
    <s v="Incremental"/>
    <m/>
    <m/>
    <s v="ironsource_Post_ios14_5"/>
    <s v="Ironsource"/>
    <x v="11"/>
    <s v=" DTC"/>
    <d v="2021-03-24T00:00:00"/>
    <s v="Pre"/>
    <x v="0"/>
    <n v="0"/>
  </r>
  <r>
    <s v="Media"/>
    <s v="Incremental"/>
    <m/>
    <m/>
    <s v="ironsource_Post_ios14_5"/>
    <s v="Ironsource"/>
    <x v="11"/>
    <s v=" DTC"/>
    <d v="2021-03-25T00:00:00"/>
    <s v="Pre"/>
    <x v="0"/>
    <n v="0"/>
  </r>
  <r>
    <s v="Media"/>
    <s v="Incremental"/>
    <m/>
    <m/>
    <s v="ironsource_Post_ios14_5"/>
    <s v="Ironsource"/>
    <x v="11"/>
    <s v=" DTC"/>
    <d v="2021-03-26T00:00:00"/>
    <s v="Pre"/>
    <x v="0"/>
    <n v="0"/>
  </r>
  <r>
    <s v="Media"/>
    <s v="Incremental"/>
    <m/>
    <m/>
    <s v="ironsource_Post_ios14_5"/>
    <s v="Ironsource"/>
    <x v="11"/>
    <s v=" DTC"/>
    <d v="2021-03-27T00:00:00"/>
    <s v="Pre"/>
    <x v="0"/>
    <n v="0"/>
  </r>
  <r>
    <s v="Media"/>
    <s v="Incremental"/>
    <m/>
    <m/>
    <s v="ironsource_Post_ios14_5"/>
    <s v="Ironsource"/>
    <x v="11"/>
    <s v=" DTC"/>
    <d v="2021-03-28T00:00:00"/>
    <s v="Pre"/>
    <x v="0"/>
    <n v="0"/>
  </r>
  <r>
    <s v="Media"/>
    <s v="Incremental"/>
    <m/>
    <m/>
    <s v="ironsource_Post_ios14_5"/>
    <s v="Ironsource"/>
    <x v="11"/>
    <s v=" DTC"/>
    <d v="2021-03-29T00:00:00"/>
    <s v="Pre"/>
    <x v="0"/>
    <n v="0"/>
  </r>
  <r>
    <s v="Media"/>
    <s v="Incremental"/>
    <m/>
    <m/>
    <s v="ironsource_Post_ios14_5"/>
    <s v="Ironsource"/>
    <x v="11"/>
    <s v=" DTC"/>
    <d v="2021-03-30T00:00:00"/>
    <s v="Pre"/>
    <x v="0"/>
    <n v="0"/>
  </r>
  <r>
    <s v="Media"/>
    <s v="Incremental"/>
    <m/>
    <m/>
    <s v="ironsource_Post_ios14_5"/>
    <s v="Ironsource"/>
    <x v="11"/>
    <s v=" DTC"/>
    <d v="2021-03-31T00:00:00"/>
    <s v="Pre"/>
    <x v="0"/>
    <n v="0"/>
  </r>
  <r>
    <s v="Media"/>
    <s v="Incremental"/>
    <m/>
    <m/>
    <s v="ironsource_Post_ios14_5"/>
    <s v="Ironsource"/>
    <x v="11"/>
    <s v=" DTC"/>
    <d v="2021-04-01T00:00:00"/>
    <s v="Pre"/>
    <x v="0"/>
    <n v="0"/>
  </r>
  <r>
    <s v="Media"/>
    <s v="Incremental"/>
    <m/>
    <m/>
    <s v="ironsource_Post_ios14_5"/>
    <s v="Ironsource"/>
    <x v="11"/>
    <s v=" DTC"/>
    <d v="2021-04-02T00:00:00"/>
    <s v="Pre"/>
    <x v="0"/>
    <n v="0"/>
  </r>
  <r>
    <s v="Media"/>
    <s v="Incremental"/>
    <m/>
    <m/>
    <s v="ironsource_Post_ios14_5"/>
    <s v="Ironsource"/>
    <x v="11"/>
    <s v=" DTC"/>
    <d v="2021-04-03T00:00:00"/>
    <s v="Pre"/>
    <x v="0"/>
    <n v="0"/>
  </r>
  <r>
    <s v="Media"/>
    <s v="Incremental"/>
    <m/>
    <m/>
    <s v="ironsource_Post_ios14_5"/>
    <s v="Ironsource"/>
    <x v="11"/>
    <s v=" DTC"/>
    <d v="2021-04-04T00:00:00"/>
    <s v="Pre"/>
    <x v="0"/>
    <n v="0"/>
  </r>
  <r>
    <s v="Media"/>
    <s v="Incremental"/>
    <m/>
    <m/>
    <s v="ironsource_Post_ios14_5"/>
    <s v="Ironsource"/>
    <x v="11"/>
    <s v=" DTC"/>
    <d v="2021-04-05T00:00:00"/>
    <s v="Pre"/>
    <x v="0"/>
    <n v="0"/>
  </r>
  <r>
    <s v="Media"/>
    <s v="Incremental"/>
    <m/>
    <m/>
    <s v="ironsource_Post_ios14_5"/>
    <s v="Ironsource"/>
    <x v="11"/>
    <s v=" DTC"/>
    <d v="2021-04-06T00:00:00"/>
    <s v="Pre"/>
    <x v="0"/>
    <n v="0"/>
  </r>
  <r>
    <s v="Media"/>
    <s v="Incremental"/>
    <m/>
    <m/>
    <s v="ironsource_Post_ios14_5"/>
    <s v="Ironsource"/>
    <x v="11"/>
    <s v=" DTC"/>
    <d v="2021-04-07T00:00:00"/>
    <s v="Pre"/>
    <x v="0"/>
    <n v="0"/>
  </r>
  <r>
    <s v="Media"/>
    <s v="Incremental"/>
    <m/>
    <m/>
    <s v="ironsource_Post_ios14_5"/>
    <s v="Ironsource"/>
    <x v="11"/>
    <s v=" DTC"/>
    <d v="2021-04-08T00:00:00"/>
    <s v="Pre"/>
    <x v="0"/>
    <n v="0"/>
  </r>
  <r>
    <s v="Media"/>
    <s v="Incremental"/>
    <m/>
    <m/>
    <s v="ironsource_Post_ios14_5"/>
    <s v="Ironsource"/>
    <x v="11"/>
    <s v=" DTC"/>
    <d v="2021-04-09T00:00:00"/>
    <s v="Pre"/>
    <x v="0"/>
    <n v="0"/>
  </r>
  <r>
    <s v="Media"/>
    <s v="Incremental"/>
    <m/>
    <m/>
    <s v="ironsource_Post_ios14_5"/>
    <s v="Ironsource"/>
    <x v="11"/>
    <s v=" DTC"/>
    <d v="2021-04-10T00:00:00"/>
    <s v="Pre"/>
    <x v="0"/>
    <n v="0"/>
  </r>
  <r>
    <s v="Media"/>
    <s v="Incremental"/>
    <m/>
    <m/>
    <s v="ironsource_Post_ios14_5"/>
    <s v="Ironsource"/>
    <x v="11"/>
    <s v=" DTC"/>
    <d v="2021-04-11T00:00:00"/>
    <s v="Pre"/>
    <x v="0"/>
    <n v="0"/>
  </r>
  <r>
    <s v="Media"/>
    <s v="Incremental"/>
    <m/>
    <m/>
    <s v="ironsource_Post_ios14_5"/>
    <s v="Ironsource"/>
    <x v="11"/>
    <s v=" DTC"/>
    <d v="2021-04-12T00:00:00"/>
    <s v="Pre"/>
    <x v="0"/>
    <n v="0"/>
  </r>
  <r>
    <s v="Media"/>
    <s v="Incremental"/>
    <m/>
    <m/>
    <s v="ironsource_Post_ios14_5"/>
    <s v="Ironsource"/>
    <x v="11"/>
    <s v=" DTC"/>
    <d v="2021-04-13T00:00:00"/>
    <s v="Pre"/>
    <x v="0"/>
    <n v="0"/>
  </r>
  <r>
    <s v="Media"/>
    <s v="Incremental"/>
    <m/>
    <m/>
    <s v="ironsource_Post_ios14_5"/>
    <s v="Ironsource"/>
    <x v="11"/>
    <s v=" DTC"/>
    <d v="2021-04-14T00:00:00"/>
    <s v="Pre"/>
    <x v="0"/>
    <n v="0"/>
  </r>
  <r>
    <s v="Media"/>
    <s v="Incremental"/>
    <m/>
    <m/>
    <s v="ironsource_Post_ios14_5"/>
    <s v="Ironsource"/>
    <x v="11"/>
    <s v=" DTC"/>
    <d v="2021-04-15T00:00:00"/>
    <s v="Pre"/>
    <x v="0"/>
    <n v="0"/>
  </r>
  <r>
    <s v="Media"/>
    <s v="Incremental"/>
    <m/>
    <m/>
    <s v="ironsource_Post_ios14_5"/>
    <s v="Ironsource"/>
    <x v="11"/>
    <s v=" DTC"/>
    <d v="2021-04-16T00:00:00"/>
    <s v="Pre"/>
    <x v="0"/>
    <n v="0"/>
  </r>
  <r>
    <s v="Media"/>
    <s v="Incremental"/>
    <m/>
    <m/>
    <s v="ironsource_Post_ios14_5"/>
    <s v="Ironsource"/>
    <x v="11"/>
    <s v=" DTC"/>
    <d v="2021-04-17T00:00:00"/>
    <s v="Pre"/>
    <x v="0"/>
    <n v="0"/>
  </r>
  <r>
    <s v="Media"/>
    <s v="Incremental"/>
    <m/>
    <m/>
    <s v="ironsource_Post_ios14_5"/>
    <s v="Ironsource"/>
    <x v="11"/>
    <s v=" DTC"/>
    <d v="2021-04-18T00:00:00"/>
    <s v="Pre"/>
    <x v="0"/>
    <n v="0"/>
  </r>
  <r>
    <s v="Media"/>
    <s v="Incremental"/>
    <m/>
    <m/>
    <s v="ironsource_Post_ios14_5"/>
    <s v="Ironsource"/>
    <x v="11"/>
    <s v=" DTC"/>
    <d v="2021-04-19T00:00:00"/>
    <s v="Pre"/>
    <x v="0"/>
    <n v="0"/>
  </r>
  <r>
    <s v="Media"/>
    <s v="Incremental"/>
    <m/>
    <m/>
    <s v="ironsource_Post_ios14_5"/>
    <s v="Ironsource"/>
    <x v="11"/>
    <s v=" DTC"/>
    <d v="2021-04-20T00:00:00"/>
    <s v="Pre"/>
    <x v="0"/>
    <n v="0"/>
  </r>
  <r>
    <s v="Media"/>
    <s v="Incremental"/>
    <m/>
    <m/>
    <s v="ironsource_Post_ios14_5"/>
    <s v="Ironsource"/>
    <x v="11"/>
    <s v=" DTC"/>
    <d v="2021-04-21T00:00:00"/>
    <s v="Pre"/>
    <x v="0"/>
    <n v="0"/>
  </r>
  <r>
    <s v="Media"/>
    <s v="Incremental"/>
    <m/>
    <m/>
    <s v="ironsource_Post_ios14_5"/>
    <s v="Ironsource"/>
    <x v="11"/>
    <s v=" DTC"/>
    <d v="2021-04-22T00:00:00"/>
    <s v="Pre"/>
    <x v="0"/>
    <n v="0"/>
  </r>
  <r>
    <s v="Media"/>
    <s v="Incremental"/>
    <m/>
    <m/>
    <s v="ironsource_Post_ios14_5"/>
    <s v="Ironsource"/>
    <x v="11"/>
    <s v=" DTC"/>
    <d v="2021-04-23T00:00:00"/>
    <s v="Pre"/>
    <x v="0"/>
    <n v="0"/>
  </r>
  <r>
    <s v="Media"/>
    <s v="Incremental"/>
    <m/>
    <m/>
    <s v="ironsource_Post_ios14_5"/>
    <s v="Ironsource"/>
    <x v="11"/>
    <s v=" DTC"/>
    <d v="2021-04-24T00:00:00"/>
    <s v="Pre"/>
    <x v="0"/>
    <n v="0"/>
  </r>
  <r>
    <s v="Media"/>
    <s v="Incremental"/>
    <m/>
    <m/>
    <s v="ironsource_Post_ios14_5"/>
    <s v="Ironsource"/>
    <x v="11"/>
    <s v=" DTC"/>
    <d v="2021-04-25T00:00:00"/>
    <s v="Pre"/>
    <x v="0"/>
    <n v="0"/>
  </r>
  <r>
    <s v="Media"/>
    <s v="Incremental"/>
    <m/>
    <m/>
    <s v="ironsource_Post_ios14_5"/>
    <s v="Ironsource"/>
    <x v="11"/>
    <s v=" DTC"/>
    <d v="2021-04-26T00:00:00"/>
    <s v="Pre"/>
    <x v="0"/>
    <n v="0"/>
  </r>
  <r>
    <s v="Media"/>
    <s v="Incremental"/>
    <m/>
    <m/>
    <s v="ironsource_Post_ios14_5"/>
    <s v="Ironsource"/>
    <x v="11"/>
    <s v=" DTC"/>
    <d v="2021-04-27T00:00:00"/>
    <s v="Post"/>
    <x v="1"/>
    <n v="41.296432600000003"/>
  </r>
  <r>
    <s v="Media"/>
    <s v="Incremental"/>
    <m/>
    <m/>
    <s v="ironsource_Post_ios14_5"/>
    <s v="Ironsource"/>
    <x v="11"/>
    <s v=" DTC"/>
    <d v="2021-04-28T00:00:00"/>
    <s v="Post"/>
    <x v="1"/>
    <n v="100.2142339"/>
  </r>
  <r>
    <s v="Media"/>
    <s v="Incremental"/>
    <m/>
    <m/>
    <s v="ironsource_Post_ios14_5"/>
    <s v="Ironsource"/>
    <x v="11"/>
    <s v=" DTC"/>
    <d v="2021-04-29T00:00:00"/>
    <s v="Post"/>
    <x v="1"/>
    <n v="159.74327109999999"/>
  </r>
  <r>
    <s v="Media"/>
    <s v="Incremental"/>
    <m/>
    <m/>
    <s v="ironsource_Post_ios14_5"/>
    <s v="Ironsource"/>
    <x v="11"/>
    <s v=" DTC"/>
    <d v="2021-04-30T00:00:00"/>
    <s v="Post"/>
    <x v="1"/>
    <n v="218.70175929999999"/>
  </r>
  <r>
    <s v="Media"/>
    <s v="Incremental"/>
    <m/>
    <m/>
    <s v="ironsource_Post_ios14_5"/>
    <s v="Ironsource"/>
    <x v="11"/>
    <s v=" DTC"/>
    <d v="2021-05-01T00:00:00"/>
    <s v="Post"/>
    <x v="1"/>
    <n v="326.87938480000003"/>
  </r>
  <r>
    <s v="Media"/>
    <s v="Incremental"/>
    <m/>
    <m/>
    <s v="ironsource_Post_ios14_5"/>
    <s v="Ironsource"/>
    <x v="11"/>
    <s v=" DTC"/>
    <d v="2021-05-02T00:00:00"/>
    <s v="Post"/>
    <x v="1"/>
    <n v="479.04377030000001"/>
  </r>
  <r>
    <s v="Media"/>
    <s v="Incremental"/>
    <m/>
    <m/>
    <s v="ironsource_Post_ios14_5"/>
    <s v="Ironsource"/>
    <x v="11"/>
    <s v=" DTC"/>
    <d v="2021-05-03T00:00:00"/>
    <s v="Post"/>
    <x v="1"/>
    <n v="635.84515020000003"/>
  </r>
  <r>
    <s v="Media"/>
    <s v="Incremental"/>
    <m/>
    <m/>
    <s v="ironsource_Post_ios14_5"/>
    <s v="Ironsource"/>
    <x v="11"/>
    <s v=" DTC"/>
    <d v="2021-05-04T00:00:00"/>
    <s v="Post"/>
    <x v="1"/>
    <n v="752.94622879999997"/>
  </r>
  <r>
    <s v="Media"/>
    <s v="Incremental"/>
    <m/>
    <m/>
    <s v="ironsource_Post_ios14_5"/>
    <s v="Ironsource"/>
    <x v="11"/>
    <s v=" DTC"/>
    <d v="2021-05-05T00:00:00"/>
    <s v="Post"/>
    <x v="1"/>
    <n v="798.33518279999998"/>
  </r>
  <r>
    <s v="Media"/>
    <s v="Incremental"/>
    <m/>
    <m/>
    <s v="ironsource_Post_ios14_5"/>
    <s v="Ironsource"/>
    <x v="11"/>
    <s v=" DTC"/>
    <d v="2021-05-06T00:00:00"/>
    <s v="Post"/>
    <x v="1"/>
    <n v="776.75914950000004"/>
  </r>
  <r>
    <s v="Media"/>
    <s v="Incremental"/>
    <m/>
    <m/>
    <s v="ironsource_Post_ios14_5"/>
    <s v="Ironsource"/>
    <x v="11"/>
    <s v=" DTC"/>
    <d v="2021-05-07T00:00:00"/>
    <s v="Post"/>
    <x v="1"/>
    <n v="718.89168930000005"/>
  </r>
  <r>
    <s v="Media"/>
    <s v="Incremental"/>
    <m/>
    <m/>
    <s v="ironsource_Post_ios14_5"/>
    <s v="Ironsource"/>
    <x v="11"/>
    <s v=" DTC"/>
    <d v="2021-05-08T00:00:00"/>
    <s v="Post"/>
    <x v="1"/>
    <n v="649.94096139999999"/>
  </r>
  <r>
    <s v="Media"/>
    <s v="Incremental"/>
    <m/>
    <m/>
    <s v="ironsource_Post_ios14_5"/>
    <s v="Ironsource"/>
    <x v="11"/>
    <s v=" DTC"/>
    <d v="2021-05-09T00:00:00"/>
    <s v="Post"/>
    <x v="1"/>
    <n v="593.65973689999998"/>
  </r>
  <r>
    <s v="Media"/>
    <s v="Incremental"/>
    <m/>
    <m/>
    <s v="ironsource_Post_ios14_5"/>
    <s v="Ironsource"/>
    <x v="11"/>
    <s v=" DTC"/>
    <d v="2021-05-10T00:00:00"/>
    <s v="Post"/>
    <x v="1"/>
    <n v="524.60632529999998"/>
  </r>
  <r>
    <s v="Media"/>
    <s v="Incremental"/>
    <m/>
    <m/>
    <s v="ironsource_Post_ios14_5"/>
    <s v="Ironsource"/>
    <x v="11"/>
    <s v=" DTC"/>
    <d v="2021-05-11T00:00:00"/>
    <s v="Post"/>
    <x v="1"/>
    <n v="465.69694629999998"/>
  </r>
  <r>
    <s v="Media"/>
    <s v="Incremental"/>
    <m/>
    <m/>
    <s v="ironsource_Post_ios14_5"/>
    <s v="Ironsource"/>
    <x v="11"/>
    <s v=" DTC"/>
    <d v="2021-05-12T00:00:00"/>
    <s v="Post"/>
    <x v="1"/>
    <n v="443.7548888"/>
  </r>
  <r>
    <s v="Media"/>
    <s v="Incremental"/>
    <m/>
    <m/>
    <s v="ironsource_Post_ios14_5"/>
    <s v="Ironsource"/>
    <x v="11"/>
    <s v=" DTC"/>
    <d v="2021-05-13T00:00:00"/>
    <s v="Post"/>
    <x v="1"/>
    <n v="423.82519780000001"/>
  </r>
  <r>
    <s v="Media"/>
    <s v="Incremental"/>
    <m/>
    <m/>
    <s v="ironsource_Post_ios14_5"/>
    <s v="Ironsource"/>
    <x v="11"/>
    <s v=" DTC"/>
    <d v="2021-05-14T00:00:00"/>
    <s v="Post"/>
    <x v="1"/>
    <n v="421.2252044"/>
  </r>
  <r>
    <s v="Media"/>
    <s v="Incremental"/>
    <m/>
    <m/>
    <s v="ironsource_Post_ios14_5"/>
    <s v="Ironsource"/>
    <x v="11"/>
    <s v=" DTC"/>
    <d v="2021-05-15T00:00:00"/>
    <s v="Post"/>
    <x v="1"/>
    <n v="407.2523071"/>
  </r>
  <r>
    <s v="Media"/>
    <s v="Incremental"/>
    <m/>
    <m/>
    <s v="ironsource_Post_ios14_5"/>
    <s v="Ironsource"/>
    <x v="11"/>
    <s v=" DTC"/>
    <d v="2021-05-16T00:00:00"/>
    <s v="Post"/>
    <x v="1"/>
    <n v="395.022918"/>
  </r>
  <r>
    <s v="Media"/>
    <s v="Incremental"/>
    <m/>
    <m/>
    <s v="ironsource_Post_ios14_5"/>
    <s v="Ironsource"/>
    <x v="11"/>
    <s v=" DTC"/>
    <d v="2021-05-17T00:00:00"/>
    <s v="Post"/>
    <x v="1"/>
    <n v="399.38234460000001"/>
  </r>
  <r>
    <s v="Media"/>
    <s v="Incremental"/>
    <m/>
    <m/>
    <s v="ironsource_Post_ios14_5"/>
    <s v="Ironsource"/>
    <x v="11"/>
    <s v=" DTC"/>
    <d v="2021-05-18T00:00:00"/>
    <s v="Post"/>
    <x v="1"/>
    <n v="403.23319500000002"/>
  </r>
  <r>
    <s v="Media"/>
    <s v="Incremental"/>
    <m/>
    <m/>
    <s v="ironsource_Post_ios14_5"/>
    <s v="Ironsource"/>
    <x v="11"/>
    <s v=" DTC"/>
    <d v="2021-05-19T00:00:00"/>
    <s v="Post"/>
    <x v="1"/>
    <n v="405.17547990000003"/>
  </r>
  <r>
    <s v="Media"/>
    <s v="Incremental"/>
    <m/>
    <m/>
    <s v="ironsource_Post_ios14_5"/>
    <s v="Ironsource"/>
    <x v="11"/>
    <s v=" DTC"/>
    <d v="2021-05-20T00:00:00"/>
    <s v="Post"/>
    <x v="1"/>
    <n v="411.69628560000001"/>
  </r>
  <r>
    <s v="Media"/>
    <s v="Incremental"/>
    <m/>
    <m/>
    <s v="ironsource_Post_ios14_5"/>
    <s v="Ironsource"/>
    <x v="11"/>
    <s v=" DTC"/>
    <d v="2021-05-21T00:00:00"/>
    <s v="Post"/>
    <x v="1"/>
    <n v="390.62430110000003"/>
  </r>
  <r>
    <s v="Media"/>
    <s v="Incremental"/>
    <m/>
    <m/>
    <s v="ironsource_Post_ios14_5"/>
    <s v="Ironsource"/>
    <x v="11"/>
    <s v=" DTC"/>
    <d v="2021-05-22T00:00:00"/>
    <s v="Post"/>
    <x v="1"/>
    <n v="367.80320280000001"/>
  </r>
  <r>
    <s v="Media"/>
    <s v="Incremental"/>
    <m/>
    <m/>
    <s v="ironsource_Post_ios14_5"/>
    <s v="Ironsource"/>
    <x v="11"/>
    <s v=" DTC"/>
    <d v="2021-05-23T00:00:00"/>
    <s v="Post"/>
    <x v="1"/>
    <n v="365.2812381"/>
  </r>
  <r>
    <s v="Media"/>
    <s v="Incremental"/>
    <m/>
    <m/>
    <s v="ironsource_Post_ios14_5"/>
    <s v="Ironsource"/>
    <x v="11"/>
    <s v=" DTC"/>
    <d v="2021-05-24T00:00:00"/>
    <s v="Post"/>
    <x v="1"/>
    <n v="380.76731510000002"/>
  </r>
  <r>
    <s v="Media"/>
    <s v="Incremental"/>
    <m/>
    <m/>
    <s v="ironsource_Post_ios14_5"/>
    <s v="Ironsource"/>
    <x v="11"/>
    <s v=" DTC"/>
    <d v="2021-05-25T00:00:00"/>
    <s v="Post"/>
    <x v="1"/>
    <n v="399.60100299999999"/>
  </r>
  <r>
    <s v="Media"/>
    <s v="Incremental"/>
    <m/>
    <m/>
    <s v="ironsource_Post_ios14_5"/>
    <s v="Ironsource"/>
    <x v="11"/>
    <s v=" DTC"/>
    <d v="2021-05-26T00:00:00"/>
    <s v="Post"/>
    <x v="1"/>
    <n v="405.46762960000001"/>
  </r>
  <r>
    <s v="Media"/>
    <s v="Incremental"/>
    <m/>
    <m/>
    <s v="ironsource_Post_ios14_5"/>
    <s v="Ironsource"/>
    <x v="11"/>
    <s v=" DTC"/>
    <d v="2021-05-27T00:00:00"/>
    <s v="Post"/>
    <x v="1"/>
    <n v="396.56130180000002"/>
  </r>
  <r>
    <s v="Media"/>
    <s v="Incremental"/>
    <m/>
    <m/>
    <s v="ironsource_Post_ios14_5"/>
    <s v="Ironsource"/>
    <x v="11"/>
    <s v=" DTC"/>
    <d v="2021-05-28T00:00:00"/>
    <s v="Post"/>
    <x v="1"/>
    <n v="392.16368790000001"/>
  </r>
  <r>
    <s v="Media"/>
    <s v="Incremental"/>
    <m/>
    <m/>
    <s v="ironsource_Post_ios14_5"/>
    <s v="Ironsource"/>
    <x v="11"/>
    <s v=" DTC"/>
    <d v="2021-05-29T00:00:00"/>
    <s v="Post"/>
    <x v="1"/>
    <n v="391.08719960000002"/>
  </r>
  <r>
    <s v="Media"/>
    <s v="Incremental"/>
    <m/>
    <m/>
    <s v="ironsource_Post_ios14_5"/>
    <s v="Ironsource"/>
    <x v="11"/>
    <s v=" DTC"/>
    <d v="2021-05-30T00:00:00"/>
    <s v="Post"/>
    <x v="1"/>
    <n v="385.29204090000002"/>
  </r>
  <r>
    <s v="Media"/>
    <s v="Incremental"/>
    <m/>
    <m/>
    <s v="ironsource_Post_ios14_5"/>
    <s v="Ironsource"/>
    <x v="11"/>
    <s v=" DTC"/>
    <d v="2021-05-31T00:00:00"/>
    <s v="Post"/>
    <x v="1"/>
    <n v="390.92460849999998"/>
  </r>
  <r>
    <s v="Media"/>
    <s v="Incremental"/>
    <m/>
    <m/>
    <s v="ironsource_Post_ios14_5"/>
    <s v="Ironsource"/>
    <x v="11"/>
    <s v=" DTC"/>
    <d v="2021-06-01T00:00:00"/>
    <s v="Post"/>
    <x v="1"/>
    <n v="396.22867730000002"/>
  </r>
  <r>
    <s v="Media"/>
    <s v="Incremental"/>
    <m/>
    <m/>
    <s v="ironsource_Post_ios14_5"/>
    <s v="Ironsource"/>
    <x v="11"/>
    <s v=" DTC"/>
    <d v="2021-06-02T00:00:00"/>
    <s v="Post"/>
    <x v="1"/>
    <n v="397.44897930000002"/>
  </r>
  <r>
    <s v="Media"/>
    <s v="Incremental"/>
    <m/>
    <m/>
    <s v="ironsource_Post_ios14_5"/>
    <s v="Ironsource"/>
    <x v="11"/>
    <s v=" DTC"/>
    <d v="2021-06-03T00:00:00"/>
    <s v="Post"/>
    <x v="1"/>
    <n v="403.11291010000002"/>
  </r>
  <r>
    <s v="Media"/>
    <s v="Incremental"/>
    <m/>
    <m/>
    <s v="ironsource_Post_ios14_5"/>
    <s v="Ironsource"/>
    <x v="11"/>
    <s v=" DTC"/>
    <d v="2021-06-04T00:00:00"/>
    <s v="Post"/>
    <x v="1"/>
    <n v="417.92379319999998"/>
  </r>
  <r>
    <s v="Media"/>
    <s v="Incremental"/>
    <m/>
    <m/>
    <s v="ironsource_Post_ios14_5"/>
    <s v="Ironsource"/>
    <x v="11"/>
    <s v=" DTC"/>
    <d v="2021-06-05T00:00:00"/>
    <s v="Post"/>
    <x v="1"/>
    <n v="427.4321721"/>
  </r>
  <r>
    <s v="Media"/>
    <s v="Incremental"/>
    <m/>
    <m/>
    <s v="ironsource_Post_ios14_5"/>
    <s v="Ironsource"/>
    <x v="11"/>
    <s v=" DTC"/>
    <d v="2021-06-06T00:00:00"/>
    <s v="Post"/>
    <x v="1"/>
    <n v="452.33818639999998"/>
  </r>
  <r>
    <s v="Media"/>
    <s v="Incremental"/>
    <m/>
    <m/>
    <s v="ironsource_Post_ios14_5"/>
    <s v="Ironsource"/>
    <x v="11"/>
    <s v=" DTC"/>
    <d v="2021-06-07T00:00:00"/>
    <s v="Post"/>
    <x v="1"/>
    <n v="477.95843339999999"/>
  </r>
  <r>
    <s v="Media"/>
    <s v="Incremental"/>
    <m/>
    <m/>
    <s v="ironsource_Post_ios14_5"/>
    <s v="Ironsource"/>
    <x v="11"/>
    <s v=" DTC"/>
    <d v="2021-06-08T00:00:00"/>
    <s v="Post"/>
    <x v="1"/>
    <n v="494.95597070000002"/>
  </r>
  <r>
    <s v="Media"/>
    <s v="Incremental"/>
    <m/>
    <m/>
    <s v="ironsource_Post_ios14_5"/>
    <s v="Ironsource"/>
    <x v="11"/>
    <s v=" DTC"/>
    <d v="2021-06-09T00:00:00"/>
    <s v="Post"/>
    <x v="1"/>
    <n v="501.79900600000002"/>
  </r>
  <r>
    <s v="Media"/>
    <s v="Incremental"/>
    <m/>
    <m/>
    <s v="ironsource_Post_ios14_5"/>
    <s v="Ironsource"/>
    <x v="11"/>
    <s v=" DTC"/>
    <d v="2021-06-10T00:00:00"/>
    <s v="Post"/>
    <x v="1"/>
    <n v="516.99160380000001"/>
  </r>
  <r>
    <s v="Media"/>
    <s v="Incremental"/>
    <m/>
    <m/>
    <s v="ironsource_Post_ios14_5"/>
    <s v="Ironsource"/>
    <x v="11"/>
    <s v=" DTC"/>
    <d v="2021-06-11T00:00:00"/>
    <s v="Post"/>
    <x v="1"/>
    <n v="549.89784559999998"/>
  </r>
  <r>
    <s v="Media"/>
    <s v="Incremental"/>
    <m/>
    <m/>
    <s v="ironsource_Post_ios14_5"/>
    <s v="Ironsource"/>
    <x v="11"/>
    <s v=" DTC"/>
    <d v="2021-06-12T00:00:00"/>
    <s v="Post"/>
    <x v="1"/>
    <n v="647.66977320000001"/>
  </r>
  <r>
    <s v="Media"/>
    <s v="Incremental"/>
    <m/>
    <m/>
    <s v="ironsource_Post_ios14_5"/>
    <s v="Ironsource"/>
    <x v="11"/>
    <s v=" DTC"/>
    <d v="2021-06-13T00:00:00"/>
    <s v="Post"/>
    <x v="1"/>
    <n v="798.28618900000004"/>
  </r>
  <r>
    <s v="Media"/>
    <s v="Incremental"/>
    <m/>
    <m/>
    <s v="ironsource_Post_ios14_5"/>
    <s v="Ironsource"/>
    <x v="11"/>
    <s v=" DTC"/>
    <d v="2021-06-14T00:00:00"/>
    <s v="Post"/>
    <x v="1"/>
    <n v="876.08664910000005"/>
  </r>
  <r>
    <s v="Media"/>
    <s v="Incremental"/>
    <m/>
    <m/>
    <s v="ironsource_Post_ios14_5"/>
    <s v="Ironsource"/>
    <x v="11"/>
    <s v=" DTC"/>
    <d v="2021-06-15T00:00:00"/>
    <s v="Post"/>
    <x v="1"/>
    <n v="911.30298089999997"/>
  </r>
  <r>
    <s v="Media"/>
    <s v="Incremental"/>
    <m/>
    <m/>
    <s v="ironsource_Post_ios14_5"/>
    <s v="Ironsource"/>
    <x v="11"/>
    <s v=" DTC"/>
    <d v="2021-06-16T00:00:00"/>
    <s v="Post"/>
    <x v="1"/>
    <n v="875.70320230000004"/>
  </r>
  <r>
    <s v="Media"/>
    <s v="Incremental"/>
    <m/>
    <m/>
    <s v="ironsource_Post_ios14_5"/>
    <s v="Ironsource"/>
    <x v="11"/>
    <s v=" DTC"/>
    <d v="2021-06-17T00:00:00"/>
    <s v="Post"/>
    <x v="1"/>
    <n v="792.20069779999994"/>
  </r>
  <r>
    <s v="Media"/>
    <s v="Incremental"/>
    <m/>
    <m/>
    <s v="ironsource_Post_ios14_5"/>
    <s v="Ironsource"/>
    <x v="11"/>
    <s v=" DTC"/>
    <d v="2021-06-18T00:00:00"/>
    <s v="Post"/>
    <x v="1"/>
    <n v="687.03580280000006"/>
  </r>
  <r>
    <s v="Media"/>
    <s v="Incremental"/>
    <m/>
    <m/>
    <s v="ironsource_Post_ios14_5"/>
    <s v="Ironsource"/>
    <x v="11"/>
    <s v=" DTC"/>
    <d v="2021-06-19T00:00:00"/>
    <s v="Post"/>
    <x v="1"/>
    <n v="579.65477750000002"/>
  </r>
  <r>
    <s v="Media"/>
    <s v="Incremental"/>
    <m/>
    <m/>
    <s v="ironsource_Post_ios14_5"/>
    <s v="Ironsource"/>
    <x v="11"/>
    <s v=" DTC"/>
    <d v="2021-06-20T00:00:00"/>
    <s v="Post"/>
    <x v="1"/>
    <n v="494.84046080000002"/>
  </r>
  <r>
    <s v="Media"/>
    <s v="Incremental"/>
    <m/>
    <m/>
    <s v="ironsource_Post_ios14_5"/>
    <s v="Ironsource"/>
    <x v="11"/>
    <s v=" DTC"/>
    <d v="2021-06-21T00:00:00"/>
    <s v="Post"/>
    <x v="1"/>
    <n v="453.30858810000001"/>
  </r>
  <r>
    <s v="Media"/>
    <s v="Incremental"/>
    <m/>
    <m/>
    <s v="ironsource_Post_ios14_5"/>
    <s v="Ironsource"/>
    <x v="11"/>
    <s v=" DTC"/>
    <d v="2021-06-22T00:00:00"/>
    <s v="Post"/>
    <x v="1"/>
    <n v="420.34779099999997"/>
  </r>
  <r>
    <s v="Media"/>
    <s v="Incremental"/>
    <m/>
    <m/>
    <s v="ironsource_Post_ios14_5"/>
    <s v="Ironsource"/>
    <x v="11"/>
    <s v=" DTC"/>
    <d v="2021-06-23T00:00:00"/>
    <s v="Post"/>
    <x v="2"/>
    <n v="398.95681949999999"/>
  </r>
  <r>
    <s v="Media"/>
    <s v="Incremental"/>
    <m/>
    <m/>
    <s v="ironsource_Post_ios14_5"/>
    <s v="Ironsource"/>
    <x v="11"/>
    <s v=" DTC"/>
    <d v="2021-06-24T00:00:00"/>
    <s v="Post"/>
    <x v="2"/>
    <n v="381.63112059999997"/>
  </r>
  <r>
    <s v="Media"/>
    <s v="Incremental"/>
    <m/>
    <m/>
    <s v="ironsource_Post_ios14_5"/>
    <s v="Ironsource"/>
    <x v="11"/>
    <s v=" DTC"/>
    <d v="2021-06-25T00:00:00"/>
    <s v="Post"/>
    <x v="2"/>
    <n v="363.5249207"/>
  </r>
  <r>
    <s v="Media"/>
    <s v="Incremental"/>
    <m/>
    <m/>
    <s v="ironsource_Post_ios14_5"/>
    <s v="Ironsource"/>
    <x v="11"/>
    <s v=" DTC"/>
    <d v="2021-06-26T00:00:00"/>
    <s v="Post"/>
    <x v="2"/>
    <n v="348.55185599999999"/>
  </r>
  <r>
    <s v="Media"/>
    <s v="Incremental"/>
    <m/>
    <m/>
    <s v="ironsource_Post_ios14_5"/>
    <s v="Ironsource"/>
    <x v="11"/>
    <s v=" DTC"/>
    <d v="2021-06-27T00:00:00"/>
    <s v="Post"/>
    <x v="2"/>
    <n v="361.24007660000001"/>
  </r>
  <r>
    <s v="Media"/>
    <s v="Incremental"/>
    <m/>
    <m/>
    <s v="ironsource_Post_ios14_5"/>
    <s v="Ironsource"/>
    <x v="11"/>
    <s v=" DTC"/>
    <d v="2021-06-28T00:00:00"/>
    <s v="Post"/>
    <x v="2"/>
    <n v="372.91109030000001"/>
  </r>
  <r>
    <s v="Media"/>
    <s v="Incremental"/>
    <m/>
    <m/>
    <s v="ironsource_Post_ios14_5"/>
    <s v="Ironsource"/>
    <x v="11"/>
    <s v=" DTC"/>
    <d v="2021-06-29T00:00:00"/>
    <s v="Post"/>
    <x v="2"/>
    <n v="379.08935350000002"/>
  </r>
  <r>
    <s v="Media"/>
    <s v="Incremental"/>
    <m/>
    <m/>
    <s v="ironsource_Post_ios14_5"/>
    <s v="Ironsource"/>
    <x v="11"/>
    <s v=" DTC"/>
    <d v="2021-06-30T00:00:00"/>
    <s v="Post"/>
    <x v="2"/>
    <n v="375.63681759999997"/>
  </r>
  <r>
    <s v="Media"/>
    <s v="Incremental"/>
    <m/>
    <m/>
    <s v="ironsource_Post_ios14_5"/>
    <s v="Ironsource"/>
    <x v="11"/>
    <s v=" DTC"/>
    <d v="2021-07-01T00:00:00"/>
    <s v="Post"/>
    <x v="2"/>
    <n v="370.34861560000002"/>
  </r>
  <r>
    <s v="Media"/>
    <s v="Incremental"/>
    <m/>
    <m/>
    <s v="ironsource_Post_ios14_5"/>
    <s v="Ironsource"/>
    <x v="11"/>
    <s v=" DTC"/>
    <d v="2021-07-02T00:00:00"/>
    <s v="Post"/>
    <x v="2"/>
    <n v="363.92340769999998"/>
  </r>
  <r>
    <s v="Media"/>
    <s v="Incremental"/>
    <m/>
    <m/>
    <s v="ironsource_Post_ios14_5"/>
    <s v="Ironsource"/>
    <x v="11"/>
    <s v=" DTC"/>
    <d v="2021-07-03T00:00:00"/>
    <s v="Post"/>
    <x v="2"/>
    <n v="356.19539759999998"/>
  </r>
  <r>
    <s v="Media"/>
    <s v="Incremental"/>
    <m/>
    <m/>
    <s v="ironsource_Post_ios14_5"/>
    <s v="Ironsource"/>
    <x v="11"/>
    <s v=" DTC"/>
    <d v="2021-07-04T00:00:00"/>
    <s v="Post"/>
    <x v="2"/>
    <n v="360.70515690000002"/>
  </r>
  <r>
    <s v="Media"/>
    <s v="Incremental"/>
    <m/>
    <m/>
    <s v="ironsource_Post_ios14_5"/>
    <s v="Ironsource"/>
    <x v="11"/>
    <s v=" DTC"/>
    <d v="2021-07-05T00:00:00"/>
    <s v="Post"/>
    <x v="2"/>
    <n v="393.40108880000003"/>
  </r>
  <r>
    <s v="Media"/>
    <s v="Incremental"/>
    <m/>
    <m/>
    <s v="ironsource_Post_ios14_5"/>
    <s v="Ironsource"/>
    <x v="11"/>
    <s v=" DTC"/>
    <d v="2021-07-06T00:00:00"/>
    <s v="Post"/>
    <x v="2"/>
    <n v="442.36156929999999"/>
  </r>
  <r>
    <s v="Media"/>
    <s v="Incremental"/>
    <m/>
    <m/>
    <s v="ironsource_Post_ios14_5"/>
    <s v="Ironsource"/>
    <x v="11"/>
    <s v=" DTC"/>
    <d v="2021-07-07T00:00:00"/>
    <s v="Post"/>
    <x v="2"/>
    <n v="492.17439869999998"/>
  </r>
  <r>
    <s v="Media"/>
    <s v="Incremental"/>
    <m/>
    <m/>
    <s v="ironsource_Post_ios14_5"/>
    <s v="Ironsource"/>
    <x v="11"/>
    <s v=" DTC"/>
    <d v="2021-07-08T00:00:00"/>
    <s v="Post"/>
    <x v="2"/>
    <n v="523.11469839999995"/>
  </r>
  <r>
    <s v="Media"/>
    <s v="Incremental"/>
    <m/>
    <m/>
    <s v="ironsource_Post_ios14_5"/>
    <s v="Ironsource"/>
    <x v="11"/>
    <s v=" DTC"/>
    <d v="2021-07-09T00:00:00"/>
    <s v="Post"/>
    <x v="2"/>
    <n v="542.33408710000003"/>
  </r>
  <r>
    <s v="Media"/>
    <s v="Incremental"/>
    <m/>
    <m/>
    <s v="ironsource_Post_ios14_5"/>
    <s v="Ironsource"/>
    <x v="11"/>
    <s v=" DTC"/>
    <d v="2021-07-10T00:00:00"/>
    <s v="Post"/>
    <x v="2"/>
    <n v="550.87467749999996"/>
  </r>
  <r>
    <s v="Media"/>
    <s v="Incremental"/>
    <m/>
    <m/>
    <s v="ironsource_Post_ios14_5"/>
    <s v="Ironsource"/>
    <x v="11"/>
    <s v=" DTC"/>
    <d v="2021-07-11T00:00:00"/>
    <s v="Post"/>
    <x v="2"/>
    <n v="560.76096070000006"/>
  </r>
  <r>
    <s v="Media"/>
    <s v="Incremental"/>
    <m/>
    <m/>
    <s v="ironsource_Post_ios14_5"/>
    <s v="Ironsource"/>
    <x v="11"/>
    <s v=" DTC"/>
    <d v="2021-07-12T00:00:00"/>
    <s v="Post"/>
    <x v="2"/>
    <n v="604.44797500000004"/>
  </r>
  <r>
    <s v="Media"/>
    <s v="Incremental"/>
    <m/>
    <m/>
    <s v="ironsource_Post_ios14_5"/>
    <s v="Ironsource"/>
    <x v="11"/>
    <s v=" DTC"/>
    <d v="2021-07-13T00:00:00"/>
    <s v="Post"/>
    <x v="2"/>
    <n v="668.52737390000004"/>
  </r>
  <r>
    <s v="Media"/>
    <s v="Incremental"/>
    <m/>
    <m/>
    <s v="ironsource_Post_ios14_5"/>
    <s v="Ironsource"/>
    <x v="11"/>
    <s v=" DTC"/>
    <d v="2021-07-14T00:00:00"/>
    <s v="Post"/>
    <x v="2"/>
    <n v="733.46043750000001"/>
  </r>
  <r>
    <s v="Media"/>
    <s v="Incremental"/>
    <m/>
    <m/>
    <s v="ironsource_Post_ios14_5"/>
    <s v="Ironsource"/>
    <x v="11"/>
    <s v=" DTC"/>
    <d v="2021-07-15T00:00:00"/>
    <s v="Post"/>
    <x v="2"/>
    <n v="764.38359030000004"/>
  </r>
  <r>
    <s v="Media"/>
    <s v="Incremental"/>
    <m/>
    <m/>
    <s v="ironsource_Post_ios14_5"/>
    <s v="Ironsource"/>
    <x v="11"/>
    <s v=" DTC"/>
    <d v="2021-07-16T00:00:00"/>
    <s v="Post"/>
    <x v="2"/>
    <n v="755.18368859999998"/>
  </r>
  <r>
    <s v="Media"/>
    <s v="Incremental"/>
    <m/>
    <m/>
    <s v="ironsource_Post_ios14_5"/>
    <s v="Ironsource"/>
    <x v="11"/>
    <s v=" DTC"/>
    <d v="2021-07-17T00:00:00"/>
    <s v="Post"/>
    <x v="2"/>
    <n v="743.85322180000003"/>
  </r>
  <r>
    <s v="Media"/>
    <s v="Incremental"/>
    <m/>
    <m/>
    <s v="ironsource_Post_ios14_5"/>
    <s v="Ironsource"/>
    <x v="11"/>
    <s v=" DTC"/>
    <d v="2021-07-18T00:00:00"/>
    <s v="Post"/>
    <x v="2"/>
    <n v="731.70416499999999"/>
  </r>
  <r>
    <s v="Media"/>
    <s v="Incremental"/>
    <m/>
    <m/>
    <s v="ironsource_Post_ios14_5"/>
    <s v="Ironsource"/>
    <x v="11"/>
    <s v=" DTC"/>
    <d v="2021-07-19T00:00:00"/>
    <s v="Post"/>
    <x v="2"/>
    <n v="682.39311250000003"/>
  </r>
  <r>
    <s v="Media"/>
    <s v="Incremental"/>
    <m/>
    <m/>
    <s v="ironsource_Post_ios14_5"/>
    <s v="Ironsource"/>
    <x v="11"/>
    <s v=" DTC"/>
    <d v="2021-07-20T00:00:00"/>
    <s v="Post"/>
    <x v="2"/>
    <n v="615.64553149999995"/>
  </r>
  <r>
    <s v="Media"/>
    <s v="Incremental"/>
    <m/>
    <m/>
    <s v="ironsource_Post_ios14_5"/>
    <s v="Ironsource"/>
    <x v="11"/>
    <s v=" DTC"/>
    <d v="2021-07-21T00:00:00"/>
    <s v="Post"/>
    <x v="2"/>
    <n v="560.19507620000002"/>
  </r>
  <r>
    <s v="Media"/>
    <s v="Incremental"/>
    <m/>
    <m/>
    <s v="ironsource_Post_ios14_5"/>
    <s v="Ironsource"/>
    <x v="11"/>
    <s v=" DTC"/>
    <d v="2021-07-22T00:00:00"/>
    <s v="Post"/>
    <x v="2"/>
    <n v="515.47298130000001"/>
  </r>
  <r>
    <s v="Media"/>
    <s v="Incremental"/>
    <m/>
    <m/>
    <s v="ironsource_Post_ios14_5"/>
    <s v="Ironsource"/>
    <x v="11"/>
    <s v=" DTC"/>
    <d v="2021-07-23T00:00:00"/>
    <s v="Post"/>
    <x v="2"/>
    <n v="491.38915450000002"/>
  </r>
  <r>
    <s v="Media"/>
    <s v="Incremental"/>
    <m/>
    <m/>
    <s v="ironsource_Post_ios14_5"/>
    <s v="Ironsource"/>
    <x v="11"/>
    <s v=" DTC"/>
    <d v="2021-07-24T00:00:00"/>
    <s v="Post"/>
    <x v="2"/>
    <n v="484.0112613"/>
  </r>
  <r>
    <s v="Media"/>
    <s v="Incremental"/>
    <m/>
    <m/>
    <s v="ironsource_Post_ios14_5"/>
    <s v="Ironsource"/>
    <x v="11"/>
    <s v=" DTC"/>
    <d v="2021-07-25T00:00:00"/>
    <s v="Post"/>
    <x v="2"/>
    <n v="508.10905079999998"/>
  </r>
  <r>
    <s v="Media"/>
    <s v="Incremental"/>
    <m/>
    <m/>
    <s v="ironsource_Post_ios14_5"/>
    <s v="Ironsource"/>
    <x v="11"/>
    <s v=" DTC"/>
    <d v="2021-07-26T00:00:00"/>
    <s v="Post"/>
    <x v="2"/>
    <n v="444.93191960000001"/>
  </r>
  <r>
    <s v="Media"/>
    <s v="Incremental"/>
    <m/>
    <m/>
    <s v="ironsource_Post_ios14_5"/>
    <s v="Ironsource"/>
    <x v="11"/>
    <s v=" DTC"/>
    <d v="2021-07-27T00:00:00"/>
    <s v="Post"/>
    <x v="2"/>
    <n v="352.67753829999998"/>
  </r>
  <r>
    <s v="Media"/>
    <s v="Incremental"/>
    <m/>
    <m/>
    <s v="ironsource_Post_ios14_5"/>
    <s v="Ironsource"/>
    <x v="11"/>
    <s v=" DTC"/>
    <d v="2021-07-28T00:00:00"/>
    <s v="Post"/>
    <x v="2"/>
    <n v="256.55190729999998"/>
  </r>
  <r>
    <s v="Media"/>
    <s v="Incremental"/>
    <m/>
    <m/>
    <s v="ironsource_Post_ios14_5"/>
    <s v="Ironsource"/>
    <x v="11"/>
    <s v=" DTC"/>
    <d v="2021-07-29T00:00:00"/>
    <s v="Post"/>
    <x v="2"/>
    <n v="176.26868469999999"/>
  </r>
  <r>
    <s v="Media"/>
    <s v="Incremental"/>
    <m/>
    <m/>
    <s v="ironsource_Post_ios14_5"/>
    <s v="Ironsource"/>
    <x v="11"/>
    <s v=" DTC"/>
    <d v="2021-07-30T00:00:00"/>
    <s v="Post"/>
    <x v="2"/>
    <n v="107.9840007"/>
  </r>
  <r>
    <s v="Media"/>
    <s v="Incremental"/>
    <m/>
    <m/>
    <s v="ironsource_Post_ios14_5"/>
    <s v="Ironsource"/>
    <x v="11"/>
    <s v=" DTC"/>
    <d v="2021-07-31T00:00:00"/>
    <s v="Post"/>
    <x v="2"/>
    <n v="50.593980500000001"/>
  </r>
  <r>
    <s v="Media"/>
    <s v="Incremental"/>
    <m/>
    <m/>
    <s v="ironsource_Post_ios14_5"/>
    <s v="Ironsource"/>
    <x v="11"/>
    <s v=" DTC"/>
    <d v="2021-08-01T00:00:00"/>
    <s v="Post"/>
    <x v="2"/>
    <n v="0"/>
  </r>
  <r>
    <s v="Media"/>
    <s v="Incremental"/>
    <m/>
    <m/>
    <s v="ironsource_Post_ios14_5"/>
    <s v="Ironsource"/>
    <x v="11"/>
    <s v=" DTC"/>
    <d v="2021-08-02T00:00:00"/>
    <s v="Post"/>
    <x v="2"/>
    <n v="0"/>
  </r>
  <r>
    <s v="Media"/>
    <s v="Incremental"/>
    <m/>
    <m/>
    <s v="ironsource_Post_ios14_5"/>
    <s v="Ironsource"/>
    <x v="11"/>
    <s v=" DTC"/>
    <d v="2021-08-03T00:00:00"/>
    <s v="Post"/>
    <x v="2"/>
    <n v="0"/>
  </r>
  <r>
    <s v="Media"/>
    <s v="Incremental"/>
    <m/>
    <m/>
    <s v="ironsource_Post_ios14_5"/>
    <s v="Ironsource"/>
    <x v="11"/>
    <s v=" DTC"/>
    <d v="2021-08-04T00:00:00"/>
    <s v="Post"/>
    <x v="2"/>
    <n v="0"/>
  </r>
  <r>
    <s v="Media"/>
    <s v="Incremental"/>
    <m/>
    <m/>
    <s v="ironsource_Post_ios14_5"/>
    <s v="Ironsource"/>
    <x v="11"/>
    <s v=" DTC"/>
    <d v="2021-08-05T00:00:00"/>
    <s v="Post"/>
    <x v="2"/>
    <n v="0"/>
  </r>
  <r>
    <s v="Media"/>
    <s v="Incremental"/>
    <m/>
    <m/>
    <s v="ironsource_Post_ios14_5"/>
    <s v="Ironsource"/>
    <x v="11"/>
    <s v=" DTC"/>
    <d v="2021-08-06T00:00:00"/>
    <s v="Post"/>
    <x v="2"/>
    <n v="0"/>
  </r>
  <r>
    <s v="Media"/>
    <s v="Incremental"/>
    <m/>
    <m/>
    <s v="ironsource_Post_ios14_5"/>
    <s v="Ironsource"/>
    <x v="11"/>
    <s v=" DTC"/>
    <d v="2021-08-07T00:00:00"/>
    <s v="Post"/>
    <x v="2"/>
    <n v="0"/>
  </r>
  <r>
    <s v="Media"/>
    <s v="Incremental"/>
    <m/>
    <m/>
    <s v="ironsource_Post_ios14_5"/>
    <s v="Ironsource"/>
    <x v="11"/>
    <s v=" DTC"/>
    <d v="2021-08-08T00:00:00"/>
    <s v="Post"/>
    <x v="2"/>
    <n v="0"/>
  </r>
  <r>
    <s v="Media"/>
    <s v="Incremental"/>
    <m/>
    <m/>
    <s v="ironsource_Post_ios14_5"/>
    <s v="Ironsource"/>
    <x v="11"/>
    <s v=" DTC"/>
    <d v="2021-08-09T00:00:00"/>
    <s v="Post"/>
    <x v="2"/>
    <n v="0"/>
  </r>
  <r>
    <s v="Media"/>
    <s v="Incremental"/>
    <m/>
    <m/>
    <s v="ironsource_Post_ios14_5"/>
    <s v="Ironsource"/>
    <x v="11"/>
    <s v=" DTC"/>
    <d v="2021-08-10T00:00:00"/>
    <s v="Post"/>
    <x v="2"/>
    <n v="0"/>
  </r>
  <r>
    <s v="Media"/>
    <s v="Incremental"/>
    <m/>
    <m/>
    <s v="ironsource_Post_ios14_5"/>
    <s v="Ironsource"/>
    <x v="11"/>
    <s v=" DTC"/>
    <d v="2021-08-11T00:00:00"/>
    <s v="Post"/>
    <x v="2"/>
    <n v="0"/>
  </r>
  <r>
    <s v="Media"/>
    <s v="Incremental"/>
    <m/>
    <m/>
    <s v="ironsource_Post_ios14_5"/>
    <s v="Ironsource"/>
    <x v="11"/>
    <s v=" DTC"/>
    <d v="2021-08-12T00:00:00"/>
    <s v="Post"/>
    <x v="2"/>
    <n v="0"/>
  </r>
  <r>
    <s v="Media"/>
    <s v="Incremental"/>
    <m/>
    <m/>
    <s v="ironsource_Post_ios14_5"/>
    <s v="Ironsource"/>
    <x v="11"/>
    <s v=" DTC"/>
    <d v="2021-08-13T00:00:00"/>
    <s v="Post"/>
    <x v="2"/>
    <n v="0"/>
  </r>
  <r>
    <s v="Media"/>
    <s v="Incremental"/>
    <m/>
    <m/>
    <s v="ironsource_Post_ios14_5"/>
    <s v="Ironsource"/>
    <x v="11"/>
    <s v=" DTC"/>
    <d v="2021-08-14T00:00:00"/>
    <s v="Post"/>
    <x v="2"/>
    <n v="130.2024341"/>
  </r>
  <r>
    <s v="Media"/>
    <s v="Incremental"/>
    <m/>
    <m/>
    <s v="ironsource_Post_ios14_5"/>
    <s v="Ironsource"/>
    <x v="11"/>
    <s v=" DTC"/>
    <d v="2021-08-15T00:00:00"/>
    <s v="Post"/>
    <x v="2"/>
    <n v="291.30184630000002"/>
  </r>
  <r>
    <s v="Media"/>
    <s v="Incremental"/>
    <m/>
    <m/>
    <s v="ironsource_Post_ios14_5"/>
    <s v="Ironsource"/>
    <x v="11"/>
    <s v=" DTC"/>
    <d v="2021-08-16T00:00:00"/>
    <s v="Post"/>
    <x v="2"/>
    <n v="418.99906390000001"/>
  </r>
  <r>
    <s v="Media"/>
    <s v="Incremental"/>
    <m/>
    <m/>
    <s v="ironsource_Post_ios14_5"/>
    <s v="Ironsource"/>
    <x v="11"/>
    <s v=" DTC"/>
    <d v="2021-08-17T00:00:00"/>
    <s v="Post"/>
    <x v="2"/>
    <n v="496.00304619999997"/>
  </r>
  <r>
    <s v="Media"/>
    <s v="Incremental"/>
    <m/>
    <m/>
    <s v="ironsource_Post_ios14_5"/>
    <s v="Ironsource"/>
    <x v="11"/>
    <s v=" DTC"/>
    <d v="2021-08-18T00:00:00"/>
    <s v="Post"/>
    <x v="2"/>
    <n v="521.08994919999998"/>
  </r>
  <r>
    <s v="Media"/>
    <s v="Incremental"/>
    <m/>
    <m/>
    <s v="ironsource_Post_ios14_5"/>
    <s v="Ironsource"/>
    <x v="11"/>
    <s v=" DTC"/>
    <d v="2021-08-19T00:00:00"/>
    <s v="Post"/>
    <x v="2"/>
    <n v="514.16485069999999"/>
  </r>
  <r>
    <s v="Media"/>
    <s v="Incremental"/>
    <m/>
    <m/>
    <s v="ironsource_Post_ios14_5"/>
    <s v="Ironsource"/>
    <x v="11"/>
    <s v=" DTC"/>
    <d v="2021-08-20T00:00:00"/>
    <s v="Post"/>
    <x v="2"/>
    <n v="499.04272379999998"/>
  </r>
  <r>
    <s v="Media"/>
    <s v="Incremental"/>
    <m/>
    <m/>
    <s v="ironsource_Post_ios14_5"/>
    <s v="Ironsource"/>
    <x v="11"/>
    <s v=" DTC"/>
    <d v="2021-08-21T00:00:00"/>
    <s v="Post"/>
    <x v="2"/>
    <n v="438.96675390000001"/>
  </r>
  <r>
    <s v="Media"/>
    <s v="Incremental"/>
    <m/>
    <m/>
    <s v="ironsource_Post_ios14_5"/>
    <s v="Ironsource"/>
    <x v="11"/>
    <s v=" DTC"/>
    <d v="2021-08-22T00:00:00"/>
    <s v="Post"/>
    <x v="2"/>
    <n v="411.87224989999999"/>
  </r>
  <r>
    <s v="Media"/>
    <s v="Incremental"/>
    <m/>
    <m/>
    <s v="ironsource_Post_ios14_5"/>
    <s v="Ironsource"/>
    <x v="11"/>
    <s v=" DTC"/>
    <d v="2021-08-23T00:00:00"/>
    <s v="Post"/>
    <x v="2"/>
    <n v="398.62895250000003"/>
  </r>
  <r>
    <s v="Media"/>
    <s v="Incremental"/>
    <m/>
    <m/>
    <s v="ironsource_Post_ios14_5"/>
    <s v="Ironsource"/>
    <x v="11"/>
    <s v=" DTC"/>
    <d v="2021-08-24T00:00:00"/>
    <s v="Post"/>
    <x v="2"/>
    <n v="397.58967790000003"/>
  </r>
  <r>
    <s v="Media"/>
    <s v="Incremental"/>
    <m/>
    <m/>
    <s v="ironsource_Post_ios14_5"/>
    <s v="Ironsource"/>
    <x v="11"/>
    <s v=" DTC"/>
    <d v="2021-08-25T00:00:00"/>
    <s v="Post"/>
    <x v="2"/>
    <n v="383.04756259999999"/>
  </r>
  <r>
    <s v="Media"/>
    <s v="Incremental"/>
    <m/>
    <m/>
    <s v="ironsource_Post_ios14_5"/>
    <s v="Ironsource"/>
    <x v="11"/>
    <s v=" DTC"/>
    <d v="2021-08-26T00:00:00"/>
    <s v="Post"/>
    <x v="2"/>
    <n v="350.41380270000002"/>
  </r>
  <r>
    <s v="Media"/>
    <s v="Incremental"/>
    <m/>
    <m/>
    <s v="ironsource_Post_ios14_5"/>
    <s v="Ironsource"/>
    <x v="11"/>
    <s v=" DTC"/>
    <d v="2021-08-27T00:00:00"/>
    <s v="Post"/>
    <x v="2"/>
    <n v="310.30463950000001"/>
  </r>
  <r>
    <s v="Media"/>
    <s v="Incremental"/>
    <m/>
    <m/>
    <s v="ironsource_Post_ios14_5"/>
    <s v="Ironsource"/>
    <x v="11"/>
    <s v=" DTC"/>
    <d v="2021-08-28T00:00:00"/>
    <s v="Post"/>
    <x v="2"/>
    <n v="277.01955340000001"/>
  </r>
  <r>
    <s v="Media"/>
    <s v="Incremental"/>
    <m/>
    <m/>
    <s v="ironsource_Post_ios14_5"/>
    <s v="Ironsource"/>
    <x v="11"/>
    <s v=" DTC"/>
    <d v="2021-08-29T00:00:00"/>
    <s v="Post"/>
    <x v="2"/>
    <n v="256.92585300000002"/>
  </r>
  <r>
    <s v="Media"/>
    <s v="Incremental"/>
    <m/>
    <m/>
    <s v="ironsource_Post_ios14_5"/>
    <s v="Ironsource"/>
    <x v="11"/>
    <s v=" DTC"/>
    <d v="2021-08-30T00:00:00"/>
    <s v="Post"/>
    <x v="2"/>
    <n v="248.27943930000001"/>
  </r>
  <r>
    <s v="Media"/>
    <s v="Incremental"/>
    <m/>
    <m/>
    <s v="ironsource_Post_ios14_5"/>
    <s v="Ironsource"/>
    <x v="11"/>
    <s v=" DTC"/>
    <d v="2021-08-31T00:00:00"/>
    <s v="Post"/>
    <x v="2"/>
    <n v="236.4798959"/>
  </r>
  <r>
    <s v="Media"/>
    <s v="Incremental"/>
    <m/>
    <m/>
    <s v="ironsource_Post_ios14_5"/>
    <s v="Ironsource"/>
    <x v="11"/>
    <s v=" DTC"/>
    <d v="2021-09-01T00:00:00"/>
    <s v="Post"/>
    <x v="2"/>
    <n v="227.4256365"/>
  </r>
  <r>
    <s v="Media"/>
    <s v="Incremental"/>
    <m/>
    <m/>
    <s v="ironsource_Post_ios14_5"/>
    <s v="Ironsource"/>
    <x v="11"/>
    <s v=" DTC"/>
    <d v="2021-09-02T00:00:00"/>
    <s v="Post"/>
    <x v="2"/>
    <n v="215.0995471"/>
  </r>
  <r>
    <s v="Media"/>
    <s v="Incremental"/>
    <m/>
    <m/>
    <s v="ironsource_Post_ios14_5"/>
    <s v="Ironsource"/>
    <x v="11"/>
    <s v=" DTC"/>
    <d v="2021-09-03T00:00:00"/>
    <s v="Post"/>
    <x v="2"/>
    <n v="197.34830479999999"/>
  </r>
  <r>
    <s v="Media"/>
    <s v="Incremental"/>
    <m/>
    <m/>
    <s v="ironsource_Post_ios14_5"/>
    <s v="Ironsource"/>
    <x v="11"/>
    <s v=" DTC"/>
    <d v="2021-09-04T00:00:00"/>
    <s v="Post"/>
    <x v="2"/>
    <n v="179.56207420000001"/>
  </r>
  <r>
    <s v="Media"/>
    <s v="Incremental"/>
    <m/>
    <m/>
    <s v="ironsource_Post_ios14_5"/>
    <s v="Ironsource"/>
    <x v="11"/>
    <s v=" DTC"/>
    <d v="2021-09-05T00:00:00"/>
    <s v="Post"/>
    <x v="2"/>
    <n v="165.8866214"/>
  </r>
  <r>
    <s v="Media"/>
    <s v="Incremental"/>
    <m/>
    <m/>
    <s v="ironsource_Post_ios14_5"/>
    <s v="Ironsource"/>
    <x v="11"/>
    <s v=" DTC"/>
    <d v="2021-09-06T00:00:00"/>
    <s v="Post"/>
    <x v="2"/>
    <n v="172.24003970000001"/>
  </r>
  <r>
    <s v="Media"/>
    <s v="Incremental"/>
    <m/>
    <m/>
    <s v="ironsource_Post_ios14_5"/>
    <s v="Ironsource"/>
    <x v="11"/>
    <s v=" DTC"/>
    <d v="2021-09-07T00:00:00"/>
    <s v="Post"/>
    <x v="2"/>
    <n v="181.09647430000001"/>
  </r>
  <r>
    <s v="Media"/>
    <s v="Incremental"/>
    <m/>
    <m/>
    <s v="ironsource_Post_ios14_5"/>
    <s v="Ironsource"/>
    <x v="11"/>
    <s v=" DTC"/>
    <d v="2021-09-08T00:00:00"/>
    <s v="Post"/>
    <x v="2"/>
    <n v="191.46414139999999"/>
  </r>
  <r>
    <s v="Media"/>
    <s v="Incremental"/>
    <m/>
    <m/>
    <s v="ironsource_Post_ios14_5"/>
    <s v="Ironsource"/>
    <x v="11"/>
    <s v=" DTC"/>
    <d v="2021-09-09T00:00:00"/>
    <s v="Post"/>
    <x v="2"/>
    <n v="204.35134020000001"/>
  </r>
  <r>
    <s v="Media"/>
    <s v="Incremental"/>
    <m/>
    <m/>
    <s v="ironsource_Post_ios14_5"/>
    <s v="Ironsource"/>
    <x v="11"/>
    <s v=" DTC"/>
    <d v="2021-09-10T00:00:00"/>
    <s v="Post"/>
    <x v="2"/>
    <n v="221.1250632"/>
  </r>
  <r>
    <s v="Media"/>
    <s v="Incremental"/>
    <m/>
    <m/>
    <s v="ironsource_Post_ios14_5"/>
    <s v="Ironsource"/>
    <x v="11"/>
    <s v=" DTC"/>
    <d v="2021-09-11T00:00:00"/>
    <s v="Post"/>
    <x v="2"/>
    <n v="249.8354205"/>
  </r>
  <r>
    <s v="Media"/>
    <s v="Incremental"/>
    <m/>
    <m/>
    <s v="ironsource_Post_ios14_5"/>
    <s v="Ironsource"/>
    <x v="11"/>
    <s v=" DTC"/>
    <d v="2021-09-12T00:00:00"/>
    <s v="Post"/>
    <x v="2"/>
    <n v="321.80055599999997"/>
  </r>
  <r>
    <s v="Media"/>
    <s v="Incremental"/>
    <m/>
    <m/>
    <s v="ironsource_Post_ios14_5"/>
    <s v="Ironsource"/>
    <x v="11"/>
    <s v=" DTC"/>
    <d v="2021-09-13T00:00:00"/>
    <s v="Post"/>
    <x v="2"/>
    <n v="363.21169400000002"/>
  </r>
  <r>
    <s v="Media"/>
    <s v="Incremental"/>
    <m/>
    <m/>
    <s v="ironsource_Post_ios14_5"/>
    <s v="Ironsource"/>
    <x v="11"/>
    <s v=" DTC"/>
    <d v="2021-09-14T00:00:00"/>
    <s v="Post"/>
    <x v="2"/>
    <n v="378.39107150000001"/>
  </r>
  <r>
    <s v="Media"/>
    <s v="Incremental"/>
    <m/>
    <m/>
    <s v="ironsource_Post_ios14_5"/>
    <s v="Ironsource"/>
    <x v="11"/>
    <s v=" DTC"/>
    <d v="2021-09-15T00:00:00"/>
    <s v="Post"/>
    <x v="2"/>
    <n v="366.9825032"/>
  </r>
  <r>
    <s v="Media"/>
    <s v="Incremental"/>
    <m/>
    <m/>
    <s v="ironsource_Post_ios14_5"/>
    <s v="Ironsource"/>
    <x v="11"/>
    <s v=" DTC"/>
    <d v="2021-09-16T00:00:00"/>
    <s v="Post"/>
    <x v="2"/>
    <n v="342.76622739999999"/>
  </r>
  <r>
    <s v="Media"/>
    <s v="Incremental"/>
    <m/>
    <m/>
    <s v="ironsource_Post_ios14_5"/>
    <s v="Ironsource"/>
    <x v="11"/>
    <s v=" DTC"/>
    <d v="2021-09-17T00:00:00"/>
    <s v="Post"/>
    <x v="2"/>
    <n v="313.96002229999999"/>
  </r>
  <r>
    <s v="Media"/>
    <s v="Incremental"/>
    <m/>
    <m/>
    <s v="ironsource_Post_ios14_5"/>
    <s v="Ironsource"/>
    <x v="11"/>
    <s v=" DTC"/>
    <d v="2021-09-18T00:00:00"/>
    <s v="Post"/>
    <x v="2"/>
    <n v="284.92794720000001"/>
  </r>
  <r>
    <s v="Media"/>
    <s v="Incremental"/>
    <m/>
    <m/>
    <s v="ironsource_Post_ios14_5"/>
    <s v="Ironsource"/>
    <x v="11"/>
    <s v=" DTC"/>
    <d v="2021-09-19T00:00:00"/>
    <s v="Post"/>
    <x v="2"/>
    <n v="252.44589339999999"/>
  </r>
  <r>
    <s v="Media"/>
    <s v="Incremental"/>
    <m/>
    <m/>
    <s v="ironsource_Post_ios14_5"/>
    <s v="Ironsource"/>
    <x v="11"/>
    <s v=" DTC"/>
    <d v="2021-09-20T00:00:00"/>
    <s v="Post"/>
    <x v="2"/>
    <n v="234.51754450000001"/>
  </r>
  <r>
    <s v="Media"/>
    <s v="Incremental"/>
    <m/>
    <m/>
    <s v="ironsource_Post_ios14_5"/>
    <s v="Ironsource"/>
    <x v="11"/>
    <s v=" DTC"/>
    <d v="2021-09-21T00:00:00"/>
    <s v="Post"/>
    <x v="2"/>
    <n v="222.6585158"/>
  </r>
  <r>
    <s v="Media"/>
    <s v="Incremental"/>
    <m/>
    <m/>
    <s v="ironsource_Post_ios14_5"/>
    <s v="Ironsource"/>
    <x v="11"/>
    <s v=" DTC"/>
    <d v="2021-09-22T00:00:00"/>
    <s v="Post"/>
    <x v="2"/>
    <n v="214.39629389999999"/>
  </r>
  <r>
    <s v="Media"/>
    <s v="Incremental"/>
    <m/>
    <m/>
    <s v="ironsource_Post_ios14_5"/>
    <s v="Ironsource"/>
    <x v="11"/>
    <s v=" DTC"/>
    <d v="2021-09-23T00:00:00"/>
    <s v="Post"/>
    <x v="2"/>
    <n v="204.47158339999999"/>
  </r>
  <r>
    <s v="Media"/>
    <s v="Incremental"/>
    <m/>
    <m/>
    <s v="ironsource_Post_ios14_5"/>
    <s v="Ironsource"/>
    <x v="11"/>
    <s v=" DTC"/>
    <d v="2021-09-24T00:00:00"/>
    <s v="Post"/>
    <x v="2"/>
    <n v="196.08247009999999"/>
  </r>
  <r>
    <s v="Media"/>
    <s v="Incremental"/>
    <m/>
    <m/>
    <s v="ironsource_Post_ios14_5"/>
    <s v="Ironsource"/>
    <x v="11"/>
    <s v=" DTC"/>
    <d v="2021-09-25T00:00:00"/>
    <s v="Post"/>
    <x v="2"/>
    <n v="198.67005829999999"/>
  </r>
  <r>
    <s v="Media"/>
    <s v="Incremental"/>
    <m/>
    <m/>
    <s v="ironsource_Post_ios14_5"/>
    <s v="Ironsource"/>
    <x v="11"/>
    <s v=" DTC"/>
    <d v="2021-09-26T00:00:00"/>
    <s v="Post"/>
    <x v="2"/>
    <n v="207.65607069999999"/>
  </r>
  <r>
    <s v="Media"/>
    <s v="Incremental"/>
    <m/>
    <m/>
    <s v="ironsource_Post_ios14_5"/>
    <s v="Ironsource"/>
    <x v="11"/>
    <s v=" DTC"/>
    <d v="2021-09-27T00:00:00"/>
    <s v="Post"/>
    <x v="2"/>
    <n v="213.5394493"/>
  </r>
  <r>
    <s v="Media"/>
    <s v="Incremental"/>
    <m/>
    <m/>
    <s v="ironsource_Post_ios14_5"/>
    <s v="Ironsource"/>
    <x v="11"/>
    <s v=" DTC"/>
    <d v="2021-09-28T00:00:00"/>
    <s v="Post"/>
    <x v="2"/>
    <n v="214.20095910000001"/>
  </r>
  <r>
    <s v="Media"/>
    <s v="Incremental"/>
    <m/>
    <m/>
    <s v="ironsource_Post_ios14_5"/>
    <s v="Ironsource"/>
    <x v="11"/>
    <s v=" DTC"/>
    <d v="2021-09-29T00:00:00"/>
    <s v="Post"/>
    <x v="2"/>
    <n v="212.9303333"/>
  </r>
  <r>
    <s v="Media"/>
    <s v="Incremental"/>
    <m/>
    <m/>
    <s v="ironsource_Post_ios14_5"/>
    <s v="Ironsource"/>
    <x v="11"/>
    <s v=" DTC"/>
    <d v="2021-09-30T00:00:00"/>
    <s v="Post"/>
    <x v="2"/>
    <n v="216.87488020000001"/>
  </r>
  <r>
    <s v="Media"/>
    <s v="Incremental"/>
    <m/>
    <m/>
    <s v="ironsource_Pre_ios14_5"/>
    <s v="Ironsource"/>
    <x v="11"/>
    <s v=" DTC"/>
    <d v="2021-03-01T00:00:00"/>
    <s v="Pre"/>
    <x v="0"/>
    <n v="34.229504900000002"/>
  </r>
  <r>
    <s v="Media"/>
    <s v="Incremental"/>
    <m/>
    <m/>
    <s v="ironsource_Pre_ios14_5"/>
    <s v="Ironsource"/>
    <x v="11"/>
    <s v=" DTC"/>
    <d v="2021-03-02T00:00:00"/>
    <s v="Pre"/>
    <x v="0"/>
    <n v="72.656478000000007"/>
  </r>
  <r>
    <s v="Media"/>
    <s v="Incremental"/>
    <m/>
    <m/>
    <s v="ironsource_Pre_ios14_5"/>
    <s v="Ironsource"/>
    <x v="11"/>
    <s v=" DTC"/>
    <d v="2021-03-03T00:00:00"/>
    <s v="Pre"/>
    <x v="0"/>
    <n v="110.11627350000001"/>
  </r>
  <r>
    <s v="Media"/>
    <s v="Incremental"/>
    <m/>
    <m/>
    <s v="ironsource_Pre_ios14_5"/>
    <s v="Ironsource"/>
    <x v="11"/>
    <s v=" DTC"/>
    <d v="2021-03-04T00:00:00"/>
    <s v="Pre"/>
    <x v="0"/>
    <n v="142.64891549999999"/>
  </r>
  <r>
    <s v="Media"/>
    <s v="Incremental"/>
    <m/>
    <m/>
    <s v="ironsource_Pre_ios14_5"/>
    <s v="Ironsource"/>
    <x v="11"/>
    <s v=" DTC"/>
    <d v="2021-03-05T00:00:00"/>
    <s v="Pre"/>
    <x v="0"/>
    <n v="177.14260479999999"/>
  </r>
  <r>
    <s v="Media"/>
    <s v="Incremental"/>
    <m/>
    <m/>
    <s v="ironsource_Pre_ios14_5"/>
    <s v="Ironsource"/>
    <x v="11"/>
    <s v=" DTC"/>
    <d v="2021-03-06T00:00:00"/>
    <s v="Pre"/>
    <x v="0"/>
    <n v="210.47492059999999"/>
  </r>
  <r>
    <s v="Media"/>
    <s v="Incremental"/>
    <m/>
    <m/>
    <s v="ironsource_Pre_ios14_5"/>
    <s v="Ironsource"/>
    <x v="11"/>
    <s v=" DTC"/>
    <d v="2021-03-07T00:00:00"/>
    <s v="Pre"/>
    <x v="0"/>
    <n v="243.1492078"/>
  </r>
  <r>
    <s v="Media"/>
    <s v="Incremental"/>
    <m/>
    <m/>
    <s v="ironsource_Pre_ios14_5"/>
    <s v="Ironsource"/>
    <x v="11"/>
    <s v=" DTC"/>
    <d v="2021-03-08T00:00:00"/>
    <s v="Pre"/>
    <x v="0"/>
    <n v="369.61626159999997"/>
  </r>
  <r>
    <s v="Media"/>
    <s v="Incremental"/>
    <m/>
    <m/>
    <s v="ironsource_Pre_ios14_5"/>
    <s v="Ironsource"/>
    <x v="11"/>
    <s v=" DTC"/>
    <d v="2021-03-09T00:00:00"/>
    <s v="Pre"/>
    <x v="0"/>
    <n v="533.10026049999999"/>
  </r>
  <r>
    <s v="Media"/>
    <s v="Incremental"/>
    <m/>
    <m/>
    <s v="ironsource_Pre_ios14_5"/>
    <s v="Ironsource"/>
    <x v="11"/>
    <s v=" DTC"/>
    <d v="2021-03-10T00:00:00"/>
    <s v="Pre"/>
    <x v="0"/>
    <n v="719.55999429999997"/>
  </r>
  <r>
    <s v="Media"/>
    <s v="Incremental"/>
    <m/>
    <m/>
    <s v="ironsource_Pre_ios14_5"/>
    <s v="Ironsource"/>
    <x v="11"/>
    <s v=" DTC"/>
    <d v="2021-03-11T00:00:00"/>
    <s v="Pre"/>
    <x v="0"/>
    <n v="930.48111989999995"/>
  </r>
  <r>
    <s v="Media"/>
    <s v="Incremental"/>
    <m/>
    <m/>
    <s v="ironsource_Pre_ios14_5"/>
    <s v="Ironsource"/>
    <x v="11"/>
    <s v=" DTC"/>
    <d v="2021-03-12T00:00:00"/>
    <s v="Pre"/>
    <x v="0"/>
    <n v="1085.5427212"/>
  </r>
  <r>
    <s v="Media"/>
    <s v="Incremental"/>
    <m/>
    <m/>
    <s v="ironsource_Pre_ios14_5"/>
    <s v="Ironsource"/>
    <x v="11"/>
    <s v=" DTC"/>
    <d v="2021-03-13T00:00:00"/>
    <s v="Pre"/>
    <x v="0"/>
    <n v="1248.3229249000001"/>
  </r>
  <r>
    <s v="Media"/>
    <s v="Incremental"/>
    <m/>
    <m/>
    <s v="ironsource_Pre_ios14_5"/>
    <s v="Ironsource"/>
    <x v="11"/>
    <s v=" DTC"/>
    <d v="2021-03-14T00:00:00"/>
    <s v="Pre"/>
    <x v="0"/>
    <n v="1408.0068796"/>
  </r>
  <r>
    <s v="Media"/>
    <s v="Incremental"/>
    <m/>
    <m/>
    <s v="ironsource_Pre_ios14_5"/>
    <s v="Ironsource"/>
    <x v="11"/>
    <s v=" DTC"/>
    <d v="2021-03-15T00:00:00"/>
    <s v="Pre"/>
    <x v="0"/>
    <n v="1563.2046336999999"/>
  </r>
  <r>
    <s v="Media"/>
    <s v="Incremental"/>
    <m/>
    <m/>
    <s v="ironsource_Pre_ios14_5"/>
    <s v="Ironsource"/>
    <x v="11"/>
    <s v=" DTC"/>
    <d v="2021-03-16T00:00:00"/>
    <s v="Pre"/>
    <x v="0"/>
    <n v="1699.5223470000001"/>
  </r>
  <r>
    <s v="Media"/>
    <s v="Incremental"/>
    <m/>
    <m/>
    <s v="ironsource_Pre_ios14_5"/>
    <s v="Ironsource"/>
    <x v="11"/>
    <s v=" DTC"/>
    <d v="2021-03-17T00:00:00"/>
    <s v="Pre"/>
    <x v="0"/>
    <n v="1794.1568806"/>
  </r>
  <r>
    <s v="Media"/>
    <s v="Incremental"/>
    <m/>
    <m/>
    <s v="ironsource_Pre_ios14_5"/>
    <s v="Ironsource"/>
    <x v="11"/>
    <s v=" DTC"/>
    <d v="2021-03-18T00:00:00"/>
    <s v="Pre"/>
    <x v="0"/>
    <n v="1852.0436331000001"/>
  </r>
  <r>
    <s v="Media"/>
    <s v="Incremental"/>
    <m/>
    <m/>
    <s v="ironsource_Pre_ios14_5"/>
    <s v="Ironsource"/>
    <x v="11"/>
    <s v=" DTC"/>
    <d v="2021-03-19T00:00:00"/>
    <s v="Pre"/>
    <x v="0"/>
    <n v="1741.0744276"/>
  </r>
  <r>
    <s v="Media"/>
    <s v="Incremental"/>
    <m/>
    <m/>
    <s v="ironsource_Pre_ios14_5"/>
    <s v="Ironsource"/>
    <x v="11"/>
    <s v=" DTC"/>
    <d v="2021-03-20T00:00:00"/>
    <s v="Pre"/>
    <x v="0"/>
    <n v="1636.7831561"/>
  </r>
  <r>
    <s v="Media"/>
    <s v="Incremental"/>
    <m/>
    <m/>
    <s v="ironsource_Pre_ios14_5"/>
    <s v="Ironsource"/>
    <x v="11"/>
    <s v=" DTC"/>
    <d v="2021-03-21T00:00:00"/>
    <s v="Pre"/>
    <x v="0"/>
    <n v="1513.4760808999999"/>
  </r>
  <r>
    <s v="Media"/>
    <s v="Incremental"/>
    <m/>
    <m/>
    <s v="ironsource_Pre_ios14_5"/>
    <s v="Ironsource"/>
    <x v="11"/>
    <s v=" DTC"/>
    <d v="2021-03-22T00:00:00"/>
    <s v="Pre"/>
    <x v="0"/>
    <n v="1368.9338622"/>
  </r>
  <r>
    <s v="Media"/>
    <s v="Incremental"/>
    <m/>
    <m/>
    <s v="ironsource_Pre_ios14_5"/>
    <s v="Ironsource"/>
    <x v="11"/>
    <s v=" DTC"/>
    <d v="2021-03-23T00:00:00"/>
    <s v="Pre"/>
    <x v="0"/>
    <n v="1252.3673125"/>
  </r>
  <r>
    <s v="Media"/>
    <s v="Incremental"/>
    <m/>
    <m/>
    <s v="ironsource_Pre_ios14_5"/>
    <s v="Ironsource"/>
    <x v="11"/>
    <s v=" DTC"/>
    <d v="2021-03-24T00:00:00"/>
    <s v="Pre"/>
    <x v="0"/>
    <n v="1140.5452405000001"/>
  </r>
  <r>
    <s v="Media"/>
    <s v="Incremental"/>
    <m/>
    <m/>
    <s v="ironsource_Pre_ios14_5"/>
    <s v="Ironsource"/>
    <x v="11"/>
    <s v=" DTC"/>
    <d v="2021-03-25T00:00:00"/>
    <s v="Pre"/>
    <x v="0"/>
    <n v="1007.4260464"/>
  </r>
  <r>
    <s v="Media"/>
    <s v="Incremental"/>
    <m/>
    <m/>
    <s v="ironsource_Pre_ios14_5"/>
    <s v="Ironsource"/>
    <x v="11"/>
    <s v=" DTC"/>
    <d v="2021-03-26T00:00:00"/>
    <s v="Pre"/>
    <x v="0"/>
    <n v="875.70404429999996"/>
  </r>
  <r>
    <s v="Media"/>
    <s v="Incremental"/>
    <m/>
    <m/>
    <s v="ironsource_Pre_ios14_5"/>
    <s v="Ironsource"/>
    <x v="11"/>
    <s v=" DTC"/>
    <d v="2021-03-27T00:00:00"/>
    <s v="Pre"/>
    <x v="0"/>
    <n v="754.09546569999998"/>
  </r>
  <r>
    <s v="Media"/>
    <s v="Incremental"/>
    <m/>
    <m/>
    <s v="ironsource_Pre_ios14_5"/>
    <s v="Ironsource"/>
    <x v="11"/>
    <s v=" DTC"/>
    <d v="2021-03-28T00:00:00"/>
    <s v="Pre"/>
    <x v="0"/>
    <n v="695.61934189999999"/>
  </r>
  <r>
    <s v="Media"/>
    <s v="Incremental"/>
    <m/>
    <m/>
    <s v="ironsource_Pre_ios14_5"/>
    <s v="Ironsource"/>
    <x v="11"/>
    <s v=" DTC"/>
    <d v="2021-03-29T00:00:00"/>
    <s v="Pre"/>
    <x v="0"/>
    <n v="647.98017749999997"/>
  </r>
  <r>
    <s v="Media"/>
    <s v="Incremental"/>
    <m/>
    <m/>
    <s v="ironsource_Pre_ios14_5"/>
    <s v="Ironsource"/>
    <x v="11"/>
    <s v=" DTC"/>
    <d v="2021-03-30T00:00:00"/>
    <s v="Pre"/>
    <x v="0"/>
    <n v="629.02518150000003"/>
  </r>
  <r>
    <s v="Media"/>
    <s v="Incremental"/>
    <m/>
    <m/>
    <s v="ironsource_Pre_ios14_5"/>
    <s v="Ironsource"/>
    <x v="11"/>
    <s v=" DTC"/>
    <d v="2021-03-31T00:00:00"/>
    <s v="Pre"/>
    <x v="0"/>
    <n v="627.10645890000001"/>
  </r>
  <r>
    <s v="Media"/>
    <s v="Incremental"/>
    <m/>
    <m/>
    <s v="ironsource_Pre_ios14_5"/>
    <s v="Ironsource"/>
    <x v="11"/>
    <s v=" DTC"/>
    <d v="2021-04-01T00:00:00"/>
    <s v="Pre"/>
    <x v="0"/>
    <n v="635.01661230000002"/>
  </r>
  <r>
    <s v="Media"/>
    <s v="Incremental"/>
    <m/>
    <m/>
    <s v="ironsource_Pre_ios14_5"/>
    <s v="Ironsource"/>
    <x v="11"/>
    <s v=" DTC"/>
    <d v="2021-04-02T00:00:00"/>
    <s v="Pre"/>
    <x v="0"/>
    <n v="639.82408229999999"/>
  </r>
  <r>
    <s v="Media"/>
    <s v="Incremental"/>
    <m/>
    <m/>
    <s v="ironsource_Pre_ios14_5"/>
    <s v="Ironsource"/>
    <x v="11"/>
    <s v=" DTC"/>
    <d v="2021-04-03T00:00:00"/>
    <s v="Pre"/>
    <x v="0"/>
    <n v="651.17756380000003"/>
  </r>
  <r>
    <s v="Media"/>
    <s v="Incremental"/>
    <m/>
    <m/>
    <s v="ironsource_Pre_ios14_5"/>
    <s v="Ironsource"/>
    <x v="11"/>
    <s v=" DTC"/>
    <d v="2021-04-04T00:00:00"/>
    <s v="Pre"/>
    <x v="0"/>
    <n v="665.67367420000005"/>
  </r>
  <r>
    <s v="Media"/>
    <s v="Incremental"/>
    <m/>
    <m/>
    <s v="ironsource_Pre_ios14_5"/>
    <s v="Ironsource"/>
    <x v="11"/>
    <s v=" DTC"/>
    <d v="2021-04-05T00:00:00"/>
    <s v="Pre"/>
    <x v="0"/>
    <n v="677.70109419999994"/>
  </r>
  <r>
    <s v="Media"/>
    <s v="Incremental"/>
    <m/>
    <m/>
    <s v="ironsource_Pre_ios14_5"/>
    <s v="Ironsource"/>
    <x v="11"/>
    <s v=" DTC"/>
    <d v="2021-04-06T00:00:00"/>
    <s v="Pre"/>
    <x v="0"/>
    <n v="682.92784489999997"/>
  </r>
  <r>
    <s v="Media"/>
    <s v="Incremental"/>
    <m/>
    <m/>
    <s v="ironsource_Pre_ios14_5"/>
    <s v="Ironsource"/>
    <x v="11"/>
    <s v=" DTC"/>
    <d v="2021-04-07T00:00:00"/>
    <s v="Pre"/>
    <x v="0"/>
    <n v="682.9224428"/>
  </r>
  <r>
    <s v="Media"/>
    <s v="Incremental"/>
    <m/>
    <m/>
    <s v="ironsource_Pre_ios14_5"/>
    <s v="Ironsource"/>
    <x v="11"/>
    <s v=" DTC"/>
    <d v="2021-04-08T00:00:00"/>
    <s v="Pre"/>
    <x v="0"/>
    <n v="674.8249108"/>
  </r>
  <r>
    <s v="Media"/>
    <s v="Incremental"/>
    <m/>
    <m/>
    <s v="ironsource_Pre_ios14_5"/>
    <s v="Ironsource"/>
    <x v="11"/>
    <s v=" DTC"/>
    <d v="2021-04-09T00:00:00"/>
    <s v="Pre"/>
    <x v="0"/>
    <n v="662.34598400000004"/>
  </r>
  <r>
    <s v="Media"/>
    <s v="Incremental"/>
    <m/>
    <m/>
    <s v="ironsource_Pre_ios14_5"/>
    <s v="Ironsource"/>
    <x v="11"/>
    <s v=" DTC"/>
    <d v="2021-04-10T00:00:00"/>
    <s v="Pre"/>
    <x v="0"/>
    <n v="643.86853789999998"/>
  </r>
  <r>
    <s v="Media"/>
    <s v="Incremental"/>
    <m/>
    <m/>
    <s v="ironsource_Pre_ios14_5"/>
    <s v="Ironsource"/>
    <x v="11"/>
    <s v=" DTC"/>
    <d v="2021-04-11T00:00:00"/>
    <s v="Pre"/>
    <x v="0"/>
    <n v="630.00038059999997"/>
  </r>
  <r>
    <s v="Media"/>
    <s v="Incremental"/>
    <m/>
    <m/>
    <s v="ironsource_Pre_ios14_5"/>
    <s v="Ironsource"/>
    <x v="11"/>
    <s v=" DTC"/>
    <d v="2021-04-12T00:00:00"/>
    <s v="Pre"/>
    <x v="0"/>
    <n v="612.21198170000002"/>
  </r>
  <r>
    <s v="Media"/>
    <s v="Incremental"/>
    <m/>
    <m/>
    <s v="ironsource_Pre_ios14_5"/>
    <s v="Ironsource"/>
    <x v="11"/>
    <s v=" DTC"/>
    <d v="2021-04-13T00:00:00"/>
    <s v="Pre"/>
    <x v="0"/>
    <n v="599.62241979999999"/>
  </r>
  <r>
    <s v="Media"/>
    <s v="Incremental"/>
    <m/>
    <m/>
    <s v="ironsource_Pre_ios14_5"/>
    <s v="Ironsource"/>
    <x v="11"/>
    <s v=" DTC"/>
    <d v="2021-04-14T00:00:00"/>
    <s v="Pre"/>
    <x v="0"/>
    <n v="585.49234030000002"/>
  </r>
  <r>
    <s v="Media"/>
    <s v="Incremental"/>
    <m/>
    <m/>
    <s v="ironsource_Pre_ios14_5"/>
    <s v="Ironsource"/>
    <x v="11"/>
    <s v=" DTC"/>
    <d v="2021-04-15T00:00:00"/>
    <s v="Pre"/>
    <x v="0"/>
    <n v="578.17882870000005"/>
  </r>
  <r>
    <s v="Media"/>
    <s v="Incremental"/>
    <m/>
    <m/>
    <s v="ironsource_Pre_ios14_5"/>
    <s v="Ironsource"/>
    <x v="11"/>
    <s v=" DTC"/>
    <d v="2021-04-16T00:00:00"/>
    <s v="Pre"/>
    <x v="0"/>
    <n v="565.11312899999996"/>
  </r>
  <r>
    <s v="Media"/>
    <s v="Incremental"/>
    <m/>
    <m/>
    <s v="ironsource_Pre_ios14_5"/>
    <s v="Ironsource"/>
    <x v="11"/>
    <s v=" DTC"/>
    <d v="2021-04-17T00:00:00"/>
    <s v="Pre"/>
    <x v="0"/>
    <n v="544.36418260000005"/>
  </r>
  <r>
    <s v="Media"/>
    <s v="Incremental"/>
    <m/>
    <m/>
    <s v="ironsource_Pre_ios14_5"/>
    <s v="Ironsource"/>
    <x v="11"/>
    <s v=" DTC"/>
    <d v="2021-04-18T00:00:00"/>
    <s v="Pre"/>
    <x v="0"/>
    <n v="518.87260490000006"/>
  </r>
  <r>
    <s v="Media"/>
    <s v="Incremental"/>
    <m/>
    <m/>
    <s v="ironsource_Pre_ios14_5"/>
    <s v="Ironsource"/>
    <x v="11"/>
    <s v=" DTC"/>
    <d v="2021-04-19T00:00:00"/>
    <s v="Pre"/>
    <x v="0"/>
    <n v="489.37588799999997"/>
  </r>
  <r>
    <s v="Media"/>
    <s v="Incremental"/>
    <m/>
    <m/>
    <s v="ironsource_Pre_ios14_5"/>
    <s v="Ironsource"/>
    <x v="11"/>
    <s v=" DTC"/>
    <d v="2021-04-20T00:00:00"/>
    <s v="Pre"/>
    <x v="0"/>
    <n v="479.50633169999998"/>
  </r>
  <r>
    <s v="Media"/>
    <s v="Incremental"/>
    <m/>
    <m/>
    <s v="ironsource_Pre_ios14_5"/>
    <s v="Ironsource"/>
    <x v="11"/>
    <s v=" DTC"/>
    <d v="2021-04-21T00:00:00"/>
    <s v="Pre"/>
    <x v="0"/>
    <n v="468.61087850000001"/>
  </r>
  <r>
    <s v="Media"/>
    <s v="Incremental"/>
    <m/>
    <m/>
    <s v="ironsource_Pre_ios14_5"/>
    <s v="Ironsource"/>
    <x v="11"/>
    <s v=" DTC"/>
    <d v="2021-04-22T00:00:00"/>
    <s v="Pre"/>
    <x v="0"/>
    <n v="439.68941760000001"/>
  </r>
  <r>
    <s v="Media"/>
    <s v="Incremental"/>
    <m/>
    <m/>
    <s v="ironsource_Pre_ios14_5"/>
    <s v="Ironsource"/>
    <x v="11"/>
    <s v=" DTC"/>
    <d v="2021-04-23T00:00:00"/>
    <s v="Pre"/>
    <x v="0"/>
    <n v="415.1902283"/>
  </r>
  <r>
    <s v="Media"/>
    <s v="Incremental"/>
    <m/>
    <m/>
    <s v="ironsource_Pre_ios14_5"/>
    <s v="Ironsource"/>
    <x v="11"/>
    <s v=" DTC"/>
    <d v="2021-04-24T00:00:00"/>
    <s v="Pre"/>
    <x v="0"/>
    <n v="396.62867590000002"/>
  </r>
  <r>
    <s v="Media"/>
    <s v="Incremental"/>
    <m/>
    <m/>
    <s v="ironsource_Pre_ios14_5"/>
    <s v="Ironsource"/>
    <x v="11"/>
    <s v=" DTC"/>
    <d v="2021-04-25T00:00:00"/>
    <s v="Pre"/>
    <x v="0"/>
    <n v="386.15511140000001"/>
  </r>
  <r>
    <s v="Media"/>
    <s v="Incremental"/>
    <m/>
    <m/>
    <s v="ironsource_Pre_ios14_5"/>
    <s v="Ironsource"/>
    <x v="11"/>
    <s v=" DTC"/>
    <d v="2021-04-26T00:00:00"/>
    <s v="Pre"/>
    <x v="0"/>
    <n v="378.95285030000002"/>
  </r>
  <r>
    <s v="Media"/>
    <s v="Incremental"/>
    <m/>
    <m/>
    <s v="ironsource_Pre_ios14_5"/>
    <s v="Ironsource"/>
    <x v="11"/>
    <s v=" DTC"/>
    <d v="2021-04-27T00:00:00"/>
    <s v="Post"/>
    <x v="1"/>
    <n v="365.22558930000002"/>
  </r>
  <r>
    <s v="Media"/>
    <s v="Incremental"/>
    <m/>
    <m/>
    <s v="ironsource_Pre_ios14_5"/>
    <s v="Ironsource"/>
    <x v="11"/>
    <s v=" DTC"/>
    <d v="2021-04-28T00:00:00"/>
    <s v="Post"/>
    <x v="1"/>
    <n v="333.40532230000002"/>
  </r>
  <r>
    <s v="Media"/>
    <s v="Incremental"/>
    <m/>
    <m/>
    <s v="ironsource_Pre_ios14_5"/>
    <s v="Ironsource"/>
    <x v="11"/>
    <s v=" DTC"/>
    <d v="2021-04-29T00:00:00"/>
    <s v="Post"/>
    <x v="1"/>
    <n v="292.86433840000001"/>
  </r>
  <r>
    <s v="Media"/>
    <s v="Incremental"/>
    <m/>
    <m/>
    <s v="ironsource_Pre_ios14_5"/>
    <s v="Ironsource"/>
    <x v="11"/>
    <s v=" DTC"/>
    <d v="2021-04-30T00:00:00"/>
    <s v="Post"/>
    <x v="1"/>
    <n v="252.8838744"/>
  </r>
  <r>
    <s v="Media"/>
    <s v="Incremental"/>
    <m/>
    <m/>
    <s v="ironsource_Pre_ios14_5"/>
    <s v="Ironsource"/>
    <x v="11"/>
    <s v=" DTC"/>
    <d v="2021-05-01T00:00:00"/>
    <s v="Post"/>
    <x v="1"/>
    <n v="209.65352569999999"/>
  </r>
  <r>
    <s v="Media"/>
    <s v="Incremental"/>
    <m/>
    <m/>
    <s v="ironsource_Pre_ios14_5"/>
    <s v="Ironsource"/>
    <x v="11"/>
    <s v=" DTC"/>
    <d v="2021-05-02T00:00:00"/>
    <s v="Post"/>
    <x v="1"/>
    <n v="166.48648320000001"/>
  </r>
  <r>
    <s v="Media"/>
    <s v="Incremental"/>
    <m/>
    <m/>
    <s v="ironsource_Pre_ios14_5"/>
    <s v="Ironsource"/>
    <x v="11"/>
    <s v=" DTC"/>
    <d v="2021-05-03T00:00:00"/>
    <s v="Post"/>
    <x v="1"/>
    <n v="128.23384160000001"/>
  </r>
  <r>
    <s v="Media"/>
    <s v="Incremental"/>
    <m/>
    <m/>
    <s v="ironsource_Pre_ios14_5"/>
    <s v="Ironsource"/>
    <x v="11"/>
    <s v=" DTC"/>
    <d v="2021-05-04T00:00:00"/>
    <s v="Post"/>
    <x v="1"/>
    <n v="95.679372900000004"/>
  </r>
  <r>
    <s v="Media"/>
    <s v="Incremental"/>
    <m/>
    <m/>
    <s v="ironsource_Pre_ios14_5"/>
    <s v="Ironsource"/>
    <x v="11"/>
    <s v=" DTC"/>
    <d v="2021-05-05T00:00:00"/>
    <s v="Post"/>
    <x v="1"/>
    <n v="61.789120599999997"/>
  </r>
  <r>
    <s v="Media"/>
    <s v="Incremental"/>
    <m/>
    <m/>
    <s v="ironsource_Pre_ios14_5"/>
    <s v="Ironsource"/>
    <x v="11"/>
    <s v=" DTC"/>
    <d v="2021-05-06T00:00:00"/>
    <s v="Post"/>
    <x v="1"/>
    <n v="28.197231599999999"/>
  </r>
  <r>
    <s v="Media"/>
    <s v="Incremental"/>
    <m/>
    <m/>
    <s v="ironsource_Pre_ios14_5"/>
    <s v="Ironsource"/>
    <x v="11"/>
    <s v=" DTC"/>
    <d v="2021-05-07T00:00:00"/>
    <s v="Post"/>
    <x v="1"/>
    <n v="0"/>
  </r>
  <r>
    <s v="Media"/>
    <s v="Incremental"/>
    <m/>
    <m/>
    <s v="ironsource_Pre_ios14_5"/>
    <s v="Ironsource"/>
    <x v="11"/>
    <s v=" DTC"/>
    <d v="2021-05-08T00:00:00"/>
    <s v="Post"/>
    <x v="1"/>
    <n v="0"/>
  </r>
  <r>
    <s v="Media"/>
    <s v="Incremental"/>
    <m/>
    <m/>
    <s v="ironsource_Pre_ios14_5"/>
    <s v="Ironsource"/>
    <x v="11"/>
    <s v=" DTC"/>
    <d v="2021-05-09T00:00:00"/>
    <s v="Post"/>
    <x v="1"/>
    <n v="0"/>
  </r>
  <r>
    <s v="Media"/>
    <s v="Incremental"/>
    <m/>
    <m/>
    <s v="ironsource_Pre_ios14_5"/>
    <s v="Ironsource"/>
    <x v="11"/>
    <s v=" DTC"/>
    <d v="2021-05-10T00:00:00"/>
    <s v="Post"/>
    <x v="1"/>
    <n v="0"/>
  </r>
  <r>
    <s v="Media"/>
    <s v="Incremental"/>
    <m/>
    <m/>
    <s v="ironsource_Pre_ios14_5"/>
    <s v="Ironsource"/>
    <x v="11"/>
    <s v=" DTC"/>
    <d v="2021-05-11T00:00:00"/>
    <s v="Post"/>
    <x v="1"/>
    <n v="0"/>
  </r>
  <r>
    <s v="Media"/>
    <s v="Incremental"/>
    <m/>
    <m/>
    <s v="ironsource_Pre_ios14_5"/>
    <s v="Ironsource"/>
    <x v="11"/>
    <s v=" DTC"/>
    <d v="2021-05-12T00:00:00"/>
    <s v="Post"/>
    <x v="1"/>
    <n v="0"/>
  </r>
  <r>
    <s v="Media"/>
    <s v="Incremental"/>
    <m/>
    <m/>
    <s v="ironsource_Pre_ios14_5"/>
    <s v="Ironsource"/>
    <x v="11"/>
    <s v=" DTC"/>
    <d v="2021-05-13T00:00:00"/>
    <s v="Post"/>
    <x v="1"/>
    <n v="0"/>
  </r>
  <r>
    <s v="Media"/>
    <s v="Incremental"/>
    <m/>
    <m/>
    <s v="ironsource_Pre_ios14_5"/>
    <s v="Ironsource"/>
    <x v="11"/>
    <s v=" DTC"/>
    <d v="2021-05-14T00:00:00"/>
    <s v="Post"/>
    <x v="1"/>
    <n v="0"/>
  </r>
  <r>
    <s v="Media"/>
    <s v="Incremental"/>
    <m/>
    <m/>
    <s v="ironsource_Pre_ios14_5"/>
    <s v="Ironsource"/>
    <x v="11"/>
    <s v=" DTC"/>
    <d v="2021-05-15T00:00:00"/>
    <s v="Post"/>
    <x v="1"/>
    <n v="0"/>
  </r>
  <r>
    <s v="Media"/>
    <s v="Incremental"/>
    <m/>
    <m/>
    <s v="ironsource_Pre_ios14_5"/>
    <s v="Ironsource"/>
    <x v="11"/>
    <s v=" DTC"/>
    <d v="2021-05-16T00:00:00"/>
    <s v="Post"/>
    <x v="1"/>
    <n v="0"/>
  </r>
  <r>
    <s v="Media"/>
    <s v="Incremental"/>
    <m/>
    <m/>
    <s v="ironsource_Pre_ios14_5"/>
    <s v="Ironsource"/>
    <x v="11"/>
    <s v=" DTC"/>
    <d v="2021-05-17T00:00:00"/>
    <s v="Post"/>
    <x v="1"/>
    <n v="0"/>
  </r>
  <r>
    <s v="Media"/>
    <s v="Incremental"/>
    <m/>
    <m/>
    <s v="ironsource_Pre_ios14_5"/>
    <s v="Ironsource"/>
    <x v="11"/>
    <s v=" DTC"/>
    <d v="2021-05-18T00:00:00"/>
    <s v="Post"/>
    <x v="1"/>
    <n v="0"/>
  </r>
  <r>
    <s v="Media"/>
    <s v="Incremental"/>
    <m/>
    <m/>
    <s v="ironsource_Pre_ios14_5"/>
    <s v="Ironsource"/>
    <x v="11"/>
    <s v=" DTC"/>
    <d v="2021-05-19T00:00:00"/>
    <s v="Post"/>
    <x v="1"/>
    <n v="0"/>
  </r>
  <r>
    <s v="Media"/>
    <s v="Incremental"/>
    <m/>
    <m/>
    <s v="ironsource_Pre_ios14_5"/>
    <s v="Ironsource"/>
    <x v="11"/>
    <s v=" DTC"/>
    <d v="2021-05-20T00:00:00"/>
    <s v="Post"/>
    <x v="1"/>
    <n v="0"/>
  </r>
  <r>
    <s v="Media"/>
    <s v="Incremental"/>
    <m/>
    <m/>
    <s v="ironsource_Pre_ios14_5"/>
    <s v="Ironsource"/>
    <x v="11"/>
    <s v=" DTC"/>
    <d v="2021-05-21T00:00:00"/>
    <s v="Post"/>
    <x v="1"/>
    <n v="0"/>
  </r>
  <r>
    <s v="Media"/>
    <s v="Incremental"/>
    <m/>
    <m/>
    <s v="ironsource_Pre_ios14_5"/>
    <s v="Ironsource"/>
    <x v="11"/>
    <s v=" DTC"/>
    <d v="2021-05-22T00:00:00"/>
    <s v="Post"/>
    <x v="1"/>
    <n v="0"/>
  </r>
  <r>
    <s v="Media"/>
    <s v="Incremental"/>
    <m/>
    <m/>
    <s v="ironsource_Pre_ios14_5"/>
    <s v="Ironsource"/>
    <x v="11"/>
    <s v=" DTC"/>
    <d v="2021-05-23T00:00:00"/>
    <s v="Post"/>
    <x v="1"/>
    <n v="0"/>
  </r>
  <r>
    <s v="Media"/>
    <s v="Incremental"/>
    <m/>
    <m/>
    <s v="ironsource_Pre_ios14_5"/>
    <s v="Ironsource"/>
    <x v="11"/>
    <s v=" DTC"/>
    <d v="2021-05-24T00:00:00"/>
    <s v="Post"/>
    <x v="1"/>
    <n v="0"/>
  </r>
  <r>
    <s v="Media"/>
    <s v="Incremental"/>
    <m/>
    <m/>
    <s v="ironsource_Pre_ios14_5"/>
    <s v="Ironsource"/>
    <x v="11"/>
    <s v=" DTC"/>
    <d v="2021-05-25T00:00:00"/>
    <s v="Post"/>
    <x v="1"/>
    <n v="0"/>
  </r>
  <r>
    <s v="Media"/>
    <s v="Incremental"/>
    <m/>
    <m/>
    <s v="ironsource_Pre_ios14_5"/>
    <s v="Ironsource"/>
    <x v="11"/>
    <s v=" DTC"/>
    <d v="2021-05-26T00:00:00"/>
    <s v="Post"/>
    <x v="1"/>
    <n v="0"/>
  </r>
  <r>
    <s v="Media"/>
    <s v="Incremental"/>
    <m/>
    <m/>
    <s v="ironsource_Pre_ios14_5"/>
    <s v="Ironsource"/>
    <x v="11"/>
    <s v=" DTC"/>
    <d v="2021-05-27T00:00:00"/>
    <s v="Post"/>
    <x v="1"/>
    <n v="0"/>
  </r>
  <r>
    <s v="Media"/>
    <s v="Incremental"/>
    <m/>
    <m/>
    <s v="ironsource_Pre_ios14_5"/>
    <s v="Ironsource"/>
    <x v="11"/>
    <s v=" DTC"/>
    <d v="2021-05-28T00:00:00"/>
    <s v="Post"/>
    <x v="1"/>
    <n v="0"/>
  </r>
  <r>
    <s v="Media"/>
    <s v="Incremental"/>
    <m/>
    <m/>
    <s v="ironsource_Pre_ios14_5"/>
    <s v="Ironsource"/>
    <x v="11"/>
    <s v=" DTC"/>
    <d v="2021-05-29T00:00:00"/>
    <s v="Post"/>
    <x v="1"/>
    <n v="0"/>
  </r>
  <r>
    <s v="Media"/>
    <s v="Incremental"/>
    <m/>
    <m/>
    <s v="ironsource_Pre_ios14_5"/>
    <s v="Ironsource"/>
    <x v="11"/>
    <s v=" DTC"/>
    <d v="2021-05-30T00:00:00"/>
    <s v="Post"/>
    <x v="1"/>
    <n v="0"/>
  </r>
  <r>
    <s v="Media"/>
    <s v="Incremental"/>
    <m/>
    <m/>
    <s v="ironsource_Pre_ios14_5"/>
    <s v="Ironsource"/>
    <x v="11"/>
    <s v=" DTC"/>
    <d v="2021-05-31T00:00:00"/>
    <s v="Post"/>
    <x v="1"/>
    <n v="0"/>
  </r>
  <r>
    <s v="Media"/>
    <s v="Incremental"/>
    <m/>
    <m/>
    <s v="ironsource_Pre_ios14_5"/>
    <s v="Ironsource"/>
    <x v="11"/>
    <s v=" DTC"/>
    <d v="2021-06-01T00:00:00"/>
    <s v="Post"/>
    <x v="1"/>
    <n v="0"/>
  </r>
  <r>
    <s v="Media"/>
    <s v="Incremental"/>
    <m/>
    <m/>
    <s v="ironsource_Pre_ios14_5"/>
    <s v="Ironsource"/>
    <x v="11"/>
    <s v=" DTC"/>
    <d v="2021-06-02T00:00:00"/>
    <s v="Post"/>
    <x v="1"/>
    <n v="0"/>
  </r>
  <r>
    <s v="Media"/>
    <s v="Incremental"/>
    <m/>
    <m/>
    <s v="ironsource_Pre_ios14_5"/>
    <s v="Ironsource"/>
    <x v="11"/>
    <s v=" DTC"/>
    <d v="2021-06-03T00:00:00"/>
    <s v="Post"/>
    <x v="1"/>
    <n v="0"/>
  </r>
  <r>
    <s v="Media"/>
    <s v="Incremental"/>
    <m/>
    <m/>
    <s v="ironsource_Pre_ios14_5"/>
    <s v="Ironsource"/>
    <x v="11"/>
    <s v=" DTC"/>
    <d v="2021-06-04T00:00:00"/>
    <s v="Post"/>
    <x v="1"/>
    <n v="0"/>
  </r>
  <r>
    <s v="Media"/>
    <s v="Incremental"/>
    <m/>
    <m/>
    <s v="ironsource_Pre_ios14_5"/>
    <s v="Ironsource"/>
    <x v="11"/>
    <s v=" DTC"/>
    <d v="2021-06-05T00:00:00"/>
    <s v="Post"/>
    <x v="1"/>
    <n v="0"/>
  </r>
  <r>
    <s v="Media"/>
    <s v="Incremental"/>
    <m/>
    <m/>
    <s v="ironsource_Pre_ios14_5"/>
    <s v="Ironsource"/>
    <x v="11"/>
    <s v=" DTC"/>
    <d v="2021-06-06T00:00:00"/>
    <s v="Post"/>
    <x v="1"/>
    <n v="0"/>
  </r>
  <r>
    <s v="Media"/>
    <s v="Incremental"/>
    <m/>
    <m/>
    <s v="ironsource_Pre_ios14_5"/>
    <s v="Ironsource"/>
    <x v="11"/>
    <s v=" DTC"/>
    <d v="2021-06-07T00:00:00"/>
    <s v="Post"/>
    <x v="1"/>
    <n v="0"/>
  </r>
  <r>
    <s v="Media"/>
    <s v="Incremental"/>
    <m/>
    <m/>
    <s v="ironsource_Pre_ios14_5"/>
    <s v="Ironsource"/>
    <x v="11"/>
    <s v=" DTC"/>
    <d v="2021-06-08T00:00:00"/>
    <s v="Post"/>
    <x v="1"/>
    <n v="0"/>
  </r>
  <r>
    <s v="Media"/>
    <s v="Incremental"/>
    <m/>
    <m/>
    <s v="ironsource_Pre_ios14_5"/>
    <s v="Ironsource"/>
    <x v="11"/>
    <s v=" DTC"/>
    <d v="2021-06-09T00:00:00"/>
    <s v="Post"/>
    <x v="1"/>
    <n v="0"/>
  </r>
  <r>
    <s v="Media"/>
    <s v="Incremental"/>
    <m/>
    <m/>
    <s v="ironsource_Pre_ios14_5"/>
    <s v="Ironsource"/>
    <x v="11"/>
    <s v=" DTC"/>
    <d v="2021-06-10T00:00:00"/>
    <s v="Post"/>
    <x v="1"/>
    <n v="0"/>
  </r>
  <r>
    <s v="Media"/>
    <s v="Incremental"/>
    <m/>
    <m/>
    <s v="ironsource_Pre_ios14_5"/>
    <s v="Ironsource"/>
    <x v="11"/>
    <s v=" DTC"/>
    <d v="2021-06-11T00:00:00"/>
    <s v="Post"/>
    <x v="1"/>
    <n v="0"/>
  </r>
  <r>
    <s v="Media"/>
    <s v="Incremental"/>
    <m/>
    <m/>
    <s v="ironsource_Pre_ios14_5"/>
    <s v="Ironsource"/>
    <x v="11"/>
    <s v=" DTC"/>
    <d v="2021-06-12T00:00:00"/>
    <s v="Post"/>
    <x v="1"/>
    <n v="0"/>
  </r>
  <r>
    <s v="Media"/>
    <s v="Incremental"/>
    <m/>
    <m/>
    <s v="ironsource_Pre_ios14_5"/>
    <s v="Ironsource"/>
    <x v="11"/>
    <s v=" DTC"/>
    <d v="2021-06-13T00:00:00"/>
    <s v="Post"/>
    <x v="1"/>
    <n v="0"/>
  </r>
  <r>
    <s v="Media"/>
    <s v="Incremental"/>
    <m/>
    <m/>
    <s v="ironsource_Pre_ios14_5"/>
    <s v="Ironsource"/>
    <x v="11"/>
    <s v=" DTC"/>
    <d v="2021-06-14T00:00:00"/>
    <s v="Post"/>
    <x v="1"/>
    <n v="0"/>
  </r>
  <r>
    <s v="Media"/>
    <s v="Incremental"/>
    <m/>
    <m/>
    <s v="ironsource_Pre_ios14_5"/>
    <s v="Ironsource"/>
    <x v="11"/>
    <s v=" DTC"/>
    <d v="2021-06-15T00:00:00"/>
    <s v="Post"/>
    <x v="1"/>
    <n v="0"/>
  </r>
  <r>
    <s v="Media"/>
    <s v="Incremental"/>
    <m/>
    <m/>
    <s v="ironsource_Pre_ios14_5"/>
    <s v="Ironsource"/>
    <x v="11"/>
    <s v=" DTC"/>
    <d v="2021-06-16T00:00:00"/>
    <s v="Post"/>
    <x v="1"/>
    <n v="0"/>
  </r>
  <r>
    <s v="Media"/>
    <s v="Incremental"/>
    <m/>
    <m/>
    <s v="ironsource_Pre_ios14_5"/>
    <s v="Ironsource"/>
    <x v="11"/>
    <s v=" DTC"/>
    <d v="2021-06-17T00:00:00"/>
    <s v="Post"/>
    <x v="1"/>
    <n v="0"/>
  </r>
  <r>
    <s v="Media"/>
    <s v="Incremental"/>
    <m/>
    <m/>
    <s v="ironsource_Pre_ios14_5"/>
    <s v="Ironsource"/>
    <x v="11"/>
    <s v=" DTC"/>
    <d v="2021-06-18T00:00:00"/>
    <s v="Post"/>
    <x v="1"/>
    <n v="0"/>
  </r>
  <r>
    <s v="Media"/>
    <s v="Incremental"/>
    <m/>
    <m/>
    <s v="ironsource_Pre_ios14_5"/>
    <s v="Ironsource"/>
    <x v="11"/>
    <s v=" DTC"/>
    <d v="2021-06-19T00:00:00"/>
    <s v="Post"/>
    <x v="1"/>
    <n v="0"/>
  </r>
  <r>
    <s v="Media"/>
    <s v="Incremental"/>
    <m/>
    <m/>
    <s v="ironsource_Pre_ios14_5"/>
    <s v="Ironsource"/>
    <x v="11"/>
    <s v=" DTC"/>
    <d v="2021-06-20T00:00:00"/>
    <s v="Post"/>
    <x v="1"/>
    <n v="0"/>
  </r>
  <r>
    <s v="Media"/>
    <s v="Incremental"/>
    <m/>
    <m/>
    <s v="ironsource_Pre_ios14_5"/>
    <s v="Ironsource"/>
    <x v="11"/>
    <s v=" DTC"/>
    <d v="2021-06-21T00:00:00"/>
    <s v="Post"/>
    <x v="1"/>
    <n v="0"/>
  </r>
  <r>
    <s v="Media"/>
    <s v="Incremental"/>
    <m/>
    <m/>
    <s v="ironsource_Pre_ios14_5"/>
    <s v="Ironsource"/>
    <x v="11"/>
    <s v=" DTC"/>
    <d v="2021-06-22T00:00:00"/>
    <s v="Post"/>
    <x v="1"/>
    <n v="0"/>
  </r>
  <r>
    <s v="Media"/>
    <s v="Incremental"/>
    <m/>
    <m/>
    <s v="ironsource_Pre_ios14_5"/>
    <s v="Ironsource"/>
    <x v="11"/>
    <s v=" DTC"/>
    <d v="2021-06-23T00:00:00"/>
    <s v="Post"/>
    <x v="2"/>
    <n v="0"/>
  </r>
  <r>
    <s v="Media"/>
    <s v="Incremental"/>
    <m/>
    <m/>
    <s v="ironsource_Pre_ios14_5"/>
    <s v="Ironsource"/>
    <x v="11"/>
    <s v=" DTC"/>
    <d v="2021-06-24T00:00:00"/>
    <s v="Post"/>
    <x v="2"/>
    <n v="0"/>
  </r>
  <r>
    <s v="Media"/>
    <s v="Incremental"/>
    <m/>
    <m/>
    <s v="ironsource_Pre_ios14_5"/>
    <s v="Ironsource"/>
    <x v="11"/>
    <s v=" DTC"/>
    <d v="2021-06-25T00:00:00"/>
    <s v="Post"/>
    <x v="2"/>
    <n v="0"/>
  </r>
  <r>
    <s v="Media"/>
    <s v="Incremental"/>
    <m/>
    <m/>
    <s v="ironsource_Pre_ios14_5"/>
    <s v="Ironsource"/>
    <x v="11"/>
    <s v=" DTC"/>
    <d v="2021-06-26T00:00:00"/>
    <s v="Post"/>
    <x v="2"/>
    <n v="0"/>
  </r>
  <r>
    <s v="Media"/>
    <s v="Incremental"/>
    <m/>
    <m/>
    <s v="ironsource_Pre_ios14_5"/>
    <s v="Ironsource"/>
    <x v="11"/>
    <s v=" DTC"/>
    <d v="2021-06-27T00:00:00"/>
    <s v="Post"/>
    <x v="2"/>
    <n v="0"/>
  </r>
  <r>
    <s v="Media"/>
    <s v="Incremental"/>
    <m/>
    <m/>
    <s v="ironsource_Pre_ios14_5"/>
    <s v="Ironsource"/>
    <x v="11"/>
    <s v=" DTC"/>
    <d v="2021-06-28T00:00:00"/>
    <s v="Post"/>
    <x v="2"/>
    <n v="0"/>
  </r>
  <r>
    <s v="Media"/>
    <s v="Incremental"/>
    <m/>
    <m/>
    <s v="ironsource_Pre_ios14_5"/>
    <s v="Ironsource"/>
    <x v="11"/>
    <s v=" DTC"/>
    <d v="2021-06-29T00:00:00"/>
    <s v="Post"/>
    <x v="2"/>
    <n v="0"/>
  </r>
  <r>
    <s v="Media"/>
    <s v="Incremental"/>
    <m/>
    <m/>
    <s v="ironsource_Pre_ios14_5"/>
    <s v="Ironsource"/>
    <x v="11"/>
    <s v=" DTC"/>
    <d v="2021-06-30T00:00:00"/>
    <s v="Post"/>
    <x v="2"/>
    <n v="0"/>
  </r>
  <r>
    <s v="Media"/>
    <s v="Incremental"/>
    <m/>
    <m/>
    <s v="ironsource_Pre_ios14_5"/>
    <s v="Ironsource"/>
    <x v="11"/>
    <s v=" DTC"/>
    <d v="2021-07-01T00:00:00"/>
    <s v="Post"/>
    <x v="2"/>
    <n v="0"/>
  </r>
  <r>
    <s v="Media"/>
    <s v="Incremental"/>
    <m/>
    <m/>
    <s v="ironsource_Pre_ios14_5"/>
    <s v="Ironsource"/>
    <x v="11"/>
    <s v=" DTC"/>
    <d v="2021-07-02T00:00:00"/>
    <s v="Post"/>
    <x v="2"/>
    <n v="0"/>
  </r>
  <r>
    <s v="Media"/>
    <s v="Incremental"/>
    <m/>
    <m/>
    <s v="ironsource_Pre_ios14_5"/>
    <s v="Ironsource"/>
    <x v="11"/>
    <s v=" DTC"/>
    <d v="2021-07-03T00:00:00"/>
    <s v="Post"/>
    <x v="2"/>
    <n v="0"/>
  </r>
  <r>
    <s v="Media"/>
    <s v="Incremental"/>
    <m/>
    <m/>
    <s v="ironsource_Pre_ios14_5"/>
    <s v="Ironsource"/>
    <x v="11"/>
    <s v=" DTC"/>
    <d v="2021-07-04T00:00:00"/>
    <s v="Post"/>
    <x v="2"/>
    <n v="0"/>
  </r>
  <r>
    <s v="Media"/>
    <s v="Incremental"/>
    <m/>
    <m/>
    <s v="ironsource_Pre_ios14_5"/>
    <s v="Ironsource"/>
    <x v="11"/>
    <s v=" DTC"/>
    <d v="2021-07-05T00:00:00"/>
    <s v="Post"/>
    <x v="2"/>
    <n v="0"/>
  </r>
  <r>
    <s v="Media"/>
    <s v="Incremental"/>
    <m/>
    <m/>
    <s v="ironsource_Pre_ios14_5"/>
    <s v="Ironsource"/>
    <x v="11"/>
    <s v=" DTC"/>
    <d v="2021-07-06T00:00:00"/>
    <s v="Post"/>
    <x v="2"/>
    <n v="0"/>
  </r>
  <r>
    <s v="Media"/>
    <s v="Incremental"/>
    <m/>
    <m/>
    <s v="ironsource_Pre_ios14_5"/>
    <s v="Ironsource"/>
    <x v="11"/>
    <s v=" DTC"/>
    <d v="2021-07-07T00:00:00"/>
    <s v="Post"/>
    <x v="2"/>
    <n v="0"/>
  </r>
  <r>
    <s v="Media"/>
    <s v="Incremental"/>
    <m/>
    <m/>
    <s v="ironsource_Pre_ios14_5"/>
    <s v="Ironsource"/>
    <x v="11"/>
    <s v=" DTC"/>
    <d v="2021-07-08T00:00:00"/>
    <s v="Post"/>
    <x v="2"/>
    <n v="0"/>
  </r>
  <r>
    <s v="Media"/>
    <s v="Incremental"/>
    <m/>
    <m/>
    <s v="ironsource_Pre_ios14_5"/>
    <s v="Ironsource"/>
    <x v="11"/>
    <s v=" DTC"/>
    <d v="2021-07-09T00:00:00"/>
    <s v="Post"/>
    <x v="2"/>
    <n v="0"/>
  </r>
  <r>
    <s v="Media"/>
    <s v="Incremental"/>
    <m/>
    <m/>
    <s v="ironsource_Pre_ios14_5"/>
    <s v="Ironsource"/>
    <x v="11"/>
    <s v=" DTC"/>
    <d v="2021-07-10T00:00:00"/>
    <s v="Post"/>
    <x v="2"/>
    <n v="0"/>
  </r>
  <r>
    <s v="Media"/>
    <s v="Incremental"/>
    <m/>
    <m/>
    <s v="ironsource_Pre_ios14_5"/>
    <s v="Ironsource"/>
    <x v="11"/>
    <s v=" DTC"/>
    <d v="2021-07-11T00:00:00"/>
    <s v="Post"/>
    <x v="2"/>
    <n v="0"/>
  </r>
  <r>
    <s v="Media"/>
    <s v="Incremental"/>
    <m/>
    <m/>
    <s v="ironsource_Pre_ios14_5"/>
    <s v="Ironsource"/>
    <x v="11"/>
    <s v=" DTC"/>
    <d v="2021-07-12T00:00:00"/>
    <s v="Post"/>
    <x v="2"/>
    <n v="0"/>
  </r>
  <r>
    <s v="Media"/>
    <s v="Incremental"/>
    <m/>
    <m/>
    <s v="ironsource_Pre_ios14_5"/>
    <s v="Ironsource"/>
    <x v="11"/>
    <s v=" DTC"/>
    <d v="2021-07-13T00:00:00"/>
    <s v="Post"/>
    <x v="2"/>
    <n v="0"/>
  </r>
  <r>
    <s v="Media"/>
    <s v="Incremental"/>
    <m/>
    <m/>
    <s v="ironsource_Pre_ios14_5"/>
    <s v="Ironsource"/>
    <x v="11"/>
    <s v=" DTC"/>
    <d v="2021-07-14T00:00:00"/>
    <s v="Post"/>
    <x v="2"/>
    <n v="0"/>
  </r>
  <r>
    <s v="Media"/>
    <s v="Incremental"/>
    <m/>
    <m/>
    <s v="ironsource_Pre_ios14_5"/>
    <s v="Ironsource"/>
    <x v="11"/>
    <s v=" DTC"/>
    <d v="2021-07-15T00:00:00"/>
    <s v="Post"/>
    <x v="2"/>
    <n v="0"/>
  </r>
  <r>
    <s v="Media"/>
    <s v="Incremental"/>
    <m/>
    <m/>
    <s v="ironsource_Pre_ios14_5"/>
    <s v="Ironsource"/>
    <x v="11"/>
    <s v=" DTC"/>
    <d v="2021-07-16T00:00:00"/>
    <s v="Post"/>
    <x v="2"/>
    <n v="0"/>
  </r>
  <r>
    <s v="Media"/>
    <s v="Incremental"/>
    <m/>
    <m/>
    <s v="ironsource_Pre_ios14_5"/>
    <s v="Ironsource"/>
    <x v="11"/>
    <s v=" DTC"/>
    <d v="2021-07-17T00:00:00"/>
    <s v="Post"/>
    <x v="2"/>
    <n v="0"/>
  </r>
  <r>
    <s v="Media"/>
    <s v="Incremental"/>
    <m/>
    <m/>
    <s v="ironsource_Pre_ios14_5"/>
    <s v="Ironsource"/>
    <x v="11"/>
    <s v=" DTC"/>
    <d v="2021-07-18T00:00:00"/>
    <s v="Post"/>
    <x v="2"/>
    <n v="0"/>
  </r>
  <r>
    <s v="Media"/>
    <s v="Incremental"/>
    <m/>
    <m/>
    <s v="ironsource_Pre_ios14_5"/>
    <s v="Ironsource"/>
    <x v="11"/>
    <s v=" DTC"/>
    <d v="2021-07-19T00:00:00"/>
    <s v="Post"/>
    <x v="2"/>
    <n v="0"/>
  </r>
  <r>
    <s v="Media"/>
    <s v="Incremental"/>
    <m/>
    <m/>
    <s v="ironsource_Pre_ios14_5"/>
    <s v="Ironsource"/>
    <x v="11"/>
    <s v=" DTC"/>
    <d v="2021-07-20T00:00:00"/>
    <s v="Post"/>
    <x v="2"/>
    <n v="0"/>
  </r>
  <r>
    <s v="Media"/>
    <s v="Incremental"/>
    <m/>
    <m/>
    <s v="ironsource_Pre_ios14_5"/>
    <s v="Ironsource"/>
    <x v="11"/>
    <s v=" DTC"/>
    <d v="2021-07-21T00:00:00"/>
    <s v="Post"/>
    <x v="2"/>
    <n v="0"/>
  </r>
  <r>
    <s v="Media"/>
    <s v="Incremental"/>
    <m/>
    <m/>
    <s v="ironsource_Pre_ios14_5"/>
    <s v="Ironsource"/>
    <x v="11"/>
    <s v=" DTC"/>
    <d v="2021-07-22T00:00:00"/>
    <s v="Post"/>
    <x v="2"/>
    <n v="0"/>
  </r>
  <r>
    <s v="Media"/>
    <s v="Incremental"/>
    <m/>
    <m/>
    <s v="ironsource_Pre_ios14_5"/>
    <s v="Ironsource"/>
    <x v="11"/>
    <s v=" DTC"/>
    <d v="2021-07-23T00:00:00"/>
    <s v="Post"/>
    <x v="2"/>
    <n v="0"/>
  </r>
  <r>
    <s v="Media"/>
    <s v="Incremental"/>
    <m/>
    <m/>
    <s v="ironsource_Pre_ios14_5"/>
    <s v="Ironsource"/>
    <x v="11"/>
    <s v=" DTC"/>
    <d v="2021-07-24T00:00:00"/>
    <s v="Post"/>
    <x v="2"/>
    <n v="0"/>
  </r>
  <r>
    <s v="Media"/>
    <s v="Incremental"/>
    <m/>
    <m/>
    <s v="ironsource_Pre_ios14_5"/>
    <s v="Ironsource"/>
    <x v="11"/>
    <s v=" DTC"/>
    <d v="2021-07-25T00:00:00"/>
    <s v="Post"/>
    <x v="2"/>
    <n v="0"/>
  </r>
  <r>
    <s v="Media"/>
    <s v="Incremental"/>
    <m/>
    <m/>
    <s v="ironsource_Pre_ios14_5"/>
    <s v="Ironsource"/>
    <x v="11"/>
    <s v=" DTC"/>
    <d v="2021-07-26T00:00:00"/>
    <s v="Post"/>
    <x v="2"/>
    <n v="0"/>
  </r>
  <r>
    <s v="Media"/>
    <s v="Incremental"/>
    <m/>
    <m/>
    <s v="ironsource_Pre_ios14_5"/>
    <s v="Ironsource"/>
    <x v="11"/>
    <s v=" DTC"/>
    <d v="2021-07-27T00:00:00"/>
    <s v="Post"/>
    <x v="2"/>
    <n v="0"/>
  </r>
  <r>
    <s v="Media"/>
    <s v="Incremental"/>
    <m/>
    <m/>
    <s v="ironsource_Pre_ios14_5"/>
    <s v="Ironsource"/>
    <x v="11"/>
    <s v=" DTC"/>
    <d v="2021-07-28T00:00:00"/>
    <s v="Post"/>
    <x v="2"/>
    <n v="0"/>
  </r>
  <r>
    <s v="Media"/>
    <s v="Incremental"/>
    <m/>
    <m/>
    <s v="ironsource_Pre_ios14_5"/>
    <s v="Ironsource"/>
    <x v="11"/>
    <s v=" DTC"/>
    <d v="2021-07-29T00:00:00"/>
    <s v="Post"/>
    <x v="2"/>
    <n v="0"/>
  </r>
  <r>
    <s v="Media"/>
    <s v="Incremental"/>
    <m/>
    <m/>
    <s v="ironsource_Pre_ios14_5"/>
    <s v="Ironsource"/>
    <x v="11"/>
    <s v=" DTC"/>
    <d v="2021-07-30T00:00:00"/>
    <s v="Post"/>
    <x v="2"/>
    <n v="0"/>
  </r>
  <r>
    <s v="Media"/>
    <s v="Incremental"/>
    <m/>
    <m/>
    <s v="ironsource_Pre_ios14_5"/>
    <s v="Ironsource"/>
    <x v="11"/>
    <s v=" DTC"/>
    <d v="2021-07-31T00:00:00"/>
    <s v="Post"/>
    <x v="2"/>
    <n v="0"/>
  </r>
  <r>
    <s v="Media"/>
    <s v="Incremental"/>
    <m/>
    <m/>
    <s v="ironsource_Pre_ios14_5"/>
    <s v="Ironsource"/>
    <x v="11"/>
    <s v=" DTC"/>
    <d v="2021-08-01T00:00:00"/>
    <s v="Post"/>
    <x v="2"/>
    <n v="0"/>
  </r>
  <r>
    <s v="Media"/>
    <s v="Incremental"/>
    <m/>
    <m/>
    <s v="ironsource_Pre_ios14_5"/>
    <s v="Ironsource"/>
    <x v="11"/>
    <s v=" DTC"/>
    <d v="2021-08-02T00:00:00"/>
    <s v="Post"/>
    <x v="2"/>
    <n v="0"/>
  </r>
  <r>
    <s v="Media"/>
    <s v="Incremental"/>
    <m/>
    <m/>
    <s v="ironsource_Pre_ios14_5"/>
    <s v="Ironsource"/>
    <x v="11"/>
    <s v=" DTC"/>
    <d v="2021-08-03T00:00:00"/>
    <s v="Post"/>
    <x v="2"/>
    <n v="0"/>
  </r>
  <r>
    <s v="Media"/>
    <s v="Incremental"/>
    <m/>
    <m/>
    <s v="ironsource_Pre_ios14_5"/>
    <s v="Ironsource"/>
    <x v="11"/>
    <s v=" DTC"/>
    <d v="2021-08-04T00:00:00"/>
    <s v="Post"/>
    <x v="2"/>
    <n v="0"/>
  </r>
  <r>
    <s v="Media"/>
    <s v="Incremental"/>
    <m/>
    <m/>
    <s v="ironsource_Pre_ios14_5"/>
    <s v="Ironsource"/>
    <x v="11"/>
    <s v=" DTC"/>
    <d v="2021-08-05T00:00:00"/>
    <s v="Post"/>
    <x v="2"/>
    <n v="0"/>
  </r>
  <r>
    <s v="Media"/>
    <s v="Incremental"/>
    <m/>
    <m/>
    <s v="ironsource_Pre_ios14_5"/>
    <s v="Ironsource"/>
    <x v="11"/>
    <s v=" DTC"/>
    <d v="2021-08-06T00:00:00"/>
    <s v="Post"/>
    <x v="2"/>
    <n v="0"/>
  </r>
  <r>
    <s v="Media"/>
    <s v="Incremental"/>
    <m/>
    <m/>
    <s v="ironsource_Pre_ios14_5"/>
    <s v="Ironsource"/>
    <x v="11"/>
    <s v=" DTC"/>
    <d v="2021-08-07T00:00:00"/>
    <s v="Post"/>
    <x v="2"/>
    <n v="0"/>
  </r>
  <r>
    <s v="Media"/>
    <s v="Incremental"/>
    <m/>
    <m/>
    <s v="ironsource_Pre_ios14_5"/>
    <s v="Ironsource"/>
    <x v="11"/>
    <s v=" DTC"/>
    <d v="2021-08-08T00:00:00"/>
    <s v="Post"/>
    <x v="2"/>
    <n v="0"/>
  </r>
  <r>
    <s v="Media"/>
    <s v="Incremental"/>
    <m/>
    <m/>
    <s v="ironsource_Pre_ios14_5"/>
    <s v="Ironsource"/>
    <x v="11"/>
    <s v=" DTC"/>
    <d v="2021-08-09T00:00:00"/>
    <s v="Post"/>
    <x v="2"/>
    <n v="0"/>
  </r>
  <r>
    <s v="Media"/>
    <s v="Incremental"/>
    <m/>
    <m/>
    <s v="ironsource_Pre_ios14_5"/>
    <s v="Ironsource"/>
    <x v="11"/>
    <s v=" DTC"/>
    <d v="2021-08-10T00:00:00"/>
    <s v="Post"/>
    <x v="2"/>
    <n v="0"/>
  </r>
  <r>
    <s v="Media"/>
    <s v="Incremental"/>
    <m/>
    <m/>
    <s v="ironsource_Pre_ios14_5"/>
    <s v="Ironsource"/>
    <x v="11"/>
    <s v=" DTC"/>
    <d v="2021-08-11T00:00:00"/>
    <s v="Post"/>
    <x v="2"/>
    <n v="0"/>
  </r>
  <r>
    <s v="Media"/>
    <s v="Incremental"/>
    <m/>
    <m/>
    <s v="ironsource_Pre_ios14_5"/>
    <s v="Ironsource"/>
    <x v="11"/>
    <s v=" DTC"/>
    <d v="2021-08-12T00:00:00"/>
    <s v="Post"/>
    <x v="2"/>
    <n v="0"/>
  </r>
  <r>
    <s v="Media"/>
    <s v="Incremental"/>
    <m/>
    <m/>
    <s v="ironsource_Pre_ios14_5"/>
    <s v="Ironsource"/>
    <x v="11"/>
    <s v=" DTC"/>
    <d v="2021-08-13T00:00:00"/>
    <s v="Post"/>
    <x v="2"/>
    <n v="0"/>
  </r>
  <r>
    <s v="Media"/>
    <s v="Incremental"/>
    <m/>
    <m/>
    <s v="ironsource_Pre_ios14_5"/>
    <s v="Ironsource"/>
    <x v="11"/>
    <s v=" DTC"/>
    <d v="2021-08-14T00:00:00"/>
    <s v="Post"/>
    <x v="2"/>
    <n v="0"/>
  </r>
  <r>
    <s v="Media"/>
    <s v="Incremental"/>
    <m/>
    <m/>
    <s v="ironsource_Pre_ios14_5"/>
    <s v="Ironsource"/>
    <x v="11"/>
    <s v=" DTC"/>
    <d v="2021-08-15T00:00:00"/>
    <s v="Post"/>
    <x v="2"/>
    <n v="0"/>
  </r>
  <r>
    <s v="Media"/>
    <s v="Incremental"/>
    <m/>
    <m/>
    <s v="ironsource_Pre_ios14_5"/>
    <s v="Ironsource"/>
    <x v="11"/>
    <s v=" DTC"/>
    <d v="2021-08-16T00:00:00"/>
    <s v="Post"/>
    <x v="2"/>
    <n v="0"/>
  </r>
  <r>
    <s v="Media"/>
    <s v="Incremental"/>
    <m/>
    <m/>
    <s v="ironsource_Pre_ios14_5"/>
    <s v="Ironsource"/>
    <x v="11"/>
    <s v=" DTC"/>
    <d v="2021-08-17T00:00:00"/>
    <s v="Post"/>
    <x v="2"/>
    <n v="0"/>
  </r>
  <r>
    <s v="Media"/>
    <s v="Incremental"/>
    <m/>
    <m/>
    <s v="ironsource_Pre_ios14_5"/>
    <s v="Ironsource"/>
    <x v="11"/>
    <s v=" DTC"/>
    <d v="2021-08-18T00:00:00"/>
    <s v="Post"/>
    <x v="2"/>
    <n v="0"/>
  </r>
  <r>
    <s v="Media"/>
    <s v="Incremental"/>
    <m/>
    <m/>
    <s v="ironsource_Pre_ios14_5"/>
    <s v="Ironsource"/>
    <x v="11"/>
    <s v=" DTC"/>
    <d v="2021-08-19T00:00:00"/>
    <s v="Post"/>
    <x v="2"/>
    <n v="0"/>
  </r>
  <r>
    <s v="Media"/>
    <s v="Incremental"/>
    <m/>
    <m/>
    <s v="ironsource_Pre_ios14_5"/>
    <s v="Ironsource"/>
    <x v="11"/>
    <s v=" DTC"/>
    <d v="2021-08-20T00:00:00"/>
    <s v="Post"/>
    <x v="2"/>
    <n v="0"/>
  </r>
  <r>
    <s v="Media"/>
    <s v="Incremental"/>
    <m/>
    <m/>
    <s v="ironsource_Pre_ios14_5"/>
    <s v="Ironsource"/>
    <x v="11"/>
    <s v=" DTC"/>
    <d v="2021-08-21T00:00:00"/>
    <s v="Post"/>
    <x v="2"/>
    <n v="0"/>
  </r>
  <r>
    <s v="Media"/>
    <s v="Incremental"/>
    <m/>
    <m/>
    <s v="ironsource_Pre_ios14_5"/>
    <s v="Ironsource"/>
    <x v="11"/>
    <s v=" DTC"/>
    <d v="2021-08-22T00:00:00"/>
    <s v="Post"/>
    <x v="2"/>
    <n v="0"/>
  </r>
  <r>
    <s v="Media"/>
    <s v="Incremental"/>
    <m/>
    <m/>
    <s v="ironsource_Pre_ios14_5"/>
    <s v="Ironsource"/>
    <x v="11"/>
    <s v=" DTC"/>
    <d v="2021-08-23T00:00:00"/>
    <s v="Post"/>
    <x v="2"/>
    <n v="0"/>
  </r>
  <r>
    <s v="Media"/>
    <s v="Incremental"/>
    <m/>
    <m/>
    <s v="ironsource_Pre_ios14_5"/>
    <s v="Ironsource"/>
    <x v="11"/>
    <s v=" DTC"/>
    <d v="2021-08-24T00:00:00"/>
    <s v="Post"/>
    <x v="2"/>
    <n v="0"/>
  </r>
  <r>
    <s v="Media"/>
    <s v="Incremental"/>
    <m/>
    <m/>
    <s v="ironsource_Pre_ios14_5"/>
    <s v="Ironsource"/>
    <x v="11"/>
    <s v=" DTC"/>
    <d v="2021-08-25T00:00:00"/>
    <s v="Post"/>
    <x v="2"/>
    <n v="0"/>
  </r>
  <r>
    <s v="Media"/>
    <s v="Incremental"/>
    <m/>
    <m/>
    <s v="ironsource_Pre_ios14_5"/>
    <s v="Ironsource"/>
    <x v="11"/>
    <s v=" DTC"/>
    <d v="2021-08-26T00:00:00"/>
    <s v="Post"/>
    <x v="2"/>
    <n v="0"/>
  </r>
  <r>
    <s v="Media"/>
    <s v="Incremental"/>
    <m/>
    <m/>
    <s v="ironsource_Pre_ios14_5"/>
    <s v="Ironsource"/>
    <x v="11"/>
    <s v=" DTC"/>
    <d v="2021-08-27T00:00:00"/>
    <s v="Post"/>
    <x v="2"/>
    <n v="0"/>
  </r>
  <r>
    <s v="Media"/>
    <s v="Incremental"/>
    <m/>
    <m/>
    <s v="ironsource_Pre_ios14_5"/>
    <s v="Ironsource"/>
    <x v="11"/>
    <s v=" DTC"/>
    <d v="2021-08-28T00:00:00"/>
    <s v="Post"/>
    <x v="2"/>
    <n v="0"/>
  </r>
  <r>
    <s v="Media"/>
    <s v="Incremental"/>
    <m/>
    <m/>
    <s v="ironsource_Pre_ios14_5"/>
    <s v="Ironsource"/>
    <x v="11"/>
    <s v=" DTC"/>
    <d v="2021-08-29T00:00:00"/>
    <s v="Post"/>
    <x v="2"/>
    <n v="0"/>
  </r>
  <r>
    <s v="Media"/>
    <s v="Incremental"/>
    <m/>
    <m/>
    <s v="ironsource_Pre_ios14_5"/>
    <s v="Ironsource"/>
    <x v="11"/>
    <s v=" DTC"/>
    <d v="2021-08-30T00:00:00"/>
    <s v="Post"/>
    <x v="2"/>
    <n v="0"/>
  </r>
  <r>
    <s v="Media"/>
    <s v="Incremental"/>
    <m/>
    <m/>
    <s v="ironsource_Pre_ios14_5"/>
    <s v="Ironsource"/>
    <x v="11"/>
    <s v=" DTC"/>
    <d v="2021-08-31T00:00:00"/>
    <s v="Post"/>
    <x v="2"/>
    <n v="0"/>
  </r>
  <r>
    <s v="Media"/>
    <s v="Incremental"/>
    <m/>
    <m/>
    <s v="ironsource_Pre_ios14_5"/>
    <s v="Ironsource"/>
    <x v="11"/>
    <s v=" DTC"/>
    <d v="2021-09-01T00:00:00"/>
    <s v="Post"/>
    <x v="2"/>
    <n v="0"/>
  </r>
  <r>
    <s v="Media"/>
    <s v="Incremental"/>
    <m/>
    <m/>
    <s v="ironsource_Pre_ios14_5"/>
    <s v="Ironsource"/>
    <x v="11"/>
    <s v=" DTC"/>
    <d v="2021-09-02T00:00:00"/>
    <s v="Post"/>
    <x v="2"/>
    <n v="0"/>
  </r>
  <r>
    <s v="Media"/>
    <s v="Incremental"/>
    <m/>
    <m/>
    <s v="ironsource_Pre_ios14_5"/>
    <s v="Ironsource"/>
    <x v="11"/>
    <s v=" DTC"/>
    <d v="2021-09-03T00:00:00"/>
    <s v="Post"/>
    <x v="2"/>
    <n v="0"/>
  </r>
  <r>
    <s v="Media"/>
    <s v="Incremental"/>
    <m/>
    <m/>
    <s v="ironsource_Pre_ios14_5"/>
    <s v="Ironsource"/>
    <x v="11"/>
    <s v=" DTC"/>
    <d v="2021-09-04T00:00:00"/>
    <s v="Post"/>
    <x v="2"/>
    <n v="0"/>
  </r>
  <r>
    <s v="Media"/>
    <s v="Incremental"/>
    <m/>
    <m/>
    <s v="ironsource_Pre_ios14_5"/>
    <s v="Ironsource"/>
    <x v="11"/>
    <s v=" DTC"/>
    <d v="2021-09-05T00:00:00"/>
    <s v="Post"/>
    <x v="2"/>
    <n v="0"/>
  </r>
  <r>
    <s v="Media"/>
    <s v="Incremental"/>
    <m/>
    <m/>
    <s v="ironsource_Pre_ios14_5"/>
    <s v="Ironsource"/>
    <x v="11"/>
    <s v=" DTC"/>
    <d v="2021-09-06T00:00:00"/>
    <s v="Post"/>
    <x v="2"/>
    <n v="0"/>
  </r>
  <r>
    <s v="Media"/>
    <s v="Incremental"/>
    <m/>
    <m/>
    <s v="ironsource_Pre_ios14_5"/>
    <s v="Ironsource"/>
    <x v="11"/>
    <s v=" DTC"/>
    <d v="2021-09-07T00:00:00"/>
    <s v="Post"/>
    <x v="2"/>
    <n v="0"/>
  </r>
  <r>
    <s v="Media"/>
    <s v="Incremental"/>
    <m/>
    <m/>
    <s v="ironsource_Pre_ios14_5"/>
    <s v="Ironsource"/>
    <x v="11"/>
    <s v=" DTC"/>
    <d v="2021-09-08T00:00:00"/>
    <s v="Post"/>
    <x v="2"/>
    <n v="0"/>
  </r>
  <r>
    <s v="Media"/>
    <s v="Incremental"/>
    <m/>
    <m/>
    <s v="ironsource_Pre_ios14_5"/>
    <s v="Ironsource"/>
    <x v="11"/>
    <s v=" DTC"/>
    <d v="2021-09-09T00:00:00"/>
    <s v="Post"/>
    <x v="2"/>
    <n v="0"/>
  </r>
  <r>
    <s v="Media"/>
    <s v="Incremental"/>
    <m/>
    <m/>
    <s v="ironsource_Pre_ios14_5"/>
    <s v="Ironsource"/>
    <x v="11"/>
    <s v=" DTC"/>
    <d v="2021-09-10T00:00:00"/>
    <s v="Post"/>
    <x v="2"/>
    <n v="0"/>
  </r>
  <r>
    <s v="Media"/>
    <s v="Incremental"/>
    <m/>
    <m/>
    <s v="ironsource_Pre_ios14_5"/>
    <s v="Ironsource"/>
    <x v="11"/>
    <s v=" DTC"/>
    <d v="2021-09-11T00:00:00"/>
    <s v="Post"/>
    <x v="2"/>
    <n v="0"/>
  </r>
  <r>
    <s v="Media"/>
    <s v="Incremental"/>
    <m/>
    <m/>
    <s v="ironsource_Pre_ios14_5"/>
    <s v="Ironsource"/>
    <x v="11"/>
    <s v=" DTC"/>
    <d v="2021-09-12T00:00:00"/>
    <s v="Post"/>
    <x v="2"/>
    <n v="0"/>
  </r>
  <r>
    <s v="Media"/>
    <s v="Incremental"/>
    <m/>
    <m/>
    <s v="ironsource_Pre_ios14_5"/>
    <s v="Ironsource"/>
    <x v="11"/>
    <s v=" DTC"/>
    <d v="2021-09-13T00:00:00"/>
    <s v="Post"/>
    <x v="2"/>
    <n v="0"/>
  </r>
  <r>
    <s v="Media"/>
    <s v="Incremental"/>
    <m/>
    <m/>
    <s v="ironsource_Pre_ios14_5"/>
    <s v="Ironsource"/>
    <x v="11"/>
    <s v=" DTC"/>
    <d v="2021-09-14T00:00:00"/>
    <s v="Post"/>
    <x v="2"/>
    <n v="0"/>
  </r>
  <r>
    <s v="Media"/>
    <s v="Incremental"/>
    <m/>
    <m/>
    <s v="ironsource_Pre_ios14_5"/>
    <s v="Ironsource"/>
    <x v="11"/>
    <s v=" DTC"/>
    <d v="2021-09-15T00:00:00"/>
    <s v="Post"/>
    <x v="2"/>
    <n v="0"/>
  </r>
  <r>
    <s v="Media"/>
    <s v="Incremental"/>
    <m/>
    <m/>
    <s v="ironsource_Pre_ios14_5"/>
    <s v="Ironsource"/>
    <x v="11"/>
    <s v=" DTC"/>
    <d v="2021-09-16T00:00:00"/>
    <s v="Post"/>
    <x v="2"/>
    <n v="0"/>
  </r>
  <r>
    <s v="Media"/>
    <s v="Incremental"/>
    <m/>
    <m/>
    <s v="ironsource_Pre_ios14_5"/>
    <s v="Ironsource"/>
    <x v="11"/>
    <s v=" DTC"/>
    <d v="2021-09-17T00:00:00"/>
    <s v="Post"/>
    <x v="2"/>
    <n v="0"/>
  </r>
  <r>
    <s v="Media"/>
    <s v="Incremental"/>
    <m/>
    <m/>
    <s v="ironsource_Pre_ios14_5"/>
    <s v="Ironsource"/>
    <x v="11"/>
    <s v=" DTC"/>
    <d v="2021-09-18T00:00:00"/>
    <s v="Post"/>
    <x v="2"/>
    <n v="0"/>
  </r>
  <r>
    <s v="Media"/>
    <s v="Incremental"/>
    <m/>
    <m/>
    <s v="ironsource_Pre_ios14_5"/>
    <s v="Ironsource"/>
    <x v="11"/>
    <s v=" DTC"/>
    <d v="2021-09-19T00:00:00"/>
    <s v="Post"/>
    <x v="2"/>
    <n v="0"/>
  </r>
  <r>
    <s v="Media"/>
    <s v="Incremental"/>
    <m/>
    <m/>
    <s v="ironsource_Pre_ios14_5"/>
    <s v="Ironsource"/>
    <x v="11"/>
    <s v=" DTC"/>
    <d v="2021-09-20T00:00:00"/>
    <s v="Post"/>
    <x v="2"/>
    <n v="0"/>
  </r>
  <r>
    <s v="Media"/>
    <s v="Incremental"/>
    <m/>
    <m/>
    <s v="ironsource_Pre_ios14_5"/>
    <s v="Ironsource"/>
    <x v="11"/>
    <s v=" DTC"/>
    <d v="2021-09-21T00:00:00"/>
    <s v="Post"/>
    <x v="2"/>
    <n v="0"/>
  </r>
  <r>
    <s v="Media"/>
    <s v="Incremental"/>
    <m/>
    <m/>
    <s v="ironsource_Pre_ios14_5"/>
    <s v="Ironsource"/>
    <x v="11"/>
    <s v=" DTC"/>
    <d v="2021-09-22T00:00:00"/>
    <s v="Post"/>
    <x v="2"/>
    <n v="0"/>
  </r>
  <r>
    <s v="Media"/>
    <s v="Incremental"/>
    <m/>
    <m/>
    <s v="ironsource_Pre_ios14_5"/>
    <s v="Ironsource"/>
    <x v="11"/>
    <s v=" DTC"/>
    <d v="2021-09-23T00:00:00"/>
    <s v="Post"/>
    <x v="2"/>
    <n v="0"/>
  </r>
  <r>
    <s v="Media"/>
    <s v="Incremental"/>
    <m/>
    <m/>
    <s v="ironsource_Pre_ios14_5"/>
    <s v="Ironsource"/>
    <x v="11"/>
    <s v=" DTC"/>
    <d v="2021-09-24T00:00:00"/>
    <s v="Post"/>
    <x v="2"/>
    <n v="0"/>
  </r>
  <r>
    <s v="Media"/>
    <s v="Incremental"/>
    <m/>
    <m/>
    <s v="ironsource_Pre_ios14_5"/>
    <s v="Ironsource"/>
    <x v="11"/>
    <s v=" DTC"/>
    <d v="2021-09-25T00:00:00"/>
    <s v="Post"/>
    <x v="2"/>
    <n v="0"/>
  </r>
  <r>
    <s v="Media"/>
    <s v="Incremental"/>
    <m/>
    <m/>
    <s v="ironsource_Pre_ios14_5"/>
    <s v="Ironsource"/>
    <x v="11"/>
    <s v=" DTC"/>
    <d v="2021-09-26T00:00:00"/>
    <s v="Post"/>
    <x v="2"/>
    <n v="0"/>
  </r>
  <r>
    <s v="Media"/>
    <s v="Incremental"/>
    <m/>
    <m/>
    <s v="ironsource_Pre_ios14_5"/>
    <s v="Ironsource"/>
    <x v="11"/>
    <s v=" DTC"/>
    <d v="2021-09-27T00:00:00"/>
    <s v="Post"/>
    <x v="2"/>
    <n v="0"/>
  </r>
  <r>
    <s v="Media"/>
    <s v="Incremental"/>
    <m/>
    <m/>
    <s v="ironsource_Pre_ios14_5"/>
    <s v="Ironsource"/>
    <x v="11"/>
    <s v=" DTC"/>
    <d v="2021-09-28T00:00:00"/>
    <s v="Post"/>
    <x v="2"/>
    <n v="0"/>
  </r>
  <r>
    <s v="Media"/>
    <s v="Incremental"/>
    <m/>
    <m/>
    <s v="ironsource_Pre_ios14_5"/>
    <s v="Ironsource"/>
    <x v="11"/>
    <s v=" DTC"/>
    <d v="2021-09-29T00:00:00"/>
    <s v="Post"/>
    <x v="2"/>
    <n v="0"/>
  </r>
  <r>
    <s v="Media"/>
    <s v="Incremental"/>
    <m/>
    <m/>
    <s v="ironsource_Pre_ios14_5"/>
    <s v="Ironsource"/>
    <x v="11"/>
    <s v=" DTC"/>
    <d v="2021-09-30T00:00:00"/>
    <s v="Post"/>
    <x v="2"/>
    <n v="0"/>
  </r>
  <r>
    <s v="Media"/>
    <s v="Incremental"/>
    <m/>
    <m/>
    <s v="liftoff"/>
    <s v="Liftoff"/>
    <x v="12"/>
    <s v=" DTC"/>
    <d v="2021-03-01T00:00:00"/>
    <s v="Pre"/>
    <x v="0"/>
    <n v="0"/>
  </r>
  <r>
    <s v="Media"/>
    <s v="Incremental"/>
    <m/>
    <m/>
    <s v="liftoff"/>
    <s v="Liftoff"/>
    <x v="12"/>
    <s v=" DTC"/>
    <d v="2021-03-02T00:00:00"/>
    <s v="Pre"/>
    <x v="0"/>
    <n v="0"/>
  </r>
  <r>
    <s v="Media"/>
    <s v="Incremental"/>
    <m/>
    <m/>
    <s v="liftoff"/>
    <s v="Liftoff"/>
    <x v="12"/>
    <s v=" DTC"/>
    <d v="2021-03-03T00:00:00"/>
    <s v="Pre"/>
    <x v="0"/>
    <n v="0"/>
  </r>
  <r>
    <s v="Media"/>
    <s v="Incremental"/>
    <m/>
    <m/>
    <s v="liftoff"/>
    <s v="Liftoff"/>
    <x v="12"/>
    <s v=" DTC"/>
    <d v="2021-03-04T00:00:00"/>
    <s v="Pre"/>
    <x v="0"/>
    <n v="0"/>
  </r>
  <r>
    <s v="Media"/>
    <s v="Incremental"/>
    <m/>
    <m/>
    <s v="liftoff"/>
    <s v="Liftoff"/>
    <x v="12"/>
    <s v=" DTC"/>
    <d v="2021-03-05T00:00:00"/>
    <s v="Pre"/>
    <x v="0"/>
    <n v="0"/>
  </r>
  <r>
    <s v="Media"/>
    <s v="Incremental"/>
    <m/>
    <m/>
    <s v="liftoff"/>
    <s v="Liftoff"/>
    <x v="12"/>
    <s v=" DTC"/>
    <d v="2021-03-06T00:00:00"/>
    <s v="Pre"/>
    <x v="0"/>
    <n v="0"/>
  </r>
  <r>
    <s v="Media"/>
    <s v="Incremental"/>
    <m/>
    <m/>
    <s v="liftoff"/>
    <s v="Liftoff"/>
    <x v="12"/>
    <s v=" DTC"/>
    <d v="2021-03-07T00:00:00"/>
    <s v="Pre"/>
    <x v="0"/>
    <n v="0"/>
  </r>
  <r>
    <s v="Media"/>
    <s v="Incremental"/>
    <m/>
    <m/>
    <s v="liftoff"/>
    <s v="Liftoff"/>
    <x v="12"/>
    <s v=" DTC"/>
    <d v="2021-03-08T00:00:00"/>
    <s v="Pre"/>
    <x v="0"/>
    <n v="0"/>
  </r>
  <r>
    <s v="Media"/>
    <s v="Incremental"/>
    <m/>
    <m/>
    <s v="liftoff"/>
    <s v="Liftoff"/>
    <x v="12"/>
    <s v=" DTC"/>
    <d v="2021-03-09T00:00:00"/>
    <s v="Pre"/>
    <x v="0"/>
    <n v="0"/>
  </r>
  <r>
    <s v="Media"/>
    <s v="Incremental"/>
    <m/>
    <m/>
    <s v="liftoff"/>
    <s v="Liftoff"/>
    <x v="12"/>
    <s v=" DTC"/>
    <d v="2021-03-10T00:00:00"/>
    <s v="Pre"/>
    <x v="0"/>
    <n v="0"/>
  </r>
  <r>
    <s v="Media"/>
    <s v="Incremental"/>
    <m/>
    <m/>
    <s v="liftoff"/>
    <s v="Liftoff"/>
    <x v="12"/>
    <s v=" DTC"/>
    <d v="2021-03-11T00:00:00"/>
    <s v="Pre"/>
    <x v="0"/>
    <n v="0"/>
  </r>
  <r>
    <s v="Media"/>
    <s v="Incremental"/>
    <m/>
    <m/>
    <s v="liftoff"/>
    <s v="Liftoff"/>
    <x v="12"/>
    <s v=" DTC"/>
    <d v="2021-03-12T00:00:00"/>
    <s v="Pre"/>
    <x v="0"/>
    <n v="0"/>
  </r>
  <r>
    <s v="Media"/>
    <s v="Incremental"/>
    <m/>
    <m/>
    <s v="liftoff"/>
    <s v="Liftoff"/>
    <x v="12"/>
    <s v=" DTC"/>
    <d v="2021-03-13T00:00:00"/>
    <s v="Pre"/>
    <x v="0"/>
    <n v="0"/>
  </r>
  <r>
    <s v="Media"/>
    <s v="Incremental"/>
    <m/>
    <m/>
    <s v="liftoff"/>
    <s v="Liftoff"/>
    <x v="12"/>
    <s v=" DTC"/>
    <d v="2021-03-14T00:00:00"/>
    <s v="Pre"/>
    <x v="0"/>
    <n v="0"/>
  </r>
  <r>
    <s v="Media"/>
    <s v="Incremental"/>
    <m/>
    <m/>
    <s v="liftoff"/>
    <s v="Liftoff"/>
    <x v="12"/>
    <s v=" DTC"/>
    <d v="2021-03-15T00:00:00"/>
    <s v="Pre"/>
    <x v="0"/>
    <n v="0"/>
  </r>
  <r>
    <s v="Media"/>
    <s v="Incremental"/>
    <m/>
    <m/>
    <s v="liftoff"/>
    <s v="Liftoff"/>
    <x v="12"/>
    <s v=" DTC"/>
    <d v="2021-03-16T00:00:00"/>
    <s v="Pre"/>
    <x v="0"/>
    <n v="0"/>
  </r>
  <r>
    <s v="Media"/>
    <s v="Incremental"/>
    <m/>
    <m/>
    <s v="liftoff"/>
    <s v="Liftoff"/>
    <x v="12"/>
    <s v=" DTC"/>
    <d v="2021-03-17T00:00:00"/>
    <s v="Pre"/>
    <x v="0"/>
    <n v="0"/>
  </r>
  <r>
    <s v="Media"/>
    <s v="Incremental"/>
    <m/>
    <m/>
    <s v="liftoff"/>
    <s v="Liftoff"/>
    <x v="12"/>
    <s v=" DTC"/>
    <d v="2021-03-18T00:00:00"/>
    <s v="Pre"/>
    <x v="0"/>
    <n v="0"/>
  </r>
  <r>
    <s v="Media"/>
    <s v="Incremental"/>
    <m/>
    <m/>
    <s v="liftoff"/>
    <s v="Liftoff"/>
    <x v="12"/>
    <s v=" DTC"/>
    <d v="2021-03-19T00:00:00"/>
    <s v="Pre"/>
    <x v="0"/>
    <n v="0"/>
  </r>
  <r>
    <s v="Media"/>
    <s v="Incremental"/>
    <m/>
    <m/>
    <s v="liftoff"/>
    <s v="Liftoff"/>
    <x v="12"/>
    <s v=" DTC"/>
    <d v="2021-03-20T00:00:00"/>
    <s v="Pre"/>
    <x v="0"/>
    <n v="0"/>
  </r>
  <r>
    <s v="Media"/>
    <s v="Incremental"/>
    <m/>
    <m/>
    <s v="liftoff"/>
    <s v="Liftoff"/>
    <x v="12"/>
    <s v=" DTC"/>
    <d v="2021-03-21T00:00:00"/>
    <s v="Pre"/>
    <x v="0"/>
    <n v="0"/>
  </r>
  <r>
    <s v="Media"/>
    <s v="Incremental"/>
    <m/>
    <m/>
    <s v="liftoff"/>
    <s v="Liftoff"/>
    <x v="12"/>
    <s v=" DTC"/>
    <d v="2021-03-22T00:00:00"/>
    <s v="Pre"/>
    <x v="0"/>
    <n v="0"/>
  </r>
  <r>
    <s v="Media"/>
    <s v="Incremental"/>
    <m/>
    <m/>
    <s v="liftoff"/>
    <s v="Liftoff"/>
    <x v="12"/>
    <s v=" DTC"/>
    <d v="2021-03-23T00:00:00"/>
    <s v="Pre"/>
    <x v="0"/>
    <n v="0"/>
  </r>
  <r>
    <s v="Media"/>
    <s v="Incremental"/>
    <m/>
    <m/>
    <s v="liftoff"/>
    <s v="Liftoff"/>
    <x v="12"/>
    <s v=" DTC"/>
    <d v="2021-03-24T00:00:00"/>
    <s v="Pre"/>
    <x v="0"/>
    <n v="0"/>
  </r>
  <r>
    <s v="Media"/>
    <s v="Incremental"/>
    <m/>
    <m/>
    <s v="liftoff"/>
    <s v="Liftoff"/>
    <x v="12"/>
    <s v=" DTC"/>
    <d v="2021-03-25T00:00:00"/>
    <s v="Pre"/>
    <x v="0"/>
    <n v="0"/>
  </r>
  <r>
    <s v="Media"/>
    <s v="Incremental"/>
    <m/>
    <m/>
    <s v="liftoff"/>
    <s v="Liftoff"/>
    <x v="12"/>
    <s v=" DTC"/>
    <d v="2021-03-26T00:00:00"/>
    <s v="Pre"/>
    <x v="0"/>
    <n v="0"/>
  </r>
  <r>
    <s v="Media"/>
    <s v="Incremental"/>
    <m/>
    <m/>
    <s v="liftoff"/>
    <s v="Liftoff"/>
    <x v="12"/>
    <s v=" DTC"/>
    <d v="2021-03-27T00:00:00"/>
    <s v="Pre"/>
    <x v="0"/>
    <n v="0"/>
  </r>
  <r>
    <s v="Media"/>
    <s v="Incremental"/>
    <m/>
    <m/>
    <s v="liftoff"/>
    <s v="Liftoff"/>
    <x v="12"/>
    <s v=" DTC"/>
    <d v="2021-03-28T00:00:00"/>
    <s v="Pre"/>
    <x v="0"/>
    <n v="0"/>
  </r>
  <r>
    <s v="Media"/>
    <s v="Incremental"/>
    <m/>
    <m/>
    <s v="liftoff"/>
    <s v="Liftoff"/>
    <x v="12"/>
    <s v=" DTC"/>
    <d v="2021-03-29T00:00:00"/>
    <s v="Pre"/>
    <x v="0"/>
    <n v="0"/>
  </r>
  <r>
    <s v="Media"/>
    <s v="Incremental"/>
    <m/>
    <m/>
    <s v="liftoff"/>
    <s v="Liftoff"/>
    <x v="12"/>
    <s v=" DTC"/>
    <d v="2021-03-30T00:00:00"/>
    <s v="Pre"/>
    <x v="0"/>
    <n v="0"/>
  </r>
  <r>
    <s v="Media"/>
    <s v="Incremental"/>
    <m/>
    <m/>
    <s v="liftoff"/>
    <s v="Liftoff"/>
    <x v="12"/>
    <s v=" DTC"/>
    <d v="2021-03-31T00:00:00"/>
    <s v="Pre"/>
    <x v="0"/>
    <n v="0"/>
  </r>
  <r>
    <s v="Media"/>
    <s v="Incremental"/>
    <m/>
    <m/>
    <s v="liftoff"/>
    <s v="Liftoff"/>
    <x v="12"/>
    <s v=" DTC"/>
    <d v="2021-04-01T00:00:00"/>
    <s v="Pre"/>
    <x v="0"/>
    <n v="0"/>
  </r>
  <r>
    <s v="Media"/>
    <s v="Incremental"/>
    <m/>
    <m/>
    <s v="liftoff"/>
    <s v="Liftoff"/>
    <x v="12"/>
    <s v=" DTC"/>
    <d v="2021-04-02T00:00:00"/>
    <s v="Pre"/>
    <x v="0"/>
    <n v="0"/>
  </r>
  <r>
    <s v="Media"/>
    <s v="Incremental"/>
    <m/>
    <m/>
    <s v="liftoff"/>
    <s v="Liftoff"/>
    <x v="12"/>
    <s v=" DTC"/>
    <d v="2021-04-03T00:00:00"/>
    <s v="Pre"/>
    <x v="0"/>
    <n v="0"/>
  </r>
  <r>
    <s v="Media"/>
    <s v="Incremental"/>
    <m/>
    <m/>
    <s v="liftoff"/>
    <s v="Liftoff"/>
    <x v="12"/>
    <s v=" DTC"/>
    <d v="2021-04-04T00:00:00"/>
    <s v="Pre"/>
    <x v="0"/>
    <n v="0"/>
  </r>
  <r>
    <s v="Media"/>
    <s v="Incremental"/>
    <m/>
    <m/>
    <s v="liftoff"/>
    <s v="Liftoff"/>
    <x v="12"/>
    <s v=" DTC"/>
    <d v="2021-04-05T00:00:00"/>
    <s v="Pre"/>
    <x v="0"/>
    <n v="0"/>
  </r>
  <r>
    <s v="Media"/>
    <s v="Incremental"/>
    <m/>
    <m/>
    <s v="liftoff"/>
    <s v="Liftoff"/>
    <x v="12"/>
    <s v=" DTC"/>
    <d v="2021-04-06T00:00:00"/>
    <s v="Pre"/>
    <x v="0"/>
    <n v="0"/>
  </r>
  <r>
    <s v="Media"/>
    <s v="Incremental"/>
    <m/>
    <m/>
    <s v="liftoff"/>
    <s v="Liftoff"/>
    <x v="12"/>
    <s v=" DTC"/>
    <d v="2021-04-07T00:00:00"/>
    <s v="Pre"/>
    <x v="0"/>
    <n v="0"/>
  </r>
  <r>
    <s v="Media"/>
    <s v="Incremental"/>
    <m/>
    <m/>
    <s v="liftoff"/>
    <s v="Liftoff"/>
    <x v="12"/>
    <s v=" DTC"/>
    <d v="2021-04-08T00:00:00"/>
    <s v="Pre"/>
    <x v="0"/>
    <n v="0"/>
  </r>
  <r>
    <s v="Media"/>
    <s v="Incremental"/>
    <m/>
    <m/>
    <s v="liftoff"/>
    <s v="Liftoff"/>
    <x v="12"/>
    <s v=" DTC"/>
    <d v="2021-04-09T00:00:00"/>
    <s v="Pre"/>
    <x v="0"/>
    <n v="0"/>
  </r>
  <r>
    <s v="Media"/>
    <s v="Incremental"/>
    <m/>
    <m/>
    <s v="liftoff"/>
    <s v="Liftoff"/>
    <x v="12"/>
    <s v=" DTC"/>
    <d v="2021-04-10T00:00:00"/>
    <s v="Pre"/>
    <x v="0"/>
    <n v="0"/>
  </r>
  <r>
    <s v="Media"/>
    <s v="Incremental"/>
    <m/>
    <m/>
    <s v="liftoff"/>
    <s v="Liftoff"/>
    <x v="12"/>
    <s v=" DTC"/>
    <d v="2021-04-11T00:00:00"/>
    <s v="Pre"/>
    <x v="0"/>
    <n v="0"/>
  </r>
  <r>
    <s v="Media"/>
    <s v="Incremental"/>
    <m/>
    <m/>
    <s v="liftoff"/>
    <s v="Liftoff"/>
    <x v="12"/>
    <s v=" DTC"/>
    <d v="2021-04-12T00:00:00"/>
    <s v="Pre"/>
    <x v="0"/>
    <n v="0"/>
  </r>
  <r>
    <s v="Media"/>
    <s v="Incremental"/>
    <m/>
    <m/>
    <s v="liftoff"/>
    <s v="Liftoff"/>
    <x v="12"/>
    <s v=" DTC"/>
    <d v="2021-04-13T00:00:00"/>
    <s v="Pre"/>
    <x v="0"/>
    <n v="0"/>
  </r>
  <r>
    <s v="Media"/>
    <s v="Incremental"/>
    <m/>
    <m/>
    <s v="liftoff"/>
    <s v="Liftoff"/>
    <x v="12"/>
    <s v=" DTC"/>
    <d v="2021-04-14T00:00:00"/>
    <s v="Pre"/>
    <x v="0"/>
    <n v="0"/>
  </r>
  <r>
    <s v="Media"/>
    <s v="Incremental"/>
    <m/>
    <m/>
    <s v="liftoff"/>
    <s v="Liftoff"/>
    <x v="12"/>
    <s v=" DTC"/>
    <d v="2021-04-15T00:00:00"/>
    <s v="Pre"/>
    <x v="0"/>
    <n v="0"/>
  </r>
  <r>
    <s v="Media"/>
    <s v="Incremental"/>
    <m/>
    <m/>
    <s v="liftoff"/>
    <s v="Liftoff"/>
    <x v="12"/>
    <s v=" DTC"/>
    <d v="2021-04-16T00:00:00"/>
    <s v="Pre"/>
    <x v="0"/>
    <n v="0"/>
  </r>
  <r>
    <s v="Media"/>
    <s v="Incremental"/>
    <m/>
    <m/>
    <s v="liftoff"/>
    <s v="Liftoff"/>
    <x v="12"/>
    <s v=" DTC"/>
    <d v="2021-04-17T00:00:00"/>
    <s v="Pre"/>
    <x v="0"/>
    <n v="0"/>
  </r>
  <r>
    <s v="Media"/>
    <s v="Incremental"/>
    <m/>
    <m/>
    <s v="liftoff"/>
    <s v="Liftoff"/>
    <x v="12"/>
    <s v=" DTC"/>
    <d v="2021-04-18T00:00:00"/>
    <s v="Pre"/>
    <x v="0"/>
    <n v="0"/>
  </r>
  <r>
    <s v="Media"/>
    <s v="Incremental"/>
    <m/>
    <m/>
    <s v="liftoff"/>
    <s v="Liftoff"/>
    <x v="12"/>
    <s v=" DTC"/>
    <d v="2021-04-19T00:00:00"/>
    <s v="Pre"/>
    <x v="0"/>
    <n v="0"/>
  </r>
  <r>
    <s v="Media"/>
    <s v="Incremental"/>
    <m/>
    <m/>
    <s v="liftoff"/>
    <s v="Liftoff"/>
    <x v="12"/>
    <s v=" DTC"/>
    <d v="2021-04-20T00:00:00"/>
    <s v="Pre"/>
    <x v="0"/>
    <n v="0"/>
  </r>
  <r>
    <s v="Media"/>
    <s v="Incremental"/>
    <m/>
    <m/>
    <s v="liftoff"/>
    <s v="Liftoff"/>
    <x v="12"/>
    <s v=" DTC"/>
    <d v="2021-04-21T00:00:00"/>
    <s v="Pre"/>
    <x v="0"/>
    <n v="0"/>
  </r>
  <r>
    <s v="Media"/>
    <s v="Incremental"/>
    <m/>
    <m/>
    <s v="liftoff"/>
    <s v="Liftoff"/>
    <x v="12"/>
    <s v=" DTC"/>
    <d v="2021-04-22T00:00:00"/>
    <s v="Pre"/>
    <x v="0"/>
    <n v="0"/>
  </r>
  <r>
    <s v="Media"/>
    <s v="Incremental"/>
    <m/>
    <m/>
    <s v="liftoff"/>
    <s v="Liftoff"/>
    <x v="12"/>
    <s v=" DTC"/>
    <d v="2021-04-23T00:00:00"/>
    <s v="Pre"/>
    <x v="0"/>
    <n v="0"/>
  </r>
  <r>
    <s v="Media"/>
    <s v="Incremental"/>
    <m/>
    <m/>
    <s v="liftoff"/>
    <s v="Liftoff"/>
    <x v="12"/>
    <s v=" DTC"/>
    <d v="2021-04-24T00:00:00"/>
    <s v="Pre"/>
    <x v="0"/>
    <n v="0"/>
  </r>
  <r>
    <s v="Media"/>
    <s v="Incremental"/>
    <m/>
    <m/>
    <s v="liftoff"/>
    <s v="Liftoff"/>
    <x v="12"/>
    <s v=" DTC"/>
    <d v="2021-04-25T00:00:00"/>
    <s v="Pre"/>
    <x v="0"/>
    <n v="0"/>
  </r>
  <r>
    <s v="Media"/>
    <s v="Incremental"/>
    <m/>
    <m/>
    <s v="liftoff"/>
    <s v="Liftoff"/>
    <x v="12"/>
    <s v=" DTC"/>
    <d v="2021-04-26T00:00:00"/>
    <s v="Pre"/>
    <x v="0"/>
    <n v="0"/>
  </r>
  <r>
    <s v="Media"/>
    <s v="Incremental"/>
    <m/>
    <m/>
    <s v="liftoff"/>
    <s v="Liftoff"/>
    <x v="12"/>
    <s v=" DTC"/>
    <d v="2021-04-27T00:00:00"/>
    <s v="Post"/>
    <x v="1"/>
    <n v="0"/>
  </r>
  <r>
    <s v="Media"/>
    <s v="Incremental"/>
    <m/>
    <m/>
    <s v="liftoff"/>
    <s v="Liftoff"/>
    <x v="12"/>
    <s v=" DTC"/>
    <d v="2021-04-28T00:00:00"/>
    <s v="Post"/>
    <x v="1"/>
    <n v="0"/>
  </r>
  <r>
    <s v="Media"/>
    <s v="Incremental"/>
    <m/>
    <m/>
    <s v="liftoff"/>
    <s v="Liftoff"/>
    <x v="12"/>
    <s v=" DTC"/>
    <d v="2021-04-29T00:00:00"/>
    <s v="Post"/>
    <x v="1"/>
    <n v="0"/>
  </r>
  <r>
    <s v="Media"/>
    <s v="Incremental"/>
    <m/>
    <m/>
    <s v="liftoff"/>
    <s v="Liftoff"/>
    <x v="12"/>
    <s v=" DTC"/>
    <d v="2021-04-30T00:00:00"/>
    <s v="Post"/>
    <x v="1"/>
    <n v="0"/>
  </r>
  <r>
    <s v="Media"/>
    <s v="Incremental"/>
    <m/>
    <m/>
    <s v="liftoff"/>
    <s v="Liftoff"/>
    <x v="12"/>
    <s v=" DTC"/>
    <d v="2021-05-01T00:00:00"/>
    <s v="Post"/>
    <x v="1"/>
    <n v="0"/>
  </r>
  <r>
    <s v="Media"/>
    <s v="Incremental"/>
    <m/>
    <m/>
    <s v="liftoff"/>
    <s v="Liftoff"/>
    <x v="12"/>
    <s v=" DTC"/>
    <d v="2021-05-02T00:00:00"/>
    <s v="Post"/>
    <x v="1"/>
    <n v="0"/>
  </r>
  <r>
    <s v="Media"/>
    <s v="Incremental"/>
    <m/>
    <m/>
    <s v="liftoff"/>
    <s v="Liftoff"/>
    <x v="12"/>
    <s v=" DTC"/>
    <d v="2021-05-03T00:00:00"/>
    <s v="Post"/>
    <x v="1"/>
    <n v="0"/>
  </r>
  <r>
    <s v="Media"/>
    <s v="Incremental"/>
    <m/>
    <m/>
    <s v="liftoff"/>
    <s v="Liftoff"/>
    <x v="12"/>
    <s v=" DTC"/>
    <d v="2021-05-04T00:00:00"/>
    <s v="Post"/>
    <x v="1"/>
    <n v="0"/>
  </r>
  <r>
    <s v="Media"/>
    <s v="Incremental"/>
    <m/>
    <m/>
    <s v="liftoff"/>
    <s v="Liftoff"/>
    <x v="12"/>
    <s v=" DTC"/>
    <d v="2021-05-05T00:00:00"/>
    <s v="Post"/>
    <x v="1"/>
    <n v="0"/>
  </r>
  <r>
    <s v="Media"/>
    <s v="Incremental"/>
    <m/>
    <m/>
    <s v="liftoff"/>
    <s v="Liftoff"/>
    <x v="12"/>
    <s v=" DTC"/>
    <d v="2021-05-06T00:00:00"/>
    <s v="Post"/>
    <x v="1"/>
    <n v="0"/>
  </r>
  <r>
    <s v="Media"/>
    <s v="Incremental"/>
    <m/>
    <m/>
    <s v="liftoff"/>
    <s v="Liftoff"/>
    <x v="12"/>
    <s v=" DTC"/>
    <d v="2021-05-07T00:00:00"/>
    <s v="Post"/>
    <x v="1"/>
    <n v="0"/>
  </r>
  <r>
    <s v="Media"/>
    <s v="Incremental"/>
    <m/>
    <m/>
    <s v="liftoff"/>
    <s v="Liftoff"/>
    <x v="12"/>
    <s v=" DTC"/>
    <d v="2021-05-08T00:00:00"/>
    <s v="Post"/>
    <x v="1"/>
    <n v="0"/>
  </r>
  <r>
    <s v="Media"/>
    <s v="Incremental"/>
    <m/>
    <m/>
    <s v="liftoff"/>
    <s v="Liftoff"/>
    <x v="12"/>
    <s v=" DTC"/>
    <d v="2021-05-09T00:00:00"/>
    <s v="Post"/>
    <x v="1"/>
    <n v="0"/>
  </r>
  <r>
    <s v="Media"/>
    <s v="Incremental"/>
    <m/>
    <m/>
    <s v="liftoff"/>
    <s v="Liftoff"/>
    <x v="12"/>
    <s v=" DTC"/>
    <d v="2021-05-10T00:00:00"/>
    <s v="Post"/>
    <x v="1"/>
    <n v="0"/>
  </r>
  <r>
    <s v="Media"/>
    <s v="Incremental"/>
    <m/>
    <m/>
    <s v="liftoff"/>
    <s v="Liftoff"/>
    <x v="12"/>
    <s v=" DTC"/>
    <d v="2021-05-11T00:00:00"/>
    <s v="Post"/>
    <x v="1"/>
    <n v="0"/>
  </r>
  <r>
    <s v="Media"/>
    <s v="Incremental"/>
    <m/>
    <m/>
    <s v="liftoff"/>
    <s v="Liftoff"/>
    <x v="12"/>
    <s v=" DTC"/>
    <d v="2021-05-12T00:00:00"/>
    <s v="Post"/>
    <x v="1"/>
    <n v="0"/>
  </r>
  <r>
    <s v="Media"/>
    <s v="Incremental"/>
    <m/>
    <m/>
    <s v="liftoff"/>
    <s v="Liftoff"/>
    <x v="12"/>
    <s v=" DTC"/>
    <d v="2021-05-13T00:00:00"/>
    <s v="Post"/>
    <x v="1"/>
    <n v="0"/>
  </r>
  <r>
    <s v="Media"/>
    <s v="Incremental"/>
    <m/>
    <m/>
    <s v="liftoff"/>
    <s v="Liftoff"/>
    <x v="12"/>
    <s v=" DTC"/>
    <d v="2021-05-14T00:00:00"/>
    <s v="Post"/>
    <x v="1"/>
    <n v="0"/>
  </r>
  <r>
    <s v="Media"/>
    <s v="Incremental"/>
    <m/>
    <m/>
    <s v="liftoff"/>
    <s v="Liftoff"/>
    <x v="12"/>
    <s v=" DTC"/>
    <d v="2021-05-15T00:00:00"/>
    <s v="Post"/>
    <x v="1"/>
    <n v="0"/>
  </r>
  <r>
    <s v="Media"/>
    <s v="Incremental"/>
    <m/>
    <m/>
    <s v="liftoff"/>
    <s v="Liftoff"/>
    <x v="12"/>
    <s v=" DTC"/>
    <d v="2021-05-16T00:00:00"/>
    <s v="Post"/>
    <x v="1"/>
    <n v="0"/>
  </r>
  <r>
    <s v="Media"/>
    <s v="Incremental"/>
    <m/>
    <m/>
    <s v="liftoff"/>
    <s v="Liftoff"/>
    <x v="12"/>
    <s v=" DTC"/>
    <d v="2021-05-17T00:00:00"/>
    <s v="Post"/>
    <x v="1"/>
    <n v="0"/>
  </r>
  <r>
    <s v="Media"/>
    <s v="Incremental"/>
    <m/>
    <m/>
    <s v="liftoff"/>
    <s v="Liftoff"/>
    <x v="12"/>
    <s v=" DTC"/>
    <d v="2021-05-18T00:00:00"/>
    <s v="Post"/>
    <x v="1"/>
    <n v="0"/>
  </r>
  <r>
    <s v="Media"/>
    <s v="Incremental"/>
    <m/>
    <m/>
    <s v="liftoff"/>
    <s v="Liftoff"/>
    <x v="12"/>
    <s v=" DTC"/>
    <d v="2021-05-19T00:00:00"/>
    <s v="Post"/>
    <x v="1"/>
    <n v="0"/>
  </r>
  <r>
    <s v="Media"/>
    <s v="Incremental"/>
    <m/>
    <m/>
    <s v="liftoff"/>
    <s v="Liftoff"/>
    <x v="12"/>
    <s v=" DTC"/>
    <d v="2021-05-20T00:00:00"/>
    <s v="Post"/>
    <x v="1"/>
    <n v="0"/>
  </r>
  <r>
    <s v="Media"/>
    <s v="Incremental"/>
    <m/>
    <m/>
    <s v="liftoff"/>
    <s v="Liftoff"/>
    <x v="12"/>
    <s v=" DTC"/>
    <d v="2021-05-21T00:00:00"/>
    <s v="Post"/>
    <x v="1"/>
    <n v="0"/>
  </r>
  <r>
    <s v="Media"/>
    <s v="Incremental"/>
    <m/>
    <m/>
    <s v="liftoff"/>
    <s v="Liftoff"/>
    <x v="12"/>
    <s v=" DTC"/>
    <d v="2021-05-22T00:00:00"/>
    <s v="Post"/>
    <x v="1"/>
    <n v="0"/>
  </r>
  <r>
    <s v="Media"/>
    <s v="Incremental"/>
    <m/>
    <m/>
    <s v="liftoff"/>
    <s v="Liftoff"/>
    <x v="12"/>
    <s v=" DTC"/>
    <d v="2021-05-23T00:00:00"/>
    <s v="Post"/>
    <x v="1"/>
    <n v="0"/>
  </r>
  <r>
    <s v="Media"/>
    <s v="Incremental"/>
    <m/>
    <m/>
    <s v="liftoff"/>
    <s v="Liftoff"/>
    <x v="12"/>
    <s v=" DTC"/>
    <d v="2021-05-24T00:00:00"/>
    <s v="Post"/>
    <x v="1"/>
    <n v="0"/>
  </r>
  <r>
    <s v="Media"/>
    <s v="Incremental"/>
    <m/>
    <m/>
    <s v="liftoff"/>
    <s v="Liftoff"/>
    <x v="12"/>
    <s v=" DTC"/>
    <d v="2021-05-25T00:00:00"/>
    <s v="Post"/>
    <x v="1"/>
    <n v="0"/>
  </r>
  <r>
    <s v="Media"/>
    <s v="Incremental"/>
    <m/>
    <m/>
    <s v="liftoff"/>
    <s v="Liftoff"/>
    <x v="12"/>
    <s v=" DTC"/>
    <d v="2021-05-26T00:00:00"/>
    <s v="Post"/>
    <x v="1"/>
    <n v="0"/>
  </r>
  <r>
    <s v="Media"/>
    <s v="Incremental"/>
    <m/>
    <m/>
    <s v="liftoff"/>
    <s v="Liftoff"/>
    <x v="12"/>
    <s v=" DTC"/>
    <d v="2021-05-27T00:00:00"/>
    <s v="Post"/>
    <x v="1"/>
    <n v="0"/>
  </r>
  <r>
    <s v="Media"/>
    <s v="Incremental"/>
    <m/>
    <m/>
    <s v="liftoff"/>
    <s v="Liftoff"/>
    <x v="12"/>
    <s v=" DTC"/>
    <d v="2021-05-28T00:00:00"/>
    <s v="Post"/>
    <x v="1"/>
    <n v="0"/>
  </r>
  <r>
    <s v="Media"/>
    <s v="Incremental"/>
    <m/>
    <m/>
    <s v="liftoff"/>
    <s v="Liftoff"/>
    <x v="12"/>
    <s v=" DTC"/>
    <d v="2021-05-29T00:00:00"/>
    <s v="Post"/>
    <x v="1"/>
    <n v="0"/>
  </r>
  <r>
    <s v="Media"/>
    <s v="Incremental"/>
    <m/>
    <m/>
    <s v="liftoff"/>
    <s v="Liftoff"/>
    <x v="12"/>
    <s v=" DTC"/>
    <d v="2021-05-30T00:00:00"/>
    <s v="Post"/>
    <x v="1"/>
    <n v="0"/>
  </r>
  <r>
    <s v="Media"/>
    <s v="Incremental"/>
    <m/>
    <m/>
    <s v="liftoff"/>
    <s v="Liftoff"/>
    <x v="12"/>
    <s v=" DTC"/>
    <d v="2021-05-31T00:00:00"/>
    <s v="Post"/>
    <x v="1"/>
    <n v="0"/>
  </r>
  <r>
    <s v="Media"/>
    <s v="Incremental"/>
    <m/>
    <m/>
    <s v="liftoff"/>
    <s v="Liftoff"/>
    <x v="12"/>
    <s v=" DTC"/>
    <d v="2021-06-01T00:00:00"/>
    <s v="Post"/>
    <x v="1"/>
    <n v="0"/>
  </r>
  <r>
    <s v="Media"/>
    <s v="Incremental"/>
    <m/>
    <m/>
    <s v="liftoff"/>
    <s v="Liftoff"/>
    <x v="12"/>
    <s v=" DTC"/>
    <d v="2021-06-02T00:00:00"/>
    <s v="Post"/>
    <x v="1"/>
    <n v="0"/>
  </r>
  <r>
    <s v="Media"/>
    <s v="Incremental"/>
    <m/>
    <m/>
    <s v="liftoff"/>
    <s v="Liftoff"/>
    <x v="12"/>
    <s v=" DTC"/>
    <d v="2021-06-03T00:00:00"/>
    <s v="Post"/>
    <x v="1"/>
    <n v="0"/>
  </r>
  <r>
    <s v="Media"/>
    <s v="Incremental"/>
    <m/>
    <m/>
    <s v="liftoff"/>
    <s v="Liftoff"/>
    <x v="12"/>
    <s v=" DTC"/>
    <d v="2021-06-04T00:00:00"/>
    <s v="Post"/>
    <x v="1"/>
    <n v="0"/>
  </r>
  <r>
    <s v="Media"/>
    <s v="Incremental"/>
    <m/>
    <m/>
    <s v="liftoff"/>
    <s v="Liftoff"/>
    <x v="12"/>
    <s v=" DTC"/>
    <d v="2021-06-05T00:00:00"/>
    <s v="Post"/>
    <x v="1"/>
    <n v="0"/>
  </r>
  <r>
    <s v="Media"/>
    <s v="Incremental"/>
    <m/>
    <m/>
    <s v="liftoff"/>
    <s v="Liftoff"/>
    <x v="12"/>
    <s v=" DTC"/>
    <d v="2021-06-06T00:00:00"/>
    <s v="Post"/>
    <x v="1"/>
    <n v="0"/>
  </r>
  <r>
    <s v="Media"/>
    <s v="Incremental"/>
    <m/>
    <m/>
    <s v="liftoff"/>
    <s v="Liftoff"/>
    <x v="12"/>
    <s v=" DTC"/>
    <d v="2021-06-07T00:00:00"/>
    <s v="Post"/>
    <x v="1"/>
    <n v="0"/>
  </r>
  <r>
    <s v="Media"/>
    <s v="Incremental"/>
    <m/>
    <m/>
    <s v="liftoff"/>
    <s v="Liftoff"/>
    <x v="12"/>
    <s v=" DTC"/>
    <d v="2021-06-08T00:00:00"/>
    <s v="Post"/>
    <x v="1"/>
    <n v="0"/>
  </r>
  <r>
    <s v="Media"/>
    <s v="Incremental"/>
    <m/>
    <m/>
    <s v="liftoff"/>
    <s v="Liftoff"/>
    <x v="12"/>
    <s v=" DTC"/>
    <d v="2021-06-09T00:00:00"/>
    <s v="Post"/>
    <x v="1"/>
    <n v="0"/>
  </r>
  <r>
    <s v="Media"/>
    <s v="Incremental"/>
    <m/>
    <m/>
    <s v="liftoff"/>
    <s v="Liftoff"/>
    <x v="12"/>
    <s v=" DTC"/>
    <d v="2021-06-10T00:00:00"/>
    <s v="Post"/>
    <x v="1"/>
    <n v="0"/>
  </r>
  <r>
    <s v="Media"/>
    <s v="Incremental"/>
    <m/>
    <m/>
    <s v="liftoff"/>
    <s v="Liftoff"/>
    <x v="12"/>
    <s v=" DTC"/>
    <d v="2021-06-11T00:00:00"/>
    <s v="Post"/>
    <x v="1"/>
    <n v="0"/>
  </r>
  <r>
    <s v="Media"/>
    <s v="Incremental"/>
    <m/>
    <m/>
    <s v="liftoff"/>
    <s v="Liftoff"/>
    <x v="12"/>
    <s v=" DTC"/>
    <d v="2021-06-12T00:00:00"/>
    <s v="Post"/>
    <x v="1"/>
    <n v="0"/>
  </r>
  <r>
    <s v="Media"/>
    <s v="Incremental"/>
    <m/>
    <m/>
    <s v="liftoff"/>
    <s v="Liftoff"/>
    <x v="12"/>
    <s v=" DTC"/>
    <d v="2021-06-13T00:00:00"/>
    <s v="Post"/>
    <x v="1"/>
    <n v="0"/>
  </r>
  <r>
    <s v="Media"/>
    <s v="Incremental"/>
    <m/>
    <m/>
    <s v="liftoff"/>
    <s v="Liftoff"/>
    <x v="12"/>
    <s v=" DTC"/>
    <d v="2021-06-14T00:00:00"/>
    <s v="Post"/>
    <x v="1"/>
    <n v="0"/>
  </r>
  <r>
    <s v="Media"/>
    <s v="Incremental"/>
    <m/>
    <m/>
    <s v="liftoff"/>
    <s v="Liftoff"/>
    <x v="12"/>
    <s v=" DTC"/>
    <d v="2021-06-15T00:00:00"/>
    <s v="Post"/>
    <x v="1"/>
    <n v="0"/>
  </r>
  <r>
    <s v="Media"/>
    <s v="Incremental"/>
    <m/>
    <m/>
    <s v="liftoff"/>
    <s v="Liftoff"/>
    <x v="12"/>
    <s v=" DTC"/>
    <d v="2021-06-16T00:00:00"/>
    <s v="Post"/>
    <x v="1"/>
    <n v="0"/>
  </r>
  <r>
    <s v="Media"/>
    <s v="Incremental"/>
    <m/>
    <m/>
    <s v="liftoff"/>
    <s v="Liftoff"/>
    <x v="12"/>
    <s v=" DTC"/>
    <d v="2021-06-17T00:00:00"/>
    <s v="Post"/>
    <x v="1"/>
    <n v="0"/>
  </r>
  <r>
    <s v="Media"/>
    <s v="Incremental"/>
    <m/>
    <m/>
    <s v="liftoff"/>
    <s v="Liftoff"/>
    <x v="12"/>
    <s v=" DTC"/>
    <d v="2021-06-18T00:00:00"/>
    <s v="Post"/>
    <x v="1"/>
    <n v="0"/>
  </r>
  <r>
    <s v="Media"/>
    <s v="Incremental"/>
    <m/>
    <m/>
    <s v="liftoff"/>
    <s v="Liftoff"/>
    <x v="12"/>
    <s v=" DTC"/>
    <d v="2021-06-19T00:00:00"/>
    <s v="Post"/>
    <x v="1"/>
    <n v="0"/>
  </r>
  <r>
    <s v="Media"/>
    <s v="Incremental"/>
    <m/>
    <m/>
    <s v="liftoff"/>
    <s v="Liftoff"/>
    <x v="12"/>
    <s v=" DTC"/>
    <d v="2021-06-20T00:00:00"/>
    <s v="Post"/>
    <x v="1"/>
    <n v="0"/>
  </r>
  <r>
    <s v="Media"/>
    <s v="Incremental"/>
    <m/>
    <m/>
    <s v="liftoff"/>
    <s v="Liftoff"/>
    <x v="12"/>
    <s v=" DTC"/>
    <d v="2021-06-21T00:00:00"/>
    <s v="Post"/>
    <x v="1"/>
    <n v="0"/>
  </r>
  <r>
    <s v="Media"/>
    <s v="Incremental"/>
    <m/>
    <m/>
    <s v="liftoff"/>
    <s v="Liftoff"/>
    <x v="12"/>
    <s v=" DTC"/>
    <d v="2021-06-22T00:00:00"/>
    <s v="Post"/>
    <x v="1"/>
    <n v="0"/>
  </r>
  <r>
    <s v="Media"/>
    <s v="Incremental"/>
    <m/>
    <m/>
    <s v="liftoff"/>
    <s v="Liftoff"/>
    <x v="12"/>
    <s v=" DTC"/>
    <d v="2021-06-23T00:00:00"/>
    <s v="Post"/>
    <x v="2"/>
    <n v="0"/>
  </r>
  <r>
    <s v="Media"/>
    <s v="Incremental"/>
    <m/>
    <m/>
    <s v="liftoff"/>
    <s v="Liftoff"/>
    <x v="12"/>
    <s v=" DTC"/>
    <d v="2021-06-24T00:00:00"/>
    <s v="Post"/>
    <x v="2"/>
    <n v="0"/>
  </r>
  <r>
    <s v="Media"/>
    <s v="Incremental"/>
    <m/>
    <m/>
    <s v="liftoff"/>
    <s v="Liftoff"/>
    <x v="12"/>
    <s v=" DTC"/>
    <d v="2021-06-25T00:00:00"/>
    <s v="Post"/>
    <x v="2"/>
    <n v="0"/>
  </r>
  <r>
    <s v="Media"/>
    <s v="Incremental"/>
    <m/>
    <m/>
    <s v="liftoff"/>
    <s v="Liftoff"/>
    <x v="12"/>
    <s v=" DTC"/>
    <d v="2021-06-26T00:00:00"/>
    <s v="Post"/>
    <x v="2"/>
    <n v="0"/>
  </r>
  <r>
    <s v="Media"/>
    <s v="Incremental"/>
    <m/>
    <m/>
    <s v="liftoff"/>
    <s v="Liftoff"/>
    <x v="12"/>
    <s v=" DTC"/>
    <d v="2021-06-27T00:00:00"/>
    <s v="Post"/>
    <x v="2"/>
    <n v="0"/>
  </r>
  <r>
    <s v="Media"/>
    <s v="Incremental"/>
    <m/>
    <m/>
    <s v="liftoff"/>
    <s v="Liftoff"/>
    <x v="12"/>
    <s v=" DTC"/>
    <d v="2021-06-28T00:00:00"/>
    <s v="Post"/>
    <x v="2"/>
    <n v="0"/>
  </r>
  <r>
    <s v="Media"/>
    <s v="Incremental"/>
    <m/>
    <m/>
    <s v="liftoff"/>
    <s v="Liftoff"/>
    <x v="12"/>
    <s v=" DTC"/>
    <d v="2021-06-29T00:00:00"/>
    <s v="Post"/>
    <x v="2"/>
    <n v="0"/>
  </r>
  <r>
    <s v="Media"/>
    <s v="Incremental"/>
    <m/>
    <m/>
    <s v="liftoff"/>
    <s v="Liftoff"/>
    <x v="12"/>
    <s v=" DTC"/>
    <d v="2021-06-30T00:00:00"/>
    <s v="Post"/>
    <x v="2"/>
    <n v="0"/>
  </r>
  <r>
    <s v="Media"/>
    <s v="Incremental"/>
    <m/>
    <m/>
    <s v="liftoff"/>
    <s v="Liftoff"/>
    <x v="12"/>
    <s v=" DTC"/>
    <d v="2021-07-01T00:00:00"/>
    <s v="Post"/>
    <x v="2"/>
    <n v="0"/>
  </r>
  <r>
    <s v="Media"/>
    <s v="Incremental"/>
    <m/>
    <m/>
    <s v="liftoff"/>
    <s v="Liftoff"/>
    <x v="12"/>
    <s v=" DTC"/>
    <d v="2021-07-02T00:00:00"/>
    <s v="Post"/>
    <x v="2"/>
    <n v="0"/>
  </r>
  <r>
    <s v="Media"/>
    <s v="Incremental"/>
    <m/>
    <m/>
    <s v="liftoff"/>
    <s v="Liftoff"/>
    <x v="12"/>
    <s v=" DTC"/>
    <d v="2021-07-03T00:00:00"/>
    <s v="Post"/>
    <x v="2"/>
    <n v="0"/>
  </r>
  <r>
    <s v="Media"/>
    <s v="Incremental"/>
    <m/>
    <m/>
    <s v="liftoff"/>
    <s v="Liftoff"/>
    <x v="12"/>
    <s v=" DTC"/>
    <d v="2021-07-04T00:00:00"/>
    <s v="Post"/>
    <x v="2"/>
    <n v="0"/>
  </r>
  <r>
    <s v="Media"/>
    <s v="Incremental"/>
    <m/>
    <m/>
    <s v="liftoff"/>
    <s v="Liftoff"/>
    <x v="12"/>
    <s v=" DTC"/>
    <d v="2021-07-05T00:00:00"/>
    <s v="Post"/>
    <x v="2"/>
    <n v="0"/>
  </r>
  <r>
    <s v="Media"/>
    <s v="Incremental"/>
    <m/>
    <m/>
    <s v="liftoff"/>
    <s v="Liftoff"/>
    <x v="12"/>
    <s v=" DTC"/>
    <d v="2021-07-06T00:00:00"/>
    <s v="Post"/>
    <x v="2"/>
    <n v="0"/>
  </r>
  <r>
    <s v="Media"/>
    <s v="Incremental"/>
    <m/>
    <m/>
    <s v="liftoff"/>
    <s v="Liftoff"/>
    <x v="12"/>
    <s v=" DTC"/>
    <d v="2021-07-07T00:00:00"/>
    <s v="Post"/>
    <x v="2"/>
    <n v="0"/>
  </r>
  <r>
    <s v="Media"/>
    <s v="Incremental"/>
    <m/>
    <m/>
    <s v="liftoff"/>
    <s v="Liftoff"/>
    <x v="12"/>
    <s v=" DTC"/>
    <d v="2021-07-08T00:00:00"/>
    <s v="Post"/>
    <x v="2"/>
    <n v="0"/>
  </r>
  <r>
    <s v="Media"/>
    <s v="Incremental"/>
    <m/>
    <m/>
    <s v="liftoff"/>
    <s v="Liftoff"/>
    <x v="12"/>
    <s v=" DTC"/>
    <d v="2021-07-09T00:00:00"/>
    <s v="Post"/>
    <x v="2"/>
    <n v="0"/>
  </r>
  <r>
    <s v="Media"/>
    <s v="Incremental"/>
    <m/>
    <m/>
    <s v="liftoff"/>
    <s v="Liftoff"/>
    <x v="12"/>
    <s v=" DTC"/>
    <d v="2021-07-10T00:00:00"/>
    <s v="Post"/>
    <x v="2"/>
    <n v="0"/>
  </r>
  <r>
    <s v="Media"/>
    <s v="Incremental"/>
    <m/>
    <m/>
    <s v="liftoff"/>
    <s v="Liftoff"/>
    <x v="12"/>
    <s v=" DTC"/>
    <d v="2021-07-11T00:00:00"/>
    <s v="Post"/>
    <x v="2"/>
    <n v="0"/>
  </r>
  <r>
    <s v="Media"/>
    <s v="Incremental"/>
    <m/>
    <m/>
    <s v="liftoff"/>
    <s v="Liftoff"/>
    <x v="12"/>
    <s v=" DTC"/>
    <d v="2021-07-12T00:00:00"/>
    <s v="Post"/>
    <x v="2"/>
    <n v="0"/>
  </r>
  <r>
    <s v="Media"/>
    <s v="Incremental"/>
    <m/>
    <m/>
    <s v="liftoff"/>
    <s v="Liftoff"/>
    <x v="12"/>
    <s v=" DTC"/>
    <d v="2021-07-13T00:00:00"/>
    <s v="Post"/>
    <x v="2"/>
    <n v="0"/>
  </r>
  <r>
    <s v="Media"/>
    <s v="Incremental"/>
    <m/>
    <m/>
    <s v="liftoff"/>
    <s v="Liftoff"/>
    <x v="12"/>
    <s v=" DTC"/>
    <d v="2021-07-14T00:00:00"/>
    <s v="Post"/>
    <x v="2"/>
    <n v="0"/>
  </r>
  <r>
    <s v="Media"/>
    <s v="Incremental"/>
    <m/>
    <m/>
    <s v="liftoff"/>
    <s v="Liftoff"/>
    <x v="12"/>
    <s v=" DTC"/>
    <d v="2021-07-15T00:00:00"/>
    <s v="Post"/>
    <x v="2"/>
    <n v="0"/>
  </r>
  <r>
    <s v="Media"/>
    <s v="Incremental"/>
    <m/>
    <m/>
    <s v="liftoff"/>
    <s v="Liftoff"/>
    <x v="12"/>
    <s v=" DTC"/>
    <d v="2021-07-16T00:00:00"/>
    <s v="Post"/>
    <x v="2"/>
    <n v="0"/>
  </r>
  <r>
    <s v="Media"/>
    <s v="Incremental"/>
    <m/>
    <m/>
    <s v="liftoff"/>
    <s v="Liftoff"/>
    <x v="12"/>
    <s v=" DTC"/>
    <d v="2021-07-17T00:00:00"/>
    <s v="Post"/>
    <x v="2"/>
    <n v="0"/>
  </r>
  <r>
    <s v="Media"/>
    <s v="Incremental"/>
    <m/>
    <m/>
    <s v="liftoff"/>
    <s v="Liftoff"/>
    <x v="12"/>
    <s v=" DTC"/>
    <d v="2021-07-18T00:00:00"/>
    <s v="Post"/>
    <x v="2"/>
    <n v="0"/>
  </r>
  <r>
    <s v="Media"/>
    <s v="Incremental"/>
    <m/>
    <m/>
    <s v="liftoff"/>
    <s v="Liftoff"/>
    <x v="12"/>
    <s v=" DTC"/>
    <d v="2021-07-19T00:00:00"/>
    <s v="Post"/>
    <x v="2"/>
    <n v="0"/>
  </r>
  <r>
    <s v="Media"/>
    <s v="Incremental"/>
    <m/>
    <m/>
    <s v="liftoff"/>
    <s v="Liftoff"/>
    <x v="12"/>
    <s v=" DTC"/>
    <d v="2021-07-20T00:00:00"/>
    <s v="Post"/>
    <x v="2"/>
    <n v="0"/>
  </r>
  <r>
    <s v="Media"/>
    <s v="Incremental"/>
    <m/>
    <m/>
    <s v="liftoff"/>
    <s v="Liftoff"/>
    <x v="12"/>
    <s v=" DTC"/>
    <d v="2021-07-21T00:00:00"/>
    <s v="Post"/>
    <x v="2"/>
    <n v="0"/>
  </r>
  <r>
    <s v="Media"/>
    <s v="Incremental"/>
    <m/>
    <m/>
    <s v="liftoff"/>
    <s v="Liftoff"/>
    <x v="12"/>
    <s v=" DTC"/>
    <d v="2021-07-22T00:00:00"/>
    <s v="Post"/>
    <x v="2"/>
    <n v="0"/>
  </r>
  <r>
    <s v="Media"/>
    <s v="Incremental"/>
    <m/>
    <m/>
    <s v="liftoff"/>
    <s v="Liftoff"/>
    <x v="12"/>
    <s v=" DTC"/>
    <d v="2021-07-23T00:00:00"/>
    <s v="Post"/>
    <x v="2"/>
    <n v="0"/>
  </r>
  <r>
    <s v="Media"/>
    <s v="Incremental"/>
    <m/>
    <m/>
    <s v="liftoff"/>
    <s v="Liftoff"/>
    <x v="12"/>
    <s v=" DTC"/>
    <d v="2021-07-24T00:00:00"/>
    <s v="Post"/>
    <x v="2"/>
    <n v="0"/>
  </r>
  <r>
    <s v="Media"/>
    <s v="Incremental"/>
    <m/>
    <m/>
    <s v="liftoff"/>
    <s v="Liftoff"/>
    <x v="12"/>
    <s v=" DTC"/>
    <d v="2021-07-25T00:00:00"/>
    <s v="Post"/>
    <x v="2"/>
    <n v="0"/>
  </r>
  <r>
    <s v="Media"/>
    <s v="Incremental"/>
    <m/>
    <m/>
    <s v="liftoff"/>
    <s v="Liftoff"/>
    <x v="12"/>
    <s v=" DTC"/>
    <d v="2021-07-26T00:00:00"/>
    <s v="Post"/>
    <x v="2"/>
    <n v="0"/>
  </r>
  <r>
    <s v="Media"/>
    <s v="Incremental"/>
    <m/>
    <m/>
    <s v="liftoff"/>
    <s v="Liftoff"/>
    <x v="12"/>
    <s v=" DTC"/>
    <d v="2021-07-27T00:00:00"/>
    <s v="Post"/>
    <x v="2"/>
    <n v="0"/>
  </r>
  <r>
    <s v="Media"/>
    <s v="Incremental"/>
    <m/>
    <m/>
    <s v="liftoff"/>
    <s v="Liftoff"/>
    <x v="12"/>
    <s v=" DTC"/>
    <d v="2021-07-28T00:00:00"/>
    <s v="Post"/>
    <x v="2"/>
    <n v="1.42E-5"/>
  </r>
  <r>
    <s v="Media"/>
    <s v="Incremental"/>
    <m/>
    <m/>
    <s v="liftoff"/>
    <s v="Liftoff"/>
    <x v="12"/>
    <s v=" DTC"/>
    <d v="2021-07-29T00:00:00"/>
    <s v="Post"/>
    <x v="2"/>
    <n v="8.3759999999999998E-4"/>
  </r>
  <r>
    <s v="Media"/>
    <s v="Incremental"/>
    <m/>
    <m/>
    <s v="liftoff"/>
    <s v="Liftoff"/>
    <x v="12"/>
    <s v=" DTC"/>
    <d v="2021-07-30T00:00:00"/>
    <s v="Post"/>
    <x v="2"/>
    <n v="9.4386000000000001E-3"/>
  </r>
  <r>
    <s v="Media"/>
    <s v="Incremental"/>
    <m/>
    <m/>
    <s v="liftoff"/>
    <s v="Liftoff"/>
    <x v="12"/>
    <s v=" DTC"/>
    <d v="2021-07-31T00:00:00"/>
    <s v="Post"/>
    <x v="2"/>
    <n v="5.3710000000000001E-2"/>
  </r>
  <r>
    <s v="Media"/>
    <s v="Incremental"/>
    <m/>
    <m/>
    <s v="liftoff"/>
    <s v="Liftoff"/>
    <x v="12"/>
    <s v=" DTC"/>
    <d v="2021-08-01T00:00:00"/>
    <s v="Post"/>
    <x v="2"/>
    <n v="0.20741019999999999"/>
  </r>
  <r>
    <s v="Media"/>
    <s v="Incremental"/>
    <m/>
    <m/>
    <s v="liftoff"/>
    <s v="Liftoff"/>
    <x v="12"/>
    <s v=" DTC"/>
    <d v="2021-08-02T00:00:00"/>
    <s v="Post"/>
    <x v="2"/>
    <n v="0.62312140000000005"/>
  </r>
  <r>
    <s v="Media"/>
    <s v="Incremental"/>
    <m/>
    <m/>
    <s v="liftoff"/>
    <s v="Liftoff"/>
    <x v="12"/>
    <s v=" DTC"/>
    <d v="2021-08-03T00:00:00"/>
    <s v="Post"/>
    <x v="2"/>
    <n v="1.5708179"/>
  </r>
  <r>
    <s v="Media"/>
    <s v="Incremental"/>
    <m/>
    <m/>
    <s v="liftoff"/>
    <s v="Liftoff"/>
    <x v="12"/>
    <s v=" DTC"/>
    <d v="2021-08-04T00:00:00"/>
    <s v="Post"/>
    <x v="2"/>
    <n v="3.4793873999999998"/>
  </r>
  <r>
    <s v="Media"/>
    <s v="Incremental"/>
    <m/>
    <m/>
    <s v="liftoff"/>
    <s v="Liftoff"/>
    <x v="12"/>
    <s v=" DTC"/>
    <d v="2021-08-05T00:00:00"/>
    <s v="Post"/>
    <x v="2"/>
    <n v="6.9778450999999997"/>
  </r>
  <r>
    <s v="Media"/>
    <s v="Incremental"/>
    <m/>
    <m/>
    <s v="liftoff"/>
    <s v="Liftoff"/>
    <x v="12"/>
    <s v=" DTC"/>
    <d v="2021-08-06T00:00:00"/>
    <s v="Post"/>
    <x v="2"/>
    <n v="12.9326568"/>
  </r>
  <r>
    <s v="Media"/>
    <s v="Incremental"/>
    <m/>
    <m/>
    <s v="liftoff"/>
    <s v="Liftoff"/>
    <x v="12"/>
    <s v=" DTC"/>
    <d v="2021-08-07T00:00:00"/>
    <s v="Post"/>
    <x v="2"/>
    <n v="22.477978400000001"/>
  </r>
  <r>
    <s v="Media"/>
    <s v="Incremental"/>
    <m/>
    <m/>
    <s v="liftoff"/>
    <s v="Liftoff"/>
    <x v="12"/>
    <s v=" DTC"/>
    <d v="2021-08-08T00:00:00"/>
    <s v="Post"/>
    <x v="2"/>
    <n v="37.037030799999997"/>
  </r>
  <r>
    <s v="Media"/>
    <s v="Incremental"/>
    <m/>
    <m/>
    <s v="liftoff"/>
    <s v="Liftoff"/>
    <x v="12"/>
    <s v=" DTC"/>
    <d v="2021-08-09T00:00:00"/>
    <s v="Post"/>
    <x v="2"/>
    <n v="58.3335984"/>
  </r>
  <r>
    <s v="Media"/>
    <s v="Incremental"/>
    <m/>
    <m/>
    <s v="liftoff"/>
    <s v="Liftoff"/>
    <x v="12"/>
    <s v=" DTC"/>
    <d v="2021-08-10T00:00:00"/>
    <s v="Post"/>
    <x v="2"/>
    <n v="88.392873100000003"/>
  </r>
  <r>
    <s v="Media"/>
    <s v="Incremental"/>
    <m/>
    <m/>
    <s v="liftoff"/>
    <s v="Liftoff"/>
    <x v="12"/>
    <s v=" DTC"/>
    <d v="2021-08-11T00:00:00"/>
    <s v="Post"/>
    <x v="2"/>
    <n v="129.53142740000001"/>
  </r>
  <r>
    <s v="Media"/>
    <s v="Incremental"/>
    <m/>
    <m/>
    <s v="liftoff"/>
    <s v="Liftoff"/>
    <x v="12"/>
    <s v=" DTC"/>
    <d v="2021-08-12T00:00:00"/>
    <s v="Post"/>
    <x v="2"/>
    <n v="184.33686950000001"/>
  </r>
  <r>
    <s v="Media"/>
    <s v="Incremental"/>
    <m/>
    <m/>
    <s v="liftoff"/>
    <s v="Liftoff"/>
    <x v="12"/>
    <s v=" DTC"/>
    <d v="2021-08-13T00:00:00"/>
    <s v="Post"/>
    <x v="2"/>
    <n v="255.63808599999999"/>
  </r>
  <r>
    <s v="Media"/>
    <s v="Incremental"/>
    <m/>
    <m/>
    <s v="liftoff"/>
    <s v="Liftoff"/>
    <x v="12"/>
    <s v=" DTC"/>
    <d v="2021-08-14T00:00:00"/>
    <s v="Post"/>
    <x v="2"/>
    <n v="346.46724590000002"/>
  </r>
  <r>
    <s v="Media"/>
    <s v="Incremental"/>
    <m/>
    <m/>
    <s v="liftoff"/>
    <s v="Liftoff"/>
    <x v="12"/>
    <s v=" DTC"/>
    <d v="2021-08-15T00:00:00"/>
    <s v="Post"/>
    <x v="2"/>
    <n v="460.01565670000002"/>
  </r>
  <r>
    <s v="Media"/>
    <s v="Incremental"/>
    <m/>
    <m/>
    <s v="liftoff"/>
    <s v="Liftoff"/>
    <x v="12"/>
    <s v=" DTC"/>
    <d v="2021-08-16T00:00:00"/>
    <s v="Post"/>
    <x v="2"/>
    <n v="599.5857737"/>
  </r>
  <r>
    <s v="Media"/>
    <s v="Incremental"/>
    <m/>
    <m/>
    <s v="liftoff"/>
    <s v="Liftoff"/>
    <x v="12"/>
    <s v=" DTC"/>
    <d v="2021-08-17T00:00:00"/>
    <s v="Post"/>
    <x v="2"/>
    <n v="768.541293"/>
  </r>
  <r>
    <s v="Media"/>
    <s v="Incremental"/>
    <m/>
    <m/>
    <s v="liftoff"/>
    <s v="Liftoff"/>
    <x v="12"/>
    <s v=" DTC"/>
    <d v="2021-08-18T00:00:00"/>
    <s v="Post"/>
    <x v="2"/>
    <n v="773.43377650000002"/>
  </r>
  <r>
    <s v="Media"/>
    <s v="Incremental"/>
    <m/>
    <m/>
    <s v="liftoff"/>
    <s v="Liftoff"/>
    <x v="12"/>
    <s v=" DTC"/>
    <d v="2021-08-19T00:00:00"/>
    <s v="Post"/>
    <x v="2"/>
    <n v="744.25611049999998"/>
  </r>
  <r>
    <s v="Media"/>
    <s v="Incremental"/>
    <m/>
    <m/>
    <s v="liftoff"/>
    <s v="Liftoff"/>
    <x v="12"/>
    <s v=" DTC"/>
    <d v="2021-08-20T00:00:00"/>
    <s v="Post"/>
    <x v="2"/>
    <n v="763.42212319999999"/>
  </r>
  <r>
    <s v="Media"/>
    <s v="Incremental"/>
    <m/>
    <m/>
    <s v="liftoff"/>
    <s v="Liftoff"/>
    <x v="12"/>
    <s v=" DTC"/>
    <d v="2021-08-21T00:00:00"/>
    <s v="Post"/>
    <x v="2"/>
    <n v="780.48945990000004"/>
  </r>
  <r>
    <s v="Media"/>
    <s v="Incremental"/>
    <m/>
    <m/>
    <s v="liftoff"/>
    <s v="Liftoff"/>
    <x v="12"/>
    <s v=" DTC"/>
    <d v="2021-08-22T00:00:00"/>
    <s v="Post"/>
    <x v="2"/>
    <n v="752.52238690000001"/>
  </r>
  <r>
    <s v="Media"/>
    <s v="Incremental"/>
    <m/>
    <m/>
    <s v="liftoff"/>
    <s v="Liftoff"/>
    <x v="12"/>
    <s v=" DTC"/>
    <d v="2021-08-23T00:00:00"/>
    <s v="Post"/>
    <x v="2"/>
    <n v="735.88058049999995"/>
  </r>
  <r>
    <s v="Media"/>
    <s v="Incremental"/>
    <m/>
    <m/>
    <s v="liftoff"/>
    <s v="Liftoff"/>
    <x v="12"/>
    <s v=" DTC"/>
    <d v="2021-08-24T00:00:00"/>
    <s v="Post"/>
    <x v="2"/>
    <n v="710.13236110000003"/>
  </r>
  <r>
    <s v="Media"/>
    <s v="Incremental"/>
    <m/>
    <m/>
    <s v="liftoff"/>
    <s v="Liftoff"/>
    <x v="12"/>
    <s v=" DTC"/>
    <d v="2021-08-25T00:00:00"/>
    <s v="Post"/>
    <x v="2"/>
    <n v="711.78714019999995"/>
  </r>
  <r>
    <s v="Media"/>
    <s v="Incremental"/>
    <m/>
    <m/>
    <s v="liftoff"/>
    <s v="Liftoff"/>
    <x v="12"/>
    <s v=" DTC"/>
    <d v="2021-08-26T00:00:00"/>
    <s v="Post"/>
    <x v="2"/>
    <n v="715.32368389999999"/>
  </r>
  <r>
    <s v="Media"/>
    <s v="Incremental"/>
    <m/>
    <m/>
    <s v="liftoff"/>
    <s v="Liftoff"/>
    <x v="12"/>
    <s v=" DTC"/>
    <d v="2021-08-27T00:00:00"/>
    <s v="Post"/>
    <x v="2"/>
    <n v="692.92193410000004"/>
  </r>
  <r>
    <s v="Media"/>
    <s v="Incremental"/>
    <m/>
    <m/>
    <s v="liftoff"/>
    <s v="Liftoff"/>
    <x v="12"/>
    <s v=" DTC"/>
    <d v="2021-08-28T00:00:00"/>
    <s v="Post"/>
    <x v="2"/>
    <n v="688.86313159999997"/>
  </r>
  <r>
    <s v="Media"/>
    <s v="Incremental"/>
    <m/>
    <m/>
    <s v="liftoff"/>
    <s v="Liftoff"/>
    <x v="12"/>
    <s v=" DTC"/>
    <d v="2021-08-29T00:00:00"/>
    <s v="Post"/>
    <x v="2"/>
    <n v="691.63216590000002"/>
  </r>
  <r>
    <s v="Media"/>
    <s v="Incremental"/>
    <m/>
    <m/>
    <s v="liftoff"/>
    <s v="Liftoff"/>
    <x v="12"/>
    <s v=" DTC"/>
    <d v="2021-08-30T00:00:00"/>
    <s v="Post"/>
    <x v="2"/>
    <n v="703.98427860000004"/>
  </r>
  <r>
    <s v="Media"/>
    <s v="Incremental"/>
    <m/>
    <m/>
    <s v="liftoff"/>
    <s v="Liftoff"/>
    <x v="12"/>
    <s v=" DTC"/>
    <d v="2021-08-31T00:00:00"/>
    <s v="Post"/>
    <x v="2"/>
    <n v="709.6859561"/>
  </r>
  <r>
    <s v="Media"/>
    <s v="Incremental"/>
    <m/>
    <m/>
    <s v="liftoff"/>
    <s v="Liftoff"/>
    <x v="12"/>
    <s v=" DTC"/>
    <d v="2021-09-01T00:00:00"/>
    <s v="Post"/>
    <x v="2"/>
    <n v="736.13952540000003"/>
  </r>
  <r>
    <s v="Media"/>
    <s v="Incremental"/>
    <m/>
    <m/>
    <s v="liftoff"/>
    <s v="Liftoff"/>
    <x v="12"/>
    <s v=" DTC"/>
    <d v="2021-09-02T00:00:00"/>
    <s v="Post"/>
    <x v="2"/>
    <n v="774.80049259999998"/>
  </r>
  <r>
    <s v="Media"/>
    <s v="Incremental"/>
    <m/>
    <m/>
    <s v="liftoff"/>
    <s v="Liftoff"/>
    <x v="12"/>
    <s v=" DTC"/>
    <d v="2021-09-03T00:00:00"/>
    <s v="Post"/>
    <x v="2"/>
    <n v="781.51155240000003"/>
  </r>
  <r>
    <s v="Media"/>
    <s v="Incremental"/>
    <m/>
    <m/>
    <s v="liftoff"/>
    <s v="Liftoff"/>
    <x v="12"/>
    <s v=" DTC"/>
    <d v="2021-09-04T00:00:00"/>
    <s v="Post"/>
    <x v="2"/>
    <n v="807.8843875"/>
  </r>
  <r>
    <s v="Media"/>
    <s v="Incremental"/>
    <m/>
    <m/>
    <s v="liftoff"/>
    <s v="Liftoff"/>
    <x v="12"/>
    <s v=" DTC"/>
    <d v="2021-09-05T00:00:00"/>
    <s v="Post"/>
    <x v="2"/>
    <n v="832.99960120000003"/>
  </r>
  <r>
    <s v="Media"/>
    <s v="Incremental"/>
    <m/>
    <m/>
    <s v="liftoff"/>
    <s v="Liftoff"/>
    <x v="12"/>
    <s v=" DTC"/>
    <d v="2021-09-06T00:00:00"/>
    <s v="Post"/>
    <x v="2"/>
    <n v="840.01686440000003"/>
  </r>
  <r>
    <s v="Media"/>
    <s v="Incremental"/>
    <m/>
    <m/>
    <s v="liftoff"/>
    <s v="Liftoff"/>
    <x v="12"/>
    <s v=" DTC"/>
    <d v="2021-09-07T00:00:00"/>
    <s v="Post"/>
    <x v="2"/>
    <n v="834.35259350000001"/>
  </r>
  <r>
    <s v="Media"/>
    <s v="Incremental"/>
    <m/>
    <m/>
    <s v="liftoff"/>
    <s v="Liftoff"/>
    <x v="12"/>
    <s v=" DTC"/>
    <d v="2021-09-08T00:00:00"/>
    <s v="Post"/>
    <x v="2"/>
    <n v="844.70757990000004"/>
  </r>
  <r>
    <s v="Media"/>
    <s v="Incremental"/>
    <m/>
    <m/>
    <s v="liftoff"/>
    <s v="Liftoff"/>
    <x v="12"/>
    <s v=" DTC"/>
    <d v="2021-09-09T00:00:00"/>
    <s v="Post"/>
    <x v="2"/>
    <n v="812.84056910000004"/>
  </r>
  <r>
    <s v="Media"/>
    <s v="Incremental"/>
    <m/>
    <m/>
    <s v="liftoff"/>
    <s v="Liftoff"/>
    <x v="12"/>
    <s v=" DTC"/>
    <d v="2021-09-10T00:00:00"/>
    <s v="Post"/>
    <x v="2"/>
    <n v="817.17437629999995"/>
  </r>
  <r>
    <s v="Media"/>
    <s v="Incremental"/>
    <m/>
    <m/>
    <s v="liftoff"/>
    <s v="Liftoff"/>
    <x v="12"/>
    <s v=" DTC"/>
    <d v="2021-09-11T00:00:00"/>
    <s v="Post"/>
    <x v="2"/>
    <n v="806.37828779999995"/>
  </r>
  <r>
    <s v="Media"/>
    <s v="Incremental"/>
    <m/>
    <m/>
    <s v="liftoff"/>
    <s v="Liftoff"/>
    <x v="12"/>
    <s v=" DTC"/>
    <d v="2021-09-12T00:00:00"/>
    <s v="Post"/>
    <x v="2"/>
    <n v="791.69079690000001"/>
  </r>
  <r>
    <s v="Media"/>
    <s v="Incremental"/>
    <m/>
    <m/>
    <s v="liftoff"/>
    <s v="Liftoff"/>
    <x v="12"/>
    <s v=" DTC"/>
    <d v="2021-09-13T00:00:00"/>
    <s v="Post"/>
    <x v="2"/>
    <n v="772.77176840000004"/>
  </r>
  <r>
    <s v="Media"/>
    <s v="Incremental"/>
    <m/>
    <m/>
    <s v="liftoff"/>
    <s v="Liftoff"/>
    <x v="12"/>
    <s v=" DTC"/>
    <d v="2021-09-14T00:00:00"/>
    <s v="Post"/>
    <x v="2"/>
    <n v="760.51404839999998"/>
  </r>
  <r>
    <s v="Media"/>
    <s v="Incremental"/>
    <m/>
    <m/>
    <s v="liftoff"/>
    <s v="Liftoff"/>
    <x v="12"/>
    <s v=" DTC"/>
    <d v="2021-09-15T00:00:00"/>
    <s v="Post"/>
    <x v="2"/>
    <n v="727.48379939999995"/>
  </r>
  <r>
    <s v="Media"/>
    <s v="Incremental"/>
    <m/>
    <m/>
    <s v="liftoff"/>
    <s v="Liftoff"/>
    <x v="12"/>
    <s v=" DTC"/>
    <d v="2021-09-16T00:00:00"/>
    <s v="Post"/>
    <x v="2"/>
    <n v="707.44519060000005"/>
  </r>
  <r>
    <s v="Media"/>
    <s v="Incremental"/>
    <m/>
    <m/>
    <s v="liftoff"/>
    <s v="Liftoff"/>
    <x v="12"/>
    <s v=" DTC"/>
    <d v="2021-09-17T00:00:00"/>
    <s v="Post"/>
    <x v="2"/>
    <n v="654.66365410000003"/>
  </r>
  <r>
    <s v="Media"/>
    <s v="Incremental"/>
    <m/>
    <m/>
    <s v="liftoff"/>
    <s v="Liftoff"/>
    <x v="12"/>
    <s v=" DTC"/>
    <d v="2021-09-18T00:00:00"/>
    <s v="Post"/>
    <x v="2"/>
    <n v="624.06070409999995"/>
  </r>
  <r>
    <s v="Media"/>
    <s v="Incremental"/>
    <m/>
    <m/>
    <s v="liftoff"/>
    <s v="Liftoff"/>
    <x v="12"/>
    <s v=" DTC"/>
    <d v="2021-09-19T00:00:00"/>
    <s v="Post"/>
    <x v="2"/>
    <n v="623.8183798"/>
  </r>
  <r>
    <s v="Media"/>
    <s v="Incremental"/>
    <m/>
    <m/>
    <s v="liftoff"/>
    <s v="Liftoff"/>
    <x v="12"/>
    <s v=" DTC"/>
    <d v="2021-09-20T00:00:00"/>
    <s v="Post"/>
    <x v="2"/>
    <n v="584.58553870000003"/>
  </r>
  <r>
    <s v="Media"/>
    <s v="Incremental"/>
    <m/>
    <m/>
    <s v="liftoff"/>
    <s v="Liftoff"/>
    <x v="12"/>
    <s v=" DTC"/>
    <d v="2021-09-21T00:00:00"/>
    <s v="Post"/>
    <x v="2"/>
    <n v="545.95025980000003"/>
  </r>
  <r>
    <s v="Media"/>
    <s v="Incremental"/>
    <m/>
    <m/>
    <s v="liftoff"/>
    <s v="Liftoff"/>
    <x v="12"/>
    <s v=" DTC"/>
    <d v="2021-09-22T00:00:00"/>
    <s v="Post"/>
    <x v="2"/>
    <n v="522.31765959999996"/>
  </r>
  <r>
    <s v="Media"/>
    <s v="Incremental"/>
    <m/>
    <m/>
    <s v="liftoff"/>
    <s v="Liftoff"/>
    <x v="12"/>
    <s v=" DTC"/>
    <d v="2021-09-23T00:00:00"/>
    <s v="Post"/>
    <x v="2"/>
    <n v="483.94685349999997"/>
  </r>
  <r>
    <s v="Media"/>
    <s v="Incremental"/>
    <m/>
    <m/>
    <s v="liftoff"/>
    <s v="Liftoff"/>
    <x v="12"/>
    <s v=" DTC"/>
    <d v="2021-09-24T00:00:00"/>
    <s v="Post"/>
    <x v="2"/>
    <n v="467.52967360000002"/>
  </r>
  <r>
    <s v="Media"/>
    <s v="Incremental"/>
    <m/>
    <m/>
    <s v="liftoff"/>
    <s v="Liftoff"/>
    <x v="12"/>
    <s v=" DTC"/>
    <d v="2021-09-25T00:00:00"/>
    <s v="Post"/>
    <x v="2"/>
    <n v="446.86281830000001"/>
  </r>
  <r>
    <s v="Media"/>
    <s v="Incremental"/>
    <m/>
    <m/>
    <s v="liftoff"/>
    <s v="Liftoff"/>
    <x v="12"/>
    <s v=" DTC"/>
    <d v="2021-09-26T00:00:00"/>
    <s v="Post"/>
    <x v="2"/>
    <n v="425.87277130000001"/>
  </r>
  <r>
    <s v="Media"/>
    <s v="Incremental"/>
    <m/>
    <m/>
    <s v="liftoff"/>
    <s v="Liftoff"/>
    <x v="12"/>
    <s v=" DTC"/>
    <d v="2021-09-27T00:00:00"/>
    <s v="Post"/>
    <x v="2"/>
    <n v="409.4051991"/>
  </r>
  <r>
    <s v="Media"/>
    <s v="Incremental"/>
    <m/>
    <m/>
    <s v="liftoff"/>
    <s v="Liftoff"/>
    <x v="12"/>
    <s v=" DTC"/>
    <d v="2021-09-28T00:00:00"/>
    <s v="Post"/>
    <x v="2"/>
    <n v="406.43560389999999"/>
  </r>
  <r>
    <s v="Media"/>
    <s v="Incremental"/>
    <m/>
    <m/>
    <s v="liftoff"/>
    <s v="Liftoff"/>
    <x v="12"/>
    <s v=" DTC"/>
    <d v="2021-09-29T00:00:00"/>
    <s v="Post"/>
    <x v="2"/>
    <n v="412.24043080000001"/>
  </r>
  <r>
    <s v="Media"/>
    <s v="Incremental"/>
    <m/>
    <m/>
    <s v="liftoff"/>
    <s v="Liftoff"/>
    <x v="12"/>
    <s v=" DTC"/>
    <d v="2021-09-30T00:00:00"/>
    <s v="Post"/>
    <x v="2"/>
    <n v="422.4276868"/>
  </r>
  <r>
    <s v="Media"/>
    <s v="Incremental"/>
    <m/>
    <m/>
    <s v="unity_Post_ios14_5"/>
    <s v="Unity"/>
    <x v="13"/>
    <s v=" DTC"/>
    <d v="2021-03-01T00:00:00"/>
    <s v="Pre"/>
    <x v="0"/>
    <n v="0"/>
  </r>
  <r>
    <s v="Media"/>
    <s v="Incremental"/>
    <m/>
    <m/>
    <s v="unity_Post_ios14_5"/>
    <s v="Unity"/>
    <x v="13"/>
    <s v=" DTC"/>
    <d v="2021-03-02T00:00:00"/>
    <s v="Pre"/>
    <x v="0"/>
    <n v="0"/>
  </r>
  <r>
    <s v="Media"/>
    <s v="Incremental"/>
    <m/>
    <m/>
    <s v="unity_Post_ios14_5"/>
    <s v="Unity"/>
    <x v="13"/>
    <s v=" DTC"/>
    <d v="2021-03-03T00:00:00"/>
    <s v="Pre"/>
    <x v="0"/>
    <n v="0"/>
  </r>
  <r>
    <s v="Media"/>
    <s v="Incremental"/>
    <m/>
    <m/>
    <s v="unity_Post_ios14_5"/>
    <s v="Unity"/>
    <x v="13"/>
    <s v=" DTC"/>
    <d v="2021-03-04T00:00:00"/>
    <s v="Pre"/>
    <x v="0"/>
    <n v="0"/>
  </r>
  <r>
    <s v="Media"/>
    <s v="Incremental"/>
    <m/>
    <m/>
    <s v="unity_Post_ios14_5"/>
    <s v="Unity"/>
    <x v="13"/>
    <s v=" DTC"/>
    <d v="2021-03-05T00:00:00"/>
    <s v="Pre"/>
    <x v="0"/>
    <n v="0"/>
  </r>
  <r>
    <s v="Media"/>
    <s v="Incremental"/>
    <m/>
    <m/>
    <s v="unity_Post_ios14_5"/>
    <s v="Unity"/>
    <x v="13"/>
    <s v=" DTC"/>
    <d v="2021-03-06T00:00:00"/>
    <s v="Pre"/>
    <x v="0"/>
    <n v="0"/>
  </r>
  <r>
    <s v="Media"/>
    <s v="Incremental"/>
    <m/>
    <m/>
    <s v="unity_Post_ios14_5"/>
    <s v="Unity"/>
    <x v="13"/>
    <s v=" DTC"/>
    <d v="2021-03-07T00:00:00"/>
    <s v="Pre"/>
    <x v="0"/>
    <n v="0"/>
  </r>
  <r>
    <s v="Media"/>
    <s v="Incremental"/>
    <m/>
    <m/>
    <s v="unity_Post_ios14_5"/>
    <s v="Unity"/>
    <x v="13"/>
    <s v=" DTC"/>
    <d v="2021-03-08T00:00:00"/>
    <s v="Pre"/>
    <x v="0"/>
    <n v="0"/>
  </r>
  <r>
    <s v="Media"/>
    <s v="Incremental"/>
    <m/>
    <m/>
    <s v="unity_Post_ios14_5"/>
    <s v="Unity"/>
    <x v="13"/>
    <s v=" DTC"/>
    <d v="2021-03-09T00:00:00"/>
    <s v="Pre"/>
    <x v="0"/>
    <n v="0"/>
  </r>
  <r>
    <s v="Media"/>
    <s v="Incremental"/>
    <m/>
    <m/>
    <s v="unity_Post_ios14_5"/>
    <s v="Unity"/>
    <x v="13"/>
    <s v=" DTC"/>
    <d v="2021-03-10T00:00:00"/>
    <s v="Pre"/>
    <x v="0"/>
    <n v="0"/>
  </r>
  <r>
    <s v="Media"/>
    <s v="Incremental"/>
    <m/>
    <m/>
    <s v="unity_Post_ios14_5"/>
    <s v="Unity"/>
    <x v="13"/>
    <s v=" DTC"/>
    <d v="2021-03-11T00:00:00"/>
    <s v="Pre"/>
    <x v="0"/>
    <n v="0"/>
  </r>
  <r>
    <s v="Media"/>
    <s v="Incremental"/>
    <m/>
    <m/>
    <s v="unity_Post_ios14_5"/>
    <s v="Unity"/>
    <x v="13"/>
    <s v=" DTC"/>
    <d v="2021-03-12T00:00:00"/>
    <s v="Pre"/>
    <x v="0"/>
    <n v="0"/>
  </r>
  <r>
    <s v="Media"/>
    <s v="Incremental"/>
    <m/>
    <m/>
    <s v="unity_Post_ios14_5"/>
    <s v="Unity"/>
    <x v="13"/>
    <s v=" DTC"/>
    <d v="2021-03-13T00:00:00"/>
    <s v="Pre"/>
    <x v="0"/>
    <n v="0"/>
  </r>
  <r>
    <s v="Media"/>
    <s v="Incremental"/>
    <m/>
    <m/>
    <s v="unity_Post_ios14_5"/>
    <s v="Unity"/>
    <x v="13"/>
    <s v=" DTC"/>
    <d v="2021-03-14T00:00:00"/>
    <s v="Pre"/>
    <x v="0"/>
    <n v="0"/>
  </r>
  <r>
    <s v="Media"/>
    <s v="Incremental"/>
    <m/>
    <m/>
    <s v="unity_Post_ios14_5"/>
    <s v="Unity"/>
    <x v="13"/>
    <s v=" DTC"/>
    <d v="2021-03-15T00:00:00"/>
    <s v="Pre"/>
    <x v="0"/>
    <n v="0"/>
  </r>
  <r>
    <s v="Media"/>
    <s v="Incremental"/>
    <m/>
    <m/>
    <s v="unity_Post_ios14_5"/>
    <s v="Unity"/>
    <x v="13"/>
    <s v=" DTC"/>
    <d v="2021-03-16T00:00:00"/>
    <s v="Pre"/>
    <x v="0"/>
    <n v="0"/>
  </r>
  <r>
    <s v="Media"/>
    <s v="Incremental"/>
    <m/>
    <m/>
    <s v="unity_Post_ios14_5"/>
    <s v="Unity"/>
    <x v="13"/>
    <s v=" DTC"/>
    <d v="2021-03-17T00:00:00"/>
    <s v="Pre"/>
    <x v="0"/>
    <n v="0"/>
  </r>
  <r>
    <s v="Media"/>
    <s v="Incremental"/>
    <m/>
    <m/>
    <s v="unity_Post_ios14_5"/>
    <s v="Unity"/>
    <x v="13"/>
    <s v=" DTC"/>
    <d v="2021-03-18T00:00:00"/>
    <s v="Pre"/>
    <x v="0"/>
    <n v="0"/>
  </r>
  <r>
    <s v="Media"/>
    <s v="Incremental"/>
    <m/>
    <m/>
    <s v="unity_Post_ios14_5"/>
    <s v="Unity"/>
    <x v="13"/>
    <s v=" DTC"/>
    <d v="2021-03-19T00:00:00"/>
    <s v="Pre"/>
    <x v="0"/>
    <n v="0"/>
  </r>
  <r>
    <s v="Media"/>
    <s v="Incremental"/>
    <m/>
    <m/>
    <s v="unity_Post_ios14_5"/>
    <s v="Unity"/>
    <x v="13"/>
    <s v=" DTC"/>
    <d v="2021-03-20T00:00:00"/>
    <s v="Pre"/>
    <x v="0"/>
    <n v="0"/>
  </r>
  <r>
    <s v="Media"/>
    <s v="Incremental"/>
    <m/>
    <m/>
    <s v="unity_Post_ios14_5"/>
    <s v="Unity"/>
    <x v="13"/>
    <s v=" DTC"/>
    <d v="2021-03-21T00:00:00"/>
    <s v="Pre"/>
    <x v="0"/>
    <n v="0"/>
  </r>
  <r>
    <s v="Media"/>
    <s v="Incremental"/>
    <m/>
    <m/>
    <s v="unity_Post_ios14_5"/>
    <s v="Unity"/>
    <x v="13"/>
    <s v=" DTC"/>
    <d v="2021-03-22T00:00:00"/>
    <s v="Pre"/>
    <x v="0"/>
    <n v="0"/>
  </r>
  <r>
    <s v="Media"/>
    <s v="Incremental"/>
    <m/>
    <m/>
    <s v="unity_Post_ios14_5"/>
    <s v="Unity"/>
    <x v="13"/>
    <s v=" DTC"/>
    <d v="2021-03-23T00:00:00"/>
    <s v="Pre"/>
    <x v="0"/>
    <n v="0"/>
  </r>
  <r>
    <s v="Media"/>
    <s v="Incremental"/>
    <m/>
    <m/>
    <s v="unity_Post_ios14_5"/>
    <s v="Unity"/>
    <x v="13"/>
    <s v=" DTC"/>
    <d v="2021-03-24T00:00:00"/>
    <s v="Pre"/>
    <x v="0"/>
    <n v="0"/>
  </r>
  <r>
    <s v="Media"/>
    <s v="Incremental"/>
    <m/>
    <m/>
    <s v="unity_Post_ios14_5"/>
    <s v="Unity"/>
    <x v="13"/>
    <s v=" DTC"/>
    <d v="2021-03-25T00:00:00"/>
    <s v="Pre"/>
    <x v="0"/>
    <n v="0"/>
  </r>
  <r>
    <s v="Media"/>
    <s v="Incremental"/>
    <m/>
    <m/>
    <s v="unity_Post_ios14_5"/>
    <s v="Unity"/>
    <x v="13"/>
    <s v=" DTC"/>
    <d v="2021-03-26T00:00:00"/>
    <s v="Pre"/>
    <x v="0"/>
    <n v="0"/>
  </r>
  <r>
    <s v="Media"/>
    <s v="Incremental"/>
    <m/>
    <m/>
    <s v="unity_Post_ios14_5"/>
    <s v="Unity"/>
    <x v="13"/>
    <s v=" DTC"/>
    <d v="2021-03-27T00:00:00"/>
    <s v="Pre"/>
    <x v="0"/>
    <n v="0"/>
  </r>
  <r>
    <s v="Media"/>
    <s v="Incremental"/>
    <m/>
    <m/>
    <s v="unity_Post_ios14_5"/>
    <s v="Unity"/>
    <x v="13"/>
    <s v=" DTC"/>
    <d v="2021-03-28T00:00:00"/>
    <s v="Pre"/>
    <x v="0"/>
    <n v="0"/>
  </r>
  <r>
    <s v="Media"/>
    <s v="Incremental"/>
    <m/>
    <m/>
    <s v="unity_Post_ios14_5"/>
    <s v="Unity"/>
    <x v="13"/>
    <s v=" DTC"/>
    <d v="2021-03-29T00:00:00"/>
    <s v="Pre"/>
    <x v="0"/>
    <n v="0"/>
  </r>
  <r>
    <s v="Media"/>
    <s v="Incremental"/>
    <m/>
    <m/>
    <s v="unity_Post_ios14_5"/>
    <s v="Unity"/>
    <x v="13"/>
    <s v=" DTC"/>
    <d v="2021-03-30T00:00:00"/>
    <s v="Pre"/>
    <x v="0"/>
    <n v="0"/>
  </r>
  <r>
    <s v="Media"/>
    <s v="Incremental"/>
    <m/>
    <m/>
    <s v="unity_Post_ios14_5"/>
    <s v="Unity"/>
    <x v="13"/>
    <s v=" DTC"/>
    <d v="2021-03-31T00:00:00"/>
    <s v="Pre"/>
    <x v="0"/>
    <n v="0"/>
  </r>
  <r>
    <s v="Media"/>
    <s v="Incremental"/>
    <m/>
    <m/>
    <s v="unity_Post_ios14_5"/>
    <s v="Unity"/>
    <x v="13"/>
    <s v=" DTC"/>
    <d v="2021-04-01T00:00:00"/>
    <s v="Pre"/>
    <x v="0"/>
    <n v="0"/>
  </r>
  <r>
    <s v="Media"/>
    <s v="Incremental"/>
    <m/>
    <m/>
    <s v="unity_Post_ios14_5"/>
    <s v="Unity"/>
    <x v="13"/>
    <s v=" DTC"/>
    <d v="2021-04-02T00:00:00"/>
    <s v="Pre"/>
    <x v="0"/>
    <n v="0"/>
  </r>
  <r>
    <s v="Media"/>
    <s v="Incremental"/>
    <m/>
    <m/>
    <s v="unity_Post_ios14_5"/>
    <s v="Unity"/>
    <x v="13"/>
    <s v=" DTC"/>
    <d v="2021-04-03T00:00:00"/>
    <s v="Pre"/>
    <x v="0"/>
    <n v="0"/>
  </r>
  <r>
    <s v="Media"/>
    <s v="Incremental"/>
    <m/>
    <m/>
    <s v="unity_Post_ios14_5"/>
    <s v="Unity"/>
    <x v="13"/>
    <s v=" DTC"/>
    <d v="2021-04-04T00:00:00"/>
    <s v="Pre"/>
    <x v="0"/>
    <n v="0"/>
  </r>
  <r>
    <s v="Media"/>
    <s v="Incremental"/>
    <m/>
    <m/>
    <s v="unity_Post_ios14_5"/>
    <s v="Unity"/>
    <x v="13"/>
    <s v=" DTC"/>
    <d v="2021-04-05T00:00:00"/>
    <s v="Pre"/>
    <x v="0"/>
    <n v="0"/>
  </r>
  <r>
    <s v="Media"/>
    <s v="Incremental"/>
    <m/>
    <m/>
    <s v="unity_Post_ios14_5"/>
    <s v="Unity"/>
    <x v="13"/>
    <s v=" DTC"/>
    <d v="2021-04-06T00:00:00"/>
    <s v="Pre"/>
    <x v="0"/>
    <n v="0"/>
  </r>
  <r>
    <s v="Media"/>
    <s v="Incremental"/>
    <m/>
    <m/>
    <s v="unity_Post_ios14_5"/>
    <s v="Unity"/>
    <x v="13"/>
    <s v=" DTC"/>
    <d v="2021-04-07T00:00:00"/>
    <s v="Pre"/>
    <x v="0"/>
    <n v="0"/>
  </r>
  <r>
    <s v="Media"/>
    <s v="Incremental"/>
    <m/>
    <m/>
    <s v="unity_Post_ios14_5"/>
    <s v="Unity"/>
    <x v="13"/>
    <s v=" DTC"/>
    <d v="2021-04-08T00:00:00"/>
    <s v="Pre"/>
    <x v="0"/>
    <n v="0"/>
  </r>
  <r>
    <s v="Media"/>
    <s v="Incremental"/>
    <m/>
    <m/>
    <s v="unity_Post_ios14_5"/>
    <s v="Unity"/>
    <x v="13"/>
    <s v=" DTC"/>
    <d v="2021-04-09T00:00:00"/>
    <s v="Pre"/>
    <x v="0"/>
    <n v="0"/>
  </r>
  <r>
    <s v="Media"/>
    <s v="Incremental"/>
    <m/>
    <m/>
    <s v="unity_Post_ios14_5"/>
    <s v="Unity"/>
    <x v="13"/>
    <s v=" DTC"/>
    <d v="2021-04-10T00:00:00"/>
    <s v="Pre"/>
    <x v="0"/>
    <n v="0"/>
  </r>
  <r>
    <s v="Media"/>
    <s v="Incremental"/>
    <m/>
    <m/>
    <s v="unity_Post_ios14_5"/>
    <s v="Unity"/>
    <x v="13"/>
    <s v=" DTC"/>
    <d v="2021-04-11T00:00:00"/>
    <s v="Pre"/>
    <x v="0"/>
    <n v="0"/>
  </r>
  <r>
    <s v="Media"/>
    <s v="Incremental"/>
    <m/>
    <m/>
    <s v="unity_Post_ios14_5"/>
    <s v="Unity"/>
    <x v="13"/>
    <s v=" DTC"/>
    <d v="2021-04-12T00:00:00"/>
    <s v="Pre"/>
    <x v="0"/>
    <n v="0"/>
  </r>
  <r>
    <s v="Media"/>
    <s v="Incremental"/>
    <m/>
    <m/>
    <s v="unity_Post_ios14_5"/>
    <s v="Unity"/>
    <x v="13"/>
    <s v=" DTC"/>
    <d v="2021-04-13T00:00:00"/>
    <s v="Pre"/>
    <x v="0"/>
    <n v="0"/>
  </r>
  <r>
    <s v="Media"/>
    <s v="Incremental"/>
    <m/>
    <m/>
    <s v="unity_Post_ios14_5"/>
    <s v="Unity"/>
    <x v="13"/>
    <s v=" DTC"/>
    <d v="2021-04-14T00:00:00"/>
    <s v="Pre"/>
    <x v="0"/>
    <n v="0"/>
  </r>
  <r>
    <s v="Media"/>
    <s v="Incremental"/>
    <m/>
    <m/>
    <s v="unity_Post_ios14_5"/>
    <s v="Unity"/>
    <x v="13"/>
    <s v=" DTC"/>
    <d v="2021-04-15T00:00:00"/>
    <s v="Pre"/>
    <x v="0"/>
    <n v="0"/>
  </r>
  <r>
    <s v="Media"/>
    <s v="Incremental"/>
    <m/>
    <m/>
    <s v="unity_Post_ios14_5"/>
    <s v="Unity"/>
    <x v="13"/>
    <s v=" DTC"/>
    <d v="2021-04-16T00:00:00"/>
    <s v="Pre"/>
    <x v="0"/>
    <n v="0"/>
  </r>
  <r>
    <s v="Media"/>
    <s v="Incremental"/>
    <m/>
    <m/>
    <s v="unity_Post_ios14_5"/>
    <s v="Unity"/>
    <x v="13"/>
    <s v=" DTC"/>
    <d v="2021-04-17T00:00:00"/>
    <s v="Pre"/>
    <x v="0"/>
    <n v="0"/>
  </r>
  <r>
    <s v="Media"/>
    <s v="Incremental"/>
    <m/>
    <m/>
    <s v="unity_Post_ios14_5"/>
    <s v="Unity"/>
    <x v="13"/>
    <s v=" DTC"/>
    <d v="2021-04-18T00:00:00"/>
    <s v="Pre"/>
    <x v="0"/>
    <n v="0"/>
  </r>
  <r>
    <s v="Media"/>
    <s v="Incremental"/>
    <m/>
    <m/>
    <s v="unity_Post_ios14_5"/>
    <s v="Unity"/>
    <x v="13"/>
    <s v=" DTC"/>
    <d v="2021-04-19T00:00:00"/>
    <s v="Pre"/>
    <x v="0"/>
    <n v="0"/>
  </r>
  <r>
    <s v="Media"/>
    <s v="Incremental"/>
    <m/>
    <m/>
    <s v="unity_Post_ios14_5"/>
    <s v="Unity"/>
    <x v="13"/>
    <s v=" DTC"/>
    <d v="2021-04-20T00:00:00"/>
    <s v="Pre"/>
    <x v="0"/>
    <n v="0"/>
  </r>
  <r>
    <s v="Media"/>
    <s v="Incremental"/>
    <m/>
    <m/>
    <s v="unity_Post_ios14_5"/>
    <s v="Unity"/>
    <x v="13"/>
    <s v=" DTC"/>
    <d v="2021-04-21T00:00:00"/>
    <s v="Pre"/>
    <x v="0"/>
    <n v="0"/>
  </r>
  <r>
    <s v="Media"/>
    <s v="Incremental"/>
    <m/>
    <m/>
    <s v="unity_Post_ios14_5"/>
    <s v="Unity"/>
    <x v="13"/>
    <s v=" DTC"/>
    <d v="2021-04-22T00:00:00"/>
    <s v="Pre"/>
    <x v="0"/>
    <n v="0"/>
  </r>
  <r>
    <s v="Media"/>
    <s v="Incremental"/>
    <m/>
    <m/>
    <s v="unity_Post_ios14_5"/>
    <s v="Unity"/>
    <x v="13"/>
    <s v=" DTC"/>
    <d v="2021-04-23T00:00:00"/>
    <s v="Pre"/>
    <x v="0"/>
    <n v="0"/>
  </r>
  <r>
    <s v="Media"/>
    <s v="Incremental"/>
    <m/>
    <m/>
    <s v="unity_Post_ios14_5"/>
    <s v="Unity"/>
    <x v="13"/>
    <s v=" DTC"/>
    <d v="2021-04-24T00:00:00"/>
    <s v="Pre"/>
    <x v="0"/>
    <n v="0"/>
  </r>
  <r>
    <s v="Media"/>
    <s v="Incremental"/>
    <m/>
    <m/>
    <s v="unity_Post_ios14_5"/>
    <s v="Unity"/>
    <x v="13"/>
    <s v=" DTC"/>
    <d v="2021-04-25T00:00:00"/>
    <s v="Pre"/>
    <x v="0"/>
    <n v="0"/>
  </r>
  <r>
    <s v="Media"/>
    <s v="Incremental"/>
    <m/>
    <m/>
    <s v="unity_Post_ios14_5"/>
    <s v="Unity"/>
    <x v="13"/>
    <s v=" DTC"/>
    <d v="2021-04-26T00:00:00"/>
    <s v="Pre"/>
    <x v="0"/>
    <n v="0"/>
  </r>
  <r>
    <s v="Media"/>
    <s v="Incremental"/>
    <m/>
    <m/>
    <s v="unity_Post_ios14_5"/>
    <s v="Unity"/>
    <x v="13"/>
    <s v=" DTC"/>
    <d v="2021-04-27T00:00:00"/>
    <s v="Post"/>
    <x v="1"/>
    <n v="75.312027299999997"/>
  </r>
  <r>
    <s v="Media"/>
    <s v="Incremental"/>
    <m/>
    <m/>
    <s v="unity_Post_ios14_5"/>
    <s v="Unity"/>
    <x v="13"/>
    <s v=" DTC"/>
    <d v="2021-04-28T00:00:00"/>
    <s v="Post"/>
    <x v="1"/>
    <n v="227.1595772"/>
  </r>
  <r>
    <s v="Media"/>
    <s v="Incremental"/>
    <m/>
    <m/>
    <s v="unity_Post_ios14_5"/>
    <s v="Unity"/>
    <x v="13"/>
    <s v=" DTC"/>
    <d v="2021-04-29T00:00:00"/>
    <s v="Post"/>
    <x v="1"/>
    <n v="436.8546073"/>
  </r>
  <r>
    <s v="Media"/>
    <s v="Incremental"/>
    <m/>
    <m/>
    <s v="unity_Post_ios14_5"/>
    <s v="Unity"/>
    <x v="13"/>
    <s v=" DTC"/>
    <d v="2021-04-30T00:00:00"/>
    <s v="Post"/>
    <x v="1"/>
    <n v="686.09282940000003"/>
  </r>
  <r>
    <s v="Media"/>
    <s v="Incremental"/>
    <m/>
    <m/>
    <s v="unity_Post_ios14_5"/>
    <s v="Unity"/>
    <x v="13"/>
    <s v=" DTC"/>
    <d v="2021-05-01T00:00:00"/>
    <s v="Post"/>
    <x v="1"/>
    <n v="964.79475420000006"/>
  </r>
  <r>
    <s v="Media"/>
    <s v="Incremental"/>
    <m/>
    <m/>
    <s v="unity_Post_ios14_5"/>
    <s v="Unity"/>
    <x v="13"/>
    <s v=" DTC"/>
    <d v="2021-05-02T00:00:00"/>
    <s v="Post"/>
    <x v="1"/>
    <n v="1276.8747178000001"/>
  </r>
  <r>
    <s v="Media"/>
    <s v="Incremental"/>
    <m/>
    <m/>
    <s v="unity_Post_ios14_5"/>
    <s v="Unity"/>
    <x v="13"/>
    <s v=" DTC"/>
    <d v="2021-05-03T00:00:00"/>
    <s v="Post"/>
    <x v="1"/>
    <n v="1621.7475391"/>
  </r>
  <r>
    <s v="Media"/>
    <s v="Incremental"/>
    <m/>
    <m/>
    <s v="unity_Post_ios14_5"/>
    <s v="Unity"/>
    <x v="13"/>
    <s v=" DTC"/>
    <d v="2021-05-04T00:00:00"/>
    <s v="Post"/>
    <x v="1"/>
    <n v="2033.5977247999999"/>
  </r>
  <r>
    <s v="Media"/>
    <s v="Incremental"/>
    <m/>
    <m/>
    <s v="unity_Post_ios14_5"/>
    <s v="Unity"/>
    <x v="13"/>
    <s v=" DTC"/>
    <d v="2021-05-05T00:00:00"/>
    <s v="Post"/>
    <x v="1"/>
    <n v="2458.4261873999999"/>
  </r>
  <r>
    <s v="Media"/>
    <s v="Incremental"/>
    <m/>
    <m/>
    <s v="unity_Post_ios14_5"/>
    <s v="Unity"/>
    <x v="13"/>
    <s v=" DTC"/>
    <d v="2021-05-06T00:00:00"/>
    <s v="Post"/>
    <x v="1"/>
    <n v="2868.4243526999999"/>
  </r>
  <r>
    <s v="Media"/>
    <s v="Incremental"/>
    <m/>
    <m/>
    <s v="unity_Post_ios14_5"/>
    <s v="Unity"/>
    <x v="13"/>
    <s v=" DTC"/>
    <d v="2021-05-07T00:00:00"/>
    <s v="Post"/>
    <x v="1"/>
    <n v="3246.9418510999999"/>
  </r>
  <r>
    <s v="Media"/>
    <s v="Incremental"/>
    <m/>
    <m/>
    <s v="unity_Post_ios14_5"/>
    <s v="Unity"/>
    <x v="13"/>
    <s v=" DTC"/>
    <d v="2021-05-08T00:00:00"/>
    <s v="Post"/>
    <x v="1"/>
    <n v="3601.2628835999999"/>
  </r>
  <r>
    <s v="Media"/>
    <s v="Incremental"/>
    <m/>
    <m/>
    <s v="unity_Post_ios14_5"/>
    <s v="Unity"/>
    <x v="13"/>
    <s v=" DTC"/>
    <d v="2021-05-09T00:00:00"/>
    <s v="Post"/>
    <x v="1"/>
    <n v="3942.7341938999998"/>
  </r>
  <r>
    <s v="Media"/>
    <s v="Incremental"/>
    <m/>
    <m/>
    <s v="unity_Post_ios14_5"/>
    <s v="Unity"/>
    <x v="13"/>
    <s v=" DTC"/>
    <d v="2021-05-10T00:00:00"/>
    <s v="Post"/>
    <x v="1"/>
    <n v="4271.5853380999997"/>
  </r>
  <r>
    <s v="Media"/>
    <s v="Incremental"/>
    <m/>
    <m/>
    <s v="unity_Post_ios14_5"/>
    <s v="Unity"/>
    <x v="13"/>
    <s v=" DTC"/>
    <d v="2021-05-11T00:00:00"/>
    <s v="Post"/>
    <x v="1"/>
    <n v="4612.2769528999997"/>
  </r>
  <r>
    <s v="Media"/>
    <s v="Incremental"/>
    <m/>
    <m/>
    <s v="unity_Post_ios14_5"/>
    <s v="Unity"/>
    <x v="13"/>
    <s v=" DTC"/>
    <d v="2021-05-12T00:00:00"/>
    <s v="Post"/>
    <x v="1"/>
    <n v="4977.8215553999999"/>
  </r>
  <r>
    <s v="Media"/>
    <s v="Incremental"/>
    <m/>
    <m/>
    <s v="unity_Post_ios14_5"/>
    <s v="Unity"/>
    <x v="13"/>
    <s v=" DTC"/>
    <d v="2021-05-13T00:00:00"/>
    <s v="Post"/>
    <x v="1"/>
    <n v="5347.9891465000001"/>
  </r>
  <r>
    <s v="Media"/>
    <s v="Incremental"/>
    <m/>
    <m/>
    <s v="unity_Post_ios14_5"/>
    <s v="Unity"/>
    <x v="13"/>
    <s v=" DTC"/>
    <d v="2021-05-14T00:00:00"/>
    <s v="Post"/>
    <x v="1"/>
    <n v="5731.6697955999998"/>
  </r>
  <r>
    <s v="Media"/>
    <s v="Incremental"/>
    <m/>
    <m/>
    <s v="unity_Post_ios14_5"/>
    <s v="Unity"/>
    <x v="13"/>
    <s v=" DTC"/>
    <d v="2021-05-15T00:00:00"/>
    <s v="Post"/>
    <x v="1"/>
    <n v="6143.0176289999999"/>
  </r>
  <r>
    <s v="Media"/>
    <s v="Incremental"/>
    <m/>
    <m/>
    <s v="unity_Post_ios14_5"/>
    <s v="Unity"/>
    <x v="13"/>
    <s v=" DTC"/>
    <d v="2021-05-16T00:00:00"/>
    <s v="Post"/>
    <x v="1"/>
    <n v="6582.3086923999999"/>
  </r>
  <r>
    <s v="Media"/>
    <s v="Incremental"/>
    <m/>
    <m/>
    <s v="unity_Post_ios14_5"/>
    <s v="Unity"/>
    <x v="13"/>
    <s v=" DTC"/>
    <d v="2021-05-17T00:00:00"/>
    <s v="Post"/>
    <x v="1"/>
    <n v="7068.0398451000001"/>
  </r>
  <r>
    <s v="Media"/>
    <s v="Incremental"/>
    <m/>
    <m/>
    <s v="unity_Post_ios14_5"/>
    <s v="Unity"/>
    <x v="13"/>
    <s v=" DTC"/>
    <d v="2021-05-18T00:00:00"/>
    <s v="Post"/>
    <x v="1"/>
    <n v="7331.6932456000004"/>
  </r>
  <r>
    <s v="Media"/>
    <s v="Incremental"/>
    <m/>
    <m/>
    <s v="unity_Post_ios14_5"/>
    <s v="Unity"/>
    <x v="13"/>
    <s v=" DTC"/>
    <d v="2021-05-19T00:00:00"/>
    <s v="Post"/>
    <x v="1"/>
    <n v="7517.0898459"/>
  </r>
  <r>
    <s v="Media"/>
    <s v="Incremental"/>
    <m/>
    <m/>
    <s v="unity_Post_ios14_5"/>
    <s v="Unity"/>
    <x v="13"/>
    <s v=" DTC"/>
    <d v="2021-05-20T00:00:00"/>
    <s v="Post"/>
    <x v="1"/>
    <n v="7675.8052618000002"/>
  </r>
  <r>
    <s v="Media"/>
    <s v="Incremental"/>
    <m/>
    <m/>
    <s v="unity_Post_ios14_5"/>
    <s v="Unity"/>
    <x v="13"/>
    <s v=" DTC"/>
    <d v="2021-05-21T00:00:00"/>
    <s v="Post"/>
    <x v="1"/>
    <n v="7808.3742044000001"/>
  </r>
  <r>
    <s v="Media"/>
    <s v="Incremental"/>
    <m/>
    <m/>
    <s v="unity_Post_ios14_5"/>
    <s v="Unity"/>
    <x v="13"/>
    <s v=" DTC"/>
    <d v="2021-05-22T00:00:00"/>
    <s v="Post"/>
    <x v="1"/>
    <n v="7908.3864247000001"/>
  </r>
  <r>
    <s v="Media"/>
    <s v="Incremental"/>
    <m/>
    <m/>
    <s v="unity_Post_ios14_5"/>
    <s v="Unity"/>
    <x v="13"/>
    <s v=" DTC"/>
    <d v="2021-05-23T00:00:00"/>
    <s v="Post"/>
    <x v="1"/>
    <n v="7946.3787861000001"/>
  </r>
  <r>
    <s v="Media"/>
    <s v="Incremental"/>
    <m/>
    <m/>
    <s v="unity_Post_ios14_5"/>
    <s v="Unity"/>
    <x v="13"/>
    <s v=" DTC"/>
    <d v="2021-05-24T00:00:00"/>
    <s v="Post"/>
    <x v="1"/>
    <n v="7935.8355517"/>
  </r>
  <r>
    <s v="Media"/>
    <s v="Incremental"/>
    <m/>
    <m/>
    <s v="unity_Post_ios14_5"/>
    <s v="Unity"/>
    <x v="13"/>
    <s v=" DTC"/>
    <d v="2021-05-25T00:00:00"/>
    <s v="Post"/>
    <x v="1"/>
    <n v="7798.3643709999997"/>
  </r>
  <r>
    <s v="Media"/>
    <s v="Incremental"/>
    <m/>
    <m/>
    <s v="unity_Post_ios14_5"/>
    <s v="Unity"/>
    <x v="13"/>
    <s v=" DTC"/>
    <d v="2021-05-26T00:00:00"/>
    <s v="Post"/>
    <x v="1"/>
    <n v="7770.6801292999999"/>
  </r>
  <r>
    <s v="Media"/>
    <s v="Incremental"/>
    <m/>
    <m/>
    <s v="unity_Post_ios14_5"/>
    <s v="Unity"/>
    <x v="13"/>
    <s v=" DTC"/>
    <d v="2021-05-27T00:00:00"/>
    <s v="Post"/>
    <x v="1"/>
    <n v="7774.6016025999998"/>
  </r>
  <r>
    <s v="Media"/>
    <s v="Incremental"/>
    <m/>
    <m/>
    <s v="unity_Post_ios14_5"/>
    <s v="Unity"/>
    <x v="13"/>
    <s v=" DTC"/>
    <d v="2021-05-28T00:00:00"/>
    <s v="Post"/>
    <x v="1"/>
    <n v="7788.9455728000003"/>
  </r>
  <r>
    <s v="Media"/>
    <s v="Incremental"/>
    <m/>
    <m/>
    <s v="unity_Post_ios14_5"/>
    <s v="Unity"/>
    <x v="13"/>
    <s v=" DTC"/>
    <d v="2021-05-29T00:00:00"/>
    <s v="Post"/>
    <x v="1"/>
    <n v="7769.5010806"/>
  </r>
  <r>
    <s v="Media"/>
    <s v="Incremental"/>
    <m/>
    <m/>
    <s v="unity_Post_ios14_5"/>
    <s v="Unity"/>
    <x v="13"/>
    <s v=" DTC"/>
    <d v="2021-05-30T00:00:00"/>
    <s v="Post"/>
    <x v="1"/>
    <n v="7700.7167495000003"/>
  </r>
  <r>
    <s v="Media"/>
    <s v="Incremental"/>
    <m/>
    <m/>
    <s v="unity_Post_ios14_5"/>
    <s v="Unity"/>
    <x v="13"/>
    <s v=" DTC"/>
    <d v="2021-05-31T00:00:00"/>
    <s v="Post"/>
    <x v="1"/>
    <n v="7613.0820524000001"/>
  </r>
  <r>
    <s v="Media"/>
    <s v="Incremental"/>
    <m/>
    <m/>
    <s v="unity_Post_ios14_5"/>
    <s v="Unity"/>
    <x v="13"/>
    <s v=" DTC"/>
    <d v="2021-06-01T00:00:00"/>
    <s v="Post"/>
    <x v="1"/>
    <n v="7441.6956207000003"/>
  </r>
  <r>
    <s v="Media"/>
    <s v="Incremental"/>
    <m/>
    <m/>
    <s v="unity_Post_ios14_5"/>
    <s v="Unity"/>
    <x v="13"/>
    <s v=" DTC"/>
    <d v="2021-06-02T00:00:00"/>
    <s v="Post"/>
    <x v="1"/>
    <n v="7220.9060551000002"/>
  </r>
  <r>
    <s v="Media"/>
    <s v="Incremental"/>
    <m/>
    <m/>
    <s v="unity_Post_ios14_5"/>
    <s v="Unity"/>
    <x v="13"/>
    <s v=" DTC"/>
    <d v="2021-06-03T00:00:00"/>
    <s v="Post"/>
    <x v="1"/>
    <n v="7036.8602195000003"/>
  </r>
  <r>
    <s v="Media"/>
    <s v="Incremental"/>
    <m/>
    <m/>
    <s v="unity_Post_ios14_5"/>
    <s v="Unity"/>
    <x v="13"/>
    <s v=" DTC"/>
    <d v="2021-06-04T00:00:00"/>
    <s v="Post"/>
    <x v="1"/>
    <n v="6831.3215237000004"/>
  </r>
  <r>
    <s v="Media"/>
    <s v="Incremental"/>
    <m/>
    <m/>
    <s v="unity_Post_ios14_5"/>
    <s v="Unity"/>
    <x v="13"/>
    <s v=" DTC"/>
    <d v="2021-06-05T00:00:00"/>
    <s v="Post"/>
    <x v="1"/>
    <n v="6564.6369237999997"/>
  </r>
  <r>
    <s v="Media"/>
    <s v="Incremental"/>
    <m/>
    <m/>
    <s v="unity_Post_ios14_5"/>
    <s v="Unity"/>
    <x v="13"/>
    <s v=" DTC"/>
    <d v="2021-06-06T00:00:00"/>
    <s v="Post"/>
    <x v="1"/>
    <n v="6280.5688043"/>
  </r>
  <r>
    <s v="Media"/>
    <s v="Incremental"/>
    <m/>
    <m/>
    <s v="unity_Post_ios14_5"/>
    <s v="Unity"/>
    <x v="13"/>
    <s v=" DTC"/>
    <d v="2021-06-07T00:00:00"/>
    <s v="Post"/>
    <x v="1"/>
    <n v="5923.3212643999996"/>
  </r>
  <r>
    <s v="Media"/>
    <s v="Incremental"/>
    <m/>
    <m/>
    <s v="unity_Post_ios14_5"/>
    <s v="Unity"/>
    <x v="13"/>
    <s v=" DTC"/>
    <d v="2021-06-08T00:00:00"/>
    <s v="Post"/>
    <x v="1"/>
    <n v="5711.2804397999998"/>
  </r>
  <r>
    <s v="Media"/>
    <s v="Incremental"/>
    <m/>
    <m/>
    <s v="unity_Post_ios14_5"/>
    <s v="Unity"/>
    <x v="13"/>
    <s v=" DTC"/>
    <d v="2021-06-09T00:00:00"/>
    <s v="Post"/>
    <x v="1"/>
    <n v="5564.5511737999996"/>
  </r>
  <r>
    <s v="Media"/>
    <s v="Incremental"/>
    <m/>
    <m/>
    <s v="unity_Post_ios14_5"/>
    <s v="Unity"/>
    <x v="13"/>
    <s v=" DTC"/>
    <d v="2021-06-10T00:00:00"/>
    <s v="Post"/>
    <x v="1"/>
    <n v="5466.0890226000001"/>
  </r>
  <r>
    <s v="Media"/>
    <s v="Incremental"/>
    <m/>
    <m/>
    <s v="unity_Post_ios14_5"/>
    <s v="Unity"/>
    <x v="13"/>
    <s v=" DTC"/>
    <d v="2021-06-11T00:00:00"/>
    <s v="Post"/>
    <x v="1"/>
    <n v="5410.6964122999998"/>
  </r>
  <r>
    <s v="Media"/>
    <s v="Incremental"/>
    <m/>
    <m/>
    <s v="unity_Post_ios14_5"/>
    <s v="Unity"/>
    <x v="13"/>
    <s v=" DTC"/>
    <d v="2021-06-12T00:00:00"/>
    <s v="Post"/>
    <x v="1"/>
    <n v="5358.6681138000004"/>
  </r>
  <r>
    <s v="Media"/>
    <s v="Incremental"/>
    <m/>
    <m/>
    <s v="unity_Post_ios14_5"/>
    <s v="Unity"/>
    <x v="13"/>
    <s v=" DTC"/>
    <d v="2021-06-13T00:00:00"/>
    <s v="Post"/>
    <x v="1"/>
    <n v="5311.7503643999999"/>
  </r>
  <r>
    <s v="Media"/>
    <s v="Incremental"/>
    <m/>
    <m/>
    <s v="unity_Post_ios14_5"/>
    <s v="Unity"/>
    <x v="13"/>
    <s v=" DTC"/>
    <d v="2021-06-14T00:00:00"/>
    <s v="Post"/>
    <x v="1"/>
    <n v="5294.8995942000001"/>
  </r>
  <r>
    <s v="Media"/>
    <s v="Incremental"/>
    <m/>
    <m/>
    <s v="unity_Post_ios14_5"/>
    <s v="Unity"/>
    <x v="13"/>
    <s v=" DTC"/>
    <d v="2021-06-15T00:00:00"/>
    <s v="Post"/>
    <x v="1"/>
    <n v="5279.9953888999999"/>
  </r>
  <r>
    <s v="Media"/>
    <s v="Incremental"/>
    <m/>
    <m/>
    <s v="unity_Post_ios14_5"/>
    <s v="Unity"/>
    <x v="13"/>
    <s v=" DTC"/>
    <d v="2021-06-16T00:00:00"/>
    <s v="Post"/>
    <x v="1"/>
    <n v="5245.2893721"/>
  </r>
  <r>
    <s v="Media"/>
    <s v="Incremental"/>
    <m/>
    <m/>
    <s v="unity_Post_ios14_5"/>
    <s v="Unity"/>
    <x v="13"/>
    <s v=" DTC"/>
    <d v="2021-06-17T00:00:00"/>
    <s v="Post"/>
    <x v="1"/>
    <n v="5258.1420163000003"/>
  </r>
  <r>
    <s v="Media"/>
    <s v="Incremental"/>
    <m/>
    <m/>
    <s v="unity_Post_ios14_5"/>
    <s v="Unity"/>
    <x v="13"/>
    <s v=" DTC"/>
    <d v="2021-06-18T00:00:00"/>
    <s v="Post"/>
    <x v="1"/>
    <n v="5259.2780876999996"/>
  </r>
  <r>
    <s v="Media"/>
    <s v="Incremental"/>
    <m/>
    <m/>
    <s v="unity_Post_ios14_5"/>
    <s v="Unity"/>
    <x v="13"/>
    <s v=" DTC"/>
    <d v="2021-06-19T00:00:00"/>
    <s v="Post"/>
    <x v="1"/>
    <n v="5217.1492065000002"/>
  </r>
  <r>
    <s v="Media"/>
    <s v="Incremental"/>
    <m/>
    <m/>
    <s v="unity_Post_ios14_5"/>
    <s v="Unity"/>
    <x v="13"/>
    <s v=" DTC"/>
    <d v="2021-06-20T00:00:00"/>
    <s v="Post"/>
    <x v="1"/>
    <n v="5165.4213992000005"/>
  </r>
  <r>
    <s v="Media"/>
    <s v="Incremental"/>
    <m/>
    <m/>
    <s v="unity_Post_ios14_5"/>
    <s v="Unity"/>
    <x v="13"/>
    <s v=" DTC"/>
    <d v="2021-06-21T00:00:00"/>
    <s v="Post"/>
    <x v="1"/>
    <n v="5096.6325342"/>
  </r>
  <r>
    <s v="Media"/>
    <s v="Incremental"/>
    <m/>
    <m/>
    <s v="unity_Post_ios14_5"/>
    <s v="Unity"/>
    <x v="13"/>
    <s v=" DTC"/>
    <d v="2021-06-22T00:00:00"/>
    <s v="Post"/>
    <x v="1"/>
    <n v="5030.9394697999996"/>
  </r>
  <r>
    <s v="Media"/>
    <s v="Incremental"/>
    <m/>
    <m/>
    <s v="unity_Post_ios14_5"/>
    <s v="Unity"/>
    <x v="13"/>
    <s v=" DTC"/>
    <d v="2021-06-23T00:00:00"/>
    <s v="Post"/>
    <x v="2"/>
    <n v="4919.1310273999998"/>
  </r>
  <r>
    <s v="Media"/>
    <s v="Incremental"/>
    <m/>
    <m/>
    <s v="unity_Post_ios14_5"/>
    <s v="Unity"/>
    <x v="13"/>
    <s v=" DTC"/>
    <d v="2021-06-24T00:00:00"/>
    <s v="Post"/>
    <x v="2"/>
    <n v="4797.7971215999996"/>
  </r>
  <r>
    <s v="Media"/>
    <s v="Incremental"/>
    <m/>
    <m/>
    <s v="unity_Post_ios14_5"/>
    <s v="Unity"/>
    <x v="13"/>
    <s v=" DTC"/>
    <d v="2021-06-25T00:00:00"/>
    <s v="Post"/>
    <x v="2"/>
    <n v="4667.2722680999996"/>
  </r>
  <r>
    <s v="Media"/>
    <s v="Incremental"/>
    <m/>
    <m/>
    <s v="unity_Post_ios14_5"/>
    <s v="Unity"/>
    <x v="13"/>
    <s v=" DTC"/>
    <d v="2021-06-26T00:00:00"/>
    <s v="Post"/>
    <x v="2"/>
    <n v="4604.1216805000004"/>
  </r>
  <r>
    <s v="Media"/>
    <s v="Incremental"/>
    <m/>
    <m/>
    <s v="unity_Post_ios14_5"/>
    <s v="Unity"/>
    <x v="13"/>
    <s v=" DTC"/>
    <d v="2021-06-27T00:00:00"/>
    <s v="Post"/>
    <x v="2"/>
    <n v="4548.8244622000002"/>
  </r>
  <r>
    <s v="Media"/>
    <s v="Incremental"/>
    <m/>
    <m/>
    <s v="unity_Post_ios14_5"/>
    <s v="Unity"/>
    <x v="13"/>
    <s v=" DTC"/>
    <d v="2021-06-28T00:00:00"/>
    <s v="Post"/>
    <x v="2"/>
    <n v="4553.5019660999997"/>
  </r>
  <r>
    <s v="Media"/>
    <s v="Incremental"/>
    <m/>
    <m/>
    <s v="unity_Post_ios14_5"/>
    <s v="Unity"/>
    <x v="13"/>
    <s v=" DTC"/>
    <d v="2021-06-29T00:00:00"/>
    <s v="Post"/>
    <x v="2"/>
    <n v="4619.0442401999999"/>
  </r>
  <r>
    <s v="Media"/>
    <s v="Incremental"/>
    <m/>
    <m/>
    <s v="unity_Post_ios14_5"/>
    <s v="Unity"/>
    <x v="13"/>
    <s v=" DTC"/>
    <d v="2021-06-30T00:00:00"/>
    <s v="Post"/>
    <x v="2"/>
    <n v="4718.3818165000002"/>
  </r>
  <r>
    <s v="Media"/>
    <s v="Incremental"/>
    <m/>
    <m/>
    <s v="unity_Post_ios14_5"/>
    <s v="Unity"/>
    <x v="13"/>
    <s v=" DTC"/>
    <d v="2021-07-01T00:00:00"/>
    <s v="Post"/>
    <x v="2"/>
    <n v="4714.1456668000001"/>
  </r>
  <r>
    <s v="Media"/>
    <s v="Incremental"/>
    <m/>
    <m/>
    <s v="unity_Post_ios14_5"/>
    <s v="Unity"/>
    <x v="13"/>
    <s v=" DTC"/>
    <d v="2021-07-02T00:00:00"/>
    <s v="Post"/>
    <x v="2"/>
    <n v="4717.8262006000004"/>
  </r>
  <r>
    <s v="Media"/>
    <s v="Incremental"/>
    <m/>
    <m/>
    <s v="unity_Post_ios14_5"/>
    <s v="Unity"/>
    <x v="13"/>
    <s v=" DTC"/>
    <d v="2021-07-03T00:00:00"/>
    <s v="Post"/>
    <x v="2"/>
    <n v="4706.7611764000003"/>
  </r>
  <r>
    <s v="Media"/>
    <s v="Incremental"/>
    <m/>
    <m/>
    <s v="unity_Post_ios14_5"/>
    <s v="Unity"/>
    <x v="13"/>
    <s v=" DTC"/>
    <d v="2021-07-04T00:00:00"/>
    <s v="Post"/>
    <x v="2"/>
    <n v="4692.2405246999997"/>
  </r>
  <r>
    <s v="Media"/>
    <s v="Incremental"/>
    <m/>
    <m/>
    <s v="unity_Post_ios14_5"/>
    <s v="Unity"/>
    <x v="13"/>
    <s v=" DTC"/>
    <d v="2021-07-05T00:00:00"/>
    <s v="Post"/>
    <x v="2"/>
    <n v="4640.7156438000002"/>
  </r>
  <r>
    <s v="Media"/>
    <s v="Incremental"/>
    <m/>
    <m/>
    <s v="unity_Post_ios14_5"/>
    <s v="Unity"/>
    <x v="13"/>
    <s v=" DTC"/>
    <d v="2021-07-06T00:00:00"/>
    <s v="Post"/>
    <x v="2"/>
    <n v="4621.4665023999996"/>
  </r>
  <r>
    <s v="Media"/>
    <s v="Incremental"/>
    <m/>
    <m/>
    <s v="unity_Post_ios14_5"/>
    <s v="Unity"/>
    <x v="13"/>
    <s v=" DTC"/>
    <d v="2021-07-07T00:00:00"/>
    <s v="Post"/>
    <x v="2"/>
    <n v="4733.6690537000004"/>
  </r>
  <r>
    <s v="Media"/>
    <s v="Incremental"/>
    <m/>
    <m/>
    <s v="unity_Post_ios14_5"/>
    <s v="Unity"/>
    <x v="13"/>
    <s v=" DTC"/>
    <d v="2021-07-08T00:00:00"/>
    <s v="Post"/>
    <x v="2"/>
    <n v="4974.1592995000001"/>
  </r>
  <r>
    <s v="Media"/>
    <s v="Incremental"/>
    <m/>
    <m/>
    <s v="unity_Post_ios14_5"/>
    <s v="Unity"/>
    <x v="13"/>
    <s v=" DTC"/>
    <d v="2021-07-09T00:00:00"/>
    <s v="Post"/>
    <x v="2"/>
    <n v="5223.2594603999996"/>
  </r>
  <r>
    <s v="Media"/>
    <s v="Incremental"/>
    <m/>
    <m/>
    <s v="unity_Post_ios14_5"/>
    <s v="Unity"/>
    <x v="13"/>
    <s v=" DTC"/>
    <d v="2021-07-10T00:00:00"/>
    <s v="Post"/>
    <x v="2"/>
    <n v="5446.3452143000004"/>
  </r>
  <r>
    <s v="Media"/>
    <s v="Incremental"/>
    <m/>
    <m/>
    <s v="unity_Post_ios14_5"/>
    <s v="Unity"/>
    <x v="13"/>
    <s v=" DTC"/>
    <d v="2021-07-11T00:00:00"/>
    <s v="Post"/>
    <x v="2"/>
    <n v="5701.5477784000004"/>
  </r>
  <r>
    <s v="Media"/>
    <s v="Incremental"/>
    <m/>
    <m/>
    <s v="unity_Post_ios14_5"/>
    <s v="Unity"/>
    <x v="13"/>
    <s v=" DTC"/>
    <d v="2021-07-12T00:00:00"/>
    <s v="Post"/>
    <x v="2"/>
    <n v="5911.614697"/>
  </r>
  <r>
    <s v="Media"/>
    <s v="Incremental"/>
    <m/>
    <m/>
    <s v="unity_Post_ios14_5"/>
    <s v="Unity"/>
    <x v="13"/>
    <s v=" DTC"/>
    <d v="2021-07-13T00:00:00"/>
    <s v="Post"/>
    <x v="2"/>
    <n v="6065.6565504999999"/>
  </r>
  <r>
    <s v="Media"/>
    <s v="Incremental"/>
    <m/>
    <m/>
    <s v="unity_Post_ios14_5"/>
    <s v="Unity"/>
    <x v="13"/>
    <s v=" DTC"/>
    <d v="2021-07-14T00:00:00"/>
    <s v="Post"/>
    <x v="2"/>
    <n v="6241.2892843"/>
  </r>
  <r>
    <s v="Media"/>
    <s v="Incremental"/>
    <m/>
    <m/>
    <s v="unity_Post_ios14_5"/>
    <s v="Unity"/>
    <x v="13"/>
    <s v=" DTC"/>
    <d v="2021-07-15T00:00:00"/>
    <s v="Post"/>
    <x v="2"/>
    <n v="6400.4522573000004"/>
  </r>
  <r>
    <s v="Media"/>
    <s v="Incremental"/>
    <m/>
    <m/>
    <s v="unity_Post_ios14_5"/>
    <s v="Unity"/>
    <x v="13"/>
    <s v=" DTC"/>
    <d v="2021-07-16T00:00:00"/>
    <s v="Post"/>
    <x v="2"/>
    <n v="6450.2409903999996"/>
  </r>
  <r>
    <s v="Media"/>
    <s v="Incremental"/>
    <m/>
    <m/>
    <s v="unity_Post_ios14_5"/>
    <s v="Unity"/>
    <x v="13"/>
    <s v=" DTC"/>
    <d v="2021-07-17T00:00:00"/>
    <s v="Post"/>
    <x v="2"/>
    <n v="6505.1218477000002"/>
  </r>
  <r>
    <s v="Media"/>
    <s v="Incremental"/>
    <m/>
    <m/>
    <s v="unity_Post_ios14_5"/>
    <s v="Unity"/>
    <x v="13"/>
    <s v=" DTC"/>
    <d v="2021-07-18T00:00:00"/>
    <s v="Post"/>
    <x v="2"/>
    <n v="6454.6986168000003"/>
  </r>
  <r>
    <s v="Media"/>
    <s v="Incremental"/>
    <m/>
    <m/>
    <s v="unity_Post_ios14_5"/>
    <s v="Unity"/>
    <x v="13"/>
    <s v=" DTC"/>
    <d v="2021-07-19T00:00:00"/>
    <s v="Post"/>
    <x v="2"/>
    <n v="6326.9308246999999"/>
  </r>
  <r>
    <s v="Media"/>
    <s v="Incremental"/>
    <m/>
    <m/>
    <s v="unity_Post_ios14_5"/>
    <s v="Unity"/>
    <x v="13"/>
    <s v=" DTC"/>
    <d v="2021-07-20T00:00:00"/>
    <s v="Post"/>
    <x v="2"/>
    <n v="6099.2991253"/>
  </r>
  <r>
    <s v="Media"/>
    <s v="Incremental"/>
    <m/>
    <m/>
    <s v="unity_Post_ios14_5"/>
    <s v="Unity"/>
    <x v="13"/>
    <s v=" DTC"/>
    <d v="2021-07-21T00:00:00"/>
    <s v="Post"/>
    <x v="2"/>
    <n v="5893.6225329999997"/>
  </r>
  <r>
    <s v="Media"/>
    <s v="Incremental"/>
    <m/>
    <m/>
    <s v="unity_Post_ios14_5"/>
    <s v="Unity"/>
    <x v="13"/>
    <s v=" DTC"/>
    <d v="2021-07-22T00:00:00"/>
    <s v="Post"/>
    <x v="2"/>
    <n v="5675.2495509999999"/>
  </r>
  <r>
    <s v="Media"/>
    <s v="Incremental"/>
    <m/>
    <m/>
    <s v="unity_Post_ios14_5"/>
    <s v="Unity"/>
    <x v="13"/>
    <s v=" DTC"/>
    <d v="2021-07-23T00:00:00"/>
    <s v="Post"/>
    <x v="2"/>
    <n v="5512.6696718000003"/>
  </r>
  <r>
    <s v="Media"/>
    <s v="Incremental"/>
    <m/>
    <m/>
    <s v="unity_Post_ios14_5"/>
    <s v="Unity"/>
    <x v="13"/>
    <s v=" DTC"/>
    <d v="2021-07-24T00:00:00"/>
    <s v="Post"/>
    <x v="2"/>
    <n v="5317.0999246000001"/>
  </r>
  <r>
    <s v="Media"/>
    <s v="Incremental"/>
    <m/>
    <m/>
    <s v="unity_Post_ios14_5"/>
    <s v="Unity"/>
    <x v="13"/>
    <s v=" DTC"/>
    <d v="2021-07-25T00:00:00"/>
    <s v="Post"/>
    <x v="2"/>
    <n v="5107.9030032000001"/>
  </r>
  <r>
    <s v="Media"/>
    <s v="Incremental"/>
    <m/>
    <m/>
    <s v="unity_Post_ios14_5"/>
    <s v="Unity"/>
    <x v="13"/>
    <s v=" DTC"/>
    <d v="2021-07-26T00:00:00"/>
    <s v="Post"/>
    <x v="2"/>
    <n v="4777.8796887999997"/>
  </r>
  <r>
    <s v="Media"/>
    <s v="Incremental"/>
    <m/>
    <m/>
    <s v="unity_Post_ios14_5"/>
    <s v="Unity"/>
    <x v="13"/>
    <s v=" DTC"/>
    <d v="2021-07-27T00:00:00"/>
    <s v="Post"/>
    <x v="2"/>
    <n v="4339.4285263000002"/>
  </r>
  <r>
    <s v="Media"/>
    <s v="Incremental"/>
    <m/>
    <m/>
    <s v="unity_Post_ios14_5"/>
    <s v="Unity"/>
    <x v="13"/>
    <s v=" DTC"/>
    <d v="2021-07-28T00:00:00"/>
    <s v="Post"/>
    <x v="2"/>
    <n v="3832.1966173999999"/>
  </r>
  <r>
    <s v="Media"/>
    <s v="Incremental"/>
    <m/>
    <m/>
    <s v="unity_Post_ios14_5"/>
    <s v="Unity"/>
    <x v="13"/>
    <s v=" DTC"/>
    <d v="2021-07-29T00:00:00"/>
    <s v="Post"/>
    <x v="2"/>
    <n v="3397.9879630999999"/>
  </r>
  <r>
    <s v="Media"/>
    <s v="Incremental"/>
    <m/>
    <m/>
    <s v="unity_Post_ios14_5"/>
    <s v="Unity"/>
    <x v="13"/>
    <s v=" DTC"/>
    <d v="2021-07-30T00:00:00"/>
    <s v="Post"/>
    <x v="2"/>
    <n v="3062.521925"/>
  </r>
  <r>
    <s v="Media"/>
    <s v="Incremental"/>
    <m/>
    <m/>
    <s v="unity_Post_ios14_5"/>
    <s v="Unity"/>
    <x v="13"/>
    <s v=" DTC"/>
    <d v="2021-07-31T00:00:00"/>
    <s v="Post"/>
    <x v="2"/>
    <n v="2774.9718456000001"/>
  </r>
  <r>
    <s v="Media"/>
    <s v="Incremental"/>
    <m/>
    <m/>
    <s v="unity_Post_ios14_5"/>
    <s v="Unity"/>
    <x v="13"/>
    <s v=" DTC"/>
    <d v="2021-08-01T00:00:00"/>
    <s v="Post"/>
    <x v="2"/>
    <n v="2440.8012981000002"/>
  </r>
  <r>
    <s v="Media"/>
    <s v="Incremental"/>
    <m/>
    <m/>
    <s v="unity_Post_ios14_5"/>
    <s v="Unity"/>
    <x v="13"/>
    <s v=" DTC"/>
    <d v="2021-08-02T00:00:00"/>
    <s v="Post"/>
    <x v="2"/>
    <n v="2214.7458836000001"/>
  </r>
  <r>
    <s v="Media"/>
    <s v="Incremental"/>
    <m/>
    <m/>
    <s v="unity_Post_ios14_5"/>
    <s v="Unity"/>
    <x v="13"/>
    <s v=" DTC"/>
    <d v="2021-08-03T00:00:00"/>
    <s v="Post"/>
    <x v="2"/>
    <n v="2012.3377754000001"/>
  </r>
  <r>
    <s v="Media"/>
    <s v="Incremental"/>
    <m/>
    <m/>
    <s v="unity_Post_ios14_5"/>
    <s v="Unity"/>
    <x v="13"/>
    <s v=" DTC"/>
    <d v="2021-08-04T00:00:00"/>
    <s v="Post"/>
    <x v="2"/>
    <n v="1799.8384272000001"/>
  </r>
  <r>
    <s v="Media"/>
    <s v="Incremental"/>
    <m/>
    <m/>
    <s v="unity_Post_ios14_5"/>
    <s v="Unity"/>
    <x v="13"/>
    <s v=" DTC"/>
    <d v="2021-08-05T00:00:00"/>
    <s v="Post"/>
    <x v="2"/>
    <n v="1516.1841274000001"/>
  </r>
  <r>
    <s v="Media"/>
    <s v="Incremental"/>
    <m/>
    <m/>
    <s v="unity_Post_ios14_5"/>
    <s v="Unity"/>
    <x v="13"/>
    <s v=" DTC"/>
    <d v="2021-08-06T00:00:00"/>
    <s v="Post"/>
    <x v="2"/>
    <n v="1325.4958471"/>
  </r>
  <r>
    <s v="Media"/>
    <s v="Incremental"/>
    <m/>
    <m/>
    <s v="unity_Post_ios14_5"/>
    <s v="Unity"/>
    <x v="13"/>
    <s v=" DTC"/>
    <d v="2021-08-07T00:00:00"/>
    <s v="Post"/>
    <x v="2"/>
    <n v="1133.8192127"/>
  </r>
  <r>
    <s v="Media"/>
    <s v="Incremental"/>
    <m/>
    <m/>
    <s v="unity_Post_ios14_5"/>
    <s v="Unity"/>
    <x v="13"/>
    <s v=" DTC"/>
    <d v="2021-08-08T00:00:00"/>
    <s v="Post"/>
    <x v="2"/>
    <n v="1004.1096781"/>
  </r>
  <r>
    <s v="Media"/>
    <s v="Incremental"/>
    <m/>
    <m/>
    <s v="unity_Post_ios14_5"/>
    <s v="Unity"/>
    <x v="13"/>
    <s v=" DTC"/>
    <d v="2021-08-09T00:00:00"/>
    <s v="Post"/>
    <x v="2"/>
    <n v="915.09945449999998"/>
  </r>
  <r>
    <s v="Media"/>
    <s v="Incremental"/>
    <m/>
    <m/>
    <s v="unity_Post_ios14_5"/>
    <s v="Unity"/>
    <x v="13"/>
    <s v=" DTC"/>
    <d v="2021-08-10T00:00:00"/>
    <s v="Post"/>
    <x v="2"/>
    <n v="867.76895209999998"/>
  </r>
  <r>
    <s v="Media"/>
    <s v="Incremental"/>
    <m/>
    <m/>
    <s v="unity_Post_ios14_5"/>
    <s v="Unity"/>
    <x v="13"/>
    <s v=" DTC"/>
    <d v="2021-08-11T00:00:00"/>
    <s v="Post"/>
    <x v="2"/>
    <n v="827.9498979"/>
  </r>
  <r>
    <s v="Media"/>
    <s v="Incremental"/>
    <m/>
    <m/>
    <s v="unity_Post_ios14_5"/>
    <s v="Unity"/>
    <x v="13"/>
    <s v=" DTC"/>
    <d v="2021-08-12T00:00:00"/>
    <s v="Post"/>
    <x v="2"/>
    <n v="793.38719330000004"/>
  </r>
  <r>
    <s v="Media"/>
    <s v="Incremental"/>
    <m/>
    <m/>
    <s v="unity_Post_ios14_5"/>
    <s v="Unity"/>
    <x v="13"/>
    <s v=" DTC"/>
    <d v="2021-08-13T00:00:00"/>
    <s v="Post"/>
    <x v="2"/>
    <n v="761.72705980000001"/>
  </r>
  <r>
    <s v="Media"/>
    <s v="Incremental"/>
    <m/>
    <m/>
    <s v="unity_Post_ios14_5"/>
    <s v="Unity"/>
    <x v="13"/>
    <s v=" DTC"/>
    <d v="2021-08-14T00:00:00"/>
    <s v="Post"/>
    <x v="2"/>
    <n v="739.01008060000004"/>
  </r>
  <r>
    <s v="Media"/>
    <s v="Incremental"/>
    <m/>
    <m/>
    <s v="unity_Post_ios14_5"/>
    <s v="Unity"/>
    <x v="13"/>
    <s v=" DTC"/>
    <d v="2021-08-15T00:00:00"/>
    <s v="Post"/>
    <x v="2"/>
    <n v="723.30781209999998"/>
  </r>
  <r>
    <s v="Media"/>
    <s v="Incremental"/>
    <m/>
    <m/>
    <s v="unity_Post_ios14_5"/>
    <s v="Unity"/>
    <x v="13"/>
    <s v=" DTC"/>
    <d v="2021-08-16T00:00:00"/>
    <s v="Post"/>
    <x v="2"/>
    <n v="730.40567399999998"/>
  </r>
  <r>
    <s v="Media"/>
    <s v="Incremental"/>
    <m/>
    <m/>
    <s v="unity_Post_ios14_5"/>
    <s v="Unity"/>
    <x v="13"/>
    <s v=" DTC"/>
    <d v="2021-08-17T00:00:00"/>
    <s v="Post"/>
    <x v="2"/>
    <n v="756.54624079999996"/>
  </r>
  <r>
    <s v="Media"/>
    <s v="Incremental"/>
    <m/>
    <m/>
    <s v="unity_Post_ios14_5"/>
    <s v="Unity"/>
    <x v="13"/>
    <s v=" DTC"/>
    <d v="2021-08-18T00:00:00"/>
    <s v="Post"/>
    <x v="2"/>
    <n v="802.70269210000004"/>
  </r>
  <r>
    <s v="Media"/>
    <s v="Incremental"/>
    <m/>
    <m/>
    <s v="unity_Post_ios14_5"/>
    <s v="Unity"/>
    <x v="13"/>
    <s v=" DTC"/>
    <d v="2021-08-19T00:00:00"/>
    <s v="Post"/>
    <x v="2"/>
    <n v="859.2624879"/>
  </r>
  <r>
    <s v="Media"/>
    <s v="Incremental"/>
    <m/>
    <m/>
    <s v="unity_Post_ios14_5"/>
    <s v="Unity"/>
    <x v="13"/>
    <s v=" DTC"/>
    <d v="2021-08-20T00:00:00"/>
    <s v="Post"/>
    <x v="2"/>
    <n v="926.75590060000002"/>
  </r>
  <r>
    <s v="Media"/>
    <s v="Incremental"/>
    <m/>
    <m/>
    <s v="unity_Post_ios14_5"/>
    <s v="Unity"/>
    <x v="13"/>
    <s v=" DTC"/>
    <d v="2021-08-21T00:00:00"/>
    <s v="Post"/>
    <x v="2"/>
    <n v="994.16174309999997"/>
  </r>
  <r>
    <s v="Media"/>
    <s v="Incremental"/>
    <m/>
    <m/>
    <s v="unity_Post_ios14_5"/>
    <s v="Unity"/>
    <x v="13"/>
    <s v=" DTC"/>
    <d v="2021-08-22T00:00:00"/>
    <s v="Post"/>
    <x v="2"/>
    <n v="1089.9871544"/>
  </r>
  <r>
    <s v="Media"/>
    <s v="Incremental"/>
    <m/>
    <m/>
    <s v="unity_Post_ios14_5"/>
    <s v="Unity"/>
    <x v="13"/>
    <s v=" DTC"/>
    <d v="2021-08-23T00:00:00"/>
    <s v="Post"/>
    <x v="2"/>
    <n v="1243.7365609000001"/>
  </r>
  <r>
    <s v="Media"/>
    <s v="Incremental"/>
    <m/>
    <m/>
    <s v="unity_Post_ios14_5"/>
    <s v="Unity"/>
    <x v="13"/>
    <s v=" DTC"/>
    <d v="2021-08-24T00:00:00"/>
    <s v="Post"/>
    <x v="2"/>
    <n v="1460.333617"/>
  </r>
  <r>
    <s v="Media"/>
    <s v="Incremental"/>
    <m/>
    <m/>
    <s v="unity_Post_ios14_5"/>
    <s v="Unity"/>
    <x v="13"/>
    <s v=" DTC"/>
    <d v="2021-08-25T00:00:00"/>
    <s v="Post"/>
    <x v="2"/>
    <n v="1700.952063"/>
  </r>
  <r>
    <s v="Media"/>
    <s v="Incremental"/>
    <m/>
    <m/>
    <s v="unity_Post_ios14_5"/>
    <s v="Unity"/>
    <x v="13"/>
    <s v=" DTC"/>
    <d v="2021-08-26T00:00:00"/>
    <s v="Post"/>
    <x v="2"/>
    <n v="1955.3250441"/>
  </r>
  <r>
    <s v="Media"/>
    <s v="Incremental"/>
    <m/>
    <m/>
    <s v="unity_Post_ios14_5"/>
    <s v="Unity"/>
    <x v="13"/>
    <s v=" DTC"/>
    <d v="2021-08-27T00:00:00"/>
    <s v="Post"/>
    <x v="2"/>
    <n v="2227.1219246000001"/>
  </r>
  <r>
    <s v="Media"/>
    <s v="Incremental"/>
    <m/>
    <m/>
    <s v="unity_Post_ios14_5"/>
    <s v="Unity"/>
    <x v="13"/>
    <s v=" DTC"/>
    <d v="2021-08-28T00:00:00"/>
    <s v="Post"/>
    <x v="2"/>
    <n v="2514.7784921000002"/>
  </r>
  <r>
    <s v="Media"/>
    <s v="Incremental"/>
    <m/>
    <m/>
    <s v="unity_Post_ios14_5"/>
    <s v="Unity"/>
    <x v="13"/>
    <s v=" DTC"/>
    <d v="2021-08-29T00:00:00"/>
    <s v="Post"/>
    <x v="2"/>
    <n v="2801.3284271000002"/>
  </r>
  <r>
    <s v="Media"/>
    <s v="Incremental"/>
    <m/>
    <m/>
    <s v="unity_Post_ios14_5"/>
    <s v="Unity"/>
    <x v="13"/>
    <s v=" DTC"/>
    <d v="2021-08-30T00:00:00"/>
    <s v="Post"/>
    <x v="2"/>
    <n v="3080.5893836999999"/>
  </r>
  <r>
    <s v="Media"/>
    <s v="Incremental"/>
    <m/>
    <m/>
    <s v="unity_Post_ios14_5"/>
    <s v="Unity"/>
    <x v="13"/>
    <s v=" DTC"/>
    <d v="2021-08-31T00:00:00"/>
    <s v="Post"/>
    <x v="2"/>
    <n v="3380.9890313000001"/>
  </r>
  <r>
    <s v="Media"/>
    <s v="Incremental"/>
    <m/>
    <m/>
    <s v="unity_Post_ios14_5"/>
    <s v="Unity"/>
    <x v="13"/>
    <s v=" DTC"/>
    <d v="2021-09-01T00:00:00"/>
    <s v="Post"/>
    <x v="2"/>
    <n v="3666.9619696"/>
  </r>
  <r>
    <s v="Media"/>
    <s v="Incremental"/>
    <m/>
    <m/>
    <s v="unity_Post_ios14_5"/>
    <s v="Unity"/>
    <x v="13"/>
    <s v=" DTC"/>
    <d v="2021-09-02T00:00:00"/>
    <s v="Post"/>
    <x v="2"/>
    <n v="3954.5295019999999"/>
  </r>
  <r>
    <s v="Media"/>
    <s v="Incremental"/>
    <m/>
    <m/>
    <s v="unity_Post_ios14_5"/>
    <s v="Unity"/>
    <x v="13"/>
    <s v=" DTC"/>
    <d v="2021-09-03T00:00:00"/>
    <s v="Post"/>
    <x v="2"/>
    <n v="4273.0065950999997"/>
  </r>
  <r>
    <s v="Media"/>
    <s v="Incremental"/>
    <m/>
    <m/>
    <s v="unity_Post_ios14_5"/>
    <s v="Unity"/>
    <x v="13"/>
    <s v=" DTC"/>
    <d v="2021-09-04T00:00:00"/>
    <s v="Post"/>
    <x v="2"/>
    <n v="4624.6551148999997"/>
  </r>
  <r>
    <s v="Media"/>
    <s v="Incremental"/>
    <m/>
    <m/>
    <s v="unity_Post_ios14_5"/>
    <s v="Unity"/>
    <x v="13"/>
    <s v=" DTC"/>
    <d v="2021-09-05T00:00:00"/>
    <s v="Post"/>
    <x v="2"/>
    <n v="4991.7659249999997"/>
  </r>
  <r>
    <s v="Media"/>
    <s v="Incremental"/>
    <m/>
    <m/>
    <s v="unity_Post_ios14_5"/>
    <s v="Unity"/>
    <x v="13"/>
    <s v=" DTC"/>
    <d v="2021-09-06T00:00:00"/>
    <s v="Post"/>
    <x v="2"/>
    <n v="5318.4656677000003"/>
  </r>
  <r>
    <s v="Media"/>
    <s v="Incremental"/>
    <m/>
    <m/>
    <s v="unity_Post_ios14_5"/>
    <s v="Unity"/>
    <x v="13"/>
    <s v=" DTC"/>
    <d v="2021-09-07T00:00:00"/>
    <s v="Post"/>
    <x v="2"/>
    <n v="5652.6408938000004"/>
  </r>
  <r>
    <s v="Media"/>
    <s v="Incremental"/>
    <m/>
    <m/>
    <s v="unity_Post_ios14_5"/>
    <s v="Unity"/>
    <x v="13"/>
    <s v=" DTC"/>
    <d v="2021-09-08T00:00:00"/>
    <s v="Post"/>
    <x v="2"/>
    <n v="5948.5663244999996"/>
  </r>
  <r>
    <s v="Media"/>
    <s v="Incremental"/>
    <m/>
    <m/>
    <s v="unity_Post_ios14_5"/>
    <s v="Unity"/>
    <x v="13"/>
    <s v=" DTC"/>
    <d v="2021-09-09T00:00:00"/>
    <s v="Post"/>
    <x v="2"/>
    <n v="6219.9760695000004"/>
  </r>
  <r>
    <s v="Media"/>
    <s v="Incremental"/>
    <m/>
    <m/>
    <s v="unity_Post_ios14_5"/>
    <s v="Unity"/>
    <x v="13"/>
    <s v=" DTC"/>
    <d v="2021-09-10T00:00:00"/>
    <s v="Post"/>
    <x v="2"/>
    <n v="6425.8614040000002"/>
  </r>
  <r>
    <s v="Media"/>
    <s v="Incremental"/>
    <m/>
    <m/>
    <s v="unity_Post_ios14_5"/>
    <s v="Unity"/>
    <x v="13"/>
    <s v=" DTC"/>
    <d v="2021-09-11T00:00:00"/>
    <s v="Post"/>
    <x v="2"/>
    <n v="6582.9983124999999"/>
  </r>
  <r>
    <s v="Media"/>
    <s v="Incremental"/>
    <m/>
    <m/>
    <s v="unity_Post_ios14_5"/>
    <s v="Unity"/>
    <x v="13"/>
    <s v=" DTC"/>
    <d v="2021-09-12T00:00:00"/>
    <s v="Post"/>
    <x v="2"/>
    <n v="6740.3484341000003"/>
  </r>
  <r>
    <s v="Media"/>
    <s v="Incremental"/>
    <m/>
    <m/>
    <s v="unity_Post_ios14_5"/>
    <s v="Unity"/>
    <x v="13"/>
    <s v=" DTC"/>
    <d v="2021-09-13T00:00:00"/>
    <s v="Post"/>
    <x v="2"/>
    <n v="6810.6227650999999"/>
  </r>
  <r>
    <s v="Media"/>
    <s v="Incremental"/>
    <m/>
    <m/>
    <s v="unity_Post_ios14_5"/>
    <s v="Unity"/>
    <x v="13"/>
    <s v=" DTC"/>
    <d v="2021-09-14T00:00:00"/>
    <s v="Post"/>
    <x v="2"/>
    <n v="6807.4632794999998"/>
  </r>
  <r>
    <s v="Media"/>
    <s v="Incremental"/>
    <m/>
    <m/>
    <s v="unity_Post_ios14_5"/>
    <s v="Unity"/>
    <x v="13"/>
    <s v=" DTC"/>
    <d v="2021-09-15T00:00:00"/>
    <s v="Post"/>
    <x v="2"/>
    <n v="6853.4314210000002"/>
  </r>
  <r>
    <s v="Media"/>
    <s v="Incremental"/>
    <m/>
    <m/>
    <s v="unity_Post_ios14_5"/>
    <s v="Unity"/>
    <x v="13"/>
    <s v=" DTC"/>
    <d v="2021-09-16T00:00:00"/>
    <s v="Post"/>
    <x v="2"/>
    <n v="6862.0466022999999"/>
  </r>
  <r>
    <s v="Media"/>
    <s v="Incremental"/>
    <m/>
    <m/>
    <s v="unity_Post_ios14_5"/>
    <s v="Unity"/>
    <x v="13"/>
    <s v=" DTC"/>
    <d v="2021-09-17T00:00:00"/>
    <s v="Post"/>
    <x v="2"/>
    <n v="6824.6702107000001"/>
  </r>
  <r>
    <s v="Media"/>
    <s v="Incremental"/>
    <m/>
    <m/>
    <s v="unity_Post_ios14_5"/>
    <s v="Unity"/>
    <x v="13"/>
    <s v=" DTC"/>
    <d v="2021-09-18T00:00:00"/>
    <s v="Post"/>
    <x v="2"/>
    <n v="6785.0774036000003"/>
  </r>
  <r>
    <s v="Media"/>
    <s v="Incremental"/>
    <m/>
    <m/>
    <s v="unity_Post_ios14_5"/>
    <s v="Unity"/>
    <x v="13"/>
    <s v=" DTC"/>
    <d v="2021-09-19T00:00:00"/>
    <s v="Post"/>
    <x v="2"/>
    <n v="6738.5641972000003"/>
  </r>
  <r>
    <s v="Media"/>
    <s v="Incremental"/>
    <m/>
    <m/>
    <s v="unity_Post_ios14_5"/>
    <s v="Unity"/>
    <x v="13"/>
    <s v=" DTC"/>
    <d v="2021-09-20T00:00:00"/>
    <s v="Post"/>
    <x v="2"/>
    <n v="6675.6996730999999"/>
  </r>
  <r>
    <s v="Media"/>
    <s v="Incremental"/>
    <m/>
    <m/>
    <s v="unity_Post_ios14_5"/>
    <s v="Unity"/>
    <x v="13"/>
    <s v=" DTC"/>
    <d v="2021-09-21T00:00:00"/>
    <s v="Post"/>
    <x v="2"/>
    <n v="6538.9261470000001"/>
  </r>
  <r>
    <s v="Media"/>
    <s v="Incremental"/>
    <m/>
    <m/>
    <s v="unity_Post_ios14_5"/>
    <s v="Unity"/>
    <x v="13"/>
    <s v=" DTC"/>
    <d v="2021-09-22T00:00:00"/>
    <s v="Post"/>
    <x v="2"/>
    <n v="6452.0859423000002"/>
  </r>
  <r>
    <s v="Media"/>
    <s v="Incremental"/>
    <m/>
    <m/>
    <s v="unity_Post_ios14_5"/>
    <s v="Unity"/>
    <x v="13"/>
    <s v=" DTC"/>
    <d v="2021-09-23T00:00:00"/>
    <s v="Post"/>
    <x v="2"/>
    <n v="6353.6666408000001"/>
  </r>
  <r>
    <s v="Media"/>
    <s v="Incremental"/>
    <m/>
    <m/>
    <s v="unity_Post_ios14_5"/>
    <s v="Unity"/>
    <x v="13"/>
    <s v=" DTC"/>
    <d v="2021-09-24T00:00:00"/>
    <s v="Post"/>
    <x v="2"/>
    <n v="6219.9307755999998"/>
  </r>
  <r>
    <s v="Media"/>
    <s v="Incremental"/>
    <m/>
    <m/>
    <s v="unity_Post_ios14_5"/>
    <s v="Unity"/>
    <x v="13"/>
    <s v=" DTC"/>
    <d v="2021-09-25T00:00:00"/>
    <s v="Post"/>
    <x v="2"/>
    <n v="6044.1284850000002"/>
  </r>
  <r>
    <s v="Media"/>
    <s v="Incremental"/>
    <m/>
    <m/>
    <s v="unity_Post_ios14_5"/>
    <s v="Unity"/>
    <x v="13"/>
    <s v=" DTC"/>
    <d v="2021-09-26T00:00:00"/>
    <s v="Post"/>
    <x v="2"/>
    <n v="5883.3682121000002"/>
  </r>
  <r>
    <s v="Media"/>
    <s v="Incremental"/>
    <m/>
    <m/>
    <s v="unity_Post_ios14_5"/>
    <s v="Unity"/>
    <x v="13"/>
    <s v=" DTC"/>
    <d v="2021-09-27T00:00:00"/>
    <s v="Post"/>
    <x v="2"/>
    <n v="5710.2048566000003"/>
  </r>
  <r>
    <s v="Media"/>
    <s v="Incremental"/>
    <m/>
    <m/>
    <s v="unity_Post_ios14_5"/>
    <s v="Unity"/>
    <x v="13"/>
    <s v=" DTC"/>
    <d v="2021-09-28T00:00:00"/>
    <s v="Post"/>
    <x v="2"/>
    <n v="5541.5653375000002"/>
  </r>
  <r>
    <s v="Media"/>
    <s v="Incremental"/>
    <m/>
    <m/>
    <s v="unity_Post_ios14_5"/>
    <s v="Unity"/>
    <x v="13"/>
    <s v=" DTC"/>
    <d v="2021-09-29T00:00:00"/>
    <s v="Post"/>
    <x v="2"/>
    <n v="5481.3882116000004"/>
  </r>
  <r>
    <s v="Media"/>
    <s v="Incremental"/>
    <m/>
    <m/>
    <s v="unity_Post_ios14_5"/>
    <s v="Unity"/>
    <x v="13"/>
    <s v=" DTC"/>
    <d v="2021-09-30T00:00:00"/>
    <s v="Post"/>
    <x v="2"/>
    <n v="5474.9950464000003"/>
  </r>
  <r>
    <s v="Media"/>
    <s v="Incremental"/>
    <m/>
    <m/>
    <s v="unity_Pre_ios14_5"/>
    <s v="Unity"/>
    <x v="13"/>
    <s v=" DTC"/>
    <d v="2021-03-01T00:00:00"/>
    <s v="Pre"/>
    <x v="0"/>
    <n v="1868.6481223000001"/>
  </r>
  <r>
    <s v="Media"/>
    <s v="Incremental"/>
    <m/>
    <m/>
    <s v="unity_Pre_ios14_5"/>
    <s v="Unity"/>
    <x v="13"/>
    <s v=" DTC"/>
    <d v="2021-03-02T00:00:00"/>
    <s v="Pre"/>
    <x v="0"/>
    <n v="2577.2412199999999"/>
  </r>
  <r>
    <s v="Media"/>
    <s v="Incremental"/>
    <m/>
    <m/>
    <s v="unity_Pre_ios14_5"/>
    <s v="Unity"/>
    <x v="13"/>
    <s v=" DTC"/>
    <d v="2021-03-03T00:00:00"/>
    <s v="Pre"/>
    <x v="0"/>
    <n v="3333.2716304999999"/>
  </r>
  <r>
    <s v="Media"/>
    <s v="Incremental"/>
    <m/>
    <m/>
    <s v="unity_Pre_ios14_5"/>
    <s v="Unity"/>
    <x v="13"/>
    <s v=" DTC"/>
    <d v="2021-03-04T00:00:00"/>
    <s v="Pre"/>
    <x v="0"/>
    <n v="4021.6864546000002"/>
  </r>
  <r>
    <s v="Media"/>
    <s v="Incremental"/>
    <m/>
    <m/>
    <s v="unity_Pre_ios14_5"/>
    <s v="Unity"/>
    <x v="13"/>
    <s v=" DTC"/>
    <d v="2021-03-05T00:00:00"/>
    <s v="Pre"/>
    <x v="0"/>
    <n v="4284.4420098000001"/>
  </r>
  <r>
    <s v="Media"/>
    <s v="Incremental"/>
    <m/>
    <m/>
    <s v="unity_Pre_ios14_5"/>
    <s v="Unity"/>
    <x v="13"/>
    <s v=" DTC"/>
    <d v="2021-03-06T00:00:00"/>
    <s v="Pre"/>
    <x v="0"/>
    <n v="4029.1717201000001"/>
  </r>
  <r>
    <s v="Media"/>
    <s v="Incremental"/>
    <m/>
    <m/>
    <s v="unity_Pre_ios14_5"/>
    <s v="Unity"/>
    <x v="13"/>
    <s v=" DTC"/>
    <d v="2021-03-07T00:00:00"/>
    <s v="Pre"/>
    <x v="0"/>
    <n v="3903.6965037999998"/>
  </r>
  <r>
    <s v="Media"/>
    <s v="Incremental"/>
    <m/>
    <m/>
    <s v="unity_Pre_ios14_5"/>
    <s v="Unity"/>
    <x v="13"/>
    <s v=" DTC"/>
    <d v="2021-03-08T00:00:00"/>
    <s v="Pre"/>
    <x v="0"/>
    <n v="3825.4830539999998"/>
  </r>
  <r>
    <s v="Media"/>
    <s v="Incremental"/>
    <m/>
    <m/>
    <s v="unity_Pre_ios14_5"/>
    <s v="Unity"/>
    <x v="13"/>
    <s v=" DTC"/>
    <d v="2021-03-09T00:00:00"/>
    <s v="Pre"/>
    <x v="0"/>
    <n v="4335.8397316999999"/>
  </r>
  <r>
    <s v="Media"/>
    <s v="Incremental"/>
    <m/>
    <m/>
    <s v="unity_Pre_ios14_5"/>
    <s v="Unity"/>
    <x v="13"/>
    <s v=" DTC"/>
    <d v="2021-03-10T00:00:00"/>
    <s v="Pre"/>
    <x v="0"/>
    <n v="4724.0921873999996"/>
  </r>
  <r>
    <s v="Media"/>
    <s v="Incremental"/>
    <m/>
    <m/>
    <s v="unity_Pre_ios14_5"/>
    <s v="Unity"/>
    <x v="13"/>
    <s v=" DTC"/>
    <d v="2021-03-11T00:00:00"/>
    <s v="Pre"/>
    <x v="0"/>
    <n v="4869.0259104999996"/>
  </r>
  <r>
    <s v="Media"/>
    <s v="Incremental"/>
    <m/>
    <m/>
    <s v="unity_Pre_ios14_5"/>
    <s v="Unity"/>
    <x v="13"/>
    <s v=" DTC"/>
    <d v="2021-03-12T00:00:00"/>
    <s v="Pre"/>
    <x v="0"/>
    <n v="5051.8920490999999"/>
  </r>
  <r>
    <s v="Media"/>
    <s v="Incremental"/>
    <m/>
    <m/>
    <s v="unity_Pre_ios14_5"/>
    <s v="Unity"/>
    <x v="13"/>
    <s v=" DTC"/>
    <d v="2021-03-13T00:00:00"/>
    <s v="Pre"/>
    <x v="0"/>
    <n v="5275.3173489000001"/>
  </r>
  <r>
    <s v="Media"/>
    <s v="Incremental"/>
    <m/>
    <m/>
    <s v="unity_Pre_ios14_5"/>
    <s v="Unity"/>
    <x v="13"/>
    <s v=" DTC"/>
    <d v="2021-03-14T00:00:00"/>
    <s v="Pre"/>
    <x v="0"/>
    <n v="5290.9763003999997"/>
  </r>
  <r>
    <s v="Media"/>
    <s v="Incremental"/>
    <m/>
    <m/>
    <s v="unity_Pre_ios14_5"/>
    <s v="Unity"/>
    <x v="13"/>
    <s v=" DTC"/>
    <d v="2021-03-15T00:00:00"/>
    <s v="Pre"/>
    <x v="0"/>
    <n v="5115.1551160999998"/>
  </r>
  <r>
    <s v="Media"/>
    <s v="Incremental"/>
    <m/>
    <m/>
    <s v="unity_Pre_ios14_5"/>
    <s v="Unity"/>
    <x v="13"/>
    <s v=" DTC"/>
    <d v="2021-03-16T00:00:00"/>
    <s v="Pre"/>
    <x v="0"/>
    <n v="5111.2944276999997"/>
  </r>
  <r>
    <s v="Media"/>
    <s v="Incremental"/>
    <m/>
    <m/>
    <s v="unity_Pre_ios14_5"/>
    <s v="Unity"/>
    <x v="13"/>
    <s v=" DTC"/>
    <d v="2021-03-17T00:00:00"/>
    <s v="Pre"/>
    <x v="0"/>
    <n v="5157.5190917"/>
  </r>
  <r>
    <s v="Media"/>
    <s v="Incremental"/>
    <m/>
    <m/>
    <s v="unity_Pre_ios14_5"/>
    <s v="Unity"/>
    <x v="13"/>
    <s v=" DTC"/>
    <d v="2021-03-18T00:00:00"/>
    <s v="Pre"/>
    <x v="0"/>
    <n v="5071.8617592999999"/>
  </r>
  <r>
    <s v="Media"/>
    <s v="Incremental"/>
    <m/>
    <m/>
    <s v="unity_Pre_ios14_5"/>
    <s v="Unity"/>
    <x v="13"/>
    <s v=" DTC"/>
    <d v="2021-03-19T00:00:00"/>
    <s v="Pre"/>
    <x v="0"/>
    <n v="5163.4373312999996"/>
  </r>
  <r>
    <s v="Media"/>
    <s v="Incremental"/>
    <m/>
    <m/>
    <s v="unity_Pre_ios14_5"/>
    <s v="Unity"/>
    <x v="13"/>
    <s v=" DTC"/>
    <d v="2021-03-20T00:00:00"/>
    <s v="Pre"/>
    <x v="0"/>
    <n v="5177.4868876"/>
  </r>
  <r>
    <s v="Media"/>
    <s v="Incremental"/>
    <m/>
    <m/>
    <s v="unity_Pre_ios14_5"/>
    <s v="Unity"/>
    <x v="13"/>
    <s v=" DTC"/>
    <d v="2021-03-21T00:00:00"/>
    <s v="Pre"/>
    <x v="0"/>
    <n v="5409.7433283999999"/>
  </r>
  <r>
    <s v="Media"/>
    <s v="Incremental"/>
    <m/>
    <m/>
    <s v="unity_Pre_ios14_5"/>
    <s v="Unity"/>
    <x v="13"/>
    <s v=" DTC"/>
    <d v="2021-03-22T00:00:00"/>
    <s v="Pre"/>
    <x v="0"/>
    <n v="5513.9331953999999"/>
  </r>
  <r>
    <s v="Media"/>
    <s v="Incremental"/>
    <m/>
    <m/>
    <s v="unity_Pre_ios14_5"/>
    <s v="Unity"/>
    <x v="13"/>
    <s v=" DTC"/>
    <d v="2021-03-23T00:00:00"/>
    <s v="Pre"/>
    <x v="0"/>
    <n v="5517.8571356000002"/>
  </r>
  <r>
    <s v="Media"/>
    <s v="Incremental"/>
    <m/>
    <m/>
    <s v="unity_Pre_ios14_5"/>
    <s v="Unity"/>
    <x v="13"/>
    <s v=" DTC"/>
    <d v="2021-03-24T00:00:00"/>
    <s v="Pre"/>
    <x v="0"/>
    <n v="5441.1994664000003"/>
  </r>
  <r>
    <s v="Media"/>
    <s v="Incremental"/>
    <m/>
    <m/>
    <s v="unity_Pre_ios14_5"/>
    <s v="Unity"/>
    <x v="13"/>
    <s v=" DTC"/>
    <d v="2021-03-25T00:00:00"/>
    <s v="Pre"/>
    <x v="0"/>
    <n v="5262.8427494999996"/>
  </r>
  <r>
    <s v="Media"/>
    <s v="Incremental"/>
    <m/>
    <m/>
    <s v="unity_Pre_ios14_5"/>
    <s v="Unity"/>
    <x v="13"/>
    <s v=" DTC"/>
    <d v="2021-03-26T00:00:00"/>
    <s v="Pre"/>
    <x v="0"/>
    <n v="5134.3079236000003"/>
  </r>
  <r>
    <s v="Media"/>
    <s v="Incremental"/>
    <m/>
    <m/>
    <s v="unity_Pre_ios14_5"/>
    <s v="Unity"/>
    <x v="13"/>
    <s v=" DTC"/>
    <d v="2021-03-27T00:00:00"/>
    <s v="Pre"/>
    <x v="0"/>
    <n v="4879.5902004999998"/>
  </r>
  <r>
    <s v="Media"/>
    <s v="Incremental"/>
    <m/>
    <m/>
    <s v="unity_Pre_ios14_5"/>
    <s v="Unity"/>
    <x v="13"/>
    <s v=" DTC"/>
    <d v="2021-03-28T00:00:00"/>
    <s v="Pre"/>
    <x v="0"/>
    <n v="4620.9343586000005"/>
  </r>
  <r>
    <s v="Media"/>
    <s v="Incremental"/>
    <m/>
    <m/>
    <s v="unity_Pre_ios14_5"/>
    <s v="Unity"/>
    <x v="13"/>
    <s v=" DTC"/>
    <d v="2021-03-29T00:00:00"/>
    <s v="Pre"/>
    <x v="0"/>
    <n v="4419.0194062"/>
  </r>
  <r>
    <s v="Media"/>
    <s v="Incremental"/>
    <m/>
    <m/>
    <s v="unity_Pre_ios14_5"/>
    <s v="Unity"/>
    <x v="13"/>
    <s v=" DTC"/>
    <d v="2021-03-30T00:00:00"/>
    <s v="Pre"/>
    <x v="0"/>
    <n v="4225.4452985999997"/>
  </r>
  <r>
    <s v="Media"/>
    <s v="Incremental"/>
    <m/>
    <m/>
    <s v="unity_Pre_ios14_5"/>
    <s v="Unity"/>
    <x v="13"/>
    <s v=" DTC"/>
    <d v="2021-03-31T00:00:00"/>
    <s v="Pre"/>
    <x v="0"/>
    <n v="4614.3625382"/>
  </r>
  <r>
    <s v="Media"/>
    <s v="Incremental"/>
    <m/>
    <m/>
    <s v="unity_Pre_ios14_5"/>
    <s v="Unity"/>
    <x v="13"/>
    <s v=" DTC"/>
    <d v="2021-04-01T00:00:00"/>
    <s v="Pre"/>
    <x v="0"/>
    <n v="4914.8714151000004"/>
  </r>
  <r>
    <s v="Media"/>
    <s v="Incremental"/>
    <m/>
    <m/>
    <s v="unity_Pre_ios14_5"/>
    <s v="Unity"/>
    <x v="13"/>
    <s v=" DTC"/>
    <d v="2021-04-02T00:00:00"/>
    <s v="Pre"/>
    <x v="0"/>
    <n v="4989.1265578000002"/>
  </r>
  <r>
    <s v="Media"/>
    <s v="Incremental"/>
    <m/>
    <m/>
    <s v="unity_Pre_ios14_5"/>
    <s v="Unity"/>
    <x v="13"/>
    <s v=" DTC"/>
    <d v="2021-04-03T00:00:00"/>
    <s v="Pre"/>
    <x v="0"/>
    <n v="5084.5711072000004"/>
  </r>
  <r>
    <s v="Media"/>
    <s v="Incremental"/>
    <m/>
    <m/>
    <s v="unity_Pre_ios14_5"/>
    <s v="Unity"/>
    <x v="13"/>
    <s v=" DTC"/>
    <d v="2021-04-04T00:00:00"/>
    <s v="Pre"/>
    <x v="0"/>
    <n v="5111.4097766000004"/>
  </r>
  <r>
    <s v="Media"/>
    <s v="Incremental"/>
    <m/>
    <m/>
    <s v="unity_Pre_ios14_5"/>
    <s v="Unity"/>
    <x v="13"/>
    <s v=" DTC"/>
    <d v="2021-04-05T00:00:00"/>
    <s v="Pre"/>
    <x v="0"/>
    <n v="5178.4161653000001"/>
  </r>
  <r>
    <s v="Media"/>
    <s v="Incremental"/>
    <m/>
    <m/>
    <s v="unity_Pre_ios14_5"/>
    <s v="Unity"/>
    <x v="13"/>
    <s v=" DTC"/>
    <d v="2021-04-06T00:00:00"/>
    <s v="Pre"/>
    <x v="0"/>
    <n v="5065.4297267000002"/>
  </r>
  <r>
    <s v="Media"/>
    <s v="Incremental"/>
    <m/>
    <m/>
    <s v="unity_Pre_ios14_5"/>
    <s v="Unity"/>
    <x v="13"/>
    <s v=" DTC"/>
    <d v="2021-04-07T00:00:00"/>
    <s v="Pre"/>
    <x v="0"/>
    <n v="5077.5959120999996"/>
  </r>
  <r>
    <s v="Media"/>
    <s v="Incremental"/>
    <m/>
    <m/>
    <s v="unity_Pre_ios14_5"/>
    <s v="Unity"/>
    <x v="13"/>
    <s v=" DTC"/>
    <d v="2021-04-08T00:00:00"/>
    <s v="Pre"/>
    <x v="0"/>
    <n v="5299.0286581"/>
  </r>
  <r>
    <s v="Media"/>
    <s v="Incremental"/>
    <m/>
    <m/>
    <s v="unity_Pre_ios14_5"/>
    <s v="Unity"/>
    <x v="13"/>
    <s v=" DTC"/>
    <d v="2021-04-09T00:00:00"/>
    <s v="Pre"/>
    <x v="0"/>
    <n v="5534.6144381000004"/>
  </r>
  <r>
    <s v="Media"/>
    <s v="Incremental"/>
    <m/>
    <m/>
    <s v="unity_Pre_ios14_5"/>
    <s v="Unity"/>
    <x v="13"/>
    <s v=" DTC"/>
    <d v="2021-04-10T00:00:00"/>
    <s v="Pre"/>
    <x v="0"/>
    <n v="5788.6909814999999"/>
  </r>
  <r>
    <s v="Media"/>
    <s v="Incremental"/>
    <m/>
    <m/>
    <s v="unity_Pre_ios14_5"/>
    <s v="Unity"/>
    <x v="13"/>
    <s v=" DTC"/>
    <d v="2021-04-11T00:00:00"/>
    <s v="Pre"/>
    <x v="0"/>
    <n v="6103.9307589"/>
  </r>
  <r>
    <s v="Media"/>
    <s v="Incremental"/>
    <m/>
    <m/>
    <s v="unity_Pre_ios14_5"/>
    <s v="Unity"/>
    <x v="13"/>
    <s v=" DTC"/>
    <d v="2021-04-12T00:00:00"/>
    <s v="Pre"/>
    <x v="0"/>
    <n v="6158.3808286000003"/>
  </r>
  <r>
    <s v="Media"/>
    <s v="Incremental"/>
    <m/>
    <m/>
    <s v="unity_Pre_ios14_5"/>
    <s v="Unity"/>
    <x v="13"/>
    <s v=" DTC"/>
    <d v="2021-04-13T00:00:00"/>
    <s v="Pre"/>
    <x v="0"/>
    <n v="6109.4361992000004"/>
  </r>
  <r>
    <s v="Media"/>
    <s v="Incremental"/>
    <m/>
    <m/>
    <s v="unity_Pre_ios14_5"/>
    <s v="Unity"/>
    <x v="13"/>
    <s v=" DTC"/>
    <d v="2021-04-14T00:00:00"/>
    <s v="Pre"/>
    <x v="0"/>
    <n v="6056.0122328999996"/>
  </r>
  <r>
    <s v="Media"/>
    <s v="Incremental"/>
    <m/>
    <m/>
    <s v="unity_Pre_ios14_5"/>
    <s v="Unity"/>
    <x v="13"/>
    <s v=" DTC"/>
    <d v="2021-04-15T00:00:00"/>
    <s v="Pre"/>
    <x v="0"/>
    <n v="5876.9803413"/>
  </r>
  <r>
    <s v="Media"/>
    <s v="Incremental"/>
    <m/>
    <m/>
    <s v="unity_Pre_ios14_5"/>
    <s v="Unity"/>
    <x v="13"/>
    <s v=" DTC"/>
    <d v="2021-04-16T00:00:00"/>
    <s v="Pre"/>
    <x v="0"/>
    <n v="5556.5110175999998"/>
  </r>
  <r>
    <s v="Media"/>
    <s v="Incremental"/>
    <m/>
    <m/>
    <s v="unity_Pre_ios14_5"/>
    <s v="Unity"/>
    <x v="13"/>
    <s v=" DTC"/>
    <d v="2021-04-17T00:00:00"/>
    <s v="Pre"/>
    <x v="0"/>
    <n v="5196.1075276000001"/>
  </r>
  <r>
    <s v="Media"/>
    <s v="Incremental"/>
    <m/>
    <m/>
    <s v="unity_Pre_ios14_5"/>
    <s v="Unity"/>
    <x v="13"/>
    <s v=" DTC"/>
    <d v="2021-04-18T00:00:00"/>
    <s v="Pre"/>
    <x v="0"/>
    <n v="4897.8894942999996"/>
  </r>
  <r>
    <s v="Media"/>
    <s v="Incremental"/>
    <m/>
    <m/>
    <s v="unity_Pre_ios14_5"/>
    <s v="Unity"/>
    <x v="13"/>
    <s v=" DTC"/>
    <d v="2021-04-19T00:00:00"/>
    <s v="Pre"/>
    <x v="0"/>
    <n v="4618.7651569"/>
  </r>
  <r>
    <s v="Media"/>
    <s v="Incremental"/>
    <m/>
    <m/>
    <s v="unity_Pre_ios14_5"/>
    <s v="Unity"/>
    <x v="13"/>
    <s v=" DTC"/>
    <d v="2021-04-20T00:00:00"/>
    <s v="Pre"/>
    <x v="0"/>
    <n v="4416.9046810999998"/>
  </r>
  <r>
    <s v="Media"/>
    <s v="Incremental"/>
    <m/>
    <m/>
    <s v="unity_Pre_ios14_5"/>
    <s v="Unity"/>
    <x v="13"/>
    <s v=" DTC"/>
    <d v="2021-04-21T00:00:00"/>
    <s v="Pre"/>
    <x v="0"/>
    <n v="4152.9507208000005"/>
  </r>
  <r>
    <s v="Media"/>
    <s v="Incremental"/>
    <m/>
    <m/>
    <s v="unity_Pre_ios14_5"/>
    <s v="Unity"/>
    <x v="13"/>
    <s v=" DTC"/>
    <d v="2021-04-22T00:00:00"/>
    <s v="Pre"/>
    <x v="0"/>
    <n v="3852.3686616"/>
  </r>
  <r>
    <s v="Media"/>
    <s v="Incremental"/>
    <m/>
    <m/>
    <s v="unity_Pre_ios14_5"/>
    <s v="Unity"/>
    <x v="13"/>
    <s v=" DTC"/>
    <d v="2021-04-23T00:00:00"/>
    <s v="Pre"/>
    <x v="0"/>
    <n v="3729.1990096"/>
  </r>
  <r>
    <s v="Media"/>
    <s v="Incremental"/>
    <m/>
    <m/>
    <s v="unity_Pre_ios14_5"/>
    <s v="Unity"/>
    <x v="13"/>
    <s v=" DTC"/>
    <d v="2021-04-24T00:00:00"/>
    <s v="Pre"/>
    <x v="0"/>
    <n v="3633.0092872"/>
  </r>
  <r>
    <s v="Media"/>
    <s v="Incremental"/>
    <m/>
    <m/>
    <s v="unity_Pre_ios14_5"/>
    <s v="Unity"/>
    <x v="13"/>
    <s v=" DTC"/>
    <d v="2021-04-25T00:00:00"/>
    <s v="Pre"/>
    <x v="0"/>
    <n v="3681.2741999999998"/>
  </r>
  <r>
    <s v="Media"/>
    <s v="Incremental"/>
    <m/>
    <m/>
    <s v="unity_Pre_ios14_5"/>
    <s v="Unity"/>
    <x v="13"/>
    <s v=" DTC"/>
    <d v="2021-04-26T00:00:00"/>
    <s v="Pre"/>
    <x v="0"/>
    <n v="3733.0294368"/>
  </r>
  <r>
    <s v="Media"/>
    <s v="Incremental"/>
    <m/>
    <m/>
    <s v="unity_Pre_ios14_5"/>
    <s v="Unity"/>
    <x v="13"/>
    <s v=" DTC"/>
    <d v="2021-04-27T00:00:00"/>
    <s v="Post"/>
    <x v="1"/>
    <n v="3043.7565033999999"/>
  </r>
  <r>
    <s v="Media"/>
    <s v="Incremental"/>
    <m/>
    <m/>
    <s v="unity_Pre_ios14_5"/>
    <s v="Unity"/>
    <x v="13"/>
    <s v=" DTC"/>
    <d v="2021-04-28T00:00:00"/>
    <s v="Post"/>
    <x v="1"/>
    <n v="2477.8468386"/>
  </r>
  <r>
    <s v="Media"/>
    <s v="Incremental"/>
    <m/>
    <m/>
    <s v="unity_Pre_ios14_5"/>
    <s v="Unity"/>
    <x v="13"/>
    <s v=" DTC"/>
    <d v="2021-04-29T00:00:00"/>
    <s v="Post"/>
    <x v="1"/>
    <n v="2011.3758209"/>
  </r>
  <r>
    <s v="Media"/>
    <s v="Incremental"/>
    <m/>
    <m/>
    <s v="unity_Pre_ios14_5"/>
    <s v="Unity"/>
    <x v="13"/>
    <s v=" DTC"/>
    <d v="2021-04-30T00:00:00"/>
    <s v="Post"/>
    <x v="1"/>
    <n v="1628.6111513999999"/>
  </r>
  <r>
    <s v="Media"/>
    <s v="Incremental"/>
    <m/>
    <m/>
    <s v="unity_Pre_ios14_5"/>
    <s v="Unity"/>
    <x v="13"/>
    <s v=" DTC"/>
    <d v="2021-05-01T00:00:00"/>
    <s v="Post"/>
    <x v="1"/>
    <n v="1314.3259879"/>
  </r>
  <r>
    <s v="Media"/>
    <s v="Incremental"/>
    <m/>
    <m/>
    <s v="unity_Pre_ios14_5"/>
    <s v="Unity"/>
    <x v="13"/>
    <s v=" DTC"/>
    <d v="2021-05-02T00:00:00"/>
    <s v="Post"/>
    <x v="1"/>
    <n v="1055.3536008999999"/>
  </r>
  <r>
    <s v="Media"/>
    <s v="Incremental"/>
    <m/>
    <m/>
    <s v="unity_Pre_ios14_5"/>
    <s v="Unity"/>
    <x v="13"/>
    <s v=" DTC"/>
    <d v="2021-05-03T00:00:00"/>
    <s v="Post"/>
    <x v="1"/>
    <n v="846.39176889999999"/>
  </r>
  <r>
    <s v="Media"/>
    <s v="Incremental"/>
    <m/>
    <m/>
    <s v="unity_Pre_ios14_5"/>
    <s v="Unity"/>
    <x v="13"/>
    <s v=" DTC"/>
    <d v="2021-05-04T00:00:00"/>
    <s v="Post"/>
    <x v="1"/>
    <n v="676.73181480000005"/>
  </r>
  <r>
    <s v="Media"/>
    <s v="Incremental"/>
    <m/>
    <m/>
    <s v="unity_Pre_ios14_5"/>
    <s v="Unity"/>
    <x v="13"/>
    <s v=" DTC"/>
    <d v="2021-05-05T00:00:00"/>
    <s v="Post"/>
    <x v="1"/>
    <n v="538.04357340000001"/>
  </r>
  <r>
    <s v="Media"/>
    <s v="Incremental"/>
    <m/>
    <m/>
    <s v="unity_Pre_ios14_5"/>
    <s v="Unity"/>
    <x v="13"/>
    <s v=" DTC"/>
    <d v="2021-05-06T00:00:00"/>
    <s v="Post"/>
    <x v="1"/>
    <n v="426.54978670000003"/>
  </r>
  <r>
    <s v="Media"/>
    <s v="Incremental"/>
    <m/>
    <m/>
    <s v="unity_Pre_ios14_5"/>
    <s v="Unity"/>
    <x v="13"/>
    <s v=" DTC"/>
    <d v="2021-05-07T00:00:00"/>
    <s v="Post"/>
    <x v="1"/>
    <n v="337.87106299999999"/>
  </r>
  <r>
    <s v="Media"/>
    <s v="Incremental"/>
    <m/>
    <m/>
    <s v="unity_Pre_ios14_5"/>
    <s v="Unity"/>
    <x v="13"/>
    <s v=" DTC"/>
    <d v="2021-05-08T00:00:00"/>
    <s v="Post"/>
    <x v="1"/>
    <n v="266.77221209999999"/>
  </r>
  <r>
    <s v="Media"/>
    <s v="Incremental"/>
    <m/>
    <m/>
    <s v="unity_Pre_ios14_5"/>
    <s v="Unity"/>
    <x v="13"/>
    <s v=" DTC"/>
    <d v="2021-05-09T00:00:00"/>
    <s v="Post"/>
    <x v="1"/>
    <n v="208.61953819999999"/>
  </r>
  <r>
    <s v="Media"/>
    <s v="Incremental"/>
    <m/>
    <m/>
    <s v="unity_Pre_ios14_5"/>
    <s v="Unity"/>
    <x v="13"/>
    <s v=" DTC"/>
    <d v="2021-05-10T00:00:00"/>
    <s v="Post"/>
    <x v="1"/>
    <n v="161.53016339999999"/>
  </r>
  <r>
    <s v="Media"/>
    <s v="Incremental"/>
    <m/>
    <m/>
    <s v="unity_Pre_ios14_5"/>
    <s v="Unity"/>
    <x v="13"/>
    <s v=" DTC"/>
    <d v="2021-05-11T00:00:00"/>
    <s v="Post"/>
    <x v="1"/>
    <n v="122.5811719"/>
  </r>
  <r>
    <s v="Media"/>
    <s v="Incremental"/>
    <m/>
    <m/>
    <s v="unity_Pre_ios14_5"/>
    <s v="Unity"/>
    <x v="13"/>
    <s v=" DTC"/>
    <d v="2021-05-12T00:00:00"/>
    <s v="Post"/>
    <x v="1"/>
    <n v="92.049273900000003"/>
  </r>
  <r>
    <s v="Media"/>
    <s v="Incremental"/>
    <m/>
    <m/>
    <s v="unity_Pre_ios14_5"/>
    <s v="Unity"/>
    <x v="13"/>
    <s v=" DTC"/>
    <d v="2021-05-13T00:00:00"/>
    <s v="Post"/>
    <x v="1"/>
    <n v="68.323229299999994"/>
  </r>
  <r>
    <s v="Media"/>
    <s v="Incremental"/>
    <m/>
    <m/>
    <s v="unity_Pre_ios14_5"/>
    <s v="Unity"/>
    <x v="13"/>
    <s v=" DTC"/>
    <d v="2021-05-14T00:00:00"/>
    <s v="Post"/>
    <x v="1"/>
    <n v="47.0930502"/>
  </r>
  <r>
    <s v="Media"/>
    <s v="Incremental"/>
    <m/>
    <m/>
    <s v="unity_Pre_ios14_5"/>
    <s v="Unity"/>
    <x v="13"/>
    <s v=" DTC"/>
    <d v="2021-05-15T00:00:00"/>
    <s v="Post"/>
    <x v="1"/>
    <n v="29.633434300000001"/>
  </r>
  <r>
    <s v="Media"/>
    <s v="Incremental"/>
    <m/>
    <m/>
    <s v="unity_Pre_ios14_5"/>
    <s v="Unity"/>
    <x v="13"/>
    <s v=" DTC"/>
    <d v="2021-05-16T00:00:00"/>
    <s v="Post"/>
    <x v="1"/>
    <n v="13.446096499999999"/>
  </r>
  <r>
    <s v="Media"/>
    <s v="Incremental"/>
    <m/>
    <m/>
    <s v="unity_Pre_ios14_5"/>
    <s v="Unity"/>
    <x v="13"/>
    <s v=" DTC"/>
    <d v="2021-05-17T00:00:00"/>
    <s v="Post"/>
    <x v="1"/>
    <n v="0"/>
  </r>
  <r>
    <s v="Media"/>
    <s v="Incremental"/>
    <m/>
    <m/>
    <s v="unity_Pre_ios14_5"/>
    <s v="Unity"/>
    <x v="13"/>
    <s v=" DTC"/>
    <d v="2021-05-18T00:00:00"/>
    <s v="Post"/>
    <x v="1"/>
    <n v="0"/>
  </r>
  <r>
    <s v="Media"/>
    <s v="Incremental"/>
    <m/>
    <m/>
    <s v="unity_Pre_ios14_5"/>
    <s v="Unity"/>
    <x v="13"/>
    <s v=" DTC"/>
    <d v="2021-05-19T00:00:00"/>
    <s v="Post"/>
    <x v="1"/>
    <n v="0"/>
  </r>
  <r>
    <s v="Media"/>
    <s v="Incremental"/>
    <m/>
    <m/>
    <s v="unity_Pre_ios14_5"/>
    <s v="Unity"/>
    <x v="13"/>
    <s v=" DTC"/>
    <d v="2021-05-20T00:00:00"/>
    <s v="Post"/>
    <x v="1"/>
    <n v="0"/>
  </r>
  <r>
    <s v="Media"/>
    <s v="Incremental"/>
    <m/>
    <m/>
    <s v="unity_Pre_ios14_5"/>
    <s v="Unity"/>
    <x v="13"/>
    <s v=" DTC"/>
    <d v="2021-05-21T00:00:00"/>
    <s v="Post"/>
    <x v="1"/>
    <n v="0"/>
  </r>
  <r>
    <s v="Media"/>
    <s v="Incremental"/>
    <m/>
    <m/>
    <s v="unity_Pre_ios14_5"/>
    <s v="Unity"/>
    <x v="13"/>
    <s v=" DTC"/>
    <d v="2021-05-22T00:00:00"/>
    <s v="Post"/>
    <x v="1"/>
    <n v="0"/>
  </r>
  <r>
    <s v="Media"/>
    <s v="Incremental"/>
    <m/>
    <m/>
    <s v="unity_Pre_ios14_5"/>
    <s v="Unity"/>
    <x v="13"/>
    <s v=" DTC"/>
    <d v="2021-05-23T00:00:00"/>
    <s v="Post"/>
    <x v="1"/>
    <n v="0"/>
  </r>
  <r>
    <s v="Media"/>
    <s v="Incremental"/>
    <m/>
    <m/>
    <s v="unity_Pre_ios14_5"/>
    <s v="Unity"/>
    <x v="13"/>
    <s v=" DTC"/>
    <d v="2021-05-24T00:00:00"/>
    <s v="Post"/>
    <x v="1"/>
    <n v="0"/>
  </r>
  <r>
    <s v="Media"/>
    <s v="Incremental"/>
    <m/>
    <m/>
    <s v="unity_Pre_ios14_5"/>
    <s v="Unity"/>
    <x v="13"/>
    <s v=" DTC"/>
    <d v="2021-05-25T00:00:00"/>
    <s v="Post"/>
    <x v="1"/>
    <n v="0"/>
  </r>
  <r>
    <s v="Media"/>
    <s v="Incremental"/>
    <m/>
    <m/>
    <s v="unity_Pre_ios14_5"/>
    <s v="Unity"/>
    <x v="13"/>
    <s v=" DTC"/>
    <d v="2021-05-26T00:00:00"/>
    <s v="Post"/>
    <x v="1"/>
    <n v="0"/>
  </r>
  <r>
    <s v="Media"/>
    <s v="Incremental"/>
    <m/>
    <m/>
    <s v="unity_Pre_ios14_5"/>
    <s v="Unity"/>
    <x v="13"/>
    <s v=" DTC"/>
    <d v="2021-05-27T00:00:00"/>
    <s v="Post"/>
    <x v="1"/>
    <n v="0"/>
  </r>
  <r>
    <s v="Media"/>
    <s v="Incremental"/>
    <m/>
    <m/>
    <s v="unity_Pre_ios14_5"/>
    <s v="Unity"/>
    <x v="13"/>
    <s v=" DTC"/>
    <d v="2021-05-28T00:00:00"/>
    <s v="Post"/>
    <x v="1"/>
    <n v="0"/>
  </r>
  <r>
    <s v="Media"/>
    <s v="Incremental"/>
    <m/>
    <m/>
    <s v="unity_Pre_ios14_5"/>
    <s v="Unity"/>
    <x v="13"/>
    <s v=" DTC"/>
    <d v="2021-05-29T00:00:00"/>
    <s v="Post"/>
    <x v="1"/>
    <n v="0"/>
  </r>
  <r>
    <s v="Media"/>
    <s v="Incremental"/>
    <m/>
    <m/>
    <s v="unity_Pre_ios14_5"/>
    <s v="Unity"/>
    <x v="13"/>
    <s v=" DTC"/>
    <d v="2021-05-30T00:00:00"/>
    <s v="Post"/>
    <x v="1"/>
    <n v="0"/>
  </r>
  <r>
    <s v="Media"/>
    <s v="Incremental"/>
    <m/>
    <m/>
    <s v="unity_Pre_ios14_5"/>
    <s v="Unity"/>
    <x v="13"/>
    <s v=" DTC"/>
    <d v="2021-05-31T00:00:00"/>
    <s v="Post"/>
    <x v="1"/>
    <n v="0"/>
  </r>
  <r>
    <s v="Media"/>
    <s v="Incremental"/>
    <m/>
    <m/>
    <s v="unity_Pre_ios14_5"/>
    <s v="Unity"/>
    <x v="13"/>
    <s v=" DTC"/>
    <d v="2021-06-01T00:00:00"/>
    <s v="Post"/>
    <x v="1"/>
    <n v="0"/>
  </r>
  <r>
    <s v="Media"/>
    <s v="Incremental"/>
    <m/>
    <m/>
    <s v="unity_Pre_ios14_5"/>
    <s v="Unity"/>
    <x v="13"/>
    <s v=" DTC"/>
    <d v="2021-06-02T00:00:00"/>
    <s v="Post"/>
    <x v="1"/>
    <n v="0"/>
  </r>
  <r>
    <s v="Media"/>
    <s v="Incremental"/>
    <m/>
    <m/>
    <s v="unity_Pre_ios14_5"/>
    <s v="Unity"/>
    <x v="13"/>
    <s v=" DTC"/>
    <d v="2021-06-03T00:00:00"/>
    <s v="Post"/>
    <x v="1"/>
    <n v="0"/>
  </r>
  <r>
    <s v="Media"/>
    <s v="Incremental"/>
    <m/>
    <m/>
    <s v="unity_Pre_ios14_5"/>
    <s v="Unity"/>
    <x v="13"/>
    <s v=" DTC"/>
    <d v="2021-06-04T00:00:00"/>
    <s v="Post"/>
    <x v="1"/>
    <n v="0"/>
  </r>
  <r>
    <s v="Media"/>
    <s v="Incremental"/>
    <m/>
    <m/>
    <s v="unity_Pre_ios14_5"/>
    <s v="Unity"/>
    <x v="13"/>
    <s v=" DTC"/>
    <d v="2021-06-05T00:00:00"/>
    <s v="Post"/>
    <x v="1"/>
    <n v="0"/>
  </r>
  <r>
    <s v="Media"/>
    <s v="Incremental"/>
    <m/>
    <m/>
    <s v="unity_Pre_ios14_5"/>
    <s v="Unity"/>
    <x v="13"/>
    <s v=" DTC"/>
    <d v="2021-06-06T00:00:00"/>
    <s v="Post"/>
    <x v="1"/>
    <n v="0"/>
  </r>
  <r>
    <s v="Media"/>
    <s v="Incremental"/>
    <m/>
    <m/>
    <s v="unity_Pre_ios14_5"/>
    <s v="Unity"/>
    <x v="13"/>
    <s v=" DTC"/>
    <d v="2021-06-07T00:00:00"/>
    <s v="Post"/>
    <x v="1"/>
    <n v="0"/>
  </r>
  <r>
    <s v="Media"/>
    <s v="Incremental"/>
    <m/>
    <m/>
    <s v="unity_Pre_ios14_5"/>
    <s v="Unity"/>
    <x v="13"/>
    <s v=" DTC"/>
    <d v="2021-06-08T00:00:00"/>
    <s v="Post"/>
    <x v="1"/>
    <n v="0"/>
  </r>
  <r>
    <s v="Media"/>
    <s v="Incremental"/>
    <m/>
    <m/>
    <s v="unity_Pre_ios14_5"/>
    <s v="Unity"/>
    <x v="13"/>
    <s v=" DTC"/>
    <d v="2021-06-09T00:00:00"/>
    <s v="Post"/>
    <x v="1"/>
    <n v="0"/>
  </r>
  <r>
    <s v="Media"/>
    <s v="Incremental"/>
    <m/>
    <m/>
    <s v="unity_Pre_ios14_5"/>
    <s v="Unity"/>
    <x v="13"/>
    <s v=" DTC"/>
    <d v="2021-06-10T00:00:00"/>
    <s v="Post"/>
    <x v="1"/>
    <n v="0"/>
  </r>
  <r>
    <s v="Media"/>
    <s v="Incremental"/>
    <m/>
    <m/>
    <s v="unity_Pre_ios14_5"/>
    <s v="Unity"/>
    <x v="13"/>
    <s v=" DTC"/>
    <d v="2021-06-11T00:00:00"/>
    <s v="Post"/>
    <x v="1"/>
    <n v="0"/>
  </r>
  <r>
    <s v="Media"/>
    <s v="Incremental"/>
    <m/>
    <m/>
    <s v="unity_Pre_ios14_5"/>
    <s v="Unity"/>
    <x v="13"/>
    <s v=" DTC"/>
    <d v="2021-06-12T00:00:00"/>
    <s v="Post"/>
    <x v="1"/>
    <n v="0"/>
  </r>
  <r>
    <s v="Media"/>
    <s v="Incremental"/>
    <m/>
    <m/>
    <s v="unity_Pre_ios14_5"/>
    <s v="Unity"/>
    <x v="13"/>
    <s v=" DTC"/>
    <d v="2021-06-13T00:00:00"/>
    <s v="Post"/>
    <x v="1"/>
    <n v="0"/>
  </r>
  <r>
    <s v="Media"/>
    <s v="Incremental"/>
    <m/>
    <m/>
    <s v="unity_Pre_ios14_5"/>
    <s v="Unity"/>
    <x v="13"/>
    <s v=" DTC"/>
    <d v="2021-06-14T00:00:00"/>
    <s v="Post"/>
    <x v="1"/>
    <n v="0"/>
  </r>
  <r>
    <s v="Media"/>
    <s v="Incremental"/>
    <m/>
    <m/>
    <s v="unity_Pre_ios14_5"/>
    <s v="Unity"/>
    <x v="13"/>
    <s v=" DTC"/>
    <d v="2021-06-15T00:00:00"/>
    <s v="Post"/>
    <x v="1"/>
    <n v="0"/>
  </r>
  <r>
    <s v="Media"/>
    <s v="Incremental"/>
    <m/>
    <m/>
    <s v="unity_Pre_ios14_5"/>
    <s v="Unity"/>
    <x v="13"/>
    <s v=" DTC"/>
    <d v="2021-06-16T00:00:00"/>
    <s v="Post"/>
    <x v="1"/>
    <n v="0"/>
  </r>
  <r>
    <s v="Media"/>
    <s v="Incremental"/>
    <m/>
    <m/>
    <s v="unity_Pre_ios14_5"/>
    <s v="Unity"/>
    <x v="13"/>
    <s v=" DTC"/>
    <d v="2021-06-17T00:00:00"/>
    <s v="Post"/>
    <x v="1"/>
    <n v="0"/>
  </r>
  <r>
    <s v="Media"/>
    <s v="Incremental"/>
    <m/>
    <m/>
    <s v="unity_Pre_ios14_5"/>
    <s v="Unity"/>
    <x v="13"/>
    <s v=" DTC"/>
    <d v="2021-06-18T00:00:00"/>
    <s v="Post"/>
    <x v="1"/>
    <n v="0"/>
  </r>
  <r>
    <s v="Media"/>
    <s v="Incremental"/>
    <m/>
    <m/>
    <s v="unity_Pre_ios14_5"/>
    <s v="Unity"/>
    <x v="13"/>
    <s v=" DTC"/>
    <d v="2021-06-19T00:00:00"/>
    <s v="Post"/>
    <x v="1"/>
    <n v="0"/>
  </r>
  <r>
    <s v="Media"/>
    <s v="Incremental"/>
    <m/>
    <m/>
    <s v="unity_Pre_ios14_5"/>
    <s v="Unity"/>
    <x v="13"/>
    <s v=" DTC"/>
    <d v="2021-06-20T00:00:00"/>
    <s v="Post"/>
    <x v="1"/>
    <n v="0"/>
  </r>
  <r>
    <s v="Media"/>
    <s v="Incremental"/>
    <m/>
    <m/>
    <s v="unity_Pre_ios14_5"/>
    <s v="Unity"/>
    <x v="13"/>
    <s v=" DTC"/>
    <d v="2021-06-21T00:00:00"/>
    <s v="Post"/>
    <x v="1"/>
    <n v="0"/>
  </r>
  <r>
    <s v="Media"/>
    <s v="Incremental"/>
    <m/>
    <m/>
    <s v="unity_Pre_ios14_5"/>
    <s v="Unity"/>
    <x v="13"/>
    <s v=" DTC"/>
    <d v="2021-06-22T00:00:00"/>
    <s v="Post"/>
    <x v="1"/>
    <n v="0"/>
  </r>
  <r>
    <s v="Media"/>
    <s v="Incremental"/>
    <m/>
    <m/>
    <s v="unity_Pre_ios14_5"/>
    <s v="Unity"/>
    <x v="13"/>
    <s v=" DTC"/>
    <d v="2021-06-23T00:00:00"/>
    <s v="Post"/>
    <x v="2"/>
    <n v="0"/>
  </r>
  <r>
    <s v="Media"/>
    <s v="Incremental"/>
    <m/>
    <m/>
    <s v="unity_Pre_ios14_5"/>
    <s v="Unity"/>
    <x v="13"/>
    <s v=" DTC"/>
    <d v="2021-06-24T00:00:00"/>
    <s v="Post"/>
    <x v="2"/>
    <n v="0"/>
  </r>
  <r>
    <s v="Media"/>
    <s v="Incremental"/>
    <m/>
    <m/>
    <s v="unity_Pre_ios14_5"/>
    <s v="Unity"/>
    <x v="13"/>
    <s v=" DTC"/>
    <d v="2021-06-25T00:00:00"/>
    <s v="Post"/>
    <x v="2"/>
    <n v="0"/>
  </r>
  <r>
    <s v="Media"/>
    <s v="Incremental"/>
    <m/>
    <m/>
    <s v="unity_Pre_ios14_5"/>
    <s v="Unity"/>
    <x v="13"/>
    <s v=" DTC"/>
    <d v="2021-06-26T00:00:00"/>
    <s v="Post"/>
    <x v="2"/>
    <n v="0"/>
  </r>
  <r>
    <s v="Media"/>
    <s v="Incremental"/>
    <m/>
    <m/>
    <s v="unity_Pre_ios14_5"/>
    <s v="Unity"/>
    <x v="13"/>
    <s v=" DTC"/>
    <d v="2021-06-27T00:00:00"/>
    <s v="Post"/>
    <x v="2"/>
    <n v="0"/>
  </r>
  <r>
    <s v="Media"/>
    <s v="Incremental"/>
    <m/>
    <m/>
    <s v="unity_Pre_ios14_5"/>
    <s v="Unity"/>
    <x v="13"/>
    <s v=" DTC"/>
    <d v="2021-06-28T00:00:00"/>
    <s v="Post"/>
    <x v="2"/>
    <n v="0"/>
  </r>
  <r>
    <s v="Media"/>
    <s v="Incremental"/>
    <m/>
    <m/>
    <s v="unity_Pre_ios14_5"/>
    <s v="Unity"/>
    <x v="13"/>
    <s v=" DTC"/>
    <d v="2021-06-29T00:00:00"/>
    <s v="Post"/>
    <x v="2"/>
    <n v="0"/>
  </r>
  <r>
    <s v="Media"/>
    <s v="Incremental"/>
    <m/>
    <m/>
    <s v="unity_Pre_ios14_5"/>
    <s v="Unity"/>
    <x v="13"/>
    <s v=" DTC"/>
    <d v="2021-06-30T00:00:00"/>
    <s v="Post"/>
    <x v="2"/>
    <n v="0"/>
  </r>
  <r>
    <s v="Media"/>
    <s v="Incremental"/>
    <m/>
    <m/>
    <s v="unity_Pre_ios14_5"/>
    <s v="Unity"/>
    <x v="13"/>
    <s v=" DTC"/>
    <d v="2021-07-01T00:00:00"/>
    <s v="Post"/>
    <x v="2"/>
    <n v="0"/>
  </r>
  <r>
    <s v="Media"/>
    <s v="Incremental"/>
    <m/>
    <m/>
    <s v="unity_Pre_ios14_5"/>
    <s v="Unity"/>
    <x v="13"/>
    <s v=" DTC"/>
    <d v="2021-07-02T00:00:00"/>
    <s v="Post"/>
    <x v="2"/>
    <n v="0"/>
  </r>
  <r>
    <s v="Media"/>
    <s v="Incremental"/>
    <m/>
    <m/>
    <s v="unity_Pre_ios14_5"/>
    <s v="Unity"/>
    <x v="13"/>
    <s v=" DTC"/>
    <d v="2021-07-03T00:00:00"/>
    <s v="Post"/>
    <x v="2"/>
    <n v="0"/>
  </r>
  <r>
    <s v="Media"/>
    <s v="Incremental"/>
    <m/>
    <m/>
    <s v="unity_Pre_ios14_5"/>
    <s v="Unity"/>
    <x v="13"/>
    <s v=" DTC"/>
    <d v="2021-07-04T00:00:00"/>
    <s v="Post"/>
    <x v="2"/>
    <n v="0"/>
  </r>
  <r>
    <s v="Media"/>
    <s v="Incremental"/>
    <m/>
    <m/>
    <s v="unity_Pre_ios14_5"/>
    <s v="Unity"/>
    <x v="13"/>
    <s v=" DTC"/>
    <d v="2021-07-05T00:00:00"/>
    <s v="Post"/>
    <x v="2"/>
    <n v="0"/>
  </r>
  <r>
    <s v="Media"/>
    <s v="Incremental"/>
    <m/>
    <m/>
    <s v="unity_Pre_ios14_5"/>
    <s v="Unity"/>
    <x v="13"/>
    <s v=" DTC"/>
    <d v="2021-07-06T00:00:00"/>
    <s v="Post"/>
    <x v="2"/>
    <n v="0"/>
  </r>
  <r>
    <s v="Media"/>
    <s v="Incremental"/>
    <m/>
    <m/>
    <s v="unity_Pre_ios14_5"/>
    <s v="Unity"/>
    <x v="13"/>
    <s v=" DTC"/>
    <d v="2021-07-07T00:00:00"/>
    <s v="Post"/>
    <x v="2"/>
    <n v="0"/>
  </r>
  <r>
    <s v="Media"/>
    <s v="Incremental"/>
    <m/>
    <m/>
    <s v="unity_Pre_ios14_5"/>
    <s v="Unity"/>
    <x v="13"/>
    <s v=" DTC"/>
    <d v="2021-07-08T00:00:00"/>
    <s v="Post"/>
    <x v="2"/>
    <n v="0"/>
  </r>
  <r>
    <s v="Media"/>
    <s v="Incremental"/>
    <m/>
    <m/>
    <s v="unity_Pre_ios14_5"/>
    <s v="Unity"/>
    <x v="13"/>
    <s v=" DTC"/>
    <d v="2021-07-09T00:00:00"/>
    <s v="Post"/>
    <x v="2"/>
    <n v="0"/>
  </r>
  <r>
    <s v="Media"/>
    <s v="Incremental"/>
    <m/>
    <m/>
    <s v="unity_Pre_ios14_5"/>
    <s v="Unity"/>
    <x v="13"/>
    <s v=" DTC"/>
    <d v="2021-07-10T00:00:00"/>
    <s v="Post"/>
    <x v="2"/>
    <n v="0"/>
  </r>
  <r>
    <s v="Media"/>
    <s v="Incremental"/>
    <m/>
    <m/>
    <s v="unity_Pre_ios14_5"/>
    <s v="Unity"/>
    <x v="13"/>
    <s v=" DTC"/>
    <d v="2021-07-11T00:00:00"/>
    <s v="Post"/>
    <x v="2"/>
    <n v="0"/>
  </r>
  <r>
    <s v="Media"/>
    <s v="Incremental"/>
    <m/>
    <m/>
    <s v="unity_Pre_ios14_5"/>
    <s v="Unity"/>
    <x v="13"/>
    <s v=" DTC"/>
    <d v="2021-07-12T00:00:00"/>
    <s v="Post"/>
    <x v="2"/>
    <n v="0"/>
  </r>
  <r>
    <s v="Media"/>
    <s v="Incremental"/>
    <m/>
    <m/>
    <s v="unity_Pre_ios14_5"/>
    <s v="Unity"/>
    <x v="13"/>
    <s v=" DTC"/>
    <d v="2021-07-13T00:00:00"/>
    <s v="Post"/>
    <x v="2"/>
    <n v="0"/>
  </r>
  <r>
    <s v="Media"/>
    <s v="Incremental"/>
    <m/>
    <m/>
    <s v="unity_Pre_ios14_5"/>
    <s v="Unity"/>
    <x v="13"/>
    <s v=" DTC"/>
    <d v="2021-07-14T00:00:00"/>
    <s v="Post"/>
    <x v="2"/>
    <n v="0"/>
  </r>
  <r>
    <s v="Media"/>
    <s v="Incremental"/>
    <m/>
    <m/>
    <s v="unity_Pre_ios14_5"/>
    <s v="Unity"/>
    <x v="13"/>
    <s v=" DTC"/>
    <d v="2021-07-15T00:00:00"/>
    <s v="Post"/>
    <x v="2"/>
    <n v="0"/>
  </r>
  <r>
    <s v="Media"/>
    <s v="Incremental"/>
    <m/>
    <m/>
    <s v="unity_Pre_ios14_5"/>
    <s v="Unity"/>
    <x v="13"/>
    <s v=" DTC"/>
    <d v="2021-07-16T00:00:00"/>
    <s v="Post"/>
    <x v="2"/>
    <n v="0"/>
  </r>
  <r>
    <s v="Media"/>
    <s v="Incremental"/>
    <m/>
    <m/>
    <s v="unity_Pre_ios14_5"/>
    <s v="Unity"/>
    <x v="13"/>
    <s v=" DTC"/>
    <d v="2021-07-17T00:00:00"/>
    <s v="Post"/>
    <x v="2"/>
    <n v="0"/>
  </r>
  <r>
    <s v="Media"/>
    <s v="Incremental"/>
    <m/>
    <m/>
    <s v="unity_Pre_ios14_5"/>
    <s v="Unity"/>
    <x v="13"/>
    <s v=" DTC"/>
    <d v="2021-07-18T00:00:00"/>
    <s v="Post"/>
    <x v="2"/>
    <n v="0"/>
  </r>
  <r>
    <s v="Media"/>
    <s v="Incremental"/>
    <m/>
    <m/>
    <s v="unity_Pre_ios14_5"/>
    <s v="Unity"/>
    <x v="13"/>
    <s v=" DTC"/>
    <d v="2021-07-19T00:00:00"/>
    <s v="Post"/>
    <x v="2"/>
    <n v="0"/>
  </r>
  <r>
    <s v="Media"/>
    <s v="Incremental"/>
    <m/>
    <m/>
    <s v="unity_Pre_ios14_5"/>
    <s v="Unity"/>
    <x v="13"/>
    <s v=" DTC"/>
    <d v="2021-07-20T00:00:00"/>
    <s v="Post"/>
    <x v="2"/>
    <n v="0"/>
  </r>
  <r>
    <s v="Media"/>
    <s v="Incremental"/>
    <m/>
    <m/>
    <s v="unity_Pre_ios14_5"/>
    <s v="Unity"/>
    <x v="13"/>
    <s v=" DTC"/>
    <d v="2021-07-21T00:00:00"/>
    <s v="Post"/>
    <x v="2"/>
    <n v="0"/>
  </r>
  <r>
    <s v="Media"/>
    <s v="Incremental"/>
    <m/>
    <m/>
    <s v="unity_Pre_ios14_5"/>
    <s v="Unity"/>
    <x v="13"/>
    <s v=" DTC"/>
    <d v="2021-07-22T00:00:00"/>
    <s v="Post"/>
    <x v="2"/>
    <n v="0"/>
  </r>
  <r>
    <s v="Media"/>
    <s v="Incremental"/>
    <m/>
    <m/>
    <s v="unity_Pre_ios14_5"/>
    <s v="Unity"/>
    <x v="13"/>
    <s v=" DTC"/>
    <d v="2021-07-23T00:00:00"/>
    <s v="Post"/>
    <x v="2"/>
    <n v="0"/>
  </r>
  <r>
    <s v="Media"/>
    <s v="Incremental"/>
    <m/>
    <m/>
    <s v="unity_Pre_ios14_5"/>
    <s v="Unity"/>
    <x v="13"/>
    <s v=" DTC"/>
    <d v="2021-07-24T00:00:00"/>
    <s v="Post"/>
    <x v="2"/>
    <n v="0"/>
  </r>
  <r>
    <s v="Media"/>
    <s v="Incremental"/>
    <m/>
    <m/>
    <s v="unity_Pre_ios14_5"/>
    <s v="Unity"/>
    <x v="13"/>
    <s v=" DTC"/>
    <d v="2021-07-25T00:00:00"/>
    <s v="Post"/>
    <x v="2"/>
    <n v="0"/>
  </r>
  <r>
    <s v="Media"/>
    <s v="Incremental"/>
    <m/>
    <m/>
    <s v="unity_Pre_ios14_5"/>
    <s v="Unity"/>
    <x v="13"/>
    <s v=" DTC"/>
    <d v="2021-07-26T00:00:00"/>
    <s v="Post"/>
    <x v="2"/>
    <n v="0"/>
  </r>
  <r>
    <s v="Media"/>
    <s v="Incremental"/>
    <m/>
    <m/>
    <s v="unity_Pre_ios14_5"/>
    <s v="Unity"/>
    <x v="13"/>
    <s v=" DTC"/>
    <d v="2021-07-27T00:00:00"/>
    <s v="Post"/>
    <x v="2"/>
    <n v="0"/>
  </r>
  <r>
    <s v="Media"/>
    <s v="Incremental"/>
    <m/>
    <m/>
    <s v="unity_Pre_ios14_5"/>
    <s v="Unity"/>
    <x v="13"/>
    <s v=" DTC"/>
    <d v="2021-07-28T00:00:00"/>
    <s v="Post"/>
    <x v="2"/>
    <n v="0"/>
  </r>
  <r>
    <s v="Media"/>
    <s v="Incremental"/>
    <m/>
    <m/>
    <s v="unity_Pre_ios14_5"/>
    <s v="Unity"/>
    <x v="13"/>
    <s v=" DTC"/>
    <d v="2021-07-29T00:00:00"/>
    <s v="Post"/>
    <x v="2"/>
    <n v="0"/>
  </r>
  <r>
    <s v="Media"/>
    <s v="Incremental"/>
    <m/>
    <m/>
    <s v="unity_Pre_ios14_5"/>
    <s v="Unity"/>
    <x v="13"/>
    <s v=" DTC"/>
    <d v="2021-07-30T00:00:00"/>
    <s v="Post"/>
    <x v="2"/>
    <n v="0"/>
  </r>
  <r>
    <s v="Media"/>
    <s v="Incremental"/>
    <m/>
    <m/>
    <s v="unity_Pre_ios14_5"/>
    <s v="Unity"/>
    <x v="13"/>
    <s v=" DTC"/>
    <d v="2021-07-31T00:00:00"/>
    <s v="Post"/>
    <x v="2"/>
    <n v="0"/>
  </r>
  <r>
    <s v="Media"/>
    <s v="Incremental"/>
    <m/>
    <m/>
    <s v="unity_Pre_ios14_5"/>
    <s v="Unity"/>
    <x v="13"/>
    <s v=" DTC"/>
    <d v="2021-08-01T00:00:00"/>
    <s v="Post"/>
    <x v="2"/>
    <n v="0"/>
  </r>
  <r>
    <s v="Media"/>
    <s v="Incremental"/>
    <m/>
    <m/>
    <s v="unity_Pre_ios14_5"/>
    <s v="Unity"/>
    <x v="13"/>
    <s v=" DTC"/>
    <d v="2021-08-02T00:00:00"/>
    <s v="Post"/>
    <x v="2"/>
    <n v="0"/>
  </r>
  <r>
    <s v="Media"/>
    <s v="Incremental"/>
    <m/>
    <m/>
    <s v="unity_Pre_ios14_5"/>
    <s v="Unity"/>
    <x v="13"/>
    <s v=" DTC"/>
    <d v="2021-08-03T00:00:00"/>
    <s v="Post"/>
    <x v="2"/>
    <n v="0"/>
  </r>
  <r>
    <s v="Media"/>
    <s v="Incremental"/>
    <m/>
    <m/>
    <s v="unity_Pre_ios14_5"/>
    <s v="Unity"/>
    <x v="13"/>
    <s v=" DTC"/>
    <d v="2021-08-04T00:00:00"/>
    <s v="Post"/>
    <x v="2"/>
    <n v="0"/>
  </r>
  <r>
    <s v="Media"/>
    <s v="Incremental"/>
    <m/>
    <m/>
    <s v="unity_Pre_ios14_5"/>
    <s v="Unity"/>
    <x v="13"/>
    <s v=" DTC"/>
    <d v="2021-08-05T00:00:00"/>
    <s v="Post"/>
    <x v="2"/>
    <n v="0"/>
  </r>
  <r>
    <s v="Media"/>
    <s v="Incremental"/>
    <m/>
    <m/>
    <s v="unity_Pre_ios14_5"/>
    <s v="Unity"/>
    <x v="13"/>
    <s v=" DTC"/>
    <d v="2021-08-06T00:00:00"/>
    <s v="Post"/>
    <x v="2"/>
    <n v="0"/>
  </r>
  <r>
    <s v="Media"/>
    <s v="Incremental"/>
    <m/>
    <m/>
    <s v="unity_Pre_ios14_5"/>
    <s v="Unity"/>
    <x v="13"/>
    <s v=" DTC"/>
    <d v="2021-08-07T00:00:00"/>
    <s v="Post"/>
    <x v="2"/>
    <n v="0"/>
  </r>
  <r>
    <s v="Media"/>
    <s v="Incremental"/>
    <m/>
    <m/>
    <s v="unity_Pre_ios14_5"/>
    <s v="Unity"/>
    <x v="13"/>
    <s v=" DTC"/>
    <d v="2021-08-08T00:00:00"/>
    <s v="Post"/>
    <x v="2"/>
    <n v="0"/>
  </r>
  <r>
    <s v="Media"/>
    <s v="Incremental"/>
    <m/>
    <m/>
    <s v="unity_Pre_ios14_5"/>
    <s v="Unity"/>
    <x v="13"/>
    <s v=" DTC"/>
    <d v="2021-08-09T00:00:00"/>
    <s v="Post"/>
    <x v="2"/>
    <n v="0"/>
  </r>
  <r>
    <s v="Media"/>
    <s v="Incremental"/>
    <m/>
    <m/>
    <s v="unity_Pre_ios14_5"/>
    <s v="Unity"/>
    <x v="13"/>
    <s v=" DTC"/>
    <d v="2021-08-10T00:00:00"/>
    <s v="Post"/>
    <x v="2"/>
    <n v="0"/>
  </r>
  <r>
    <s v="Media"/>
    <s v="Incremental"/>
    <m/>
    <m/>
    <s v="unity_Pre_ios14_5"/>
    <s v="Unity"/>
    <x v="13"/>
    <s v=" DTC"/>
    <d v="2021-08-11T00:00:00"/>
    <s v="Post"/>
    <x v="2"/>
    <n v="0"/>
  </r>
  <r>
    <s v="Media"/>
    <s v="Incremental"/>
    <m/>
    <m/>
    <s v="unity_Pre_ios14_5"/>
    <s v="Unity"/>
    <x v="13"/>
    <s v=" DTC"/>
    <d v="2021-08-12T00:00:00"/>
    <s v="Post"/>
    <x v="2"/>
    <n v="0"/>
  </r>
  <r>
    <s v="Media"/>
    <s v="Incremental"/>
    <m/>
    <m/>
    <s v="unity_Pre_ios14_5"/>
    <s v="Unity"/>
    <x v="13"/>
    <s v=" DTC"/>
    <d v="2021-08-13T00:00:00"/>
    <s v="Post"/>
    <x v="2"/>
    <n v="0"/>
  </r>
  <r>
    <s v="Media"/>
    <s v="Incremental"/>
    <m/>
    <m/>
    <s v="unity_Pre_ios14_5"/>
    <s v="Unity"/>
    <x v="13"/>
    <s v=" DTC"/>
    <d v="2021-08-14T00:00:00"/>
    <s v="Post"/>
    <x v="2"/>
    <n v="0"/>
  </r>
  <r>
    <s v="Media"/>
    <s v="Incremental"/>
    <m/>
    <m/>
    <s v="unity_Pre_ios14_5"/>
    <s v="Unity"/>
    <x v="13"/>
    <s v=" DTC"/>
    <d v="2021-08-15T00:00:00"/>
    <s v="Post"/>
    <x v="2"/>
    <n v="0"/>
  </r>
  <r>
    <s v="Media"/>
    <s v="Incremental"/>
    <m/>
    <m/>
    <s v="unity_Pre_ios14_5"/>
    <s v="Unity"/>
    <x v="13"/>
    <s v=" DTC"/>
    <d v="2021-08-16T00:00:00"/>
    <s v="Post"/>
    <x v="2"/>
    <n v="0"/>
  </r>
  <r>
    <s v="Media"/>
    <s v="Incremental"/>
    <m/>
    <m/>
    <s v="unity_Pre_ios14_5"/>
    <s v="Unity"/>
    <x v="13"/>
    <s v=" DTC"/>
    <d v="2021-08-17T00:00:00"/>
    <s v="Post"/>
    <x v="2"/>
    <n v="0"/>
  </r>
  <r>
    <s v="Media"/>
    <s v="Incremental"/>
    <m/>
    <m/>
    <s v="unity_Pre_ios14_5"/>
    <s v="Unity"/>
    <x v="13"/>
    <s v=" DTC"/>
    <d v="2021-08-18T00:00:00"/>
    <s v="Post"/>
    <x v="2"/>
    <n v="0"/>
  </r>
  <r>
    <s v="Media"/>
    <s v="Incremental"/>
    <m/>
    <m/>
    <s v="unity_Pre_ios14_5"/>
    <s v="Unity"/>
    <x v="13"/>
    <s v=" DTC"/>
    <d v="2021-08-19T00:00:00"/>
    <s v="Post"/>
    <x v="2"/>
    <n v="0"/>
  </r>
  <r>
    <s v="Media"/>
    <s v="Incremental"/>
    <m/>
    <m/>
    <s v="unity_Pre_ios14_5"/>
    <s v="Unity"/>
    <x v="13"/>
    <s v=" DTC"/>
    <d v="2021-08-20T00:00:00"/>
    <s v="Post"/>
    <x v="2"/>
    <n v="0"/>
  </r>
  <r>
    <s v="Media"/>
    <s v="Incremental"/>
    <m/>
    <m/>
    <s v="unity_Pre_ios14_5"/>
    <s v="Unity"/>
    <x v="13"/>
    <s v=" DTC"/>
    <d v="2021-08-21T00:00:00"/>
    <s v="Post"/>
    <x v="2"/>
    <n v="0"/>
  </r>
  <r>
    <s v="Media"/>
    <s v="Incremental"/>
    <m/>
    <m/>
    <s v="unity_Pre_ios14_5"/>
    <s v="Unity"/>
    <x v="13"/>
    <s v=" DTC"/>
    <d v="2021-08-22T00:00:00"/>
    <s v="Post"/>
    <x v="2"/>
    <n v="0"/>
  </r>
  <r>
    <s v="Media"/>
    <s v="Incremental"/>
    <m/>
    <m/>
    <s v="unity_Pre_ios14_5"/>
    <s v="Unity"/>
    <x v="13"/>
    <s v=" DTC"/>
    <d v="2021-08-23T00:00:00"/>
    <s v="Post"/>
    <x v="2"/>
    <n v="0"/>
  </r>
  <r>
    <s v="Media"/>
    <s v="Incremental"/>
    <m/>
    <m/>
    <s v="unity_Pre_ios14_5"/>
    <s v="Unity"/>
    <x v="13"/>
    <s v=" DTC"/>
    <d v="2021-08-24T00:00:00"/>
    <s v="Post"/>
    <x v="2"/>
    <n v="0"/>
  </r>
  <r>
    <s v="Media"/>
    <s v="Incremental"/>
    <m/>
    <m/>
    <s v="unity_Pre_ios14_5"/>
    <s v="Unity"/>
    <x v="13"/>
    <s v=" DTC"/>
    <d v="2021-08-25T00:00:00"/>
    <s v="Post"/>
    <x v="2"/>
    <n v="0"/>
  </r>
  <r>
    <s v="Media"/>
    <s v="Incremental"/>
    <m/>
    <m/>
    <s v="unity_Pre_ios14_5"/>
    <s v="Unity"/>
    <x v="13"/>
    <s v=" DTC"/>
    <d v="2021-08-26T00:00:00"/>
    <s v="Post"/>
    <x v="2"/>
    <n v="0"/>
  </r>
  <r>
    <s v="Media"/>
    <s v="Incremental"/>
    <m/>
    <m/>
    <s v="unity_Pre_ios14_5"/>
    <s v="Unity"/>
    <x v="13"/>
    <s v=" DTC"/>
    <d v="2021-08-27T00:00:00"/>
    <s v="Post"/>
    <x v="2"/>
    <n v="0"/>
  </r>
  <r>
    <s v="Media"/>
    <s v="Incremental"/>
    <m/>
    <m/>
    <s v="unity_Pre_ios14_5"/>
    <s v="Unity"/>
    <x v="13"/>
    <s v=" DTC"/>
    <d v="2021-08-28T00:00:00"/>
    <s v="Post"/>
    <x v="2"/>
    <n v="0"/>
  </r>
  <r>
    <s v="Media"/>
    <s v="Incremental"/>
    <m/>
    <m/>
    <s v="unity_Pre_ios14_5"/>
    <s v="Unity"/>
    <x v="13"/>
    <s v=" DTC"/>
    <d v="2021-08-29T00:00:00"/>
    <s v="Post"/>
    <x v="2"/>
    <n v="0"/>
  </r>
  <r>
    <s v="Media"/>
    <s v="Incremental"/>
    <m/>
    <m/>
    <s v="unity_Pre_ios14_5"/>
    <s v="Unity"/>
    <x v="13"/>
    <s v=" DTC"/>
    <d v="2021-08-30T00:00:00"/>
    <s v="Post"/>
    <x v="2"/>
    <n v="0"/>
  </r>
  <r>
    <s v="Media"/>
    <s v="Incremental"/>
    <m/>
    <m/>
    <s v="unity_Pre_ios14_5"/>
    <s v="Unity"/>
    <x v="13"/>
    <s v=" DTC"/>
    <d v="2021-08-31T00:00:00"/>
    <s v="Post"/>
    <x v="2"/>
    <n v="0"/>
  </r>
  <r>
    <s v="Media"/>
    <s v="Incremental"/>
    <m/>
    <m/>
    <s v="unity_Pre_ios14_5"/>
    <s v="Unity"/>
    <x v="13"/>
    <s v=" DTC"/>
    <d v="2021-09-01T00:00:00"/>
    <s v="Post"/>
    <x v="2"/>
    <n v="0"/>
  </r>
  <r>
    <s v="Media"/>
    <s v="Incremental"/>
    <m/>
    <m/>
    <s v="unity_Pre_ios14_5"/>
    <s v="Unity"/>
    <x v="13"/>
    <s v=" DTC"/>
    <d v="2021-09-02T00:00:00"/>
    <s v="Post"/>
    <x v="2"/>
    <n v="0"/>
  </r>
  <r>
    <s v="Media"/>
    <s v="Incremental"/>
    <m/>
    <m/>
    <s v="unity_Pre_ios14_5"/>
    <s v="Unity"/>
    <x v="13"/>
    <s v=" DTC"/>
    <d v="2021-09-03T00:00:00"/>
    <s v="Post"/>
    <x v="2"/>
    <n v="0"/>
  </r>
  <r>
    <s v="Media"/>
    <s v="Incremental"/>
    <m/>
    <m/>
    <s v="unity_Pre_ios14_5"/>
    <s v="Unity"/>
    <x v="13"/>
    <s v=" DTC"/>
    <d v="2021-09-04T00:00:00"/>
    <s v="Post"/>
    <x v="2"/>
    <n v="0"/>
  </r>
  <r>
    <s v="Media"/>
    <s v="Incremental"/>
    <m/>
    <m/>
    <s v="unity_Pre_ios14_5"/>
    <s v="Unity"/>
    <x v="13"/>
    <s v=" DTC"/>
    <d v="2021-09-05T00:00:00"/>
    <s v="Post"/>
    <x v="2"/>
    <n v="0"/>
  </r>
  <r>
    <s v="Media"/>
    <s v="Incremental"/>
    <m/>
    <m/>
    <s v="unity_Pre_ios14_5"/>
    <s v="Unity"/>
    <x v="13"/>
    <s v=" DTC"/>
    <d v="2021-09-06T00:00:00"/>
    <s v="Post"/>
    <x v="2"/>
    <n v="0"/>
  </r>
  <r>
    <s v="Media"/>
    <s v="Incremental"/>
    <m/>
    <m/>
    <s v="unity_Pre_ios14_5"/>
    <s v="Unity"/>
    <x v="13"/>
    <s v=" DTC"/>
    <d v="2021-09-07T00:00:00"/>
    <s v="Post"/>
    <x v="2"/>
    <n v="0"/>
  </r>
  <r>
    <s v="Media"/>
    <s v="Incremental"/>
    <m/>
    <m/>
    <s v="unity_Pre_ios14_5"/>
    <s v="Unity"/>
    <x v="13"/>
    <s v=" DTC"/>
    <d v="2021-09-08T00:00:00"/>
    <s v="Post"/>
    <x v="2"/>
    <n v="0"/>
  </r>
  <r>
    <s v="Media"/>
    <s v="Incremental"/>
    <m/>
    <m/>
    <s v="unity_Pre_ios14_5"/>
    <s v="Unity"/>
    <x v="13"/>
    <s v=" DTC"/>
    <d v="2021-09-09T00:00:00"/>
    <s v="Post"/>
    <x v="2"/>
    <n v="0"/>
  </r>
  <r>
    <s v="Media"/>
    <s v="Incremental"/>
    <m/>
    <m/>
    <s v="unity_Pre_ios14_5"/>
    <s v="Unity"/>
    <x v="13"/>
    <s v=" DTC"/>
    <d v="2021-09-10T00:00:00"/>
    <s v="Post"/>
    <x v="2"/>
    <n v="0"/>
  </r>
  <r>
    <s v="Media"/>
    <s v="Incremental"/>
    <m/>
    <m/>
    <s v="unity_Pre_ios14_5"/>
    <s v="Unity"/>
    <x v="13"/>
    <s v=" DTC"/>
    <d v="2021-09-11T00:00:00"/>
    <s v="Post"/>
    <x v="2"/>
    <n v="0"/>
  </r>
  <r>
    <s v="Media"/>
    <s v="Incremental"/>
    <m/>
    <m/>
    <s v="unity_Pre_ios14_5"/>
    <s v="Unity"/>
    <x v="13"/>
    <s v=" DTC"/>
    <d v="2021-09-12T00:00:00"/>
    <s v="Post"/>
    <x v="2"/>
    <n v="0"/>
  </r>
  <r>
    <s v="Media"/>
    <s v="Incremental"/>
    <m/>
    <m/>
    <s v="unity_Pre_ios14_5"/>
    <s v="Unity"/>
    <x v="13"/>
    <s v=" DTC"/>
    <d v="2021-09-13T00:00:00"/>
    <s v="Post"/>
    <x v="2"/>
    <n v="0"/>
  </r>
  <r>
    <s v="Media"/>
    <s v="Incremental"/>
    <m/>
    <m/>
    <s v="unity_Pre_ios14_5"/>
    <s v="Unity"/>
    <x v="13"/>
    <s v=" DTC"/>
    <d v="2021-09-14T00:00:00"/>
    <s v="Post"/>
    <x v="2"/>
    <n v="0"/>
  </r>
  <r>
    <s v="Media"/>
    <s v="Incremental"/>
    <m/>
    <m/>
    <s v="unity_Pre_ios14_5"/>
    <s v="Unity"/>
    <x v="13"/>
    <s v=" DTC"/>
    <d v="2021-09-15T00:00:00"/>
    <s v="Post"/>
    <x v="2"/>
    <n v="0"/>
  </r>
  <r>
    <s v="Media"/>
    <s v="Incremental"/>
    <m/>
    <m/>
    <s v="unity_Pre_ios14_5"/>
    <s v="Unity"/>
    <x v="13"/>
    <s v=" DTC"/>
    <d v="2021-09-16T00:00:00"/>
    <s v="Post"/>
    <x v="2"/>
    <n v="0"/>
  </r>
  <r>
    <s v="Media"/>
    <s v="Incremental"/>
    <m/>
    <m/>
    <s v="unity_Pre_ios14_5"/>
    <s v="Unity"/>
    <x v="13"/>
    <s v=" DTC"/>
    <d v="2021-09-17T00:00:00"/>
    <s v="Post"/>
    <x v="2"/>
    <n v="0"/>
  </r>
  <r>
    <s v="Media"/>
    <s v="Incremental"/>
    <m/>
    <m/>
    <s v="unity_Pre_ios14_5"/>
    <s v="Unity"/>
    <x v="13"/>
    <s v=" DTC"/>
    <d v="2021-09-18T00:00:00"/>
    <s v="Post"/>
    <x v="2"/>
    <n v="0"/>
  </r>
  <r>
    <s v="Media"/>
    <s v="Incremental"/>
    <m/>
    <m/>
    <s v="unity_Pre_ios14_5"/>
    <s v="Unity"/>
    <x v="13"/>
    <s v=" DTC"/>
    <d v="2021-09-19T00:00:00"/>
    <s v="Post"/>
    <x v="2"/>
    <n v="0"/>
  </r>
  <r>
    <s v="Media"/>
    <s v="Incremental"/>
    <m/>
    <m/>
    <s v="unity_Pre_ios14_5"/>
    <s v="Unity"/>
    <x v="13"/>
    <s v=" DTC"/>
    <d v="2021-09-20T00:00:00"/>
    <s v="Post"/>
    <x v="2"/>
    <n v="0"/>
  </r>
  <r>
    <s v="Media"/>
    <s v="Incremental"/>
    <m/>
    <m/>
    <s v="unity_Pre_ios14_5"/>
    <s v="Unity"/>
    <x v="13"/>
    <s v=" DTC"/>
    <d v="2021-09-21T00:00:00"/>
    <s v="Post"/>
    <x v="2"/>
    <n v="0"/>
  </r>
  <r>
    <s v="Media"/>
    <s v="Incremental"/>
    <m/>
    <m/>
    <s v="unity_Pre_ios14_5"/>
    <s v="Unity"/>
    <x v="13"/>
    <s v=" DTC"/>
    <d v="2021-09-22T00:00:00"/>
    <s v="Post"/>
    <x v="2"/>
    <n v="0"/>
  </r>
  <r>
    <s v="Media"/>
    <s v="Incremental"/>
    <m/>
    <m/>
    <s v="unity_Pre_ios14_5"/>
    <s v="Unity"/>
    <x v="13"/>
    <s v=" DTC"/>
    <d v="2021-09-23T00:00:00"/>
    <s v="Post"/>
    <x v="2"/>
    <n v="0"/>
  </r>
  <r>
    <s v="Media"/>
    <s v="Incremental"/>
    <m/>
    <m/>
    <s v="unity_Pre_ios14_5"/>
    <s v="Unity"/>
    <x v="13"/>
    <s v=" DTC"/>
    <d v="2021-09-24T00:00:00"/>
    <s v="Post"/>
    <x v="2"/>
    <n v="0"/>
  </r>
  <r>
    <s v="Media"/>
    <s v="Incremental"/>
    <m/>
    <m/>
    <s v="unity_Pre_ios14_5"/>
    <s v="Unity"/>
    <x v="13"/>
    <s v=" DTC"/>
    <d v="2021-09-25T00:00:00"/>
    <s v="Post"/>
    <x v="2"/>
    <n v="0"/>
  </r>
  <r>
    <s v="Media"/>
    <s v="Incremental"/>
    <m/>
    <m/>
    <s v="unity_Pre_ios14_5"/>
    <s v="Unity"/>
    <x v="13"/>
    <s v=" DTC"/>
    <d v="2021-09-26T00:00:00"/>
    <s v="Post"/>
    <x v="2"/>
    <n v="0"/>
  </r>
  <r>
    <s v="Media"/>
    <s v="Incremental"/>
    <m/>
    <m/>
    <s v="unity_Pre_ios14_5"/>
    <s v="Unity"/>
    <x v="13"/>
    <s v=" DTC"/>
    <d v="2021-09-27T00:00:00"/>
    <s v="Post"/>
    <x v="2"/>
    <n v="0"/>
  </r>
  <r>
    <s v="Media"/>
    <s v="Incremental"/>
    <m/>
    <m/>
    <s v="unity_Pre_ios14_5"/>
    <s v="Unity"/>
    <x v="13"/>
    <s v=" DTC"/>
    <d v="2021-09-28T00:00:00"/>
    <s v="Post"/>
    <x v="2"/>
    <n v="0"/>
  </r>
  <r>
    <s v="Media"/>
    <s v="Incremental"/>
    <m/>
    <m/>
    <s v="unity_Pre_ios14_5"/>
    <s v="Unity"/>
    <x v="13"/>
    <s v=" DTC"/>
    <d v="2021-09-29T00:00:00"/>
    <s v="Post"/>
    <x v="2"/>
    <n v="0"/>
  </r>
  <r>
    <s v="Media"/>
    <s v="Incremental"/>
    <m/>
    <m/>
    <s v="unity_Pre_ios14_5"/>
    <s v="Unity"/>
    <x v="13"/>
    <s v=" DTC"/>
    <d v="2021-09-30T00:00:00"/>
    <s v="Post"/>
    <x v="2"/>
    <n v="0"/>
  </r>
  <r>
    <s v="Media"/>
    <s v="Incremental"/>
    <m/>
    <m/>
    <s v="vungle_Post_ios14_5"/>
    <s v="Vungle"/>
    <x v="14"/>
    <s v=" DTC"/>
    <d v="2021-03-01T00:00:00"/>
    <s v="Pre"/>
    <x v="0"/>
    <n v="0"/>
  </r>
  <r>
    <s v="Media"/>
    <s v="Incremental"/>
    <m/>
    <m/>
    <s v="vungle_Post_ios14_5"/>
    <s v="Vungle"/>
    <x v="14"/>
    <s v=" DTC"/>
    <d v="2021-03-02T00:00:00"/>
    <s v="Pre"/>
    <x v="0"/>
    <n v="0"/>
  </r>
  <r>
    <s v="Media"/>
    <s v="Incremental"/>
    <m/>
    <m/>
    <s v="vungle_Post_ios14_5"/>
    <s v="Vungle"/>
    <x v="14"/>
    <s v=" DTC"/>
    <d v="2021-03-03T00:00:00"/>
    <s v="Pre"/>
    <x v="0"/>
    <n v="0"/>
  </r>
  <r>
    <s v="Media"/>
    <s v="Incremental"/>
    <m/>
    <m/>
    <s v="vungle_Post_ios14_5"/>
    <s v="Vungle"/>
    <x v="14"/>
    <s v=" DTC"/>
    <d v="2021-03-04T00:00:00"/>
    <s v="Pre"/>
    <x v="0"/>
    <n v="0"/>
  </r>
  <r>
    <s v="Media"/>
    <s v="Incremental"/>
    <m/>
    <m/>
    <s v="vungle_Post_ios14_5"/>
    <s v="Vungle"/>
    <x v="14"/>
    <s v=" DTC"/>
    <d v="2021-03-05T00:00:00"/>
    <s v="Pre"/>
    <x v="0"/>
    <n v="0"/>
  </r>
  <r>
    <s v="Media"/>
    <s v="Incremental"/>
    <m/>
    <m/>
    <s v="vungle_Post_ios14_5"/>
    <s v="Vungle"/>
    <x v="14"/>
    <s v=" DTC"/>
    <d v="2021-03-06T00:00:00"/>
    <s v="Pre"/>
    <x v="0"/>
    <n v="0"/>
  </r>
  <r>
    <s v="Media"/>
    <s v="Incremental"/>
    <m/>
    <m/>
    <s v="vungle_Post_ios14_5"/>
    <s v="Vungle"/>
    <x v="14"/>
    <s v=" DTC"/>
    <d v="2021-03-07T00:00:00"/>
    <s v="Pre"/>
    <x v="0"/>
    <n v="0"/>
  </r>
  <r>
    <s v="Media"/>
    <s v="Incremental"/>
    <m/>
    <m/>
    <s v="vungle_Post_ios14_5"/>
    <s v="Vungle"/>
    <x v="14"/>
    <s v=" DTC"/>
    <d v="2021-03-08T00:00:00"/>
    <s v="Pre"/>
    <x v="0"/>
    <n v="0"/>
  </r>
  <r>
    <s v="Media"/>
    <s v="Incremental"/>
    <m/>
    <m/>
    <s v="vungle_Post_ios14_5"/>
    <s v="Vungle"/>
    <x v="14"/>
    <s v=" DTC"/>
    <d v="2021-03-09T00:00:00"/>
    <s v="Pre"/>
    <x v="0"/>
    <n v="0"/>
  </r>
  <r>
    <s v="Media"/>
    <s v="Incremental"/>
    <m/>
    <m/>
    <s v="vungle_Post_ios14_5"/>
    <s v="Vungle"/>
    <x v="14"/>
    <s v=" DTC"/>
    <d v="2021-03-10T00:00:00"/>
    <s v="Pre"/>
    <x v="0"/>
    <n v="0"/>
  </r>
  <r>
    <s v="Media"/>
    <s v="Incremental"/>
    <m/>
    <m/>
    <s v="vungle_Post_ios14_5"/>
    <s v="Vungle"/>
    <x v="14"/>
    <s v=" DTC"/>
    <d v="2021-03-11T00:00:00"/>
    <s v="Pre"/>
    <x v="0"/>
    <n v="0"/>
  </r>
  <r>
    <s v="Media"/>
    <s v="Incremental"/>
    <m/>
    <m/>
    <s v="vungle_Post_ios14_5"/>
    <s v="Vungle"/>
    <x v="14"/>
    <s v=" DTC"/>
    <d v="2021-03-12T00:00:00"/>
    <s v="Pre"/>
    <x v="0"/>
    <n v="0"/>
  </r>
  <r>
    <s v="Media"/>
    <s v="Incremental"/>
    <m/>
    <m/>
    <s v="vungle_Post_ios14_5"/>
    <s v="Vungle"/>
    <x v="14"/>
    <s v=" DTC"/>
    <d v="2021-03-13T00:00:00"/>
    <s v="Pre"/>
    <x v="0"/>
    <n v="0"/>
  </r>
  <r>
    <s v="Media"/>
    <s v="Incremental"/>
    <m/>
    <m/>
    <s v="vungle_Post_ios14_5"/>
    <s v="Vungle"/>
    <x v="14"/>
    <s v=" DTC"/>
    <d v="2021-03-14T00:00:00"/>
    <s v="Pre"/>
    <x v="0"/>
    <n v="0"/>
  </r>
  <r>
    <s v="Media"/>
    <s v="Incremental"/>
    <m/>
    <m/>
    <s v="vungle_Post_ios14_5"/>
    <s v="Vungle"/>
    <x v="14"/>
    <s v=" DTC"/>
    <d v="2021-03-15T00:00:00"/>
    <s v="Pre"/>
    <x v="0"/>
    <n v="0"/>
  </r>
  <r>
    <s v="Media"/>
    <s v="Incremental"/>
    <m/>
    <m/>
    <s v="vungle_Post_ios14_5"/>
    <s v="Vungle"/>
    <x v="14"/>
    <s v=" DTC"/>
    <d v="2021-03-16T00:00:00"/>
    <s v="Pre"/>
    <x v="0"/>
    <n v="0"/>
  </r>
  <r>
    <s v="Media"/>
    <s v="Incremental"/>
    <m/>
    <m/>
    <s v="vungle_Post_ios14_5"/>
    <s v="Vungle"/>
    <x v="14"/>
    <s v=" DTC"/>
    <d v="2021-03-17T00:00:00"/>
    <s v="Pre"/>
    <x v="0"/>
    <n v="0"/>
  </r>
  <r>
    <s v="Media"/>
    <s v="Incremental"/>
    <m/>
    <m/>
    <s v="vungle_Post_ios14_5"/>
    <s v="Vungle"/>
    <x v="14"/>
    <s v=" DTC"/>
    <d v="2021-03-18T00:00:00"/>
    <s v="Pre"/>
    <x v="0"/>
    <n v="0"/>
  </r>
  <r>
    <s v="Media"/>
    <s v="Incremental"/>
    <m/>
    <m/>
    <s v="vungle_Post_ios14_5"/>
    <s v="Vungle"/>
    <x v="14"/>
    <s v=" DTC"/>
    <d v="2021-03-19T00:00:00"/>
    <s v="Pre"/>
    <x v="0"/>
    <n v="0"/>
  </r>
  <r>
    <s v="Media"/>
    <s v="Incremental"/>
    <m/>
    <m/>
    <s v="vungle_Post_ios14_5"/>
    <s v="Vungle"/>
    <x v="14"/>
    <s v=" DTC"/>
    <d v="2021-03-20T00:00:00"/>
    <s v="Pre"/>
    <x v="0"/>
    <n v="0"/>
  </r>
  <r>
    <s v="Media"/>
    <s v="Incremental"/>
    <m/>
    <m/>
    <s v="vungle_Post_ios14_5"/>
    <s v="Vungle"/>
    <x v="14"/>
    <s v=" DTC"/>
    <d v="2021-03-21T00:00:00"/>
    <s v="Pre"/>
    <x v="0"/>
    <n v="0"/>
  </r>
  <r>
    <s v="Media"/>
    <s v="Incremental"/>
    <m/>
    <m/>
    <s v="vungle_Post_ios14_5"/>
    <s v="Vungle"/>
    <x v="14"/>
    <s v=" DTC"/>
    <d v="2021-03-22T00:00:00"/>
    <s v="Pre"/>
    <x v="0"/>
    <n v="0"/>
  </r>
  <r>
    <s v="Media"/>
    <s v="Incremental"/>
    <m/>
    <m/>
    <s v="vungle_Post_ios14_5"/>
    <s v="Vungle"/>
    <x v="14"/>
    <s v=" DTC"/>
    <d v="2021-03-23T00:00:00"/>
    <s v="Pre"/>
    <x v="0"/>
    <n v="0"/>
  </r>
  <r>
    <s v="Media"/>
    <s v="Incremental"/>
    <m/>
    <m/>
    <s v="vungle_Post_ios14_5"/>
    <s v="Vungle"/>
    <x v="14"/>
    <s v=" DTC"/>
    <d v="2021-03-24T00:00:00"/>
    <s v="Pre"/>
    <x v="0"/>
    <n v="0"/>
  </r>
  <r>
    <s v="Media"/>
    <s v="Incremental"/>
    <m/>
    <m/>
    <s v="vungle_Post_ios14_5"/>
    <s v="Vungle"/>
    <x v="14"/>
    <s v=" DTC"/>
    <d v="2021-03-25T00:00:00"/>
    <s v="Pre"/>
    <x v="0"/>
    <n v="0"/>
  </r>
  <r>
    <s v="Media"/>
    <s v="Incremental"/>
    <m/>
    <m/>
    <s v="vungle_Post_ios14_5"/>
    <s v="Vungle"/>
    <x v="14"/>
    <s v=" DTC"/>
    <d v="2021-03-26T00:00:00"/>
    <s v="Pre"/>
    <x v="0"/>
    <n v="0"/>
  </r>
  <r>
    <s v="Media"/>
    <s v="Incremental"/>
    <m/>
    <m/>
    <s v="vungle_Post_ios14_5"/>
    <s v="Vungle"/>
    <x v="14"/>
    <s v=" DTC"/>
    <d v="2021-03-27T00:00:00"/>
    <s v="Pre"/>
    <x v="0"/>
    <n v="0"/>
  </r>
  <r>
    <s v="Media"/>
    <s v="Incremental"/>
    <m/>
    <m/>
    <s v="vungle_Post_ios14_5"/>
    <s v="Vungle"/>
    <x v="14"/>
    <s v=" DTC"/>
    <d v="2021-03-28T00:00:00"/>
    <s v="Pre"/>
    <x v="0"/>
    <n v="0"/>
  </r>
  <r>
    <s v="Media"/>
    <s v="Incremental"/>
    <m/>
    <m/>
    <s v="vungle_Post_ios14_5"/>
    <s v="Vungle"/>
    <x v="14"/>
    <s v=" DTC"/>
    <d v="2021-03-29T00:00:00"/>
    <s v="Pre"/>
    <x v="0"/>
    <n v="0"/>
  </r>
  <r>
    <s v="Media"/>
    <s v="Incremental"/>
    <m/>
    <m/>
    <s v="vungle_Post_ios14_5"/>
    <s v="Vungle"/>
    <x v="14"/>
    <s v=" DTC"/>
    <d v="2021-03-30T00:00:00"/>
    <s v="Pre"/>
    <x v="0"/>
    <n v="0"/>
  </r>
  <r>
    <s v="Media"/>
    <s v="Incremental"/>
    <m/>
    <m/>
    <s v="vungle_Post_ios14_5"/>
    <s v="Vungle"/>
    <x v="14"/>
    <s v=" DTC"/>
    <d v="2021-03-31T00:00:00"/>
    <s v="Pre"/>
    <x v="0"/>
    <n v="0"/>
  </r>
  <r>
    <s v="Media"/>
    <s v="Incremental"/>
    <m/>
    <m/>
    <s v="vungle_Post_ios14_5"/>
    <s v="Vungle"/>
    <x v="14"/>
    <s v=" DTC"/>
    <d v="2021-04-01T00:00:00"/>
    <s v="Pre"/>
    <x v="0"/>
    <n v="0"/>
  </r>
  <r>
    <s v="Media"/>
    <s v="Incremental"/>
    <m/>
    <m/>
    <s v="vungle_Post_ios14_5"/>
    <s v="Vungle"/>
    <x v="14"/>
    <s v=" DTC"/>
    <d v="2021-04-02T00:00:00"/>
    <s v="Pre"/>
    <x v="0"/>
    <n v="0"/>
  </r>
  <r>
    <s v="Media"/>
    <s v="Incremental"/>
    <m/>
    <m/>
    <s v="vungle_Post_ios14_5"/>
    <s v="Vungle"/>
    <x v="14"/>
    <s v=" DTC"/>
    <d v="2021-04-03T00:00:00"/>
    <s v="Pre"/>
    <x v="0"/>
    <n v="0"/>
  </r>
  <r>
    <s v="Media"/>
    <s v="Incremental"/>
    <m/>
    <m/>
    <s v="vungle_Post_ios14_5"/>
    <s v="Vungle"/>
    <x v="14"/>
    <s v=" DTC"/>
    <d v="2021-04-04T00:00:00"/>
    <s v="Pre"/>
    <x v="0"/>
    <n v="0"/>
  </r>
  <r>
    <s v="Media"/>
    <s v="Incremental"/>
    <m/>
    <m/>
    <s v="vungle_Post_ios14_5"/>
    <s v="Vungle"/>
    <x v="14"/>
    <s v=" DTC"/>
    <d v="2021-04-05T00:00:00"/>
    <s v="Pre"/>
    <x v="0"/>
    <n v="0"/>
  </r>
  <r>
    <s v="Media"/>
    <s v="Incremental"/>
    <m/>
    <m/>
    <s v="vungle_Post_ios14_5"/>
    <s v="Vungle"/>
    <x v="14"/>
    <s v=" DTC"/>
    <d v="2021-04-06T00:00:00"/>
    <s v="Pre"/>
    <x v="0"/>
    <n v="0"/>
  </r>
  <r>
    <s v="Media"/>
    <s v="Incremental"/>
    <m/>
    <m/>
    <s v="vungle_Post_ios14_5"/>
    <s v="Vungle"/>
    <x v="14"/>
    <s v=" DTC"/>
    <d v="2021-04-07T00:00:00"/>
    <s v="Pre"/>
    <x v="0"/>
    <n v="0"/>
  </r>
  <r>
    <s v="Media"/>
    <s v="Incremental"/>
    <m/>
    <m/>
    <s v="vungle_Post_ios14_5"/>
    <s v="Vungle"/>
    <x v="14"/>
    <s v=" DTC"/>
    <d v="2021-04-08T00:00:00"/>
    <s v="Pre"/>
    <x v="0"/>
    <n v="0"/>
  </r>
  <r>
    <s v="Media"/>
    <s v="Incremental"/>
    <m/>
    <m/>
    <s v="vungle_Post_ios14_5"/>
    <s v="Vungle"/>
    <x v="14"/>
    <s v=" DTC"/>
    <d v="2021-04-09T00:00:00"/>
    <s v="Pre"/>
    <x v="0"/>
    <n v="0"/>
  </r>
  <r>
    <s v="Media"/>
    <s v="Incremental"/>
    <m/>
    <m/>
    <s v="vungle_Post_ios14_5"/>
    <s v="Vungle"/>
    <x v="14"/>
    <s v=" DTC"/>
    <d v="2021-04-10T00:00:00"/>
    <s v="Pre"/>
    <x v="0"/>
    <n v="0"/>
  </r>
  <r>
    <s v="Media"/>
    <s v="Incremental"/>
    <m/>
    <m/>
    <s v="vungle_Post_ios14_5"/>
    <s v="Vungle"/>
    <x v="14"/>
    <s v=" DTC"/>
    <d v="2021-04-11T00:00:00"/>
    <s v="Pre"/>
    <x v="0"/>
    <n v="0"/>
  </r>
  <r>
    <s v="Media"/>
    <s v="Incremental"/>
    <m/>
    <m/>
    <s v="vungle_Post_ios14_5"/>
    <s v="Vungle"/>
    <x v="14"/>
    <s v=" DTC"/>
    <d v="2021-04-12T00:00:00"/>
    <s v="Pre"/>
    <x v="0"/>
    <n v="0"/>
  </r>
  <r>
    <s v="Media"/>
    <s v="Incremental"/>
    <m/>
    <m/>
    <s v="vungle_Post_ios14_5"/>
    <s v="Vungle"/>
    <x v="14"/>
    <s v=" DTC"/>
    <d v="2021-04-13T00:00:00"/>
    <s v="Pre"/>
    <x v="0"/>
    <n v="0"/>
  </r>
  <r>
    <s v="Media"/>
    <s v="Incremental"/>
    <m/>
    <m/>
    <s v="vungle_Post_ios14_5"/>
    <s v="Vungle"/>
    <x v="14"/>
    <s v=" DTC"/>
    <d v="2021-04-14T00:00:00"/>
    <s v="Pre"/>
    <x v="0"/>
    <n v="0"/>
  </r>
  <r>
    <s v="Media"/>
    <s v="Incremental"/>
    <m/>
    <m/>
    <s v="vungle_Post_ios14_5"/>
    <s v="Vungle"/>
    <x v="14"/>
    <s v=" DTC"/>
    <d v="2021-04-15T00:00:00"/>
    <s v="Pre"/>
    <x v="0"/>
    <n v="0"/>
  </r>
  <r>
    <s v="Media"/>
    <s v="Incremental"/>
    <m/>
    <m/>
    <s v="vungle_Post_ios14_5"/>
    <s v="Vungle"/>
    <x v="14"/>
    <s v=" DTC"/>
    <d v="2021-04-16T00:00:00"/>
    <s v="Pre"/>
    <x v="0"/>
    <n v="0"/>
  </r>
  <r>
    <s v="Media"/>
    <s v="Incremental"/>
    <m/>
    <m/>
    <s v="vungle_Post_ios14_5"/>
    <s v="Vungle"/>
    <x v="14"/>
    <s v=" DTC"/>
    <d v="2021-04-17T00:00:00"/>
    <s v="Pre"/>
    <x v="0"/>
    <n v="0"/>
  </r>
  <r>
    <s v="Media"/>
    <s v="Incremental"/>
    <m/>
    <m/>
    <s v="vungle_Post_ios14_5"/>
    <s v="Vungle"/>
    <x v="14"/>
    <s v=" DTC"/>
    <d v="2021-04-18T00:00:00"/>
    <s v="Pre"/>
    <x v="0"/>
    <n v="0"/>
  </r>
  <r>
    <s v="Media"/>
    <s v="Incremental"/>
    <m/>
    <m/>
    <s v="vungle_Post_ios14_5"/>
    <s v="Vungle"/>
    <x v="14"/>
    <s v=" DTC"/>
    <d v="2021-04-19T00:00:00"/>
    <s v="Pre"/>
    <x v="0"/>
    <n v="0"/>
  </r>
  <r>
    <s v="Media"/>
    <s v="Incremental"/>
    <m/>
    <m/>
    <s v="vungle_Post_ios14_5"/>
    <s v="Vungle"/>
    <x v="14"/>
    <s v=" DTC"/>
    <d v="2021-04-20T00:00:00"/>
    <s v="Pre"/>
    <x v="0"/>
    <n v="0"/>
  </r>
  <r>
    <s v="Media"/>
    <s v="Incremental"/>
    <m/>
    <m/>
    <s v="vungle_Post_ios14_5"/>
    <s v="Vungle"/>
    <x v="14"/>
    <s v=" DTC"/>
    <d v="2021-04-21T00:00:00"/>
    <s v="Pre"/>
    <x v="0"/>
    <n v="0"/>
  </r>
  <r>
    <s v="Media"/>
    <s v="Incremental"/>
    <m/>
    <m/>
    <s v="vungle_Post_ios14_5"/>
    <s v="Vungle"/>
    <x v="14"/>
    <s v=" DTC"/>
    <d v="2021-04-22T00:00:00"/>
    <s v="Pre"/>
    <x v="0"/>
    <n v="0"/>
  </r>
  <r>
    <s v="Media"/>
    <s v="Incremental"/>
    <m/>
    <m/>
    <s v="vungle_Post_ios14_5"/>
    <s v="Vungle"/>
    <x v="14"/>
    <s v=" DTC"/>
    <d v="2021-04-23T00:00:00"/>
    <s v="Pre"/>
    <x v="0"/>
    <n v="0"/>
  </r>
  <r>
    <s v="Media"/>
    <s v="Incremental"/>
    <m/>
    <m/>
    <s v="vungle_Post_ios14_5"/>
    <s v="Vungle"/>
    <x v="14"/>
    <s v=" DTC"/>
    <d v="2021-04-24T00:00:00"/>
    <s v="Pre"/>
    <x v="0"/>
    <n v="0"/>
  </r>
  <r>
    <s v="Media"/>
    <s v="Incremental"/>
    <m/>
    <m/>
    <s v="vungle_Post_ios14_5"/>
    <s v="Vungle"/>
    <x v="14"/>
    <s v=" DTC"/>
    <d v="2021-04-25T00:00:00"/>
    <s v="Pre"/>
    <x v="0"/>
    <n v="0"/>
  </r>
  <r>
    <s v="Media"/>
    <s v="Incremental"/>
    <m/>
    <m/>
    <s v="vungle_Post_ios14_5"/>
    <s v="Vungle"/>
    <x v="14"/>
    <s v=" DTC"/>
    <d v="2021-04-26T00:00:00"/>
    <s v="Pre"/>
    <x v="0"/>
    <n v="0"/>
  </r>
  <r>
    <s v="Media"/>
    <s v="Incremental"/>
    <m/>
    <m/>
    <s v="vungle_Post_ios14_5"/>
    <s v="Vungle"/>
    <x v="14"/>
    <s v=" DTC"/>
    <d v="2021-04-27T00:00:00"/>
    <s v="Post"/>
    <x v="1"/>
    <n v="0"/>
  </r>
  <r>
    <s v="Media"/>
    <s v="Incremental"/>
    <m/>
    <m/>
    <s v="vungle_Post_ios14_5"/>
    <s v="Vungle"/>
    <x v="14"/>
    <s v=" DTC"/>
    <d v="2021-04-28T00:00:00"/>
    <s v="Post"/>
    <x v="1"/>
    <n v="0"/>
  </r>
  <r>
    <s v="Media"/>
    <s v="Incremental"/>
    <m/>
    <m/>
    <s v="vungle_Post_ios14_5"/>
    <s v="Vungle"/>
    <x v="14"/>
    <s v=" DTC"/>
    <d v="2021-04-29T00:00:00"/>
    <s v="Post"/>
    <x v="1"/>
    <n v="0"/>
  </r>
  <r>
    <s v="Media"/>
    <s v="Incremental"/>
    <m/>
    <m/>
    <s v="vungle_Post_ios14_5"/>
    <s v="Vungle"/>
    <x v="14"/>
    <s v=" DTC"/>
    <d v="2021-04-30T00:00:00"/>
    <s v="Post"/>
    <x v="1"/>
    <n v="0"/>
  </r>
  <r>
    <s v="Media"/>
    <s v="Incremental"/>
    <m/>
    <m/>
    <s v="vungle_Post_ios14_5"/>
    <s v="Vungle"/>
    <x v="14"/>
    <s v=" DTC"/>
    <d v="2021-05-01T00:00:00"/>
    <s v="Post"/>
    <x v="1"/>
    <n v="0"/>
  </r>
  <r>
    <s v="Media"/>
    <s v="Incremental"/>
    <m/>
    <m/>
    <s v="vungle_Post_ios14_5"/>
    <s v="Vungle"/>
    <x v="14"/>
    <s v=" DTC"/>
    <d v="2021-05-02T00:00:00"/>
    <s v="Post"/>
    <x v="1"/>
    <n v="0"/>
  </r>
  <r>
    <s v="Media"/>
    <s v="Incremental"/>
    <m/>
    <m/>
    <s v="vungle_Post_ios14_5"/>
    <s v="Vungle"/>
    <x v="14"/>
    <s v=" DTC"/>
    <d v="2021-05-03T00:00:00"/>
    <s v="Post"/>
    <x v="1"/>
    <n v="0"/>
  </r>
  <r>
    <s v="Media"/>
    <s v="Incremental"/>
    <m/>
    <m/>
    <s v="vungle_Post_ios14_5"/>
    <s v="Vungle"/>
    <x v="14"/>
    <s v=" DTC"/>
    <d v="2021-05-04T00:00:00"/>
    <s v="Post"/>
    <x v="1"/>
    <n v="0"/>
  </r>
  <r>
    <s v="Media"/>
    <s v="Incremental"/>
    <m/>
    <m/>
    <s v="vungle_Post_ios14_5"/>
    <s v="Vungle"/>
    <x v="14"/>
    <s v=" DTC"/>
    <d v="2021-05-05T00:00:00"/>
    <s v="Post"/>
    <x v="1"/>
    <n v="0"/>
  </r>
  <r>
    <s v="Media"/>
    <s v="Incremental"/>
    <m/>
    <m/>
    <s v="vungle_Post_ios14_5"/>
    <s v="Vungle"/>
    <x v="14"/>
    <s v=" DTC"/>
    <d v="2021-05-06T00:00:00"/>
    <s v="Post"/>
    <x v="1"/>
    <n v="0"/>
  </r>
  <r>
    <s v="Media"/>
    <s v="Incremental"/>
    <m/>
    <m/>
    <s v="vungle_Post_ios14_5"/>
    <s v="Vungle"/>
    <x v="14"/>
    <s v=" DTC"/>
    <d v="2021-05-07T00:00:00"/>
    <s v="Post"/>
    <x v="1"/>
    <n v="0"/>
  </r>
  <r>
    <s v="Media"/>
    <s v="Incremental"/>
    <m/>
    <m/>
    <s v="vungle_Post_ios14_5"/>
    <s v="Vungle"/>
    <x v="14"/>
    <s v=" DTC"/>
    <d v="2021-05-08T00:00:00"/>
    <s v="Post"/>
    <x v="1"/>
    <n v="0"/>
  </r>
  <r>
    <s v="Media"/>
    <s v="Incremental"/>
    <m/>
    <m/>
    <s v="vungle_Post_ios14_5"/>
    <s v="Vungle"/>
    <x v="14"/>
    <s v=" DTC"/>
    <d v="2021-05-09T00:00:00"/>
    <s v="Post"/>
    <x v="1"/>
    <n v="0"/>
  </r>
  <r>
    <s v="Media"/>
    <s v="Incremental"/>
    <m/>
    <m/>
    <s v="vungle_Post_ios14_5"/>
    <s v="Vungle"/>
    <x v="14"/>
    <s v=" DTC"/>
    <d v="2021-05-10T00:00:00"/>
    <s v="Post"/>
    <x v="1"/>
    <n v="0"/>
  </r>
  <r>
    <s v="Media"/>
    <s v="Incremental"/>
    <m/>
    <m/>
    <s v="vungle_Post_ios14_5"/>
    <s v="Vungle"/>
    <x v="14"/>
    <s v=" DTC"/>
    <d v="2021-05-11T00:00:00"/>
    <s v="Post"/>
    <x v="1"/>
    <n v="0"/>
  </r>
  <r>
    <s v="Media"/>
    <s v="Incremental"/>
    <m/>
    <m/>
    <s v="vungle_Post_ios14_5"/>
    <s v="Vungle"/>
    <x v="14"/>
    <s v=" DTC"/>
    <d v="2021-05-12T00:00:00"/>
    <s v="Post"/>
    <x v="1"/>
    <n v="0"/>
  </r>
  <r>
    <s v="Media"/>
    <s v="Incremental"/>
    <m/>
    <m/>
    <s v="vungle_Post_ios14_5"/>
    <s v="Vungle"/>
    <x v="14"/>
    <s v=" DTC"/>
    <d v="2021-05-13T00:00:00"/>
    <s v="Post"/>
    <x v="1"/>
    <n v="0"/>
  </r>
  <r>
    <s v="Media"/>
    <s v="Incremental"/>
    <m/>
    <m/>
    <s v="vungle_Post_ios14_5"/>
    <s v="Vungle"/>
    <x v="14"/>
    <s v=" DTC"/>
    <d v="2021-05-14T00:00:00"/>
    <s v="Post"/>
    <x v="1"/>
    <n v="0"/>
  </r>
  <r>
    <s v="Media"/>
    <s v="Incremental"/>
    <m/>
    <m/>
    <s v="vungle_Post_ios14_5"/>
    <s v="Vungle"/>
    <x v="14"/>
    <s v=" DTC"/>
    <d v="2021-05-15T00:00:00"/>
    <s v="Post"/>
    <x v="1"/>
    <n v="0"/>
  </r>
  <r>
    <s v="Media"/>
    <s v="Incremental"/>
    <m/>
    <m/>
    <s v="vungle_Post_ios14_5"/>
    <s v="Vungle"/>
    <x v="14"/>
    <s v=" DTC"/>
    <d v="2021-05-16T00:00:00"/>
    <s v="Post"/>
    <x v="1"/>
    <n v="0"/>
  </r>
  <r>
    <s v="Media"/>
    <s v="Incremental"/>
    <m/>
    <m/>
    <s v="vungle_Post_ios14_5"/>
    <s v="Vungle"/>
    <x v="14"/>
    <s v=" DTC"/>
    <d v="2021-05-17T00:00:00"/>
    <s v="Post"/>
    <x v="1"/>
    <n v="0"/>
  </r>
  <r>
    <s v="Media"/>
    <s v="Incremental"/>
    <m/>
    <m/>
    <s v="vungle_Post_ios14_5"/>
    <s v="Vungle"/>
    <x v="14"/>
    <s v=" DTC"/>
    <d v="2021-05-18T00:00:00"/>
    <s v="Post"/>
    <x v="1"/>
    <n v="0"/>
  </r>
  <r>
    <s v="Media"/>
    <s v="Incremental"/>
    <m/>
    <m/>
    <s v="vungle_Post_ios14_5"/>
    <s v="Vungle"/>
    <x v="14"/>
    <s v=" DTC"/>
    <d v="2021-05-19T00:00:00"/>
    <s v="Post"/>
    <x v="1"/>
    <n v="0"/>
  </r>
  <r>
    <s v="Media"/>
    <s v="Incremental"/>
    <m/>
    <m/>
    <s v="vungle_Post_ios14_5"/>
    <s v="Vungle"/>
    <x v="14"/>
    <s v=" DTC"/>
    <d v="2021-05-20T00:00:00"/>
    <s v="Post"/>
    <x v="1"/>
    <n v="0"/>
  </r>
  <r>
    <s v="Media"/>
    <s v="Incremental"/>
    <m/>
    <m/>
    <s v="vungle_Post_ios14_5"/>
    <s v="Vungle"/>
    <x v="14"/>
    <s v=" DTC"/>
    <d v="2021-05-21T00:00:00"/>
    <s v="Post"/>
    <x v="1"/>
    <n v="0"/>
  </r>
  <r>
    <s v="Media"/>
    <s v="Incremental"/>
    <m/>
    <m/>
    <s v="vungle_Post_ios14_5"/>
    <s v="Vungle"/>
    <x v="14"/>
    <s v=" DTC"/>
    <d v="2021-05-22T00:00:00"/>
    <s v="Post"/>
    <x v="1"/>
    <n v="0"/>
  </r>
  <r>
    <s v="Media"/>
    <s v="Incremental"/>
    <m/>
    <m/>
    <s v="vungle_Post_ios14_5"/>
    <s v="Vungle"/>
    <x v="14"/>
    <s v=" DTC"/>
    <d v="2021-05-23T00:00:00"/>
    <s v="Post"/>
    <x v="1"/>
    <n v="0"/>
  </r>
  <r>
    <s v="Media"/>
    <s v="Incremental"/>
    <m/>
    <m/>
    <s v="vungle_Post_ios14_5"/>
    <s v="Vungle"/>
    <x v="14"/>
    <s v=" DTC"/>
    <d v="2021-05-24T00:00:00"/>
    <s v="Post"/>
    <x v="1"/>
    <n v="0"/>
  </r>
  <r>
    <s v="Media"/>
    <s v="Incremental"/>
    <m/>
    <m/>
    <s v="vungle_Post_ios14_5"/>
    <s v="Vungle"/>
    <x v="14"/>
    <s v=" DTC"/>
    <d v="2021-05-25T00:00:00"/>
    <s v="Post"/>
    <x v="1"/>
    <n v="0"/>
  </r>
  <r>
    <s v="Media"/>
    <s v="Incremental"/>
    <m/>
    <m/>
    <s v="vungle_Post_ios14_5"/>
    <s v="Vungle"/>
    <x v="14"/>
    <s v=" DTC"/>
    <d v="2021-05-26T00:00:00"/>
    <s v="Post"/>
    <x v="1"/>
    <n v="0"/>
  </r>
  <r>
    <s v="Media"/>
    <s v="Incremental"/>
    <m/>
    <m/>
    <s v="vungle_Post_ios14_5"/>
    <s v="Vungle"/>
    <x v="14"/>
    <s v=" DTC"/>
    <d v="2021-05-27T00:00:00"/>
    <s v="Post"/>
    <x v="1"/>
    <n v="0"/>
  </r>
  <r>
    <s v="Media"/>
    <s v="Incremental"/>
    <m/>
    <m/>
    <s v="vungle_Post_ios14_5"/>
    <s v="Vungle"/>
    <x v="14"/>
    <s v=" DTC"/>
    <d v="2021-05-28T00:00:00"/>
    <s v="Post"/>
    <x v="1"/>
    <n v="5.1000000000000003E-6"/>
  </r>
  <r>
    <s v="Media"/>
    <s v="Incremental"/>
    <m/>
    <m/>
    <s v="vungle_Post_ios14_5"/>
    <s v="Vungle"/>
    <x v="14"/>
    <s v=" DTC"/>
    <d v="2021-05-29T00:00:00"/>
    <s v="Post"/>
    <x v="1"/>
    <n v="2.9849999999999999E-4"/>
  </r>
  <r>
    <s v="Media"/>
    <s v="Incremental"/>
    <m/>
    <m/>
    <s v="vungle_Post_ios14_5"/>
    <s v="Vungle"/>
    <x v="14"/>
    <s v=" DTC"/>
    <d v="2021-05-30T00:00:00"/>
    <s v="Post"/>
    <x v="1"/>
    <n v="3.2843999999999998E-3"/>
  </r>
  <r>
    <s v="Media"/>
    <s v="Incremental"/>
    <m/>
    <m/>
    <s v="vungle_Post_ios14_5"/>
    <s v="Vungle"/>
    <x v="14"/>
    <s v=" DTC"/>
    <d v="2021-05-31T00:00:00"/>
    <s v="Post"/>
    <x v="1"/>
    <n v="1.82106E-2"/>
  </r>
  <r>
    <s v="Media"/>
    <s v="Incremental"/>
    <m/>
    <m/>
    <s v="vungle_Post_ios14_5"/>
    <s v="Vungle"/>
    <x v="14"/>
    <s v=" DTC"/>
    <d v="2021-06-01T00:00:00"/>
    <s v="Post"/>
    <x v="1"/>
    <n v="6.8881899999999996E-2"/>
  </r>
  <r>
    <s v="Media"/>
    <s v="Incremental"/>
    <m/>
    <m/>
    <s v="vungle_Post_ios14_5"/>
    <s v="Vungle"/>
    <x v="14"/>
    <s v=" DTC"/>
    <d v="2021-06-02T00:00:00"/>
    <s v="Post"/>
    <x v="1"/>
    <n v="0.2037484"/>
  </r>
  <r>
    <s v="Media"/>
    <s v="Incremental"/>
    <m/>
    <m/>
    <s v="vungle_Post_ios14_5"/>
    <s v="Vungle"/>
    <x v="14"/>
    <s v=" DTC"/>
    <d v="2021-06-03T00:00:00"/>
    <s v="Post"/>
    <x v="1"/>
    <n v="0.50743059999999995"/>
  </r>
  <r>
    <s v="Media"/>
    <s v="Incremental"/>
    <m/>
    <m/>
    <s v="vungle_Post_ios14_5"/>
    <s v="Vungle"/>
    <x v="14"/>
    <s v=" DTC"/>
    <d v="2021-06-04T00:00:00"/>
    <s v="Post"/>
    <x v="1"/>
    <n v="1.1129598000000001"/>
  </r>
  <r>
    <s v="Media"/>
    <s v="Incremental"/>
    <m/>
    <m/>
    <s v="vungle_Post_ios14_5"/>
    <s v="Vungle"/>
    <x v="14"/>
    <s v=" DTC"/>
    <d v="2021-06-05T00:00:00"/>
    <s v="Post"/>
    <x v="1"/>
    <n v="2.2147359"/>
  </r>
  <r>
    <s v="Media"/>
    <s v="Incremental"/>
    <m/>
    <m/>
    <s v="vungle_Post_ios14_5"/>
    <s v="Vungle"/>
    <x v="14"/>
    <s v=" DTC"/>
    <d v="2021-06-06T00:00:00"/>
    <s v="Post"/>
    <x v="1"/>
    <n v="4.0825870000000002"/>
  </r>
  <r>
    <s v="Media"/>
    <s v="Incremental"/>
    <m/>
    <m/>
    <s v="vungle_Post_ios14_5"/>
    <s v="Vungle"/>
    <x v="14"/>
    <s v=" DTC"/>
    <d v="2021-06-07T00:00:00"/>
    <s v="Post"/>
    <x v="1"/>
    <n v="7.0770027000000004"/>
  </r>
  <r>
    <s v="Media"/>
    <s v="Incremental"/>
    <m/>
    <m/>
    <s v="vungle_Post_ios14_5"/>
    <s v="Vungle"/>
    <x v="14"/>
    <s v=" DTC"/>
    <d v="2021-06-08T00:00:00"/>
    <s v="Post"/>
    <x v="1"/>
    <n v="11.664869400000001"/>
  </r>
  <r>
    <s v="Media"/>
    <s v="Incremental"/>
    <m/>
    <m/>
    <s v="vungle_Post_ios14_5"/>
    <s v="Vungle"/>
    <x v="14"/>
    <s v=" DTC"/>
    <d v="2021-06-09T00:00:00"/>
    <s v="Post"/>
    <x v="1"/>
    <n v="18.434354800000001"/>
  </r>
  <r>
    <s v="Media"/>
    <s v="Incremental"/>
    <m/>
    <m/>
    <s v="vungle_Post_ios14_5"/>
    <s v="Vungle"/>
    <x v="14"/>
    <s v=" DTC"/>
    <d v="2021-06-10T00:00:00"/>
    <s v="Post"/>
    <x v="1"/>
    <n v="28.1078826"/>
  </r>
  <r>
    <s v="Media"/>
    <s v="Incremental"/>
    <m/>
    <m/>
    <s v="vungle_Post_ios14_5"/>
    <s v="Vungle"/>
    <x v="14"/>
    <s v=" DTC"/>
    <d v="2021-06-11T00:00:00"/>
    <s v="Post"/>
    <x v="1"/>
    <n v="41.5526883"/>
  </r>
  <r>
    <s v="Media"/>
    <s v="Incremental"/>
    <m/>
    <m/>
    <s v="vungle_Post_ios14_5"/>
    <s v="Vungle"/>
    <x v="14"/>
    <s v=" DTC"/>
    <d v="2021-06-12T00:00:00"/>
    <s v="Post"/>
    <x v="1"/>
    <n v="59.788359300000003"/>
  </r>
  <r>
    <s v="Media"/>
    <s v="Incremental"/>
    <m/>
    <m/>
    <s v="vungle_Post_ios14_5"/>
    <s v="Vungle"/>
    <x v="14"/>
    <s v=" DTC"/>
    <d v="2021-06-13T00:00:00"/>
    <s v="Post"/>
    <x v="1"/>
    <n v="83.990558699999994"/>
  </r>
  <r>
    <s v="Media"/>
    <s v="Incremental"/>
    <m/>
    <m/>
    <s v="vungle_Post_ios14_5"/>
    <s v="Vungle"/>
    <x v="14"/>
    <s v=" DTC"/>
    <d v="2021-06-14T00:00:00"/>
    <s v="Post"/>
    <x v="1"/>
    <n v="115.48996459999999"/>
  </r>
  <r>
    <s v="Media"/>
    <s v="Incremental"/>
    <m/>
    <m/>
    <s v="vungle_Post_ios14_5"/>
    <s v="Vungle"/>
    <x v="14"/>
    <s v=" DTC"/>
    <d v="2021-06-15T00:00:00"/>
    <s v="Post"/>
    <x v="1"/>
    <n v="155.76561649999999"/>
  </r>
  <r>
    <s v="Media"/>
    <s v="Incremental"/>
    <m/>
    <m/>
    <s v="vungle_Post_ios14_5"/>
    <s v="Vungle"/>
    <x v="14"/>
    <s v=" DTC"/>
    <d v="2021-06-16T00:00:00"/>
    <s v="Post"/>
    <x v="1"/>
    <n v="206.432323"/>
  </r>
  <r>
    <s v="Media"/>
    <s v="Incremental"/>
    <m/>
    <m/>
    <s v="vungle_Post_ios14_5"/>
    <s v="Vungle"/>
    <x v="14"/>
    <s v=" DTC"/>
    <d v="2021-06-17T00:00:00"/>
    <s v="Post"/>
    <x v="1"/>
    <n v="269.22208999999998"/>
  </r>
  <r>
    <s v="Media"/>
    <s v="Incremental"/>
    <m/>
    <m/>
    <s v="vungle_Post_ios14_5"/>
    <s v="Vungle"/>
    <x v="14"/>
    <s v=" DTC"/>
    <d v="2021-06-18T00:00:00"/>
    <s v="Post"/>
    <x v="1"/>
    <n v="345.9598823"/>
  </r>
  <r>
    <s v="Media"/>
    <s v="Incremental"/>
    <m/>
    <m/>
    <s v="vungle_Post_ios14_5"/>
    <s v="Vungle"/>
    <x v="14"/>
    <s v=" DTC"/>
    <d v="2021-06-19T00:00:00"/>
    <s v="Post"/>
    <x v="1"/>
    <n v="438.53499749999997"/>
  </r>
  <r>
    <s v="Media"/>
    <s v="Incremental"/>
    <m/>
    <m/>
    <s v="vungle_Post_ios14_5"/>
    <s v="Vungle"/>
    <x v="14"/>
    <s v=" DTC"/>
    <d v="2021-06-20T00:00:00"/>
    <s v="Post"/>
    <x v="1"/>
    <n v="548.86995899999999"/>
  </r>
  <r>
    <s v="Media"/>
    <s v="Incremental"/>
    <m/>
    <m/>
    <s v="vungle_Post_ios14_5"/>
    <s v="Vungle"/>
    <x v="14"/>
    <s v=" DTC"/>
    <d v="2021-06-21T00:00:00"/>
    <s v="Post"/>
    <x v="1"/>
    <n v="678.88824969999996"/>
  </r>
  <r>
    <s v="Media"/>
    <s v="Incremental"/>
    <m/>
    <m/>
    <s v="vungle_Post_ios14_5"/>
    <s v="Vungle"/>
    <x v="14"/>
    <s v=" DTC"/>
    <d v="2021-06-22T00:00:00"/>
    <s v="Post"/>
    <x v="1"/>
    <n v="701.63016979999998"/>
  </r>
  <r>
    <s v="Media"/>
    <s v="Incremental"/>
    <m/>
    <m/>
    <s v="vungle_Post_ios14_5"/>
    <s v="Vungle"/>
    <x v="14"/>
    <s v=" DTC"/>
    <d v="2021-06-23T00:00:00"/>
    <s v="Post"/>
    <x v="2"/>
    <n v="750.91583879999996"/>
  </r>
  <r>
    <s v="Media"/>
    <s v="Incremental"/>
    <m/>
    <m/>
    <s v="vungle_Post_ios14_5"/>
    <s v="Vungle"/>
    <x v="14"/>
    <s v=" DTC"/>
    <d v="2021-06-24T00:00:00"/>
    <s v="Post"/>
    <x v="2"/>
    <n v="814.2557051"/>
  </r>
  <r>
    <s v="Media"/>
    <s v="Incremental"/>
    <m/>
    <m/>
    <s v="vungle_Post_ios14_5"/>
    <s v="Vungle"/>
    <x v="14"/>
    <s v=" DTC"/>
    <d v="2021-06-25T00:00:00"/>
    <s v="Post"/>
    <x v="2"/>
    <n v="884.19577489999995"/>
  </r>
  <r>
    <s v="Media"/>
    <s v="Incremental"/>
    <m/>
    <m/>
    <s v="vungle_Post_ios14_5"/>
    <s v="Vungle"/>
    <x v="14"/>
    <s v=" DTC"/>
    <d v="2021-06-26T00:00:00"/>
    <s v="Post"/>
    <x v="2"/>
    <n v="976.59870239999998"/>
  </r>
  <r>
    <s v="Media"/>
    <s v="Incremental"/>
    <m/>
    <m/>
    <s v="vungle_Post_ios14_5"/>
    <s v="Vungle"/>
    <x v="14"/>
    <s v=" DTC"/>
    <d v="2021-06-27T00:00:00"/>
    <s v="Post"/>
    <x v="2"/>
    <n v="1054.5159848000001"/>
  </r>
  <r>
    <s v="Media"/>
    <s v="Incremental"/>
    <m/>
    <m/>
    <s v="vungle_Post_ios14_5"/>
    <s v="Vungle"/>
    <x v="14"/>
    <s v=" DTC"/>
    <d v="2021-06-28T00:00:00"/>
    <s v="Post"/>
    <x v="2"/>
    <n v="1086.1546467000001"/>
  </r>
  <r>
    <s v="Media"/>
    <s v="Incremental"/>
    <m/>
    <m/>
    <s v="vungle_Post_ios14_5"/>
    <s v="Vungle"/>
    <x v="14"/>
    <s v=" DTC"/>
    <d v="2021-06-29T00:00:00"/>
    <s v="Post"/>
    <x v="2"/>
    <n v="1083.1656525999999"/>
  </r>
  <r>
    <s v="Media"/>
    <s v="Incremental"/>
    <m/>
    <m/>
    <s v="vungle_Post_ios14_5"/>
    <s v="Vungle"/>
    <x v="14"/>
    <s v=" DTC"/>
    <d v="2021-06-30T00:00:00"/>
    <s v="Post"/>
    <x v="2"/>
    <n v="1062.8009099000001"/>
  </r>
  <r>
    <s v="Media"/>
    <s v="Incremental"/>
    <m/>
    <m/>
    <s v="vungle_Post_ios14_5"/>
    <s v="Vungle"/>
    <x v="14"/>
    <s v=" DTC"/>
    <d v="2021-07-01T00:00:00"/>
    <s v="Post"/>
    <x v="2"/>
    <n v="1044.3626853999999"/>
  </r>
  <r>
    <s v="Media"/>
    <s v="Incremental"/>
    <m/>
    <m/>
    <s v="vungle_Post_ios14_5"/>
    <s v="Vungle"/>
    <x v="14"/>
    <s v=" DTC"/>
    <d v="2021-07-02T00:00:00"/>
    <s v="Post"/>
    <x v="2"/>
    <n v="1059.6323543000001"/>
  </r>
  <r>
    <s v="Media"/>
    <s v="Incremental"/>
    <m/>
    <m/>
    <s v="vungle_Post_ios14_5"/>
    <s v="Vungle"/>
    <x v="14"/>
    <s v=" DTC"/>
    <d v="2021-07-03T00:00:00"/>
    <s v="Post"/>
    <x v="2"/>
    <n v="1021.8175676"/>
  </r>
  <r>
    <s v="Media"/>
    <s v="Incremental"/>
    <m/>
    <m/>
    <s v="vungle_Post_ios14_5"/>
    <s v="Vungle"/>
    <x v="14"/>
    <s v=" DTC"/>
    <d v="2021-07-04T00:00:00"/>
    <s v="Post"/>
    <x v="2"/>
    <n v="971.61892020000005"/>
  </r>
  <r>
    <s v="Media"/>
    <s v="Incremental"/>
    <m/>
    <m/>
    <s v="vungle_Post_ios14_5"/>
    <s v="Vungle"/>
    <x v="14"/>
    <s v=" DTC"/>
    <d v="2021-07-05T00:00:00"/>
    <s v="Post"/>
    <x v="2"/>
    <n v="923.00843589999999"/>
  </r>
  <r>
    <s v="Media"/>
    <s v="Incremental"/>
    <m/>
    <m/>
    <s v="vungle_Post_ios14_5"/>
    <s v="Vungle"/>
    <x v="14"/>
    <s v=" DTC"/>
    <d v="2021-07-06T00:00:00"/>
    <s v="Post"/>
    <x v="2"/>
    <n v="878.45296169999995"/>
  </r>
  <r>
    <s v="Media"/>
    <s v="Incremental"/>
    <m/>
    <m/>
    <s v="vungle_Post_ios14_5"/>
    <s v="Vungle"/>
    <x v="14"/>
    <s v=" DTC"/>
    <d v="2021-07-07T00:00:00"/>
    <s v="Post"/>
    <x v="2"/>
    <n v="864.44628020000005"/>
  </r>
  <r>
    <s v="Media"/>
    <s v="Incremental"/>
    <m/>
    <m/>
    <s v="vungle_Post_ios14_5"/>
    <s v="Vungle"/>
    <x v="14"/>
    <s v=" DTC"/>
    <d v="2021-07-08T00:00:00"/>
    <s v="Post"/>
    <x v="2"/>
    <n v="859.99809570000002"/>
  </r>
  <r>
    <s v="Media"/>
    <s v="Incremental"/>
    <m/>
    <m/>
    <s v="vungle_Post_ios14_5"/>
    <s v="Vungle"/>
    <x v="14"/>
    <s v=" DTC"/>
    <d v="2021-07-09T00:00:00"/>
    <s v="Post"/>
    <x v="2"/>
    <n v="866.84068590000004"/>
  </r>
  <r>
    <s v="Media"/>
    <s v="Incremental"/>
    <m/>
    <m/>
    <s v="vungle_Post_ios14_5"/>
    <s v="Vungle"/>
    <x v="14"/>
    <s v=" DTC"/>
    <d v="2021-07-10T00:00:00"/>
    <s v="Post"/>
    <x v="2"/>
    <n v="903.41299119999996"/>
  </r>
  <r>
    <s v="Media"/>
    <s v="Incremental"/>
    <m/>
    <m/>
    <s v="vungle_Post_ios14_5"/>
    <s v="Vungle"/>
    <x v="14"/>
    <s v=" DTC"/>
    <d v="2021-07-11T00:00:00"/>
    <s v="Post"/>
    <x v="2"/>
    <n v="969.65614410000001"/>
  </r>
  <r>
    <s v="Media"/>
    <s v="Incremental"/>
    <m/>
    <m/>
    <s v="vungle_Post_ios14_5"/>
    <s v="Vungle"/>
    <x v="14"/>
    <s v=" DTC"/>
    <d v="2021-07-12T00:00:00"/>
    <s v="Post"/>
    <x v="2"/>
    <n v="994.88272059999997"/>
  </r>
  <r>
    <s v="Media"/>
    <s v="Incremental"/>
    <m/>
    <m/>
    <s v="vungle_Post_ios14_5"/>
    <s v="Vungle"/>
    <x v="14"/>
    <s v=" DTC"/>
    <d v="2021-07-13T00:00:00"/>
    <s v="Post"/>
    <x v="2"/>
    <n v="1008.7083392"/>
  </r>
  <r>
    <s v="Media"/>
    <s v="Incremental"/>
    <m/>
    <m/>
    <s v="vungle_Post_ios14_5"/>
    <s v="Vungle"/>
    <x v="14"/>
    <s v=" DTC"/>
    <d v="2021-07-14T00:00:00"/>
    <s v="Post"/>
    <x v="2"/>
    <n v="1076.7295979"/>
  </r>
  <r>
    <s v="Media"/>
    <s v="Incremental"/>
    <m/>
    <m/>
    <s v="vungle_Post_ios14_5"/>
    <s v="Vungle"/>
    <x v="14"/>
    <s v=" DTC"/>
    <d v="2021-07-15T00:00:00"/>
    <s v="Post"/>
    <x v="2"/>
    <n v="1156.4556702"/>
  </r>
  <r>
    <s v="Media"/>
    <s v="Incremental"/>
    <m/>
    <m/>
    <s v="vungle_Post_ios14_5"/>
    <s v="Vungle"/>
    <x v="14"/>
    <s v=" DTC"/>
    <d v="2021-07-16T00:00:00"/>
    <s v="Post"/>
    <x v="2"/>
    <n v="1247.5843219999999"/>
  </r>
  <r>
    <s v="Media"/>
    <s v="Incremental"/>
    <m/>
    <m/>
    <s v="vungle_Post_ios14_5"/>
    <s v="Vungle"/>
    <x v="14"/>
    <s v=" DTC"/>
    <d v="2021-07-17T00:00:00"/>
    <s v="Post"/>
    <x v="2"/>
    <n v="1354.7712426999999"/>
  </r>
  <r>
    <s v="Media"/>
    <s v="Incremental"/>
    <m/>
    <m/>
    <s v="vungle_Post_ios14_5"/>
    <s v="Vungle"/>
    <x v="14"/>
    <s v=" DTC"/>
    <d v="2021-07-18T00:00:00"/>
    <s v="Post"/>
    <x v="2"/>
    <n v="1469.2300751"/>
  </r>
  <r>
    <s v="Media"/>
    <s v="Incremental"/>
    <m/>
    <m/>
    <s v="vungle_Post_ios14_5"/>
    <s v="Vungle"/>
    <x v="14"/>
    <s v=" DTC"/>
    <d v="2021-07-19T00:00:00"/>
    <s v="Post"/>
    <x v="2"/>
    <n v="1598.7196555999999"/>
  </r>
  <r>
    <s v="Media"/>
    <s v="Incremental"/>
    <m/>
    <m/>
    <s v="vungle_Post_ios14_5"/>
    <s v="Vungle"/>
    <x v="14"/>
    <s v=" DTC"/>
    <d v="2021-07-20T00:00:00"/>
    <s v="Post"/>
    <x v="2"/>
    <n v="1528.0698600000001"/>
  </r>
  <r>
    <s v="Media"/>
    <s v="Incremental"/>
    <m/>
    <m/>
    <s v="vungle_Post_ios14_5"/>
    <s v="Vungle"/>
    <x v="14"/>
    <s v=" DTC"/>
    <d v="2021-07-21T00:00:00"/>
    <s v="Post"/>
    <x v="2"/>
    <n v="1457.7512544000001"/>
  </r>
  <r>
    <s v="Media"/>
    <s v="Incremental"/>
    <m/>
    <m/>
    <s v="vungle_Post_ios14_5"/>
    <s v="Vungle"/>
    <x v="14"/>
    <s v=" DTC"/>
    <d v="2021-07-22T00:00:00"/>
    <s v="Post"/>
    <x v="2"/>
    <n v="1427.6478869"/>
  </r>
  <r>
    <s v="Media"/>
    <s v="Incremental"/>
    <m/>
    <m/>
    <s v="vungle_Post_ios14_5"/>
    <s v="Vungle"/>
    <x v="14"/>
    <s v=" DTC"/>
    <d v="2021-07-23T00:00:00"/>
    <s v="Post"/>
    <x v="2"/>
    <n v="1391.6473363"/>
  </r>
  <r>
    <s v="Media"/>
    <s v="Incremental"/>
    <m/>
    <m/>
    <s v="vungle_Post_ios14_5"/>
    <s v="Vungle"/>
    <x v="14"/>
    <s v=" DTC"/>
    <d v="2021-07-24T00:00:00"/>
    <s v="Post"/>
    <x v="2"/>
    <n v="1451.4451105000001"/>
  </r>
  <r>
    <s v="Media"/>
    <s v="Incremental"/>
    <m/>
    <m/>
    <s v="vungle_Post_ios14_5"/>
    <s v="Vungle"/>
    <x v="14"/>
    <s v=" DTC"/>
    <d v="2021-07-25T00:00:00"/>
    <s v="Post"/>
    <x v="2"/>
    <n v="1560.5395917000001"/>
  </r>
  <r>
    <s v="Media"/>
    <s v="Incremental"/>
    <m/>
    <m/>
    <s v="vungle_Post_ios14_5"/>
    <s v="Vungle"/>
    <x v="14"/>
    <s v=" DTC"/>
    <d v="2021-07-26T00:00:00"/>
    <s v="Post"/>
    <x v="2"/>
    <n v="1730.1628224999999"/>
  </r>
  <r>
    <s v="Media"/>
    <s v="Incremental"/>
    <m/>
    <m/>
    <s v="vungle_Post_ios14_5"/>
    <s v="Vungle"/>
    <x v="14"/>
    <s v=" DTC"/>
    <d v="2021-07-27T00:00:00"/>
    <s v="Post"/>
    <x v="2"/>
    <n v="1903.8391650000001"/>
  </r>
  <r>
    <s v="Media"/>
    <s v="Incremental"/>
    <m/>
    <m/>
    <s v="vungle_Post_ios14_5"/>
    <s v="Vungle"/>
    <x v="14"/>
    <s v=" DTC"/>
    <d v="2021-07-28T00:00:00"/>
    <s v="Post"/>
    <x v="2"/>
    <n v="2086.6461153999999"/>
  </r>
  <r>
    <s v="Media"/>
    <s v="Incremental"/>
    <m/>
    <m/>
    <s v="vungle_Post_ios14_5"/>
    <s v="Vungle"/>
    <x v="14"/>
    <s v=" DTC"/>
    <d v="2021-07-29T00:00:00"/>
    <s v="Post"/>
    <x v="2"/>
    <n v="2340.7464878000001"/>
  </r>
  <r>
    <s v="Media"/>
    <s v="Incremental"/>
    <m/>
    <m/>
    <s v="vungle_Post_ios14_5"/>
    <s v="Vungle"/>
    <x v="14"/>
    <s v=" DTC"/>
    <d v="2021-07-30T00:00:00"/>
    <s v="Post"/>
    <x v="2"/>
    <n v="2623.6922915999999"/>
  </r>
  <r>
    <s v="Media"/>
    <s v="Incremental"/>
    <m/>
    <m/>
    <s v="vungle_Post_ios14_5"/>
    <s v="Vungle"/>
    <x v="14"/>
    <s v=" DTC"/>
    <d v="2021-07-31T00:00:00"/>
    <s v="Post"/>
    <x v="2"/>
    <n v="2878.4594863000002"/>
  </r>
  <r>
    <s v="Media"/>
    <s v="Incremental"/>
    <m/>
    <m/>
    <s v="vungle_Post_ios14_5"/>
    <s v="Vungle"/>
    <x v="14"/>
    <s v=" DTC"/>
    <d v="2021-08-01T00:00:00"/>
    <s v="Post"/>
    <x v="2"/>
    <n v="3094.8464881999998"/>
  </r>
  <r>
    <s v="Media"/>
    <s v="Incremental"/>
    <m/>
    <m/>
    <s v="vungle_Post_ios14_5"/>
    <s v="Vungle"/>
    <x v="14"/>
    <s v=" DTC"/>
    <d v="2021-08-02T00:00:00"/>
    <s v="Post"/>
    <x v="2"/>
    <n v="3106.1108519999998"/>
  </r>
  <r>
    <s v="Media"/>
    <s v="Incremental"/>
    <m/>
    <m/>
    <s v="vungle_Post_ios14_5"/>
    <s v="Vungle"/>
    <x v="14"/>
    <s v=" DTC"/>
    <d v="2021-08-03T00:00:00"/>
    <s v="Post"/>
    <x v="2"/>
    <n v="2945.9697488000002"/>
  </r>
  <r>
    <s v="Media"/>
    <s v="Incremental"/>
    <m/>
    <m/>
    <s v="vungle_Post_ios14_5"/>
    <s v="Vungle"/>
    <x v="14"/>
    <s v=" DTC"/>
    <d v="2021-08-04T00:00:00"/>
    <s v="Post"/>
    <x v="2"/>
    <n v="2880.7080769999998"/>
  </r>
  <r>
    <s v="Media"/>
    <s v="Incremental"/>
    <m/>
    <m/>
    <s v="vungle_Post_ios14_5"/>
    <s v="Vungle"/>
    <x v="14"/>
    <s v=" DTC"/>
    <d v="2021-08-05T00:00:00"/>
    <s v="Post"/>
    <x v="2"/>
    <n v="2864.3059023000001"/>
  </r>
  <r>
    <s v="Media"/>
    <s v="Incremental"/>
    <m/>
    <m/>
    <s v="vungle_Post_ios14_5"/>
    <s v="Vungle"/>
    <x v="14"/>
    <s v=" DTC"/>
    <d v="2021-08-06T00:00:00"/>
    <s v="Post"/>
    <x v="2"/>
    <n v="2867.9648538000001"/>
  </r>
  <r>
    <s v="Media"/>
    <s v="Incremental"/>
    <m/>
    <m/>
    <s v="vungle_Post_ios14_5"/>
    <s v="Vungle"/>
    <x v="14"/>
    <s v=" DTC"/>
    <d v="2021-08-07T00:00:00"/>
    <s v="Post"/>
    <x v="2"/>
    <n v="2881.5108427999999"/>
  </r>
  <r>
    <s v="Media"/>
    <s v="Incremental"/>
    <m/>
    <m/>
    <s v="vungle_Post_ios14_5"/>
    <s v="Vungle"/>
    <x v="14"/>
    <s v=" DTC"/>
    <d v="2021-08-08T00:00:00"/>
    <s v="Post"/>
    <x v="2"/>
    <n v="2924.0168573000001"/>
  </r>
  <r>
    <s v="Media"/>
    <s v="Incremental"/>
    <m/>
    <m/>
    <s v="vungle_Post_ios14_5"/>
    <s v="Vungle"/>
    <x v="14"/>
    <s v=" DTC"/>
    <d v="2021-08-09T00:00:00"/>
    <s v="Post"/>
    <x v="2"/>
    <n v="2909.7676093999999"/>
  </r>
  <r>
    <s v="Media"/>
    <s v="Incremental"/>
    <m/>
    <m/>
    <s v="vungle_Post_ios14_5"/>
    <s v="Vungle"/>
    <x v="14"/>
    <s v=" DTC"/>
    <d v="2021-08-10T00:00:00"/>
    <s v="Post"/>
    <x v="2"/>
    <n v="3015.4529422999999"/>
  </r>
  <r>
    <s v="Media"/>
    <s v="Incremental"/>
    <m/>
    <m/>
    <s v="vungle_Post_ios14_5"/>
    <s v="Vungle"/>
    <x v="14"/>
    <s v=" DTC"/>
    <d v="2021-08-11T00:00:00"/>
    <s v="Post"/>
    <x v="2"/>
    <n v="3021.6751923000002"/>
  </r>
  <r>
    <s v="Media"/>
    <s v="Incremental"/>
    <m/>
    <m/>
    <s v="vungle_Post_ios14_5"/>
    <s v="Vungle"/>
    <x v="14"/>
    <s v=" DTC"/>
    <d v="2021-08-12T00:00:00"/>
    <s v="Post"/>
    <x v="2"/>
    <n v="3000.2274120000002"/>
  </r>
  <r>
    <s v="Media"/>
    <s v="Incremental"/>
    <m/>
    <m/>
    <s v="vungle_Post_ios14_5"/>
    <s v="Vungle"/>
    <x v="14"/>
    <s v=" DTC"/>
    <d v="2021-08-13T00:00:00"/>
    <s v="Post"/>
    <x v="2"/>
    <n v="2944.3331889999999"/>
  </r>
  <r>
    <s v="Media"/>
    <s v="Incremental"/>
    <m/>
    <m/>
    <s v="vungle_Post_ios14_5"/>
    <s v="Vungle"/>
    <x v="14"/>
    <s v=" DTC"/>
    <d v="2021-08-14T00:00:00"/>
    <s v="Post"/>
    <x v="2"/>
    <n v="2940.0146645999998"/>
  </r>
  <r>
    <s v="Media"/>
    <s v="Incremental"/>
    <m/>
    <m/>
    <s v="vungle_Post_ios14_5"/>
    <s v="Vungle"/>
    <x v="14"/>
    <s v=" DTC"/>
    <d v="2021-08-15T00:00:00"/>
    <s v="Post"/>
    <x v="2"/>
    <n v="2816.4506749000002"/>
  </r>
  <r>
    <s v="Media"/>
    <s v="Incremental"/>
    <m/>
    <m/>
    <s v="vungle_Post_ios14_5"/>
    <s v="Vungle"/>
    <x v="14"/>
    <s v=" DTC"/>
    <d v="2021-08-16T00:00:00"/>
    <s v="Post"/>
    <x v="2"/>
    <n v="2641.3268026000001"/>
  </r>
  <r>
    <s v="Media"/>
    <s v="Incremental"/>
    <m/>
    <m/>
    <s v="vungle_Post_ios14_5"/>
    <s v="Vungle"/>
    <x v="14"/>
    <s v=" DTC"/>
    <d v="2021-08-17T00:00:00"/>
    <s v="Post"/>
    <x v="2"/>
    <n v="2419.1457252999999"/>
  </r>
  <r>
    <s v="Media"/>
    <s v="Incremental"/>
    <m/>
    <m/>
    <s v="vungle_Post_ios14_5"/>
    <s v="Vungle"/>
    <x v="14"/>
    <s v=" DTC"/>
    <d v="2021-08-18T00:00:00"/>
    <s v="Post"/>
    <x v="2"/>
    <n v="2320.6197606999999"/>
  </r>
  <r>
    <s v="Media"/>
    <s v="Incremental"/>
    <m/>
    <m/>
    <s v="vungle_Post_ios14_5"/>
    <s v="Vungle"/>
    <x v="14"/>
    <s v=" DTC"/>
    <d v="2021-08-19T00:00:00"/>
    <s v="Post"/>
    <x v="2"/>
    <n v="2247.2396345000002"/>
  </r>
  <r>
    <s v="Media"/>
    <s v="Incremental"/>
    <m/>
    <m/>
    <s v="vungle_Post_ios14_5"/>
    <s v="Vungle"/>
    <x v="14"/>
    <s v=" DTC"/>
    <d v="2021-08-20T00:00:00"/>
    <s v="Post"/>
    <x v="2"/>
    <n v="2204.5390775000001"/>
  </r>
  <r>
    <s v="Media"/>
    <s v="Incremental"/>
    <m/>
    <m/>
    <s v="vungle_Post_ios14_5"/>
    <s v="Vungle"/>
    <x v="14"/>
    <s v=" DTC"/>
    <d v="2021-08-21T00:00:00"/>
    <s v="Post"/>
    <x v="2"/>
    <n v="2058.2437877000002"/>
  </r>
  <r>
    <s v="Media"/>
    <s v="Incremental"/>
    <m/>
    <m/>
    <s v="vungle_Post_ios14_5"/>
    <s v="Vungle"/>
    <x v="14"/>
    <s v=" DTC"/>
    <d v="2021-08-22T00:00:00"/>
    <s v="Post"/>
    <x v="2"/>
    <n v="1929.4804793000001"/>
  </r>
  <r>
    <s v="Media"/>
    <s v="Incremental"/>
    <m/>
    <m/>
    <s v="vungle_Post_ios14_5"/>
    <s v="Vungle"/>
    <x v="14"/>
    <s v=" DTC"/>
    <d v="2021-08-23T00:00:00"/>
    <s v="Post"/>
    <x v="2"/>
    <n v="1693.8817927"/>
  </r>
  <r>
    <s v="Media"/>
    <s v="Incremental"/>
    <m/>
    <m/>
    <s v="vungle_Post_ios14_5"/>
    <s v="Vungle"/>
    <x v="14"/>
    <s v=" DTC"/>
    <d v="2021-08-24T00:00:00"/>
    <s v="Post"/>
    <x v="2"/>
    <n v="1546.9433134999999"/>
  </r>
  <r>
    <s v="Media"/>
    <s v="Incremental"/>
    <m/>
    <m/>
    <s v="vungle_Post_ios14_5"/>
    <s v="Vungle"/>
    <x v="14"/>
    <s v=" DTC"/>
    <d v="2021-08-25T00:00:00"/>
    <s v="Post"/>
    <x v="2"/>
    <n v="1444.2224927"/>
  </r>
  <r>
    <s v="Media"/>
    <s v="Incremental"/>
    <m/>
    <m/>
    <s v="vungle_Post_ios14_5"/>
    <s v="Vungle"/>
    <x v="14"/>
    <s v=" DTC"/>
    <d v="2021-08-26T00:00:00"/>
    <s v="Post"/>
    <x v="2"/>
    <n v="1319.7145743999999"/>
  </r>
  <r>
    <s v="Media"/>
    <s v="Incremental"/>
    <m/>
    <m/>
    <s v="vungle_Post_ios14_5"/>
    <s v="Vungle"/>
    <x v="14"/>
    <s v=" DTC"/>
    <d v="2021-08-27T00:00:00"/>
    <s v="Post"/>
    <x v="2"/>
    <n v="1169.3835799000001"/>
  </r>
  <r>
    <s v="Media"/>
    <s v="Incremental"/>
    <m/>
    <m/>
    <s v="vungle_Post_ios14_5"/>
    <s v="Vungle"/>
    <x v="14"/>
    <s v=" DTC"/>
    <d v="2021-08-28T00:00:00"/>
    <s v="Post"/>
    <x v="2"/>
    <n v="1083.0148005000001"/>
  </r>
  <r>
    <s v="Media"/>
    <s v="Incremental"/>
    <m/>
    <m/>
    <s v="vungle_Post_ios14_5"/>
    <s v="Vungle"/>
    <x v="14"/>
    <s v=" DTC"/>
    <d v="2021-08-29T00:00:00"/>
    <s v="Post"/>
    <x v="2"/>
    <n v="1041.9241009"/>
  </r>
  <r>
    <s v="Media"/>
    <s v="Incremental"/>
    <m/>
    <m/>
    <s v="vungle_Post_ios14_5"/>
    <s v="Vungle"/>
    <x v="14"/>
    <s v=" DTC"/>
    <d v="2021-08-30T00:00:00"/>
    <s v="Post"/>
    <x v="2"/>
    <n v="1014.7749698"/>
  </r>
  <r>
    <s v="Media"/>
    <s v="Incremental"/>
    <m/>
    <m/>
    <s v="vungle_Post_ios14_5"/>
    <s v="Vungle"/>
    <x v="14"/>
    <s v=" DTC"/>
    <d v="2021-08-31T00:00:00"/>
    <s v="Post"/>
    <x v="2"/>
    <n v="1017.3874709"/>
  </r>
  <r>
    <s v="Media"/>
    <s v="Incremental"/>
    <m/>
    <m/>
    <s v="vungle_Post_ios14_5"/>
    <s v="Vungle"/>
    <x v="14"/>
    <s v=" DTC"/>
    <d v="2021-09-01T00:00:00"/>
    <s v="Post"/>
    <x v="2"/>
    <n v="1011.5633614"/>
  </r>
  <r>
    <s v="Media"/>
    <s v="Incremental"/>
    <m/>
    <m/>
    <s v="vungle_Post_ios14_5"/>
    <s v="Vungle"/>
    <x v="14"/>
    <s v=" DTC"/>
    <d v="2021-09-02T00:00:00"/>
    <s v="Post"/>
    <x v="2"/>
    <n v="1005.5734221"/>
  </r>
  <r>
    <s v="Media"/>
    <s v="Incremental"/>
    <m/>
    <m/>
    <s v="vungle_Post_ios14_5"/>
    <s v="Vungle"/>
    <x v="14"/>
    <s v=" DTC"/>
    <d v="2021-09-03T00:00:00"/>
    <s v="Post"/>
    <x v="2"/>
    <n v="1023.4083407000001"/>
  </r>
  <r>
    <s v="Media"/>
    <s v="Incremental"/>
    <m/>
    <m/>
    <s v="vungle_Post_ios14_5"/>
    <s v="Vungle"/>
    <x v="14"/>
    <s v=" DTC"/>
    <d v="2021-09-04T00:00:00"/>
    <s v="Post"/>
    <x v="2"/>
    <n v="1051.0766470999999"/>
  </r>
  <r>
    <s v="Media"/>
    <s v="Incremental"/>
    <m/>
    <m/>
    <s v="vungle_Post_ios14_5"/>
    <s v="Vungle"/>
    <x v="14"/>
    <s v=" DTC"/>
    <d v="2021-09-05T00:00:00"/>
    <s v="Post"/>
    <x v="2"/>
    <n v="1025.6309085"/>
  </r>
  <r>
    <s v="Media"/>
    <s v="Incremental"/>
    <m/>
    <m/>
    <s v="vungle_Post_ios14_5"/>
    <s v="Vungle"/>
    <x v="14"/>
    <s v=" DTC"/>
    <d v="2021-09-06T00:00:00"/>
    <s v="Post"/>
    <x v="2"/>
    <n v="989.4629099"/>
  </r>
  <r>
    <s v="Media"/>
    <s v="Incremental"/>
    <m/>
    <m/>
    <s v="vungle_Post_ios14_5"/>
    <s v="Vungle"/>
    <x v="14"/>
    <s v=" DTC"/>
    <d v="2021-09-07T00:00:00"/>
    <s v="Post"/>
    <x v="2"/>
    <n v="977.06804599999998"/>
  </r>
  <r>
    <s v="Media"/>
    <s v="Incremental"/>
    <m/>
    <m/>
    <s v="vungle_Post_ios14_5"/>
    <s v="Vungle"/>
    <x v="14"/>
    <s v=" DTC"/>
    <d v="2021-09-08T00:00:00"/>
    <s v="Post"/>
    <x v="2"/>
    <n v="951.70158389999995"/>
  </r>
  <r>
    <s v="Media"/>
    <s v="Incremental"/>
    <m/>
    <m/>
    <s v="vungle_Post_ios14_5"/>
    <s v="Vungle"/>
    <x v="14"/>
    <s v=" DTC"/>
    <d v="2021-09-09T00:00:00"/>
    <s v="Post"/>
    <x v="2"/>
    <n v="938.4246071"/>
  </r>
  <r>
    <s v="Media"/>
    <s v="Incremental"/>
    <m/>
    <m/>
    <s v="vungle_Post_ios14_5"/>
    <s v="Vungle"/>
    <x v="14"/>
    <s v=" DTC"/>
    <d v="2021-09-10T00:00:00"/>
    <s v="Post"/>
    <x v="2"/>
    <n v="899.58284130000004"/>
  </r>
  <r>
    <s v="Media"/>
    <s v="Incremental"/>
    <m/>
    <m/>
    <s v="vungle_Post_ios14_5"/>
    <s v="Vungle"/>
    <x v="14"/>
    <s v=" DTC"/>
    <d v="2021-09-11T00:00:00"/>
    <s v="Post"/>
    <x v="2"/>
    <n v="850.59537460000001"/>
  </r>
  <r>
    <s v="Media"/>
    <s v="Incremental"/>
    <m/>
    <m/>
    <s v="vungle_Post_ios14_5"/>
    <s v="Vungle"/>
    <x v="14"/>
    <s v=" DTC"/>
    <d v="2021-09-12T00:00:00"/>
    <s v="Post"/>
    <x v="2"/>
    <n v="794.68457590000003"/>
  </r>
  <r>
    <s v="Media"/>
    <s v="Incremental"/>
    <m/>
    <m/>
    <s v="vungle_Post_ios14_5"/>
    <s v="Vungle"/>
    <x v="14"/>
    <s v=" DTC"/>
    <d v="2021-09-13T00:00:00"/>
    <s v="Post"/>
    <x v="2"/>
    <n v="765.03740170000003"/>
  </r>
  <r>
    <s v="Media"/>
    <s v="Incremental"/>
    <m/>
    <m/>
    <s v="vungle_Post_ios14_5"/>
    <s v="Vungle"/>
    <x v="14"/>
    <s v=" DTC"/>
    <d v="2021-09-14T00:00:00"/>
    <s v="Post"/>
    <x v="2"/>
    <n v="745.33851149999998"/>
  </r>
  <r>
    <s v="Media"/>
    <s v="Incremental"/>
    <m/>
    <m/>
    <s v="vungle_Post_ios14_5"/>
    <s v="Vungle"/>
    <x v="14"/>
    <s v=" DTC"/>
    <d v="2021-09-15T00:00:00"/>
    <s v="Post"/>
    <x v="2"/>
    <n v="738.04377690000001"/>
  </r>
  <r>
    <s v="Media"/>
    <s v="Incremental"/>
    <m/>
    <m/>
    <s v="vungle_Post_ios14_5"/>
    <s v="Vungle"/>
    <x v="14"/>
    <s v=" DTC"/>
    <d v="2021-09-16T00:00:00"/>
    <s v="Post"/>
    <x v="2"/>
    <n v="718.26571899999999"/>
  </r>
  <r>
    <s v="Media"/>
    <s v="Incremental"/>
    <m/>
    <m/>
    <s v="vungle_Post_ios14_5"/>
    <s v="Vungle"/>
    <x v="14"/>
    <s v=" DTC"/>
    <d v="2021-09-17T00:00:00"/>
    <s v="Post"/>
    <x v="2"/>
    <n v="715.97549579999998"/>
  </r>
  <r>
    <s v="Media"/>
    <s v="Incremental"/>
    <m/>
    <m/>
    <s v="vungle_Post_ios14_5"/>
    <s v="Vungle"/>
    <x v="14"/>
    <s v=" DTC"/>
    <d v="2021-09-18T00:00:00"/>
    <s v="Post"/>
    <x v="2"/>
    <n v="719.35365039999999"/>
  </r>
  <r>
    <s v="Media"/>
    <s v="Incremental"/>
    <m/>
    <m/>
    <s v="vungle_Post_ios14_5"/>
    <s v="Vungle"/>
    <x v="14"/>
    <s v=" DTC"/>
    <d v="2021-09-19T00:00:00"/>
    <s v="Post"/>
    <x v="2"/>
    <n v="715.57541500000002"/>
  </r>
  <r>
    <s v="Media"/>
    <s v="Incremental"/>
    <m/>
    <m/>
    <s v="vungle_Post_ios14_5"/>
    <s v="Vungle"/>
    <x v="14"/>
    <s v=" DTC"/>
    <d v="2021-09-20T00:00:00"/>
    <s v="Post"/>
    <x v="2"/>
    <n v="696.97466559999998"/>
  </r>
  <r>
    <s v="Media"/>
    <s v="Incremental"/>
    <m/>
    <m/>
    <s v="vungle_Post_ios14_5"/>
    <s v="Vungle"/>
    <x v="14"/>
    <s v=" DTC"/>
    <d v="2021-09-21T00:00:00"/>
    <s v="Post"/>
    <x v="2"/>
    <n v="610.12568699999997"/>
  </r>
  <r>
    <s v="Media"/>
    <s v="Incremental"/>
    <m/>
    <m/>
    <s v="vungle_Post_ios14_5"/>
    <s v="Vungle"/>
    <x v="14"/>
    <s v=" DTC"/>
    <d v="2021-09-22T00:00:00"/>
    <s v="Post"/>
    <x v="2"/>
    <n v="576.33786629999997"/>
  </r>
  <r>
    <s v="Media"/>
    <s v="Incremental"/>
    <m/>
    <m/>
    <s v="vungle_Post_ios14_5"/>
    <s v="Vungle"/>
    <x v="14"/>
    <s v=" DTC"/>
    <d v="2021-09-23T00:00:00"/>
    <s v="Post"/>
    <x v="2"/>
    <n v="520.7131028"/>
  </r>
  <r>
    <s v="Media"/>
    <s v="Incremental"/>
    <m/>
    <m/>
    <s v="vungle_Post_ios14_5"/>
    <s v="Vungle"/>
    <x v="14"/>
    <s v=" DTC"/>
    <d v="2021-09-24T00:00:00"/>
    <s v="Post"/>
    <x v="2"/>
    <n v="476.62393470000001"/>
  </r>
  <r>
    <s v="Media"/>
    <s v="Incremental"/>
    <m/>
    <m/>
    <s v="vungle_Post_ios14_5"/>
    <s v="Vungle"/>
    <x v="14"/>
    <s v=" DTC"/>
    <d v="2021-09-25T00:00:00"/>
    <s v="Post"/>
    <x v="2"/>
    <n v="441.63626420000003"/>
  </r>
  <r>
    <s v="Media"/>
    <s v="Incremental"/>
    <m/>
    <m/>
    <s v="vungle_Post_ios14_5"/>
    <s v="Vungle"/>
    <x v="14"/>
    <s v=" DTC"/>
    <d v="2021-09-26T00:00:00"/>
    <s v="Post"/>
    <x v="2"/>
    <n v="417.78460869999998"/>
  </r>
  <r>
    <s v="Media"/>
    <s v="Incremental"/>
    <m/>
    <m/>
    <s v="vungle_Post_ios14_5"/>
    <s v="Vungle"/>
    <x v="14"/>
    <s v=" DTC"/>
    <d v="2021-09-27T00:00:00"/>
    <s v="Post"/>
    <x v="2"/>
    <n v="419.65704520000003"/>
  </r>
  <r>
    <s v="Media"/>
    <s v="Incremental"/>
    <m/>
    <m/>
    <s v="vungle_Post_ios14_5"/>
    <s v="Vungle"/>
    <x v="14"/>
    <s v=" DTC"/>
    <d v="2021-09-28T00:00:00"/>
    <s v="Post"/>
    <x v="2"/>
    <n v="441.04356680000001"/>
  </r>
  <r>
    <s v="Media"/>
    <s v="Incremental"/>
    <m/>
    <m/>
    <s v="vungle_Post_ios14_5"/>
    <s v="Vungle"/>
    <x v="14"/>
    <s v=" DTC"/>
    <d v="2021-09-29T00:00:00"/>
    <s v="Post"/>
    <x v="2"/>
    <n v="472.96622500000001"/>
  </r>
  <r>
    <s v="Media"/>
    <s v="Incremental"/>
    <m/>
    <m/>
    <s v="vungle_Post_ios14_5"/>
    <s v="Vungle"/>
    <x v="14"/>
    <s v=" DTC"/>
    <d v="2021-09-30T00:00:00"/>
    <s v="Post"/>
    <x v="2"/>
    <n v="511.2187902"/>
  </r>
  <r>
    <s v="Media"/>
    <s v="Incremental"/>
    <m/>
    <m/>
    <s v="vungle_Pre_ios14_5"/>
    <s v="Vungle"/>
    <x v="14"/>
    <s v=" DTC"/>
    <d v="2021-03-01T00:00:00"/>
    <s v="Pre"/>
    <x v="0"/>
    <n v="121.24260529999999"/>
  </r>
  <r>
    <s v="Media"/>
    <s v="Incremental"/>
    <m/>
    <m/>
    <s v="vungle_Pre_ios14_5"/>
    <s v="Vungle"/>
    <x v="14"/>
    <s v=" DTC"/>
    <d v="2021-03-02T00:00:00"/>
    <s v="Pre"/>
    <x v="0"/>
    <n v="254.30449859999999"/>
  </r>
  <r>
    <s v="Media"/>
    <s v="Incremental"/>
    <m/>
    <m/>
    <s v="vungle_Pre_ios14_5"/>
    <s v="Vungle"/>
    <x v="14"/>
    <s v=" DTC"/>
    <d v="2021-03-03T00:00:00"/>
    <s v="Pre"/>
    <x v="0"/>
    <n v="388.66849780000001"/>
  </r>
  <r>
    <s v="Media"/>
    <s v="Incremental"/>
    <m/>
    <m/>
    <s v="vungle_Pre_ios14_5"/>
    <s v="Vungle"/>
    <x v="14"/>
    <s v=" DTC"/>
    <d v="2021-03-04T00:00:00"/>
    <s v="Pre"/>
    <x v="0"/>
    <n v="511.91137300000003"/>
  </r>
  <r>
    <s v="Media"/>
    <s v="Incremental"/>
    <m/>
    <m/>
    <s v="vungle_Pre_ios14_5"/>
    <s v="Vungle"/>
    <x v="14"/>
    <s v=" DTC"/>
    <d v="2021-03-05T00:00:00"/>
    <s v="Pre"/>
    <x v="0"/>
    <n v="620.02248090000001"/>
  </r>
  <r>
    <s v="Media"/>
    <s v="Incremental"/>
    <m/>
    <m/>
    <s v="vungle_Pre_ios14_5"/>
    <s v="Vungle"/>
    <x v="14"/>
    <s v=" DTC"/>
    <d v="2021-03-06T00:00:00"/>
    <s v="Pre"/>
    <x v="0"/>
    <n v="719.70049389999997"/>
  </r>
  <r>
    <s v="Media"/>
    <s v="Incremental"/>
    <m/>
    <m/>
    <s v="vungle_Pre_ios14_5"/>
    <s v="Vungle"/>
    <x v="14"/>
    <s v=" DTC"/>
    <d v="2021-03-07T00:00:00"/>
    <s v="Pre"/>
    <x v="0"/>
    <n v="812.0283349"/>
  </r>
  <r>
    <s v="Media"/>
    <s v="Incremental"/>
    <m/>
    <m/>
    <s v="vungle_Pre_ios14_5"/>
    <s v="Vungle"/>
    <x v="14"/>
    <s v=" DTC"/>
    <d v="2021-03-08T00:00:00"/>
    <s v="Pre"/>
    <x v="0"/>
    <n v="903.76991390000001"/>
  </r>
  <r>
    <s v="Media"/>
    <s v="Incremental"/>
    <m/>
    <m/>
    <s v="vungle_Pre_ios14_5"/>
    <s v="Vungle"/>
    <x v="14"/>
    <s v=" DTC"/>
    <d v="2021-03-09T00:00:00"/>
    <s v="Pre"/>
    <x v="0"/>
    <n v="988.01622080000004"/>
  </r>
  <r>
    <s v="Media"/>
    <s v="Incremental"/>
    <m/>
    <m/>
    <s v="vungle_Pre_ios14_5"/>
    <s v="Vungle"/>
    <x v="14"/>
    <s v=" DTC"/>
    <d v="2021-03-10T00:00:00"/>
    <s v="Pre"/>
    <x v="0"/>
    <n v="1061.0667029000001"/>
  </r>
  <r>
    <s v="Media"/>
    <s v="Incremental"/>
    <m/>
    <m/>
    <s v="vungle_Pre_ios14_5"/>
    <s v="Vungle"/>
    <x v="14"/>
    <s v=" DTC"/>
    <d v="2021-03-11T00:00:00"/>
    <s v="Pre"/>
    <x v="0"/>
    <n v="1117.9608598"/>
  </r>
  <r>
    <s v="Media"/>
    <s v="Incremental"/>
    <m/>
    <m/>
    <s v="vungle_Pre_ios14_5"/>
    <s v="Vungle"/>
    <x v="14"/>
    <s v=" DTC"/>
    <d v="2021-03-12T00:00:00"/>
    <s v="Pre"/>
    <x v="0"/>
    <n v="1156.6980979"/>
  </r>
  <r>
    <s v="Media"/>
    <s v="Incremental"/>
    <m/>
    <m/>
    <s v="vungle_Pre_ios14_5"/>
    <s v="Vungle"/>
    <x v="14"/>
    <s v=" DTC"/>
    <d v="2021-03-13T00:00:00"/>
    <s v="Pre"/>
    <x v="0"/>
    <n v="1191.2754465"/>
  </r>
  <r>
    <s v="Media"/>
    <s v="Incremental"/>
    <m/>
    <m/>
    <s v="vungle_Pre_ios14_5"/>
    <s v="Vungle"/>
    <x v="14"/>
    <s v=" DTC"/>
    <d v="2021-03-14T00:00:00"/>
    <s v="Pre"/>
    <x v="0"/>
    <n v="1221.7703792"/>
  </r>
  <r>
    <s v="Media"/>
    <s v="Incremental"/>
    <m/>
    <m/>
    <s v="vungle_Pre_ios14_5"/>
    <s v="Vungle"/>
    <x v="14"/>
    <s v=" DTC"/>
    <d v="2021-03-15T00:00:00"/>
    <s v="Pre"/>
    <x v="0"/>
    <n v="1130.6149032000001"/>
  </r>
  <r>
    <s v="Media"/>
    <s v="Incremental"/>
    <m/>
    <m/>
    <s v="vungle_Pre_ios14_5"/>
    <s v="Vungle"/>
    <x v="14"/>
    <s v=" DTC"/>
    <d v="2021-03-16T00:00:00"/>
    <s v="Pre"/>
    <x v="0"/>
    <n v="1102.7542673999999"/>
  </r>
  <r>
    <s v="Media"/>
    <s v="Incremental"/>
    <m/>
    <m/>
    <s v="vungle_Pre_ios14_5"/>
    <s v="Vungle"/>
    <x v="14"/>
    <s v=" DTC"/>
    <d v="2021-03-17T00:00:00"/>
    <s v="Pre"/>
    <x v="0"/>
    <n v="1072.5010981"/>
  </r>
  <r>
    <s v="Media"/>
    <s v="Incremental"/>
    <m/>
    <m/>
    <s v="vungle_Pre_ios14_5"/>
    <s v="Vungle"/>
    <x v="14"/>
    <s v=" DTC"/>
    <d v="2021-03-18T00:00:00"/>
    <s v="Pre"/>
    <x v="0"/>
    <n v="1043.6219203999999"/>
  </r>
  <r>
    <s v="Media"/>
    <s v="Incremental"/>
    <m/>
    <m/>
    <s v="vungle_Pre_ios14_5"/>
    <s v="Vungle"/>
    <x v="14"/>
    <s v=" DTC"/>
    <d v="2021-03-19T00:00:00"/>
    <s v="Pre"/>
    <x v="0"/>
    <n v="1012.8946435"/>
  </r>
  <r>
    <s v="Media"/>
    <s v="Incremental"/>
    <m/>
    <m/>
    <s v="vungle_Pre_ios14_5"/>
    <s v="Vungle"/>
    <x v="14"/>
    <s v=" DTC"/>
    <d v="2021-03-20T00:00:00"/>
    <s v="Pre"/>
    <x v="0"/>
    <n v="976.89727210000001"/>
  </r>
  <r>
    <s v="Media"/>
    <s v="Incremental"/>
    <m/>
    <m/>
    <s v="vungle_Pre_ios14_5"/>
    <s v="Vungle"/>
    <x v="14"/>
    <s v=" DTC"/>
    <d v="2021-03-21T00:00:00"/>
    <s v="Pre"/>
    <x v="0"/>
    <n v="941.98040549999996"/>
  </r>
  <r>
    <s v="Media"/>
    <s v="Incremental"/>
    <m/>
    <m/>
    <s v="vungle_Pre_ios14_5"/>
    <s v="Vungle"/>
    <x v="14"/>
    <s v=" DTC"/>
    <d v="2021-03-22T00:00:00"/>
    <s v="Pre"/>
    <x v="0"/>
    <n v="901.02733409999996"/>
  </r>
  <r>
    <s v="Media"/>
    <s v="Incremental"/>
    <m/>
    <m/>
    <s v="vungle_Pre_ios14_5"/>
    <s v="Vungle"/>
    <x v="14"/>
    <s v=" DTC"/>
    <d v="2021-03-23T00:00:00"/>
    <s v="Pre"/>
    <x v="0"/>
    <n v="880.40324650000002"/>
  </r>
  <r>
    <s v="Media"/>
    <s v="Incremental"/>
    <m/>
    <m/>
    <s v="vungle_Pre_ios14_5"/>
    <s v="Vungle"/>
    <x v="14"/>
    <s v=" DTC"/>
    <d v="2021-03-24T00:00:00"/>
    <s v="Pre"/>
    <x v="0"/>
    <n v="862.33601250000004"/>
  </r>
  <r>
    <s v="Media"/>
    <s v="Incremental"/>
    <m/>
    <m/>
    <s v="vungle_Pre_ios14_5"/>
    <s v="Vungle"/>
    <x v="14"/>
    <s v=" DTC"/>
    <d v="2021-03-25T00:00:00"/>
    <s v="Pre"/>
    <x v="0"/>
    <n v="850.12186120000001"/>
  </r>
  <r>
    <s v="Media"/>
    <s v="Incremental"/>
    <m/>
    <m/>
    <s v="vungle_Pre_ios14_5"/>
    <s v="Vungle"/>
    <x v="14"/>
    <s v=" DTC"/>
    <d v="2021-03-26T00:00:00"/>
    <s v="Pre"/>
    <x v="0"/>
    <n v="846.06816160000005"/>
  </r>
  <r>
    <s v="Media"/>
    <s v="Incremental"/>
    <m/>
    <m/>
    <s v="vungle_Pre_ios14_5"/>
    <s v="Vungle"/>
    <x v="14"/>
    <s v=" DTC"/>
    <d v="2021-03-27T00:00:00"/>
    <s v="Pre"/>
    <x v="0"/>
    <n v="822.26038340000002"/>
  </r>
  <r>
    <s v="Media"/>
    <s v="Incremental"/>
    <m/>
    <m/>
    <s v="vungle_Pre_ios14_5"/>
    <s v="Vungle"/>
    <x v="14"/>
    <s v=" DTC"/>
    <d v="2021-03-28T00:00:00"/>
    <s v="Pre"/>
    <x v="0"/>
    <n v="793.16856069999994"/>
  </r>
  <r>
    <s v="Media"/>
    <s v="Incremental"/>
    <m/>
    <m/>
    <s v="vungle_Pre_ios14_5"/>
    <s v="Vungle"/>
    <x v="14"/>
    <s v=" DTC"/>
    <d v="2021-03-29T00:00:00"/>
    <s v="Pre"/>
    <x v="0"/>
    <n v="767.06255220000003"/>
  </r>
  <r>
    <s v="Media"/>
    <s v="Incremental"/>
    <m/>
    <m/>
    <s v="vungle_Pre_ios14_5"/>
    <s v="Vungle"/>
    <x v="14"/>
    <s v=" DTC"/>
    <d v="2021-03-30T00:00:00"/>
    <s v="Pre"/>
    <x v="0"/>
    <n v="740.11396160000004"/>
  </r>
  <r>
    <s v="Media"/>
    <s v="Incremental"/>
    <m/>
    <m/>
    <s v="vungle_Pre_ios14_5"/>
    <s v="Vungle"/>
    <x v="14"/>
    <s v=" DTC"/>
    <d v="2021-03-31T00:00:00"/>
    <s v="Pre"/>
    <x v="0"/>
    <n v="710.95937409999999"/>
  </r>
  <r>
    <s v="Media"/>
    <s v="Incremental"/>
    <m/>
    <m/>
    <s v="vungle_Pre_ios14_5"/>
    <s v="Vungle"/>
    <x v="14"/>
    <s v=" DTC"/>
    <d v="2021-04-01T00:00:00"/>
    <s v="Pre"/>
    <x v="0"/>
    <n v="685.38923220000004"/>
  </r>
  <r>
    <s v="Media"/>
    <s v="Incremental"/>
    <m/>
    <m/>
    <s v="vungle_Pre_ios14_5"/>
    <s v="Vungle"/>
    <x v="14"/>
    <s v=" DTC"/>
    <d v="2021-04-02T00:00:00"/>
    <s v="Pre"/>
    <x v="0"/>
    <n v="663.06008310000004"/>
  </r>
  <r>
    <s v="Media"/>
    <s v="Incremental"/>
    <m/>
    <m/>
    <s v="vungle_Pre_ios14_5"/>
    <s v="Vungle"/>
    <x v="14"/>
    <s v=" DTC"/>
    <d v="2021-04-03T00:00:00"/>
    <s v="Pre"/>
    <x v="0"/>
    <n v="637.83710169999995"/>
  </r>
  <r>
    <s v="Media"/>
    <s v="Incremental"/>
    <m/>
    <m/>
    <s v="vungle_Pre_ios14_5"/>
    <s v="Vungle"/>
    <x v="14"/>
    <s v=" DTC"/>
    <d v="2021-04-04T00:00:00"/>
    <s v="Pre"/>
    <x v="0"/>
    <n v="610.18915689999994"/>
  </r>
  <r>
    <s v="Media"/>
    <s v="Incremental"/>
    <m/>
    <m/>
    <s v="vungle_Pre_ios14_5"/>
    <s v="Vungle"/>
    <x v="14"/>
    <s v=" DTC"/>
    <d v="2021-04-05T00:00:00"/>
    <s v="Pre"/>
    <x v="0"/>
    <n v="584.37363619999996"/>
  </r>
  <r>
    <s v="Media"/>
    <s v="Incremental"/>
    <m/>
    <m/>
    <s v="vungle_Pre_ios14_5"/>
    <s v="Vungle"/>
    <x v="14"/>
    <s v=" DTC"/>
    <d v="2021-04-06T00:00:00"/>
    <s v="Pre"/>
    <x v="0"/>
    <n v="547.0795124"/>
  </r>
  <r>
    <s v="Media"/>
    <s v="Incremental"/>
    <m/>
    <m/>
    <s v="vungle_Pre_ios14_5"/>
    <s v="Vungle"/>
    <x v="14"/>
    <s v=" DTC"/>
    <d v="2021-04-07T00:00:00"/>
    <s v="Pre"/>
    <x v="0"/>
    <n v="522.15384710000001"/>
  </r>
  <r>
    <s v="Media"/>
    <s v="Incremental"/>
    <m/>
    <m/>
    <s v="vungle_Pre_ios14_5"/>
    <s v="Vungle"/>
    <x v="14"/>
    <s v=" DTC"/>
    <d v="2021-04-08T00:00:00"/>
    <s v="Pre"/>
    <x v="0"/>
    <n v="585.45068600000002"/>
  </r>
  <r>
    <s v="Media"/>
    <s v="Incremental"/>
    <m/>
    <m/>
    <s v="vungle_Pre_ios14_5"/>
    <s v="Vungle"/>
    <x v="14"/>
    <s v=" DTC"/>
    <d v="2021-04-09T00:00:00"/>
    <s v="Pre"/>
    <x v="0"/>
    <n v="708.29658610000001"/>
  </r>
  <r>
    <s v="Media"/>
    <s v="Incremental"/>
    <m/>
    <m/>
    <s v="vungle_Pre_ios14_5"/>
    <s v="Vungle"/>
    <x v="14"/>
    <s v=" DTC"/>
    <d v="2021-04-10T00:00:00"/>
    <s v="Pre"/>
    <x v="0"/>
    <n v="871.41666929999997"/>
  </r>
  <r>
    <s v="Media"/>
    <s v="Incremental"/>
    <m/>
    <m/>
    <s v="vungle_Pre_ios14_5"/>
    <s v="Vungle"/>
    <x v="14"/>
    <s v=" DTC"/>
    <d v="2021-04-11T00:00:00"/>
    <s v="Pre"/>
    <x v="0"/>
    <n v="1027.3587869999999"/>
  </r>
  <r>
    <s v="Media"/>
    <s v="Incremental"/>
    <m/>
    <m/>
    <s v="vungle_Pre_ios14_5"/>
    <s v="Vungle"/>
    <x v="14"/>
    <s v=" DTC"/>
    <d v="2021-04-12T00:00:00"/>
    <s v="Pre"/>
    <x v="0"/>
    <n v="1173.0689464"/>
  </r>
  <r>
    <s v="Media"/>
    <s v="Incremental"/>
    <m/>
    <m/>
    <s v="vungle_Pre_ios14_5"/>
    <s v="Vungle"/>
    <x v="14"/>
    <s v=" DTC"/>
    <d v="2021-04-13T00:00:00"/>
    <s v="Pre"/>
    <x v="0"/>
    <n v="1295.3513951"/>
  </r>
  <r>
    <s v="Media"/>
    <s v="Incremental"/>
    <m/>
    <m/>
    <s v="vungle_Pre_ios14_5"/>
    <s v="Vungle"/>
    <x v="14"/>
    <s v=" DTC"/>
    <d v="2021-04-14T00:00:00"/>
    <s v="Pre"/>
    <x v="0"/>
    <n v="1392.1543122"/>
  </r>
  <r>
    <s v="Media"/>
    <s v="Incremental"/>
    <m/>
    <m/>
    <s v="vungle_Pre_ios14_5"/>
    <s v="Vungle"/>
    <x v="14"/>
    <s v=" DTC"/>
    <d v="2021-04-15T00:00:00"/>
    <s v="Pre"/>
    <x v="0"/>
    <n v="1470.1105253999999"/>
  </r>
  <r>
    <s v="Media"/>
    <s v="Incremental"/>
    <m/>
    <m/>
    <s v="vungle_Pre_ios14_5"/>
    <s v="Vungle"/>
    <x v="14"/>
    <s v=" DTC"/>
    <d v="2021-04-16T00:00:00"/>
    <s v="Pre"/>
    <x v="0"/>
    <n v="1468.7048315"/>
  </r>
  <r>
    <s v="Media"/>
    <s v="Incremental"/>
    <m/>
    <m/>
    <s v="vungle_Pre_ios14_5"/>
    <s v="Vungle"/>
    <x v="14"/>
    <s v=" DTC"/>
    <d v="2021-04-17T00:00:00"/>
    <s v="Pre"/>
    <x v="0"/>
    <n v="1416.9489679000001"/>
  </r>
  <r>
    <s v="Media"/>
    <s v="Incremental"/>
    <m/>
    <m/>
    <s v="vungle_Pre_ios14_5"/>
    <s v="Vungle"/>
    <x v="14"/>
    <s v=" DTC"/>
    <d v="2021-04-18T00:00:00"/>
    <s v="Pre"/>
    <x v="0"/>
    <n v="1333.0551912999999"/>
  </r>
  <r>
    <s v="Media"/>
    <s v="Incremental"/>
    <m/>
    <m/>
    <s v="vungle_Pre_ios14_5"/>
    <s v="Vungle"/>
    <x v="14"/>
    <s v=" DTC"/>
    <d v="2021-04-19T00:00:00"/>
    <s v="Pre"/>
    <x v="0"/>
    <n v="1229.4485377999999"/>
  </r>
  <r>
    <s v="Media"/>
    <s v="Incremental"/>
    <m/>
    <m/>
    <s v="vungle_Pre_ios14_5"/>
    <s v="Vungle"/>
    <x v="14"/>
    <s v=" DTC"/>
    <d v="2021-04-20T00:00:00"/>
    <s v="Pre"/>
    <x v="0"/>
    <n v="1114.9073699"/>
  </r>
  <r>
    <s v="Media"/>
    <s v="Incremental"/>
    <m/>
    <m/>
    <s v="vungle_Pre_ios14_5"/>
    <s v="Vungle"/>
    <x v="14"/>
    <s v=" DTC"/>
    <d v="2021-04-21T00:00:00"/>
    <s v="Pre"/>
    <x v="0"/>
    <n v="999.27069419999998"/>
  </r>
  <r>
    <s v="Media"/>
    <s v="Incremental"/>
    <m/>
    <m/>
    <s v="vungle_Pre_ios14_5"/>
    <s v="Vungle"/>
    <x v="14"/>
    <s v=" DTC"/>
    <d v="2021-04-22T00:00:00"/>
    <s v="Pre"/>
    <x v="0"/>
    <n v="805.34489069999995"/>
  </r>
  <r>
    <s v="Media"/>
    <s v="Incremental"/>
    <m/>
    <m/>
    <s v="vungle_Pre_ios14_5"/>
    <s v="Vungle"/>
    <x v="14"/>
    <s v=" DTC"/>
    <d v="2021-04-23T00:00:00"/>
    <s v="Pre"/>
    <x v="0"/>
    <n v="621.61368249999998"/>
  </r>
  <r>
    <s v="Media"/>
    <s v="Incremental"/>
    <m/>
    <m/>
    <s v="vungle_Pre_ios14_5"/>
    <s v="Vungle"/>
    <x v="14"/>
    <s v=" DTC"/>
    <d v="2021-04-24T00:00:00"/>
    <s v="Pre"/>
    <x v="0"/>
    <n v="463.35218589999999"/>
  </r>
  <r>
    <s v="Media"/>
    <s v="Incremental"/>
    <m/>
    <m/>
    <s v="vungle_Pre_ios14_5"/>
    <s v="Vungle"/>
    <x v="14"/>
    <s v=" DTC"/>
    <d v="2021-04-25T00:00:00"/>
    <s v="Pre"/>
    <x v="0"/>
    <n v="338.04310450000003"/>
  </r>
  <r>
    <s v="Media"/>
    <s v="Incremental"/>
    <m/>
    <m/>
    <s v="vungle_Pre_ios14_5"/>
    <s v="Vungle"/>
    <x v="14"/>
    <s v=" DTC"/>
    <d v="2021-04-26T00:00:00"/>
    <s v="Pre"/>
    <x v="0"/>
    <n v="227.02383750000001"/>
  </r>
  <r>
    <s v="Media"/>
    <s v="Incremental"/>
    <m/>
    <m/>
    <s v="vungle_Pre_ios14_5"/>
    <s v="Vungle"/>
    <x v="14"/>
    <s v=" DTC"/>
    <d v="2021-04-27T00:00:00"/>
    <s v="Post"/>
    <x v="1"/>
    <n v="138.87476119999999"/>
  </r>
  <r>
    <s v="Media"/>
    <s v="Incremental"/>
    <m/>
    <m/>
    <s v="vungle_Pre_ios14_5"/>
    <s v="Vungle"/>
    <x v="14"/>
    <s v=" DTC"/>
    <d v="2021-04-28T00:00:00"/>
    <s v="Post"/>
    <x v="1"/>
    <n v="67.8515321"/>
  </r>
  <r>
    <s v="Media"/>
    <s v="Incremental"/>
    <m/>
    <m/>
    <s v="vungle_Pre_ios14_5"/>
    <s v="Vungle"/>
    <x v="14"/>
    <s v=" DTC"/>
    <d v="2021-04-29T00:00:00"/>
    <s v="Post"/>
    <x v="1"/>
    <n v="0"/>
  </r>
  <r>
    <s v="Media"/>
    <s v="Incremental"/>
    <m/>
    <m/>
    <s v="vungle_Pre_ios14_5"/>
    <s v="Vungle"/>
    <x v="14"/>
    <s v=" DTC"/>
    <d v="2021-04-30T00:00:00"/>
    <s v="Post"/>
    <x v="1"/>
    <n v="0"/>
  </r>
  <r>
    <s v="Media"/>
    <s v="Incremental"/>
    <m/>
    <m/>
    <s v="vungle_Pre_ios14_5"/>
    <s v="Vungle"/>
    <x v="14"/>
    <s v=" DTC"/>
    <d v="2021-05-01T00:00:00"/>
    <s v="Post"/>
    <x v="1"/>
    <n v="0"/>
  </r>
  <r>
    <s v="Media"/>
    <s v="Incremental"/>
    <m/>
    <m/>
    <s v="vungle_Pre_ios14_5"/>
    <s v="Vungle"/>
    <x v="14"/>
    <s v=" DTC"/>
    <d v="2021-05-02T00:00:00"/>
    <s v="Post"/>
    <x v="1"/>
    <n v="0"/>
  </r>
  <r>
    <s v="Media"/>
    <s v="Incremental"/>
    <m/>
    <m/>
    <s v="vungle_Pre_ios14_5"/>
    <s v="Vungle"/>
    <x v="14"/>
    <s v=" DTC"/>
    <d v="2021-05-03T00:00:00"/>
    <s v="Post"/>
    <x v="1"/>
    <n v="0"/>
  </r>
  <r>
    <s v="Media"/>
    <s v="Incremental"/>
    <m/>
    <m/>
    <s v="vungle_Pre_ios14_5"/>
    <s v="Vungle"/>
    <x v="14"/>
    <s v=" DTC"/>
    <d v="2021-05-04T00:00:00"/>
    <s v="Post"/>
    <x v="1"/>
    <n v="0"/>
  </r>
  <r>
    <s v="Media"/>
    <s v="Incremental"/>
    <m/>
    <m/>
    <s v="vungle_Pre_ios14_5"/>
    <s v="Vungle"/>
    <x v="14"/>
    <s v=" DTC"/>
    <d v="2021-05-05T00:00:00"/>
    <s v="Post"/>
    <x v="1"/>
    <n v="0"/>
  </r>
  <r>
    <s v="Media"/>
    <s v="Incremental"/>
    <m/>
    <m/>
    <s v="vungle_Pre_ios14_5"/>
    <s v="Vungle"/>
    <x v="14"/>
    <s v=" DTC"/>
    <d v="2021-05-06T00:00:00"/>
    <s v="Post"/>
    <x v="1"/>
    <n v="0"/>
  </r>
  <r>
    <s v="Media"/>
    <s v="Incremental"/>
    <m/>
    <m/>
    <s v="vungle_Pre_ios14_5"/>
    <s v="Vungle"/>
    <x v="14"/>
    <s v=" DTC"/>
    <d v="2021-05-07T00:00:00"/>
    <s v="Post"/>
    <x v="1"/>
    <n v="0"/>
  </r>
  <r>
    <s v="Media"/>
    <s v="Incremental"/>
    <m/>
    <m/>
    <s v="vungle_Pre_ios14_5"/>
    <s v="Vungle"/>
    <x v="14"/>
    <s v=" DTC"/>
    <d v="2021-05-08T00:00:00"/>
    <s v="Post"/>
    <x v="1"/>
    <n v="0"/>
  </r>
  <r>
    <s v="Media"/>
    <s v="Incremental"/>
    <m/>
    <m/>
    <s v="vungle_Pre_ios14_5"/>
    <s v="Vungle"/>
    <x v="14"/>
    <s v=" DTC"/>
    <d v="2021-05-09T00:00:00"/>
    <s v="Post"/>
    <x v="1"/>
    <n v="0"/>
  </r>
  <r>
    <s v="Media"/>
    <s v="Incremental"/>
    <m/>
    <m/>
    <s v="vungle_Pre_ios14_5"/>
    <s v="Vungle"/>
    <x v="14"/>
    <s v=" DTC"/>
    <d v="2021-05-10T00:00:00"/>
    <s v="Post"/>
    <x v="1"/>
    <n v="0"/>
  </r>
  <r>
    <s v="Media"/>
    <s v="Incremental"/>
    <m/>
    <m/>
    <s v="vungle_Pre_ios14_5"/>
    <s v="Vungle"/>
    <x v="14"/>
    <s v=" DTC"/>
    <d v="2021-05-11T00:00:00"/>
    <s v="Post"/>
    <x v="1"/>
    <n v="0"/>
  </r>
  <r>
    <s v="Media"/>
    <s v="Incremental"/>
    <m/>
    <m/>
    <s v="vungle_Pre_ios14_5"/>
    <s v="Vungle"/>
    <x v="14"/>
    <s v=" DTC"/>
    <d v="2021-05-12T00:00:00"/>
    <s v="Post"/>
    <x v="1"/>
    <n v="0"/>
  </r>
  <r>
    <s v="Media"/>
    <s v="Incremental"/>
    <m/>
    <m/>
    <s v="vungle_Pre_ios14_5"/>
    <s v="Vungle"/>
    <x v="14"/>
    <s v=" DTC"/>
    <d v="2021-05-13T00:00:00"/>
    <s v="Post"/>
    <x v="1"/>
    <n v="0"/>
  </r>
  <r>
    <s v="Media"/>
    <s v="Incremental"/>
    <m/>
    <m/>
    <s v="vungle_Pre_ios14_5"/>
    <s v="Vungle"/>
    <x v="14"/>
    <s v=" DTC"/>
    <d v="2021-05-14T00:00:00"/>
    <s v="Post"/>
    <x v="1"/>
    <n v="0"/>
  </r>
  <r>
    <s v="Media"/>
    <s v="Incremental"/>
    <m/>
    <m/>
    <s v="vungle_Pre_ios14_5"/>
    <s v="Vungle"/>
    <x v="14"/>
    <s v=" DTC"/>
    <d v="2021-05-15T00:00:00"/>
    <s v="Post"/>
    <x v="1"/>
    <n v="0"/>
  </r>
  <r>
    <s v="Media"/>
    <s v="Incremental"/>
    <m/>
    <m/>
    <s v="vungle_Pre_ios14_5"/>
    <s v="Vungle"/>
    <x v="14"/>
    <s v=" DTC"/>
    <d v="2021-05-16T00:00:00"/>
    <s v="Post"/>
    <x v="1"/>
    <n v="0"/>
  </r>
  <r>
    <s v="Media"/>
    <s v="Incremental"/>
    <m/>
    <m/>
    <s v="vungle_Pre_ios14_5"/>
    <s v="Vungle"/>
    <x v="14"/>
    <s v=" DTC"/>
    <d v="2021-05-17T00:00:00"/>
    <s v="Post"/>
    <x v="1"/>
    <n v="0"/>
  </r>
  <r>
    <s v="Media"/>
    <s v="Incremental"/>
    <m/>
    <m/>
    <s v="vungle_Pre_ios14_5"/>
    <s v="Vungle"/>
    <x v="14"/>
    <s v=" DTC"/>
    <d v="2021-05-18T00:00:00"/>
    <s v="Post"/>
    <x v="1"/>
    <n v="0"/>
  </r>
  <r>
    <s v="Media"/>
    <s v="Incremental"/>
    <m/>
    <m/>
    <s v="vungle_Pre_ios14_5"/>
    <s v="Vungle"/>
    <x v="14"/>
    <s v=" DTC"/>
    <d v="2021-05-19T00:00:00"/>
    <s v="Post"/>
    <x v="1"/>
    <n v="0"/>
  </r>
  <r>
    <s v="Media"/>
    <s v="Incremental"/>
    <m/>
    <m/>
    <s v="vungle_Pre_ios14_5"/>
    <s v="Vungle"/>
    <x v="14"/>
    <s v=" DTC"/>
    <d v="2021-05-20T00:00:00"/>
    <s v="Post"/>
    <x v="1"/>
    <n v="0"/>
  </r>
  <r>
    <s v="Media"/>
    <s v="Incremental"/>
    <m/>
    <m/>
    <s v="vungle_Pre_ios14_5"/>
    <s v="Vungle"/>
    <x v="14"/>
    <s v=" DTC"/>
    <d v="2021-05-21T00:00:00"/>
    <s v="Post"/>
    <x v="1"/>
    <n v="0"/>
  </r>
  <r>
    <s v="Media"/>
    <s v="Incremental"/>
    <m/>
    <m/>
    <s v="vungle_Pre_ios14_5"/>
    <s v="Vungle"/>
    <x v="14"/>
    <s v=" DTC"/>
    <d v="2021-05-22T00:00:00"/>
    <s v="Post"/>
    <x v="1"/>
    <n v="0"/>
  </r>
  <r>
    <s v="Media"/>
    <s v="Incremental"/>
    <m/>
    <m/>
    <s v="vungle_Pre_ios14_5"/>
    <s v="Vungle"/>
    <x v="14"/>
    <s v=" DTC"/>
    <d v="2021-05-23T00:00:00"/>
    <s v="Post"/>
    <x v="1"/>
    <n v="0"/>
  </r>
  <r>
    <s v="Media"/>
    <s v="Incremental"/>
    <m/>
    <m/>
    <s v="vungle_Pre_ios14_5"/>
    <s v="Vungle"/>
    <x v="14"/>
    <s v=" DTC"/>
    <d v="2021-05-24T00:00:00"/>
    <s v="Post"/>
    <x v="1"/>
    <n v="0"/>
  </r>
  <r>
    <s v="Media"/>
    <s v="Incremental"/>
    <m/>
    <m/>
    <s v="vungle_Pre_ios14_5"/>
    <s v="Vungle"/>
    <x v="14"/>
    <s v=" DTC"/>
    <d v="2021-05-25T00:00:00"/>
    <s v="Post"/>
    <x v="1"/>
    <n v="0"/>
  </r>
  <r>
    <s v="Media"/>
    <s v="Incremental"/>
    <m/>
    <m/>
    <s v="vungle_Pre_ios14_5"/>
    <s v="Vungle"/>
    <x v="14"/>
    <s v=" DTC"/>
    <d v="2021-05-26T00:00:00"/>
    <s v="Post"/>
    <x v="1"/>
    <n v="0"/>
  </r>
  <r>
    <s v="Media"/>
    <s v="Incremental"/>
    <m/>
    <m/>
    <s v="vungle_Pre_ios14_5"/>
    <s v="Vungle"/>
    <x v="14"/>
    <s v=" DTC"/>
    <d v="2021-05-27T00:00:00"/>
    <s v="Post"/>
    <x v="1"/>
    <n v="0"/>
  </r>
  <r>
    <s v="Media"/>
    <s v="Incremental"/>
    <m/>
    <m/>
    <s v="vungle_Pre_ios14_5"/>
    <s v="Vungle"/>
    <x v="14"/>
    <s v=" DTC"/>
    <d v="2021-05-28T00:00:00"/>
    <s v="Post"/>
    <x v="1"/>
    <n v="0"/>
  </r>
  <r>
    <s v="Media"/>
    <s v="Incremental"/>
    <m/>
    <m/>
    <s v="vungle_Pre_ios14_5"/>
    <s v="Vungle"/>
    <x v="14"/>
    <s v=" DTC"/>
    <d v="2021-05-29T00:00:00"/>
    <s v="Post"/>
    <x v="1"/>
    <n v="0"/>
  </r>
  <r>
    <s v="Media"/>
    <s v="Incremental"/>
    <m/>
    <m/>
    <s v="vungle_Pre_ios14_5"/>
    <s v="Vungle"/>
    <x v="14"/>
    <s v=" DTC"/>
    <d v="2021-05-30T00:00:00"/>
    <s v="Post"/>
    <x v="1"/>
    <n v="0"/>
  </r>
  <r>
    <s v="Media"/>
    <s v="Incremental"/>
    <m/>
    <m/>
    <s v="vungle_Pre_ios14_5"/>
    <s v="Vungle"/>
    <x v="14"/>
    <s v=" DTC"/>
    <d v="2021-05-31T00:00:00"/>
    <s v="Post"/>
    <x v="1"/>
    <n v="0"/>
  </r>
  <r>
    <s v="Media"/>
    <s v="Incremental"/>
    <m/>
    <m/>
    <s v="vungle_Pre_ios14_5"/>
    <s v="Vungle"/>
    <x v="14"/>
    <s v=" DTC"/>
    <d v="2021-06-01T00:00:00"/>
    <s v="Post"/>
    <x v="1"/>
    <n v="0"/>
  </r>
  <r>
    <s v="Media"/>
    <s v="Incremental"/>
    <m/>
    <m/>
    <s v="vungle_Pre_ios14_5"/>
    <s v="Vungle"/>
    <x v="14"/>
    <s v=" DTC"/>
    <d v="2021-06-02T00:00:00"/>
    <s v="Post"/>
    <x v="1"/>
    <n v="0"/>
  </r>
  <r>
    <s v="Media"/>
    <s v="Incremental"/>
    <m/>
    <m/>
    <s v="vungle_Pre_ios14_5"/>
    <s v="Vungle"/>
    <x v="14"/>
    <s v=" DTC"/>
    <d v="2021-06-03T00:00:00"/>
    <s v="Post"/>
    <x v="1"/>
    <n v="0"/>
  </r>
  <r>
    <s v="Media"/>
    <s v="Incremental"/>
    <m/>
    <m/>
    <s v="vungle_Pre_ios14_5"/>
    <s v="Vungle"/>
    <x v="14"/>
    <s v=" DTC"/>
    <d v="2021-06-04T00:00:00"/>
    <s v="Post"/>
    <x v="1"/>
    <n v="0"/>
  </r>
  <r>
    <s v="Media"/>
    <s v="Incremental"/>
    <m/>
    <m/>
    <s v="vungle_Pre_ios14_5"/>
    <s v="Vungle"/>
    <x v="14"/>
    <s v=" DTC"/>
    <d v="2021-06-05T00:00:00"/>
    <s v="Post"/>
    <x v="1"/>
    <n v="0"/>
  </r>
  <r>
    <s v="Media"/>
    <s v="Incremental"/>
    <m/>
    <m/>
    <s v="vungle_Pre_ios14_5"/>
    <s v="Vungle"/>
    <x v="14"/>
    <s v=" DTC"/>
    <d v="2021-06-06T00:00:00"/>
    <s v="Post"/>
    <x v="1"/>
    <n v="0"/>
  </r>
  <r>
    <s v="Media"/>
    <s v="Incremental"/>
    <m/>
    <m/>
    <s v="vungle_Pre_ios14_5"/>
    <s v="Vungle"/>
    <x v="14"/>
    <s v=" DTC"/>
    <d v="2021-06-07T00:00:00"/>
    <s v="Post"/>
    <x v="1"/>
    <n v="0"/>
  </r>
  <r>
    <s v="Media"/>
    <s v="Incremental"/>
    <m/>
    <m/>
    <s v="vungle_Pre_ios14_5"/>
    <s v="Vungle"/>
    <x v="14"/>
    <s v=" DTC"/>
    <d v="2021-06-08T00:00:00"/>
    <s v="Post"/>
    <x v="1"/>
    <n v="0"/>
  </r>
  <r>
    <s v="Media"/>
    <s v="Incremental"/>
    <m/>
    <m/>
    <s v="vungle_Pre_ios14_5"/>
    <s v="Vungle"/>
    <x v="14"/>
    <s v=" DTC"/>
    <d v="2021-06-09T00:00:00"/>
    <s v="Post"/>
    <x v="1"/>
    <n v="0"/>
  </r>
  <r>
    <s v="Media"/>
    <s v="Incremental"/>
    <m/>
    <m/>
    <s v="vungle_Pre_ios14_5"/>
    <s v="Vungle"/>
    <x v="14"/>
    <s v=" DTC"/>
    <d v="2021-06-10T00:00:00"/>
    <s v="Post"/>
    <x v="1"/>
    <n v="0"/>
  </r>
  <r>
    <s v="Media"/>
    <s v="Incremental"/>
    <m/>
    <m/>
    <s v="vungle_Pre_ios14_5"/>
    <s v="Vungle"/>
    <x v="14"/>
    <s v=" DTC"/>
    <d v="2021-06-11T00:00:00"/>
    <s v="Post"/>
    <x v="1"/>
    <n v="0"/>
  </r>
  <r>
    <s v="Media"/>
    <s v="Incremental"/>
    <m/>
    <m/>
    <s v="vungle_Pre_ios14_5"/>
    <s v="Vungle"/>
    <x v="14"/>
    <s v=" DTC"/>
    <d v="2021-06-12T00:00:00"/>
    <s v="Post"/>
    <x v="1"/>
    <n v="0"/>
  </r>
  <r>
    <s v="Media"/>
    <s v="Incremental"/>
    <m/>
    <m/>
    <s v="vungle_Pre_ios14_5"/>
    <s v="Vungle"/>
    <x v="14"/>
    <s v=" DTC"/>
    <d v="2021-06-13T00:00:00"/>
    <s v="Post"/>
    <x v="1"/>
    <n v="0"/>
  </r>
  <r>
    <s v="Media"/>
    <s v="Incremental"/>
    <m/>
    <m/>
    <s v="vungle_Pre_ios14_5"/>
    <s v="Vungle"/>
    <x v="14"/>
    <s v=" DTC"/>
    <d v="2021-06-14T00:00:00"/>
    <s v="Post"/>
    <x v="1"/>
    <n v="0"/>
  </r>
  <r>
    <s v="Media"/>
    <s v="Incremental"/>
    <m/>
    <m/>
    <s v="vungle_Pre_ios14_5"/>
    <s v="Vungle"/>
    <x v="14"/>
    <s v=" DTC"/>
    <d v="2021-06-15T00:00:00"/>
    <s v="Post"/>
    <x v="1"/>
    <n v="0"/>
  </r>
  <r>
    <s v="Media"/>
    <s v="Incremental"/>
    <m/>
    <m/>
    <s v="vungle_Pre_ios14_5"/>
    <s v="Vungle"/>
    <x v="14"/>
    <s v=" DTC"/>
    <d v="2021-06-16T00:00:00"/>
    <s v="Post"/>
    <x v="1"/>
    <n v="0"/>
  </r>
  <r>
    <s v="Media"/>
    <s v="Incremental"/>
    <m/>
    <m/>
    <s v="vungle_Pre_ios14_5"/>
    <s v="Vungle"/>
    <x v="14"/>
    <s v=" DTC"/>
    <d v="2021-06-17T00:00:00"/>
    <s v="Post"/>
    <x v="1"/>
    <n v="0"/>
  </r>
  <r>
    <s v="Media"/>
    <s v="Incremental"/>
    <m/>
    <m/>
    <s v="vungle_Pre_ios14_5"/>
    <s v="Vungle"/>
    <x v="14"/>
    <s v=" DTC"/>
    <d v="2021-06-18T00:00:00"/>
    <s v="Post"/>
    <x v="1"/>
    <n v="0"/>
  </r>
  <r>
    <s v="Media"/>
    <s v="Incremental"/>
    <m/>
    <m/>
    <s v="vungle_Pre_ios14_5"/>
    <s v="Vungle"/>
    <x v="14"/>
    <s v=" DTC"/>
    <d v="2021-06-19T00:00:00"/>
    <s v="Post"/>
    <x v="1"/>
    <n v="0"/>
  </r>
  <r>
    <s v="Media"/>
    <s v="Incremental"/>
    <m/>
    <m/>
    <s v="vungle_Pre_ios14_5"/>
    <s v="Vungle"/>
    <x v="14"/>
    <s v=" DTC"/>
    <d v="2021-06-20T00:00:00"/>
    <s v="Post"/>
    <x v="1"/>
    <n v="0"/>
  </r>
  <r>
    <s v="Media"/>
    <s v="Incremental"/>
    <m/>
    <m/>
    <s v="vungle_Pre_ios14_5"/>
    <s v="Vungle"/>
    <x v="14"/>
    <s v=" DTC"/>
    <d v="2021-06-21T00:00:00"/>
    <s v="Post"/>
    <x v="1"/>
    <n v="0"/>
  </r>
  <r>
    <s v="Media"/>
    <s v="Incremental"/>
    <m/>
    <m/>
    <s v="vungle_Pre_ios14_5"/>
    <s v="Vungle"/>
    <x v="14"/>
    <s v=" DTC"/>
    <d v="2021-06-22T00:00:00"/>
    <s v="Post"/>
    <x v="1"/>
    <n v="0"/>
  </r>
  <r>
    <s v="Media"/>
    <s v="Incremental"/>
    <m/>
    <m/>
    <s v="vungle_Pre_ios14_5"/>
    <s v="Vungle"/>
    <x v="14"/>
    <s v=" DTC"/>
    <d v="2021-06-23T00:00:00"/>
    <s v="Post"/>
    <x v="2"/>
    <n v="0"/>
  </r>
  <r>
    <s v="Media"/>
    <s v="Incremental"/>
    <m/>
    <m/>
    <s v="vungle_Pre_ios14_5"/>
    <s v="Vungle"/>
    <x v="14"/>
    <s v=" DTC"/>
    <d v="2021-06-24T00:00:00"/>
    <s v="Post"/>
    <x v="2"/>
    <n v="0"/>
  </r>
  <r>
    <s v="Media"/>
    <s v="Incremental"/>
    <m/>
    <m/>
    <s v="vungle_Pre_ios14_5"/>
    <s v="Vungle"/>
    <x v="14"/>
    <s v=" DTC"/>
    <d v="2021-06-25T00:00:00"/>
    <s v="Post"/>
    <x v="2"/>
    <n v="0"/>
  </r>
  <r>
    <s v="Media"/>
    <s v="Incremental"/>
    <m/>
    <m/>
    <s v="vungle_Pre_ios14_5"/>
    <s v="Vungle"/>
    <x v="14"/>
    <s v=" DTC"/>
    <d v="2021-06-26T00:00:00"/>
    <s v="Post"/>
    <x v="2"/>
    <n v="0"/>
  </r>
  <r>
    <s v="Media"/>
    <s v="Incremental"/>
    <m/>
    <m/>
    <s v="vungle_Pre_ios14_5"/>
    <s v="Vungle"/>
    <x v="14"/>
    <s v=" DTC"/>
    <d v="2021-06-27T00:00:00"/>
    <s v="Post"/>
    <x v="2"/>
    <n v="0"/>
  </r>
  <r>
    <s v="Media"/>
    <s v="Incremental"/>
    <m/>
    <m/>
    <s v="vungle_Pre_ios14_5"/>
    <s v="Vungle"/>
    <x v="14"/>
    <s v=" DTC"/>
    <d v="2021-06-28T00:00:00"/>
    <s v="Post"/>
    <x v="2"/>
    <n v="0"/>
  </r>
  <r>
    <s v="Media"/>
    <s v="Incremental"/>
    <m/>
    <m/>
    <s v="vungle_Pre_ios14_5"/>
    <s v="Vungle"/>
    <x v="14"/>
    <s v=" DTC"/>
    <d v="2021-06-29T00:00:00"/>
    <s v="Post"/>
    <x v="2"/>
    <n v="0"/>
  </r>
  <r>
    <s v="Media"/>
    <s v="Incremental"/>
    <m/>
    <m/>
    <s v="vungle_Pre_ios14_5"/>
    <s v="Vungle"/>
    <x v="14"/>
    <s v=" DTC"/>
    <d v="2021-06-30T00:00:00"/>
    <s v="Post"/>
    <x v="2"/>
    <n v="0"/>
  </r>
  <r>
    <s v="Media"/>
    <s v="Incremental"/>
    <m/>
    <m/>
    <s v="vungle_Pre_ios14_5"/>
    <s v="Vungle"/>
    <x v="14"/>
    <s v=" DTC"/>
    <d v="2021-07-01T00:00:00"/>
    <s v="Post"/>
    <x v="2"/>
    <n v="0"/>
  </r>
  <r>
    <s v="Media"/>
    <s v="Incremental"/>
    <m/>
    <m/>
    <s v="vungle_Pre_ios14_5"/>
    <s v="Vungle"/>
    <x v="14"/>
    <s v=" DTC"/>
    <d v="2021-07-02T00:00:00"/>
    <s v="Post"/>
    <x v="2"/>
    <n v="0"/>
  </r>
  <r>
    <s v="Media"/>
    <s v="Incremental"/>
    <m/>
    <m/>
    <s v="vungle_Pre_ios14_5"/>
    <s v="Vungle"/>
    <x v="14"/>
    <s v=" DTC"/>
    <d v="2021-07-03T00:00:00"/>
    <s v="Post"/>
    <x v="2"/>
    <n v="0"/>
  </r>
  <r>
    <s v="Media"/>
    <s v="Incremental"/>
    <m/>
    <m/>
    <s v="vungle_Pre_ios14_5"/>
    <s v="Vungle"/>
    <x v="14"/>
    <s v=" DTC"/>
    <d v="2021-07-04T00:00:00"/>
    <s v="Post"/>
    <x v="2"/>
    <n v="0"/>
  </r>
  <r>
    <s v="Media"/>
    <s v="Incremental"/>
    <m/>
    <m/>
    <s v="vungle_Pre_ios14_5"/>
    <s v="Vungle"/>
    <x v="14"/>
    <s v=" DTC"/>
    <d v="2021-07-05T00:00:00"/>
    <s v="Post"/>
    <x v="2"/>
    <n v="0"/>
  </r>
  <r>
    <s v="Media"/>
    <s v="Incremental"/>
    <m/>
    <m/>
    <s v="vungle_Pre_ios14_5"/>
    <s v="Vungle"/>
    <x v="14"/>
    <s v=" DTC"/>
    <d v="2021-07-06T00:00:00"/>
    <s v="Post"/>
    <x v="2"/>
    <n v="0"/>
  </r>
  <r>
    <s v="Media"/>
    <s v="Incremental"/>
    <m/>
    <m/>
    <s v="vungle_Pre_ios14_5"/>
    <s v="Vungle"/>
    <x v="14"/>
    <s v=" DTC"/>
    <d v="2021-07-07T00:00:00"/>
    <s v="Post"/>
    <x v="2"/>
    <n v="0"/>
  </r>
  <r>
    <s v="Media"/>
    <s v="Incremental"/>
    <m/>
    <m/>
    <s v="vungle_Pre_ios14_5"/>
    <s v="Vungle"/>
    <x v="14"/>
    <s v=" DTC"/>
    <d v="2021-07-08T00:00:00"/>
    <s v="Post"/>
    <x v="2"/>
    <n v="0"/>
  </r>
  <r>
    <s v="Media"/>
    <s v="Incremental"/>
    <m/>
    <m/>
    <s v="vungle_Pre_ios14_5"/>
    <s v="Vungle"/>
    <x v="14"/>
    <s v=" DTC"/>
    <d v="2021-07-09T00:00:00"/>
    <s v="Post"/>
    <x v="2"/>
    <n v="0"/>
  </r>
  <r>
    <s v="Media"/>
    <s v="Incremental"/>
    <m/>
    <m/>
    <s v="vungle_Pre_ios14_5"/>
    <s v="Vungle"/>
    <x v="14"/>
    <s v=" DTC"/>
    <d v="2021-07-10T00:00:00"/>
    <s v="Post"/>
    <x v="2"/>
    <n v="0"/>
  </r>
  <r>
    <s v="Media"/>
    <s v="Incremental"/>
    <m/>
    <m/>
    <s v="vungle_Pre_ios14_5"/>
    <s v="Vungle"/>
    <x v="14"/>
    <s v=" DTC"/>
    <d v="2021-07-11T00:00:00"/>
    <s v="Post"/>
    <x v="2"/>
    <n v="0"/>
  </r>
  <r>
    <s v="Media"/>
    <s v="Incremental"/>
    <m/>
    <m/>
    <s v="vungle_Pre_ios14_5"/>
    <s v="Vungle"/>
    <x v="14"/>
    <s v=" DTC"/>
    <d v="2021-07-12T00:00:00"/>
    <s v="Post"/>
    <x v="2"/>
    <n v="0"/>
  </r>
  <r>
    <s v="Media"/>
    <s v="Incremental"/>
    <m/>
    <m/>
    <s v="vungle_Pre_ios14_5"/>
    <s v="Vungle"/>
    <x v="14"/>
    <s v=" DTC"/>
    <d v="2021-07-13T00:00:00"/>
    <s v="Post"/>
    <x v="2"/>
    <n v="0"/>
  </r>
  <r>
    <s v="Media"/>
    <s v="Incremental"/>
    <m/>
    <m/>
    <s v="vungle_Pre_ios14_5"/>
    <s v="Vungle"/>
    <x v="14"/>
    <s v=" DTC"/>
    <d v="2021-07-14T00:00:00"/>
    <s v="Post"/>
    <x v="2"/>
    <n v="0"/>
  </r>
  <r>
    <s v="Media"/>
    <s v="Incremental"/>
    <m/>
    <m/>
    <s v="vungle_Pre_ios14_5"/>
    <s v="Vungle"/>
    <x v="14"/>
    <s v=" DTC"/>
    <d v="2021-07-15T00:00:00"/>
    <s v="Post"/>
    <x v="2"/>
    <n v="0"/>
  </r>
  <r>
    <s v="Media"/>
    <s v="Incremental"/>
    <m/>
    <m/>
    <s v="vungle_Pre_ios14_5"/>
    <s v="Vungle"/>
    <x v="14"/>
    <s v=" DTC"/>
    <d v="2021-07-16T00:00:00"/>
    <s v="Post"/>
    <x v="2"/>
    <n v="0"/>
  </r>
  <r>
    <s v="Media"/>
    <s v="Incremental"/>
    <m/>
    <m/>
    <s v="vungle_Pre_ios14_5"/>
    <s v="Vungle"/>
    <x v="14"/>
    <s v=" DTC"/>
    <d v="2021-07-17T00:00:00"/>
    <s v="Post"/>
    <x v="2"/>
    <n v="0"/>
  </r>
  <r>
    <s v="Media"/>
    <s v="Incremental"/>
    <m/>
    <m/>
    <s v="vungle_Pre_ios14_5"/>
    <s v="Vungle"/>
    <x v="14"/>
    <s v=" DTC"/>
    <d v="2021-07-18T00:00:00"/>
    <s v="Post"/>
    <x v="2"/>
    <n v="0"/>
  </r>
  <r>
    <s v="Media"/>
    <s v="Incremental"/>
    <m/>
    <m/>
    <s v="vungle_Pre_ios14_5"/>
    <s v="Vungle"/>
    <x v="14"/>
    <s v=" DTC"/>
    <d v="2021-07-19T00:00:00"/>
    <s v="Post"/>
    <x v="2"/>
    <n v="0"/>
  </r>
  <r>
    <s v="Media"/>
    <s v="Incremental"/>
    <m/>
    <m/>
    <s v="vungle_Pre_ios14_5"/>
    <s v="Vungle"/>
    <x v="14"/>
    <s v=" DTC"/>
    <d v="2021-07-20T00:00:00"/>
    <s v="Post"/>
    <x v="2"/>
    <n v="0"/>
  </r>
  <r>
    <s v="Media"/>
    <s v="Incremental"/>
    <m/>
    <m/>
    <s v="vungle_Pre_ios14_5"/>
    <s v="Vungle"/>
    <x v="14"/>
    <s v=" DTC"/>
    <d v="2021-07-21T00:00:00"/>
    <s v="Post"/>
    <x v="2"/>
    <n v="0"/>
  </r>
  <r>
    <s v="Media"/>
    <s v="Incremental"/>
    <m/>
    <m/>
    <s v="vungle_Pre_ios14_5"/>
    <s v="Vungle"/>
    <x v="14"/>
    <s v=" DTC"/>
    <d v="2021-07-22T00:00:00"/>
    <s v="Post"/>
    <x v="2"/>
    <n v="0"/>
  </r>
  <r>
    <s v="Media"/>
    <s v="Incremental"/>
    <m/>
    <m/>
    <s v="vungle_Pre_ios14_5"/>
    <s v="Vungle"/>
    <x v="14"/>
    <s v=" DTC"/>
    <d v="2021-07-23T00:00:00"/>
    <s v="Post"/>
    <x v="2"/>
    <n v="0"/>
  </r>
  <r>
    <s v="Media"/>
    <s v="Incremental"/>
    <m/>
    <m/>
    <s v="vungle_Pre_ios14_5"/>
    <s v="Vungle"/>
    <x v="14"/>
    <s v=" DTC"/>
    <d v="2021-07-24T00:00:00"/>
    <s v="Post"/>
    <x v="2"/>
    <n v="0"/>
  </r>
  <r>
    <s v="Media"/>
    <s v="Incremental"/>
    <m/>
    <m/>
    <s v="vungle_Pre_ios14_5"/>
    <s v="Vungle"/>
    <x v="14"/>
    <s v=" DTC"/>
    <d v="2021-07-25T00:00:00"/>
    <s v="Post"/>
    <x v="2"/>
    <n v="0"/>
  </r>
  <r>
    <s v="Media"/>
    <s v="Incremental"/>
    <m/>
    <m/>
    <s v="vungle_Pre_ios14_5"/>
    <s v="Vungle"/>
    <x v="14"/>
    <s v=" DTC"/>
    <d v="2021-07-26T00:00:00"/>
    <s v="Post"/>
    <x v="2"/>
    <n v="0"/>
  </r>
  <r>
    <s v="Media"/>
    <s v="Incremental"/>
    <m/>
    <m/>
    <s v="vungle_Pre_ios14_5"/>
    <s v="Vungle"/>
    <x v="14"/>
    <s v=" DTC"/>
    <d v="2021-07-27T00:00:00"/>
    <s v="Post"/>
    <x v="2"/>
    <n v="0"/>
  </r>
  <r>
    <s v="Media"/>
    <s v="Incremental"/>
    <m/>
    <m/>
    <s v="vungle_Pre_ios14_5"/>
    <s v="Vungle"/>
    <x v="14"/>
    <s v=" DTC"/>
    <d v="2021-07-28T00:00:00"/>
    <s v="Post"/>
    <x v="2"/>
    <n v="0"/>
  </r>
  <r>
    <s v="Media"/>
    <s v="Incremental"/>
    <m/>
    <m/>
    <s v="vungle_Pre_ios14_5"/>
    <s v="Vungle"/>
    <x v="14"/>
    <s v=" DTC"/>
    <d v="2021-07-29T00:00:00"/>
    <s v="Post"/>
    <x v="2"/>
    <n v="0"/>
  </r>
  <r>
    <s v="Media"/>
    <s v="Incremental"/>
    <m/>
    <m/>
    <s v="vungle_Pre_ios14_5"/>
    <s v="Vungle"/>
    <x v="14"/>
    <s v=" DTC"/>
    <d v="2021-07-30T00:00:00"/>
    <s v="Post"/>
    <x v="2"/>
    <n v="0"/>
  </r>
  <r>
    <s v="Media"/>
    <s v="Incremental"/>
    <m/>
    <m/>
    <s v="vungle_Pre_ios14_5"/>
    <s v="Vungle"/>
    <x v="14"/>
    <s v=" DTC"/>
    <d v="2021-07-31T00:00:00"/>
    <s v="Post"/>
    <x v="2"/>
    <n v="0"/>
  </r>
  <r>
    <s v="Media"/>
    <s v="Incremental"/>
    <m/>
    <m/>
    <s v="vungle_Pre_ios14_5"/>
    <s v="Vungle"/>
    <x v="14"/>
    <s v=" DTC"/>
    <d v="2021-08-01T00:00:00"/>
    <s v="Post"/>
    <x v="2"/>
    <n v="0"/>
  </r>
  <r>
    <s v="Media"/>
    <s v="Incremental"/>
    <m/>
    <m/>
    <s v="vungle_Pre_ios14_5"/>
    <s v="Vungle"/>
    <x v="14"/>
    <s v=" DTC"/>
    <d v="2021-08-02T00:00:00"/>
    <s v="Post"/>
    <x v="2"/>
    <n v="0"/>
  </r>
  <r>
    <s v="Media"/>
    <s v="Incremental"/>
    <m/>
    <m/>
    <s v="vungle_Pre_ios14_5"/>
    <s v="Vungle"/>
    <x v="14"/>
    <s v=" DTC"/>
    <d v="2021-08-03T00:00:00"/>
    <s v="Post"/>
    <x v="2"/>
    <n v="0"/>
  </r>
  <r>
    <s v="Media"/>
    <s v="Incremental"/>
    <m/>
    <m/>
    <s v="vungle_Pre_ios14_5"/>
    <s v="Vungle"/>
    <x v="14"/>
    <s v=" DTC"/>
    <d v="2021-08-04T00:00:00"/>
    <s v="Post"/>
    <x v="2"/>
    <n v="0"/>
  </r>
  <r>
    <s v="Media"/>
    <s v="Incremental"/>
    <m/>
    <m/>
    <s v="vungle_Pre_ios14_5"/>
    <s v="Vungle"/>
    <x v="14"/>
    <s v=" DTC"/>
    <d v="2021-08-05T00:00:00"/>
    <s v="Post"/>
    <x v="2"/>
    <n v="0"/>
  </r>
  <r>
    <s v="Media"/>
    <s v="Incremental"/>
    <m/>
    <m/>
    <s v="vungle_Pre_ios14_5"/>
    <s v="Vungle"/>
    <x v="14"/>
    <s v=" DTC"/>
    <d v="2021-08-06T00:00:00"/>
    <s v="Post"/>
    <x v="2"/>
    <n v="0"/>
  </r>
  <r>
    <s v="Media"/>
    <s v="Incremental"/>
    <m/>
    <m/>
    <s v="vungle_Pre_ios14_5"/>
    <s v="Vungle"/>
    <x v="14"/>
    <s v=" DTC"/>
    <d v="2021-08-07T00:00:00"/>
    <s v="Post"/>
    <x v="2"/>
    <n v="0"/>
  </r>
  <r>
    <s v="Media"/>
    <s v="Incremental"/>
    <m/>
    <m/>
    <s v="vungle_Pre_ios14_5"/>
    <s v="Vungle"/>
    <x v="14"/>
    <s v=" DTC"/>
    <d v="2021-08-08T00:00:00"/>
    <s v="Post"/>
    <x v="2"/>
    <n v="0"/>
  </r>
  <r>
    <s v="Media"/>
    <s v="Incremental"/>
    <m/>
    <m/>
    <s v="vungle_Pre_ios14_5"/>
    <s v="Vungle"/>
    <x v="14"/>
    <s v=" DTC"/>
    <d v="2021-08-09T00:00:00"/>
    <s v="Post"/>
    <x v="2"/>
    <n v="0"/>
  </r>
  <r>
    <s v="Media"/>
    <s v="Incremental"/>
    <m/>
    <m/>
    <s v="vungle_Pre_ios14_5"/>
    <s v="Vungle"/>
    <x v="14"/>
    <s v=" DTC"/>
    <d v="2021-08-10T00:00:00"/>
    <s v="Post"/>
    <x v="2"/>
    <n v="0"/>
  </r>
  <r>
    <s v="Media"/>
    <s v="Incremental"/>
    <m/>
    <m/>
    <s v="vungle_Pre_ios14_5"/>
    <s v="Vungle"/>
    <x v="14"/>
    <s v=" DTC"/>
    <d v="2021-08-11T00:00:00"/>
    <s v="Post"/>
    <x v="2"/>
    <n v="0"/>
  </r>
  <r>
    <s v="Media"/>
    <s v="Incremental"/>
    <m/>
    <m/>
    <s v="vungle_Pre_ios14_5"/>
    <s v="Vungle"/>
    <x v="14"/>
    <s v=" DTC"/>
    <d v="2021-08-12T00:00:00"/>
    <s v="Post"/>
    <x v="2"/>
    <n v="0"/>
  </r>
  <r>
    <s v="Media"/>
    <s v="Incremental"/>
    <m/>
    <m/>
    <s v="vungle_Pre_ios14_5"/>
    <s v="Vungle"/>
    <x v="14"/>
    <s v=" DTC"/>
    <d v="2021-08-13T00:00:00"/>
    <s v="Post"/>
    <x v="2"/>
    <n v="0"/>
  </r>
  <r>
    <s v="Media"/>
    <s v="Incremental"/>
    <m/>
    <m/>
    <s v="vungle_Pre_ios14_5"/>
    <s v="Vungle"/>
    <x v="14"/>
    <s v=" DTC"/>
    <d v="2021-08-14T00:00:00"/>
    <s v="Post"/>
    <x v="2"/>
    <n v="0"/>
  </r>
  <r>
    <s v="Media"/>
    <s v="Incremental"/>
    <m/>
    <m/>
    <s v="vungle_Pre_ios14_5"/>
    <s v="Vungle"/>
    <x v="14"/>
    <s v=" DTC"/>
    <d v="2021-08-15T00:00:00"/>
    <s v="Post"/>
    <x v="2"/>
    <n v="0"/>
  </r>
  <r>
    <s v="Media"/>
    <s v="Incremental"/>
    <m/>
    <m/>
    <s v="vungle_Pre_ios14_5"/>
    <s v="Vungle"/>
    <x v="14"/>
    <s v=" DTC"/>
    <d v="2021-08-16T00:00:00"/>
    <s v="Post"/>
    <x v="2"/>
    <n v="0"/>
  </r>
  <r>
    <s v="Media"/>
    <s v="Incremental"/>
    <m/>
    <m/>
    <s v="vungle_Pre_ios14_5"/>
    <s v="Vungle"/>
    <x v="14"/>
    <s v=" DTC"/>
    <d v="2021-08-17T00:00:00"/>
    <s v="Post"/>
    <x v="2"/>
    <n v="0"/>
  </r>
  <r>
    <s v="Media"/>
    <s v="Incremental"/>
    <m/>
    <m/>
    <s v="vungle_Pre_ios14_5"/>
    <s v="Vungle"/>
    <x v="14"/>
    <s v=" DTC"/>
    <d v="2021-08-18T00:00:00"/>
    <s v="Post"/>
    <x v="2"/>
    <n v="0"/>
  </r>
  <r>
    <s v="Media"/>
    <s v="Incremental"/>
    <m/>
    <m/>
    <s v="vungle_Pre_ios14_5"/>
    <s v="Vungle"/>
    <x v="14"/>
    <s v=" DTC"/>
    <d v="2021-08-19T00:00:00"/>
    <s v="Post"/>
    <x v="2"/>
    <n v="0"/>
  </r>
  <r>
    <s v="Media"/>
    <s v="Incremental"/>
    <m/>
    <m/>
    <s v="vungle_Pre_ios14_5"/>
    <s v="Vungle"/>
    <x v="14"/>
    <s v=" DTC"/>
    <d v="2021-08-20T00:00:00"/>
    <s v="Post"/>
    <x v="2"/>
    <n v="0"/>
  </r>
  <r>
    <s v="Media"/>
    <s v="Incremental"/>
    <m/>
    <m/>
    <s v="vungle_Pre_ios14_5"/>
    <s v="Vungle"/>
    <x v="14"/>
    <s v=" DTC"/>
    <d v="2021-08-21T00:00:00"/>
    <s v="Post"/>
    <x v="2"/>
    <n v="0"/>
  </r>
  <r>
    <s v="Media"/>
    <s v="Incremental"/>
    <m/>
    <m/>
    <s v="vungle_Pre_ios14_5"/>
    <s v="Vungle"/>
    <x v="14"/>
    <s v=" DTC"/>
    <d v="2021-08-22T00:00:00"/>
    <s v="Post"/>
    <x v="2"/>
    <n v="0"/>
  </r>
  <r>
    <s v="Media"/>
    <s v="Incremental"/>
    <m/>
    <m/>
    <s v="vungle_Pre_ios14_5"/>
    <s v="Vungle"/>
    <x v="14"/>
    <s v=" DTC"/>
    <d v="2021-08-23T00:00:00"/>
    <s v="Post"/>
    <x v="2"/>
    <n v="0"/>
  </r>
  <r>
    <s v="Media"/>
    <s v="Incremental"/>
    <m/>
    <m/>
    <s v="vungle_Pre_ios14_5"/>
    <s v="Vungle"/>
    <x v="14"/>
    <s v=" DTC"/>
    <d v="2021-08-24T00:00:00"/>
    <s v="Post"/>
    <x v="2"/>
    <n v="0"/>
  </r>
  <r>
    <s v="Media"/>
    <s v="Incremental"/>
    <m/>
    <m/>
    <s v="vungle_Pre_ios14_5"/>
    <s v="Vungle"/>
    <x v="14"/>
    <s v=" DTC"/>
    <d v="2021-08-25T00:00:00"/>
    <s v="Post"/>
    <x v="2"/>
    <n v="0"/>
  </r>
  <r>
    <s v="Media"/>
    <s v="Incremental"/>
    <m/>
    <m/>
    <s v="vungle_Pre_ios14_5"/>
    <s v="Vungle"/>
    <x v="14"/>
    <s v=" DTC"/>
    <d v="2021-08-26T00:00:00"/>
    <s v="Post"/>
    <x v="2"/>
    <n v="0"/>
  </r>
  <r>
    <s v="Media"/>
    <s v="Incremental"/>
    <m/>
    <m/>
    <s v="vungle_Pre_ios14_5"/>
    <s v="Vungle"/>
    <x v="14"/>
    <s v=" DTC"/>
    <d v="2021-08-27T00:00:00"/>
    <s v="Post"/>
    <x v="2"/>
    <n v="0"/>
  </r>
  <r>
    <s v="Media"/>
    <s v="Incremental"/>
    <m/>
    <m/>
    <s v="vungle_Pre_ios14_5"/>
    <s v="Vungle"/>
    <x v="14"/>
    <s v=" DTC"/>
    <d v="2021-08-28T00:00:00"/>
    <s v="Post"/>
    <x v="2"/>
    <n v="0"/>
  </r>
  <r>
    <s v="Media"/>
    <s v="Incremental"/>
    <m/>
    <m/>
    <s v="vungle_Pre_ios14_5"/>
    <s v="Vungle"/>
    <x v="14"/>
    <s v=" DTC"/>
    <d v="2021-08-29T00:00:00"/>
    <s v="Post"/>
    <x v="2"/>
    <n v="0"/>
  </r>
  <r>
    <s v="Media"/>
    <s v="Incremental"/>
    <m/>
    <m/>
    <s v="vungle_Pre_ios14_5"/>
    <s v="Vungle"/>
    <x v="14"/>
    <s v=" DTC"/>
    <d v="2021-08-30T00:00:00"/>
    <s v="Post"/>
    <x v="2"/>
    <n v="0"/>
  </r>
  <r>
    <s v="Media"/>
    <s v="Incremental"/>
    <m/>
    <m/>
    <s v="vungle_Pre_ios14_5"/>
    <s v="Vungle"/>
    <x v="14"/>
    <s v=" DTC"/>
    <d v="2021-08-31T00:00:00"/>
    <s v="Post"/>
    <x v="2"/>
    <n v="0"/>
  </r>
  <r>
    <s v="Media"/>
    <s v="Incremental"/>
    <m/>
    <m/>
    <s v="vungle_Pre_ios14_5"/>
    <s v="Vungle"/>
    <x v="14"/>
    <s v=" DTC"/>
    <d v="2021-09-01T00:00:00"/>
    <s v="Post"/>
    <x v="2"/>
    <n v="0"/>
  </r>
  <r>
    <s v="Media"/>
    <s v="Incremental"/>
    <m/>
    <m/>
    <s v="vungle_Pre_ios14_5"/>
    <s v="Vungle"/>
    <x v="14"/>
    <s v=" DTC"/>
    <d v="2021-09-02T00:00:00"/>
    <s v="Post"/>
    <x v="2"/>
    <n v="0"/>
  </r>
  <r>
    <s v="Media"/>
    <s v="Incremental"/>
    <m/>
    <m/>
    <s v="vungle_Pre_ios14_5"/>
    <s v="Vungle"/>
    <x v="14"/>
    <s v=" DTC"/>
    <d v="2021-09-03T00:00:00"/>
    <s v="Post"/>
    <x v="2"/>
    <n v="0"/>
  </r>
  <r>
    <s v="Media"/>
    <s v="Incremental"/>
    <m/>
    <m/>
    <s v="vungle_Pre_ios14_5"/>
    <s v="Vungle"/>
    <x v="14"/>
    <s v=" DTC"/>
    <d v="2021-09-04T00:00:00"/>
    <s v="Post"/>
    <x v="2"/>
    <n v="0"/>
  </r>
  <r>
    <s v="Media"/>
    <s v="Incremental"/>
    <m/>
    <m/>
    <s v="vungle_Pre_ios14_5"/>
    <s v="Vungle"/>
    <x v="14"/>
    <s v=" DTC"/>
    <d v="2021-09-05T00:00:00"/>
    <s v="Post"/>
    <x v="2"/>
    <n v="0"/>
  </r>
  <r>
    <s v="Media"/>
    <s v="Incremental"/>
    <m/>
    <m/>
    <s v="vungle_Pre_ios14_5"/>
    <s v="Vungle"/>
    <x v="14"/>
    <s v=" DTC"/>
    <d v="2021-09-06T00:00:00"/>
    <s v="Post"/>
    <x v="2"/>
    <n v="0"/>
  </r>
  <r>
    <s v="Media"/>
    <s v="Incremental"/>
    <m/>
    <m/>
    <s v="vungle_Pre_ios14_5"/>
    <s v="Vungle"/>
    <x v="14"/>
    <s v=" DTC"/>
    <d v="2021-09-07T00:00:00"/>
    <s v="Post"/>
    <x v="2"/>
    <n v="0"/>
  </r>
  <r>
    <s v="Media"/>
    <s v="Incremental"/>
    <m/>
    <m/>
    <s v="vungle_Pre_ios14_5"/>
    <s v="Vungle"/>
    <x v="14"/>
    <s v=" DTC"/>
    <d v="2021-09-08T00:00:00"/>
    <s v="Post"/>
    <x v="2"/>
    <n v="0"/>
  </r>
  <r>
    <s v="Media"/>
    <s v="Incremental"/>
    <m/>
    <m/>
    <s v="vungle_Pre_ios14_5"/>
    <s v="Vungle"/>
    <x v="14"/>
    <s v=" DTC"/>
    <d v="2021-09-09T00:00:00"/>
    <s v="Post"/>
    <x v="2"/>
    <n v="0"/>
  </r>
  <r>
    <s v="Media"/>
    <s v="Incremental"/>
    <m/>
    <m/>
    <s v="vungle_Pre_ios14_5"/>
    <s v="Vungle"/>
    <x v="14"/>
    <s v=" DTC"/>
    <d v="2021-09-10T00:00:00"/>
    <s v="Post"/>
    <x v="2"/>
    <n v="0"/>
  </r>
  <r>
    <s v="Media"/>
    <s v="Incremental"/>
    <m/>
    <m/>
    <s v="vungle_Pre_ios14_5"/>
    <s v="Vungle"/>
    <x v="14"/>
    <s v=" DTC"/>
    <d v="2021-09-11T00:00:00"/>
    <s v="Post"/>
    <x v="2"/>
    <n v="0"/>
  </r>
  <r>
    <s v="Media"/>
    <s v="Incremental"/>
    <m/>
    <m/>
    <s v="vungle_Pre_ios14_5"/>
    <s v="Vungle"/>
    <x v="14"/>
    <s v=" DTC"/>
    <d v="2021-09-12T00:00:00"/>
    <s v="Post"/>
    <x v="2"/>
    <n v="0"/>
  </r>
  <r>
    <s v="Media"/>
    <s v="Incremental"/>
    <m/>
    <m/>
    <s v="vungle_Pre_ios14_5"/>
    <s v="Vungle"/>
    <x v="14"/>
    <s v=" DTC"/>
    <d v="2021-09-13T00:00:00"/>
    <s v="Post"/>
    <x v="2"/>
    <n v="0"/>
  </r>
  <r>
    <s v="Media"/>
    <s v="Incremental"/>
    <m/>
    <m/>
    <s v="vungle_Pre_ios14_5"/>
    <s v="Vungle"/>
    <x v="14"/>
    <s v=" DTC"/>
    <d v="2021-09-14T00:00:00"/>
    <s v="Post"/>
    <x v="2"/>
    <n v="0"/>
  </r>
  <r>
    <s v="Media"/>
    <s v="Incremental"/>
    <m/>
    <m/>
    <s v="vungle_Pre_ios14_5"/>
    <s v="Vungle"/>
    <x v="14"/>
    <s v=" DTC"/>
    <d v="2021-09-15T00:00:00"/>
    <s v="Post"/>
    <x v="2"/>
    <n v="0"/>
  </r>
  <r>
    <s v="Media"/>
    <s v="Incremental"/>
    <m/>
    <m/>
    <s v="vungle_Pre_ios14_5"/>
    <s v="Vungle"/>
    <x v="14"/>
    <s v=" DTC"/>
    <d v="2021-09-16T00:00:00"/>
    <s v="Post"/>
    <x v="2"/>
    <n v="0"/>
  </r>
  <r>
    <s v="Media"/>
    <s v="Incremental"/>
    <m/>
    <m/>
    <s v="vungle_Pre_ios14_5"/>
    <s v="Vungle"/>
    <x v="14"/>
    <s v=" DTC"/>
    <d v="2021-09-17T00:00:00"/>
    <s v="Post"/>
    <x v="2"/>
    <n v="0"/>
  </r>
  <r>
    <s v="Media"/>
    <s v="Incremental"/>
    <m/>
    <m/>
    <s v="vungle_Pre_ios14_5"/>
    <s v="Vungle"/>
    <x v="14"/>
    <s v=" DTC"/>
    <d v="2021-09-18T00:00:00"/>
    <s v="Post"/>
    <x v="2"/>
    <n v="0"/>
  </r>
  <r>
    <s v="Media"/>
    <s v="Incremental"/>
    <m/>
    <m/>
    <s v="vungle_Pre_ios14_5"/>
    <s v="Vungle"/>
    <x v="14"/>
    <s v=" DTC"/>
    <d v="2021-09-19T00:00:00"/>
    <s v="Post"/>
    <x v="2"/>
    <n v="0"/>
  </r>
  <r>
    <s v="Media"/>
    <s v="Incremental"/>
    <m/>
    <m/>
    <s v="vungle_Pre_ios14_5"/>
    <s v="Vungle"/>
    <x v="14"/>
    <s v=" DTC"/>
    <d v="2021-09-20T00:00:00"/>
    <s v="Post"/>
    <x v="2"/>
    <n v="0"/>
  </r>
  <r>
    <s v="Media"/>
    <s v="Incremental"/>
    <m/>
    <m/>
    <s v="vungle_Pre_ios14_5"/>
    <s v="Vungle"/>
    <x v="14"/>
    <s v=" DTC"/>
    <d v="2021-09-21T00:00:00"/>
    <s v="Post"/>
    <x v="2"/>
    <n v="0"/>
  </r>
  <r>
    <s v="Media"/>
    <s v="Incremental"/>
    <m/>
    <m/>
    <s v="vungle_Pre_ios14_5"/>
    <s v="Vungle"/>
    <x v="14"/>
    <s v=" DTC"/>
    <d v="2021-09-22T00:00:00"/>
    <s v="Post"/>
    <x v="2"/>
    <n v="0"/>
  </r>
  <r>
    <s v="Media"/>
    <s v="Incremental"/>
    <m/>
    <m/>
    <s v="vungle_Pre_ios14_5"/>
    <s v="Vungle"/>
    <x v="14"/>
    <s v=" DTC"/>
    <d v="2021-09-23T00:00:00"/>
    <s v="Post"/>
    <x v="2"/>
    <n v="0"/>
  </r>
  <r>
    <s v="Media"/>
    <s v="Incremental"/>
    <m/>
    <m/>
    <s v="vungle_Pre_ios14_5"/>
    <s v="Vungle"/>
    <x v="14"/>
    <s v=" DTC"/>
    <d v="2021-09-24T00:00:00"/>
    <s v="Post"/>
    <x v="2"/>
    <n v="0"/>
  </r>
  <r>
    <s v="Media"/>
    <s v="Incremental"/>
    <m/>
    <m/>
    <s v="vungle_Pre_ios14_5"/>
    <s v="Vungle"/>
    <x v="14"/>
    <s v=" DTC"/>
    <d v="2021-09-25T00:00:00"/>
    <s v="Post"/>
    <x v="2"/>
    <n v="0"/>
  </r>
  <r>
    <s v="Media"/>
    <s v="Incremental"/>
    <m/>
    <m/>
    <s v="vungle_Pre_ios14_5"/>
    <s v="Vungle"/>
    <x v="14"/>
    <s v=" DTC"/>
    <d v="2021-09-26T00:00:00"/>
    <s v="Post"/>
    <x v="2"/>
    <n v="0"/>
  </r>
  <r>
    <s v="Media"/>
    <s v="Incremental"/>
    <m/>
    <m/>
    <s v="vungle_Pre_ios14_5"/>
    <s v="Vungle"/>
    <x v="14"/>
    <s v=" DTC"/>
    <d v="2021-09-27T00:00:00"/>
    <s v="Post"/>
    <x v="2"/>
    <n v="0"/>
  </r>
  <r>
    <s v="Media"/>
    <s v="Incremental"/>
    <m/>
    <m/>
    <s v="vungle_Pre_ios14_5"/>
    <s v="Vungle"/>
    <x v="14"/>
    <s v=" DTC"/>
    <d v="2021-09-28T00:00:00"/>
    <s v="Post"/>
    <x v="2"/>
    <n v="0"/>
  </r>
  <r>
    <s v="Media"/>
    <s v="Incremental"/>
    <m/>
    <m/>
    <s v="vungle_Pre_ios14_5"/>
    <s v="Vungle"/>
    <x v="14"/>
    <s v=" DTC"/>
    <d v="2021-09-29T00:00:00"/>
    <s v="Post"/>
    <x v="2"/>
    <n v="0"/>
  </r>
  <r>
    <s v="Media"/>
    <s v="Incremental"/>
    <m/>
    <m/>
    <s v="vungle_Pre_ios14_5"/>
    <s v="Vungle"/>
    <x v="14"/>
    <s v=" DTC"/>
    <d v="2021-09-30T00:00:00"/>
    <s v="Post"/>
    <x v="2"/>
    <n v="0"/>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0">
  <r>
    <s v="Media"/>
    <s v="Incremental"/>
    <m/>
    <m/>
    <x v="0"/>
    <s v="Aarki"/>
    <x v="0"/>
    <s v=" DTC"/>
    <x v="0"/>
    <s v="Pre"/>
    <s v="Pre"/>
    <n v="0"/>
    <x v="0"/>
  </r>
  <r>
    <s v="Media"/>
    <s v="Incremental"/>
    <m/>
    <m/>
    <x v="0"/>
    <s v="Aarki"/>
    <x v="0"/>
    <s v=" DTC"/>
    <x v="1"/>
    <s v="Pre"/>
    <s v="Pre"/>
    <n v="0"/>
    <x v="0"/>
  </r>
  <r>
    <s v="Media"/>
    <s v="Incremental"/>
    <m/>
    <m/>
    <x v="0"/>
    <s v="Aarki"/>
    <x v="0"/>
    <s v=" DTC"/>
    <x v="2"/>
    <s v="Pre"/>
    <s v="Pre"/>
    <n v="0"/>
    <x v="0"/>
  </r>
  <r>
    <s v="Media"/>
    <s v="Incremental"/>
    <m/>
    <m/>
    <x v="0"/>
    <s v="Aarki"/>
    <x v="0"/>
    <s v=" DTC"/>
    <x v="3"/>
    <s v="Pre"/>
    <s v="Pre"/>
    <n v="0"/>
    <x v="0"/>
  </r>
  <r>
    <s v="Media"/>
    <s v="Incremental"/>
    <m/>
    <m/>
    <x v="0"/>
    <s v="Aarki"/>
    <x v="0"/>
    <s v=" DTC"/>
    <x v="4"/>
    <s v="Pre"/>
    <s v="Pre"/>
    <n v="0"/>
    <x v="0"/>
  </r>
  <r>
    <s v="Media"/>
    <s v="Incremental"/>
    <m/>
    <m/>
    <x v="0"/>
    <s v="Aarki"/>
    <x v="0"/>
    <s v=" DTC"/>
    <x v="5"/>
    <s v="Pre"/>
    <s v="Pre"/>
    <n v="0"/>
    <x v="0"/>
  </r>
  <r>
    <s v="Media"/>
    <s v="Incremental"/>
    <m/>
    <m/>
    <x v="0"/>
    <s v="Aarki"/>
    <x v="0"/>
    <s v=" DTC"/>
    <x v="6"/>
    <s v="Pre"/>
    <s v="Pre"/>
    <n v="0"/>
    <x v="0"/>
  </r>
  <r>
    <s v="Media"/>
    <s v="Incremental"/>
    <m/>
    <m/>
    <x v="0"/>
    <s v="Aarki"/>
    <x v="0"/>
    <s v=" DTC"/>
    <x v="7"/>
    <s v="Pre"/>
    <s v="Pre"/>
    <n v="0"/>
    <x v="0"/>
  </r>
  <r>
    <s v="Media"/>
    <s v="Incremental"/>
    <m/>
    <m/>
    <x v="0"/>
    <s v="Aarki"/>
    <x v="0"/>
    <s v=" DTC"/>
    <x v="8"/>
    <s v="Pre"/>
    <s v="Pre"/>
    <n v="0"/>
    <x v="0"/>
  </r>
  <r>
    <s v="Media"/>
    <s v="Incremental"/>
    <m/>
    <m/>
    <x v="0"/>
    <s v="Aarki"/>
    <x v="0"/>
    <s v=" DTC"/>
    <x v="9"/>
    <s v="Pre"/>
    <s v="Pre"/>
    <n v="0"/>
    <x v="0"/>
  </r>
  <r>
    <s v="Media"/>
    <s v="Incremental"/>
    <m/>
    <m/>
    <x v="0"/>
    <s v="Aarki"/>
    <x v="0"/>
    <s v=" DTC"/>
    <x v="10"/>
    <s v="Pre"/>
    <s v="Pre"/>
    <n v="0"/>
    <x v="0"/>
  </r>
  <r>
    <s v="Media"/>
    <s v="Incremental"/>
    <m/>
    <m/>
    <x v="0"/>
    <s v="Aarki"/>
    <x v="0"/>
    <s v=" DTC"/>
    <x v="11"/>
    <s v="Pre"/>
    <s v="Pre"/>
    <n v="0"/>
    <x v="0"/>
  </r>
  <r>
    <s v="Media"/>
    <s v="Incremental"/>
    <m/>
    <m/>
    <x v="0"/>
    <s v="Aarki"/>
    <x v="0"/>
    <s v=" DTC"/>
    <x v="12"/>
    <s v="Pre"/>
    <s v="Pre"/>
    <n v="0"/>
    <x v="0"/>
  </r>
  <r>
    <s v="Media"/>
    <s v="Incremental"/>
    <m/>
    <m/>
    <x v="0"/>
    <s v="Aarki"/>
    <x v="0"/>
    <s v=" DTC"/>
    <x v="13"/>
    <s v="Pre"/>
    <s v="Pre"/>
    <n v="0"/>
    <x v="0"/>
  </r>
  <r>
    <s v="Media"/>
    <s v="Incremental"/>
    <m/>
    <m/>
    <x v="0"/>
    <s v="Aarki"/>
    <x v="0"/>
    <s v=" DTC"/>
    <x v="14"/>
    <s v="Pre"/>
    <s v="Pre"/>
    <n v="0"/>
    <x v="0"/>
  </r>
  <r>
    <s v="Media"/>
    <s v="Incremental"/>
    <m/>
    <m/>
    <x v="0"/>
    <s v="Aarki"/>
    <x v="0"/>
    <s v=" DTC"/>
    <x v="15"/>
    <s v="Pre"/>
    <s v="Pre"/>
    <n v="0"/>
    <x v="0"/>
  </r>
  <r>
    <s v="Media"/>
    <s v="Incremental"/>
    <m/>
    <m/>
    <x v="0"/>
    <s v="Aarki"/>
    <x v="0"/>
    <s v=" DTC"/>
    <x v="16"/>
    <s v="Pre"/>
    <s v="Pre"/>
    <n v="0"/>
    <x v="0"/>
  </r>
  <r>
    <s v="Media"/>
    <s v="Incremental"/>
    <m/>
    <m/>
    <x v="0"/>
    <s v="Aarki"/>
    <x v="0"/>
    <s v=" DTC"/>
    <x v="17"/>
    <s v="Pre"/>
    <s v="Pre"/>
    <n v="0"/>
    <x v="0"/>
  </r>
  <r>
    <s v="Media"/>
    <s v="Incremental"/>
    <m/>
    <m/>
    <x v="0"/>
    <s v="Aarki"/>
    <x v="0"/>
    <s v=" DTC"/>
    <x v="18"/>
    <s v="Pre"/>
    <s v="Pre"/>
    <n v="0"/>
    <x v="0"/>
  </r>
  <r>
    <s v="Media"/>
    <s v="Incremental"/>
    <m/>
    <m/>
    <x v="0"/>
    <s v="Aarki"/>
    <x v="0"/>
    <s v=" DTC"/>
    <x v="19"/>
    <s v="Pre"/>
    <s v="Pre"/>
    <n v="0"/>
    <x v="0"/>
  </r>
  <r>
    <s v="Media"/>
    <s v="Incremental"/>
    <m/>
    <m/>
    <x v="0"/>
    <s v="Aarki"/>
    <x v="0"/>
    <s v=" DTC"/>
    <x v="20"/>
    <s v="Pre"/>
    <s v="Pre"/>
    <n v="0"/>
    <x v="0"/>
  </r>
  <r>
    <s v="Media"/>
    <s v="Incremental"/>
    <m/>
    <m/>
    <x v="0"/>
    <s v="Aarki"/>
    <x v="0"/>
    <s v=" DTC"/>
    <x v="21"/>
    <s v="Pre"/>
    <s v="Pre"/>
    <n v="0"/>
    <x v="0"/>
  </r>
  <r>
    <s v="Media"/>
    <s v="Incremental"/>
    <m/>
    <m/>
    <x v="0"/>
    <s v="Aarki"/>
    <x v="0"/>
    <s v=" DTC"/>
    <x v="22"/>
    <s v="Pre"/>
    <s v="Pre"/>
    <n v="0"/>
    <x v="0"/>
  </r>
  <r>
    <s v="Media"/>
    <s v="Incremental"/>
    <m/>
    <m/>
    <x v="0"/>
    <s v="Aarki"/>
    <x v="0"/>
    <s v=" DTC"/>
    <x v="23"/>
    <s v="Pre"/>
    <s v="Pre"/>
    <n v="0"/>
    <x v="0"/>
  </r>
  <r>
    <s v="Media"/>
    <s v="Incremental"/>
    <m/>
    <m/>
    <x v="0"/>
    <s v="Aarki"/>
    <x v="0"/>
    <s v=" DTC"/>
    <x v="24"/>
    <s v="Pre"/>
    <s v="Pre"/>
    <n v="0"/>
    <x v="0"/>
  </r>
  <r>
    <s v="Media"/>
    <s v="Incremental"/>
    <m/>
    <m/>
    <x v="0"/>
    <s v="Aarki"/>
    <x v="0"/>
    <s v=" DTC"/>
    <x v="25"/>
    <s v="Pre"/>
    <s v="Pre"/>
    <n v="0"/>
    <x v="0"/>
  </r>
  <r>
    <s v="Media"/>
    <s v="Incremental"/>
    <m/>
    <m/>
    <x v="0"/>
    <s v="Aarki"/>
    <x v="0"/>
    <s v=" DTC"/>
    <x v="26"/>
    <s v="Pre"/>
    <s v="Pre"/>
    <n v="0"/>
    <x v="0"/>
  </r>
  <r>
    <s v="Media"/>
    <s v="Incremental"/>
    <m/>
    <m/>
    <x v="0"/>
    <s v="Aarki"/>
    <x v="0"/>
    <s v=" DTC"/>
    <x v="27"/>
    <s v="Pre"/>
    <s v="Pre"/>
    <n v="0"/>
    <x v="0"/>
  </r>
  <r>
    <s v="Media"/>
    <s v="Incremental"/>
    <m/>
    <m/>
    <x v="0"/>
    <s v="Aarki"/>
    <x v="0"/>
    <s v=" DTC"/>
    <x v="28"/>
    <s v="Pre"/>
    <s v="Pre"/>
    <n v="0"/>
    <x v="0"/>
  </r>
  <r>
    <s v="Media"/>
    <s v="Incremental"/>
    <m/>
    <m/>
    <x v="0"/>
    <s v="Aarki"/>
    <x v="0"/>
    <s v=" DTC"/>
    <x v="29"/>
    <s v="Pre"/>
    <s v="Pre"/>
    <n v="0"/>
    <x v="0"/>
  </r>
  <r>
    <s v="Media"/>
    <s v="Incremental"/>
    <m/>
    <m/>
    <x v="0"/>
    <s v="Aarki"/>
    <x v="0"/>
    <s v=" DTC"/>
    <x v="30"/>
    <s v="Pre"/>
    <s v="Pre"/>
    <n v="0"/>
    <x v="0"/>
  </r>
  <r>
    <s v="Media"/>
    <s v="Incremental"/>
    <m/>
    <m/>
    <x v="0"/>
    <s v="Aarki"/>
    <x v="0"/>
    <s v=" DTC"/>
    <x v="31"/>
    <s v="Pre"/>
    <s v="Pre"/>
    <n v="0"/>
    <x v="0"/>
  </r>
  <r>
    <s v="Media"/>
    <s v="Incremental"/>
    <m/>
    <m/>
    <x v="0"/>
    <s v="Aarki"/>
    <x v="0"/>
    <s v=" DTC"/>
    <x v="32"/>
    <s v="Pre"/>
    <s v="Pre"/>
    <n v="0"/>
    <x v="0"/>
  </r>
  <r>
    <s v="Media"/>
    <s v="Incremental"/>
    <m/>
    <m/>
    <x v="0"/>
    <s v="Aarki"/>
    <x v="0"/>
    <s v=" DTC"/>
    <x v="33"/>
    <s v="Pre"/>
    <s v="Pre"/>
    <n v="0"/>
    <x v="0"/>
  </r>
  <r>
    <s v="Media"/>
    <s v="Incremental"/>
    <m/>
    <m/>
    <x v="0"/>
    <s v="Aarki"/>
    <x v="0"/>
    <s v=" DTC"/>
    <x v="34"/>
    <s v="Pre"/>
    <s v="Pre"/>
    <n v="0"/>
    <x v="0"/>
  </r>
  <r>
    <s v="Media"/>
    <s v="Incremental"/>
    <m/>
    <m/>
    <x v="0"/>
    <s v="Aarki"/>
    <x v="0"/>
    <s v=" DTC"/>
    <x v="35"/>
    <s v="Pre"/>
    <s v="Pre"/>
    <n v="0"/>
    <x v="0"/>
  </r>
  <r>
    <s v="Media"/>
    <s v="Incremental"/>
    <m/>
    <m/>
    <x v="0"/>
    <s v="Aarki"/>
    <x v="0"/>
    <s v=" DTC"/>
    <x v="36"/>
    <s v="Pre"/>
    <s v="Pre"/>
    <n v="0"/>
    <x v="0"/>
  </r>
  <r>
    <s v="Media"/>
    <s v="Incremental"/>
    <m/>
    <m/>
    <x v="0"/>
    <s v="Aarki"/>
    <x v="0"/>
    <s v=" DTC"/>
    <x v="37"/>
    <s v="Pre"/>
    <s v="Pre"/>
    <n v="0"/>
    <x v="0"/>
  </r>
  <r>
    <s v="Media"/>
    <s v="Incremental"/>
    <m/>
    <m/>
    <x v="0"/>
    <s v="Aarki"/>
    <x v="0"/>
    <s v=" DTC"/>
    <x v="38"/>
    <s v="Pre"/>
    <s v="Pre"/>
    <n v="0"/>
    <x v="0"/>
  </r>
  <r>
    <s v="Media"/>
    <s v="Incremental"/>
    <m/>
    <m/>
    <x v="0"/>
    <s v="Aarki"/>
    <x v="0"/>
    <s v=" DTC"/>
    <x v="39"/>
    <s v="Pre"/>
    <s v="Pre"/>
    <n v="0"/>
    <x v="0"/>
  </r>
  <r>
    <s v="Media"/>
    <s v="Incremental"/>
    <m/>
    <m/>
    <x v="0"/>
    <s v="Aarki"/>
    <x v="0"/>
    <s v=" DTC"/>
    <x v="40"/>
    <s v="Pre"/>
    <s v="Pre"/>
    <n v="0"/>
    <x v="0"/>
  </r>
  <r>
    <s v="Media"/>
    <s v="Incremental"/>
    <m/>
    <m/>
    <x v="0"/>
    <s v="Aarki"/>
    <x v="0"/>
    <s v=" DTC"/>
    <x v="41"/>
    <s v="Pre"/>
    <s v="Pre"/>
    <n v="0"/>
    <x v="0"/>
  </r>
  <r>
    <s v="Media"/>
    <s v="Incremental"/>
    <m/>
    <m/>
    <x v="0"/>
    <s v="Aarki"/>
    <x v="0"/>
    <s v=" DTC"/>
    <x v="42"/>
    <s v="Pre"/>
    <s v="Pre"/>
    <n v="0"/>
    <x v="0"/>
  </r>
  <r>
    <s v="Media"/>
    <s v="Incremental"/>
    <m/>
    <m/>
    <x v="0"/>
    <s v="Aarki"/>
    <x v="0"/>
    <s v=" DTC"/>
    <x v="43"/>
    <s v="Pre"/>
    <s v="Pre"/>
    <n v="0"/>
    <x v="0"/>
  </r>
  <r>
    <s v="Media"/>
    <s v="Incremental"/>
    <m/>
    <m/>
    <x v="0"/>
    <s v="Aarki"/>
    <x v="0"/>
    <s v=" DTC"/>
    <x v="44"/>
    <s v="Pre"/>
    <s v="Pre"/>
    <n v="0"/>
    <x v="0"/>
  </r>
  <r>
    <s v="Media"/>
    <s v="Incremental"/>
    <m/>
    <m/>
    <x v="0"/>
    <s v="Aarki"/>
    <x v="0"/>
    <s v=" DTC"/>
    <x v="45"/>
    <s v="Pre"/>
    <s v="Pre"/>
    <n v="0"/>
    <x v="0"/>
  </r>
  <r>
    <s v="Media"/>
    <s v="Incremental"/>
    <m/>
    <m/>
    <x v="0"/>
    <s v="Aarki"/>
    <x v="0"/>
    <s v=" DTC"/>
    <x v="46"/>
    <s v="Pre"/>
    <s v="Pre"/>
    <n v="0"/>
    <x v="0"/>
  </r>
  <r>
    <s v="Media"/>
    <s v="Incremental"/>
    <m/>
    <m/>
    <x v="0"/>
    <s v="Aarki"/>
    <x v="0"/>
    <s v=" DTC"/>
    <x v="47"/>
    <s v="Pre"/>
    <s v="Pre"/>
    <n v="0"/>
    <x v="0"/>
  </r>
  <r>
    <s v="Media"/>
    <s v="Incremental"/>
    <m/>
    <m/>
    <x v="0"/>
    <s v="Aarki"/>
    <x v="0"/>
    <s v=" DTC"/>
    <x v="48"/>
    <s v="Pre"/>
    <s v="Pre"/>
    <n v="0"/>
    <x v="0"/>
  </r>
  <r>
    <s v="Media"/>
    <s v="Incremental"/>
    <m/>
    <m/>
    <x v="0"/>
    <s v="Aarki"/>
    <x v="0"/>
    <s v=" DTC"/>
    <x v="49"/>
    <s v="Pre"/>
    <s v="Pre"/>
    <n v="0"/>
    <x v="0"/>
  </r>
  <r>
    <s v="Media"/>
    <s v="Incremental"/>
    <m/>
    <m/>
    <x v="0"/>
    <s v="Aarki"/>
    <x v="0"/>
    <s v=" DTC"/>
    <x v="50"/>
    <s v="Pre"/>
    <s v="Pre"/>
    <n v="0"/>
    <x v="0"/>
  </r>
  <r>
    <s v="Media"/>
    <s v="Incremental"/>
    <m/>
    <m/>
    <x v="0"/>
    <s v="Aarki"/>
    <x v="0"/>
    <s v=" DTC"/>
    <x v="51"/>
    <s v="Pre"/>
    <s v="Pre"/>
    <n v="0"/>
    <x v="0"/>
  </r>
  <r>
    <s v="Media"/>
    <s v="Incremental"/>
    <m/>
    <m/>
    <x v="0"/>
    <s v="Aarki"/>
    <x v="0"/>
    <s v=" DTC"/>
    <x v="52"/>
    <s v="Pre"/>
    <s v="Pre"/>
    <n v="0"/>
    <x v="0"/>
  </r>
  <r>
    <s v="Media"/>
    <s v="Incremental"/>
    <m/>
    <m/>
    <x v="0"/>
    <s v="Aarki"/>
    <x v="0"/>
    <s v=" DTC"/>
    <x v="53"/>
    <s v="Pre"/>
    <s v="Pre"/>
    <n v="0"/>
    <x v="0"/>
  </r>
  <r>
    <s v="Media"/>
    <s v="Incremental"/>
    <m/>
    <m/>
    <x v="0"/>
    <s v="Aarki"/>
    <x v="0"/>
    <s v=" DTC"/>
    <x v="54"/>
    <s v="Pre"/>
    <s v="Pre"/>
    <n v="0"/>
    <x v="0"/>
  </r>
  <r>
    <s v="Media"/>
    <s v="Incremental"/>
    <m/>
    <m/>
    <x v="0"/>
    <s v="Aarki"/>
    <x v="0"/>
    <s v=" DTC"/>
    <x v="55"/>
    <s v="Pre"/>
    <s v="Pre"/>
    <n v="0"/>
    <x v="0"/>
  </r>
  <r>
    <s v="Media"/>
    <s v="Incremental"/>
    <m/>
    <m/>
    <x v="0"/>
    <s v="Aarki"/>
    <x v="0"/>
    <s v=" DTC"/>
    <x v="56"/>
    <s v="Pre"/>
    <s v="Pre"/>
    <n v="0"/>
    <x v="0"/>
  </r>
  <r>
    <s v="Media"/>
    <s v="Incremental"/>
    <m/>
    <m/>
    <x v="0"/>
    <s v="Aarki"/>
    <x v="0"/>
    <s v=" DTC"/>
    <x v="57"/>
    <s v="Post"/>
    <s v="Post"/>
    <n v="4.6999999999999999E-6"/>
    <x v="0"/>
  </r>
  <r>
    <s v="Media"/>
    <s v="Incremental"/>
    <m/>
    <m/>
    <x v="0"/>
    <s v="Aarki"/>
    <x v="0"/>
    <s v=" DTC"/>
    <x v="58"/>
    <s v="Post"/>
    <s v="Post"/>
    <n v="2.7460000000000001E-4"/>
    <x v="0"/>
  </r>
  <r>
    <s v="Media"/>
    <s v="Incremental"/>
    <m/>
    <m/>
    <x v="0"/>
    <s v="Aarki"/>
    <x v="0"/>
    <s v=" DTC"/>
    <x v="59"/>
    <s v="Post"/>
    <s v="Post"/>
    <n v="3.0639999999999999E-3"/>
    <x v="0"/>
  </r>
  <r>
    <s v="Media"/>
    <s v="Incremental"/>
    <m/>
    <m/>
    <x v="0"/>
    <s v="Aarki"/>
    <x v="0"/>
    <s v=" DTC"/>
    <x v="60"/>
    <s v="Post"/>
    <s v="Post"/>
    <n v="1.7352599999999999E-2"/>
    <x v="0"/>
  </r>
  <r>
    <s v="Media"/>
    <s v="Incremental"/>
    <m/>
    <m/>
    <x v="0"/>
    <s v="Aarki"/>
    <x v="0"/>
    <s v=" DTC"/>
    <x v="61"/>
    <s v="Post"/>
    <s v="Post"/>
    <n v="6.7284899999999995E-2"/>
    <x v="0"/>
  </r>
  <r>
    <s v="Media"/>
    <s v="Incremental"/>
    <m/>
    <m/>
    <x v="0"/>
    <s v="Aarki"/>
    <x v="0"/>
    <s v=" DTC"/>
    <x v="62"/>
    <s v="Post"/>
    <s v="Post"/>
    <n v="0.20419409999999999"/>
    <x v="0"/>
  </r>
  <r>
    <s v="Media"/>
    <s v="Incremental"/>
    <m/>
    <m/>
    <x v="0"/>
    <s v="Aarki"/>
    <x v="0"/>
    <s v=" DTC"/>
    <x v="63"/>
    <s v="Post"/>
    <s v="Post"/>
    <n v="0.52170059999999996"/>
    <x v="0"/>
  </r>
  <r>
    <s v="Media"/>
    <s v="Incremental"/>
    <m/>
    <m/>
    <x v="0"/>
    <s v="Aarki"/>
    <x v="0"/>
    <s v=" DTC"/>
    <x v="64"/>
    <s v="Post"/>
    <s v="Post"/>
    <n v="1.1731115999999999"/>
    <x v="0"/>
  </r>
  <r>
    <s v="Media"/>
    <s v="Incremental"/>
    <m/>
    <m/>
    <x v="0"/>
    <s v="Aarki"/>
    <x v="0"/>
    <s v=" DTC"/>
    <x v="65"/>
    <s v="Post"/>
    <s v="Post"/>
    <n v="2.3898234"/>
    <x v="0"/>
  </r>
  <r>
    <s v="Media"/>
    <s v="Incremental"/>
    <m/>
    <m/>
    <x v="0"/>
    <s v="Aarki"/>
    <x v="0"/>
    <s v=" DTC"/>
    <x v="66"/>
    <s v="Post"/>
    <s v="Post"/>
    <n v="4.4990284999999997"/>
    <x v="0"/>
  </r>
  <r>
    <s v="Media"/>
    <s v="Incremental"/>
    <m/>
    <m/>
    <x v="0"/>
    <s v="Aarki"/>
    <x v="0"/>
    <s v=" DTC"/>
    <x v="67"/>
    <s v="Post"/>
    <s v="Post"/>
    <n v="7.9389883000000001"/>
    <x v="0"/>
  </r>
  <r>
    <s v="Media"/>
    <s v="Incremental"/>
    <m/>
    <m/>
    <x v="0"/>
    <s v="Aarki"/>
    <x v="0"/>
    <s v=" DTC"/>
    <x v="68"/>
    <s v="Post"/>
    <s v="Post"/>
    <n v="13.2706885"/>
    <x v="0"/>
  </r>
  <r>
    <s v="Media"/>
    <s v="Incremental"/>
    <m/>
    <m/>
    <x v="0"/>
    <s v="Aarki"/>
    <x v="0"/>
    <s v=" DTC"/>
    <x v="69"/>
    <s v="Post"/>
    <s v="Post"/>
    <n v="21.185545099999999"/>
    <x v="0"/>
  </r>
  <r>
    <s v="Media"/>
    <s v="Incremental"/>
    <m/>
    <m/>
    <x v="0"/>
    <s v="Aarki"/>
    <x v="0"/>
    <s v=" DTC"/>
    <x v="70"/>
    <s v="Post"/>
    <s v="Post"/>
    <n v="32.509315200000003"/>
    <x v="0"/>
  </r>
  <r>
    <s v="Media"/>
    <s v="Incremental"/>
    <m/>
    <m/>
    <x v="0"/>
    <s v="Aarki"/>
    <x v="0"/>
    <s v=" DTC"/>
    <x v="71"/>
    <s v="Post"/>
    <s v="Post"/>
    <n v="48.202423899999999"/>
    <x v="0"/>
  </r>
  <r>
    <s v="Media"/>
    <s v="Incremental"/>
    <m/>
    <m/>
    <x v="0"/>
    <s v="Aarki"/>
    <x v="0"/>
    <s v=" DTC"/>
    <x v="72"/>
    <s v="Post"/>
    <s v="Post"/>
    <n v="69.356960299999997"/>
    <x v="0"/>
  </r>
  <r>
    <s v="Media"/>
    <s v="Incremental"/>
    <m/>
    <m/>
    <x v="0"/>
    <s v="Aarki"/>
    <x v="0"/>
    <s v=" DTC"/>
    <x v="73"/>
    <s v="Post"/>
    <s v="Post"/>
    <n v="97.190575899999999"/>
    <x v="0"/>
  </r>
  <r>
    <s v="Media"/>
    <s v="Incremental"/>
    <m/>
    <m/>
    <x v="0"/>
    <s v="Aarki"/>
    <x v="0"/>
    <s v=" DTC"/>
    <x v="74"/>
    <s v="Post"/>
    <s v="Post"/>
    <n v="133.037429"/>
    <x v="0"/>
  </r>
  <r>
    <s v="Media"/>
    <s v="Incremental"/>
    <m/>
    <m/>
    <x v="0"/>
    <s v="Aarki"/>
    <x v="0"/>
    <s v=" DTC"/>
    <x v="75"/>
    <s v="Post"/>
    <s v="Post"/>
    <n v="178.3362353"/>
    <x v="0"/>
  </r>
  <r>
    <s v="Media"/>
    <s v="Incremental"/>
    <m/>
    <m/>
    <x v="0"/>
    <s v="Aarki"/>
    <x v="0"/>
    <s v=" DTC"/>
    <x v="76"/>
    <s v="Post"/>
    <s v="Post"/>
    <n v="234.6155359"/>
    <x v="0"/>
  </r>
  <r>
    <s v="Media"/>
    <s v="Incremental"/>
    <m/>
    <m/>
    <x v="0"/>
    <s v="Aarki"/>
    <x v="0"/>
    <s v=" DTC"/>
    <x v="77"/>
    <s v="Post"/>
    <s v="Post"/>
    <n v="303.47653150000002"/>
    <x v="0"/>
  </r>
  <r>
    <s v="Media"/>
    <s v="Incremental"/>
    <m/>
    <m/>
    <x v="0"/>
    <s v="Aarki"/>
    <x v="0"/>
    <s v=" DTC"/>
    <x v="78"/>
    <s v="Post"/>
    <s v="Post"/>
    <n v="386.57407819999997"/>
    <x v="0"/>
  </r>
  <r>
    <s v="Media"/>
    <s v="Incremental"/>
    <m/>
    <m/>
    <x v="0"/>
    <s v="Aarki"/>
    <x v="0"/>
    <s v=" DTC"/>
    <x v="79"/>
    <s v="Post"/>
    <s v="Post"/>
    <n v="485.5965218"/>
    <x v="0"/>
  </r>
  <r>
    <s v="Media"/>
    <s v="Incremental"/>
    <m/>
    <m/>
    <x v="0"/>
    <s v="Aarki"/>
    <x v="0"/>
    <s v=" DTC"/>
    <x v="80"/>
    <s v="Post"/>
    <s v="Post"/>
    <n v="602.24488989999998"/>
    <x v="0"/>
  </r>
  <r>
    <s v="Media"/>
    <s v="Incremental"/>
    <m/>
    <m/>
    <x v="0"/>
    <s v="Aarki"/>
    <x v="0"/>
    <s v=" DTC"/>
    <x v="81"/>
    <s v="Post"/>
    <s v="Post"/>
    <n v="738.21192459999997"/>
    <x v="0"/>
  </r>
  <r>
    <s v="Media"/>
    <s v="Incremental"/>
    <m/>
    <m/>
    <x v="0"/>
    <s v="Aarki"/>
    <x v="0"/>
    <s v=" DTC"/>
    <x v="82"/>
    <s v="Post"/>
    <s v="Post"/>
    <n v="777.02602400000001"/>
    <x v="0"/>
  </r>
  <r>
    <s v="Media"/>
    <s v="Incremental"/>
    <m/>
    <m/>
    <x v="0"/>
    <s v="Aarki"/>
    <x v="0"/>
    <s v=" DTC"/>
    <x v="83"/>
    <s v="Post"/>
    <s v="Post"/>
    <n v="819.22844239999995"/>
    <x v="0"/>
  </r>
  <r>
    <s v="Media"/>
    <s v="Incremental"/>
    <m/>
    <m/>
    <x v="0"/>
    <s v="Aarki"/>
    <x v="0"/>
    <s v=" DTC"/>
    <x v="84"/>
    <s v="Post"/>
    <s v="Post"/>
    <n v="835.42917780000005"/>
    <x v="0"/>
  </r>
  <r>
    <s v="Media"/>
    <s v="Incremental"/>
    <m/>
    <m/>
    <x v="0"/>
    <s v="Aarki"/>
    <x v="0"/>
    <s v=" DTC"/>
    <x v="85"/>
    <s v="Post"/>
    <s v="Post"/>
    <n v="868.71065050000004"/>
    <x v="0"/>
  </r>
  <r>
    <s v="Media"/>
    <s v="Incremental"/>
    <m/>
    <m/>
    <x v="0"/>
    <s v="Aarki"/>
    <x v="0"/>
    <s v=" DTC"/>
    <x v="86"/>
    <s v="Post"/>
    <s v="Post"/>
    <n v="858.82012139999995"/>
    <x v="0"/>
  </r>
  <r>
    <s v="Media"/>
    <s v="Incremental"/>
    <m/>
    <m/>
    <x v="0"/>
    <s v="Aarki"/>
    <x v="0"/>
    <s v=" DTC"/>
    <x v="87"/>
    <s v="Post"/>
    <s v="Post"/>
    <n v="853.64836300000002"/>
    <x v="0"/>
  </r>
  <r>
    <s v="Media"/>
    <s v="Incremental"/>
    <m/>
    <m/>
    <x v="0"/>
    <s v="Aarki"/>
    <x v="0"/>
    <s v=" DTC"/>
    <x v="88"/>
    <s v="Post"/>
    <s v="Post"/>
    <n v="850.46554270000001"/>
    <x v="0"/>
  </r>
  <r>
    <s v="Media"/>
    <s v="Incremental"/>
    <m/>
    <m/>
    <x v="0"/>
    <s v="Aarki"/>
    <x v="0"/>
    <s v=" DTC"/>
    <x v="89"/>
    <s v="Post"/>
    <s v="Post"/>
    <n v="872.63046229999998"/>
    <x v="0"/>
  </r>
  <r>
    <s v="Media"/>
    <s v="Incremental"/>
    <m/>
    <m/>
    <x v="0"/>
    <s v="Aarki"/>
    <x v="0"/>
    <s v=" DTC"/>
    <x v="90"/>
    <s v="Post"/>
    <s v="Post"/>
    <n v="911.46756270000003"/>
    <x v="0"/>
  </r>
  <r>
    <s v="Media"/>
    <s v="Incremental"/>
    <m/>
    <m/>
    <x v="0"/>
    <s v="Aarki"/>
    <x v="0"/>
    <s v=" DTC"/>
    <x v="91"/>
    <s v="Post"/>
    <s v="Post"/>
    <n v="947.29444860000001"/>
    <x v="0"/>
  </r>
  <r>
    <s v="Media"/>
    <s v="Incremental"/>
    <m/>
    <m/>
    <x v="0"/>
    <s v="Aarki"/>
    <x v="0"/>
    <s v=" DTC"/>
    <x v="92"/>
    <s v="Post"/>
    <s v="Post"/>
    <n v="956.36978899999997"/>
    <x v="0"/>
  </r>
  <r>
    <s v="Media"/>
    <s v="Incremental"/>
    <m/>
    <m/>
    <x v="0"/>
    <s v="Aarki"/>
    <x v="0"/>
    <s v=" DTC"/>
    <x v="93"/>
    <s v="Post"/>
    <s v="Post"/>
    <n v="961.98040490000005"/>
    <x v="0"/>
  </r>
  <r>
    <s v="Media"/>
    <s v="Incremental"/>
    <m/>
    <m/>
    <x v="0"/>
    <s v="Aarki"/>
    <x v="0"/>
    <s v=" DTC"/>
    <x v="94"/>
    <s v="Post"/>
    <s v="Post"/>
    <n v="965.94357409999998"/>
    <x v="0"/>
  </r>
  <r>
    <s v="Media"/>
    <s v="Incremental"/>
    <m/>
    <m/>
    <x v="0"/>
    <s v="Aarki"/>
    <x v="0"/>
    <s v=" DTC"/>
    <x v="95"/>
    <s v="Post"/>
    <s v="Post"/>
    <n v="961.2793848"/>
    <x v="0"/>
  </r>
  <r>
    <s v="Media"/>
    <s v="Incremental"/>
    <m/>
    <m/>
    <x v="0"/>
    <s v="Aarki"/>
    <x v="0"/>
    <s v=" DTC"/>
    <x v="96"/>
    <s v="Post"/>
    <s v="Post"/>
    <n v="957.96140370000001"/>
    <x v="0"/>
  </r>
  <r>
    <s v="Media"/>
    <s v="Incremental"/>
    <m/>
    <m/>
    <x v="0"/>
    <s v="Aarki"/>
    <x v="0"/>
    <s v=" DTC"/>
    <x v="97"/>
    <s v="Post"/>
    <s v="Post"/>
    <n v="958.07615080000005"/>
    <x v="0"/>
  </r>
  <r>
    <s v="Media"/>
    <s v="Incremental"/>
    <m/>
    <m/>
    <x v="0"/>
    <s v="Aarki"/>
    <x v="0"/>
    <s v=" DTC"/>
    <x v="98"/>
    <s v="Post"/>
    <s v="Post"/>
    <n v="967.43349490000003"/>
    <x v="0"/>
  </r>
  <r>
    <s v="Media"/>
    <s v="Incremental"/>
    <m/>
    <m/>
    <x v="0"/>
    <s v="Aarki"/>
    <x v="0"/>
    <s v=" DTC"/>
    <x v="99"/>
    <s v="Post"/>
    <s v="Post"/>
    <n v="982.65497789999995"/>
    <x v="0"/>
  </r>
  <r>
    <s v="Media"/>
    <s v="Incremental"/>
    <m/>
    <m/>
    <x v="0"/>
    <s v="Aarki"/>
    <x v="0"/>
    <s v=" DTC"/>
    <x v="100"/>
    <s v="Post"/>
    <s v="Post"/>
    <n v="991.15693060000001"/>
    <x v="0"/>
  </r>
  <r>
    <s v="Media"/>
    <s v="Incremental"/>
    <m/>
    <m/>
    <x v="0"/>
    <s v="Aarki"/>
    <x v="0"/>
    <s v=" DTC"/>
    <x v="101"/>
    <s v="Post"/>
    <s v="Post"/>
    <n v="994.82199170000001"/>
    <x v="0"/>
  </r>
  <r>
    <s v="Media"/>
    <s v="Incremental"/>
    <m/>
    <m/>
    <x v="0"/>
    <s v="Aarki"/>
    <x v="0"/>
    <s v=" DTC"/>
    <x v="102"/>
    <s v="Post"/>
    <s v="Post"/>
    <n v="989.86557779999998"/>
    <x v="0"/>
  </r>
  <r>
    <s v="Media"/>
    <s v="Incremental"/>
    <m/>
    <m/>
    <x v="0"/>
    <s v="Aarki"/>
    <x v="0"/>
    <s v=" DTC"/>
    <x v="103"/>
    <s v="Post"/>
    <s v="Post"/>
    <n v="1001.2681935000001"/>
    <x v="0"/>
  </r>
  <r>
    <s v="Media"/>
    <s v="Incremental"/>
    <m/>
    <m/>
    <x v="0"/>
    <s v="Aarki"/>
    <x v="0"/>
    <s v=" DTC"/>
    <x v="104"/>
    <s v="Post"/>
    <s v="Post"/>
    <n v="993.48131939999996"/>
    <x v="0"/>
  </r>
  <r>
    <s v="Media"/>
    <s v="Incremental"/>
    <m/>
    <m/>
    <x v="0"/>
    <s v="Aarki"/>
    <x v="0"/>
    <s v=" DTC"/>
    <x v="105"/>
    <s v="Post"/>
    <s v="Post"/>
    <n v="1004.1809506"/>
    <x v="0"/>
  </r>
  <r>
    <s v="Media"/>
    <s v="Incremental"/>
    <m/>
    <m/>
    <x v="0"/>
    <s v="Aarki"/>
    <x v="0"/>
    <s v=" DTC"/>
    <x v="106"/>
    <s v="Post"/>
    <s v="Post"/>
    <n v="1005.761357"/>
    <x v="0"/>
  </r>
  <r>
    <s v="Media"/>
    <s v="Incremental"/>
    <m/>
    <m/>
    <x v="0"/>
    <s v="Aarki"/>
    <x v="0"/>
    <s v=" DTC"/>
    <x v="107"/>
    <s v="Post"/>
    <s v="Post"/>
    <n v="1012.2554688"/>
    <x v="0"/>
  </r>
  <r>
    <s v="Media"/>
    <s v="Incremental"/>
    <m/>
    <m/>
    <x v="0"/>
    <s v="Aarki"/>
    <x v="0"/>
    <s v=" DTC"/>
    <x v="108"/>
    <s v="Post"/>
    <s v="Post"/>
    <n v="1008.2670981"/>
    <x v="0"/>
  </r>
  <r>
    <s v="Media"/>
    <s v="Incremental"/>
    <m/>
    <m/>
    <x v="0"/>
    <s v="Aarki"/>
    <x v="0"/>
    <s v=" DTC"/>
    <x v="109"/>
    <s v="Post"/>
    <s v="Post"/>
    <n v="1009.1338016"/>
    <x v="0"/>
  </r>
  <r>
    <s v="Media"/>
    <s v="Incremental"/>
    <m/>
    <m/>
    <x v="0"/>
    <s v="Aarki"/>
    <x v="0"/>
    <s v=" DTC"/>
    <x v="110"/>
    <s v="Post"/>
    <s v="Post"/>
    <n v="1001.9773514"/>
    <x v="0"/>
  </r>
  <r>
    <s v="Media"/>
    <s v="Incremental"/>
    <m/>
    <m/>
    <x v="0"/>
    <s v="Aarki"/>
    <x v="0"/>
    <s v=" DTC"/>
    <x v="111"/>
    <s v="Post"/>
    <s v="Post"/>
    <n v="971.25238720000004"/>
    <x v="0"/>
  </r>
  <r>
    <s v="Media"/>
    <s v="Incremental"/>
    <m/>
    <m/>
    <x v="0"/>
    <s v="Aarki"/>
    <x v="0"/>
    <s v=" DTC"/>
    <x v="112"/>
    <s v="Post"/>
    <s v="Post"/>
    <n v="947.30716719999998"/>
    <x v="0"/>
  </r>
  <r>
    <s v="Media"/>
    <s v="Incremental"/>
    <m/>
    <m/>
    <x v="0"/>
    <s v="Aarki"/>
    <x v="0"/>
    <s v=" DTC"/>
    <x v="113"/>
    <s v="Post"/>
    <s v="Post"/>
    <n v="915.4647933"/>
    <x v="0"/>
  </r>
  <r>
    <s v="Media"/>
    <s v="Incremental"/>
    <m/>
    <m/>
    <x v="0"/>
    <s v="Aarki"/>
    <x v="0"/>
    <s v=" DTC"/>
    <x v="114"/>
    <s v="Post"/>
    <n v="0"/>
    <n v="871.23144509999997"/>
    <x v="0"/>
  </r>
  <r>
    <s v="Media"/>
    <s v="Incremental"/>
    <m/>
    <m/>
    <x v="0"/>
    <s v="Aarki"/>
    <x v="0"/>
    <s v=" DTC"/>
    <x v="115"/>
    <s v="Post"/>
    <n v="0"/>
    <n v="818.95083020000004"/>
    <x v="0"/>
  </r>
  <r>
    <s v="Media"/>
    <s v="Incremental"/>
    <m/>
    <m/>
    <x v="0"/>
    <s v="Aarki"/>
    <x v="0"/>
    <s v=" DTC"/>
    <x v="116"/>
    <s v="Post"/>
    <n v="0"/>
    <n v="739.69670410000003"/>
    <x v="0"/>
  </r>
  <r>
    <s v="Media"/>
    <s v="Incremental"/>
    <m/>
    <m/>
    <x v="0"/>
    <s v="Aarki"/>
    <x v="0"/>
    <s v=" DTC"/>
    <x v="117"/>
    <s v="Post"/>
    <n v="0"/>
    <n v="650.47648990000005"/>
    <x v="0"/>
  </r>
  <r>
    <s v="Media"/>
    <s v="Incremental"/>
    <m/>
    <m/>
    <x v="0"/>
    <s v="Aarki"/>
    <x v="0"/>
    <s v=" DTC"/>
    <x v="118"/>
    <s v="Post"/>
    <n v="0"/>
    <n v="597.92313809999996"/>
    <x v="0"/>
  </r>
  <r>
    <s v="Media"/>
    <s v="Incremental"/>
    <m/>
    <m/>
    <x v="0"/>
    <s v="Aarki"/>
    <x v="0"/>
    <s v=" DTC"/>
    <x v="119"/>
    <s v="Post"/>
    <n v="0"/>
    <n v="559.91751850000003"/>
    <x v="0"/>
  </r>
  <r>
    <s v="Media"/>
    <s v="Incremental"/>
    <m/>
    <m/>
    <x v="0"/>
    <s v="Aarki"/>
    <x v="0"/>
    <s v=" DTC"/>
    <x v="120"/>
    <s v="Post"/>
    <n v="0"/>
    <n v="533.8092097"/>
    <x v="0"/>
  </r>
  <r>
    <s v="Media"/>
    <s v="Incremental"/>
    <m/>
    <m/>
    <x v="0"/>
    <s v="Aarki"/>
    <x v="0"/>
    <s v=" DTC"/>
    <x v="121"/>
    <s v="Post"/>
    <n v="0"/>
    <n v="496.8612559"/>
    <x v="0"/>
  </r>
  <r>
    <s v="Media"/>
    <s v="Incremental"/>
    <m/>
    <m/>
    <x v="0"/>
    <s v="Aarki"/>
    <x v="0"/>
    <s v=" DTC"/>
    <x v="122"/>
    <s v="Post"/>
    <n v="0"/>
    <n v="449.39659339999997"/>
    <x v="0"/>
  </r>
  <r>
    <s v="Media"/>
    <s v="Incremental"/>
    <m/>
    <m/>
    <x v="0"/>
    <s v="Aarki"/>
    <x v="0"/>
    <s v=" DTC"/>
    <x v="123"/>
    <s v="Post"/>
    <n v="0"/>
    <n v="403.32087610000002"/>
    <x v="0"/>
  </r>
  <r>
    <s v="Media"/>
    <s v="Incremental"/>
    <m/>
    <m/>
    <x v="0"/>
    <s v="Aarki"/>
    <x v="0"/>
    <s v=" DTC"/>
    <x v="124"/>
    <s v="Post"/>
    <n v="0"/>
    <n v="369.93779510000002"/>
    <x v="0"/>
  </r>
  <r>
    <s v="Media"/>
    <s v="Incremental"/>
    <m/>
    <m/>
    <x v="0"/>
    <s v="Aarki"/>
    <x v="0"/>
    <s v=" DTC"/>
    <x v="125"/>
    <s v="Post"/>
    <n v="0"/>
    <n v="353.1316865"/>
    <x v="0"/>
  </r>
  <r>
    <s v="Media"/>
    <s v="Incremental"/>
    <m/>
    <m/>
    <x v="0"/>
    <s v="Aarki"/>
    <x v="0"/>
    <s v=" DTC"/>
    <x v="126"/>
    <s v="Post"/>
    <n v="0"/>
    <n v="353.82339899999999"/>
    <x v="0"/>
  </r>
  <r>
    <s v="Media"/>
    <s v="Incremental"/>
    <m/>
    <m/>
    <x v="0"/>
    <s v="Aarki"/>
    <x v="0"/>
    <s v=" DTC"/>
    <x v="127"/>
    <s v="Post"/>
    <n v="0"/>
    <n v="372.34959700000002"/>
    <x v="0"/>
  </r>
  <r>
    <s v="Media"/>
    <s v="Incremental"/>
    <m/>
    <m/>
    <x v="0"/>
    <s v="Aarki"/>
    <x v="0"/>
    <s v=" DTC"/>
    <x v="128"/>
    <s v="Post"/>
    <n v="0"/>
    <n v="409.79285809999999"/>
    <x v="0"/>
  </r>
  <r>
    <s v="Media"/>
    <s v="Incremental"/>
    <m/>
    <m/>
    <x v="0"/>
    <s v="Aarki"/>
    <x v="0"/>
    <s v=" DTC"/>
    <x v="129"/>
    <s v="Post"/>
    <n v="0"/>
    <n v="454.32580150000001"/>
    <x v="0"/>
  </r>
  <r>
    <s v="Media"/>
    <s v="Incremental"/>
    <m/>
    <m/>
    <x v="0"/>
    <s v="Aarki"/>
    <x v="0"/>
    <s v=" DTC"/>
    <x v="130"/>
    <s v="Post"/>
    <n v="0"/>
    <n v="506.96495579999998"/>
    <x v="0"/>
  </r>
  <r>
    <s v="Media"/>
    <s v="Incremental"/>
    <m/>
    <m/>
    <x v="0"/>
    <s v="Aarki"/>
    <x v="0"/>
    <s v=" DTC"/>
    <x v="131"/>
    <s v="Post"/>
    <n v="0"/>
    <n v="534.83914130000005"/>
    <x v="0"/>
  </r>
  <r>
    <s v="Media"/>
    <s v="Incremental"/>
    <m/>
    <m/>
    <x v="0"/>
    <s v="Aarki"/>
    <x v="0"/>
    <s v=" DTC"/>
    <x v="132"/>
    <s v="Post"/>
    <n v="0"/>
    <n v="542.45189879999998"/>
    <x v="0"/>
  </r>
  <r>
    <s v="Media"/>
    <s v="Incremental"/>
    <m/>
    <m/>
    <x v="0"/>
    <s v="Aarki"/>
    <x v="0"/>
    <s v=" DTC"/>
    <x v="133"/>
    <s v="Post"/>
    <n v="0"/>
    <n v="530.19251510000004"/>
    <x v="0"/>
  </r>
  <r>
    <s v="Media"/>
    <s v="Incremental"/>
    <m/>
    <m/>
    <x v="0"/>
    <s v="Aarki"/>
    <x v="0"/>
    <s v=" DTC"/>
    <x v="134"/>
    <s v="Post"/>
    <n v="0"/>
    <n v="549.26600389999999"/>
    <x v="0"/>
  </r>
  <r>
    <s v="Media"/>
    <s v="Incremental"/>
    <m/>
    <m/>
    <x v="0"/>
    <s v="Aarki"/>
    <x v="0"/>
    <s v=" DTC"/>
    <x v="135"/>
    <s v="Post"/>
    <n v="0"/>
    <n v="541.42093839999995"/>
    <x v="0"/>
  </r>
  <r>
    <s v="Media"/>
    <s v="Incremental"/>
    <m/>
    <m/>
    <x v="0"/>
    <s v="Aarki"/>
    <x v="0"/>
    <s v=" DTC"/>
    <x v="136"/>
    <s v="Post"/>
    <n v="0"/>
    <n v="541.71299859999999"/>
    <x v="0"/>
  </r>
  <r>
    <s v="Media"/>
    <s v="Incremental"/>
    <m/>
    <m/>
    <x v="0"/>
    <s v="Aarki"/>
    <x v="0"/>
    <s v=" DTC"/>
    <x v="137"/>
    <s v="Post"/>
    <n v="0"/>
    <n v="543.54803389999995"/>
    <x v="0"/>
  </r>
  <r>
    <s v="Media"/>
    <s v="Incremental"/>
    <m/>
    <m/>
    <x v="0"/>
    <s v="Aarki"/>
    <x v="0"/>
    <s v=" DTC"/>
    <x v="138"/>
    <s v="Post"/>
    <n v="0"/>
    <n v="563.35374950000005"/>
    <x v="0"/>
  </r>
  <r>
    <s v="Media"/>
    <s v="Incremental"/>
    <m/>
    <m/>
    <x v="0"/>
    <s v="Aarki"/>
    <x v="0"/>
    <s v=" DTC"/>
    <x v="139"/>
    <s v="Post"/>
    <n v="0"/>
    <n v="582.32784749999996"/>
    <x v="0"/>
  </r>
  <r>
    <s v="Media"/>
    <s v="Incremental"/>
    <m/>
    <m/>
    <x v="0"/>
    <s v="Aarki"/>
    <x v="0"/>
    <s v=" DTC"/>
    <x v="140"/>
    <s v="Post"/>
    <n v="0"/>
    <n v="568.92228829999999"/>
    <x v="0"/>
  </r>
  <r>
    <s v="Media"/>
    <s v="Incremental"/>
    <m/>
    <m/>
    <x v="0"/>
    <s v="Aarki"/>
    <x v="0"/>
    <s v=" DTC"/>
    <x v="141"/>
    <s v="Post"/>
    <n v="0"/>
    <n v="602.87399459999995"/>
    <x v="0"/>
  </r>
  <r>
    <s v="Media"/>
    <s v="Incremental"/>
    <m/>
    <m/>
    <x v="0"/>
    <s v="Aarki"/>
    <x v="0"/>
    <s v=" DTC"/>
    <x v="142"/>
    <s v="Post"/>
    <n v="0"/>
    <n v="648.54187630000001"/>
    <x v="0"/>
  </r>
  <r>
    <s v="Media"/>
    <s v="Incremental"/>
    <m/>
    <m/>
    <x v="0"/>
    <s v="Aarki"/>
    <x v="0"/>
    <s v=" DTC"/>
    <x v="143"/>
    <s v="Post"/>
    <n v="0"/>
    <n v="713.24358089999998"/>
    <x v="0"/>
  </r>
  <r>
    <s v="Media"/>
    <s v="Incremental"/>
    <m/>
    <m/>
    <x v="0"/>
    <s v="Aarki"/>
    <x v="0"/>
    <s v=" DTC"/>
    <x v="144"/>
    <s v="Post"/>
    <n v="0"/>
    <n v="787.31357590000005"/>
    <x v="0"/>
  </r>
  <r>
    <s v="Media"/>
    <s v="Incremental"/>
    <m/>
    <m/>
    <x v="0"/>
    <s v="Aarki"/>
    <x v="0"/>
    <s v=" DTC"/>
    <x v="145"/>
    <s v="Post"/>
    <n v="0"/>
    <n v="868.64574870000001"/>
    <x v="0"/>
  </r>
  <r>
    <s v="Media"/>
    <s v="Incremental"/>
    <m/>
    <m/>
    <x v="0"/>
    <s v="Aarki"/>
    <x v="0"/>
    <s v=" DTC"/>
    <x v="146"/>
    <s v="Post"/>
    <n v="0"/>
    <n v="960.70654039999999"/>
    <x v="0"/>
  </r>
  <r>
    <s v="Media"/>
    <s v="Incremental"/>
    <m/>
    <m/>
    <x v="0"/>
    <s v="Aarki"/>
    <x v="0"/>
    <s v=" DTC"/>
    <x v="147"/>
    <s v="Post"/>
    <n v="0"/>
    <n v="970.70612930000004"/>
    <x v="0"/>
  </r>
  <r>
    <s v="Media"/>
    <s v="Incremental"/>
    <m/>
    <m/>
    <x v="0"/>
    <s v="Aarki"/>
    <x v="0"/>
    <s v=" DTC"/>
    <x v="148"/>
    <s v="Post"/>
    <n v="0"/>
    <n v="984.85099090000006"/>
    <x v="0"/>
  </r>
  <r>
    <s v="Media"/>
    <s v="Incremental"/>
    <m/>
    <m/>
    <x v="0"/>
    <s v="Aarki"/>
    <x v="0"/>
    <s v=" DTC"/>
    <x v="149"/>
    <s v="Post"/>
    <n v="0"/>
    <n v="1022.2987005"/>
    <x v="0"/>
  </r>
  <r>
    <s v="Media"/>
    <s v="Incremental"/>
    <m/>
    <m/>
    <x v="0"/>
    <s v="Aarki"/>
    <x v="0"/>
    <s v=" DTC"/>
    <x v="150"/>
    <s v="Post"/>
    <n v="0"/>
    <n v="1061.3598003"/>
    <x v="0"/>
  </r>
  <r>
    <s v="Media"/>
    <s v="Incremental"/>
    <m/>
    <m/>
    <x v="0"/>
    <s v="Aarki"/>
    <x v="0"/>
    <s v=" DTC"/>
    <x v="151"/>
    <s v="Post"/>
    <n v="0"/>
    <n v="1109.5678433999999"/>
    <x v="0"/>
  </r>
  <r>
    <s v="Media"/>
    <s v="Incremental"/>
    <m/>
    <m/>
    <x v="0"/>
    <s v="Aarki"/>
    <x v="0"/>
    <s v=" DTC"/>
    <x v="152"/>
    <s v="Post"/>
    <n v="0"/>
    <n v="1141.1568188000001"/>
    <x v="0"/>
  </r>
  <r>
    <s v="Media"/>
    <s v="Incremental"/>
    <m/>
    <m/>
    <x v="0"/>
    <s v="Aarki"/>
    <x v="0"/>
    <s v=" DTC"/>
    <x v="153"/>
    <s v="Post"/>
    <n v="0"/>
    <n v="1118.9337769000001"/>
    <x v="0"/>
  </r>
  <r>
    <s v="Media"/>
    <s v="Incremental"/>
    <m/>
    <m/>
    <x v="0"/>
    <s v="Aarki"/>
    <x v="0"/>
    <s v=" DTC"/>
    <x v="154"/>
    <s v="Post"/>
    <n v="0"/>
    <n v="1087.891582"/>
    <x v="0"/>
  </r>
  <r>
    <s v="Media"/>
    <s v="Incremental"/>
    <m/>
    <m/>
    <x v="0"/>
    <s v="Aarki"/>
    <x v="0"/>
    <s v=" DTC"/>
    <x v="155"/>
    <s v="Post"/>
    <n v="0"/>
    <n v="1063.4994412000001"/>
    <x v="0"/>
  </r>
  <r>
    <s v="Media"/>
    <s v="Incremental"/>
    <m/>
    <m/>
    <x v="0"/>
    <s v="Aarki"/>
    <x v="0"/>
    <s v=" DTC"/>
    <x v="156"/>
    <s v="Post"/>
    <n v="0"/>
    <n v="1063.0369146999999"/>
    <x v="0"/>
  </r>
  <r>
    <s v="Media"/>
    <s v="Incremental"/>
    <m/>
    <m/>
    <x v="0"/>
    <s v="Aarki"/>
    <x v="0"/>
    <s v=" DTC"/>
    <x v="157"/>
    <s v="Post"/>
    <n v="0"/>
    <n v="1062.1149172999999"/>
    <x v="0"/>
  </r>
  <r>
    <s v="Media"/>
    <s v="Incremental"/>
    <m/>
    <m/>
    <x v="0"/>
    <s v="Aarki"/>
    <x v="0"/>
    <s v=" DTC"/>
    <x v="158"/>
    <s v="Post"/>
    <n v="0"/>
    <n v="1040.4481125"/>
    <x v="0"/>
  </r>
  <r>
    <s v="Media"/>
    <s v="Incremental"/>
    <m/>
    <m/>
    <x v="0"/>
    <s v="Aarki"/>
    <x v="0"/>
    <s v=" DTC"/>
    <x v="159"/>
    <s v="Post"/>
    <n v="0"/>
    <n v="1030.0475885000001"/>
    <x v="0"/>
  </r>
  <r>
    <s v="Media"/>
    <s v="Incremental"/>
    <m/>
    <m/>
    <x v="0"/>
    <s v="Aarki"/>
    <x v="0"/>
    <s v=" DTC"/>
    <x v="160"/>
    <s v="Post"/>
    <n v="0"/>
    <n v="1028.3341236000001"/>
    <x v="0"/>
  </r>
  <r>
    <s v="Media"/>
    <s v="Incremental"/>
    <m/>
    <m/>
    <x v="0"/>
    <s v="Aarki"/>
    <x v="0"/>
    <s v=" DTC"/>
    <x v="161"/>
    <s v="Post"/>
    <n v="0"/>
    <n v="1026.375693"/>
    <x v="0"/>
  </r>
  <r>
    <s v="Media"/>
    <s v="Incremental"/>
    <m/>
    <m/>
    <x v="0"/>
    <s v="Aarki"/>
    <x v="0"/>
    <s v=" DTC"/>
    <x v="162"/>
    <s v="Post"/>
    <n v="0"/>
    <n v="1036.4298965"/>
    <x v="0"/>
  </r>
  <r>
    <s v="Media"/>
    <s v="Incremental"/>
    <m/>
    <m/>
    <x v="0"/>
    <s v="Aarki"/>
    <x v="0"/>
    <s v=" DTC"/>
    <x v="163"/>
    <s v="Post"/>
    <n v="0"/>
    <n v="1041.3885465000001"/>
    <x v="0"/>
  </r>
  <r>
    <s v="Media"/>
    <s v="Incremental"/>
    <m/>
    <m/>
    <x v="0"/>
    <s v="Aarki"/>
    <x v="0"/>
    <s v=" DTC"/>
    <x v="164"/>
    <s v="Post"/>
    <n v="0"/>
    <n v="1059.3055715999999"/>
    <x v="0"/>
  </r>
  <r>
    <s v="Media"/>
    <s v="Incremental"/>
    <m/>
    <m/>
    <x v="0"/>
    <s v="Aarki"/>
    <x v="0"/>
    <s v=" DTC"/>
    <x v="165"/>
    <s v="Post"/>
    <n v="0"/>
    <n v="1064.8418325"/>
    <x v="0"/>
  </r>
  <r>
    <s v="Media"/>
    <s v="Incremental"/>
    <m/>
    <m/>
    <x v="0"/>
    <s v="Aarki"/>
    <x v="0"/>
    <s v=" DTC"/>
    <x v="166"/>
    <s v="Post"/>
    <n v="0"/>
    <n v="1081.3475963999999"/>
    <x v="0"/>
  </r>
  <r>
    <s v="Media"/>
    <s v="Incremental"/>
    <m/>
    <m/>
    <x v="0"/>
    <s v="Aarki"/>
    <x v="0"/>
    <s v=" DTC"/>
    <x v="167"/>
    <s v="Post"/>
    <n v="0"/>
    <n v="1108.4443223000001"/>
    <x v="0"/>
  </r>
  <r>
    <s v="Media"/>
    <s v="Incremental"/>
    <m/>
    <m/>
    <x v="0"/>
    <s v="Aarki"/>
    <x v="0"/>
    <s v=" DTC"/>
    <x v="168"/>
    <s v="Post"/>
    <n v="0"/>
    <n v="1135.2030162000001"/>
    <x v="0"/>
  </r>
  <r>
    <s v="Media"/>
    <s v="Incremental"/>
    <m/>
    <m/>
    <x v="0"/>
    <s v="Aarki"/>
    <x v="0"/>
    <s v=" DTC"/>
    <x v="169"/>
    <s v="Post"/>
    <n v="0"/>
    <n v="1174.8351714"/>
    <x v="0"/>
  </r>
  <r>
    <s v="Media"/>
    <s v="Incremental"/>
    <m/>
    <m/>
    <x v="0"/>
    <s v="Aarki"/>
    <x v="0"/>
    <s v=" DTC"/>
    <x v="170"/>
    <s v="Post"/>
    <n v="0"/>
    <n v="1228.4864161999999"/>
    <x v="0"/>
  </r>
  <r>
    <s v="Media"/>
    <s v="Incremental"/>
    <m/>
    <m/>
    <x v="0"/>
    <s v="Aarki"/>
    <x v="0"/>
    <s v=" DTC"/>
    <x v="171"/>
    <s v="Post"/>
    <n v="0"/>
    <n v="1275.4660342"/>
    <x v="0"/>
  </r>
  <r>
    <s v="Media"/>
    <s v="Incremental"/>
    <m/>
    <m/>
    <x v="0"/>
    <s v="Aarki"/>
    <x v="0"/>
    <s v=" DTC"/>
    <x v="172"/>
    <s v="Post"/>
    <n v="0"/>
    <n v="1300.1446148"/>
    <x v="0"/>
  </r>
  <r>
    <s v="Media"/>
    <s v="Incremental"/>
    <m/>
    <m/>
    <x v="0"/>
    <s v="Aarki"/>
    <x v="0"/>
    <s v=" DTC"/>
    <x v="173"/>
    <s v="Post"/>
    <n v="0"/>
    <n v="1370.3936596000001"/>
    <x v="0"/>
  </r>
  <r>
    <s v="Media"/>
    <s v="Incremental"/>
    <m/>
    <m/>
    <x v="0"/>
    <s v="Aarki"/>
    <x v="0"/>
    <s v=" DTC"/>
    <x v="174"/>
    <s v="Post"/>
    <n v="0"/>
    <n v="1530.6216979999999"/>
    <x v="0"/>
  </r>
  <r>
    <s v="Media"/>
    <s v="Incremental"/>
    <m/>
    <m/>
    <x v="0"/>
    <s v="Aarki"/>
    <x v="0"/>
    <s v=" DTC"/>
    <x v="175"/>
    <s v="Post"/>
    <n v="0"/>
    <n v="1601.2734143"/>
    <x v="0"/>
  </r>
  <r>
    <s v="Media"/>
    <s v="Incremental"/>
    <m/>
    <m/>
    <x v="0"/>
    <s v="Aarki"/>
    <x v="0"/>
    <s v=" DTC"/>
    <x v="176"/>
    <s v="Post"/>
    <n v="0"/>
    <n v="1648.4335566"/>
    <x v="0"/>
  </r>
  <r>
    <s v="Media"/>
    <s v="Incremental"/>
    <m/>
    <m/>
    <x v="0"/>
    <s v="Aarki"/>
    <x v="0"/>
    <s v=" DTC"/>
    <x v="177"/>
    <s v="Post"/>
    <n v="0"/>
    <n v="1676.6173421999999"/>
    <x v="0"/>
  </r>
  <r>
    <s v="Media"/>
    <s v="Incremental"/>
    <m/>
    <m/>
    <x v="0"/>
    <s v="Aarki"/>
    <x v="0"/>
    <s v=" DTC"/>
    <x v="178"/>
    <s v="Post"/>
    <n v="0"/>
    <n v="1652.8414461"/>
    <x v="0"/>
  </r>
  <r>
    <s v="Media"/>
    <s v="Incremental"/>
    <m/>
    <m/>
    <x v="0"/>
    <s v="Aarki"/>
    <x v="0"/>
    <s v=" DTC"/>
    <x v="179"/>
    <s v="Post"/>
    <n v="0"/>
    <n v="1637.0784649"/>
    <x v="0"/>
  </r>
  <r>
    <s v="Media"/>
    <s v="Incremental"/>
    <m/>
    <m/>
    <x v="0"/>
    <s v="Aarki"/>
    <x v="0"/>
    <s v=" DTC"/>
    <x v="180"/>
    <s v="Post"/>
    <n v="0"/>
    <n v="1606.4477555000001"/>
    <x v="0"/>
  </r>
  <r>
    <s v="Media"/>
    <s v="Incremental"/>
    <m/>
    <m/>
    <x v="0"/>
    <s v="Aarki"/>
    <x v="0"/>
    <s v=" DTC"/>
    <x v="181"/>
    <s v="Post"/>
    <n v="0"/>
    <n v="1620.4494993000001"/>
    <x v="0"/>
  </r>
  <r>
    <s v="Media"/>
    <s v="Incremental"/>
    <m/>
    <m/>
    <x v="0"/>
    <s v="Aarki"/>
    <x v="0"/>
    <s v=" DTC"/>
    <x v="182"/>
    <s v="Post"/>
    <n v="0"/>
    <n v="1659.6747507"/>
    <x v="0"/>
  </r>
  <r>
    <s v="Media"/>
    <s v="Incremental"/>
    <m/>
    <m/>
    <x v="0"/>
    <s v="Aarki"/>
    <x v="0"/>
    <s v=" DTC"/>
    <x v="183"/>
    <s v="Post"/>
    <n v="0"/>
    <n v="1686.8128813999999"/>
    <x v="0"/>
  </r>
  <r>
    <s v="Media"/>
    <s v="Incremental"/>
    <m/>
    <m/>
    <x v="0"/>
    <s v="Aarki"/>
    <x v="0"/>
    <s v=" DTC"/>
    <x v="184"/>
    <s v="Post"/>
    <n v="0"/>
    <n v="1685.4504374999999"/>
    <x v="0"/>
  </r>
  <r>
    <s v="Media"/>
    <s v="Incremental"/>
    <m/>
    <m/>
    <x v="0"/>
    <s v="Aarki"/>
    <x v="0"/>
    <s v=" DTC"/>
    <x v="185"/>
    <s v="Post"/>
    <n v="0"/>
    <n v="1644.1293439000001"/>
    <x v="0"/>
  </r>
  <r>
    <s v="Media"/>
    <s v="Incremental"/>
    <m/>
    <m/>
    <x v="0"/>
    <s v="Aarki"/>
    <x v="0"/>
    <s v=" DTC"/>
    <x v="186"/>
    <s v="Post"/>
    <n v="0"/>
    <n v="1565.8645282"/>
    <x v="0"/>
  </r>
  <r>
    <s v="Media"/>
    <s v="Incremental"/>
    <m/>
    <m/>
    <x v="0"/>
    <s v="Aarki"/>
    <x v="0"/>
    <s v=" DTC"/>
    <x v="187"/>
    <s v="Post"/>
    <n v="0"/>
    <n v="1580.4021554999999"/>
    <x v="0"/>
  </r>
  <r>
    <s v="Media"/>
    <s v="Incremental"/>
    <m/>
    <m/>
    <x v="0"/>
    <s v="Aarki"/>
    <x v="0"/>
    <s v=" DTC"/>
    <x v="188"/>
    <s v="Post"/>
    <n v="0"/>
    <n v="1620.4728809999999"/>
    <x v="0"/>
  </r>
  <r>
    <s v="Media"/>
    <s v="Incremental"/>
    <m/>
    <m/>
    <x v="0"/>
    <s v="Aarki"/>
    <x v="0"/>
    <s v=" DTC"/>
    <x v="189"/>
    <s v="Post"/>
    <n v="0"/>
    <n v="1672.9508909000001"/>
    <x v="0"/>
  </r>
  <r>
    <s v="Media"/>
    <s v="Incremental"/>
    <m/>
    <m/>
    <x v="0"/>
    <s v="Aarki"/>
    <x v="0"/>
    <s v=" DTC"/>
    <x v="190"/>
    <s v="Post"/>
    <n v="0"/>
    <n v="1734.3485000000001"/>
    <x v="0"/>
  </r>
  <r>
    <s v="Media"/>
    <s v="Incremental"/>
    <m/>
    <m/>
    <x v="0"/>
    <s v="Aarki"/>
    <x v="0"/>
    <s v=" DTC"/>
    <x v="191"/>
    <s v="Post"/>
    <n v="0"/>
    <n v="1774.3486089999999"/>
    <x v="0"/>
  </r>
  <r>
    <s v="Media"/>
    <s v="Incremental"/>
    <m/>
    <m/>
    <x v="0"/>
    <s v="Aarki"/>
    <x v="0"/>
    <s v=" DTC"/>
    <x v="192"/>
    <s v="Post"/>
    <n v="0"/>
    <n v="1835.4570392999999"/>
    <x v="0"/>
  </r>
  <r>
    <s v="Media"/>
    <s v="Incremental"/>
    <m/>
    <m/>
    <x v="0"/>
    <s v="Aarki"/>
    <x v="0"/>
    <s v=" DTC"/>
    <x v="193"/>
    <s v="Post"/>
    <n v="0"/>
    <n v="1893.5513137"/>
    <x v="0"/>
  </r>
  <r>
    <s v="Media"/>
    <s v="Incremental"/>
    <m/>
    <m/>
    <x v="0"/>
    <s v="Aarki"/>
    <x v="0"/>
    <s v=" DTC"/>
    <x v="194"/>
    <s v="Post"/>
    <n v="0"/>
    <n v="1923.3418807999999"/>
    <x v="0"/>
  </r>
  <r>
    <s v="Media"/>
    <s v="Incremental"/>
    <m/>
    <m/>
    <x v="0"/>
    <s v="Aarki"/>
    <x v="0"/>
    <s v=" DTC"/>
    <x v="195"/>
    <s v="Post"/>
    <n v="0"/>
    <n v="2011.8062437000001"/>
    <x v="0"/>
  </r>
  <r>
    <s v="Media"/>
    <s v="Incremental"/>
    <m/>
    <m/>
    <x v="0"/>
    <s v="Aarki"/>
    <x v="0"/>
    <s v=" DTC"/>
    <x v="196"/>
    <s v="Post"/>
    <n v="0"/>
    <n v="2105.4256951000002"/>
    <x v="0"/>
  </r>
  <r>
    <s v="Media"/>
    <s v="Incremental"/>
    <m/>
    <m/>
    <x v="0"/>
    <s v="Aarki"/>
    <x v="0"/>
    <s v=" DTC"/>
    <x v="197"/>
    <s v="Post"/>
    <n v="0"/>
    <n v="2127.0378807000002"/>
    <x v="0"/>
  </r>
  <r>
    <s v="Media"/>
    <s v="Incremental"/>
    <m/>
    <m/>
    <x v="0"/>
    <s v="Aarki"/>
    <x v="0"/>
    <s v=" DTC"/>
    <x v="198"/>
    <s v="Post"/>
    <n v="0"/>
    <n v="2223.793987"/>
    <x v="0"/>
  </r>
  <r>
    <s v="Media"/>
    <s v="Incremental"/>
    <m/>
    <m/>
    <x v="0"/>
    <s v="Aarki"/>
    <x v="0"/>
    <s v=" DTC"/>
    <x v="199"/>
    <s v="Post"/>
    <n v="0"/>
    <n v="2222.8955274999998"/>
    <x v="0"/>
  </r>
  <r>
    <s v="Media"/>
    <s v="Incremental"/>
    <m/>
    <m/>
    <x v="0"/>
    <s v="Aarki"/>
    <x v="0"/>
    <s v=" DTC"/>
    <x v="200"/>
    <s v="Post"/>
    <n v="0"/>
    <n v="2318.6607938000002"/>
    <x v="0"/>
  </r>
  <r>
    <s v="Media"/>
    <s v="Incremental"/>
    <m/>
    <m/>
    <x v="0"/>
    <s v="Aarki"/>
    <x v="0"/>
    <s v=" DTC"/>
    <x v="201"/>
    <s v="Post"/>
    <n v="0"/>
    <n v="2452.7887262999998"/>
    <x v="0"/>
  </r>
  <r>
    <s v="Media"/>
    <s v="Incremental"/>
    <m/>
    <m/>
    <x v="0"/>
    <s v="Aarki"/>
    <x v="0"/>
    <s v=" DTC"/>
    <x v="202"/>
    <s v="Post"/>
    <n v="0"/>
    <n v="2428.5236457000001"/>
    <x v="0"/>
  </r>
  <r>
    <s v="Media"/>
    <s v="Incremental"/>
    <m/>
    <m/>
    <x v="0"/>
    <s v="Aarki"/>
    <x v="0"/>
    <s v=" DTC"/>
    <x v="203"/>
    <s v="Post"/>
    <n v="0"/>
    <n v="2561.4958526999999"/>
    <x v="0"/>
  </r>
  <r>
    <s v="Media"/>
    <s v="Incremental"/>
    <m/>
    <m/>
    <x v="0"/>
    <s v="Aarki"/>
    <x v="0"/>
    <s v=" DTC"/>
    <x v="204"/>
    <s v="Post"/>
    <n v="0"/>
    <n v="2700.0202499000002"/>
    <x v="0"/>
  </r>
  <r>
    <s v="Media"/>
    <s v="Incremental"/>
    <m/>
    <m/>
    <x v="0"/>
    <s v="Aarki"/>
    <x v="0"/>
    <s v=" DTC"/>
    <x v="205"/>
    <s v="Post"/>
    <n v="0"/>
    <n v="2907.4419035000001"/>
    <x v="0"/>
  </r>
  <r>
    <s v="Media"/>
    <s v="Incremental"/>
    <m/>
    <m/>
    <x v="0"/>
    <s v="Aarki"/>
    <x v="0"/>
    <s v=" DTC"/>
    <x v="206"/>
    <s v="Post"/>
    <n v="0"/>
    <n v="3159.9942667999999"/>
    <x v="0"/>
  </r>
  <r>
    <s v="Media"/>
    <s v="Incremental"/>
    <m/>
    <m/>
    <x v="0"/>
    <s v="Aarki"/>
    <x v="0"/>
    <s v=" DTC"/>
    <x v="207"/>
    <s v="Post"/>
    <n v="0"/>
    <n v="3370.5889272999998"/>
    <x v="0"/>
  </r>
  <r>
    <s v="Media"/>
    <s v="Incremental"/>
    <m/>
    <m/>
    <x v="0"/>
    <s v="Aarki"/>
    <x v="0"/>
    <s v=" DTC"/>
    <x v="208"/>
    <s v="Post"/>
    <n v="0"/>
    <n v="3657.5116054999999"/>
    <x v="0"/>
  </r>
  <r>
    <s v="Media"/>
    <s v="Incremental"/>
    <m/>
    <m/>
    <x v="0"/>
    <s v="Aarki"/>
    <x v="0"/>
    <s v=" DTC"/>
    <x v="209"/>
    <s v="Post"/>
    <n v="0"/>
    <n v="3850.3762889"/>
    <x v="0"/>
  </r>
  <r>
    <s v="Media"/>
    <s v="Incremental"/>
    <m/>
    <m/>
    <x v="0"/>
    <s v="Aarki"/>
    <x v="0"/>
    <s v=" DTC"/>
    <x v="210"/>
    <s v="Post"/>
    <n v="0"/>
    <n v="3986.9184928"/>
    <x v="0"/>
  </r>
  <r>
    <s v="Media"/>
    <s v="Incremental"/>
    <m/>
    <m/>
    <x v="0"/>
    <s v="Aarki"/>
    <x v="0"/>
    <s v=" DTC"/>
    <x v="211"/>
    <s v="Post"/>
    <n v="0"/>
    <n v="4148.5470784999998"/>
    <x v="0"/>
  </r>
  <r>
    <s v="Media"/>
    <s v="Incremental"/>
    <m/>
    <m/>
    <x v="0"/>
    <s v="Aarki"/>
    <x v="0"/>
    <s v=" DTC"/>
    <x v="212"/>
    <s v="Post"/>
    <n v="0"/>
    <n v="4033.5499178"/>
    <x v="0"/>
  </r>
  <r>
    <s v="Media"/>
    <s v="Incremental"/>
    <m/>
    <m/>
    <x v="0"/>
    <s v="Aarki"/>
    <x v="0"/>
    <s v=" DTC"/>
    <x v="213"/>
    <s v="Post"/>
    <n v="0"/>
    <n v="3983.7102601000001"/>
    <x v="0"/>
  </r>
  <r>
    <s v="Media"/>
    <s v="Incremental"/>
    <m/>
    <m/>
    <x v="1"/>
    <s v="Aarki"/>
    <x v="0"/>
    <s v=" DTC"/>
    <x v="0"/>
    <s v="Pre"/>
    <s v="Pre"/>
    <n v="838.02917520000005"/>
    <x v="1"/>
  </r>
  <r>
    <s v="Media"/>
    <s v="Incremental"/>
    <m/>
    <m/>
    <x v="1"/>
    <s v="Aarki"/>
    <x v="0"/>
    <s v=" DTC"/>
    <x v="1"/>
    <s v="Pre"/>
    <s v="Pre"/>
    <n v="795.44496900000001"/>
    <x v="1"/>
  </r>
  <r>
    <s v="Media"/>
    <s v="Incremental"/>
    <m/>
    <m/>
    <x v="1"/>
    <s v="Aarki"/>
    <x v="0"/>
    <s v=" DTC"/>
    <x v="2"/>
    <s v="Pre"/>
    <s v="Pre"/>
    <n v="781.15469780000001"/>
    <x v="1"/>
  </r>
  <r>
    <s v="Media"/>
    <s v="Incremental"/>
    <m/>
    <m/>
    <x v="1"/>
    <s v="Aarki"/>
    <x v="0"/>
    <s v=" DTC"/>
    <x v="3"/>
    <s v="Pre"/>
    <s v="Pre"/>
    <n v="699.91786309999998"/>
    <x v="1"/>
  </r>
  <r>
    <s v="Media"/>
    <s v="Incremental"/>
    <m/>
    <m/>
    <x v="1"/>
    <s v="Aarki"/>
    <x v="0"/>
    <s v=" DTC"/>
    <x v="4"/>
    <s v="Pre"/>
    <s v="Pre"/>
    <n v="687.22817350000003"/>
    <x v="1"/>
  </r>
  <r>
    <s v="Media"/>
    <s v="Incremental"/>
    <m/>
    <m/>
    <x v="1"/>
    <s v="Aarki"/>
    <x v="0"/>
    <s v=" DTC"/>
    <x v="5"/>
    <s v="Pre"/>
    <s v="Pre"/>
    <n v="672.48397890000001"/>
    <x v="1"/>
  </r>
  <r>
    <s v="Media"/>
    <s v="Incremental"/>
    <m/>
    <m/>
    <x v="1"/>
    <s v="Aarki"/>
    <x v="0"/>
    <s v=" DTC"/>
    <x v="6"/>
    <s v="Pre"/>
    <s v="Pre"/>
    <n v="647.85350779999999"/>
    <x v="1"/>
  </r>
  <r>
    <s v="Media"/>
    <s v="Incremental"/>
    <m/>
    <m/>
    <x v="1"/>
    <s v="Aarki"/>
    <x v="0"/>
    <s v=" DTC"/>
    <x v="7"/>
    <s v="Pre"/>
    <s v="Pre"/>
    <n v="675.42610579999996"/>
    <x v="1"/>
  </r>
  <r>
    <s v="Media"/>
    <s v="Incremental"/>
    <m/>
    <m/>
    <x v="1"/>
    <s v="Aarki"/>
    <x v="0"/>
    <s v=" DTC"/>
    <x v="8"/>
    <s v="Pre"/>
    <s v="Pre"/>
    <n v="756.61283879999996"/>
    <x v="1"/>
  </r>
  <r>
    <s v="Media"/>
    <s v="Incremental"/>
    <m/>
    <m/>
    <x v="1"/>
    <s v="Aarki"/>
    <x v="0"/>
    <s v=" DTC"/>
    <x v="9"/>
    <s v="Pre"/>
    <s v="Pre"/>
    <n v="769.01369250000005"/>
    <x v="1"/>
  </r>
  <r>
    <s v="Media"/>
    <s v="Incremental"/>
    <m/>
    <m/>
    <x v="1"/>
    <s v="Aarki"/>
    <x v="0"/>
    <s v=" DTC"/>
    <x v="10"/>
    <s v="Pre"/>
    <s v="Pre"/>
    <n v="715.07631330000004"/>
    <x v="1"/>
  </r>
  <r>
    <s v="Media"/>
    <s v="Incremental"/>
    <m/>
    <m/>
    <x v="1"/>
    <s v="Aarki"/>
    <x v="0"/>
    <s v=" DTC"/>
    <x v="11"/>
    <s v="Pre"/>
    <s v="Pre"/>
    <n v="701.51294800000005"/>
    <x v="1"/>
  </r>
  <r>
    <s v="Media"/>
    <s v="Incremental"/>
    <m/>
    <m/>
    <x v="1"/>
    <s v="Aarki"/>
    <x v="0"/>
    <s v=" DTC"/>
    <x v="12"/>
    <s v="Pre"/>
    <s v="Pre"/>
    <n v="594.8076188"/>
    <x v="1"/>
  </r>
  <r>
    <s v="Media"/>
    <s v="Incremental"/>
    <m/>
    <m/>
    <x v="1"/>
    <s v="Aarki"/>
    <x v="0"/>
    <s v=" DTC"/>
    <x v="13"/>
    <s v="Pre"/>
    <s v="Pre"/>
    <n v="714.3579383"/>
    <x v="1"/>
  </r>
  <r>
    <s v="Media"/>
    <s v="Incremental"/>
    <m/>
    <m/>
    <x v="1"/>
    <s v="Aarki"/>
    <x v="0"/>
    <s v=" DTC"/>
    <x v="14"/>
    <s v="Pre"/>
    <s v="Pre"/>
    <n v="743.58180200000004"/>
    <x v="1"/>
  </r>
  <r>
    <s v="Media"/>
    <s v="Incremental"/>
    <m/>
    <m/>
    <x v="1"/>
    <s v="Aarki"/>
    <x v="0"/>
    <s v=" DTC"/>
    <x v="15"/>
    <s v="Pre"/>
    <s v="Pre"/>
    <n v="775.90901529999996"/>
    <x v="1"/>
  </r>
  <r>
    <s v="Media"/>
    <s v="Incremental"/>
    <m/>
    <m/>
    <x v="1"/>
    <s v="Aarki"/>
    <x v="0"/>
    <s v=" DTC"/>
    <x v="16"/>
    <s v="Pre"/>
    <s v="Pre"/>
    <n v="702.60455730000001"/>
    <x v="1"/>
  </r>
  <r>
    <s v="Media"/>
    <s v="Incremental"/>
    <m/>
    <m/>
    <x v="1"/>
    <s v="Aarki"/>
    <x v="0"/>
    <s v=" DTC"/>
    <x v="17"/>
    <s v="Pre"/>
    <s v="Pre"/>
    <n v="733.08784419999995"/>
    <x v="1"/>
  </r>
  <r>
    <s v="Media"/>
    <s v="Incremental"/>
    <m/>
    <m/>
    <x v="1"/>
    <s v="Aarki"/>
    <x v="0"/>
    <s v=" DTC"/>
    <x v="18"/>
    <s v="Pre"/>
    <s v="Pre"/>
    <n v="578.38653050000005"/>
    <x v="1"/>
  </r>
  <r>
    <s v="Media"/>
    <s v="Incremental"/>
    <m/>
    <m/>
    <x v="1"/>
    <s v="Aarki"/>
    <x v="0"/>
    <s v=" DTC"/>
    <x v="19"/>
    <s v="Pre"/>
    <s v="Pre"/>
    <n v="720.41754170000002"/>
    <x v="1"/>
  </r>
  <r>
    <s v="Media"/>
    <s v="Incremental"/>
    <m/>
    <m/>
    <x v="1"/>
    <s v="Aarki"/>
    <x v="0"/>
    <s v=" DTC"/>
    <x v="20"/>
    <s v="Pre"/>
    <s v="Pre"/>
    <n v="676.07667930000002"/>
    <x v="1"/>
  </r>
  <r>
    <s v="Media"/>
    <s v="Incremental"/>
    <m/>
    <m/>
    <x v="1"/>
    <s v="Aarki"/>
    <x v="0"/>
    <s v=" DTC"/>
    <x v="21"/>
    <s v="Pre"/>
    <s v="Pre"/>
    <n v="699.48693969999999"/>
    <x v="1"/>
  </r>
  <r>
    <s v="Media"/>
    <s v="Incremental"/>
    <m/>
    <m/>
    <x v="1"/>
    <s v="Aarki"/>
    <x v="0"/>
    <s v=" DTC"/>
    <x v="22"/>
    <s v="Pre"/>
    <s v="Pre"/>
    <n v="603.64586789999998"/>
    <x v="1"/>
  </r>
  <r>
    <s v="Media"/>
    <s v="Incremental"/>
    <m/>
    <m/>
    <x v="1"/>
    <s v="Aarki"/>
    <x v="0"/>
    <s v=" DTC"/>
    <x v="23"/>
    <s v="Pre"/>
    <s v="Pre"/>
    <n v="723.77174890000003"/>
    <x v="1"/>
  </r>
  <r>
    <s v="Media"/>
    <s v="Incremental"/>
    <m/>
    <m/>
    <x v="1"/>
    <s v="Aarki"/>
    <x v="0"/>
    <s v=" DTC"/>
    <x v="24"/>
    <s v="Pre"/>
    <s v="Pre"/>
    <n v="734.4044414"/>
    <x v="1"/>
  </r>
  <r>
    <s v="Media"/>
    <s v="Incremental"/>
    <m/>
    <m/>
    <x v="1"/>
    <s v="Aarki"/>
    <x v="0"/>
    <s v=" DTC"/>
    <x v="25"/>
    <s v="Pre"/>
    <s v="Pre"/>
    <n v="676.32403939999995"/>
    <x v="1"/>
  </r>
  <r>
    <s v="Media"/>
    <s v="Incremental"/>
    <m/>
    <m/>
    <x v="1"/>
    <s v="Aarki"/>
    <x v="0"/>
    <s v=" DTC"/>
    <x v="26"/>
    <s v="Pre"/>
    <s v="Pre"/>
    <n v="723.33262500000001"/>
    <x v="1"/>
  </r>
  <r>
    <s v="Media"/>
    <s v="Incremental"/>
    <m/>
    <m/>
    <x v="1"/>
    <s v="Aarki"/>
    <x v="0"/>
    <s v=" DTC"/>
    <x v="27"/>
    <s v="Pre"/>
    <s v="Pre"/>
    <n v="741.78421300000002"/>
    <x v="1"/>
  </r>
  <r>
    <s v="Media"/>
    <s v="Incremental"/>
    <m/>
    <m/>
    <x v="1"/>
    <s v="Aarki"/>
    <x v="0"/>
    <s v=" DTC"/>
    <x v="28"/>
    <s v="Pre"/>
    <s v="Pre"/>
    <n v="563.21232139999995"/>
    <x v="1"/>
  </r>
  <r>
    <s v="Media"/>
    <s v="Incremental"/>
    <m/>
    <m/>
    <x v="1"/>
    <s v="Aarki"/>
    <x v="0"/>
    <s v=" DTC"/>
    <x v="29"/>
    <s v="Pre"/>
    <s v="Pre"/>
    <n v="475.88313210000001"/>
    <x v="1"/>
  </r>
  <r>
    <s v="Media"/>
    <s v="Incremental"/>
    <m/>
    <m/>
    <x v="1"/>
    <s v="Aarki"/>
    <x v="0"/>
    <s v=" DTC"/>
    <x v="30"/>
    <s v="Pre"/>
    <s v="Pre"/>
    <n v="818.13310920000004"/>
    <x v="1"/>
  </r>
  <r>
    <s v="Media"/>
    <s v="Incremental"/>
    <m/>
    <m/>
    <x v="1"/>
    <s v="Aarki"/>
    <x v="0"/>
    <s v=" DTC"/>
    <x v="31"/>
    <s v="Pre"/>
    <s v="Pre"/>
    <n v="1009.8137022"/>
    <x v="1"/>
  </r>
  <r>
    <s v="Media"/>
    <s v="Incremental"/>
    <m/>
    <m/>
    <x v="1"/>
    <s v="Aarki"/>
    <x v="0"/>
    <s v=" DTC"/>
    <x v="32"/>
    <s v="Pre"/>
    <s v="Pre"/>
    <n v="871.31265450000001"/>
    <x v="1"/>
  </r>
  <r>
    <s v="Media"/>
    <s v="Incremental"/>
    <m/>
    <m/>
    <x v="1"/>
    <s v="Aarki"/>
    <x v="0"/>
    <s v=" DTC"/>
    <x v="33"/>
    <s v="Pre"/>
    <s v="Pre"/>
    <n v="847.6759859"/>
    <x v="1"/>
  </r>
  <r>
    <s v="Media"/>
    <s v="Incremental"/>
    <m/>
    <m/>
    <x v="1"/>
    <s v="Aarki"/>
    <x v="0"/>
    <s v=" DTC"/>
    <x v="34"/>
    <s v="Pre"/>
    <s v="Pre"/>
    <n v="626.56941529999995"/>
    <x v="1"/>
  </r>
  <r>
    <s v="Media"/>
    <s v="Incremental"/>
    <m/>
    <m/>
    <x v="1"/>
    <s v="Aarki"/>
    <x v="0"/>
    <s v=" DTC"/>
    <x v="35"/>
    <s v="Pre"/>
    <s v="Pre"/>
    <n v="596.5790101"/>
    <x v="1"/>
  </r>
  <r>
    <s v="Media"/>
    <s v="Incremental"/>
    <m/>
    <m/>
    <x v="1"/>
    <s v="Aarki"/>
    <x v="0"/>
    <s v=" DTC"/>
    <x v="36"/>
    <s v="Pre"/>
    <s v="Pre"/>
    <n v="678.95484610000005"/>
    <x v="1"/>
  </r>
  <r>
    <s v="Media"/>
    <s v="Incremental"/>
    <m/>
    <m/>
    <x v="1"/>
    <s v="Aarki"/>
    <x v="0"/>
    <s v=" DTC"/>
    <x v="37"/>
    <s v="Pre"/>
    <s v="Pre"/>
    <n v="741.55215829999997"/>
    <x v="1"/>
  </r>
  <r>
    <s v="Media"/>
    <s v="Incremental"/>
    <m/>
    <m/>
    <x v="1"/>
    <s v="Aarki"/>
    <x v="0"/>
    <s v=" DTC"/>
    <x v="38"/>
    <s v="Pre"/>
    <s v="Pre"/>
    <n v="863.81964259999995"/>
    <x v="1"/>
  </r>
  <r>
    <s v="Media"/>
    <s v="Incremental"/>
    <m/>
    <m/>
    <x v="1"/>
    <s v="Aarki"/>
    <x v="0"/>
    <s v=" DTC"/>
    <x v="39"/>
    <s v="Pre"/>
    <s v="Pre"/>
    <n v="850.48881470000003"/>
    <x v="1"/>
  </r>
  <r>
    <s v="Media"/>
    <s v="Incremental"/>
    <m/>
    <m/>
    <x v="1"/>
    <s v="Aarki"/>
    <x v="0"/>
    <s v=" DTC"/>
    <x v="40"/>
    <s v="Pre"/>
    <s v="Pre"/>
    <n v="878.06936210000003"/>
    <x v="1"/>
  </r>
  <r>
    <s v="Media"/>
    <s v="Incremental"/>
    <m/>
    <m/>
    <x v="1"/>
    <s v="Aarki"/>
    <x v="0"/>
    <s v=" DTC"/>
    <x v="41"/>
    <s v="Pre"/>
    <s v="Pre"/>
    <n v="871.48831500000006"/>
    <x v="1"/>
  </r>
  <r>
    <s v="Media"/>
    <s v="Incremental"/>
    <m/>
    <m/>
    <x v="1"/>
    <s v="Aarki"/>
    <x v="0"/>
    <s v=" DTC"/>
    <x v="42"/>
    <s v="Pre"/>
    <s v="Pre"/>
    <n v="854.99504279999996"/>
    <x v="1"/>
  </r>
  <r>
    <s v="Media"/>
    <s v="Incremental"/>
    <m/>
    <m/>
    <x v="1"/>
    <s v="Aarki"/>
    <x v="0"/>
    <s v=" DTC"/>
    <x v="43"/>
    <s v="Pre"/>
    <s v="Pre"/>
    <n v="822.67956670000001"/>
    <x v="1"/>
  </r>
  <r>
    <s v="Media"/>
    <s v="Incremental"/>
    <m/>
    <m/>
    <x v="1"/>
    <s v="Aarki"/>
    <x v="0"/>
    <s v=" DTC"/>
    <x v="44"/>
    <s v="Pre"/>
    <s v="Pre"/>
    <n v="757.03200560000005"/>
    <x v="1"/>
  </r>
  <r>
    <s v="Media"/>
    <s v="Incremental"/>
    <m/>
    <m/>
    <x v="1"/>
    <s v="Aarki"/>
    <x v="0"/>
    <s v=" DTC"/>
    <x v="45"/>
    <s v="Pre"/>
    <s v="Pre"/>
    <n v="723.09124810000003"/>
    <x v="1"/>
  </r>
  <r>
    <s v="Media"/>
    <s v="Incremental"/>
    <m/>
    <m/>
    <x v="1"/>
    <s v="Aarki"/>
    <x v="0"/>
    <s v=" DTC"/>
    <x v="46"/>
    <s v="Pre"/>
    <s v="Pre"/>
    <n v="638.14096459999996"/>
    <x v="1"/>
  </r>
  <r>
    <s v="Media"/>
    <s v="Incremental"/>
    <m/>
    <m/>
    <x v="1"/>
    <s v="Aarki"/>
    <x v="0"/>
    <s v=" DTC"/>
    <x v="47"/>
    <s v="Pre"/>
    <s v="Pre"/>
    <n v="580.17924989999995"/>
    <x v="1"/>
  </r>
  <r>
    <s v="Media"/>
    <s v="Incremental"/>
    <m/>
    <m/>
    <x v="1"/>
    <s v="Aarki"/>
    <x v="0"/>
    <s v=" DTC"/>
    <x v="48"/>
    <s v="Pre"/>
    <s v="Pre"/>
    <n v="616.81469790000006"/>
    <x v="1"/>
  </r>
  <r>
    <s v="Media"/>
    <s v="Incremental"/>
    <m/>
    <m/>
    <x v="1"/>
    <s v="Aarki"/>
    <x v="0"/>
    <s v=" DTC"/>
    <x v="49"/>
    <s v="Pre"/>
    <s v="Pre"/>
    <n v="654.15438500000005"/>
    <x v="1"/>
  </r>
  <r>
    <s v="Media"/>
    <s v="Incremental"/>
    <m/>
    <m/>
    <x v="1"/>
    <s v="Aarki"/>
    <x v="0"/>
    <s v=" DTC"/>
    <x v="50"/>
    <s v="Pre"/>
    <s v="Pre"/>
    <n v="620.08892519999995"/>
    <x v="1"/>
  </r>
  <r>
    <s v="Media"/>
    <s v="Incremental"/>
    <m/>
    <m/>
    <x v="1"/>
    <s v="Aarki"/>
    <x v="0"/>
    <s v=" DTC"/>
    <x v="51"/>
    <s v="Pre"/>
    <s v="Pre"/>
    <n v="717.36548019999998"/>
    <x v="1"/>
  </r>
  <r>
    <s v="Media"/>
    <s v="Incremental"/>
    <m/>
    <m/>
    <x v="1"/>
    <s v="Aarki"/>
    <x v="0"/>
    <s v=" DTC"/>
    <x v="52"/>
    <s v="Pre"/>
    <s v="Pre"/>
    <n v="798.03558250000003"/>
    <x v="1"/>
  </r>
  <r>
    <s v="Media"/>
    <s v="Incremental"/>
    <m/>
    <m/>
    <x v="1"/>
    <s v="Aarki"/>
    <x v="0"/>
    <s v=" DTC"/>
    <x v="53"/>
    <s v="Pre"/>
    <s v="Pre"/>
    <n v="796.43139280000003"/>
    <x v="1"/>
  </r>
  <r>
    <s v="Media"/>
    <s v="Incremental"/>
    <m/>
    <m/>
    <x v="1"/>
    <s v="Aarki"/>
    <x v="0"/>
    <s v=" DTC"/>
    <x v="54"/>
    <s v="Pre"/>
    <s v="Pre"/>
    <n v="889.55268960000001"/>
    <x v="1"/>
  </r>
  <r>
    <s v="Media"/>
    <s v="Incremental"/>
    <m/>
    <m/>
    <x v="1"/>
    <s v="Aarki"/>
    <x v="0"/>
    <s v=" DTC"/>
    <x v="55"/>
    <s v="Pre"/>
    <s v="Pre"/>
    <n v="937.49780150000004"/>
    <x v="1"/>
  </r>
  <r>
    <s v="Media"/>
    <s v="Incremental"/>
    <m/>
    <m/>
    <x v="1"/>
    <s v="Aarki"/>
    <x v="0"/>
    <s v=" DTC"/>
    <x v="56"/>
    <s v="Pre"/>
    <s v="Pre"/>
    <n v="880.28851789999999"/>
    <x v="1"/>
  </r>
  <r>
    <s v="Media"/>
    <s v="Incremental"/>
    <m/>
    <m/>
    <x v="1"/>
    <s v="Aarki"/>
    <x v="0"/>
    <s v=" DTC"/>
    <x v="57"/>
    <s v="Post"/>
    <s v="Post"/>
    <n v="317.651027"/>
    <x v="1"/>
  </r>
  <r>
    <s v="Media"/>
    <s v="Incremental"/>
    <m/>
    <m/>
    <x v="1"/>
    <s v="Aarki"/>
    <x v="0"/>
    <s v=" DTC"/>
    <x v="58"/>
    <s v="Post"/>
    <s v="Post"/>
    <n v="88.030885299999994"/>
    <x v="1"/>
  </r>
  <r>
    <s v="Media"/>
    <s v="Incremental"/>
    <m/>
    <m/>
    <x v="1"/>
    <s v="Aarki"/>
    <x v="0"/>
    <s v=" DTC"/>
    <x v="59"/>
    <s v="Post"/>
    <s v="Post"/>
    <n v="0"/>
    <x v="1"/>
  </r>
  <r>
    <s v="Media"/>
    <s v="Incremental"/>
    <m/>
    <m/>
    <x v="1"/>
    <s v="Aarki"/>
    <x v="0"/>
    <s v=" DTC"/>
    <x v="60"/>
    <s v="Post"/>
    <s v="Post"/>
    <n v="0"/>
    <x v="1"/>
  </r>
  <r>
    <s v="Media"/>
    <s v="Incremental"/>
    <m/>
    <m/>
    <x v="1"/>
    <s v="Aarki"/>
    <x v="0"/>
    <s v=" DTC"/>
    <x v="61"/>
    <s v="Post"/>
    <s v="Post"/>
    <n v="0"/>
    <x v="1"/>
  </r>
  <r>
    <s v="Media"/>
    <s v="Incremental"/>
    <m/>
    <m/>
    <x v="1"/>
    <s v="Aarki"/>
    <x v="0"/>
    <s v=" DTC"/>
    <x v="62"/>
    <s v="Post"/>
    <s v="Post"/>
    <n v="0"/>
    <x v="1"/>
  </r>
  <r>
    <s v="Media"/>
    <s v="Incremental"/>
    <m/>
    <m/>
    <x v="1"/>
    <s v="Aarki"/>
    <x v="0"/>
    <s v=" DTC"/>
    <x v="63"/>
    <s v="Post"/>
    <s v="Post"/>
    <n v="0"/>
    <x v="1"/>
  </r>
  <r>
    <s v="Media"/>
    <s v="Incremental"/>
    <m/>
    <m/>
    <x v="1"/>
    <s v="Aarki"/>
    <x v="0"/>
    <s v=" DTC"/>
    <x v="64"/>
    <s v="Post"/>
    <s v="Post"/>
    <n v="0"/>
    <x v="1"/>
  </r>
  <r>
    <s v="Media"/>
    <s v="Incremental"/>
    <m/>
    <m/>
    <x v="1"/>
    <s v="Aarki"/>
    <x v="0"/>
    <s v=" DTC"/>
    <x v="65"/>
    <s v="Post"/>
    <s v="Post"/>
    <n v="0"/>
    <x v="1"/>
  </r>
  <r>
    <s v="Media"/>
    <s v="Incremental"/>
    <m/>
    <m/>
    <x v="1"/>
    <s v="Aarki"/>
    <x v="0"/>
    <s v=" DTC"/>
    <x v="66"/>
    <s v="Post"/>
    <s v="Post"/>
    <n v="0"/>
    <x v="1"/>
  </r>
  <r>
    <s v="Media"/>
    <s v="Incremental"/>
    <m/>
    <m/>
    <x v="1"/>
    <s v="Aarki"/>
    <x v="0"/>
    <s v=" DTC"/>
    <x v="67"/>
    <s v="Post"/>
    <s v="Post"/>
    <n v="0"/>
    <x v="1"/>
  </r>
  <r>
    <s v="Media"/>
    <s v="Incremental"/>
    <m/>
    <m/>
    <x v="1"/>
    <s v="Aarki"/>
    <x v="0"/>
    <s v=" DTC"/>
    <x v="68"/>
    <s v="Post"/>
    <s v="Post"/>
    <n v="0"/>
    <x v="1"/>
  </r>
  <r>
    <s v="Media"/>
    <s v="Incremental"/>
    <m/>
    <m/>
    <x v="1"/>
    <s v="Aarki"/>
    <x v="0"/>
    <s v=" DTC"/>
    <x v="69"/>
    <s v="Post"/>
    <s v="Post"/>
    <n v="0"/>
    <x v="1"/>
  </r>
  <r>
    <s v="Media"/>
    <s v="Incremental"/>
    <m/>
    <m/>
    <x v="1"/>
    <s v="Aarki"/>
    <x v="0"/>
    <s v=" DTC"/>
    <x v="70"/>
    <s v="Post"/>
    <s v="Post"/>
    <n v="0"/>
    <x v="1"/>
  </r>
  <r>
    <s v="Media"/>
    <s v="Incremental"/>
    <m/>
    <m/>
    <x v="1"/>
    <s v="Aarki"/>
    <x v="0"/>
    <s v=" DTC"/>
    <x v="71"/>
    <s v="Post"/>
    <s v="Post"/>
    <n v="0"/>
    <x v="1"/>
  </r>
  <r>
    <s v="Media"/>
    <s v="Incremental"/>
    <m/>
    <m/>
    <x v="1"/>
    <s v="Aarki"/>
    <x v="0"/>
    <s v=" DTC"/>
    <x v="72"/>
    <s v="Post"/>
    <s v="Post"/>
    <n v="0"/>
    <x v="1"/>
  </r>
  <r>
    <s v="Media"/>
    <s v="Incremental"/>
    <m/>
    <m/>
    <x v="1"/>
    <s v="Aarki"/>
    <x v="0"/>
    <s v=" DTC"/>
    <x v="73"/>
    <s v="Post"/>
    <s v="Post"/>
    <n v="0"/>
    <x v="1"/>
  </r>
  <r>
    <s v="Media"/>
    <s v="Incremental"/>
    <m/>
    <m/>
    <x v="1"/>
    <s v="Aarki"/>
    <x v="0"/>
    <s v=" DTC"/>
    <x v="74"/>
    <s v="Post"/>
    <s v="Post"/>
    <n v="0"/>
    <x v="1"/>
  </r>
  <r>
    <s v="Media"/>
    <s v="Incremental"/>
    <m/>
    <m/>
    <x v="1"/>
    <s v="Aarki"/>
    <x v="0"/>
    <s v=" DTC"/>
    <x v="75"/>
    <s v="Post"/>
    <s v="Post"/>
    <n v="0"/>
    <x v="1"/>
  </r>
  <r>
    <s v="Media"/>
    <s v="Incremental"/>
    <m/>
    <m/>
    <x v="1"/>
    <s v="Aarki"/>
    <x v="0"/>
    <s v=" DTC"/>
    <x v="76"/>
    <s v="Post"/>
    <s v="Post"/>
    <n v="0"/>
    <x v="1"/>
  </r>
  <r>
    <s v="Media"/>
    <s v="Incremental"/>
    <m/>
    <m/>
    <x v="1"/>
    <s v="Aarki"/>
    <x v="0"/>
    <s v=" DTC"/>
    <x v="77"/>
    <s v="Post"/>
    <s v="Post"/>
    <n v="0"/>
    <x v="1"/>
  </r>
  <r>
    <s v="Media"/>
    <s v="Incremental"/>
    <m/>
    <m/>
    <x v="1"/>
    <s v="Aarki"/>
    <x v="0"/>
    <s v=" DTC"/>
    <x v="78"/>
    <s v="Post"/>
    <s v="Post"/>
    <n v="0"/>
    <x v="1"/>
  </r>
  <r>
    <s v="Media"/>
    <s v="Incremental"/>
    <m/>
    <m/>
    <x v="1"/>
    <s v="Aarki"/>
    <x v="0"/>
    <s v=" DTC"/>
    <x v="79"/>
    <s v="Post"/>
    <s v="Post"/>
    <n v="0"/>
    <x v="1"/>
  </r>
  <r>
    <s v="Media"/>
    <s v="Incremental"/>
    <m/>
    <m/>
    <x v="1"/>
    <s v="Aarki"/>
    <x v="0"/>
    <s v=" DTC"/>
    <x v="80"/>
    <s v="Post"/>
    <s v="Post"/>
    <n v="0"/>
    <x v="1"/>
  </r>
  <r>
    <s v="Media"/>
    <s v="Incremental"/>
    <m/>
    <m/>
    <x v="1"/>
    <s v="Aarki"/>
    <x v="0"/>
    <s v=" DTC"/>
    <x v="81"/>
    <s v="Post"/>
    <s v="Post"/>
    <n v="0"/>
    <x v="1"/>
  </r>
  <r>
    <s v="Media"/>
    <s v="Incremental"/>
    <m/>
    <m/>
    <x v="1"/>
    <s v="Aarki"/>
    <x v="0"/>
    <s v=" DTC"/>
    <x v="82"/>
    <s v="Post"/>
    <s v="Post"/>
    <n v="0"/>
    <x v="1"/>
  </r>
  <r>
    <s v="Media"/>
    <s v="Incremental"/>
    <m/>
    <m/>
    <x v="1"/>
    <s v="Aarki"/>
    <x v="0"/>
    <s v=" DTC"/>
    <x v="83"/>
    <s v="Post"/>
    <s v="Post"/>
    <n v="0"/>
    <x v="1"/>
  </r>
  <r>
    <s v="Media"/>
    <s v="Incremental"/>
    <m/>
    <m/>
    <x v="1"/>
    <s v="Aarki"/>
    <x v="0"/>
    <s v=" DTC"/>
    <x v="84"/>
    <s v="Post"/>
    <s v="Post"/>
    <n v="0"/>
    <x v="1"/>
  </r>
  <r>
    <s v="Media"/>
    <s v="Incremental"/>
    <m/>
    <m/>
    <x v="1"/>
    <s v="Aarki"/>
    <x v="0"/>
    <s v=" DTC"/>
    <x v="85"/>
    <s v="Post"/>
    <s v="Post"/>
    <n v="0"/>
    <x v="1"/>
  </r>
  <r>
    <s v="Media"/>
    <s v="Incremental"/>
    <m/>
    <m/>
    <x v="1"/>
    <s v="Aarki"/>
    <x v="0"/>
    <s v=" DTC"/>
    <x v="86"/>
    <s v="Post"/>
    <s v="Post"/>
    <n v="0"/>
    <x v="1"/>
  </r>
  <r>
    <s v="Media"/>
    <s v="Incremental"/>
    <m/>
    <m/>
    <x v="1"/>
    <s v="Aarki"/>
    <x v="0"/>
    <s v=" DTC"/>
    <x v="87"/>
    <s v="Post"/>
    <s v="Post"/>
    <n v="0"/>
    <x v="1"/>
  </r>
  <r>
    <s v="Media"/>
    <s v="Incremental"/>
    <m/>
    <m/>
    <x v="1"/>
    <s v="Aarki"/>
    <x v="0"/>
    <s v=" DTC"/>
    <x v="88"/>
    <s v="Post"/>
    <s v="Post"/>
    <n v="0"/>
    <x v="1"/>
  </r>
  <r>
    <s v="Media"/>
    <s v="Incremental"/>
    <m/>
    <m/>
    <x v="1"/>
    <s v="Aarki"/>
    <x v="0"/>
    <s v=" DTC"/>
    <x v="89"/>
    <s v="Post"/>
    <s v="Post"/>
    <n v="0"/>
    <x v="1"/>
  </r>
  <r>
    <s v="Media"/>
    <s v="Incremental"/>
    <m/>
    <m/>
    <x v="1"/>
    <s v="Aarki"/>
    <x v="0"/>
    <s v=" DTC"/>
    <x v="90"/>
    <s v="Post"/>
    <s v="Post"/>
    <n v="0"/>
    <x v="1"/>
  </r>
  <r>
    <s v="Media"/>
    <s v="Incremental"/>
    <m/>
    <m/>
    <x v="1"/>
    <s v="Aarki"/>
    <x v="0"/>
    <s v=" DTC"/>
    <x v="91"/>
    <s v="Post"/>
    <s v="Post"/>
    <n v="0"/>
    <x v="1"/>
  </r>
  <r>
    <s v="Media"/>
    <s v="Incremental"/>
    <m/>
    <m/>
    <x v="1"/>
    <s v="Aarki"/>
    <x v="0"/>
    <s v=" DTC"/>
    <x v="92"/>
    <s v="Post"/>
    <s v="Post"/>
    <n v="0"/>
    <x v="1"/>
  </r>
  <r>
    <s v="Media"/>
    <s v="Incremental"/>
    <m/>
    <m/>
    <x v="1"/>
    <s v="Aarki"/>
    <x v="0"/>
    <s v=" DTC"/>
    <x v="93"/>
    <s v="Post"/>
    <s v="Post"/>
    <n v="0"/>
    <x v="1"/>
  </r>
  <r>
    <s v="Media"/>
    <s v="Incremental"/>
    <m/>
    <m/>
    <x v="1"/>
    <s v="Aarki"/>
    <x v="0"/>
    <s v=" DTC"/>
    <x v="94"/>
    <s v="Post"/>
    <s v="Post"/>
    <n v="0"/>
    <x v="1"/>
  </r>
  <r>
    <s v="Media"/>
    <s v="Incremental"/>
    <m/>
    <m/>
    <x v="1"/>
    <s v="Aarki"/>
    <x v="0"/>
    <s v=" DTC"/>
    <x v="95"/>
    <s v="Post"/>
    <s v="Post"/>
    <n v="0"/>
    <x v="1"/>
  </r>
  <r>
    <s v="Media"/>
    <s v="Incremental"/>
    <m/>
    <m/>
    <x v="1"/>
    <s v="Aarki"/>
    <x v="0"/>
    <s v=" DTC"/>
    <x v="96"/>
    <s v="Post"/>
    <s v="Post"/>
    <n v="0"/>
    <x v="1"/>
  </r>
  <r>
    <s v="Media"/>
    <s v="Incremental"/>
    <m/>
    <m/>
    <x v="1"/>
    <s v="Aarki"/>
    <x v="0"/>
    <s v=" DTC"/>
    <x v="97"/>
    <s v="Post"/>
    <s v="Post"/>
    <n v="0"/>
    <x v="1"/>
  </r>
  <r>
    <s v="Media"/>
    <s v="Incremental"/>
    <m/>
    <m/>
    <x v="1"/>
    <s v="Aarki"/>
    <x v="0"/>
    <s v=" DTC"/>
    <x v="98"/>
    <s v="Post"/>
    <s v="Post"/>
    <n v="0"/>
    <x v="1"/>
  </r>
  <r>
    <s v="Media"/>
    <s v="Incremental"/>
    <m/>
    <m/>
    <x v="1"/>
    <s v="Aarki"/>
    <x v="0"/>
    <s v=" DTC"/>
    <x v="99"/>
    <s v="Post"/>
    <s v="Post"/>
    <n v="0"/>
    <x v="1"/>
  </r>
  <r>
    <s v="Media"/>
    <s v="Incremental"/>
    <m/>
    <m/>
    <x v="1"/>
    <s v="Aarki"/>
    <x v="0"/>
    <s v=" DTC"/>
    <x v="100"/>
    <s v="Post"/>
    <s v="Post"/>
    <n v="0"/>
    <x v="1"/>
  </r>
  <r>
    <s v="Media"/>
    <s v="Incremental"/>
    <m/>
    <m/>
    <x v="1"/>
    <s v="Aarki"/>
    <x v="0"/>
    <s v=" DTC"/>
    <x v="101"/>
    <s v="Post"/>
    <s v="Post"/>
    <n v="0"/>
    <x v="1"/>
  </r>
  <r>
    <s v="Media"/>
    <s v="Incremental"/>
    <m/>
    <m/>
    <x v="1"/>
    <s v="Aarki"/>
    <x v="0"/>
    <s v=" DTC"/>
    <x v="102"/>
    <s v="Post"/>
    <s v="Post"/>
    <n v="0"/>
    <x v="1"/>
  </r>
  <r>
    <s v="Media"/>
    <s v="Incremental"/>
    <m/>
    <m/>
    <x v="1"/>
    <s v="Aarki"/>
    <x v="0"/>
    <s v=" DTC"/>
    <x v="103"/>
    <s v="Post"/>
    <s v="Post"/>
    <n v="0"/>
    <x v="1"/>
  </r>
  <r>
    <s v="Media"/>
    <s v="Incremental"/>
    <m/>
    <m/>
    <x v="1"/>
    <s v="Aarki"/>
    <x v="0"/>
    <s v=" DTC"/>
    <x v="104"/>
    <s v="Post"/>
    <s v="Post"/>
    <n v="0"/>
    <x v="1"/>
  </r>
  <r>
    <s v="Media"/>
    <s v="Incremental"/>
    <m/>
    <m/>
    <x v="1"/>
    <s v="Aarki"/>
    <x v="0"/>
    <s v=" DTC"/>
    <x v="105"/>
    <s v="Post"/>
    <s v="Post"/>
    <n v="0"/>
    <x v="1"/>
  </r>
  <r>
    <s v="Media"/>
    <s v="Incremental"/>
    <m/>
    <m/>
    <x v="1"/>
    <s v="Aarki"/>
    <x v="0"/>
    <s v=" DTC"/>
    <x v="106"/>
    <s v="Post"/>
    <s v="Post"/>
    <n v="0"/>
    <x v="1"/>
  </r>
  <r>
    <s v="Media"/>
    <s v="Incremental"/>
    <m/>
    <m/>
    <x v="1"/>
    <s v="Aarki"/>
    <x v="0"/>
    <s v=" DTC"/>
    <x v="107"/>
    <s v="Post"/>
    <s v="Post"/>
    <n v="0"/>
    <x v="1"/>
  </r>
  <r>
    <s v="Media"/>
    <s v="Incremental"/>
    <m/>
    <m/>
    <x v="1"/>
    <s v="Aarki"/>
    <x v="0"/>
    <s v=" DTC"/>
    <x v="108"/>
    <s v="Post"/>
    <s v="Post"/>
    <n v="0"/>
    <x v="1"/>
  </r>
  <r>
    <s v="Media"/>
    <s v="Incremental"/>
    <m/>
    <m/>
    <x v="1"/>
    <s v="Aarki"/>
    <x v="0"/>
    <s v=" DTC"/>
    <x v="109"/>
    <s v="Post"/>
    <s v="Post"/>
    <n v="0"/>
    <x v="1"/>
  </r>
  <r>
    <s v="Media"/>
    <s v="Incremental"/>
    <m/>
    <m/>
    <x v="1"/>
    <s v="Aarki"/>
    <x v="0"/>
    <s v=" DTC"/>
    <x v="110"/>
    <s v="Post"/>
    <s v="Post"/>
    <n v="0"/>
    <x v="1"/>
  </r>
  <r>
    <s v="Media"/>
    <s v="Incremental"/>
    <m/>
    <m/>
    <x v="1"/>
    <s v="Aarki"/>
    <x v="0"/>
    <s v=" DTC"/>
    <x v="111"/>
    <s v="Post"/>
    <s v="Post"/>
    <n v="0"/>
    <x v="1"/>
  </r>
  <r>
    <s v="Media"/>
    <s v="Incremental"/>
    <m/>
    <m/>
    <x v="1"/>
    <s v="Aarki"/>
    <x v="0"/>
    <s v=" DTC"/>
    <x v="112"/>
    <s v="Post"/>
    <s v="Post"/>
    <n v="0"/>
    <x v="1"/>
  </r>
  <r>
    <s v="Media"/>
    <s v="Incremental"/>
    <m/>
    <m/>
    <x v="1"/>
    <s v="Aarki"/>
    <x v="0"/>
    <s v=" DTC"/>
    <x v="113"/>
    <s v="Post"/>
    <s v="Post"/>
    <n v="0"/>
    <x v="1"/>
  </r>
  <r>
    <s v="Media"/>
    <s v="Incremental"/>
    <m/>
    <m/>
    <x v="1"/>
    <s v="Aarki"/>
    <x v="0"/>
    <s v=" DTC"/>
    <x v="114"/>
    <s v="Post"/>
    <n v="0"/>
    <n v="0"/>
    <x v="1"/>
  </r>
  <r>
    <s v="Media"/>
    <s v="Incremental"/>
    <m/>
    <m/>
    <x v="1"/>
    <s v="Aarki"/>
    <x v="0"/>
    <s v=" DTC"/>
    <x v="115"/>
    <s v="Post"/>
    <n v="0"/>
    <n v="0"/>
    <x v="1"/>
  </r>
  <r>
    <s v="Media"/>
    <s v="Incremental"/>
    <m/>
    <m/>
    <x v="1"/>
    <s v="Aarki"/>
    <x v="0"/>
    <s v=" DTC"/>
    <x v="116"/>
    <s v="Post"/>
    <n v="0"/>
    <n v="0"/>
    <x v="1"/>
  </r>
  <r>
    <s v="Media"/>
    <s v="Incremental"/>
    <m/>
    <m/>
    <x v="1"/>
    <s v="Aarki"/>
    <x v="0"/>
    <s v=" DTC"/>
    <x v="117"/>
    <s v="Post"/>
    <n v="0"/>
    <n v="0"/>
    <x v="1"/>
  </r>
  <r>
    <s v="Media"/>
    <s v="Incremental"/>
    <m/>
    <m/>
    <x v="1"/>
    <s v="Aarki"/>
    <x v="0"/>
    <s v=" DTC"/>
    <x v="118"/>
    <s v="Post"/>
    <n v="0"/>
    <n v="0"/>
    <x v="1"/>
  </r>
  <r>
    <s v="Media"/>
    <s v="Incremental"/>
    <m/>
    <m/>
    <x v="1"/>
    <s v="Aarki"/>
    <x v="0"/>
    <s v=" DTC"/>
    <x v="119"/>
    <s v="Post"/>
    <n v="0"/>
    <n v="0"/>
    <x v="1"/>
  </r>
  <r>
    <s v="Media"/>
    <s v="Incremental"/>
    <m/>
    <m/>
    <x v="1"/>
    <s v="Aarki"/>
    <x v="0"/>
    <s v=" DTC"/>
    <x v="120"/>
    <s v="Post"/>
    <n v="0"/>
    <n v="0"/>
    <x v="1"/>
  </r>
  <r>
    <s v="Media"/>
    <s v="Incremental"/>
    <m/>
    <m/>
    <x v="1"/>
    <s v="Aarki"/>
    <x v="0"/>
    <s v=" DTC"/>
    <x v="121"/>
    <s v="Post"/>
    <n v="0"/>
    <n v="0"/>
    <x v="1"/>
  </r>
  <r>
    <s v="Media"/>
    <s v="Incremental"/>
    <m/>
    <m/>
    <x v="1"/>
    <s v="Aarki"/>
    <x v="0"/>
    <s v=" DTC"/>
    <x v="122"/>
    <s v="Post"/>
    <n v="0"/>
    <n v="0"/>
    <x v="1"/>
  </r>
  <r>
    <s v="Media"/>
    <s v="Incremental"/>
    <m/>
    <m/>
    <x v="1"/>
    <s v="Aarki"/>
    <x v="0"/>
    <s v=" DTC"/>
    <x v="123"/>
    <s v="Post"/>
    <n v="0"/>
    <n v="0"/>
    <x v="1"/>
  </r>
  <r>
    <s v="Media"/>
    <s v="Incremental"/>
    <m/>
    <m/>
    <x v="1"/>
    <s v="Aarki"/>
    <x v="0"/>
    <s v=" DTC"/>
    <x v="124"/>
    <s v="Post"/>
    <n v="0"/>
    <n v="0"/>
    <x v="1"/>
  </r>
  <r>
    <s v="Media"/>
    <s v="Incremental"/>
    <m/>
    <m/>
    <x v="1"/>
    <s v="Aarki"/>
    <x v="0"/>
    <s v=" DTC"/>
    <x v="125"/>
    <s v="Post"/>
    <n v="0"/>
    <n v="0"/>
    <x v="1"/>
  </r>
  <r>
    <s v="Media"/>
    <s v="Incremental"/>
    <m/>
    <m/>
    <x v="1"/>
    <s v="Aarki"/>
    <x v="0"/>
    <s v=" DTC"/>
    <x v="126"/>
    <s v="Post"/>
    <n v="0"/>
    <n v="0"/>
    <x v="1"/>
  </r>
  <r>
    <s v="Media"/>
    <s v="Incremental"/>
    <m/>
    <m/>
    <x v="1"/>
    <s v="Aarki"/>
    <x v="0"/>
    <s v=" DTC"/>
    <x v="127"/>
    <s v="Post"/>
    <n v="0"/>
    <n v="0"/>
    <x v="1"/>
  </r>
  <r>
    <s v="Media"/>
    <s v="Incremental"/>
    <m/>
    <m/>
    <x v="1"/>
    <s v="Aarki"/>
    <x v="0"/>
    <s v=" DTC"/>
    <x v="128"/>
    <s v="Post"/>
    <n v="0"/>
    <n v="0"/>
    <x v="1"/>
  </r>
  <r>
    <s v="Media"/>
    <s v="Incremental"/>
    <m/>
    <m/>
    <x v="1"/>
    <s v="Aarki"/>
    <x v="0"/>
    <s v=" DTC"/>
    <x v="129"/>
    <s v="Post"/>
    <n v="0"/>
    <n v="0"/>
    <x v="1"/>
  </r>
  <r>
    <s v="Media"/>
    <s v="Incremental"/>
    <m/>
    <m/>
    <x v="1"/>
    <s v="Aarki"/>
    <x v="0"/>
    <s v=" DTC"/>
    <x v="130"/>
    <s v="Post"/>
    <n v="0"/>
    <n v="0"/>
    <x v="1"/>
  </r>
  <r>
    <s v="Media"/>
    <s v="Incremental"/>
    <m/>
    <m/>
    <x v="1"/>
    <s v="Aarki"/>
    <x v="0"/>
    <s v=" DTC"/>
    <x v="131"/>
    <s v="Post"/>
    <n v="0"/>
    <n v="0"/>
    <x v="1"/>
  </r>
  <r>
    <s v="Media"/>
    <s v="Incremental"/>
    <m/>
    <m/>
    <x v="1"/>
    <s v="Aarki"/>
    <x v="0"/>
    <s v=" DTC"/>
    <x v="132"/>
    <s v="Post"/>
    <n v="0"/>
    <n v="0"/>
    <x v="1"/>
  </r>
  <r>
    <s v="Media"/>
    <s v="Incremental"/>
    <m/>
    <m/>
    <x v="1"/>
    <s v="Aarki"/>
    <x v="0"/>
    <s v=" DTC"/>
    <x v="133"/>
    <s v="Post"/>
    <n v="0"/>
    <n v="0"/>
    <x v="1"/>
  </r>
  <r>
    <s v="Media"/>
    <s v="Incremental"/>
    <m/>
    <m/>
    <x v="1"/>
    <s v="Aarki"/>
    <x v="0"/>
    <s v=" DTC"/>
    <x v="134"/>
    <s v="Post"/>
    <n v="0"/>
    <n v="0"/>
    <x v="1"/>
  </r>
  <r>
    <s v="Media"/>
    <s v="Incremental"/>
    <m/>
    <m/>
    <x v="1"/>
    <s v="Aarki"/>
    <x v="0"/>
    <s v=" DTC"/>
    <x v="135"/>
    <s v="Post"/>
    <n v="0"/>
    <n v="0"/>
    <x v="1"/>
  </r>
  <r>
    <s v="Media"/>
    <s v="Incremental"/>
    <m/>
    <m/>
    <x v="1"/>
    <s v="Aarki"/>
    <x v="0"/>
    <s v=" DTC"/>
    <x v="136"/>
    <s v="Post"/>
    <n v="0"/>
    <n v="0"/>
    <x v="1"/>
  </r>
  <r>
    <s v="Media"/>
    <s v="Incremental"/>
    <m/>
    <m/>
    <x v="1"/>
    <s v="Aarki"/>
    <x v="0"/>
    <s v=" DTC"/>
    <x v="137"/>
    <s v="Post"/>
    <n v="0"/>
    <n v="0"/>
    <x v="1"/>
  </r>
  <r>
    <s v="Media"/>
    <s v="Incremental"/>
    <m/>
    <m/>
    <x v="1"/>
    <s v="Aarki"/>
    <x v="0"/>
    <s v=" DTC"/>
    <x v="138"/>
    <s v="Post"/>
    <n v="0"/>
    <n v="0"/>
    <x v="1"/>
  </r>
  <r>
    <s v="Media"/>
    <s v="Incremental"/>
    <m/>
    <m/>
    <x v="1"/>
    <s v="Aarki"/>
    <x v="0"/>
    <s v=" DTC"/>
    <x v="139"/>
    <s v="Post"/>
    <n v="0"/>
    <n v="0"/>
    <x v="1"/>
  </r>
  <r>
    <s v="Media"/>
    <s v="Incremental"/>
    <m/>
    <m/>
    <x v="1"/>
    <s v="Aarki"/>
    <x v="0"/>
    <s v=" DTC"/>
    <x v="140"/>
    <s v="Post"/>
    <n v="0"/>
    <n v="0"/>
    <x v="1"/>
  </r>
  <r>
    <s v="Media"/>
    <s v="Incremental"/>
    <m/>
    <m/>
    <x v="1"/>
    <s v="Aarki"/>
    <x v="0"/>
    <s v=" DTC"/>
    <x v="141"/>
    <s v="Post"/>
    <n v="0"/>
    <n v="0"/>
    <x v="1"/>
  </r>
  <r>
    <s v="Media"/>
    <s v="Incremental"/>
    <m/>
    <m/>
    <x v="1"/>
    <s v="Aarki"/>
    <x v="0"/>
    <s v=" DTC"/>
    <x v="142"/>
    <s v="Post"/>
    <n v="0"/>
    <n v="0"/>
    <x v="1"/>
  </r>
  <r>
    <s v="Media"/>
    <s v="Incremental"/>
    <m/>
    <m/>
    <x v="1"/>
    <s v="Aarki"/>
    <x v="0"/>
    <s v=" DTC"/>
    <x v="143"/>
    <s v="Post"/>
    <n v="0"/>
    <n v="0"/>
    <x v="1"/>
  </r>
  <r>
    <s v="Media"/>
    <s v="Incremental"/>
    <m/>
    <m/>
    <x v="1"/>
    <s v="Aarki"/>
    <x v="0"/>
    <s v=" DTC"/>
    <x v="144"/>
    <s v="Post"/>
    <n v="0"/>
    <n v="0"/>
    <x v="1"/>
  </r>
  <r>
    <s v="Media"/>
    <s v="Incremental"/>
    <m/>
    <m/>
    <x v="1"/>
    <s v="Aarki"/>
    <x v="0"/>
    <s v=" DTC"/>
    <x v="145"/>
    <s v="Post"/>
    <n v="0"/>
    <n v="0"/>
    <x v="1"/>
  </r>
  <r>
    <s v="Media"/>
    <s v="Incremental"/>
    <m/>
    <m/>
    <x v="1"/>
    <s v="Aarki"/>
    <x v="0"/>
    <s v=" DTC"/>
    <x v="146"/>
    <s v="Post"/>
    <n v="0"/>
    <n v="0"/>
    <x v="1"/>
  </r>
  <r>
    <s v="Media"/>
    <s v="Incremental"/>
    <m/>
    <m/>
    <x v="1"/>
    <s v="Aarki"/>
    <x v="0"/>
    <s v=" DTC"/>
    <x v="147"/>
    <s v="Post"/>
    <n v="0"/>
    <n v="0"/>
    <x v="1"/>
  </r>
  <r>
    <s v="Media"/>
    <s v="Incremental"/>
    <m/>
    <m/>
    <x v="1"/>
    <s v="Aarki"/>
    <x v="0"/>
    <s v=" DTC"/>
    <x v="148"/>
    <s v="Post"/>
    <n v="0"/>
    <n v="0"/>
    <x v="1"/>
  </r>
  <r>
    <s v="Media"/>
    <s v="Incremental"/>
    <m/>
    <m/>
    <x v="1"/>
    <s v="Aarki"/>
    <x v="0"/>
    <s v=" DTC"/>
    <x v="149"/>
    <s v="Post"/>
    <n v="0"/>
    <n v="0"/>
    <x v="1"/>
  </r>
  <r>
    <s v="Media"/>
    <s v="Incremental"/>
    <m/>
    <m/>
    <x v="1"/>
    <s v="Aarki"/>
    <x v="0"/>
    <s v=" DTC"/>
    <x v="150"/>
    <s v="Post"/>
    <n v="0"/>
    <n v="0"/>
    <x v="1"/>
  </r>
  <r>
    <s v="Media"/>
    <s v="Incremental"/>
    <m/>
    <m/>
    <x v="1"/>
    <s v="Aarki"/>
    <x v="0"/>
    <s v=" DTC"/>
    <x v="151"/>
    <s v="Post"/>
    <n v="0"/>
    <n v="0"/>
    <x v="1"/>
  </r>
  <r>
    <s v="Media"/>
    <s v="Incremental"/>
    <m/>
    <m/>
    <x v="1"/>
    <s v="Aarki"/>
    <x v="0"/>
    <s v=" DTC"/>
    <x v="152"/>
    <s v="Post"/>
    <n v="0"/>
    <n v="0"/>
    <x v="1"/>
  </r>
  <r>
    <s v="Media"/>
    <s v="Incremental"/>
    <m/>
    <m/>
    <x v="1"/>
    <s v="Aarki"/>
    <x v="0"/>
    <s v=" DTC"/>
    <x v="153"/>
    <s v="Post"/>
    <n v="0"/>
    <n v="0"/>
    <x v="1"/>
  </r>
  <r>
    <s v="Media"/>
    <s v="Incremental"/>
    <m/>
    <m/>
    <x v="1"/>
    <s v="Aarki"/>
    <x v="0"/>
    <s v=" DTC"/>
    <x v="154"/>
    <s v="Post"/>
    <n v="0"/>
    <n v="0"/>
    <x v="1"/>
  </r>
  <r>
    <s v="Media"/>
    <s v="Incremental"/>
    <m/>
    <m/>
    <x v="1"/>
    <s v="Aarki"/>
    <x v="0"/>
    <s v=" DTC"/>
    <x v="155"/>
    <s v="Post"/>
    <n v="0"/>
    <n v="0"/>
    <x v="1"/>
  </r>
  <r>
    <s v="Media"/>
    <s v="Incremental"/>
    <m/>
    <m/>
    <x v="1"/>
    <s v="Aarki"/>
    <x v="0"/>
    <s v=" DTC"/>
    <x v="156"/>
    <s v="Post"/>
    <n v="0"/>
    <n v="0"/>
    <x v="1"/>
  </r>
  <r>
    <s v="Media"/>
    <s v="Incremental"/>
    <m/>
    <m/>
    <x v="1"/>
    <s v="Aarki"/>
    <x v="0"/>
    <s v=" DTC"/>
    <x v="157"/>
    <s v="Post"/>
    <n v="0"/>
    <n v="0"/>
    <x v="1"/>
  </r>
  <r>
    <s v="Media"/>
    <s v="Incremental"/>
    <m/>
    <m/>
    <x v="1"/>
    <s v="Aarki"/>
    <x v="0"/>
    <s v=" DTC"/>
    <x v="158"/>
    <s v="Post"/>
    <n v="0"/>
    <n v="0"/>
    <x v="1"/>
  </r>
  <r>
    <s v="Media"/>
    <s v="Incremental"/>
    <m/>
    <m/>
    <x v="1"/>
    <s v="Aarki"/>
    <x v="0"/>
    <s v=" DTC"/>
    <x v="159"/>
    <s v="Post"/>
    <n v="0"/>
    <n v="0"/>
    <x v="1"/>
  </r>
  <r>
    <s v="Media"/>
    <s v="Incremental"/>
    <m/>
    <m/>
    <x v="1"/>
    <s v="Aarki"/>
    <x v="0"/>
    <s v=" DTC"/>
    <x v="160"/>
    <s v="Post"/>
    <n v="0"/>
    <n v="0"/>
    <x v="1"/>
  </r>
  <r>
    <s v="Media"/>
    <s v="Incremental"/>
    <m/>
    <m/>
    <x v="1"/>
    <s v="Aarki"/>
    <x v="0"/>
    <s v=" DTC"/>
    <x v="161"/>
    <s v="Post"/>
    <n v="0"/>
    <n v="0"/>
    <x v="1"/>
  </r>
  <r>
    <s v="Media"/>
    <s v="Incremental"/>
    <m/>
    <m/>
    <x v="1"/>
    <s v="Aarki"/>
    <x v="0"/>
    <s v=" DTC"/>
    <x v="162"/>
    <s v="Post"/>
    <n v="0"/>
    <n v="0"/>
    <x v="1"/>
  </r>
  <r>
    <s v="Media"/>
    <s v="Incremental"/>
    <m/>
    <m/>
    <x v="1"/>
    <s v="Aarki"/>
    <x v="0"/>
    <s v=" DTC"/>
    <x v="163"/>
    <s v="Post"/>
    <n v="0"/>
    <n v="0"/>
    <x v="1"/>
  </r>
  <r>
    <s v="Media"/>
    <s v="Incremental"/>
    <m/>
    <m/>
    <x v="1"/>
    <s v="Aarki"/>
    <x v="0"/>
    <s v=" DTC"/>
    <x v="164"/>
    <s v="Post"/>
    <n v="0"/>
    <n v="0"/>
    <x v="1"/>
  </r>
  <r>
    <s v="Media"/>
    <s v="Incremental"/>
    <m/>
    <m/>
    <x v="1"/>
    <s v="Aarki"/>
    <x v="0"/>
    <s v=" DTC"/>
    <x v="165"/>
    <s v="Post"/>
    <n v="0"/>
    <n v="0"/>
    <x v="1"/>
  </r>
  <r>
    <s v="Media"/>
    <s v="Incremental"/>
    <m/>
    <m/>
    <x v="1"/>
    <s v="Aarki"/>
    <x v="0"/>
    <s v=" DTC"/>
    <x v="166"/>
    <s v="Post"/>
    <n v="0"/>
    <n v="0"/>
    <x v="1"/>
  </r>
  <r>
    <s v="Media"/>
    <s v="Incremental"/>
    <m/>
    <m/>
    <x v="1"/>
    <s v="Aarki"/>
    <x v="0"/>
    <s v=" DTC"/>
    <x v="167"/>
    <s v="Post"/>
    <n v="0"/>
    <n v="0"/>
    <x v="1"/>
  </r>
  <r>
    <s v="Media"/>
    <s v="Incremental"/>
    <m/>
    <m/>
    <x v="1"/>
    <s v="Aarki"/>
    <x v="0"/>
    <s v=" DTC"/>
    <x v="168"/>
    <s v="Post"/>
    <n v="0"/>
    <n v="0"/>
    <x v="1"/>
  </r>
  <r>
    <s v="Media"/>
    <s v="Incremental"/>
    <m/>
    <m/>
    <x v="1"/>
    <s v="Aarki"/>
    <x v="0"/>
    <s v=" DTC"/>
    <x v="169"/>
    <s v="Post"/>
    <n v="0"/>
    <n v="0"/>
    <x v="1"/>
  </r>
  <r>
    <s v="Media"/>
    <s v="Incremental"/>
    <m/>
    <m/>
    <x v="1"/>
    <s v="Aarki"/>
    <x v="0"/>
    <s v=" DTC"/>
    <x v="170"/>
    <s v="Post"/>
    <n v="0"/>
    <n v="0"/>
    <x v="1"/>
  </r>
  <r>
    <s v="Media"/>
    <s v="Incremental"/>
    <m/>
    <m/>
    <x v="1"/>
    <s v="Aarki"/>
    <x v="0"/>
    <s v=" DTC"/>
    <x v="171"/>
    <s v="Post"/>
    <n v="0"/>
    <n v="0"/>
    <x v="1"/>
  </r>
  <r>
    <s v="Media"/>
    <s v="Incremental"/>
    <m/>
    <m/>
    <x v="1"/>
    <s v="Aarki"/>
    <x v="0"/>
    <s v=" DTC"/>
    <x v="172"/>
    <s v="Post"/>
    <n v="0"/>
    <n v="0"/>
    <x v="1"/>
  </r>
  <r>
    <s v="Media"/>
    <s v="Incremental"/>
    <m/>
    <m/>
    <x v="1"/>
    <s v="Aarki"/>
    <x v="0"/>
    <s v=" DTC"/>
    <x v="173"/>
    <s v="Post"/>
    <n v="0"/>
    <n v="0"/>
    <x v="1"/>
  </r>
  <r>
    <s v="Media"/>
    <s v="Incremental"/>
    <m/>
    <m/>
    <x v="1"/>
    <s v="Aarki"/>
    <x v="0"/>
    <s v=" DTC"/>
    <x v="174"/>
    <s v="Post"/>
    <n v="0"/>
    <n v="0"/>
    <x v="1"/>
  </r>
  <r>
    <s v="Media"/>
    <s v="Incremental"/>
    <m/>
    <m/>
    <x v="1"/>
    <s v="Aarki"/>
    <x v="0"/>
    <s v=" DTC"/>
    <x v="175"/>
    <s v="Post"/>
    <n v="0"/>
    <n v="0"/>
    <x v="1"/>
  </r>
  <r>
    <s v="Media"/>
    <s v="Incremental"/>
    <m/>
    <m/>
    <x v="1"/>
    <s v="Aarki"/>
    <x v="0"/>
    <s v=" DTC"/>
    <x v="176"/>
    <s v="Post"/>
    <n v="0"/>
    <n v="0"/>
    <x v="1"/>
  </r>
  <r>
    <s v="Media"/>
    <s v="Incremental"/>
    <m/>
    <m/>
    <x v="1"/>
    <s v="Aarki"/>
    <x v="0"/>
    <s v=" DTC"/>
    <x v="177"/>
    <s v="Post"/>
    <n v="0"/>
    <n v="0"/>
    <x v="1"/>
  </r>
  <r>
    <s v="Media"/>
    <s v="Incremental"/>
    <m/>
    <m/>
    <x v="1"/>
    <s v="Aarki"/>
    <x v="0"/>
    <s v=" DTC"/>
    <x v="178"/>
    <s v="Post"/>
    <n v="0"/>
    <n v="0"/>
    <x v="1"/>
  </r>
  <r>
    <s v="Media"/>
    <s v="Incremental"/>
    <m/>
    <m/>
    <x v="1"/>
    <s v="Aarki"/>
    <x v="0"/>
    <s v=" DTC"/>
    <x v="179"/>
    <s v="Post"/>
    <n v="0"/>
    <n v="0"/>
    <x v="1"/>
  </r>
  <r>
    <s v="Media"/>
    <s v="Incremental"/>
    <m/>
    <m/>
    <x v="1"/>
    <s v="Aarki"/>
    <x v="0"/>
    <s v=" DTC"/>
    <x v="180"/>
    <s v="Post"/>
    <n v="0"/>
    <n v="0"/>
    <x v="1"/>
  </r>
  <r>
    <s v="Media"/>
    <s v="Incremental"/>
    <m/>
    <m/>
    <x v="1"/>
    <s v="Aarki"/>
    <x v="0"/>
    <s v=" DTC"/>
    <x v="181"/>
    <s v="Post"/>
    <n v="0"/>
    <n v="0"/>
    <x v="1"/>
  </r>
  <r>
    <s v="Media"/>
    <s v="Incremental"/>
    <m/>
    <m/>
    <x v="1"/>
    <s v="Aarki"/>
    <x v="0"/>
    <s v=" DTC"/>
    <x v="182"/>
    <s v="Post"/>
    <n v="0"/>
    <n v="0"/>
    <x v="1"/>
  </r>
  <r>
    <s v="Media"/>
    <s v="Incremental"/>
    <m/>
    <m/>
    <x v="1"/>
    <s v="Aarki"/>
    <x v="0"/>
    <s v=" DTC"/>
    <x v="183"/>
    <s v="Post"/>
    <n v="0"/>
    <n v="0"/>
    <x v="1"/>
  </r>
  <r>
    <s v="Media"/>
    <s v="Incremental"/>
    <m/>
    <m/>
    <x v="1"/>
    <s v="Aarki"/>
    <x v="0"/>
    <s v=" DTC"/>
    <x v="184"/>
    <s v="Post"/>
    <n v="0"/>
    <n v="0"/>
    <x v="1"/>
  </r>
  <r>
    <s v="Media"/>
    <s v="Incremental"/>
    <m/>
    <m/>
    <x v="1"/>
    <s v="Aarki"/>
    <x v="0"/>
    <s v=" DTC"/>
    <x v="185"/>
    <s v="Post"/>
    <n v="0"/>
    <n v="0"/>
    <x v="1"/>
  </r>
  <r>
    <s v="Media"/>
    <s v="Incremental"/>
    <m/>
    <m/>
    <x v="1"/>
    <s v="Aarki"/>
    <x v="0"/>
    <s v=" DTC"/>
    <x v="186"/>
    <s v="Post"/>
    <n v="0"/>
    <n v="0"/>
    <x v="1"/>
  </r>
  <r>
    <s v="Media"/>
    <s v="Incremental"/>
    <m/>
    <m/>
    <x v="1"/>
    <s v="Aarki"/>
    <x v="0"/>
    <s v=" DTC"/>
    <x v="187"/>
    <s v="Post"/>
    <n v="0"/>
    <n v="0"/>
    <x v="1"/>
  </r>
  <r>
    <s v="Media"/>
    <s v="Incremental"/>
    <m/>
    <m/>
    <x v="1"/>
    <s v="Aarki"/>
    <x v="0"/>
    <s v=" DTC"/>
    <x v="188"/>
    <s v="Post"/>
    <n v="0"/>
    <n v="0"/>
    <x v="1"/>
  </r>
  <r>
    <s v="Media"/>
    <s v="Incremental"/>
    <m/>
    <m/>
    <x v="1"/>
    <s v="Aarki"/>
    <x v="0"/>
    <s v=" DTC"/>
    <x v="189"/>
    <s v="Post"/>
    <n v="0"/>
    <n v="0"/>
    <x v="1"/>
  </r>
  <r>
    <s v="Media"/>
    <s v="Incremental"/>
    <m/>
    <m/>
    <x v="1"/>
    <s v="Aarki"/>
    <x v="0"/>
    <s v=" DTC"/>
    <x v="190"/>
    <s v="Post"/>
    <n v="0"/>
    <n v="0"/>
    <x v="1"/>
  </r>
  <r>
    <s v="Media"/>
    <s v="Incremental"/>
    <m/>
    <m/>
    <x v="1"/>
    <s v="Aarki"/>
    <x v="0"/>
    <s v=" DTC"/>
    <x v="191"/>
    <s v="Post"/>
    <n v="0"/>
    <n v="0"/>
    <x v="1"/>
  </r>
  <r>
    <s v="Media"/>
    <s v="Incremental"/>
    <m/>
    <m/>
    <x v="1"/>
    <s v="Aarki"/>
    <x v="0"/>
    <s v=" DTC"/>
    <x v="192"/>
    <s v="Post"/>
    <n v="0"/>
    <n v="0"/>
    <x v="1"/>
  </r>
  <r>
    <s v="Media"/>
    <s v="Incremental"/>
    <m/>
    <m/>
    <x v="1"/>
    <s v="Aarki"/>
    <x v="0"/>
    <s v=" DTC"/>
    <x v="193"/>
    <s v="Post"/>
    <n v="0"/>
    <n v="0"/>
    <x v="1"/>
  </r>
  <r>
    <s v="Media"/>
    <s v="Incremental"/>
    <m/>
    <m/>
    <x v="1"/>
    <s v="Aarki"/>
    <x v="0"/>
    <s v=" DTC"/>
    <x v="194"/>
    <s v="Post"/>
    <n v="0"/>
    <n v="0"/>
    <x v="1"/>
  </r>
  <r>
    <s v="Media"/>
    <s v="Incremental"/>
    <m/>
    <m/>
    <x v="1"/>
    <s v="Aarki"/>
    <x v="0"/>
    <s v=" DTC"/>
    <x v="195"/>
    <s v="Post"/>
    <n v="0"/>
    <n v="0"/>
    <x v="1"/>
  </r>
  <r>
    <s v="Media"/>
    <s v="Incremental"/>
    <m/>
    <m/>
    <x v="1"/>
    <s v="Aarki"/>
    <x v="0"/>
    <s v=" DTC"/>
    <x v="196"/>
    <s v="Post"/>
    <n v="0"/>
    <n v="0"/>
    <x v="1"/>
  </r>
  <r>
    <s v="Media"/>
    <s v="Incremental"/>
    <m/>
    <m/>
    <x v="1"/>
    <s v="Aarki"/>
    <x v="0"/>
    <s v=" DTC"/>
    <x v="197"/>
    <s v="Post"/>
    <n v="0"/>
    <n v="0"/>
    <x v="1"/>
  </r>
  <r>
    <s v="Media"/>
    <s v="Incremental"/>
    <m/>
    <m/>
    <x v="1"/>
    <s v="Aarki"/>
    <x v="0"/>
    <s v=" DTC"/>
    <x v="198"/>
    <s v="Post"/>
    <n v="0"/>
    <n v="0"/>
    <x v="1"/>
  </r>
  <r>
    <s v="Media"/>
    <s v="Incremental"/>
    <m/>
    <m/>
    <x v="1"/>
    <s v="Aarki"/>
    <x v="0"/>
    <s v=" DTC"/>
    <x v="199"/>
    <s v="Post"/>
    <n v="0"/>
    <n v="0"/>
    <x v="1"/>
  </r>
  <r>
    <s v="Media"/>
    <s v="Incremental"/>
    <m/>
    <m/>
    <x v="1"/>
    <s v="Aarki"/>
    <x v="0"/>
    <s v=" DTC"/>
    <x v="200"/>
    <s v="Post"/>
    <n v="0"/>
    <n v="0"/>
    <x v="1"/>
  </r>
  <r>
    <s v="Media"/>
    <s v="Incremental"/>
    <m/>
    <m/>
    <x v="1"/>
    <s v="Aarki"/>
    <x v="0"/>
    <s v=" DTC"/>
    <x v="201"/>
    <s v="Post"/>
    <n v="0"/>
    <n v="0"/>
    <x v="1"/>
  </r>
  <r>
    <s v="Media"/>
    <s v="Incremental"/>
    <m/>
    <m/>
    <x v="1"/>
    <s v="Aarki"/>
    <x v="0"/>
    <s v=" DTC"/>
    <x v="202"/>
    <s v="Post"/>
    <n v="0"/>
    <n v="0"/>
    <x v="1"/>
  </r>
  <r>
    <s v="Media"/>
    <s v="Incremental"/>
    <m/>
    <m/>
    <x v="1"/>
    <s v="Aarki"/>
    <x v="0"/>
    <s v=" DTC"/>
    <x v="203"/>
    <s v="Post"/>
    <n v="0"/>
    <n v="0"/>
    <x v="1"/>
  </r>
  <r>
    <s v="Media"/>
    <s v="Incremental"/>
    <m/>
    <m/>
    <x v="1"/>
    <s v="Aarki"/>
    <x v="0"/>
    <s v=" DTC"/>
    <x v="204"/>
    <s v="Post"/>
    <n v="0"/>
    <n v="0"/>
    <x v="1"/>
  </r>
  <r>
    <s v="Media"/>
    <s v="Incremental"/>
    <m/>
    <m/>
    <x v="1"/>
    <s v="Aarki"/>
    <x v="0"/>
    <s v=" DTC"/>
    <x v="205"/>
    <s v="Post"/>
    <n v="0"/>
    <n v="0"/>
    <x v="1"/>
  </r>
  <r>
    <s v="Media"/>
    <s v="Incremental"/>
    <m/>
    <m/>
    <x v="1"/>
    <s v="Aarki"/>
    <x v="0"/>
    <s v=" DTC"/>
    <x v="206"/>
    <s v="Post"/>
    <n v="0"/>
    <n v="0"/>
    <x v="1"/>
  </r>
  <r>
    <s v="Media"/>
    <s v="Incremental"/>
    <m/>
    <m/>
    <x v="1"/>
    <s v="Aarki"/>
    <x v="0"/>
    <s v=" DTC"/>
    <x v="207"/>
    <s v="Post"/>
    <n v="0"/>
    <n v="0"/>
    <x v="1"/>
  </r>
  <r>
    <s v="Media"/>
    <s v="Incremental"/>
    <m/>
    <m/>
    <x v="1"/>
    <s v="Aarki"/>
    <x v="0"/>
    <s v=" DTC"/>
    <x v="208"/>
    <s v="Post"/>
    <n v="0"/>
    <n v="0"/>
    <x v="1"/>
  </r>
  <r>
    <s v="Media"/>
    <s v="Incremental"/>
    <m/>
    <m/>
    <x v="1"/>
    <s v="Aarki"/>
    <x v="0"/>
    <s v=" DTC"/>
    <x v="209"/>
    <s v="Post"/>
    <n v="0"/>
    <n v="0"/>
    <x v="1"/>
  </r>
  <r>
    <s v="Media"/>
    <s v="Incremental"/>
    <m/>
    <m/>
    <x v="1"/>
    <s v="Aarki"/>
    <x v="0"/>
    <s v=" DTC"/>
    <x v="210"/>
    <s v="Post"/>
    <n v="0"/>
    <n v="0"/>
    <x v="1"/>
  </r>
  <r>
    <s v="Media"/>
    <s v="Incremental"/>
    <m/>
    <m/>
    <x v="1"/>
    <s v="Aarki"/>
    <x v="0"/>
    <s v=" DTC"/>
    <x v="211"/>
    <s v="Post"/>
    <n v="0"/>
    <n v="0"/>
    <x v="1"/>
  </r>
  <r>
    <s v="Media"/>
    <s v="Incremental"/>
    <m/>
    <m/>
    <x v="1"/>
    <s v="Aarki"/>
    <x v="0"/>
    <s v=" DTC"/>
    <x v="212"/>
    <s v="Post"/>
    <n v="0"/>
    <n v="0"/>
    <x v="1"/>
  </r>
  <r>
    <s v="Media"/>
    <s v="Incremental"/>
    <m/>
    <m/>
    <x v="1"/>
    <s v="Aarki"/>
    <x v="0"/>
    <s v=" DTC"/>
    <x v="213"/>
    <s v="Post"/>
    <n v="0"/>
    <n v="0"/>
    <x v="1"/>
  </r>
  <r>
    <s v="Media"/>
    <s v="Incremental"/>
    <m/>
    <m/>
    <x v="2"/>
    <s v="Apple Search"/>
    <x v="1"/>
    <s v=" DTC"/>
    <x v="0"/>
    <s v="Pre"/>
    <s v="Pre"/>
    <n v="0"/>
    <x v="0"/>
  </r>
  <r>
    <s v="Media"/>
    <s v="Incremental"/>
    <m/>
    <m/>
    <x v="2"/>
    <s v="Apple Search"/>
    <x v="1"/>
    <s v=" DTC"/>
    <x v="1"/>
    <s v="Pre"/>
    <s v="Pre"/>
    <n v="0"/>
    <x v="0"/>
  </r>
  <r>
    <s v="Media"/>
    <s v="Incremental"/>
    <m/>
    <m/>
    <x v="2"/>
    <s v="Apple Search"/>
    <x v="1"/>
    <s v=" DTC"/>
    <x v="2"/>
    <s v="Pre"/>
    <s v="Pre"/>
    <n v="0"/>
    <x v="0"/>
  </r>
  <r>
    <s v="Media"/>
    <s v="Incremental"/>
    <m/>
    <m/>
    <x v="2"/>
    <s v="Apple Search"/>
    <x v="1"/>
    <s v=" DTC"/>
    <x v="3"/>
    <s v="Pre"/>
    <s v="Pre"/>
    <n v="0"/>
    <x v="0"/>
  </r>
  <r>
    <s v="Media"/>
    <s v="Incremental"/>
    <m/>
    <m/>
    <x v="2"/>
    <s v="Apple Search"/>
    <x v="1"/>
    <s v=" DTC"/>
    <x v="4"/>
    <s v="Pre"/>
    <s v="Pre"/>
    <n v="0"/>
    <x v="0"/>
  </r>
  <r>
    <s v="Media"/>
    <s v="Incremental"/>
    <m/>
    <m/>
    <x v="2"/>
    <s v="Apple Search"/>
    <x v="1"/>
    <s v=" DTC"/>
    <x v="5"/>
    <s v="Pre"/>
    <s v="Pre"/>
    <n v="0"/>
    <x v="0"/>
  </r>
  <r>
    <s v="Media"/>
    <s v="Incremental"/>
    <m/>
    <m/>
    <x v="2"/>
    <s v="Apple Search"/>
    <x v="1"/>
    <s v=" DTC"/>
    <x v="6"/>
    <s v="Pre"/>
    <s v="Pre"/>
    <n v="0"/>
    <x v="0"/>
  </r>
  <r>
    <s v="Media"/>
    <s v="Incremental"/>
    <m/>
    <m/>
    <x v="2"/>
    <s v="Apple Search"/>
    <x v="1"/>
    <s v=" DTC"/>
    <x v="7"/>
    <s v="Pre"/>
    <s v="Pre"/>
    <n v="0"/>
    <x v="0"/>
  </r>
  <r>
    <s v="Media"/>
    <s v="Incremental"/>
    <m/>
    <m/>
    <x v="2"/>
    <s v="Apple Search"/>
    <x v="1"/>
    <s v=" DTC"/>
    <x v="8"/>
    <s v="Pre"/>
    <s v="Pre"/>
    <n v="0"/>
    <x v="0"/>
  </r>
  <r>
    <s v="Media"/>
    <s v="Incremental"/>
    <m/>
    <m/>
    <x v="2"/>
    <s v="Apple Search"/>
    <x v="1"/>
    <s v=" DTC"/>
    <x v="9"/>
    <s v="Pre"/>
    <s v="Pre"/>
    <n v="0"/>
    <x v="0"/>
  </r>
  <r>
    <s v="Media"/>
    <s v="Incremental"/>
    <m/>
    <m/>
    <x v="2"/>
    <s v="Apple Search"/>
    <x v="1"/>
    <s v=" DTC"/>
    <x v="10"/>
    <s v="Pre"/>
    <s v="Pre"/>
    <n v="0"/>
    <x v="0"/>
  </r>
  <r>
    <s v="Media"/>
    <s v="Incremental"/>
    <m/>
    <m/>
    <x v="2"/>
    <s v="Apple Search"/>
    <x v="1"/>
    <s v=" DTC"/>
    <x v="11"/>
    <s v="Pre"/>
    <s v="Pre"/>
    <n v="0"/>
    <x v="0"/>
  </r>
  <r>
    <s v="Media"/>
    <s v="Incremental"/>
    <m/>
    <m/>
    <x v="2"/>
    <s v="Apple Search"/>
    <x v="1"/>
    <s v=" DTC"/>
    <x v="12"/>
    <s v="Pre"/>
    <s v="Pre"/>
    <n v="0"/>
    <x v="0"/>
  </r>
  <r>
    <s v="Media"/>
    <s v="Incremental"/>
    <m/>
    <m/>
    <x v="2"/>
    <s v="Apple Search"/>
    <x v="1"/>
    <s v=" DTC"/>
    <x v="13"/>
    <s v="Pre"/>
    <s v="Pre"/>
    <n v="0"/>
    <x v="0"/>
  </r>
  <r>
    <s v="Media"/>
    <s v="Incremental"/>
    <m/>
    <m/>
    <x v="2"/>
    <s v="Apple Search"/>
    <x v="1"/>
    <s v=" DTC"/>
    <x v="14"/>
    <s v="Pre"/>
    <s v="Pre"/>
    <n v="0"/>
    <x v="0"/>
  </r>
  <r>
    <s v="Media"/>
    <s v="Incremental"/>
    <m/>
    <m/>
    <x v="2"/>
    <s v="Apple Search"/>
    <x v="1"/>
    <s v=" DTC"/>
    <x v="15"/>
    <s v="Pre"/>
    <s v="Pre"/>
    <n v="0"/>
    <x v="0"/>
  </r>
  <r>
    <s v="Media"/>
    <s v="Incremental"/>
    <m/>
    <m/>
    <x v="2"/>
    <s v="Apple Search"/>
    <x v="1"/>
    <s v=" DTC"/>
    <x v="16"/>
    <s v="Pre"/>
    <s v="Pre"/>
    <n v="0"/>
    <x v="0"/>
  </r>
  <r>
    <s v="Media"/>
    <s v="Incremental"/>
    <m/>
    <m/>
    <x v="2"/>
    <s v="Apple Search"/>
    <x v="1"/>
    <s v=" DTC"/>
    <x v="17"/>
    <s v="Pre"/>
    <s v="Pre"/>
    <n v="0"/>
    <x v="0"/>
  </r>
  <r>
    <s v="Media"/>
    <s v="Incremental"/>
    <m/>
    <m/>
    <x v="2"/>
    <s v="Apple Search"/>
    <x v="1"/>
    <s v=" DTC"/>
    <x v="18"/>
    <s v="Pre"/>
    <s v="Pre"/>
    <n v="0"/>
    <x v="0"/>
  </r>
  <r>
    <s v="Media"/>
    <s v="Incremental"/>
    <m/>
    <m/>
    <x v="2"/>
    <s v="Apple Search"/>
    <x v="1"/>
    <s v=" DTC"/>
    <x v="19"/>
    <s v="Pre"/>
    <s v="Pre"/>
    <n v="0"/>
    <x v="0"/>
  </r>
  <r>
    <s v="Media"/>
    <s v="Incremental"/>
    <m/>
    <m/>
    <x v="2"/>
    <s v="Apple Search"/>
    <x v="1"/>
    <s v=" DTC"/>
    <x v="20"/>
    <s v="Pre"/>
    <s v="Pre"/>
    <n v="0"/>
    <x v="0"/>
  </r>
  <r>
    <s v="Media"/>
    <s v="Incremental"/>
    <m/>
    <m/>
    <x v="2"/>
    <s v="Apple Search"/>
    <x v="1"/>
    <s v=" DTC"/>
    <x v="21"/>
    <s v="Pre"/>
    <s v="Pre"/>
    <n v="0"/>
    <x v="0"/>
  </r>
  <r>
    <s v="Media"/>
    <s v="Incremental"/>
    <m/>
    <m/>
    <x v="2"/>
    <s v="Apple Search"/>
    <x v="1"/>
    <s v=" DTC"/>
    <x v="22"/>
    <s v="Pre"/>
    <s v="Pre"/>
    <n v="0"/>
    <x v="0"/>
  </r>
  <r>
    <s v="Media"/>
    <s v="Incremental"/>
    <m/>
    <m/>
    <x v="2"/>
    <s v="Apple Search"/>
    <x v="1"/>
    <s v=" DTC"/>
    <x v="23"/>
    <s v="Pre"/>
    <s v="Pre"/>
    <n v="0"/>
    <x v="0"/>
  </r>
  <r>
    <s v="Media"/>
    <s v="Incremental"/>
    <m/>
    <m/>
    <x v="2"/>
    <s v="Apple Search"/>
    <x v="1"/>
    <s v=" DTC"/>
    <x v="24"/>
    <s v="Pre"/>
    <s v="Pre"/>
    <n v="0"/>
    <x v="0"/>
  </r>
  <r>
    <s v="Media"/>
    <s v="Incremental"/>
    <m/>
    <m/>
    <x v="2"/>
    <s v="Apple Search"/>
    <x v="1"/>
    <s v=" DTC"/>
    <x v="25"/>
    <s v="Pre"/>
    <s v="Pre"/>
    <n v="0"/>
    <x v="0"/>
  </r>
  <r>
    <s v="Media"/>
    <s v="Incremental"/>
    <m/>
    <m/>
    <x v="2"/>
    <s v="Apple Search"/>
    <x v="1"/>
    <s v=" DTC"/>
    <x v="26"/>
    <s v="Pre"/>
    <s v="Pre"/>
    <n v="0"/>
    <x v="0"/>
  </r>
  <r>
    <s v="Media"/>
    <s v="Incremental"/>
    <m/>
    <m/>
    <x v="2"/>
    <s v="Apple Search"/>
    <x v="1"/>
    <s v=" DTC"/>
    <x v="27"/>
    <s v="Pre"/>
    <s v="Pre"/>
    <n v="0"/>
    <x v="0"/>
  </r>
  <r>
    <s v="Media"/>
    <s v="Incremental"/>
    <m/>
    <m/>
    <x v="2"/>
    <s v="Apple Search"/>
    <x v="1"/>
    <s v=" DTC"/>
    <x v="28"/>
    <s v="Pre"/>
    <s v="Pre"/>
    <n v="0"/>
    <x v="0"/>
  </r>
  <r>
    <s v="Media"/>
    <s v="Incremental"/>
    <m/>
    <m/>
    <x v="2"/>
    <s v="Apple Search"/>
    <x v="1"/>
    <s v=" DTC"/>
    <x v="29"/>
    <s v="Pre"/>
    <s v="Pre"/>
    <n v="0"/>
    <x v="0"/>
  </r>
  <r>
    <s v="Media"/>
    <s v="Incremental"/>
    <m/>
    <m/>
    <x v="2"/>
    <s v="Apple Search"/>
    <x v="1"/>
    <s v=" DTC"/>
    <x v="30"/>
    <s v="Pre"/>
    <s v="Pre"/>
    <n v="0"/>
    <x v="0"/>
  </r>
  <r>
    <s v="Media"/>
    <s v="Incremental"/>
    <m/>
    <m/>
    <x v="2"/>
    <s v="Apple Search"/>
    <x v="1"/>
    <s v=" DTC"/>
    <x v="31"/>
    <s v="Pre"/>
    <s v="Pre"/>
    <n v="0"/>
    <x v="0"/>
  </r>
  <r>
    <s v="Media"/>
    <s v="Incremental"/>
    <m/>
    <m/>
    <x v="2"/>
    <s v="Apple Search"/>
    <x v="1"/>
    <s v=" DTC"/>
    <x v="32"/>
    <s v="Pre"/>
    <s v="Pre"/>
    <n v="0"/>
    <x v="0"/>
  </r>
  <r>
    <s v="Media"/>
    <s v="Incremental"/>
    <m/>
    <m/>
    <x v="2"/>
    <s v="Apple Search"/>
    <x v="1"/>
    <s v=" DTC"/>
    <x v="33"/>
    <s v="Pre"/>
    <s v="Pre"/>
    <n v="0"/>
    <x v="0"/>
  </r>
  <r>
    <s v="Media"/>
    <s v="Incremental"/>
    <m/>
    <m/>
    <x v="2"/>
    <s v="Apple Search"/>
    <x v="1"/>
    <s v=" DTC"/>
    <x v="34"/>
    <s v="Pre"/>
    <s v="Pre"/>
    <n v="0"/>
    <x v="0"/>
  </r>
  <r>
    <s v="Media"/>
    <s v="Incremental"/>
    <m/>
    <m/>
    <x v="2"/>
    <s v="Apple Search"/>
    <x v="1"/>
    <s v=" DTC"/>
    <x v="35"/>
    <s v="Pre"/>
    <s v="Pre"/>
    <n v="0"/>
    <x v="0"/>
  </r>
  <r>
    <s v="Media"/>
    <s v="Incremental"/>
    <m/>
    <m/>
    <x v="2"/>
    <s v="Apple Search"/>
    <x v="1"/>
    <s v=" DTC"/>
    <x v="36"/>
    <s v="Pre"/>
    <s v="Pre"/>
    <n v="0"/>
    <x v="0"/>
  </r>
  <r>
    <s v="Media"/>
    <s v="Incremental"/>
    <m/>
    <m/>
    <x v="2"/>
    <s v="Apple Search"/>
    <x v="1"/>
    <s v=" DTC"/>
    <x v="37"/>
    <s v="Pre"/>
    <s v="Pre"/>
    <n v="0"/>
    <x v="0"/>
  </r>
  <r>
    <s v="Media"/>
    <s v="Incremental"/>
    <m/>
    <m/>
    <x v="2"/>
    <s v="Apple Search"/>
    <x v="1"/>
    <s v=" DTC"/>
    <x v="38"/>
    <s v="Pre"/>
    <s v="Pre"/>
    <n v="0"/>
    <x v="0"/>
  </r>
  <r>
    <s v="Media"/>
    <s v="Incremental"/>
    <m/>
    <m/>
    <x v="2"/>
    <s v="Apple Search"/>
    <x v="1"/>
    <s v=" DTC"/>
    <x v="39"/>
    <s v="Pre"/>
    <s v="Pre"/>
    <n v="0"/>
    <x v="0"/>
  </r>
  <r>
    <s v="Media"/>
    <s v="Incremental"/>
    <m/>
    <m/>
    <x v="2"/>
    <s v="Apple Search"/>
    <x v="1"/>
    <s v=" DTC"/>
    <x v="40"/>
    <s v="Pre"/>
    <s v="Pre"/>
    <n v="0"/>
    <x v="0"/>
  </r>
  <r>
    <s v="Media"/>
    <s v="Incremental"/>
    <m/>
    <m/>
    <x v="2"/>
    <s v="Apple Search"/>
    <x v="1"/>
    <s v=" DTC"/>
    <x v="41"/>
    <s v="Pre"/>
    <s v="Pre"/>
    <n v="0"/>
    <x v="0"/>
  </r>
  <r>
    <s v="Media"/>
    <s v="Incremental"/>
    <m/>
    <m/>
    <x v="2"/>
    <s v="Apple Search"/>
    <x v="1"/>
    <s v=" DTC"/>
    <x v="42"/>
    <s v="Pre"/>
    <s v="Pre"/>
    <n v="0"/>
    <x v="0"/>
  </r>
  <r>
    <s v="Media"/>
    <s v="Incremental"/>
    <m/>
    <m/>
    <x v="2"/>
    <s v="Apple Search"/>
    <x v="1"/>
    <s v=" DTC"/>
    <x v="43"/>
    <s v="Pre"/>
    <s v="Pre"/>
    <n v="0"/>
    <x v="0"/>
  </r>
  <r>
    <s v="Media"/>
    <s v="Incremental"/>
    <m/>
    <m/>
    <x v="2"/>
    <s v="Apple Search"/>
    <x v="1"/>
    <s v=" DTC"/>
    <x v="44"/>
    <s v="Pre"/>
    <s v="Pre"/>
    <n v="0"/>
    <x v="0"/>
  </r>
  <r>
    <s v="Media"/>
    <s v="Incremental"/>
    <m/>
    <m/>
    <x v="2"/>
    <s v="Apple Search"/>
    <x v="1"/>
    <s v=" DTC"/>
    <x v="45"/>
    <s v="Pre"/>
    <s v="Pre"/>
    <n v="0"/>
    <x v="0"/>
  </r>
  <r>
    <s v="Media"/>
    <s v="Incremental"/>
    <m/>
    <m/>
    <x v="2"/>
    <s v="Apple Search"/>
    <x v="1"/>
    <s v=" DTC"/>
    <x v="46"/>
    <s v="Pre"/>
    <s v="Pre"/>
    <n v="0"/>
    <x v="0"/>
  </r>
  <r>
    <s v="Media"/>
    <s v="Incremental"/>
    <m/>
    <m/>
    <x v="2"/>
    <s v="Apple Search"/>
    <x v="1"/>
    <s v=" DTC"/>
    <x v="47"/>
    <s v="Pre"/>
    <s v="Pre"/>
    <n v="0"/>
    <x v="0"/>
  </r>
  <r>
    <s v="Media"/>
    <s v="Incremental"/>
    <m/>
    <m/>
    <x v="2"/>
    <s v="Apple Search"/>
    <x v="1"/>
    <s v=" DTC"/>
    <x v="48"/>
    <s v="Pre"/>
    <s v="Pre"/>
    <n v="0"/>
    <x v="0"/>
  </r>
  <r>
    <s v="Media"/>
    <s v="Incremental"/>
    <m/>
    <m/>
    <x v="2"/>
    <s v="Apple Search"/>
    <x v="1"/>
    <s v=" DTC"/>
    <x v="49"/>
    <s v="Pre"/>
    <s v="Pre"/>
    <n v="0"/>
    <x v="0"/>
  </r>
  <r>
    <s v="Media"/>
    <s v="Incremental"/>
    <m/>
    <m/>
    <x v="2"/>
    <s v="Apple Search"/>
    <x v="1"/>
    <s v=" DTC"/>
    <x v="50"/>
    <s v="Pre"/>
    <s v="Pre"/>
    <n v="0"/>
    <x v="0"/>
  </r>
  <r>
    <s v="Media"/>
    <s v="Incremental"/>
    <m/>
    <m/>
    <x v="2"/>
    <s v="Apple Search"/>
    <x v="1"/>
    <s v=" DTC"/>
    <x v="51"/>
    <s v="Pre"/>
    <s v="Pre"/>
    <n v="0"/>
    <x v="0"/>
  </r>
  <r>
    <s v="Media"/>
    <s v="Incremental"/>
    <m/>
    <m/>
    <x v="2"/>
    <s v="Apple Search"/>
    <x v="1"/>
    <s v=" DTC"/>
    <x v="52"/>
    <s v="Pre"/>
    <s v="Pre"/>
    <n v="0"/>
    <x v="0"/>
  </r>
  <r>
    <s v="Media"/>
    <s v="Incremental"/>
    <m/>
    <m/>
    <x v="2"/>
    <s v="Apple Search"/>
    <x v="1"/>
    <s v=" DTC"/>
    <x v="53"/>
    <s v="Pre"/>
    <s v="Pre"/>
    <n v="0"/>
    <x v="0"/>
  </r>
  <r>
    <s v="Media"/>
    <s v="Incremental"/>
    <m/>
    <m/>
    <x v="2"/>
    <s v="Apple Search"/>
    <x v="1"/>
    <s v=" DTC"/>
    <x v="54"/>
    <s v="Pre"/>
    <s v="Pre"/>
    <n v="0"/>
    <x v="0"/>
  </r>
  <r>
    <s v="Media"/>
    <s v="Incremental"/>
    <m/>
    <m/>
    <x v="2"/>
    <s v="Apple Search"/>
    <x v="1"/>
    <s v=" DTC"/>
    <x v="55"/>
    <s v="Pre"/>
    <s v="Pre"/>
    <n v="0"/>
    <x v="0"/>
  </r>
  <r>
    <s v="Media"/>
    <s v="Incremental"/>
    <m/>
    <m/>
    <x v="2"/>
    <s v="Apple Search"/>
    <x v="1"/>
    <s v=" DTC"/>
    <x v="56"/>
    <s v="Pre"/>
    <s v="Pre"/>
    <n v="0"/>
    <x v="0"/>
  </r>
  <r>
    <s v="Media"/>
    <s v="Incremental"/>
    <m/>
    <m/>
    <x v="2"/>
    <s v="Apple Search"/>
    <x v="1"/>
    <s v=" DTC"/>
    <x v="57"/>
    <s v="Post"/>
    <s v="Post"/>
    <n v="1569.6702863"/>
    <x v="0"/>
  </r>
  <r>
    <s v="Media"/>
    <s v="Incremental"/>
    <m/>
    <m/>
    <x v="2"/>
    <s v="Apple Search"/>
    <x v="1"/>
    <s v=" DTC"/>
    <x v="58"/>
    <s v="Post"/>
    <s v="Post"/>
    <n v="2092.6223602"/>
    <x v="0"/>
  </r>
  <r>
    <s v="Media"/>
    <s v="Incremental"/>
    <m/>
    <m/>
    <x v="2"/>
    <s v="Apple Search"/>
    <x v="1"/>
    <s v=" DTC"/>
    <x v="59"/>
    <s v="Post"/>
    <s v="Post"/>
    <n v="2379.9610501000002"/>
    <x v="0"/>
  </r>
  <r>
    <s v="Media"/>
    <s v="Incremental"/>
    <m/>
    <m/>
    <x v="2"/>
    <s v="Apple Search"/>
    <x v="1"/>
    <s v=" DTC"/>
    <x v="60"/>
    <s v="Post"/>
    <s v="Post"/>
    <n v="2409.4824981000002"/>
    <x v="0"/>
  </r>
  <r>
    <s v="Media"/>
    <s v="Incremental"/>
    <m/>
    <m/>
    <x v="2"/>
    <s v="Apple Search"/>
    <x v="1"/>
    <s v=" DTC"/>
    <x v="61"/>
    <s v="Post"/>
    <s v="Post"/>
    <n v="2310.7854037000002"/>
    <x v="0"/>
  </r>
  <r>
    <s v="Media"/>
    <s v="Incremental"/>
    <m/>
    <m/>
    <x v="2"/>
    <s v="Apple Search"/>
    <x v="1"/>
    <s v=" DTC"/>
    <x v="62"/>
    <s v="Post"/>
    <s v="Post"/>
    <n v="2317.4539077999998"/>
    <x v="0"/>
  </r>
  <r>
    <s v="Media"/>
    <s v="Incremental"/>
    <m/>
    <m/>
    <x v="2"/>
    <s v="Apple Search"/>
    <x v="1"/>
    <s v=" DTC"/>
    <x v="63"/>
    <s v="Post"/>
    <s v="Post"/>
    <n v="2551.37637"/>
    <x v="0"/>
  </r>
  <r>
    <s v="Media"/>
    <s v="Incremental"/>
    <m/>
    <m/>
    <x v="2"/>
    <s v="Apple Search"/>
    <x v="1"/>
    <s v=" DTC"/>
    <x v="64"/>
    <s v="Post"/>
    <s v="Post"/>
    <n v="2752.0350619000001"/>
    <x v="0"/>
  </r>
  <r>
    <s v="Media"/>
    <s v="Incremental"/>
    <m/>
    <m/>
    <x v="2"/>
    <s v="Apple Search"/>
    <x v="1"/>
    <s v=" DTC"/>
    <x v="65"/>
    <s v="Post"/>
    <s v="Post"/>
    <n v="2592.3019496000002"/>
    <x v="0"/>
  </r>
  <r>
    <s v="Media"/>
    <s v="Incremental"/>
    <m/>
    <m/>
    <x v="2"/>
    <s v="Apple Search"/>
    <x v="1"/>
    <s v=" DTC"/>
    <x v="66"/>
    <s v="Post"/>
    <s v="Post"/>
    <n v="2613.2658949000001"/>
    <x v="0"/>
  </r>
  <r>
    <s v="Media"/>
    <s v="Incremental"/>
    <m/>
    <m/>
    <x v="2"/>
    <s v="Apple Search"/>
    <x v="1"/>
    <s v=" DTC"/>
    <x v="67"/>
    <s v="Post"/>
    <s v="Post"/>
    <n v="2497.9156197000002"/>
    <x v="0"/>
  </r>
  <r>
    <s v="Media"/>
    <s v="Incremental"/>
    <m/>
    <m/>
    <x v="2"/>
    <s v="Apple Search"/>
    <x v="1"/>
    <s v=" DTC"/>
    <x v="68"/>
    <s v="Post"/>
    <s v="Post"/>
    <n v="2585.5700594999998"/>
    <x v="0"/>
  </r>
  <r>
    <s v="Media"/>
    <s v="Incremental"/>
    <m/>
    <m/>
    <x v="2"/>
    <s v="Apple Search"/>
    <x v="1"/>
    <s v=" DTC"/>
    <x v="69"/>
    <s v="Post"/>
    <s v="Post"/>
    <n v="2721.7577817000001"/>
    <x v="0"/>
  </r>
  <r>
    <s v="Media"/>
    <s v="Incremental"/>
    <m/>
    <m/>
    <x v="2"/>
    <s v="Apple Search"/>
    <x v="1"/>
    <s v=" DTC"/>
    <x v="70"/>
    <s v="Post"/>
    <s v="Post"/>
    <n v="2946.0231030999998"/>
    <x v="0"/>
  </r>
  <r>
    <s v="Media"/>
    <s v="Incremental"/>
    <m/>
    <m/>
    <x v="2"/>
    <s v="Apple Search"/>
    <x v="1"/>
    <s v=" DTC"/>
    <x v="71"/>
    <s v="Post"/>
    <s v="Post"/>
    <n v="2909.6988958000002"/>
    <x v="0"/>
  </r>
  <r>
    <s v="Media"/>
    <s v="Incremental"/>
    <m/>
    <m/>
    <x v="2"/>
    <s v="Apple Search"/>
    <x v="1"/>
    <s v=" DTC"/>
    <x v="72"/>
    <s v="Post"/>
    <s v="Post"/>
    <n v="2753.2257162999999"/>
    <x v="0"/>
  </r>
  <r>
    <s v="Media"/>
    <s v="Incremental"/>
    <m/>
    <m/>
    <x v="2"/>
    <s v="Apple Search"/>
    <x v="1"/>
    <s v=" DTC"/>
    <x v="73"/>
    <s v="Post"/>
    <s v="Post"/>
    <n v="2775.9974416"/>
    <x v="0"/>
  </r>
  <r>
    <s v="Media"/>
    <s v="Incremental"/>
    <m/>
    <m/>
    <x v="2"/>
    <s v="Apple Search"/>
    <x v="1"/>
    <s v=" DTC"/>
    <x v="74"/>
    <s v="Post"/>
    <s v="Post"/>
    <n v="2791.2700691999999"/>
    <x v="0"/>
  </r>
  <r>
    <s v="Media"/>
    <s v="Incremental"/>
    <m/>
    <m/>
    <x v="2"/>
    <s v="Apple Search"/>
    <x v="1"/>
    <s v=" DTC"/>
    <x v="75"/>
    <s v="Post"/>
    <s v="Post"/>
    <n v="2735.8447796"/>
    <x v="0"/>
  </r>
  <r>
    <s v="Media"/>
    <s v="Incremental"/>
    <m/>
    <m/>
    <x v="2"/>
    <s v="Apple Search"/>
    <x v="1"/>
    <s v=" DTC"/>
    <x v="76"/>
    <s v="Post"/>
    <s v="Post"/>
    <n v="2900.5603230000002"/>
    <x v="0"/>
  </r>
  <r>
    <s v="Media"/>
    <s v="Incremental"/>
    <m/>
    <m/>
    <x v="2"/>
    <s v="Apple Search"/>
    <x v="1"/>
    <s v=" DTC"/>
    <x v="77"/>
    <s v="Post"/>
    <s v="Post"/>
    <n v="3179.8113296000001"/>
    <x v="0"/>
  </r>
  <r>
    <s v="Media"/>
    <s v="Incremental"/>
    <m/>
    <m/>
    <x v="2"/>
    <s v="Apple Search"/>
    <x v="1"/>
    <s v=" DTC"/>
    <x v="78"/>
    <s v="Post"/>
    <s v="Post"/>
    <n v="3179.3582062"/>
    <x v="0"/>
  </r>
  <r>
    <s v="Media"/>
    <s v="Incremental"/>
    <m/>
    <m/>
    <x v="2"/>
    <s v="Apple Search"/>
    <x v="1"/>
    <s v=" DTC"/>
    <x v="79"/>
    <s v="Post"/>
    <s v="Post"/>
    <n v="3103.7064043999999"/>
    <x v="0"/>
  </r>
  <r>
    <s v="Media"/>
    <s v="Incremental"/>
    <m/>
    <m/>
    <x v="2"/>
    <s v="Apple Search"/>
    <x v="1"/>
    <s v=" DTC"/>
    <x v="80"/>
    <s v="Post"/>
    <s v="Post"/>
    <n v="2776.4166782000002"/>
    <x v="0"/>
  </r>
  <r>
    <s v="Media"/>
    <s v="Incremental"/>
    <m/>
    <m/>
    <x v="2"/>
    <s v="Apple Search"/>
    <x v="1"/>
    <s v=" DTC"/>
    <x v="81"/>
    <s v="Post"/>
    <s v="Post"/>
    <n v="2662.4608231000002"/>
    <x v="0"/>
  </r>
  <r>
    <s v="Media"/>
    <s v="Incremental"/>
    <m/>
    <m/>
    <x v="2"/>
    <s v="Apple Search"/>
    <x v="1"/>
    <s v=" DTC"/>
    <x v="82"/>
    <s v="Post"/>
    <s v="Post"/>
    <n v="2658.7612743999998"/>
    <x v="0"/>
  </r>
  <r>
    <s v="Media"/>
    <s v="Incremental"/>
    <m/>
    <m/>
    <x v="2"/>
    <s v="Apple Search"/>
    <x v="1"/>
    <s v=" DTC"/>
    <x v="83"/>
    <s v="Post"/>
    <s v="Post"/>
    <n v="2968.6330280000002"/>
    <x v="0"/>
  </r>
  <r>
    <s v="Media"/>
    <s v="Incremental"/>
    <m/>
    <m/>
    <x v="2"/>
    <s v="Apple Search"/>
    <x v="1"/>
    <s v=" DTC"/>
    <x v="84"/>
    <s v="Post"/>
    <s v="Post"/>
    <n v="3958.1873068"/>
    <x v="0"/>
  </r>
  <r>
    <s v="Media"/>
    <s v="Incremental"/>
    <m/>
    <m/>
    <x v="2"/>
    <s v="Apple Search"/>
    <x v="1"/>
    <s v=" DTC"/>
    <x v="85"/>
    <s v="Post"/>
    <s v="Post"/>
    <n v="3870.6223931999998"/>
    <x v="0"/>
  </r>
  <r>
    <s v="Media"/>
    <s v="Incremental"/>
    <m/>
    <m/>
    <x v="2"/>
    <s v="Apple Search"/>
    <x v="1"/>
    <s v=" DTC"/>
    <x v="86"/>
    <s v="Post"/>
    <s v="Post"/>
    <n v="3455.5108399999999"/>
    <x v="0"/>
  </r>
  <r>
    <s v="Media"/>
    <s v="Incremental"/>
    <m/>
    <m/>
    <x v="2"/>
    <s v="Apple Search"/>
    <x v="1"/>
    <s v=" DTC"/>
    <x v="87"/>
    <s v="Post"/>
    <s v="Post"/>
    <n v="3032.1710035000001"/>
    <x v="0"/>
  </r>
  <r>
    <s v="Media"/>
    <s v="Incremental"/>
    <m/>
    <m/>
    <x v="2"/>
    <s v="Apple Search"/>
    <x v="1"/>
    <s v=" DTC"/>
    <x v="88"/>
    <s v="Post"/>
    <s v="Post"/>
    <n v="2797.1212473999999"/>
    <x v="0"/>
  </r>
  <r>
    <s v="Media"/>
    <s v="Incremental"/>
    <m/>
    <m/>
    <x v="2"/>
    <s v="Apple Search"/>
    <x v="1"/>
    <s v=" DTC"/>
    <x v="89"/>
    <s v="Post"/>
    <s v="Post"/>
    <n v="3122.8923949"/>
    <x v="0"/>
  </r>
  <r>
    <s v="Media"/>
    <s v="Incremental"/>
    <m/>
    <m/>
    <x v="2"/>
    <s v="Apple Search"/>
    <x v="1"/>
    <s v=" DTC"/>
    <x v="90"/>
    <s v="Post"/>
    <s v="Post"/>
    <n v="3263.8258881000002"/>
    <x v="0"/>
  </r>
  <r>
    <s v="Media"/>
    <s v="Incremental"/>
    <m/>
    <m/>
    <x v="2"/>
    <s v="Apple Search"/>
    <x v="1"/>
    <s v=" DTC"/>
    <x v="91"/>
    <s v="Post"/>
    <s v="Post"/>
    <n v="3429.7351156"/>
    <x v="0"/>
  </r>
  <r>
    <s v="Media"/>
    <s v="Incremental"/>
    <m/>
    <m/>
    <x v="2"/>
    <s v="Apple Search"/>
    <x v="1"/>
    <s v=" DTC"/>
    <x v="92"/>
    <s v="Post"/>
    <s v="Post"/>
    <n v="3481.2322089999998"/>
    <x v="0"/>
  </r>
  <r>
    <s v="Media"/>
    <s v="Incremental"/>
    <m/>
    <m/>
    <x v="2"/>
    <s v="Apple Search"/>
    <x v="1"/>
    <s v=" DTC"/>
    <x v="93"/>
    <s v="Post"/>
    <s v="Post"/>
    <n v="3385.1223759"/>
    <x v="0"/>
  </r>
  <r>
    <s v="Media"/>
    <s v="Incremental"/>
    <m/>
    <m/>
    <x v="2"/>
    <s v="Apple Search"/>
    <x v="1"/>
    <s v=" DTC"/>
    <x v="94"/>
    <s v="Post"/>
    <s v="Post"/>
    <n v="3180.7176586"/>
    <x v="0"/>
  </r>
  <r>
    <s v="Media"/>
    <s v="Incremental"/>
    <m/>
    <m/>
    <x v="2"/>
    <s v="Apple Search"/>
    <x v="1"/>
    <s v=" DTC"/>
    <x v="95"/>
    <s v="Post"/>
    <s v="Post"/>
    <n v="3010.6782459000001"/>
    <x v="0"/>
  </r>
  <r>
    <s v="Media"/>
    <s v="Incremental"/>
    <m/>
    <m/>
    <x v="2"/>
    <s v="Apple Search"/>
    <x v="1"/>
    <s v=" DTC"/>
    <x v="96"/>
    <s v="Post"/>
    <s v="Post"/>
    <n v="2971.4655217999998"/>
    <x v="0"/>
  </r>
  <r>
    <s v="Media"/>
    <s v="Incremental"/>
    <m/>
    <m/>
    <x v="2"/>
    <s v="Apple Search"/>
    <x v="1"/>
    <s v=" DTC"/>
    <x v="97"/>
    <s v="Post"/>
    <s v="Post"/>
    <n v="3143.9471293000001"/>
    <x v="0"/>
  </r>
  <r>
    <s v="Media"/>
    <s v="Incremental"/>
    <m/>
    <m/>
    <x v="2"/>
    <s v="Apple Search"/>
    <x v="1"/>
    <s v=" DTC"/>
    <x v="98"/>
    <s v="Post"/>
    <s v="Post"/>
    <n v="3255.6345108"/>
    <x v="0"/>
  </r>
  <r>
    <s v="Media"/>
    <s v="Incremental"/>
    <m/>
    <m/>
    <x v="2"/>
    <s v="Apple Search"/>
    <x v="1"/>
    <s v=" DTC"/>
    <x v="99"/>
    <s v="Post"/>
    <s v="Post"/>
    <n v="3107.6014212"/>
    <x v="0"/>
  </r>
  <r>
    <s v="Media"/>
    <s v="Incremental"/>
    <m/>
    <m/>
    <x v="2"/>
    <s v="Apple Search"/>
    <x v="1"/>
    <s v=" DTC"/>
    <x v="100"/>
    <s v="Post"/>
    <s v="Post"/>
    <n v="3010.1449558999998"/>
    <x v="0"/>
  </r>
  <r>
    <s v="Media"/>
    <s v="Incremental"/>
    <m/>
    <m/>
    <x v="2"/>
    <s v="Apple Search"/>
    <x v="1"/>
    <s v=" DTC"/>
    <x v="101"/>
    <s v="Post"/>
    <s v="Post"/>
    <n v="2945.9191549000002"/>
    <x v="0"/>
  </r>
  <r>
    <s v="Media"/>
    <s v="Incremental"/>
    <m/>
    <m/>
    <x v="2"/>
    <s v="Apple Search"/>
    <x v="1"/>
    <s v=" DTC"/>
    <x v="102"/>
    <s v="Post"/>
    <s v="Post"/>
    <n v="2896.3172792999999"/>
    <x v="0"/>
  </r>
  <r>
    <s v="Media"/>
    <s v="Incremental"/>
    <m/>
    <m/>
    <x v="2"/>
    <s v="Apple Search"/>
    <x v="1"/>
    <s v=" DTC"/>
    <x v="103"/>
    <s v="Post"/>
    <s v="Post"/>
    <n v="2853.1996041000002"/>
    <x v="0"/>
  </r>
  <r>
    <s v="Media"/>
    <s v="Incremental"/>
    <m/>
    <m/>
    <x v="2"/>
    <s v="Apple Search"/>
    <x v="1"/>
    <s v=" DTC"/>
    <x v="104"/>
    <s v="Post"/>
    <s v="Post"/>
    <n v="2844.6320621999998"/>
    <x v="0"/>
  </r>
  <r>
    <s v="Media"/>
    <s v="Incremental"/>
    <m/>
    <m/>
    <x v="2"/>
    <s v="Apple Search"/>
    <x v="1"/>
    <s v=" DTC"/>
    <x v="105"/>
    <s v="Post"/>
    <s v="Post"/>
    <n v="2754.5250930000002"/>
    <x v="0"/>
  </r>
  <r>
    <s v="Media"/>
    <s v="Incremental"/>
    <m/>
    <m/>
    <x v="2"/>
    <s v="Apple Search"/>
    <x v="1"/>
    <s v=" DTC"/>
    <x v="106"/>
    <s v="Post"/>
    <s v="Post"/>
    <n v="2805.5473535000001"/>
    <x v="0"/>
  </r>
  <r>
    <s v="Media"/>
    <s v="Incremental"/>
    <m/>
    <m/>
    <x v="2"/>
    <s v="Apple Search"/>
    <x v="1"/>
    <s v=" DTC"/>
    <x v="107"/>
    <s v="Post"/>
    <s v="Post"/>
    <n v="2818.8125927000001"/>
    <x v="0"/>
  </r>
  <r>
    <s v="Media"/>
    <s v="Incremental"/>
    <m/>
    <m/>
    <x v="2"/>
    <s v="Apple Search"/>
    <x v="1"/>
    <s v=" DTC"/>
    <x v="108"/>
    <s v="Post"/>
    <s v="Post"/>
    <n v="2643.3583321999999"/>
    <x v="0"/>
  </r>
  <r>
    <s v="Media"/>
    <s v="Incremental"/>
    <m/>
    <m/>
    <x v="2"/>
    <s v="Apple Search"/>
    <x v="1"/>
    <s v=" DTC"/>
    <x v="109"/>
    <s v="Post"/>
    <s v="Post"/>
    <n v="2578.3571320000001"/>
    <x v="0"/>
  </r>
  <r>
    <s v="Media"/>
    <s v="Incremental"/>
    <m/>
    <m/>
    <x v="2"/>
    <s v="Apple Search"/>
    <x v="1"/>
    <s v=" DTC"/>
    <x v="110"/>
    <s v="Post"/>
    <s v="Post"/>
    <n v="2605.5603372"/>
    <x v="0"/>
  </r>
  <r>
    <s v="Media"/>
    <s v="Incremental"/>
    <m/>
    <m/>
    <x v="2"/>
    <s v="Apple Search"/>
    <x v="1"/>
    <s v=" DTC"/>
    <x v="111"/>
    <s v="Post"/>
    <s v="Post"/>
    <n v="2682.7714228"/>
    <x v="0"/>
  </r>
  <r>
    <s v="Media"/>
    <s v="Incremental"/>
    <m/>
    <m/>
    <x v="2"/>
    <s v="Apple Search"/>
    <x v="1"/>
    <s v=" DTC"/>
    <x v="112"/>
    <s v="Post"/>
    <s v="Post"/>
    <n v="2918.3615602"/>
    <x v="0"/>
  </r>
  <r>
    <s v="Media"/>
    <s v="Incremental"/>
    <m/>
    <m/>
    <x v="2"/>
    <s v="Apple Search"/>
    <x v="1"/>
    <s v=" DTC"/>
    <x v="113"/>
    <s v="Post"/>
    <s v="Post"/>
    <n v="2997.6316966999998"/>
    <x v="0"/>
  </r>
  <r>
    <s v="Media"/>
    <s v="Incremental"/>
    <m/>
    <m/>
    <x v="2"/>
    <s v="Apple Search"/>
    <x v="1"/>
    <s v=" DTC"/>
    <x v="114"/>
    <s v="Post"/>
    <n v="0"/>
    <n v="2893.0094048999999"/>
    <x v="0"/>
  </r>
  <r>
    <s v="Media"/>
    <s v="Incremental"/>
    <m/>
    <m/>
    <x v="2"/>
    <s v="Apple Search"/>
    <x v="1"/>
    <s v=" DTC"/>
    <x v="115"/>
    <s v="Post"/>
    <n v="0"/>
    <n v="2776.3346774000001"/>
    <x v="0"/>
  </r>
  <r>
    <s v="Media"/>
    <s v="Incremental"/>
    <m/>
    <m/>
    <x v="2"/>
    <s v="Apple Search"/>
    <x v="1"/>
    <s v=" DTC"/>
    <x v="116"/>
    <s v="Post"/>
    <n v="0"/>
    <n v="2737.9439647999998"/>
    <x v="0"/>
  </r>
  <r>
    <s v="Media"/>
    <s v="Incremental"/>
    <m/>
    <m/>
    <x v="2"/>
    <s v="Apple Search"/>
    <x v="1"/>
    <s v=" DTC"/>
    <x v="117"/>
    <s v="Post"/>
    <n v="0"/>
    <n v="2860.3599949999998"/>
    <x v="0"/>
  </r>
  <r>
    <s v="Media"/>
    <s v="Incremental"/>
    <m/>
    <m/>
    <x v="2"/>
    <s v="Apple Search"/>
    <x v="1"/>
    <s v=" DTC"/>
    <x v="118"/>
    <s v="Post"/>
    <n v="0"/>
    <n v="3094.6762263000001"/>
    <x v="0"/>
  </r>
  <r>
    <s v="Media"/>
    <s v="Incremental"/>
    <m/>
    <m/>
    <x v="2"/>
    <s v="Apple Search"/>
    <x v="1"/>
    <s v=" DTC"/>
    <x v="119"/>
    <s v="Post"/>
    <n v="0"/>
    <n v="3252.4649290000002"/>
    <x v="0"/>
  </r>
  <r>
    <s v="Media"/>
    <s v="Incremental"/>
    <m/>
    <m/>
    <x v="2"/>
    <s v="Apple Search"/>
    <x v="1"/>
    <s v=" DTC"/>
    <x v="120"/>
    <s v="Post"/>
    <n v="0"/>
    <n v="3390.1113509000002"/>
    <x v="0"/>
  </r>
  <r>
    <s v="Media"/>
    <s v="Incremental"/>
    <m/>
    <m/>
    <x v="2"/>
    <s v="Apple Search"/>
    <x v="1"/>
    <s v=" DTC"/>
    <x v="121"/>
    <s v="Post"/>
    <n v="0"/>
    <n v="3181.9043990999999"/>
    <x v="0"/>
  </r>
  <r>
    <s v="Media"/>
    <s v="Incremental"/>
    <m/>
    <m/>
    <x v="2"/>
    <s v="Apple Search"/>
    <x v="1"/>
    <s v=" DTC"/>
    <x v="122"/>
    <s v="Post"/>
    <n v="0"/>
    <n v="2098.8296346000002"/>
    <x v="0"/>
  </r>
  <r>
    <s v="Media"/>
    <s v="Incremental"/>
    <m/>
    <m/>
    <x v="2"/>
    <s v="Apple Search"/>
    <x v="1"/>
    <s v=" DTC"/>
    <x v="123"/>
    <s v="Post"/>
    <n v="0"/>
    <n v="2342.5409946"/>
    <x v="0"/>
  </r>
  <r>
    <s v="Media"/>
    <s v="Incremental"/>
    <m/>
    <m/>
    <x v="2"/>
    <s v="Apple Search"/>
    <x v="1"/>
    <s v=" DTC"/>
    <x v="124"/>
    <s v="Post"/>
    <n v="0"/>
    <n v="2925.1806587000001"/>
    <x v="0"/>
  </r>
  <r>
    <s v="Media"/>
    <s v="Incremental"/>
    <m/>
    <m/>
    <x v="2"/>
    <s v="Apple Search"/>
    <x v="1"/>
    <s v=" DTC"/>
    <x v="125"/>
    <s v="Post"/>
    <n v="0"/>
    <n v="3310.1632897999998"/>
    <x v="0"/>
  </r>
  <r>
    <s v="Media"/>
    <s v="Incremental"/>
    <m/>
    <m/>
    <x v="2"/>
    <s v="Apple Search"/>
    <x v="1"/>
    <s v=" DTC"/>
    <x v="126"/>
    <s v="Post"/>
    <n v="0"/>
    <n v="3224.0372453999998"/>
    <x v="0"/>
  </r>
  <r>
    <s v="Media"/>
    <s v="Incremental"/>
    <m/>
    <m/>
    <x v="2"/>
    <s v="Apple Search"/>
    <x v="1"/>
    <s v=" DTC"/>
    <x v="127"/>
    <s v="Post"/>
    <n v="0"/>
    <n v="3472.6796760000002"/>
    <x v="0"/>
  </r>
  <r>
    <s v="Media"/>
    <s v="Incremental"/>
    <m/>
    <m/>
    <x v="2"/>
    <s v="Apple Search"/>
    <x v="1"/>
    <s v=" DTC"/>
    <x v="128"/>
    <s v="Post"/>
    <n v="0"/>
    <n v="3525.9504136"/>
    <x v="0"/>
  </r>
  <r>
    <s v="Media"/>
    <s v="Incremental"/>
    <m/>
    <m/>
    <x v="2"/>
    <s v="Apple Search"/>
    <x v="1"/>
    <s v=" DTC"/>
    <x v="129"/>
    <s v="Post"/>
    <n v="0"/>
    <n v="3382.8897320999999"/>
    <x v="0"/>
  </r>
  <r>
    <s v="Media"/>
    <s v="Incremental"/>
    <m/>
    <m/>
    <x v="2"/>
    <s v="Apple Search"/>
    <x v="1"/>
    <s v=" DTC"/>
    <x v="130"/>
    <s v="Post"/>
    <n v="0"/>
    <n v="3230.8842961"/>
    <x v="0"/>
  </r>
  <r>
    <s v="Media"/>
    <s v="Incremental"/>
    <m/>
    <m/>
    <x v="2"/>
    <s v="Apple Search"/>
    <x v="1"/>
    <s v=" DTC"/>
    <x v="131"/>
    <s v="Post"/>
    <n v="0"/>
    <n v="3164.6728188000002"/>
    <x v="0"/>
  </r>
  <r>
    <s v="Media"/>
    <s v="Incremental"/>
    <m/>
    <m/>
    <x v="2"/>
    <s v="Apple Search"/>
    <x v="1"/>
    <s v=" DTC"/>
    <x v="132"/>
    <s v="Post"/>
    <n v="0"/>
    <n v="3275.3520076"/>
    <x v="0"/>
  </r>
  <r>
    <s v="Media"/>
    <s v="Incremental"/>
    <m/>
    <m/>
    <x v="2"/>
    <s v="Apple Search"/>
    <x v="1"/>
    <s v=" DTC"/>
    <x v="133"/>
    <s v="Post"/>
    <n v="0"/>
    <n v="3327.8406931"/>
    <x v="0"/>
  </r>
  <r>
    <s v="Media"/>
    <s v="Incremental"/>
    <m/>
    <m/>
    <x v="2"/>
    <s v="Apple Search"/>
    <x v="1"/>
    <s v=" DTC"/>
    <x v="134"/>
    <s v="Post"/>
    <n v="0"/>
    <n v="3193.1772212999999"/>
    <x v="0"/>
  </r>
  <r>
    <s v="Media"/>
    <s v="Incremental"/>
    <m/>
    <m/>
    <x v="2"/>
    <s v="Apple Search"/>
    <x v="1"/>
    <s v=" DTC"/>
    <x v="135"/>
    <s v="Post"/>
    <n v="0"/>
    <n v="3276.1355967999998"/>
    <x v="0"/>
  </r>
  <r>
    <s v="Media"/>
    <s v="Incremental"/>
    <m/>
    <m/>
    <x v="2"/>
    <s v="Apple Search"/>
    <x v="1"/>
    <s v=" DTC"/>
    <x v="136"/>
    <s v="Post"/>
    <n v="0"/>
    <n v="3963.8007317000001"/>
    <x v="0"/>
  </r>
  <r>
    <s v="Media"/>
    <s v="Incremental"/>
    <m/>
    <m/>
    <x v="2"/>
    <s v="Apple Search"/>
    <x v="1"/>
    <s v=" DTC"/>
    <x v="137"/>
    <s v="Post"/>
    <n v="0"/>
    <n v="4094.86481"/>
    <x v="0"/>
  </r>
  <r>
    <s v="Media"/>
    <s v="Incremental"/>
    <m/>
    <m/>
    <x v="2"/>
    <s v="Apple Search"/>
    <x v="1"/>
    <s v=" DTC"/>
    <x v="138"/>
    <s v="Post"/>
    <n v="0"/>
    <n v="3820.3361279999999"/>
    <x v="0"/>
  </r>
  <r>
    <s v="Media"/>
    <s v="Incremental"/>
    <m/>
    <m/>
    <x v="2"/>
    <s v="Apple Search"/>
    <x v="1"/>
    <s v=" DTC"/>
    <x v="139"/>
    <s v="Post"/>
    <n v="0"/>
    <n v="3697.6495494000001"/>
    <x v="0"/>
  </r>
  <r>
    <s v="Media"/>
    <s v="Incremental"/>
    <m/>
    <m/>
    <x v="2"/>
    <s v="Apple Search"/>
    <x v="1"/>
    <s v=" DTC"/>
    <x v="140"/>
    <s v="Post"/>
    <n v="0"/>
    <n v="3621.3390184"/>
    <x v="0"/>
  </r>
  <r>
    <s v="Media"/>
    <s v="Incremental"/>
    <m/>
    <m/>
    <x v="2"/>
    <s v="Apple Search"/>
    <x v="1"/>
    <s v=" DTC"/>
    <x v="141"/>
    <s v="Post"/>
    <n v="0"/>
    <n v="3521.1601329999999"/>
    <x v="0"/>
  </r>
  <r>
    <s v="Media"/>
    <s v="Incremental"/>
    <m/>
    <m/>
    <x v="2"/>
    <s v="Apple Search"/>
    <x v="1"/>
    <s v=" DTC"/>
    <x v="142"/>
    <s v="Post"/>
    <n v="0"/>
    <n v="3258.0237167999999"/>
    <x v="0"/>
  </r>
  <r>
    <s v="Media"/>
    <s v="Incremental"/>
    <m/>
    <m/>
    <x v="2"/>
    <s v="Apple Search"/>
    <x v="1"/>
    <s v=" DTC"/>
    <x v="143"/>
    <s v="Post"/>
    <n v="0"/>
    <n v="3269.8486191000002"/>
    <x v="0"/>
  </r>
  <r>
    <s v="Media"/>
    <s v="Incremental"/>
    <m/>
    <m/>
    <x v="2"/>
    <s v="Apple Search"/>
    <x v="1"/>
    <s v=" DTC"/>
    <x v="144"/>
    <s v="Post"/>
    <n v="0"/>
    <n v="3135.8000106999998"/>
    <x v="0"/>
  </r>
  <r>
    <s v="Media"/>
    <s v="Incremental"/>
    <m/>
    <m/>
    <x v="2"/>
    <s v="Apple Search"/>
    <x v="1"/>
    <s v=" DTC"/>
    <x v="145"/>
    <s v="Post"/>
    <n v="0"/>
    <n v="3062.5294610000001"/>
    <x v="0"/>
  </r>
  <r>
    <s v="Media"/>
    <s v="Incremental"/>
    <m/>
    <m/>
    <x v="2"/>
    <s v="Apple Search"/>
    <x v="1"/>
    <s v=" DTC"/>
    <x v="146"/>
    <s v="Post"/>
    <n v="0"/>
    <n v="3094.9024853000001"/>
    <x v="0"/>
  </r>
  <r>
    <s v="Media"/>
    <s v="Incremental"/>
    <m/>
    <m/>
    <x v="2"/>
    <s v="Apple Search"/>
    <x v="1"/>
    <s v=" DTC"/>
    <x v="147"/>
    <s v="Post"/>
    <n v="0"/>
    <n v="3211.7679825999999"/>
    <x v="0"/>
  </r>
  <r>
    <s v="Media"/>
    <s v="Incremental"/>
    <m/>
    <m/>
    <x v="2"/>
    <s v="Apple Search"/>
    <x v="1"/>
    <s v=" DTC"/>
    <x v="148"/>
    <s v="Post"/>
    <n v="0"/>
    <n v="3111.2229229"/>
    <x v="0"/>
  </r>
  <r>
    <s v="Media"/>
    <s v="Incremental"/>
    <m/>
    <m/>
    <x v="2"/>
    <s v="Apple Search"/>
    <x v="1"/>
    <s v=" DTC"/>
    <x v="149"/>
    <s v="Post"/>
    <n v="0"/>
    <n v="3086.8540575000002"/>
    <x v="0"/>
  </r>
  <r>
    <s v="Media"/>
    <s v="Incremental"/>
    <m/>
    <m/>
    <x v="2"/>
    <s v="Apple Search"/>
    <x v="1"/>
    <s v=" DTC"/>
    <x v="150"/>
    <s v="Post"/>
    <n v="0"/>
    <n v="3160.2539388"/>
    <x v="0"/>
  </r>
  <r>
    <s v="Media"/>
    <s v="Incremental"/>
    <m/>
    <m/>
    <x v="2"/>
    <s v="Apple Search"/>
    <x v="1"/>
    <s v=" DTC"/>
    <x v="151"/>
    <s v="Post"/>
    <n v="0"/>
    <n v="3119.6547848999999"/>
    <x v="0"/>
  </r>
  <r>
    <s v="Media"/>
    <s v="Incremental"/>
    <m/>
    <m/>
    <x v="2"/>
    <s v="Apple Search"/>
    <x v="1"/>
    <s v=" DTC"/>
    <x v="152"/>
    <s v="Post"/>
    <n v="0"/>
    <n v="2999.5288762"/>
    <x v="0"/>
  </r>
  <r>
    <s v="Media"/>
    <s v="Incremental"/>
    <m/>
    <m/>
    <x v="2"/>
    <s v="Apple Search"/>
    <x v="1"/>
    <s v=" DTC"/>
    <x v="153"/>
    <s v="Post"/>
    <n v="0"/>
    <n v="3098.0069792999998"/>
    <x v="0"/>
  </r>
  <r>
    <s v="Media"/>
    <s v="Incremental"/>
    <m/>
    <m/>
    <x v="2"/>
    <s v="Apple Search"/>
    <x v="1"/>
    <s v=" DTC"/>
    <x v="154"/>
    <s v="Post"/>
    <n v="0"/>
    <n v="3139.8675661000002"/>
    <x v="0"/>
  </r>
  <r>
    <s v="Media"/>
    <s v="Incremental"/>
    <m/>
    <m/>
    <x v="2"/>
    <s v="Apple Search"/>
    <x v="1"/>
    <s v=" DTC"/>
    <x v="155"/>
    <s v="Post"/>
    <n v="0"/>
    <n v="3061.3031194999999"/>
    <x v="0"/>
  </r>
  <r>
    <s v="Media"/>
    <s v="Incremental"/>
    <m/>
    <m/>
    <x v="2"/>
    <s v="Apple Search"/>
    <x v="1"/>
    <s v=" DTC"/>
    <x v="156"/>
    <s v="Post"/>
    <n v="0"/>
    <n v="3083.6750809"/>
    <x v="0"/>
  </r>
  <r>
    <s v="Media"/>
    <s v="Incremental"/>
    <m/>
    <m/>
    <x v="2"/>
    <s v="Apple Search"/>
    <x v="1"/>
    <s v=" DTC"/>
    <x v="157"/>
    <s v="Post"/>
    <n v="0"/>
    <n v="3064.4393740999999"/>
    <x v="0"/>
  </r>
  <r>
    <s v="Media"/>
    <s v="Incremental"/>
    <m/>
    <m/>
    <x v="2"/>
    <s v="Apple Search"/>
    <x v="1"/>
    <s v=" DTC"/>
    <x v="158"/>
    <s v="Post"/>
    <n v="0"/>
    <n v="3162.9195387999998"/>
    <x v="0"/>
  </r>
  <r>
    <s v="Media"/>
    <s v="Incremental"/>
    <m/>
    <m/>
    <x v="2"/>
    <s v="Apple Search"/>
    <x v="1"/>
    <s v=" DTC"/>
    <x v="159"/>
    <s v="Post"/>
    <n v="0"/>
    <n v="3313.5969577000001"/>
    <x v="0"/>
  </r>
  <r>
    <s v="Media"/>
    <s v="Incremental"/>
    <m/>
    <m/>
    <x v="2"/>
    <s v="Apple Search"/>
    <x v="1"/>
    <s v=" DTC"/>
    <x v="160"/>
    <s v="Post"/>
    <n v="0"/>
    <n v="3440.7552765999999"/>
    <x v="0"/>
  </r>
  <r>
    <s v="Media"/>
    <s v="Incremental"/>
    <m/>
    <m/>
    <x v="2"/>
    <s v="Apple Search"/>
    <x v="1"/>
    <s v=" DTC"/>
    <x v="161"/>
    <s v="Post"/>
    <n v="0"/>
    <n v="3511.3195483999998"/>
    <x v="0"/>
  </r>
  <r>
    <s v="Media"/>
    <s v="Incremental"/>
    <m/>
    <m/>
    <x v="2"/>
    <s v="Apple Search"/>
    <x v="1"/>
    <s v=" DTC"/>
    <x v="162"/>
    <s v="Post"/>
    <n v="0"/>
    <n v="3477.7905298999999"/>
    <x v="0"/>
  </r>
  <r>
    <s v="Media"/>
    <s v="Incremental"/>
    <m/>
    <m/>
    <x v="2"/>
    <s v="Apple Search"/>
    <x v="1"/>
    <s v=" DTC"/>
    <x v="163"/>
    <s v="Post"/>
    <n v="0"/>
    <n v="3463.8072671"/>
    <x v="0"/>
  </r>
  <r>
    <s v="Media"/>
    <s v="Incremental"/>
    <m/>
    <m/>
    <x v="2"/>
    <s v="Apple Search"/>
    <x v="1"/>
    <s v=" DTC"/>
    <x v="164"/>
    <s v="Post"/>
    <n v="0"/>
    <n v="3277.5321884"/>
    <x v="0"/>
  </r>
  <r>
    <s v="Media"/>
    <s v="Incremental"/>
    <m/>
    <m/>
    <x v="2"/>
    <s v="Apple Search"/>
    <x v="1"/>
    <s v=" DTC"/>
    <x v="165"/>
    <s v="Post"/>
    <n v="0"/>
    <n v="3041.3405724999998"/>
    <x v="0"/>
  </r>
  <r>
    <s v="Media"/>
    <s v="Incremental"/>
    <m/>
    <m/>
    <x v="2"/>
    <s v="Apple Search"/>
    <x v="1"/>
    <s v=" DTC"/>
    <x v="166"/>
    <s v="Post"/>
    <n v="0"/>
    <n v="2837.1772824"/>
    <x v="0"/>
  </r>
  <r>
    <s v="Media"/>
    <s v="Incremental"/>
    <m/>
    <m/>
    <x v="2"/>
    <s v="Apple Search"/>
    <x v="1"/>
    <s v=" DTC"/>
    <x v="167"/>
    <s v="Post"/>
    <n v="0"/>
    <n v="3369.9416065"/>
    <x v="0"/>
  </r>
  <r>
    <s v="Media"/>
    <s v="Incremental"/>
    <m/>
    <m/>
    <x v="2"/>
    <s v="Apple Search"/>
    <x v="1"/>
    <s v=" DTC"/>
    <x v="168"/>
    <s v="Post"/>
    <n v="0"/>
    <n v="3630.2894344000001"/>
    <x v="0"/>
  </r>
  <r>
    <s v="Media"/>
    <s v="Incremental"/>
    <m/>
    <m/>
    <x v="2"/>
    <s v="Apple Search"/>
    <x v="1"/>
    <s v=" DTC"/>
    <x v="169"/>
    <s v="Post"/>
    <n v="0"/>
    <n v="3716.3779236999999"/>
    <x v="0"/>
  </r>
  <r>
    <s v="Media"/>
    <s v="Incremental"/>
    <m/>
    <m/>
    <x v="2"/>
    <s v="Apple Search"/>
    <x v="1"/>
    <s v=" DTC"/>
    <x v="170"/>
    <s v="Post"/>
    <n v="0"/>
    <n v="3739.8062114999998"/>
    <x v="0"/>
  </r>
  <r>
    <s v="Media"/>
    <s v="Incremental"/>
    <m/>
    <m/>
    <x v="2"/>
    <s v="Apple Search"/>
    <x v="1"/>
    <s v=" DTC"/>
    <x v="171"/>
    <s v="Post"/>
    <n v="0"/>
    <n v="4191.7068633999997"/>
    <x v="0"/>
  </r>
  <r>
    <s v="Media"/>
    <s v="Incremental"/>
    <m/>
    <m/>
    <x v="2"/>
    <s v="Apple Search"/>
    <x v="1"/>
    <s v=" DTC"/>
    <x v="172"/>
    <s v="Post"/>
    <n v="0"/>
    <n v="3622.4696565999998"/>
    <x v="0"/>
  </r>
  <r>
    <s v="Media"/>
    <s v="Incremental"/>
    <m/>
    <m/>
    <x v="2"/>
    <s v="Apple Search"/>
    <x v="1"/>
    <s v=" DTC"/>
    <x v="173"/>
    <s v="Post"/>
    <n v="0"/>
    <n v="3543.6968422"/>
    <x v="0"/>
  </r>
  <r>
    <s v="Media"/>
    <s v="Incremental"/>
    <m/>
    <m/>
    <x v="2"/>
    <s v="Apple Search"/>
    <x v="1"/>
    <s v=" DTC"/>
    <x v="174"/>
    <s v="Post"/>
    <n v="0"/>
    <n v="3423.2374943"/>
    <x v="0"/>
  </r>
  <r>
    <s v="Media"/>
    <s v="Incremental"/>
    <m/>
    <m/>
    <x v="2"/>
    <s v="Apple Search"/>
    <x v="1"/>
    <s v=" DTC"/>
    <x v="175"/>
    <s v="Post"/>
    <n v="0"/>
    <n v="3266.501452"/>
    <x v="0"/>
  </r>
  <r>
    <s v="Media"/>
    <s v="Incremental"/>
    <m/>
    <m/>
    <x v="2"/>
    <s v="Apple Search"/>
    <x v="1"/>
    <s v=" DTC"/>
    <x v="176"/>
    <s v="Post"/>
    <n v="0"/>
    <n v="3138.6583690000002"/>
    <x v="0"/>
  </r>
  <r>
    <s v="Media"/>
    <s v="Incremental"/>
    <m/>
    <m/>
    <x v="2"/>
    <s v="Apple Search"/>
    <x v="1"/>
    <s v=" DTC"/>
    <x v="177"/>
    <s v="Post"/>
    <n v="0"/>
    <n v="3034.1201827999998"/>
    <x v="0"/>
  </r>
  <r>
    <s v="Media"/>
    <s v="Incremental"/>
    <m/>
    <m/>
    <x v="2"/>
    <s v="Apple Search"/>
    <x v="1"/>
    <s v=" DTC"/>
    <x v="178"/>
    <s v="Post"/>
    <n v="0"/>
    <n v="2755.5697095999999"/>
    <x v="0"/>
  </r>
  <r>
    <s v="Media"/>
    <s v="Incremental"/>
    <m/>
    <m/>
    <x v="2"/>
    <s v="Apple Search"/>
    <x v="1"/>
    <s v=" DTC"/>
    <x v="179"/>
    <s v="Post"/>
    <n v="0"/>
    <n v="2484.6978465000002"/>
    <x v="0"/>
  </r>
  <r>
    <s v="Media"/>
    <s v="Incremental"/>
    <m/>
    <m/>
    <x v="2"/>
    <s v="Apple Search"/>
    <x v="1"/>
    <s v=" DTC"/>
    <x v="180"/>
    <s v="Post"/>
    <n v="0"/>
    <n v="2479.7058243000001"/>
    <x v="0"/>
  </r>
  <r>
    <s v="Media"/>
    <s v="Incremental"/>
    <m/>
    <m/>
    <x v="2"/>
    <s v="Apple Search"/>
    <x v="1"/>
    <s v=" DTC"/>
    <x v="181"/>
    <s v="Post"/>
    <n v="0"/>
    <n v="2684.1403685"/>
    <x v="0"/>
  </r>
  <r>
    <s v="Media"/>
    <s v="Incremental"/>
    <m/>
    <m/>
    <x v="2"/>
    <s v="Apple Search"/>
    <x v="1"/>
    <s v=" DTC"/>
    <x v="182"/>
    <s v="Post"/>
    <n v="0"/>
    <n v="2697.7645434999999"/>
    <x v="0"/>
  </r>
  <r>
    <s v="Media"/>
    <s v="Incremental"/>
    <m/>
    <m/>
    <x v="2"/>
    <s v="Apple Search"/>
    <x v="1"/>
    <s v=" DTC"/>
    <x v="183"/>
    <s v="Post"/>
    <n v="0"/>
    <n v="2548.9452415000001"/>
    <x v="0"/>
  </r>
  <r>
    <s v="Media"/>
    <s v="Incremental"/>
    <m/>
    <m/>
    <x v="2"/>
    <s v="Apple Search"/>
    <x v="1"/>
    <s v=" DTC"/>
    <x v="184"/>
    <s v="Post"/>
    <n v="0"/>
    <n v="2493.0650065"/>
    <x v="0"/>
  </r>
  <r>
    <s v="Media"/>
    <s v="Incremental"/>
    <m/>
    <m/>
    <x v="2"/>
    <s v="Apple Search"/>
    <x v="1"/>
    <s v=" DTC"/>
    <x v="185"/>
    <s v="Post"/>
    <n v="0"/>
    <n v="2372.4060573000002"/>
    <x v="0"/>
  </r>
  <r>
    <s v="Media"/>
    <s v="Incremental"/>
    <m/>
    <m/>
    <x v="2"/>
    <s v="Apple Search"/>
    <x v="1"/>
    <s v=" DTC"/>
    <x v="186"/>
    <s v="Post"/>
    <n v="0"/>
    <n v="2390.0615425999999"/>
    <x v="0"/>
  </r>
  <r>
    <s v="Media"/>
    <s v="Incremental"/>
    <m/>
    <m/>
    <x v="2"/>
    <s v="Apple Search"/>
    <x v="1"/>
    <s v=" DTC"/>
    <x v="187"/>
    <s v="Post"/>
    <n v="0"/>
    <n v="2454.1570909000002"/>
    <x v="0"/>
  </r>
  <r>
    <s v="Media"/>
    <s v="Incremental"/>
    <m/>
    <m/>
    <x v="2"/>
    <s v="Apple Search"/>
    <x v="1"/>
    <s v=" DTC"/>
    <x v="188"/>
    <s v="Post"/>
    <n v="0"/>
    <n v="2672.3039434000002"/>
    <x v="0"/>
  </r>
  <r>
    <s v="Media"/>
    <s v="Incremental"/>
    <m/>
    <m/>
    <x v="2"/>
    <s v="Apple Search"/>
    <x v="1"/>
    <s v=" DTC"/>
    <x v="189"/>
    <s v="Post"/>
    <n v="0"/>
    <n v="2882.3902091999998"/>
    <x v="0"/>
  </r>
  <r>
    <s v="Media"/>
    <s v="Incremental"/>
    <m/>
    <m/>
    <x v="2"/>
    <s v="Apple Search"/>
    <x v="1"/>
    <s v=" DTC"/>
    <x v="190"/>
    <s v="Post"/>
    <n v="0"/>
    <n v="2762.5395102000002"/>
    <x v="0"/>
  </r>
  <r>
    <s v="Media"/>
    <s v="Incremental"/>
    <m/>
    <m/>
    <x v="2"/>
    <s v="Apple Search"/>
    <x v="1"/>
    <s v=" DTC"/>
    <x v="191"/>
    <s v="Post"/>
    <n v="0"/>
    <n v="2687.3865817000001"/>
    <x v="0"/>
  </r>
  <r>
    <s v="Media"/>
    <s v="Incremental"/>
    <m/>
    <m/>
    <x v="2"/>
    <s v="Apple Search"/>
    <x v="1"/>
    <s v=" DTC"/>
    <x v="192"/>
    <s v="Post"/>
    <n v="0"/>
    <n v="2633.6144473999998"/>
    <x v="0"/>
  </r>
  <r>
    <s v="Media"/>
    <s v="Incremental"/>
    <m/>
    <m/>
    <x v="2"/>
    <s v="Apple Search"/>
    <x v="1"/>
    <s v=" DTC"/>
    <x v="193"/>
    <s v="Post"/>
    <n v="0"/>
    <n v="2661.4451908999999"/>
    <x v="0"/>
  </r>
  <r>
    <s v="Media"/>
    <s v="Incremental"/>
    <m/>
    <m/>
    <x v="2"/>
    <s v="Apple Search"/>
    <x v="1"/>
    <s v=" DTC"/>
    <x v="194"/>
    <s v="Post"/>
    <n v="0"/>
    <n v="2823.6094803000001"/>
    <x v="0"/>
  </r>
  <r>
    <s v="Media"/>
    <s v="Incremental"/>
    <m/>
    <m/>
    <x v="2"/>
    <s v="Apple Search"/>
    <x v="1"/>
    <s v=" DTC"/>
    <x v="195"/>
    <s v="Post"/>
    <n v="0"/>
    <n v="3017.4980559000001"/>
    <x v="0"/>
  </r>
  <r>
    <s v="Media"/>
    <s v="Incremental"/>
    <m/>
    <m/>
    <x v="2"/>
    <s v="Apple Search"/>
    <x v="1"/>
    <s v=" DTC"/>
    <x v="196"/>
    <s v="Post"/>
    <n v="0"/>
    <n v="2915.7145243"/>
    <x v="0"/>
  </r>
  <r>
    <s v="Media"/>
    <s v="Incremental"/>
    <m/>
    <m/>
    <x v="2"/>
    <s v="Apple Search"/>
    <x v="1"/>
    <s v=" DTC"/>
    <x v="197"/>
    <s v="Post"/>
    <n v="0"/>
    <n v="2670.1671732"/>
    <x v="0"/>
  </r>
  <r>
    <s v="Media"/>
    <s v="Incremental"/>
    <m/>
    <m/>
    <x v="2"/>
    <s v="Apple Search"/>
    <x v="1"/>
    <s v=" DTC"/>
    <x v="198"/>
    <s v="Post"/>
    <n v="0"/>
    <n v="2529.1228126000001"/>
    <x v="0"/>
  </r>
  <r>
    <s v="Media"/>
    <s v="Incremental"/>
    <m/>
    <m/>
    <x v="2"/>
    <s v="Apple Search"/>
    <x v="1"/>
    <s v=" DTC"/>
    <x v="199"/>
    <s v="Post"/>
    <n v="0"/>
    <n v="2480.8786620000001"/>
    <x v="0"/>
  </r>
  <r>
    <s v="Media"/>
    <s v="Incremental"/>
    <m/>
    <m/>
    <x v="2"/>
    <s v="Apple Search"/>
    <x v="1"/>
    <s v=" DTC"/>
    <x v="200"/>
    <s v="Post"/>
    <n v="0"/>
    <n v="2643.8269510999999"/>
    <x v="0"/>
  </r>
  <r>
    <s v="Media"/>
    <s v="Incremental"/>
    <m/>
    <m/>
    <x v="2"/>
    <s v="Apple Search"/>
    <x v="1"/>
    <s v=" DTC"/>
    <x v="201"/>
    <s v="Post"/>
    <n v="0"/>
    <n v="2692.1882808999999"/>
    <x v="0"/>
  </r>
  <r>
    <s v="Media"/>
    <s v="Incremental"/>
    <m/>
    <m/>
    <x v="2"/>
    <s v="Apple Search"/>
    <x v="1"/>
    <s v=" DTC"/>
    <x v="202"/>
    <s v="Post"/>
    <n v="0"/>
    <n v="2763.9456415"/>
    <x v="0"/>
  </r>
  <r>
    <s v="Media"/>
    <s v="Incremental"/>
    <m/>
    <m/>
    <x v="2"/>
    <s v="Apple Search"/>
    <x v="1"/>
    <s v=" DTC"/>
    <x v="203"/>
    <s v="Post"/>
    <n v="0"/>
    <n v="2502.8647572"/>
    <x v="0"/>
  </r>
  <r>
    <s v="Media"/>
    <s v="Incremental"/>
    <m/>
    <m/>
    <x v="2"/>
    <s v="Apple Search"/>
    <x v="1"/>
    <s v=" DTC"/>
    <x v="204"/>
    <s v="Post"/>
    <n v="0"/>
    <n v="2394.5768932000001"/>
    <x v="0"/>
  </r>
  <r>
    <s v="Media"/>
    <s v="Incremental"/>
    <m/>
    <m/>
    <x v="2"/>
    <s v="Apple Search"/>
    <x v="1"/>
    <s v=" DTC"/>
    <x v="205"/>
    <s v="Post"/>
    <n v="0"/>
    <n v="2379.8105457000001"/>
    <x v="0"/>
  </r>
  <r>
    <s v="Media"/>
    <s v="Incremental"/>
    <m/>
    <m/>
    <x v="2"/>
    <s v="Apple Search"/>
    <x v="1"/>
    <s v=" DTC"/>
    <x v="206"/>
    <s v="Post"/>
    <n v="0"/>
    <n v="2556.193147"/>
    <x v="0"/>
  </r>
  <r>
    <s v="Media"/>
    <s v="Incremental"/>
    <m/>
    <m/>
    <x v="2"/>
    <s v="Apple Search"/>
    <x v="1"/>
    <s v=" DTC"/>
    <x v="207"/>
    <s v="Post"/>
    <n v="0"/>
    <n v="2363.6515957000001"/>
    <x v="0"/>
  </r>
  <r>
    <s v="Media"/>
    <s v="Incremental"/>
    <m/>
    <m/>
    <x v="2"/>
    <s v="Apple Search"/>
    <x v="1"/>
    <s v=" DTC"/>
    <x v="208"/>
    <s v="Post"/>
    <n v="0"/>
    <n v="2260.7465581000001"/>
    <x v="0"/>
  </r>
  <r>
    <s v="Media"/>
    <s v="Incremental"/>
    <m/>
    <m/>
    <x v="2"/>
    <s v="Apple Search"/>
    <x v="1"/>
    <s v=" DTC"/>
    <x v="209"/>
    <s v="Post"/>
    <n v="0"/>
    <n v="2347.8780895"/>
    <x v="0"/>
  </r>
  <r>
    <s v="Media"/>
    <s v="Incremental"/>
    <m/>
    <m/>
    <x v="2"/>
    <s v="Apple Search"/>
    <x v="1"/>
    <s v=" DTC"/>
    <x v="210"/>
    <s v="Post"/>
    <n v="0"/>
    <n v="2544.8543602999998"/>
    <x v="0"/>
  </r>
  <r>
    <s v="Media"/>
    <s v="Incremental"/>
    <m/>
    <m/>
    <x v="2"/>
    <s v="Apple Search"/>
    <x v="1"/>
    <s v=" DTC"/>
    <x v="211"/>
    <s v="Post"/>
    <n v="0"/>
    <n v="2470.2156783999999"/>
    <x v="0"/>
  </r>
  <r>
    <s v="Media"/>
    <s v="Incremental"/>
    <m/>
    <m/>
    <x v="2"/>
    <s v="Apple Search"/>
    <x v="1"/>
    <s v=" DTC"/>
    <x v="212"/>
    <s v="Post"/>
    <n v="0"/>
    <n v="2404.8452471999999"/>
    <x v="0"/>
  </r>
  <r>
    <s v="Media"/>
    <s v="Incremental"/>
    <m/>
    <m/>
    <x v="2"/>
    <s v="Apple Search"/>
    <x v="1"/>
    <s v=" DTC"/>
    <x v="213"/>
    <s v="Post"/>
    <n v="0"/>
    <n v="2215.9086775999999"/>
    <x v="0"/>
  </r>
  <r>
    <s v="Media"/>
    <s v="Incremental"/>
    <m/>
    <m/>
    <x v="3"/>
    <s v="Apple Search"/>
    <x v="1"/>
    <s v=" DTC"/>
    <x v="0"/>
    <s v="Pre"/>
    <s v="Pre"/>
    <n v="1825.9396694"/>
    <x v="1"/>
  </r>
  <r>
    <s v="Media"/>
    <s v="Incremental"/>
    <m/>
    <m/>
    <x v="3"/>
    <s v="Apple Search"/>
    <x v="1"/>
    <s v=" DTC"/>
    <x v="1"/>
    <s v="Pre"/>
    <s v="Pre"/>
    <n v="2600.8970419000002"/>
    <x v="1"/>
  </r>
  <r>
    <s v="Media"/>
    <s v="Incremental"/>
    <m/>
    <m/>
    <x v="3"/>
    <s v="Apple Search"/>
    <x v="1"/>
    <s v=" DTC"/>
    <x v="2"/>
    <s v="Pre"/>
    <s v="Pre"/>
    <n v="2950.6403002000002"/>
    <x v="1"/>
  </r>
  <r>
    <s v="Media"/>
    <s v="Incremental"/>
    <m/>
    <m/>
    <x v="3"/>
    <s v="Apple Search"/>
    <x v="1"/>
    <s v=" DTC"/>
    <x v="3"/>
    <s v="Pre"/>
    <s v="Pre"/>
    <n v="3050.2797424"/>
    <x v="1"/>
  </r>
  <r>
    <s v="Media"/>
    <s v="Incremental"/>
    <m/>
    <m/>
    <x v="3"/>
    <s v="Apple Search"/>
    <x v="1"/>
    <s v=" DTC"/>
    <x v="4"/>
    <s v="Pre"/>
    <s v="Pre"/>
    <n v="3118.0846360999999"/>
    <x v="1"/>
  </r>
  <r>
    <s v="Media"/>
    <s v="Incremental"/>
    <m/>
    <m/>
    <x v="3"/>
    <s v="Apple Search"/>
    <x v="1"/>
    <s v=" DTC"/>
    <x v="5"/>
    <s v="Pre"/>
    <s v="Pre"/>
    <n v="3181.9924366"/>
    <x v="1"/>
  </r>
  <r>
    <s v="Media"/>
    <s v="Incremental"/>
    <m/>
    <m/>
    <x v="3"/>
    <s v="Apple Search"/>
    <x v="1"/>
    <s v=" DTC"/>
    <x v="6"/>
    <s v="Pre"/>
    <s v="Pre"/>
    <n v="3559.5850055000001"/>
    <x v="1"/>
  </r>
  <r>
    <s v="Media"/>
    <s v="Incremental"/>
    <m/>
    <m/>
    <x v="3"/>
    <s v="Apple Search"/>
    <x v="1"/>
    <s v=" DTC"/>
    <x v="7"/>
    <s v="Pre"/>
    <s v="Pre"/>
    <n v="3512.9703214000001"/>
    <x v="1"/>
  </r>
  <r>
    <s v="Media"/>
    <s v="Incremental"/>
    <m/>
    <m/>
    <x v="3"/>
    <s v="Apple Search"/>
    <x v="1"/>
    <s v=" DTC"/>
    <x v="8"/>
    <s v="Pre"/>
    <s v="Pre"/>
    <n v="3392.1554320999999"/>
    <x v="1"/>
  </r>
  <r>
    <s v="Media"/>
    <s v="Incremental"/>
    <m/>
    <m/>
    <x v="3"/>
    <s v="Apple Search"/>
    <x v="1"/>
    <s v=" DTC"/>
    <x v="9"/>
    <s v="Pre"/>
    <s v="Pre"/>
    <n v="3273.3663098000002"/>
    <x v="1"/>
  </r>
  <r>
    <s v="Media"/>
    <s v="Incremental"/>
    <m/>
    <m/>
    <x v="3"/>
    <s v="Apple Search"/>
    <x v="1"/>
    <s v=" DTC"/>
    <x v="10"/>
    <s v="Pre"/>
    <s v="Pre"/>
    <n v="3270.640954"/>
    <x v="1"/>
  </r>
  <r>
    <s v="Media"/>
    <s v="Incremental"/>
    <m/>
    <m/>
    <x v="3"/>
    <s v="Apple Search"/>
    <x v="1"/>
    <s v=" DTC"/>
    <x v="11"/>
    <s v="Pre"/>
    <s v="Pre"/>
    <n v="3311.9330599999998"/>
    <x v="1"/>
  </r>
  <r>
    <s v="Media"/>
    <s v="Incremental"/>
    <m/>
    <m/>
    <x v="3"/>
    <s v="Apple Search"/>
    <x v="1"/>
    <s v=" DTC"/>
    <x v="12"/>
    <s v="Pre"/>
    <s v="Pre"/>
    <n v="3326.5023537000002"/>
    <x v="1"/>
  </r>
  <r>
    <s v="Media"/>
    <s v="Incremental"/>
    <m/>
    <m/>
    <x v="3"/>
    <s v="Apple Search"/>
    <x v="1"/>
    <s v=" DTC"/>
    <x v="13"/>
    <s v="Pre"/>
    <s v="Pre"/>
    <n v="3532.7468073999999"/>
    <x v="1"/>
  </r>
  <r>
    <s v="Media"/>
    <s v="Incremental"/>
    <m/>
    <m/>
    <x v="3"/>
    <s v="Apple Search"/>
    <x v="1"/>
    <s v=" DTC"/>
    <x v="14"/>
    <s v="Pre"/>
    <s v="Pre"/>
    <n v="3625.3512043000001"/>
    <x v="1"/>
  </r>
  <r>
    <s v="Media"/>
    <s v="Incremental"/>
    <m/>
    <m/>
    <x v="3"/>
    <s v="Apple Search"/>
    <x v="1"/>
    <s v=" DTC"/>
    <x v="15"/>
    <s v="Pre"/>
    <s v="Pre"/>
    <n v="3571.3224387"/>
    <x v="1"/>
  </r>
  <r>
    <s v="Media"/>
    <s v="Incremental"/>
    <m/>
    <m/>
    <x v="3"/>
    <s v="Apple Search"/>
    <x v="1"/>
    <s v=" DTC"/>
    <x v="16"/>
    <s v="Pre"/>
    <s v="Pre"/>
    <n v="3451.9809998000001"/>
    <x v="1"/>
  </r>
  <r>
    <s v="Media"/>
    <s v="Incremental"/>
    <m/>
    <m/>
    <x v="3"/>
    <s v="Apple Search"/>
    <x v="1"/>
    <s v=" DTC"/>
    <x v="17"/>
    <s v="Pre"/>
    <s v="Pre"/>
    <n v="3191.0072706999999"/>
    <x v="1"/>
  </r>
  <r>
    <s v="Media"/>
    <s v="Incremental"/>
    <m/>
    <m/>
    <x v="3"/>
    <s v="Apple Search"/>
    <x v="1"/>
    <s v=" DTC"/>
    <x v="18"/>
    <s v="Pre"/>
    <s v="Pre"/>
    <n v="3654.1247754999999"/>
    <x v="1"/>
  </r>
  <r>
    <s v="Media"/>
    <s v="Incremental"/>
    <m/>
    <m/>
    <x v="3"/>
    <s v="Apple Search"/>
    <x v="1"/>
    <s v=" DTC"/>
    <x v="19"/>
    <s v="Pre"/>
    <s v="Pre"/>
    <n v="3572.8984457000001"/>
    <x v="1"/>
  </r>
  <r>
    <s v="Media"/>
    <s v="Incremental"/>
    <m/>
    <m/>
    <x v="3"/>
    <s v="Apple Search"/>
    <x v="1"/>
    <s v=" DTC"/>
    <x v="20"/>
    <s v="Pre"/>
    <s v="Pre"/>
    <n v="3537.9397555"/>
    <x v="1"/>
  </r>
  <r>
    <s v="Media"/>
    <s v="Incremental"/>
    <m/>
    <m/>
    <x v="3"/>
    <s v="Apple Search"/>
    <x v="1"/>
    <s v=" DTC"/>
    <x v="21"/>
    <s v="Pre"/>
    <s v="Pre"/>
    <n v="3469.7944779999998"/>
    <x v="1"/>
  </r>
  <r>
    <s v="Media"/>
    <s v="Incremental"/>
    <m/>
    <m/>
    <x v="3"/>
    <s v="Apple Search"/>
    <x v="1"/>
    <s v=" DTC"/>
    <x v="22"/>
    <s v="Pre"/>
    <s v="Pre"/>
    <n v="3221.5557263999999"/>
    <x v="1"/>
  </r>
  <r>
    <s v="Media"/>
    <s v="Incremental"/>
    <m/>
    <m/>
    <x v="3"/>
    <s v="Apple Search"/>
    <x v="1"/>
    <s v=" DTC"/>
    <x v="23"/>
    <s v="Pre"/>
    <s v="Pre"/>
    <n v="3133.0545169000002"/>
    <x v="1"/>
  </r>
  <r>
    <s v="Media"/>
    <s v="Incremental"/>
    <m/>
    <m/>
    <x v="3"/>
    <s v="Apple Search"/>
    <x v="1"/>
    <s v=" DTC"/>
    <x v="24"/>
    <s v="Pre"/>
    <s v="Pre"/>
    <n v="3062.0633112"/>
    <x v="1"/>
  </r>
  <r>
    <s v="Media"/>
    <s v="Incremental"/>
    <m/>
    <m/>
    <x v="3"/>
    <s v="Apple Search"/>
    <x v="1"/>
    <s v=" DTC"/>
    <x v="25"/>
    <s v="Pre"/>
    <s v="Pre"/>
    <n v="2887.3089930000001"/>
    <x v="1"/>
  </r>
  <r>
    <s v="Media"/>
    <s v="Incremental"/>
    <m/>
    <m/>
    <x v="3"/>
    <s v="Apple Search"/>
    <x v="1"/>
    <s v=" DTC"/>
    <x v="26"/>
    <s v="Pre"/>
    <s v="Pre"/>
    <n v="2788.2884484000001"/>
    <x v="1"/>
  </r>
  <r>
    <s v="Media"/>
    <s v="Incremental"/>
    <m/>
    <m/>
    <x v="3"/>
    <s v="Apple Search"/>
    <x v="1"/>
    <s v=" DTC"/>
    <x v="27"/>
    <s v="Pre"/>
    <s v="Pre"/>
    <n v="3007.7249728000002"/>
    <x v="1"/>
  </r>
  <r>
    <s v="Media"/>
    <s v="Incremental"/>
    <m/>
    <m/>
    <x v="3"/>
    <s v="Apple Search"/>
    <x v="1"/>
    <s v=" DTC"/>
    <x v="28"/>
    <s v="Pre"/>
    <s v="Pre"/>
    <n v="3260.5624124000001"/>
    <x v="1"/>
  </r>
  <r>
    <s v="Media"/>
    <s v="Incremental"/>
    <m/>
    <m/>
    <x v="3"/>
    <s v="Apple Search"/>
    <x v="1"/>
    <s v=" DTC"/>
    <x v="29"/>
    <s v="Pre"/>
    <s v="Pre"/>
    <n v="3105.9145211999999"/>
    <x v="1"/>
  </r>
  <r>
    <s v="Media"/>
    <s v="Incremental"/>
    <m/>
    <m/>
    <x v="3"/>
    <s v="Apple Search"/>
    <x v="1"/>
    <s v=" DTC"/>
    <x v="30"/>
    <s v="Pre"/>
    <s v="Pre"/>
    <n v="3000.6640802000002"/>
    <x v="1"/>
  </r>
  <r>
    <s v="Media"/>
    <s v="Incremental"/>
    <m/>
    <m/>
    <x v="3"/>
    <s v="Apple Search"/>
    <x v="1"/>
    <s v=" DTC"/>
    <x v="31"/>
    <s v="Pre"/>
    <s v="Pre"/>
    <n v="3020.2011486000001"/>
    <x v="1"/>
  </r>
  <r>
    <s v="Media"/>
    <s v="Incremental"/>
    <m/>
    <m/>
    <x v="3"/>
    <s v="Apple Search"/>
    <x v="1"/>
    <s v=" DTC"/>
    <x v="32"/>
    <s v="Pre"/>
    <s v="Pre"/>
    <n v="2967.8937916999998"/>
    <x v="1"/>
  </r>
  <r>
    <s v="Media"/>
    <s v="Incremental"/>
    <m/>
    <m/>
    <x v="3"/>
    <s v="Apple Search"/>
    <x v="1"/>
    <s v=" DTC"/>
    <x v="33"/>
    <s v="Pre"/>
    <s v="Pre"/>
    <n v="3092.696113"/>
    <x v="1"/>
  </r>
  <r>
    <s v="Media"/>
    <s v="Incremental"/>
    <m/>
    <m/>
    <x v="3"/>
    <s v="Apple Search"/>
    <x v="1"/>
    <s v=" DTC"/>
    <x v="34"/>
    <s v="Pre"/>
    <s v="Pre"/>
    <n v="3206.8523567000002"/>
    <x v="1"/>
  </r>
  <r>
    <s v="Media"/>
    <s v="Incremental"/>
    <m/>
    <m/>
    <x v="3"/>
    <s v="Apple Search"/>
    <x v="1"/>
    <s v=" DTC"/>
    <x v="35"/>
    <s v="Pre"/>
    <s v="Pre"/>
    <n v="3246.7146001000001"/>
    <x v="1"/>
  </r>
  <r>
    <s v="Media"/>
    <s v="Incremental"/>
    <m/>
    <m/>
    <x v="3"/>
    <s v="Apple Search"/>
    <x v="1"/>
    <s v=" DTC"/>
    <x v="36"/>
    <s v="Pre"/>
    <s v="Pre"/>
    <n v="3264.2159047"/>
    <x v="1"/>
  </r>
  <r>
    <s v="Media"/>
    <s v="Incremental"/>
    <m/>
    <m/>
    <x v="3"/>
    <s v="Apple Search"/>
    <x v="1"/>
    <s v=" DTC"/>
    <x v="37"/>
    <s v="Pre"/>
    <s v="Pre"/>
    <n v="3120.2764275"/>
    <x v="1"/>
  </r>
  <r>
    <s v="Media"/>
    <s v="Incremental"/>
    <m/>
    <m/>
    <x v="3"/>
    <s v="Apple Search"/>
    <x v="1"/>
    <s v=" DTC"/>
    <x v="38"/>
    <s v="Pre"/>
    <s v="Pre"/>
    <n v="3004.6084749000001"/>
    <x v="1"/>
  </r>
  <r>
    <s v="Media"/>
    <s v="Incremental"/>
    <m/>
    <m/>
    <x v="3"/>
    <s v="Apple Search"/>
    <x v="1"/>
    <s v=" DTC"/>
    <x v="39"/>
    <s v="Pre"/>
    <s v="Pre"/>
    <n v="3169.6942435000001"/>
    <x v="1"/>
  </r>
  <r>
    <s v="Media"/>
    <s v="Incremental"/>
    <m/>
    <m/>
    <x v="3"/>
    <s v="Apple Search"/>
    <x v="1"/>
    <s v=" DTC"/>
    <x v="40"/>
    <s v="Pre"/>
    <s v="Pre"/>
    <n v="3124.0642078000001"/>
    <x v="1"/>
  </r>
  <r>
    <s v="Media"/>
    <s v="Incremental"/>
    <m/>
    <m/>
    <x v="3"/>
    <s v="Apple Search"/>
    <x v="1"/>
    <s v=" DTC"/>
    <x v="41"/>
    <s v="Pre"/>
    <s v="Pre"/>
    <n v="3183.5660133000001"/>
    <x v="1"/>
  </r>
  <r>
    <s v="Media"/>
    <s v="Incremental"/>
    <m/>
    <m/>
    <x v="3"/>
    <s v="Apple Search"/>
    <x v="1"/>
    <s v=" DTC"/>
    <x v="42"/>
    <s v="Pre"/>
    <s v="Pre"/>
    <n v="3267.2099644999998"/>
    <x v="1"/>
  </r>
  <r>
    <s v="Media"/>
    <s v="Incremental"/>
    <m/>
    <m/>
    <x v="3"/>
    <s v="Apple Search"/>
    <x v="1"/>
    <s v=" DTC"/>
    <x v="43"/>
    <s v="Pre"/>
    <s v="Pre"/>
    <n v="3233.8386925999998"/>
    <x v="1"/>
  </r>
  <r>
    <s v="Media"/>
    <s v="Incremental"/>
    <m/>
    <m/>
    <x v="3"/>
    <s v="Apple Search"/>
    <x v="1"/>
    <s v=" DTC"/>
    <x v="44"/>
    <s v="Pre"/>
    <s v="Pre"/>
    <n v="3087.2936835999999"/>
    <x v="1"/>
  </r>
  <r>
    <s v="Media"/>
    <s v="Incremental"/>
    <m/>
    <m/>
    <x v="3"/>
    <s v="Apple Search"/>
    <x v="1"/>
    <s v=" DTC"/>
    <x v="45"/>
    <s v="Pre"/>
    <s v="Pre"/>
    <n v="3086.8090566999999"/>
    <x v="1"/>
  </r>
  <r>
    <s v="Media"/>
    <s v="Incremental"/>
    <m/>
    <m/>
    <x v="3"/>
    <s v="Apple Search"/>
    <x v="1"/>
    <s v=" DTC"/>
    <x v="46"/>
    <s v="Pre"/>
    <s v="Pre"/>
    <n v="2980.6459282999999"/>
    <x v="1"/>
  </r>
  <r>
    <s v="Media"/>
    <s v="Incremental"/>
    <m/>
    <m/>
    <x v="3"/>
    <s v="Apple Search"/>
    <x v="1"/>
    <s v=" DTC"/>
    <x v="47"/>
    <s v="Pre"/>
    <s v="Pre"/>
    <n v="2925.0694429999999"/>
    <x v="1"/>
  </r>
  <r>
    <s v="Media"/>
    <s v="Incremental"/>
    <m/>
    <m/>
    <x v="3"/>
    <s v="Apple Search"/>
    <x v="1"/>
    <s v=" DTC"/>
    <x v="48"/>
    <s v="Pre"/>
    <s v="Pre"/>
    <n v="3006.4067549000001"/>
    <x v="1"/>
  </r>
  <r>
    <s v="Media"/>
    <s v="Incremental"/>
    <m/>
    <m/>
    <x v="3"/>
    <s v="Apple Search"/>
    <x v="1"/>
    <s v=" DTC"/>
    <x v="49"/>
    <s v="Pre"/>
    <s v="Pre"/>
    <n v="3063.6335368"/>
    <x v="1"/>
  </r>
  <r>
    <s v="Media"/>
    <s v="Incremental"/>
    <m/>
    <m/>
    <x v="3"/>
    <s v="Apple Search"/>
    <x v="1"/>
    <s v=" DTC"/>
    <x v="50"/>
    <s v="Pre"/>
    <s v="Pre"/>
    <n v="2993.0680450999998"/>
    <x v="1"/>
  </r>
  <r>
    <s v="Media"/>
    <s v="Incremental"/>
    <m/>
    <m/>
    <x v="3"/>
    <s v="Apple Search"/>
    <x v="1"/>
    <s v=" DTC"/>
    <x v="51"/>
    <s v="Pre"/>
    <s v="Pre"/>
    <n v="3545.1870978000002"/>
    <x v="1"/>
  </r>
  <r>
    <s v="Media"/>
    <s v="Incremental"/>
    <m/>
    <m/>
    <x v="3"/>
    <s v="Apple Search"/>
    <x v="1"/>
    <s v=" DTC"/>
    <x v="52"/>
    <s v="Pre"/>
    <s v="Pre"/>
    <n v="3357.8864222000002"/>
    <x v="1"/>
  </r>
  <r>
    <s v="Media"/>
    <s v="Incremental"/>
    <m/>
    <m/>
    <x v="3"/>
    <s v="Apple Search"/>
    <x v="1"/>
    <s v=" DTC"/>
    <x v="53"/>
    <s v="Pre"/>
    <s v="Pre"/>
    <n v="3256.1779737000002"/>
    <x v="1"/>
  </r>
  <r>
    <s v="Media"/>
    <s v="Incremental"/>
    <m/>
    <m/>
    <x v="3"/>
    <s v="Apple Search"/>
    <x v="1"/>
    <s v=" DTC"/>
    <x v="54"/>
    <s v="Pre"/>
    <s v="Pre"/>
    <n v="3182.4764807000001"/>
    <x v="1"/>
  </r>
  <r>
    <s v="Media"/>
    <s v="Incremental"/>
    <m/>
    <m/>
    <x v="3"/>
    <s v="Apple Search"/>
    <x v="1"/>
    <s v=" DTC"/>
    <x v="55"/>
    <s v="Pre"/>
    <s v="Pre"/>
    <n v="3191.6872444999999"/>
    <x v="1"/>
  </r>
  <r>
    <s v="Media"/>
    <s v="Incremental"/>
    <m/>
    <m/>
    <x v="3"/>
    <s v="Apple Search"/>
    <x v="1"/>
    <s v=" DTC"/>
    <x v="56"/>
    <s v="Pre"/>
    <s v="Pre"/>
    <n v="3207.4013223000002"/>
    <x v="1"/>
  </r>
  <r>
    <s v="Media"/>
    <s v="Incremental"/>
    <m/>
    <m/>
    <x v="3"/>
    <s v="Apple Search"/>
    <x v="1"/>
    <s v=" DTC"/>
    <x v="57"/>
    <s v="Post"/>
    <s v="Post"/>
    <n v="1740.2602695"/>
    <x v="1"/>
  </r>
  <r>
    <s v="Media"/>
    <s v="Incremental"/>
    <m/>
    <m/>
    <x v="3"/>
    <s v="Apple Search"/>
    <x v="1"/>
    <s v=" DTC"/>
    <x v="58"/>
    <s v="Post"/>
    <s v="Post"/>
    <n v="926.2454616"/>
    <x v="1"/>
  </r>
  <r>
    <s v="Media"/>
    <s v="Incremental"/>
    <m/>
    <m/>
    <x v="3"/>
    <s v="Apple Search"/>
    <x v="1"/>
    <s v=" DTC"/>
    <x v="59"/>
    <s v="Post"/>
    <s v="Post"/>
    <n v="486.83928859999997"/>
    <x v="1"/>
  </r>
  <r>
    <s v="Media"/>
    <s v="Incremental"/>
    <m/>
    <m/>
    <x v="3"/>
    <s v="Apple Search"/>
    <x v="1"/>
    <s v=" DTC"/>
    <x v="60"/>
    <s v="Post"/>
    <s v="Post"/>
    <n v="245.6948529"/>
    <x v="1"/>
  </r>
  <r>
    <s v="Media"/>
    <s v="Incremental"/>
    <m/>
    <m/>
    <x v="3"/>
    <s v="Apple Search"/>
    <x v="1"/>
    <s v=" DTC"/>
    <x v="61"/>
    <s v="Post"/>
    <s v="Post"/>
    <n v="113.6199896"/>
    <x v="1"/>
  </r>
  <r>
    <s v="Media"/>
    <s v="Incremental"/>
    <m/>
    <m/>
    <x v="3"/>
    <s v="Apple Search"/>
    <x v="1"/>
    <s v=" DTC"/>
    <x v="62"/>
    <s v="Post"/>
    <s v="Post"/>
    <n v="40.365666099999999"/>
    <x v="1"/>
  </r>
  <r>
    <s v="Media"/>
    <s v="Incremental"/>
    <m/>
    <m/>
    <x v="3"/>
    <s v="Apple Search"/>
    <x v="1"/>
    <s v=" DTC"/>
    <x v="63"/>
    <s v="Post"/>
    <s v="Post"/>
    <n v="0"/>
    <x v="1"/>
  </r>
  <r>
    <s v="Media"/>
    <s v="Incremental"/>
    <m/>
    <m/>
    <x v="3"/>
    <s v="Apple Search"/>
    <x v="1"/>
    <s v=" DTC"/>
    <x v="64"/>
    <s v="Post"/>
    <s v="Post"/>
    <n v="0"/>
    <x v="1"/>
  </r>
  <r>
    <s v="Media"/>
    <s v="Incremental"/>
    <m/>
    <m/>
    <x v="3"/>
    <s v="Apple Search"/>
    <x v="1"/>
    <s v=" DTC"/>
    <x v="65"/>
    <s v="Post"/>
    <s v="Post"/>
    <n v="0"/>
    <x v="1"/>
  </r>
  <r>
    <s v="Media"/>
    <s v="Incremental"/>
    <m/>
    <m/>
    <x v="3"/>
    <s v="Apple Search"/>
    <x v="1"/>
    <s v=" DTC"/>
    <x v="66"/>
    <s v="Post"/>
    <s v="Post"/>
    <n v="0"/>
    <x v="1"/>
  </r>
  <r>
    <s v="Media"/>
    <s v="Incremental"/>
    <m/>
    <m/>
    <x v="3"/>
    <s v="Apple Search"/>
    <x v="1"/>
    <s v=" DTC"/>
    <x v="67"/>
    <s v="Post"/>
    <s v="Post"/>
    <n v="0"/>
    <x v="1"/>
  </r>
  <r>
    <s v="Media"/>
    <s v="Incremental"/>
    <m/>
    <m/>
    <x v="3"/>
    <s v="Apple Search"/>
    <x v="1"/>
    <s v=" DTC"/>
    <x v="68"/>
    <s v="Post"/>
    <s v="Post"/>
    <n v="0"/>
    <x v="1"/>
  </r>
  <r>
    <s v="Media"/>
    <s v="Incremental"/>
    <m/>
    <m/>
    <x v="3"/>
    <s v="Apple Search"/>
    <x v="1"/>
    <s v=" DTC"/>
    <x v="69"/>
    <s v="Post"/>
    <s v="Post"/>
    <n v="0"/>
    <x v="1"/>
  </r>
  <r>
    <s v="Media"/>
    <s v="Incremental"/>
    <m/>
    <m/>
    <x v="3"/>
    <s v="Apple Search"/>
    <x v="1"/>
    <s v=" DTC"/>
    <x v="70"/>
    <s v="Post"/>
    <s v="Post"/>
    <n v="0"/>
    <x v="1"/>
  </r>
  <r>
    <s v="Media"/>
    <s v="Incremental"/>
    <m/>
    <m/>
    <x v="3"/>
    <s v="Apple Search"/>
    <x v="1"/>
    <s v=" DTC"/>
    <x v="71"/>
    <s v="Post"/>
    <s v="Post"/>
    <n v="0"/>
    <x v="1"/>
  </r>
  <r>
    <s v="Media"/>
    <s v="Incremental"/>
    <m/>
    <m/>
    <x v="3"/>
    <s v="Apple Search"/>
    <x v="1"/>
    <s v=" DTC"/>
    <x v="72"/>
    <s v="Post"/>
    <s v="Post"/>
    <n v="0"/>
    <x v="1"/>
  </r>
  <r>
    <s v="Media"/>
    <s v="Incremental"/>
    <m/>
    <m/>
    <x v="3"/>
    <s v="Apple Search"/>
    <x v="1"/>
    <s v=" DTC"/>
    <x v="73"/>
    <s v="Post"/>
    <s v="Post"/>
    <n v="0"/>
    <x v="1"/>
  </r>
  <r>
    <s v="Media"/>
    <s v="Incremental"/>
    <m/>
    <m/>
    <x v="3"/>
    <s v="Apple Search"/>
    <x v="1"/>
    <s v=" DTC"/>
    <x v="74"/>
    <s v="Post"/>
    <s v="Post"/>
    <n v="0"/>
    <x v="1"/>
  </r>
  <r>
    <s v="Media"/>
    <s v="Incremental"/>
    <m/>
    <m/>
    <x v="3"/>
    <s v="Apple Search"/>
    <x v="1"/>
    <s v=" DTC"/>
    <x v="75"/>
    <s v="Post"/>
    <s v="Post"/>
    <n v="0"/>
    <x v="1"/>
  </r>
  <r>
    <s v="Media"/>
    <s v="Incremental"/>
    <m/>
    <m/>
    <x v="3"/>
    <s v="Apple Search"/>
    <x v="1"/>
    <s v=" DTC"/>
    <x v="76"/>
    <s v="Post"/>
    <s v="Post"/>
    <n v="0"/>
    <x v="1"/>
  </r>
  <r>
    <s v="Media"/>
    <s v="Incremental"/>
    <m/>
    <m/>
    <x v="3"/>
    <s v="Apple Search"/>
    <x v="1"/>
    <s v=" DTC"/>
    <x v="77"/>
    <s v="Post"/>
    <s v="Post"/>
    <n v="0"/>
    <x v="1"/>
  </r>
  <r>
    <s v="Media"/>
    <s v="Incremental"/>
    <m/>
    <m/>
    <x v="3"/>
    <s v="Apple Search"/>
    <x v="1"/>
    <s v=" DTC"/>
    <x v="78"/>
    <s v="Post"/>
    <s v="Post"/>
    <n v="0"/>
    <x v="1"/>
  </r>
  <r>
    <s v="Media"/>
    <s v="Incremental"/>
    <m/>
    <m/>
    <x v="3"/>
    <s v="Apple Search"/>
    <x v="1"/>
    <s v=" DTC"/>
    <x v="79"/>
    <s v="Post"/>
    <s v="Post"/>
    <n v="0"/>
    <x v="1"/>
  </r>
  <r>
    <s v="Media"/>
    <s v="Incremental"/>
    <m/>
    <m/>
    <x v="3"/>
    <s v="Apple Search"/>
    <x v="1"/>
    <s v=" DTC"/>
    <x v="80"/>
    <s v="Post"/>
    <s v="Post"/>
    <n v="0"/>
    <x v="1"/>
  </r>
  <r>
    <s v="Media"/>
    <s v="Incremental"/>
    <m/>
    <m/>
    <x v="3"/>
    <s v="Apple Search"/>
    <x v="1"/>
    <s v=" DTC"/>
    <x v="81"/>
    <s v="Post"/>
    <s v="Post"/>
    <n v="0"/>
    <x v="1"/>
  </r>
  <r>
    <s v="Media"/>
    <s v="Incremental"/>
    <m/>
    <m/>
    <x v="3"/>
    <s v="Apple Search"/>
    <x v="1"/>
    <s v=" DTC"/>
    <x v="82"/>
    <s v="Post"/>
    <s v="Post"/>
    <n v="0"/>
    <x v="1"/>
  </r>
  <r>
    <s v="Media"/>
    <s v="Incremental"/>
    <m/>
    <m/>
    <x v="3"/>
    <s v="Apple Search"/>
    <x v="1"/>
    <s v=" DTC"/>
    <x v="83"/>
    <s v="Post"/>
    <s v="Post"/>
    <n v="0"/>
    <x v="1"/>
  </r>
  <r>
    <s v="Media"/>
    <s v="Incremental"/>
    <m/>
    <m/>
    <x v="3"/>
    <s v="Apple Search"/>
    <x v="1"/>
    <s v=" DTC"/>
    <x v="84"/>
    <s v="Post"/>
    <s v="Post"/>
    <n v="0"/>
    <x v="1"/>
  </r>
  <r>
    <s v="Media"/>
    <s v="Incremental"/>
    <m/>
    <m/>
    <x v="3"/>
    <s v="Apple Search"/>
    <x v="1"/>
    <s v=" DTC"/>
    <x v="85"/>
    <s v="Post"/>
    <s v="Post"/>
    <n v="0"/>
    <x v="1"/>
  </r>
  <r>
    <s v="Media"/>
    <s v="Incremental"/>
    <m/>
    <m/>
    <x v="3"/>
    <s v="Apple Search"/>
    <x v="1"/>
    <s v=" DTC"/>
    <x v="86"/>
    <s v="Post"/>
    <s v="Post"/>
    <n v="0"/>
    <x v="1"/>
  </r>
  <r>
    <s v="Media"/>
    <s v="Incremental"/>
    <m/>
    <m/>
    <x v="3"/>
    <s v="Apple Search"/>
    <x v="1"/>
    <s v=" DTC"/>
    <x v="87"/>
    <s v="Post"/>
    <s v="Post"/>
    <n v="0"/>
    <x v="1"/>
  </r>
  <r>
    <s v="Media"/>
    <s v="Incremental"/>
    <m/>
    <m/>
    <x v="3"/>
    <s v="Apple Search"/>
    <x v="1"/>
    <s v=" DTC"/>
    <x v="88"/>
    <s v="Post"/>
    <s v="Post"/>
    <n v="0"/>
    <x v="1"/>
  </r>
  <r>
    <s v="Media"/>
    <s v="Incremental"/>
    <m/>
    <m/>
    <x v="3"/>
    <s v="Apple Search"/>
    <x v="1"/>
    <s v=" DTC"/>
    <x v="89"/>
    <s v="Post"/>
    <s v="Post"/>
    <n v="0"/>
    <x v="1"/>
  </r>
  <r>
    <s v="Media"/>
    <s v="Incremental"/>
    <m/>
    <m/>
    <x v="3"/>
    <s v="Apple Search"/>
    <x v="1"/>
    <s v=" DTC"/>
    <x v="90"/>
    <s v="Post"/>
    <s v="Post"/>
    <n v="0"/>
    <x v="1"/>
  </r>
  <r>
    <s v="Media"/>
    <s v="Incremental"/>
    <m/>
    <m/>
    <x v="3"/>
    <s v="Apple Search"/>
    <x v="1"/>
    <s v=" DTC"/>
    <x v="91"/>
    <s v="Post"/>
    <s v="Post"/>
    <n v="0"/>
    <x v="1"/>
  </r>
  <r>
    <s v="Media"/>
    <s v="Incremental"/>
    <m/>
    <m/>
    <x v="3"/>
    <s v="Apple Search"/>
    <x v="1"/>
    <s v=" DTC"/>
    <x v="92"/>
    <s v="Post"/>
    <s v="Post"/>
    <n v="0"/>
    <x v="1"/>
  </r>
  <r>
    <s v="Media"/>
    <s v="Incremental"/>
    <m/>
    <m/>
    <x v="3"/>
    <s v="Apple Search"/>
    <x v="1"/>
    <s v=" DTC"/>
    <x v="93"/>
    <s v="Post"/>
    <s v="Post"/>
    <n v="0"/>
    <x v="1"/>
  </r>
  <r>
    <s v="Media"/>
    <s v="Incremental"/>
    <m/>
    <m/>
    <x v="3"/>
    <s v="Apple Search"/>
    <x v="1"/>
    <s v=" DTC"/>
    <x v="94"/>
    <s v="Post"/>
    <s v="Post"/>
    <n v="0"/>
    <x v="1"/>
  </r>
  <r>
    <s v="Media"/>
    <s v="Incremental"/>
    <m/>
    <m/>
    <x v="3"/>
    <s v="Apple Search"/>
    <x v="1"/>
    <s v=" DTC"/>
    <x v="95"/>
    <s v="Post"/>
    <s v="Post"/>
    <n v="0"/>
    <x v="1"/>
  </r>
  <r>
    <s v="Media"/>
    <s v="Incremental"/>
    <m/>
    <m/>
    <x v="3"/>
    <s v="Apple Search"/>
    <x v="1"/>
    <s v=" DTC"/>
    <x v="96"/>
    <s v="Post"/>
    <s v="Post"/>
    <n v="0"/>
    <x v="1"/>
  </r>
  <r>
    <s v="Media"/>
    <s v="Incremental"/>
    <m/>
    <m/>
    <x v="3"/>
    <s v="Apple Search"/>
    <x v="1"/>
    <s v=" DTC"/>
    <x v="97"/>
    <s v="Post"/>
    <s v="Post"/>
    <n v="0"/>
    <x v="1"/>
  </r>
  <r>
    <s v="Media"/>
    <s v="Incremental"/>
    <m/>
    <m/>
    <x v="3"/>
    <s v="Apple Search"/>
    <x v="1"/>
    <s v=" DTC"/>
    <x v="98"/>
    <s v="Post"/>
    <s v="Post"/>
    <n v="0"/>
    <x v="1"/>
  </r>
  <r>
    <s v="Media"/>
    <s v="Incremental"/>
    <m/>
    <m/>
    <x v="3"/>
    <s v="Apple Search"/>
    <x v="1"/>
    <s v=" DTC"/>
    <x v="99"/>
    <s v="Post"/>
    <s v="Post"/>
    <n v="0"/>
    <x v="1"/>
  </r>
  <r>
    <s v="Media"/>
    <s v="Incremental"/>
    <m/>
    <m/>
    <x v="3"/>
    <s v="Apple Search"/>
    <x v="1"/>
    <s v=" DTC"/>
    <x v="100"/>
    <s v="Post"/>
    <s v="Post"/>
    <n v="0"/>
    <x v="1"/>
  </r>
  <r>
    <s v="Media"/>
    <s v="Incremental"/>
    <m/>
    <m/>
    <x v="3"/>
    <s v="Apple Search"/>
    <x v="1"/>
    <s v=" DTC"/>
    <x v="101"/>
    <s v="Post"/>
    <s v="Post"/>
    <n v="0"/>
    <x v="1"/>
  </r>
  <r>
    <s v="Media"/>
    <s v="Incremental"/>
    <m/>
    <m/>
    <x v="3"/>
    <s v="Apple Search"/>
    <x v="1"/>
    <s v=" DTC"/>
    <x v="102"/>
    <s v="Post"/>
    <s v="Post"/>
    <n v="0"/>
    <x v="1"/>
  </r>
  <r>
    <s v="Media"/>
    <s v="Incremental"/>
    <m/>
    <m/>
    <x v="3"/>
    <s v="Apple Search"/>
    <x v="1"/>
    <s v=" DTC"/>
    <x v="103"/>
    <s v="Post"/>
    <s v="Post"/>
    <n v="0"/>
    <x v="1"/>
  </r>
  <r>
    <s v="Media"/>
    <s v="Incremental"/>
    <m/>
    <m/>
    <x v="3"/>
    <s v="Apple Search"/>
    <x v="1"/>
    <s v=" DTC"/>
    <x v="104"/>
    <s v="Post"/>
    <s v="Post"/>
    <n v="0"/>
    <x v="1"/>
  </r>
  <r>
    <s v="Media"/>
    <s v="Incremental"/>
    <m/>
    <m/>
    <x v="3"/>
    <s v="Apple Search"/>
    <x v="1"/>
    <s v=" DTC"/>
    <x v="105"/>
    <s v="Post"/>
    <s v="Post"/>
    <n v="0"/>
    <x v="1"/>
  </r>
  <r>
    <s v="Media"/>
    <s v="Incremental"/>
    <m/>
    <m/>
    <x v="3"/>
    <s v="Apple Search"/>
    <x v="1"/>
    <s v=" DTC"/>
    <x v="106"/>
    <s v="Post"/>
    <s v="Post"/>
    <n v="0"/>
    <x v="1"/>
  </r>
  <r>
    <s v="Media"/>
    <s v="Incremental"/>
    <m/>
    <m/>
    <x v="3"/>
    <s v="Apple Search"/>
    <x v="1"/>
    <s v=" DTC"/>
    <x v="107"/>
    <s v="Post"/>
    <s v="Post"/>
    <n v="0"/>
    <x v="1"/>
  </r>
  <r>
    <s v="Media"/>
    <s v="Incremental"/>
    <m/>
    <m/>
    <x v="3"/>
    <s v="Apple Search"/>
    <x v="1"/>
    <s v=" DTC"/>
    <x v="108"/>
    <s v="Post"/>
    <s v="Post"/>
    <n v="0"/>
    <x v="1"/>
  </r>
  <r>
    <s v="Media"/>
    <s v="Incremental"/>
    <m/>
    <m/>
    <x v="3"/>
    <s v="Apple Search"/>
    <x v="1"/>
    <s v=" DTC"/>
    <x v="109"/>
    <s v="Post"/>
    <s v="Post"/>
    <n v="0"/>
    <x v="1"/>
  </r>
  <r>
    <s v="Media"/>
    <s v="Incremental"/>
    <m/>
    <m/>
    <x v="3"/>
    <s v="Apple Search"/>
    <x v="1"/>
    <s v=" DTC"/>
    <x v="110"/>
    <s v="Post"/>
    <s v="Post"/>
    <n v="0"/>
    <x v="1"/>
  </r>
  <r>
    <s v="Media"/>
    <s v="Incremental"/>
    <m/>
    <m/>
    <x v="3"/>
    <s v="Apple Search"/>
    <x v="1"/>
    <s v=" DTC"/>
    <x v="111"/>
    <s v="Post"/>
    <s v="Post"/>
    <n v="0"/>
    <x v="1"/>
  </r>
  <r>
    <s v="Media"/>
    <s v="Incremental"/>
    <m/>
    <m/>
    <x v="3"/>
    <s v="Apple Search"/>
    <x v="1"/>
    <s v=" DTC"/>
    <x v="112"/>
    <s v="Post"/>
    <s v="Post"/>
    <n v="0"/>
    <x v="1"/>
  </r>
  <r>
    <s v="Media"/>
    <s v="Incremental"/>
    <m/>
    <m/>
    <x v="3"/>
    <s v="Apple Search"/>
    <x v="1"/>
    <s v=" DTC"/>
    <x v="113"/>
    <s v="Post"/>
    <s v="Post"/>
    <n v="0"/>
    <x v="1"/>
  </r>
  <r>
    <s v="Media"/>
    <s v="Incremental"/>
    <m/>
    <m/>
    <x v="3"/>
    <s v="Apple Search"/>
    <x v="1"/>
    <s v=" DTC"/>
    <x v="114"/>
    <s v="Post"/>
    <n v="0"/>
    <n v="0"/>
    <x v="1"/>
  </r>
  <r>
    <s v="Media"/>
    <s v="Incremental"/>
    <m/>
    <m/>
    <x v="3"/>
    <s v="Apple Search"/>
    <x v="1"/>
    <s v=" DTC"/>
    <x v="115"/>
    <s v="Post"/>
    <n v="0"/>
    <n v="0"/>
    <x v="1"/>
  </r>
  <r>
    <s v="Media"/>
    <s v="Incremental"/>
    <m/>
    <m/>
    <x v="3"/>
    <s v="Apple Search"/>
    <x v="1"/>
    <s v=" DTC"/>
    <x v="116"/>
    <s v="Post"/>
    <n v="0"/>
    <n v="0"/>
    <x v="1"/>
  </r>
  <r>
    <s v="Media"/>
    <s v="Incremental"/>
    <m/>
    <m/>
    <x v="3"/>
    <s v="Apple Search"/>
    <x v="1"/>
    <s v=" DTC"/>
    <x v="117"/>
    <s v="Post"/>
    <n v="0"/>
    <n v="0"/>
    <x v="1"/>
  </r>
  <r>
    <s v="Media"/>
    <s v="Incremental"/>
    <m/>
    <m/>
    <x v="3"/>
    <s v="Apple Search"/>
    <x v="1"/>
    <s v=" DTC"/>
    <x v="118"/>
    <s v="Post"/>
    <n v="0"/>
    <n v="0"/>
    <x v="1"/>
  </r>
  <r>
    <s v="Media"/>
    <s v="Incremental"/>
    <m/>
    <m/>
    <x v="3"/>
    <s v="Apple Search"/>
    <x v="1"/>
    <s v=" DTC"/>
    <x v="119"/>
    <s v="Post"/>
    <n v="0"/>
    <n v="0"/>
    <x v="1"/>
  </r>
  <r>
    <s v="Media"/>
    <s v="Incremental"/>
    <m/>
    <m/>
    <x v="3"/>
    <s v="Apple Search"/>
    <x v="1"/>
    <s v=" DTC"/>
    <x v="120"/>
    <s v="Post"/>
    <n v="0"/>
    <n v="0"/>
    <x v="1"/>
  </r>
  <r>
    <s v="Media"/>
    <s v="Incremental"/>
    <m/>
    <m/>
    <x v="3"/>
    <s v="Apple Search"/>
    <x v="1"/>
    <s v=" DTC"/>
    <x v="121"/>
    <s v="Post"/>
    <n v="0"/>
    <n v="0"/>
    <x v="1"/>
  </r>
  <r>
    <s v="Media"/>
    <s v="Incremental"/>
    <m/>
    <m/>
    <x v="3"/>
    <s v="Apple Search"/>
    <x v="1"/>
    <s v=" DTC"/>
    <x v="122"/>
    <s v="Post"/>
    <n v="0"/>
    <n v="0"/>
    <x v="1"/>
  </r>
  <r>
    <s v="Media"/>
    <s v="Incremental"/>
    <m/>
    <m/>
    <x v="3"/>
    <s v="Apple Search"/>
    <x v="1"/>
    <s v=" DTC"/>
    <x v="123"/>
    <s v="Post"/>
    <n v="0"/>
    <n v="0"/>
    <x v="1"/>
  </r>
  <r>
    <s v="Media"/>
    <s v="Incremental"/>
    <m/>
    <m/>
    <x v="3"/>
    <s v="Apple Search"/>
    <x v="1"/>
    <s v=" DTC"/>
    <x v="124"/>
    <s v="Post"/>
    <n v="0"/>
    <n v="0"/>
    <x v="1"/>
  </r>
  <r>
    <s v="Media"/>
    <s v="Incremental"/>
    <m/>
    <m/>
    <x v="3"/>
    <s v="Apple Search"/>
    <x v="1"/>
    <s v=" DTC"/>
    <x v="125"/>
    <s v="Post"/>
    <n v="0"/>
    <n v="0"/>
    <x v="1"/>
  </r>
  <r>
    <s v="Media"/>
    <s v="Incremental"/>
    <m/>
    <m/>
    <x v="3"/>
    <s v="Apple Search"/>
    <x v="1"/>
    <s v=" DTC"/>
    <x v="126"/>
    <s v="Post"/>
    <n v="0"/>
    <n v="0"/>
    <x v="1"/>
  </r>
  <r>
    <s v="Media"/>
    <s v="Incremental"/>
    <m/>
    <m/>
    <x v="3"/>
    <s v="Apple Search"/>
    <x v="1"/>
    <s v=" DTC"/>
    <x v="127"/>
    <s v="Post"/>
    <n v="0"/>
    <n v="0"/>
    <x v="1"/>
  </r>
  <r>
    <s v="Media"/>
    <s v="Incremental"/>
    <m/>
    <m/>
    <x v="3"/>
    <s v="Apple Search"/>
    <x v="1"/>
    <s v=" DTC"/>
    <x v="128"/>
    <s v="Post"/>
    <n v="0"/>
    <n v="0"/>
    <x v="1"/>
  </r>
  <r>
    <s v="Media"/>
    <s v="Incremental"/>
    <m/>
    <m/>
    <x v="3"/>
    <s v="Apple Search"/>
    <x v="1"/>
    <s v=" DTC"/>
    <x v="129"/>
    <s v="Post"/>
    <n v="0"/>
    <n v="0"/>
    <x v="1"/>
  </r>
  <r>
    <s v="Media"/>
    <s v="Incremental"/>
    <m/>
    <m/>
    <x v="3"/>
    <s v="Apple Search"/>
    <x v="1"/>
    <s v=" DTC"/>
    <x v="130"/>
    <s v="Post"/>
    <n v="0"/>
    <n v="0"/>
    <x v="1"/>
  </r>
  <r>
    <s v="Media"/>
    <s v="Incremental"/>
    <m/>
    <m/>
    <x v="3"/>
    <s v="Apple Search"/>
    <x v="1"/>
    <s v=" DTC"/>
    <x v="131"/>
    <s v="Post"/>
    <n v="0"/>
    <n v="0"/>
    <x v="1"/>
  </r>
  <r>
    <s v="Media"/>
    <s v="Incremental"/>
    <m/>
    <m/>
    <x v="3"/>
    <s v="Apple Search"/>
    <x v="1"/>
    <s v=" DTC"/>
    <x v="132"/>
    <s v="Post"/>
    <n v="0"/>
    <n v="0"/>
    <x v="1"/>
  </r>
  <r>
    <s v="Media"/>
    <s v="Incremental"/>
    <m/>
    <m/>
    <x v="3"/>
    <s v="Apple Search"/>
    <x v="1"/>
    <s v=" DTC"/>
    <x v="133"/>
    <s v="Post"/>
    <n v="0"/>
    <n v="0"/>
    <x v="1"/>
  </r>
  <r>
    <s v="Media"/>
    <s v="Incremental"/>
    <m/>
    <m/>
    <x v="3"/>
    <s v="Apple Search"/>
    <x v="1"/>
    <s v=" DTC"/>
    <x v="134"/>
    <s v="Post"/>
    <n v="0"/>
    <n v="0"/>
    <x v="1"/>
  </r>
  <r>
    <s v="Media"/>
    <s v="Incremental"/>
    <m/>
    <m/>
    <x v="3"/>
    <s v="Apple Search"/>
    <x v="1"/>
    <s v=" DTC"/>
    <x v="135"/>
    <s v="Post"/>
    <n v="0"/>
    <n v="0"/>
    <x v="1"/>
  </r>
  <r>
    <s v="Media"/>
    <s v="Incremental"/>
    <m/>
    <m/>
    <x v="3"/>
    <s v="Apple Search"/>
    <x v="1"/>
    <s v=" DTC"/>
    <x v="136"/>
    <s v="Post"/>
    <n v="0"/>
    <n v="0"/>
    <x v="1"/>
  </r>
  <r>
    <s v="Media"/>
    <s v="Incremental"/>
    <m/>
    <m/>
    <x v="3"/>
    <s v="Apple Search"/>
    <x v="1"/>
    <s v=" DTC"/>
    <x v="137"/>
    <s v="Post"/>
    <n v="0"/>
    <n v="0"/>
    <x v="1"/>
  </r>
  <r>
    <s v="Media"/>
    <s v="Incremental"/>
    <m/>
    <m/>
    <x v="3"/>
    <s v="Apple Search"/>
    <x v="1"/>
    <s v=" DTC"/>
    <x v="138"/>
    <s v="Post"/>
    <n v="0"/>
    <n v="0"/>
    <x v="1"/>
  </r>
  <r>
    <s v="Media"/>
    <s v="Incremental"/>
    <m/>
    <m/>
    <x v="3"/>
    <s v="Apple Search"/>
    <x v="1"/>
    <s v=" DTC"/>
    <x v="139"/>
    <s v="Post"/>
    <n v="0"/>
    <n v="0"/>
    <x v="1"/>
  </r>
  <r>
    <s v="Media"/>
    <s v="Incremental"/>
    <m/>
    <m/>
    <x v="3"/>
    <s v="Apple Search"/>
    <x v="1"/>
    <s v=" DTC"/>
    <x v="140"/>
    <s v="Post"/>
    <n v="0"/>
    <n v="0"/>
    <x v="1"/>
  </r>
  <r>
    <s v="Media"/>
    <s v="Incremental"/>
    <m/>
    <m/>
    <x v="3"/>
    <s v="Apple Search"/>
    <x v="1"/>
    <s v=" DTC"/>
    <x v="141"/>
    <s v="Post"/>
    <n v="0"/>
    <n v="0"/>
    <x v="1"/>
  </r>
  <r>
    <s v="Media"/>
    <s v="Incremental"/>
    <m/>
    <m/>
    <x v="3"/>
    <s v="Apple Search"/>
    <x v="1"/>
    <s v=" DTC"/>
    <x v="142"/>
    <s v="Post"/>
    <n v="0"/>
    <n v="0"/>
    <x v="1"/>
  </r>
  <r>
    <s v="Media"/>
    <s v="Incremental"/>
    <m/>
    <m/>
    <x v="3"/>
    <s v="Apple Search"/>
    <x v="1"/>
    <s v=" DTC"/>
    <x v="143"/>
    <s v="Post"/>
    <n v="0"/>
    <n v="0"/>
    <x v="1"/>
  </r>
  <r>
    <s v="Media"/>
    <s v="Incremental"/>
    <m/>
    <m/>
    <x v="3"/>
    <s v="Apple Search"/>
    <x v="1"/>
    <s v=" DTC"/>
    <x v="144"/>
    <s v="Post"/>
    <n v="0"/>
    <n v="0"/>
    <x v="1"/>
  </r>
  <r>
    <s v="Media"/>
    <s v="Incremental"/>
    <m/>
    <m/>
    <x v="3"/>
    <s v="Apple Search"/>
    <x v="1"/>
    <s v=" DTC"/>
    <x v="145"/>
    <s v="Post"/>
    <n v="0"/>
    <n v="0"/>
    <x v="1"/>
  </r>
  <r>
    <s v="Media"/>
    <s v="Incremental"/>
    <m/>
    <m/>
    <x v="3"/>
    <s v="Apple Search"/>
    <x v="1"/>
    <s v=" DTC"/>
    <x v="146"/>
    <s v="Post"/>
    <n v="0"/>
    <n v="0"/>
    <x v="1"/>
  </r>
  <r>
    <s v="Media"/>
    <s v="Incremental"/>
    <m/>
    <m/>
    <x v="3"/>
    <s v="Apple Search"/>
    <x v="1"/>
    <s v=" DTC"/>
    <x v="147"/>
    <s v="Post"/>
    <n v="0"/>
    <n v="0"/>
    <x v="1"/>
  </r>
  <r>
    <s v="Media"/>
    <s v="Incremental"/>
    <m/>
    <m/>
    <x v="3"/>
    <s v="Apple Search"/>
    <x v="1"/>
    <s v=" DTC"/>
    <x v="148"/>
    <s v="Post"/>
    <n v="0"/>
    <n v="0"/>
    <x v="1"/>
  </r>
  <r>
    <s v="Media"/>
    <s v="Incremental"/>
    <m/>
    <m/>
    <x v="3"/>
    <s v="Apple Search"/>
    <x v="1"/>
    <s v=" DTC"/>
    <x v="149"/>
    <s v="Post"/>
    <n v="0"/>
    <n v="0"/>
    <x v="1"/>
  </r>
  <r>
    <s v="Media"/>
    <s v="Incremental"/>
    <m/>
    <m/>
    <x v="3"/>
    <s v="Apple Search"/>
    <x v="1"/>
    <s v=" DTC"/>
    <x v="150"/>
    <s v="Post"/>
    <n v="0"/>
    <n v="0"/>
    <x v="1"/>
  </r>
  <r>
    <s v="Media"/>
    <s v="Incremental"/>
    <m/>
    <m/>
    <x v="3"/>
    <s v="Apple Search"/>
    <x v="1"/>
    <s v=" DTC"/>
    <x v="151"/>
    <s v="Post"/>
    <n v="0"/>
    <n v="0"/>
    <x v="1"/>
  </r>
  <r>
    <s v="Media"/>
    <s v="Incremental"/>
    <m/>
    <m/>
    <x v="3"/>
    <s v="Apple Search"/>
    <x v="1"/>
    <s v=" DTC"/>
    <x v="152"/>
    <s v="Post"/>
    <n v="0"/>
    <n v="0"/>
    <x v="1"/>
  </r>
  <r>
    <s v="Media"/>
    <s v="Incremental"/>
    <m/>
    <m/>
    <x v="3"/>
    <s v="Apple Search"/>
    <x v="1"/>
    <s v=" DTC"/>
    <x v="153"/>
    <s v="Post"/>
    <n v="0"/>
    <n v="0"/>
    <x v="1"/>
  </r>
  <r>
    <s v="Media"/>
    <s v="Incremental"/>
    <m/>
    <m/>
    <x v="3"/>
    <s v="Apple Search"/>
    <x v="1"/>
    <s v=" DTC"/>
    <x v="154"/>
    <s v="Post"/>
    <n v="0"/>
    <n v="0"/>
    <x v="1"/>
  </r>
  <r>
    <s v="Media"/>
    <s v="Incremental"/>
    <m/>
    <m/>
    <x v="3"/>
    <s v="Apple Search"/>
    <x v="1"/>
    <s v=" DTC"/>
    <x v="155"/>
    <s v="Post"/>
    <n v="0"/>
    <n v="0"/>
    <x v="1"/>
  </r>
  <r>
    <s v="Media"/>
    <s v="Incremental"/>
    <m/>
    <m/>
    <x v="3"/>
    <s v="Apple Search"/>
    <x v="1"/>
    <s v=" DTC"/>
    <x v="156"/>
    <s v="Post"/>
    <n v="0"/>
    <n v="0"/>
    <x v="1"/>
  </r>
  <r>
    <s v="Media"/>
    <s v="Incremental"/>
    <m/>
    <m/>
    <x v="3"/>
    <s v="Apple Search"/>
    <x v="1"/>
    <s v=" DTC"/>
    <x v="157"/>
    <s v="Post"/>
    <n v="0"/>
    <n v="0"/>
    <x v="1"/>
  </r>
  <r>
    <s v="Media"/>
    <s v="Incremental"/>
    <m/>
    <m/>
    <x v="3"/>
    <s v="Apple Search"/>
    <x v="1"/>
    <s v=" DTC"/>
    <x v="158"/>
    <s v="Post"/>
    <n v="0"/>
    <n v="0"/>
    <x v="1"/>
  </r>
  <r>
    <s v="Media"/>
    <s v="Incremental"/>
    <m/>
    <m/>
    <x v="3"/>
    <s v="Apple Search"/>
    <x v="1"/>
    <s v=" DTC"/>
    <x v="159"/>
    <s v="Post"/>
    <n v="0"/>
    <n v="0"/>
    <x v="1"/>
  </r>
  <r>
    <s v="Media"/>
    <s v="Incremental"/>
    <m/>
    <m/>
    <x v="3"/>
    <s v="Apple Search"/>
    <x v="1"/>
    <s v=" DTC"/>
    <x v="160"/>
    <s v="Post"/>
    <n v="0"/>
    <n v="0"/>
    <x v="1"/>
  </r>
  <r>
    <s v="Media"/>
    <s v="Incremental"/>
    <m/>
    <m/>
    <x v="3"/>
    <s v="Apple Search"/>
    <x v="1"/>
    <s v=" DTC"/>
    <x v="161"/>
    <s v="Post"/>
    <n v="0"/>
    <n v="0"/>
    <x v="1"/>
  </r>
  <r>
    <s v="Media"/>
    <s v="Incremental"/>
    <m/>
    <m/>
    <x v="3"/>
    <s v="Apple Search"/>
    <x v="1"/>
    <s v=" DTC"/>
    <x v="162"/>
    <s v="Post"/>
    <n v="0"/>
    <n v="0"/>
    <x v="1"/>
  </r>
  <r>
    <s v="Media"/>
    <s v="Incremental"/>
    <m/>
    <m/>
    <x v="3"/>
    <s v="Apple Search"/>
    <x v="1"/>
    <s v=" DTC"/>
    <x v="163"/>
    <s v="Post"/>
    <n v="0"/>
    <n v="0"/>
    <x v="1"/>
  </r>
  <r>
    <s v="Media"/>
    <s v="Incremental"/>
    <m/>
    <m/>
    <x v="3"/>
    <s v="Apple Search"/>
    <x v="1"/>
    <s v=" DTC"/>
    <x v="164"/>
    <s v="Post"/>
    <n v="0"/>
    <n v="0"/>
    <x v="1"/>
  </r>
  <r>
    <s v="Media"/>
    <s v="Incremental"/>
    <m/>
    <m/>
    <x v="3"/>
    <s v="Apple Search"/>
    <x v="1"/>
    <s v=" DTC"/>
    <x v="165"/>
    <s v="Post"/>
    <n v="0"/>
    <n v="0"/>
    <x v="1"/>
  </r>
  <r>
    <s v="Media"/>
    <s v="Incremental"/>
    <m/>
    <m/>
    <x v="3"/>
    <s v="Apple Search"/>
    <x v="1"/>
    <s v=" DTC"/>
    <x v="166"/>
    <s v="Post"/>
    <n v="0"/>
    <n v="0"/>
    <x v="1"/>
  </r>
  <r>
    <s v="Media"/>
    <s v="Incremental"/>
    <m/>
    <m/>
    <x v="3"/>
    <s v="Apple Search"/>
    <x v="1"/>
    <s v=" DTC"/>
    <x v="167"/>
    <s v="Post"/>
    <n v="0"/>
    <n v="0"/>
    <x v="1"/>
  </r>
  <r>
    <s v="Media"/>
    <s v="Incremental"/>
    <m/>
    <m/>
    <x v="3"/>
    <s v="Apple Search"/>
    <x v="1"/>
    <s v=" DTC"/>
    <x v="168"/>
    <s v="Post"/>
    <n v="0"/>
    <n v="0"/>
    <x v="1"/>
  </r>
  <r>
    <s v="Media"/>
    <s v="Incremental"/>
    <m/>
    <m/>
    <x v="3"/>
    <s v="Apple Search"/>
    <x v="1"/>
    <s v=" DTC"/>
    <x v="169"/>
    <s v="Post"/>
    <n v="0"/>
    <n v="0"/>
    <x v="1"/>
  </r>
  <r>
    <s v="Media"/>
    <s v="Incremental"/>
    <m/>
    <m/>
    <x v="3"/>
    <s v="Apple Search"/>
    <x v="1"/>
    <s v=" DTC"/>
    <x v="170"/>
    <s v="Post"/>
    <n v="0"/>
    <n v="0"/>
    <x v="1"/>
  </r>
  <r>
    <s v="Media"/>
    <s v="Incremental"/>
    <m/>
    <m/>
    <x v="3"/>
    <s v="Apple Search"/>
    <x v="1"/>
    <s v=" DTC"/>
    <x v="171"/>
    <s v="Post"/>
    <n v="0"/>
    <n v="0"/>
    <x v="1"/>
  </r>
  <r>
    <s v="Media"/>
    <s v="Incremental"/>
    <m/>
    <m/>
    <x v="3"/>
    <s v="Apple Search"/>
    <x v="1"/>
    <s v=" DTC"/>
    <x v="172"/>
    <s v="Post"/>
    <n v="0"/>
    <n v="0"/>
    <x v="1"/>
  </r>
  <r>
    <s v="Media"/>
    <s v="Incremental"/>
    <m/>
    <m/>
    <x v="3"/>
    <s v="Apple Search"/>
    <x v="1"/>
    <s v=" DTC"/>
    <x v="173"/>
    <s v="Post"/>
    <n v="0"/>
    <n v="0"/>
    <x v="1"/>
  </r>
  <r>
    <s v="Media"/>
    <s v="Incremental"/>
    <m/>
    <m/>
    <x v="3"/>
    <s v="Apple Search"/>
    <x v="1"/>
    <s v=" DTC"/>
    <x v="174"/>
    <s v="Post"/>
    <n v="0"/>
    <n v="0"/>
    <x v="1"/>
  </r>
  <r>
    <s v="Media"/>
    <s v="Incremental"/>
    <m/>
    <m/>
    <x v="3"/>
    <s v="Apple Search"/>
    <x v="1"/>
    <s v=" DTC"/>
    <x v="175"/>
    <s v="Post"/>
    <n v="0"/>
    <n v="0"/>
    <x v="1"/>
  </r>
  <r>
    <s v="Media"/>
    <s v="Incremental"/>
    <m/>
    <m/>
    <x v="3"/>
    <s v="Apple Search"/>
    <x v="1"/>
    <s v=" DTC"/>
    <x v="176"/>
    <s v="Post"/>
    <n v="0"/>
    <n v="0"/>
    <x v="1"/>
  </r>
  <r>
    <s v="Media"/>
    <s v="Incremental"/>
    <m/>
    <m/>
    <x v="3"/>
    <s v="Apple Search"/>
    <x v="1"/>
    <s v=" DTC"/>
    <x v="177"/>
    <s v="Post"/>
    <n v="0"/>
    <n v="0"/>
    <x v="1"/>
  </r>
  <r>
    <s v="Media"/>
    <s v="Incremental"/>
    <m/>
    <m/>
    <x v="3"/>
    <s v="Apple Search"/>
    <x v="1"/>
    <s v=" DTC"/>
    <x v="178"/>
    <s v="Post"/>
    <n v="0"/>
    <n v="0"/>
    <x v="1"/>
  </r>
  <r>
    <s v="Media"/>
    <s v="Incremental"/>
    <m/>
    <m/>
    <x v="3"/>
    <s v="Apple Search"/>
    <x v="1"/>
    <s v=" DTC"/>
    <x v="179"/>
    <s v="Post"/>
    <n v="0"/>
    <n v="0"/>
    <x v="1"/>
  </r>
  <r>
    <s v="Media"/>
    <s v="Incremental"/>
    <m/>
    <m/>
    <x v="3"/>
    <s v="Apple Search"/>
    <x v="1"/>
    <s v=" DTC"/>
    <x v="180"/>
    <s v="Post"/>
    <n v="0"/>
    <n v="0"/>
    <x v="1"/>
  </r>
  <r>
    <s v="Media"/>
    <s v="Incremental"/>
    <m/>
    <m/>
    <x v="3"/>
    <s v="Apple Search"/>
    <x v="1"/>
    <s v=" DTC"/>
    <x v="181"/>
    <s v="Post"/>
    <n v="0"/>
    <n v="0"/>
    <x v="1"/>
  </r>
  <r>
    <s v="Media"/>
    <s v="Incremental"/>
    <m/>
    <m/>
    <x v="3"/>
    <s v="Apple Search"/>
    <x v="1"/>
    <s v=" DTC"/>
    <x v="182"/>
    <s v="Post"/>
    <n v="0"/>
    <n v="0"/>
    <x v="1"/>
  </r>
  <r>
    <s v="Media"/>
    <s v="Incremental"/>
    <m/>
    <m/>
    <x v="3"/>
    <s v="Apple Search"/>
    <x v="1"/>
    <s v=" DTC"/>
    <x v="183"/>
    <s v="Post"/>
    <n v="0"/>
    <n v="0"/>
    <x v="1"/>
  </r>
  <r>
    <s v="Media"/>
    <s v="Incremental"/>
    <m/>
    <m/>
    <x v="3"/>
    <s v="Apple Search"/>
    <x v="1"/>
    <s v=" DTC"/>
    <x v="184"/>
    <s v="Post"/>
    <n v="0"/>
    <n v="0"/>
    <x v="1"/>
  </r>
  <r>
    <s v="Media"/>
    <s v="Incremental"/>
    <m/>
    <m/>
    <x v="3"/>
    <s v="Apple Search"/>
    <x v="1"/>
    <s v=" DTC"/>
    <x v="185"/>
    <s v="Post"/>
    <n v="0"/>
    <n v="0"/>
    <x v="1"/>
  </r>
  <r>
    <s v="Media"/>
    <s v="Incremental"/>
    <m/>
    <m/>
    <x v="3"/>
    <s v="Apple Search"/>
    <x v="1"/>
    <s v=" DTC"/>
    <x v="186"/>
    <s v="Post"/>
    <n v="0"/>
    <n v="0"/>
    <x v="1"/>
  </r>
  <r>
    <s v="Media"/>
    <s v="Incremental"/>
    <m/>
    <m/>
    <x v="3"/>
    <s v="Apple Search"/>
    <x v="1"/>
    <s v=" DTC"/>
    <x v="187"/>
    <s v="Post"/>
    <n v="0"/>
    <n v="0"/>
    <x v="1"/>
  </r>
  <r>
    <s v="Media"/>
    <s v="Incremental"/>
    <m/>
    <m/>
    <x v="3"/>
    <s v="Apple Search"/>
    <x v="1"/>
    <s v=" DTC"/>
    <x v="188"/>
    <s v="Post"/>
    <n v="0"/>
    <n v="0"/>
    <x v="1"/>
  </r>
  <r>
    <s v="Media"/>
    <s v="Incremental"/>
    <m/>
    <m/>
    <x v="3"/>
    <s v="Apple Search"/>
    <x v="1"/>
    <s v=" DTC"/>
    <x v="189"/>
    <s v="Post"/>
    <n v="0"/>
    <n v="0"/>
    <x v="1"/>
  </r>
  <r>
    <s v="Media"/>
    <s v="Incremental"/>
    <m/>
    <m/>
    <x v="3"/>
    <s v="Apple Search"/>
    <x v="1"/>
    <s v=" DTC"/>
    <x v="190"/>
    <s v="Post"/>
    <n v="0"/>
    <n v="0"/>
    <x v="1"/>
  </r>
  <r>
    <s v="Media"/>
    <s v="Incremental"/>
    <m/>
    <m/>
    <x v="3"/>
    <s v="Apple Search"/>
    <x v="1"/>
    <s v=" DTC"/>
    <x v="191"/>
    <s v="Post"/>
    <n v="0"/>
    <n v="0"/>
    <x v="1"/>
  </r>
  <r>
    <s v="Media"/>
    <s v="Incremental"/>
    <m/>
    <m/>
    <x v="3"/>
    <s v="Apple Search"/>
    <x v="1"/>
    <s v=" DTC"/>
    <x v="192"/>
    <s v="Post"/>
    <n v="0"/>
    <n v="0"/>
    <x v="1"/>
  </r>
  <r>
    <s v="Media"/>
    <s v="Incremental"/>
    <m/>
    <m/>
    <x v="3"/>
    <s v="Apple Search"/>
    <x v="1"/>
    <s v=" DTC"/>
    <x v="193"/>
    <s v="Post"/>
    <n v="0"/>
    <n v="0"/>
    <x v="1"/>
  </r>
  <r>
    <s v="Media"/>
    <s v="Incremental"/>
    <m/>
    <m/>
    <x v="3"/>
    <s v="Apple Search"/>
    <x v="1"/>
    <s v=" DTC"/>
    <x v="194"/>
    <s v="Post"/>
    <n v="0"/>
    <n v="0"/>
    <x v="1"/>
  </r>
  <r>
    <s v="Media"/>
    <s v="Incremental"/>
    <m/>
    <m/>
    <x v="3"/>
    <s v="Apple Search"/>
    <x v="1"/>
    <s v=" DTC"/>
    <x v="195"/>
    <s v="Post"/>
    <n v="0"/>
    <n v="0"/>
    <x v="1"/>
  </r>
  <r>
    <s v="Media"/>
    <s v="Incremental"/>
    <m/>
    <m/>
    <x v="3"/>
    <s v="Apple Search"/>
    <x v="1"/>
    <s v=" DTC"/>
    <x v="196"/>
    <s v="Post"/>
    <n v="0"/>
    <n v="0"/>
    <x v="1"/>
  </r>
  <r>
    <s v="Media"/>
    <s v="Incremental"/>
    <m/>
    <m/>
    <x v="3"/>
    <s v="Apple Search"/>
    <x v="1"/>
    <s v=" DTC"/>
    <x v="197"/>
    <s v="Post"/>
    <n v="0"/>
    <n v="0"/>
    <x v="1"/>
  </r>
  <r>
    <s v="Media"/>
    <s v="Incremental"/>
    <m/>
    <m/>
    <x v="3"/>
    <s v="Apple Search"/>
    <x v="1"/>
    <s v=" DTC"/>
    <x v="198"/>
    <s v="Post"/>
    <n v="0"/>
    <n v="0"/>
    <x v="1"/>
  </r>
  <r>
    <s v="Media"/>
    <s v="Incremental"/>
    <m/>
    <m/>
    <x v="3"/>
    <s v="Apple Search"/>
    <x v="1"/>
    <s v=" DTC"/>
    <x v="199"/>
    <s v="Post"/>
    <n v="0"/>
    <n v="0"/>
    <x v="1"/>
  </r>
  <r>
    <s v="Media"/>
    <s v="Incremental"/>
    <m/>
    <m/>
    <x v="3"/>
    <s v="Apple Search"/>
    <x v="1"/>
    <s v=" DTC"/>
    <x v="200"/>
    <s v="Post"/>
    <n v="0"/>
    <n v="0"/>
    <x v="1"/>
  </r>
  <r>
    <s v="Media"/>
    <s v="Incremental"/>
    <m/>
    <m/>
    <x v="3"/>
    <s v="Apple Search"/>
    <x v="1"/>
    <s v=" DTC"/>
    <x v="201"/>
    <s v="Post"/>
    <n v="0"/>
    <n v="0"/>
    <x v="1"/>
  </r>
  <r>
    <s v="Media"/>
    <s v="Incremental"/>
    <m/>
    <m/>
    <x v="3"/>
    <s v="Apple Search"/>
    <x v="1"/>
    <s v=" DTC"/>
    <x v="202"/>
    <s v="Post"/>
    <n v="0"/>
    <n v="0"/>
    <x v="1"/>
  </r>
  <r>
    <s v="Media"/>
    <s v="Incremental"/>
    <m/>
    <m/>
    <x v="3"/>
    <s v="Apple Search"/>
    <x v="1"/>
    <s v=" DTC"/>
    <x v="203"/>
    <s v="Post"/>
    <n v="0"/>
    <n v="0"/>
    <x v="1"/>
  </r>
  <r>
    <s v="Media"/>
    <s v="Incremental"/>
    <m/>
    <m/>
    <x v="3"/>
    <s v="Apple Search"/>
    <x v="1"/>
    <s v=" DTC"/>
    <x v="204"/>
    <s v="Post"/>
    <n v="0"/>
    <n v="0"/>
    <x v="1"/>
  </r>
  <r>
    <s v="Media"/>
    <s v="Incremental"/>
    <m/>
    <m/>
    <x v="3"/>
    <s v="Apple Search"/>
    <x v="1"/>
    <s v=" DTC"/>
    <x v="205"/>
    <s v="Post"/>
    <n v="0"/>
    <n v="0"/>
    <x v="1"/>
  </r>
  <r>
    <s v="Media"/>
    <s v="Incremental"/>
    <m/>
    <m/>
    <x v="3"/>
    <s v="Apple Search"/>
    <x v="1"/>
    <s v=" DTC"/>
    <x v="206"/>
    <s v="Post"/>
    <n v="0"/>
    <n v="0"/>
    <x v="1"/>
  </r>
  <r>
    <s v="Media"/>
    <s v="Incremental"/>
    <m/>
    <m/>
    <x v="3"/>
    <s v="Apple Search"/>
    <x v="1"/>
    <s v=" DTC"/>
    <x v="207"/>
    <s v="Post"/>
    <n v="0"/>
    <n v="0"/>
    <x v="1"/>
  </r>
  <r>
    <s v="Media"/>
    <s v="Incremental"/>
    <m/>
    <m/>
    <x v="3"/>
    <s v="Apple Search"/>
    <x v="1"/>
    <s v=" DTC"/>
    <x v="208"/>
    <s v="Post"/>
    <n v="0"/>
    <n v="0"/>
    <x v="1"/>
  </r>
  <r>
    <s v="Media"/>
    <s v="Incremental"/>
    <m/>
    <m/>
    <x v="3"/>
    <s v="Apple Search"/>
    <x v="1"/>
    <s v=" DTC"/>
    <x v="209"/>
    <s v="Post"/>
    <n v="0"/>
    <n v="0"/>
    <x v="1"/>
  </r>
  <r>
    <s v="Media"/>
    <s v="Incremental"/>
    <m/>
    <m/>
    <x v="3"/>
    <s v="Apple Search"/>
    <x v="1"/>
    <s v=" DTC"/>
    <x v="210"/>
    <s v="Post"/>
    <n v="0"/>
    <n v="0"/>
    <x v="1"/>
  </r>
  <r>
    <s v="Media"/>
    <s v="Incremental"/>
    <m/>
    <m/>
    <x v="3"/>
    <s v="Apple Search"/>
    <x v="1"/>
    <s v=" DTC"/>
    <x v="211"/>
    <s v="Post"/>
    <n v="0"/>
    <n v="0"/>
    <x v="1"/>
  </r>
  <r>
    <s v="Media"/>
    <s v="Incremental"/>
    <m/>
    <m/>
    <x v="3"/>
    <s v="Apple Search"/>
    <x v="1"/>
    <s v=" DTC"/>
    <x v="212"/>
    <s v="Post"/>
    <n v="0"/>
    <n v="0"/>
    <x v="1"/>
  </r>
  <r>
    <s v="Media"/>
    <s v="Incremental"/>
    <m/>
    <m/>
    <x v="3"/>
    <s v="Apple Search"/>
    <x v="1"/>
    <s v=" DTC"/>
    <x v="213"/>
    <s v="Post"/>
    <n v="0"/>
    <n v="0"/>
    <x v="1"/>
  </r>
  <r>
    <s v="NonMedia"/>
    <s v="Incremental"/>
    <m/>
    <m/>
    <x v="4"/>
    <s v="Competition 1Cluecross"/>
    <x v="2"/>
    <s v=" DTC"/>
    <x v="0"/>
    <s v="Pre"/>
    <s v="Pre"/>
    <n v="-67.550757500000003"/>
    <x v="2"/>
  </r>
  <r>
    <s v="NonMedia"/>
    <s v="Incremental"/>
    <m/>
    <m/>
    <x v="4"/>
    <s v="Competition 1Cluecross"/>
    <x v="2"/>
    <s v=" DTC"/>
    <x v="1"/>
    <s v="Pre"/>
    <s v="Pre"/>
    <n v="-36.9617352"/>
    <x v="2"/>
  </r>
  <r>
    <s v="NonMedia"/>
    <s v="Incremental"/>
    <m/>
    <m/>
    <x v="4"/>
    <s v="Competition 1Cluecross"/>
    <x v="2"/>
    <s v=" DTC"/>
    <x v="2"/>
    <s v="Pre"/>
    <s v="Pre"/>
    <n v="-66.276214800000005"/>
    <x v="2"/>
  </r>
  <r>
    <s v="NonMedia"/>
    <s v="Incremental"/>
    <m/>
    <m/>
    <x v="4"/>
    <s v="Competition 1Cluecross"/>
    <x v="2"/>
    <s v=" DTC"/>
    <x v="3"/>
    <s v="Pre"/>
    <s v="Pre"/>
    <n v="-82.845268599999997"/>
    <x v="2"/>
  </r>
  <r>
    <s v="NonMedia"/>
    <s v="Incremental"/>
    <m/>
    <m/>
    <x v="4"/>
    <s v="Competition 1Cluecross"/>
    <x v="2"/>
    <s v=" DTC"/>
    <x v="4"/>
    <s v="Pre"/>
    <s v="Pre"/>
    <n v="-96.865236999999993"/>
    <x v="2"/>
  </r>
  <r>
    <s v="NonMedia"/>
    <s v="Incremental"/>
    <m/>
    <m/>
    <x v="4"/>
    <s v="Competition 1Cluecross"/>
    <x v="2"/>
    <s v=" DTC"/>
    <x v="5"/>
    <s v="Pre"/>
    <s v="Pre"/>
    <n v="-95.590694499999998"/>
    <x v="2"/>
  </r>
  <r>
    <s v="NonMedia"/>
    <s v="Incremental"/>
    <m/>
    <m/>
    <x v="4"/>
    <s v="Competition 1Cluecross"/>
    <x v="2"/>
    <s v=" DTC"/>
    <x v="6"/>
    <s v="Pre"/>
    <s v="Pre"/>
    <n v="-121.08154639999999"/>
    <x v="2"/>
  </r>
  <r>
    <s v="NonMedia"/>
    <s v="Incremental"/>
    <m/>
    <m/>
    <x v="4"/>
    <s v="Competition 1Cluecross"/>
    <x v="2"/>
    <s v=" DTC"/>
    <x v="7"/>
    <s v="Pre"/>
    <s v="Pre"/>
    <n v="-156.76873889999999"/>
    <x v="2"/>
  </r>
  <r>
    <s v="NonMedia"/>
    <s v="Incremental"/>
    <m/>
    <m/>
    <x v="4"/>
    <s v="Competition 1Cluecross"/>
    <x v="2"/>
    <s v=" DTC"/>
    <x v="8"/>
    <s v="Pre"/>
    <s v="Pre"/>
    <n v="-161.86690920000001"/>
    <x v="2"/>
  </r>
  <r>
    <s v="NonMedia"/>
    <s v="Incremental"/>
    <m/>
    <m/>
    <x v="4"/>
    <s v="Competition 1Cluecross"/>
    <x v="2"/>
    <s v=" DTC"/>
    <x v="9"/>
    <s v="Pre"/>
    <s v="Pre"/>
    <n v="-169.5141649"/>
    <x v="2"/>
  </r>
  <r>
    <s v="NonMedia"/>
    <s v="Incremental"/>
    <m/>
    <m/>
    <x v="4"/>
    <s v="Competition 1Cluecross"/>
    <x v="2"/>
    <s v=" DTC"/>
    <x v="10"/>
    <s v="Pre"/>
    <s v="Pre"/>
    <n v="-112.1597481"/>
    <x v="2"/>
  </r>
  <r>
    <s v="NonMedia"/>
    <s v="Incremental"/>
    <m/>
    <m/>
    <x v="4"/>
    <s v="Competition 1Cluecross"/>
    <x v="2"/>
    <s v=" DTC"/>
    <x v="11"/>
    <s v="Pre"/>
    <s v="Pre"/>
    <n v="-85.394353699999996"/>
    <x v="2"/>
  </r>
  <r>
    <s v="NonMedia"/>
    <s v="Incremental"/>
    <m/>
    <m/>
    <x v="4"/>
    <s v="Competition 1Cluecross"/>
    <x v="2"/>
    <s v=" DTC"/>
    <x v="12"/>
    <s v="Pre"/>
    <s v="Pre"/>
    <n v="-80.296183299999996"/>
    <x v="2"/>
  </r>
  <r>
    <s v="NonMedia"/>
    <s v="Incremental"/>
    <m/>
    <m/>
    <x v="4"/>
    <s v="Competition 1Cluecross"/>
    <x v="2"/>
    <s v=" DTC"/>
    <x v="13"/>
    <s v="Pre"/>
    <s v="Pre"/>
    <n v="-67.550757500000003"/>
    <x v="2"/>
  </r>
  <r>
    <s v="NonMedia"/>
    <s v="Incremental"/>
    <m/>
    <m/>
    <x v="4"/>
    <s v="Competition 1Cluecross"/>
    <x v="2"/>
    <s v=" DTC"/>
    <x v="14"/>
    <s v="Pre"/>
    <s v="Pre"/>
    <n v="-57.354416700000002"/>
    <x v="2"/>
  </r>
  <r>
    <s v="NonMedia"/>
    <s v="Incremental"/>
    <m/>
    <m/>
    <x v="4"/>
    <s v="Competition 1Cluecross"/>
    <x v="2"/>
    <s v=" DTC"/>
    <x v="15"/>
    <s v="Pre"/>
    <s v="Pre"/>
    <n v="-66.276214800000005"/>
    <x v="2"/>
  </r>
  <r>
    <s v="NonMedia"/>
    <s v="Incremental"/>
    <m/>
    <m/>
    <x v="4"/>
    <s v="Competition 1Cluecross"/>
    <x v="2"/>
    <s v=" DTC"/>
    <x v="16"/>
    <s v="Pre"/>
    <s v="Pre"/>
    <n v="-66.276214800000005"/>
    <x v="2"/>
  </r>
  <r>
    <s v="NonMedia"/>
    <s v="Incremental"/>
    <m/>
    <m/>
    <x v="4"/>
    <s v="Competition 1Cluecross"/>
    <x v="2"/>
    <s v=" DTC"/>
    <x v="17"/>
    <s v="Pre"/>
    <s v="Pre"/>
    <n v="-168.23962220000001"/>
    <x v="2"/>
  </r>
  <r>
    <s v="NonMedia"/>
    <s v="Incremental"/>
    <m/>
    <m/>
    <x v="4"/>
    <s v="Competition 1Cluecross"/>
    <x v="2"/>
    <s v=" DTC"/>
    <x v="18"/>
    <s v="Pre"/>
    <s v="Pre"/>
    <n v="-155.49419639999999"/>
    <x v="2"/>
  </r>
  <r>
    <s v="NonMedia"/>
    <s v="Incremental"/>
    <m/>
    <m/>
    <x v="4"/>
    <s v="Competition 1Cluecross"/>
    <x v="2"/>
    <s v=" DTC"/>
    <x v="19"/>
    <s v="Pre"/>
    <s v="Pre"/>
    <n v="-145.29785559999999"/>
    <x v="2"/>
  </r>
  <r>
    <s v="NonMedia"/>
    <s v="Incremental"/>
    <m/>
    <m/>
    <x v="4"/>
    <s v="Competition 1Cluecross"/>
    <x v="2"/>
    <s v=" DTC"/>
    <x v="20"/>
    <s v="Pre"/>
    <s v="Pre"/>
    <n v="-150.39602590000001"/>
    <x v="2"/>
  </r>
  <r>
    <s v="NonMedia"/>
    <s v="Incremental"/>
    <m/>
    <m/>
    <x v="4"/>
    <s v="Competition 1Cluecross"/>
    <x v="2"/>
    <s v=" DTC"/>
    <x v="21"/>
    <s v="Pre"/>
    <s v="Pre"/>
    <n v="-103.23795"/>
    <x v="2"/>
  </r>
  <r>
    <s v="NonMedia"/>
    <s v="Incremental"/>
    <m/>
    <m/>
    <x v="4"/>
    <s v="Competition 1Cluecross"/>
    <x v="2"/>
    <s v=" DTC"/>
    <x v="22"/>
    <s v="Pre"/>
    <s v="Pre"/>
    <n v="-68.825299999999999"/>
    <x v="2"/>
  </r>
  <r>
    <s v="NonMedia"/>
    <s v="Incremental"/>
    <m/>
    <m/>
    <x v="4"/>
    <s v="Competition 1Cluecross"/>
    <x v="2"/>
    <s v=" DTC"/>
    <x v="23"/>
    <s v="Pre"/>
    <s v="Pre"/>
    <n v="-66.276214800000005"/>
    <x v="2"/>
  </r>
  <r>
    <s v="NonMedia"/>
    <s v="Incremental"/>
    <m/>
    <m/>
    <x v="4"/>
    <s v="Competition 1Cluecross"/>
    <x v="2"/>
    <s v=" DTC"/>
    <x v="24"/>
    <s v="Pre"/>
    <s v="Pre"/>
    <n v="-63.727129699999999"/>
    <x v="2"/>
  </r>
  <r>
    <s v="NonMedia"/>
    <s v="Incremental"/>
    <m/>
    <m/>
    <x v="4"/>
    <s v="Competition 1Cluecross"/>
    <x v="2"/>
    <s v=" DTC"/>
    <x v="25"/>
    <s v="Pre"/>
    <s v="Pre"/>
    <n v="-85.394353699999996"/>
    <x v="2"/>
  </r>
  <r>
    <s v="NonMedia"/>
    <s v="Incremental"/>
    <m/>
    <m/>
    <x v="4"/>
    <s v="Competition 1Cluecross"/>
    <x v="2"/>
    <s v=" DTC"/>
    <x v="26"/>
    <s v="Pre"/>
    <s v="Pre"/>
    <n v="-61.178044499999999"/>
    <x v="2"/>
  </r>
  <r>
    <s v="NonMedia"/>
    <s v="Incremental"/>
    <m/>
    <m/>
    <x v="4"/>
    <s v="Competition 1Cluecross"/>
    <x v="2"/>
    <s v=" DTC"/>
    <x v="27"/>
    <s v="Pre"/>
    <s v="Pre"/>
    <n v="-104.5124926"/>
    <x v="2"/>
  </r>
  <r>
    <s v="NonMedia"/>
    <s v="Incremental"/>
    <m/>
    <m/>
    <x v="4"/>
    <s v="Competition 1Cluecross"/>
    <x v="2"/>
    <s v=" DTC"/>
    <x v="28"/>
    <s v="Pre"/>
    <s v="Pre"/>
    <n v="-73.923470300000005"/>
    <x v="2"/>
  </r>
  <r>
    <s v="NonMedia"/>
    <s v="Incremental"/>
    <m/>
    <m/>
    <x v="4"/>
    <s v="Competition 1Cluecross"/>
    <x v="2"/>
    <s v=" DTC"/>
    <x v="29"/>
    <s v="Pre"/>
    <s v="Pre"/>
    <n v="-68.825299999999999"/>
    <x v="2"/>
  </r>
  <r>
    <s v="NonMedia"/>
    <s v="Incremental"/>
    <m/>
    <m/>
    <x v="4"/>
    <s v="Competition 1Cluecross"/>
    <x v="2"/>
    <s v=" DTC"/>
    <x v="30"/>
    <s v="Pre"/>
    <s v="Pre"/>
    <n v="-72.648927799999996"/>
    <x v="2"/>
  </r>
  <r>
    <s v="NonMedia"/>
    <s v="Incremental"/>
    <m/>
    <m/>
    <x v="4"/>
    <s v="Competition 1Cluecross"/>
    <x v="2"/>
    <s v=" DTC"/>
    <x v="31"/>
    <s v="Pre"/>
    <s v="Pre"/>
    <n v="-71.579969599999998"/>
    <x v="2"/>
  </r>
  <r>
    <s v="NonMedia"/>
    <s v="Incremental"/>
    <m/>
    <m/>
    <x v="4"/>
    <s v="Competition 1Cluecross"/>
    <x v="2"/>
    <s v=" DTC"/>
    <x v="32"/>
    <s v="Pre"/>
    <s v="Pre"/>
    <n v="-54.594892100000003"/>
    <x v="2"/>
  </r>
  <r>
    <s v="NonMedia"/>
    <s v="Incremental"/>
    <m/>
    <m/>
    <x v="4"/>
    <s v="Competition 1Cluecross"/>
    <x v="2"/>
    <s v=" DTC"/>
    <x v="33"/>
    <s v="Pre"/>
    <s v="Pre"/>
    <n v="-70.3667497"/>
    <x v="2"/>
  </r>
  <r>
    <s v="NonMedia"/>
    <s v="Incremental"/>
    <m/>
    <m/>
    <x v="4"/>
    <s v="Competition 1Cluecross"/>
    <x v="2"/>
    <s v=" DTC"/>
    <x v="34"/>
    <s v="Pre"/>
    <s v="Pre"/>
    <n v="-98.270805600000003"/>
    <x v="2"/>
  </r>
  <r>
    <s v="NonMedia"/>
    <s v="Incremental"/>
    <m/>
    <m/>
    <x v="4"/>
    <s v="Competition 1Cluecross"/>
    <x v="2"/>
    <s v=" DTC"/>
    <x v="35"/>
    <s v="Pre"/>
    <s v="Pre"/>
    <n v="-104.3369048"/>
    <x v="2"/>
  </r>
  <r>
    <s v="NonMedia"/>
    <s v="Incremental"/>
    <m/>
    <m/>
    <x v="4"/>
    <s v="Competition 1Cluecross"/>
    <x v="2"/>
    <s v=" DTC"/>
    <x v="36"/>
    <s v="Pre"/>
    <s v="Pre"/>
    <n v="-99.484025500000001"/>
    <x v="2"/>
  </r>
  <r>
    <s v="NonMedia"/>
    <s v="Incremental"/>
    <m/>
    <m/>
    <x v="4"/>
    <s v="Competition 1Cluecross"/>
    <x v="2"/>
    <s v=" DTC"/>
    <x v="37"/>
    <s v="Pre"/>
    <s v="Pre"/>
    <n v="-101.9104651"/>
    <x v="2"/>
  </r>
  <r>
    <s v="NonMedia"/>
    <s v="Incremental"/>
    <m/>
    <m/>
    <x v="4"/>
    <s v="Competition 1Cluecross"/>
    <x v="2"/>
    <s v=" DTC"/>
    <x v="38"/>
    <s v="Pre"/>
    <s v="Pre"/>
    <n v="-97.057585900000007"/>
    <x v="2"/>
  </r>
  <r>
    <s v="NonMedia"/>
    <s v="Incremental"/>
    <m/>
    <m/>
    <x v="4"/>
    <s v="Competition 1Cluecross"/>
    <x v="2"/>
    <s v=" DTC"/>
    <x v="39"/>
    <s v="Pre"/>
    <s v="Pre"/>
    <n v="-87.351827200000002"/>
    <x v="2"/>
  </r>
  <r>
    <s v="NonMedia"/>
    <s v="Incremental"/>
    <m/>
    <m/>
    <x v="4"/>
    <s v="Competition 1Cluecross"/>
    <x v="2"/>
    <s v=" DTC"/>
    <x v="40"/>
    <s v="Pre"/>
    <s v="Pre"/>
    <n v="-87.351827200000002"/>
    <x v="2"/>
  </r>
  <r>
    <s v="NonMedia"/>
    <s v="Incremental"/>
    <m/>
    <m/>
    <x v="4"/>
    <s v="Competition 1Cluecross"/>
    <x v="2"/>
    <s v=" DTC"/>
    <x v="41"/>
    <s v="Pre"/>
    <s v="Pre"/>
    <n v="-120.1087625"/>
    <x v="2"/>
  </r>
  <r>
    <s v="NonMedia"/>
    <s v="Incremental"/>
    <m/>
    <m/>
    <x v="4"/>
    <s v="Competition 1Cluecross"/>
    <x v="2"/>
    <s v=" DTC"/>
    <x v="42"/>
    <s v="Pre"/>
    <s v="Pre"/>
    <n v="-105.5501246"/>
    <x v="2"/>
  </r>
  <r>
    <s v="NonMedia"/>
    <s v="Incremental"/>
    <m/>
    <m/>
    <x v="4"/>
    <s v="Competition 1Cluecross"/>
    <x v="2"/>
    <s v=" DTC"/>
    <x v="43"/>
    <s v="Pre"/>
    <s v="Pre"/>
    <n v="-78.859288500000005"/>
    <x v="2"/>
  </r>
  <r>
    <s v="NonMedia"/>
    <s v="Incremental"/>
    <m/>
    <m/>
    <x v="4"/>
    <s v="Competition 1Cluecross"/>
    <x v="2"/>
    <s v=" DTC"/>
    <x v="44"/>
    <s v="Pre"/>
    <s v="Pre"/>
    <n v="-77.646068700000001"/>
    <x v="2"/>
  </r>
  <r>
    <s v="NonMedia"/>
    <s v="Incremental"/>
    <m/>
    <m/>
    <x v="4"/>
    <s v="Competition 1Cluecross"/>
    <x v="2"/>
    <s v=" DTC"/>
    <x v="45"/>
    <s v="Pre"/>
    <s v="Pre"/>
    <n v="-82.498947999999999"/>
    <x v="2"/>
  </r>
  <r>
    <s v="NonMedia"/>
    <s v="Incremental"/>
    <m/>
    <m/>
    <x v="4"/>
    <s v="Competition 1Cluecross"/>
    <x v="2"/>
    <s v=" DTC"/>
    <x v="46"/>
    <s v="Pre"/>
    <s v="Pre"/>
    <n v="-77.646068700000001"/>
    <x v="2"/>
  </r>
  <r>
    <s v="NonMedia"/>
    <s v="Incremental"/>
    <m/>
    <m/>
    <x v="4"/>
    <s v="Competition 1Cluecross"/>
    <x v="2"/>
    <s v=" DTC"/>
    <x v="47"/>
    <s v="Pre"/>
    <s v="Pre"/>
    <n v="-88.565047100000001"/>
    <x v="2"/>
  </r>
  <r>
    <s v="NonMedia"/>
    <s v="Incremental"/>
    <m/>
    <m/>
    <x v="4"/>
    <s v="Competition 1Cluecross"/>
    <x v="2"/>
    <s v=" DTC"/>
    <x v="48"/>
    <s v="Pre"/>
    <s v="Pre"/>
    <n v="-202.6077105"/>
    <x v="2"/>
  </r>
  <r>
    <s v="NonMedia"/>
    <s v="Incremental"/>
    <m/>
    <m/>
    <x v="4"/>
    <s v="Competition 1Cluecross"/>
    <x v="2"/>
    <s v=" DTC"/>
    <x v="49"/>
    <s v="Pre"/>
    <s v="Pre"/>
    <n v="-184.40941309999999"/>
    <x v="2"/>
  </r>
  <r>
    <s v="NonMedia"/>
    <s v="Incremental"/>
    <m/>
    <m/>
    <x v="4"/>
    <s v="Competition 1Cluecross"/>
    <x v="2"/>
    <s v=" DTC"/>
    <x v="50"/>
    <s v="Pre"/>
    <s v="Pre"/>
    <n v="-126.17486150000001"/>
    <x v="2"/>
  </r>
  <r>
    <s v="NonMedia"/>
    <s v="Incremental"/>
    <m/>
    <m/>
    <x v="4"/>
    <s v="Competition 1Cluecross"/>
    <x v="2"/>
    <s v=" DTC"/>
    <x v="51"/>
    <s v="Pre"/>
    <s v="Pre"/>
    <n v="-144.37315889999999"/>
    <x v="2"/>
  </r>
  <r>
    <s v="NonMedia"/>
    <s v="Incremental"/>
    <m/>
    <m/>
    <x v="4"/>
    <s v="Competition 1Cluecross"/>
    <x v="2"/>
    <s v=" DTC"/>
    <x v="52"/>
    <s v="Pre"/>
    <s v="Pre"/>
    <n v="-195.32839150000001"/>
    <x v="2"/>
  </r>
  <r>
    <s v="NonMedia"/>
    <s v="Incremental"/>
    <m/>
    <m/>
    <x v="4"/>
    <s v="Competition 1Cluecross"/>
    <x v="2"/>
    <s v=" DTC"/>
    <x v="53"/>
    <s v="Pre"/>
    <s v="Pre"/>
    <n v="-183.19619320000001"/>
    <x v="2"/>
  </r>
  <r>
    <s v="NonMedia"/>
    <s v="Incremental"/>
    <m/>
    <m/>
    <x v="4"/>
    <s v="Competition 1Cluecross"/>
    <x v="2"/>
    <s v=" DTC"/>
    <x v="54"/>
    <s v="Pre"/>
    <s v="Pre"/>
    <n v="-226.87210690000001"/>
    <x v="2"/>
  </r>
  <r>
    <s v="NonMedia"/>
    <s v="Incremental"/>
    <m/>
    <m/>
    <x v="4"/>
    <s v="Competition 1Cluecross"/>
    <x v="2"/>
    <s v=" DTC"/>
    <x v="55"/>
    <s v="Pre"/>
    <s v="Pre"/>
    <n v="-242.64396450000001"/>
    <x v="2"/>
  </r>
  <r>
    <s v="NonMedia"/>
    <s v="Incremental"/>
    <m/>
    <m/>
    <x v="4"/>
    <s v="Competition 1Cluecross"/>
    <x v="2"/>
    <s v=" DTC"/>
    <x v="56"/>
    <s v="Pre"/>
    <s v="Pre"/>
    <n v="-149.2260382"/>
    <x v="2"/>
  </r>
  <r>
    <s v="NonMedia"/>
    <s v="Incremental"/>
    <m/>
    <m/>
    <x v="4"/>
    <s v="Competition 1Cluecross"/>
    <x v="2"/>
    <s v=" DTC"/>
    <x v="57"/>
    <s v="Post"/>
    <s v="Post"/>
    <n v="-109.189784"/>
    <x v="2"/>
  </r>
  <r>
    <s v="NonMedia"/>
    <s v="Incremental"/>
    <m/>
    <m/>
    <x v="4"/>
    <s v="Competition 1Cluecross"/>
    <x v="2"/>
    <s v=" DTC"/>
    <x v="58"/>
    <s v="Post"/>
    <s v="Post"/>
    <n v="-111.6162236"/>
    <x v="2"/>
  </r>
  <r>
    <s v="NonMedia"/>
    <s v="Incremental"/>
    <m/>
    <m/>
    <x v="4"/>
    <s v="Competition 1Cluecross"/>
    <x v="2"/>
    <s v=" DTC"/>
    <x v="59"/>
    <s v="Post"/>
    <s v="Post"/>
    <n v="-75.219629100000006"/>
    <x v="2"/>
  </r>
  <r>
    <s v="NonMedia"/>
    <s v="Incremental"/>
    <m/>
    <m/>
    <x v="4"/>
    <s v="Competition 1Cluecross"/>
    <x v="2"/>
    <s v=" DTC"/>
    <x v="60"/>
    <s v="Post"/>
    <s v="Post"/>
    <n v="-70.3667497"/>
    <x v="2"/>
  </r>
  <r>
    <s v="NonMedia"/>
    <s v="Incremental"/>
    <m/>
    <m/>
    <x v="4"/>
    <s v="Competition 1Cluecross"/>
    <x v="2"/>
    <s v=" DTC"/>
    <x v="61"/>
    <s v="Post"/>
    <s v="Post"/>
    <n v="-74.641782800000001"/>
    <x v="2"/>
  </r>
  <r>
    <s v="NonMedia"/>
    <s v="Incremental"/>
    <m/>
    <m/>
    <x v="4"/>
    <s v="Competition 1Cluecross"/>
    <x v="2"/>
    <s v=" DTC"/>
    <x v="62"/>
    <s v="Post"/>
    <s v="Post"/>
    <n v="-77.458454000000003"/>
    <x v="2"/>
  </r>
  <r>
    <s v="NonMedia"/>
    <s v="Incremental"/>
    <m/>
    <m/>
    <x v="4"/>
    <s v="Competition 1Cluecross"/>
    <x v="2"/>
    <s v=" DTC"/>
    <x v="63"/>
    <s v="Post"/>
    <s v="Post"/>
    <n v="-59.150092200000003"/>
    <x v="2"/>
  </r>
  <r>
    <s v="NonMedia"/>
    <s v="Incremental"/>
    <m/>
    <m/>
    <x v="4"/>
    <s v="Competition 1Cluecross"/>
    <x v="2"/>
    <s v=" DTC"/>
    <x v="64"/>
    <s v="Post"/>
    <s v="Post"/>
    <n v="-214.06700000000001"/>
    <x v="2"/>
  </r>
  <r>
    <s v="NonMedia"/>
    <s v="Incremental"/>
    <m/>
    <m/>
    <x v="4"/>
    <s v="Competition 1Cluecross"/>
    <x v="2"/>
    <s v=" DTC"/>
    <x v="65"/>
    <s v="Post"/>
    <s v="Post"/>
    <n v="-174.63360520000001"/>
    <x v="2"/>
  </r>
  <r>
    <s v="NonMedia"/>
    <s v="Incremental"/>
    <m/>
    <m/>
    <x v="4"/>
    <s v="Competition 1Cluecross"/>
    <x v="2"/>
    <s v=" DTC"/>
    <x v="66"/>
    <s v="Post"/>
    <s v="Post"/>
    <n v="-126.7501973"/>
    <x v="2"/>
  </r>
  <r>
    <s v="NonMedia"/>
    <s v="Incremental"/>
    <m/>
    <m/>
    <x v="4"/>
    <s v="Competition 1Cluecross"/>
    <x v="2"/>
    <s v=" DTC"/>
    <x v="67"/>
    <s v="Post"/>
    <s v="Post"/>
    <n v="-123.9335263"/>
    <x v="2"/>
  </r>
  <r>
    <s v="NonMedia"/>
    <s v="Incremental"/>
    <m/>
    <m/>
    <x v="4"/>
    <s v="Competition 1Cluecross"/>
    <x v="2"/>
    <s v=" DTC"/>
    <x v="68"/>
    <s v="Post"/>
    <s v="Post"/>
    <n v="-136.60854599999999"/>
    <x v="2"/>
  </r>
  <r>
    <s v="NonMedia"/>
    <s v="Incremental"/>
    <m/>
    <m/>
    <x v="4"/>
    <s v="Competition 1Cluecross"/>
    <x v="2"/>
    <s v=" DTC"/>
    <x v="69"/>
    <s v="Post"/>
    <s v="Post"/>
    <n v="-136.60854599999999"/>
    <x v="2"/>
  </r>
  <r>
    <s v="NonMedia"/>
    <s v="Incremental"/>
    <m/>
    <m/>
    <x v="4"/>
    <s v="Competition 1Cluecross"/>
    <x v="2"/>
    <s v=" DTC"/>
    <x v="70"/>
    <s v="Post"/>
    <s v="Post"/>
    <n v="-152.1002368"/>
    <x v="2"/>
  </r>
  <r>
    <s v="NonMedia"/>
    <s v="Incremental"/>
    <m/>
    <m/>
    <x v="4"/>
    <s v="Competition 1Cluecross"/>
    <x v="2"/>
    <s v=" DTC"/>
    <x v="71"/>
    <s v="Post"/>
    <s v="Post"/>
    <n v="-150.69190130000001"/>
    <x v="2"/>
  </r>
  <r>
    <s v="NonMedia"/>
    <s v="Incremental"/>
    <m/>
    <m/>
    <x v="4"/>
    <s v="Competition 1Cluecross"/>
    <x v="2"/>
    <s v=" DTC"/>
    <x v="72"/>
    <s v="Post"/>
    <s v="Post"/>
    <n v="-154.91690779999999"/>
    <x v="2"/>
  </r>
  <r>
    <s v="NonMedia"/>
    <s v="Incremental"/>
    <m/>
    <m/>
    <x v="4"/>
    <s v="Competition 1Cluecross"/>
    <x v="2"/>
    <s v=" DTC"/>
    <x v="73"/>
    <s v="Post"/>
    <s v="Post"/>
    <n v="-139.425217"/>
    <x v="2"/>
  </r>
  <r>
    <s v="NonMedia"/>
    <s v="Incremental"/>
    <m/>
    <m/>
    <x v="4"/>
    <s v="Competition 1Cluecross"/>
    <x v="2"/>
    <s v=" DTC"/>
    <x v="74"/>
    <s v="Post"/>
    <s v="Post"/>
    <n v="-164.77525650000001"/>
    <x v="2"/>
  </r>
  <r>
    <s v="NonMedia"/>
    <s v="Incremental"/>
    <m/>
    <m/>
    <x v="4"/>
    <s v="Competition 1Cluecross"/>
    <x v="2"/>
    <s v=" DTC"/>
    <x v="75"/>
    <s v="Post"/>
    <s v="Post"/>
    <n v="-161.9585855"/>
    <x v="2"/>
  </r>
  <r>
    <s v="NonMedia"/>
    <s v="Incremental"/>
    <m/>
    <m/>
    <x v="4"/>
    <s v="Competition 1Cluecross"/>
    <x v="2"/>
    <s v=" DTC"/>
    <x v="76"/>
    <s v="Post"/>
    <s v="Post"/>
    <n v="-160.55025000000001"/>
    <x v="2"/>
  </r>
  <r>
    <s v="NonMedia"/>
    <s v="Incremental"/>
    <m/>
    <m/>
    <x v="4"/>
    <s v="Competition 1Cluecross"/>
    <x v="2"/>
    <s v=" DTC"/>
    <x v="77"/>
    <s v="Post"/>
    <s v="Post"/>
    <n v="-122.5251908"/>
    <x v="2"/>
  </r>
  <r>
    <s v="NonMedia"/>
    <s v="Incremental"/>
    <m/>
    <m/>
    <x v="4"/>
    <s v="Competition 1Cluecross"/>
    <x v="2"/>
    <s v=" DTC"/>
    <x v="78"/>
    <s v="Post"/>
    <s v="Post"/>
    <n v="-150.69190130000001"/>
    <x v="2"/>
  </r>
  <r>
    <s v="NonMedia"/>
    <s v="Incremental"/>
    <m/>
    <m/>
    <x v="4"/>
    <s v="Competition 1Cluecross"/>
    <x v="2"/>
    <s v=" DTC"/>
    <x v="79"/>
    <s v="Post"/>
    <s v="Post"/>
    <n v="-181.67528279999999"/>
    <x v="2"/>
  </r>
  <r>
    <s v="NonMedia"/>
    <s v="Incremental"/>
    <m/>
    <m/>
    <x v="4"/>
    <s v="Competition 1Cluecross"/>
    <x v="2"/>
    <s v=" DTC"/>
    <x v="80"/>
    <s v="Post"/>
    <s v="Post"/>
    <n v="-109.850171"/>
    <x v="2"/>
  </r>
  <r>
    <s v="NonMedia"/>
    <s v="Incremental"/>
    <m/>
    <m/>
    <x v="4"/>
    <s v="Competition 1Cluecross"/>
    <x v="2"/>
    <s v=" DTC"/>
    <x v="81"/>
    <s v="Post"/>
    <s v="Post"/>
    <n v="-123.9335263"/>
    <x v="2"/>
  </r>
  <r>
    <s v="NonMedia"/>
    <s v="Incremental"/>
    <m/>
    <m/>
    <x v="4"/>
    <s v="Competition 1Cluecross"/>
    <x v="2"/>
    <s v=" DTC"/>
    <x v="82"/>
    <s v="Post"/>
    <s v="Post"/>
    <n v="-116.8918487"/>
    <x v="2"/>
  </r>
  <r>
    <s v="NonMedia"/>
    <s v="Incremental"/>
    <m/>
    <m/>
    <x v="4"/>
    <s v="Competition 1Cluecross"/>
    <x v="2"/>
    <s v=" DTC"/>
    <x v="83"/>
    <s v="Post"/>
    <s v="Post"/>
    <n v="-108.4418355"/>
    <x v="2"/>
  </r>
  <r>
    <s v="NonMedia"/>
    <s v="Incremental"/>
    <m/>
    <m/>
    <x v="4"/>
    <s v="Competition 1Cluecross"/>
    <x v="2"/>
    <s v=" DTC"/>
    <x v="84"/>
    <s v="Post"/>
    <s v="Post"/>
    <n v="-94.358480200000002"/>
    <x v="2"/>
  </r>
  <r>
    <s v="NonMedia"/>
    <s v="Incremental"/>
    <m/>
    <m/>
    <x v="4"/>
    <s v="Competition 1Cluecross"/>
    <x v="2"/>
    <s v=" DTC"/>
    <x v="85"/>
    <s v="Post"/>
    <s v="Post"/>
    <n v="-61.966763200000003"/>
    <x v="2"/>
  </r>
  <r>
    <s v="NonMedia"/>
    <s v="Incremental"/>
    <m/>
    <m/>
    <x v="4"/>
    <s v="Competition 1Cluecross"/>
    <x v="2"/>
    <s v=" DTC"/>
    <x v="86"/>
    <s v="Post"/>
    <s v="Post"/>
    <n v="-69.008440800000002"/>
    <x v="2"/>
  </r>
  <r>
    <s v="NonMedia"/>
    <s v="Incremental"/>
    <m/>
    <m/>
    <x v="4"/>
    <s v="Competition 1Cluecross"/>
    <x v="2"/>
    <s v=" DTC"/>
    <x v="87"/>
    <s v="Post"/>
    <s v="Post"/>
    <n v="-77.458454000000003"/>
    <x v="2"/>
  </r>
  <r>
    <s v="NonMedia"/>
    <s v="Incremental"/>
    <m/>
    <m/>
    <x v="4"/>
    <s v="Competition 1Cluecross"/>
    <x v="2"/>
    <s v=" DTC"/>
    <x v="88"/>
    <s v="Post"/>
    <s v="Post"/>
    <n v="-43.658401300000001"/>
    <x v="2"/>
  </r>
  <r>
    <s v="NonMedia"/>
    <s v="Incremental"/>
    <m/>
    <m/>
    <x v="4"/>
    <s v="Competition 1Cluecross"/>
    <x v="2"/>
    <s v=" DTC"/>
    <x v="89"/>
    <s v="Post"/>
    <s v="Post"/>
    <n v="-57.741756500000001"/>
    <x v="2"/>
  </r>
  <r>
    <s v="NonMedia"/>
    <s v="Incremental"/>
    <m/>
    <m/>
    <x v="4"/>
    <s v="Competition 1Cluecross"/>
    <x v="2"/>
    <s v=" DTC"/>
    <x v="90"/>
    <s v="Post"/>
    <s v="Post"/>
    <n v="-49.291743400000001"/>
    <x v="2"/>
  </r>
  <r>
    <s v="NonMedia"/>
    <s v="Incremental"/>
    <m/>
    <m/>
    <x v="4"/>
    <s v="Competition 1Cluecross"/>
    <x v="2"/>
    <s v=" DTC"/>
    <x v="91"/>
    <s v="Post"/>
    <s v="Post"/>
    <n v="-52.108414500000002"/>
    <x v="2"/>
  </r>
  <r>
    <s v="NonMedia"/>
    <s v="Incremental"/>
    <m/>
    <m/>
    <x v="4"/>
    <s v="Competition 1Cluecross"/>
    <x v="2"/>
    <s v=" DTC"/>
    <x v="92"/>
    <s v="Post"/>
    <s v="Post"/>
    <n v="-41.909618100000003"/>
    <x v="2"/>
  </r>
  <r>
    <s v="NonMedia"/>
    <s v="Incremental"/>
    <m/>
    <m/>
    <x v="4"/>
    <s v="Competition 1Cluecross"/>
    <x v="2"/>
    <s v=" DTC"/>
    <x v="93"/>
    <s v="Post"/>
    <s v="Post"/>
    <n v="-38.417149899999998"/>
    <x v="2"/>
  </r>
  <r>
    <s v="NonMedia"/>
    <s v="Incremental"/>
    <m/>
    <m/>
    <x v="4"/>
    <s v="Competition 1Cluecross"/>
    <x v="2"/>
    <s v=" DTC"/>
    <x v="94"/>
    <s v="Post"/>
    <s v="Post"/>
    <n v="-44.237930200000001"/>
    <x v="2"/>
  </r>
  <r>
    <s v="NonMedia"/>
    <s v="Incremental"/>
    <m/>
    <m/>
    <x v="4"/>
    <s v="Competition 1Cluecross"/>
    <x v="2"/>
    <s v=" DTC"/>
    <x v="95"/>
    <s v="Post"/>
    <s v="Post"/>
    <n v="-53.551178700000001"/>
    <x v="2"/>
  </r>
  <r>
    <s v="NonMedia"/>
    <s v="Incremental"/>
    <m/>
    <m/>
    <x v="4"/>
    <s v="Competition 1Cluecross"/>
    <x v="2"/>
    <s v=" DTC"/>
    <x v="96"/>
    <s v="Post"/>
    <s v="Post"/>
    <n v="-58.207802999999998"/>
    <x v="2"/>
  </r>
  <r>
    <s v="NonMedia"/>
    <s v="Incremental"/>
    <m/>
    <m/>
    <x v="4"/>
    <s v="Competition 1Cluecross"/>
    <x v="2"/>
    <s v=" DTC"/>
    <x v="97"/>
    <s v="Post"/>
    <s v="Post"/>
    <n v="-46.5662424"/>
    <x v="2"/>
  </r>
  <r>
    <s v="NonMedia"/>
    <s v="Incremental"/>
    <m/>
    <m/>
    <x v="4"/>
    <s v="Competition 1Cluecross"/>
    <x v="2"/>
    <s v=" DTC"/>
    <x v="98"/>
    <s v="Post"/>
    <s v="Post"/>
    <n v="-43.073774200000003"/>
    <x v="2"/>
  </r>
  <r>
    <s v="NonMedia"/>
    <s v="Incremental"/>
    <m/>
    <m/>
    <x v="4"/>
    <s v="Competition 1Cluecross"/>
    <x v="2"/>
    <s v=" DTC"/>
    <x v="99"/>
    <s v="Post"/>
    <s v="Post"/>
    <n v="-51.222866600000003"/>
    <x v="2"/>
  </r>
  <r>
    <s v="NonMedia"/>
    <s v="Incremental"/>
    <m/>
    <m/>
    <x v="4"/>
    <s v="Competition 1Cluecross"/>
    <x v="2"/>
    <s v=" DTC"/>
    <x v="100"/>
    <s v="Post"/>
    <s v="Post"/>
    <n v="-51.222866600000003"/>
    <x v="2"/>
  </r>
  <r>
    <s v="NonMedia"/>
    <s v="Incremental"/>
    <m/>
    <m/>
    <x v="4"/>
    <s v="Competition 1Cluecross"/>
    <x v="2"/>
    <s v=" DTC"/>
    <x v="101"/>
    <s v="Post"/>
    <s v="Post"/>
    <n v="-44.237930200000001"/>
    <x v="2"/>
  </r>
  <r>
    <s v="NonMedia"/>
    <s v="Incremental"/>
    <m/>
    <m/>
    <x v="4"/>
    <s v="Competition 1Cluecross"/>
    <x v="2"/>
    <s v=" DTC"/>
    <x v="102"/>
    <s v="Post"/>
    <s v="Post"/>
    <n v="-39.581306099999999"/>
    <x v="2"/>
  </r>
  <r>
    <s v="NonMedia"/>
    <s v="Incremental"/>
    <m/>
    <m/>
    <x v="4"/>
    <s v="Competition 1Cluecross"/>
    <x v="2"/>
    <s v=" DTC"/>
    <x v="103"/>
    <s v="Post"/>
    <s v="Post"/>
    <n v="-47.730398399999999"/>
    <x v="2"/>
  </r>
  <r>
    <s v="NonMedia"/>
    <s v="Incremental"/>
    <m/>
    <m/>
    <x v="4"/>
    <s v="Competition 1Cluecross"/>
    <x v="2"/>
    <s v=" DTC"/>
    <x v="104"/>
    <s v="Post"/>
    <s v="Post"/>
    <n v="-41.909618100000003"/>
    <x v="2"/>
  </r>
  <r>
    <s v="NonMedia"/>
    <s v="Incremental"/>
    <m/>
    <m/>
    <x v="4"/>
    <s v="Competition 1Cluecross"/>
    <x v="2"/>
    <s v=" DTC"/>
    <x v="105"/>
    <s v="Post"/>
    <s v="Post"/>
    <n v="-57.043646899999999"/>
    <x v="2"/>
  </r>
  <r>
    <s v="NonMedia"/>
    <s v="Incremental"/>
    <m/>
    <m/>
    <x v="4"/>
    <s v="Competition 1Cluecross"/>
    <x v="2"/>
    <s v=" DTC"/>
    <x v="106"/>
    <s v="Post"/>
    <s v="Post"/>
    <n v="-61.700271200000003"/>
    <x v="2"/>
  </r>
  <r>
    <s v="NonMedia"/>
    <s v="Incremental"/>
    <m/>
    <m/>
    <x v="4"/>
    <s v="Competition 1Cluecross"/>
    <x v="2"/>
    <s v=" DTC"/>
    <x v="107"/>
    <s v="Post"/>
    <s v="Post"/>
    <n v="-77.998456000000004"/>
    <x v="2"/>
  </r>
  <r>
    <s v="NonMedia"/>
    <s v="Incremental"/>
    <m/>
    <m/>
    <x v="4"/>
    <s v="Competition 1Cluecross"/>
    <x v="2"/>
    <s v=" DTC"/>
    <x v="108"/>
    <s v="Post"/>
    <s v="Post"/>
    <n v="-641.44998859999998"/>
    <x v="2"/>
  </r>
  <r>
    <s v="NonMedia"/>
    <s v="Incremental"/>
    <m/>
    <m/>
    <x v="4"/>
    <s v="Competition 1Cluecross"/>
    <x v="2"/>
    <s v=" DTC"/>
    <x v="109"/>
    <s v="Post"/>
    <s v="Post"/>
    <n v="-572.76478120000002"/>
    <x v="2"/>
  </r>
  <r>
    <s v="NonMedia"/>
    <s v="Incremental"/>
    <m/>
    <m/>
    <x v="4"/>
    <s v="Competition 1Cluecross"/>
    <x v="2"/>
    <s v=" DTC"/>
    <x v="110"/>
    <s v="Post"/>
    <s v="Post"/>
    <n v="-493.60216910000003"/>
    <x v="2"/>
  </r>
  <r>
    <s v="NonMedia"/>
    <s v="Incremental"/>
    <m/>
    <m/>
    <x v="4"/>
    <s v="Competition 1Cluecross"/>
    <x v="2"/>
    <s v=" DTC"/>
    <x v="111"/>
    <s v="Post"/>
    <s v="Post"/>
    <n v="-271.24836190000002"/>
    <x v="2"/>
  </r>
  <r>
    <s v="NonMedia"/>
    <s v="Incremental"/>
    <m/>
    <m/>
    <x v="4"/>
    <s v="Competition 1Cluecross"/>
    <x v="2"/>
    <s v=" DTC"/>
    <x v="112"/>
    <s v="Post"/>
    <s v="Post"/>
    <n v="-324.7995406"/>
    <x v="2"/>
  </r>
  <r>
    <s v="NonMedia"/>
    <s v="Incremental"/>
    <m/>
    <m/>
    <x v="4"/>
    <s v="Competition 1Cluecross"/>
    <x v="2"/>
    <s v=" DTC"/>
    <x v="113"/>
    <s v="Post"/>
    <s v="Post"/>
    <n v="-217.697183"/>
    <x v="2"/>
  </r>
  <r>
    <s v="NonMedia"/>
    <s v="Incremental"/>
    <m/>
    <m/>
    <x v="4"/>
    <s v="Competition 1Cluecross"/>
    <x v="2"/>
    <s v=" DTC"/>
    <x v="114"/>
    <s v="Post"/>
    <n v="0"/>
    <n v="-183.9366574"/>
    <x v="2"/>
  </r>
  <r>
    <s v="NonMedia"/>
    <s v="Incremental"/>
    <m/>
    <m/>
    <x v="4"/>
    <s v="Competition 1Cluecross"/>
    <x v="2"/>
    <s v=" DTC"/>
    <x v="115"/>
    <s v="Post"/>
    <n v="0"/>
    <n v="-145.51950740000001"/>
    <x v="2"/>
  </r>
  <r>
    <s v="NonMedia"/>
    <s v="Incremental"/>
    <m/>
    <m/>
    <x v="4"/>
    <s v="Competition 1Cluecross"/>
    <x v="2"/>
    <s v=" DTC"/>
    <x v="116"/>
    <s v="Post"/>
    <n v="0"/>
    <n v="-90.804172600000001"/>
    <x v="2"/>
  </r>
  <r>
    <s v="NonMedia"/>
    <s v="Incremental"/>
    <m/>
    <m/>
    <x v="4"/>
    <s v="Competition 1Cluecross"/>
    <x v="2"/>
    <s v=" DTC"/>
    <x v="117"/>
    <s v="Post"/>
    <n v="0"/>
    <n v="-133.87794679999999"/>
    <x v="2"/>
  </r>
  <r>
    <s v="NonMedia"/>
    <s v="Incremental"/>
    <m/>
    <m/>
    <x v="4"/>
    <s v="Competition 1Cluecross"/>
    <x v="2"/>
    <s v=" DTC"/>
    <x v="118"/>
    <s v="Post"/>
    <n v="0"/>
    <n v="-180.44418909999999"/>
    <x v="2"/>
  </r>
  <r>
    <s v="NonMedia"/>
    <s v="Incremental"/>
    <m/>
    <m/>
    <x v="4"/>
    <s v="Competition 1Cluecross"/>
    <x v="2"/>
    <s v=" DTC"/>
    <x v="119"/>
    <s v="Post"/>
    <n v="0"/>
    <n v="-228.1745876"/>
    <x v="2"/>
  </r>
  <r>
    <s v="NonMedia"/>
    <s v="Incremental"/>
    <m/>
    <m/>
    <x v="4"/>
    <s v="Competition 1Cluecross"/>
    <x v="2"/>
    <s v=" DTC"/>
    <x v="120"/>
    <s v="Post"/>
    <n v="0"/>
    <n v="-158.32522399999999"/>
    <x v="2"/>
  </r>
  <r>
    <s v="NonMedia"/>
    <s v="Incremental"/>
    <m/>
    <m/>
    <x v="4"/>
    <s v="Competition 1Cluecross"/>
    <x v="2"/>
    <s v=" DTC"/>
    <x v="121"/>
    <s v="Post"/>
    <n v="0"/>
    <n v="-91.968328600000007"/>
    <x v="2"/>
  </r>
  <r>
    <s v="NonMedia"/>
    <s v="Incremental"/>
    <m/>
    <m/>
    <x v="4"/>
    <s v="Competition 1Cluecross"/>
    <x v="2"/>
    <s v=" DTC"/>
    <x v="122"/>
    <s v="Post"/>
    <n v="0"/>
    <n v="-81.256456600000007"/>
    <x v="2"/>
  </r>
  <r>
    <s v="NonMedia"/>
    <s v="Incremental"/>
    <m/>
    <m/>
    <x v="4"/>
    <s v="Competition 1Cluecross"/>
    <x v="2"/>
    <s v=" DTC"/>
    <x v="123"/>
    <s v="Post"/>
    <n v="0"/>
    <n v="-72.993088200000003"/>
    <x v="2"/>
  </r>
  <r>
    <s v="NonMedia"/>
    <s v="Incremental"/>
    <m/>
    <m/>
    <x v="4"/>
    <s v="Competition 1Cluecross"/>
    <x v="2"/>
    <s v=" DTC"/>
    <x v="124"/>
    <s v="Post"/>
    <n v="0"/>
    <n v="-101.9148778"/>
    <x v="2"/>
  </r>
  <r>
    <s v="NonMedia"/>
    <s v="Incremental"/>
    <m/>
    <m/>
    <x v="4"/>
    <s v="Competition 1Cluecross"/>
    <x v="2"/>
    <s v=" DTC"/>
    <x v="125"/>
    <s v="Post"/>
    <n v="0"/>
    <n v="-67.484175800000003"/>
    <x v="2"/>
  </r>
  <r>
    <s v="NonMedia"/>
    <s v="Incremental"/>
    <m/>
    <m/>
    <x v="4"/>
    <s v="Competition 1Cluecross"/>
    <x v="2"/>
    <s v=" DTC"/>
    <x v="126"/>
    <s v="Post"/>
    <n v="0"/>
    <n v="-79.879228499999996"/>
    <x v="2"/>
  </r>
  <r>
    <s v="NonMedia"/>
    <s v="Incremental"/>
    <m/>
    <m/>
    <x v="4"/>
    <s v="Competition 1Cluecross"/>
    <x v="2"/>
    <s v=" DTC"/>
    <x v="127"/>
    <s v="Post"/>
    <n v="0"/>
    <n v="-66.106947700000006"/>
    <x v="2"/>
  </r>
  <r>
    <s v="NonMedia"/>
    <s v="Incremental"/>
    <m/>
    <m/>
    <x v="4"/>
    <s v="Competition 1Cluecross"/>
    <x v="2"/>
    <s v=" DTC"/>
    <x v="128"/>
    <s v="Post"/>
    <n v="0"/>
    <n v="-72.993088200000003"/>
    <x v="2"/>
  </r>
  <r>
    <s v="NonMedia"/>
    <s v="Incremental"/>
    <m/>
    <m/>
    <x v="4"/>
    <s v="Competition 1Cluecross"/>
    <x v="2"/>
    <s v=" DTC"/>
    <x v="129"/>
    <s v="Post"/>
    <n v="0"/>
    <n v="-81.256456600000007"/>
    <x v="2"/>
  </r>
  <r>
    <s v="NonMedia"/>
    <s v="Incremental"/>
    <m/>
    <m/>
    <x v="4"/>
    <s v="Competition 1Cluecross"/>
    <x v="2"/>
    <s v=" DTC"/>
    <x v="130"/>
    <s v="Post"/>
    <n v="0"/>
    <n v="-257.54165060000003"/>
    <x v="2"/>
  </r>
  <r>
    <s v="NonMedia"/>
    <s v="Incremental"/>
    <m/>
    <m/>
    <x v="4"/>
    <s v="Competition 1Cluecross"/>
    <x v="2"/>
    <s v=" DTC"/>
    <x v="131"/>
    <s v="Post"/>
    <n v="0"/>
    <n v="-469.63477460000001"/>
    <x v="2"/>
  </r>
  <r>
    <s v="NonMedia"/>
    <s v="Incremental"/>
    <m/>
    <m/>
    <x v="4"/>
    <s v="Competition 1Cluecross"/>
    <x v="2"/>
    <s v=" DTC"/>
    <x v="132"/>
    <s v="Post"/>
    <n v="0"/>
    <n v="-359.4565283"/>
    <x v="2"/>
  </r>
  <r>
    <s v="NonMedia"/>
    <s v="Incremental"/>
    <m/>
    <m/>
    <x v="4"/>
    <s v="Competition 1Cluecross"/>
    <x v="2"/>
    <s v=" DTC"/>
    <x v="133"/>
    <s v="Post"/>
    <n v="0"/>
    <n v="-425.56347620000003"/>
    <x v="2"/>
  </r>
  <r>
    <s v="NonMedia"/>
    <s v="Incremental"/>
    <m/>
    <m/>
    <x v="4"/>
    <s v="Competition 1Cluecross"/>
    <x v="2"/>
    <s v=" DTC"/>
    <x v="134"/>
    <s v="Post"/>
    <n v="0"/>
    <n v="-443.46744109999997"/>
    <x v="2"/>
  </r>
  <r>
    <s v="NonMedia"/>
    <s v="Incremental"/>
    <m/>
    <m/>
    <x v="4"/>
    <s v="Competition 1Cluecross"/>
    <x v="2"/>
    <s v=" DTC"/>
    <x v="135"/>
    <s v="Post"/>
    <n v="0"/>
    <n v="-440.71298489999998"/>
    <x v="2"/>
  </r>
  <r>
    <s v="NonMedia"/>
    <s v="Incremental"/>
    <m/>
    <m/>
    <x v="4"/>
    <s v="Competition 1Cluecross"/>
    <x v="2"/>
    <s v=" DTC"/>
    <x v="136"/>
    <s v="Post"/>
    <n v="0"/>
    <n v="-420.05456379999998"/>
    <x v="2"/>
  </r>
  <r>
    <s v="NonMedia"/>
    <s v="Incremental"/>
    <m/>
    <m/>
    <x v="4"/>
    <s v="Competition 1Cluecross"/>
    <x v="2"/>
    <s v=" DTC"/>
    <x v="137"/>
    <s v="Post"/>
    <n v="0"/>
    <n v="-447.59912539999999"/>
    <x v="2"/>
  </r>
  <r>
    <s v="NonMedia"/>
    <s v="Incremental"/>
    <m/>
    <m/>
    <x v="4"/>
    <s v="Competition 1Cluecross"/>
    <x v="2"/>
    <s v=" DTC"/>
    <x v="138"/>
    <s v="Post"/>
    <n v="0"/>
    <n v="-364.96544069999999"/>
    <x v="2"/>
  </r>
  <r>
    <s v="NonMedia"/>
    <s v="Incremental"/>
    <m/>
    <m/>
    <x v="4"/>
    <s v="Competition 1Cluecross"/>
    <x v="2"/>
    <s v=" DTC"/>
    <x v="139"/>
    <s v="Post"/>
    <n v="0"/>
    <n v="-345.68424759999999"/>
    <x v="2"/>
  </r>
  <r>
    <s v="NonMedia"/>
    <s v="Incremental"/>
    <m/>
    <m/>
    <x v="4"/>
    <s v="Competition 1Cluecross"/>
    <x v="2"/>
    <s v=" DTC"/>
    <x v="140"/>
    <s v="Post"/>
    <n v="0"/>
    <n v="-341.55256329999997"/>
    <x v="2"/>
  </r>
  <r>
    <s v="NonMedia"/>
    <s v="Incremental"/>
    <m/>
    <m/>
    <x v="4"/>
    <s v="Competition 1Cluecross"/>
    <x v="2"/>
    <s v=" DTC"/>
    <x v="141"/>
    <s v="Post"/>
    <n v="0"/>
    <n v="-319.51691410000001"/>
    <x v="2"/>
  </r>
  <r>
    <s v="NonMedia"/>
    <s v="Incremental"/>
    <m/>
    <m/>
    <x v="4"/>
    <s v="Competition 1Cluecross"/>
    <x v="2"/>
    <s v=" DTC"/>
    <x v="142"/>
    <s v="Post"/>
    <n v="0"/>
    <n v="-330.53473869999999"/>
    <x v="2"/>
  </r>
  <r>
    <s v="NonMedia"/>
    <s v="Incremental"/>
    <m/>
    <m/>
    <x v="4"/>
    <s v="Competition 1Cluecross"/>
    <x v="2"/>
    <s v=" DTC"/>
    <x v="143"/>
    <s v="Post"/>
    <n v="0"/>
    <n v="-355.32484419999997"/>
    <x v="2"/>
  </r>
  <r>
    <s v="NonMedia"/>
    <s v="Incremental"/>
    <m/>
    <m/>
    <x v="4"/>
    <s v="Competition 1Cluecross"/>
    <x v="2"/>
    <s v=" DTC"/>
    <x v="144"/>
    <s v="Post"/>
    <n v="0"/>
    <n v="-329.15751060000002"/>
    <x v="2"/>
  </r>
  <r>
    <s v="NonMedia"/>
    <s v="Incremental"/>
    <m/>
    <m/>
    <x v="4"/>
    <s v="Competition 1Cluecross"/>
    <x v="2"/>
    <s v=" DTC"/>
    <x v="145"/>
    <s v="Post"/>
    <n v="0"/>
    <n v="-286.4634403"/>
    <x v="2"/>
  </r>
  <r>
    <s v="NonMedia"/>
    <s v="Incremental"/>
    <m/>
    <m/>
    <x v="4"/>
    <s v="Competition 1Cluecross"/>
    <x v="2"/>
    <s v=" DTC"/>
    <x v="146"/>
    <s v="Post"/>
    <n v="0"/>
    <n v="-300.23572100000001"/>
    <x v="2"/>
  </r>
  <r>
    <s v="NonMedia"/>
    <s v="Incremental"/>
    <m/>
    <m/>
    <x v="4"/>
    <s v="Competition 1Cluecross"/>
    <x v="2"/>
    <s v=" DTC"/>
    <x v="147"/>
    <s v="Post"/>
    <n v="0"/>
    <n v="-287.8406683"/>
    <x v="2"/>
  </r>
  <r>
    <s v="NonMedia"/>
    <s v="Incremental"/>
    <m/>
    <m/>
    <x v="4"/>
    <s v="Competition 1Cluecross"/>
    <x v="2"/>
    <s v=" DTC"/>
    <x v="148"/>
    <s v="Post"/>
    <n v="0"/>
    <n v="-239.6376855"/>
    <x v="2"/>
  </r>
  <r>
    <s v="NonMedia"/>
    <s v="Incremental"/>
    <m/>
    <m/>
    <x v="4"/>
    <s v="Competition 1Cluecross"/>
    <x v="2"/>
    <s v=" DTC"/>
    <x v="149"/>
    <s v="Post"/>
    <n v="0"/>
    <n v="-224.48817679999999"/>
    <x v="2"/>
  </r>
  <r>
    <s v="NonMedia"/>
    <s v="Incremental"/>
    <m/>
    <m/>
    <x v="4"/>
    <s v="Competition 1Cluecross"/>
    <x v="2"/>
    <s v=" DTC"/>
    <x v="150"/>
    <s v="Post"/>
    <n v="0"/>
    <n v="-218.97926440000001"/>
    <x v="2"/>
  </r>
  <r>
    <s v="NonMedia"/>
    <s v="Incremental"/>
    <m/>
    <m/>
    <x v="4"/>
    <s v="Competition 1Cluecross"/>
    <x v="2"/>
    <s v=" DTC"/>
    <x v="151"/>
    <s v="Post"/>
    <n v="0"/>
    <n v="-207.96143979999999"/>
    <x v="2"/>
  </r>
  <r>
    <s v="NonMedia"/>
    <s v="Incremental"/>
    <m/>
    <m/>
    <x v="4"/>
    <s v="Competition 1Cluecross"/>
    <x v="2"/>
    <s v=" DTC"/>
    <x v="152"/>
    <s v="Post"/>
    <n v="0"/>
    <n v="-179.03965020000001"/>
    <x v="2"/>
  </r>
  <r>
    <s v="NonMedia"/>
    <s v="Incremental"/>
    <m/>
    <m/>
    <x v="4"/>
    <s v="Competition 1Cluecross"/>
    <x v="2"/>
    <s v=" DTC"/>
    <x v="153"/>
    <s v="Post"/>
    <n v="0"/>
    <n v="-169.02091669999999"/>
    <x v="2"/>
  </r>
  <r>
    <s v="NonMedia"/>
    <s v="Incremental"/>
    <m/>
    <m/>
    <x v="4"/>
    <s v="Competition 1Cluecross"/>
    <x v="2"/>
    <s v=" DTC"/>
    <x v="154"/>
    <s v="Post"/>
    <n v="0"/>
    <n v="-211.9262263"/>
    <x v="2"/>
  </r>
  <r>
    <s v="NonMedia"/>
    <s v="Incremental"/>
    <m/>
    <m/>
    <x v="4"/>
    <s v="Competition 1Cluecross"/>
    <x v="2"/>
    <s v=" DTC"/>
    <x v="155"/>
    <s v="Post"/>
    <n v="0"/>
    <n v="-286.03539740000002"/>
    <x v="2"/>
  </r>
  <r>
    <s v="NonMedia"/>
    <s v="Incremental"/>
    <m/>
    <m/>
    <x v="4"/>
    <s v="Competition 1Cluecross"/>
    <x v="2"/>
    <s v=" DTC"/>
    <x v="156"/>
    <s v="Post"/>
    <n v="0"/>
    <n v="-310.73845440000002"/>
    <x v="2"/>
  </r>
  <r>
    <s v="NonMedia"/>
    <s v="Incremental"/>
    <m/>
    <m/>
    <x v="4"/>
    <s v="Competition 1Cluecross"/>
    <x v="2"/>
    <s v=" DTC"/>
    <x v="157"/>
    <s v="Post"/>
    <n v="0"/>
    <n v="-440.75454430000002"/>
    <x v="2"/>
  </r>
  <r>
    <s v="NonMedia"/>
    <s v="Incremental"/>
    <m/>
    <m/>
    <x v="4"/>
    <s v="Competition 1Cluecross"/>
    <x v="2"/>
    <s v=" DTC"/>
    <x v="158"/>
    <s v="Post"/>
    <n v="0"/>
    <n v="-401.74971729999999"/>
    <x v="2"/>
  </r>
  <r>
    <s v="NonMedia"/>
    <s v="Incremental"/>
    <m/>
    <m/>
    <x v="4"/>
    <s v="Competition 1Cluecross"/>
    <x v="2"/>
    <s v=" DTC"/>
    <x v="159"/>
    <s v="Post"/>
    <n v="0"/>
    <n v="-396.54907370000001"/>
    <x v="2"/>
  </r>
  <r>
    <s v="NonMedia"/>
    <s v="Incremental"/>
    <m/>
    <m/>
    <x v="4"/>
    <s v="Competition 1Cluecross"/>
    <x v="2"/>
    <s v=" DTC"/>
    <x v="160"/>
    <s v="Post"/>
    <n v="0"/>
    <n v="-635.77867890000005"/>
    <x v="2"/>
  </r>
  <r>
    <s v="NonMedia"/>
    <s v="Incremental"/>
    <m/>
    <m/>
    <x v="4"/>
    <s v="Competition 1Cluecross"/>
    <x v="2"/>
    <s v=" DTC"/>
    <x v="161"/>
    <s v="Post"/>
    <n v="0"/>
    <n v="-401.74971729999999"/>
    <x v="2"/>
  </r>
  <r>
    <s v="NonMedia"/>
    <s v="Incremental"/>
    <m/>
    <m/>
    <x v="4"/>
    <s v="Competition 1Cluecross"/>
    <x v="2"/>
    <s v=" DTC"/>
    <x v="162"/>
    <s v="Post"/>
    <n v="0"/>
    <n v="-326.34038520000001"/>
    <x v="2"/>
  </r>
  <r>
    <s v="NonMedia"/>
    <s v="Incremental"/>
    <m/>
    <m/>
    <x v="4"/>
    <s v="Competition 1Cluecross"/>
    <x v="2"/>
    <s v=" DTC"/>
    <x v="163"/>
    <s v="Post"/>
    <n v="0"/>
    <n v="-323.74006350000002"/>
    <x v="2"/>
  </r>
  <r>
    <s v="NonMedia"/>
    <s v="Incremental"/>
    <m/>
    <m/>
    <x v="4"/>
    <s v="Competition 1Cluecross"/>
    <x v="2"/>
    <s v=" DTC"/>
    <x v="164"/>
    <s v="Post"/>
    <n v="0"/>
    <n v="-321.1397417"/>
    <x v="2"/>
  </r>
  <r>
    <s v="NonMedia"/>
    <s v="Incremental"/>
    <m/>
    <m/>
    <x v="4"/>
    <s v="Competition 1Cluecross"/>
    <x v="2"/>
    <s v=" DTC"/>
    <x v="165"/>
    <s v="Post"/>
    <n v="0"/>
    <n v="-351.04344229999998"/>
    <x v="2"/>
  </r>
  <r>
    <s v="NonMedia"/>
    <s v="Incremental"/>
    <m/>
    <m/>
    <x v="4"/>
    <s v="Competition 1Cluecross"/>
    <x v="2"/>
    <s v=" DTC"/>
    <x v="166"/>
    <s v="Post"/>
    <n v="0"/>
    <n v="-328.94070699999997"/>
    <x v="2"/>
  </r>
  <r>
    <s v="NonMedia"/>
    <s v="Incremental"/>
    <m/>
    <m/>
    <x v="4"/>
    <s v="Competition 1Cluecross"/>
    <x v="2"/>
    <s v=" DTC"/>
    <x v="167"/>
    <s v="Post"/>
    <n v="0"/>
    <n v="-331.54102879999999"/>
    <x v="2"/>
  </r>
  <r>
    <s v="NonMedia"/>
    <s v="Incremental"/>
    <m/>
    <m/>
    <x v="4"/>
    <s v="Competition 1Cluecross"/>
    <x v="2"/>
    <s v=" DTC"/>
    <x v="168"/>
    <s v="Post"/>
    <n v="0"/>
    <n v="-383.5474648"/>
    <x v="2"/>
  </r>
  <r>
    <s v="NonMedia"/>
    <s v="Incremental"/>
    <m/>
    <m/>
    <x v="4"/>
    <s v="Competition 1Cluecross"/>
    <x v="2"/>
    <s v=" DTC"/>
    <x v="169"/>
    <s v="Post"/>
    <n v="0"/>
    <n v="-249.63089239999999"/>
    <x v="2"/>
  </r>
  <r>
    <s v="NonMedia"/>
    <s v="Incremental"/>
    <m/>
    <m/>
    <x v="4"/>
    <s v="Competition 1Cluecross"/>
    <x v="2"/>
    <s v=" DTC"/>
    <x v="170"/>
    <s v="Post"/>
    <n v="0"/>
    <n v="-201.52493910000001"/>
    <x v="2"/>
  </r>
  <r>
    <s v="NonMedia"/>
    <s v="Incremental"/>
    <m/>
    <m/>
    <x v="4"/>
    <s v="Competition 1Cluecross"/>
    <x v="2"/>
    <s v=" DTC"/>
    <x v="171"/>
    <s v="Post"/>
    <n v="0"/>
    <n v="-172.92139940000001"/>
    <x v="2"/>
  </r>
  <r>
    <s v="NonMedia"/>
    <s v="Incremental"/>
    <m/>
    <m/>
    <x v="4"/>
    <s v="Competition 1Cluecross"/>
    <x v="2"/>
    <s v=" DTC"/>
    <x v="172"/>
    <s v="Post"/>
    <n v="0"/>
    <n v="-210.62606539999999"/>
    <x v="2"/>
  </r>
  <r>
    <s v="NonMedia"/>
    <s v="Incremental"/>
    <m/>
    <m/>
    <x v="4"/>
    <s v="Competition 1Cluecross"/>
    <x v="2"/>
    <s v=" DTC"/>
    <x v="173"/>
    <s v="Post"/>
    <n v="0"/>
    <n v="-219.7271916"/>
    <x v="2"/>
  </r>
  <r>
    <s v="NonMedia"/>
    <s v="Incremental"/>
    <m/>
    <m/>
    <x v="4"/>
    <s v="Competition 1Cluecross"/>
    <x v="2"/>
    <s v=" DTC"/>
    <x v="174"/>
    <s v="Post"/>
    <n v="0"/>
    <n v="-232.72880069999999"/>
    <x v="2"/>
  </r>
  <r>
    <s v="NonMedia"/>
    <s v="Incremental"/>
    <m/>
    <m/>
    <x v="4"/>
    <s v="Competition 1Cluecross"/>
    <x v="2"/>
    <s v=" DTC"/>
    <x v="175"/>
    <s v="Post"/>
    <n v="0"/>
    <n v="-373.14617750000002"/>
    <x v="2"/>
  </r>
  <r>
    <s v="NonMedia"/>
    <s v="Incremental"/>
    <m/>
    <m/>
    <x v="4"/>
    <s v="Competition 1Cluecross"/>
    <x v="2"/>
    <s v=" DTC"/>
    <x v="176"/>
    <s v="Post"/>
    <n v="0"/>
    <n v="-416.05148709999997"/>
    <x v="2"/>
  </r>
  <r>
    <s v="NonMedia"/>
    <s v="Incremental"/>
    <m/>
    <m/>
    <x v="4"/>
    <s v="Competition 1Cluecross"/>
    <x v="2"/>
    <s v=" DTC"/>
    <x v="177"/>
    <s v="Post"/>
    <n v="0"/>
    <n v="-354.9439251"/>
    <x v="2"/>
  </r>
  <r>
    <s v="NonMedia"/>
    <s v="Incremental"/>
    <m/>
    <m/>
    <x v="4"/>
    <s v="Competition 1Cluecross"/>
    <x v="2"/>
    <s v=" DTC"/>
    <x v="178"/>
    <s v="Post"/>
    <n v="0"/>
    <n v="-360.14456860000001"/>
    <x v="2"/>
  </r>
  <r>
    <s v="NonMedia"/>
    <s v="Incremental"/>
    <m/>
    <m/>
    <x v="4"/>
    <s v="Competition 1Cluecross"/>
    <x v="2"/>
    <s v=" DTC"/>
    <x v="179"/>
    <s v="Post"/>
    <n v="0"/>
    <n v="-289.93588010000002"/>
    <x v="2"/>
  </r>
  <r>
    <s v="NonMedia"/>
    <s v="Incremental"/>
    <m/>
    <m/>
    <x v="4"/>
    <s v="Competition 1Cluecross"/>
    <x v="2"/>
    <s v=" DTC"/>
    <x v="180"/>
    <s v="Post"/>
    <n v="0"/>
    <n v="-302.93748909999999"/>
    <x v="2"/>
  </r>
  <r>
    <s v="NonMedia"/>
    <s v="Incremental"/>
    <m/>
    <m/>
    <x v="4"/>
    <s v="Competition 1Cluecross"/>
    <x v="2"/>
    <s v=" DTC"/>
    <x v="181"/>
    <s v="Post"/>
    <n v="0"/>
    <n v="-267.83314480000001"/>
    <x v="2"/>
  </r>
  <r>
    <s v="NonMedia"/>
    <s v="Incremental"/>
    <m/>
    <m/>
    <x v="4"/>
    <s v="Competition 1Cluecross"/>
    <x v="2"/>
    <s v=" DTC"/>
    <x v="182"/>
    <s v="Post"/>
    <n v="0"/>
    <n v="-295.13652380000002"/>
    <x v="2"/>
  </r>
  <r>
    <s v="NonMedia"/>
    <s v="Incremental"/>
    <m/>
    <m/>
    <x v="4"/>
    <s v="Competition 1Cluecross"/>
    <x v="2"/>
    <s v=" DTC"/>
    <x v="183"/>
    <s v="Post"/>
    <n v="0"/>
    <n v="-321.1397417"/>
    <x v="2"/>
  </r>
  <r>
    <s v="NonMedia"/>
    <s v="Incremental"/>
    <m/>
    <m/>
    <x v="4"/>
    <s v="Competition 1Cluecross"/>
    <x v="2"/>
    <s v=" DTC"/>
    <x v="184"/>
    <s v="Post"/>
    <n v="0"/>
    <n v="-80.910392999999999"/>
    <x v="2"/>
  </r>
  <r>
    <s v="NonMedia"/>
    <s v="Incremental"/>
    <m/>
    <m/>
    <x v="4"/>
    <s v="Competition 1Cluecross"/>
    <x v="2"/>
    <s v=" DTC"/>
    <x v="185"/>
    <s v="Post"/>
    <n v="0"/>
    <n v="-121.3655895"/>
    <x v="2"/>
  </r>
  <r>
    <s v="NonMedia"/>
    <s v="Incremental"/>
    <m/>
    <m/>
    <x v="4"/>
    <s v="Competition 1Cluecross"/>
    <x v="2"/>
    <s v=" DTC"/>
    <x v="186"/>
    <s v="Post"/>
    <n v="0"/>
    <n v="-77.539126600000003"/>
    <x v="2"/>
  </r>
  <r>
    <s v="NonMedia"/>
    <s v="Incremental"/>
    <m/>
    <m/>
    <x v="4"/>
    <s v="Competition 1Cluecross"/>
    <x v="2"/>
    <s v=" DTC"/>
    <x v="187"/>
    <s v="Post"/>
    <n v="0"/>
    <n v="-107.88052399999999"/>
    <x v="2"/>
  </r>
  <r>
    <s v="NonMedia"/>
    <s v="Incremental"/>
    <m/>
    <m/>
    <x v="4"/>
    <s v="Competition 1Cluecross"/>
    <x v="2"/>
    <s v=" DTC"/>
    <x v="188"/>
    <s v="Post"/>
    <n v="0"/>
    <n v="-97.7667249"/>
    <x v="2"/>
  </r>
  <r>
    <s v="NonMedia"/>
    <s v="Incremental"/>
    <m/>
    <m/>
    <x v="4"/>
    <s v="Competition 1Cluecross"/>
    <x v="2"/>
    <s v=" DTC"/>
    <x v="189"/>
    <s v="Post"/>
    <n v="0"/>
    <n v="-119.67995620000001"/>
    <x v="2"/>
  </r>
  <r>
    <s v="NonMedia"/>
    <s v="Incremental"/>
    <m/>
    <m/>
    <x v="4"/>
    <s v="Competition 1Cluecross"/>
    <x v="2"/>
    <s v=" DTC"/>
    <x v="190"/>
    <s v="Post"/>
    <n v="0"/>
    <n v="-369.15366790000002"/>
    <x v="2"/>
  </r>
  <r>
    <s v="NonMedia"/>
    <s v="Incremental"/>
    <m/>
    <m/>
    <x v="4"/>
    <s v="Competition 1Cluecross"/>
    <x v="2"/>
    <s v=" DTC"/>
    <x v="191"/>
    <s v="Post"/>
    <n v="0"/>
    <n v="-338.81227059999998"/>
    <x v="2"/>
  </r>
  <r>
    <s v="NonMedia"/>
    <s v="Incremental"/>
    <m/>
    <m/>
    <x v="4"/>
    <s v="Competition 1Cluecross"/>
    <x v="2"/>
    <s v=" DTC"/>
    <x v="192"/>
    <s v="Post"/>
    <n v="0"/>
    <n v="-315.21340600000002"/>
    <x v="2"/>
  </r>
  <r>
    <s v="NonMedia"/>
    <s v="Incremental"/>
    <m/>
    <m/>
    <x v="4"/>
    <s v="Competition 1Cluecross"/>
    <x v="2"/>
    <s v=" DTC"/>
    <x v="193"/>
    <s v="Post"/>
    <n v="0"/>
    <n v="-150.0213536"/>
    <x v="2"/>
  </r>
  <r>
    <s v="NonMedia"/>
    <s v="Incremental"/>
    <m/>
    <m/>
    <x v="4"/>
    <s v="Competition 1Cluecross"/>
    <x v="2"/>
    <s v=" DTC"/>
    <x v="194"/>
    <s v="Post"/>
    <n v="0"/>
    <n v="-262.95877710000002"/>
    <x v="2"/>
  </r>
  <r>
    <s v="NonMedia"/>
    <s v="Incremental"/>
    <m/>
    <m/>
    <x v="4"/>
    <s v="Competition 1Cluecross"/>
    <x v="2"/>
    <s v=" DTC"/>
    <x v="195"/>
    <s v="Post"/>
    <n v="0"/>
    <n v="-323.64157180000001"/>
    <x v="2"/>
  </r>
  <r>
    <s v="NonMedia"/>
    <s v="Incremental"/>
    <m/>
    <m/>
    <x v="4"/>
    <s v="Competition 1Cluecross"/>
    <x v="2"/>
    <s v=" DTC"/>
    <x v="196"/>
    <s v="Post"/>
    <n v="0"/>
    <n v="-257.90187759999998"/>
    <x v="2"/>
  </r>
  <r>
    <s v="NonMedia"/>
    <s v="Incremental"/>
    <m/>
    <m/>
    <x v="4"/>
    <s v="Competition 1Cluecross"/>
    <x v="2"/>
    <s v=" DTC"/>
    <x v="197"/>
    <s v="Post"/>
    <n v="0"/>
    <n v="-214.07541470000001"/>
    <x v="2"/>
  </r>
  <r>
    <s v="NonMedia"/>
    <s v="Incremental"/>
    <m/>
    <m/>
    <x v="4"/>
    <s v="Competition 1Cluecross"/>
    <x v="2"/>
    <s v=" DTC"/>
    <x v="198"/>
    <s v="Post"/>
    <n v="0"/>
    <n v="-85.967292499999999"/>
    <x v="2"/>
  </r>
  <r>
    <s v="NonMedia"/>
    <s v="Incremental"/>
    <m/>
    <m/>
    <x v="4"/>
    <s v="Competition 1Cluecross"/>
    <x v="2"/>
    <s v=" DTC"/>
    <x v="199"/>
    <s v="Post"/>
    <n v="0"/>
    <n v="-261.273144"/>
    <x v="2"/>
  </r>
  <r>
    <s v="NonMedia"/>
    <s v="Incremental"/>
    <m/>
    <m/>
    <x v="4"/>
    <s v="Competition 1Cluecross"/>
    <x v="2"/>
    <s v=" DTC"/>
    <x v="200"/>
    <s v="Post"/>
    <n v="0"/>
    <n v="-268.01567669999997"/>
    <x v="2"/>
  </r>
  <r>
    <s v="NonMedia"/>
    <s v="Incremental"/>
    <m/>
    <m/>
    <x v="4"/>
    <s v="Competition 1Cluecross"/>
    <x v="2"/>
    <s v=" DTC"/>
    <x v="201"/>
    <s v="Post"/>
    <n v="0"/>
    <n v="-252.844978"/>
    <x v="2"/>
  </r>
  <r>
    <s v="NonMedia"/>
    <s v="Incremental"/>
    <m/>
    <m/>
    <x v="4"/>
    <s v="Competition 1Cluecross"/>
    <x v="2"/>
    <s v=" DTC"/>
    <x v="202"/>
    <s v="Post"/>
    <n v="0"/>
    <n v="-313.52777270000001"/>
    <x v="2"/>
  </r>
  <r>
    <s v="NonMedia"/>
    <s v="Incremental"/>
    <m/>
    <m/>
    <x v="4"/>
    <s v="Competition 1Cluecross"/>
    <x v="2"/>
    <s v=" DTC"/>
    <x v="203"/>
    <s v="Post"/>
    <n v="0"/>
    <n v="-251.15934480000001"/>
    <x v="2"/>
  </r>
  <r>
    <s v="NonMedia"/>
    <s v="Incremental"/>
    <m/>
    <m/>
    <x v="4"/>
    <s v="Competition 1Cluecross"/>
    <x v="2"/>
    <s v=" DTC"/>
    <x v="204"/>
    <s v="Post"/>
    <n v="0"/>
    <n v="-303.41397360000002"/>
    <x v="2"/>
  </r>
  <r>
    <s v="NonMedia"/>
    <s v="Incremental"/>
    <m/>
    <m/>
    <x v="4"/>
    <s v="Competition 1Cluecross"/>
    <x v="2"/>
    <s v=" DTC"/>
    <x v="205"/>
    <s v="Post"/>
    <n v="0"/>
    <n v="-234.30301299999999"/>
    <x v="2"/>
  </r>
  <r>
    <s v="NonMedia"/>
    <s v="Incremental"/>
    <m/>
    <m/>
    <x v="4"/>
    <s v="Competition 1Cluecross"/>
    <x v="2"/>
    <s v=" DTC"/>
    <x v="206"/>
    <s v="Post"/>
    <n v="0"/>
    <n v="-207.33288200000001"/>
    <x v="2"/>
  </r>
  <r>
    <s v="NonMedia"/>
    <s v="Incremental"/>
    <m/>
    <m/>
    <x v="4"/>
    <s v="Competition 1Cluecross"/>
    <x v="2"/>
    <s v=" DTC"/>
    <x v="207"/>
    <s v="Post"/>
    <n v="0"/>
    <n v="-321.95593869999999"/>
    <x v="2"/>
  </r>
  <r>
    <s v="NonMedia"/>
    <s v="Incremental"/>
    <m/>
    <m/>
    <x v="4"/>
    <s v="Competition 1Cluecross"/>
    <x v="2"/>
    <s v=" DTC"/>
    <x v="208"/>
    <s v="Post"/>
    <n v="0"/>
    <n v="-328.69847149999998"/>
    <x v="2"/>
  </r>
  <r>
    <s v="NonMedia"/>
    <s v="Incremental"/>
    <m/>
    <m/>
    <x v="4"/>
    <s v="Competition 1Cluecross"/>
    <x v="2"/>
    <s v=" DTC"/>
    <x v="209"/>
    <s v="Post"/>
    <n v="0"/>
    <n v="-355.66860250000002"/>
    <x v="2"/>
  </r>
  <r>
    <s v="NonMedia"/>
    <s v="Incremental"/>
    <m/>
    <m/>
    <x v="4"/>
    <s v="Competition 1Cluecross"/>
    <x v="2"/>
    <s v=" DTC"/>
    <x v="210"/>
    <s v="Post"/>
    <n v="0"/>
    <n v="-348.92606970000003"/>
    <x v="2"/>
  </r>
  <r>
    <s v="NonMedia"/>
    <s v="Incremental"/>
    <m/>
    <m/>
    <x v="4"/>
    <s v="Competition 1Cluecross"/>
    <x v="2"/>
    <s v=" DTC"/>
    <x v="211"/>
    <s v="Post"/>
    <n v="0"/>
    <n v="-370.8393011"/>
    <x v="2"/>
  </r>
  <r>
    <s v="NonMedia"/>
    <s v="Incremental"/>
    <m/>
    <m/>
    <x v="4"/>
    <s v="Competition 1Cluecross"/>
    <x v="2"/>
    <s v=" DTC"/>
    <x v="212"/>
    <s v="Post"/>
    <n v="0"/>
    <n v="-418.03703030000003"/>
    <x v="2"/>
  </r>
  <r>
    <s v="NonMedia"/>
    <s v="Incremental"/>
    <m/>
    <m/>
    <x v="4"/>
    <s v="Competition 1Cluecross"/>
    <x v="2"/>
    <s v=" DTC"/>
    <x v="213"/>
    <s v="Post"/>
    <n v="0"/>
    <n v="-455.1209604"/>
    <x v="2"/>
  </r>
  <r>
    <s v="NonMedia"/>
    <s v="Incremental"/>
    <m/>
    <m/>
    <x v="5"/>
    <s v="Competition Triviastar"/>
    <x v="3"/>
    <s v=" DTC"/>
    <x v="0"/>
    <s v="Pre"/>
    <s v="Pre"/>
    <n v="-2462.3622866999999"/>
    <x v="2"/>
  </r>
  <r>
    <s v="NonMedia"/>
    <s v="Incremental"/>
    <m/>
    <m/>
    <x v="5"/>
    <s v="Competition Triviastar"/>
    <x v="3"/>
    <s v=" DTC"/>
    <x v="1"/>
    <s v="Pre"/>
    <s v="Pre"/>
    <n v="-2267.6843196999998"/>
    <x v="2"/>
  </r>
  <r>
    <s v="NonMedia"/>
    <s v="Incremental"/>
    <m/>
    <m/>
    <x v="5"/>
    <s v="Competition Triviastar"/>
    <x v="3"/>
    <s v=" DTC"/>
    <x v="2"/>
    <s v="Pre"/>
    <s v="Pre"/>
    <n v="-2554.2586603999998"/>
    <x v="2"/>
  </r>
  <r>
    <s v="NonMedia"/>
    <s v="Incremental"/>
    <m/>
    <m/>
    <x v="5"/>
    <s v="Competition Triviastar"/>
    <x v="3"/>
    <s v=" DTC"/>
    <x v="3"/>
    <s v="Pre"/>
    <s v="Pre"/>
    <n v="-3277.0791124000002"/>
    <x v="2"/>
  </r>
  <r>
    <s v="NonMedia"/>
    <s v="Incremental"/>
    <m/>
    <m/>
    <x v="5"/>
    <s v="Competition Triviastar"/>
    <x v="3"/>
    <s v=" DTC"/>
    <x v="4"/>
    <s v="Pre"/>
    <s v="Pre"/>
    <n v="-3370.6501352999999"/>
    <x v="2"/>
  </r>
  <r>
    <s v="NonMedia"/>
    <s v="Incremental"/>
    <m/>
    <m/>
    <x v="5"/>
    <s v="Competition Triviastar"/>
    <x v="3"/>
    <s v=" DTC"/>
    <x v="5"/>
    <s v="Pre"/>
    <s v="Pre"/>
    <n v="-4246.2823248000004"/>
    <x v="2"/>
  </r>
  <r>
    <s v="NonMedia"/>
    <s v="Incremental"/>
    <m/>
    <m/>
    <x v="5"/>
    <s v="Competition Triviastar"/>
    <x v="3"/>
    <s v=" DTC"/>
    <x v="6"/>
    <s v="Pre"/>
    <s v="Pre"/>
    <n v="-4899.8141668999997"/>
    <x v="2"/>
  </r>
  <r>
    <s v="NonMedia"/>
    <s v="Incremental"/>
    <m/>
    <m/>
    <x v="5"/>
    <s v="Competition Triviastar"/>
    <x v="3"/>
    <s v=" DTC"/>
    <x v="7"/>
    <s v="Pre"/>
    <s v="Pre"/>
    <n v="-3466.5238008000001"/>
    <x v="2"/>
  </r>
  <r>
    <s v="NonMedia"/>
    <s v="Incremental"/>
    <m/>
    <m/>
    <x v="5"/>
    <s v="Competition Triviastar"/>
    <x v="3"/>
    <s v=" DTC"/>
    <x v="8"/>
    <s v="Pre"/>
    <s v="Pre"/>
    <n v="-3519.0659188"/>
    <x v="2"/>
  </r>
  <r>
    <s v="NonMedia"/>
    <s v="Incremental"/>
    <m/>
    <m/>
    <x v="5"/>
    <s v="Competition Triviastar"/>
    <x v="3"/>
    <s v=" DTC"/>
    <x v="9"/>
    <s v="Pre"/>
    <s v="Pre"/>
    <n v="-3896.0713151999998"/>
    <x v="2"/>
  </r>
  <r>
    <s v="NonMedia"/>
    <s v="Incremental"/>
    <m/>
    <m/>
    <x v="5"/>
    <s v="Competition Triviastar"/>
    <x v="3"/>
    <s v=" DTC"/>
    <x v="10"/>
    <s v="Pre"/>
    <s v="Pre"/>
    <n v="-4320.5948821000002"/>
    <x v="2"/>
  </r>
  <r>
    <s v="NonMedia"/>
    <s v="Incremental"/>
    <m/>
    <m/>
    <x v="5"/>
    <s v="Competition Triviastar"/>
    <x v="3"/>
    <s v=" DTC"/>
    <x v="11"/>
    <s v="Pre"/>
    <s v="Pre"/>
    <n v="-5023.7382061999997"/>
    <x v="2"/>
  </r>
  <r>
    <s v="NonMedia"/>
    <s v="Incremental"/>
    <m/>
    <m/>
    <x v="5"/>
    <s v="Competition Triviastar"/>
    <x v="3"/>
    <s v=" DTC"/>
    <x v="12"/>
    <s v="Pre"/>
    <s v="Pre"/>
    <n v="-5248.5598584999998"/>
    <x v="2"/>
  </r>
  <r>
    <s v="NonMedia"/>
    <s v="Incremental"/>
    <m/>
    <m/>
    <x v="5"/>
    <s v="Competition Triviastar"/>
    <x v="3"/>
    <s v=" DTC"/>
    <x v="13"/>
    <s v="Pre"/>
    <s v="Pre"/>
    <n v="-5133.6370586000003"/>
    <x v="2"/>
  </r>
  <r>
    <s v="NonMedia"/>
    <s v="Incremental"/>
    <m/>
    <m/>
    <x v="5"/>
    <s v="Competition Triviastar"/>
    <x v="3"/>
    <s v=" DTC"/>
    <x v="14"/>
    <s v="Pre"/>
    <s v="Pre"/>
    <n v="-3982.1064167999998"/>
    <x v="2"/>
  </r>
  <r>
    <s v="NonMedia"/>
    <s v="Incremental"/>
    <m/>
    <m/>
    <x v="5"/>
    <s v="Competition Triviastar"/>
    <x v="3"/>
    <s v=" DTC"/>
    <x v="15"/>
    <s v="Pre"/>
    <s v="Pre"/>
    <n v="-3595.6811186999998"/>
    <x v="2"/>
  </r>
  <r>
    <s v="NonMedia"/>
    <s v="Incremental"/>
    <m/>
    <m/>
    <x v="5"/>
    <s v="Competition Triviastar"/>
    <x v="3"/>
    <s v=" DTC"/>
    <x v="16"/>
    <s v="Pre"/>
    <s v="Pre"/>
    <n v="-3638.5940039000002"/>
    <x v="2"/>
  </r>
  <r>
    <s v="NonMedia"/>
    <s v="Incremental"/>
    <m/>
    <m/>
    <x v="5"/>
    <s v="Competition Triviastar"/>
    <x v="3"/>
    <s v=" DTC"/>
    <x v="17"/>
    <s v="Pre"/>
    <s v="Pre"/>
    <n v="-3899.2112824000001"/>
    <x v="2"/>
  </r>
  <r>
    <s v="NonMedia"/>
    <s v="Incremental"/>
    <m/>
    <m/>
    <x v="5"/>
    <s v="Competition Triviastar"/>
    <x v="3"/>
    <s v=" DTC"/>
    <x v="18"/>
    <s v="Pre"/>
    <s v="Pre"/>
    <n v="-4341.9466591"/>
    <x v="2"/>
  </r>
  <r>
    <s v="NonMedia"/>
    <s v="Incremental"/>
    <m/>
    <m/>
    <x v="5"/>
    <s v="Competition Triviastar"/>
    <x v="3"/>
    <s v=" DTC"/>
    <x v="19"/>
    <s v="Pre"/>
    <s v="Pre"/>
    <n v="-4435.7270132000003"/>
    <x v="2"/>
  </r>
  <r>
    <s v="NonMedia"/>
    <s v="Incremental"/>
    <m/>
    <m/>
    <x v="5"/>
    <s v="Competition Triviastar"/>
    <x v="3"/>
    <s v=" DTC"/>
    <x v="20"/>
    <s v="Pre"/>
    <s v="Pre"/>
    <n v="-4859.6225866000004"/>
    <x v="2"/>
  </r>
  <r>
    <s v="NonMedia"/>
    <s v="Incremental"/>
    <m/>
    <m/>
    <x v="5"/>
    <s v="Competition Triviastar"/>
    <x v="3"/>
    <s v=" DTC"/>
    <x v="21"/>
    <s v="Pre"/>
    <s v="Pre"/>
    <n v="-3751.0048301000002"/>
    <x v="2"/>
  </r>
  <r>
    <s v="NonMedia"/>
    <s v="Incremental"/>
    <m/>
    <m/>
    <x v="5"/>
    <s v="Competition Triviastar"/>
    <x v="3"/>
    <s v=" DTC"/>
    <x v="22"/>
    <s v="Pre"/>
    <s v="Pre"/>
    <n v="-3683.6002005999999"/>
    <x v="2"/>
  </r>
  <r>
    <s v="NonMedia"/>
    <s v="Incremental"/>
    <m/>
    <m/>
    <x v="5"/>
    <s v="Competition Triviastar"/>
    <x v="3"/>
    <s v=" DTC"/>
    <x v="23"/>
    <s v="Pre"/>
    <s v="Pre"/>
    <n v="-3590.8665022999999"/>
    <x v="2"/>
  </r>
  <r>
    <s v="NonMedia"/>
    <s v="Incremental"/>
    <m/>
    <m/>
    <x v="5"/>
    <s v="Competition Triviastar"/>
    <x v="3"/>
    <s v=" DTC"/>
    <x v="24"/>
    <s v="Pre"/>
    <s v="Pre"/>
    <n v="-3530.3698006999998"/>
    <x v="2"/>
  </r>
  <r>
    <s v="NonMedia"/>
    <s v="Incremental"/>
    <m/>
    <m/>
    <x v="5"/>
    <s v="Competition Triviastar"/>
    <x v="3"/>
    <s v=" DTC"/>
    <x v="25"/>
    <s v="Pre"/>
    <s v="Pre"/>
    <n v="-3559.6761614000002"/>
    <x v="2"/>
  </r>
  <r>
    <s v="NonMedia"/>
    <s v="Incremental"/>
    <m/>
    <m/>
    <x v="5"/>
    <s v="Competition Triviastar"/>
    <x v="3"/>
    <s v=" DTC"/>
    <x v="26"/>
    <s v="Pre"/>
    <s v="Pre"/>
    <n v="-3672.7149808999998"/>
    <x v="2"/>
  </r>
  <r>
    <s v="NonMedia"/>
    <s v="Incremental"/>
    <m/>
    <m/>
    <x v="5"/>
    <s v="Competition Triviastar"/>
    <x v="3"/>
    <s v=" DTC"/>
    <x v="27"/>
    <s v="Pre"/>
    <s v="Pre"/>
    <n v="-3972.0585216999998"/>
    <x v="2"/>
  </r>
  <r>
    <s v="NonMedia"/>
    <s v="Incremental"/>
    <m/>
    <m/>
    <x v="5"/>
    <s v="Competition Triviastar"/>
    <x v="3"/>
    <s v=" DTC"/>
    <x v="28"/>
    <s v="Pre"/>
    <s v="Pre"/>
    <n v="-3491.2248761999999"/>
    <x v="2"/>
  </r>
  <r>
    <s v="NonMedia"/>
    <s v="Incremental"/>
    <m/>
    <m/>
    <x v="5"/>
    <s v="Competition Triviastar"/>
    <x v="3"/>
    <s v=" DTC"/>
    <x v="29"/>
    <s v="Pre"/>
    <s v="Pre"/>
    <n v="-3630.8487515000002"/>
    <x v="2"/>
  </r>
  <r>
    <s v="NonMedia"/>
    <s v="Incremental"/>
    <m/>
    <m/>
    <x v="5"/>
    <s v="Competition Triviastar"/>
    <x v="3"/>
    <s v=" DTC"/>
    <x v="30"/>
    <s v="Pre"/>
    <s v="Pre"/>
    <n v="-3919.3070726000001"/>
    <x v="2"/>
  </r>
  <r>
    <s v="NonMedia"/>
    <s v="Incremental"/>
    <m/>
    <m/>
    <x v="5"/>
    <s v="Competition Triviastar"/>
    <x v="3"/>
    <s v=" DTC"/>
    <x v="31"/>
    <s v="Pre"/>
    <s v="Pre"/>
    <n v="-3277.598497"/>
    <x v="2"/>
  </r>
  <r>
    <s v="NonMedia"/>
    <s v="Incremental"/>
    <m/>
    <m/>
    <x v="5"/>
    <s v="Competition Triviastar"/>
    <x v="3"/>
    <s v=" DTC"/>
    <x v="32"/>
    <s v="Pre"/>
    <s v="Pre"/>
    <n v="-3752.3375609"/>
    <x v="2"/>
  </r>
  <r>
    <s v="NonMedia"/>
    <s v="Incremental"/>
    <m/>
    <m/>
    <x v="5"/>
    <s v="Competition Triviastar"/>
    <x v="3"/>
    <s v=" DTC"/>
    <x v="33"/>
    <s v="Pre"/>
    <s v="Pre"/>
    <n v="-3961.7653079000002"/>
    <x v="2"/>
  </r>
  <r>
    <s v="NonMedia"/>
    <s v="Incremental"/>
    <m/>
    <m/>
    <x v="5"/>
    <s v="Competition Triviastar"/>
    <x v="3"/>
    <s v=" DTC"/>
    <x v="34"/>
    <s v="Pre"/>
    <s v="Pre"/>
    <n v="-3946.0310989"/>
    <x v="2"/>
  </r>
  <r>
    <s v="NonMedia"/>
    <s v="Incremental"/>
    <m/>
    <m/>
    <x v="5"/>
    <s v="Competition Triviastar"/>
    <x v="3"/>
    <s v=" DTC"/>
    <x v="35"/>
    <s v="Pre"/>
    <s v="Pre"/>
    <n v="-3106.3307279999999"/>
    <x v="2"/>
  </r>
  <r>
    <s v="NonMedia"/>
    <s v="Incremental"/>
    <m/>
    <m/>
    <x v="5"/>
    <s v="Competition Triviastar"/>
    <x v="3"/>
    <s v=" DTC"/>
    <x v="36"/>
    <s v="Pre"/>
    <s v="Pre"/>
    <n v="-3070.8835445999998"/>
    <x v="2"/>
  </r>
  <r>
    <s v="NonMedia"/>
    <s v="Incremental"/>
    <m/>
    <m/>
    <x v="5"/>
    <s v="Competition Triviastar"/>
    <x v="3"/>
    <s v=" DTC"/>
    <x v="37"/>
    <s v="Pre"/>
    <s v="Pre"/>
    <n v="-3195.4912456000002"/>
    <x v="2"/>
  </r>
  <r>
    <s v="NonMedia"/>
    <s v="Incremental"/>
    <m/>
    <m/>
    <x v="5"/>
    <s v="Competition Triviastar"/>
    <x v="3"/>
    <s v=" DTC"/>
    <x v="38"/>
    <s v="Pre"/>
    <s v="Pre"/>
    <n v="-2635.0278707000002"/>
    <x v="2"/>
  </r>
  <r>
    <s v="NonMedia"/>
    <s v="Incremental"/>
    <m/>
    <m/>
    <x v="5"/>
    <s v="Competition Triviastar"/>
    <x v="3"/>
    <s v=" DTC"/>
    <x v="39"/>
    <s v="Pre"/>
    <s v="Pre"/>
    <n v="-2452.5472172"/>
    <x v="2"/>
  </r>
  <r>
    <s v="NonMedia"/>
    <s v="Incremental"/>
    <m/>
    <m/>
    <x v="5"/>
    <s v="Competition Triviastar"/>
    <x v="3"/>
    <s v=" DTC"/>
    <x v="40"/>
    <s v="Pre"/>
    <s v="Pre"/>
    <n v="-2761.9866603999999"/>
    <x v="2"/>
  </r>
  <r>
    <s v="NonMedia"/>
    <s v="Incremental"/>
    <m/>
    <m/>
    <x v="5"/>
    <s v="Competition Triviastar"/>
    <x v="3"/>
    <s v=" DTC"/>
    <x v="41"/>
    <s v="Pre"/>
    <s v="Pre"/>
    <n v="-3295.6837946999999"/>
    <x v="2"/>
  </r>
  <r>
    <s v="NonMedia"/>
    <s v="Incremental"/>
    <m/>
    <m/>
    <x v="5"/>
    <s v="Competition Triviastar"/>
    <x v="3"/>
    <s v=" DTC"/>
    <x v="42"/>
    <s v="Pre"/>
    <s v="Pre"/>
    <n v="-2797.2529908000001"/>
    <x v="2"/>
  </r>
  <r>
    <s v="NonMedia"/>
    <s v="Incremental"/>
    <m/>
    <m/>
    <x v="5"/>
    <s v="Competition Triviastar"/>
    <x v="3"/>
    <s v=" DTC"/>
    <x v="43"/>
    <s v="Pre"/>
    <s v="Pre"/>
    <n v="-2518.0159948"/>
    <x v="2"/>
  </r>
  <r>
    <s v="NonMedia"/>
    <s v="Incremental"/>
    <m/>
    <m/>
    <x v="5"/>
    <s v="Competition Triviastar"/>
    <x v="3"/>
    <s v=" DTC"/>
    <x v="44"/>
    <s v="Pre"/>
    <s v="Pre"/>
    <n v="-2922.9458097000002"/>
    <x v="2"/>
  </r>
  <r>
    <s v="NonMedia"/>
    <s v="Incremental"/>
    <m/>
    <m/>
    <x v="5"/>
    <s v="Competition Triviastar"/>
    <x v="3"/>
    <s v=" DTC"/>
    <x v="45"/>
    <s v="Pre"/>
    <s v="Pre"/>
    <n v="-2863.4451803000002"/>
    <x v="2"/>
  </r>
  <r>
    <s v="NonMedia"/>
    <s v="Incremental"/>
    <m/>
    <m/>
    <x v="5"/>
    <s v="Competition Triviastar"/>
    <x v="3"/>
    <s v=" DTC"/>
    <x v="46"/>
    <s v="Pre"/>
    <s v="Pre"/>
    <n v="-2335.7161943000001"/>
    <x v="2"/>
  </r>
  <r>
    <s v="NonMedia"/>
    <s v="Incremental"/>
    <m/>
    <m/>
    <x v="5"/>
    <s v="Competition Triviastar"/>
    <x v="3"/>
    <s v=" DTC"/>
    <x v="47"/>
    <s v="Pre"/>
    <s v="Pre"/>
    <n v="-2559.9738854000002"/>
    <x v="2"/>
  </r>
  <r>
    <s v="NonMedia"/>
    <s v="Incremental"/>
    <m/>
    <m/>
    <x v="5"/>
    <s v="Competition Triviastar"/>
    <x v="3"/>
    <s v=" DTC"/>
    <x v="48"/>
    <s v="Pre"/>
    <s v="Pre"/>
    <n v="-3048.2769225000002"/>
    <x v="2"/>
  </r>
  <r>
    <s v="NonMedia"/>
    <s v="Incremental"/>
    <m/>
    <m/>
    <x v="5"/>
    <s v="Competition Triviastar"/>
    <x v="3"/>
    <s v=" DTC"/>
    <x v="49"/>
    <s v="Pre"/>
    <s v="Pre"/>
    <n v="-2804.6679629"/>
    <x v="2"/>
  </r>
  <r>
    <s v="NonMedia"/>
    <s v="Incremental"/>
    <m/>
    <m/>
    <x v="5"/>
    <s v="Competition Triviastar"/>
    <x v="3"/>
    <s v=" DTC"/>
    <x v="50"/>
    <s v="Pre"/>
    <s v="Pre"/>
    <n v="-2803.4019920999999"/>
    <x v="2"/>
  </r>
  <r>
    <s v="NonMedia"/>
    <s v="Incremental"/>
    <m/>
    <m/>
    <x v="5"/>
    <s v="Competition Triviastar"/>
    <x v="3"/>
    <s v=" DTC"/>
    <x v="51"/>
    <s v="Pre"/>
    <s v="Pre"/>
    <n v="-2875.9240356999999"/>
    <x v="2"/>
  </r>
  <r>
    <s v="NonMedia"/>
    <s v="Incremental"/>
    <m/>
    <m/>
    <x v="5"/>
    <s v="Competition Triviastar"/>
    <x v="3"/>
    <s v=" DTC"/>
    <x v="52"/>
    <s v="Pre"/>
    <s v="Pre"/>
    <n v="-2811.5403759999999"/>
    <x v="2"/>
  </r>
  <r>
    <s v="NonMedia"/>
    <s v="Incremental"/>
    <m/>
    <m/>
    <x v="5"/>
    <s v="Competition Triviastar"/>
    <x v="3"/>
    <s v=" DTC"/>
    <x v="53"/>
    <s v="Pre"/>
    <s v="Pre"/>
    <n v="-2659.2621696000001"/>
    <x v="2"/>
  </r>
  <r>
    <s v="NonMedia"/>
    <s v="Incremental"/>
    <m/>
    <m/>
    <x v="5"/>
    <s v="Competition Triviastar"/>
    <x v="3"/>
    <s v=" DTC"/>
    <x v="54"/>
    <s v="Pre"/>
    <s v="Pre"/>
    <n v="-2728.3480067"/>
    <x v="2"/>
  </r>
  <r>
    <s v="NonMedia"/>
    <s v="Incremental"/>
    <m/>
    <m/>
    <x v="5"/>
    <s v="Competition Triviastar"/>
    <x v="3"/>
    <s v=" DTC"/>
    <x v="55"/>
    <s v="Pre"/>
    <s v="Pre"/>
    <n v="-3156.6078556000002"/>
    <x v="2"/>
  </r>
  <r>
    <s v="NonMedia"/>
    <s v="Incremental"/>
    <m/>
    <m/>
    <x v="5"/>
    <s v="Competition Triviastar"/>
    <x v="3"/>
    <s v=" DTC"/>
    <x v="56"/>
    <s v="Pre"/>
    <s v="Pre"/>
    <n v="-2812.9871997999999"/>
    <x v="2"/>
  </r>
  <r>
    <s v="NonMedia"/>
    <s v="Incremental"/>
    <m/>
    <m/>
    <x v="5"/>
    <s v="Competition Triviastar"/>
    <x v="3"/>
    <s v=" DTC"/>
    <x v="57"/>
    <s v="Post"/>
    <s v="Post"/>
    <n v="-2751.8588937"/>
    <x v="2"/>
  </r>
  <r>
    <s v="NonMedia"/>
    <s v="Incremental"/>
    <m/>
    <m/>
    <x v="5"/>
    <s v="Competition Triviastar"/>
    <x v="3"/>
    <s v=" DTC"/>
    <x v="58"/>
    <s v="Post"/>
    <s v="Post"/>
    <n v="-2613.8680724999999"/>
    <x v="2"/>
  </r>
  <r>
    <s v="NonMedia"/>
    <s v="Incremental"/>
    <m/>
    <m/>
    <x v="5"/>
    <s v="Competition Triviastar"/>
    <x v="3"/>
    <s v=" DTC"/>
    <x v="59"/>
    <s v="Post"/>
    <s v="Post"/>
    <n v="-2442.2385976"/>
    <x v="2"/>
  </r>
  <r>
    <s v="NonMedia"/>
    <s v="Incremental"/>
    <m/>
    <m/>
    <x v="5"/>
    <s v="Competition Triviastar"/>
    <x v="3"/>
    <s v=" DTC"/>
    <x v="60"/>
    <s v="Post"/>
    <s v="Post"/>
    <n v="-2428.8554773000001"/>
    <x v="2"/>
  </r>
  <r>
    <s v="NonMedia"/>
    <s v="Incremental"/>
    <m/>
    <m/>
    <x v="5"/>
    <s v="Competition Triviastar"/>
    <x v="3"/>
    <s v=" DTC"/>
    <x v="61"/>
    <s v="Post"/>
    <s v="Post"/>
    <n v="-2414.7929174999999"/>
    <x v="2"/>
  </r>
  <r>
    <s v="NonMedia"/>
    <s v="Incremental"/>
    <m/>
    <m/>
    <x v="5"/>
    <s v="Competition Triviastar"/>
    <x v="3"/>
    <s v=" DTC"/>
    <x v="62"/>
    <s v="Post"/>
    <s v="Post"/>
    <n v="-2435.5951537000001"/>
    <x v="2"/>
  </r>
  <r>
    <s v="NonMedia"/>
    <s v="Incremental"/>
    <m/>
    <m/>
    <x v="5"/>
    <s v="Competition Triviastar"/>
    <x v="3"/>
    <s v=" DTC"/>
    <x v="63"/>
    <s v="Post"/>
    <s v="Post"/>
    <n v="-2017.6435583"/>
    <x v="2"/>
  </r>
  <r>
    <s v="NonMedia"/>
    <s v="Incremental"/>
    <m/>
    <m/>
    <x v="5"/>
    <s v="Competition Triviastar"/>
    <x v="3"/>
    <s v=" DTC"/>
    <x v="64"/>
    <s v="Post"/>
    <s v="Post"/>
    <n v="-2596.8124842000002"/>
    <x v="2"/>
  </r>
  <r>
    <s v="NonMedia"/>
    <s v="Incremental"/>
    <m/>
    <m/>
    <x v="5"/>
    <s v="Competition Triviastar"/>
    <x v="3"/>
    <s v=" DTC"/>
    <x v="65"/>
    <s v="Post"/>
    <s v="Post"/>
    <n v="-2890.9907742999999"/>
    <x v="2"/>
  </r>
  <r>
    <s v="NonMedia"/>
    <s v="Incremental"/>
    <m/>
    <m/>
    <x v="5"/>
    <s v="Competition Triviastar"/>
    <x v="3"/>
    <s v=" DTC"/>
    <x v="66"/>
    <s v="Post"/>
    <s v="Post"/>
    <n v="-2981.4805016999999"/>
    <x v="2"/>
  </r>
  <r>
    <s v="NonMedia"/>
    <s v="Incremental"/>
    <m/>
    <m/>
    <x v="5"/>
    <s v="Competition Triviastar"/>
    <x v="3"/>
    <s v=" DTC"/>
    <x v="67"/>
    <s v="Post"/>
    <s v="Post"/>
    <n v="-3362.8548317999998"/>
    <x v="2"/>
  </r>
  <r>
    <s v="NonMedia"/>
    <s v="Incremental"/>
    <m/>
    <m/>
    <x v="5"/>
    <s v="Competition Triviastar"/>
    <x v="3"/>
    <s v=" DTC"/>
    <x v="68"/>
    <s v="Post"/>
    <s v="Post"/>
    <n v="-3196.0902384000001"/>
    <x v="2"/>
  </r>
  <r>
    <s v="NonMedia"/>
    <s v="Incremental"/>
    <m/>
    <m/>
    <x v="5"/>
    <s v="Competition Triviastar"/>
    <x v="3"/>
    <s v=" DTC"/>
    <x v="69"/>
    <s v="Post"/>
    <s v="Post"/>
    <n v="-3345.6929869999999"/>
    <x v="2"/>
  </r>
  <r>
    <s v="NonMedia"/>
    <s v="Incremental"/>
    <m/>
    <m/>
    <x v="5"/>
    <s v="Competition Triviastar"/>
    <x v="3"/>
    <s v=" DTC"/>
    <x v="70"/>
    <s v="Post"/>
    <s v="Post"/>
    <n v="-2965.7054726000001"/>
    <x v="2"/>
  </r>
  <r>
    <s v="NonMedia"/>
    <s v="Incremental"/>
    <m/>
    <m/>
    <x v="5"/>
    <s v="Competition Triviastar"/>
    <x v="3"/>
    <s v=" DTC"/>
    <x v="71"/>
    <s v="Post"/>
    <s v="Post"/>
    <n v="-3309.8091294999999"/>
    <x v="2"/>
  </r>
  <r>
    <s v="NonMedia"/>
    <s v="Incremental"/>
    <m/>
    <m/>
    <x v="5"/>
    <s v="Competition Triviastar"/>
    <x v="3"/>
    <s v=" DTC"/>
    <x v="72"/>
    <s v="Post"/>
    <s v="Post"/>
    <n v="-3225.7334249"/>
    <x v="2"/>
  </r>
  <r>
    <s v="NonMedia"/>
    <s v="Incremental"/>
    <m/>
    <m/>
    <x v="5"/>
    <s v="Competition Triviastar"/>
    <x v="3"/>
    <s v=" DTC"/>
    <x v="73"/>
    <s v="Post"/>
    <s v="Post"/>
    <n v="-3367.8820389000002"/>
    <x v="2"/>
  </r>
  <r>
    <s v="NonMedia"/>
    <s v="Incremental"/>
    <m/>
    <m/>
    <x v="5"/>
    <s v="Competition Triviastar"/>
    <x v="3"/>
    <s v=" DTC"/>
    <x v="74"/>
    <s v="Post"/>
    <s v="Post"/>
    <n v="-3712.6791036999998"/>
    <x v="2"/>
  </r>
  <r>
    <s v="NonMedia"/>
    <s v="Incremental"/>
    <m/>
    <m/>
    <x v="5"/>
    <s v="Competition Triviastar"/>
    <x v="3"/>
    <s v=" DTC"/>
    <x v="75"/>
    <s v="Post"/>
    <s v="Post"/>
    <n v="-4098.9072888999999"/>
    <x v="2"/>
  </r>
  <r>
    <s v="NonMedia"/>
    <s v="Incremental"/>
    <m/>
    <m/>
    <x v="5"/>
    <s v="Competition Triviastar"/>
    <x v="3"/>
    <s v=" DTC"/>
    <x v="76"/>
    <s v="Post"/>
    <s v="Post"/>
    <n v="-3953.4649875999999"/>
    <x v="2"/>
  </r>
  <r>
    <s v="NonMedia"/>
    <s v="Incremental"/>
    <m/>
    <m/>
    <x v="5"/>
    <s v="Competition Triviastar"/>
    <x v="3"/>
    <s v=" DTC"/>
    <x v="77"/>
    <s v="Post"/>
    <s v="Post"/>
    <n v="-3087.2252023000001"/>
    <x v="2"/>
  </r>
  <r>
    <s v="NonMedia"/>
    <s v="Incremental"/>
    <m/>
    <m/>
    <x v="5"/>
    <s v="Competition Triviastar"/>
    <x v="3"/>
    <s v=" DTC"/>
    <x v="78"/>
    <s v="Post"/>
    <s v="Post"/>
    <n v="-3044.4072661999999"/>
    <x v="2"/>
  </r>
  <r>
    <s v="NonMedia"/>
    <s v="Incremental"/>
    <m/>
    <m/>
    <x v="5"/>
    <s v="Competition Triviastar"/>
    <x v="3"/>
    <s v=" DTC"/>
    <x v="79"/>
    <s v="Post"/>
    <s v="Post"/>
    <n v="-3095.8928007"/>
    <x v="2"/>
  </r>
  <r>
    <s v="NonMedia"/>
    <s v="Incremental"/>
    <m/>
    <m/>
    <x v="5"/>
    <s v="Competition Triviastar"/>
    <x v="3"/>
    <s v=" DTC"/>
    <x v="80"/>
    <s v="Post"/>
    <s v="Post"/>
    <n v="-2890.6440702999998"/>
    <x v="2"/>
  </r>
  <r>
    <s v="NonMedia"/>
    <s v="Incremental"/>
    <m/>
    <m/>
    <x v="5"/>
    <s v="Competition Triviastar"/>
    <x v="3"/>
    <s v=" DTC"/>
    <x v="81"/>
    <s v="Post"/>
    <s v="Post"/>
    <n v="-2860.4808278999999"/>
    <x v="2"/>
  </r>
  <r>
    <s v="NonMedia"/>
    <s v="Incremental"/>
    <m/>
    <m/>
    <x v="5"/>
    <s v="Competition Triviastar"/>
    <x v="3"/>
    <s v=" DTC"/>
    <x v="82"/>
    <s v="Post"/>
    <s v="Post"/>
    <n v="-2931.0350788999999"/>
    <x v="2"/>
  </r>
  <r>
    <s v="NonMedia"/>
    <s v="Incremental"/>
    <m/>
    <m/>
    <x v="5"/>
    <s v="Competition Triviastar"/>
    <x v="3"/>
    <s v=" DTC"/>
    <x v="83"/>
    <s v="Post"/>
    <s v="Post"/>
    <n v="-3226.0801289000001"/>
    <x v="2"/>
  </r>
  <r>
    <s v="NonMedia"/>
    <s v="Incremental"/>
    <m/>
    <m/>
    <x v="5"/>
    <s v="Competition Triviastar"/>
    <x v="3"/>
    <s v=" DTC"/>
    <x v="84"/>
    <s v="Post"/>
    <s v="Post"/>
    <n v="-2554.8613079000002"/>
    <x v="2"/>
  </r>
  <r>
    <s v="NonMedia"/>
    <s v="Incremental"/>
    <m/>
    <m/>
    <x v="5"/>
    <s v="Competition Triviastar"/>
    <x v="3"/>
    <s v=" DTC"/>
    <x v="85"/>
    <s v="Post"/>
    <s v="Post"/>
    <n v="-2714.8651745000002"/>
    <x v="2"/>
  </r>
  <r>
    <s v="NonMedia"/>
    <s v="Incremental"/>
    <m/>
    <m/>
    <x v="5"/>
    <s v="Competition Triviastar"/>
    <x v="3"/>
    <s v=" DTC"/>
    <x v="86"/>
    <s v="Post"/>
    <s v="Post"/>
    <n v="-2676.9010935000001"/>
    <x v="2"/>
  </r>
  <r>
    <s v="NonMedia"/>
    <s v="Incremental"/>
    <m/>
    <m/>
    <x v="5"/>
    <s v="Competition Triviastar"/>
    <x v="3"/>
    <s v=" DTC"/>
    <x v="87"/>
    <s v="Post"/>
    <s v="Post"/>
    <n v="-2677.5945013999999"/>
    <x v="2"/>
  </r>
  <r>
    <s v="NonMedia"/>
    <s v="Incremental"/>
    <m/>
    <m/>
    <x v="5"/>
    <s v="Competition Triviastar"/>
    <x v="3"/>
    <s v=" DTC"/>
    <x v="88"/>
    <s v="Post"/>
    <s v="Post"/>
    <n v="-2528.1651047"/>
    <x v="2"/>
  </r>
  <r>
    <s v="NonMedia"/>
    <s v="Incremental"/>
    <m/>
    <m/>
    <x v="5"/>
    <s v="Competition Triviastar"/>
    <x v="3"/>
    <s v=" DTC"/>
    <x v="89"/>
    <s v="Post"/>
    <s v="Post"/>
    <n v="-2422.5937561000001"/>
    <x v="2"/>
  </r>
  <r>
    <s v="NonMedia"/>
    <s v="Incremental"/>
    <m/>
    <m/>
    <x v="5"/>
    <s v="Competition Triviastar"/>
    <x v="3"/>
    <s v=" DTC"/>
    <x v="90"/>
    <s v="Post"/>
    <s v="Post"/>
    <n v="-2623.1619833"/>
    <x v="2"/>
  </r>
  <r>
    <s v="NonMedia"/>
    <s v="Incremental"/>
    <m/>
    <m/>
    <x v="5"/>
    <s v="Competition Triviastar"/>
    <x v="3"/>
    <s v=" DTC"/>
    <x v="91"/>
    <s v="Post"/>
    <s v="Post"/>
    <n v="-2207.1172596000001"/>
    <x v="2"/>
  </r>
  <r>
    <s v="NonMedia"/>
    <s v="Incremental"/>
    <m/>
    <m/>
    <x v="5"/>
    <s v="Competition Triviastar"/>
    <x v="3"/>
    <s v=" DTC"/>
    <x v="92"/>
    <s v="Post"/>
    <s v="Post"/>
    <n v="-2296.6160045000001"/>
    <x v="2"/>
  </r>
  <r>
    <s v="NonMedia"/>
    <s v="Incremental"/>
    <m/>
    <m/>
    <x v="5"/>
    <s v="Competition Triviastar"/>
    <x v="3"/>
    <s v=" DTC"/>
    <x v="93"/>
    <s v="Post"/>
    <s v="Post"/>
    <n v="-2714.2724530999999"/>
    <x v="2"/>
  </r>
  <r>
    <s v="NonMedia"/>
    <s v="Incremental"/>
    <m/>
    <m/>
    <x v="5"/>
    <s v="Competition Triviastar"/>
    <x v="3"/>
    <s v=" DTC"/>
    <x v="94"/>
    <s v="Post"/>
    <s v="Post"/>
    <n v="-2717.4040524000002"/>
    <x v="2"/>
  </r>
  <r>
    <s v="NonMedia"/>
    <s v="Incremental"/>
    <m/>
    <m/>
    <x v="5"/>
    <s v="Competition Triviastar"/>
    <x v="3"/>
    <s v=" DTC"/>
    <x v="95"/>
    <s v="Post"/>
    <s v="Post"/>
    <n v="-3025.7841689000002"/>
    <x v="2"/>
  </r>
  <r>
    <s v="NonMedia"/>
    <s v="Incremental"/>
    <m/>
    <m/>
    <x v="5"/>
    <s v="Competition Triviastar"/>
    <x v="3"/>
    <s v=" DTC"/>
    <x v="96"/>
    <s v="Post"/>
    <s v="Post"/>
    <n v="-2740.3141733000002"/>
    <x v="2"/>
  </r>
  <r>
    <s v="NonMedia"/>
    <s v="Incremental"/>
    <m/>
    <m/>
    <x v="5"/>
    <s v="Competition Triviastar"/>
    <x v="3"/>
    <s v=" DTC"/>
    <x v="97"/>
    <s v="Post"/>
    <s v="Post"/>
    <n v="-2577.8006538"/>
    <x v="2"/>
  </r>
  <r>
    <s v="NonMedia"/>
    <s v="Incremental"/>
    <m/>
    <m/>
    <x v="5"/>
    <s v="Competition Triviastar"/>
    <x v="3"/>
    <s v=" DTC"/>
    <x v="98"/>
    <s v="Post"/>
    <s v="Post"/>
    <n v="-2054.8235774"/>
    <x v="2"/>
  </r>
  <r>
    <s v="NonMedia"/>
    <s v="Incremental"/>
    <m/>
    <m/>
    <x v="5"/>
    <s v="Competition Triviastar"/>
    <x v="3"/>
    <s v=" DTC"/>
    <x v="99"/>
    <s v="Post"/>
    <s v="Post"/>
    <n v="-2389.9046982"/>
    <x v="2"/>
  </r>
  <r>
    <s v="NonMedia"/>
    <s v="Incremental"/>
    <m/>
    <m/>
    <x v="5"/>
    <s v="Competition Triviastar"/>
    <x v="3"/>
    <s v=" DTC"/>
    <x v="100"/>
    <s v="Post"/>
    <s v="Post"/>
    <n v="-2627.906242"/>
    <x v="2"/>
  </r>
  <r>
    <s v="NonMedia"/>
    <s v="Incremental"/>
    <m/>
    <m/>
    <x v="5"/>
    <s v="Competition Triviastar"/>
    <x v="3"/>
    <s v=" DTC"/>
    <x v="101"/>
    <s v="Post"/>
    <s v="Post"/>
    <n v="-2654.2776041000002"/>
    <x v="2"/>
  </r>
  <r>
    <s v="NonMedia"/>
    <s v="Incremental"/>
    <m/>
    <m/>
    <x v="5"/>
    <s v="Competition Triviastar"/>
    <x v="3"/>
    <s v=" DTC"/>
    <x v="102"/>
    <s v="Post"/>
    <s v="Post"/>
    <n v="-2204.6458788"/>
    <x v="2"/>
  </r>
  <r>
    <s v="NonMedia"/>
    <s v="Incremental"/>
    <m/>
    <m/>
    <x v="5"/>
    <s v="Competition Triviastar"/>
    <x v="3"/>
    <s v=" DTC"/>
    <x v="103"/>
    <s v="Post"/>
    <s v="Post"/>
    <n v="-2129.1578546000001"/>
    <x v="2"/>
  </r>
  <r>
    <s v="NonMedia"/>
    <s v="Incremental"/>
    <m/>
    <m/>
    <x v="5"/>
    <s v="Competition Triviastar"/>
    <x v="3"/>
    <s v=" DTC"/>
    <x v="104"/>
    <s v="Post"/>
    <s v="Post"/>
    <n v="-2112.1812902000001"/>
    <x v="2"/>
  </r>
  <r>
    <s v="NonMedia"/>
    <s v="Incremental"/>
    <m/>
    <m/>
    <x v="5"/>
    <s v="Competition Triviastar"/>
    <x v="3"/>
    <s v=" DTC"/>
    <x v="105"/>
    <s v="Post"/>
    <s v="Post"/>
    <n v="-1583.9299414"/>
    <x v="2"/>
  </r>
  <r>
    <s v="NonMedia"/>
    <s v="Incremental"/>
    <m/>
    <m/>
    <x v="5"/>
    <s v="Competition Triviastar"/>
    <x v="3"/>
    <s v=" DTC"/>
    <x v="106"/>
    <s v="Post"/>
    <s v="Post"/>
    <n v="-1683.6466545999999"/>
    <x v="2"/>
  </r>
  <r>
    <s v="NonMedia"/>
    <s v="Incremental"/>
    <m/>
    <m/>
    <x v="5"/>
    <s v="Competition Triviastar"/>
    <x v="3"/>
    <s v=" DTC"/>
    <x v="107"/>
    <s v="Post"/>
    <s v="Post"/>
    <n v="-1534.3188161999999"/>
    <x v="2"/>
  </r>
  <r>
    <s v="NonMedia"/>
    <s v="Incremental"/>
    <m/>
    <m/>
    <x v="5"/>
    <s v="Competition Triviastar"/>
    <x v="3"/>
    <s v=" DTC"/>
    <x v="108"/>
    <s v="Post"/>
    <s v="Post"/>
    <n v="-1224.6201315999999"/>
    <x v="2"/>
  </r>
  <r>
    <s v="NonMedia"/>
    <s v="Incremental"/>
    <m/>
    <m/>
    <x v="5"/>
    <s v="Competition Triviastar"/>
    <x v="3"/>
    <s v=" DTC"/>
    <x v="109"/>
    <s v="Post"/>
    <s v="Post"/>
    <n v="-979.53128419999996"/>
    <x v="2"/>
  </r>
  <r>
    <s v="NonMedia"/>
    <s v="Incremental"/>
    <m/>
    <m/>
    <x v="5"/>
    <s v="Competition Triviastar"/>
    <x v="3"/>
    <s v=" DTC"/>
    <x v="110"/>
    <s v="Post"/>
    <s v="Post"/>
    <n v="-1194.4578861"/>
    <x v="2"/>
  </r>
  <r>
    <s v="NonMedia"/>
    <s v="Incremental"/>
    <m/>
    <m/>
    <x v="5"/>
    <s v="Competition Triviastar"/>
    <x v="3"/>
    <s v=" DTC"/>
    <x v="111"/>
    <s v="Post"/>
    <s v="Post"/>
    <n v="-1259.3973653999999"/>
    <x v="2"/>
  </r>
  <r>
    <s v="NonMedia"/>
    <s v="Incremental"/>
    <m/>
    <m/>
    <x v="5"/>
    <s v="Competition Triviastar"/>
    <x v="3"/>
    <s v=" DTC"/>
    <x v="112"/>
    <s v="Post"/>
    <s v="Post"/>
    <n v="-1108.5861379"/>
    <x v="2"/>
  </r>
  <r>
    <s v="NonMedia"/>
    <s v="Incremental"/>
    <m/>
    <m/>
    <x v="5"/>
    <s v="Competition Triviastar"/>
    <x v="3"/>
    <s v=" DTC"/>
    <x v="113"/>
    <s v="Post"/>
    <s v="Post"/>
    <n v="-1765.7275193999999"/>
    <x v="2"/>
  </r>
  <r>
    <s v="NonMedia"/>
    <s v="Incremental"/>
    <m/>
    <m/>
    <x v="5"/>
    <s v="Competition Triviastar"/>
    <x v="3"/>
    <s v=" DTC"/>
    <x v="114"/>
    <s v="Post"/>
    <n v="0"/>
    <n v="-1608.1586304"/>
    <x v="2"/>
  </r>
  <r>
    <s v="NonMedia"/>
    <s v="Incremental"/>
    <m/>
    <m/>
    <x v="5"/>
    <s v="Competition Triviastar"/>
    <x v="3"/>
    <s v=" DTC"/>
    <x v="115"/>
    <s v="Post"/>
    <n v="0"/>
    <n v="-1847.9732053"/>
    <x v="2"/>
  </r>
  <r>
    <s v="NonMedia"/>
    <s v="Incremental"/>
    <m/>
    <m/>
    <x v="5"/>
    <s v="Competition Triviastar"/>
    <x v="3"/>
    <s v=" DTC"/>
    <x v="116"/>
    <s v="Post"/>
    <n v="0"/>
    <n v="-1890.9914898"/>
    <x v="2"/>
  </r>
  <r>
    <s v="NonMedia"/>
    <s v="Incremental"/>
    <m/>
    <m/>
    <x v="5"/>
    <s v="Competition Triviastar"/>
    <x v="3"/>
    <s v=" DTC"/>
    <x v="117"/>
    <s v="Post"/>
    <n v="0"/>
    <n v="-1866.9276218"/>
    <x v="2"/>
  </r>
  <r>
    <s v="NonMedia"/>
    <s v="Incremental"/>
    <m/>
    <m/>
    <x v="5"/>
    <s v="Competition Triviastar"/>
    <x v="3"/>
    <s v=" DTC"/>
    <x v="118"/>
    <s v="Post"/>
    <n v="0"/>
    <n v="-2054.1642934000001"/>
    <x v="2"/>
  </r>
  <r>
    <s v="NonMedia"/>
    <s v="Incremental"/>
    <m/>
    <m/>
    <x v="5"/>
    <s v="Competition Triviastar"/>
    <x v="3"/>
    <s v=" DTC"/>
    <x v="119"/>
    <s v="Post"/>
    <n v="0"/>
    <n v="-1634.5299926"/>
    <x v="2"/>
  </r>
  <r>
    <s v="NonMedia"/>
    <s v="Incremental"/>
    <m/>
    <m/>
    <x v="5"/>
    <s v="Competition Triviastar"/>
    <x v="3"/>
    <s v=" DTC"/>
    <x v="120"/>
    <s v="Post"/>
    <n v="0"/>
    <n v="-1693.2062734000001"/>
    <x v="2"/>
  </r>
  <r>
    <s v="NonMedia"/>
    <s v="Incremental"/>
    <m/>
    <m/>
    <x v="5"/>
    <s v="Competition Triviastar"/>
    <x v="3"/>
    <s v=" DTC"/>
    <x v="121"/>
    <s v="Post"/>
    <n v="0"/>
    <n v="-1846.8194582000001"/>
    <x v="2"/>
  </r>
  <r>
    <s v="NonMedia"/>
    <s v="Incremental"/>
    <m/>
    <m/>
    <x v="5"/>
    <s v="Competition Triviastar"/>
    <x v="3"/>
    <s v=" DTC"/>
    <x v="122"/>
    <s v="Post"/>
    <n v="0"/>
    <n v="-1993.4947893000001"/>
    <x v="2"/>
  </r>
  <r>
    <s v="NonMedia"/>
    <s v="Incremental"/>
    <m/>
    <m/>
    <x v="5"/>
    <s v="Competition Triviastar"/>
    <x v="3"/>
    <s v=" DTC"/>
    <x v="123"/>
    <s v="Post"/>
    <n v="0"/>
    <n v="-1972.198901"/>
    <x v="2"/>
  </r>
  <r>
    <s v="NonMedia"/>
    <s v="Incremental"/>
    <m/>
    <m/>
    <x v="5"/>
    <s v="Competition Triviastar"/>
    <x v="3"/>
    <s v=" DTC"/>
    <x v="124"/>
    <s v="Post"/>
    <n v="0"/>
    <n v="-2156.5414337000002"/>
    <x v="2"/>
  </r>
  <r>
    <s v="NonMedia"/>
    <s v="Incremental"/>
    <m/>
    <m/>
    <x v="5"/>
    <s v="Competition Triviastar"/>
    <x v="3"/>
    <s v=" DTC"/>
    <x v="125"/>
    <s v="Post"/>
    <n v="0"/>
    <n v="-2010.7976985"/>
    <x v="2"/>
  </r>
  <r>
    <s v="NonMedia"/>
    <s v="Incremental"/>
    <m/>
    <m/>
    <x v="5"/>
    <s v="Competition Triviastar"/>
    <x v="3"/>
    <s v=" DTC"/>
    <x v="126"/>
    <s v="Post"/>
    <n v="0"/>
    <n v="-1948.5737750000001"/>
    <x v="2"/>
  </r>
  <r>
    <s v="NonMedia"/>
    <s v="Incremental"/>
    <m/>
    <m/>
    <x v="5"/>
    <s v="Competition Triviastar"/>
    <x v="3"/>
    <s v=" DTC"/>
    <x v="127"/>
    <s v="Post"/>
    <n v="0"/>
    <n v="-2026.1041181000001"/>
    <x v="2"/>
  </r>
  <r>
    <s v="NonMedia"/>
    <s v="Incremental"/>
    <m/>
    <m/>
    <x v="5"/>
    <s v="Competition Triviastar"/>
    <x v="3"/>
    <s v=" DTC"/>
    <x v="128"/>
    <s v="Post"/>
    <n v="0"/>
    <n v="-1862.5583512999999"/>
    <x v="2"/>
  </r>
  <r>
    <s v="NonMedia"/>
    <s v="Incremental"/>
    <m/>
    <m/>
    <x v="5"/>
    <s v="Competition Triviastar"/>
    <x v="3"/>
    <s v=" DTC"/>
    <x v="129"/>
    <s v="Post"/>
    <n v="0"/>
    <n v="-1724.8005742"/>
    <x v="2"/>
  </r>
  <r>
    <s v="NonMedia"/>
    <s v="Incremental"/>
    <m/>
    <m/>
    <x v="5"/>
    <s v="Competition Triviastar"/>
    <x v="3"/>
    <s v=" DTC"/>
    <x v="130"/>
    <s v="Post"/>
    <n v="0"/>
    <n v="-1583.7153146000001"/>
    <x v="2"/>
  </r>
  <r>
    <s v="NonMedia"/>
    <s v="Incremental"/>
    <m/>
    <m/>
    <x v="5"/>
    <s v="Competition Triviastar"/>
    <x v="3"/>
    <s v=" DTC"/>
    <x v="131"/>
    <s v="Post"/>
    <n v="0"/>
    <n v="-1489.2148104"/>
    <x v="2"/>
  </r>
  <r>
    <s v="NonMedia"/>
    <s v="Incremental"/>
    <m/>
    <m/>
    <x v="5"/>
    <s v="Competition Triviastar"/>
    <x v="3"/>
    <s v=" DTC"/>
    <x v="132"/>
    <s v="Post"/>
    <n v="0"/>
    <n v="-1627.1389617"/>
    <x v="2"/>
  </r>
  <r>
    <s v="NonMedia"/>
    <s v="Incremental"/>
    <m/>
    <m/>
    <x v="5"/>
    <s v="Competition Triviastar"/>
    <x v="3"/>
    <s v=" DTC"/>
    <x v="133"/>
    <s v="Post"/>
    <n v="0"/>
    <n v="-1409.0224811999999"/>
    <x v="2"/>
  </r>
  <r>
    <s v="NonMedia"/>
    <s v="Incremental"/>
    <m/>
    <m/>
    <x v="5"/>
    <s v="Competition Triviastar"/>
    <x v="3"/>
    <s v=" DTC"/>
    <x v="134"/>
    <s v="Post"/>
    <n v="0"/>
    <n v="-1902.8208901"/>
    <x v="2"/>
  </r>
  <r>
    <s v="NonMedia"/>
    <s v="Incremental"/>
    <m/>
    <m/>
    <x v="5"/>
    <s v="Competition Triviastar"/>
    <x v="3"/>
    <s v=" DTC"/>
    <x v="135"/>
    <s v="Post"/>
    <n v="0"/>
    <n v="-1851.577659"/>
    <x v="2"/>
  </r>
  <r>
    <s v="NonMedia"/>
    <s v="Incremental"/>
    <m/>
    <m/>
    <x v="5"/>
    <s v="Competition Triviastar"/>
    <x v="3"/>
    <s v=" DTC"/>
    <x v="136"/>
    <s v="Post"/>
    <n v="0"/>
    <n v="-1814.8089769000001"/>
    <x v="2"/>
  </r>
  <r>
    <s v="NonMedia"/>
    <s v="Incremental"/>
    <m/>
    <m/>
    <x v="5"/>
    <s v="Competition Triviastar"/>
    <x v="3"/>
    <s v=" DTC"/>
    <x v="137"/>
    <s v="Post"/>
    <n v="0"/>
    <n v="-1561.4211815000001"/>
    <x v="2"/>
  </r>
  <r>
    <s v="NonMedia"/>
    <s v="Incremental"/>
    <m/>
    <m/>
    <x v="5"/>
    <s v="Competition Triviastar"/>
    <x v="3"/>
    <s v=" DTC"/>
    <x v="138"/>
    <s v="Post"/>
    <n v="0"/>
    <n v="-1457.2709781000001"/>
    <x v="2"/>
  </r>
  <r>
    <s v="NonMedia"/>
    <s v="Incremental"/>
    <m/>
    <m/>
    <x v="5"/>
    <s v="Competition Triviastar"/>
    <x v="3"/>
    <s v=" DTC"/>
    <x v="139"/>
    <s v="Post"/>
    <n v="0"/>
    <n v="-1694.1877348"/>
    <x v="2"/>
  </r>
  <r>
    <s v="NonMedia"/>
    <s v="Incremental"/>
    <m/>
    <m/>
    <x v="5"/>
    <s v="Competition Triviastar"/>
    <x v="3"/>
    <s v=" DTC"/>
    <x v="140"/>
    <s v="Post"/>
    <n v="0"/>
    <n v="-1521.1586428000001"/>
    <x v="2"/>
  </r>
  <r>
    <s v="NonMedia"/>
    <s v="Incremental"/>
    <m/>
    <m/>
    <x v="5"/>
    <s v="Competition Triviastar"/>
    <x v="3"/>
    <s v=" DTC"/>
    <x v="141"/>
    <s v="Post"/>
    <n v="0"/>
    <n v="-1641.1143883"/>
    <x v="2"/>
  </r>
  <r>
    <s v="NonMedia"/>
    <s v="Incremental"/>
    <m/>
    <m/>
    <x v="5"/>
    <s v="Competition Triviastar"/>
    <x v="3"/>
    <s v=" DTC"/>
    <x v="142"/>
    <s v="Post"/>
    <n v="0"/>
    <n v="-1725.7988190000001"/>
    <x v="2"/>
  </r>
  <r>
    <s v="NonMedia"/>
    <s v="Incremental"/>
    <m/>
    <m/>
    <x v="5"/>
    <s v="Competition Triviastar"/>
    <x v="3"/>
    <s v=" DTC"/>
    <x v="143"/>
    <s v="Post"/>
    <n v="0"/>
    <n v="-1760.7373855999999"/>
    <x v="2"/>
  </r>
  <r>
    <s v="NonMedia"/>
    <s v="Incremental"/>
    <m/>
    <m/>
    <x v="5"/>
    <s v="Competition Triviastar"/>
    <x v="3"/>
    <s v=" DTC"/>
    <x v="144"/>
    <s v="Post"/>
    <n v="0"/>
    <n v="-1718.4783574"/>
    <x v="2"/>
  </r>
  <r>
    <s v="NonMedia"/>
    <s v="Incremental"/>
    <m/>
    <m/>
    <x v="5"/>
    <s v="Competition Triviastar"/>
    <x v="3"/>
    <s v=" DTC"/>
    <x v="145"/>
    <s v="Post"/>
    <n v="0"/>
    <n v="-1993.3284151"/>
    <x v="2"/>
  </r>
  <r>
    <s v="NonMedia"/>
    <s v="Incremental"/>
    <m/>
    <m/>
    <x v="5"/>
    <s v="Competition Triviastar"/>
    <x v="3"/>
    <s v=" DTC"/>
    <x v="146"/>
    <s v="Post"/>
    <n v="0"/>
    <n v="-2070.1932618000001"/>
    <x v="2"/>
  </r>
  <r>
    <s v="NonMedia"/>
    <s v="Incremental"/>
    <m/>
    <m/>
    <x v="5"/>
    <s v="Competition Triviastar"/>
    <x v="3"/>
    <s v=" DTC"/>
    <x v="147"/>
    <s v="Post"/>
    <n v="0"/>
    <n v="-1605.8430734000001"/>
    <x v="2"/>
  </r>
  <r>
    <s v="NonMedia"/>
    <s v="Incremental"/>
    <m/>
    <m/>
    <x v="5"/>
    <s v="Competition Triviastar"/>
    <x v="3"/>
    <s v=" DTC"/>
    <x v="148"/>
    <s v="Post"/>
    <n v="0"/>
    <n v="-2107.9601886"/>
    <x v="2"/>
  </r>
  <r>
    <s v="NonMedia"/>
    <s v="Incremental"/>
    <m/>
    <m/>
    <x v="5"/>
    <s v="Competition Triviastar"/>
    <x v="3"/>
    <s v=" DTC"/>
    <x v="149"/>
    <s v="Post"/>
    <n v="0"/>
    <n v="-2095.1493808"/>
    <x v="2"/>
  </r>
  <r>
    <s v="NonMedia"/>
    <s v="Incremental"/>
    <m/>
    <m/>
    <x v="5"/>
    <s v="Competition Triviastar"/>
    <x v="3"/>
    <s v=" DTC"/>
    <x v="150"/>
    <s v="Post"/>
    <n v="0"/>
    <n v="-2069.8605134999998"/>
    <x v="2"/>
  </r>
  <r>
    <s v="NonMedia"/>
    <s v="Incremental"/>
    <m/>
    <m/>
    <x v="5"/>
    <s v="Competition Triviastar"/>
    <x v="3"/>
    <s v=" DTC"/>
    <x v="151"/>
    <s v="Post"/>
    <n v="0"/>
    <n v="-1981.6822262000001"/>
    <x v="2"/>
  </r>
  <r>
    <s v="NonMedia"/>
    <s v="Incremental"/>
    <m/>
    <m/>
    <x v="5"/>
    <s v="Competition Triviastar"/>
    <x v="3"/>
    <s v=" DTC"/>
    <x v="152"/>
    <s v="Post"/>
    <n v="0"/>
    <n v="-2220.2627243000002"/>
    <x v="2"/>
  </r>
  <r>
    <s v="NonMedia"/>
    <s v="Incremental"/>
    <m/>
    <m/>
    <x v="5"/>
    <s v="Competition Triviastar"/>
    <x v="3"/>
    <s v=" DTC"/>
    <x v="153"/>
    <s v="Post"/>
    <n v="0"/>
    <n v="-2495.635816"/>
    <x v="2"/>
  </r>
  <r>
    <s v="NonMedia"/>
    <s v="Incremental"/>
    <m/>
    <m/>
    <x v="5"/>
    <s v="Competition Triviastar"/>
    <x v="3"/>
    <s v=" DTC"/>
    <x v="154"/>
    <s v="Post"/>
    <n v="0"/>
    <n v="-2399.2155597000001"/>
    <x v="2"/>
  </r>
  <r>
    <s v="NonMedia"/>
    <s v="Incremental"/>
    <m/>
    <m/>
    <x v="5"/>
    <s v="Competition Triviastar"/>
    <x v="3"/>
    <s v=" DTC"/>
    <x v="155"/>
    <s v="Post"/>
    <n v="0"/>
    <n v="-2667.3283913"/>
    <x v="2"/>
  </r>
  <r>
    <s v="NonMedia"/>
    <s v="Incremental"/>
    <m/>
    <m/>
    <x v="5"/>
    <s v="Competition Triviastar"/>
    <x v="3"/>
    <s v=" DTC"/>
    <x v="156"/>
    <s v="Post"/>
    <n v="0"/>
    <n v="-2803.356225"/>
    <x v="2"/>
  </r>
  <r>
    <s v="NonMedia"/>
    <s v="Incremental"/>
    <m/>
    <m/>
    <x v="5"/>
    <s v="Competition Triviastar"/>
    <x v="3"/>
    <s v=" DTC"/>
    <x v="157"/>
    <s v="Post"/>
    <n v="0"/>
    <n v="-2489.5423424999999"/>
    <x v="2"/>
  </r>
  <r>
    <s v="NonMedia"/>
    <s v="Incremental"/>
    <m/>
    <m/>
    <x v="5"/>
    <s v="Competition Triviastar"/>
    <x v="3"/>
    <s v=" DTC"/>
    <x v="158"/>
    <s v="Post"/>
    <n v="0"/>
    <n v="-2277.3460906999999"/>
    <x v="2"/>
  </r>
  <r>
    <s v="NonMedia"/>
    <s v="Incremental"/>
    <m/>
    <m/>
    <x v="5"/>
    <s v="Competition Triviastar"/>
    <x v="3"/>
    <s v=" DTC"/>
    <x v="159"/>
    <s v="Post"/>
    <n v="0"/>
    <n v="-2219.8165325999998"/>
    <x v="2"/>
  </r>
  <r>
    <s v="NonMedia"/>
    <s v="Incremental"/>
    <m/>
    <m/>
    <x v="5"/>
    <s v="Competition Triviastar"/>
    <x v="3"/>
    <s v=" DTC"/>
    <x v="160"/>
    <s v="Post"/>
    <n v="0"/>
    <n v="-2258.8864506"/>
    <x v="2"/>
  </r>
  <r>
    <s v="NonMedia"/>
    <s v="Incremental"/>
    <m/>
    <m/>
    <x v="5"/>
    <s v="Competition Triviastar"/>
    <x v="3"/>
    <s v=" DTC"/>
    <x v="161"/>
    <s v="Post"/>
    <n v="0"/>
    <n v="-1526.0566587000001"/>
    <x v="2"/>
  </r>
  <r>
    <s v="NonMedia"/>
    <s v="Incremental"/>
    <m/>
    <m/>
    <x v="5"/>
    <s v="Competition Triviastar"/>
    <x v="3"/>
    <s v=" DTC"/>
    <x v="162"/>
    <s v="Post"/>
    <n v="0"/>
    <n v="-1674.9883186"/>
    <x v="2"/>
  </r>
  <r>
    <s v="NonMedia"/>
    <s v="Incremental"/>
    <m/>
    <m/>
    <x v="5"/>
    <s v="Competition Triviastar"/>
    <x v="3"/>
    <s v=" DTC"/>
    <x v="163"/>
    <s v="Post"/>
    <n v="0"/>
    <n v="-1736.6399323000001"/>
    <x v="2"/>
  </r>
  <r>
    <s v="NonMedia"/>
    <s v="Incremental"/>
    <m/>
    <m/>
    <x v="5"/>
    <s v="Competition Triviastar"/>
    <x v="3"/>
    <s v=" DTC"/>
    <x v="164"/>
    <s v="Post"/>
    <n v="0"/>
    <n v="-1482.3270258"/>
    <x v="2"/>
  </r>
  <r>
    <s v="NonMedia"/>
    <s v="Incremental"/>
    <m/>
    <m/>
    <x v="5"/>
    <s v="Competition Triviastar"/>
    <x v="3"/>
    <s v=" DTC"/>
    <x v="165"/>
    <s v="Post"/>
    <n v="0"/>
    <n v="-1098.4381986000001"/>
    <x v="2"/>
  </r>
  <r>
    <s v="NonMedia"/>
    <s v="Incremental"/>
    <m/>
    <m/>
    <x v="5"/>
    <s v="Competition Triviastar"/>
    <x v="3"/>
    <s v=" DTC"/>
    <x v="166"/>
    <s v="Post"/>
    <n v="0"/>
    <n v="-1029.7970124999999"/>
    <x v="2"/>
  </r>
  <r>
    <s v="NonMedia"/>
    <s v="Incremental"/>
    <m/>
    <m/>
    <x v="5"/>
    <s v="Competition Triviastar"/>
    <x v="3"/>
    <s v=" DTC"/>
    <x v="167"/>
    <s v="Post"/>
    <n v="0"/>
    <n v="-996.28290849999996"/>
    <x v="2"/>
  </r>
  <r>
    <s v="NonMedia"/>
    <s v="Incremental"/>
    <m/>
    <m/>
    <x v="5"/>
    <s v="Competition Triviastar"/>
    <x v="3"/>
    <s v=" DTC"/>
    <x v="168"/>
    <s v="Post"/>
    <n v="0"/>
    <n v="-748.78035469999998"/>
    <x v="2"/>
  </r>
  <r>
    <s v="NonMedia"/>
    <s v="Incremental"/>
    <m/>
    <m/>
    <x v="5"/>
    <s v="Competition Triviastar"/>
    <x v="3"/>
    <s v=" DTC"/>
    <x v="169"/>
    <s v="Post"/>
    <n v="0"/>
    <n v="-765.26857700000005"/>
    <x v="2"/>
  </r>
  <r>
    <s v="NonMedia"/>
    <s v="Incremental"/>
    <m/>
    <m/>
    <x v="5"/>
    <s v="Competition Triviastar"/>
    <x v="3"/>
    <s v=" DTC"/>
    <x v="170"/>
    <s v="Post"/>
    <n v="0"/>
    <n v="-754.69460830000003"/>
    <x v="2"/>
  </r>
  <r>
    <s v="NonMedia"/>
    <s v="Incremental"/>
    <m/>
    <m/>
    <x v="5"/>
    <s v="Competition Triviastar"/>
    <x v="3"/>
    <s v=" DTC"/>
    <x v="171"/>
    <s v="Post"/>
    <n v="0"/>
    <n v="-688.7417193"/>
    <x v="2"/>
  </r>
  <r>
    <s v="NonMedia"/>
    <s v="Incremental"/>
    <m/>
    <m/>
    <x v="5"/>
    <s v="Competition Triviastar"/>
    <x v="3"/>
    <s v=" DTC"/>
    <x v="172"/>
    <s v="Post"/>
    <n v="0"/>
    <n v="-686.94952120000005"/>
    <x v="2"/>
  </r>
  <r>
    <s v="NonMedia"/>
    <s v="Incremental"/>
    <m/>
    <m/>
    <x v="5"/>
    <s v="Competition Triviastar"/>
    <x v="3"/>
    <s v=" DTC"/>
    <x v="173"/>
    <s v="Post"/>
    <n v="0"/>
    <n v="-792.50998770000001"/>
    <x v="2"/>
  </r>
  <r>
    <s v="NonMedia"/>
    <s v="Incremental"/>
    <m/>
    <m/>
    <x v="5"/>
    <s v="Competition Triviastar"/>
    <x v="3"/>
    <s v=" DTC"/>
    <x v="174"/>
    <s v="Post"/>
    <n v="0"/>
    <n v="-1007.0360969"/>
    <x v="2"/>
  </r>
  <r>
    <s v="NonMedia"/>
    <s v="Incremental"/>
    <m/>
    <m/>
    <x v="5"/>
    <s v="Competition Triviastar"/>
    <x v="3"/>
    <s v=" DTC"/>
    <x v="175"/>
    <s v="Post"/>
    <n v="0"/>
    <n v="-974.418092"/>
    <x v="2"/>
  </r>
  <r>
    <s v="NonMedia"/>
    <s v="Incremental"/>
    <m/>
    <m/>
    <x v="5"/>
    <s v="Competition Triviastar"/>
    <x v="3"/>
    <s v=" DTC"/>
    <x v="176"/>
    <s v="Post"/>
    <n v="0"/>
    <n v="-997.17900750000001"/>
    <x v="2"/>
  </r>
  <r>
    <s v="NonMedia"/>
    <s v="Incremental"/>
    <m/>
    <m/>
    <x v="5"/>
    <s v="Competition Triviastar"/>
    <x v="3"/>
    <s v=" DTC"/>
    <x v="177"/>
    <s v="Post"/>
    <n v="0"/>
    <n v="-1003.9893602"/>
    <x v="2"/>
  </r>
  <r>
    <s v="NonMedia"/>
    <s v="Incremental"/>
    <m/>
    <m/>
    <x v="5"/>
    <s v="Competition Triviastar"/>
    <x v="3"/>
    <s v=" DTC"/>
    <x v="178"/>
    <s v="Post"/>
    <n v="0"/>
    <n v="-1013.3087902"/>
    <x v="2"/>
  </r>
  <r>
    <s v="NonMedia"/>
    <s v="Incremental"/>
    <m/>
    <m/>
    <x v="5"/>
    <s v="Competition Triviastar"/>
    <x v="3"/>
    <s v=" DTC"/>
    <x v="179"/>
    <s v="Post"/>
    <n v="0"/>
    <n v="-1226.0427013999999"/>
    <x v="2"/>
  </r>
  <r>
    <s v="NonMedia"/>
    <s v="Incremental"/>
    <m/>
    <m/>
    <x v="5"/>
    <s v="Competition Triviastar"/>
    <x v="3"/>
    <s v=" DTC"/>
    <x v="180"/>
    <s v="Post"/>
    <n v="0"/>
    <n v="-1212.6012158999999"/>
    <x v="2"/>
  </r>
  <r>
    <s v="NonMedia"/>
    <s v="Incremental"/>
    <m/>
    <m/>
    <x v="5"/>
    <s v="Competition Triviastar"/>
    <x v="3"/>
    <s v=" DTC"/>
    <x v="181"/>
    <s v="Post"/>
    <n v="0"/>
    <n v="-1752.9489347000001"/>
    <x v="2"/>
  </r>
  <r>
    <s v="NonMedia"/>
    <s v="Incremental"/>
    <m/>
    <m/>
    <x v="5"/>
    <s v="Competition Triviastar"/>
    <x v="3"/>
    <s v=" DTC"/>
    <x v="182"/>
    <s v="Post"/>
    <n v="0"/>
    <n v="-1164.5703074999999"/>
    <x v="2"/>
  </r>
  <r>
    <s v="NonMedia"/>
    <s v="Incremental"/>
    <m/>
    <m/>
    <x v="5"/>
    <s v="Competition Triviastar"/>
    <x v="3"/>
    <s v=" DTC"/>
    <x v="183"/>
    <s v="Post"/>
    <n v="0"/>
    <n v="-1396.4807381000001"/>
    <x v="2"/>
  </r>
  <r>
    <s v="NonMedia"/>
    <s v="Incremental"/>
    <m/>
    <m/>
    <x v="5"/>
    <s v="Competition Triviastar"/>
    <x v="3"/>
    <s v=" DTC"/>
    <x v="184"/>
    <s v="Post"/>
    <n v="0"/>
    <n v="-1801.0420154999999"/>
    <x v="2"/>
  </r>
  <r>
    <s v="NonMedia"/>
    <s v="Incremental"/>
    <m/>
    <m/>
    <x v="5"/>
    <s v="Competition Triviastar"/>
    <x v="3"/>
    <s v=" DTC"/>
    <x v="185"/>
    <s v="Post"/>
    <n v="0"/>
    <n v="-1736.3722946"/>
    <x v="2"/>
  </r>
  <r>
    <s v="NonMedia"/>
    <s v="Incremental"/>
    <m/>
    <m/>
    <x v="5"/>
    <s v="Competition Triviastar"/>
    <x v="3"/>
    <s v=" DTC"/>
    <x v="186"/>
    <s v="Post"/>
    <n v="0"/>
    <n v="-1668.4011166"/>
    <x v="2"/>
  </r>
  <r>
    <s v="NonMedia"/>
    <s v="Incremental"/>
    <m/>
    <m/>
    <x v="5"/>
    <s v="Competition Triviastar"/>
    <x v="3"/>
    <s v=" DTC"/>
    <x v="187"/>
    <s v="Post"/>
    <n v="0"/>
    <n v="-1984.952603"/>
    <x v="2"/>
  </r>
  <r>
    <s v="NonMedia"/>
    <s v="Incremental"/>
    <m/>
    <m/>
    <x v="5"/>
    <s v="Competition Triviastar"/>
    <x v="3"/>
    <s v=" DTC"/>
    <x v="188"/>
    <s v="Post"/>
    <n v="0"/>
    <n v="-2161.8718693999999"/>
    <x v="2"/>
  </r>
  <r>
    <s v="NonMedia"/>
    <s v="Incremental"/>
    <m/>
    <m/>
    <x v="5"/>
    <s v="Competition Triviastar"/>
    <x v="3"/>
    <s v=" DTC"/>
    <x v="189"/>
    <s v="Post"/>
    <n v="0"/>
    <n v="-2002.0424992000001"/>
    <x v="2"/>
  </r>
  <r>
    <s v="NonMedia"/>
    <s v="Incremental"/>
    <m/>
    <m/>
    <x v="5"/>
    <s v="Competition Triviastar"/>
    <x v="3"/>
    <s v=" DTC"/>
    <x v="190"/>
    <s v="Post"/>
    <n v="0"/>
    <n v="-1676.1692512"/>
    <x v="2"/>
  </r>
  <r>
    <s v="NonMedia"/>
    <s v="Incremental"/>
    <m/>
    <m/>
    <x v="5"/>
    <s v="Competition Triviastar"/>
    <x v="3"/>
    <s v=" DTC"/>
    <x v="191"/>
    <s v="Post"/>
    <n v="0"/>
    <n v="-1580.4269918"/>
    <x v="2"/>
  </r>
  <r>
    <s v="NonMedia"/>
    <s v="Incremental"/>
    <m/>
    <m/>
    <x v="5"/>
    <s v="Competition Triviastar"/>
    <x v="3"/>
    <s v=" DTC"/>
    <x v="192"/>
    <s v="Post"/>
    <n v="0"/>
    <n v="-1696.3664013"/>
    <x v="2"/>
  </r>
  <r>
    <s v="NonMedia"/>
    <s v="Incremental"/>
    <m/>
    <m/>
    <x v="5"/>
    <s v="Competition Triviastar"/>
    <x v="3"/>
    <s v=" DTC"/>
    <x v="193"/>
    <s v="Post"/>
    <n v="0"/>
    <n v="-1671.8967772000001"/>
    <x v="2"/>
  </r>
  <r>
    <s v="NonMedia"/>
    <s v="Incremental"/>
    <m/>
    <m/>
    <x v="5"/>
    <s v="Competition Triviastar"/>
    <x v="3"/>
    <s v=" DTC"/>
    <x v="194"/>
    <s v="Post"/>
    <n v="0"/>
    <n v="-1551.2964869"/>
    <x v="2"/>
  </r>
  <r>
    <s v="NonMedia"/>
    <s v="Incremental"/>
    <m/>
    <m/>
    <x v="5"/>
    <s v="Competition Triviastar"/>
    <x v="3"/>
    <s v=" DTC"/>
    <x v="195"/>
    <s v="Post"/>
    <n v="0"/>
    <n v="-1701.6098922000001"/>
    <x v="2"/>
  </r>
  <r>
    <s v="NonMedia"/>
    <s v="Incremental"/>
    <m/>
    <m/>
    <x v="5"/>
    <s v="Competition Triviastar"/>
    <x v="3"/>
    <s v=" DTC"/>
    <x v="196"/>
    <s v="Post"/>
    <n v="0"/>
    <n v="-1649.7575935"/>
    <x v="2"/>
  </r>
  <r>
    <s v="NonMedia"/>
    <s v="Incremental"/>
    <m/>
    <m/>
    <x v="5"/>
    <s v="Competition Triviastar"/>
    <x v="3"/>
    <s v=" DTC"/>
    <x v="197"/>
    <s v="Post"/>
    <n v="0"/>
    <n v="-1471.2847002000001"/>
    <x v="2"/>
  </r>
  <r>
    <s v="NonMedia"/>
    <s v="Incremental"/>
    <m/>
    <m/>
    <x v="5"/>
    <s v="Competition Triviastar"/>
    <x v="3"/>
    <s v=" DTC"/>
    <x v="198"/>
    <s v="Post"/>
    <n v="0"/>
    <n v="-1511.8732037"/>
    <x v="2"/>
  </r>
  <r>
    <s v="NonMedia"/>
    <s v="Incremental"/>
    <m/>
    <m/>
    <x v="5"/>
    <s v="Competition Triviastar"/>
    <x v="3"/>
    <s v=" DTC"/>
    <x v="199"/>
    <s v="Post"/>
    <n v="0"/>
    <n v="-1557.1225879000001"/>
    <x v="2"/>
  </r>
  <r>
    <s v="NonMedia"/>
    <s v="Incremental"/>
    <m/>
    <m/>
    <x v="5"/>
    <s v="Competition Triviastar"/>
    <x v="3"/>
    <s v=" DTC"/>
    <x v="200"/>
    <s v="Post"/>
    <n v="0"/>
    <n v="-1582.5632287999999"/>
    <x v="2"/>
  </r>
  <r>
    <s v="NonMedia"/>
    <s v="Incremental"/>
    <m/>
    <m/>
    <x v="5"/>
    <s v="Competition Triviastar"/>
    <x v="3"/>
    <s v=" DTC"/>
    <x v="201"/>
    <s v="Post"/>
    <n v="0"/>
    <n v="-1387.0004394"/>
    <x v="2"/>
  </r>
  <r>
    <s v="NonMedia"/>
    <s v="Incremental"/>
    <m/>
    <m/>
    <x v="5"/>
    <s v="Competition Triviastar"/>
    <x v="3"/>
    <s v=" DTC"/>
    <x v="202"/>
    <s v="Post"/>
    <n v="0"/>
    <n v="-1466.8180228000001"/>
    <x v="2"/>
  </r>
  <r>
    <s v="NonMedia"/>
    <s v="Incremental"/>
    <m/>
    <m/>
    <x v="5"/>
    <s v="Competition Triviastar"/>
    <x v="3"/>
    <s v=" DTC"/>
    <x v="203"/>
    <s v="Post"/>
    <n v="0"/>
    <n v="-994.32123349999995"/>
    <x v="2"/>
  </r>
  <r>
    <s v="NonMedia"/>
    <s v="Incremental"/>
    <m/>
    <m/>
    <x v="5"/>
    <s v="Competition Triviastar"/>
    <x v="3"/>
    <s v=" DTC"/>
    <x v="204"/>
    <s v="Post"/>
    <n v="0"/>
    <n v="-1366.4148826000001"/>
    <x v="2"/>
  </r>
  <r>
    <s v="NonMedia"/>
    <s v="Incremental"/>
    <m/>
    <m/>
    <x v="5"/>
    <s v="Competition Triviastar"/>
    <x v="3"/>
    <s v=" DTC"/>
    <x v="205"/>
    <s v="Post"/>
    <n v="0"/>
    <n v="-1542.7515387999999"/>
    <x v="2"/>
  </r>
  <r>
    <s v="NonMedia"/>
    <s v="Incremental"/>
    <m/>
    <m/>
    <x v="5"/>
    <s v="Competition Triviastar"/>
    <x v="3"/>
    <s v=" DTC"/>
    <x v="206"/>
    <s v="Post"/>
    <n v="0"/>
    <n v="-1637.5227814"/>
    <x v="2"/>
  </r>
  <r>
    <s v="NonMedia"/>
    <s v="Incremental"/>
    <m/>
    <m/>
    <x v="5"/>
    <s v="Competition Triviastar"/>
    <x v="3"/>
    <s v=" DTC"/>
    <x v="207"/>
    <s v="Post"/>
    <n v="0"/>
    <n v="-1798.7115750999999"/>
    <x v="2"/>
  </r>
  <r>
    <s v="NonMedia"/>
    <s v="Incremental"/>
    <m/>
    <m/>
    <x v="5"/>
    <s v="Competition Triviastar"/>
    <x v="3"/>
    <s v=" DTC"/>
    <x v="208"/>
    <s v="Post"/>
    <n v="0"/>
    <n v="-1730.9346003999999"/>
    <x v="2"/>
  </r>
  <r>
    <s v="NonMedia"/>
    <s v="Incremental"/>
    <m/>
    <m/>
    <x v="5"/>
    <s v="Competition Triviastar"/>
    <x v="3"/>
    <s v=" DTC"/>
    <x v="209"/>
    <s v="Post"/>
    <n v="0"/>
    <n v="-1675.0040309999999"/>
    <x v="2"/>
  </r>
  <r>
    <s v="NonMedia"/>
    <s v="Incremental"/>
    <m/>
    <m/>
    <x v="5"/>
    <s v="Competition Triviastar"/>
    <x v="3"/>
    <s v=" DTC"/>
    <x v="210"/>
    <s v="Post"/>
    <n v="0"/>
    <n v="-1256.8841841999999"/>
    <x v="2"/>
  </r>
  <r>
    <s v="NonMedia"/>
    <s v="Incremental"/>
    <m/>
    <m/>
    <x v="5"/>
    <s v="Competition Triviastar"/>
    <x v="3"/>
    <s v=" DTC"/>
    <x v="211"/>
    <s v="Post"/>
    <n v="0"/>
    <n v="-1273.7798769999999"/>
    <x v="2"/>
  </r>
  <r>
    <s v="NonMedia"/>
    <s v="Incremental"/>
    <m/>
    <m/>
    <x v="5"/>
    <s v="Competition Triviastar"/>
    <x v="3"/>
    <s v=" DTC"/>
    <x v="212"/>
    <s v="Post"/>
    <n v="0"/>
    <n v="-1321.5539051000001"/>
    <x v="2"/>
  </r>
  <r>
    <s v="NonMedia"/>
    <s v="Incremental"/>
    <m/>
    <m/>
    <x v="5"/>
    <s v="Competition Triviastar"/>
    <x v="3"/>
    <s v=" DTC"/>
    <x v="213"/>
    <s v="Post"/>
    <n v="0"/>
    <n v="-1365.8322725"/>
    <x v="2"/>
  </r>
  <r>
    <s v="Base"/>
    <s v="Baseline"/>
    <m/>
    <m/>
    <x v="6"/>
    <s v="Covid Residential"/>
    <x v="4"/>
    <s v=" DTC"/>
    <x v="0"/>
    <s v="Pre"/>
    <s v="Pre"/>
    <n v="7581.3477381000002"/>
    <x v="2"/>
  </r>
  <r>
    <s v="Base"/>
    <s v="Baseline"/>
    <m/>
    <m/>
    <x v="6"/>
    <s v="Covid Residential"/>
    <x v="4"/>
    <s v=" DTC"/>
    <x v="1"/>
    <s v="Pre"/>
    <s v="Pre"/>
    <n v="7581.3477381000002"/>
    <x v="2"/>
  </r>
  <r>
    <s v="Base"/>
    <s v="Baseline"/>
    <m/>
    <m/>
    <x v="6"/>
    <s v="Covid Residential"/>
    <x v="4"/>
    <s v=" DTC"/>
    <x v="2"/>
    <s v="Pre"/>
    <s v="Pre"/>
    <n v="7450.5086448000002"/>
    <x v="2"/>
  </r>
  <r>
    <s v="Base"/>
    <s v="Baseline"/>
    <m/>
    <m/>
    <x v="6"/>
    <s v="Covid Residential"/>
    <x v="4"/>
    <s v=" DTC"/>
    <x v="3"/>
    <s v="Pre"/>
    <s v="Pre"/>
    <n v="7319.6695516"/>
    <x v="2"/>
  </r>
  <r>
    <s v="Base"/>
    <s v="Baseline"/>
    <m/>
    <m/>
    <x v="6"/>
    <s v="Covid Residential"/>
    <x v="4"/>
    <s v=" DTC"/>
    <x v="4"/>
    <s v="Pre"/>
    <s v="Pre"/>
    <n v="7188.8304583999998"/>
    <x v="2"/>
  </r>
  <r>
    <s v="Base"/>
    <s v="Baseline"/>
    <m/>
    <m/>
    <x v="6"/>
    <s v="Covid Residential"/>
    <x v="4"/>
    <s v=" DTC"/>
    <x v="5"/>
    <s v="Pre"/>
    <s v="Pre"/>
    <n v="7057.9913650999997"/>
    <x v="2"/>
  </r>
  <r>
    <s v="Base"/>
    <s v="Baseline"/>
    <m/>
    <m/>
    <x v="6"/>
    <s v="Covid Residential"/>
    <x v="4"/>
    <s v=" DTC"/>
    <x v="6"/>
    <s v="Pre"/>
    <s v="Pre"/>
    <n v="6927.1522719000004"/>
    <x v="2"/>
  </r>
  <r>
    <s v="Base"/>
    <s v="Baseline"/>
    <m/>
    <m/>
    <x v="6"/>
    <s v="Covid Residential"/>
    <x v="4"/>
    <s v=" DTC"/>
    <x v="7"/>
    <s v="Pre"/>
    <s v="Pre"/>
    <n v="6927.1522719000004"/>
    <x v="2"/>
  </r>
  <r>
    <s v="Base"/>
    <s v="Baseline"/>
    <m/>
    <m/>
    <x v="6"/>
    <s v="Covid Residential"/>
    <x v="4"/>
    <s v=" DTC"/>
    <x v="8"/>
    <s v="Pre"/>
    <s v="Pre"/>
    <n v="6797.2281374000004"/>
    <x v="2"/>
  </r>
  <r>
    <s v="Base"/>
    <s v="Baseline"/>
    <m/>
    <m/>
    <x v="6"/>
    <s v="Covid Residential"/>
    <x v="4"/>
    <s v=" DTC"/>
    <x v="9"/>
    <s v="Pre"/>
    <s v="Pre"/>
    <n v="6797.2281374000004"/>
    <x v="2"/>
  </r>
  <r>
    <s v="Base"/>
    <s v="Baseline"/>
    <m/>
    <m/>
    <x v="6"/>
    <s v="Covid Residential"/>
    <x v="4"/>
    <s v=" DTC"/>
    <x v="10"/>
    <s v="Pre"/>
    <s v="Pre"/>
    <n v="6797.2281374000004"/>
    <x v="2"/>
  </r>
  <r>
    <s v="Base"/>
    <s v="Baseline"/>
    <m/>
    <m/>
    <x v="6"/>
    <s v="Covid Residential"/>
    <x v="4"/>
    <s v=" DTC"/>
    <x v="11"/>
    <s v="Pre"/>
    <s v="Pre"/>
    <n v="6797.2281374000004"/>
    <x v="2"/>
  </r>
  <r>
    <s v="Base"/>
    <s v="Baseline"/>
    <m/>
    <m/>
    <x v="6"/>
    <s v="Covid Residential"/>
    <x v="4"/>
    <s v=" DTC"/>
    <x v="12"/>
    <s v="Pre"/>
    <s v="Pre"/>
    <n v="6666.3890441000003"/>
    <x v="2"/>
  </r>
  <r>
    <s v="Base"/>
    <s v="Baseline"/>
    <m/>
    <m/>
    <x v="6"/>
    <s v="Covid Residential"/>
    <x v="4"/>
    <s v=" DTC"/>
    <x v="13"/>
    <s v="Pre"/>
    <s v="Pre"/>
    <n v="6797.2281374000004"/>
    <x v="2"/>
  </r>
  <r>
    <s v="Base"/>
    <s v="Baseline"/>
    <m/>
    <m/>
    <x v="6"/>
    <s v="Covid Residential"/>
    <x v="4"/>
    <s v=" DTC"/>
    <x v="14"/>
    <s v="Pre"/>
    <s v="Pre"/>
    <n v="6927.1522719000004"/>
    <x v="2"/>
  </r>
  <r>
    <s v="Base"/>
    <s v="Baseline"/>
    <m/>
    <m/>
    <x v="6"/>
    <s v="Covid Residential"/>
    <x v="4"/>
    <s v=" DTC"/>
    <x v="15"/>
    <s v="Pre"/>
    <s v="Pre"/>
    <n v="6927.1522719000004"/>
    <x v="2"/>
  </r>
  <r>
    <s v="Base"/>
    <s v="Baseline"/>
    <m/>
    <m/>
    <x v="6"/>
    <s v="Covid Residential"/>
    <x v="4"/>
    <s v=" DTC"/>
    <x v="16"/>
    <s v="Pre"/>
    <s v="Pre"/>
    <n v="6797.2281374000004"/>
    <x v="2"/>
  </r>
  <r>
    <s v="Base"/>
    <s v="Baseline"/>
    <m/>
    <m/>
    <x v="6"/>
    <s v="Covid Residential"/>
    <x v="4"/>
    <s v=" DTC"/>
    <x v="17"/>
    <s v="Pre"/>
    <s v="Pre"/>
    <n v="6927.1522719000004"/>
    <x v="2"/>
  </r>
  <r>
    <s v="Base"/>
    <s v="Baseline"/>
    <m/>
    <m/>
    <x v="6"/>
    <s v="Covid Residential"/>
    <x v="4"/>
    <s v=" DTC"/>
    <x v="18"/>
    <s v="Pre"/>
    <s v="Pre"/>
    <n v="6797.2281374000004"/>
    <x v="2"/>
  </r>
  <r>
    <s v="Base"/>
    <s v="Baseline"/>
    <m/>
    <m/>
    <x v="6"/>
    <s v="Covid Residential"/>
    <x v="4"/>
    <s v=" DTC"/>
    <x v="19"/>
    <s v="Pre"/>
    <s v="Pre"/>
    <n v="6666.3890441000003"/>
    <x v="2"/>
  </r>
  <r>
    <s v="Base"/>
    <s v="Baseline"/>
    <m/>
    <m/>
    <x v="6"/>
    <s v="Covid Residential"/>
    <x v="4"/>
    <s v=" DTC"/>
    <x v="20"/>
    <s v="Pre"/>
    <s v="Pre"/>
    <n v="6404.7108576999999"/>
    <x v="2"/>
  </r>
  <r>
    <s v="Base"/>
    <s v="Baseline"/>
    <m/>
    <m/>
    <x v="6"/>
    <s v="Covid Residential"/>
    <x v="4"/>
    <s v=" DTC"/>
    <x v="21"/>
    <s v="Pre"/>
    <s v="Pre"/>
    <n v="6143.0326711999996"/>
    <x v="2"/>
  </r>
  <r>
    <s v="Base"/>
    <s v="Baseline"/>
    <m/>
    <m/>
    <x v="6"/>
    <s v="Covid Residential"/>
    <x v="4"/>
    <s v=" DTC"/>
    <x v="22"/>
    <s v="Pre"/>
    <s v="Pre"/>
    <n v="6012.1935778999996"/>
    <x v="2"/>
  </r>
  <r>
    <s v="Base"/>
    <s v="Baseline"/>
    <m/>
    <m/>
    <x v="6"/>
    <s v="Covid Residential"/>
    <x v="4"/>
    <s v=" DTC"/>
    <x v="23"/>
    <s v="Pre"/>
    <s v="Pre"/>
    <n v="6143.0326711999996"/>
    <x v="2"/>
  </r>
  <r>
    <s v="Base"/>
    <s v="Baseline"/>
    <m/>
    <m/>
    <x v="6"/>
    <s v="Covid Residential"/>
    <x v="4"/>
    <s v=" DTC"/>
    <x v="24"/>
    <s v="Pre"/>
    <s v="Pre"/>
    <n v="6012.1935778999996"/>
    <x v="2"/>
  </r>
  <r>
    <s v="Base"/>
    <s v="Baseline"/>
    <m/>
    <m/>
    <x v="6"/>
    <s v="Covid Residential"/>
    <x v="4"/>
    <s v=" DTC"/>
    <x v="25"/>
    <s v="Pre"/>
    <s v="Pre"/>
    <n v="6012.1935778999996"/>
    <x v="2"/>
  </r>
  <r>
    <s v="Base"/>
    <s v="Baseline"/>
    <m/>
    <m/>
    <x v="6"/>
    <s v="Covid Residential"/>
    <x v="4"/>
    <s v=" DTC"/>
    <x v="26"/>
    <s v="Pre"/>
    <s v="Pre"/>
    <n v="6012.1935778999996"/>
    <x v="2"/>
  </r>
  <r>
    <s v="Base"/>
    <s v="Baseline"/>
    <m/>
    <m/>
    <x v="6"/>
    <s v="Covid Residential"/>
    <x v="4"/>
    <s v=" DTC"/>
    <x v="27"/>
    <s v="Pre"/>
    <s v="Pre"/>
    <n v="6143.0326711999996"/>
    <x v="2"/>
  </r>
  <r>
    <s v="Base"/>
    <s v="Baseline"/>
    <m/>
    <m/>
    <x v="6"/>
    <s v="Covid Residential"/>
    <x v="4"/>
    <s v=" DTC"/>
    <x v="28"/>
    <s v="Pre"/>
    <s v="Pre"/>
    <n v="6143.0326711999996"/>
    <x v="2"/>
  </r>
  <r>
    <s v="Base"/>
    <s v="Baseline"/>
    <m/>
    <m/>
    <x v="6"/>
    <s v="Covid Residential"/>
    <x v="4"/>
    <s v=" DTC"/>
    <x v="29"/>
    <s v="Pre"/>
    <s v="Pre"/>
    <n v="6143.0326711999996"/>
    <x v="2"/>
  </r>
  <r>
    <s v="Base"/>
    <s v="Baseline"/>
    <m/>
    <m/>
    <x v="6"/>
    <s v="Covid Residential"/>
    <x v="4"/>
    <s v=" DTC"/>
    <x v="30"/>
    <s v="Pre"/>
    <s v="Pre"/>
    <n v="6012.1935778999996"/>
    <x v="2"/>
  </r>
  <r>
    <s v="Base"/>
    <s v="Baseline"/>
    <m/>
    <m/>
    <x v="6"/>
    <s v="Covid Residential"/>
    <x v="4"/>
    <s v=" DTC"/>
    <x v="31"/>
    <s v="Pre"/>
    <s v="Pre"/>
    <n v="5882.2694434000005"/>
    <x v="2"/>
  </r>
  <r>
    <s v="Base"/>
    <s v="Baseline"/>
    <m/>
    <m/>
    <x v="6"/>
    <s v="Covid Residential"/>
    <x v="4"/>
    <s v=" DTC"/>
    <x v="32"/>
    <s v="Pre"/>
    <s v="Pre"/>
    <n v="6143.0326711999996"/>
    <x v="2"/>
  </r>
  <r>
    <s v="Base"/>
    <s v="Baseline"/>
    <m/>
    <m/>
    <x v="6"/>
    <s v="Covid Residential"/>
    <x v="4"/>
    <s v=" DTC"/>
    <x v="33"/>
    <s v="Pre"/>
    <s v="Pre"/>
    <n v="6143.0326711999996"/>
    <x v="2"/>
  </r>
  <r>
    <s v="Base"/>
    <s v="Baseline"/>
    <m/>
    <m/>
    <x v="6"/>
    <s v="Covid Residential"/>
    <x v="4"/>
    <s v=" DTC"/>
    <x v="34"/>
    <s v="Pre"/>
    <s v="Pre"/>
    <n v="5882.2694434000005"/>
    <x v="2"/>
  </r>
  <r>
    <s v="Base"/>
    <s v="Baseline"/>
    <m/>
    <m/>
    <x v="6"/>
    <s v="Covid Residential"/>
    <x v="4"/>
    <s v=" DTC"/>
    <x v="35"/>
    <s v="Pre"/>
    <s v="Pre"/>
    <n v="5882.2694434000005"/>
    <x v="2"/>
  </r>
  <r>
    <s v="Base"/>
    <s v="Baseline"/>
    <m/>
    <m/>
    <x v="6"/>
    <s v="Covid Residential"/>
    <x v="4"/>
    <s v=" DTC"/>
    <x v="36"/>
    <s v="Pre"/>
    <s v="Pre"/>
    <n v="5751.4303502000002"/>
    <x v="2"/>
  </r>
  <r>
    <s v="Base"/>
    <s v="Baseline"/>
    <m/>
    <m/>
    <x v="6"/>
    <s v="Covid Residential"/>
    <x v="4"/>
    <s v=" DTC"/>
    <x v="37"/>
    <s v="Pre"/>
    <s v="Pre"/>
    <n v="5620.5912569000002"/>
    <x v="2"/>
  </r>
  <r>
    <s v="Base"/>
    <s v="Baseline"/>
    <m/>
    <m/>
    <x v="6"/>
    <s v="Covid Residential"/>
    <x v="4"/>
    <s v=" DTC"/>
    <x v="38"/>
    <s v="Pre"/>
    <s v="Pre"/>
    <n v="5620.5912569000002"/>
    <x v="2"/>
  </r>
  <r>
    <s v="Base"/>
    <s v="Baseline"/>
    <m/>
    <m/>
    <x v="6"/>
    <s v="Covid Residential"/>
    <x v="4"/>
    <s v=" DTC"/>
    <x v="39"/>
    <s v="Pre"/>
    <s v="Pre"/>
    <n v="5228.0739771999997"/>
    <x v="2"/>
  </r>
  <r>
    <s v="Base"/>
    <s v="Baseline"/>
    <m/>
    <m/>
    <x v="6"/>
    <s v="Covid Residential"/>
    <x v="4"/>
    <s v=" DTC"/>
    <x v="40"/>
    <s v="Pre"/>
    <s v="Pre"/>
    <n v="5228.0739771999997"/>
    <x v="2"/>
  </r>
  <r>
    <s v="Base"/>
    <s v="Baseline"/>
    <m/>
    <m/>
    <x v="6"/>
    <s v="Covid Residential"/>
    <x v="4"/>
    <s v=" DTC"/>
    <x v="41"/>
    <s v="Pre"/>
    <s v="Pre"/>
    <n v="5358.9130704999998"/>
    <x v="2"/>
  </r>
  <r>
    <s v="Base"/>
    <s v="Baseline"/>
    <m/>
    <m/>
    <x v="6"/>
    <s v="Covid Residential"/>
    <x v="4"/>
    <s v=" DTC"/>
    <x v="42"/>
    <s v="Pre"/>
    <s v="Pre"/>
    <n v="5228.0739771999997"/>
    <x v="2"/>
  </r>
  <r>
    <s v="Base"/>
    <s v="Baseline"/>
    <m/>
    <m/>
    <x v="6"/>
    <s v="Covid Residential"/>
    <x v="4"/>
    <s v=" DTC"/>
    <x v="43"/>
    <s v="Pre"/>
    <s v="Pre"/>
    <n v="5228.0739771999997"/>
    <x v="2"/>
  </r>
  <r>
    <s v="Base"/>
    <s v="Baseline"/>
    <m/>
    <m/>
    <x v="6"/>
    <s v="Covid Residential"/>
    <x v="4"/>
    <s v=" DTC"/>
    <x v="44"/>
    <s v="Pre"/>
    <s v="Pre"/>
    <n v="5358.9130704999998"/>
    <x v="2"/>
  </r>
  <r>
    <s v="Base"/>
    <s v="Baseline"/>
    <m/>
    <m/>
    <x v="6"/>
    <s v="Covid Residential"/>
    <x v="4"/>
    <s v=" DTC"/>
    <x v="45"/>
    <s v="Pre"/>
    <s v="Pre"/>
    <n v="5358.9130704999998"/>
    <x v="2"/>
  </r>
  <r>
    <s v="Base"/>
    <s v="Baseline"/>
    <m/>
    <m/>
    <x v="6"/>
    <s v="Covid Residential"/>
    <x v="4"/>
    <s v=" DTC"/>
    <x v="46"/>
    <s v="Pre"/>
    <s v="Pre"/>
    <n v="5489.7521637"/>
    <x v="2"/>
  </r>
  <r>
    <s v="Base"/>
    <s v="Baseline"/>
    <m/>
    <m/>
    <x v="6"/>
    <s v="Covid Residential"/>
    <x v="4"/>
    <s v=" DTC"/>
    <x v="47"/>
    <s v="Pre"/>
    <s v="Pre"/>
    <n v="5489.7521637"/>
    <x v="2"/>
  </r>
  <r>
    <s v="Base"/>
    <s v="Baseline"/>
    <m/>
    <m/>
    <x v="6"/>
    <s v="Covid Residential"/>
    <x v="4"/>
    <s v=" DTC"/>
    <x v="48"/>
    <s v="Pre"/>
    <s v="Pre"/>
    <n v="5489.7521637"/>
    <x v="2"/>
  </r>
  <r>
    <s v="Base"/>
    <s v="Baseline"/>
    <m/>
    <m/>
    <x v="6"/>
    <s v="Covid Residential"/>
    <x v="4"/>
    <s v=" DTC"/>
    <x v="49"/>
    <s v="Pre"/>
    <s v="Pre"/>
    <n v="5620.5912569000002"/>
    <x v="2"/>
  </r>
  <r>
    <s v="Base"/>
    <s v="Baseline"/>
    <m/>
    <m/>
    <x v="6"/>
    <s v="Covid Residential"/>
    <x v="4"/>
    <s v=" DTC"/>
    <x v="50"/>
    <s v="Pre"/>
    <s v="Pre"/>
    <n v="5751.4303502000002"/>
    <x v="2"/>
  </r>
  <r>
    <s v="Base"/>
    <s v="Baseline"/>
    <m/>
    <m/>
    <x v="6"/>
    <s v="Covid Residential"/>
    <x v="4"/>
    <s v=" DTC"/>
    <x v="51"/>
    <s v="Pre"/>
    <s v="Pre"/>
    <n v="5751.4303502000002"/>
    <x v="2"/>
  </r>
  <r>
    <s v="Base"/>
    <s v="Baseline"/>
    <m/>
    <m/>
    <x v="6"/>
    <s v="Covid Residential"/>
    <x v="4"/>
    <s v=" DTC"/>
    <x v="52"/>
    <s v="Pre"/>
    <s v="Pre"/>
    <n v="5751.4303502000002"/>
    <x v="2"/>
  </r>
  <r>
    <s v="Base"/>
    <s v="Baseline"/>
    <m/>
    <m/>
    <x v="6"/>
    <s v="Covid Residential"/>
    <x v="4"/>
    <s v=" DTC"/>
    <x v="53"/>
    <s v="Pre"/>
    <s v="Pre"/>
    <n v="5620.5912569000002"/>
    <x v="2"/>
  </r>
  <r>
    <s v="Base"/>
    <s v="Baseline"/>
    <m/>
    <m/>
    <x v="6"/>
    <s v="Covid Residential"/>
    <x v="4"/>
    <s v=" DTC"/>
    <x v="54"/>
    <s v="Pre"/>
    <s v="Pre"/>
    <n v="5620.5912569000002"/>
    <x v="2"/>
  </r>
  <r>
    <s v="Base"/>
    <s v="Baseline"/>
    <m/>
    <m/>
    <x v="6"/>
    <s v="Covid Residential"/>
    <x v="4"/>
    <s v=" DTC"/>
    <x v="55"/>
    <s v="Pre"/>
    <s v="Pre"/>
    <n v="5620.5912569000002"/>
    <x v="2"/>
  </r>
  <r>
    <s v="Base"/>
    <s v="Baseline"/>
    <m/>
    <m/>
    <x v="6"/>
    <s v="Covid Residential"/>
    <x v="4"/>
    <s v=" DTC"/>
    <x v="56"/>
    <s v="Pre"/>
    <s v="Pre"/>
    <n v="5489.7521637"/>
    <x v="2"/>
  </r>
  <r>
    <s v="Base"/>
    <s v="Baseline"/>
    <m/>
    <m/>
    <x v="6"/>
    <s v="Covid Residential"/>
    <x v="4"/>
    <s v=" DTC"/>
    <x v="57"/>
    <s v="Post"/>
    <s v="Post"/>
    <n v="5358.9130704999998"/>
    <x v="2"/>
  </r>
  <r>
    <s v="Base"/>
    <s v="Baseline"/>
    <m/>
    <m/>
    <x v="6"/>
    <s v="Covid Residential"/>
    <x v="4"/>
    <s v=" DTC"/>
    <x v="58"/>
    <s v="Post"/>
    <s v="Post"/>
    <n v="5228.0739771999997"/>
    <x v="2"/>
  </r>
  <r>
    <s v="Base"/>
    <s v="Baseline"/>
    <m/>
    <m/>
    <x v="6"/>
    <s v="Covid Residential"/>
    <x v="4"/>
    <s v=" DTC"/>
    <x v="59"/>
    <s v="Post"/>
    <s v="Post"/>
    <n v="5228.0739771999997"/>
    <x v="2"/>
  </r>
  <r>
    <s v="Base"/>
    <s v="Baseline"/>
    <m/>
    <m/>
    <x v="6"/>
    <s v="Covid Residential"/>
    <x v="4"/>
    <s v=" DTC"/>
    <x v="60"/>
    <s v="Post"/>
    <s v="Post"/>
    <n v="5097.2348840000004"/>
    <x v="2"/>
  </r>
  <r>
    <s v="Base"/>
    <s v="Baseline"/>
    <m/>
    <m/>
    <x v="6"/>
    <s v="Covid Residential"/>
    <x v="4"/>
    <s v=" DTC"/>
    <x v="61"/>
    <s v="Post"/>
    <s v="Post"/>
    <n v="4967.3107495000004"/>
    <x v="2"/>
  </r>
  <r>
    <s v="Base"/>
    <s v="Baseline"/>
    <m/>
    <m/>
    <x v="6"/>
    <s v="Covid Residential"/>
    <x v="4"/>
    <s v=" DTC"/>
    <x v="62"/>
    <s v="Post"/>
    <s v="Post"/>
    <n v="4836.4716562000003"/>
    <x v="2"/>
  </r>
  <r>
    <s v="Base"/>
    <s v="Baseline"/>
    <m/>
    <m/>
    <x v="6"/>
    <s v="Covid Residential"/>
    <x v="4"/>
    <s v=" DTC"/>
    <x v="63"/>
    <s v="Post"/>
    <s v="Post"/>
    <n v="4836.4716562000003"/>
    <x v="2"/>
  </r>
  <r>
    <s v="Base"/>
    <s v="Baseline"/>
    <m/>
    <m/>
    <x v="6"/>
    <s v="Covid Residential"/>
    <x v="4"/>
    <s v=" DTC"/>
    <x v="64"/>
    <s v="Post"/>
    <s v="Post"/>
    <n v="4836.4716562000003"/>
    <x v="2"/>
  </r>
  <r>
    <s v="Base"/>
    <s v="Baseline"/>
    <m/>
    <m/>
    <x v="6"/>
    <s v="Covid Residential"/>
    <x v="4"/>
    <s v=" DTC"/>
    <x v="65"/>
    <s v="Post"/>
    <s v="Post"/>
    <n v="4836.4716562000003"/>
    <x v="2"/>
  </r>
  <r>
    <s v="Base"/>
    <s v="Baseline"/>
    <m/>
    <m/>
    <x v="6"/>
    <s v="Covid Residential"/>
    <x v="4"/>
    <s v=" DTC"/>
    <x v="66"/>
    <s v="Post"/>
    <s v="Post"/>
    <n v="4574.7934697999999"/>
    <x v="2"/>
  </r>
  <r>
    <s v="Base"/>
    <s v="Baseline"/>
    <m/>
    <m/>
    <x v="6"/>
    <s v="Covid Residential"/>
    <x v="4"/>
    <s v=" DTC"/>
    <x v="67"/>
    <s v="Post"/>
    <s v="Post"/>
    <n v="4574.7934697999999"/>
    <x v="2"/>
  </r>
  <r>
    <s v="Base"/>
    <s v="Baseline"/>
    <m/>
    <m/>
    <x v="6"/>
    <s v="Covid Residential"/>
    <x v="4"/>
    <s v=" DTC"/>
    <x v="68"/>
    <s v="Post"/>
    <s v="Post"/>
    <n v="4443.9543764999999"/>
    <x v="2"/>
  </r>
  <r>
    <s v="Base"/>
    <s v="Baseline"/>
    <m/>
    <m/>
    <x v="6"/>
    <s v="Covid Residential"/>
    <x v="4"/>
    <s v=" DTC"/>
    <x v="69"/>
    <s v="Post"/>
    <s v="Post"/>
    <n v="4313.1152832999996"/>
    <x v="2"/>
  </r>
  <r>
    <s v="Base"/>
    <s v="Baseline"/>
    <m/>
    <m/>
    <x v="6"/>
    <s v="Covid Residential"/>
    <x v="4"/>
    <s v=" DTC"/>
    <x v="70"/>
    <s v="Post"/>
    <s v="Post"/>
    <n v="4313.1152832999996"/>
    <x v="2"/>
  </r>
  <r>
    <s v="Base"/>
    <s v="Baseline"/>
    <m/>
    <m/>
    <x v="6"/>
    <s v="Covid Residential"/>
    <x v="4"/>
    <s v=" DTC"/>
    <x v="71"/>
    <s v="Post"/>
    <s v="Post"/>
    <n v="4313.1152832999996"/>
    <x v="2"/>
  </r>
  <r>
    <s v="Base"/>
    <s v="Baseline"/>
    <m/>
    <m/>
    <x v="6"/>
    <s v="Covid Residential"/>
    <x v="4"/>
    <s v=" DTC"/>
    <x v="72"/>
    <s v="Post"/>
    <s v="Post"/>
    <n v="4313.1152832999996"/>
    <x v="2"/>
  </r>
  <r>
    <s v="Base"/>
    <s v="Baseline"/>
    <m/>
    <m/>
    <x v="6"/>
    <s v="Covid Residential"/>
    <x v="4"/>
    <s v=" DTC"/>
    <x v="73"/>
    <s v="Post"/>
    <s v="Post"/>
    <n v="4313.1152832999996"/>
    <x v="2"/>
  </r>
  <r>
    <s v="Base"/>
    <s v="Baseline"/>
    <m/>
    <m/>
    <x v="6"/>
    <s v="Covid Residential"/>
    <x v="4"/>
    <s v=" DTC"/>
    <x v="74"/>
    <s v="Post"/>
    <s v="Post"/>
    <n v="4313.1152832999996"/>
    <x v="2"/>
  </r>
  <r>
    <s v="Base"/>
    <s v="Baseline"/>
    <m/>
    <m/>
    <x v="6"/>
    <s v="Covid Residential"/>
    <x v="4"/>
    <s v=" DTC"/>
    <x v="75"/>
    <s v="Post"/>
    <s v="Post"/>
    <n v="4313.1152832999996"/>
    <x v="2"/>
  </r>
  <r>
    <s v="Base"/>
    <s v="Baseline"/>
    <m/>
    <m/>
    <x v="6"/>
    <s v="Covid Residential"/>
    <x v="4"/>
    <s v=" DTC"/>
    <x v="76"/>
    <s v="Post"/>
    <s v="Post"/>
    <n v="4443.9543764999999"/>
    <x v="2"/>
  </r>
  <r>
    <s v="Base"/>
    <s v="Baseline"/>
    <m/>
    <m/>
    <x v="6"/>
    <s v="Covid Residential"/>
    <x v="4"/>
    <s v=" DTC"/>
    <x v="77"/>
    <s v="Post"/>
    <s v="Post"/>
    <n v="4443.9543764999999"/>
    <x v="2"/>
  </r>
  <r>
    <s v="Base"/>
    <s v="Baseline"/>
    <m/>
    <m/>
    <x v="6"/>
    <s v="Covid Residential"/>
    <x v="4"/>
    <s v=" DTC"/>
    <x v="78"/>
    <s v="Post"/>
    <s v="Post"/>
    <n v="4443.9543764999999"/>
    <x v="2"/>
  </r>
  <r>
    <s v="Base"/>
    <s v="Baseline"/>
    <m/>
    <m/>
    <x v="6"/>
    <s v="Covid Residential"/>
    <x v="4"/>
    <s v=" DTC"/>
    <x v="79"/>
    <s v="Post"/>
    <s v="Post"/>
    <n v="4443.9543764999999"/>
    <x v="2"/>
  </r>
  <r>
    <s v="Base"/>
    <s v="Baseline"/>
    <m/>
    <m/>
    <x v="6"/>
    <s v="Covid Residential"/>
    <x v="4"/>
    <s v=" DTC"/>
    <x v="80"/>
    <s v="Post"/>
    <s v="Post"/>
    <n v="4443.9543764999999"/>
    <x v="2"/>
  </r>
  <r>
    <s v="Base"/>
    <s v="Baseline"/>
    <m/>
    <m/>
    <x v="6"/>
    <s v="Covid Residential"/>
    <x v="4"/>
    <s v=" DTC"/>
    <x v="81"/>
    <s v="Post"/>
    <s v="Post"/>
    <n v="4313.1152832999996"/>
    <x v="2"/>
  </r>
  <r>
    <s v="Base"/>
    <s v="Baseline"/>
    <m/>
    <m/>
    <x v="6"/>
    <s v="Covid Residential"/>
    <x v="4"/>
    <s v=" DTC"/>
    <x v="82"/>
    <s v="Post"/>
    <s v="Post"/>
    <n v="4313.1152832999996"/>
    <x v="2"/>
  </r>
  <r>
    <s v="Base"/>
    <s v="Baseline"/>
    <m/>
    <m/>
    <x v="6"/>
    <s v="Covid Residential"/>
    <x v="4"/>
    <s v=" DTC"/>
    <x v="83"/>
    <s v="Post"/>
    <s v="Post"/>
    <n v="4313.1152832999996"/>
    <x v="2"/>
  </r>
  <r>
    <s v="Base"/>
    <s v="Baseline"/>
    <m/>
    <m/>
    <x v="6"/>
    <s v="Covid Residential"/>
    <x v="4"/>
    <s v=" DTC"/>
    <x v="84"/>
    <s v="Post"/>
    <s v="Post"/>
    <n v="4182.2761899999996"/>
    <x v="2"/>
  </r>
  <r>
    <s v="Base"/>
    <s v="Baseline"/>
    <m/>
    <m/>
    <x v="6"/>
    <s v="Covid Residential"/>
    <x v="4"/>
    <s v=" DTC"/>
    <x v="85"/>
    <s v="Post"/>
    <s v="Post"/>
    <n v="4052.3520555"/>
    <x v="2"/>
  </r>
  <r>
    <s v="Base"/>
    <s v="Baseline"/>
    <m/>
    <m/>
    <x v="6"/>
    <s v="Covid Residential"/>
    <x v="4"/>
    <s v=" DTC"/>
    <x v="86"/>
    <s v="Post"/>
    <s v="Post"/>
    <n v="3921.5129622999998"/>
    <x v="2"/>
  </r>
  <r>
    <s v="Base"/>
    <s v="Baseline"/>
    <m/>
    <m/>
    <x v="6"/>
    <s v="Covid Residential"/>
    <x v="4"/>
    <s v=" DTC"/>
    <x v="87"/>
    <s v="Post"/>
    <s v="Post"/>
    <n v="3921.5129622999998"/>
    <x v="2"/>
  </r>
  <r>
    <s v="Base"/>
    <s v="Baseline"/>
    <m/>
    <m/>
    <x v="6"/>
    <s v="Covid Residential"/>
    <x v="4"/>
    <s v=" DTC"/>
    <x v="88"/>
    <s v="Post"/>
    <s v="Post"/>
    <n v="4052.3520555"/>
    <x v="2"/>
  </r>
  <r>
    <s v="Base"/>
    <s v="Baseline"/>
    <m/>
    <m/>
    <x v="6"/>
    <s v="Covid Residential"/>
    <x v="4"/>
    <s v=" DTC"/>
    <x v="89"/>
    <s v="Post"/>
    <s v="Post"/>
    <n v="4182.2761899999996"/>
    <x v="2"/>
  </r>
  <r>
    <s v="Base"/>
    <s v="Baseline"/>
    <m/>
    <m/>
    <x v="6"/>
    <s v="Covid Residential"/>
    <x v="4"/>
    <s v=" DTC"/>
    <x v="90"/>
    <s v="Post"/>
    <s v="Post"/>
    <n v="4052.3520555"/>
    <x v="2"/>
  </r>
  <r>
    <s v="Base"/>
    <s v="Baseline"/>
    <m/>
    <m/>
    <x v="6"/>
    <s v="Covid Residential"/>
    <x v="4"/>
    <s v=" DTC"/>
    <x v="91"/>
    <s v="Post"/>
    <s v="Post"/>
    <n v="5228.0739771999997"/>
    <x v="2"/>
  </r>
  <r>
    <s v="Base"/>
    <s v="Baseline"/>
    <m/>
    <m/>
    <x v="6"/>
    <s v="Covid Residential"/>
    <x v="4"/>
    <s v=" DTC"/>
    <x v="92"/>
    <s v="Post"/>
    <s v="Post"/>
    <n v="5228.0739771999997"/>
    <x v="2"/>
  </r>
  <r>
    <s v="Base"/>
    <s v="Baseline"/>
    <m/>
    <m/>
    <x v="6"/>
    <s v="Covid Residential"/>
    <x v="4"/>
    <s v=" DTC"/>
    <x v="93"/>
    <s v="Post"/>
    <s v="Post"/>
    <n v="5358.9130704999998"/>
    <x v="2"/>
  </r>
  <r>
    <s v="Base"/>
    <s v="Baseline"/>
    <m/>
    <m/>
    <x v="6"/>
    <s v="Covid Residential"/>
    <x v="4"/>
    <s v=" DTC"/>
    <x v="94"/>
    <s v="Post"/>
    <s v="Post"/>
    <n v="5489.7521637"/>
    <x v="2"/>
  </r>
  <r>
    <s v="Base"/>
    <s v="Baseline"/>
    <m/>
    <m/>
    <x v="6"/>
    <s v="Covid Residential"/>
    <x v="4"/>
    <s v=" DTC"/>
    <x v="95"/>
    <s v="Post"/>
    <s v="Post"/>
    <n v="5489.7521637"/>
    <x v="2"/>
  </r>
  <r>
    <s v="Base"/>
    <s v="Baseline"/>
    <m/>
    <m/>
    <x v="6"/>
    <s v="Covid Residential"/>
    <x v="4"/>
    <s v=" DTC"/>
    <x v="96"/>
    <s v="Post"/>
    <s v="Post"/>
    <n v="5358.9130704999998"/>
    <x v="2"/>
  </r>
  <r>
    <s v="Base"/>
    <s v="Baseline"/>
    <m/>
    <m/>
    <x v="6"/>
    <s v="Covid Residential"/>
    <x v="4"/>
    <s v=" DTC"/>
    <x v="97"/>
    <s v="Post"/>
    <s v="Post"/>
    <n v="5358.9130704999998"/>
    <x v="2"/>
  </r>
  <r>
    <s v="Base"/>
    <s v="Baseline"/>
    <m/>
    <m/>
    <x v="6"/>
    <s v="Covid Residential"/>
    <x v="4"/>
    <s v=" DTC"/>
    <x v="98"/>
    <s v="Post"/>
    <s v="Post"/>
    <n v="4313.1152832999996"/>
    <x v="2"/>
  </r>
  <r>
    <s v="Base"/>
    <s v="Baseline"/>
    <m/>
    <m/>
    <x v="6"/>
    <s v="Covid Residential"/>
    <x v="4"/>
    <s v=" DTC"/>
    <x v="99"/>
    <s v="Post"/>
    <s v="Post"/>
    <n v="4443.9543764999999"/>
    <x v="2"/>
  </r>
  <r>
    <s v="Base"/>
    <s v="Baseline"/>
    <m/>
    <m/>
    <x v="6"/>
    <s v="Covid Residential"/>
    <x v="4"/>
    <s v=" DTC"/>
    <x v="100"/>
    <s v="Post"/>
    <s v="Post"/>
    <n v="4313.1152832999996"/>
    <x v="2"/>
  </r>
  <r>
    <s v="Base"/>
    <s v="Baseline"/>
    <m/>
    <m/>
    <x v="6"/>
    <s v="Covid Residential"/>
    <x v="4"/>
    <s v=" DTC"/>
    <x v="101"/>
    <s v="Post"/>
    <s v="Post"/>
    <n v="4182.2761899999996"/>
    <x v="2"/>
  </r>
  <r>
    <s v="Base"/>
    <s v="Baseline"/>
    <m/>
    <m/>
    <x v="6"/>
    <s v="Covid Residential"/>
    <x v="4"/>
    <s v=" DTC"/>
    <x v="102"/>
    <s v="Post"/>
    <s v="Post"/>
    <n v="4182.2761899999996"/>
    <x v="2"/>
  </r>
  <r>
    <s v="Base"/>
    <s v="Baseline"/>
    <m/>
    <m/>
    <x v="6"/>
    <s v="Covid Residential"/>
    <x v="4"/>
    <s v=" DTC"/>
    <x v="103"/>
    <s v="Post"/>
    <s v="Post"/>
    <n v="4182.2761899999996"/>
    <x v="2"/>
  </r>
  <r>
    <s v="Base"/>
    <s v="Baseline"/>
    <m/>
    <m/>
    <x v="6"/>
    <s v="Covid Residential"/>
    <x v="4"/>
    <s v=" DTC"/>
    <x v="104"/>
    <s v="Post"/>
    <s v="Post"/>
    <n v="4182.2761899999996"/>
    <x v="2"/>
  </r>
  <r>
    <s v="Base"/>
    <s v="Baseline"/>
    <m/>
    <m/>
    <x v="6"/>
    <s v="Covid Residential"/>
    <x v="4"/>
    <s v=" DTC"/>
    <x v="105"/>
    <s v="Post"/>
    <s v="Post"/>
    <n v="4052.3520555"/>
    <x v="2"/>
  </r>
  <r>
    <s v="Base"/>
    <s v="Baseline"/>
    <m/>
    <m/>
    <x v="6"/>
    <s v="Covid Residential"/>
    <x v="4"/>
    <s v=" DTC"/>
    <x v="106"/>
    <s v="Post"/>
    <s v="Post"/>
    <n v="3921.5129622999998"/>
    <x v="2"/>
  </r>
  <r>
    <s v="Base"/>
    <s v="Baseline"/>
    <m/>
    <m/>
    <x v="6"/>
    <s v="Covid Residential"/>
    <x v="4"/>
    <s v=" DTC"/>
    <x v="107"/>
    <s v="Post"/>
    <s v="Post"/>
    <n v="3921.5129622999998"/>
    <x v="2"/>
  </r>
  <r>
    <s v="Base"/>
    <s v="Baseline"/>
    <m/>
    <m/>
    <x v="6"/>
    <s v="Covid Residential"/>
    <x v="4"/>
    <s v=" DTC"/>
    <x v="108"/>
    <s v="Post"/>
    <s v="Post"/>
    <n v="3921.5129622999998"/>
    <x v="2"/>
  </r>
  <r>
    <s v="Base"/>
    <s v="Baseline"/>
    <m/>
    <m/>
    <x v="6"/>
    <s v="Covid Residential"/>
    <x v="4"/>
    <s v=" DTC"/>
    <x v="109"/>
    <s v="Post"/>
    <s v="Post"/>
    <n v="3921.5129622999998"/>
    <x v="2"/>
  </r>
  <r>
    <s v="Base"/>
    <s v="Baseline"/>
    <m/>
    <m/>
    <x v="6"/>
    <s v="Covid Residential"/>
    <x v="4"/>
    <s v=" DTC"/>
    <x v="110"/>
    <s v="Post"/>
    <s v="Post"/>
    <n v="3921.5129622999998"/>
    <x v="2"/>
  </r>
  <r>
    <s v="Base"/>
    <s v="Baseline"/>
    <m/>
    <m/>
    <x v="6"/>
    <s v="Covid Residential"/>
    <x v="4"/>
    <s v=" DTC"/>
    <x v="111"/>
    <s v="Post"/>
    <s v="Post"/>
    <n v="3790.6738690000002"/>
    <x v="2"/>
  </r>
  <r>
    <s v="Base"/>
    <s v="Baseline"/>
    <m/>
    <m/>
    <x v="6"/>
    <s v="Covid Residential"/>
    <x v="4"/>
    <s v=" DTC"/>
    <x v="112"/>
    <s v="Post"/>
    <s v="Post"/>
    <n v="3921.5129622999998"/>
    <x v="2"/>
  </r>
  <r>
    <s v="Base"/>
    <s v="Baseline"/>
    <m/>
    <m/>
    <x v="6"/>
    <s v="Covid Residential"/>
    <x v="4"/>
    <s v=" DTC"/>
    <x v="113"/>
    <s v="Post"/>
    <s v="Post"/>
    <n v="4052.3520555"/>
    <x v="2"/>
  </r>
  <r>
    <s v="Base"/>
    <s v="Baseline"/>
    <m/>
    <m/>
    <x v="6"/>
    <s v="Covid Residential"/>
    <x v="4"/>
    <s v=" DTC"/>
    <x v="114"/>
    <s v="Post"/>
    <n v="0"/>
    <n v="4052.3520555"/>
    <x v="2"/>
  </r>
  <r>
    <s v="Base"/>
    <s v="Baseline"/>
    <m/>
    <m/>
    <x v="6"/>
    <s v="Covid Residential"/>
    <x v="4"/>
    <s v=" DTC"/>
    <x v="115"/>
    <s v="Post"/>
    <n v="0"/>
    <n v="4052.3520555"/>
    <x v="2"/>
  </r>
  <r>
    <s v="Base"/>
    <s v="Baseline"/>
    <m/>
    <m/>
    <x v="6"/>
    <s v="Covid Residential"/>
    <x v="4"/>
    <s v=" DTC"/>
    <x v="116"/>
    <s v="Post"/>
    <n v="0"/>
    <n v="4052.3520555"/>
    <x v="2"/>
  </r>
  <r>
    <s v="Base"/>
    <s v="Baseline"/>
    <m/>
    <m/>
    <x v="6"/>
    <s v="Covid Residential"/>
    <x v="4"/>
    <s v=" DTC"/>
    <x v="117"/>
    <s v="Post"/>
    <n v="0"/>
    <n v="4052.3520555"/>
    <x v="2"/>
  </r>
  <r>
    <s v="Base"/>
    <s v="Baseline"/>
    <m/>
    <m/>
    <x v="6"/>
    <s v="Covid Residential"/>
    <x v="4"/>
    <s v=" DTC"/>
    <x v="118"/>
    <s v="Post"/>
    <n v="0"/>
    <n v="4182.2761899999996"/>
    <x v="2"/>
  </r>
  <r>
    <s v="Base"/>
    <s v="Baseline"/>
    <m/>
    <m/>
    <x v="6"/>
    <s v="Covid Residential"/>
    <x v="4"/>
    <s v=" DTC"/>
    <x v="119"/>
    <s v="Post"/>
    <n v="0"/>
    <n v="3790.6738690000002"/>
    <x v="2"/>
  </r>
  <r>
    <s v="Base"/>
    <s v="Baseline"/>
    <m/>
    <m/>
    <x v="6"/>
    <s v="Covid Residential"/>
    <x v="4"/>
    <s v=" DTC"/>
    <x v="120"/>
    <s v="Post"/>
    <n v="0"/>
    <n v="3659.8347758"/>
    <x v="2"/>
  </r>
  <r>
    <s v="Base"/>
    <s v="Baseline"/>
    <m/>
    <m/>
    <x v="6"/>
    <s v="Covid Residential"/>
    <x v="4"/>
    <s v=" DTC"/>
    <x v="121"/>
    <s v="Post"/>
    <n v="0"/>
    <n v="3659.8347758"/>
    <x v="2"/>
  </r>
  <r>
    <s v="Base"/>
    <s v="Baseline"/>
    <m/>
    <m/>
    <x v="6"/>
    <s v="Covid Residential"/>
    <x v="4"/>
    <s v=" DTC"/>
    <x v="122"/>
    <s v="Post"/>
    <n v="0"/>
    <n v="3659.8347758"/>
    <x v="2"/>
  </r>
  <r>
    <s v="Base"/>
    <s v="Baseline"/>
    <m/>
    <m/>
    <x v="6"/>
    <s v="Covid Residential"/>
    <x v="4"/>
    <s v=" DTC"/>
    <x v="123"/>
    <s v="Post"/>
    <n v="0"/>
    <n v="3659.8347758"/>
    <x v="2"/>
  </r>
  <r>
    <s v="Base"/>
    <s v="Baseline"/>
    <m/>
    <m/>
    <x v="6"/>
    <s v="Covid Residential"/>
    <x v="4"/>
    <s v=" DTC"/>
    <x v="124"/>
    <s v="Post"/>
    <n v="0"/>
    <n v="3659.8347758"/>
    <x v="2"/>
  </r>
  <r>
    <s v="Base"/>
    <s v="Baseline"/>
    <m/>
    <m/>
    <x v="6"/>
    <s v="Covid Residential"/>
    <x v="4"/>
    <s v=" DTC"/>
    <x v="125"/>
    <s v="Post"/>
    <n v="0"/>
    <n v="3398.1565893000002"/>
    <x v="2"/>
  </r>
  <r>
    <s v="Base"/>
    <s v="Baseline"/>
    <m/>
    <m/>
    <x v="6"/>
    <s v="Covid Residential"/>
    <x v="4"/>
    <s v=" DTC"/>
    <x v="126"/>
    <s v="Post"/>
    <n v="0"/>
    <n v="4705.6325630000001"/>
    <x v="2"/>
  </r>
  <r>
    <s v="Base"/>
    <s v="Baseline"/>
    <m/>
    <m/>
    <x v="6"/>
    <s v="Covid Residential"/>
    <x v="4"/>
    <s v=" DTC"/>
    <x v="127"/>
    <s v="Post"/>
    <n v="0"/>
    <n v="4836.4716562000003"/>
    <x v="2"/>
  </r>
  <r>
    <s v="Base"/>
    <s v="Baseline"/>
    <m/>
    <m/>
    <x v="6"/>
    <s v="Covid Residential"/>
    <x v="4"/>
    <s v=" DTC"/>
    <x v="128"/>
    <s v="Post"/>
    <n v="0"/>
    <n v="4967.3107495000004"/>
    <x v="2"/>
  </r>
  <r>
    <s v="Base"/>
    <s v="Baseline"/>
    <m/>
    <m/>
    <x v="6"/>
    <s v="Covid Residential"/>
    <x v="4"/>
    <s v=" DTC"/>
    <x v="129"/>
    <s v="Post"/>
    <n v="0"/>
    <n v="5097.2348840000004"/>
    <x v="2"/>
  </r>
  <r>
    <s v="Base"/>
    <s v="Baseline"/>
    <m/>
    <m/>
    <x v="6"/>
    <s v="Covid Residential"/>
    <x v="4"/>
    <s v=" DTC"/>
    <x v="130"/>
    <s v="Post"/>
    <n v="0"/>
    <n v="5228.0739771999997"/>
    <x v="2"/>
  </r>
  <r>
    <s v="Base"/>
    <s v="Baseline"/>
    <m/>
    <m/>
    <x v="6"/>
    <s v="Covid Residential"/>
    <x v="4"/>
    <s v=" DTC"/>
    <x v="131"/>
    <s v="Post"/>
    <n v="0"/>
    <n v="5228.0739771999997"/>
    <x v="2"/>
  </r>
  <r>
    <s v="Base"/>
    <s v="Baseline"/>
    <m/>
    <m/>
    <x v="6"/>
    <s v="Covid Residential"/>
    <x v="4"/>
    <s v=" DTC"/>
    <x v="132"/>
    <s v="Post"/>
    <n v="0"/>
    <n v="5620.5912569000002"/>
    <x v="2"/>
  </r>
  <r>
    <s v="Base"/>
    <s v="Baseline"/>
    <m/>
    <m/>
    <x v="6"/>
    <s v="Covid Residential"/>
    <x v="4"/>
    <s v=" DTC"/>
    <x v="133"/>
    <s v="Post"/>
    <n v="0"/>
    <n v="4705.6325630000001"/>
    <x v="2"/>
  </r>
  <r>
    <s v="Base"/>
    <s v="Baseline"/>
    <m/>
    <m/>
    <x v="6"/>
    <s v="Covid Residential"/>
    <x v="4"/>
    <s v=" DTC"/>
    <x v="134"/>
    <s v="Post"/>
    <n v="0"/>
    <n v="4705.6325630000001"/>
    <x v="2"/>
  </r>
  <r>
    <s v="Base"/>
    <s v="Baseline"/>
    <m/>
    <m/>
    <x v="6"/>
    <s v="Covid Residential"/>
    <x v="4"/>
    <s v=" DTC"/>
    <x v="135"/>
    <s v="Post"/>
    <n v="0"/>
    <n v="4574.7934697999999"/>
    <x v="2"/>
  </r>
  <r>
    <s v="Base"/>
    <s v="Baseline"/>
    <m/>
    <m/>
    <x v="6"/>
    <s v="Covid Residential"/>
    <x v="4"/>
    <s v=" DTC"/>
    <x v="136"/>
    <s v="Post"/>
    <n v="0"/>
    <n v="4443.9543764999999"/>
    <x v="2"/>
  </r>
  <r>
    <s v="Base"/>
    <s v="Baseline"/>
    <m/>
    <m/>
    <x v="6"/>
    <s v="Covid Residential"/>
    <x v="4"/>
    <s v=" DTC"/>
    <x v="137"/>
    <s v="Post"/>
    <n v="0"/>
    <n v="4313.1152832999996"/>
    <x v="2"/>
  </r>
  <r>
    <s v="Base"/>
    <s v="Baseline"/>
    <m/>
    <m/>
    <x v="6"/>
    <s v="Covid Residential"/>
    <x v="4"/>
    <s v=" DTC"/>
    <x v="138"/>
    <s v="Post"/>
    <n v="0"/>
    <n v="4313.1152832999996"/>
    <x v="2"/>
  </r>
  <r>
    <s v="Base"/>
    <s v="Baseline"/>
    <m/>
    <m/>
    <x v="6"/>
    <s v="Covid Residential"/>
    <x v="4"/>
    <s v=" DTC"/>
    <x v="139"/>
    <s v="Post"/>
    <n v="0"/>
    <n v="4182.2761899999996"/>
    <x v="2"/>
  </r>
  <r>
    <s v="Base"/>
    <s v="Baseline"/>
    <m/>
    <m/>
    <x v="6"/>
    <s v="Covid Residential"/>
    <x v="4"/>
    <s v=" DTC"/>
    <x v="140"/>
    <s v="Post"/>
    <n v="0"/>
    <n v="4052.3520555"/>
    <x v="2"/>
  </r>
  <r>
    <s v="Base"/>
    <s v="Baseline"/>
    <m/>
    <m/>
    <x v="6"/>
    <s v="Covid Residential"/>
    <x v="4"/>
    <s v=" DTC"/>
    <x v="141"/>
    <s v="Post"/>
    <n v="0"/>
    <n v="3921.5129622999998"/>
    <x v="2"/>
  </r>
  <r>
    <s v="Base"/>
    <s v="Baseline"/>
    <m/>
    <m/>
    <x v="6"/>
    <s v="Covid Residential"/>
    <x v="4"/>
    <s v=" DTC"/>
    <x v="142"/>
    <s v="Post"/>
    <n v="0"/>
    <n v="3921.5129622999998"/>
    <x v="2"/>
  </r>
  <r>
    <s v="Base"/>
    <s v="Baseline"/>
    <m/>
    <m/>
    <x v="6"/>
    <s v="Covid Residential"/>
    <x v="4"/>
    <s v=" DTC"/>
    <x v="143"/>
    <s v="Post"/>
    <n v="0"/>
    <n v="3921.5129622999998"/>
    <x v="2"/>
  </r>
  <r>
    <s v="Base"/>
    <s v="Baseline"/>
    <m/>
    <m/>
    <x v="6"/>
    <s v="Covid Residential"/>
    <x v="4"/>
    <s v=" DTC"/>
    <x v="144"/>
    <s v="Post"/>
    <n v="0"/>
    <n v="3921.5129622999998"/>
    <x v="2"/>
  </r>
  <r>
    <s v="Base"/>
    <s v="Baseline"/>
    <m/>
    <m/>
    <x v="6"/>
    <s v="Covid Residential"/>
    <x v="4"/>
    <s v=" DTC"/>
    <x v="145"/>
    <s v="Post"/>
    <n v="0"/>
    <n v="3921.5129622999998"/>
    <x v="2"/>
  </r>
  <r>
    <s v="Base"/>
    <s v="Baseline"/>
    <m/>
    <m/>
    <x v="6"/>
    <s v="Covid Residential"/>
    <x v="4"/>
    <s v=" DTC"/>
    <x v="146"/>
    <s v="Post"/>
    <n v="0"/>
    <n v="3921.5129622999998"/>
    <x v="2"/>
  </r>
  <r>
    <s v="Base"/>
    <s v="Baseline"/>
    <m/>
    <m/>
    <x v="6"/>
    <s v="Covid Residential"/>
    <x v="4"/>
    <s v=" DTC"/>
    <x v="147"/>
    <s v="Post"/>
    <n v="0"/>
    <n v="3921.5129622999998"/>
    <x v="2"/>
  </r>
  <r>
    <s v="Base"/>
    <s v="Baseline"/>
    <m/>
    <m/>
    <x v="6"/>
    <s v="Covid Residential"/>
    <x v="4"/>
    <s v=" DTC"/>
    <x v="148"/>
    <s v="Post"/>
    <n v="0"/>
    <n v="4052.3520555"/>
    <x v="2"/>
  </r>
  <r>
    <s v="Base"/>
    <s v="Baseline"/>
    <m/>
    <m/>
    <x v="6"/>
    <s v="Covid Residential"/>
    <x v="4"/>
    <s v=" DTC"/>
    <x v="149"/>
    <s v="Post"/>
    <n v="0"/>
    <n v="4052.3520555"/>
    <x v="2"/>
  </r>
  <r>
    <s v="Base"/>
    <s v="Baseline"/>
    <m/>
    <m/>
    <x v="6"/>
    <s v="Covid Residential"/>
    <x v="4"/>
    <s v=" DTC"/>
    <x v="150"/>
    <s v="Post"/>
    <n v="0"/>
    <n v="4182.2761899999996"/>
    <x v="2"/>
  </r>
  <r>
    <s v="Base"/>
    <s v="Baseline"/>
    <m/>
    <m/>
    <x v="6"/>
    <s v="Covid Residential"/>
    <x v="4"/>
    <s v=" DTC"/>
    <x v="151"/>
    <s v="Post"/>
    <n v="0"/>
    <n v="4182.2761899999996"/>
    <x v="2"/>
  </r>
  <r>
    <s v="Base"/>
    <s v="Baseline"/>
    <m/>
    <m/>
    <x v="6"/>
    <s v="Covid Residential"/>
    <x v="4"/>
    <s v=" DTC"/>
    <x v="152"/>
    <s v="Post"/>
    <n v="0"/>
    <n v="4182.2761899999996"/>
    <x v="2"/>
  </r>
  <r>
    <s v="Base"/>
    <s v="Baseline"/>
    <m/>
    <m/>
    <x v="6"/>
    <s v="Covid Residential"/>
    <x v="4"/>
    <s v=" DTC"/>
    <x v="153"/>
    <s v="Post"/>
    <n v="0"/>
    <n v="4182.2761899999996"/>
    <x v="2"/>
  </r>
  <r>
    <s v="Base"/>
    <s v="Baseline"/>
    <m/>
    <m/>
    <x v="6"/>
    <s v="Covid Residential"/>
    <x v="4"/>
    <s v=" DTC"/>
    <x v="154"/>
    <s v="Post"/>
    <n v="0"/>
    <n v="4182.2761899999996"/>
    <x v="2"/>
  </r>
  <r>
    <s v="Base"/>
    <s v="Baseline"/>
    <m/>
    <m/>
    <x v="6"/>
    <s v="Covid Residential"/>
    <x v="4"/>
    <s v=" DTC"/>
    <x v="155"/>
    <s v="Post"/>
    <n v="0"/>
    <n v="4052.3520555"/>
    <x v="2"/>
  </r>
  <r>
    <s v="Base"/>
    <s v="Baseline"/>
    <m/>
    <m/>
    <x v="6"/>
    <s v="Covid Residential"/>
    <x v="4"/>
    <s v=" DTC"/>
    <x v="156"/>
    <s v="Post"/>
    <n v="0"/>
    <n v="4052.3520555"/>
    <x v="2"/>
  </r>
  <r>
    <s v="Base"/>
    <s v="Baseline"/>
    <m/>
    <m/>
    <x v="6"/>
    <s v="Covid Residential"/>
    <x v="4"/>
    <s v=" DTC"/>
    <x v="157"/>
    <s v="Post"/>
    <n v="0"/>
    <n v="3921.5129622999998"/>
    <x v="2"/>
  </r>
  <r>
    <s v="Base"/>
    <s v="Baseline"/>
    <m/>
    <m/>
    <x v="6"/>
    <s v="Covid Residential"/>
    <x v="4"/>
    <s v=" DTC"/>
    <x v="158"/>
    <s v="Post"/>
    <n v="0"/>
    <n v="3921.5129622999998"/>
    <x v="2"/>
  </r>
  <r>
    <s v="Base"/>
    <s v="Baseline"/>
    <m/>
    <m/>
    <x v="6"/>
    <s v="Covid Residential"/>
    <x v="4"/>
    <s v=" DTC"/>
    <x v="159"/>
    <s v="Post"/>
    <n v="0"/>
    <n v="4052.3520555"/>
    <x v="2"/>
  </r>
  <r>
    <s v="Base"/>
    <s v="Baseline"/>
    <m/>
    <m/>
    <x v="6"/>
    <s v="Covid Residential"/>
    <x v="4"/>
    <s v=" DTC"/>
    <x v="160"/>
    <s v="Post"/>
    <n v="0"/>
    <n v="4052.3520555"/>
    <x v="2"/>
  </r>
  <r>
    <s v="Base"/>
    <s v="Baseline"/>
    <m/>
    <m/>
    <x v="6"/>
    <s v="Covid Residential"/>
    <x v="4"/>
    <s v=" DTC"/>
    <x v="161"/>
    <s v="Post"/>
    <n v="0"/>
    <n v="4182.2761899999996"/>
    <x v="2"/>
  </r>
  <r>
    <s v="Base"/>
    <s v="Baseline"/>
    <m/>
    <m/>
    <x v="6"/>
    <s v="Covid Residential"/>
    <x v="4"/>
    <s v=" DTC"/>
    <x v="162"/>
    <s v="Post"/>
    <n v="0"/>
    <n v="4313.1152832999996"/>
    <x v="2"/>
  </r>
  <r>
    <s v="Base"/>
    <s v="Baseline"/>
    <m/>
    <m/>
    <x v="6"/>
    <s v="Covid Residential"/>
    <x v="4"/>
    <s v=" DTC"/>
    <x v="163"/>
    <s v="Post"/>
    <n v="0"/>
    <n v="4313.1152832999996"/>
    <x v="2"/>
  </r>
  <r>
    <s v="Base"/>
    <s v="Baseline"/>
    <m/>
    <m/>
    <x v="6"/>
    <s v="Covid Residential"/>
    <x v="4"/>
    <s v=" DTC"/>
    <x v="164"/>
    <s v="Post"/>
    <n v="0"/>
    <n v="4313.1152832999996"/>
    <x v="2"/>
  </r>
  <r>
    <s v="Base"/>
    <s v="Baseline"/>
    <m/>
    <m/>
    <x v="6"/>
    <s v="Covid Residential"/>
    <x v="4"/>
    <s v=" DTC"/>
    <x v="165"/>
    <s v="Post"/>
    <n v="0"/>
    <n v="4313.1152832999996"/>
    <x v="2"/>
  </r>
  <r>
    <s v="Base"/>
    <s v="Baseline"/>
    <m/>
    <m/>
    <x v="6"/>
    <s v="Covid Residential"/>
    <x v="4"/>
    <s v=" DTC"/>
    <x v="166"/>
    <s v="Post"/>
    <n v="0"/>
    <n v="4313.1152832999996"/>
    <x v="2"/>
  </r>
  <r>
    <s v="Base"/>
    <s v="Baseline"/>
    <m/>
    <m/>
    <x v="6"/>
    <s v="Covid Residential"/>
    <x v="4"/>
    <s v=" DTC"/>
    <x v="167"/>
    <s v="Post"/>
    <n v="0"/>
    <n v="4313.1152832999996"/>
    <x v="2"/>
  </r>
  <r>
    <s v="Base"/>
    <s v="Baseline"/>
    <m/>
    <m/>
    <x v="6"/>
    <s v="Covid Residential"/>
    <x v="4"/>
    <s v=" DTC"/>
    <x v="168"/>
    <s v="Post"/>
    <n v="0"/>
    <n v="4182.2761899999996"/>
    <x v="2"/>
  </r>
  <r>
    <s v="Base"/>
    <s v="Baseline"/>
    <m/>
    <m/>
    <x v="6"/>
    <s v="Covid Residential"/>
    <x v="4"/>
    <s v=" DTC"/>
    <x v="169"/>
    <s v="Post"/>
    <n v="0"/>
    <n v="4052.3520555"/>
    <x v="2"/>
  </r>
  <r>
    <s v="Base"/>
    <s v="Baseline"/>
    <m/>
    <m/>
    <x v="6"/>
    <s v="Covid Residential"/>
    <x v="4"/>
    <s v=" DTC"/>
    <x v="170"/>
    <s v="Post"/>
    <n v="0"/>
    <n v="4052.3520555"/>
    <x v="2"/>
  </r>
  <r>
    <s v="Base"/>
    <s v="Baseline"/>
    <m/>
    <m/>
    <x v="6"/>
    <s v="Covid Residential"/>
    <x v="4"/>
    <s v=" DTC"/>
    <x v="171"/>
    <s v="Post"/>
    <n v="0"/>
    <n v="4052.3520555"/>
    <x v="2"/>
  </r>
  <r>
    <s v="Base"/>
    <s v="Baseline"/>
    <m/>
    <m/>
    <x v="6"/>
    <s v="Covid Residential"/>
    <x v="4"/>
    <s v=" DTC"/>
    <x v="172"/>
    <s v="Post"/>
    <n v="0"/>
    <n v="3921.5129622999998"/>
    <x v="2"/>
  </r>
  <r>
    <s v="Base"/>
    <s v="Baseline"/>
    <m/>
    <m/>
    <x v="6"/>
    <s v="Covid Residential"/>
    <x v="4"/>
    <s v=" DTC"/>
    <x v="173"/>
    <s v="Post"/>
    <n v="0"/>
    <n v="3921.5129622999998"/>
    <x v="2"/>
  </r>
  <r>
    <s v="Base"/>
    <s v="Baseline"/>
    <m/>
    <m/>
    <x v="6"/>
    <s v="Covid Residential"/>
    <x v="4"/>
    <s v=" DTC"/>
    <x v="174"/>
    <s v="Post"/>
    <n v="0"/>
    <n v="4182.2761899999996"/>
    <x v="2"/>
  </r>
  <r>
    <s v="Base"/>
    <s v="Baseline"/>
    <m/>
    <m/>
    <x v="6"/>
    <s v="Covid Residential"/>
    <x v="4"/>
    <s v=" DTC"/>
    <x v="175"/>
    <s v="Post"/>
    <n v="0"/>
    <n v="4182.2761899999996"/>
    <x v="2"/>
  </r>
  <r>
    <s v="Base"/>
    <s v="Baseline"/>
    <m/>
    <m/>
    <x v="6"/>
    <s v="Covid Residential"/>
    <x v="4"/>
    <s v=" DTC"/>
    <x v="176"/>
    <s v="Post"/>
    <n v="0"/>
    <n v="4182.2761899999996"/>
    <x v="2"/>
  </r>
  <r>
    <s v="Base"/>
    <s v="Baseline"/>
    <m/>
    <m/>
    <x v="6"/>
    <s v="Covid Residential"/>
    <x v="4"/>
    <s v=" DTC"/>
    <x v="177"/>
    <s v="Post"/>
    <n v="0"/>
    <n v="4182.2761899999996"/>
    <x v="2"/>
  </r>
  <r>
    <s v="Base"/>
    <s v="Baseline"/>
    <m/>
    <m/>
    <x v="6"/>
    <s v="Covid Residential"/>
    <x v="4"/>
    <s v=" DTC"/>
    <x v="178"/>
    <s v="Post"/>
    <n v="0"/>
    <n v="4182.2761899999996"/>
    <x v="2"/>
  </r>
  <r>
    <s v="Base"/>
    <s v="Baseline"/>
    <m/>
    <m/>
    <x v="6"/>
    <s v="Covid Residential"/>
    <x v="4"/>
    <s v=" DTC"/>
    <x v="179"/>
    <s v="Post"/>
    <n v="0"/>
    <n v="4313.1152832999996"/>
    <x v="2"/>
  </r>
  <r>
    <s v="Base"/>
    <s v="Baseline"/>
    <m/>
    <m/>
    <x v="6"/>
    <s v="Covid Residential"/>
    <x v="4"/>
    <s v=" DTC"/>
    <x v="180"/>
    <s v="Post"/>
    <n v="0"/>
    <n v="4443.9543764999999"/>
    <x v="2"/>
  </r>
  <r>
    <s v="Base"/>
    <s v="Baseline"/>
    <m/>
    <m/>
    <x v="6"/>
    <s v="Covid Residential"/>
    <x v="4"/>
    <s v=" DTC"/>
    <x v="181"/>
    <s v="Post"/>
    <n v="0"/>
    <n v="4443.9543764999999"/>
    <x v="2"/>
  </r>
  <r>
    <s v="Base"/>
    <s v="Baseline"/>
    <m/>
    <m/>
    <x v="6"/>
    <s v="Covid Residential"/>
    <x v="4"/>
    <s v=" DTC"/>
    <x v="182"/>
    <s v="Post"/>
    <n v="0"/>
    <n v="4443.9543764999999"/>
    <x v="2"/>
  </r>
  <r>
    <s v="Base"/>
    <s v="Baseline"/>
    <m/>
    <m/>
    <x v="6"/>
    <s v="Covid Residential"/>
    <x v="4"/>
    <s v=" DTC"/>
    <x v="183"/>
    <s v="Post"/>
    <n v="0"/>
    <n v="4443.9543764999999"/>
    <x v="2"/>
  </r>
  <r>
    <s v="Base"/>
    <s v="Baseline"/>
    <m/>
    <m/>
    <x v="6"/>
    <s v="Covid Residential"/>
    <x v="4"/>
    <s v=" DTC"/>
    <x v="184"/>
    <s v="Post"/>
    <n v="0"/>
    <n v="4443.9543764999999"/>
    <x v="2"/>
  </r>
  <r>
    <s v="Base"/>
    <s v="Baseline"/>
    <m/>
    <m/>
    <x v="6"/>
    <s v="Covid Residential"/>
    <x v="4"/>
    <s v=" DTC"/>
    <x v="185"/>
    <s v="Post"/>
    <n v="0"/>
    <n v="4443.9543764999999"/>
    <x v="2"/>
  </r>
  <r>
    <s v="Base"/>
    <s v="Baseline"/>
    <m/>
    <m/>
    <x v="6"/>
    <s v="Covid Residential"/>
    <x v="4"/>
    <s v=" DTC"/>
    <x v="186"/>
    <s v="Post"/>
    <n v="0"/>
    <n v="4313.1152832999996"/>
    <x v="2"/>
  </r>
  <r>
    <s v="Base"/>
    <s v="Baseline"/>
    <m/>
    <m/>
    <x v="6"/>
    <s v="Covid Residential"/>
    <x v="4"/>
    <s v=" DTC"/>
    <x v="187"/>
    <s v="Post"/>
    <n v="0"/>
    <n v="4182.2761899999996"/>
    <x v="2"/>
  </r>
  <r>
    <s v="Base"/>
    <s v="Baseline"/>
    <m/>
    <m/>
    <x v="6"/>
    <s v="Covid Residential"/>
    <x v="4"/>
    <s v=" DTC"/>
    <x v="188"/>
    <s v="Post"/>
    <n v="0"/>
    <n v="3921.5129622999998"/>
    <x v="2"/>
  </r>
  <r>
    <s v="Base"/>
    <s v="Baseline"/>
    <m/>
    <m/>
    <x v="6"/>
    <s v="Covid Residential"/>
    <x v="4"/>
    <s v=" DTC"/>
    <x v="189"/>
    <s v="Post"/>
    <n v="0"/>
    <n v="5228.0739771999997"/>
    <x v="2"/>
  </r>
  <r>
    <s v="Base"/>
    <s v="Baseline"/>
    <m/>
    <m/>
    <x v="6"/>
    <s v="Covid Residential"/>
    <x v="4"/>
    <s v=" DTC"/>
    <x v="190"/>
    <s v="Post"/>
    <n v="0"/>
    <n v="5228.0739771999997"/>
    <x v="2"/>
  </r>
  <r>
    <s v="Base"/>
    <s v="Baseline"/>
    <m/>
    <m/>
    <x v="6"/>
    <s v="Covid Residential"/>
    <x v="4"/>
    <s v=" DTC"/>
    <x v="191"/>
    <s v="Post"/>
    <n v="0"/>
    <n v="5228.0739771999997"/>
    <x v="2"/>
  </r>
  <r>
    <s v="Base"/>
    <s v="Baseline"/>
    <m/>
    <m/>
    <x v="6"/>
    <s v="Covid Residential"/>
    <x v="4"/>
    <s v=" DTC"/>
    <x v="192"/>
    <s v="Post"/>
    <n v="0"/>
    <n v="5228.0739771999997"/>
    <x v="2"/>
  </r>
  <r>
    <s v="Base"/>
    <s v="Baseline"/>
    <m/>
    <m/>
    <x v="6"/>
    <s v="Covid Residential"/>
    <x v="4"/>
    <s v=" DTC"/>
    <x v="193"/>
    <s v="Post"/>
    <n v="0"/>
    <n v="5097.2348840000004"/>
    <x v="2"/>
  </r>
  <r>
    <s v="Base"/>
    <s v="Baseline"/>
    <m/>
    <m/>
    <x v="6"/>
    <s v="Covid Residential"/>
    <x v="4"/>
    <s v=" DTC"/>
    <x v="194"/>
    <s v="Post"/>
    <n v="0"/>
    <n v="5097.2348840000004"/>
    <x v="2"/>
  </r>
  <r>
    <s v="Base"/>
    <s v="Baseline"/>
    <m/>
    <m/>
    <x v="6"/>
    <s v="Covid Residential"/>
    <x v="4"/>
    <s v=" DTC"/>
    <x v="195"/>
    <s v="Post"/>
    <n v="0"/>
    <n v="5358.9130704999998"/>
    <x v="2"/>
  </r>
  <r>
    <s v="Base"/>
    <s v="Baseline"/>
    <m/>
    <m/>
    <x v="6"/>
    <s v="Covid Residential"/>
    <x v="4"/>
    <s v=" DTC"/>
    <x v="196"/>
    <s v="Post"/>
    <n v="0"/>
    <n v="4052.3520555"/>
    <x v="2"/>
  </r>
  <r>
    <s v="Base"/>
    <s v="Baseline"/>
    <m/>
    <m/>
    <x v="6"/>
    <s v="Covid Residential"/>
    <x v="4"/>
    <s v=" DTC"/>
    <x v="197"/>
    <s v="Post"/>
    <n v="0"/>
    <n v="4052.3520555"/>
    <x v="2"/>
  </r>
  <r>
    <s v="Base"/>
    <s v="Baseline"/>
    <m/>
    <m/>
    <x v="6"/>
    <s v="Covid Residential"/>
    <x v="4"/>
    <s v=" DTC"/>
    <x v="198"/>
    <s v="Post"/>
    <n v="0"/>
    <n v="3921.5129622999998"/>
    <x v="2"/>
  </r>
  <r>
    <s v="Base"/>
    <s v="Baseline"/>
    <m/>
    <m/>
    <x v="6"/>
    <s v="Covid Residential"/>
    <x v="4"/>
    <s v=" DTC"/>
    <x v="199"/>
    <s v="Post"/>
    <n v="0"/>
    <n v="3921.5129622999998"/>
    <x v="2"/>
  </r>
  <r>
    <s v="Base"/>
    <s v="Baseline"/>
    <m/>
    <m/>
    <x v="6"/>
    <s v="Covid Residential"/>
    <x v="4"/>
    <s v=" DTC"/>
    <x v="200"/>
    <s v="Post"/>
    <n v="0"/>
    <n v="3921.5129622999998"/>
    <x v="2"/>
  </r>
  <r>
    <s v="Base"/>
    <s v="Baseline"/>
    <m/>
    <m/>
    <x v="6"/>
    <s v="Covid Residential"/>
    <x v="4"/>
    <s v=" DTC"/>
    <x v="201"/>
    <s v="Post"/>
    <n v="0"/>
    <n v="3921.5129622999998"/>
    <x v="2"/>
  </r>
  <r>
    <s v="Base"/>
    <s v="Baseline"/>
    <m/>
    <m/>
    <x v="6"/>
    <s v="Covid Residential"/>
    <x v="4"/>
    <s v=" DTC"/>
    <x v="202"/>
    <s v="Post"/>
    <n v="0"/>
    <n v="3790.6738690000002"/>
    <x v="2"/>
  </r>
  <r>
    <s v="Base"/>
    <s v="Baseline"/>
    <m/>
    <m/>
    <x v="6"/>
    <s v="Covid Residential"/>
    <x v="4"/>
    <s v=" DTC"/>
    <x v="203"/>
    <s v="Post"/>
    <n v="0"/>
    <n v="3659.8347758"/>
    <x v="2"/>
  </r>
  <r>
    <s v="Base"/>
    <s v="Baseline"/>
    <m/>
    <m/>
    <x v="6"/>
    <s v="Covid Residential"/>
    <x v="4"/>
    <s v=" DTC"/>
    <x v="204"/>
    <s v="Post"/>
    <n v="0"/>
    <n v="3659.8347758"/>
    <x v="2"/>
  </r>
  <r>
    <s v="Base"/>
    <s v="Baseline"/>
    <m/>
    <m/>
    <x v="6"/>
    <s v="Covid Residential"/>
    <x v="4"/>
    <s v=" DTC"/>
    <x v="205"/>
    <s v="Post"/>
    <n v="0"/>
    <n v="3790.6738690000002"/>
    <x v="2"/>
  </r>
  <r>
    <s v="Base"/>
    <s v="Baseline"/>
    <m/>
    <m/>
    <x v="6"/>
    <s v="Covid Residential"/>
    <x v="4"/>
    <s v=" DTC"/>
    <x v="206"/>
    <s v="Post"/>
    <n v="0"/>
    <n v="3659.8347758"/>
    <x v="2"/>
  </r>
  <r>
    <s v="Base"/>
    <s v="Baseline"/>
    <m/>
    <m/>
    <x v="6"/>
    <s v="Covid Residential"/>
    <x v="4"/>
    <s v=" DTC"/>
    <x v="207"/>
    <s v="Post"/>
    <n v="0"/>
    <n v="3659.8347758"/>
    <x v="2"/>
  </r>
  <r>
    <s v="Base"/>
    <s v="Baseline"/>
    <m/>
    <m/>
    <x v="6"/>
    <s v="Covid Residential"/>
    <x v="4"/>
    <s v=" DTC"/>
    <x v="208"/>
    <s v="Post"/>
    <n v="0"/>
    <n v="3528.9956825999998"/>
    <x v="2"/>
  </r>
  <r>
    <s v="Base"/>
    <s v="Baseline"/>
    <m/>
    <m/>
    <x v="6"/>
    <s v="Covid Residential"/>
    <x v="4"/>
    <s v=" DTC"/>
    <x v="209"/>
    <s v="Post"/>
    <n v="0"/>
    <n v="3528.9956825999998"/>
    <x v="2"/>
  </r>
  <r>
    <s v="Base"/>
    <s v="Baseline"/>
    <m/>
    <m/>
    <x v="6"/>
    <s v="Covid Residential"/>
    <x v="4"/>
    <s v=" DTC"/>
    <x v="210"/>
    <s v="Post"/>
    <n v="0"/>
    <n v="3528.9956825999998"/>
    <x v="2"/>
  </r>
  <r>
    <s v="Base"/>
    <s v="Baseline"/>
    <m/>
    <m/>
    <x v="6"/>
    <s v="Covid Residential"/>
    <x v="4"/>
    <s v=" DTC"/>
    <x v="211"/>
    <s v="Post"/>
    <n v="0"/>
    <n v="3398.1565893000002"/>
    <x v="2"/>
  </r>
  <r>
    <s v="Base"/>
    <s v="Baseline"/>
    <m/>
    <m/>
    <x v="6"/>
    <s v="Covid Residential"/>
    <x v="4"/>
    <s v=" DTC"/>
    <x v="212"/>
    <s v="Post"/>
    <n v="0"/>
    <n v="3267.3174961"/>
    <x v="2"/>
  </r>
  <r>
    <s v="Base"/>
    <s v="Baseline"/>
    <m/>
    <m/>
    <x v="6"/>
    <s v="Covid Residential"/>
    <x v="4"/>
    <s v=" DTC"/>
    <x v="213"/>
    <s v="Post"/>
    <n v="0"/>
    <n v="3267.3174961"/>
    <x v="2"/>
  </r>
  <r>
    <s v="NonMedia"/>
    <s v="Incremental"/>
    <m/>
    <m/>
    <x v="7"/>
    <s v="Event Build Update"/>
    <x v="5"/>
    <s v=" DTC"/>
    <x v="0"/>
    <s v="Pre"/>
    <s v="Pre"/>
    <n v="0"/>
    <x v="2"/>
  </r>
  <r>
    <s v="NonMedia"/>
    <s v="Incremental"/>
    <m/>
    <m/>
    <x v="7"/>
    <s v="Event Build Update"/>
    <x v="5"/>
    <s v=" DTC"/>
    <x v="1"/>
    <s v="Pre"/>
    <s v="Pre"/>
    <n v="0"/>
    <x v="2"/>
  </r>
  <r>
    <s v="NonMedia"/>
    <s v="Incremental"/>
    <m/>
    <m/>
    <x v="7"/>
    <s v="Event Build Update"/>
    <x v="5"/>
    <s v=" DTC"/>
    <x v="2"/>
    <s v="Pre"/>
    <s v="Pre"/>
    <n v="160.2687339"/>
    <x v="2"/>
  </r>
  <r>
    <s v="NonMedia"/>
    <s v="Incremental"/>
    <m/>
    <m/>
    <x v="7"/>
    <s v="Event Build Update"/>
    <x v="5"/>
    <s v=" DTC"/>
    <x v="3"/>
    <s v="Pre"/>
    <s v="Pre"/>
    <n v="160.2687339"/>
    <x v="2"/>
  </r>
  <r>
    <s v="NonMedia"/>
    <s v="Incremental"/>
    <m/>
    <m/>
    <x v="7"/>
    <s v="Event Build Update"/>
    <x v="5"/>
    <s v=" DTC"/>
    <x v="4"/>
    <s v="Pre"/>
    <s v="Pre"/>
    <n v="0"/>
    <x v="2"/>
  </r>
  <r>
    <s v="NonMedia"/>
    <s v="Incremental"/>
    <m/>
    <m/>
    <x v="7"/>
    <s v="Event Build Update"/>
    <x v="5"/>
    <s v=" DTC"/>
    <x v="5"/>
    <s v="Pre"/>
    <s v="Pre"/>
    <n v="0"/>
    <x v="2"/>
  </r>
  <r>
    <s v="NonMedia"/>
    <s v="Incremental"/>
    <m/>
    <m/>
    <x v="7"/>
    <s v="Event Build Update"/>
    <x v="5"/>
    <s v=" DTC"/>
    <x v="6"/>
    <s v="Pre"/>
    <s v="Pre"/>
    <n v="160.2687339"/>
    <x v="2"/>
  </r>
  <r>
    <s v="NonMedia"/>
    <s v="Incremental"/>
    <m/>
    <m/>
    <x v="7"/>
    <s v="Event Build Update"/>
    <x v="5"/>
    <s v=" DTC"/>
    <x v="7"/>
    <s v="Pre"/>
    <s v="Pre"/>
    <n v="160.2687339"/>
    <x v="2"/>
  </r>
  <r>
    <s v="NonMedia"/>
    <s v="Incremental"/>
    <m/>
    <m/>
    <x v="7"/>
    <s v="Event Build Update"/>
    <x v="5"/>
    <s v=" DTC"/>
    <x v="8"/>
    <s v="Pre"/>
    <s v="Pre"/>
    <n v="0"/>
    <x v="2"/>
  </r>
  <r>
    <s v="NonMedia"/>
    <s v="Incremental"/>
    <m/>
    <m/>
    <x v="7"/>
    <s v="Event Build Update"/>
    <x v="5"/>
    <s v=" DTC"/>
    <x v="9"/>
    <s v="Pre"/>
    <s v="Pre"/>
    <n v="0"/>
    <x v="2"/>
  </r>
  <r>
    <s v="NonMedia"/>
    <s v="Incremental"/>
    <m/>
    <m/>
    <x v="7"/>
    <s v="Event Build Update"/>
    <x v="5"/>
    <s v=" DTC"/>
    <x v="10"/>
    <s v="Pre"/>
    <s v="Pre"/>
    <n v="0"/>
    <x v="2"/>
  </r>
  <r>
    <s v="NonMedia"/>
    <s v="Incremental"/>
    <m/>
    <m/>
    <x v="7"/>
    <s v="Event Build Update"/>
    <x v="5"/>
    <s v=" DTC"/>
    <x v="11"/>
    <s v="Pre"/>
    <s v="Pre"/>
    <n v="0"/>
    <x v="2"/>
  </r>
  <r>
    <s v="NonMedia"/>
    <s v="Incremental"/>
    <m/>
    <m/>
    <x v="7"/>
    <s v="Event Build Update"/>
    <x v="5"/>
    <s v=" DTC"/>
    <x v="12"/>
    <s v="Pre"/>
    <s v="Pre"/>
    <n v="160.2687339"/>
    <x v="2"/>
  </r>
  <r>
    <s v="NonMedia"/>
    <s v="Incremental"/>
    <m/>
    <m/>
    <x v="7"/>
    <s v="Event Build Update"/>
    <x v="5"/>
    <s v=" DTC"/>
    <x v="13"/>
    <s v="Pre"/>
    <s v="Pre"/>
    <n v="160.2687339"/>
    <x v="2"/>
  </r>
  <r>
    <s v="NonMedia"/>
    <s v="Incremental"/>
    <m/>
    <m/>
    <x v="7"/>
    <s v="Event Build Update"/>
    <x v="5"/>
    <s v=" DTC"/>
    <x v="14"/>
    <s v="Pre"/>
    <s v="Pre"/>
    <n v="0"/>
    <x v="2"/>
  </r>
  <r>
    <s v="NonMedia"/>
    <s v="Incremental"/>
    <m/>
    <m/>
    <x v="7"/>
    <s v="Event Build Update"/>
    <x v="5"/>
    <s v=" DTC"/>
    <x v="15"/>
    <s v="Pre"/>
    <s v="Pre"/>
    <n v="0"/>
    <x v="2"/>
  </r>
  <r>
    <s v="NonMedia"/>
    <s v="Incremental"/>
    <m/>
    <m/>
    <x v="7"/>
    <s v="Event Build Update"/>
    <x v="5"/>
    <s v=" DTC"/>
    <x v="16"/>
    <s v="Pre"/>
    <s v="Pre"/>
    <n v="0"/>
    <x v="2"/>
  </r>
  <r>
    <s v="NonMedia"/>
    <s v="Incremental"/>
    <m/>
    <m/>
    <x v="7"/>
    <s v="Event Build Update"/>
    <x v="5"/>
    <s v=" DTC"/>
    <x v="17"/>
    <s v="Pre"/>
    <s v="Pre"/>
    <n v="0"/>
    <x v="2"/>
  </r>
  <r>
    <s v="NonMedia"/>
    <s v="Incremental"/>
    <m/>
    <m/>
    <x v="7"/>
    <s v="Event Build Update"/>
    <x v="5"/>
    <s v=" DTC"/>
    <x v="18"/>
    <s v="Pre"/>
    <s v="Pre"/>
    <n v="160.2687339"/>
    <x v="2"/>
  </r>
  <r>
    <s v="NonMedia"/>
    <s v="Incremental"/>
    <m/>
    <m/>
    <x v="7"/>
    <s v="Event Build Update"/>
    <x v="5"/>
    <s v=" DTC"/>
    <x v="19"/>
    <s v="Pre"/>
    <s v="Pre"/>
    <n v="160.2687339"/>
    <x v="2"/>
  </r>
  <r>
    <s v="NonMedia"/>
    <s v="Incremental"/>
    <m/>
    <m/>
    <x v="7"/>
    <s v="Event Build Update"/>
    <x v="5"/>
    <s v=" DTC"/>
    <x v="20"/>
    <s v="Pre"/>
    <s v="Pre"/>
    <n v="0"/>
    <x v="2"/>
  </r>
  <r>
    <s v="NonMedia"/>
    <s v="Incremental"/>
    <m/>
    <m/>
    <x v="7"/>
    <s v="Event Build Update"/>
    <x v="5"/>
    <s v=" DTC"/>
    <x v="21"/>
    <s v="Pre"/>
    <s v="Pre"/>
    <n v="0"/>
    <x v="2"/>
  </r>
  <r>
    <s v="NonMedia"/>
    <s v="Incremental"/>
    <m/>
    <m/>
    <x v="7"/>
    <s v="Event Build Update"/>
    <x v="5"/>
    <s v=" DTC"/>
    <x v="22"/>
    <s v="Pre"/>
    <s v="Pre"/>
    <n v="0"/>
    <x v="2"/>
  </r>
  <r>
    <s v="NonMedia"/>
    <s v="Incremental"/>
    <m/>
    <m/>
    <x v="7"/>
    <s v="Event Build Update"/>
    <x v="5"/>
    <s v=" DTC"/>
    <x v="23"/>
    <s v="Pre"/>
    <s v="Pre"/>
    <n v="160.2687339"/>
    <x v="2"/>
  </r>
  <r>
    <s v="NonMedia"/>
    <s v="Incremental"/>
    <m/>
    <m/>
    <x v="7"/>
    <s v="Event Build Update"/>
    <x v="5"/>
    <s v=" DTC"/>
    <x v="24"/>
    <s v="Pre"/>
    <s v="Pre"/>
    <n v="160.2687339"/>
    <x v="2"/>
  </r>
  <r>
    <s v="NonMedia"/>
    <s v="Incremental"/>
    <m/>
    <m/>
    <x v="7"/>
    <s v="Event Build Update"/>
    <x v="5"/>
    <s v=" DTC"/>
    <x v="25"/>
    <s v="Pre"/>
    <s v="Pre"/>
    <n v="0"/>
    <x v="2"/>
  </r>
  <r>
    <s v="NonMedia"/>
    <s v="Incremental"/>
    <m/>
    <m/>
    <x v="7"/>
    <s v="Event Build Update"/>
    <x v="5"/>
    <s v=" DTC"/>
    <x v="26"/>
    <s v="Pre"/>
    <s v="Pre"/>
    <n v="0"/>
    <x v="2"/>
  </r>
  <r>
    <s v="NonMedia"/>
    <s v="Incremental"/>
    <m/>
    <m/>
    <x v="7"/>
    <s v="Event Build Update"/>
    <x v="5"/>
    <s v=" DTC"/>
    <x v="27"/>
    <s v="Pre"/>
    <s v="Pre"/>
    <n v="0"/>
    <x v="2"/>
  </r>
  <r>
    <s v="NonMedia"/>
    <s v="Incremental"/>
    <m/>
    <m/>
    <x v="7"/>
    <s v="Event Build Update"/>
    <x v="5"/>
    <s v=" DTC"/>
    <x v="28"/>
    <s v="Pre"/>
    <s v="Pre"/>
    <n v="0"/>
    <x v="2"/>
  </r>
  <r>
    <s v="NonMedia"/>
    <s v="Incremental"/>
    <m/>
    <m/>
    <x v="7"/>
    <s v="Event Build Update"/>
    <x v="5"/>
    <s v=" DTC"/>
    <x v="29"/>
    <s v="Pre"/>
    <s v="Pre"/>
    <n v="0"/>
    <x v="2"/>
  </r>
  <r>
    <s v="NonMedia"/>
    <s v="Incremental"/>
    <m/>
    <m/>
    <x v="7"/>
    <s v="Event Build Update"/>
    <x v="5"/>
    <s v=" DTC"/>
    <x v="30"/>
    <s v="Pre"/>
    <s v="Pre"/>
    <n v="0"/>
    <x v="2"/>
  </r>
  <r>
    <s v="NonMedia"/>
    <s v="Incremental"/>
    <m/>
    <m/>
    <x v="7"/>
    <s v="Event Build Update"/>
    <x v="5"/>
    <s v=" DTC"/>
    <x v="31"/>
    <s v="Pre"/>
    <s v="Pre"/>
    <n v="0"/>
    <x v="2"/>
  </r>
  <r>
    <s v="NonMedia"/>
    <s v="Incremental"/>
    <m/>
    <m/>
    <x v="7"/>
    <s v="Event Build Update"/>
    <x v="5"/>
    <s v=" DTC"/>
    <x v="32"/>
    <s v="Pre"/>
    <s v="Pre"/>
    <n v="0"/>
    <x v="2"/>
  </r>
  <r>
    <s v="NonMedia"/>
    <s v="Incremental"/>
    <m/>
    <m/>
    <x v="7"/>
    <s v="Event Build Update"/>
    <x v="5"/>
    <s v=" DTC"/>
    <x v="33"/>
    <s v="Pre"/>
    <s v="Pre"/>
    <n v="160.2687339"/>
    <x v="2"/>
  </r>
  <r>
    <s v="NonMedia"/>
    <s v="Incremental"/>
    <m/>
    <m/>
    <x v="7"/>
    <s v="Event Build Update"/>
    <x v="5"/>
    <s v=" DTC"/>
    <x v="34"/>
    <s v="Pre"/>
    <s v="Pre"/>
    <n v="160.2687339"/>
    <x v="2"/>
  </r>
  <r>
    <s v="NonMedia"/>
    <s v="Incremental"/>
    <m/>
    <m/>
    <x v="7"/>
    <s v="Event Build Update"/>
    <x v="5"/>
    <s v=" DTC"/>
    <x v="35"/>
    <s v="Pre"/>
    <s v="Pre"/>
    <n v="0"/>
    <x v="2"/>
  </r>
  <r>
    <s v="NonMedia"/>
    <s v="Incremental"/>
    <m/>
    <m/>
    <x v="7"/>
    <s v="Event Build Update"/>
    <x v="5"/>
    <s v=" DTC"/>
    <x v="36"/>
    <s v="Pre"/>
    <s v="Pre"/>
    <n v="0"/>
    <x v="2"/>
  </r>
  <r>
    <s v="NonMedia"/>
    <s v="Incremental"/>
    <m/>
    <m/>
    <x v="7"/>
    <s v="Event Build Update"/>
    <x v="5"/>
    <s v=" DTC"/>
    <x v="37"/>
    <s v="Pre"/>
    <s v="Pre"/>
    <n v="0"/>
    <x v="2"/>
  </r>
  <r>
    <s v="NonMedia"/>
    <s v="Incremental"/>
    <m/>
    <m/>
    <x v="7"/>
    <s v="Event Build Update"/>
    <x v="5"/>
    <s v=" DTC"/>
    <x v="38"/>
    <s v="Pre"/>
    <s v="Pre"/>
    <n v="160.2687339"/>
    <x v="2"/>
  </r>
  <r>
    <s v="NonMedia"/>
    <s v="Incremental"/>
    <m/>
    <m/>
    <x v="7"/>
    <s v="Event Build Update"/>
    <x v="5"/>
    <s v=" DTC"/>
    <x v="39"/>
    <s v="Pre"/>
    <s v="Pre"/>
    <n v="160.2687339"/>
    <x v="2"/>
  </r>
  <r>
    <s v="NonMedia"/>
    <s v="Incremental"/>
    <m/>
    <m/>
    <x v="7"/>
    <s v="Event Build Update"/>
    <x v="5"/>
    <s v=" DTC"/>
    <x v="40"/>
    <s v="Pre"/>
    <s v="Pre"/>
    <n v="0"/>
    <x v="2"/>
  </r>
  <r>
    <s v="NonMedia"/>
    <s v="Incremental"/>
    <m/>
    <m/>
    <x v="7"/>
    <s v="Event Build Update"/>
    <x v="5"/>
    <s v=" DTC"/>
    <x v="41"/>
    <s v="Pre"/>
    <s v="Pre"/>
    <n v="0"/>
    <x v="2"/>
  </r>
  <r>
    <s v="NonMedia"/>
    <s v="Incremental"/>
    <m/>
    <m/>
    <x v="7"/>
    <s v="Event Build Update"/>
    <x v="5"/>
    <s v=" DTC"/>
    <x v="42"/>
    <s v="Pre"/>
    <s v="Pre"/>
    <n v="0"/>
    <x v="2"/>
  </r>
  <r>
    <s v="NonMedia"/>
    <s v="Incremental"/>
    <m/>
    <m/>
    <x v="7"/>
    <s v="Event Build Update"/>
    <x v="5"/>
    <s v=" DTC"/>
    <x v="43"/>
    <s v="Pre"/>
    <s v="Pre"/>
    <n v="0"/>
    <x v="2"/>
  </r>
  <r>
    <s v="NonMedia"/>
    <s v="Incremental"/>
    <m/>
    <m/>
    <x v="7"/>
    <s v="Event Build Update"/>
    <x v="5"/>
    <s v=" DTC"/>
    <x v="44"/>
    <s v="Pre"/>
    <s v="Pre"/>
    <n v="0"/>
    <x v="2"/>
  </r>
  <r>
    <s v="NonMedia"/>
    <s v="Incremental"/>
    <m/>
    <m/>
    <x v="7"/>
    <s v="Event Build Update"/>
    <x v="5"/>
    <s v=" DTC"/>
    <x v="45"/>
    <s v="Pre"/>
    <s v="Pre"/>
    <n v="160.2687339"/>
    <x v="2"/>
  </r>
  <r>
    <s v="NonMedia"/>
    <s v="Incremental"/>
    <m/>
    <m/>
    <x v="7"/>
    <s v="Event Build Update"/>
    <x v="5"/>
    <s v=" DTC"/>
    <x v="46"/>
    <s v="Pre"/>
    <s v="Pre"/>
    <n v="160.2687339"/>
    <x v="2"/>
  </r>
  <r>
    <s v="NonMedia"/>
    <s v="Incremental"/>
    <m/>
    <m/>
    <x v="7"/>
    <s v="Event Build Update"/>
    <x v="5"/>
    <s v=" DTC"/>
    <x v="47"/>
    <s v="Pre"/>
    <s v="Pre"/>
    <n v="0"/>
    <x v="2"/>
  </r>
  <r>
    <s v="NonMedia"/>
    <s v="Incremental"/>
    <m/>
    <m/>
    <x v="7"/>
    <s v="Event Build Update"/>
    <x v="5"/>
    <s v=" DTC"/>
    <x v="48"/>
    <s v="Pre"/>
    <s v="Pre"/>
    <n v="0"/>
    <x v="2"/>
  </r>
  <r>
    <s v="NonMedia"/>
    <s v="Incremental"/>
    <m/>
    <m/>
    <x v="7"/>
    <s v="Event Build Update"/>
    <x v="5"/>
    <s v=" DTC"/>
    <x v="49"/>
    <s v="Pre"/>
    <s v="Pre"/>
    <n v="0"/>
    <x v="2"/>
  </r>
  <r>
    <s v="NonMedia"/>
    <s v="Incremental"/>
    <m/>
    <m/>
    <x v="7"/>
    <s v="Event Build Update"/>
    <x v="5"/>
    <s v=" DTC"/>
    <x v="50"/>
    <s v="Pre"/>
    <s v="Pre"/>
    <n v="0"/>
    <x v="2"/>
  </r>
  <r>
    <s v="NonMedia"/>
    <s v="Incremental"/>
    <m/>
    <m/>
    <x v="7"/>
    <s v="Event Build Update"/>
    <x v="5"/>
    <s v=" DTC"/>
    <x v="51"/>
    <s v="Pre"/>
    <s v="Pre"/>
    <n v="0"/>
    <x v="2"/>
  </r>
  <r>
    <s v="NonMedia"/>
    <s v="Incremental"/>
    <m/>
    <m/>
    <x v="7"/>
    <s v="Event Build Update"/>
    <x v="5"/>
    <s v=" DTC"/>
    <x v="52"/>
    <s v="Pre"/>
    <s v="Pre"/>
    <n v="0"/>
    <x v="2"/>
  </r>
  <r>
    <s v="NonMedia"/>
    <s v="Incremental"/>
    <m/>
    <m/>
    <x v="7"/>
    <s v="Event Build Update"/>
    <x v="5"/>
    <s v=" DTC"/>
    <x v="53"/>
    <s v="Pre"/>
    <s v="Pre"/>
    <n v="0"/>
    <x v="2"/>
  </r>
  <r>
    <s v="NonMedia"/>
    <s v="Incremental"/>
    <m/>
    <m/>
    <x v="7"/>
    <s v="Event Build Update"/>
    <x v="5"/>
    <s v=" DTC"/>
    <x v="54"/>
    <s v="Pre"/>
    <s v="Pre"/>
    <n v="0"/>
    <x v="2"/>
  </r>
  <r>
    <s v="NonMedia"/>
    <s v="Incremental"/>
    <m/>
    <m/>
    <x v="7"/>
    <s v="Event Build Update"/>
    <x v="5"/>
    <s v=" DTC"/>
    <x v="55"/>
    <s v="Pre"/>
    <s v="Pre"/>
    <n v="160.2687339"/>
    <x v="2"/>
  </r>
  <r>
    <s v="NonMedia"/>
    <s v="Incremental"/>
    <m/>
    <m/>
    <x v="7"/>
    <s v="Event Build Update"/>
    <x v="5"/>
    <s v=" DTC"/>
    <x v="56"/>
    <s v="Pre"/>
    <s v="Pre"/>
    <n v="160.2687339"/>
    <x v="2"/>
  </r>
  <r>
    <s v="NonMedia"/>
    <s v="Incremental"/>
    <m/>
    <m/>
    <x v="7"/>
    <s v="Event Build Update"/>
    <x v="5"/>
    <s v=" DTC"/>
    <x v="57"/>
    <s v="Post"/>
    <s v="Post"/>
    <n v="0"/>
    <x v="2"/>
  </r>
  <r>
    <s v="NonMedia"/>
    <s v="Incremental"/>
    <m/>
    <m/>
    <x v="7"/>
    <s v="Event Build Update"/>
    <x v="5"/>
    <s v=" DTC"/>
    <x v="58"/>
    <s v="Post"/>
    <s v="Post"/>
    <n v="0"/>
    <x v="2"/>
  </r>
  <r>
    <s v="NonMedia"/>
    <s v="Incremental"/>
    <m/>
    <m/>
    <x v="7"/>
    <s v="Event Build Update"/>
    <x v="5"/>
    <s v=" DTC"/>
    <x v="59"/>
    <s v="Post"/>
    <s v="Post"/>
    <n v="160.2687339"/>
    <x v="2"/>
  </r>
  <r>
    <s v="NonMedia"/>
    <s v="Incremental"/>
    <m/>
    <m/>
    <x v="7"/>
    <s v="Event Build Update"/>
    <x v="5"/>
    <s v=" DTC"/>
    <x v="60"/>
    <s v="Post"/>
    <s v="Post"/>
    <n v="160.2687339"/>
    <x v="2"/>
  </r>
  <r>
    <s v="NonMedia"/>
    <s v="Incremental"/>
    <m/>
    <m/>
    <x v="7"/>
    <s v="Event Build Update"/>
    <x v="5"/>
    <s v=" DTC"/>
    <x v="61"/>
    <s v="Post"/>
    <s v="Post"/>
    <n v="0"/>
    <x v="2"/>
  </r>
  <r>
    <s v="NonMedia"/>
    <s v="Incremental"/>
    <m/>
    <m/>
    <x v="7"/>
    <s v="Event Build Update"/>
    <x v="5"/>
    <s v=" DTC"/>
    <x v="62"/>
    <s v="Post"/>
    <s v="Post"/>
    <n v="0"/>
    <x v="2"/>
  </r>
  <r>
    <s v="NonMedia"/>
    <s v="Incremental"/>
    <m/>
    <m/>
    <x v="7"/>
    <s v="Event Build Update"/>
    <x v="5"/>
    <s v=" DTC"/>
    <x v="63"/>
    <s v="Post"/>
    <s v="Post"/>
    <n v="0"/>
    <x v="2"/>
  </r>
  <r>
    <s v="NonMedia"/>
    <s v="Incremental"/>
    <m/>
    <m/>
    <x v="7"/>
    <s v="Event Build Update"/>
    <x v="5"/>
    <s v=" DTC"/>
    <x v="64"/>
    <s v="Post"/>
    <s v="Post"/>
    <n v="0"/>
    <x v="2"/>
  </r>
  <r>
    <s v="NonMedia"/>
    <s v="Incremental"/>
    <m/>
    <m/>
    <x v="7"/>
    <s v="Event Build Update"/>
    <x v="5"/>
    <s v=" DTC"/>
    <x v="65"/>
    <s v="Post"/>
    <s v="Post"/>
    <n v="0"/>
    <x v="2"/>
  </r>
  <r>
    <s v="NonMedia"/>
    <s v="Incremental"/>
    <m/>
    <m/>
    <x v="7"/>
    <s v="Event Build Update"/>
    <x v="5"/>
    <s v=" DTC"/>
    <x v="66"/>
    <s v="Post"/>
    <s v="Post"/>
    <n v="160.2687339"/>
    <x v="2"/>
  </r>
  <r>
    <s v="NonMedia"/>
    <s v="Incremental"/>
    <m/>
    <m/>
    <x v="7"/>
    <s v="Event Build Update"/>
    <x v="5"/>
    <s v=" DTC"/>
    <x v="67"/>
    <s v="Post"/>
    <s v="Post"/>
    <n v="0"/>
    <x v="2"/>
  </r>
  <r>
    <s v="NonMedia"/>
    <s v="Incremental"/>
    <m/>
    <m/>
    <x v="7"/>
    <s v="Event Build Update"/>
    <x v="5"/>
    <s v=" DTC"/>
    <x v="68"/>
    <s v="Post"/>
    <s v="Post"/>
    <n v="160.2687339"/>
    <x v="2"/>
  </r>
  <r>
    <s v="NonMedia"/>
    <s v="Incremental"/>
    <m/>
    <m/>
    <x v="7"/>
    <s v="Event Build Update"/>
    <x v="5"/>
    <s v=" DTC"/>
    <x v="69"/>
    <s v="Post"/>
    <s v="Post"/>
    <n v="160.2687339"/>
    <x v="2"/>
  </r>
  <r>
    <s v="NonMedia"/>
    <s v="Incremental"/>
    <m/>
    <m/>
    <x v="7"/>
    <s v="Event Build Update"/>
    <x v="5"/>
    <s v=" DTC"/>
    <x v="70"/>
    <s v="Post"/>
    <s v="Post"/>
    <n v="0"/>
    <x v="2"/>
  </r>
  <r>
    <s v="NonMedia"/>
    <s v="Incremental"/>
    <m/>
    <m/>
    <x v="7"/>
    <s v="Event Build Update"/>
    <x v="5"/>
    <s v=" DTC"/>
    <x v="71"/>
    <s v="Post"/>
    <s v="Post"/>
    <n v="0"/>
    <x v="2"/>
  </r>
  <r>
    <s v="NonMedia"/>
    <s v="Incremental"/>
    <m/>
    <m/>
    <x v="7"/>
    <s v="Event Build Update"/>
    <x v="5"/>
    <s v=" DTC"/>
    <x v="72"/>
    <s v="Post"/>
    <s v="Post"/>
    <n v="0"/>
    <x v="2"/>
  </r>
  <r>
    <s v="NonMedia"/>
    <s v="Incremental"/>
    <m/>
    <m/>
    <x v="7"/>
    <s v="Event Build Update"/>
    <x v="5"/>
    <s v=" DTC"/>
    <x v="73"/>
    <s v="Post"/>
    <s v="Post"/>
    <n v="0"/>
    <x v="2"/>
  </r>
  <r>
    <s v="NonMedia"/>
    <s v="Incremental"/>
    <m/>
    <m/>
    <x v="7"/>
    <s v="Event Build Update"/>
    <x v="5"/>
    <s v=" DTC"/>
    <x v="74"/>
    <s v="Post"/>
    <s v="Post"/>
    <n v="0"/>
    <x v="2"/>
  </r>
  <r>
    <s v="NonMedia"/>
    <s v="Incremental"/>
    <m/>
    <m/>
    <x v="7"/>
    <s v="Event Build Update"/>
    <x v="5"/>
    <s v=" DTC"/>
    <x v="75"/>
    <s v="Post"/>
    <s v="Post"/>
    <n v="160.2687339"/>
    <x v="2"/>
  </r>
  <r>
    <s v="NonMedia"/>
    <s v="Incremental"/>
    <m/>
    <m/>
    <x v="7"/>
    <s v="Event Build Update"/>
    <x v="5"/>
    <s v=" DTC"/>
    <x v="76"/>
    <s v="Post"/>
    <s v="Post"/>
    <n v="160.2687339"/>
    <x v="2"/>
  </r>
  <r>
    <s v="NonMedia"/>
    <s v="Incremental"/>
    <m/>
    <m/>
    <x v="7"/>
    <s v="Event Build Update"/>
    <x v="5"/>
    <s v=" DTC"/>
    <x v="77"/>
    <s v="Post"/>
    <s v="Post"/>
    <n v="0"/>
    <x v="2"/>
  </r>
  <r>
    <s v="NonMedia"/>
    <s v="Incremental"/>
    <m/>
    <m/>
    <x v="7"/>
    <s v="Event Build Update"/>
    <x v="5"/>
    <s v=" DTC"/>
    <x v="78"/>
    <s v="Post"/>
    <s v="Post"/>
    <n v="0"/>
    <x v="2"/>
  </r>
  <r>
    <s v="NonMedia"/>
    <s v="Incremental"/>
    <m/>
    <m/>
    <x v="7"/>
    <s v="Event Build Update"/>
    <x v="5"/>
    <s v=" DTC"/>
    <x v="79"/>
    <s v="Post"/>
    <s v="Post"/>
    <n v="0"/>
    <x v="2"/>
  </r>
  <r>
    <s v="NonMedia"/>
    <s v="Incremental"/>
    <m/>
    <m/>
    <x v="7"/>
    <s v="Event Build Update"/>
    <x v="5"/>
    <s v=" DTC"/>
    <x v="80"/>
    <s v="Post"/>
    <s v="Post"/>
    <n v="0"/>
    <x v="2"/>
  </r>
  <r>
    <s v="NonMedia"/>
    <s v="Incremental"/>
    <m/>
    <m/>
    <x v="7"/>
    <s v="Event Build Update"/>
    <x v="5"/>
    <s v=" DTC"/>
    <x v="81"/>
    <s v="Post"/>
    <s v="Post"/>
    <n v="0"/>
    <x v="2"/>
  </r>
  <r>
    <s v="NonMedia"/>
    <s v="Incremental"/>
    <m/>
    <m/>
    <x v="7"/>
    <s v="Event Build Update"/>
    <x v="5"/>
    <s v=" DTC"/>
    <x v="82"/>
    <s v="Post"/>
    <s v="Post"/>
    <n v="160.2687339"/>
    <x v="2"/>
  </r>
  <r>
    <s v="NonMedia"/>
    <s v="Incremental"/>
    <m/>
    <m/>
    <x v="7"/>
    <s v="Event Build Update"/>
    <x v="5"/>
    <s v=" DTC"/>
    <x v="83"/>
    <s v="Post"/>
    <s v="Post"/>
    <n v="160.2687339"/>
    <x v="2"/>
  </r>
  <r>
    <s v="NonMedia"/>
    <s v="Incremental"/>
    <m/>
    <m/>
    <x v="7"/>
    <s v="Event Build Update"/>
    <x v="5"/>
    <s v=" DTC"/>
    <x v="84"/>
    <s v="Post"/>
    <s v="Post"/>
    <n v="0"/>
    <x v="2"/>
  </r>
  <r>
    <s v="NonMedia"/>
    <s v="Incremental"/>
    <m/>
    <m/>
    <x v="7"/>
    <s v="Event Build Update"/>
    <x v="5"/>
    <s v=" DTC"/>
    <x v="85"/>
    <s v="Post"/>
    <s v="Post"/>
    <n v="0"/>
    <x v="2"/>
  </r>
  <r>
    <s v="NonMedia"/>
    <s v="Incremental"/>
    <m/>
    <m/>
    <x v="7"/>
    <s v="Event Build Update"/>
    <x v="5"/>
    <s v=" DTC"/>
    <x v="86"/>
    <s v="Post"/>
    <s v="Post"/>
    <n v="0"/>
    <x v="2"/>
  </r>
  <r>
    <s v="NonMedia"/>
    <s v="Incremental"/>
    <m/>
    <m/>
    <x v="7"/>
    <s v="Event Build Update"/>
    <x v="5"/>
    <s v=" DTC"/>
    <x v="87"/>
    <s v="Post"/>
    <s v="Post"/>
    <n v="0"/>
    <x v="2"/>
  </r>
  <r>
    <s v="NonMedia"/>
    <s v="Incremental"/>
    <m/>
    <m/>
    <x v="7"/>
    <s v="Event Build Update"/>
    <x v="5"/>
    <s v=" DTC"/>
    <x v="88"/>
    <s v="Post"/>
    <s v="Post"/>
    <n v="0"/>
    <x v="2"/>
  </r>
  <r>
    <s v="NonMedia"/>
    <s v="Incremental"/>
    <m/>
    <m/>
    <x v="7"/>
    <s v="Event Build Update"/>
    <x v="5"/>
    <s v=" DTC"/>
    <x v="89"/>
    <s v="Post"/>
    <s v="Post"/>
    <n v="0"/>
    <x v="2"/>
  </r>
  <r>
    <s v="NonMedia"/>
    <s v="Incremental"/>
    <m/>
    <m/>
    <x v="7"/>
    <s v="Event Build Update"/>
    <x v="5"/>
    <s v=" DTC"/>
    <x v="90"/>
    <s v="Post"/>
    <s v="Post"/>
    <n v="0"/>
    <x v="2"/>
  </r>
  <r>
    <s v="NonMedia"/>
    <s v="Incremental"/>
    <m/>
    <m/>
    <x v="7"/>
    <s v="Event Build Update"/>
    <x v="5"/>
    <s v=" DTC"/>
    <x v="91"/>
    <s v="Post"/>
    <s v="Post"/>
    <n v="0"/>
    <x v="2"/>
  </r>
  <r>
    <s v="NonMedia"/>
    <s v="Incremental"/>
    <m/>
    <m/>
    <x v="7"/>
    <s v="Event Build Update"/>
    <x v="5"/>
    <s v=" DTC"/>
    <x v="92"/>
    <s v="Post"/>
    <s v="Post"/>
    <n v="0"/>
    <x v="2"/>
  </r>
  <r>
    <s v="NonMedia"/>
    <s v="Incremental"/>
    <m/>
    <m/>
    <x v="7"/>
    <s v="Event Build Update"/>
    <x v="5"/>
    <s v=" DTC"/>
    <x v="93"/>
    <s v="Post"/>
    <s v="Post"/>
    <n v="160.2687339"/>
    <x v="2"/>
  </r>
  <r>
    <s v="NonMedia"/>
    <s v="Incremental"/>
    <m/>
    <m/>
    <x v="7"/>
    <s v="Event Build Update"/>
    <x v="5"/>
    <s v=" DTC"/>
    <x v="94"/>
    <s v="Post"/>
    <s v="Post"/>
    <n v="160.2687339"/>
    <x v="2"/>
  </r>
  <r>
    <s v="NonMedia"/>
    <s v="Incremental"/>
    <m/>
    <m/>
    <x v="7"/>
    <s v="Event Build Update"/>
    <x v="5"/>
    <s v=" DTC"/>
    <x v="95"/>
    <s v="Post"/>
    <s v="Post"/>
    <n v="0"/>
    <x v="2"/>
  </r>
  <r>
    <s v="NonMedia"/>
    <s v="Incremental"/>
    <m/>
    <m/>
    <x v="7"/>
    <s v="Event Build Update"/>
    <x v="5"/>
    <s v=" DTC"/>
    <x v="96"/>
    <s v="Post"/>
    <s v="Post"/>
    <n v="0"/>
    <x v="2"/>
  </r>
  <r>
    <s v="NonMedia"/>
    <s v="Incremental"/>
    <m/>
    <m/>
    <x v="7"/>
    <s v="Event Build Update"/>
    <x v="5"/>
    <s v=" DTC"/>
    <x v="97"/>
    <s v="Post"/>
    <s v="Post"/>
    <n v="0"/>
    <x v="2"/>
  </r>
  <r>
    <s v="NonMedia"/>
    <s v="Incremental"/>
    <m/>
    <m/>
    <x v="7"/>
    <s v="Event Build Update"/>
    <x v="5"/>
    <s v=" DTC"/>
    <x v="98"/>
    <s v="Post"/>
    <s v="Post"/>
    <n v="0"/>
    <x v="2"/>
  </r>
  <r>
    <s v="NonMedia"/>
    <s v="Incremental"/>
    <m/>
    <m/>
    <x v="7"/>
    <s v="Event Build Update"/>
    <x v="5"/>
    <s v=" DTC"/>
    <x v="99"/>
    <s v="Post"/>
    <s v="Post"/>
    <n v="0"/>
    <x v="2"/>
  </r>
  <r>
    <s v="NonMedia"/>
    <s v="Incremental"/>
    <m/>
    <m/>
    <x v="7"/>
    <s v="Event Build Update"/>
    <x v="5"/>
    <s v=" DTC"/>
    <x v="100"/>
    <s v="Post"/>
    <s v="Post"/>
    <n v="0"/>
    <x v="2"/>
  </r>
  <r>
    <s v="NonMedia"/>
    <s v="Incremental"/>
    <m/>
    <m/>
    <x v="7"/>
    <s v="Event Build Update"/>
    <x v="5"/>
    <s v=" DTC"/>
    <x v="101"/>
    <s v="Post"/>
    <s v="Post"/>
    <n v="0"/>
    <x v="2"/>
  </r>
  <r>
    <s v="NonMedia"/>
    <s v="Incremental"/>
    <m/>
    <m/>
    <x v="7"/>
    <s v="Event Build Update"/>
    <x v="5"/>
    <s v=" DTC"/>
    <x v="102"/>
    <s v="Post"/>
    <s v="Post"/>
    <n v="160.2687339"/>
    <x v="2"/>
  </r>
  <r>
    <s v="NonMedia"/>
    <s v="Incremental"/>
    <m/>
    <m/>
    <x v="7"/>
    <s v="Event Build Update"/>
    <x v="5"/>
    <s v=" DTC"/>
    <x v="103"/>
    <s v="Post"/>
    <s v="Post"/>
    <n v="160.2687339"/>
    <x v="2"/>
  </r>
  <r>
    <s v="NonMedia"/>
    <s v="Incremental"/>
    <m/>
    <m/>
    <x v="7"/>
    <s v="Event Build Update"/>
    <x v="5"/>
    <s v=" DTC"/>
    <x v="104"/>
    <s v="Post"/>
    <s v="Post"/>
    <n v="0"/>
    <x v="2"/>
  </r>
  <r>
    <s v="NonMedia"/>
    <s v="Incremental"/>
    <m/>
    <m/>
    <x v="7"/>
    <s v="Event Build Update"/>
    <x v="5"/>
    <s v=" DTC"/>
    <x v="105"/>
    <s v="Post"/>
    <s v="Post"/>
    <n v="0"/>
    <x v="2"/>
  </r>
  <r>
    <s v="NonMedia"/>
    <s v="Incremental"/>
    <m/>
    <m/>
    <x v="7"/>
    <s v="Event Build Update"/>
    <x v="5"/>
    <s v=" DTC"/>
    <x v="106"/>
    <s v="Post"/>
    <s v="Post"/>
    <n v="0"/>
    <x v="2"/>
  </r>
  <r>
    <s v="NonMedia"/>
    <s v="Incremental"/>
    <m/>
    <m/>
    <x v="7"/>
    <s v="Event Build Update"/>
    <x v="5"/>
    <s v=" DTC"/>
    <x v="107"/>
    <s v="Post"/>
    <s v="Post"/>
    <n v="0"/>
    <x v="2"/>
  </r>
  <r>
    <s v="NonMedia"/>
    <s v="Incremental"/>
    <m/>
    <m/>
    <x v="7"/>
    <s v="Event Build Update"/>
    <x v="5"/>
    <s v=" DTC"/>
    <x v="108"/>
    <s v="Post"/>
    <s v="Post"/>
    <n v="0"/>
    <x v="2"/>
  </r>
  <r>
    <s v="NonMedia"/>
    <s v="Incremental"/>
    <m/>
    <m/>
    <x v="7"/>
    <s v="Event Build Update"/>
    <x v="5"/>
    <s v=" DTC"/>
    <x v="109"/>
    <s v="Post"/>
    <s v="Post"/>
    <n v="0"/>
    <x v="2"/>
  </r>
  <r>
    <s v="NonMedia"/>
    <s v="Incremental"/>
    <m/>
    <m/>
    <x v="7"/>
    <s v="Event Build Update"/>
    <x v="5"/>
    <s v=" DTC"/>
    <x v="110"/>
    <s v="Post"/>
    <s v="Post"/>
    <n v="0"/>
    <x v="2"/>
  </r>
  <r>
    <s v="NonMedia"/>
    <s v="Incremental"/>
    <m/>
    <m/>
    <x v="7"/>
    <s v="Event Build Update"/>
    <x v="5"/>
    <s v=" DTC"/>
    <x v="111"/>
    <s v="Post"/>
    <s v="Post"/>
    <n v="0"/>
    <x v="2"/>
  </r>
  <r>
    <s v="NonMedia"/>
    <s v="Incremental"/>
    <m/>
    <m/>
    <x v="7"/>
    <s v="Event Build Update"/>
    <x v="5"/>
    <s v=" DTC"/>
    <x v="112"/>
    <s v="Post"/>
    <s v="Post"/>
    <n v="160.2687339"/>
    <x v="2"/>
  </r>
  <r>
    <s v="NonMedia"/>
    <s v="Incremental"/>
    <m/>
    <m/>
    <x v="7"/>
    <s v="Event Build Update"/>
    <x v="5"/>
    <s v=" DTC"/>
    <x v="113"/>
    <s v="Post"/>
    <s v="Post"/>
    <n v="160.2687339"/>
    <x v="2"/>
  </r>
  <r>
    <s v="NonMedia"/>
    <s v="Incremental"/>
    <m/>
    <m/>
    <x v="7"/>
    <s v="Event Build Update"/>
    <x v="5"/>
    <s v=" DTC"/>
    <x v="114"/>
    <s v="Post"/>
    <n v="0"/>
    <n v="0"/>
    <x v="2"/>
  </r>
  <r>
    <s v="NonMedia"/>
    <s v="Incremental"/>
    <m/>
    <m/>
    <x v="7"/>
    <s v="Event Build Update"/>
    <x v="5"/>
    <s v=" DTC"/>
    <x v="115"/>
    <s v="Post"/>
    <n v="0"/>
    <n v="0"/>
    <x v="2"/>
  </r>
  <r>
    <s v="NonMedia"/>
    <s v="Incremental"/>
    <m/>
    <m/>
    <x v="7"/>
    <s v="Event Build Update"/>
    <x v="5"/>
    <s v=" DTC"/>
    <x v="116"/>
    <s v="Post"/>
    <n v="0"/>
    <n v="0"/>
    <x v="2"/>
  </r>
  <r>
    <s v="NonMedia"/>
    <s v="Incremental"/>
    <m/>
    <m/>
    <x v="7"/>
    <s v="Event Build Update"/>
    <x v="5"/>
    <s v=" DTC"/>
    <x v="117"/>
    <s v="Post"/>
    <n v="0"/>
    <n v="0"/>
    <x v="2"/>
  </r>
  <r>
    <s v="NonMedia"/>
    <s v="Incremental"/>
    <m/>
    <m/>
    <x v="7"/>
    <s v="Event Build Update"/>
    <x v="5"/>
    <s v=" DTC"/>
    <x v="118"/>
    <s v="Post"/>
    <n v="0"/>
    <n v="0"/>
    <x v="2"/>
  </r>
  <r>
    <s v="NonMedia"/>
    <s v="Incremental"/>
    <m/>
    <m/>
    <x v="7"/>
    <s v="Event Build Update"/>
    <x v="5"/>
    <s v=" DTC"/>
    <x v="119"/>
    <s v="Post"/>
    <n v="0"/>
    <n v="0"/>
    <x v="2"/>
  </r>
  <r>
    <s v="NonMedia"/>
    <s v="Incremental"/>
    <m/>
    <m/>
    <x v="7"/>
    <s v="Event Build Update"/>
    <x v="5"/>
    <s v=" DTC"/>
    <x v="120"/>
    <s v="Post"/>
    <n v="0"/>
    <n v="0"/>
    <x v="2"/>
  </r>
  <r>
    <s v="NonMedia"/>
    <s v="Incremental"/>
    <m/>
    <m/>
    <x v="7"/>
    <s v="Event Build Update"/>
    <x v="5"/>
    <s v=" DTC"/>
    <x v="121"/>
    <s v="Post"/>
    <n v="0"/>
    <n v="0"/>
    <x v="2"/>
  </r>
  <r>
    <s v="NonMedia"/>
    <s v="Incremental"/>
    <m/>
    <m/>
    <x v="7"/>
    <s v="Event Build Update"/>
    <x v="5"/>
    <s v=" DTC"/>
    <x v="122"/>
    <s v="Post"/>
    <n v="0"/>
    <n v="0"/>
    <x v="2"/>
  </r>
  <r>
    <s v="NonMedia"/>
    <s v="Incremental"/>
    <m/>
    <m/>
    <x v="7"/>
    <s v="Event Build Update"/>
    <x v="5"/>
    <s v=" DTC"/>
    <x v="123"/>
    <s v="Post"/>
    <n v="0"/>
    <n v="0"/>
    <x v="2"/>
  </r>
  <r>
    <s v="NonMedia"/>
    <s v="Incremental"/>
    <m/>
    <m/>
    <x v="7"/>
    <s v="Event Build Update"/>
    <x v="5"/>
    <s v=" DTC"/>
    <x v="124"/>
    <s v="Post"/>
    <n v="0"/>
    <n v="0"/>
    <x v="2"/>
  </r>
  <r>
    <s v="NonMedia"/>
    <s v="Incremental"/>
    <m/>
    <m/>
    <x v="7"/>
    <s v="Event Build Update"/>
    <x v="5"/>
    <s v=" DTC"/>
    <x v="125"/>
    <s v="Post"/>
    <n v="0"/>
    <n v="0"/>
    <x v="2"/>
  </r>
  <r>
    <s v="NonMedia"/>
    <s v="Incremental"/>
    <m/>
    <m/>
    <x v="7"/>
    <s v="Event Build Update"/>
    <x v="5"/>
    <s v=" DTC"/>
    <x v="126"/>
    <s v="Post"/>
    <n v="0"/>
    <n v="0"/>
    <x v="2"/>
  </r>
  <r>
    <s v="NonMedia"/>
    <s v="Incremental"/>
    <m/>
    <m/>
    <x v="7"/>
    <s v="Event Build Update"/>
    <x v="5"/>
    <s v=" DTC"/>
    <x v="127"/>
    <s v="Post"/>
    <n v="0"/>
    <n v="0"/>
    <x v="2"/>
  </r>
  <r>
    <s v="NonMedia"/>
    <s v="Incremental"/>
    <m/>
    <m/>
    <x v="7"/>
    <s v="Event Build Update"/>
    <x v="5"/>
    <s v=" DTC"/>
    <x v="128"/>
    <s v="Post"/>
    <n v="0"/>
    <n v="0"/>
    <x v="2"/>
  </r>
  <r>
    <s v="NonMedia"/>
    <s v="Incremental"/>
    <m/>
    <m/>
    <x v="7"/>
    <s v="Event Build Update"/>
    <x v="5"/>
    <s v=" DTC"/>
    <x v="129"/>
    <s v="Post"/>
    <n v="0"/>
    <n v="0"/>
    <x v="2"/>
  </r>
  <r>
    <s v="NonMedia"/>
    <s v="Incremental"/>
    <m/>
    <m/>
    <x v="7"/>
    <s v="Event Build Update"/>
    <x v="5"/>
    <s v=" DTC"/>
    <x v="130"/>
    <s v="Post"/>
    <n v="0"/>
    <n v="160.2687339"/>
    <x v="2"/>
  </r>
  <r>
    <s v="NonMedia"/>
    <s v="Incremental"/>
    <m/>
    <m/>
    <x v="7"/>
    <s v="Event Build Update"/>
    <x v="5"/>
    <s v=" DTC"/>
    <x v="131"/>
    <s v="Post"/>
    <n v="0"/>
    <n v="160.2687339"/>
    <x v="2"/>
  </r>
  <r>
    <s v="NonMedia"/>
    <s v="Incremental"/>
    <m/>
    <m/>
    <x v="7"/>
    <s v="Event Build Update"/>
    <x v="5"/>
    <s v=" DTC"/>
    <x v="132"/>
    <s v="Post"/>
    <n v="0"/>
    <n v="0"/>
    <x v="2"/>
  </r>
  <r>
    <s v="NonMedia"/>
    <s v="Incremental"/>
    <m/>
    <m/>
    <x v="7"/>
    <s v="Event Build Update"/>
    <x v="5"/>
    <s v=" DTC"/>
    <x v="133"/>
    <s v="Post"/>
    <n v="0"/>
    <n v="0"/>
    <x v="2"/>
  </r>
  <r>
    <s v="NonMedia"/>
    <s v="Incremental"/>
    <m/>
    <m/>
    <x v="7"/>
    <s v="Event Build Update"/>
    <x v="5"/>
    <s v=" DTC"/>
    <x v="134"/>
    <s v="Post"/>
    <n v="0"/>
    <n v="0"/>
    <x v="2"/>
  </r>
  <r>
    <s v="NonMedia"/>
    <s v="Incremental"/>
    <m/>
    <m/>
    <x v="7"/>
    <s v="Event Build Update"/>
    <x v="5"/>
    <s v=" DTC"/>
    <x v="135"/>
    <s v="Post"/>
    <n v="0"/>
    <n v="0"/>
    <x v="2"/>
  </r>
  <r>
    <s v="NonMedia"/>
    <s v="Incremental"/>
    <m/>
    <m/>
    <x v="7"/>
    <s v="Event Build Update"/>
    <x v="5"/>
    <s v=" DTC"/>
    <x v="136"/>
    <s v="Post"/>
    <n v="0"/>
    <n v="0"/>
    <x v="2"/>
  </r>
  <r>
    <s v="NonMedia"/>
    <s v="Incremental"/>
    <m/>
    <m/>
    <x v="7"/>
    <s v="Event Build Update"/>
    <x v="5"/>
    <s v=" DTC"/>
    <x v="137"/>
    <s v="Post"/>
    <n v="0"/>
    <n v="0"/>
    <x v="2"/>
  </r>
  <r>
    <s v="NonMedia"/>
    <s v="Incremental"/>
    <m/>
    <m/>
    <x v="7"/>
    <s v="Event Build Update"/>
    <x v="5"/>
    <s v=" DTC"/>
    <x v="138"/>
    <s v="Post"/>
    <n v="0"/>
    <n v="0"/>
    <x v="2"/>
  </r>
  <r>
    <s v="NonMedia"/>
    <s v="Incremental"/>
    <m/>
    <m/>
    <x v="7"/>
    <s v="Event Build Update"/>
    <x v="5"/>
    <s v=" DTC"/>
    <x v="139"/>
    <s v="Post"/>
    <n v="0"/>
    <n v="0"/>
    <x v="2"/>
  </r>
  <r>
    <s v="NonMedia"/>
    <s v="Incremental"/>
    <m/>
    <m/>
    <x v="7"/>
    <s v="Event Build Update"/>
    <x v="5"/>
    <s v=" DTC"/>
    <x v="140"/>
    <s v="Post"/>
    <n v="0"/>
    <n v="0"/>
    <x v="2"/>
  </r>
  <r>
    <s v="NonMedia"/>
    <s v="Incremental"/>
    <m/>
    <m/>
    <x v="7"/>
    <s v="Event Build Update"/>
    <x v="5"/>
    <s v=" DTC"/>
    <x v="141"/>
    <s v="Post"/>
    <n v="0"/>
    <n v="0"/>
    <x v="2"/>
  </r>
  <r>
    <s v="NonMedia"/>
    <s v="Incremental"/>
    <m/>
    <m/>
    <x v="7"/>
    <s v="Event Build Update"/>
    <x v="5"/>
    <s v=" DTC"/>
    <x v="142"/>
    <s v="Post"/>
    <n v="0"/>
    <n v="160.2687339"/>
    <x v="2"/>
  </r>
  <r>
    <s v="NonMedia"/>
    <s v="Incremental"/>
    <m/>
    <m/>
    <x v="7"/>
    <s v="Event Build Update"/>
    <x v="5"/>
    <s v=" DTC"/>
    <x v="143"/>
    <s v="Post"/>
    <n v="0"/>
    <n v="160.2687339"/>
    <x v="2"/>
  </r>
  <r>
    <s v="NonMedia"/>
    <s v="Incremental"/>
    <m/>
    <m/>
    <x v="7"/>
    <s v="Event Build Update"/>
    <x v="5"/>
    <s v=" DTC"/>
    <x v="144"/>
    <s v="Post"/>
    <n v="0"/>
    <n v="0"/>
    <x v="2"/>
  </r>
  <r>
    <s v="NonMedia"/>
    <s v="Incremental"/>
    <m/>
    <m/>
    <x v="7"/>
    <s v="Event Build Update"/>
    <x v="5"/>
    <s v=" DTC"/>
    <x v="145"/>
    <s v="Post"/>
    <n v="0"/>
    <n v="0"/>
    <x v="2"/>
  </r>
  <r>
    <s v="NonMedia"/>
    <s v="Incremental"/>
    <m/>
    <m/>
    <x v="7"/>
    <s v="Event Build Update"/>
    <x v="5"/>
    <s v=" DTC"/>
    <x v="146"/>
    <s v="Post"/>
    <n v="0"/>
    <n v="0"/>
    <x v="2"/>
  </r>
  <r>
    <s v="NonMedia"/>
    <s v="Incremental"/>
    <m/>
    <m/>
    <x v="7"/>
    <s v="Event Build Update"/>
    <x v="5"/>
    <s v=" DTC"/>
    <x v="147"/>
    <s v="Post"/>
    <n v="0"/>
    <n v="0"/>
    <x v="2"/>
  </r>
  <r>
    <s v="NonMedia"/>
    <s v="Incremental"/>
    <m/>
    <m/>
    <x v="7"/>
    <s v="Event Build Update"/>
    <x v="5"/>
    <s v=" DTC"/>
    <x v="148"/>
    <s v="Post"/>
    <n v="0"/>
    <n v="0"/>
    <x v="2"/>
  </r>
  <r>
    <s v="NonMedia"/>
    <s v="Incremental"/>
    <m/>
    <m/>
    <x v="7"/>
    <s v="Event Build Update"/>
    <x v="5"/>
    <s v=" DTC"/>
    <x v="149"/>
    <s v="Post"/>
    <n v="0"/>
    <n v="0"/>
    <x v="2"/>
  </r>
  <r>
    <s v="NonMedia"/>
    <s v="Incremental"/>
    <m/>
    <m/>
    <x v="7"/>
    <s v="Event Build Update"/>
    <x v="5"/>
    <s v=" DTC"/>
    <x v="150"/>
    <s v="Post"/>
    <n v="0"/>
    <n v="0"/>
    <x v="2"/>
  </r>
  <r>
    <s v="NonMedia"/>
    <s v="Incremental"/>
    <m/>
    <m/>
    <x v="7"/>
    <s v="Event Build Update"/>
    <x v="5"/>
    <s v=" DTC"/>
    <x v="151"/>
    <s v="Post"/>
    <n v="0"/>
    <n v="0"/>
    <x v="2"/>
  </r>
  <r>
    <s v="NonMedia"/>
    <s v="Incremental"/>
    <m/>
    <m/>
    <x v="7"/>
    <s v="Event Build Update"/>
    <x v="5"/>
    <s v=" DTC"/>
    <x v="152"/>
    <s v="Post"/>
    <n v="0"/>
    <n v="0"/>
    <x v="2"/>
  </r>
  <r>
    <s v="NonMedia"/>
    <s v="Incremental"/>
    <m/>
    <m/>
    <x v="7"/>
    <s v="Event Build Update"/>
    <x v="5"/>
    <s v=" DTC"/>
    <x v="153"/>
    <s v="Post"/>
    <n v="0"/>
    <n v="0"/>
    <x v="2"/>
  </r>
  <r>
    <s v="NonMedia"/>
    <s v="Incremental"/>
    <m/>
    <m/>
    <x v="7"/>
    <s v="Event Build Update"/>
    <x v="5"/>
    <s v=" DTC"/>
    <x v="154"/>
    <s v="Post"/>
    <n v="0"/>
    <n v="0"/>
    <x v="2"/>
  </r>
  <r>
    <s v="NonMedia"/>
    <s v="Incremental"/>
    <m/>
    <m/>
    <x v="7"/>
    <s v="Event Build Update"/>
    <x v="5"/>
    <s v=" DTC"/>
    <x v="155"/>
    <s v="Post"/>
    <n v="0"/>
    <n v="0"/>
    <x v="2"/>
  </r>
  <r>
    <s v="NonMedia"/>
    <s v="Incremental"/>
    <m/>
    <m/>
    <x v="7"/>
    <s v="Event Build Update"/>
    <x v="5"/>
    <s v=" DTC"/>
    <x v="156"/>
    <s v="Post"/>
    <n v="0"/>
    <n v="0"/>
    <x v="2"/>
  </r>
  <r>
    <s v="NonMedia"/>
    <s v="Incremental"/>
    <m/>
    <m/>
    <x v="7"/>
    <s v="Event Build Update"/>
    <x v="5"/>
    <s v=" DTC"/>
    <x v="157"/>
    <s v="Post"/>
    <n v="0"/>
    <n v="0"/>
    <x v="2"/>
  </r>
  <r>
    <s v="NonMedia"/>
    <s v="Incremental"/>
    <m/>
    <m/>
    <x v="7"/>
    <s v="Event Build Update"/>
    <x v="5"/>
    <s v=" DTC"/>
    <x v="158"/>
    <s v="Post"/>
    <n v="0"/>
    <n v="160.2687339"/>
    <x v="2"/>
  </r>
  <r>
    <s v="NonMedia"/>
    <s v="Incremental"/>
    <m/>
    <m/>
    <x v="7"/>
    <s v="Event Build Update"/>
    <x v="5"/>
    <s v=" DTC"/>
    <x v="159"/>
    <s v="Post"/>
    <n v="0"/>
    <n v="160.2687339"/>
    <x v="2"/>
  </r>
  <r>
    <s v="NonMedia"/>
    <s v="Incremental"/>
    <m/>
    <m/>
    <x v="7"/>
    <s v="Event Build Update"/>
    <x v="5"/>
    <s v=" DTC"/>
    <x v="160"/>
    <s v="Post"/>
    <n v="0"/>
    <n v="0"/>
    <x v="2"/>
  </r>
  <r>
    <s v="NonMedia"/>
    <s v="Incremental"/>
    <m/>
    <m/>
    <x v="7"/>
    <s v="Event Build Update"/>
    <x v="5"/>
    <s v=" DTC"/>
    <x v="161"/>
    <s v="Post"/>
    <n v="0"/>
    <n v="0"/>
    <x v="2"/>
  </r>
  <r>
    <s v="NonMedia"/>
    <s v="Incremental"/>
    <m/>
    <m/>
    <x v="7"/>
    <s v="Event Build Update"/>
    <x v="5"/>
    <s v=" DTC"/>
    <x v="162"/>
    <s v="Post"/>
    <n v="0"/>
    <n v="0"/>
    <x v="2"/>
  </r>
  <r>
    <s v="NonMedia"/>
    <s v="Incremental"/>
    <m/>
    <m/>
    <x v="7"/>
    <s v="Event Build Update"/>
    <x v="5"/>
    <s v=" DTC"/>
    <x v="163"/>
    <s v="Post"/>
    <n v="0"/>
    <n v="0"/>
    <x v="2"/>
  </r>
  <r>
    <s v="NonMedia"/>
    <s v="Incremental"/>
    <m/>
    <m/>
    <x v="7"/>
    <s v="Event Build Update"/>
    <x v="5"/>
    <s v=" DTC"/>
    <x v="164"/>
    <s v="Post"/>
    <n v="0"/>
    <n v="0"/>
    <x v="2"/>
  </r>
  <r>
    <s v="NonMedia"/>
    <s v="Incremental"/>
    <m/>
    <m/>
    <x v="7"/>
    <s v="Event Build Update"/>
    <x v="5"/>
    <s v=" DTC"/>
    <x v="165"/>
    <s v="Post"/>
    <n v="0"/>
    <n v="0"/>
    <x v="2"/>
  </r>
  <r>
    <s v="NonMedia"/>
    <s v="Incremental"/>
    <m/>
    <m/>
    <x v="7"/>
    <s v="Event Build Update"/>
    <x v="5"/>
    <s v=" DTC"/>
    <x v="166"/>
    <s v="Post"/>
    <n v="0"/>
    <n v="0"/>
    <x v="2"/>
  </r>
  <r>
    <s v="NonMedia"/>
    <s v="Incremental"/>
    <m/>
    <m/>
    <x v="7"/>
    <s v="Event Build Update"/>
    <x v="5"/>
    <s v=" DTC"/>
    <x v="167"/>
    <s v="Post"/>
    <n v="0"/>
    <n v="0"/>
    <x v="2"/>
  </r>
  <r>
    <s v="NonMedia"/>
    <s v="Incremental"/>
    <m/>
    <m/>
    <x v="7"/>
    <s v="Event Build Update"/>
    <x v="5"/>
    <s v=" DTC"/>
    <x v="168"/>
    <s v="Post"/>
    <n v="0"/>
    <n v="0"/>
    <x v="2"/>
  </r>
  <r>
    <s v="NonMedia"/>
    <s v="Incremental"/>
    <m/>
    <m/>
    <x v="7"/>
    <s v="Event Build Update"/>
    <x v="5"/>
    <s v=" DTC"/>
    <x v="169"/>
    <s v="Post"/>
    <n v="0"/>
    <n v="0"/>
    <x v="2"/>
  </r>
  <r>
    <s v="NonMedia"/>
    <s v="Incremental"/>
    <m/>
    <m/>
    <x v="7"/>
    <s v="Event Build Update"/>
    <x v="5"/>
    <s v=" DTC"/>
    <x v="170"/>
    <s v="Post"/>
    <n v="0"/>
    <n v="0"/>
    <x v="2"/>
  </r>
  <r>
    <s v="NonMedia"/>
    <s v="Incremental"/>
    <m/>
    <m/>
    <x v="7"/>
    <s v="Event Build Update"/>
    <x v="5"/>
    <s v=" DTC"/>
    <x v="171"/>
    <s v="Post"/>
    <n v="0"/>
    <n v="0"/>
    <x v="2"/>
  </r>
  <r>
    <s v="NonMedia"/>
    <s v="Incremental"/>
    <m/>
    <m/>
    <x v="7"/>
    <s v="Event Build Update"/>
    <x v="5"/>
    <s v=" DTC"/>
    <x v="172"/>
    <s v="Post"/>
    <n v="0"/>
    <n v="0"/>
    <x v="2"/>
  </r>
  <r>
    <s v="NonMedia"/>
    <s v="Incremental"/>
    <m/>
    <m/>
    <x v="7"/>
    <s v="Event Build Update"/>
    <x v="5"/>
    <s v=" DTC"/>
    <x v="173"/>
    <s v="Post"/>
    <n v="0"/>
    <n v="160.2687339"/>
    <x v="2"/>
  </r>
  <r>
    <s v="NonMedia"/>
    <s v="Incremental"/>
    <m/>
    <m/>
    <x v="7"/>
    <s v="Event Build Update"/>
    <x v="5"/>
    <s v=" DTC"/>
    <x v="174"/>
    <s v="Post"/>
    <n v="0"/>
    <n v="160.2687339"/>
    <x v="2"/>
  </r>
  <r>
    <s v="NonMedia"/>
    <s v="Incremental"/>
    <m/>
    <m/>
    <x v="7"/>
    <s v="Event Build Update"/>
    <x v="5"/>
    <s v=" DTC"/>
    <x v="175"/>
    <s v="Post"/>
    <n v="0"/>
    <n v="0"/>
    <x v="2"/>
  </r>
  <r>
    <s v="NonMedia"/>
    <s v="Incremental"/>
    <m/>
    <m/>
    <x v="7"/>
    <s v="Event Build Update"/>
    <x v="5"/>
    <s v=" DTC"/>
    <x v="176"/>
    <s v="Post"/>
    <n v="0"/>
    <n v="0"/>
    <x v="2"/>
  </r>
  <r>
    <s v="NonMedia"/>
    <s v="Incremental"/>
    <m/>
    <m/>
    <x v="7"/>
    <s v="Event Build Update"/>
    <x v="5"/>
    <s v=" DTC"/>
    <x v="177"/>
    <s v="Post"/>
    <n v="0"/>
    <n v="0"/>
    <x v="2"/>
  </r>
  <r>
    <s v="NonMedia"/>
    <s v="Incremental"/>
    <m/>
    <m/>
    <x v="7"/>
    <s v="Event Build Update"/>
    <x v="5"/>
    <s v=" DTC"/>
    <x v="178"/>
    <s v="Post"/>
    <n v="0"/>
    <n v="0"/>
    <x v="2"/>
  </r>
  <r>
    <s v="NonMedia"/>
    <s v="Incremental"/>
    <m/>
    <m/>
    <x v="7"/>
    <s v="Event Build Update"/>
    <x v="5"/>
    <s v=" DTC"/>
    <x v="179"/>
    <s v="Post"/>
    <n v="0"/>
    <n v="0"/>
    <x v="2"/>
  </r>
  <r>
    <s v="NonMedia"/>
    <s v="Incremental"/>
    <m/>
    <m/>
    <x v="7"/>
    <s v="Event Build Update"/>
    <x v="5"/>
    <s v=" DTC"/>
    <x v="180"/>
    <s v="Post"/>
    <n v="0"/>
    <n v="0"/>
    <x v="2"/>
  </r>
  <r>
    <s v="NonMedia"/>
    <s v="Incremental"/>
    <m/>
    <m/>
    <x v="7"/>
    <s v="Event Build Update"/>
    <x v="5"/>
    <s v=" DTC"/>
    <x v="181"/>
    <s v="Post"/>
    <n v="0"/>
    <n v="0"/>
    <x v="2"/>
  </r>
  <r>
    <s v="NonMedia"/>
    <s v="Incremental"/>
    <m/>
    <m/>
    <x v="7"/>
    <s v="Event Build Update"/>
    <x v="5"/>
    <s v=" DTC"/>
    <x v="182"/>
    <s v="Post"/>
    <n v="0"/>
    <n v="0"/>
    <x v="2"/>
  </r>
  <r>
    <s v="NonMedia"/>
    <s v="Incremental"/>
    <m/>
    <m/>
    <x v="7"/>
    <s v="Event Build Update"/>
    <x v="5"/>
    <s v=" DTC"/>
    <x v="183"/>
    <s v="Post"/>
    <n v="0"/>
    <n v="0"/>
    <x v="2"/>
  </r>
  <r>
    <s v="NonMedia"/>
    <s v="Incremental"/>
    <m/>
    <m/>
    <x v="7"/>
    <s v="Event Build Update"/>
    <x v="5"/>
    <s v=" DTC"/>
    <x v="184"/>
    <s v="Post"/>
    <n v="0"/>
    <n v="0"/>
    <x v="2"/>
  </r>
  <r>
    <s v="NonMedia"/>
    <s v="Incremental"/>
    <m/>
    <m/>
    <x v="7"/>
    <s v="Event Build Update"/>
    <x v="5"/>
    <s v=" DTC"/>
    <x v="185"/>
    <s v="Post"/>
    <n v="0"/>
    <n v="0"/>
    <x v="2"/>
  </r>
  <r>
    <s v="NonMedia"/>
    <s v="Incremental"/>
    <m/>
    <m/>
    <x v="7"/>
    <s v="Event Build Update"/>
    <x v="5"/>
    <s v=" DTC"/>
    <x v="186"/>
    <s v="Post"/>
    <n v="0"/>
    <n v="160.2687339"/>
    <x v="2"/>
  </r>
  <r>
    <s v="NonMedia"/>
    <s v="Incremental"/>
    <m/>
    <m/>
    <x v="7"/>
    <s v="Event Build Update"/>
    <x v="5"/>
    <s v=" DTC"/>
    <x v="187"/>
    <s v="Post"/>
    <n v="0"/>
    <n v="160.2687339"/>
    <x v="2"/>
  </r>
  <r>
    <s v="NonMedia"/>
    <s v="Incremental"/>
    <m/>
    <m/>
    <x v="7"/>
    <s v="Event Build Update"/>
    <x v="5"/>
    <s v=" DTC"/>
    <x v="188"/>
    <s v="Post"/>
    <n v="0"/>
    <n v="0"/>
    <x v="2"/>
  </r>
  <r>
    <s v="NonMedia"/>
    <s v="Incremental"/>
    <m/>
    <m/>
    <x v="7"/>
    <s v="Event Build Update"/>
    <x v="5"/>
    <s v=" DTC"/>
    <x v="189"/>
    <s v="Post"/>
    <n v="0"/>
    <n v="0"/>
    <x v="2"/>
  </r>
  <r>
    <s v="NonMedia"/>
    <s v="Incremental"/>
    <m/>
    <m/>
    <x v="7"/>
    <s v="Event Build Update"/>
    <x v="5"/>
    <s v=" DTC"/>
    <x v="190"/>
    <s v="Post"/>
    <n v="0"/>
    <n v="0"/>
    <x v="2"/>
  </r>
  <r>
    <s v="NonMedia"/>
    <s v="Incremental"/>
    <m/>
    <m/>
    <x v="7"/>
    <s v="Event Build Update"/>
    <x v="5"/>
    <s v=" DTC"/>
    <x v="191"/>
    <s v="Post"/>
    <n v="0"/>
    <n v="0"/>
    <x v="2"/>
  </r>
  <r>
    <s v="NonMedia"/>
    <s v="Incremental"/>
    <m/>
    <m/>
    <x v="7"/>
    <s v="Event Build Update"/>
    <x v="5"/>
    <s v=" DTC"/>
    <x v="192"/>
    <s v="Post"/>
    <n v="0"/>
    <n v="0"/>
    <x v="2"/>
  </r>
  <r>
    <s v="NonMedia"/>
    <s v="Incremental"/>
    <m/>
    <m/>
    <x v="7"/>
    <s v="Event Build Update"/>
    <x v="5"/>
    <s v=" DTC"/>
    <x v="193"/>
    <s v="Post"/>
    <n v="0"/>
    <n v="0"/>
    <x v="2"/>
  </r>
  <r>
    <s v="NonMedia"/>
    <s v="Incremental"/>
    <m/>
    <m/>
    <x v="7"/>
    <s v="Event Build Update"/>
    <x v="5"/>
    <s v=" DTC"/>
    <x v="194"/>
    <s v="Post"/>
    <n v="0"/>
    <n v="160.2687339"/>
    <x v="2"/>
  </r>
  <r>
    <s v="NonMedia"/>
    <s v="Incremental"/>
    <m/>
    <m/>
    <x v="7"/>
    <s v="Event Build Update"/>
    <x v="5"/>
    <s v=" DTC"/>
    <x v="195"/>
    <s v="Post"/>
    <n v="0"/>
    <n v="0"/>
    <x v="2"/>
  </r>
  <r>
    <s v="NonMedia"/>
    <s v="Incremental"/>
    <m/>
    <m/>
    <x v="7"/>
    <s v="Event Build Update"/>
    <x v="5"/>
    <s v=" DTC"/>
    <x v="196"/>
    <s v="Post"/>
    <n v="0"/>
    <n v="160.2687339"/>
    <x v="2"/>
  </r>
  <r>
    <s v="NonMedia"/>
    <s v="Incremental"/>
    <m/>
    <m/>
    <x v="7"/>
    <s v="Event Build Update"/>
    <x v="5"/>
    <s v=" DTC"/>
    <x v="197"/>
    <s v="Post"/>
    <n v="0"/>
    <n v="160.2687339"/>
    <x v="2"/>
  </r>
  <r>
    <s v="NonMedia"/>
    <s v="Incremental"/>
    <m/>
    <m/>
    <x v="7"/>
    <s v="Event Build Update"/>
    <x v="5"/>
    <s v=" DTC"/>
    <x v="198"/>
    <s v="Post"/>
    <n v="0"/>
    <n v="0"/>
    <x v="2"/>
  </r>
  <r>
    <s v="NonMedia"/>
    <s v="Incremental"/>
    <m/>
    <m/>
    <x v="7"/>
    <s v="Event Build Update"/>
    <x v="5"/>
    <s v=" DTC"/>
    <x v="199"/>
    <s v="Post"/>
    <n v="0"/>
    <n v="0"/>
    <x v="2"/>
  </r>
  <r>
    <s v="NonMedia"/>
    <s v="Incremental"/>
    <m/>
    <m/>
    <x v="7"/>
    <s v="Event Build Update"/>
    <x v="5"/>
    <s v=" DTC"/>
    <x v="200"/>
    <s v="Post"/>
    <n v="0"/>
    <n v="0"/>
    <x v="2"/>
  </r>
  <r>
    <s v="NonMedia"/>
    <s v="Incremental"/>
    <m/>
    <m/>
    <x v="7"/>
    <s v="Event Build Update"/>
    <x v="5"/>
    <s v=" DTC"/>
    <x v="201"/>
    <s v="Post"/>
    <n v="0"/>
    <n v="160.2687339"/>
    <x v="2"/>
  </r>
  <r>
    <s v="NonMedia"/>
    <s v="Incremental"/>
    <m/>
    <m/>
    <x v="7"/>
    <s v="Event Build Update"/>
    <x v="5"/>
    <s v=" DTC"/>
    <x v="202"/>
    <s v="Post"/>
    <n v="0"/>
    <n v="160.2687339"/>
    <x v="2"/>
  </r>
  <r>
    <s v="NonMedia"/>
    <s v="Incremental"/>
    <m/>
    <m/>
    <x v="7"/>
    <s v="Event Build Update"/>
    <x v="5"/>
    <s v=" DTC"/>
    <x v="203"/>
    <s v="Post"/>
    <n v="0"/>
    <n v="0"/>
    <x v="2"/>
  </r>
  <r>
    <s v="NonMedia"/>
    <s v="Incremental"/>
    <m/>
    <m/>
    <x v="7"/>
    <s v="Event Build Update"/>
    <x v="5"/>
    <s v=" DTC"/>
    <x v="204"/>
    <s v="Post"/>
    <n v="0"/>
    <n v="160.2687339"/>
    <x v="2"/>
  </r>
  <r>
    <s v="NonMedia"/>
    <s v="Incremental"/>
    <m/>
    <m/>
    <x v="7"/>
    <s v="Event Build Update"/>
    <x v="5"/>
    <s v=" DTC"/>
    <x v="205"/>
    <s v="Post"/>
    <n v="0"/>
    <n v="160.2687339"/>
    <x v="2"/>
  </r>
  <r>
    <s v="NonMedia"/>
    <s v="Incremental"/>
    <m/>
    <m/>
    <x v="7"/>
    <s v="Event Build Update"/>
    <x v="5"/>
    <s v=" DTC"/>
    <x v="206"/>
    <s v="Post"/>
    <n v="0"/>
    <n v="0"/>
    <x v="2"/>
  </r>
  <r>
    <s v="NonMedia"/>
    <s v="Incremental"/>
    <m/>
    <m/>
    <x v="7"/>
    <s v="Event Build Update"/>
    <x v="5"/>
    <s v=" DTC"/>
    <x v="207"/>
    <s v="Post"/>
    <n v="0"/>
    <n v="0"/>
    <x v="2"/>
  </r>
  <r>
    <s v="NonMedia"/>
    <s v="Incremental"/>
    <m/>
    <m/>
    <x v="7"/>
    <s v="Event Build Update"/>
    <x v="5"/>
    <s v=" DTC"/>
    <x v="208"/>
    <s v="Post"/>
    <n v="0"/>
    <n v="0"/>
    <x v="2"/>
  </r>
  <r>
    <s v="NonMedia"/>
    <s v="Incremental"/>
    <m/>
    <m/>
    <x v="7"/>
    <s v="Event Build Update"/>
    <x v="5"/>
    <s v=" DTC"/>
    <x v="209"/>
    <s v="Post"/>
    <n v="0"/>
    <n v="0"/>
    <x v="2"/>
  </r>
  <r>
    <s v="NonMedia"/>
    <s v="Incremental"/>
    <m/>
    <m/>
    <x v="7"/>
    <s v="Event Build Update"/>
    <x v="5"/>
    <s v=" DTC"/>
    <x v="210"/>
    <s v="Post"/>
    <n v="0"/>
    <n v="0"/>
    <x v="2"/>
  </r>
  <r>
    <s v="NonMedia"/>
    <s v="Incremental"/>
    <m/>
    <m/>
    <x v="7"/>
    <s v="Event Build Update"/>
    <x v="5"/>
    <s v=" DTC"/>
    <x v="211"/>
    <s v="Post"/>
    <n v="0"/>
    <n v="0"/>
    <x v="2"/>
  </r>
  <r>
    <s v="NonMedia"/>
    <s v="Incremental"/>
    <m/>
    <m/>
    <x v="7"/>
    <s v="Event Build Update"/>
    <x v="5"/>
    <s v=" DTC"/>
    <x v="212"/>
    <s v="Post"/>
    <n v="0"/>
    <n v="160.2687339"/>
    <x v="2"/>
  </r>
  <r>
    <s v="NonMedia"/>
    <s v="Incremental"/>
    <m/>
    <m/>
    <x v="7"/>
    <s v="Event Build Update"/>
    <x v="5"/>
    <s v=" DTC"/>
    <x v="213"/>
    <s v="Post"/>
    <n v="0"/>
    <n v="160.2687339"/>
    <x v="2"/>
  </r>
  <r>
    <s v="NonMedia"/>
    <s v="Incremental"/>
    <m/>
    <m/>
    <x v="8"/>
    <s v="Event Int Lb Event"/>
    <x v="6"/>
    <s v=" DTC"/>
    <x v="0"/>
    <s v="Pre"/>
    <s v="Pre"/>
    <n v="0"/>
    <x v="2"/>
  </r>
  <r>
    <s v="NonMedia"/>
    <s v="Incremental"/>
    <m/>
    <m/>
    <x v="8"/>
    <s v="Event Int Lb Event"/>
    <x v="6"/>
    <s v=" DTC"/>
    <x v="1"/>
    <s v="Pre"/>
    <s v="Pre"/>
    <n v="2514.4431927999999"/>
    <x v="2"/>
  </r>
  <r>
    <s v="NonMedia"/>
    <s v="Incremental"/>
    <m/>
    <m/>
    <x v="8"/>
    <s v="Event Int Lb Event"/>
    <x v="6"/>
    <s v=" DTC"/>
    <x v="2"/>
    <s v="Pre"/>
    <s v="Pre"/>
    <n v="0"/>
    <x v="2"/>
  </r>
  <r>
    <s v="NonMedia"/>
    <s v="Incremental"/>
    <m/>
    <m/>
    <x v="8"/>
    <s v="Event Int Lb Event"/>
    <x v="6"/>
    <s v=" DTC"/>
    <x v="3"/>
    <s v="Pre"/>
    <s v="Pre"/>
    <n v="0"/>
    <x v="2"/>
  </r>
  <r>
    <s v="NonMedia"/>
    <s v="Incremental"/>
    <m/>
    <m/>
    <x v="8"/>
    <s v="Event Int Lb Event"/>
    <x v="6"/>
    <s v=" DTC"/>
    <x v="4"/>
    <s v="Pre"/>
    <s v="Pre"/>
    <n v="0"/>
    <x v="2"/>
  </r>
  <r>
    <s v="NonMedia"/>
    <s v="Incremental"/>
    <m/>
    <m/>
    <x v="8"/>
    <s v="Event Int Lb Event"/>
    <x v="6"/>
    <s v=" DTC"/>
    <x v="5"/>
    <s v="Pre"/>
    <s v="Pre"/>
    <n v="2514.4431927999999"/>
    <x v="2"/>
  </r>
  <r>
    <s v="NonMedia"/>
    <s v="Incremental"/>
    <m/>
    <m/>
    <x v="8"/>
    <s v="Event Int Lb Event"/>
    <x v="6"/>
    <s v=" DTC"/>
    <x v="6"/>
    <s v="Pre"/>
    <s v="Pre"/>
    <n v="0"/>
    <x v="2"/>
  </r>
  <r>
    <s v="NonMedia"/>
    <s v="Incremental"/>
    <m/>
    <m/>
    <x v="8"/>
    <s v="Event Int Lb Event"/>
    <x v="6"/>
    <s v=" DTC"/>
    <x v="7"/>
    <s v="Pre"/>
    <s v="Pre"/>
    <n v="0"/>
    <x v="2"/>
  </r>
  <r>
    <s v="NonMedia"/>
    <s v="Incremental"/>
    <m/>
    <m/>
    <x v="8"/>
    <s v="Event Int Lb Event"/>
    <x v="6"/>
    <s v=" DTC"/>
    <x v="8"/>
    <s v="Pre"/>
    <s v="Pre"/>
    <n v="0"/>
    <x v="2"/>
  </r>
  <r>
    <s v="NonMedia"/>
    <s v="Incremental"/>
    <m/>
    <m/>
    <x v="8"/>
    <s v="Event Int Lb Event"/>
    <x v="6"/>
    <s v=" DTC"/>
    <x v="9"/>
    <s v="Pre"/>
    <s v="Pre"/>
    <n v="2514.4431927999999"/>
    <x v="2"/>
  </r>
  <r>
    <s v="NonMedia"/>
    <s v="Incremental"/>
    <m/>
    <m/>
    <x v="8"/>
    <s v="Event Int Lb Event"/>
    <x v="6"/>
    <s v=" DTC"/>
    <x v="10"/>
    <s v="Pre"/>
    <s v="Pre"/>
    <n v="0"/>
    <x v="2"/>
  </r>
  <r>
    <s v="NonMedia"/>
    <s v="Incremental"/>
    <m/>
    <m/>
    <x v="8"/>
    <s v="Event Int Lb Event"/>
    <x v="6"/>
    <s v=" DTC"/>
    <x v="11"/>
    <s v="Pre"/>
    <s v="Pre"/>
    <n v="0"/>
    <x v="2"/>
  </r>
  <r>
    <s v="NonMedia"/>
    <s v="Incremental"/>
    <m/>
    <m/>
    <x v="8"/>
    <s v="Event Int Lb Event"/>
    <x v="6"/>
    <s v=" DTC"/>
    <x v="12"/>
    <s v="Pre"/>
    <s v="Pre"/>
    <n v="2514.4431927999999"/>
    <x v="2"/>
  </r>
  <r>
    <s v="NonMedia"/>
    <s v="Incremental"/>
    <m/>
    <m/>
    <x v="8"/>
    <s v="Event Int Lb Event"/>
    <x v="6"/>
    <s v=" DTC"/>
    <x v="13"/>
    <s v="Pre"/>
    <s v="Pre"/>
    <n v="0"/>
    <x v="2"/>
  </r>
  <r>
    <s v="NonMedia"/>
    <s v="Incremental"/>
    <m/>
    <m/>
    <x v="8"/>
    <s v="Event Int Lb Event"/>
    <x v="6"/>
    <s v=" DTC"/>
    <x v="14"/>
    <s v="Pre"/>
    <s v="Pre"/>
    <n v="0"/>
    <x v="2"/>
  </r>
  <r>
    <s v="NonMedia"/>
    <s v="Incremental"/>
    <m/>
    <m/>
    <x v="8"/>
    <s v="Event Int Lb Event"/>
    <x v="6"/>
    <s v=" DTC"/>
    <x v="15"/>
    <s v="Pre"/>
    <s v="Pre"/>
    <n v="0"/>
    <x v="2"/>
  </r>
  <r>
    <s v="NonMedia"/>
    <s v="Incremental"/>
    <m/>
    <m/>
    <x v="8"/>
    <s v="Event Int Lb Event"/>
    <x v="6"/>
    <s v=" DTC"/>
    <x v="16"/>
    <s v="Pre"/>
    <s v="Pre"/>
    <n v="2514.4431927999999"/>
    <x v="2"/>
  </r>
  <r>
    <s v="NonMedia"/>
    <s v="Incremental"/>
    <m/>
    <m/>
    <x v="8"/>
    <s v="Event Int Lb Event"/>
    <x v="6"/>
    <s v=" DTC"/>
    <x v="17"/>
    <s v="Pre"/>
    <s v="Pre"/>
    <n v="0"/>
    <x v="2"/>
  </r>
  <r>
    <s v="NonMedia"/>
    <s v="Incremental"/>
    <m/>
    <m/>
    <x v="8"/>
    <s v="Event Int Lb Event"/>
    <x v="6"/>
    <s v=" DTC"/>
    <x v="18"/>
    <s v="Pre"/>
    <s v="Pre"/>
    <n v="0"/>
    <x v="2"/>
  </r>
  <r>
    <s v="NonMedia"/>
    <s v="Incremental"/>
    <m/>
    <m/>
    <x v="8"/>
    <s v="Event Int Lb Event"/>
    <x v="6"/>
    <s v=" DTC"/>
    <x v="19"/>
    <s v="Pre"/>
    <s v="Pre"/>
    <n v="2514.4431927999999"/>
    <x v="2"/>
  </r>
  <r>
    <s v="NonMedia"/>
    <s v="Incremental"/>
    <m/>
    <m/>
    <x v="8"/>
    <s v="Event Int Lb Event"/>
    <x v="6"/>
    <s v=" DTC"/>
    <x v="20"/>
    <s v="Pre"/>
    <s v="Pre"/>
    <n v="0"/>
    <x v="2"/>
  </r>
  <r>
    <s v="NonMedia"/>
    <s v="Incremental"/>
    <m/>
    <m/>
    <x v="8"/>
    <s v="Event Int Lb Event"/>
    <x v="6"/>
    <s v=" DTC"/>
    <x v="21"/>
    <s v="Pre"/>
    <s v="Pre"/>
    <n v="0"/>
    <x v="2"/>
  </r>
  <r>
    <s v="NonMedia"/>
    <s v="Incremental"/>
    <m/>
    <m/>
    <x v="8"/>
    <s v="Event Int Lb Event"/>
    <x v="6"/>
    <s v=" DTC"/>
    <x v="22"/>
    <s v="Pre"/>
    <s v="Pre"/>
    <n v="0"/>
    <x v="2"/>
  </r>
  <r>
    <s v="NonMedia"/>
    <s v="Incremental"/>
    <m/>
    <m/>
    <x v="8"/>
    <s v="Event Int Lb Event"/>
    <x v="6"/>
    <s v=" DTC"/>
    <x v="23"/>
    <s v="Pre"/>
    <s v="Pre"/>
    <n v="2514.4431927999999"/>
    <x v="2"/>
  </r>
  <r>
    <s v="NonMedia"/>
    <s v="Incremental"/>
    <m/>
    <m/>
    <x v="8"/>
    <s v="Event Int Lb Event"/>
    <x v="6"/>
    <s v=" DTC"/>
    <x v="24"/>
    <s v="Pre"/>
    <s v="Pre"/>
    <n v="0"/>
    <x v="2"/>
  </r>
  <r>
    <s v="NonMedia"/>
    <s v="Incremental"/>
    <m/>
    <m/>
    <x v="8"/>
    <s v="Event Int Lb Event"/>
    <x v="6"/>
    <s v=" DTC"/>
    <x v="25"/>
    <s v="Pre"/>
    <s v="Pre"/>
    <n v="0"/>
    <x v="2"/>
  </r>
  <r>
    <s v="NonMedia"/>
    <s v="Incremental"/>
    <m/>
    <m/>
    <x v="8"/>
    <s v="Event Int Lb Event"/>
    <x v="6"/>
    <s v=" DTC"/>
    <x v="26"/>
    <s v="Pre"/>
    <s v="Pre"/>
    <n v="2514.4431927999999"/>
    <x v="2"/>
  </r>
  <r>
    <s v="NonMedia"/>
    <s v="Incremental"/>
    <m/>
    <m/>
    <x v="8"/>
    <s v="Event Int Lb Event"/>
    <x v="6"/>
    <s v=" DTC"/>
    <x v="27"/>
    <s v="Pre"/>
    <s v="Pre"/>
    <n v="0"/>
    <x v="2"/>
  </r>
  <r>
    <s v="NonMedia"/>
    <s v="Incremental"/>
    <m/>
    <m/>
    <x v="8"/>
    <s v="Event Int Lb Event"/>
    <x v="6"/>
    <s v=" DTC"/>
    <x v="28"/>
    <s v="Pre"/>
    <s v="Pre"/>
    <n v="0"/>
    <x v="2"/>
  </r>
  <r>
    <s v="NonMedia"/>
    <s v="Incremental"/>
    <m/>
    <m/>
    <x v="8"/>
    <s v="Event Int Lb Event"/>
    <x v="6"/>
    <s v=" DTC"/>
    <x v="29"/>
    <s v="Pre"/>
    <s v="Pre"/>
    <n v="2514.4431927999999"/>
    <x v="2"/>
  </r>
  <r>
    <s v="NonMedia"/>
    <s v="Incremental"/>
    <m/>
    <m/>
    <x v="8"/>
    <s v="Event Int Lb Event"/>
    <x v="6"/>
    <s v=" DTC"/>
    <x v="30"/>
    <s v="Pre"/>
    <s v="Pre"/>
    <n v="0"/>
    <x v="2"/>
  </r>
  <r>
    <s v="NonMedia"/>
    <s v="Incremental"/>
    <m/>
    <m/>
    <x v="8"/>
    <s v="Event Int Lb Event"/>
    <x v="6"/>
    <s v=" DTC"/>
    <x v="31"/>
    <s v="Pre"/>
    <s v="Pre"/>
    <n v="0"/>
    <x v="2"/>
  </r>
  <r>
    <s v="NonMedia"/>
    <s v="Incremental"/>
    <m/>
    <m/>
    <x v="8"/>
    <s v="Event Int Lb Event"/>
    <x v="6"/>
    <s v=" DTC"/>
    <x v="32"/>
    <s v="Pre"/>
    <s v="Pre"/>
    <n v="0"/>
    <x v="2"/>
  </r>
  <r>
    <s v="NonMedia"/>
    <s v="Incremental"/>
    <m/>
    <m/>
    <x v="8"/>
    <s v="Event Int Lb Event"/>
    <x v="6"/>
    <s v=" DTC"/>
    <x v="33"/>
    <s v="Pre"/>
    <s v="Pre"/>
    <n v="2514.4431927999999"/>
    <x v="2"/>
  </r>
  <r>
    <s v="NonMedia"/>
    <s v="Incremental"/>
    <m/>
    <m/>
    <x v="8"/>
    <s v="Event Int Lb Event"/>
    <x v="6"/>
    <s v=" DTC"/>
    <x v="34"/>
    <s v="Pre"/>
    <s v="Pre"/>
    <n v="0"/>
    <x v="2"/>
  </r>
  <r>
    <s v="NonMedia"/>
    <s v="Incremental"/>
    <m/>
    <m/>
    <x v="8"/>
    <s v="Event Int Lb Event"/>
    <x v="6"/>
    <s v=" DTC"/>
    <x v="35"/>
    <s v="Pre"/>
    <s v="Pre"/>
    <n v="0"/>
    <x v="2"/>
  </r>
  <r>
    <s v="NonMedia"/>
    <s v="Incremental"/>
    <m/>
    <m/>
    <x v="8"/>
    <s v="Event Int Lb Event"/>
    <x v="6"/>
    <s v=" DTC"/>
    <x v="36"/>
    <s v="Pre"/>
    <s v="Pre"/>
    <n v="0"/>
    <x v="2"/>
  </r>
  <r>
    <s v="NonMedia"/>
    <s v="Incremental"/>
    <m/>
    <m/>
    <x v="8"/>
    <s v="Event Int Lb Event"/>
    <x v="6"/>
    <s v=" DTC"/>
    <x v="37"/>
    <s v="Pre"/>
    <s v="Pre"/>
    <n v="2514.4431927999999"/>
    <x v="2"/>
  </r>
  <r>
    <s v="NonMedia"/>
    <s v="Incremental"/>
    <m/>
    <m/>
    <x v="8"/>
    <s v="Event Int Lb Event"/>
    <x v="6"/>
    <s v=" DTC"/>
    <x v="38"/>
    <s v="Pre"/>
    <s v="Pre"/>
    <n v="0"/>
    <x v="2"/>
  </r>
  <r>
    <s v="NonMedia"/>
    <s v="Incremental"/>
    <m/>
    <m/>
    <x v="8"/>
    <s v="Event Int Lb Event"/>
    <x v="6"/>
    <s v=" DTC"/>
    <x v="39"/>
    <s v="Pre"/>
    <s v="Pre"/>
    <n v="0"/>
    <x v="2"/>
  </r>
  <r>
    <s v="NonMedia"/>
    <s v="Incremental"/>
    <m/>
    <m/>
    <x v="8"/>
    <s v="Event Int Lb Event"/>
    <x v="6"/>
    <s v=" DTC"/>
    <x v="40"/>
    <s v="Pre"/>
    <s v="Pre"/>
    <n v="2514.4431927999999"/>
    <x v="2"/>
  </r>
  <r>
    <s v="NonMedia"/>
    <s v="Incremental"/>
    <m/>
    <m/>
    <x v="8"/>
    <s v="Event Int Lb Event"/>
    <x v="6"/>
    <s v=" DTC"/>
    <x v="41"/>
    <s v="Pre"/>
    <s v="Pre"/>
    <n v="0"/>
    <x v="2"/>
  </r>
  <r>
    <s v="NonMedia"/>
    <s v="Incremental"/>
    <m/>
    <m/>
    <x v="8"/>
    <s v="Event Int Lb Event"/>
    <x v="6"/>
    <s v=" DTC"/>
    <x v="42"/>
    <s v="Pre"/>
    <s v="Pre"/>
    <n v="0"/>
    <x v="2"/>
  </r>
  <r>
    <s v="NonMedia"/>
    <s v="Incremental"/>
    <m/>
    <m/>
    <x v="8"/>
    <s v="Event Int Lb Event"/>
    <x v="6"/>
    <s v=" DTC"/>
    <x v="43"/>
    <s v="Pre"/>
    <s v="Pre"/>
    <n v="0"/>
    <x v="2"/>
  </r>
  <r>
    <s v="NonMedia"/>
    <s v="Incremental"/>
    <m/>
    <m/>
    <x v="8"/>
    <s v="Event Int Lb Event"/>
    <x v="6"/>
    <s v=" DTC"/>
    <x v="44"/>
    <s v="Pre"/>
    <s v="Pre"/>
    <n v="2514.4431927999999"/>
    <x v="2"/>
  </r>
  <r>
    <s v="NonMedia"/>
    <s v="Incremental"/>
    <m/>
    <m/>
    <x v="8"/>
    <s v="Event Int Lb Event"/>
    <x v="6"/>
    <s v=" DTC"/>
    <x v="45"/>
    <s v="Pre"/>
    <s v="Pre"/>
    <n v="0"/>
    <x v="2"/>
  </r>
  <r>
    <s v="NonMedia"/>
    <s v="Incremental"/>
    <m/>
    <m/>
    <x v="8"/>
    <s v="Event Int Lb Event"/>
    <x v="6"/>
    <s v=" DTC"/>
    <x v="46"/>
    <s v="Pre"/>
    <s v="Pre"/>
    <n v="0"/>
    <x v="2"/>
  </r>
  <r>
    <s v="NonMedia"/>
    <s v="Incremental"/>
    <m/>
    <m/>
    <x v="8"/>
    <s v="Event Int Lb Event"/>
    <x v="6"/>
    <s v=" DTC"/>
    <x v="47"/>
    <s v="Pre"/>
    <s v="Pre"/>
    <n v="2514.4431927999999"/>
    <x v="2"/>
  </r>
  <r>
    <s v="NonMedia"/>
    <s v="Incremental"/>
    <m/>
    <m/>
    <x v="8"/>
    <s v="Event Int Lb Event"/>
    <x v="6"/>
    <s v=" DTC"/>
    <x v="48"/>
    <s v="Pre"/>
    <s v="Pre"/>
    <n v="0"/>
    <x v="2"/>
  </r>
  <r>
    <s v="NonMedia"/>
    <s v="Incremental"/>
    <m/>
    <m/>
    <x v="8"/>
    <s v="Event Int Lb Event"/>
    <x v="6"/>
    <s v=" DTC"/>
    <x v="49"/>
    <s v="Pre"/>
    <s v="Pre"/>
    <n v="0"/>
    <x v="2"/>
  </r>
  <r>
    <s v="NonMedia"/>
    <s v="Incremental"/>
    <m/>
    <m/>
    <x v="8"/>
    <s v="Event Int Lb Event"/>
    <x v="6"/>
    <s v=" DTC"/>
    <x v="50"/>
    <s v="Pre"/>
    <s v="Pre"/>
    <n v="0"/>
    <x v="2"/>
  </r>
  <r>
    <s v="NonMedia"/>
    <s v="Incremental"/>
    <m/>
    <m/>
    <x v="8"/>
    <s v="Event Int Lb Event"/>
    <x v="6"/>
    <s v=" DTC"/>
    <x v="51"/>
    <s v="Pre"/>
    <s v="Pre"/>
    <n v="2514.4431927999999"/>
    <x v="2"/>
  </r>
  <r>
    <s v="NonMedia"/>
    <s v="Incremental"/>
    <m/>
    <m/>
    <x v="8"/>
    <s v="Event Int Lb Event"/>
    <x v="6"/>
    <s v=" DTC"/>
    <x v="52"/>
    <s v="Pre"/>
    <s v="Pre"/>
    <n v="0"/>
    <x v="2"/>
  </r>
  <r>
    <s v="NonMedia"/>
    <s v="Incremental"/>
    <m/>
    <m/>
    <x v="8"/>
    <s v="Event Int Lb Event"/>
    <x v="6"/>
    <s v=" DTC"/>
    <x v="53"/>
    <s v="Pre"/>
    <s v="Pre"/>
    <n v="0"/>
    <x v="2"/>
  </r>
  <r>
    <s v="NonMedia"/>
    <s v="Incremental"/>
    <m/>
    <m/>
    <x v="8"/>
    <s v="Event Int Lb Event"/>
    <x v="6"/>
    <s v=" DTC"/>
    <x v="54"/>
    <s v="Pre"/>
    <s v="Pre"/>
    <n v="2514.4431927999999"/>
    <x v="2"/>
  </r>
  <r>
    <s v="NonMedia"/>
    <s v="Incremental"/>
    <m/>
    <m/>
    <x v="8"/>
    <s v="Event Int Lb Event"/>
    <x v="6"/>
    <s v=" DTC"/>
    <x v="55"/>
    <s v="Pre"/>
    <s v="Pre"/>
    <n v="0"/>
    <x v="2"/>
  </r>
  <r>
    <s v="NonMedia"/>
    <s v="Incremental"/>
    <m/>
    <m/>
    <x v="8"/>
    <s v="Event Int Lb Event"/>
    <x v="6"/>
    <s v=" DTC"/>
    <x v="56"/>
    <s v="Pre"/>
    <s v="Pre"/>
    <n v="0"/>
    <x v="2"/>
  </r>
  <r>
    <s v="NonMedia"/>
    <s v="Incremental"/>
    <m/>
    <m/>
    <x v="8"/>
    <s v="Event Int Lb Event"/>
    <x v="6"/>
    <s v=" DTC"/>
    <x v="57"/>
    <s v="Post"/>
    <s v="Post"/>
    <n v="0"/>
    <x v="2"/>
  </r>
  <r>
    <s v="NonMedia"/>
    <s v="Incremental"/>
    <m/>
    <m/>
    <x v="8"/>
    <s v="Event Int Lb Event"/>
    <x v="6"/>
    <s v=" DTC"/>
    <x v="58"/>
    <s v="Post"/>
    <s v="Post"/>
    <n v="2514.4431927999999"/>
    <x v="2"/>
  </r>
  <r>
    <s v="NonMedia"/>
    <s v="Incremental"/>
    <m/>
    <m/>
    <x v="8"/>
    <s v="Event Int Lb Event"/>
    <x v="6"/>
    <s v=" DTC"/>
    <x v="59"/>
    <s v="Post"/>
    <s v="Post"/>
    <n v="0"/>
    <x v="2"/>
  </r>
  <r>
    <s v="NonMedia"/>
    <s v="Incremental"/>
    <m/>
    <m/>
    <x v="8"/>
    <s v="Event Int Lb Event"/>
    <x v="6"/>
    <s v=" DTC"/>
    <x v="60"/>
    <s v="Post"/>
    <s v="Post"/>
    <n v="0"/>
    <x v="2"/>
  </r>
  <r>
    <s v="NonMedia"/>
    <s v="Incremental"/>
    <m/>
    <m/>
    <x v="8"/>
    <s v="Event Int Lb Event"/>
    <x v="6"/>
    <s v=" DTC"/>
    <x v="61"/>
    <s v="Post"/>
    <s v="Post"/>
    <n v="2514.4431927999999"/>
    <x v="2"/>
  </r>
  <r>
    <s v="NonMedia"/>
    <s v="Incremental"/>
    <m/>
    <m/>
    <x v="8"/>
    <s v="Event Int Lb Event"/>
    <x v="6"/>
    <s v=" DTC"/>
    <x v="62"/>
    <s v="Post"/>
    <s v="Post"/>
    <n v="0"/>
    <x v="2"/>
  </r>
  <r>
    <s v="NonMedia"/>
    <s v="Incremental"/>
    <m/>
    <m/>
    <x v="8"/>
    <s v="Event Int Lb Event"/>
    <x v="6"/>
    <s v=" DTC"/>
    <x v="63"/>
    <s v="Post"/>
    <s v="Post"/>
    <n v="0"/>
    <x v="2"/>
  </r>
  <r>
    <s v="NonMedia"/>
    <s v="Incremental"/>
    <m/>
    <m/>
    <x v="8"/>
    <s v="Event Int Lb Event"/>
    <x v="6"/>
    <s v=" DTC"/>
    <x v="64"/>
    <s v="Post"/>
    <s v="Post"/>
    <n v="0"/>
    <x v="2"/>
  </r>
  <r>
    <s v="NonMedia"/>
    <s v="Incremental"/>
    <m/>
    <m/>
    <x v="8"/>
    <s v="Event Int Lb Event"/>
    <x v="6"/>
    <s v=" DTC"/>
    <x v="65"/>
    <s v="Post"/>
    <s v="Post"/>
    <n v="2514.4431927999999"/>
    <x v="2"/>
  </r>
  <r>
    <s v="NonMedia"/>
    <s v="Incremental"/>
    <m/>
    <m/>
    <x v="8"/>
    <s v="Event Int Lb Event"/>
    <x v="6"/>
    <s v=" DTC"/>
    <x v="66"/>
    <s v="Post"/>
    <s v="Post"/>
    <n v="0"/>
    <x v="2"/>
  </r>
  <r>
    <s v="NonMedia"/>
    <s v="Incremental"/>
    <m/>
    <m/>
    <x v="8"/>
    <s v="Event Int Lb Event"/>
    <x v="6"/>
    <s v=" DTC"/>
    <x v="67"/>
    <s v="Post"/>
    <s v="Post"/>
    <n v="0"/>
    <x v="2"/>
  </r>
  <r>
    <s v="NonMedia"/>
    <s v="Incremental"/>
    <m/>
    <m/>
    <x v="8"/>
    <s v="Event Int Lb Event"/>
    <x v="6"/>
    <s v=" DTC"/>
    <x v="68"/>
    <s v="Post"/>
    <s v="Post"/>
    <n v="2514.4431927999999"/>
    <x v="2"/>
  </r>
  <r>
    <s v="NonMedia"/>
    <s v="Incremental"/>
    <m/>
    <m/>
    <x v="8"/>
    <s v="Event Int Lb Event"/>
    <x v="6"/>
    <s v=" DTC"/>
    <x v="69"/>
    <s v="Post"/>
    <s v="Post"/>
    <n v="0"/>
    <x v="2"/>
  </r>
  <r>
    <s v="NonMedia"/>
    <s v="Incremental"/>
    <m/>
    <m/>
    <x v="8"/>
    <s v="Event Int Lb Event"/>
    <x v="6"/>
    <s v=" DTC"/>
    <x v="70"/>
    <s v="Post"/>
    <s v="Post"/>
    <n v="0"/>
    <x v="2"/>
  </r>
  <r>
    <s v="NonMedia"/>
    <s v="Incremental"/>
    <m/>
    <m/>
    <x v="8"/>
    <s v="Event Int Lb Event"/>
    <x v="6"/>
    <s v=" DTC"/>
    <x v="71"/>
    <s v="Post"/>
    <s v="Post"/>
    <n v="0"/>
    <x v="2"/>
  </r>
  <r>
    <s v="NonMedia"/>
    <s v="Incremental"/>
    <m/>
    <m/>
    <x v="8"/>
    <s v="Event Int Lb Event"/>
    <x v="6"/>
    <s v=" DTC"/>
    <x v="72"/>
    <s v="Post"/>
    <s v="Post"/>
    <n v="2514.4431927999999"/>
    <x v="2"/>
  </r>
  <r>
    <s v="NonMedia"/>
    <s v="Incremental"/>
    <m/>
    <m/>
    <x v="8"/>
    <s v="Event Int Lb Event"/>
    <x v="6"/>
    <s v=" DTC"/>
    <x v="73"/>
    <s v="Post"/>
    <s v="Post"/>
    <n v="0"/>
    <x v="2"/>
  </r>
  <r>
    <s v="NonMedia"/>
    <s v="Incremental"/>
    <m/>
    <m/>
    <x v="8"/>
    <s v="Event Int Lb Event"/>
    <x v="6"/>
    <s v=" DTC"/>
    <x v="74"/>
    <s v="Post"/>
    <s v="Post"/>
    <n v="0"/>
    <x v="2"/>
  </r>
  <r>
    <s v="NonMedia"/>
    <s v="Incremental"/>
    <m/>
    <m/>
    <x v="8"/>
    <s v="Event Int Lb Event"/>
    <x v="6"/>
    <s v=" DTC"/>
    <x v="75"/>
    <s v="Post"/>
    <s v="Post"/>
    <n v="2514.4431927999999"/>
    <x v="2"/>
  </r>
  <r>
    <s v="NonMedia"/>
    <s v="Incremental"/>
    <m/>
    <m/>
    <x v="8"/>
    <s v="Event Int Lb Event"/>
    <x v="6"/>
    <s v=" DTC"/>
    <x v="76"/>
    <s v="Post"/>
    <s v="Post"/>
    <n v="0"/>
    <x v="2"/>
  </r>
  <r>
    <s v="NonMedia"/>
    <s v="Incremental"/>
    <m/>
    <m/>
    <x v="8"/>
    <s v="Event Int Lb Event"/>
    <x v="6"/>
    <s v=" DTC"/>
    <x v="77"/>
    <s v="Post"/>
    <s v="Post"/>
    <n v="0"/>
    <x v="2"/>
  </r>
  <r>
    <s v="NonMedia"/>
    <s v="Incremental"/>
    <m/>
    <m/>
    <x v="8"/>
    <s v="Event Int Lb Event"/>
    <x v="6"/>
    <s v=" DTC"/>
    <x v="78"/>
    <s v="Post"/>
    <s v="Post"/>
    <n v="0"/>
    <x v="2"/>
  </r>
  <r>
    <s v="NonMedia"/>
    <s v="Incremental"/>
    <m/>
    <m/>
    <x v="8"/>
    <s v="Event Int Lb Event"/>
    <x v="6"/>
    <s v=" DTC"/>
    <x v="79"/>
    <s v="Post"/>
    <s v="Post"/>
    <n v="2514.4431927999999"/>
    <x v="2"/>
  </r>
  <r>
    <s v="NonMedia"/>
    <s v="Incremental"/>
    <m/>
    <m/>
    <x v="8"/>
    <s v="Event Int Lb Event"/>
    <x v="6"/>
    <s v=" DTC"/>
    <x v="80"/>
    <s v="Post"/>
    <s v="Post"/>
    <n v="0"/>
    <x v="2"/>
  </r>
  <r>
    <s v="NonMedia"/>
    <s v="Incremental"/>
    <m/>
    <m/>
    <x v="8"/>
    <s v="Event Int Lb Event"/>
    <x v="6"/>
    <s v=" DTC"/>
    <x v="81"/>
    <s v="Post"/>
    <s v="Post"/>
    <n v="0"/>
    <x v="2"/>
  </r>
  <r>
    <s v="NonMedia"/>
    <s v="Incremental"/>
    <m/>
    <m/>
    <x v="8"/>
    <s v="Event Int Lb Event"/>
    <x v="6"/>
    <s v=" DTC"/>
    <x v="82"/>
    <s v="Post"/>
    <s v="Post"/>
    <n v="2514.4431927999999"/>
    <x v="2"/>
  </r>
  <r>
    <s v="NonMedia"/>
    <s v="Incremental"/>
    <m/>
    <m/>
    <x v="8"/>
    <s v="Event Int Lb Event"/>
    <x v="6"/>
    <s v=" DTC"/>
    <x v="83"/>
    <s v="Post"/>
    <s v="Post"/>
    <n v="0"/>
    <x v="2"/>
  </r>
  <r>
    <s v="NonMedia"/>
    <s v="Incremental"/>
    <m/>
    <m/>
    <x v="8"/>
    <s v="Event Int Lb Event"/>
    <x v="6"/>
    <s v=" DTC"/>
    <x v="84"/>
    <s v="Post"/>
    <s v="Post"/>
    <n v="0"/>
    <x v="2"/>
  </r>
  <r>
    <s v="NonMedia"/>
    <s v="Incremental"/>
    <m/>
    <m/>
    <x v="8"/>
    <s v="Event Int Lb Event"/>
    <x v="6"/>
    <s v=" DTC"/>
    <x v="85"/>
    <s v="Post"/>
    <s v="Post"/>
    <n v="0"/>
    <x v="2"/>
  </r>
  <r>
    <s v="NonMedia"/>
    <s v="Incremental"/>
    <m/>
    <m/>
    <x v="8"/>
    <s v="Event Int Lb Event"/>
    <x v="6"/>
    <s v=" DTC"/>
    <x v="86"/>
    <s v="Post"/>
    <s v="Post"/>
    <n v="2514.4431927999999"/>
    <x v="2"/>
  </r>
  <r>
    <s v="NonMedia"/>
    <s v="Incremental"/>
    <m/>
    <m/>
    <x v="8"/>
    <s v="Event Int Lb Event"/>
    <x v="6"/>
    <s v=" DTC"/>
    <x v="87"/>
    <s v="Post"/>
    <s v="Post"/>
    <n v="0"/>
    <x v="2"/>
  </r>
  <r>
    <s v="NonMedia"/>
    <s v="Incremental"/>
    <m/>
    <m/>
    <x v="8"/>
    <s v="Event Int Lb Event"/>
    <x v="6"/>
    <s v=" DTC"/>
    <x v="88"/>
    <s v="Post"/>
    <s v="Post"/>
    <n v="0"/>
    <x v="2"/>
  </r>
  <r>
    <s v="NonMedia"/>
    <s v="Incremental"/>
    <m/>
    <m/>
    <x v="8"/>
    <s v="Event Int Lb Event"/>
    <x v="6"/>
    <s v=" DTC"/>
    <x v="89"/>
    <s v="Post"/>
    <s v="Post"/>
    <n v="2514.4431927999999"/>
    <x v="2"/>
  </r>
  <r>
    <s v="NonMedia"/>
    <s v="Incremental"/>
    <m/>
    <m/>
    <x v="8"/>
    <s v="Event Int Lb Event"/>
    <x v="6"/>
    <s v=" DTC"/>
    <x v="90"/>
    <s v="Post"/>
    <s v="Post"/>
    <n v="0"/>
    <x v="2"/>
  </r>
  <r>
    <s v="NonMedia"/>
    <s v="Incremental"/>
    <m/>
    <m/>
    <x v="8"/>
    <s v="Event Int Lb Event"/>
    <x v="6"/>
    <s v=" DTC"/>
    <x v="91"/>
    <s v="Post"/>
    <s v="Post"/>
    <n v="0"/>
    <x v="2"/>
  </r>
  <r>
    <s v="NonMedia"/>
    <s v="Incremental"/>
    <m/>
    <m/>
    <x v="8"/>
    <s v="Event Int Lb Event"/>
    <x v="6"/>
    <s v=" DTC"/>
    <x v="92"/>
    <s v="Post"/>
    <s v="Post"/>
    <n v="0"/>
    <x v="2"/>
  </r>
  <r>
    <s v="NonMedia"/>
    <s v="Incremental"/>
    <m/>
    <m/>
    <x v="8"/>
    <s v="Event Int Lb Event"/>
    <x v="6"/>
    <s v=" DTC"/>
    <x v="93"/>
    <s v="Post"/>
    <s v="Post"/>
    <n v="2514.4431927999999"/>
    <x v="2"/>
  </r>
  <r>
    <s v="NonMedia"/>
    <s v="Incremental"/>
    <m/>
    <m/>
    <x v="8"/>
    <s v="Event Int Lb Event"/>
    <x v="6"/>
    <s v=" DTC"/>
    <x v="94"/>
    <s v="Post"/>
    <s v="Post"/>
    <n v="0"/>
    <x v="2"/>
  </r>
  <r>
    <s v="NonMedia"/>
    <s v="Incremental"/>
    <m/>
    <m/>
    <x v="8"/>
    <s v="Event Int Lb Event"/>
    <x v="6"/>
    <s v=" DTC"/>
    <x v="95"/>
    <s v="Post"/>
    <s v="Post"/>
    <n v="0"/>
    <x v="2"/>
  </r>
  <r>
    <s v="NonMedia"/>
    <s v="Incremental"/>
    <m/>
    <m/>
    <x v="8"/>
    <s v="Event Int Lb Event"/>
    <x v="6"/>
    <s v=" DTC"/>
    <x v="96"/>
    <s v="Post"/>
    <s v="Post"/>
    <n v="2514.4431927999999"/>
    <x v="2"/>
  </r>
  <r>
    <s v="NonMedia"/>
    <s v="Incremental"/>
    <m/>
    <m/>
    <x v="8"/>
    <s v="Event Int Lb Event"/>
    <x v="6"/>
    <s v=" DTC"/>
    <x v="97"/>
    <s v="Post"/>
    <s v="Post"/>
    <n v="0"/>
    <x v="2"/>
  </r>
  <r>
    <s v="NonMedia"/>
    <s v="Incremental"/>
    <m/>
    <m/>
    <x v="8"/>
    <s v="Event Int Lb Event"/>
    <x v="6"/>
    <s v=" DTC"/>
    <x v="98"/>
    <s v="Post"/>
    <s v="Post"/>
    <n v="0"/>
    <x v="2"/>
  </r>
  <r>
    <s v="NonMedia"/>
    <s v="Incremental"/>
    <m/>
    <m/>
    <x v="8"/>
    <s v="Event Int Lb Event"/>
    <x v="6"/>
    <s v=" DTC"/>
    <x v="99"/>
    <s v="Post"/>
    <s v="Post"/>
    <n v="0"/>
    <x v="2"/>
  </r>
  <r>
    <s v="NonMedia"/>
    <s v="Incremental"/>
    <m/>
    <m/>
    <x v="8"/>
    <s v="Event Int Lb Event"/>
    <x v="6"/>
    <s v=" DTC"/>
    <x v="100"/>
    <s v="Post"/>
    <s v="Post"/>
    <n v="2514.4431927999999"/>
    <x v="2"/>
  </r>
  <r>
    <s v="NonMedia"/>
    <s v="Incremental"/>
    <m/>
    <m/>
    <x v="8"/>
    <s v="Event Int Lb Event"/>
    <x v="6"/>
    <s v=" DTC"/>
    <x v="101"/>
    <s v="Post"/>
    <s v="Post"/>
    <n v="0"/>
    <x v="2"/>
  </r>
  <r>
    <s v="NonMedia"/>
    <s v="Incremental"/>
    <m/>
    <m/>
    <x v="8"/>
    <s v="Event Int Lb Event"/>
    <x v="6"/>
    <s v=" DTC"/>
    <x v="102"/>
    <s v="Post"/>
    <s v="Post"/>
    <n v="0"/>
    <x v="2"/>
  </r>
  <r>
    <s v="NonMedia"/>
    <s v="Incremental"/>
    <m/>
    <m/>
    <x v="8"/>
    <s v="Event Int Lb Event"/>
    <x v="6"/>
    <s v=" DTC"/>
    <x v="103"/>
    <s v="Post"/>
    <s v="Post"/>
    <n v="2514.4431927999999"/>
    <x v="2"/>
  </r>
  <r>
    <s v="NonMedia"/>
    <s v="Incremental"/>
    <m/>
    <m/>
    <x v="8"/>
    <s v="Event Int Lb Event"/>
    <x v="6"/>
    <s v=" DTC"/>
    <x v="104"/>
    <s v="Post"/>
    <s v="Post"/>
    <n v="0"/>
    <x v="2"/>
  </r>
  <r>
    <s v="NonMedia"/>
    <s v="Incremental"/>
    <m/>
    <m/>
    <x v="8"/>
    <s v="Event Int Lb Event"/>
    <x v="6"/>
    <s v=" DTC"/>
    <x v="105"/>
    <s v="Post"/>
    <s v="Post"/>
    <n v="0"/>
    <x v="2"/>
  </r>
  <r>
    <s v="NonMedia"/>
    <s v="Incremental"/>
    <m/>
    <m/>
    <x v="8"/>
    <s v="Event Int Lb Event"/>
    <x v="6"/>
    <s v=" DTC"/>
    <x v="106"/>
    <s v="Post"/>
    <s v="Post"/>
    <n v="0"/>
    <x v="2"/>
  </r>
  <r>
    <s v="NonMedia"/>
    <s v="Incremental"/>
    <m/>
    <m/>
    <x v="8"/>
    <s v="Event Int Lb Event"/>
    <x v="6"/>
    <s v=" DTC"/>
    <x v="107"/>
    <s v="Post"/>
    <s v="Post"/>
    <n v="2514.4431927999999"/>
    <x v="2"/>
  </r>
  <r>
    <s v="NonMedia"/>
    <s v="Incremental"/>
    <m/>
    <m/>
    <x v="8"/>
    <s v="Event Int Lb Event"/>
    <x v="6"/>
    <s v=" DTC"/>
    <x v="108"/>
    <s v="Post"/>
    <s v="Post"/>
    <n v="0"/>
    <x v="2"/>
  </r>
  <r>
    <s v="NonMedia"/>
    <s v="Incremental"/>
    <m/>
    <m/>
    <x v="8"/>
    <s v="Event Int Lb Event"/>
    <x v="6"/>
    <s v=" DTC"/>
    <x v="109"/>
    <s v="Post"/>
    <s v="Post"/>
    <n v="0"/>
    <x v="2"/>
  </r>
  <r>
    <s v="NonMedia"/>
    <s v="Incremental"/>
    <m/>
    <m/>
    <x v="8"/>
    <s v="Event Int Lb Event"/>
    <x v="6"/>
    <s v=" DTC"/>
    <x v="110"/>
    <s v="Post"/>
    <s v="Post"/>
    <n v="2514.4431927999999"/>
    <x v="2"/>
  </r>
  <r>
    <s v="NonMedia"/>
    <s v="Incremental"/>
    <m/>
    <m/>
    <x v="8"/>
    <s v="Event Int Lb Event"/>
    <x v="6"/>
    <s v=" DTC"/>
    <x v="111"/>
    <s v="Post"/>
    <s v="Post"/>
    <n v="0"/>
    <x v="2"/>
  </r>
  <r>
    <s v="NonMedia"/>
    <s v="Incremental"/>
    <m/>
    <m/>
    <x v="8"/>
    <s v="Event Int Lb Event"/>
    <x v="6"/>
    <s v=" DTC"/>
    <x v="112"/>
    <s v="Post"/>
    <s v="Post"/>
    <n v="0"/>
    <x v="2"/>
  </r>
  <r>
    <s v="NonMedia"/>
    <s v="Incremental"/>
    <m/>
    <m/>
    <x v="8"/>
    <s v="Event Int Lb Event"/>
    <x v="6"/>
    <s v=" DTC"/>
    <x v="113"/>
    <s v="Post"/>
    <s v="Post"/>
    <n v="0"/>
    <x v="2"/>
  </r>
  <r>
    <s v="NonMedia"/>
    <s v="Incremental"/>
    <m/>
    <m/>
    <x v="8"/>
    <s v="Event Int Lb Event"/>
    <x v="6"/>
    <s v=" DTC"/>
    <x v="114"/>
    <s v="Post"/>
    <n v="0"/>
    <n v="2514.4431927999999"/>
    <x v="2"/>
  </r>
  <r>
    <s v="NonMedia"/>
    <s v="Incremental"/>
    <m/>
    <m/>
    <x v="8"/>
    <s v="Event Int Lb Event"/>
    <x v="6"/>
    <s v=" DTC"/>
    <x v="115"/>
    <s v="Post"/>
    <n v="0"/>
    <n v="0"/>
    <x v="2"/>
  </r>
  <r>
    <s v="NonMedia"/>
    <s v="Incremental"/>
    <m/>
    <m/>
    <x v="8"/>
    <s v="Event Int Lb Event"/>
    <x v="6"/>
    <s v=" DTC"/>
    <x v="116"/>
    <s v="Post"/>
    <n v="0"/>
    <n v="0"/>
    <x v="2"/>
  </r>
  <r>
    <s v="NonMedia"/>
    <s v="Incremental"/>
    <m/>
    <m/>
    <x v="8"/>
    <s v="Event Int Lb Event"/>
    <x v="6"/>
    <s v=" DTC"/>
    <x v="117"/>
    <s v="Post"/>
    <n v="0"/>
    <n v="2514.4431927999999"/>
    <x v="2"/>
  </r>
  <r>
    <s v="NonMedia"/>
    <s v="Incremental"/>
    <m/>
    <m/>
    <x v="8"/>
    <s v="Event Int Lb Event"/>
    <x v="6"/>
    <s v=" DTC"/>
    <x v="118"/>
    <s v="Post"/>
    <n v="0"/>
    <n v="0"/>
    <x v="2"/>
  </r>
  <r>
    <s v="NonMedia"/>
    <s v="Incremental"/>
    <m/>
    <m/>
    <x v="8"/>
    <s v="Event Int Lb Event"/>
    <x v="6"/>
    <s v=" DTC"/>
    <x v="119"/>
    <s v="Post"/>
    <n v="0"/>
    <n v="0"/>
    <x v="2"/>
  </r>
  <r>
    <s v="NonMedia"/>
    <s v="Incremental"/>
    <m/>
    <m/>
    <x v="8"/>
    <s v="Event Int Lb Event"/>
    <x v="6"/>
    <s v=" DTC"/>
    <x v="120"/>
    <s v="Post"/>
    <n v="0"/>
    <n v="0"/>
    <x v="2"/>
  </r>
  <r>
    <s v="NonMedia"/>
    <s v="Incremental"/>
    <m/>
    <m/>
    <x v="8"/>
    <s v="Event Int Lb Event"/>
    <x v="6"/>
    <s v=" DTC"/>
    <x v="121"/>
    <s v="Post"/>
    <n v="0"/>
    <n v="2514.4431927999999"/>
    <x v="2"/>
  </r>
  <r>
    <s v="NonMedia"/>
    <s v="Incremental"/>
    <m/>
    <m/>
    <x v="8"/>
    <s v="Event Int Lb Event"/>
    <x v="6"/>
    <s v=" DTC"/>
    <x v="122"/>
    <s v="Post"/>
    <n v="0"/>
    <n v="0"/>
    <x v="2"/>
  </r>
  <r>
    <s v="NonMedia"/>
    <s v="Incremental"/>
    <m/>
    <m/>
    <x v="8"/>
    <s v="Event Int Lb Event"/>
    <x v="6"/>
    <s v=" DTC"/>
    <x v="123"/>
    <s v="Post"/>
    <n v="0"/>
    <n v="0"/>
    <x v="2"/>
  </r>
  <r>
    <s v="NonMedia"/>
    <s v="Incremental"/>
    <m/>
    <m/>
    <x v="8"/>
    <s v="Event Int Lb Event"/>
    <x v="6"/>
    <s v=" DTC"/>
    <x v="124"/>
    <s v="Post"/>
    <n v="0"/>
    <n v="2514.4431927999999"/>
    <x v="2"/>
  </r>
  <r>
    <s v="NonMedia"/>
    <s v="Incremental"/>
    <m/>
    <m/>
    <x v="8"/>
    <s v="Event Int Lb Event"/>
    <x v="6"/>
    <s v=" DTC"/>
    <x v="125"/>
    <s v="Post"/>
    <n v="0"/>
    <n v="0"/>
    <x v="2"/>
  </r>
  <r>
    <s v="NonMedia"/>
    <s v="Incremental"/>
    <m/>
    <m/>
    <x v="8"/>
    <s v="Event Int Lb Event"/>
    <x v="6"/>
    <s v=" DTC"/>
    <x v="126"/>
    <s v="Post"/>
    <n v="0"/>
    <n v="0"/>
    <x v="2"/>
  </r>
  <r>
    <s v="NonMedia"/>
    <s v="Incremental"/>
    <m/>
    <m/>
    <x v="8"/>
    <s v="Event Int Lb Event"/>
    <x v="6"/>
    <s v=" DTC"/>
    <x v="127"/>
    <s v="Post"/>
    <n v="0"/>
    <n v="0"/>
    <x v="2"/>
  </r>
  <r>
    <s v="NonMedia"/>
    <s v="Incremental"/>
    <m/>
    <m/>
    <x v="8"/>
    <s v="Event Int Lb Event"/>
    <x v="6"/>
    <s v=" DTC"/>
    <x v="128"/>
    <s v="Post"/>
    <n v="0"/>
    <n v="2514.4431927999999"/>
    <x v="2"/>
  </r>
  <r>
    <s v="NonMedia"/>
    <s v="Incremental"/>
    <m/>
    <m/>
    <x v="8"/>
    <s v="Event Int Lb Event"/>
    <x v="6"/>
    <s v=" DTC"/>
    <x v="129"/>
    <s v="Post"/>
    <n v="0"/>
    <n v="0"/>
    <x v="2"/>
  </r>
  <r>
    <s v="NonMedia"/>
    <s v="Incremental"/>
    <m/>
    <m/>
    <x v="8"/>
    <s v="Event Int Lb Event"/>
    <x v="6"/>
    <s v=" DTC"/>
    <x v="130"/>
    <s v="Post"/>
    <n v="0"/>
    <n v="0"/>
    <x v="2"/>
  </r>
  <r>
    <s v="NonMedia"/>
    <s v="Incremental"/>
    <m/>
    <m/>
    <x v="8"/>
    <s v="Event Int Lb Event"/>
    <x v="6"/>
    <s v=" DTC"/>
    <x v="131"/>
    <s v="Post"/>
    <n v="0"/>
    <n v="2514.4431927999999"/>
    <x v="2"/>
  </r>
  <r>
    <s v="NonMedia"/>
    <s v="Incremental"/>
    <m/>
    <m/>
    <x v="8"/>
    <s v="Event Int Lb Event"/>
    <x v="6"/>
    <s v=" DTC"/>
    <x v="132"/>
    <s v="Post"/>
    <n v="0"/>
    <n v="0"/>
    <x v="2"/>
  </r>
  <r>
    <s v="NonMedia"/>
    <s v="Incremental"/>
    <m/>
    <m/>
    <x v="8"/>
    <s v="Event Int Lb Event"/>
    <x v="6"/>
    <s v=" DTC"/>
    <x v="133"/>
    <s v="Post"/>
    <n v="0"/>
    <n v="0"/>
    <x v="2"/>
  </r>
  <r>
    <s v="NonMedia"/>
    <s v="Incremental"/>
    <m/>
    <m/>
    <x v="8"/>
    <s v="Event Int Lb Event"/>
    <x v="6"/>
    <s v=" DTC"/>
    <x v="134"/>
    <s v="Post"/>
    <n v="0"/>
    <n v="0"/>
    <x v="2"/>
  </r>
  <r>
    <s v="NonMedia"/>
    <s v="Incremental"/>
    <m/>
    <m/>
    <x v="8"/>
    <s v="Event Int Lb Event"/>
    <x v="6"/>
    <s v=" DTC"/>
    <x v="135"/>
    <s v="Post"/>
    <n v="0"/>
    <n v="2514.4431927999999"/>
    <x v="2"/>
  </r>
  <r>
    <s v="NonMedia"/>
    <s v="Incremental"/>
    <m/>
    <m/>
    <x v="8"/>
    <s v="Event Int Lb Event"/>
    <x v="6"/>
    <s v=" DTC"/>
    <x v="136"/>
    <s v="Post"/>
    <n v="0"/>
    <n v="0"/>
    <x v="2"/>
  </r>
  <r>
    <s v="NonMedia"/>
    <s v="Incremental"/>
    <m/>
    <m/>
    <x v="8"/>
    <s v="Event Int Lb Event"/>
    <x v="6"/>
    <s v=" DTC"/>
    <x v="137"/>
    <s v="Post"/>
    <n v="0"/>
    <n v="0"/>
    <x v="2"/>
  </r>
  <r>
    <s v="NonMedia"/>
    <s v="Incremental"/>
    <m/>
    <m/>
    <x v="8"/>
    <s v="Event Int Lb Event"/>
    <x v="6"/>
    <s v=" DTC"/>
    <x v="138"/>
    <s v="Post"/>
    <n v="0"/>
    <n v="2514.4431927999999"/>
    <x v="2"/>
  </r>
  <r>
    <s v="NonMedia"/>
    <s v="Incremental"/>
    <m/>
    <m/>
    <x v="8"/>
    <s v="Event Int Lb Event"/>
    <x v="6"/>
    <s v=" DTC"/>
    <x v="139"/>
    <s v="Post"/>
    <n v="0"/>
    <n v="0"/>
    <x v="2"/>
  </r>
  <r>
    <s v="NonMedia"/>
    <s v="Incremental"/>
    <m/>
    <m/>
    <x v="8"/>
    <s v="Event Int Lb Event"/>
    <x v="6"/>
    <s v=" DTC"/>
    <x v="140"/>
    <s v="Post"/>
    <n v="0"/>
    <n v="0"/>
    <x v="2"/>
  </r>
  <r>
    <s v="NonMedia"/>
    <s v="Incremental"/>
    <m/>
    <m/>
    <x v="8"/>
    <s v="Event Int Lb Event"/>
    <x v="6"/>
    <s v=" DTC"/>
    <x v="141"/>
    <s v="Post"/>
    <n v="0"/>
    <n v="0"/>
    <x v="2"/>
  </r>
  <r>
    <s v="NonMedia"/>
    <s v="Incremental"/>
    <m/>
    <m/>
    <x v="8"/>
    <s v="Event Int Lb Event"/>
    <x v="6"/>
    <s v=" DTC"/>
    <x v="142"/>
    <s v="Post"/>
    <n v="0"/>
    <n v="2514.4431927999999"/>
    <x v="2"/>
  </r>
  <r>
    <s v="NonMedia"/>
    <s v="Incremental"/>
    <m/>
    <m/>
    <x v="8"/>
    <s v="Event Int Lb Event"/>
    <x v="6"/>
    <s v=" DTC"/>
    <x v="143"/>
    <s v="Post"/>
    <n v="0"/>
    <n v="0"/>
    <x v="2"/>
  </r>
  <r>
    <s v="NonMedia"/>
    <s v="Incremental"/>
    <m/>
    <m/>
    <x v="8"/>
    <s v="Event Int Lb Event"/>
    <x v="6"/>
    <s v=" DTC"/>
    <x v="144"/>
    <s v="Post"/>
    <n v="0"/>
    <n v="0"/>
    <x v="2"/>
  </r>
  <r>
    <s v="NonMedia"/>
    <s v="Incremental"/>
    <m/>
    <m/>
    <x v="8"/>
    <s v="Event Int Lb Event"/>
    <x v="6"/>
    <s v=" DTC"/>
    <x v="145"/>
    <s v="Post"/>
    <n v="0"/>
    <n v="2514.4431927999999"/>
    <x v="2"/>
  </r>
  <r>
    <s v="NonMedia"/>
    <s v="Incremental"/>
    <m/>
    <m/>
    <x v="8"/>
    <s v="Event Int Lb Event"/>
    <x v="6"/>
    <s v=" DTC"/>
    <x v="146"/>
    <s v="Post"/>
    <n v="0"/>
    <n v="0"/>
    <x v="2"/>
  </r>
  <r>
    <s v="NonMedia"/>
    <s v="Incremental"/>
    <m/>
    <m/>
    <x v="8"/>
    <s v="Event Int Lb Event"/>
    <x v="6"/>
    <s v=" DTC"/>
    <x v="147"/>
    <s v="Post"/>
    <n v="0"/>
    <n v="0"/>
    <x v="2"/>
  </r>
  <r>
    <s v="NonMedia"/>
    <s v="Incremental"/>
    <m/>
    <m/>
    <x v="8"/>
    <s v="Event Int Lb Event"/>
    <x v="6"/>
    <s v=" DTC"/>
    <x v="148"/>
    <s v="Post"/>
    <n v="0"/>
    <n v="0"/>
    <x v="2"/>
  </r>
  <r>
    <s v="NonMedia"/>
    <s v="Incremental"/>
    <m/>
    <m/>
    <x v="8"/>
    <s v="Event Int Lb Event"/>
    <x v="6"/>
    <s v=" DTC"/>
    <x v="149"/>
    <s v="Post"/>
    <n v="0"/>
    <n v="2514.4431927999999"/>
    <x v="2"/>
  </r>
  <r>
    <s v="NonMedia"/>
    <s v="Incremental"/>
    <m/>
    <m/>
    <x v="8"/>
    <s v="Event Int Lb Event"/>
    <x v="6"/>
    <s v=" DTC"/>
    <x v="150"/>
    <s v="Post"/>
    <n v="0"/>
    <n v="0"/>
    <x v="2"/>
  </r>
  <r>
    <s v="NonMedia"/>
    <s v="Incremental"/>
    <m/>
    <m/>
    <x v="8"/>
    <s v="Event Int Lb Event"/>
    <x v="6"/>
    <s v=" DTC"/>
    <x v="151"/>
    <s v="Post"/>
    <n v="0"/>
    <n v="0"/>
    <x v="2"/>
  </r>
  <r>
    <s v="NonMedia"/>
    <s v="Incremental"/>
    <m/>
    <m/>
    <x v="8"/>
    <s v="Event Int Lb Event"/>
    <x v="6"/>
    <s v=" DTC"/>
    <x v="152"/>
    <s v="Post"/>
    <n v="0"/>
    <n v="2514.4431927999999"/>
    <x v="2"/>
  </r>
  <r>
    <s v="NonMedia"/>
    <s v="Incremental"/>
    <m/>
    <m/>
    <x v="8"/>
    <s v="Event Int Lb Event"/>
    <x v="6"/>
    <s v=" DTC"/>
    <x v="153"/>
    <s v="Post"/>
    <n v="0"/>
    <n v="0"/>
    <x v="2"/>
  </r>
  <r>
    <s v="NonMedia"/>
    <s v="Incremental"/>
    <m/>
    <m/>
    <x v="8"/>
    <s v="Event Int Lb Event"/>
    <x v="6"/>
    <s v=" DTC"/>
    <x v="154"/>
    <s v="Post"/>
    <n v="0"/>
    <n v="0"/>
    <x v="2"/>
  </r>
  <r>
    <s v="NonMedia"/>
    <s v="Incremental"/>
    <m/>
    <m/>
    <x v="8"/>
    <s v="Event Int Lb Event"/>
    <x v="6"/>
    <s v=" DTC"/>
    <x v="155"/>
    <s v="Post"/>
    <n v="0"/>
    <n v="0"/>
    <x v="2"/>
  </r>
  <r>
    <s v="NonMedia"/>
    <s v="Incremental"/>
    <m/>
    <m/>
    <x v="8"/>
    <s v="Event Int Lb Event"/>
    <x v="6"/>
    <s v=" DTC"/>
    <x v="156"/>
    <s v="Post"/>
    <n v="0"/>
    <n v="2514.4431927999999"/>
    <x v="2"/>
  </r>
  <r>
    <s v="NonMedia"/>
    <s v="Incremental"/>
    <m/>
    <m/>
    <x v="8"/>
    <s v="Event Int Lb Event"/>
    <x v="6"/>
    <s v=" DTC"/>
    <x v="157"/>
    <s v="Post"/>
    <n v="0"/>
    <n v="0"/>
    <x v="2"/>
  </r>
  <r>
    <s v="NonMedia"/>
    <s v="Incremental"/>
    <m/>
    <m/>
    <x v="8"/>
    <s v="Event Int Lb Event"/>
    <x v="6"/>
    <s v=" DTC"/>
    <x v="158"/>
    <s v="Post"/>
    <n v="0"/>
    <n v="0"/>
    <x v="2"/>
  </r>
  <r>
    <s v="NonMedia"/>
    <s v="Incremental"/>
    <m/>
    <m/>
    <x v="8"/>
    <s v="Event Int Lb Event"/>
    <x v="6"/>
    <s v=" DTC"/>
    <x v="159"/>
    <s v="Post"/>
    <n v="0"/>
    <n v="2514.4431927999999"/>
    <x v="2"/>
  </r>
  <r>
    <s v="NonMedia"/>
    <s v="Incremental"/>
    <m/>
    <m/>
    <x v="8"/>
    <s v="Event Int Lb Event"/>
    <x v="6"/>
    <s v=" DTC"/>
    <x v="160"/>
    <s v="Post"/>
    <n v="0"/>
    <n v="0"/>
    <x v="2"/>
  </r>
  <r>
    <s v="NonMedia"/>
    <s v="Incremental"/>
    <m/>
    <m/>
    <x v="8"/>
    <s v="Event Int Lb Event"/>
    <x v="6"/>
    <s v=" DTC"/>
    <x v="161"/>
    <s v="Post"/>
    <n v="0"/>
    <n v="0"/>
    <x v="2"/>
  </r>
  <r>
    <s v="NonMedia"/>
    <s v="Incremental"/>
    <m/>
    <m/>
    <x v="8"/>
    <s v="Event Int Lb Event"/>
    <x v="6"/>
    <s v=" DTC"/>
    <x v="162"/>
    <s v="Post"/>
    <n v="0"/>
    <n v="0"/>
    <x v="2"/>
  </r>
  <r>
    <s v="NonMedia"/>
    <s v="Incremental"/>
    <m/>
    <m/>
    <x v="8"/>
    <s v="Event Int Lb Event"/>
    <x v="6"/>
    <s v=" DTC"/>
    <x v="163"/>
    <s v="Post"/>
    <n v="0"/>
    <n v="2514.4431927999999"/>
    <x v="2"/>
  </r>
  <r>
    <s v="NonMedia"/>
    <s v="Incremental"/>
    <m/>
    <m/>
    <x v="8"/>
    <s v="Event Int Lb Event"/>
    <x v="6"/>
    <s v=" DTC"/>
    <x v="164"/>
    <s v="Post"/>
    <n v="0"/>
    <n v="0"/>
    <x v="2"/>
  </r>
  <r>
    <s v="NonMedia"/>
    <s v="Incremental"/>
    <m/>
    <m/>
    <x v="8"/>
    <s v="Event Int Lb Event"/>
    <x v="6"/>
    <s v=" DTC"/>
    <x v="165"/>
    <s v="Post"/>
    <n v="0"/>
    <n v="0"/>
    <x v="2"/>
  </r>
  <r>
    <s v="NonMedia"/>
    <s v="Incremental"/>
    <m/>
    <m/>
    <x v="8"/>
    <s v="Event Int Lb Event"/>
    <x v="6"/>
    <s v=" DTC"/>
    <x v="166"/>
    <s v="Post"/>
    <n v="0"/>
    <n v="2514.4431927999999"/>
    <x v="2"/>
  </r>
  <r>
    <s v="NonMedia"/>
    <s v="Incremental"/>
    <m/>
    <m/>
    <x v="8"/>
    <s v="Event Int Lb Event"/>
    <x v="6"/>
    <s v=" DTC"/>
    <x v="167"/>
    <s v="Post"/>
    <n v="0"/>
    <n v="0"/>
    <x v="2"/>
  </r>
  <r>
    <s v="NonMedia"/>
    <s v="Incremental"/>
    <m/>
    <m/>
    <x v="8"/>
    <s v="Event Int Lb Event"/>
    <x v="6"/>
    <s v=" DTC"/>
    <x v="168"/>
    <s v="Post"/>
    <n v="0"/>
    <n v="0"/>
    <x v="2"/>
  </r>
  <r>
    <s v="NonMedia"/>
    <s v="Incremental"/>
    <m/>
    <m/>
    <x v="8"/>
    <s v="Event Int Lb Event"/>
    <x v="6"/>
    <s v=" DTC"/>
    <x v="169"/>
    <s v="Post"/>
    <n v="0"/>
    <n v="0"/>
    <x v="2"/>
  </r>
  <r>
    <s v="NonMedia"/>
    <s v="Incremental"/>
    <m/>
    <m/>
    <x v="8"/>
    <s v="Event Int Lb Event"/>
    <x v="6"/>
    <s v=" DTC"/>
    <x v="170"/>
    <s v="Post"/>
    <n v="0"/>
    <n v="2514.4431927999999"/>
    <x v="2"/>
  </r>
  <r>
    <s v="NonMedia"/>
    <s v="Incremental"/>
    <m/>
    <m/>
    <x v="8"/>
    <s v="Event Int Lb Event"/>
    <x v="6"/>
    <s v=" DTC"/>
    <x v="171"/>
    <s v="Post"/>
    <n v="0"/>
    <n v="0"/>
    <x v="2"/>
  </r>
  <r>
    <s v="NonMedia"/>
    <s v="Incremental"/>
    <m/>
    <m/>
    <x v="8"/>
    <s v="Event Int Lb Event"/>
    <x v="6"/>
    <s v=" DTC"/>
    <x v="172"/>
    <s v="Post"/>
    <n v="0"/>
    <n v="0"/>
    <x v="2"/>
  </r>
  <r>
    <s v="NonMedia"/>
    <s v="Incremental"/>
    <m/>
    <m/>
    <x v="8"/>
    <s v="Event Int Lb Event"/>
    <x v="6"/>
    <s v=" DTC"/>
    <x v="173"/>
    <s v="Post"/>
    <n v="0"/>
    <n v="2514.4431927999999"/>
    <x v="2"/>
  </r>
  <r>
    <s v="NonMedia"/>
    <s v="Incremental"/>
    <m/>
    <m/>
    <x v="8"/>
    <s v="Event Int Lb Event"/>
    <x v="6"/>
    <s v=" DTC"/>
    <x v="174"/>
    <s v="Post"/>
    <n v="0"/>
    <n v="0"/>
    <x v="2"/>
  </r>
  <r>
    <s v="NonMedia"/>
    <s v="Incremental"/>
    <m/>
    <m/>
    <x v="8"/>
    <s v="Event Int Lb Event"/>
    <x v="6"/>
    <s v=" DTC"/>
    <x v="175"/>
    <s v="Post"/>
    <n v="0"/>
    <n v="0"/>
    <x v="2"/>
  </r>
  <r>
    <s v="NonMedia"/>
    <s v="Incremental"/>
    <m/>
    <m/>
    <x v="8"/>
    <s v="Event Int Lb Event"/>
    <x v="6"/>
    <s v=" DTC"/>
    <x v="176"/>
    <s v="Post"/>
    <n v="0"/>
    <n v="0"/>
    <x v="2"/>
  </r>
  <r>
    <s v="NonMedia"/>
    <s v="Incremental"/>
    <m/>
    <m/>
    <x v="8"/>
    <s v="Event Int Lb Event"/>
    <x v="6"/>
    <s v=" DTC"/>
    <x v="177"/>
    <s v="Post"/>
    <n v="0"/>
    <n v="2514.4431927999999"/>
    <x v="2"/>
  </r>
  <r>
    <s v="NonMedia"/>
    <s v="Incremental"/>
    <m/>
    <m/>
    <x v="8"/>
    <s v="Event Int Lb Event"/>
    <x v="6"/>
    <s v=" DTC"/>
    <x v="178"/>
    <s v="Post"/>
    <n v="0"/>
    <n v="0"/>
    <x v="2"/>
  </r>
  <r>
    <s v="NonMedia"/>
    <s v="Incremental"/>
    <m/>
    <m/>
    <x v="8"/>
    <s v="Event Int Lb Event"/>
    <x v="6"/>
    <s v=" DTC"/>
    <x v="179"/>
    <s v="Post"/>
    <n v="0"/>
    <n v="0"/>
    <x v="2"/>
  </r>
  <r>
    <s v="NonMedia"/>
    <s v="Incremental"/>
    <m/>
    <m/>
    <x v="8"/>
    <s v="Event Int Lb Event"/>
    <x v="6"/>
    <s v=" DTC"/>
    <x v="180"/>
    <s v="Post"/>
    <n v="0"/>
    <n v="2514.4431927999999"/>
    <x v="2"/>
  </r>
  <r>
    <s v="NonMedia"/>
    <s v="Incremental"/>
    <m/>
    <m/>
    <x v="8"/>
    <s v="Event Int Lb Event"/>
    <x v="6"/>
    <s v=" DTC"/>
    <x v="181"/>
    <s v="Post"/>
    <n v="0"/>
    <n v="0"/>
    <x v="2"/>
  </r>
  <r>
    <s v="NonMedia"/>
    <s v="Incremental"/>
    <m/>
    <m/>
    <x v="8"/>
    <s v="Event Int Lb Event"/>
    <x v="6"/>
    <s v=" DTC"/>
    <x v="182"/>
    <s v="Post"/>
    <n v="0"/>
    <n v="0"/>
    <x v="2"/>
  </r>
  <r>
    <s v="NonMedia"/>
    <s v="Incremental"/>
    <m/>
    <m/>
    <x v="8"/>
    <s v="Event Int Lb Event"/>
    <x v="6"/>
    <s v=" DTC"/>
    <x v="183"/>
    <s v="Post"/>
    <n v="0"/>
    <n v="0"/>
    <x v="2"/>
  </r>
  <r>
    <s v="NonMedia"/>
    <s v="Incremental"/>
    <m/>
    <m/>
    <x v="8"/>
    <s v="Event Int Lb Event"/>
    <x v="6"/>
    <s v=" DTC"/>
    <x v="184"/>
    <s v="Post"/>
    <n v="0"/>
    <n v="2514.4431927999999"/>
    <x v="2"/>
  </r>
  <r>
    <s v="NonMedia"/>
    <s v="Incremental"/>
    <m/>
    <m/>
    <x v="8"/>
    <s v="Event Int Lb Event"/>
    <x v="6"/>
    <s v=" DTC"/>
    <x v="185"/>
    <s v="Post"/>
    <n v="0"/>
    <n v="0"/>
    <x v="2"/>
  </r>
  <r>
    <s v="NonMedia"/>
    <s v="Incremental"/>
    <m/>
    <m/>
    <x v="8"/>
    <s v="Event Int Lb Event"/>
    <x v="6"/>
    <s v=" DTC"/>
    <x v="186"/>
    <s v="Post"/>
    <n v="0"/>
    <n v="0"/>
    <x v="2"/>
  </r>
  <r>
    <s v="NonMedia"/>
    <s v="Incremental"/>
    <m/>
    <m/>
    <x v="8"/>
    <s v="Event Int Lb Event"/>
    <x v="6"/>
    <s v=" DTC"/>
    <x v="187"/>
    <s v="Post"/>
    <n v="0"/>
    <n v="2514.4431927999999"/>
    <x v="2"/>
  </r>
  <r>
    <s v="NonMedia"/>
    <s v="Incremental"/>
    <m/>
    <m/>
    <x v="8"/>
    <s v="Event Int Lb Event"/>
    <x v="6"/>
    <s v=" DTC"/>
    <x v="188"/>
    <s v="Post"/>
    <n v="0"/>
    <n v="0"/>
    <x v="2"/>
  </r>
  <r>
    <s v="NonMedia"/>
    <s v="Incremental"/>
    <m/>
    <m/>
    <x v="8"/>
    <s v="Event Int Lb Event"/>
    <x v="6"/>
    <s v=" DTC"/>
    <x v="189"/>
    <s v="Post"/>
    <n v="0"/>
    <n v="0"/>
    <x v="2"/>
  </r>
  <r>
    <s v="NonMedia"/>
    <s v="Incremental"/>
    <m/>
    <m/>
    <x v="8"/>
    <s v="Event Int Lb Event"/>
    <x v="6"/>
    <s v=" DTC"/>
    <x v="190"/>
    <s v="Post"/>
    <n v="0"/>
    <n v="0"/>
    <x v="2"/>
  </r>
  <r>
    <s v="NonMedia"/>
    <s v="Incremental"/>
    <m/>
    <m/>
    <x v="8"/>
    <s v="Event Int Lb Event"/>
    <x v="6"/>
    <s v=" DTC"/>
    <x v="191"/>
    <s v="Post"/>
    <n v="0"/>
    <n v="2514.4431927999999"/>
    <x v="2"/>
  </r>
  <r>
    <s v="NonMedia"/>
    <s v="Incremental"/>
    <m/>
    <m/>
    <x v="8"/>
    <s v="Event Int Lb Event"/>
    <x v="6"/>
    <s v=" DTC"/>
    <x v="192"/>
    <s v="Post"/>
    <n v="0"/>
    <n v="0"/>
    <x v="2"/>
  </r>
  <r>
    <s v="NonMedia"/>
    <s v="Incremental"/>
    <m/>
    <m/>
    <x v="8"/>
    <s v="Event Int Lb Event"/>
    <x v="6"/>
    <s v=" DTC"/>
    <x v="193"/>
    <s v="Post"/>
    <n v="0"/>
    <n v="0"/>
    <x v="2"/>
  </r>
  <r>
    <s v="NonMedia"/>
    <s v="Incremental"/>
    <m/>
    <m/>
    <x v="8"/>
    <s v="Event Int Lb Event"/>
    <x v="6"/>
    <s v=" DTC"/>
    <x v="194"/>
    <s v="Post"/>
    <n v="0"/>
    <n v="2514.4431927999999"/>
    <x v="2"/>
  </r>
  <r>
    <s v="NonMedia"/>
    <s v="Incremental"/>
    <m/>
    <m/>
    <x v="8"/>
    <s v="Event Int Lb Event"/>
    <x v="6"/>
    <s v=" DTC"/>
    <x v="195"/>
    <s v="Post"/>
    <n v="0"/>
    <n v="0"/>
    <x v="2"/>
  </r>
  <r>
    <s v="NonMedia"/>
    <s v="Incremental"/>
    <m/>
    <m/>
    <x v="8"/>
    <s v="Event Int Lb Event"/>
    <x v="6"/>
    <s v=" DTC"/>
    <x v="196"/>
    <s v="Post"/>
    <n v="0"/>
    <n v="0"/>
    <x v="2"/>
  </r>
  <r>
    <s v="NonMedia"/>
    <s v="Incremental"/>
    <m/>
    <m/>
    <x v="8"/>
    <s v="Event Int Lb Event"/>
    <x v="6"/>
    <s v=" DTC"/>
    <x v="197"/>
    <s v="Post"/>
    <n v="0"/>
    <n v="0"/>
    <x v="2"/>
  </r>
  <r>
    <s v="NonMedia"/>
    <s v="Incremental"/>
    <m/>
    <m/>
    <x v="8"/>
    <s v="Event Int Lb Event"/>
    <x v="6"/>
    <s v=" DTC"/>
    <x v="198"/>
    <s v="Post"/>
    <n v="0"/>
    <n v="2514.4431927999999"/>
    <x v="2"/>
  </r>
  <r>
    <s v="NonMedia"/>
    <s v="Incremental"/>
    <m/>
    <m/>
    <x v="8"/>
    <s v="Event Int Lb Event"/>
    <x v="6"/>
    <s v=" DTC"/>
    <x v="199"/>
    <s v="Post"/>
    <n v="0"/>
    <n v="0"/>
    <x v="2"/>
  </r>
  <r>
    <s v="NonMedia"/>
    <s v="Incremental"/>
    <m/>
    <m/>
    <x v="8"/>
    <s v="Event Int Lb Event"/>
    <x v="6"/>
    <s v=" DTC"/>
    <x v="200"/>
    <s v="Post"/>
    <n v="0"/>
    <n v="0"/>
    <x v="2"/>
  </r>
  <r>
    <s v="NonMedia"/>
    <s v="Incremental"/>
    <m/>
    <m/>
    <x v="8"/>
    <s v="Event Int Lb Event"/>
    <x v="6"/>
    <s v=" DTC"/>
    <x v="201"/>
    <s v="Post"/>
    <n v="0"/>
    <n v="2514.4431927999999"/>
    <x v="2"/>
  </r>
  <r>
    <s v="NonMedia"/>
    <s v="Incremental"/>
    <m/>
    <m/>
    <x v="8"/>
    <s v="Event Int Lb Event"/>
    <x v="6"/>
    <s v=" DTC"/>
    <x v="202"/>
    <s v="Post"/>
    <n v="0"/>
    <n v="0"/>
    <x v="2"/>
  </r>
  <r>
    <s v="NonMedia"/>
    <s v="Incremental"/>
    <m/>
    <m/>
    <x v="8"/>
    <s v="Event Int Lb Event"/>
    <x v="6"/>
    <s v=" DTC"/>
    <x v="203"/>
    <s v="Post"/>
    <n v="0"/>
    <n v="0"/>
    <x v="2"/>
  </r>
  <r>
    <s v="NonMedia"/>
    <s v="Incremental"/>
    <m/>
    <m/>
    <x v="8"/>
    <s v="Event Int Lb Event"/>
    <x v="6"/>
    <s v=" DTC"/>
    <x v="204"/>
    <s v="Post"/>
    <n v="0"/>
    <n v="0"/>
    <x v="2"/>
  </r>
  <r>
    <s v="NonMedia"/>
    <s v="Incremental"/>
    <m/>
    <m/>
    <x v="8"/>
    <s v="Event Int Lb Event"/>
    <x v="6"/>
    <s v=" DTC"/>
    <x v="205"/>
    <s v="Post"/>
    <n v="0"/>
    <n v="2514.4431927999999"/>
    <x v="2"/>
  </r>
  <r>
    <s v="NonMedia"/>
    <s v="Incremental"/>
    <m/>
    <m/>
    <x v="8"/>
    <s v="Event Int Lb Event"/>
    <x v="6"/>
    <s v=" DTC"/>
    <x v="206"/>
    <s v="Post"/>
    <n v="0"/>
    <n v="0"/>
    <x v="2"/>
  </r>
  <r>
    <s v="NonMedia"/>
    <s v="Incremental"/>
    <m/>
    <m/>
    <x v="8"/>
    <s v="Event Int Lb Event"/>
    <x v="6"/>
    <s v=" DTC"/>
    <x v="207"/>
    <s v="Post"/>
    <n v="0"/>
    <n v="0"/>
    <x v="2"/>
  </r>
  <r>
    <s v="NonMedia"/>
    <s v="Incremental"/>
    <m/>
    <m/>
    <x v="8"/>
    <s v="Event Int Lb Event"/>
    <x v="6"/>
    <s v=" DTC"/>
    <x v="208"/>
    <s v="Post"/>
    <n v="0"/>
    <n v="2514.4431927999999"/>
    <x v="2"/>
  </r>
  <r>
    <s v="NonMedia"/>
    <s v="Incremental"/>
    <m/>
    <m/>
    <x v="8"/>
    <s v="Event Int Lb Event"/>
    <x v="6"/>
    <s v=" DTC"/>
    <x v="209"/>
    <s v="Post"/>
    <n v="0"/>
    <n v="0"/>
    <x v="2"/>
  </r>
  <r>
    <s v="NonMedia"/>
    <s v="Incremental"/>
    <m/>
    <m/>
    <x v="8"/>
    <s v="Event Int Lb Event"/>
    <x v="6"/>
    <s v=" DTC"/>
    <x v="210"/>
    <s v="Post"/>
    <n v="0"/>
    <n v="0"/>
    <x v="2"/>
  </r>
  <r>
    <s v="NonMedia"/>
    <s v="Incremental"/>
    <m/>
    <m/>
    <x v="8"/>
    <s v="Event Int Lb Event"/>
    <x v="6"/>
    <s v=" DTC"/>
    <x v="211"/>
    <s v="Post"/>
    <n v="0"/>
    <n v="0"/>
    <x v="2"/>
  </r>
  <r>
    <s v="NonMedia"/>
    <s v="Incremental"/>
    <m/>
    <m/>
    <x v="8"/>
    <s v="Event Int Lb Event"/>
    <x v="6"/>
    <s v=" DTC"/>
    <x v="212"/>
    <s v="Post"/>
    <n v="0"/>
    <n v="2514.4431927999999"/>
    <x v="2"/>
  </r>
  <r>
    <s v="NonMedia"/>
    <s v="Incremental"/>
    <m/>
    <m/>
    <x v="8"/>
    <s v="Event Int Lb Event"/>
    <x v="6"/>
    <s v=" DTC"/>
    <x v="213"/>
    <s v="Post"/>
    <n v="0"/>
    <n v="0"/>
    <x v="2"/>
  </r>
  <r>
    <s v="NonMedia"/>
    <s v="Incremental"/>
    <m/>
    <m/>
    <x v="9"/>
    <s v="Event Int Lb Event"/>
    <x v="6"/>
    <s v=" DTC"/>
    <x v="0"/>
    <s v="Pre"/>
    <s v="Pre"/>
    <n v="0"/>
    <x v="2"/>
  </r>
  <r>
    <s v="NonMedia"/>
    <s v="Incremental"/>
    <m/>
    <m/>
    <x v="9"/>
    <s v="Event Int Lb Event"/>
    <x v="6"/>
    <s v=" DTC"/>
    <x v="1"/>
    <s v="Pre"/>
    <s v="Pre"/>
    <n v="0"/>
    <x v="2"/>
  </r>
  <r>
    <s v="NonMedia"/>
    <s v="Incremental"/>
    <m/>
    <m/>
    <x v="9"/>
    <s v="Event Int Lb Event"/>
    <x v="6"/>
    <s v=" DTC"/>
    <x v="2"/>
    <s v="Pre"/>
    <s v="Pre"/>
    <n v="3710.5476398000001"/>
    <x v="2"/>
  </r>
  <r>
    <s v="NonMedia"/>
    <s v="Incremental"/>
    <m/>
    <m/>
    <x v="9"/>
    <s v="Event Int Lb Event"/>
    <x v="6"/>
    <s v=" DTC"/>
    <x v="3"/>
    <s v="Pre"/>
    <s v="Pre"/>
    <n v="3710.5476398000001"/>
    <x v="2"/>
  </r>
  <r>
    <s v="NonMedia"/>
    <s v="Incremental"/>
    <m/>
    <m/>
    <x v="9"/>
    <s v="Event Int Lb Event"/>
    <x v="6"/>
    <s v=" DTC"/>
    <x v="4"/>
    <s v="Pre"/>
    <s v="Pre"/>
    <n v="0"/>
    <x v="2"/>
  </r>
  <r>
    <s v="NonMedia"/>
    <s v="Incremental"/>
    <m/>
    <m/>
    <x v="9"/>
    <s v="Event Int Lb Event"/>
    <x v="6"/>
    <s v=" DTC"/>
    <x v="5"/>
    <s v="Pre"/>
    <s v="Pre"/>
    <n v="0"/>
    <x v="2"/>
  </r>
  <r>
    <s v="NonMedia"/>
    <s v="Incremental"/>
    <m/>
    <m/>
    <x v="9"/>
    <s v="Event Int Lb Event"/>
    <x v="6"/>
    <s v=" DTC"/>
    <x v="6"/>
    <s v="Pre"/>
    <s v="Pre"/>
    <n v="3710.5476398000001"/>
    <x v="2"/>
  </r>
  <r>
    <s v="NonMedia"/>
    <s v="Incremental"/>
    <m/>
    <m/>
    <x v="9"/>
    <s v="Event Int Lb Event"/>
    <x v="6"/>
    <s v=" DTC"/>
    <x v="7"/>
    <s v="Pre"/>
    <s v="Pre"/>
    <n v="0"/>
    <x v="2"/>
  </r>
  <r>
    <s v="NonMedia"/>
    <s v="Incremental"/>
    <m/>
    <m/>
    <x v="9"/>
    <s v="Event Int Lb Event"/>
    <x v="6"/>
    <s v=" DTC"/>
    <x v="8"/>
    <s v="Pre"/>
    <s v="Pre"/>
    <n v="0"/>
    <x v="2"/>
  </r>
  <r>
    <s v="NonMedia"/>
    <s v="Incremental"/>
    <m/>
    <m/>
    <x v="9"/>
    <s v="Event Int Lb Event"/>
    <x v="6"/>
    <s v=" DTC"/>
    <x v="9"/>
    <s v="Pre"/>
    <s v="Pre"/>
    <n v="0"/>
    <x v="2"/>
  </r>
  <r>
    <s v="NonMedia"/>
    <s v="Incremental"/>
    <m/>
    <m/>
    <x v="9"/>
    <s v="Event Int Lb Event"/>
    <x v="6"/>
    <s v=" DTC"/>
    <x v="10"/>
    <s v="Pre"/>
    <s v="Pre"/>
    <n v="3710.5476398000001"/>
    <x v="2"/>
  </r>
  <r>
    <s v="NonMedia"/>
    <s v="Incremental"/>
    <m/>
    <m/>
    <x v="9"/>
    <s v="Event Int Lb Event"/>
    <x v="6"/>
    <s v=" DTC"/>
    <x v="11"/>
    <s v="Pre"/>
    <s v="Pre"/>
    <n v="0"/>
    <x v="2"/>
  </r>
  <r>
    <s v="NonMedia"/>
    <s v="Incremental"/>
    <m/>
    <m/>
    <x v="9"/>
    <s v="Event Int Lb Event"/>
    <x v="6"/>
    <s v=" DTC"/>
    <x v="12"/>
    <s v="Pre"/>
    <s v="Pre"/>
    <n v="0"/>
    <x v="2"/>
  </r>
  <r>
    <s v="NonMedia"/>
    <s v="Incremental"/>
    <m/>
    <m/>
    <x v="9"/>
    <s v="Event Int Lb Event"/>
    <x v="6"/>
    <s v=" DTC"/>
    <x v="13"/>
    <s v="Pre"/>
    <s v="Pre"/>
    <n v="3710.5476398000001"/>
    <x v="2"/>
  </r>
  <r>
    <s v="NonMedia"/>
    <s v="Incremental"/>
    <m/>
    <m/>
    <x v="9"/>
    <s v="Event Int Lb Event"/>
    <x v="6"/>
    <s v=" DTC"/>
    <x v="14"/>
    <s v="Pre"/>
    <s v="Pre"/>
    <n v="0"/>
    <x v="2"/>
  </r>
  <r>
    <s v="NonMedia"/>
    <s v="Incremental"/>
    <m/>
    <m/>
    <x v="9"/>
    <s v="Event Int Lb Event"/>
    <x v="6"/>
    <s v=" DTC"/>
    <x v="15"/>
    <s v="Pre"/>
    <s v="Pre"/>
    <n v="0"/>
    <x v="2"/>
  </r>
  <r>
    <s v="NonMedia"/>
    <s v="Incremental"/>
    <m/>
    <m/>
    <x v="9"/>
    <s v="Event Int Lb Event"/>
    <x v="6"/>
    <s v=" DTC"/>
    <x v="16"/>
    <s v="Pre"/>
    <s v="Pre"/>
    <n v="0"/>
    <x v="2"/>
  </r>
  <r>
    <s v="NonMedia"/>
    <s v="Incremental"/>
    <m/>
    <m/>
    <x v="9"/>
    <s v="Event Int Lb Event"/>
    <x v="6"/>
    <s v=" DTC"/>
    <x v="17"/>
    <s v="Pre"/>
    <s v="Pre"/>
    <n v="3710.5476398000001"/>
    <x v="2"/>
  </r>
  <r>
    <s v="NonMedia"/>
    <s v="Incremental"/>
    <m/>
    <m/>
    <x v="9"/>
    <s v="Event Int Lb Event"/>
    <x v="6"/>
    <s v=" DTC"/>
    <x v="18"/>
    <s v="Pre"/>
    <s v="Pre"/>
    <n v="0"/>
    <x v="2"/>
  </r>
  <r>
    <s v="NonMedia"/>
    <s v="Incremental"/>
    <m/>
    <m/>
    <x v="9"/>
    <s v="Event Int Lb Event"/>
    <x v="6"/>
    <s v=" DTC"/>
    <x v="19"/>
    <s v="Pre"/>
    <s v="Pre"/>
    <n v="0"/>
    <x v="2"/>
  </r>
  <r>
    <s v="NonMedia"/>
    <s v="Incremental"/>
    <m/>
    <m/>
    <x v="9"/>
    <s v="Event Int Lb Event"/>
    <x v="6"/>
    <s v=" DTC"/>
    <x v="20"/>
    <s v="Pre"/>
    <s v="Pre"/>
    <n v="3710.5476398000001"/>
    <x v="2"/>
  </r>
  <r>
    <s v="NonMedia"/>
    <s v="Incremental"/>
    <m/>
    <m/>
    <x v="9"/>
    <s v="Event Int Lb Event"/>
    <x v="6"/>
    <s v=" DTC"/>
    <x v="21"/>
    <s v="Pre"/>
    <s v="Pre"/>
    <n v="0"/>
    <x v="2"/>
  </r>
  <r>
    <s v="NonMedia"/>
    <s v="Incremental"/>
    <m/>
    <m/>
    <x v="9"/>
    <s v="Event Int Lb Event"/>
    <x v="6"/>
    <s v=" DTC"/>
    <x v="22"/>
    <s v="Pre"/>
    <s v="Pre"/>
    <n v="0"/>
    <x v="2"/>
  </r>
  <r>
    <s v="NonMedia"/>
    <s v="Incremental"/>
    <m/>
    <m/>
    <x v="9"/>
    <s v="Event Int Lb Event"/>
    <x v="6"/>
    <s v=" DTC"/>
    <x v="23"/>
    <s v="Pre"/>
    <s v="Pre"/>
    <n v="0"/>
    <x v="2"/>
  </r>
  <r>
    <s v="NonMedia"/>
    <s v="Incremental"/>
    <m/>
    <m/>
    <x v="9"/>
    <s v="Event Int Lb Event"/>
    <x v="6"/>
    <s v=" DTC"/>
    <x v="24"/>
    <s v="Pre"/>
    <s v="Pre"/>
    <n v="3710.5476398000001"/>
    <x v="2"/>
  </r>
  <r>
    <s v="NonMedia"/>
    <s v="Incremental"/>
    <m/>
    <m/>
    <x v="9"/>
    <s v="Event Int Lb Event"/>
    <x v="6"/>
    <s v=" DTC"/>
    <x v="25"/>
    <s v="Pre"/>
    <s v="Pre"/>
    <n v="0"/>
    <x v="2"/>
  </r>
  <r>
    <s v="NonMedia"/>
    <s v="Incremental"/>
    <m/>
    <m/>
    <x v="9"/>
    <s v="Event Int Lb Event"/>
    <x v="6"/>
    <s v=" DTC"/>
    <x v="26"/>
    <s v="Pre"/>
    <s v="Pre"/>
    <n v="0"/>
    <x v="2"/>
  </r>
  <r>
    <s v="NonMedia"/>
    <s v="Incremental"/>
    <m/>
    <m/>
    <x v="9"/>
    <s v="Event Int Lb Event"/>
    <x v="6"/>
    <s v=" DTC"/>
    <x v="27"/>
    <s v="Pre"/>
    <s v="Pre"/>
    <n v="3710.5476398000001"/>
    <x v="2"/>
  </r>
  <r>
    <s v="NonMedia"/>
    <s v="Incremental"/>
    <m/>
    <m/>
    <x v="9"/>
    <s v="Event Int Lb Event"/>
    <x v="6"/>
    <s v=" DTC"/>
    <x v="28"/>
    <s v="Pre"/>
    <s v="Pre"/>
    <n v="0"/>
    <x v="2"/>
  </r>
  <r>
    <s v="NonMedia"/>
    <s v="Incremental"/>
    <m/>
    <m/>
    <x v="9"/>
    <s v="Event Int Lb Event"/>
    <x v="6"/>
    <s v=" DTC"/>
    <x v="29"/>
    <s v="Pre"/>
    <s v="Pre"/>
    <n v="0"/>
    <x v="2"/>
  </r>
  <r>
    <s v="NonMedia"/>
    <s v="Incremental"/>
    <m/>
    <m/>
    <x v="9"/>
    <s v="Event Int Lb Event"/>
    <x v="6"/>
    <s v=" DTC"/>
    <x v="30"/>
    <s v="Pre"/>
    <s v="Pre"/>
    <n v="3710.5476398000001"/>
    <x v="2"/>
  </r>
  <r>
    <s v="NonMedia"/>
    <s v="Incremental"/>
    <m/>
    <m/>
    <x v="9"/>
    <s v="Event Int Lb Event"/>
    <x v="6"/>
    <s v=" DTC"/>
    <x v="31"/>
    <s v="Pre"/>
    <s v="Pre"/>
    <n v="0"/>
    <x v="2"/>
  </r>
  <r>
    <s v="NonMedia"/>
    <s v="Incremental"/>
    <m/>
    <m/>
    <x v="9"/>
    <s v="Event Int Lb Event"/>
    <x v="6"/>
    <s v=" DTC"/>
    <x v="32"/>
    <s v="Pre"/>
    <s v="Pre"/>
    <n v="0"/>
    <x v="2"/>
  </r>
  <r>
    <s v="NonMedia"/>
    <s v="Incremental"/>
    <m/>
    <m/>
    <x v="9"/>
    <s v="Event Int Lb Event"/>
    <x v="6"/>
    <s v=" DTC"/>
    <x v="33"/>
    <s v="Pre"/>
    <s v="Pre"/>
    <n v="0"/>
    <x v="2"/>
  </r>
  <r>
    <s v="NonMedia"/>
    <s v="Incremental"/>
    <m/>
    <m/>
    <x v="9"/>
    <s v="Event Int Lb Event"/>
    <x v="6"/>
    <s v=" DTC"/>
    <x v="34"/>
    <s v="Pre"/>
    <s v="Pre"/>
    <n v="3710.5476398000001"/>
    <x v="2"/>
  </r>
  <r>
    <s v="NonMedia"/>
    <s v="Incremental"/>
    <m/>
    <m/>
    <x v="9"/>
    <s v="Event Int Lb Event"/>
    <x v="6"/>
    <s v=" DTC"/>
    <x v="35"/>
    <s v="Pre"/>
    <s v="Pre"/>
    <n v="0"/>
    <x v="2"/>
  </r>
  <r>
    <s v="NonMedia"/>
    <s v="Incremental"/>
    <m/>
    <m/>
    <x v="9"/>
    <s v="Event Int Lb Event"/>
    <x v="6"/>
    <s v=" DTC"/>
    <x v="36"/>
    <s v="Pre"/>
    <s v="Pre"/>
    <n v="0"/>
    <x v="2"/>
  </r>
  <r>
    <s v="NonMedia"/>
    <s v="Incremental"/>
    <m/>
    <m/>
    <x v="9"/>
    <s v="Event Int Lb Event"/>
    <x v="6"/>
    <s v=" DTC"/>
    <x v="37"/>
    <s v="Pre"/>
    <s v="Pre"/>
    <n v="0"/>
    <x v="2"/>
  </r>
  <r>
    <s v="NonMedia"/>
    <s v="Incremental"/>
    <m/>
    <m/>
    <x v="9"/>
    <s v="Event Int Lb Event"/>
    <x v="6"/>
    <s v=" DTC"/>
    <x v="38"/>
    <s v="Pre"/>
    <s v="Pre"/>
    <n v="3710.5476398000001"/>
    <x v="2"/>
  </r>
  <r>
    <s v="NonMedia"/>
    <s v="Incremental"/>
    <m/>
    <m/>
    <x v="9"/>
    <s v="Event Int Lb Event"/>
    <x v="6"/>
    <s v=" DTC"/>
    <x v="39"/>
    <s v="Pre"/>
    <s v="Pre"/>
    <n v="0"/>
    <x v="2"/>
  </r>
  <r>
    <s v="NonMedia"/>
    <s v="Incremental"/>
    <m/>
    <m/>
    <x v="9"/>
    <s v="Event Int Lb Event"/>
    <x v="6"/>
    <s v=" DTC"/>
    <x v="40"/>
    <s v="Pre"/>
    <s v="Pre"/>
    <n v="0"/>
    <x v="2"/>
  </r>
  <r>
    <s v="NonMedia"/>
    <s v="Incremental"/>
    <m/>
    <m/>
    <x v="9"/>
    <s v="Event Int Lb Event"/>
    <x v="6"/>
    <s v=" DTC"/>
    <x v="41"/>
    <s v="Pre"/>
    <s v="Pre"/>
    <n v="3710.5476398000001"/>
    <x v="2"/>
  </r>
  <r>
    <s v="NonMedia"/>
    <s v="Incremental"/>
    <m/>
    <m/>
    <x v="9"/>
    <s v="Event Int Lb Event"/>
    <x v="6"/>
    <s v=" DTC"/>
    <x v="42"/>
    <s v="Pre"/>
    <s v="Pre"/>
    <n v="0"/>
    <x v="2"/>
  </r>
  <r>
    <s v="NonMedia"/>
    <s v="Incremental"/>
    <m/>
    <m/>
    <x v="9"/>
    <s v="Event Int Lb Event"/>
    <x v="6"/>
    <s v=" DTC"/>
    <x v="43"/>
    <s v="Pre"/>
    <s v="Pre"/>
    <n v="0"/>
    <x v="2"/>
  </r>
  <r>
    <s v="NonMedia"/>
    <s v="Incremental"/>
    <m/>
    <m/>
    <x v="9"/>
    <s v="Event Int Lb Event"/>
    <x v="6"/>
    <s v=" DTC"/>
    <x v="44"/>
    <s v="Pre"/>
    <s v="Pre"/>
    <n v="0"/>
    <x v="2"/>
  </r>
  <r>
    <s v="NonMedia"/>
    <s v="Incremental"/>
    <m/>
    <m/>
    <x v="9"/>
    <s v="Event Int Lb Event"/>
    <x v="6"/>
    <s v=" DTC"/>
    <x v="45"/>
    <s v="Pre"/>
    <s v="Pre"/>
    <n v="3710.5476398000001"/>
    <x v="2"/>
  </r>
  <r>
    <s v="NonMedia"/>
    <s v="Incremental"/>
    <m/>
    <m/>
    <x v="9"/>
    <s v="Event Int Lb Event"/>
    <x v="6"/>
    <s v=" DTC"/>
    <x v="46"/>
    <s v="Pre"/>
    <s v="Pre"/>
    <n v="0"/>
    <x v="2"/>
  </r>
  <r>
    <s v="NonMedia"/>
    <s v="Incremental"/>
    <m/>
    <m/>
    <x v="9"/>
    <s v="Event Int Lb Event"/>
    <x v="6"/>
    <s v=" DTC"/>
    <x v="47"/>
    <s v="Pre"/>
    <s v="Pre"/>
    <n v="0"/>
    <x v="2"/>
  </r>
  <r>
    <s v="NonMedia"/>
    <s v="Incremental"/>
    <m/>
    <m/>
    <x v="9"/>
    <s v="Event Int Lb Event"/>
    <x v="6"/>
    <s v=" DTC"/>
    <x v="48"/>
    <s v="Pre"/>
    <s v="Pre"/>
    <n v="0"/>
    <x v="2"/>
  </r>
  <r>
    <s v="NonMedia"/>
    <s v="Incremental"/>
    <m/>
    <m/>
    <x v="9"/>
    <s v="Event Int Lb Event"/>
    <x v="6"/>
    <s v=" DTC"/>
    <x v="49"/>
    <s v="Pre"/>
    <s v="Pre"/>
    <n v="0"/>
    <x v="2"/>
  </r>
  <r>
    <s v="NonMedia"/>
    <s v="Incremental"/>
    <m/>
    <m/>
    <x v="9"/>
    <s v="Event Int Lb Event"/>
    <x v="6"/>
    <s v=" DTC"/>
    <x v="50"/>
    <s v="Pre"/>
    <s v="Pre"/>
    <n v="0"/>
    <x v="2"/>
  </r>
  <r>
    <s v="NonMedia"/>
    <s v="Incremental"/>
    <m/>
    <m/>
    <x v="9"/>
    <s v="Event Int Lb Event"/>
    <x v="6"/>
    <s v=" DTC"/>
    <x v="51"/>
    <s v="Pre"/>
    <s v="Pre"/>
    <n v="0"/>
    <x v="2"/>
  </r>
  <r>
    <s v="NonMedia"/>
    <s v="Incremental"/>
    <m/>
    <m/>
    <x v="9"/>
    <s v="Event Int Lb Event"/>
    <x v="6"/>
    <s v=" DTC"/>
    <x v="52"/>
    <s v="Pre"/>
    <s v="Pre"/>
    <n v="3710.5476398000001"/>
    <x v="2"/>
  </r>
  <r>
    <s v="NonMedia"/>
    <s v="Incremental"/>
    <m/>
    <m/>
    <x v="9"/>
    <s v="Event Int Lb Event"/>
    <x v="6"/>
    <s v=" DTC"/>
    <x v="53"/>
    <s v="Pre"/>
    <s v="Pre"/>
    <n v="0"/>
    <x v="2"/>
  </r>
  <r>
    <s v="NonMedia"/>
    <s v="Incremental"/>
    <m/>
    <m/>
    <x v="9"/>
    <s v="Event Int Lb Event"/>
    <x v="6"/>
    <s v=" DTC"/>
    <x v="54"/>
    <s v="Pre"/>
    <s v="Pre"/>
    <n v="0"/>
    <x v="2"/>
  </r>
  <r>
    <s v="NonMedia"/>
    <s v="Incremental"/>
    <m/>
    <m/>
    <x v="9"/>
    <s v="Event Int Lb Event"/>
    <x v="6"/>
    <s v=" DTC"/>
    <x v="55"/>
    <s v="Pre"/>
    <s v="Pre"/>
    <n v="3710.5476398000001"/>
    <x v="2"/>
  </r>
  <r>
    <s v="NonMedia"/>
    <s v="Incremental"/>
    <m/>
    <m/>
    <x v="9"/>
    <s v="Event Int Lb Event"/>
    <x v="6"/>
    <s v=" DTC"/>
    <x v="56"/>
    <s v="Pre"/>
    <s v="Pre"/>
    <n v="0"/>
    <x v="2"/>
  </r>
  <r>
    <s v="NonMedia"/>
    <s v="Incremental"/>
    <m/>
    <m/>
    <x v="9"/>
    <s v="Event Int Lb Event"/>
    <x v="6"/>
    <s v=" DTC"/>
    <x v="57"/>
    <s v="Post"/>
    <s v="Post"/>
    <n v="0"/>
    <x v="2"/>
  </r>
  <r>
    <s v="NonMedia"/>
    <s v="Incremental"/>
    <m/>
    <m/>
    <x v="9"/>
    <s v="Event Int Lb Event"/>
    <x v="6"/>
    <s v=" DTC"/>
    <x v="58"/>
    <s v="Post"/>
    <s v="Post"/>
    <n v="0"/>
    <x v="2"/>
  </r>
  <r>
    <s v="NonMedia"/>
    <s v="Incremental"/>
    <m/>
    <m/>
    <x v="9"/>
    <s v="Event Int Lb Event"/>
    <x v="6"/>
    <s v=" DTC"/>
    <x v="59"/>
    <s v="Post"/>
    <s v="Post"/>
    <n v="3710.5476398000001"/>
    <x v="2"/>
  </r>
  <r>
    <s v="NonMedia"/>
    <s v="Incremental"/>
    <m/>
    <m/>
    <x v="9"/>
    <s v="Event Int Lb Event"/>
    <x v="6"/>
    <s v=" DTC"/>
    <x v="60"/>
    <s v="Post"/>
    <s v="Post"/>
    <n v="0"/>
    <x v="2"/>
  </r>
  <r>
    <s v="NonMedia"/>
    <s v="Incremental"/>
    <m/>
    <m/>
    <x v="9"/>
    <s v="Event Int Lb Event"/>
    <x v="6"/>
    <s v=" DTC"/>
    <x v="61"/>
    <s v="Post"/>
    <s v="Post"/>
    <n v="0"/>
    <x v="2"/>
  </r>
  <r>
    <s v="NonMedia"/>
    <s v="Incremental"/>
    <m/>
    <m/>
    <x v="9"/>
    <s v="Event Int Lb Event"/>
    <x v="6"/>
    <s v=" DTC"/>
    <x v="62"/>
    <s v="Post"/>
    <s v="Post"/>
    <n v="3710.5476398000001"/>
    <x v="2"/>
  </r>
  <r>
    <s v="NonMedia"/>
    <s v="Incremental"/>
    <m/>
    <m/>
    <x v="9"/>
    <s v="Event Int Lb Event"/>
    <x v="6"/>
    <s v=" DTC"/>
    <x v="63"/>
    <s v="Post"/>
    <s v="Post"/>
    <n v="0"/>
    <x v="2"/>
  </r>
  <r>
    <s v="NonMedia"/>
    <s v="Incremental"/>
    <m/>
    <m/>
    <x v="9"/>
    <s v="Event Int Lb Event"/>
    <x v="6"/>
    <s v=" DTC"/>
    <x v="64"/>
    <s v="Post"/>
    <s v="Post"/>
    <n v="0"/>
    <x v="2"/>
  </r>
  <r>
    <s v="NonMedia"/>
    <s v="Incremental"/>
    <m/>
    <m/>
    <x v="9"/>
    <s v="Event Int Lb Event"/>
    <x v="6"/>
    <s v=" DTC"/>
    <x v="65"/>
    <s v="Post"/>
    <s v="Post"/>
    <n v="0"/>
    <x v="2"/>
  </r>
  <r>
    <s v="NonMedia"/>
    <s v="Incremental"/>
    <m/>
    <m/>
    <x v="9"/>
    <s v="Event Int Lb Event"/>
    <x v="6"/>
    <s v=" DTC"/>
    <x v="66"/>
    <s v="Post"/>
    <s v="Post"/>
    <n v="3710.5476398000001"/>
    <x v="2"/>
  </r>
  <r>
    <s v="NonMedia"/>
    <s v="Incremental"/>
    <m/>
    <m/>
    <x v="9"/>
    <s v="Event Int Lb Event"/>
    <x v="6"/>
    <s v=" DTC"/>
    <x v="67"/>
    <s v="Post"/>
    <s v="Post"/>
    <n v="0"/>
    <x v="2"/>
  </r>
  <r>
    <s v="NonMedia"/>
    <s v="Incremental"/>
    <m/>
    <m/>
    <x v="9"/>
    <s v="Event Int Lb Event"/>
    <x v="6"/>
    <s v=" DTC"/>
    <x v="68"/>
    <s v="Post"/>
    <s v="Post"/>
    <n v="0"/>
    <x v="2"/>
  </r>
  <r>
    <s v="NonMedia"/>
    <s v="Incremental"/>
    <m/>
    <m/>
    <x v="9"/>
    <s v="Event Int Lb Event"/>
    <x v="6"/>
    <s v=" DTC"/>
    <x v="69"/>
    <s v="Post"/>
    <s v="Post"/>
    <n v="3710.5476398000001"/>
    <x v="2"/>
  </r>
  <r>
    <s v="NonMedia"/>
    <s v="Incremental"/>
    <m/>
    <m/>
    <x v="9"/>
    <s v="Event Int Lb Event"/>
    <x v="6"/>
    <s v=" DTC"/>
    <x v="70"/>
    <s v="Post"/>
    <s v="Post"/>
    <n v="0"/>
    <x v="2"/>
  </r>
  <r>
    <s v="NonMedia"/>
    <s v="Incremental"/>
    <m/>
    <m/>
    <x v="9"/>
    <s v="Event Int Lb Event"/>
    <x v="6"/>
    <s v=" DTC"/>
    <x v="71"/>
    <s v="Post"/>
    <s v="Post"/>
    <n v="0"/>
    <x v="2"/>
  </r>
  <r>
    <s v="NonMedia"/>
    <s v="Incremental"/>
    <m/>
    <m/>
    <x v="9"/>
    <s v="Event Int Lb Event"/>
    <x v="6"/>
    <s v=" DTC"/>
    <x v="72"/>
    <s v="Post"/>
    <s v="Post"/>
    <n v="0"/>
    <x v="2"/>
  </r>
  <r>
    <s v="NonMedia"/>
    <s v="Incremental"/>
    <m/>
    <m/>
    <x v="9"/>
    <s v="Event Int Lb Event"/>
    <x v="6"/>
    <s v=" DTC"/>
    <x v="73"/>
    <s v="Post"/>
    <s v="Post"/>
    <n v="3710.5476398000001"/>
    <x v="2"/>
  </r>
  <r>
    <s v="NonMedia"/>
    <s v="Incremental"/>
    <m/>
    <m/>
    <x v="9"/>
    <s v="Event Int Lb Event"/>
    <x v="6"/>
    <s v=" DTC"/>
    <x v="74"/>
    <s v="Post"/>
    <s v="Post"/>
    <n v="0"/>
    <x v="2"/>
  </r>
  <r>
    <s v="NonMedia"/>
    <s v="Incremental"/>
    <m/>
    <m/>
    <x v="9"/>
    <s v="Event Int Lb Event"/>
    <x v="6"/>
    <s v=" DTC"/>
    <x v="75"/>
    <s v="Post"/>
    <s v="Post"/>
    <n v="0"/>
    <x v="2"/>
  </r>
  <r>
    <s v="NonMedia"/>
    <s v="Incremental"/>
    <m/>
    <m/>
    <x v="9"/>
    <s v="Event Int Lb Event"/>
    <x v="6"/>
    <s v=" DTC"/>
    <x v="76"/>
    <s v="Post"/>
    <s v="Post"/>
    <n v="3710.5476398000001"/>
    <x v="2"/>
  </r>
  <r>
    <s v="NonMedia"/>
    <s v="Incremental"/>
    <m/>
    <m/>
    <x v="9"/>
    <s v="Event Int Lb Event"/>
    <x v="6"/>
    <s v=" DTC"/>
    <x v="77"/>
    <s v="Post"/>
    <s v="Post"/>
    <n v="0"/>
    <x v="2"/>
  </r>
  <r>
    <s v="NonMedia"/>
    <s v="Incremental"/>
    <m/>
    <m/>
    <x v="9"/>
    <s v="Event Int Lb Event"/>
    <x v="6"/>
    <s v=" DTC"/>
    <x v="78"/>
    <s v="Post"/>
    <s v="Post"/>
    <n v="0"/>
    <x v="2"/>
  </r>
  <r>
    <s v="NonMedia"/>
    <s v="Incremental"/>
    <m/>
    <m/>
    <x v="9"/>
    <s v="Event Int Lb Event"/>
    <x v="6"/>
    <s v=" DTC"/>
    <x v="79"/>
    <s v="Post"/>
    <s v="Post"/>
    <n v="0"/>
    <x v="2"/>
  </r>
  <r>
    <s v="NonMedia"/>
    <s v="Incremental"/>
    <m/>
    <m/>
    <x v="9"/>
    <s v="Event Int Lb Event"/>
    <x v="6"/>
    <s v=" DTC"/>
    <x v="80"/>
    <s v="Post"/>
    <s v="Post"/>
    <n v="3710.5476398000001"/>
    <x v="2"/>
  </r>
  <r>
    <s v="NonMedia"/>
    <s v="Incremental"/>
    <m/>
    <m/>
    <x v="9"/>
    <s v="Event Int Lb Event"/>
    <x v="6"/>
    <s v=" DTC"/>
    <x v="81"/>
    <s v="Post"/>
    <s v="Post"/>
    <n v="0"/>
    <x v="2"/>
  </r>
  <r>
    <s v="NonMedia"/>
    <s v="Incremental"/>
    <m/>
    <m/>
    <x v="9"/>
    <s v="Event Int Lb Event"/>
    <x v="6"/>
    <s v=" DTC"/>
    <x v="82"/>
    <s v="Post"/>
    <s v="Post"/>
    <n v="0"/>
    <x v="2"/>
  </r>
  <r>
    <s v="NonMedia"/>
    <s v="Incremental"/>
    <m/>
    <m/>
    <x v="9"/>
    <s v="Event Int Lb Event"/>
    <x v="6"/>
    <s v=" DTC"/>
    <x v="83"/>
    <s v="Post"/>
    <s v="Post"/>
    <n v="3710.5476398000001"/>
    <x v="2"/>
  </r>
  <r>
    <s v="NonMedia"/>
    <s v="Incremental"/>
    <m/>
    <m/>
    <x v="9"/>
    <s v="Event Int Lb Event"/>
    <x v="6"/>
    <s v=" DTC"/>
    <x v="84"/>
    <s v="Post"/>
    <s v="Post"/>
    <n v="0"/>
    <x v="2"/>
  </r>
  <r>
    <s v="NonMedia"/>
    <s v="Incremental"/>
    <m/>
    <m/>
    <x v="9"/>
    <s v="Event Int Lb Event"/>
    <x v="6"/>
    <s v=" DTC"/>
    <x v="85"/>
    <s v="Post"/>
    <s v="Post"/>
    <n v="0"/>
    <x v="2"/>
  </r>
  <r>
    <s v="NonMedia"/>
    <s v="Incremental"/>
    <m/>
    <m/>
    <x v="9"/>
    <s v="Event Int Lb Event"/>
    <x v="6"/>
    <s v=" DTC"/>
    <x v="86"/>
    <s v="Post"/>
    <s v="Post"/>
    <n v="0"/>
    <x v="2"/>
  </r>
  <r>
    <s v="NonMedia"/>
    <s v="Incremental"/>
    <m/>
    <m/>
    <x v="9"/>
    <s v="Event Int Lb Event"/>
    <x v="6"/>
    <s v=" DTC"/>
    <x v="87"/>
    <s v="Post"/>
    <s v="Post"/>
    <n v="3710.5476398000001"/>
    <x v="2"/>
  </r>
  <r>
    <s v="NonMedia"/>
    <s v="Incremental"/>
    <m/>
    <m/>
    <x v="9"/>
    <s v="Event Int Lb Event"/>
    <x v="6"/>
    <s v=" DTC"/>
    <x v="88"/>
    <s v="Post"/>
    <s v="Post"/>
    <n v="0"/>
    <x v="2"/>
  </r>
  <r>
    <s v="NonMedia"/>
    <s v="Incremental"/>
    <m/>
    <m/>
    <x v="9"/>
    <s v="Event Int Lb Event"/>
    <x v="6"/>
    <s v=" DTC"/>
    <x v="89"/>
    <s v="Post"/>
    <s v="Post"/>
    <n v="0"/>
    <x v="2"/>
  </r>
  <r>
    <s v="NonMedia"/>
    <s v="Incremental"/>
    <m/>
    <m/>
    <x v="9"/>
    <s v="Event Int Lb Event"/>
    <x v="6"/>
    <s v=" DTC"/>
    <x v="90"/>
    <s v="Post"/>
    <s v="Post"/>
    <n v="3710.5476398000001"/>
    <x v="2"/>
  </r>
  <r>
    <s v="NonMedia"/>
    <s v="Incremental"/>
    <m/>
    <m/>
    <x v="9"/>
    <s v="Event Int Lb Event"/>
    <x v="6"/>
    <s v=" DTC"/>
    <x v="91"/>
    <s v="Post"/>
    <s v="Post"/>
    <n v="0"/>
    <x v="2"/>
  </r>
  <r>
    <s v="NonMedia"/>
    <s v="Incremental"/>
    <m/>
    <m/>
    <x v="9"/>
    <s v="Event Int Lb Event"/>
    <x v="6"/>
    <s v=" DTC"/>
    <x v="92"/>
    <s v="Post"/>
    <s v="Post"/>
    <n v="0"/>
    <x v="2"/>
  </r>
  <r>
    <s v="NonMedia"/>
    <s v="Incremental"/>
    <m/>
    <m/>
    <x v="9"/>
    <s v="Event Int Lb Event"/>
    <x v="6"/>
    <s v=" DTC"/>
    <x v="93"/>
    <s v="Post"/>
    <s v="Post"/>
    <n v="0"/>
    <x v="2"/>
  </r>
  <r>
    <s v="NonMedia"/>
    <s v="Incremental"/>
    <m/>
    <m/>
    <x v="9"/>
    <s v="Event Int Lb Event"/>
    <x v="6"/>
    <s v=" DTC"/>
    <x v="94"/>
    <s v="Post"/>
    <s v="Post"/>
    <n v="3710.5476398000001"/>
    <x v="2"/>
  </r>
  <r>
    <s v="NonMedia"/>
    <s v="Incremental"/>
    <m/>
    <m/>
    <x v="9"/>
    <s v="Event Int Lb Event"/>
    <x v="6"/>
    <s v=" DTC"/>
    <x v="95"/>
    <s v="Post"/>
    <s v="Post"/>
    <n v="0"/>
    <x v="2"/>
  </r>
  <r>
    <s v="NonMedia"/>
    <s v="Incremental"/>
    <m/>
    <m/>
    <x v="9"/>
    <s v="Event Int Lb Event"/>
    <x v="6"/>
    <s v=" DTC"/>
    <x v="96"/>
    <s v="Post"/>
    <s v="Post"/>
    <n v="0"/>
    <x v="2"/>
  </r>
  <r>
    <s v="NonMedia"/>
    <s v="Incremental"/>
    <m/>
    <m/>
    <x v="9"/>
    <s v="Event Int Lb Event"/>
    <x v="6"/>
    <s v=" DTC"/>
    <x v="97"/>
    <s v="Post"/>
    <s v="Post"/>
    <n v="3710.5476398000001"/>
    <x v="2"/>
  </r>
  <r>
    <s v="NonMedia"/>
    <s v="Incremental"/>
    <m/>
    <m/>
    <x v="9"/>
    <s v="Event Int Lb Event"/>
    <x v="6"/>
    <s v=" DTC"/>
    <x v="98"/>
    <s v="Post"/>
    <s v="Post"/>
    <n v="0"/>
    <x v="2"/>
  </r>
  <r>
    <s v="NonMedia"/>
    <s v="Incremental"/>
    <m/>
    <m/>
    <x v="9"/>
    <s v="Event Int Lb Event"/>
    <x v="6"/>
    <s v=" DTC"/>
    <x v="99"/>
    <s v="Post"/>
    <s v="Post"/>
    <n v="0"/>
    <x v="2"/>
  </r>
  <r>
    <s v="NonMedia"/>
    <s v="Incremental"/>
    <m/>
    <m/>
    <x v="9"/>
    <s v="Event Int Lb Event"/>
    <x v="6"/>
    <s v=" DTC"/>
    <x v="100"/>
    <s v="Post"/>
    <s v="Post"/>
    <n v="0"/>
    <x v="2"/>
  </r>
  <r>
    <s v="NonMedia"/>
    <s v="Incremental"/>
    <m/>
    <m/>
    <x v="9"/>
    <s v="Event Int Lb Event"/>
    <x v="6"/>
    <s v=" DTC"/>
    <x v="101"/>
    <s v="Post"/>
    <s v="Post"/>
    <n v="3710.5476398000001"/>
    <x v="2"/>
  </r>
  <r>
    <s v="NonMedia"/>
    <s v="Incremental"/>
    <m/>
    <m/>
    <x v="9"/>
    <s v="Event Int Lb Event"/>
    <x v="6"/>
    <s v=" DTC"/>
    <x v="102"/>
    <s v="Post"/>
    <s v="Post"/>
    <n v="0"/>
    <x v="2"/>
  </r>
  <r>
    <s v="NonMedia"/>
    <s v="Incremental"/>
    <m/>
    <m/>
    <x v="9"/>
    <s v="Event Int Lb Event"/>
    <x v="6"/>
    <s v=" DTC"/>
    <x v="103"/>
    <s v="Post"/>
    <s v="Post"/>
    <n v="0"/>
    <x v="2"/>
  </r>
  <r>
    <s v="NonMedia"/>
    <s v="Incremental"/>
    <m/>
    <m/>
    <x v="9"/>
    <s v="Event Int Lb Event"/>
    <x v="6"/>
    <s v=" DTC"/>
    <x v="104"/>
    <s v="Post"/>
    <s v="Post"/>
    <n v="3710.5476398000001"/>
    <x v="2"/>
  </r>
  <r>
    <s v="NonMedia"/>
    <s v="Incremental"/>
    <m/>
    <m/>
    <x v="9"/>
    <s v="Event Int Lb Event"/>
    <x v="6"/>
    <s v=" DTC"/>
    <x v="105"/>
    <s v="Post"/>
    <s v="Post"/>
    <n v="0"/>
    <x v="2"/>
  </r>
  <r>
    <s v="NonMedia"/>
    <s v="Incremental"/>
    <m/>
    <m/>
    <x v="9"/>
    <s v="Event Int Lb Event"/>
    <x v="6"/>
    <s v=" DTC"/>
    <x v="106"/>
    <s v="Post"/>
    <s v="Post"/>
    <n v="0"/>
    <x v="2"/>
  </r>
  <r>
    <s v="NonMedia"/>
    <s v="Incremental"/>
    <m/>
    <m/>
    <x v="9"/>
    <s v="Event Int Lb Event"/>
    <x v="6"/>
    <s v=" DTC"/>
    <x v="107"/>
    <s v="Post"/>
    <s v="Post"/>
    <n v="0"/>
    <x v="2"/>
  </r>
  <r>
    <s v="NonMedia"/>
    <s v="Incremental"/>
    <m/>
    <m/>
    <x v="9"/>
    <s v="Event Int Lb Event"/>
    <x v="6"/>
    <s v=" DTC"/>
    <x v="108"/>
    <s v="Post"/>
    <s v="Post"/>
    <n v="3710.5476398000001"/>
    <x v="2"/>
  </r>
  <r>
    <s v="NonMedia"/>
    <s v="Incremental"/>
    <m/>
    <m/>
    <x v="9"/>
    <s v="Event Int Lb Event"/>
    <x v="6"/>
    <s v=" DTC"/>
    <x v="109"/>
    <s v="Post"/>
    <s v="Post"/>
    <n v="0"/>
    <x v="2"/>
  </r>
  <r>
    <s v="NonMedia"/>
    <s v="Incremental"/>
    <m/>
    <m/>
    <x v="9"/>
    <s v="Event Int Lb Event"/>
    <x v="6"/>
    <s v=" DTC"/>
    <x v="110"/>
    <s v="Post"/>
    <s v="Post"/>
    <n v="0"/>
    <x v="2"/>
  </r>
  <r>
    <s v="NonMedia"/>
    <s v="Incremental"/>
    <m/>
    <m/>
    <x v="9"/>
    <s v="Event Int Lb Event"/>
    <x v="6"/>
    <s v=" DTC"/>
    <x v="111"/>
    <s v="Post"/>
    <s v="Post"/>
    <n v="3710.5476398000001"/>
    <x v="2"/>
  </r>
  <r>
    <s v="NonMedia"/>
    <s v="Incremental"/>
    <m/>
    <m/>
    <x v="9"/>
    <s v="Event Int Lb Event"/>
    <x v="6"/>
    <s v=" DTC"/>
    <x v="112"/>
    <s v="Post"/>
    <s v="Post"/>
    <n v="0"/>
    <x v="2"/>
  </r>
  <r>
    <s v="NonMedia"/>
    <s v="Incremental"/>
    <m/>
    <m/>
    <x v="9"/>
    <s v="Event Int Lb Event"/>
    <x v="6"/>
    <s v=" DTC"/>
    <x v="113"/>
    <s v="Post"/>
    <s v="Post"/>
    <n v="0"/>
    <x v="2"/>
  </r>
  <r>
    <s v="NonMedia"/>
    <s v="Incremental"/>
    <m/>
    <m/>
    <x v="9"/>
    <s v="Event Int Lb Event"/>
    <x v="6"/>
    <s v=" DTC"/>
    <x v="114"/>
    <s v="Post"/>
    <n v="0"/>
    <n v="0"/>
    <x v="2"/>
  </r>
  <r>
    <s v="NonMedia"/>
    <s v="Incremental"/>
    <m/>
    <m/>
    <x v="9"/>
    <s v="Event Int Lb Event"/>
    <x v="6"/>
    <s v=" DTC"/>
    <x v="115"/>
    <s v="Post"/>
    <n v="0"/>
    <n v="3710.5476398000001"/>
    <x v="2"/>
  </r>
  <r>
    <s v="NonMedia"/>
    <s v="Incremental"/>
    <m/>
    <m/>
    <x v="9"/>
    <s v="Event Int Lb Event"/>
    <x v="6"/>
    <s v=" DTC"/>
    <x v="116"/>
    <s v="Post"/>
    <n v="0"/>
    <n v="0"/>
    <x v="2"/>
  </r>
  <r>
    <s v="NonMedia"/>
    <s v="Incremental"/>
    <m/>
    <m/>
    <x v="9"/>
    <s v="Event Int Lb Event"/>
    <x v="6"/>
    <s v=" DTC"/>
    <x v="117"/>
    <s v="Post"/>
    <n v="0"/>
    <n v="0"/>
    <x v="2"/>
  </r>
  <r>
    <s v="NonMedia"/>
    <s v="Incremental"/>
    <m/>
    <m/>
    <x v="9"/>
    <s v="Event Int Lb Event"/>
    <x v="6"/>
    <s v=" DTC"/>
    <x v="118"/>
    <s v="Post"/>
    <n v="0"/>
    <n v="3710.5476398000001"/>
    <x v="2"/>
  </r>
  <r>
    <s v="NonMedia"/>
    <s v="Incremental"/>
    <m/>
    <m/>
    <x v="9"/>
    <s v="Event Int Lb Event"/>
    <x v="6"/>
    <s v=" DTC"/>
    <x v="119"/>
    <s v="Post"/>
    <n v="0"/>
    <n v="0"/>
    <x v="2"/>
  </r>
  <r>
    <s v="NonMedia"/>
    <s v="Incremental"/>
    <m/>
    <m/>
    <x v="9"/>
    <s v="Event Int Lb Event"/>
    <x v="6"/>
    <s v=" DTC"/>
    <x v="120"/>
    <s v="Post"/>
    <n v="0"/>
    <n v="0"/>
    <x v="2"/>
  </r>
  <r>
    <s v="NonMedia"/>
    <s v="Incremental"/>
    <m/>
    <m/>
    <x v="9"/>
    <s v="Event Int Lb Event"/>
    <x v="6"/>
    <s v=" DTC"/>
    <x v="121"/>
    <s v="Post"/>
    <n v="0"/>
    <n v="0"/>
    <x v="2"/>
  </r>
  <r>
    <s v="NonMedia"/>
    <s v="Incremental"/>
    <m/>
    <m/>
    <x v="9"/>
    <s v="Event Int Lb Event"/>
    <x v="6"/>
    <s v=" DTC"/>
    <x v="122"/>
    <s v="Post"/>
    <n v="0"/>
    <n v="3710.5476398000001"/>
    <x v="2"/>
  </r>
  <r>
    <s v="NonMedia"/>
    <s v="Incremental"/>
    <m/>
    <m/>
    <x v="9"/>
    <s v="Event Int Lb Event"/>
    <x v="6"/>
    <s v=" DTC"/>
    <x v="123"/>
    <s v="Post"/>
    <n v="0"/>
    <n v="0"/>
    <x v="2"/>
  </r>
  <r>
    <s v="NonMedia"/>
    <s v="Incremental"/>
    <m/>
    <m/>
    <x v="9"/>
    <s v="Event Int Lb Event"/>
    <x v="6"/>
    <s v=" DTC"/>
    <x v="124"/>
    <s v="Post"/>
    <n v="0"/>
    <n v="0"/>
    <x v="2"/>
  </r>
  <r>
    <s v="NonMedia"/>
    <s v="Incremental"/>
    <m/>
    <m/>
    <x v="9"/>
    <s v="Event Int Lb Event"/>
    <x v="6"/>
    <s v=" DTC"/>
    <x v="125"/>
    <s v="Post"/>
    <n v="0"/>
    <n v="3710.5476398000001"/>
    <x v="2"/>
  </r>
  <r>
    <s v="NonMedia"/>
    <s v="Incremental"/>
    <m/>
    <m/>
    <x v="9"/>
    <s v="Event Int Lb Event"/>
    <x v="6"/>
    <s v=" DTC"/>
    <x v="126"/>
    <s v="Post"/>
    <n v="0"/>
    <n v="0"/>
    <x v="2"/>
  </r>
  <r>
    <s v="NonMedia"/>
    <s v="Incremental"/>
    <m/>
    <m/>
    <x v="9"/>
    <s v="Event Int Lb Event"/>
    <x v="6"/>
    <s v=" DTC"/>
    <x v="127"/>
    <s v="Post"/>
    <n v="0"/>
    <n v="0"/>
    <x v="2"/>
  </r>
  <r>
    <s v="NonMedia"/>
    <s v="Incremental"/>
    <m/>
    <m/>
    <x v="9"/>
    <s v="Event Int Lb Event"/>
    <x v="6"/>
    <s v=" DTC"/>
    <x v="128"/>
    <s v="Post"/>
    <n v="0"/>
    <n v="0"/>
    <x v="2"/>
  </r>
  <r>
    <s v="NonMedia"/>
    <s v="Incremental"/>
    <m/>
    <m/>
    <x v="9"/>
    <s v="Event Int Lb Event"/>
    <x v="6"/>
    <s v=" DTC"/>
    <x v="129"/>
    <s v="Post"/>
    <n v="0"/>
    <n v="3710.5476398000001"/>
    <x v="2"/>
  </r>
  <r>
    <s v="NonMedia"/>
    <s v="Incremental"/>
    <m/>
    <m/>
    <x v="9"/>
    <s v="Event Int Lb Event"/>
    <x v="6"/>
    <s v=" DTC"/>
    <x v="130"/>
    <s v="Post"/>
    <n v="0"/>
    <n v="0"/>
    <x v="2"/>
  </r>
  <r>
    <s v="NonMedia"/>
    <s v="Incremental"/>
    <m/>
    <m/>
    <x v="9"/>
    <s v="Event Int Lb Event"/>
    <x v="6"/>
    <s v=" DTC"/>
    <x v="131"/>
    <s v="Post"/>
    <n v="0"/>
    <n v="0"/>
    <x v="2"/>
  </r>
  <r>
    <s v="NonMedia"/>
    <s v="Incremental"/>
    <m/>
    <m/>
    <x v="9"/>
    <s v="Event Int Lb Event"/>
    <x v="6"/>
    <s v=" DTC"/>
    <x v="132"/>
    <s v="Post"/>
    <n v="0"/>
    <n v="3710.5476398000001"/>
    <x v="2"/>
  </r>
  <r>
    <s v="NonMedia"/>
    <s v="Incremental"/>
    <m/>
    <m/>
    <x v="9"/>
    <s v="Event Int Lb Event"/>
    <x v="6"/>
    <s v=" DTC"/>
    <x v="133"/>
    <s v="Post"/>
    <n v="0"/>
    <n v="0"/>
    <x v="2"/>
  </r>
  <r>
    <s v="NonMedia"/>
    <s v="Incremental"/>
    <m/>
    <m/>
    <x v="9"/>
    <s v="Event Int Lb Event"/>
    <x v="6"/>
    <s v=" DTC"/>
    <x v="134"/>
    <s v="Post"/>
    <n v="0"/>
    <n v="0"/>
    <x v="2"/>
  </r>
  <r>
    <s v="NonMedia"/>
    <s v="Incremental"/>
    <m/>
    <m/>
    <x v="9"/>
    <s v="Event Int Lb Event"/>
    <x v="6"/>
    <s v=" DTC"/>
    <x v="135"/>
    <s v="Post"/>
    <n v="0"/>
    <n v="0"/>
    <x v="2"/>
  </r>
  <r>
    <s v="NonMedia"/>
    <s v="Incremental"/>
    <m/>
    <m/>
    <x v="9"/>
    <s v="Event Int Lb Event"/>
    <x v="6"/>
    <s v=" DTC"/>
    <x v="136"/>
    <s v="Post"/>
    <n v="0"/>
    <n v="3710.5476398000001"/>
    <x v="2"/>
  </r>
  <r>
    <s v="NonMedia"/>
    <s v="Incremental"/>
    <m/>
    <m/>
    <x v="9"/>
    <s v="Event Int Lb Event"/>
    <x v="6"/>
    <s v=" DTC"/>
    <x v="137"/>
    <s v="Post"/>
    <n v="0"/>
    <n v="0"/>
    <x v="2"/>
  </r>
  <r>
    <s v="NonMedia"/>
    <s v="Incremental"/>
    <m/>
    <m/>
    <x v="9"/>
    <s v="Event Int Lb Event"/>
    <x v="6"/>
    <s v=" DTC"/>
    <x v="138"/>
    <s v="Post"/>
    <n v="0"/>
    <n v="0"/>
    <x v="2"/>
  </r>
  <r>
    <s v="NonMedia"/>
    <s v="Incremental"/>
    <m/>
    <m/>
    <x v="9"/>
    <s v="Event Int Lb Event"/>
    <x v="6"/>
    <s v=" DTC"/>
    <x v="139"/>
    <s v="Post"/>
    <n v="0"/>
    <n v="3710.5476398000001"/>
    <x v="2"/>
  </r>
  <r>
    <s v="NonMedia"/>
    <s v="Incremental"/>
    <m/>
    <m/>
    <x v="9"/>
    <s v="Event Int Lb Event"/>
    <x v="6"/>
    <s v=" DTC"/>
    <x v="140"/>
    <s v="Post"/>
    <n v="0"/>
    <n v="0"/>
    <x v="2"/>
  </r>
  <r>
    <s v="NonMedia"/>
    <s v="Incremental"/>
    <m/>
    <m/>
    <x v="9"/>
    <s v="Event Int Lb Event"/>
    <x v="6"/>
    <s v=" DTC"/>
    <x v="141"/>
    <s v="Post"/>
    <n v="0"/>
    <n v="0"/>
    <x v="2"/>
  </r>
  <r>
    <s v="NonMedia"/>
    <s v="Incremental"/>
    <m/>
    <m/>
    <x v="9"/>
    <s v="Event Int Lb Event"/>
    <x v="6"/>
    <s v=" DTC"/>
    <x v="142"/>
    <s v="Post"/>
    <n v="0"/>
    <n v="0"/>
    <x v="2"/>
  </r>
  <r>
    <s v="NonMedia"/>
    <s v="Incremental"/>
    <m/>
    <m/>
    <x v="9"/>
    <s v="Event Int Lb Event"/>
    <x v="6"/>
    <s v=" DTC"/>
    <x v="143"/>
    <s v="Post"/>
    <n v="0"/>
    <n v="3710.5476398000001"/>
    <x v="2"/>
  </r>
  <r>
    <s v="NonMedia"/>
    <s v="Incremental"/>
    <m/>
    <m/>
    <x v="9"/>
    <s v="Event Int Lb Event"/>
    <x v="6"/>
    <s v=" DTC"/>
    <x v="144"/>
    <s v="Post"/>
    <n v="0"/>
    <n v="0"/>
    <x v="2"/>
  </r>
  <r>
    <s v="NonMedia"/>
    <s v="Incremental"/>
    <m/>
    <m/>
    <x v="9"/>
    <s v="Event Int Lb Event"/>
    <x v="6"/>
    <s v=" DTC"/>
    <x v="145"/>
    <s v="Post"/>
    <n v="0"/>
    <n v="0"/>
    <x v="2"/>
  </r>
  <r>
    <s v="NonMedia"/>
    <s v="Incremental"/>
    <m/>
    <m/>
    <x v="9"/>
    <s v="Event Int Lb Event"/>
    <x v="6"/>
    <s v=" DTC"/>
    <x v="146"/>
    <s v="Post"/>
    <n v="0"/>
    <n v="3710.5476398000001"/>
    <x v="2"/>
  </r>
  <r>
    <s v="NonMedia"/>
    <s v="Incremental"/>
    <m/>
    <m/>
    <x v="9"/>
    <s v="Event Int Lb Event"/>
    <x v="6"/>
    <s v=" DTC"/>
    <x v="147"/>
    <s v="Post"/>
    <n v="0"/>
    <n v="0"/>
    <x v="2"/>
  </r>
  <r>
    <s v="NonMedia"/>
    <s v="Incremental"/>
    <m/>
    <m/>
    <x v="9"/>
    <s v="Event Int Lb Event"/>
    <x v="6"/>
    <s v=" DTC"/>
    <x v="148"/>
    <s v="Post"/>
    <n v="0"/>
    <n v="0"/>
    <x v="2"/>
  </r>
  <r>
    <s v="NonMedia"/>
    <s v="Incremental"/>
    <m/>
    <m/>
    <x v="9"/>
    <s v="Event Int Lb Event"/>
    <x v="6"/>
    <s v=" DTC"/>
    <x v="149"/>
    <s v="Post"/>
    <n v="0"/>
    <n v="0"/>
    <x v="2"/>
  </r>
  <r>
    <s v="NonMedia"/>
    <s v="Incremental"/>
    <m/>
    <m/>
    <x v="9"/>
    <s v="Event Int Lb Event"/>
    <x v="6"/>
    <s v=" DTC"/>
    <x v="150"/>
    <s v="Post"/>
    <n v="0"/>
    <n v="3710.5476398000001"/>
    <x v="2"/>
  </r>
  <r>
    <s v="NonMedia"/>
    <s v="Incremental"/>
    <m/>
    <m/>
    <x v="9"/>
    <s v="Event Int Lb Event"/>
    <x v="6"/>
    <s v=" DTC"/>
    <x v="151"/>
    <s v="Post"/>
    <n v="0"/>
    <n v="0"/>
    <x v="2"/>
  </r>
  <r>
    <s v="NonMedia"/>
    <s v="Incremental"/>
    <m/>
    <m/>
    <x v="9"/>
    <s v="Event Int Lb Event"/>
    <x v="6"/>
    <s v=" DTC"/>
    <x v="152"/>
    <s v="Post"/>
    <n v="0"/>
    <n v="0"/>
    <x v="2"/>
  </r>
  <r>
    <s v="NonMedia"/>
    <s v="Incremental"/>
    <m/>
    <m/>
    <x v="9"/>
    <s v="Event Int Lb Event"/>
    <x v="6"/>
    <s v=" DTC"/>
    <x v="153"/>
    <s v="Post"/>
    <n v="0"/>
    <n v="3710.5476398000001"/>
    <x v="2"/>
  </r>
  <r>
    <s v="NonMedia"/>
    <s v="Incremental"/>
    <m/>
    <m/>
    <x v="9"/>
    <s v="Event Int Lb Event"/>
    <x v="6"/>
    <s v=" DTC"/>
    <x v="154"/>
    <s v="Post"/>
    <n v="0"/>
    <n v="0"/>
    <x v="2"/>
  </r>
  <r>
    <s v="NonMedia"/>
    <s v="Incremental"/>
    <m/>
    <m/>
    <x v="9"/>
    <s v="Event Int Lb Event"/>
    <x v="6"/>
    <s v=" DTC"/>
    <x v="155"/>
    <s v="Post"/>
    <n v="0"/>
    <n v="0"/>
    <x v="2"/>
  </r>
  <r>
    <s v="NonMedia"/>
    <s v="Incremental"/>
    <m/>
    <m/>
    <x v="9"/>
    <s v="Event Int Lb Event"/>
    <x v="6"/>
    <s v=" DTC"/>
    <x v="156"/>
    <s v="Post"/>
    <n v="0"/>
    <n v="0"/>
    <x v="2"/>
  </r>
  <r>
    <s v="NonMedia"/>
    <s v="Incremental"/>
    <m/>
    <m/>
    <x v="9"/>
    <s v="Event Int Lb Event"/>
    <x v="6"/>
    <s v=" DTC"/>
    <x v="157"/>
    <s v="Post"/>
    <n v="0"/>
    <n v="3710.5476398000001"/>
    <x v="2"/>
  </r>
  <r>
    <s v="NonMedia"/>
    <s v="Incremental"/>
    <m/>
    <m/>
    <x v="9"/>
    <s v="Event Int Lb Event"/>
    <x v="6"/>
    <s v=" DTC"/>
    <x v="158"/>
    <s v="Post"/>
    <n v="0"/>
    <n v="0"/>
    <x v="2"/>
  </r>
  <r>
    <s v="NonMedia"/>
    <s v="Incremental"/>
    <m/>
    <m/>
    <x v="9"/>
    <s v="Event Int Lb Event"/>
    <x v="6"/>
    <s v=" DTC"/>
    <x v="159"/>
    <s v="Post"/>
    <n v="0"/>
    <n v="0"/>
    <x v="2"/>
  </r>
  <r>
    <s v="NonMedia"/>
    <s v="Incremental"/>
    <m/>
    <m/>
    <x v="9"/>
    <s v="Event Int Lb Event"/>
    <x v="6"/>
    <s v=" DTC"/>
    <x v="160"/>
    <s v="Post"/>
    <n v="0"/>
    <n v="3710.5476398000001"/>
    <x v="2"/>
  </r>
  <r>
    <s v="NonMedia"/>
    <s v="Incremental"/>
    <m/>
    <m/>
    <x v="9"/>
    <s v="Event Int Lb Event"/>
    <x v="6"/>
    <s v=" DTC"/>
    <x v="161"/>
    <s v="Post"/>
    <n v="0"/>
    <n v="0"/>
    <x v="2"/>
  </r>
  <r>
    <s v="NonMedia"/>
    <s v="Incremental"/>
    <m/>
    <m/>
    <x v="9"/>
    <s v="Event Int Lb Event"/>
    <x v="6"/>
    <s v=" DTC"/>
    <x v="162"/>
    <s v="Post"/>
    <n v="0"/>
    <n v="0"/>
    <x v="2"/>
  </r>
  <r>
    <s v="NonMedia"/>
    <s v="Incremental"/>
    <m/>
    <m/>
    <x v="9"/>
    <s v="Event Int Lb Event"/>
    <x v="6"/>
    <s v=" DTC"/>
    <x v="163"/>
    <s v="Post"/>
    <n v="0"/>
    <n v="0"/>
    <x v="2"/>
  </r>
  <r>
    <s v="NonMedia"/>
    <s v="Incremental"/>
    <m/>
    <m/>
    <x v="9"/>
    <s v="Event Int Lb Event"/>
    <x v="6"/>
    <s v=" DTC"/>
    <x v="164"/>
    <s v="Post"/>
    <n v="0"/>
    <n v="3710.5476398000001"/>
    <x v="2"/>
  </r>
  <r>
    <s v="NonMedia"/>
    <s v="Incremental"/>
    <m/>
    <m/>
    <x v="9"/>
    <s v="Event Int Lb Event"/>
    <x v="6"/>
    <s v=" DTC"/>
    <x v="165"/>
    <s v="Post"/>
    <n v="0"/>
    <n v="0"/>
    <x v="2"/>
  </r>
  <r>
    <s v="NonMedia"/>
    <s v="Incremental"/>
    <m/>
    <m/>
    <x v="9"/>
    <s v="Event Int Lb Event"/>
    <x v="6"/>
    <s v=" DTC"/>
    <x v="166"/>
    <s v="Post"/>
    <n v="0"/>
    <n v="0"/>
    <x v="2"/>
  </r>
  <r>
    <s v="NonMedia"/>
    <s v="Incremental"/>
    <m/>
    <m/>
    <x v="9"/>
    <s v="Event Int Lb Event"/>
    <x v="6"/>
    <s v=" DTC"/>
    <x v="167"/>
    <s v="Post"/>
    <n v="0"/>
    <n v="3710.5476398000001"/>
    <x v="2"/>
  </r>
  <r>
    <s v="NonMedia"/>
    <s v="Incremental"/>
    <m/>
    <m/>
    <x v="9"/>
    <s v="Event Int Lb Event"/>
    <x v="6"/>
    <s v=" DTC"/>
    <x v="168"/>
    <s v="Post"/>
    <n v="0"/>
    <n v="0"/>
    <x v="2"/>
  </r>
  <r>
    <s v="NonMedia"/>
    <s v="Incremental"/>
    <m/>
    <m/>
    <x v="9"/>
    <s v="Event Int Lb Event"/>
    <x v="6"/>
    <s v=" DTC"/>
    <x v="169"/>
    <s v="Post"/>
    <n v="0"/>
    <n v="0"/>
    <x v="2"/>
  </r>
  <r>
    <s v="NonMedia"/>
    <s v="Incremental"/>
    <m/>
    <m/>
    <x v="9"/>
    <s v="Event Int Lb Event"/>
    <x v="6"/>
    <s v=" DTC"/>
    <x v="170"/>
    <s v="Post"/>
    <n v="0"/>
    <n v="0"/>
    <x v="2"/>
  </r>
  <r>
    <s v="NonMedia"/>
    <s v="Incremental"/>
    <m/>
    <m/>
    <x v="9"/>
    <s v="Event Int Lb Event"/>
    <x v="6"/>
    <s v=" DTC"/>
    <x v="171"/>
    <s v="Post"/>
    <n v="0"/>
    <n v="3710.5476398000001"/>
    <x v="2"/>
  </r>
  <r>
    <s v="NonMedia"/>
    <s v="Incremental"/>
    <m/>
    <m/>
    <x v="9"/>
    <s v="Event Int Lb Event"/>
    <x v="6"/>
    <s v=" DTC"/>
    <x v="172"/>
    <s v="Post"/>
    <n v="0"/>
    <n v="0"/>
    <x v="2"/>
  </r>
  <r>
    <s v="NonMedia"/>
    <s v="Incremental"/>
    <m/>
    <m/>
    <x v="9"/>
    <s v="Event Int Lb Event"/>
    <x v="6"/>
    <s v=" DTC"/>
    <x v="173"/>
    <s v="Post"/>
    <n v="0"/>
    <n v="0"/>
    <x v="2"/>
  </r>
  <r>
    <s v="NonMedia"/>
    <s v="Incremental"/>
    <m/>
    <m/>
    <x v="9"/>
    <s v="Event Int Lb Event"/>
    <x v="6"/>
    <s v=" DTC"/>
    <x v="174"/>
    <s v="Post"/>
    <n v="0"/>
    <n v="3710.5476398000001"/>
    <x v="2"/>
  </r>
  <r>
    <s v="NonMedia"/>
    <s v="Incremental"/>
    <m/>
    <m/>
    <x v="9"/>
    <s v="Event Int Lb Event"/>
    <x v="6"/>
    <s v=" DTC"/>
    <x v="175"/>
    <s v="Post"/>
    <n v="0"/>
    <n v="0"/>
    <x v="2"/>
  </r>
  <r>
    <s v="NonMedia"/>
    <s v="Incremental"/>
    <m/>
    <m/>
    <x v="9"/>
    <s v="Event Int Lb Event"/>
    <x v="6"/>
    <s v=" DTC"/>
    <x v="176"/>
    <s v="Post"/>
    <n v="0"/>
    <n v="0"/>
    <x v="2"/>
  </r>
  <r>
    <s v="NonMedia"/>
    <s v="Incremental"/>
    <m/>
    <m/>
    <x v="9"/>
    <s v="Event Int Lb Event"/>
    <x v="6"/>
    <s v=" DTC"/>
    <x v="177"/>
    <s v="Post"/>
    <n v="0"/>
    <n v="0"/>
    <x v="2"/>
  </r>
  <r>
    <s v="NonMedia"/>
    <s v="Incremental"/>
    <m/>
    <m/>
    <x v="9"/>
    <s v="Event Int Lb Event"/>
    <x v="6"/>
    <s v=" DTC"/>
    <x v="178"/>
    <s v="Post"/>
    <n v="0"/>
    <n v="3710.5476398000001"/>
    <x v="2"/>
  </r>
  <r>
    <s v="NonMedia"/>
    <s v="Incremental"/>
    <m/>
    <m/>
    <x v="9"/>
    <s v="Event Int Lb Event"/>
    <x v="6"/>
    <s v=" DTC"/>
    <x v="179"/>
    <s v="Post"/>
    <n v="0"/>
    <n v="0"/>
    <x v="2"/>
  </r>
  <r>
    <s v="NonMedia"/>
    <s v="Incremental"/>
    <m/>
    <m/>
    <x v="9"/>
    <s v="Event Int Lb Event"/>
    <x v="6"/>
    <s v=" DTC"/>
    <x v="180"/>
    <s v="Post"/>
    <n v="0"/>
    <n v="0"/>
    <x v="2"/>
  </r>
  <r>
    <s v="NonMedia"/>
    <s v="Incremental"/>
    <m/>
    <m/>
    <x v="9"/>
    <s v="Event Int Lb Event"/>
    <x v="6"/>
    <s v=" DTC"/>
    <x v="181"/>
    <s v="Post"/>
    <n v="0"/>
    <n v="3710.5476398000001"/>
    <x v="2"/>
  </r>
  <r>
    <s v="NonMedia"/>
    <s v="Incremental"/>
    <m/>
    <m/>
    <x v="9"/>
    <s v="Event Int Lb Event"/>
    <x v="6"/>
    <s v=" DTC"/>
    <x v="182"/>
    <s v="Post"/>
    <n v="0"/>
    <n v="0"/>
    <x v="2"/>
  </r>
  <r>
    <s v="NonMedia"/>
    <s v="Incremental"/>
    <m/>
    <m/>
    <x v="9"/>
    <s v="Event Int Lb Event"/>
    <x v="6"/>
    <s v=" DTC"/>
    <x v="183"/>
    <s v="Post"/>
    <n v="0"/>
    <n v="0"/>
    <x v="2"/>
  </r>
  <r>
    <s v="NonMedia"/>
    <s v="Incremental"/>
    <m/>
    <m/>
    <x v="9"/>
    <s v="Event Int Lb Event"/>
    <x v="6"/>
    <s v=" DTC"/>
    <x v="184"/>
    <s v="Post"/>
    <n v="0"/>
    <n v="0"/>
    <x v="2"/>
  </r>
  <r>
    <s v="NonMedia"/>
    <s v="Incremental"/>
    <m/>
    <m/>
    <x v="9"/>
    <s v="Event Int Lb Event"/>
    <x v="6"/>
    <s v=" DTC"/>
    <x v="185"/>
    <s v="Post"/>
    <n v="0"/>
    <n v="3710.5476398000001"/>
    <x v="2"/>
  </r>
  <r>
    <s v="NonMedia"/>
    <s v="Incremental"/>
    <m/>
    <m/>
    <x v="9"/>
    <s v="Event Int Lb Event"/>
    <x v="6"/>
    <s v=" DTC"/>
    <x v="186"/>
    <s v="Post"/>
    <n v="0"/>
    <n v="0"/>
    <x v="2"/>
  </r>
  <r>
    <s v="NonMedia"/>
    <s v="Incremental"/>
    <m/>
    <m/>
    <x v="9"/>
    <s v="Event Int Lb Event"/>
    <x v="6"/>
    <s v=" DTC"/>
    <x v="187"/>
    <s v="Post"/>
    <n v="0"/>
    <n v="0"/>
    <x v="2"/>
  </r>
  <r>
    <s v="NonMedia"/>
    <s v="Incremental"/>
    <m/>
    <m/>
    <x v="9"/>
    <s v="Event Int Lb Event"/>
    <x v="6"/>
    <s v=" DTC"/>
    <x v="188"/>
    <s v="Post"/>
    <n v="0"/>
    <n v="0"/>
    <x v="2"/>
  </r>
  <r>
    <s v="NonMedia"/>
    <s v="Incremental"/>
    <m/>
    <m/>
    <x v="9"/>
    <s v="Event Int Lb Event"/>
    <x v="6"/>
    <s v=" DTC"/>
    <x v="189"/>
    <s v="Post"/>
    <n v="0"/>
    <n v="0"/>
    <x v="2"/>
  </r>
  <r>
    <s v="NonMedia"/>
    <s v="Incremental"/>
    <m/>
    <m/>
    <x v="9"/>
    <s v="Event Int Lb Event"/>
    <x v="6"/>
    <s v=" DTC"/>
    <x v="190"/>
    <s v="Post"/>
    <n v="0"/>
    <n v="0"/>
    <x v="2"/>
  </r>
  <r>
    <s v="NonMedia"/>
    <s v="Incremental"/>
    <m/>
    <m/>
    <x v="9"/>
    <s v="Event Int Lb Event"/>
    <x v="6"/>
    <s v=" DTC"/>
    <x v="191"/>
    <s v="Post"/>
    <n v="0"/>
    <n v="0"/>
    <x v="2"/>
  </r>
  <r>
    <s v="NonMedia"/>
    <s v="Incremental"/>
    <m/>
    <m/>
    <x v="9"/>
    <s v="Event Int Lb Event"/>
    <x v="6"/>
    <s v=" DTC"/>
    <x v="192"/>
    <s v="Post"/>
    <n v="0"/>
    <n v="3710.5476398000001"/>
    <x v="2"/>
  </r>
  <r>
    <s v="NonMedia"/>
    <s v="Incremental"/>
    <m/>
    <m/>
    <x v="9"/>
    <s v="Event Int Lb Event"/>
    <x v="6"/>
    <s v=" DTC"/>
    <x v="193"/>
    <s v="Post"/>
    <n v="0"/>
    <n v="0"/>
    <x v="2"/>
  </r>
  <r>
    <s v="NonMedia"/>
    <s v="Incremental"/>
    <m/>
    <m/>
    <x v="9"/>
    <s v="Event Int Lb Event"/>
    <x v="6"/>
    <s v=" DTC"/>
    <x v="194"/>
    <s v="Post"/>
    <n v="0"/>
    <n v="0"/>
    <x v="2"/>
  </r>
  <r>
    <s v="NonMedia"/>
    <s v="Incremental"/>
    <m/>
    <m/>
    <x v="9"/>
    <s v="Event Int Lb Event"/>
    <x v="6"/>
    <s v=" DTC"/>
    <x v="195"/>
    <s v="Post"/>
    <n v="0"/>
    <n v="3710.5476398000001"/>
    <x v="2"/>
  </r>
  <r>
    <s v="NonMedia"/>
    <s v="Incremental"/>
    <m/>
    <m/>
    <x v="9"/>
    <s v="Event Int Lb Event"/>
    <x v="6"/>
    <s v=" DTC"/>
    <x v="196"/>
    <s v="Post"/>
    <n v="0"/>
    <n v="0"/>
    <x v="2"/>
  </r>
  <r>
    <s v="NonMedia"/>
    <s v="Incremental"/>
    <m/>
    <m/>
    <x v="9"/>
    <s v="Event Int Lb Event"/>
    <x v="6"/>
    <s v=" DTC"/>
    <x v="197"/>
    <s v="Post"/>
    <n v="0"/>
    <n v="0"/>
    <x v="2"/>
  </r>
  <r>
    <s v="NonMedia"/>
    <s v="Incremental"/>
    <m/>
    <m/>
    <x v="9"/>
    <s v="Event Int Lb Event"/>
    <x v="6"/>
    <s v=" DTC"/>
    <x v="198"/>
    <s v="Post"/>
    <n v="0"/>
    <n v="0"/>
    <x v="2"/>
  </r>
  <r>
    <s v="NonMedia"/>
    <s v="Incremental"/>
    <m/>
    <m/>
    <x v="9"/>
    <s v="Event Int Lb Event"/>
    <x v="6"/>
    <s v=" DTC"/>
    <x v="199"/>
    <s v="Post"/>
    <n v="0"/>
    <n v="3710.5476398000001"/>
    <x v="2"/>
  </r>
  <r>
    <s v="NonMedia"/>
    <s v="Incremental"/>
    <m/>
    <m/>
    <x v="9"/>
    <s v="Event Int Lb Event"/>
    <x v="6"/>
    <s v=" DTC"/>
    <x v="200"/>
    <s v="Post"/>
    <n v="0"/>
    <n v="0"/>
    <x v="2"/>
  </r>
  <r>
    <s v="NonMedia"/>
    <s v="Incremental"/>
    <m/>
    <m/>
    <x v="9"/>
    <s v="Event Int Lb Event"/>
    <x v="6"/>
    <s v=" DTC"/>
    <x v="201"/>
    <s v="Post"/>
    <n v="0"/>
    <n v="0"/>
    <x v="2"/>
  </r>
  <r>
    <s v="NonMedia"/>
    <s v="Incremental"/>
    <m/>
    <m/>
    <x v="9"/>
    <s v="Event Int Lb Event"/>
    <x v="6"/>
    <s v=" DTC"/>
    <x v="202"/>
    <s v="Post"/>
    <n v="0"/>
    <n v="3710.5476398000001"/>
    <x v="2"/>
  </r>
  <r>
    <s v="NonMedia"/>
    <s v="Incremental"/>
    <m/>
    <m/>
    <x v="9"/>
    <s v="Event Int Lb Event"/>
    <x v="6"/>
    <s v=" DTC"/>
    <x v="203"/>
    <s v="Post"/>
    <n v="0"/>
    <n v="0"/>
    <x v="2"/>
  </r>
  <r>
    <s v="NonMedia"/>
    <s v="Incremental"/>
    <m/>
    <m/>
    <x v="9"/>
    <s v="Event Int Lb Event"/>
    <x v="6"/>
    <s v=" DTC"/>
    <x v="204"/>
    <s v="Post"/>
    <n v="0"/>
    <n v="0"/>
    <x v="2"/>
  </r>
  <r>
    <s v="NonMedia"/>
    <s v="Incremental"/>
    <m/>
    <m/>
    <x v="9"/>
    <s v="Event Int Lb Event"/>
    <x v="6"/>
    <s v=" DTC"/>
    <x v="205"/>
    <s v="Post"/>
    <n v="0"/>
    <n v="0"/>
    <x v="2"/>
  </r>
  <r>
    <s v="NonMedia"/>
    <s v="Incremental"/>
    <m/>
    <m/>
    <x v="9"/>
    <s v="Event Int Lb Event"/>
    <x v="6"/>
    <s v=" DTC"/>
    <x v="206"/>
    <s v="Post"/>
    <n v="0"/>
    <n v="3710.5476398000001"/>
    <x v="2"/>
  </r>
  <r>
    <s v="NonMedia"/>
    <s v="Incremental"/>
    <m/>
    <m/>
    <x v="9"/>
    <s v="Event Int Lb Event"/>
    <x v="6"/>
    <s v=" DTC"/>
    <x v="207"/>
    <s v="Post"/>
    <n v="0"/>
    <n v="0"/>
    <x v="2"/>
  </r>
  <r>
    <s v="NonMedia"/>
    <s v="Incremental"/>
    <m/>
    <m/>
    <x v="9"/>
    <s v="Event Int Lb Event"/>
    <x v="6"/>
    <s v=" DTC"/>
    <x v="208"/>
    <s v="Post"/>
    <n v="0"/>
    <n v="0"/>
    <x v="2"/>
  </r>
  <r>
    <s v="NonMedia"/>
    <s v="Incremental"/>
    <m/>
    <m/>
    <x v="9"/>
    <s v="Event Int Lb Event"/>
    <x v="6"/>
    <s v=" DTC"/>
    <x v="209"/>
    <s v="Post"/>
    <n v="0"/>
    <n v="3710.5476398000001"/>
    <x v="2"/>
  </r>
  <r>
    <s v="NonMedia"/>
    <s v="Incremental"/>
    <m/>
    <m/>
    <x v="9"/>
    <s v="Event Int Lb Event"/>
    <x v="6"/>
    <s v=" DTC"/>
    <x v="210"/>
    <s v="Post"/>
    <n v="0"/>
    <n v="0"/>
    <x v="2"/>
  </r>
  <r>
    <s v="NonMedia"/>
    <s v="Incremental"/>
    <m/>
    <m/>
    <x v="9"/>
    <s v="Event Int Lb Event"/>
    <x v="6"/>
    <s v=" DTC"/>
    <x v="211"/>
    <s v="Post"/>
    <n v="0"/>
    <n v="0"/>
    <x v="2"/>
  </r>
  <r>
    <s v="NonMedia"/>
    <s v="Incremental"/>
    <m/>
    <m/>
    <x v="9"/>
    <s v="Event Int Lb Event"/>
    <x v="6"/>
    <s v=" DTC"/>
    <x v="212"/>
    <s v="Post"/>
    <n v="0"/>
    <n v="0"/>
    <x v="2"/>
  </r>
  <r>
    <s v="NonMedia"/>
    <s v="Incremental"/>
    <m/>
    <m/>
    <x v="9"/>
    <s v="Event Int Lb Event"/>
    <x v="6"/>
    <s v=" DTC"/>
    <x v="213"/>
    <s v="Post"/>
    <n v="0"/>
    <n v="3710.5476398000001"/>
    <x v="2"/>
  </r>
  <r>
    <s v="NonMedia"/>
    <s v="Incremental"/>
    <m/>
    <m/>
    <x v="10"/>
    <e v="#N/A"/>
    <x v="6"/>
    <s v=" DTC"/>
    <x v="0"/>
    <s v="Pre"/>
    <s v="Pre"/>
    <n v="0"/>
    <x v="2"/>
  </r>
  <r>
    <s v="NonMedia"/>
    <s v="Incremental"/>
    <m/>
    <m/>
    <x v="10"/>
    <e v="#N/A"/>
    <x v="6"/>
    <s v=" DTC"/>
    <x v="1"/>
    <s v="Pre"/>
    <s v="Pre"/>
    <n v="0"/>
    <x v="2"/>
  </r>
  <r>
    <s v="NonMedia"/>
    <s v="Incremental"/>
    <m/>
    <m/>
    <x v="10"/>
    <e v="#N/A"/>
    <x v="6"/>
    <s v=" DTC"/>
    <x v="2"/>
    <s v="Pre"/>
    <s v="Pre"/>
    <n v="0"/>
    <x v="2"/>
  </r>
  <r>
    <s v="NonMedia"/>
    <s v="Incremental"/>
    <m/>
    <m/>
    <x v="10"/>
    <e v="#N/A"/>
    <x v="6"/>
    <s v=" DTC"/>
    <x v="3"/>
    <s v="Pre"/>
    <s v="Pre"/>
    <n v="0"/>
    <x v="2"/>
  </r>
  <r>
    <s v="NonMedia"/>
    <s v="Incremental"/>
    <m/>
    <m/>
    <x v="10"/>
    <e v="#N/A"/>
    <x v="6"/>
    <s v=" DTC"/>
    <x v="4"/>
    <s v="Pre"/>
    <s v="Pre"/>
    <n v="0"/>
    <x v="2"/>
  </r>
  <r>
    <s v="NonMedia"/>
    <s v="Incremental"/>
    <m/>
    <m/>
    <x v="10"/>
    <e v="#N/A"/>
    <x v="6"/>
    <s v=" DTC"/>
    <x v="5"/>
    <s v="Pre"/>
    <s v="Pre"/>
    <n v="0"/>
    <x v="2"/>
  </r>
  <r>
    <s v="NonMedia"/>
    <s v="Incremental"/>
    <m/>
    <m/>
    <x v="10"/>
    <e v="#N/A"/>
    <x v="6"/>
    <s v=" DTC"/>
    <x v="6"/>
    <s v="Pre"/>
    <s v="Pre"/>
    <n v="0"/>
    <x v="2"/>
  </r>
  <r>
    <s v="NonMedia"/>
    <s v="Incremental"/>
    <m/>
    <m/>
    <x v="10"/>
    <e v="#N/A"/>
    <x v="6"/>
    <s v=" DTC"/>
    <x v="7"/>
    <s v="Pre"/>
    <s v="Pre"/>
    <n v="0"/>
    <x v="2"/>
  </r>
  <r>
    <s v="NonMedia"/>
    <s v="Incremental"/>
    <m/>
    <m/>
    <x v="10"/>
    <e v="#N/A"/>
    <x v="6"/>
    <s v=" DTC"/>
    <x v="8"/>
    <s v="Pre"/>
    <s v="Pre"/>
    <n v="0"/>
    <x v="2"/>
  </r>
  <r>
    <s v="NonMedia"/>
    <s v="Incremental"/>
    <m/>
    <m/>
    <x v="10"/>
    <e v="#N/A"/>
    <x v="6"/>
    <s v=" DTC"/>
    <x v="9"/>
    <s v="Pre"/>
    <s v="Pre"/>
    <n v="0"/>
    <x v="2"/>
  </r>
  <r>
    <s v="NonMedia"/>
    <s v="Incremental"/>
    <m/>
    <m/>
    <x v="10"/>
    <e v="#N/A"/>
    <x v="6"/>
    <s v=" DTC"/>
    <x v="10"/>
    <s v="Pre"/>
    <s v="Pre"/>
    <n v="0"/>
    <x v="2"/>
  </r>
  <r>
    <s v="NonMedia"/>
    <s v="Incremental"/>
    <m/>
    <m/>
    <x v="10"/>
    <e v="#N/A"/>
    <x v="6"/>
    <s v=" DTC"/>
    <x v="11"/>
    <s v="Pre"/>
    <s v="Pre"/>
    <n v="0"/>
    <x v="2"/>
  </r>
  <r>
    <s v="NonMedia"/>
    <s v="Incremental"/>
    <m/>
    <m/>
    <x v="10"/>
    <e v="#N/A"/>
    <x v="6"/>
    <s v=" DTC"/>
    <x v="12"/>
    <s v="Pre"/>
    <s v="Pre"/>
    <n v="0"/>
    <x v="2"/>
  </r>
  <r>
    <s v="NonMedia"/>
    <s v="Incremental"/>
    <m/>
    <m/>
    <x v="10"/>
    <e v="#N/A"/>
    <x v="6"/>
    <s v=" DTC"/>
    <x v="13"/>
    <s v="Pre"/>
    <s v="Pre"/>
    <n v="0"/>
    <x v="2"/>
  </r>
  <r>
    <s v="NonMedia"/>
    <s v="Incremental"/>
    <m/>
    <m/>
    <x v="10"/>
    <e v="#N/A"/>
    <x v="6"/>
    <s v=" DTC"/>
    <x v="14"/>
    <s v="Pre"/>
    <s v="Pre"/>
    <n v="0"/>
    <x v="2"/>
  </r>
  <r>
    <s v="NonMedia"/>
    <s v="Incremental"/>
    <m/>
    <m/>
    <x v="10"/>
    <e v="#N/A"/>
    <x v="6"/>
    <s v=" DTC"/>
    <x v="15"/>
    <s v="Pre"/>
    <s v="Pre"/>
    <n v="0"/>
    <x v="2"/>
  </r>
  <r>
    <s v="NonMedia"/>
    <s v="Incremental"/>
    <m/>
    <m/>
    <x v="10"/>
    <e v="#N/A"/>
    <x v="6"/>
    <s v=" DTC"/>
    <x v="16"/>
    <s v="Pre"/>
    <s v="Pre"/>
    <n v="0"/>
    <x v="2"/>
  </r>
  <r>
    <s v="NonMedia"/>
    <s v="Incremental"/>
    <m/>
    <m/>
    <x v="10"/>
    <e v="#N/A"/>
    <x v="6"/>
    <s v=" DTC"/>
    <x v="17"/>
    <s v="Pre"/>
    <s v="Pre"/>
    <n v="0"/>
    <x v="2"/>
  </r>
  <r>
    <s v="NonMedia"/>
    <s v="Incremental"/>
    <m/>
    <m/>
    <x v="10"/>
    <e v="#N/A"/>
    <x v="6"/>
    <s v=" DTC"/>
    <x v="18"/>
    <s v="Pre"/>
    <s v="Pre"/>
    <n v="0"/>
    <x v="2"/>
  </r>
  <r>
    <s v="NonMedia"/>
    <s v="Incremental"/>
    <m/>
    <m/>
    <x v="10"/>
    <e v="#N/A"/>
    <x v="6"/>
    <s v=" DTC"/>
    <x v="19"/>
    <s v="Pre"/>
    <s v="Pre"/>
    <n v="0"/>
    <x v="2"/>
  </r>
  <r>
    <s v="NonMedia"/>
    <s v="Incremental"/>
    <m/>
    <m/>
    <x v="10"/>
    <e v="#N/A"/>
    <x v="6"/>
    <s v=" DTC"/>
    <x v="20"/>
    <s v="Pre"/>
    <s v="Pre"/>
    <n v="0"/>
    <x v="2"/>
  </r>
  <r>
    <s v="NonMedia"/>
    <s v="Incremental"/>
    <m/>
    <m/>
    <x v="10"/>
    <e v="#N/A"/>
    <x v="6"/>
    <s v=" DTC"/>
    <x v="21"/>
    <s v="Pre"/>
    <s v="Pre"/>
    <n v="0"/>
    <x v="2"/>
  </r>
  <r>
    <s v="NonMedia"/>
    <s v="Incremental"/>
    <m/>
    <m/>
    <x v="10"/>
    <e v="#N/A"/>
    <x v="6"/>
    <s v=" DTC"/>
    <x v="22"/>
    <s v="Pre"/>
    <s v="Pre"/>
    <n v="0"/>
    <x v="2"/>
  </r>
  <r>
    <s v="NonMedia"/>
    <s v="Incremental"/>
    <m/>
    <m/>
    <x v="10"/>
    <e v="#N/A"/>
    <x v="6"/>
    <s v=" DTC"/>
    <x v="23"/>
    <s v="Pre"/>
    <s v="Pre"/>
    <n v="0"/>
    <x v="2"/>
  </r>
  <r>
    <s v="NonMedia"/>
    <s v="Incremental"/>
    <m/>
    <m/>
    <x v="10"/>
    <e v="#N/A"/>
    <x v="6"/>
    <s v=" DTC"/>
    <x v="24"/>
    <s v="Pre"/>
    <s v="Pre"/>
    <n v="0"/>
    <x v="2"/>
  </r>
  <r>
    <s v="NonMedia"/>
    <s v="Incremental"/>
    <m/>
    <m/>
    <x v="10"/>
    <e v="#N/A"/>
    <x v="6"/>
    <s v=" DTC"/>
    <x v="25"/>
    <s v="Pre"/>
    <s v="Pre"/>
    <n v="0"/>
    <x v="2"/>
  </r>
  <r>
    <s v="NonMedia"/>
    <s v="Incremental"/>
    <m/>
    <m/>
    <x v="10"/>
    <e v="#N/A"/>
    <x v="6"/>
    <s v=" DTC"/>
    <x v="26"/>
    <s v="Pre"/>
    <s v="Pre"/>
    <n v="0"/>
    <x v="2"/>
  </r>
  <r>
    <s v="NonMedia"/>
    <s v="Incremental"/>
    <m/>
    <m/>
    <x v="10"/>
    <e v="#N/A"/>
    <x v="6"/>
    <s v=" DTC"/>
    <x v="27"/>
    <s v="Pre"/>
    <s v="Pre"/>
    <n v="0"/>
    <x v="2"/>
  </r>
  <r>
    <s v="NonMedia"/>
    <s v="Incremental"/>
    <m/>
    <m/>
    <x v="10"/>
    <e v="#N/A"/>
    <x v="6"/>
    <s v=" DTC"/>
    <x v="28"/>
    <s v="Pre"/>
    <s v="Pre"/>
    <n v="0"/>
    <x v="2"/>
  </r>
  <r>
    <s v="NonMedia"/>
    <s v="Incremental"/>
    <m/>
    <m/>
    <x v="10"/>
    <e v="#N/A"/>
    <x v="6"/>
    <s v=" DTC"/>
    <x v="29"/>
    <s v="Pre"/>
    <s v="Pre"/>
    <n v="0"/>
    <x v="2"/>
  </r>
  <r>
    <s v="NonMedia"/>
    <s v="Incremental"/>
    <m/>
    <m/>
    <x v="10"/>
    <e v="#N/A"/>
    <x v="6"/>
    <s v=" DTC"/>
    <x v="30"/>
    <s v="Pre"/>
    <s v="Pre"/>
    <n v="0"/>
    <x v="2"/>
  </r>
  <r>
    <s v="NonMedia"/>
    <s v="Incremental"/>
    <m/>
    <m/>
    <x v="10"/>
    <e v="#N/A"/>
    <x v="6"/>
    <s v=" DTC"/>
    <x v="31"/>
    <s v="Pre"/>
    <s v="Pre"/>
    <n v="0"/>
    <x v="2"/>
  </r>
  <r>
    <s v="NonMedia"/>
    <s v="Incremental"/>
    <m/>
    <m/>
    <x v="10"/>
    <e v="#N/A"/>
    <x v="6"/>
    <s v=" DTC"/>
    <x v="32"/>
    <s v="Pre"/>
    <s v="Pre"/>
    <n v="0"/>
    <x v="2"/>
  </r>
  <r>
    <s v="NonMedia"/>
    <s v="Incremental"/>
    <m/>
    <m/>
    <x v="10"/>
    <e v="#N/A"/>
    <x v="6"/>
    <s v=" DTC"/>
    <x v="33"/>
    <s v="Pre"/>
    <s v="Pre"/>
    <n v="0"/>
    <x v="2"/>
  </r>
  <r>
    <s v="NonMedia"/>
    <s v="Incremental"/>
    <m/>
    <m/>
    <x v="10"/>
    <e v="#N/A"/>
    <x v="6"/>
    <s v=" DTC"/>
    <x v="34"/>
    <s v="Pre"/>
    <s v="Pre"/>
    <n v="0"/>
    <x v="2"/>
  </r>
  <r>
    <s v="NonMedia"/>
    <s v="Incremental"/>
    <m/>
    <m/>
    <x v="10"/>
    <e v="#N/A"/>
    <x v="6"/>
    <s v=" DTC"/>
    <x v="35"/>
    <s v="Pre"/>
    <s v="Pre"/>
    <n v="0"/>
    <x v="2"/>
  </r>
  <r>
    <s v="NonMedia"/>
    <s v="Incremental"/>
    <m/>
    <m/>
    <x v="10"/>
    <e v="#N/A"/>
    <x v="6"/>
    <s v=" DTC"/>
    <x v="36"/>
    <s v="Pre"/>
    <s v="Pre"/>
    <n v="0"/>
    <x v="2"/>
  </r>
  <r>
    <s v="NonMedia"/>
    <s v="Incremental"/>
    <m/>
    <m/>
    <x v="10"/>
    <e v="#N/A"/>
    <x v="6"/>
    <s v=" DTC"/>
    <x v="37"/>
    <s v="Pre"/>
    <s v="Pre"/>
    <n v="0"/>
    <x v="2"/>
  </r>
  <r>
    <s v="NonMedia"/>
    <s v="Incremental"/>
    <m/>
    <m/>
    <x v="10"/>
    <e v="#N/A"/>
    <x v="6"/>
    <s v=" DTC"/>
    <x v="38"/>
    <s v="Pre"/>
    <s v="Pre"/>
    <n v="0"/>
    <x v="2"/>
  </r>
  <r>
    <s v="NonMedia"/>
    <s v="Incremental"/>
    <m/>
    <m/>
    <x v="10"/>
    <e v="#N/A"/>
    <x v="6"/>
    <s v=" DTC"/>
    <x v="39"/>
    <s v="Pre"/>
    <s v="Pre"/>
    <n v="0"/>
    <x v="2"/>
  </r>
  <r>
    <s v="NonMedia"/>
    <s v="Incremental"/>
    <m/>
    <m/>
    <x v="10"/>
    <e v="#N/A"/>
    <x v="6"/>
    <s v=" DTC"/>
    <x v="40"/>
    <s v="Pre"/>
    <s v="Pre"/>
    <n v="0"/>
    <x v="2"/>
  </r>
  <r>
    <s v="NonMedia"/>
    <s v="Incremental"/>
    <m/>
    <m/>
    <x v="10"/>
    <e v="#N/A"/>
    <x v="6"/>
    <s v=" DTC"/>
    <x v="41"/>
    <s v="Pre"/>
    <s v="Pre"/>
    <n v="0"/>
    <x v="2"/>
  </r>
  <r>
    <s v="NonMedia"/>
    <s v="Incremental"/>
    <m/>
    <m/>
    <x v="10"/>
    <e v="#N/A"/>
    <x v="6"/>
    <s v=" DTC"/>
    <x v="42"/>
    <s v="Pre"/>
    <s v="Pre"/>
    <n v="0"/>
    <x v="2"/>
  </r>
  <r>
    <s v="NonMedia"/>
    <s v="Incremental"/>
    <m/>
    <m/>
    <x v="10"/>
    <e v="#N/A"/>
    <x v="6"/>
    <s v=" DTC"/>
    <x v="43"/>
    <s v="Pre"/>
    <s v="Pre"/>
    <n v="0"/>
    <x v="2"/>
  </r>
  <r>
    <s v="NonMedia"/>
    <s v="Incremental"/>
    <m/>
    <m/>
    <x v="10"/>
    <e v="#N/A"/>
    <x v="6"/>
    <s v=" DTC"/>
    <x v="44"/>
    <s v="Pre"/>
    <s v="Pre"/>
    <n v="0"/>
    <x v="2"/>
  </r>
  <r>
    <s v="NonMedia"/>
    <s v="Incremental"/>
    <m/>
    <m/>
    <x v="10"/>
    <e v="#N/A"/>
    <x v="6"/>
    <s v=" DTC"/>
    <x v="45"/>
    <s v="Pre"/>
    <s v="Pre"/>
    <n v="0"/>
    <x v="2"/>
  </r>
  <r>
    <s v="NonMedia"/>
    <s v="Incremental"/>
    <m/>
    <m/>
    <x v="10"/>
    <e v="#N/A"/>
    <x v="6"/>
    <s v=" DTC"/>
    <x v="46"/>
    <s v="Pre"/>
    <s v="Pre"/>
    <n v="0"/>
    <x v="2"/>
  </r>
  <r>
    <s v="NonMedia"/>
    <s v="Incremental"/>
    <m/>
    <m/>
    <x v="10"/>
    <e v="#N/A"/>
    <x v="6"/>
    <s v=" DTC"/>
    <x v="47"/>
    <s v="Pre"/>
    <s v="Pre"/>
    <n v="0"/>
    <x v="2"/>
  </r>
  <r>
    <s v="NonMedia"/>
    <s v="Incremental"/>
    <m/>
    <m/>
    <x v="10"/>
    <e v="#N/A"/>
    <x v="6"/>
    <s v=" DTC"/>
    <x v="48"/>
    <s v="Pre"/>
    <s v="Pre"/>
    <n v="11474.015391299999"/>
    <x v="2"/>
  </r>
  <r>
    <s v="NonMedia"/>
    <s v="Incremental"/>
    <m/>
    <m/>
    <x v="10"/>
    <e v="#N/A"/>
    <x v="6"/>
    <s v=" DTC"/>
    <x v="49"/>
    <s v="Pre"/>
    <s v="Pre"/>
    <n v="0"/>
    <x v="2"/>
  </r>
  <r>
    <s v="NonMedia"/>
    <s v="Incremental"/>
    <m/>
    <m/>
    <x v="10"/>
    <e v="#N/A"/>
    <x v="6"/>
    <s v=" DTC"/>
    <x v="50"/>
    <s v="Pre"/>
    <s v="Pre"/>
    <n v="0"/>
    <x v="2"/>
  </r>
  <r>
    <s v="NonMedia"/>
    <s v="Incremental"/>
    <m/>
    <m/>
    <x v="10"/>
    <e v="#N/A"/>
    <x v="6"/>
    <s v=" DTC"/>
    <x v="51"/>
    <s v="Pre"/>
    <s v="Pre"/>
    <n v="0"/>
    <x v="2"/>
  </r>
  <r>
    <s v="NonMedia"/>
    <s v="Incremental"/>
    <m/>
    <m/>
    <x v="10"/>
    <e v="#N/A"/>
    <x v="6"/>
    <s v=" DTC"/>
    <x v="52"/>
    <s v="Pre"/>
    <s v="Pre"/>
    <n v="0"/>
    <x v="2"/>
  </r>
  <r>
    <s v="NonMedia"/>
    <s v="Incremental"/>
    <m/>
    <m/>
    <x v="10"/>
    <e v="#N/A"/>
    <x v="6"/>
    <s v=" DTC"/>
    <x v="53"/>
    <s v="Pre"/>
    <s v="Pre"/>
    <n v="0"/>
    <x v="2"/>
  </r>
  <r>
    <s v="NonMedia"/>
    <s v="Incremental"/>
    <m/>
    <m/>
    <x v="10"/>
    <e v="#N/A"/>
    <x v="6"/>
    <s v=" DTC"/>
    <x v="54"/>
    <s v="Pre"/>
    <s v="Pre"/>
    <n v="0"/>
    <x v="2"/>
  </r>
  <r>
    <s v="NonMedia"/>
    <s v="Incremental"/>
    <m/>
    <m/>
    <x v="10"/>
    <e v="#N/A"/>
    <x v="6"/>
    <s v=" DTC"/>
    <x v="55"/>
    <s v="Pre"/>
    <s v="Pre"/>
    <n v="0"/>
    <x v="2"/>
  </r>
  <r>
    <s v="NonMedia"/>
    <s v="Incremental"/>
    <m/>
    <m/>
    <x v="10"/>
    <e v="#N/A"/>
    <x v="6"/>
    <s v=" DTC"/>
    <x v="56"/>
    <s v="Pre"/>
    <s v="Pre"/>
    <n v="0"/>
    <x v="2"/>
  </r>
  <r>
    <s v="NonMedia"/>
    <s v="Incremental"/>
    <m/>
    <m/>
    <x v="10"/>
    <e v="#N/A"/>
    <x v="6"/>
    <s v=" DTC"/>
    <x v="57"/>
    <s v="Post"/>
    <s v="Post"/>
    <n v="0"/>
    <x v="2"/>
  </r>
  <r>
    <s v="NonMedia"/>
    <s v="Incremental"/>
    <m/>
    <m/>
    <x v="10"/>
    <e v="#N/A"/>
    <x v="6"/>
    <s v=" DTC"/>
    <x v="58"/>
    <s v="Post"/>
    <s v="Post"/>
    <n v="0"/>
    <x v="2"/>
  </r>
  <r>
    <s v="NonMedia"/>
    <s v="Incremental"/>
    <m/>
    <m/>
    <x v="10"/>
    <e v="#N/A"/>
    <x v="6"/>
    <s v=" DTC"/>
    <x v="59"/>
    <s v="Post"/>
    <s v="Post"/>
    <n v="0"/>
    <x v="2"/>
  </r>
  <r>
    <s v="NonMedia"/>
    <s v="Incremental"/>
    <m/>
    <m/>
    <x v="10"/>
    <e v="#N/A"/>
    <x v="6"/>
    <s v=" DTC"/>
    <x v="60"/>
    <s v="Post"/>
    <s v="Post"/>
    <n v="0"/>
    <x v="2"/>
  </r>
  <r>
    <s v="NonMedia"/>
    <s v="Incremental"/>
    <m/>
    <m/>
    <x v="10"/>
    <e v="#N/A"/>
    <x v="6"/>
    <s v=" DTC"/>
    <x v="61"/>
    <s v="Post"/>
    <s v="Post"/>
    <n v="0"/>
    <x v="2"/>
  </r>
  <r>
    <s v="NonMedia"/>
    <s v="Incremental"/>
    <m/>
    <m/>
    <x v="10"/>
    <e v="#N/A"/>
    <x v="6"/>
    <s v=" DTC"/>
    <x v="62"/>
    <s v="Post"/>
    <s v="Post"/>
    <n v="0"/>
    <x v="2"/>
  </r>
  <r>
    <s v="NonMedia"/>
    <s v="Incremental"/>
    <m/>
    <m/>
    <x v="10"/>
    <e v="#N/A"/>
    <x v="6"/>
    <s v=" DTC"/>
    <x v="63"/>
    <s v="Post"/>
    <s v="Post"/>
    <n v="0"/>
    <x v="2"/>
  </r>
  <r>
    <s v="NonMedia"/>
    <s v="Incremental"/>
    <m/>
    <m/>
    <x v="10"/>
    <e v="#N/A"/>
    <x v="6"/>
    <s v=" DTC"/>
    <x v="64"/>
    <s v="Post"/>
    <s v="Post"/>
    <n v="0"/>
    <x v="2"/>
  </r>
  <r>
    <s v="NonMedia"/>
    <s v="Incremental"/>
    <m/>
    <m/>
    <x v="10"/>
    <e v="#N/A"/>
    <x v="6"/>
    <s v=" DTC"/>
    <x v="65"/>
    <s v="Post"/>
    <s v="Post"/>
    <n v="0"/>
    <x v="2"/>
  </r>
  <r>
    <s v="NonMedia"/>
    <s v="Incremental"/>
    <m/>
    <m/>
    <x v="10"/>
    <e v="#N/A"/>
    <x v="6"/>
    <s v=" DTC"/>
    <x v="66"/>
    <s v="Post"/>
    <s v="Post"/>
    <n v="0"/>
    <x v="2"/>
  </r>
  <r>
    <s v="NonMedia"/>
    <s v="Incremental"/>
    <m/>
    <m/>
    <x v="10"/>
    <e v="#N/A"/>
    <x v="6"/>
    <s v=" DTC"/>
    <x v="67"/>
    <s v="Post"/>
    <s v="Post"/>
    <n v="0"/>
    <x v="2"/>
  </r>
  <r>
    <s v="NonMedia"/>
    <s v="Incremental"/>
    <m/>
    <m/>
    <x v="10"/>
    <e v="#N/A"/>
    <x v="6"/>
    <s v=" DTC"/>
    <x v="68"/>
    <s v="Post"/>
    <s v="Post"/>
    <n v="0"/>
    <x v="2"/>
  </r>
  <r>
    <s v="NonMedia"/>
    <s v="Incremental"/>
    <m/>
    <m/>
    <x v="10"/>
    <e v="#N/A"/>
    <x v="6"/>
    <s v=" DTC"/>
    <x v="69"/>
    <s v="Post"/>
    <s v="Post"/>
    <n v="0"/>
    <x v="2"/>
  </r>
  <r>
    <s v="NonMedia"/>
    <s v="Incremental"/>
    <m/>
    <m/>
    <x v="10"/>
    <e v="#N/A"/>
    <x v="6"/>
    <s v=" DTC"/>
    <x v="70"/>
    <s v="Post"/>
    <s v="Post"/>
    <n v="0"/>
    <x v="2"/>
  </r>
  <r>
    <s v="NonMedia"/>
    <s v="Incremental"/>
    <m/>
    <m/>
    <x v="10"/>
    <e v="#N/A"/>
    <x v="6"/>
    <s v=" DTC"/>
    <x v="71"/>
    <s v="Post"/>
    <s v="Post"/>
    <n v="0"/>
    <x v="2"/>
  </r>
  <r>
    <s v="NonMedia"/>
    <s v="Incremental"/>
    <m/>
    <m/>
    <x v="10"/>
    <e v="#N/A"/>
    <x v="6"/>
    <s v=" DTC"/>
    <x v="72"/>
    <s v="Post"/>
    <s v="Post"/>
    <n v="0"/>
    <x v="2"/>
  </r>
  <r>
    <s v="NonMedia"/>
    <s v="Incremental"/>
    <m/>
    <m/>
    <x v="10"/>
    <e v="#N/A"/>
    <x v="6"/>
    <s v=" DTC"/>
    <x v="73"/>
    <s v="Post"/>
    <s v="Post"/>
    <n v="0"/>
    <x v="2"/>
  </r>
  <r>
    <s v="NonMedia"/>
    <s v="Incremental"/>
    <m/>
    <m/>
    <x v="10"/>
    <e v="#N/A"/>
    <x v="6"/>
    <s v=" DTC"/>
    <x v="74"/>
    <s v="Post"/>
    <s v="Post"/>
    <n v="0"/>
    <x v="2"/>
  </r>
  <r>
    <s v="NonMedia"/>
    <s v="Incremental"/>
    <m/>
    <m/>
    <x v="10"/>
    <e v="#N/A"/>
    <x v="6"/>
    <s v=" DTC"/>
    <x v="75"/>
    <s v="Post"/>
    <s v="Post"/>
    <n v="0"/>
    <x v="2"/>
  </r>
  <r>
    <s v="NonMedia"/>
    <s v="Incremental"/>
    <m/>
    <m/>
    <x v="10"/>
    <e v="#N/A"/>
    <x v="6"/>
    <s v=" DTC"/>
    <x v="76"/>
    <s v="Post"/>
    <s v="Post"/>
    <n v="0"/>
    <x v="2"/>
  </r>
  <r>
    <s v="NonMedia"/>
    <s v="Incremental"/>
    <m/>
    <m/>
    <x v="10"/>
    <e v="#N/A"/>
    <x v="6"/>
    <s v=" DTC"/>
    <x v="77"/>
    <s v="Post"/>
    <s v="Post"/>
    <n v="0"/>
    <x v="2"/>
  </r>
  <r>
    <s v="NonMedia"/>
    <s v="Incremental"/>
    <m/>
    <m/>
    <x v="10"/>
    <e v="#N/A"/>
    <x v="6"/>
    <s v=" DTC"/>
    <x v="78"/>
    <s v="Post"/>
    <s v="Post"/>
    <n v="0"/>
    <x v="2"/>
  </r>
  <r>
    <s v="NonMedia"/>
    <s v="Incremental"/>
    <m/>
    <m/>
    <x v="10"/>
    <e v="#N/A"/>
    <x v="6"/>
    <s v=" DTC"/>
    <x v="79"/>
    <s v="Post"/>
    <s v="Post"/>
    <n v="0"/>
    <x v="2"/>
  </r>
  <r>
    <s v="NonMedia"/>
    <s v="Incremental"/>
    <m/>
    <m/>
    <x v="10"/>
    <e v="#N/A"/>
    <x v="6"/>
    <s v=" DTC"/>
    <x v="80"/>
    <s v="Post"/>
    <s v="Post"/>
    <n v="0"/>
    <x v="2"/>
  </r>
  <r>
    <s v="NonMedia"/>
    <s v="Incremental"/>
    <m/>
    <m/>
    <x v="10"/>
    <e v="#N/A"/>
    <x v="6"/>
    <s v=" DTC"/>
    <x v="81"/>
    <s v="Post"/>
    <s v="Post"/>
    <n v="0"/>
    <x v="2"/>
  </r>
  <r>
    <s v="NonMedia"/>
    <s v="Incremental"/>
    <m/>
    <m/>
    <x v="10"/>
    <e v="#N/A"/>
    <x v="6"/>
    <s v=" DTC"/>
    <x v="82"/>
    <s v="Post"/>
    <s v="Post"/>
    <n v="0"/>
    <x v="2"/>
  </r>
  <r>
    <s v="NonMedia"/>
    <s v="Incremental"/>
    <m/>
    <m/>
    <x v="10"/>
    <e v="#N/A"/>
    <x v="6"/>
    <s v=" DTC"/>
    <x v="83"/>
    <s v="Post"/>
    <s v="Post"/>
    <n v="0"/>
    <x v="2"/>
  </r>
  <r>
    <s v="NonMedia"/>
    <s v="Incremental"/>
    <m/>
    <m/>
    <x v="10"/>
    <e v="#N/A"/>
    <x v="6"/>
    <s v=" DTC"/>
    <x v="84"/>
    <s v="Post"/>
    <s v="Post"/>
    <n v="0"/>
    <x v="2"/>
  </r>
  <r>
    <s v="NonMedia"/>
    <s v="Incremental"/>
    <m/>
    <m/>
    <x v="10"/>
    <e v="#N/A"/>
    <x v="6"/>
    <s v=" DTC"/>
    <x v="85"/>
    <s v="Post"/>
    <s v="Post"/>
    <n v="0"/>
    <x v="2"/>
  </r>
  <r>
    <s v="NonMedia"/>
    <s v="Incremental"/>
    <m/>
    <m/>
    <x v="10"/>
    <e v="#N/A"/>
    <x v="6"/>
    <s v=" DTC"/>
    <x v="86"/>
    <s v="Post"/>
    <s v="Post"/>
    <n v="0"/>
    <x v="2"/>
  </r>
  <r>
    <s v="NonMedia"/>
    <s v="Incremental"/>
    <m/>
    <m/>
    <x v="10"/>
    <e v="#N/A"/>
    <x v="6"/>
    <s v=" DTC"/>
    <x v="87"/>
    <s v="Post"/>
    <s v="Post"/>
    <n v="0"/>
    <x v="2"/>
  </r>
  <r>
    <s v="NonMedia"/>
    <s v="Incremental"/>
    <m/>
    <m/>
    <x v="10"/>
    <e v="#N/A"/>
    <x v="6"/>
    <s v=" DTC"/>
    <x v="88"/>
    <s v="Post"/>
    <s v="Post"/>
    <n v="0"/>
    <x v="2"/>
  </r>
  <r>
    <s v="NonMedia"/>
    <s v="Incremental"/>
    <m/>
    <m/>
    <x v="10"/>
    <e v="#N/A"/>
    <x v="6"/>
    <s v=" DTC"/>
    <x v="89"/>
    <s v="Post"/>
    <s v="Post"/>
    <n v="0"/>
    <x v="2"/>
  </r>
  <r>
    <s v="NonMedia"/>
    <s v="Incremental"/>
    <m/>
    <m/>
    <x v="10"/>
    <e v="#N/A"/>
    <x v="6"/>
    <s v=" DTC"/>
    <x v="90"/>
    <s v="Post"/>
    <s v="Post"/>
    <n v="0"/>
    <x v="2"/>
  </r>
  <r>
    <s v="NonMedia"/>
    <s v="Incremental"/>
    <m/>
    <m/>
    <x v="10"/>
    <e v="#N/A"/>
    <x v="6"/>
    <s v=" DTC"/>
    <x v="91"/>
    <s v="Post"/>
    <s v="Post"/>
    <n v="0"/>
    <x v="2"/>
  </r>
  <r>
    <s v="NonMedia"/>
    <s v="Incremental"/>
    <m/>
    <m/>
    <x v="10"/>
    <e v="#N/A"/>
    <x v="6"/>
    <s v=" DTC"/>
    <x v="92"/>
    <s v="Post"/>
    <s v="Post"/>
    <n v="0"/>
    <x v="2"/>
  </r>
  <r>
    <s v="NonMedia"/>
    <s v="Incremental"/>
    <m/>
    <m/>
    <x v="10"/>
    <e v="#N/A"/>
    <x v="6"/>
    <s v=" DTC"/>
    <x v="93"/>
    <s v="Post"/>
    <s v="Post"/>
    <n v="0"/>
    <x v="2"/>
  </r>
  <r>
    <s v="NonMedia"/>
    <s v="Incremental"/>
    <m/>
    <m/>
    <x v="10"/>
    <e v="#N/A"/>
    <x v="6"/>
    <s v=" DTC"/>
    <x v="94"/>
    <s v="Post"/>
    <s v="Post"/>
    <n v="0"/>
    <x v="2"/>
  </r>
  <r>
    <s v="NonMedia"/>
    <s v="Incremental"/>
    <m/>
    <m/>
    <x v="10"/>
    <e v="#N/A"/>
    <x v="6"/>
    <s v=" DTC"/>
    <x v="95"/>
    <s v="Post"/>
    <s v="Post"/>
    <n v="0"/>
    <x v="2"/>
  </r>
  <r>
    <s v="NonMedia"/>
    <s v="Incremental"/>
    <m/>
    <m/>
    <x v="10"/>
    <e v="#N/A"/>
    <x v="6"/>
    <s v=" DTC"/>
    <x v="96"/>
    <s v="Post"/>
    <s v="Post"/>
    <n v="0"/>
    <x v="2"/>
  </r>
  <r>
    <s v="NonMedia"/>
    <s v="Incremental"/>
    <m/>
    <m/>
    <x v="10"/>
    <e v="#N/A"/>
    <x v="6"/>
    <s v=" DTC"/>
    <x v="97"/>
    <s v="Post"/>
    <s v="Post"/>
    <n v="0"/>
    <x v="2"/>
  </r>
  <r>
    <s v="NonMedia"/>
    <s v="Incremental"/>
    <m/>
    <m/>
    <x v="10"/>
    <e v="#N/A"/>
    <x v="6"/>
    <s v=" DTC"/>
    <x v="98"/>
    <s v="Post"/>
    <s v="Post"/>
    <n v="0"/>
    <x v="2"/>
  </r>
  <r>
    <s v="NonMedia"/>
    <s v="Incremental"/>
    <m/>
    <m/>
    <x v="10"/>
    <e v="#N/A"/>
    <x v="6"/>
    <s v=" DTC"/>
    <x v="99"/>
    <s v="Post"/>
    <s v="Post"/>
    <n v="0"/>
    <x v="2"/>
  </r>
  <r>
    <s v="NonMedia"/>
    <s v="Incremental"/>
    <m/>
    <m/>
    <x v="10"/>
    <e v="#N/A"/>
    <x v="6"/>
    <s v=" DTC"/>
    <x v="100"/>
    <s v="Post"/>
    <s v="Post"/>
    <n v="0"/>
    <x v="2"/>
  </r>
  <r>
    <s v="NonMedia"/>
    <s v="Incremental"/>
    <m/>
    <m/>
    <x v="10"/>
    <e v="#N/A"/>
    <x v="6"/>
    <s v=" DTC"/>
    <x v="101"/>
    <s v="Post"/>
    <s v="Post"/>
    <n v="0"/>
    <x v="2"/>
  </r>
  <r>
    <s v="NonMedia"/>
    <s v="Incremental"/>
    <m/>
    <m/>
    <x v="10"/>
    <e v="#N/A"/>
    <x v="6"/>
    <s v=" DTC"/>
    <x v="102"/>
    <s v="Post"/>
    <s v="Post"/>
    <n v="0"/>
    <x v="2"/>
  </r>
  <r>
    <s v="NonMedia"/>
    <s v="Incremental"/>
    <m/>
    <m/>
    <x v="10"/>
    <e v="#N/A"/>
    <x v="6"/>
    <s v=" DTC"/>
    <x v="103"/>
    <s v="Post"/>
    <s v="Post"/>
    <n v="0"/>
    <x v="2"/>
  </r>
  <r>
    <s v="NonMedia"/>
    <s v="Incremental"/>
    <m/>
    <m/>
    <x v="10"/>
    <e v="#N/A"/>
    <x v="6"/>
    <s v=" DTC"/>
    <x v="104"/>
    <s v="Post"/>
    <s v="Post"/>
    <n v="0"/>
    <x v="2"/>
  </r>
  <r>
    <s v="NonMedia"/>
    <s v="Incremental"/>
    <m/>
    <m/>
    <x v="10"/>
    <e v="#N/A"/>
    <x v="6"/>
    <s v=" DTC"/>
    <x v="105"/>
    <s v="Post"/>
    <s v="Post"/>
    <n v="0"/>
    <x v="2"/>
  </r>
  <r>
    <s v="NonMedia"/>
    <s v="Incremental"/>
    <m/>
    <m/>
    <x v="10"/>
    <e v="#N/A"/>
    <x v="6"/>
    <s v=" DTC"/>
    <x v="106"/>
    <s v="Post"/>
    <s v="Post"/>
    <n v="0"/>
    <x v="2"/>
  </r>
  <r>
    <s v="NonMedia"/>
    <s v="Incremental"/>
    <m/>
    <m/>
    <x v="10"/>
    <e v="#N/A"/>
    <x v="6"/>
    <s v=" DTC"/>
    <x v="107"/>
    <s v="Post"/>
    <s v="Post"/>
    <n v="0"/>
    <x v="2"/>
  </r>
  <r>
    <s v="NonMedia"/>
    <s v="Incremental"/>
    <m/>
    <m/>
    <x v="10"/>
    <e v="#N/A"/>
    <x v="6"/>
    <s v=" DTC"/>
    <x v="108"/>
    <s v="Post"/>
    <s v="Post"/>
    <n v="0"/>
    <x v="2"/>
  </r>
  <r>
    <s v="NonMedia"/>
    <s v="Incremental"/>
    <m/>
    <m/>
    <x v="10"/>
    <e v="#N/A"/>
    <x v="6"/>
    <s v=" DTC"/>
    <x v="109"/>
    <s v="Post"/>
    <s v="Post"/>
    <n v="0"/>
    <x v="2"/>
  </r>
  <r>
    <s v="NonMedia"/>
    <s v="Incremental"/>
    <m/>
    <m/>
    <x v="10"/>
    <e v="#N/A"/>
    <x v="6"/>
    <s v=" DTC"/>
    <x v="110"/>
    <s v="Post"/>
    <s v="Post"/>
    <n v="0"/>
    <x v="2"/>
  </r>
  <r>
    <s v="NonMedia"/>
    <s v="Incremental"/>
    <m/>
    <m/>
    <x v="10"/>
    <e v="#N/A"/>
    <x v="6"/>
    <s v=" DTC"/>
    <x v="111"/>
    <s v="Post"/>
    <s v="Post"/>
    <n v="0"/>
    <x v="2"/>
  </r>
  <r>
    <s v="NonMedia"/>
    <s v="Incremental"/>
    <m/>
    <m/>
    <x v="10"/>
    <e v="#N/A"/>
    <x v="6"/>
    <s v=" DTC"/>
    <x v="112"/>
    <s v="Post"/>
    <s v="Post"/>
    <n v="0"/>
    <x v="2"/>
  </r>
  <r>
    <s v="NonMedia"/>
    <s v="Incremental"/>
    <m/>
    <m/>
    <x v="10"/>
    <e v="#N/A"/>
    <x v="6"/>
    <s v=" DTC"/>
    <x v="113"/>
    <s v="Post"/>
    <s v="Post"/>
    <n v="0"/>
    <x v="2"/>
  </r>
  <r>
    <s v="NonMedia"/>
    <s v="Incremental"/>
    <m/>
    <m/>
    <x v="10"/>
    <e v="#N/A"/>
    <x v="6"/>
    <s v=" DTC"/>
    <x v="114"/>
    <s v="Post"/>
    <n v="0"/>
    <n v="0"/>
    <x v="2"/>
  </r>
  <r>
    <s v="NonMedia"/>
    <s v="Incremental"/>
    <m/>
    <m/>
    <x v="10"/>
    <e v="#N/A"/>
    <x v="6"/>
    <s v=" DTC"/>
    <x v="115"/>
    <s v="Post"/>
    <n v="0"/>
    <n v="0"/>
    <x v="2"/>
  </r>
  <r>
    <s v="NonMedia"/>
    <s v="Incremental"/>
    <m/>
    <m/>
    <x v="10"/>
    <e v="#N/A"/>
    <x v="6"/>
    <s v=" DTC"/>
    <x v="116"/>
    <s v="Post"/>
    <n v="0"/>
    <n v="0"/>
    <x v="2"/>
  </r>
  <r>
    <s v="NonMedia"/>
    <s v="Incremental"/>
    <m/>
    <m/>
    <x v="10"/>
    <e v="#N/A"/>
    <x v="6"/>
    <s v=" DTC"/>
    <x v="117"/>
    <s v="Post"/>
    <n v="0"/>
    <n v="0"/>
    <x v="2"/>
  </r>
  <r>
    <s v="NonMedia"/>
    <s v="Incremental"/>
    <m/>
    <m/>
    <x v="10"/>
    <e v="#N/A"/>
    <x v="6"/>
    <s v=" DTC"/>
    <x v="118"/>
    <s v="Post"/>
    <n v="0"/>
    <n v="0"/>
    <x v="2"/>
  </r>
  <r>
    <s v="NonMedia"/>
    <s v="Incremental"/>
    <m/>
    <m/>
    <x v="10"/>
    <e v="#N/A"/>
    <x v="6"/>
    <s v=" DTC"/>
    <x v="119"/>
    <s v="Post"/>
    <n v="0"/>
    <n v="0"/>
    <x v="2"/>
  </r>
  <r>
    <s v="NonMedia"/>
    <s v="Incremental"/>
    <m/>
    <m/>
    <x v="10"/>
    <e v="#N/A"/>
    <x v="6"/>
    <s v=" DTC"/>
    <x v="120"/>
    <s v="Post"/>
    <n v="0"/>
    <n v="0"/>
    <x v="2"/>
  </r>
  <r>
    <s v="NonMedia"/>
    <s v="Incremental"/>
    <m/>
    <m/>
    <x v="10"/>
    <e v="#N/A"/>
    <x v="6"/>
    <s v=" DTC"/>
    <x v="121"/>
    <s v="Post"/>
    <n v="0"/>
    <n v="0"/>
    <x v="2"/>
  </r>
  <r>
    <s v="NonMedia"/>
    <s v="Incremental"/>
    <m/>
    <m/>
    <x v="10"/>
    <e v="#N/A"/>
    <x v="6"/>
    <s v=" DTC"/>
    <x v="122"/>
    <s v="Post"/>
    <n v="0"/>
    <n v="0"/>
    <x v="2"/>
  </r>
  <r>
    <s v="NonMedia"/>
    <s v="Incremental"/>
    <m/>
    <m/>
    <x v="10"/>
    <e v="#N/A"/>
    <x v="6"/>
    <s v=" DTC"/>
    <x v="123"/>
    <s v="Post"/>
    <n v="0"/>
    <n v="0"/>
    <x v="2"/>
  </r>
  <r>
    <s v="NonMedia"/>
    <s v="Incremental"/>
    <m/>
    <m/>
    <x v="10"/>
    <e v="#N/A"/>
    <x v="6"/>
    <s v=" DTC"/>
    <x v="124"/>
    <s v="Post"/>
    <n v="0"/>
    <n v="0"/>
    <x v="2"/>
  </r>
  <r>
    <s v="NonMedia"/>
    <s v="Incremental"/>
    <m/>
    <m/>
    <x v="10"/>
    <e v="#N/A"/>
    <x v="6"/>
    <s v=" DTC"/>
    <x v="125"/>
    <s v="Post"/>
    <n v="0"/>
    <n v="0"/>
    <x v="2"/>
  </r>
  <r>
    <s v="NonMedia"/>
    <s v="Incremental"/>
    <m/>
    <m/>
    <x v="10"/>
    <e v="#N/A"/>
    <x v="6"/>
    <s v=" DTC"/>
    <x v="126"/>
    <s v="Post"/>
    <n v="0"/>
    <n v="0"/>
    <x v="2"/>
  </r>
  <r>
    <s v="NonMedia"/>
    <s v="Incremental"/>
    <m/>
    <m/>
    <x v="10"/>
    <e v="#N/A"/>
    <x v="6"/>
    <s v=" DTC"/>
    <x v="127"/>
    <s v="Post"/>
    <n v="0"/>
    <n v="0"/>
    <x v="2"/>
  </r>
  <r>
    <s v="NonMedia"/>
    <s v="Incremental"/>
    <m/>
    <m/>
    <x v="10"/>
    <e v="#N/A"/>
    <x v="6"/>
    <s v=" DTC"/>
    <x v="128"/>
    <s v="Post"/>
    <n v="0"/>
    <n v="0"/>
    <x v="2"/>
  </r>
  <r>
    <s v="NonMedia"/>
    <s v="Incremental"/>
    <m/>
    <m/>
    <x v="10"/>
    <e v="#N/A"/>
    <x v="6"/>
    <s v=" DTC"/>
    <x v="129"/>
    <s v="Post"/>
    <n v="0"/>
    <n v="0"/>
    <x v="2"/>
  </r>
  <r>
    <s v="NonMedia"/>
    <s v="Incremental"/>
    <m/>
    <m/>
    <x v="10"/>
    <e v="#N/A"/>
    <x v="6"/>
    <s v=" DTC"/>
    <x v="130"/>
    <s v="Post"/>
    <n v="0"/>
    <n v="0"/>
    <x v="2"/>
  </r>
  <r>
    <s v="NonMedia"/>
    <s v="Incremental"/>
    <m/>
    <m/>
    <x v="10"/>
    <e v="#N/A"/>
    <x v="6"/>
    <s v=" DTC"/>
    <x v="131"/>
    <s v="Post"/>
    <n v="0"/>
    <n v="0"/>
    <x v="2"/>
  </r>
  <r>
    <s v="NonMedia"/>
    <s v="Incremental"/>
    <m/>
    <m/>
    <x v="10"/>
    <e v="#N/A"/>
    <x v="6"/>
    <s v=" DTC"/>
    <x v="132"/>
    <s v="Post"/>
    <n v="0"/>
    <n v="0"/>
    <x v="2"/>
  </r>
  <r>
    <s v="NonMedia"/>
    <s v="Incremental"/>
    <m/>
    <m/>
    <x v="10"/>
    <e v="#N/A"/>
    <x v="6"/>
    <s v=" DTC"/>
    <x v="133"/>
    <s v="Post"/>
    <n v="0"/>
    <n v="0"/>
    <x v="2"/>
  </r>
  <r>
    <s v="NonMedia"/>
    <s v="Incremental"/>
    <m/>
    <m/>
    <x v="10"/>
    <e v="#N/A"/>
    <x v="6"/>
    <s v=" DTC"/>
    <x v="134"/>
    <s v="Post"/>
    <n v="0"/>
    <n v="0"/>
    <x v="2"/>
  </r>
  <r>
    <s v="NonMedia"/>
    <s v="Incremental"/>
    <m/>
    <m/>
    <x v="10"/>
    <e v="#N/A"/>
    <x v="6"/>
    <s v=" DTC"/>
    <x v="135"/>
    <s v="Post"/>
    <n v="0"/>
    <n v="0"/>
    <x v="2"/>
  </r>
  <r>
    <s v="NonMedia"/>
    <s v="Incremental"/>
    <m/>
    <m/>
    <x v="10"/>
    <e v="#N/A"/>
    <x v="6"/>
    <s v=" DTC"/>
    <x v="136"/>
    <s v="Post"/>
    <n v="0"/>
    <n v="0"/>
    <x v="2"/>
  </r>
  <r>
    <s v="NonMedia"/>
    <s v="Incremental"/>
    <m/>
    <m/>
    <x v="10"/>
    <e v="#N/A"/>
    <x v="6"/>
    <s v=" DTC"/>
    <x v="137"/>
    <s v="Post"/>
    <n v="0"/>
    <n v="0"/>
    <x v="2"/>
  </r>
  <r>
    <s v="NonMedia"/>
    <s v="Incremental"/>
    <m/>
    <m/>
    <x v="10"/>
    <e v="#N/A"/>
    <x v="6"/>
    <s v=" DTC"/>
    <x v="138"/>
    <s v="Post"/>
    <n v="0"/>
    <n v="0"/>
    <x v="2"/>
  </r>
  <r>
    <s v="NonMedia"/>
    <s v="Incremental"/>
    <m/>
    <m/>
    <x v="10"/>
    <e v="#N/A"/>
    <x v="6"/>
    <s v=" DTC"/>
    <x v="139"/>
    <s v="Post"/>
    <n v="0"/>
    <n v="0"/>
    <x v="2"/>
  </r>
  <r>
    <s v="NonMedia"/>
    <s v="Incremental"/>
    <m/>
    <m/>
    <x v="10"/>
    <e v="#N/A"/>
    <x v="6"/>
    <s v=" DTC"/>
    <x v="140"/>
    <s v="Post"/>
    <n v="0"/>
    <n v="0"/>
    <x v="2"/>
  </r>
  <r>
    <s v="NonMedia"/>
    <s v="Incremental"/>
    <m/>
    <m/>
    <x v="10"/>
    <e v="#N/A"/>
    <x v="6"/>
    <s v=" DTC"/>
    <x v="141"/>
    <s v="Post"/>
    <n v="0"/>
    <n v="0"/>
    <x v="2"/>
  </r>
  <r>
    <s v="NonMedia"/>
    <s v="Incremental"/>
    <m/>
    <m/>
    <x v="10"/>
    <e v="#N/A"/>
    <x v="6"/>
    <s v=" DTC"/>
    <x v="142"/>
    <s v="Post"/>
    <n v="0"/>
    <n v="0"/>
    <x v="2"/>
  </r>
  <r>
    <s v="NonMedia"/>
    <s v="Incremental"/>
    <m/>
    <m/>
    <x v="10"/>
    <e v="#N/A"/>
    <x v="6"/>
    <s v=" DTC"/>
    <x v="143"/>
    <s v="Post"/>
    <n v="0"/>
    <n v="0"/>
    <x v="2"/>
  </r>
  <r>
    <s v="NonMedia"/>
    <s v="Incremental"/>
    <m/>
    <m/>
    <x v="10"/>
    <e v="#N/A"/>
    <x v="6"/>
    <s v=" DTC"/>
    <x v="144"/>
    <s v="Post"/>
    <n v="0"/>
    <n v="0"/>
    <x v="2"/>
  </r>
  <r>
    <s v="NonMedia"/>
    <s v="Incremental"/>
    <m/>
    <m/>
    <x v="10"/>
    <e v="#N/A"/>
    <x v="6"/>
    <s v=" DTC"/>
    <x v="145"/>
    <s v="Post"/>
    <n v="0"/>
    <n v="0"/>
    <x v="2"/>
  </r>
  <r>
    <s v="NonMedia"/>
    <s v="Incremental"/>
    <m/>
    <m/>
    <x v="10"/>
    <e v="#N/A"/>
    <x v="6"/>
    <s v=" DTC"/>
    <x v="146"/>
    <s v="Post"/>
    <n v="0"/>
    <n v="0"/>
    <x v="2"/>
  </r>
  <r>
    <s v="NonMedia"/>
    <s v="Incremental"/>
    <m/>
    <m/>
    <x v="10"/>
    <e v="#N/A"/>
    <x v="6"/>
    <s v=" DTC"/>
    <x v="147"/>
    <s v="Post"/>
    <n v="0"/>
    <n v="0"/>
    <x v="2"/>
  </r>
  <r>
    <s v="NonMedia"/>
    <s v="Incremental"/>
    <m/>
    <m/>
    <x v="10"/>
    <e v="#N/A"/>
    <x v="6"/>
    <s v=" DTC"/>
    <x v="148"/>
    <s v="Post"/>
    <n v="0"/>
    <n v="0"/>
    <x v="2"/>
  </r>
  <r>
    <s v="NonMedia"/>
    <s v="Incremental"/>
    <m/>
    <m/>
    <x v="10"/>
    <e v="#N/A"/>
    <x v="6"/>
    <s v=" DTC"/>
    <x v="149"/>
    <s v="Post"/>
    <n v="0"/>
    <n v="0"/>
    <x v="2"/>
  </r>
  <r>
    <s v="NonMedia"/>
    <s v="Incremental"/>
    <m/>
    <m/>
    <x v="10"/>
    <e v="#N/A"/>
    <x v="6"/>
    <s v=" DTC"/>
    <x v="150"/>
    <s v="Post"/>
    <n v="0"/>
    <n v="0"/>
    <x v="2"/>
  </r>
  <r>
    <s v="NonMedia"/>
    <s v="Incremental"/>
    <m/>
    <m/>
    <x v="10"/>
    <e v="#N/A"/>
    <x v="6"/>
    <s v=" DTC"/>
    <x v="151"/>
    <s v="Post"/>
    <n v="0"/>
    <n v="0"/>
    <x v="2"/>
  </r>
  <r>
    <s v="NonMedia"/>
    <s v="Incremental"/>
    <m/>
    <m/>
    <x v="10"/>
    <e v="#N/A"/>
    <x v="6"/>
    <s v=" DTC"/>
    <x v="152"/>
    <s v="Post"/>
    <n v="0"/>
    <n v="0"/>
    <x v="2"/>
  </r>
  <r>
    <s v="NonMedia"/>
    <s v="Incremental"/>
    <m/>
    <m/>
    <x v="10"/>
    <e v="#N/A"/>
    <x v="6"/>
    <s v=" DTC"/>
    <x v="153"/>
    <s v="Post"/>
    <n v="0"/>
    <n v="0"/>
    <x v="2"/>
  </r>
  <r>
    <s v="NonMedia"/>
    <s v="Incremental"/>
    <m/>
    <m/>
    <x v="10"/>
    <e v="#N/A"/>
    <x v="6"/>
    <s v=" DTC"/>
    <x v="154"/>
    <s v="Post"/>
    <n v="0"/>
    <n v="0"/>
    <x v="2"/>
  </r>
  <r>
    <s v="NonMedia"/>
    <s v="Incremental"/>
    <m/>
    <m/>
    <x v="10"/>
    <e v="#N/A"/>
    <x v="6"/>
    <s v=" DTC"/>
    <x v="155"/>
    <s v="Post"/>
    <n v="0"/>
    <n v="0"/>
    <x v="2"/>
  </r>
  <r>
    <s v="NonMedia"/>
    <s v="Incremental"/>
    <m/>
    <m/>
    <x v="10"/>
    <e v="#N/A"/>
    <x v="6"/>
    <s v=" DTC"/>
    <x v="156"/>
    <s v="Post"/>
    <n v="0"/>
    <n v="0"/>
    <x v="2"/>
  </r>
  <r>
    <s v="NonMedia"/>
    <s v="Incremental"/>
    <m/>
    <m/>
    <x v="10"/>
    <e v="#N/A"/>
    <x v="6"/>
    <s v=" DTC"/>
    <x v="157"/>
    <s v="Post"/>
    <n v="0"/>
    <n v="0"/>
    <x v="2"/>
  </r>
  <r>
    <s v="NonMedia"/>
    <s v="Incremental"/>
    <m/>
    <m/>
    <x v="10"/>
    <e v="#N/A"/>
    <x v="6"/>
    <s v=" DTC"/>
    <x v="158"/>
    <s v="Post"/>
    <n v="0"/>
    <n v="0"/>
    <x v="2"/>
  </r>
  <r>
    <s v="NonMedia"/>
    <s v="Incremental"/>
    <m/>
    <m/>
    <x v="10"/>
    <e v="#N/A"/>
    <x v="6"/>
    <s v=" DTC"/>
    <x v="159"/>
    <s v="Post"/>
    <n v="0"/>
    <n v="0"/>
    <x v="2"/>
  </r>
  <r>
    <s v="NonMedia"/>
    <s v="Incremental"/>
    <m/>
    <m/>
    <x v="10"/>
    <e v="#N/A"/>
    <x v="6"/>
    <s v=" DTC"/>
    <x v="160"/>
    <s v="Post"/>
    <n v="0"/>
    <n v="0"/>
    <x v="2"/>
  </r>
  <r>
    <s v="NonMedia"/>
    <s v="Incremental"/>
    <m/>
    <m/>
    <x v="10"/>
    <e v="#N/A"/>
    <x v="6"/>
    <s v=" DTC"/>
    <x v="161"/>
    <s v="Post"/>
    <n v="0"/>
    <n v="0"/>
    <x v="2"/>
  </r>
  <r>
    <s v="NonMedia"/>
    <s v="Incremental"/>
    <m/>
    <m/>
    <x v="10"/>
    <e v="#N/A"/>
    <x v="6"/>
    <s v=" DTC"/>
    <x v="162"/>
    <s v="Post"/>
    <n v="0"/>
    <n v="0"/>
    <x v="2"/>
  </r>
  <r>
    <s v="NonMedia"/>
    <s v="Incremental"/>
    <m/>
    <m/>
    <x v="10"/>
    <e v="#N/A"/>
    <x v="6"/>
    <s v=" DTC"/>
    <x v="163"/>
    <s v="Post"/>
    <n v="0"/>
    <n v="0"/>
    <x v="2"/>
  </r>
  <r>
    <s v="NonMedia"/>
    <s v="Incremental"/>
    <m/>
    <m/>
    <x v="10"/>
    <e v="#N/A"/>
    <x v="6"/>
    <s v=" DTC"/>
    <x v="164"/>
    <s v="Post"/>
    <n v="0"/>
    <n v="0"/>
    <x v="2"/>
  </r>
  <r>
    <s v="NonMedia"/>
    <s v="Incremental"/>
    <m/>
    <m/>
    <x v="10"/>
    <e v="#N/A"/>
    <x v="6"/>
    <s v=" DTC"/>
    <x v="165"/>
    <s v="Post"/>
    <n v="0"/>
    <n v="0"/>
    <x v="2"/>
  </r>
  <r>
    <s v="NonMedia"/>
    <s v="Incremental"/>
    <m/>
    <m/>
    <x v="10"/>
    <e v="#N/A"/>
    <x v="6"/>
    <s v=" DTC"/>
    <x v="166"/>
    <s v="Post"/>
    <n v="0"/>
    <n v="0"/>
    <x v="2"/>
  </r>
  <r>
    <s v="NonMedia"/>
    <s v="Incremental"/>
    <m/>
    <m/>
    <x v="10"/>
    <e v="#N/A"/>
    <x v="6"/>
    <s v=" DTC"/>
    <x v="167"/>
    <s v="Post"/>
    <n v="0"/>
    <n v="0"/>
    <x v="2"/>
  </r>
  <r>
    <s v="NonMedia"/>
    <s v="Incremental"/>
    <m/>
    <m/>
    <x v="10"/>
    <e v="#N/A"/>
    <x v="6"/>
    <s v=" DTC"/>
    <x v="168"/>
    <s v="Post"/>
    <n v="0"/>
    <n v="0"/>
    <x v="2"/>
  </r>
  <r>
    <s v="NonMedia"/>
    <s v="Incremental"/>
    <m/>
    <m/>
    <x v="10"/>
    <e v="#N/A"/>
    <x v="6"/>
    <s v=" DTC"/>
    <x v="169"/>
    <s v="Post"/>
    <n v="0"/>
    <n v="0"/>
    <x v="2"/>
  </r>
  <r>
    <s v="NonMedia"/>
    <s v="Incremental"/>
    <m/>
    <m/>
    <x v="10"/>
    <e v="#N/A"/>
    <x v="6"/>
    <s v=" DTC"/>
    <x v="170"/>
    <s v="Post"/>
    <n v="0"/>
    <n v="0"/>
    <x v="2"/>
  </r>
  <r>
    <s v="NonMedia"/>
    <s v="Incremental"/>
    <m/>
    <m/>
    <x v="10"/>
    <e v="#N/A"/>
    <x v="6"/>
    <s v=" DTC"/>
    <x v="171"/>
    <s v="Post"/>
    <n v="0"/>
    <n v="0"/>
    <x v="2"/>
  </r>
  <r>
    <s v="NonMedia"/>
    <s v="Incremental"/>
    <m/>
    <m/>
    <x v="10"/>
    <e v="#N/A"/>
    <x v="6"/>
    <s v=" DTC"/>
    <x v="172"/>
    <s v="Post"/>
    <n v="0"/>
    <n v="0"/>
    <x v="2"/>
  </r>
  <r>
    <s v="NonMedia"/>
    <s v="Incremental"/>
    <m/>
    <m/>
    <x v="10"/>
    <e v="#N/A"/>
    <x v="6"/>
    <s v=" DTC"/>
    <x v="173"/>
    <s v="Post"/>
    <n v="0"/>
    <n v="0"/>
    <x v="2"/>
  </r>
  <r>
    <s v="NonMedia"/>
    <s v="Incremental"/>
    <m/>
    <m/>
    <x v="10"/>
    <e v="#N/A"/>
    <x v="6"/>
    <s v=" DTC"/>
    <x v="174"/>
    <s v="Post"/>
    <n v="0"/>
    <n v="0"/>
    <x v="2"/>
  </r>
  <r>
    <s v="NonMedia"/>
    <s v="Incremental"/>
    <m/>
    <m/>
    <x v="10"/>
    <e v="#N/A"/>
    <x v="6"/>
    <s v=" DTC"/>
    <x v="175"/>
    <s v="Post"/>
    <n v="0"/>
    <n v="0"/>
    <x v="2"/>
  </r>
  <r>
    <s v="NonMedia"/>
    <s v="Incremental"/>
    <m/>
    <m/>
    <x v="10"/>
    <e v="#N/A"/>
    <x v="6"/>
    <s v=" DTC"/>
    <x v="176"/>
    <s v="Post"/>
    <n v="0"/>
    <n v="0"/>
    <x v="2"/>
  </r>
  <r>
    <s v="NonMedia"/>
    <s v="Incremental"/>
    <m/>
    <m/>
    <x v="10"/>
    <e v="#N/A"/>
    <x v="6"/>
    <s v=" DTC"/>
    <x v="177"/>
    <s v="Post"/>
    <n v="0"/>
    <n v="0"/>
    <x v="2"/>
  </r>
  <r>
    <s v="NonMedia"/>
    <s v="Incremental"/>
    <m/>
    <m/>
    <x v="10"/>
    <e v="#N/A"/>
    <x v="6"/>
    <s v=" DTC"/>
    <x v="178"/>
    <s v="Post"/>
    <n v="0"/>
    <n v="0"/>
    <x v="2"/>
  </r>
  <r>
    <s v="NonMedia"/>
    <s v="Incremental"/>
    <m/>
    <m/>
    <x v="10"/>
    <e v="#N/A"/>
    <x v="6"/>
    <s v=" DTC"/>
    <x v="179"/>
    <s v="Post"/>
    <n v="0"/>
    <n v="0"/>
    <x v="2"/>
  </r>
  <r>
    <s v="NonMedia"/>
    <s v="Incremental"/>
    <m/>
    <m/>
    <x v="10"/>
    <e v="#N/A"/>
    <x v="6"/>
    <s v=" DTC"/>
    <x v="180"/>
    <s v="Post"/>
    <n v="0"/>
    <n v="0"/>
    <x v="2"/>
  </r>
  <r>
    <s v="NonMedia"/>
    <s v="Incremental"/>
    <m/>
    <m/>
    <x v="10"/>
    <e v="#N/A"/>
    <x v="6"/>
    <s v=" DTC"/>
    <x v="181"/>
    <s v="Post"/>
    <n v="0"/>
    <n v="0"/>
    <x v="2"/>
  </r>
  <r>
    <s v="NonMedia"/>
    <s v="Incremental"/>
    <m/>
    <m/>
    <x v="10"/>
    <e v="#N/A"/>
    <x v="6"/>
    <s v=" DTC"/>
    <x v="182"/>
    <s v="Post"/>
    <n v="0"/>
    <n v="0"/>
    <x v="2"/>
  </r>
  <r>
    <s v="NonMedia"/>
    <s v="Incremental"/>
    <m/>
    <m/>
    <x v="10"/>
    <e v="#N/A"/>
    <x v="6"/>
    <s v=" DTC"/>
    <x v="183"/>
    <s v="Post"/>
    <n v="0"/>
    <n v="0"/>
    <x v="2"/>
  </r>
  <r>
    <s v="NonMedia"/>
    <s v="Incremental"/>
    <m/>
    <m/>
    <x v="10"/>
    <e v="#N/A"/>
    <x v="6"/>
    <s v=" DTC"/>
    <x v="184"/>
    <s v="Post"/>
    <n v="0"/>
    <n v="0"/>
    <x v="2"/>
  </r>
  <r>
    <s v="NonMedia"/>
    <s v="Incremental"/>
    <m/>
    <m/>
    <x v="10"/>
    <e v="#N/A"/>
    <x v="6"/>
    <s v=" DTC"/>
    <x v="185"/>
    <s v="Post"/>
    <n v="0"/>
    <n v="0"/>
    <x v="2"/>
  </r>
  <r>
    <s v="NonMedia"/>
    <s v="Incremental"/>
    <m/>
    <m/>
    <x v="10"/>
    <e v="#N/A"/>
    <x v="6"/>
    <s v=" DTC"/>
    <x v="186"/>
    <s v="Post"/>
    <n v="0"/>
    <n v="0"/>
    <x v="2"/>
  </r>
  <r>
    <s v="NonMedia"/>
    <s v="Incremental"/>
    <m/>
    <m/>
    <x v="10"/>
    <e v="#N/A"/>
    <x v="6"/>
    <s v=" DTC"/>
    <x v="187"/>
    <s v="Post"/>
    <n v="0"/>
    <n v="0"/>
    <x v="2"/>
  </r>
  <r>
    <s v="NonMedia"/>
    <s v="Incremental"/>
    <m/>
    <m/>
    <x v="10"/>
    <e v="#N/A"/>
    <x v="6"/>
    <s v=" DTC"/>
    <x v="188"/>
    <s v="Post"/>
    <n v="0"/>
    <n v="11474.015391299999"/>
    <x v="2"/>
  </r>
  <r>
    <s v="NonMedia"/>
    <s v="Incremental"/>
    <m/>
    <m/>
    <x v="10"/>
    <e v="#N/A"/>
    <x v="6"/>
    <s v=" DTC"/>
    <x v="189"/>
    <s v="Post"/>
    <n v="0"/>
    <n v="0"/>
    <x v="2"/>
  </r>
  <r>
    <s v="NonMedia"/>
    <s v="Incremental"/>
    <m/>
    <m/>
    <x v="10"/>
    <e v="#N/A"/>
    <x v="6"/>
    <s v=" DTC"/>
    <x v="190"/>
    <s v="Post"/>
    <n v="0"/>
    <n v="0"/>
    <x v="2"/>
  </r>
  <r>
    <s v="NonMedia"/>
    <s v="Incremental"/>
    <m/>
    <m/>
    <x v="10"/>
    <e v="#N/A"/>
    <x v="6"/>
    <s v=" DTC"/>
    <x v="191"/>
    <s v="Post"/>
    <n v="0"/>
    <n v="0"/>
    <x v="2"/>
  </r>
  <r>
    <s v="NonMedia"/>
    <s v="Incremental"/>
    <m/>
    <m/>
    <x v="10"/>
    <e v="#N/A"/>
    <x v="6"/>
    <s v=" DTC"/>
    <x v="192"/>
    <s v="Post"/>
    <n v="0"/>
    <n v="0"/>
    <x v="2"/>
  </r>
  <r>
    <s v="NonMedia"/>
    <s v="Incremental"/>
    <m/>
    <m/>
    <x v="10"/>
    <e v="#N/A"/>
    <x v="6"/>
    <s v=" DTC"/>
    <x v="193"/>
    <s v="Post"/>
    <n v="0"/>
    <n v="0"/>
    <x v="2"/>
  </r>
  <r>
    <s v="NonMedia"/>
    <s v="Incremental"/>
    <m/>
    <m/>
    <x v="10"/>
    <e v="#N/A"/>
    <x v="6"/>
    <s v=" DTC"/>
    <x v="194"/>
    <s v="Post"/>
    <n v="0"/>
    <n v="0"/>
    <x v="2"/>
  </r>
  <r>
    <s v="NonMedia"/>
    <s v="Incremental"/>
    <m/>
    <m/>
    <x v="10"/>
    <e v="#N/A"/>
    <x v="6"/>
    <s v=" DTC"/>
    <x v="195"/>
    <s v="Post"/>
    <n v="0"/>
    <n v="0"/>
    <x v="2"/>
  </r>
  <r>
    <s v="NonMedia"/>
    <s v="Incremental"/>
    <m/>
    <m/>
    <x v="10"/>
    <e v="#N/A"/>
    <x v="6"/>
    <s v=" DTC"/>
    <x v="196"/>
    <s v="Post"/>
    <n v="0"/>
    <n v="0"/>
    <x v="2"/>
  </r>
  <r>
    <s v="NonMedia"/>
    <s v="Incremental"/>
    <m/>
    <m/>
    <x v="10"/>
    <e v="#N/A"/>
    <x v="6"/>
    <s v=" DTC"/>
    <x v="197"/>
    <s v="Post"/>
    <n v="0"/>
    <n v="0"/>
    <x v="2"/>
  </r>
  <r>
    <s v="NonMedia"/>
    <s v="Incremental"/>
    <m/>
    <m/>
    <x v="10"/>
    <e v="#N/A"/>
    <x v="6"/>
    <s v=" DTC"/>
    <x v="198"/>
    <s v="Post"/>
    <n v="0"/>
    <n v="0"/>
    <x v="2"/>
  </r>
  <r>
    <s v="NonMedia"/>
    <s v="Incremental"/>
    <m/>
    <m/>
    <x v="10"/>
    <e v="#N/A"/>
    <x v="6"/>
    <s v=" DTC"/>
    <x v="199"/>
    <s v="Post"/>
    <n v="0"/>
    <n v="0"/>
    <x v="2"/>
  </r>
  <r>
    <s v="NonMedia"/>
    <s v="Incremental"/>
    <m/>
    <m/>
    <x v="10"/>
    <e v="#N/A"/>
    <x v="6"/>
    <s v=" DTC"/>
    <x v="200"/>
    <s v="Post"/>
    <n v="0"/>
    <n v="0"/>
    <x v="2"/>
  </r>
  <r>
    <s v="NonMedia"/>
    <s v="Incremental"/>
    <m/>
    <m/>
    <x v="10"/>
    <e v="#N/A"/>
    <x v="6"/>
    <s v=" DTC"/>
    <x v="201"/>
    <s v="Post"/>
    <n v="0"/>
    <n v="0"/>
    <x v="2"/>
  </r>
  <r>
    <s v="NonMedia"/>
    <s v="Incremental"/>
    <m/>
    <m/>
    <x v="10"/>
    <e v="#N/A"/>
    <x v="6"/>
    <s v=" DTC"/>
    <x v="202"/>
    <s v="Post"/>
    <n v="0"/>
    <n v="0"/>
    <x v="2"/>
  </r>
  <r>
    <s v="NonMedia"/>
    <s v="Incremental"/>
    <m/>
    <m/>
    <x v="10"/>
    <e v="#N/A"/>
    <x v="6"/>
    <s v=" DTC"/>
    <x v="203"/>
    <s v="Post"/>
    <n v="0"/>
    <n v="0"/>
    <x v="2"/>
  </r>
  <r>
    <s v="NonMedia"/>
    <s v="Incremental"/>
    <m/>
    <m/>
    <x v="10"/>
    <e v="#N/A"/>
    <x v="6"/>
    <s v=" DTC"/>
    <x v="204"/>
    <s v="Post"/>
    <n v="0"/>
    <n v="0"/>
    <x v="2"/>
  </r>
  <r>
    <s v="NonMedia"/>
    <s v="Incremental"/>
    <m/>
    <m/>
    <x v="10"/>
    <e v="#N/A"/>
    <x v="6"/>
    <s v=" DTC"/>
    <x v="205"/>
    <s v="Post"/>
    <n v="0"/>
    <n v="0"/>
    <x v="2"/>
  </r>
  <r>
    <s v="NonMedia"/>
    <s v="Incremental"/>
    <m/>
    <m/>
    <x v="10"/>
    <e v="#N/A"/>
    <x v="6"/>
    <s v=" DTC"/>
    <x v="206"/>
    <s v="Post"/>
    <n v="0"/>
    <n v="0"/>
    <x v="2"/>
  </r>
  <r>
    <s v="NonMedia"/>
    <s v="Incremental"/>
    <m/>
    <m/>
    <x v="10"/>
    <e v="#N/A"/>
    <x v="6"/>
    <s v=" DTC"/>
    <x v="207"/>
    <s v="Post"/>
    <n v="0"/>
    <n v="0"/>
    <x v="2"/>
  </r>
  <r>
    <s v="NonMedia"/>
    <s v="Incremental"/>
    <m/>
    <m/>
    <x v="10"/>
    <e v="#N/A"/>
    <x v="6"/>
    <s v=" DTC"/>
    <x v="208"/>
    <s v="Post"/>
    <n v="0"/>
    <n v="0"/>
    <x v="2"/>
  </r>
  <r>
    <s v="NonMedia"/>
    <s v="Incremental"/>
    <m/>
    <m/>
    <x v="10"/>
    <e v="#N/A"/>
    <x v="6"/>
    <s v=" DTC"/>
    <x v="209"/>
    <s v="Post"/>
    <n v="0"/>
    <n v="0"/>
    <x v="2"/>
  </r>
  <r>
    <s v="NonMedia"/>
    <s v="Incremental"/>
    <m/>
    <m/>
    <x v="10"/>
    <e v="#N/A"/>
    <x v="6"/>
    <s v=" DTC"/>
    <x v="210"/>
    <s v="Post"/>
    <n v="0"/>
    <n v="0"/>
    <x v="2"/>
  </r>
  <r>
    <s v="NonMedia"/>
    <s v="Incremental"/>
    <m/>
    <m/>
    <x v="10"/>
    <e v="#N/A"/>
    <x v="6"/>
    <s v=" DTC"/>
    <x v="211"/>
    <s v="Post"/>
    <n v="0"/>
    <n v="0"/>
    <x v="2"/>
  </r>
  <r>
    <s v="NonMedia"/>
    <s v="Incremental"/>
    <m/>
    <m/>
    <x v="10"/>
    <e v="#N/A"/>
    <x v="6"/>
    <s v=" DTC"/>
    <x v="212"/>
    <s v="Post"/>
    <n v="0"/>
    <n v="0"/>
    <x v="2"/>
  </r>
  <r>
    <s v="NonMedia"/>
    <s v="Incremental"/>
    <m/>
    <m/>
    <x v="10"/>
    <e v="#N/A"/>
    <x v="6"/>
    <s v=" DTC"/>
    <x v="213"/>
    <s v="Post"/>
    <n v="0"/>
    <n v="0"/>
    <x v="2"/>
  </r>
  <r>
    <s v="NonMedia"/>
    <s v="Incremental"/>
    <m/>
    <m/>
    <x v="11"/>
    <e v="#N/A"/>
    <x v="6"/>
    <s v=" DTC"/>
    <x v="0"/>
    <s v="Pre"/>
    <s v="Pre"/>
    <n v="0"/>
    <x v="2"/>
  </r>
  <r>
    <s v="NonMedia"/>
    <s v="Incremental"/>
    <m/>
    <m/>
    <x v="11"/>
    <e v="#N/A"/>
    <x v="6"/>
    <s v=" DTC"/>
    <x v="1"/>
    <s v="Pre"/>
    <s v="Pre"/>
    <n v="0"/>
    <x v="2"/>
  </r>
  <r>
    <s v="NonMedia"/>
    <s v="Incremental"/>
    <m/>
    <m/>
    <x v="11"/>
    <e v="#N/A"/>
    <x v="6"/>
    <s v=" DTC"/>
    <x v="2"/>
    <s v="Pre"/>
    <s v="Pre"/>
    <n v="0"/>
    <x v="2"/>
  </r>
  <r>
    <s v="NonMedia"/>
    <s v="Incremental"/>
    <m/>
    <m/>
    <x v="11"/>
    <e v="#N/A"/>
    <x v="6"/>
    <s v=" DTC"/>
    <x v="3"/>
    <s v="Pre"/>
    <s v="Pre"/>
    <n v="0"/>
    <x v="2"/>
  </r>
  <r>
    <s v="NonMedia"/>
    <s v="Incremental"/>
    <m/>
    <m/>
    <x v="11"/>
    <e v="#N/A"/>
    <x v="6"/>
    <s v=" DTC"/>
    <x v="4"/>
    <s v="Pre"/>
    <s v="Pre"/>
    <n v="0"/>
    <x v="2"/>
  </r>
  <r>
    <s v="NonMedia"/>
    <s v="Incremental"/>
    <m/>
    <m/>
    <x v="11"/>
    <e v="#N/A"/>
    <x v="6"/>
    <s v=" DTC"/>
    <x v="5"/>
    <s v="Pre"/>
    <s v="Pre"/>
    <n v="0"/>
    <x v="2"/>
  </r>
  <r>
    <s v="NonMedia"/>
    <s v="Incremental"/>
    <m/>
    <m/>
    <x v="11"/>
    <e v="#N/A"/>
    <x v="6"/>
    <s v=" DTC"/>
    <x v="6"/>
    <s v="Pre"/>
    <s v="Pre"/>
    <n v="0"/>
    <x v="2"/>
  </r>
  <r>
    <s v="NonMedia"/>
    <s v="Incremental"/>
    <m/>
    <m/>
    <x v="11"/>
    <e v="#N/A"/>
    <x v="6"/>
    <s v=" DTC"/>
    <x v="7"/>
    <s v="Pre"/>
    <s v="Pre"/>
    <n v="0"/>
    <x v="2"/>
  </r>
  <r>
    <s v="NonMedia"/>
    <s v="Incremental"/>
    <m/>
    <m/>
    <x v="11"/>
    <e v="#N/A"/>
    <x v="6"/>
    <s v=" DTC"/>
    <x v="8"/>
    <s v="Pre"/>
    <s v="Pre"/>
    <n v="0"/>
    <x v="2"/>
  </r>
  <r>
    <s v="NonMedia"/>
    <s v="Incremental"/>
    <m/>
    <m/>
    <x v="11"/>
    <e v="#N/A"/>
    <x v="6"/>
    <s v=" DTC"/>
    <x v="9"/>
    <s v="Pre"/>
    <s v="Pre"/>
    <n v="0"/>
    <x v="2"/>
  </r>
  <r>
    <s v="NonMedia"/>
    <s v="Incremental"/>
    <m/>
    <m/>
    <x v="11"/>
    <e v="#N/A"/>
    <x v="6"/>
    <s v=" DTC"/>
    <x v="10"/>
    <s v="Pre"/>
    <s v="Pre"/>
    <n v="0"/>
    <x v="2"/>
  </r>
  <r>
    <s v="NonMedia"/>
    <s v="Incremental"/>
    <m/>
    <m/>
    <x v="11"/>
    <e v="#N/A"/>
    <x v="6"/>
    <s v=" DTC"/>
    <x v="11"/>
    <s v="Pre"/>
    <s v="Pre"/>
    <n v="0"/>
    <x v="2"/>
  </r>
  <r>
    <s v="NonMedia"/>
    <s v="Incremental"/>
    <m/>
    <m/>
    <x v="11"/>
    <e v="#N/A"/>
    <x v="6"/>
    <s v=" DTC"/>
    <x v="12"/>
    <s v="Pre"/>
    <s v="Pre"/>
    <n v="0"/>
    <x v="2"/>
  </r>
  <r>
    <s v="NonMedia"/>
    <s v="Incremental"/>
    <m/>
    <m/>
    <x v="11"/>
    <e v="#N/A"/>
    <x v="6"/>
    <s v=" DTC"/>
    <x v="13"/>
    <s v="Pre"/>
    <s v="Pre"/>
    <n v="0"/>
    <x v="2"/>
  </r>
  <r>
    <s v="NonMedia"/>
    <s v="Incremental"/>
    <m/>
    <m/>
    <x v="11"/>
    <e v="#N/A"/>
    <x v="6"/>
    <s v=" DTC"/>
    <x v="14"/>
    <s v="Pre"/>
    <s v="Pre"/>
    <n v="0"/>
    <x v="2"/>
  </r>
  <r>
    <s v="NonMedia"/>
    <s v="Incremental"/>
    <m/>
    <m/>
    <x v="11"/>
    <e v="#N/A"/>
    <x v="6"/>
    <s v=" DTC"/>
    <x v="15"/>
    <s v="Pre"/>
    <s v="Pre"/>
    <n v="0"/>
    <x v="2"/>
  </r>
  <r>
    <s v="NonMedia"/>
    <s v="Incremental"/>
    <m/>
    <m/>
    <x v="11"/>
    <e v="#N/A"/>
    <x v="6"/>
    <s v=" DTC"/>
    <x v="16"/>
    <s v="Pre"/>
    <s v="Pre"/>
    <n v="0"/>
    <x v="2"/>
  </r>
  <r>
    <s v="NonMedia"/>
    <s v="Incremental"/>
    <m/>
    <m/>
    <x v="11"/>
    <e v="#N/A"/>
    <x v="6"/>
    <s v=" DTC"/>
    <x v="17"/>
    <s v="Pre"/>
    <s v="Pre"/>
    <n v="0"/>
    <x v="2"/>
  </r>
  <r>
    <s v="NonMedia"/>
    <s v="Incremental"/>
    <m/>
    <m/>
    <x v="11"/>
    <e v="#N/A"/>
    <x v="6"/>
    <s v=" DTC"/>
    <x v="18"/>
    <s v="Pre"/>
    <s v="Pre"/>
    <n v="0"/>
    <x v="2"/>
  </r>
  <r>
    <s v="NonMedia"/>
    <s v="Incremental"/>
    <m/>
    <m/>
    <x v="11"/>
    <e v="#N/A"/>
    <x v="6"/>
    <s v=" DTC"/>
    <x v="19"/>
    <s v="Pre"/>
    <s v="Pre"/>
    <n v="0"/>
    <x v="2"/>
  </r>
  <r>
    <s v="NonMedia"/>
    <s v="Incremental"/>
    <m/>
    <m/>
    <x v="11"/>
    <e v="#N/A"/>
    <x v="6"/>
    <s v=" DTC"/>
    <x v="20"/>
    <s v="Pre"/>
    <s v="Pre"/>
    <n v="0"/>
    <x v="2"/>
  </r>
  <r>
    <s v="NonMedia"/>
    <s v="Incremental"/>
    <m/>
    <m/>
    <x v="11"/>
    <e v="#N/A"/>
    <x v="6"/>
    <s v=" DTC"/>
    <x v="21"/>
    <s v="Pre"/>
    <s v="Pre"/>
    <n v="0"/>
    <x v="2"/>
  </r>
  <r>
    <s v="NonMedia"/>
    <s v="Incremental"/>
    <m/>
    <m/>
    <x v="11"/>
    <e v="#N/A"/>
    <x v="6"/>
    <s v=" DTC"/>
    <x v="22"/>
    <s v="Pre"/>
    <s v="Pre"/>
    <n v="0"/>
    <x v="2"/>
  </r>
  <r>
    <s v="NonMedia"/>
    <s v="Incremental"/>
    <m/>
    <m/>
    <x v="11"/>
    <e v="#N/A"/>
    <x v="6"/>
    <s v=" DTC"/>
    <x v="23"/>
    <s v="Pre"/>
    <s v="Pre"/>
    <n v="0"/>
    <x v="2"/>
  </r>
  <r>
    <s v="NonMedia"/>
    <s v="Incremental"/>
    <m/>
    <m/>
    <x v="11"/>
    <e v="#N/A"/>
    <x v="6"/>
    <s v=" DTC"/>
    <x v="24"/>
    <s v="Pre"/>
    <s v="Pre"/>
    <n v="0"/>
    <x v="2"/>
  </r>
  <r>
    <s v="NonMedia"/>
    <s v="Incremental"/>
    <m/>
    <m/>
    <x v="11"/>
    <e v="#N/A"/>
    <x v="6"/>
    <s v=" DTC"/>
    <x v="25"/>
    <s v="Pre"/>
    <s v="Pre"/>
    <n v="0"/>
    <x v="2"/>
  </r>
  <r>
    <s v="NonMedia"/>
    <s v="Incremental"/>
    <m/>
    <m/>
    <x v="11"/>
    <e v="#N/A"/>
    <x v="6"/>
    <s v=" DTC"/>
    <x v="26"/>
    <s v="Pre"/>
    <s v="Pre"/>
    <n v="0"/>
    <x v="2"/>
  </r>
  <r>
    <s v="NonMedia"/>
    <s v="Incremental"/>
    <m/>
    <m/>
    <x v="11"/>
    <e v="#N/A"/>
    <x v="6"/>
    <s v=" DTC"/>
    <x v="27"/>
    <s v="Pre"/>
    <s v="Pre"/>
    <n v="0"/>
    <x v="2"/>
  </r>
  <r>
    <s v="NonMedia"/>
    <s v="Incremental"/>
    <m/>
    <m/>
    <x v="11"/>
    <e v="#N/A"/>
    <x v="6"/>
    <s v=" DTC"/>
    <x v="28"/>
    <s v="Pre"/>
    <s v="Pre"/>
    <n v="0"/>
    <x v="2"/>
  </r>
  <r>
    <s v="NonMedia"/>
    <s v="Incremental"/>
    <m/>
    <m/>
    <x v="11"/>
    <e v="#N/A"/>
    <x v="6"/>
    <s v=" DTC"/>
    <x v="29"/>
    <s v="Pre"/>
    <s v="Pre"/>
    <n v="0"/>
    <x v="2"/>
  </r>
  <r>
    <s v="NonMedia"/>
    <s v="Incremental"/>
    <m/>
    <m/>
    <x v="11"/>
    <e v="#N/A"/>
    <x v="6"/>
    <s v=" DTC"/>
    <x v="30"/>
    <s v="Pre"/>
    <s v="Pre"/>
    <n v="0"/>
    <x v="2"/>
  </r>
  <r>
    <s v="NonMedia"/>
    <s v="Incremental"/>
    <m/>
    <m/>
    <x v="11"/>
    <e v="#N/A"/>
    <x v="6"/>
    <s v=" DTC"/>
    <x v="31"/>
    <s v="Pre"/>
    <s v="Pre"/>
    <n v="0"/>
    <x v="2"/>
  </r>
  <r>
    <s v="NonMedia"/>
    <s v="Incremental"/>
    <m/>
    <m/>
    <x v="11"/>
    <e v="#N/A"/>
    <x v="6"/>
    <s v=" DTC"/>
    <x v="32"/>
    <s v="Pre"/>
    <s v="Pre"/>
    <n v="0"/>
    <x v="2"/>
  </r>
  <r>
    <s v="NonMedia"/>
    <s v="Incremental"/>
    <m/>
    <m/>
    <x v="11"/>
    <e v="#N/A"/>
    <x v="6"/>
    <s v=" DTC"/>
    <x v="33"/>
    <s v="Pre"/>
    <s v="Pre"/>
    <n v="0"/>
    <x v="2"/>
  </r>
  <r>
    <s v="NonMedia"/>
    <s v="Incremental"/>
    <m/>
    <m/>
    <x v="11"/>
    <e v="#N/A"/>
    <x v="6"/>
    <s v=" DTC"/>
    <x v="34"/>
    <s v="Pre"/>
    <s v="Pre"/>
    <n v="0"/>
    <x v="2"/>
  </r>
  <r>
    <s v="NonMedia"/>
    <s v="Incremental"/>
    <m/>
    <m/>
    <x v="11"/>
    <e v="#N/A"/>
    <x v="6"/>
    <s v=" DTC"/>
    <x v="35"/>
    <s v="Pre"/>
    <s v="Pre"/>
    <n v="0"/>
    <x v="2"/>
  </r>
  <r>
    <s v="NonMedia"/>
    <s v="Incremental"/>
    <m/>
    <m/>
    <x v="11"/>
    <e v="#N/A"/>
    <x v="6"/>
    <s v=" DTC"/>
    <x v="36"/>
    <s v="Pre"/>
    <s v="Pre"/>
    <n v="0"/>
    <x v="2"/>
  </r>
  <r>
    <s v="NonMedia"/>
    <s v="Incremental"/>
    <m/>
    <m/>
    <x v="11"/>
    <e v="#N/A"/>
    <x v="6"/>
    <s v=" DTC"/>
    <x v="37"/>
    <s v="Pre"/>
    <s v="Pre"/>
    <n v="0"/>
    <x v="2"/>
  </r>
  <r>
    <s v="NonMedia"/>
    <s v="Incremental"/>
    <m/>
    <m/>
    <x v="11"/>
    <e v="#N/A"/>
    <x v="6"/>
    <s v=" DTC"/>
    <x v="38"/>
    <s v="Pre"/>
    <s v="Pre"/>
    <n v="0"/>
    <x v="2"/>
  </r>
  <r>
    <s v="NonMedia"/>
    <s v="Incremental"/>
    <m/>
    <m/>
    <x v="11"/>
    <e v="#N/A"/>
    <x v="6"/>
    <s v=" DTC"/>
    <x v="39"/>
    <s v="Pre"/>
    <s v="Pre"/>
    <n v="0"/>
    <x v="2"/>
  </r>
  <r>
    <s v="NonMedia"/>
    <s v="Incremental"/>
    <m/>
    <m/>
    <x v="11"/>
    <e v="#N/A"/>
    <x v="6"/>
    <s v=" DTC"/>
    <x v="40"/>
    <s v="Pre"/>
    <s v="Pre"/>
    <n v="0"/>
    <x v="2"/>
  </r>
  <r>
    <s v="NonMedia"/>
    <s v="Incremental"/>
    <m/>
    <m/>
    <x v="11"/>
    <e v="#N/A"/>
    <x v="6"/>
    <s v=" DTC"/>
    <x v="41"/>
    <s v="Pre"/>
    <s v="Pre"/>
    <n v="0"/>
    <x v="2"/>
  </r>
  <r>
    <s v="NonMedia"/>
    <s v="Incremental"/>
    <m/>
    <m/>
    <x v="11"/>
    <e v="#N/A"/>
    <x v="6"/>
    <s v=" DTC"/>
    <x v="42"/>
    <s v="Pre"/>
    <s v="Pre"/>
    <n v="0"/>
    <x v="2"/>
  </r>
  <r>
    <s v="NonMedia"/>
    <s v="Incremental"/>
    <m/>
    <m/>
    <x v="11"/>
    <e v="#N/A"/>
    <x v="6"/>
    <s v=" DTC"/>
    <x v="43"/>
    <s v="Pre"/>
    <s v="Pre"/>
    <n v="0"/>
    <x v="2"/>
  </r>
  <r>
    <s v="NonMedia"/>
    <s v="Incremental"/>
    <m/>
    <m/>
    <x v="11"/>
    <e v="#N/A"/>
    <x v="6"/>
    <s v=" DTC"/>
    <x v="44"/>
    <s v="Pre"/>
    <s v="Pre"/>
    <n v="0"/>
    <x v="2"/>
  </r>
  <r>
    <s v="NonMedia"/>
    <s v="Incremental"/>
    <m/>
    <m/>
    <x v="11"/>
    <e v="#N/A"/>
    <x v="6"/>
    <s v=" DTC"/>
    <x v="45"/>
    <s v="Pre"/>
    <s v="Pre"/>
    <n v="0"/>
    <x v="2"/>
  </r>
  <r>
    <s v="NonMedia"/>
    <s v="Incremental"/>
    <m/>
    <m/>
    <x v="11"/>
    <e v="#N/A"/>
    <x v="6"/>
    <s v=" DTC"/>
    <x v="46"/>
    <s v="Pre"/>
    <s v="Pre"/>
    <n v="0"/>
    <x v="2"/>
  </r>
  <r>
    <s v="NonMedia"/>
    <s v="Incremental"/>
    <m/>
    <m/>
    <x v="11"/>
    <e v="#N/A"/>
    <x v="6"/>
    <s v=" DTC"/>
    <x v="47"/>
    <s v="Pre"/>
    <s v="Pre"/>
    <n v="0"/>
    <x v="2"/>
  </r>
  <r>
    <s v="NonMedia"/>
    <s v="Incremental"/>
    <m/>
    <m/>
    <x v="11"/>
    <e v="#N/A"/>
    <x v="6"/>
    <s v=" DTC"/>
    <x v="48"/>
    <s v="Pre"/>
    <s v="Pre"/>
    <n v="0"/>
    <x v="2"/>
  </r>
  <r>
    <s v="NonMedia"/>
    <s v="Incremental"/>
    <m/>
    <m/>
    <x v="11"/>
    <e v="#N/A"/>
    <x v="6"/>
    <s v=" DTC"/>
    <x v="49"/>
    <s v="Pre"/>
    <s v="Pre"/>
    <n v="0"/>
    <x v="2"/>
  </r>
  <r>
    <s v="NonMedia"/>
    <s v="Incremental"/>
    <m/>
    <m/>
    <x v="11"/>
    <e v="#N/A"/>
    <x v="6"/>
    <s v=" DTC"/>
    <x v="50"/>
    <s v="Pre"/>
    <s v="Pre"/>
    <n v="0"/>
    <x v="2"/>
  </r>
  <r>
    <s v="NonMedia"/>
    <s v="Incremental"/>
    <m/>
    <m/>
    <x v="11"/>
    <e v="#N/A"/>
    <x v="6"/>
    <s v=" DTC"/>
    <x v="51"/>
    <s v="Pre"/>
    <s v="Pre"/>
    <n v="0"/>
    <x v="2"/>
  </r>
  <r>
    <s v="NonMedia"/>
    <s v="Incremental"/>
    <m/>
    <m/>
    <x v="11"/>
    <e v="#N/A"/>
    <x v="6"/>
    <s v=" DTC"/>
    <x v="52"/>
    <s v="Pre"/>
    <s v="Pre"/>
    <n v="0"/>
    <x v="2"/>
  </r>
  <r>
    <s v="NonMedia"/>
    <s v="Incremental"/>
    <m/>
    <m/>
    <x v="11"/>
    <e v="#N/A"/>
    <x v="6"/>
    <s v=" DTC"/>
    <x v="53"/>
    <s v="Pre"/>
    <s v="Pre"/>
    <n v="0"/>
    <x v="2"/>
  </r>
  <r>
    <s v="NonMedia"/>
    <s v="Incremental"/>
    <m/>
    <m/>
    <x v="11"/>
    <e v="#N/A"/>
    <x v="6"/>
    <s v=" DTC"/>
    <x v="54"/>
    <s v="Pre"/>
    <s v="Pre"/>
    <n v="0"/>
    <x v="2"/>
  </r>
  <r>
    <s v="NonMedia"/>
    <s v="Incremental"/>
    <m/>
    <m/>
    <x v="11"/>
    <e v="#N/A"/>
    <x v="6"/>
    <s v=" DTC"/>
    <x v="55"/>
    <s v="Pre"/>
    <s v="Pre"/>
    <n v="0"/>
    <x v="2"/>
  </r>
  <r>
    <s v="NonMedia"/>
    <s v="Incremental"/>
    <m/>
    <m/>
    <x v="11"/>
    <e v="#N/A"/>
    <x v="6"/>
    <s v=" DTC"/>
    <x v="56"/>
    <s v="Pre"/>
    <s v="Pre"/>
    <n v="0"/>
    <x v="2"/>
  </r>
  <r>
    <s v="NonMedia"/>
    <s v="Incremental"/>
    <m/>
    <m/>
    <x v="11"/>
    <e v="#N/A"/>
    <x v="6"/>
    <s v=" DTC"/>
    <x v="57"/>
    <s v="Post"/>
    <s v="Post"/>
    <n v="0"/>
    <x v="2"/>
  </r>
  <r>
    <s v="NonMedia"/>
    <s v="Incremental"/>
    <m/>
    <m/>
    <x v="11"/>
    <e v="#N/A"/>
    <x v="6"/>
    <s v=" DTC"/>
    <x v="58"/>
    <s v="Post"/>
    <s v="Post"/>
    <n v="0"/>
    <x v="2"/>
  </r>
  <r>
    <s v="NonMedia"/>
    <s v="Incremental"/>
    <m/>
    <m/>
    <x v="11"/>
    <e v="#N/A"/>
    <x v="6"/>
    <s v=" DTC"/>
    <x v="59"/>
    <s v="Post"/>
    <s v="Post"/>
    <n v="0"/>
    <x v="2"/>
  </r>
  <r>
    <s v="NonMedia"/>
    <s v="Incremental"/>
    <m/>
    <m/>
    <x v="11"/>
    <e v="#N/A"/>
    <x v="6"/>
    <s v=" DTC"/>
    <x v="60"/>
    <s v="Post"/>
    <s v="Post"/>
    <n v="0"/>
    <x v="2"/>
  </r>
  <r>
    <s v="NonMedia"/>
    <s v="Incremental"/>
    <m/>
    <m/>
    <x v="11"/>
    <e v="#N/A"/>
    <x v="6"/>
    <s v=" DTC"/>
    <x v="61"/>
    <s v="Post"/>
    <s v="Post"/>
    <n v="0"/>
    <x v="2"/>
  </r>
  <r>
    <s v="NonMedia"/>
    <s v="Incremental"/>
    <m/>
    <m/>
    <x v="11"/>
    <e v="#N/A"/>
    <x v="6"/>
    <s v=" DTC"/>
    <x v="62"/>
    <s v="Post"/>
    <s v="Post"/>
    <n v="0"/>
    <x v="2"/>
  </r>
  <r>
    <s v="NonMedia"/>
    <s v="Incremental"/>
    <m/>
    <m/>
    <x v="11"/>
    <e v="#N/A"/>
    <x v="6"/>
    <s v=" DTC"/>
    <x v="63"/>
    <s v="Post"/>
    <s v="Post"/>
    <n v="0"/>
    <x v="2"/>
  </r>
  <r>
    <s v="NonMedia"/>
    <s v="Incremental"/>
    <m/>
    <m/>
    <x v="11"/>
    <e v="#N/A"/>
    <x v="6"/>
    <s v=" DTC"/>
    <x v="64"/>
    <s v="Post"/>
    <s v="Post"/>
    <n v="0"/>
    <x v="2"/>
  </r>
  <r>
    <s v="NonMedia"/>
    <s v="Incremental"/>
    <m/>
    <m/>
    <x v="11"/>
    <e v="#N/A"/>
    <x v="6"/>
    <s v=" DTC"/>
    <x v="65"/>
    <s v="Post"/>
    <s v="Post"/>
    <n v="0"/>
    <x v="2"/>
  </r>
  <r>
    <s v="NonMedia"/>
    <s v="Incremental"/>
    <m/>
    <m/>
    <x v="11"/>
    <e v="#N/A"/>
    <x v="6"/>
    <s v=" DTC"/>
    <x v="66"/>
    <s v="Post"/>
    <s v="Post"/>
    <n v="0"/>
    <x v="2"/>
  </r>
  <r>
    <s v="NonMedia"/>
    <s v="Incremental"/>
    <m/>
    <m/>
    <x v="11"/>
    <e v="#N/A"/>
    <x v="6"/>
    <s v=" DTC"/>
    <x v="67"/>
    <s v="Post"/>
    <s v="Post"/>
    <n v="0"/>
    <x v="2"/>
  </r>
  <r>
    <s v="NonMedia"/>
    <s v="Incremental"/>
    <m/>
    <m/>
    <x v="11"/>
    <e v="#N/A"/>
    <x v="6"/>
    <s v=" DTC"/>
    <x v="68"/>
    <s v="Post"/>
    <s v="Post"/>
    <n v="0"/>
    <x v="2"/>
  </r>
  <r>
    <s v="NonMedia"/>
    <s v="Incremental"/>
    <m/>
    <m/>
    <x v="11"/>
    <e v="#N/A"/>
    <x v="6"/>
    <s v=" DTC"/>
    <x v="69"/>
    <s v="Post"/>
    <s v="Post"/>
    <n v="0"/>
    <x v="2"/>
  </r>
  <r>
    <s v="NonMedia"/>
    <s v="Incremental"/>
    <m/>
    <m/>
    <x v="11"/>
    <e v="#N/A"/>
    <x v="6"/>
    <s v=" DTC"/>
    <x v="70"/>
    <s v="Post"/>
    <s v="Post"/>
    <n v="0"/>
    <x v="2"/>
  </r>
  <r>
    <s v="NonMedia"/>
    <s v="Incremental"/>
    <m/>
    <m/>
    <x v="11"/>
    <e v="#N/A"/>
    <x v="6"/>
    <s v=" DTC"/>
    <x v="71"/>
    <s v="Post"/>
    <s v="Post"/>
    <n v="0"/>
    <x v="2"/>
  </r>
  <r>
    <s v="NonMedia"/>
    <s v="Incremental"/>
    <m/>
    <m/>
    <x v="11"/>
    <e v="#N/A"/>
    <x v="6"/>
    <s v=" DTC"/>
    <x v="72"/>
    <s v="Post"/>
    <s v="Post"/>
    <n v="0"/>
    <x v="2"/>
  </r>
  <r>
    <s v="NonMedia"/>
    <s v="Incremental"/>
    <m/>
    <m/>
    <x v="11"/>
    <e v="#N/A"/>
    <x v="6"/>
    <s v=" DTC"/>
    <x v="73"/>
    <s v="Post"/>
    <s v="Post"/>
    <n v="0"/>
    <x v="2"/>
  </r>
  <r>
    <s v="NonMedia"/>
    <s v="Incremental"/>
    <m/>
    <m/>
    <x v="11"/>
    <e v="#N/A"/>
    <x v="6"/>
    <s v=" DTC"/>
    <x v="74"/>
    <s v="Post"/>
    <s v="Post"/>
    <n v="0"/>
    <x v="2"/>
  </r>
  <r>
    <s v="NonMedia"/>
    <s v="Incremental"/>
    <m/>
    <m/>
    <x v="11"/>
    <e v="#N/A"/>
    <x v="6"/>
    <s v=" DTC"/>
    <x v="75"/>
    <s v="Post"/>
    <s v="Post"/>
    <n v="0"/>
    <x v="2"/>
  </r>
  <r>
    <s v="NonMedia"/>
    <s v="Incremental"/>
    <m/>
    <m/>
    <x v="11"/>
    <e v="#N/A"/>
    <x v="6"/>
    <s v=" DTC"/>
    <x v="76"/>
    <s v="Post"/>
    <s v="Post"/>
    <n v="0"/>
    <x v="2"/>
  </r>
  <r>
    <s v="NonMedia"/>
    <s v="Incremental"/>
    <m/>
    <m/>
    <x v="11"/>
    <e v="#N/A"/>
    <x v="6"/>
    <s v=" DTC"/>
    <x v="77"/>
    <s v="Post"/>
    <s v="Post"/>
    <n v="0"/>
    <x v="2"/>
  </r>
  <r>
    <s v="NonMedia"/>
    <s v="Incremental"/>
    <m/>
    <m/>
    <x v="11"/>
    <e v="#N/A"/>
    <x v="6"/>
    <s v=" DTC"/>
    <x v="78"/>
    <s v="Post"/>
    <s v="Post"/>
    <n v="0"/>
    <x v="2"/>
  </r>
  <r>
    <s v="NonMedia"/>
    <s v="Incremental"/>
    <m/>
    <m/>
    <x v="11"/>
    <e v="#N/A"/>
    <x v="6"/>
    <s v=" DTC"/>
    <x v="79"/>
    <s v="Post"/>
    <s v="Post"/>
    <n v="0"/>
    <x v="2"/>
  </r>
  <r>
    <s v="NonMedia"/>
    <s v="Incremental"/>
    <m/>
    <m/>
    <x v="11"/>
    <e v="#N/A"/>
    <x v="6"/>
    <s v=" DTC"/>
    <x v="80"/>
    <s v="Post"/>
    <s v="Post"/>
    <n v="0"/>
    <x v="2"/>
  </r>
  <r>
    <s v="NonMedia"/>
    <s v="Incremental"/>
    <m/>
    <m/>
    <x v="11"/>
    <e v="#N/A"/>
    <x v="6"/>
    <s v=" DTC"/>
    <x v="81"/>
    <s v="Post"/>
    <s v="Post"/>
    <n v="0"/>
    <x v="2"/>
  </r>
  <r>
    <s v="NonMedia"/>
    <s v="Incremental"/>
    <m/>
    <m/>
    <x v="11"/>
    <e v="#N/A"/>
    <x v="6"/>
    <s v=" DTC"/>
    <x v="82"/>
    <s v="Post"/>
    <s v="Post"/>
    <n v="0"/>
    <x v="2"/>
  </r>
  <r>
    <s v="NonMedia"/>
    <s v="Incremental"/>
    <m/>
    <m/>
    <x v="11"/>
    <e v="#N/A"/>
    <x v="6"/>
    <s v=" DTC"/>
    <x v="83"/>
    <s v="Post"/>
    <s v="Post"/>
    <n v="0"/>
    <x v="2"/>
  </r>
  <r>
    <s v="NonMedia"/>
    <s v="Incremental"/>
    <m/>
    <m/>
    <x v="11"/>
    <e v="#N/A"/>
    <x v="6"/>
    <s v=" DTC"/>
    <x v="84"/>
    <s v="Post"/>
    <s v="Post"/>
    <n v="0"/>
    <x v="2"/>
  </r>
  <r>
    <s v="NonMedia"/>
    <s v="Incremental"/>
    <m/>
    <m/>
    <x v="11"/>
    <e v="#N/A"/>
    <x v="6"/>
    <s v=" DTC"/>
    <x v="85"/>
    <s v="Post"/>
    <s v="Post"/>
    <n v="0"/>
    <x v="2"/>
  </r>
  <r>
    <s v="NonMedia"/>
    <s v="Incremental"/>
    <m/>
    <m/>
    <x v="11"/>
    <e v="#N/A"/>
    <x v="6"/>
    <s v=" DTC"/>
    <x v="86"/>
    <s v="Post"/>
    <s v="Post"/>
    <n v="0"/>
    <x v="2"/>
  </r>
  <r>
    <s v="NonMedia"/>
    <s v="Incremental"/>
    <m/>
    <m/>
    <x v="11"/>
    <e v="#N/A"/>
    <x v="6"/>
    <s v=" DTC"/>
    <x v="87"/>
    <s v="Post"/>
    <s v="Post"/>
    <n v="0"/>
    <x v="2"/>
  </r>
  <r>
    <s v="NonMedia"/>
    <s v="Incremental"/>
    <m/>
    <m/>
    <x v="11"/>
    <e v="#N/A"/>
    <x v="6"/>
    <s v=" DTC"/>
    <x v="88"/>
    <s v="Post"/>
    <s v="Post"/>
    <n v="0"/>
    <x v="2"/>
  </r>
  <r>
    <s v="NonMedia"/>
    <s v="Incremental"/>
    <m/>
    <m/>
    <x v="11"/>
    <e v="#N/A"/>
    <x v="6"/>
    <s v=" DTC"/>
    <x v="89"/>
    <s v="Post"/>
    <s v="Post"/>
    <n v="0"/>
    <x v="2"/>
  </r>
  <r>
    <s v="NonMedia"/>
    <s v="Incremental"/>
    <m/>
    <m/>
    <x v="11"/>
    <e v="#N/A"/>
    <x v="6"/>
    <s v=" DTC"/>
    <x v="90"/>
    <s v="Post"/>
    <s v="Post"/>
    <n v="0"/>
    <x v="2"/>
  </r>
  <r>
    <s v="NonMedia"/>
    <s v="Incremental"/>
    <m/>
    <m/>
    <x v="11"/>
    <e v="#N/A"/>
    <x v="6"/>
    <s v=" DTC"/>
    <x v="91"/>
    <s v="Post"/>
    <s v="Post"/>
    <n v="0"/>
    <x v="2"/>
  </r>
  <r>
    <s v="NonMedia"/>
    <s v="Incremental"/>
    <m/>
    <m/>
    <x v="11"/>
    <e v="#N/A"/>
    <x v="6"/>
    <s v=" DTC"/>
    <x v="92"/>
    <s v="Post"/>
    <s v="Post"/>
    <n v="0"/>
    <x v="2"/>
  </r>
  <r>
    <s v="NonMedia"/>
    <s v="Incremental"/>
    <m/>
    <m/>
    <x v="11"/>
    <e v="#N/A"/>
    <x v="6"/>
    <s v=" DTC"/>
    <x v="93"/>
    <s v="Post"/>
    <s v="Post"/>
    <n v="0"/>
    <x v="2"/>
  </r>
  <r>
    <s v="NonMedia"/>
    <s v="Incremental"/>
    <m/>
    <m/>
    <x v="11"/>
    <e v="#N/A"/>
    <x v="6"/>
    <s v=" DTC"/>
    <x v="94"/>
    <s v="Post"/>
    <s v="Post"/>
    <n v="0"/>
    <x v="2"/>
  </r>
  <r>
    <s v="NonMedia"/>
    <s v="Incremental"/>
    <m/>
    <m/>
    <x v="11"/>
    <e v="#N/A"/>
    <x v="6"/>
    <s v=" DTC"/>
    <x v="95"/>
    <s v="Post"/>
    <s v="Post"/>
    <n v="0"/>
    <x v="2"/>
  </r>
  <r>
    <s v="NonMedia"/>
    <s v="Incremental"/>
    <m/>
    <m/>
    <x v="11"/>
    <e v="#N/A"/>
    <x v="6"/>
    <s v=" DTC"/>
    <x v="96"/>
    <s v="Post"/>
    <s v="Post"/>
    <n v="0"/>
    <x v="2"/>
  </r>
  <r>
    <s v="NonMedia"/>
    <s v="Incremental"/>
    <m/>
    <m/>
    <x v="11"/>
    <e v="#N/A"/>
    <x v="6"/>
    <s v=" DTC"/>
    <x v="97"/>
    <s v="Post"/>
    <s v="Post"/>
    <n v="0"/>
    <x v="2"/>
  </r>
  <r>
    <s v="NonMedia"/>
    <s v="Incremental"/>
    <m/>
    <m/>
    <x v="11"/>
    <e v="#N/A"/>
    <x v="6"/>
    <s v=" DTC"/>
    <x v="98"/>
    <s v="Post"/>
    <s v="Post"/>
    <n v="0"/>
    <x v="2"/>
  </r>
  <r>
    <s v="NonMedia"/>
    <s v="Incremental"/>
    <m/>
    <m/>
    <x v="11"/>
    <e v="#N/A"/>
    <x v="6"/>
    <s v=" DTC"/>
    <x v="99"/>
    <s v="Post"/>
    <s v="Post"/>
    <n v="0"/>
    <x v="2"/>
  </r>
  <r>
    <s v="NonMedia"/>
    <s v="Incremental"/>
    <m/>
    <m/>
    <x v="11"/>
    <e v="#N/A"/>
    <x v="6"/>
    <s v=" DTC"/>
    <x v="100"/>
    <s v="Post"/>
    <s v="Post"/>
    <n v="0"/>
    <x v="2"/>
  </r>
  <r>
    <s v="NonMedia"/>
    <s v="Incremental"/>
    <m/>
    <m/>
    <x v="11"/>
    <e v="#N/A"/>
    <x v="6"/>
    <s v=" DTC"/>
    <x v="101"/>
    <s v="Post"/>
    <s v="Post"/>
    <n v="0"/>
    <x v="2"/>
  </r>
  <r>
    <s v="NonMedia"/>
    <s v="Incremental"/>
    <m/>
    <m/>
    <x v="11"/>
    <e v="#N/A"/>
    <x v="6"/>
    <s v=" DTC"/>
    <x v="102"/>
    <s v="Post"/>
    <s v="Post"/>
    <n v="0"/>
    <x v="2"/>
  </r>
  <r>
    <s v="NonMedia"/>
    <s v="Incremental"/>
    <m/>
    <m/>
    <x v="11"/>
    <e v="#N/A"/>
    <x v="6"/>
    <s v=" DTC"/>
    <x v="103"/>
    <s v="Post"/>
    <s v="Post"/>
    <n v="0"/>
    <x v="2"/>
  </r>
  <r>
    <s v="NonMedia"/>
    <s v="Incremental"/>
    <m/>
    <m/>
    <x v="11"/>
    <e v="#N/A"/>
    <x v="6"/>
    <s v=" DTC"/>
    <x v="104"/>
    <s v="Post"/>
    <s v="Post"/>
    <n v="0"/>
    <x v="2"/>
  </r>
  <r>
    <s v="NonMedia"/>
    <s v="Incremental"/>
    <m/>
    <m/>
    <x v="11"/>
    <e v="#N/A"/>
    <x v="6"/>
    <s v=" DTC"/>
    <x v="105"/>
    <s v="Post"/>
    <s v="Post"/>
    <n v="0"/>
    <x v="2"/>
  </r>
  <r>
    <s v="NonMedia"/>
    <s v="Incremental"/>
    <m/>
    <m/>
    <x v="11"/>
    <e v="#N/A"/>
    <x v="6"/>
    <s v=" DTC"/>
    <x v="106"/>
    <s v="Post"/>
    <s v="Post"/>
    <n v="0"/>
    <x v="2"/>
  </r>
  <r>
    <s v="NonMedia"/>
    <s v="Incremental"/>
    <m/>
    <m/>
    <x v="11"/>
    <e v="#N/A"/>
    <x v="6"/>
    <s v=" DTC"/>
    <x v="107"/>
    <s v="Post"/>
    <s v="Post"/>
    <n v="0"/>
    <x v="2"/>
  </r>
  <r>
    <s v="NonMedia"/>
    <s v="Incremental"/>
    <m/>
    <m/>
    <x v="11"/>
    <e v="#N/A"/>
    <x v="6"/>
    <s v=" DTC"/>
    <x v="108"/>
    <s v="Post"/>
    <s v="Post"/>
    <n v="0"/>
    <x v="2"/>
  </r>
  <r>
    <s v="NonMedia"/>
    <s v="Incremental"/>
    <m/>
    <m/>
    <x v="11"/>
    <e v="#N/A"/>
    <x v="6"/>
    <s v=" DTC"/>
    <x v="109"/>
    <s v="Post"/>
    <s v="Post"/>
    <n v="0"/>
    <x v="2"/>
  </r>
  <r>
    <s v="NonMedia"/>
    <s v="Incremental"/>
    <m/>
    <m/>
    <x v="11"/>
    <e v="#N/A"/>
    <x v="6"/>
    <s v=" DTC"/>
    <x v="110"/>
    <s v="Post"/>
    <s v="Post"/>
    <n v="0"/>
    <x v="2"/>
  </r>
  <r>
    <s v="NonMedia"/>
    <s v="Incremental"/>
    <m/>
    <m/>
    <x v="11"/>
    <e v="#N/A"/>
    <x v="6"/>
    <s v=" DTC"/>
    <x v="111"/>
    <s v="Post"/>
    <s v="Post"/>
    <n v="0"/>
    <x v="2"/>
  </r>
  <r>
    <s v="NonMedia"/>
    <s v="Incremental"/>
    <m/>
    <m/>
    <x v="11"/>
    <e v="#N/A"/>
    <x v="6"/>
    <s v=" DTC"/>
    <x v="112"/>
    <s v="Post"/>
    <s v="Post"/>
    <n v="0"/>
    <x v="2"/>
  </r>
  <r>
    <s v="NonMedia"/>
    <s v="Incremental"/>
    <m/>
    <m/>
    <x v="11"/>
    <e v="#N/A"/>
    <x v="6"/>
    <s v=" DTC"/>
    <x v="113"/>
    <s v="Post"/>
    <s v="Post"/>
    <n v="0"/>
    <x v="2"/>
  </r>
  <r>
    <s v="NonMedia"/>
    <s v="Incremental"/>
    <m/>
    <m/>
    <x v="11"/>
    <e v="#N/A"/>
    <x v="6"/>
    <s v=" DTC"/>
    <x v="114"/>
    <s v="Post"/>
    <n v="0"/>
    <n v="0"/>
    <x v="2"/>
  </r>
  <r>
    <s v="NonMedia"/>
    <s v="Incremental"/>
    <m/>
    <m/>
    <x v="11"/>
    <e v="#N/A"/>
    <x v="6"/>
    <s v=" DTC"/>
    <x v="115"/>
    <s v="Post"/>
    <n v="0"/>
    <n v="0"/>
    <x v="2"/>
  </r>
  <r>
    <s v="NonMedia"/>
    <s v="Incremental"/>
    <m/>
    <m/>
    <x v="11"/>
    <e v="#N/A"/>
    <x v="6"/>
    <s v=" DTC"/>
    <x v="116"/>
    <s v="Post"/>
    <n v="0"/>
    <n v="0"/>
    <x v="2"/>
  </r>
  <r>
    <s v="NonMedia"/>
    <s v="Incremental"/>
    <m/>
    <m/>
    <x v="11"/>
    <e v="#N/A"/>
    <x v="6"/>
    <s v=" DTC"/>
    <x v="117"/>
    <s v="Post"/>
    <n v="0"/>
    <n v="0"/>
    <x v="2"/>
  </r>
  <r>
    <s v="NonMedia"/>
    <s v="Incremental"/>
    <m/>
    <m/>
    <x v="11"/>
    <e v="#N/A"/>
    <x v="6"/>
    <s v=" DTC"/>
    <x v="118"/>
    <s v="Post"/>
    <n v="0"/>
    <n v="0"/>
    <x v="2"/>
  </r>
  <r>
    <s v="NonMedia"/>
    <s v="Incremental"/>
    <m/>
    <m/>
    <x v="11"/>
    <e v="#N/A"/>
    <x v="6"/>
    <s v=" DTC"/>
    <x v="119"/>
    <s v="Post"/>
    <n v="0"/>
    <n v="0"/>
    <x v="2"/>
  </r>
  <r>
    <s v="NonMedia"/>
    <s v="Incremental"/>
    <m/>
    <m/>
    <x v="11"/>
    <e v="#N/A"/>
    <x v="6"/>
    <s v=" DTC"/>
    <x v="120"/>
    <s v="Post"/>
    <n v="0"/>
    <n v="0"/>
    <x v="2"/>
  </r>
  <r>
    <s v="NonMedia"/>
    <s v="Incremental"/>
    <m/>
    <m/>
    <x v="11"/>
    <e v="#N/A"/>
    <x v="6"/>
    <s v=" DTC"/>
    <x v="121"/>
    <s v="Post"/>
    <n v="0"/>
    <n v="0"/>
    <x v="2"/>
  </r>
  <r>
    <s v="NonMedia"/>
    <s v="Incremental"/>
    <m/>
    <m/>
    <x v="11"/>
    <e v="#N/A"/>
    <x v="6"/>
    <s v=" DTC"/>
    <x v="122"/>
    <s v="Post"/>
    <n v="0"/>
    <n v="0"/>
    <x v="2"/>
  </r>
  <r>
    <s v="NonMedia"/>
    <s v="Incremental"/>
    <m/>
    <m/>
    <x v="11"/>
    <e v="#N/A"/>
    <x v="6"/>
    <s v=" DTC"/>
    <x v="123"/>
    <s v="Post"/>
    <n v="0"/>
    <n v="0"/>
    <x v="2"/>
  </r>
  <r>
    <s v="NonMedia"/>
    <s v="Incremental"/>
    <m/>
    <m/>
    <x v="11"/>
    <e v="#N/A"/>
    <x v="6"/>
    <s v=" DTC"/>
    <x v="124"/>
    <s v="Post"/>
    <n v="0"/>
    <n v="0"/>
    <x v="2"/>
  </r>
  <r>
    <s v="NonMedia"/>
    <s v="Incremental"/>
    <m/>
    <m/>
    <x v="11"/>
    <e v="#N/A"/>
    <x v="6"/>
    <s v=" DTC"/>
    <x v="125"/>
    <s v="Post"/>
    <n v="0"/>
    <n v="0"/>
    <x v="2"/>
  </r>
  <r>
    <s v="NonMedia"/>
    <s v="Incremental"/>
    <m/>
    <m/>
    <x v="11"/>
    <e v="#N/A"/>
    <x v="6"/>
    <s v=" DTC"/>
    <x v="126"/>
    <s v="Post"/>
    <n v="0"/>
    <n v="0"/>
    <x v="2"/>
  </r>
  <r>
    <s v="NonMedia"/>
    <s v="Incremental"/>
    <m/>
    <m/>
    <x v="11"/>
    <e v="#N/A"/>
    <x v="6"/>
    <s v=" DTC"/>
    <x v="127"/>
    <s v="Post"/>
    <n v="0"/>
    <n v="0"/>
    <x v="2"/>
  </r>
  <r>
    <s v="NonMedia"/>
    <s v="Incremental"/>
    <m/>
    <m/>
    <x v="11"/>
    <e v="#N/A"/>
    <x v="6"/>
    <s v=" DTC"/>
    <x v="128"/>
    <s v="Post"/>
    <n v="0"/>
    <n v="0"/>
    <x v="2"/>
  </r>
  <r>
    <s v="NonMedia"/>
    <s v="Incremental"/>
    <m/>
    <m/>
    <x v="11"/>
    <e v="#N/A"/>
    <x v="6"/>
    <s v=" DTC"/>
    <x v="129"/>
    <s v="Post"/>
    <n v="0"/>
    <n v="0"/>
    <x v="2"/>
  </r>
  <r>
    <s v="NonMedia"/>
    <s v="Incremental"/>
    <m/>
    <m/>
    <x v="11"/>
    <e v="#N/A"/>
    <x v="6"/>
    <s v=" DTC"/>
    <x v="130"/>
    <s v="Post"/>
    <n v="0"/>
    <n v="0"/>
    <x v="2"/>
  </r>
  <r>
    <s v="NonMedia"/>
    <s v="Incremental"/>
    <m/>
    <m/>
    <x v="11"/>
    <e v="#N/A"/>
    <x v="6"/>
    <s v=" DTC"/>
    <x v="131"/>
    <s v="Post"/>
    <n v="0"/>
    <n v="0"/>
    <x v="2"/>
  </r>
  <r>
    <s v="NonMedia"/>
    <s v="Incremental"/>
    <m/>
    <m/>
    <x v="11"/>
    <e v="#N/A"/>
    <x v="6"/>
    <s v=" DTC"/>
    <x v="132"/>
    <s v="Post"/>
    <n v="0"/>
    <n v="0"/>
    <x v="2"/>
  </r>
  <r>
    <s v="NonMedia"/>
    <s v="Incremental"/>
    <m/>
    <m/>
    <x v="11"/>
    <e v="#N/A"/>
    <x v="6"/>
    <s v=" DTC"/>
    <x v="133"/>
    <s v="Post"/>
    <n v="0"/>
    <n v="0"/>
    <x v="2"/>
  </r>
  <r>
    <s v="NonMedia"/>
    <s v="Incremental"/>
    <m/>
    <m/>
    <x v="11"/>
    <e v="#N/A"/>
    <x v="6"/>
    <s v=" DTC"/>
    <x v="134"/>
    <s v="Post"/>
    <n v="0"/>
    <n v="0"/>
    <x v="2"/>
  </r>
  <r>
    <s v="NonMedia"/>
    <s v="Incremental"/>
    <m/>
    <m/>
    <x v="11"/>
    <e v="#N/A"/>
    <x v="6"/>
    <s v=" DTC"/>
    <x v="135"/>
    <s v="Post"/>
    <n v="0"/>
    <n v="0"/>
    <x v="2"/>
  </r>
  <r>
    <s v="NonMedia"/>
    <s v="Incremental"/>
    <m/>
    <m/>
    <x v="11"/>
    <e v="#N/A"/>
    <x v="6"/>
    <s v=" DTC"/>
    <x v="136"/>
    <s v="Post"/>
    <n v="0"/>
    <n v="0"/>
    <x v="2"/>
  </r>
  <r>
    <s v="NonMedia"/>
    <s v="Incremental"/>
    <m/>
    <m/>
    <x v="11"/>
    <e v="#N/A"/>
    <x v="6"/>
    <s v=" DTC"/>
    <x v="137"/>
    <s v="Post"/>
    <n v="0"/>
    <n v="0"/>
    <x v="2"/>
  </r>
  <r>
    <s v="NonMedia"/>
    <s v="Incremental"/>
    <m/>
    <m/>
    <x v="11"/>
    <e v="#N/A"/>
    <x v="6"/>
    <s v=" DTC"/>
    <x v="138"/>
    <s v="Post"/>
    <n v="0"/>
    <n v="0"/>
    <x v="2"/>
  </r>
  <r>
    <s v="NonMedia"/>
    <s v="Incremental"/>
    <m/>
    <m/>
    <x v="11"/>
    <e v="#N/A"/>
    <x v="6"/>
    <s v=" DTC"/>
    <x v="139"/>
    <s v="Post"/>
    <n v="0"/>
    <n v="0"/>
    <x v="2"/>
  </r>
  <r>
    <s v="NonMedia"/>
    <s v="Incremental"/>
    <m/>
    <m/>
    <x v="11"/>
    <e v="#N/A"/>
    <x v="6"/>
    <s v=" DTC"/>
    <x v="140"/>
    <s v="Post"/>
    <n v="0"/>
    <n v="0"/>
    <x v="2"/>
  </r>
  <r>
    <s v="NonMedia"/>
    <s v="Incremental"/>
    <m/>
    <m/>
    <x v="11"/>
    <e v="#N/A"/>
    <x v="6"/>
    <s v=" DTC"/>
    <x v="141"/>
    <s v="Post"/>
    <n v="0"/>
    <n v="0"/>
    <x v="2"/>
  </r>
  <r>
    <s v="NonMedia"/>
    <s v="Incremental"/>
    <m/>
    <m/>
    <x v="11"/>
    <e v="#N/A"/>
    <x v="6"/>
    <s v=" DTC"/>
    <x v="142"/>
    <s v="Post"/>
    <n v="0"/>
    <n v="0"/>
    <x v="2"/>
  </r>
  <r>
    <s v="NonMedia"/>
    <s v="Incremental"/>
    <m/>
    <m/>
    <x v="11"/>
    <e v="#N/A"/>
    <x v="6"/>
    <s v=" DTC"/>
    <x v="143"/>
    <s v="Post"/>
    <n v="0"/>
    <n v="0"/>
    <x v="2"/>
  </r>
  <r>
    <s v="NonMedia"/>
    <s v="Incremental"/>
    <m/>
    <m/>
    <x v="11"/>
    <e v="#N/A"/>
    <x v="6"/>
    <s v=" DTC"/>
    <x v="144"/>
    <s v="Post"/>
    <n v="0"/>
    <n v="0"/>
    <x v="2"/>
  </r>
  <r>
    <s v="NonMedia"/>
    <s v="Incremental"/>
    <m/>
    <m/>
    <x v="11"/>
    <e v="#N/A"/>
    <x v="6"/>
    <s v=" DTC"/>
    <x v="145"/>
    <s v="Post"/>
    <n v="0"/>
    <n v="0"/>
    <x v="2"/>
  </r>
  <r>
    <s v="NonMedia"/>
    <s v="Incremental"/>
    <m/>
    <m/>
    <x v="11"/>
    <e v="#N/A"/>
    <x v="6"/>
    <s v=" DTC"/>
    <x v="146"/>
    <s v="Post"/>
    <n v="0"/>
    <n v="0"/>
    <x v="2"/>
  </r>
  <r>
    <s v="NonMedia"/>
    <s v="Incremental"/>
    <m/>
    <m/>
    <x v="11"/>
    <e v="#N/A"/>
    <x v="6"/>
    <s v=" DTC"/>
    <x v="147"/>
    <s v="Post"/>
    <n v="0"/>
    <n v="0"/>
    <x v="2"/>
  </r>
  <r>
    <s v="NonMedia"/>
    <s v="Incremental"/>
    <m/>
    <m/>
    <x v="11"/>
    <e v="#N/A"/>
    <x v="6"/>
    <s v=" DTC"/>
    <x v="148"/>
    <s v="Post"/>
    <n v="0"/>
    <n v="0"/>
    <x v="2"/>
  </r>
  <r>
    <s v="NonMedia"/>
    <s v="Incremental"/>
    <m/>
    <m/>
    <x v="11"/>
    <e v="#N/A"/>
    <x v="6"/>
    <s v=" DTC"/>
    <x v="149"/>
    <s v="Post"/>
    <n v="0"/>
    <n v="0"/>
    <x v="2"/>
  </r>
  <r>
    <s v="NonMedia"/>
    <s v="Incremental"/>
    <m/>
    <m/>
    <x v="11"/>
    <e v="#N/A"/>
    <x v="6"/>
    <s v=" DTC"/>
    <x v="150"/>
    <s v="Post"/>
    <n v="0"/>
    <n v="0"/>
    <x v="2"/>
  </r>
  <r>
    <s v="NonMedia"/>
    <s v="Incremental"/>
    <m/>
    <m/>
    <x v="11"/>
    <e v="#N/A"/>
    <x v="6"/>
    <s v=" DTC"/>
    <x v="151"/>
    <s v="Post"/>
    <n v="0"/>
    <n v="0"/>
    <x v="2"/>
  </r>
  <r>
    <s v="NonMedia"/>
    <s v="Incremental"/>
    <m/>
    <m/>
    <x v="11"/>
    <e v="#N/A"/>
    <x v="6"/>
    <s v=" DTC"/>
    <x v="152"/>
    <s v="Post"/>
    <n v="0"/>
    <n v="0"/>
    <x v="2"/>
  </r>
  <r>
    <s v="NonMedia"/>
    <s v="Incremental"/>
    <m/>
    <m/>
    <x v="11"/>
    <e v="#N/A"/>
    <x v="6"/>
    <s v=" DTC"/>
    <x v="153"/>
    <s v="Post"/>
    <n v="0"/>
    <n v="0"/>
    <x v="2"/>
  </r>
  <r>
    <s v="NonMedia"/>
    <s v="Incremental"/>
    <m/>
    <m/>
    <x v="11"/>
    <e v="#N/A"/>
    <x v="6"/>
    <s v=" DTC"/>
    <x v="154"/>
    <s v="Post"/>
    <n v="0"/>
    <n v="0"/>
    <x v="2"/>
  </r>
  <r>
    <s v="NonMedia"/>
    <s v="Incremental"/>
    <m/>
    <m/>
    <x v="11"/>
    <e v="#N/A"/>
    <x v="6"/>
    <s v=" DTC"/>
    <x v="155"/>
    <s v="Post"/>
    <n v="0"/>
    <n v="0"/>
    <x v="2"/>
  </r>
  <r>
    <s v="NonMedia"/>
    <s v="Incremental"/>
    <m/>
    <m/>
    <x v="11"/>
    <e v="#N/A"/>
    <x v="6"/>
    <s v=" DTC"/>
    <x v="156"/>
    <s v="Post"/>
    <n v="0"/>
    <n v="0"/>
    <x v="2"/>
  </r>
  <r>
    <s v="NonMedia"/>
    <s v="Incremental"/>
    <m/>
    <m/>
    <x v="11"/>
    <e v="#N/A"/>
    <x v="6"/>
    <s v=" DTC"/>
    <x v="157"/>
    <s v="Post"/>
    <n v="0"/>
    <n v="0"/>
    <x v="2"/>
  </r>
  <r>
    <s v="NonMedia"/>
    <s v="Incremental"/>
    <m/>
    <m/>
    <x v="11"/>
    <e v="#N/A"/>
    <x v="6"/>
    <s v=" DTC"/>
    <x v="158"/>
    <s v="Post"/>
    <n v="0"/>
    <n v="0"/>
    <x v="2"/>
  </r>
  <r>
    <s v="NonMedia"/>
    <s v="Incremental"/>
    <m/>
    <m/>
    <x v="11"/>
    <e v="#N/A"/>
    <x v="6"/>
    <s v=" DTC"/>
    <x v="159"/>
    <s v="Post"/>
    <n v="0"/>
    <n v="0"/>
    <x v="2"/>
  </r>
  <r>
    <s v="NonMedia"/>
    <s v="Incremental"/>
    <m/>
    <m/>
    <x v="11"/>
    <e v="#N/A"/>
    <x v="6"/>
    <s v=" DTC"/>
    <x v="160"/>
    <s v="Post"/>
    <n v="0"/>
    <n v="0"/>
    <x v="2"/>
  </r>
  <r>
    <s v="NonMedia"/>
    <s v="Incremental"/>
    <m/>
    <m/>
    <x v="11"/>
    <e v="#N/A"/>
    <x v="6"/>
    <s v=" DTC"/>
    <x v="161"/>
    <s v="Post"/>
    <n v="0"/>
    <n v="0"/>
    <x v="2"/>
  </r>
  <r>
    <s v="NonMedia"/>
    <s v="Incremental"/>
    <m/>
    <m/>
    <x v="11"/>
    <e v="#N/A"/>
    <x v="6"/>
    <s v=" DTC"/>
    <x v="162"/>
    <s v="Post"/>
    <n v="0"/>
    <n v="0"/>
    <x v="2"/>
  </r>
  <r>
    <s v="NonMedia"/>
    <s v="Incremental"/>
    <m/>
    <m/>
    <x v="11"/>
    <e v="#N/A"/>
    <x v="6"/>
    <s v=" DTC"/>
    <x v="163"/>
    <s v="Post"/>
    <n v="0"/>
    <n v="0"/>
    <x v="2"/>
  </r>
  <r>
    <s v="NonMedia"/>
    <s v="Incremental"/>
    <m/>
    <m/>
    <x v="11"/>
    <e v="#N/A"/>
    <x v="6"/>
    <s v=" DTC"/>
    <x v="164"/>
    <s v="Post"/>
    <n v="0"/>
    <n v="0"/>
    <x v="2"/>
  </r>
  <r>
    <s v="NonMedia"/>
    <s v="Incremental"/>
    <m/>
    <m/>
    <x v="11"/>
    <e v="#N/A"/>
    <x v="6"/>
    <s v=" DTC"/>
    <x v="165"/>
    <s v="Post"/>
    <n v="0"/>
    <n v="0"/>
    <x v="2"/>
  </r>
  <r>
    <s v="NonMedia"/>
    <s v="Incremental"/>
    <m/>
    <m/>
    <x v="11"/>
    <e v="#N/A"/>
    <x v="6"/>
    <s v=" DTC"/>
    <x v="166"/>
    <s v="Post"/>
    <n v="0"/>
    <n v="0"/>
    <x v="2"/>
  </r>
  <r>
    <s v="NonMedia"/>
    <s v="Incremental"/>
    <m/>
    <m/>
    <x v="11"/>
    <e v="#N/A"/>
    <x v="6"/>
    <s v=" DTC"/>
    <x v="167"/>
    <s v="Post"/>
    <n v="0"/>
    <n v="0"/>
    <x v="2"/>
  </r>
  <r>
    <s v="NonMedia"/>
    <s v="Incremental"/>
    <m/>
    <m/>
    <x v="11"/>
    <e v="#N/A"/>
    <x v="6"/>
    <s v=" DTC"/>
    <x v="168"/>
    <s v="Post"/>
    <n v="0"/>
    <n v="0"/>
    <x v="2"/>
  </r>
  <r>
    <s v="NonMedia"/>
    <s v="Incremental"/>
    <m/>
    <m/>
    <x v="11"/>
    <e v="#N/A"/>
    <x v="6"/>
    <s v=" DTC"/>
    <x v="169"/>
    <s v="Post"/>
    <n v="0"/>
    <n v="0"/>
    <x v="2"/>
  </r>
  <r>
    <s v="NonMedia"/>
    <s v="Incremental"/>
    <m/>
    <m/>
    <x v="11"/>
    <e v="#N/A"/>
    <x v="6"/>
    <s v=" DTC"/>
    <x v="170"/>
    <s v="Post"/>
    <n v="0"/>
    <n v="0"/>
    <x v="2"/>
  </r>
  <r>
    <s v="NonMedia"/>
    <s v="Incremental"/>
    <m/>
    <m/>
    <x v="11"/>
    <e v="#N/A"/>
    <x v="6"/>
    <s v=" DTC"/>
    <x v="171"/>
    <s v="Post"/>
    <n v="0"/>
    <n v="0"/>
    <x v="2"/>
  </r>
  <r>
    <s v="NonMedia"/>
    <s v="Incremental"/>
    <m/>
    <m/>
    <x v="11"/>
    <e v="#N/A"/>
    <x v="6"/>
    <s v=" DTC"/>
    <x v="172"/>
    <s v="Post"/>
    <n v="0"/>
    <n v="0"/>
    <x v="2"/>
  </r>
  <r>
    <s v="NonMedia"/>
    <s v="Incremental"/>
    <m/>
    <m/>
    <x v="11"/>
    <e v="#N/A"/>
    <x v="6"/>
    <s v=" DTC"/>
    <x v="173"/>
    <s v="Post"/>
    <n v="0"/>
    <n v="0"/>
    <x v="2"/>
  </r>
  <r>
    <s v="NonMedia"/>
    <s v="Incremental"/>
    <m/>
    <m/>
    <x v="11"/>
    <e v="#N/A"/>
    <x v="6"/>
    <s v=" DTC"/>
    <x v="174"/>
    <s v="Post"/>
    <n v="0"/>
    <n v="0"/>
    <x v="2"/>
  </r>
  <r>
    <s v="NonMedia"/>
    <s v="Incremental"/>
    <m/>
    <m/>
    <x v="11"/>
    <e v="#N/A"/>
    <x v="6"/>
    <s v=" DTC"/>
    <x v="175"/>
    <s v="Post"/>
    <n v="0"/>
    <n v="0"/>
    <x v="2"/>
  </r>
  <r>
    <s v="NonMedia"/>
    <s v="Incremental"/>
    <m/>
    <m/>
    <x v="11"/>
    <e v="#N/A"/>
    <x v="6"/>
    <s v=" DTC"/>
    <x v="176"/>
    <s v="Post"/>
    <n v="0"/>
    <n v="0"/>
    <x v="2"/>
  </r>
  <r>
    <s v="NonMedia"/>
    <s v="Incremental"/>
    <m/>
    <m/>
    <x v="11"/>
    <e v="#N/A"/>
    <x v="6"/>
    <s v=" DTC"/>
    <x v="177"/>
    <s v="Post"/>
    <n v="0"/>
    <n v="0"/>
    <x v="2"/>
  </r>
  <r>
    <s v="NonMedia"/>
    <s v="Incremental"/>
    <m/>
    <m/>
    <x v="11"/>
    <e v="#N/A"/>
    <x v="6"/>
    <s v=" DTC"/>
    <x v="178"/>
    <s v="Post"/>
    <n v="0"/>
    <n v="0"/>
    <x v="2"/>
  </r>
  <r>
    <s v="NonMedia"/>
    <s v="Incremental"/>
    <m/>
    <m/>
    <x v="11"/>
    <e v="#N/A"/>
    <x v="6"/>
    <s v=" DTC"/>
    <x v="179"/>
    <s v="Post"/>
    <n v="0"/>
    <n v="0"/>
    <x v="2"/>
  </r>
  <r>
    <s v="NonMedia"/>
    <s v="Incremental"/>
    <m/>
    <m/>
    <x v="11"/>
    <e v="#N/A"/>
    <x v="6"/>
    <s v=" DTC"/>
    <x v="180"/>
    <s v="Post"/>
    <n v="0"/>
    <n v="0"/>
    <x v="2"/>
  </r>
  <r>
    <s v="NonMedia"/>
    <s v="Incremental"/>
    <m/>
    <m/>
    <x v="11"/>
    <e v="#N/A"/>
    <x v="6"/>
    <s v=" DTC"/>
    <x v="181"/>
    <s v="Post"/>
    <n v="0"/>
    <n v="0"/>
    <x v="2"/>
  </r>
  <r>
    <s v="NonMedia"/>
    <s v="Incremental"/>
    <m/>
    <m/>
    <x v="11"/>
    <e v="#N/A"/>
    <x v="6"/>
    <s v=" DTC"/>
    <x v="182"/>
    <s v="Post"/>
    <n v="0"/>
    <n v="0"/>
    <x v="2"/>
  </r>
  <r>
    <s v="NonMedia"/>
    <s v="Incremental"/>
    <m/>
    <m/>
    <x v="11"/>
    <e v="#N/A"/>
    <x v="6"/>
    <s v=" DTC"/>
    <x v="183"/>
    <s v="Post"/>
    <n v="0"/>
    <n v="0"/>
    <x v="2"/>
  </r>
  <r>
    <s v="NonMedia"/>
    <s v="Incremental"/>
    <m/>
    <m/>
    <x v="11"/>
    <e v="#N/A"/>
    <x v="6"/>
    <s v=" DTC"/>
    <x v="184"/>
    <s v="Post"/>
    <n v="0"/>
    <n v="0"/>
    <x v="2"/>
  </r>
  <r>
    <s v="NonMedia"/>
    <s v="Incremental"/>
    <m/>
    <m/>
    <x v="11"/>
    <e v="#N/A"/>
    <x v="6"/>
    <s v=" DTC"/>
    <x v="185"/>
    <s v="Post"/>
    <n v="0"/>
    <n v="0"/>
    <x v="2"/>
  </r>
  <r>
    <s v="NonMedia"/>
    <s v="Incremental"/>
    <m/>
    <m/>
    <x v="11"/>
    <e v="#N/A"/>
    <x v="6"/>
    <s v=" DTC"/>
    <x v="186"/>
    <s v="Post"/>
    <n v="0"/>
    <n v="0"/>
    <x v="2"/>
  </r>
  <r>
    <s v="NonMedia"/>
    <s v="Incremental"/>
    <m/>
    <m/>
    <x v="11"/>
    <e v="#N/A"/>
    <x v="6"/>
    <s v=" DTC"/>
    <x v="187"/>
    <s v="Post"/>
    <n v="0"/>
    <n v="0"/>
    <x v="2"/>
  </r>
  <r>
    <s v="NonMedia"/>
    <s v="Incremental"/>
    <m/>
    <m/>
    <x v="11"/>
    <e v="#N/A"/>
    <x v="6"/>
    <s v=" DTC"/>
    <x v="188"/>
    <s v="Post"/>
    <n v="0"/>
    <n v="0"/>
    <x v="2"/>
  </r>
  <r>
    <s v="NonMedia"/>
    <s v="Incremental"/>
    <m/>
    <m/>
    <x v="11"/>
    <e v="#N/A"/>
    <x v="6"/>
    <s v=" DTC"/>
    <x v="189"/>
    <s v="Post"/>
    <n v="0"/>
    <n v="0"/>
    <x v="2"/>
  </r>
  <r>
    <s v="NonMedia"/>
    <s v="Incremental"/>
    <m/>
    <m/>
    <x v="11"/>
    <e v="#N/A"/>
    <x v="6"/>
    <s v=" DTC"/>
    <x v="190"/>
    <s v="Post"/>
    <n v="0"/>
    <n v="0"/>
    <x v="2"/>
  </r>
  <r>
    <s v="NonMedia"/>
    <s v="Incremental"/>
    <m/>
    <m/>
    <x v="11"/>
    <e v="#N/A"/>
    <x v="6"/>
    <s v=" DTC"/>
    <x v="191"/>
    <s v="Post"/>
    <n v="0"/>
    <n v="0"/>
    <x v="2"/>
  </r>
  <r>
    <s v="NonMedia"/>
    <s v="Incremental"/>
    <m/>
    <m/>
    <x v="11"/>
    <e v="#N/A"/>
    <x v="6"/>
    <s v=" DTC"/>
    <x v="192"/>
    <s v="Post"/>
    <n v="0"/>
    <n v="0"/>
    <x v="2"/>
  </r>
  <r>
    <s v="NonMedia"/>
    <s v="Incremental"/>
    <m/>
    <m/>
    <x v="11"/>
    <e v="#N/A"/>
    <x v="6"/>
    <s v=" DTC"/>
    <x v="193"/>
    <s v="Post"/>
    <n v="0"/>
    <n v="0"/>
    <x v="2"/>
  </r>
  <r>
    <s v="NonMedia"/>
    <s v="Incremental"/>
    <m/>
    <m/>
    <x v="11"/>
    <e v="#N/A"/>
    <x v="6"/>
    <s v=" DTC"/>
    <x v="194"/>
    <s v="Post"/>
    <n v="0"/>
    <n v="0"/>
    <x v="2"/>
  </r>
  <r>
    <s v="NonMedia"/>
    <s v="Incremental"/>
    <m/>
    <m/>
    <x v="11"/>
    <e v="#N/A"/>
    <x v="6"/>
    <s v=" DTC"/>
    <x v="195"/>
    <s v="Post"/>
    <n v="0"/>
    <n v="0"/>
    <x v="2"/>
  </r>
  <r>
    <s v="NonMedia"/>
    <s v="Incremental"/>
    <m/>
    <m/>
    <x v="11"/>
    <e v="#N/A"/>
    <x v="6"/>
    <s v=" DTC"/>
    <x v="196"/>
    <s v="Post"/>
    <n v="0"/>
    <n v="0"/>
    <x v="2"/>
  </r>
  <r>
    <s v="NonMedia"/>
    <s v="Incremental"/>
    <m/>
    <m/>
    <x v="11"/>
    <e v="#N/A"/>
    <x v="6"/>
    <s v=" DTC"/>
    <x v="197"/>
    <s v="Post"/>
    <n v="0"/>
    <n v="0"/>
    <x v="2"/>
  </r>
  <r>
    <s v="NonMedia"/>
    <s v="Incremental"/>
    <m/>
    <m/>
    <x v="11"/>
    <e v="#N/A"/>
    <x v="6"/>
    <s v=" DTC"/>
    <x v="198"/>
    <s v="Post"/>
    <n v="0"/>
    <n v="0"/>
    <x v="2"/>
  </r>
  <r>
    <s v="NonMedia"/>
    <s v="Incremental"/>
    <m/>
    <m/>
    <x v="11"/>
    <e v="#N/A"/>
    <x v="6"/>
    <s v=" DTC"/>
    <x v="199"/>
    <s v="Post"/>
    <n v="0"/>
    <n v="0"/>
    <x v="2"/>
  </r>
  <r>
    <s v="NonMedia"/>
    <s v="Incremental"/>
    <m/>
    <m/>
    <x v="11"/>
    <e v="#N/A"/>
    <x v="6"/>
    <s v=" DTC"/>
    <x v="200"/>
    <s v="Post"/>
    <n v="0"/>
    <n v="0"/>
    <x v="2"/>
  </r>
  <r>
    <s v="NonMedia"/>
    <s v="Incremental"/>
    <m/>
    <m/>
    <x v="11"/>
    <e v="#N/A"/>
    <x v="6"/>
    <s v=" DTC"/>
    <x v="201"/>
    <s v="Post"/>
    <n v="0"/>
    <n v="0"/>
    <x v="2"/>
  </r>
  <r>
    <s v="NonMedia"/>
    <s v="Incremental"/>
    <m/>
    <m/>
    <x v="11"/>
    <e v="#N/A"/>
    <x v="6"/>
    <s v=" DTC"/>
    <x v="202"/>
    <s v="Post"/>
    <n v="0"/>
    <n v="0"/>
    <x v="2"/>
  </r>
  <r>
    <s v="NonMedia"/>
    <s v="Incremental"/>
    <m/>
    <m/>
    <x v="11"/>
    <e v="#N/A"/>
    <x v="6"/>
    <s v=" DTC"/>
    <x v="203"/>
    <s v="Post"/>
    <n v="0"/>
    <n v="0"/>
    <x v="2"/>
  </r>
  <r>
    <s v="NonMedia"/>
    <s v="Incremental"/>
    <m/>
    <m/>
    <x v="11"/>
    <e v="#N/A"/>
    <x v="6"/>
    <s v=" DTC"/>
    <x v="204"/>
    <s v="Post"/>
    <n v="0"/>
    <n v="0"/>
    <x v="2"/>
  </r>
  <r>
    <s v="NonMedia"/>
    <s v="Incremental"/>
    <m/>
    <m/>
    <x v="11"/>
    <e v="#N/A"/>
    <x v="6"/>
    <s v=" DTC"/>
    <x v="205"/>
    <s v="Post"/>
    <n v="0"/>
    <n v="0"/>
    <x v="2"/>
  </r>
  <r>
    <s v="NonMedia"/>
    <s v="Incremental"/>
    <m/>
    <m/>
    <x v="11"/>
    <e v="#N/A"/>
    <x v="6"/>
    <s v=" DTC"/>
    <x v="206"/>
    <s v="Post"/>
    <n v="0"/>
    <n v="0"/>
    <x v="2"/>
  </r>
  <r>
    <s v="NonMedia"/>
    <s v="Incremental"/>
    <m/>
    <m/>
    <x v="11"/>
    <e v="#N/A"/>
    <x v="6"/>
    <s v=" DTC"/>
    <x v="207"/>
    <s v="Post"/>
    <n v="0"/>
    <n v="0"/>
    <x v="2"/>
  </r>
  <r>
    <s v="NonMedia"/>
    <s v="Incremental"/>
    <m/>
    <m/>
    <x v="11"/>
    <e v="#N/A"/>
    <x v="6"/>
    <s v=" DTC"/>
    <x v="208"/>
    <s v="Post"/>
    <n v="0"/>
    <n v="0"/>
    <x v="2"/>
  </r>
  <r>
    <s v="NonMedia"/>
    <s v="Incremental"/>
    <m/>
    <m/>
    <x v="11"/>
    <e v="#N/A"/>
    <x v="6"/>
    <s v=" DTC"/>
    <x v="209"/>
    <s v="Post"/>
    <n v="0"/>
    <n v="0"/>
    <x v="2"/>
  </r>
  <r>
    <s v="NonMedia"/>
    <s v="Incremental"/>
    <m/>
    <m/>
    <x v="11"/>
    <e v="#N/A"/>
    <x v="6"/>
    <s v=" DTC"/>
    <x v="210"/>
    <s v="Post"/>
    <n v="0"/>
    <n v="0"/>
    <x v="2"/>
  </r>
  <r>
    <s v="NonMedia"/>
    <s v="Incremental"/>
    <m/>
    <m/>
    <x v="11"/>
    <e v="#N/A"/>
    <x v="6"/>
    <s v=" DTC"/>
    <x v="211"/>
    <s v="Post"/>
    <n v="0"/>
    <n v="0"/>
    <x v="2"/>
  </r>
  <r>
    <s v="NonMedia"/>
    <s v="Incremental"/>
    <m/>
    <m/>
    <x v="11"/>
    <e v="#N/A"/>
    <x v="6"/>
    <s v=" DTC"/>
    <x v="212"/>
    <s v="Post"/>
    <n v="0"/>
    <n v="0"/>
    <x v="2"/>
  </r>
  <r>
    <s v="NonMedia"/>
    <s v="Incremental"/>
    <m/>
    <m/>
    <x v="11"/>
    <e v="#N/A"/>
    <x v="6"/>
    <s v=" DTC"/>
    <x v="213"/>
    <s v="Post"/>
    <n v="0"/>
    <n v="0"/>
    <x v="2"/>
  </r>
  <r>
    <s v="Media"/>
    <s v="Incremental"/>
    <m/>
    <m/>
    <x v="12"/>
    <s v="Facebook"/>
    <x v="7"/>
    <s v=" DTC"/>
    <x v="0"/>
    <s v="Pre"/>
    <s v="Pre"/>
    <n v="0"/>
    <x v="0"/>
  </r>
  <r>
    <s v="Media"/>
    <s v="Incremental"/>
    <m/>
    <m/>
    <x v="12"/>
    <s v="Facebook"/>
    <x v="7"/>
    <s v=" DTC"/>
    <x v="1"/>
    <s v="Pre"/>
    <s v="Pre"/>
    <n v="0"/>
    <x v="0"/>
  </r>
  <r>
    <s v="Media"/>
    <s v="Incremental"/>
    <m/>
    <m/>
    <x v="12"/>
    <s v="Facebook"/>
    <x v="7"/>
    <s v=" DTC"/>
    <x v="2"/>
    <s v="Pre"/>
    <s v="Pre"/>
    <n v="0"/>
    <x v="0"/>
  </r>
  <r>
    <s v="Media"/>
    <s v="Incremental"/>
    <m/>
    <m/>
    <x v="12"/>
    <s v="Facebook"/>
    <x v="7"/>
    <s v=" DTC"/>
    <x v="3"/>
    <s v="Pre"/>
    <s v="Pre"/>
    <n v="0"/>
    <x v="0"/>
  </r>
  <r>
    <s v="Media"/>
    <s v="Incremental"/>
    <m/>
    <m/>
    <x v="12"/>
    <s v="Facebook"/>
    <x v="7"/>
    <s v=" DTC"/>
    <x v="4"/>
    <s v="Pre"/>
    <s v="Pre"/>
    <n v="0"/>
    <x v="0"/>
  </r>
  <r>
    <s v="Media"/>
    <s v="Incremental"/>
    <m/>
    <m/>
    <x v="12"/>
    <s v="Facebook"/>
    <x v="7"/>
    <s v=" DTC"/>
    <x v="5"/>
    <s v="Pre"/>
    <s v="Pre"/>
    <n v="0"/>
    <x v="0"/>
  </r>
  <r>
    <s v="Media"/>
    <s v="Incremental"/>
    <m/>
    <m/>
    <x v="12"/>
    <s v="Facebook"/>
    <x v="7"/>
    <s v=" DTC"/>
    <x v="6"/>
    <s v="Pre"/>
    <s v="Pre"/>
    <n v="0"/>
    <x v="0"/>
  </r>
  <r>
    <s v="Media"/>
    <s v="Incremental"/>
    <m/>
    <m/>
    <x v="12"/>
    <s v="Facebook"/>
    <x v="7"/>
    <s v=" DTC"/>
    <x v="7"/>
    <s v="Pre"/>
    <s v="Pre"/>
    <n v="0"/>
    <x v="0"/>
  </r>
  <r>
    <s v="Media"/>
    <s v="Incremental"/>
    <m/>
    <m/>
    <x v="12"/>
    <s v="Facebook"/>
    <x v="7"/>
    <s v=" DTC"/>
    <x v="8"/>
    <s v="Pre"/>
    <s v="Pre"/>
    <n v="0"/>
    <x v="0"/>
  </r>
  <r>
    <s v="Media"/>
    <s v="Incremental"/>
    <m/>
    <m/>
    <x v="12"/>
    <s v="Facebook"/>
    <x v="7"/>
    <s v=" DTC"/>
    <x v="9"/>
    <s v="Pre"/>
    <s v="Pre"/>
    <n v="0"/>
    <x v="0"/>
  </r>
  <r>
    <s v="Media"/>
    <s v="Incremental"/>
    <m/>
    <m/>
    <x v="12"/>
    <s v="Facebook"/>
    <x v="7"/>
    <s v=" DTC"/>
    <x v="10"/>
    <s v="Pre"/>
    <s v="Pre"/>
    <n v="0"/>
    <x v="0"/>
  </r>
  <r>
    <s v="Media"/>
    <s v="Incremental"/>
    <m/>
    <m/>
    <x v="12"/>
    <s v="Facebook"/>
    <x v="7"/>
    <s v=" DTC"/>
    <x v="11"/>
    <s v="Pre"/>
    <s v="Pre"/>
    <n v="0"/>
    <x v="0"/>
  </r>
  <r>
    <s v="Media"/>
    <s v="Incremental"/>
    <m/>
    <m/>
    <x v="12"/>
    <s v="Facebook"/>
    <x v="7"/>
    <s v=" DTC"/>
    <x v="12"/>
    <s v="Pre"/>
    <s v="Pre"/>
    <n v="0"/>
    <x v="0"/>
  </r>
  <r>
    <s v="Media"/>
    <s v="Incremental"/>
    <m/>
    <m/>
    <x v="12"/>
    <s v="Facebook"/>
    <x v="7"/>
    <s v=" DTC"/>
    <x v="13"/>
    <s v="Pre"/>
    <s v="Pre"/>
    <n v="0"/>
    <x v="0"/>
  </r>
  <r>
    <s v="Media"/>
    <s v="Incremental"/>
    <m/>
    <m/>
    <x v="12"/>
    <s v="Facebook"/>
    <x v="7"/>
    <s v=" DTC"/>
    <x v="14"/>
    <s v="Pre"/>
    <s v="Pre"/>
    <n v="0"/>
    <x v="0"/>
  </r>
  <r>
    <s v="Media"/>
    <s v="Incremental"/>
    <m/>
    <m/>
    <x v="12"/>
    <s v="Facebook"/>
    <x v="7"/>
    <s v=" DTC"/>
    <x v="15"/>
    <s v="Pre"/>
    <s v="Pre"/>
    <n v="0"/>
    <x v="0"/>
  </r>
  <r>
    <s v="Media"/>
    <s v="Incremental"/>
    <m/>
    <m/>
    <x v="12"/>
    <s v="Facebook"/>
    <x v="7"/>
    <s v=" DTC"/>
    <x v="16"/>
    <s v="Pre"/>
    <s v="Pre"/>
    <n v="0"/>
    <x v="0"/>
  </r>
  <r>
    <s v="Media"/>
    <s v="Incremental"/>
    <m/>
    <m/>
    <x v="12"/>
    <s v="Facebook"/>
    <x v="7"/>
    <s v=" DTC"/>
    <x v="17"/>
    <s v="Pre"/>
    <s v="Pre"/>
    <n v="0"/>
    <x v="0"/>
  </r>
  <r>
    <s v="Media"/>
    <s v="Incremental"/>
    <m/>
    <m/>
    <x v="12"/>
    <s v="Facebook"/>
    <x v="7"/>
    <s v=" DTC"/>
    <x v="18"/>
    <s v="Pre"/>
    <s v="Pre"/>
    <n v="0"/>
    <x v="0"/>
  </r>
  <r>
    <s v="Media"/>
    <s v="Incremental"/>
    <m/>
    <m/>
    <x v="12"/>
    <s v="Facebook"/>
    <x v="7"/>
    <s v=" DTC"/>
    <x v="19"/>
    <s v="Pre"/>
    <s v="Pre"/>
    <n v="0"/>
    <x v="0"/>
  </r>
  <r>
    <s v="Media"/>
    <s v="Incremental"/>
    <m/>
    <m/>
    <x v="12"/>
    <s v="Facebook"/>
    <x v="7"/>
    <s v=" DTC"/>
    <x v="20"/>
    <s v="Pre"/>
    <s v="Pre"/>
    <n v="0"/>
    <x v="0"/>
  </r>
  <r>
    <s v="Media"/>
    <s v="Incremental"/>
    <m/>
    <m/>
    <x v="12"/>
    <s v="Facebook"/>
    <x v="7"/>
    <s v=" DTC"/>
    <x v="21"/>
    <s v="Pre"/>
    <s v="Pre"/>
    <n v="0"/>
    <x v="0"/>
  </r>
  <r>
    <s v="Media"/>
    <s v="Incremental"/>
    <m/>
    <m/>
    <x v="12"/>
    <s v="Facebook"/>
    <x v="7"/>
    <s v=" DTC"/>
    <x v="22"/>
    <s v="Pre"/>
    <s v="Pre"/>
    <n v="0"/>
    <x v="0"/>
  </r>
  <r>
    <s v="Media"/>
    <s v="Incremental"/>
    <m/>
    <m/>
    <x v="12"/>
    <s v="Facebook"/>
    <x v="7"/>
    <s v=" DTC"/>
    <x v="23"/>
    <s v="Pre"/>
    <s v="Pre"/>
    <n v="0"/>
    <x v="0"/>
  </r>
  <r>
    <s v="Media"/>
    <s v="Incremental"/>
    <m/>
    <m/>
    <x v="12"/>
    <s v="Facebook"/>
    <x v="7"/>
    <s v=" DTC"/>
    <x v="24"/>
    <s v="Pre"/>
    <s v="Pre"/>
    <n v="0"/>
    <x v="0"/>
  </r>
  <r>
    <s v="Media"/>
    <s v="Incremental"/>
    <m/>
    <m/>
    <x v="12"/>
    <s v="Facebook"/>
    <x v="7"/>
    <s v=" DTC"/>
    <x v="25"/>
    <s v="Pre"/>
    <s v="Pre"/>
    <n v="0"/>
    <x v="0"/>
  </r>
  <r>
    <s v="Media"/>
    <s v="Incremental"/>
    <m/>
    <m/>
    <x v="12"/>
    <s v="Facebook"/>
    <x v="7"/>
    <s v=" DTC"/>
    <x v="26"/>
    <s v="Pre"/>
    <s v="Pre"/>
    <n v="0"/>
    <x v="0"/>
  </r>
  <r>
    <s v="Media"/>
    <s v="Incremental"/>
    <m/>
    <m/>
    <x v="12"/>
    <s v="Facebook"/>
    <x v="7"/>
    <s v=" DTC"/>
    <x v="27"/>
    <s v="Pre"/>
    <s v="Pre"/>
    <n v="0"/>
    <x v="0"/>
  </r>
  <r>
    <s v="Media"/>
    <s v="Incremental"/>
    <m/>
    <m/>
    <x v="12"/>
    <s v="Facebook"/>
    <x v="7"/>
    <s v=" DTC"/>
    <x v="28"/>
    <s v="Pre"/>
    <s v="Pre"/>
    <n v="0"/>
    <x v="0"/>
  </r>
  <r>
    <s v="Media"/>
    <s v="Incremental"/>
    <m/>
    <m/>
    <x v="12"/>
    <s v="Facebook"/>
    <x v="7"/>
    <s v=" DTC"/>
    <x v="29"/>
    <s v="Pre"/>
    <s v="Pre"/>
    <n v="0"/>
    <x v="0"/>
  </r>
  <r>
    <s v="Media"/>
    <s v="Incremental"/>
    <m/>
    <m/>
    <x v="12"/>
    <s v="Facebook"/>
    <x v="7"/>
    <s v=" DTC"/>
    <x v="30"/>
    <s v="Pre"/>
    <s v="Pre"/>
    <n v="0"/>
    <x v="0"/>
  </r>
  <r>
    <s v="Media"/>
    <s v="Incremental"/>
    <m/>
    <m/>
    <x v="12"/>
    <s v="Facebook"/>
    <x v="7"/>
    <s v=" DTC"/>
    <x v="31"/>
    <s v="Pre"/>
    <s v="Pre"/>
    <n v="0"/>
    <x v="0"/>
  </r>
  <r>
    <s v="Media"/>
    <s v="Incremental"/>
    <m/>
    <m/>
    <x v="12"/>
    <s v="Facebook"/>
    <x v="7"/>
    <s v=" DTC"/>
    <x v="32"/>
    <s v="Pre"/>
    <s v="Pre"/>
    <n v="0"/>
    <x v="0"/>
  </r>
  <r>
    <s v="Media"/>
    <s v="Incremental"/>
    <m/>
    <m/>
    <x v="12"/>
    <s v="Facebook"/>
    <x v="7"/>
    <s v=" DTC"/>
    <x v="33"/>
    <s v="Pre"/>
    <s v="Pre"/>
    <n v="0"/>
    <x v="0"/>
  </r>
  <r>
    <s v="Media"/>
    <s v="Incremental"/>
    <m/>
    <m/>
    <x v="12"/>
    <s v="Facebook"/>
    <x v="7"/>
    <s v=" DTC"/>
    <x v="34"/>
    <s v="Pre"/>
    <s v="Pre"/>
    <n v="0"/>
    <x v="0"/>
  </r>
  <r>
    <s v="Media"/>
    <s v="Incremental"/>
    <m/>
    <m/>
    <x v="12"/>
    <s v="Facebook"/>
    <x v="7"/>
    <s v=" DTC"/>
    <x v="35"/>
    <s v="Pre"/>
    <s v="Pre"/>
    <n v="0"/>
    <x v="0"/>
  </r>
  <r>
    <s v="Media"/>
    <s v="Incremental"/>
    <m/>
    <m/>
    <x v="12"/>
    <s v="Facebook"/>
    <x v="7"/>
    <s v=" DTC"/>
    <x v="36"/>
    <s v="Pre"/>
    <s v="Pre"/>
    <n v="0"/>
    <x v="0"/>
  </r>
  <r>
    <s v="Media"/>
    <s v="Incremental"/>
    <m/>
    <m/>
    <x v="12"/>
    <s v="Facebook"/>
    <x v="7"/>
    <s v=" DTC"/>
    <x v="37"/>
    <s v="Pre"/>
    <s v="Pre"/>
    <n v="0"/>
    <x v="0"/>
  </r>
  <r>
    <s v="Media"/>
    <s v="Incremental"/>
    <m/>
    <m/>
    <x v="12"/>
    <s v="Facebook"/>
    <x v="7"/>
    <s v=" DTC"/>
    <x v="38"/>
    <s v="Pre"/>
    <s v="Pre"/>
    <n v="0"/>
    <x v="0"/>
  </r>
  <r>
    <s v="Media"/>
    <s v="Incremental"/>
    <m/>
    <m/>
    <x v="12"/>
    <s v="Facebook"/>
    <x v="7"/>
    <s v=" DTC"/>
    <x v="39"/>
    <s v="Pre"/>
    <s v="Pre"/>
    <n v="0"/>
    <x v="0"/>
  </r>
  <r>
    <s v="Media"/>
    <s v="Incremental"/>
    <m/>
    <m/>
    <x v="12"/>
    <s v="Facebook"/>
    <x v="7"/>
    <s v=" DTC"/>
    <x v="40"/>
    <s v="Pre"/>
    <s v="Pre"/>
    <n v="0"/>
    <x v="0"/>
  </r>
  <r>
    <s v="Media"/>
    <s v="Incremental"/>
    <m/>
    <m/>
    <x v="12"/>
    <s v="Facebook"/>
    <x v="7"/>
    <s v=" DTC"/>
    <x v="41"/>
    <s v="Pre"/>
    <s v="Pre"/>
    <n v="0"/>
    <x v="0"/>
  </r>
  <r>
    <s v="Media"/>
    <s v="Incremental"/>
    <m/>
    <m/>
    <x v="12"/>
    <s v="Facebook"/>
    <x v="7"/>
    <s v=" DTC"/>
    <x v="42"/>
    <s v="Pre"/>
    <s v="Pre"/>
    <n v="0"/>
    <x v="0"/>
  </r>
  <r>
    <s v="Media"/>
    <s v="Incremental"/>
    <m/>
    <m/>
    <x v="12"/>
    <s v="Facebook"/>
    <x v="7"/>
    <s v=" DTC"/>
    <x v="43"/>
    <s v="Pre"/>
    <s v="Pre"/>
    <n v="0"/>
    <x v="0"/>
  </r>
  <r>
    <s v="Media"/>
    <s v="Incremental"/>
    <m/>
    <m/>
    <x v="12"/>
    <s v="Facebook"/>
    <x v="7"/>
    <s v=" DTC"/>
    <x v="44"/>
    <s v="Pre"/>
    <s v="Pre"/>
    <n v="0"/>
    <x v="0"/>
  </r>
  <r>
    <s v="Media"/>
    <s v="Incremental"/>
    <m/>
    <m/>
    <x v="12"/>
    <s v="Facebook"/>
    <x v="7"/>
    <s v=" DTC"/>
    <x v="45"/>
    <s v="Pre"/>
    <s v="Pre"/>
    <n v="0"/>
    <x v="0"/>
  </r>
  <r>
    <s v="Media"/>
    <s v="Incremental"/>
    <m/>
    <m/>
    <x v="12"/>
    <s v="Facebook"/>
    <x v="7"/>
    <s v=" DTC"/>
    <x v="46"/>
    <s v="Pre"/>
    <s v="Pre"/>
    <n v="0"/>
    <x v="0"/>
  </r>
  <r>
    <s v="Media"/>
    <s v="Incremental"/>
    <m/>
    <m/>
    <x v="12"/>
    <s v="Facebook"/>
    <x v="7"/>
    <s v=" DTC"/>
    <x v="47"/>
    <s v="Pre"/>
    <s v="Pre"/>
    <n v="0"/>
    <x v="0"/>
  </r>
  <r>
    <s v="Media"/>
    <s v="Incremental"/>
    <m/>
    <m/>
    <x v="12"/>
    <s v="Facebook"/>
    <x v="7"/>
    <s v=" DTC"/>
    <x v="48"/>
    <s v="Pre"/>
    <s v="Pre"/>
    <n v="0"/>
    <x v="0"/>
  </r>
  <r>
    <s v="Media"/>
    <s v="Incremental"/>
    <m/>
    <m/>
    <x v="12"/>
    <s v="Facebook"/>
    <x v="7"/>
    <s v=" DTC"/>
    <x v="49"/>
    <s v="Pre"/>
    <s v="Pre"/>
    <n v="0"/>
    <x v="0"/>
  </r>
  <r>
    <s v="Media"/>
    <s v="Incremental"/>
    <m/>
    <m/>
    <x v="12"/>
    <s v="Facebook"/>
    <x v="7"/>
    <s v=" DTC"/>
    <x v="50"/>
    <s v="Pre"/>
    <s v="Pre"/>
    <n v="0"/>
    <x v="0"/>
  </r>
  <r>
    <s v="Media"/>
    <s v="Incremental"/>
    <m/>
    <m/>
    <x v="12"/>
    <s v="Facebook"/>
    <x v="7"/>
    <s v=" DTC"/>
    <x v="51"/>
    <s v="Pre"/>
    <s v="Pre"/>
    <n v="0"/>
    <x v="0"/>
  </r>
  <r>
    <s v="Media"/>
    <s v="Incremental"/>
    <m/>
    <m/>
    <x v="12"/>
    <s v="Facebook"/>
    <x v="7"/>
    <s v=" DTC"/>
    <x v="52"/>
    <s v="Pre"/>
    <s v="Pre"/>
    <n v="0"/>
    <x v="0"/>
  </r>
  <r>
    <s v="Media"/>
    <s v="Incremental"/>
    <m/>
    <m/>
    <x v="12"/>
    <s v="Facebook"/>
    <x v="7"/>
    <s v=" DTC"/>
    <x v="53"/>
    <s v="Pre"/>
    <s v="Pre"/>
    <n v="0"/>
    <x v="0"/>
  </r>
  <r>
    <s v="Media"/>
    <s v="Incremental"/>
    <m/>
    <m/>
    <x v="12"/>
    <s v="Facebook"/>
    <x v="7"/>
    <s v=" DTC"/>
    <x v="54"/>
    <s v="Pre"/>
    <s v="Pre"/>
    <n v="0"/>
    <x v="0"/>
  </r>
  <r>
    <s v="Media"/>
    <s v="Incremental"/>
    <m/>
    <m/>
    <x v="12"/>
    <s v="Facebook"/>
    <x v="7"/>
    <s v=" DTC"/>
    <x v="55"/>
    <s v="Pre"/>
    <s v="Pre"/>
    <n v="0"/>
    <x v="0"/>
  </r>
  <r>
    <s v="Media"/>
    <s v="Incremental"/>
    <m/>
    <m/>
    <x v="12"/>
    <s v="Facebook"/>
    <x v="7"/>
    <s v=" DTC"/>
    <x v="56"/>
    <s v="Pre"/>
    <s v="Pre"/>
    <n v="0"/>
    <x v="0"/>
  </r>
  <r>
    <s v="Media"/>
    <s v="Incremental"/>
    <m/>
    <m/>
    <x v="12"/>
    <s v="Facebook"/>
    <x v="7"/>
    <s v=" DTC"/>
    <x v="57"/>
    <s v="Post"/>
    <s v="Post"/>
    <n v="658.5456107"/>
    <x v="0"/>
  </r>
  <r>
    <s v="Media"/>
    <s v="Incremental"/>
    <m/>
    <m/>
    <x v="12"/>
    <s v="Facebook"/>
    <x v="7"/>
    <s v=" DTC"/>
    <x v="58"/>
    <s v="Post"/>
    <s v="Post"/>
    <n v="1134.1967067999999"/>
    <x v="0"/>
  </r>
  <r>
    <s v="Media"/>
    <s v="Incremental"/>
    <m/>
    <m/>
    <x v="12"/>
    <s v="Facebook"/>
    <x v="7"/>
    <s v=" DTC"/>
    <x v="59"/>
    <s v="Post"/>
    <s v="Post"/>
    <n v="1619.5243298"/>
    <x v="0"/>
  </r>
  <r>
    <s v="Media"/>
    <s v="Incremental"/>
    <m/>
    <m/>
    <x v="12"/>
    <s v="Facebook"/>
    <x v="7"/>
    <s v=" DTC"/>
    <x v="60"/>
    <s v="Post"/>
    <s v="Post"/>
    <n v="1664.1250573"/>
    <x v="0"/>
  </r>
  <r>
    <s v="Media"/>
    <s v="Incremental"/>
    <m/>
    <m/>
    <x v="12"/>
    <s v="Facebook"/>
    <x v="7"/>
    <s v=" DTC"/>
    <x v="61"/>
    <s v="Post"/>
    <s v="Post"/>
    <n v="1601.8345631"/>
    <x v="0"/>
  </r>
  <r>
    <s v="Media"/>
    <s v="Incremental"/>
    <m/>
    <m/>
    <x v="12"/>
    <s v="Facebook"/>
    <x v="7"/>
    <s v=" DTC"/>
    <x v="62"/>
    <s v="Post"/>
    <s v="Post"/>
    <n v="1544.1480148000001"/>
    <x v="0"/>
  </r>
  <r>
    <s v="Media"/>
    <s v="Incremental"/>
    <m/>
    <m/>
    <x v="12"/>
    <s v="Facebook"/>
    <x v="7"/>
    <s v=" DTC"/>
    <x v="63"/>
    <s v="Post"/>
    <s v="Post"/>
    <n v="1672.8285972000001"/>
    <x v="0"/>
  </r>
  <r>
    <s v="Media"/>
    <s v="Incremental"/>
    <m/>
    <m/>
    <x v="12"/>
    <s v="Facebook"/>
    <x v="7"/>
    <s v=" DTC"/>
    <x v="64"/>
    <s v="Post"/>
    <s v="Post"/>
    <n v="1888.4719333999999"/>
    <x v="0"/>
  </r>
  <r>
    <s v="Media"/>
    <s v="Incremental"/>
    <m/>
    <m/>
    <x v="12"/>
    <s v="Facebook"/>
    <x v="7"/>
    <s v=" DTC"/>
    <x v="65"/>
    <s v="Post"/>
    <s v="Post"/>
    <n v="1938.1619734999999"/>
    <x v="0"/>
  </r>
  <r>
    <s v="Media"/>
    <s v="Incremental"/>
    <m/>
    <m/>
    <x v="12"/>
    <s v="Facebook"/>
    <x v="7"/>
    <s v=" DTC"/>
    <x v="66"/>
    <s v="Post"/>
    <s v="Post"/>
    <n v="1958.8079164999999"/>
    <x v="0"/>
  </r>
  <r>
    <s v="Media"/>
    <s v="Incremental"/>
    <m/>
    <m/>
    <x v="12"/>
    <s v="Facebook"/>
    <x v="7"/>
    <s v=" DTC"/>
    <x v="67"/>
    <s v="Post"/>
    <s v="Post"/>
    <n v="1989.7285801"/>
    <x v="0"/>
  </r>
  <r>
    <s v="Media"/>
    <s v="Incremental"/>
    <m/>
    <m/>
    <x v="12"/>
    <s v="Facebook"/>
    <x v="7"/>
    <s v=" DTC"/>
    <x v="68"/>
    <s v="Post"/>
    <s v="Post"/>
    <n v="1907.5568263"/>
    <x v="0"/>
  </r>
  <r>
    <s v="Media"/>
    <s v="Incremental"/>
    <m/>
    <m/>
    <x v="12"/>
    <s v="Facebook"/>
    <x v="7"/>
    <s v=" DTC"/>
    <x v="69"/>
    <s v="Post"/>
    <s v="Post"/>
    <n v="1855.6243346000001"/>
    <x v="0"/>
  </r>
  <r>
    <s v="Media"/>
    <s v="Incremental"/>
    <m/>
    <m/>
    <x v="12"/>
    <s v="Facebook"/>
    <x v="7"/>
    <s v=" DTC"/>
    <x v="70"/>
    <s v="Post"/>
    <s v="Post"/>
    <n v="1725.6895970999999"/>
    <x v="0"/>
  </r>
  <r>
    <s v="Media"/>
    <s v="Incremental"/>
    <m/>
    <m/>
    <x v="12"/>
    <s v="Facebook"/>
    <x v="7"/>
    <s v=" DTC"/>
    <x v="71"/>
    <s v="Post"/>
    <s v="Post"/>
    <n v="1582.9528898000001"/>
    <x v="0"/>
  </r>
  <r>
    <s v="Media"/>
    <s v="Incremental"/>
    <m/>
    <m/>
    <x v="12"/>
    <s v="Facebook"/>
    <x v="7"/>
    <s v=" DTC"/>
    <x v="72"/>
    <s v="Post"/>
    <s v="Post"/>
    <n v="1587.7834601"/>
    <x v="0"/>
  </r>
  <r>
    <s v="Media"/>
    <s v="Incremental"/>
    <m/>
    <m/>
    <x v="12"/>
    <s v="Facebook"/>
    <x v="7"/>
    <s v=" DTC"/>
    <x v="73"/>
    <s v="Post"/>
    <s v="Post"/>
    <n v="1393.0122320999999"/>
    <x v="0"/>
  </r>
  <r>
    <s v="Media"/>
    <s v="Incremental"/>
    <m/>
    <m/>
    <x v="12"/>
    <s v="Facebook"/>
    <x v="7"/>
    <s v=" DTC"/>
    <x v="74"/>
    <s v="Post"/>
    <s v="Post"/>
    <n v="1222.5333615"/>
    <x v="0"/>
  </r>
  <r>
    <s v="Media"/>
    <s v="Incremental"/>
    <m/>
    <m/>
    <x v="12"/>
    <s v="Facebook"/>
    <x v="7"/>
    <s v=" DTC"/>
    <x v="75"/>
    <s v="Post"/>
    <s v="Post"/>
    <n v="1064.9626447999999"/>
    <x v="0"/>
  </r>
  <r>
    <s v="Media"/>
    <s v="Incremental"/>
    <m/>
    <m/>
    <x v="12"/>
    <s v="Facebook"/>
    <x v="7"/>
    <s v=" DTC"/>
    <x v="76"/>
    <s v="Post"/>
    <s v="Post"/>
    <n v="1032.3533276000001"/>
    <x v="0"/>
  </r>
  <r>
    <s v="Media"/>
    <s v="Incremental"/>
    <m/>
    <m/>
    <x v="12"/>
    <s v="Facebook"/>
    <x v="7"/>
    <s v=" DTC"/>
    <x v="77"/>
    <s v="Post"/>
    <s v="Post"/>
    <n v="1179.4421205000001"/>
    <x v="0"/>
  </r>
  <r>
    <s v="Media"/>
    <s v="Incremental"/>
    <m/>
    <m/>
    <x v="12"/>
    <s v="Facebook"/>
    <x v="7"/>
    <s v=" DTC"/>
    <x v="78"/>
    <s v="Post"/>
    <s v="Post"/>
    <n v="1149.6434578000001"/>
    <x v="0"/>
  </r>
  <r>
    <s v="Media"/>
    <s v="Incremental"/>
    <m/>
    <m/>
    <x v="12"/>
    <s v="Facebook"/>
    <x v="7"/>
    <s v=" DTC"/>
    <x v="79"/>
    <s v="Post"/>
    <s v="Post"/>
    <n v="1044.1256467999999"/>
    <x v="0"/>
  </r>
  <r>
    <s v="Media"/>
    <s v="Incremental"/>
    <m/>
    <m/>
    <x v="12"/>
    <s v="Facebook"/>
    <x v="7"/>
    <s v=" DTC"/>
    <x v="80"/>
    <s v="Post"/>
    <s v="Post"/>
    <n v="1014.3806529"/>
    <x v="0"/>
  </r>
  <r>
    <s v="Media"/>
    <s v="Incremental"/>
    <m/>
    <m/>
    <x v="12"/>
    <s v="Facebook"/>
    <x v="7"/>
    <s v=" DTC"/>
    <x v="81"/>
    <s v="Post"/>
    <s v="Post"/>
    <n v="1026.3628142"/>
    <x v="0"/>
  </r>
  <r>
    <s v="Media"/>
    <s v="Incremental"/>
    <m/>
    <m/>
    <x v="12"/>
    <s v="Facebook"/>
    <x v="7"/>
    <s v=" DTC"/>
    <x v="82"/>
    <s v="Post"/>
    <s v="Post"/>
    <n v="971.35531900000001"/>
    <x v="0"/>
  </r>
  <r>
    <s v="Media"/>
    <s v="Incremental"/>
    <m/>
    <m/>
    <x v="12"/>
    <s v="Facebook"/>
    <x v="7"/>
    <s v=" DTC"/>
    <x v="83"/>
    <s v="Post"/>
    <s v="Post"/>
    <n v="931.93523349999998"/>
    <x v="0"/>
  </r>
  <r>
    <s v="Media"/>
    <s v="Incremental"/>
    <m/>
    <m/>
    <x v="12"/>
    <s v="Facebook"/>
    <x v="7"/>
    <s v=" DTC"/>
    <x v="84"/>
    <s v="Post"/>
    <s v="Post"/>
    <n v="1001.4775476999999"/>
    <x v="0"/>
  </r>
  <r>
    <s v="Media"/>
    <s v="Incremental"/>
    <m/>
    <m/>
    <x v="12"/>
    <s v="Facebook"/>
    <x v="7"/>
    <s v=" DTC"/>
    <x v="85"/>
    <s v="Post"/>
    <s v="Post"/>
    <n v="1143.7226493999999"/>
    <x v="0"/>
  </r>
  <r>
    <s v="Media"/>
    <s v="Incremental"/>
    <m/>
    <m/>
    <x v="12"/>
    <s v="Facebook"/>
    <x v="7"/>
    <s v=" DTC"/>
    <x v="86"/>
    <s v="Post"/>
    <s v="Post"/>
    <n v="1257.4720135"/>
    <x v="0"/>
  </r>
  <r>
    <s v="Media"/>
    <s v="Incremental"/>
    <m/>
    <m/>
    <x v="12"/>
    <s v="Facebook"/>
    <x v="7"/>
    <s v=" DTC"/>
    <x v="87"/>
    <s v="Post"/>
    <s v="Post"/>
    <n v="1172.0779385000001"/>
    <x v="0"/>
  </r>
  <r>
    <s v="Media"/>
    <s v="Incremental"/>
    <m/>
    <m/>
    <x v="12"/>
    <s v="Facebook"/>
    <x v="7"/>
    <s v=" DTC"/>
    <x v="88"/>
    <s v="Post"/>
    <s v="Post"/>
    <n v="1042.2844093000001"/>
    <x v="0"/>
  </r>
  <r>
    <s v="Media"/>
    <s v="Incremental"/>
    <m/>
    <m/>
    <x v="12"/>
    <s v="Facebook"/>
    <x v="7"/>
    <s v=" DTC"/>
    <x v="89"/>
    <s v="Post"/>
    <s v="Post"/>
    <n v="938.55784819999997"/>
    <x v="0"/>
  </r>
  <r>
    <s v="Media"/>
    <s v="Incremental"/>
    <m/>
    <m/>
    <x v="12"/>
    <s v="Facebook"/>
    <x v="7"/>
    <s v=" DTC"/>
    <x v="90"/>
    <s v="Post"/>
    <s v="Post"/>
    <n v="939.87930080000001"/>
    <x v="0"/>
  </r>
  <r>
    <s v="Media"/>
    <s v="Incremental"/>
    <m/>
    <m/>
    <x v="12"/>
    <s v="Facebook"/>
    <x v="7"/>
    <s v=" DTC"/>
    <x v="91"/>
    <s v="Post"/>
    <s v="Post"/>
    <n v="936.21683800000005"/>
    <x v="0"/>
  </r>
  <r>
    <s v="Media"/>
    <s v="Incremental"/>
    <m/>
    <m/>
    <x v="12"/>
    <s v="Facebook"/>
    <x v="7"/>
    <s v=" DTC"/>
    <x v="92"/>
    <s v="Post"/>
    <s v="Post"/>
    <n v="898.30414489999998"/>
    <x v="0"/>
  </r>
  <r>
    <s v="Media"/>
    <s v="Incremental"/>
    <m/>
    <m/>
    <x v="12"/>
    <s v="Facebook"/>
    <x v="7"/>
    <s v=" DTC"/>
    <x v="93"/>
    <s v="Post"/>
    <s v="Post"/>
    <n v="842.01011749999998"/>
    <x v="0"/>
  </r>
  <r>
    <s v="Media"/>
    <s v="Incremental"/>
    <m/>
    <m/>
    <x v="12"/>
    <s v="Facebook"/>
    <x v="7"/>
    <s v=" DTC"/>
    <x v="94"/>
    <s v="Post"/>
    <s v="Post"/>
    <n v="782.49014690000001"/>
    <x v="0"/>
  </r>
  <r>
    <s v="Media"/>
    <s v="Incremental"/>
    <m/>
    <m/>
    <x v="12"/>
    <s v="Facebook"/>
    <x v="7"/>
    <s v=" DTC"/>
    <x v="95"/>
    <s v="Post"/>
    <s v="Post"/>
    <n v="565.78120479999995"/>
    <x v="0"/>
  </r>
  <r>
    <s v="Media"/>
    <s v="Incremental"/>
    <m/>
    <m/>
    <x v="12"/>
    <s v="Facebook"/>
    <x v="7"/>
    <s v=" DTC"/>
    <x v="96"/>
    <s v="Post"/>
    <s v="Post"/>
    <n v="368.24085530000002"/>
    <x v="0"/>
  </r>
  <r>
    <s v="Media"/>
    <s v="Incremental"/>
    <m/>
    <m/>
    <x v="12"/>
    <s v="Facebook"/>
    <x v="7"/>
    <s v=" DTC"/>
    <x v="97"/>
    <s v="Post"/>
    <s v="Post"/>
    <n v="224.4098731"/>
    <x v="0"/>
  </r>
  <r>
    <s v="Media"/>
    <s v="Incremental"/>
    <m/>
    <m/>
    <x v="12"/>
    <s v="Facebook"/>
    <x v="7"/>
    <s v=" DTC"/>
    <x v="98"/>
    <s v="Post"/>
    <s v="Post"/>
    <n v="130.036159"/>
    <x v="0"/>
  </r>
  <r>
    <s v="Media"/>
    <s v="Incremental"/>
    <m/>
    <m/>
    <x v="12"/>
    <s v="Facebook"/>
    <x v="7"/>
    <s v=" DTC"/>
    <x v="99"/>
    <s v="Post"/>
    <s v="Post"/>
    <n v="70.498099400000001"/>
    <x v="0"/>
  </r>
  <r>
    <s v="Media"/>
    <s v="Incremental"/>
    <m/>
    <m/>
    <x v="12"/>
    <s v="Facebook"/>
    <x v="7"/>
    <s v=" DTC"/>
    <x v="100"/>
    <s v="Post"/>
    <s v="Post"/>
    <n v="35.821230399999997"/>
    <x v="0"/>
  </r>
  <r>
    <s v="Media"/>
    <s v="Incremental"/>
    <m/>
    <m/>
    <x v="12"/>
    <s v="Facebook"/>
    <x v="7"/>
    <s v=" DTC"/>
    <x v="101"/>
    <s v="Post"/>
    <s v="Post"/>
    <n v="16.4036726"/>
    <x v="0"/>
  </r>
  <r>
    <s v="Media"/>
    <s v="Incremental"/>
    <m/>
    <m/>
    <x v="12"/>
    <s v="Facebook"/>
    <x v="7"/>
    <s v=" DTC"/>
    <x v="102"/>
    <s v="Post"/>
    <s v="Post"/>
    <n v="5.7299156"/>
    <x v="0"/>
  </r>
  <r>
    <s v="Media"/>
    <s v="Incremental"/>
    <m/>
    <m/>
    <x v="12"/>
    <s v="Facebook"/>
    <x v="7"/>
    <s v=" DTC"/>
    <x v="103"/>
    <s v="Post"/>
    <s v="Post"/>
    <n v="0"/>
    <x v="0"/>
  </r>
  <r>
    <s v="Media"/>
    <s v="Incremental"/>
    <m/>
    <m/>
    <x v="12"/>
    <s v="Facebook"/>
    <x v="7"/>
    <s v=" DTC"/>
    <x v="104"/>
    <s v="Post"/>
    <s v="Post"/>
    <n v="0"/>
    <x v="0"/>
  </r>
  <r>
    <s v="Media"/>
    <s v="Incremental"/>
    <m/>
    <m/>
    <x v="12"/>
    <s v="Facebook"/>
    <x v="7"/>
    <s v=" DTC"/>
    <x v="105"/>
    <s v="Post"/>
    <s v="Post"/>
    <n v="0"/>
    <x v="0"/>
  </r>
  <r>
    <s v="Media"/>
    <s v="Incremental"/>
    <m/>
    <m/>
    <x v="12"/>
    <s v="Facebook"/>
    <x v="7"/>
    <s v=" DTC"/>
    <x v="106"/>
    <s v="Post"/>
    <s v="Post"/>
    <n v="153.0828971"/>
    <x v="0"/>
  </r>
  <r>
    <s v="Media"/>
    <s v="Incremental"/>
    <m/>
    <m/>
    <x v="12"/>
    <s v="Facebook"/>
    <x v="7"/>
    <s v=" DTC"/>
    <x v="107"/>
    <s v="Post"/>
    <s v="Post"/>
    <n v="364.98614550000002"/>
    <x v="0"/>
  </r>
  <r>
    <s v="Media"/>
    <s v="Incremental"/>
    <m/>
    <m/>
    <x v="12"/>
    <s v="Facebook"/>
    <x v="7"/>
    <s v=" DTC"/>
    <x v="108"/>
    <s v="Post"/>
    <s v="Post"/>
    <n v="478.66618649999998"/>
    <x v="0"/>
  </r>
  <r>
    <s v="Media"/>
    <s v="Incremental"/>
    <m/>
    <m/>
    <x v="12"/>
    <s v="Facebook"/>
    <x v="7"/>
    <s v=" DTC"/>
    <x v="109"/>
    <s v="Post"/>
    <s v="Post"/>
    <n v="482.46597459999998"/>
    <x v="0"/>
  </r>
  <r>
    <s v="Media"/>
    <s v="Incremental"/>
    <m/>
    <m/>
    <x v="12"/>
    <s v="Facebook"/>
    <x v="7"/>
    <s v=" DTC"/>
    <x v="110"/>
    <s v="Post"/>
    <s v="Post"/>
    <n v="531.50054509999995"/>
    <x v="0"/>
  </r>
  <r>
    <s v="Media"/>
    <s v="Incremental"/>
    <m/>
    <m/>
    <x v="12"/>
    <s v="Facebook"/>
    <x v="7"/>
    <s v=" DTC"/>
    <x v="111"/>
    <s v="Post"/>
    <s v="Post"/>
    <n v="596.71105539999996"/>
    <x v="0"/>
  </r>
  <r>
    <s v="Media"/>
    <s v="Incremental"/>
    <m/>
    <m/>
    <x v="12"/>
    <s v="Facebook"/>
    <x v="7"/>
    <s v=" DTC"/>
    <x v="112"/>
    <s v="Post"/>
    <s v="Post"/>
    <n v="516.77081269999996"/>
    <x v="0"/>
  </r>
  <r>
    <s v="Media"/>
    <s v="Incremental"/>
    <m/>
    <m/>
    <x v="12"/>
    <s v="Facebook"/>
    <x v="7"/>
    <s v=" DTC"/>
    <x v="113"/>
    <s v="Post"/>
    <s v="Post"/>
    <n v="592.97159539999996"/>
    <x v="0"/>
  </r>
  <r>
    <s v="Media"/>
    <s v="Incremental"/>
    <m/>
    <m/>
    <x v="12"/>
    <s v="Facebook"/>
    <x v="7"/>
    <s v=" DTC"/>
    <x v="114"/>
    <s v="Post"/>
    <n v="0"/>
    <n v="989.03158180000003"/>
    <x v="0"/>
  </r>
  <r>
    <s v="Media"/>
    <s v="Incremental"/>
    <m/>
    <m/>
    <x v="12"/>
    <s v="Facebook"/>
    <x v="7"/>
    <s v=" DTC"/>
    <x v="115"/>
    <s v="Post"/>
    <n v="0"/>
    <n v="1326.5867291"/>
    <x v="0"/>
  </r>
  <r>
    <s v="Media"/>
    <s v="Incremental"/>
    <m/>
    <m/>
    <x v="12"/>
    <s v="Facebook"/>
    <x v="7"/>
    <s v=" DTC"/>
    <x v="116"/>
    <s v="Post"/>
    <n v="0"/>
    <n v="1565.5003463999999"/>
    <x v="0"/>
  </r>
  <r>
    <s v="Media"/>
    <s v="Incremental"/>
    <m/>
    <m/>
    <x v="12"/>
    <s v="Facebook"/>
    <x v="7"/>
    <s v=" DTC"/>
    <x v="117"/>
    <s v="Post"/>
    <n v="0"/>
    <n v="1875.1770429999999"/>
    <x v="0"/>
  </r>
  <r>
    <s v="Media"/>
    <s v="Incremental"/>
    <m/>
    <m/>
    <x v="12"/>
    <s v="Facebook"/>
    <x v="7"/>
    <s v=" DTC"/>
    <x v="118"/>
    <s v="Post"/>
    <n v="0"/>
    <n v="2048.7676710999999"/>
    <x v="0"/>
  </r>
  <r>
    <s v="Media"/>
    <s v="Incremental"/>
    <m/>
    <m/>
    <x v="12"/>
    <s v="Facebook"/>
    <x v="7"/>
    <s v=" DTC"/>
    <x v="119"/>
    <s v="Post"/>
    <n v="0"/>
    <n v="2072.8428213000002"/>
    <x v="0"/>
  </r>
  <r>
    <s v="Media"/>
    <s v="Incremental"/>
    <m/>
    <m/>
    <x v="12"/>
    <s v="Facebook"/>
    <x v="7"/>
    <s v=" DTC"/>
    <x v="120"/>
    <s v="Post"/>
    <n v="0"/>
    <n v="1921.9220425000001"/>
    <x v="0"/>
  </r>
  <r>
    <s v="Media"/>
    <s v="Incremental"/>
    <m/>
    <m/>
    <x v="12"/>
    <s v="Facebook"/>
    <x v="7"/>
    <s v=" DTC"/>
    <x v="121"/>
    <s v="Post"/>
    <n v="0"/>
    <n v="1830.6514189"/>
    <x v="0"/>
  </r>
  <r>
    <s v="Media"/>
    <s v="Incremental"/>
    <m/>
    <m/>
    <x v="12"/>
    <s v="Facebook"/>
    <x v="7"/>
    <s v=" DTC"/>
    <x v="122"/>
    <s v="Post"/>
    <n v="0"/>
    <n v="1515.7921466"/>
    <x v="0"/>
  </r>
  <r>
    <s v="Media"/>
    <s v="Incremental"/>
    <m/>
    <m/>
    <x v="12"/>
    <s v="Facebook"/>
    <x v="7"/>
    <s v=" DTC"/>
    <x v="123"/>
    <s v="Post"/>
    <n v="0"/>
    <n v="1313.0111692"/>
    <x v="0"/>
  </r>
  <r>
    <s v="Media"/>
    <s v="Incremental"/>
    <m/>
    <m/>
    <x v="12"/>
    <s v="Facebook"/>
    <x v="7"/>
    <s v=" DTC"/>
    <x v="124"/>
    <s v="Post"/>
    <n v="0"/>
    <n v="1221.8273727000001"/>
    <x v="0"/>
  </r>
  <r>
    <s v="Media"/>
    <s v="Incremental"/>
    <m/>
    <m/>
    <x v="12"/>
    <s v="Facebook"/>
    <x v="7"/>
    <s v=" DTC"/>
    <x v="125"/>
    <s v="Post"/>
    <n v="0"/>
    <n v="1154.6567852999999"/>
    <x v="0"/>
  </r>
  <r>
    <s v="Media"/>
    <s v="Incremental"/>
    <m/>
    <m/>
    <x v="12"/>
    <s v="Facebook"/>
    <x v="7"/>
    <s v=" DTC"/>
    <x v="126"/>
    <s v="Post"/>
    <n v="0"/>
    <n v="1040.9928709000001"/>
    <x v="0"/>
  </r>
  <r>
    <s v="Media"/>
    <s v="Incremental"/>
    <m/>
    <m/>
    <x v="12"/>
    <s v="Facebook"/>
    <x v="7"/>
    <s v=" DTC"/>
    <x v="127"/>
    <s v="Post"/>
    <n v="0"/>
    <n v="966.04255520000004"/>
    <x v="0"/>
  </r>
  <r>
    <s v="Media"/>
    <s v="Incremental"/>
    <m/>
    <m/>
    <x v="12"/>
    <s v="Facebook"/>
    <x v="7"/>
    <s v=" DTC"/>
    <x v="128"/>
    <s v="Post"/>
    <n v="0"/>
    <n v="918.64826979999998"/>
    <x v="0"/>
  </r>
  <r>
    <s v="Media"/>
    <s v="Incremental"/>
    <m/>
    <m/>
    <x v="12"/>
    <s v="Facebook"/>
    <x v="7"/>
    <s v=" DTC"/>
    <x v="129"/>
    <s v="Post"/>
    <n v="0"/>
    <n v="861.00199320000002"/>
    <x v="0"/>
  </r>
  <r>
    <s v="Media"/>
    <s v="Incremental"/>
    <m/>
    <m/>
    <x v="12"/>
    <s v="Facebook"/>
    <x v="7"/>
    <s v=" DTC"/>
    <x v="130"/>
    <s v="Post"/>
    <n v="0"/>
    <n v="846.47983580000005"/>
    <x v="0"/>
  </r>
  <r>
    <s v="Media"/>
    <s v="Incremental"/>
    <m/>
    <m/>
    <x v="12"/>
    <s v="Facebook"/>
    <x v="7"/>
    <s v=" DTC"/>
    <x v="131"/>
    <s v="Post"/>
    <n v="0"/>
    <n v="816.51176390000001"/>
    <x v="0"/>
  </r>
  <r>
    <s v="Media"/>
    <s v="Incremental"/>
    <m/>
    <m/>
    <x v="12"/>
    <s v="Facebook"/>
    <x v="7"/>
    <s v=" DTC"/>
    <x v="132"/>
    <s v="Post"/>
    <n v="0"/>
    <n v="809.93240479999997"/>
    <x v="0"/>
  </r>
  <r>
    <s v="Media"/>
    <s v="Incremental"/>
    <m/>
    <m/>
    <x v="12"/>
    <s v="Facebook"/>
    <x v="7"/>
    <s v=" DTC"/>
    <x v="133"/>
    <s v="Post"/>
    <n v="0"/>
    <n v="744.70682120000004"/>
    <x v="0"/>
  </r>
  <r>
    <s v="Media"/>
    <s v="Incremental"/>
    <m/>
    <m/>
    <x v="12"/>
    <s v="Facebook"/>
    <x v="7"/>
    <s v=" DTC"/>
    <x v="134"/>
    <s v="Post"/>
    <n v="0"/>
    <n v="618.60513109999999"/>
    <x v="0"/>
  </r>
  <r>
    <s v="Media"/>
    <s v="Incremental"/>
    <m/>
    <m/>
    <x v="12"/>
    <s v="Facebook"/>
    <x v="7"/>
    <s v=" DTC"/>
    <x v="135"/>
    <s v="Post"/>
    <n v="0"/>
    <n v="546.37929729999996"/>
    <x v="0"/>
  </r>
  <r>
    <s v="Media"/>
    <s v="Incremental"/>
    <m/>
    <m/>
    <x v="12"/>
    <s v="Facebook"/>
    <x v="7"/>
    <s v=" DTC"/>
    <x v="136"/>
    <s v="Post"/>
    <n v="0"/>
    <n v="645.82802140000001"/>
    <x v="0"/>
  </r>
  <r>
    <s v="Media"/>
    <s v="Incremental"/>
    <m/>
    <m/>
    <x v="12"/>
    <s v="Facebook"/>
    <x v="7"/>
    <s v=" DTC"/>
    <x v="137"/>
    <s v="Post"/>
    <n v="0"/>
    <n v="698.86061010000003"/>
    <x v="0"/>
  </r>
  <r>
    <s v="Media"/>
    <s v="Incremental"/>
    <m/>
    <m/>
    <x v="12"/>
    <s v="Facebook"/>
    <x v="7"/>
    <s v=" DTC"/>
    <x v="138"/>
    <s v="Post"/>
    <n v="0"/>
    <n v="758.94963670000004"/>
    <x v="0"/>
  </r>
  <r>
    <s v="Media"/>
    <s v="Incremental"/>
    <m/>
    <m/>
    <x v="12"/>
    <s v="Facebook"/>
    <x v="7"/>
    <s v=" DTC"/>
    <x v="139"/>
    <s v="Post"/>
    <n v="0"/>
    <n v="818.54230710000002"/>
    <x v="0"/>
  </r>
  <r>
    <s v="Media"/>
    <s v="Incremental"/>
    <m/>
    <m/>
    <x v="12"/>
    <s v="Facebook"/>
    <x v="7"/>
    <s v=" DTC"/>
    <x v="140"/>
    <s v="Post"/>
    <n v="0"/>
    <n v="872.88048909999998"/>
    <x v="0"/>
  </r>
  <r>
    <s v="Media"/>
    <s v="Incremental"/>
    <m/>
    <m/>
    <x v="12"/>
    <s v="Facebook"/>
    <x v="7"/>
    <s v=" DTC"/>
    <x v="141"/>
    <s v="Post"/>
    <n v="0"/>
    <n v="925.00783980000006"/>
    <x v="0"/>
  </r>
  <r>
    <s v="Media"/>
    <s v="Incremental"/>
    <m/>
    <m/>
    <x v="12"/>
    <s v="Facebook"/>
    <x v="7"/>
    <s v=" DTC"/>
    <x v="142"/>
    <s v="Post"/>
    <n v="0"/>
    <n v="957.06447830000002"/>
    <x v="0"/>
  </r>
  <r>
    <s v="Media"/>
    <s v="Incremental"/>
    <m/>
    <m/>
    <x v="12"/>
    <s v="Facebook"/>
    <x v="7"/>
    <s v=" DTC"/>
    <x v="143"/>
    <s v="Post"/>
    <n v="0"/>
    <n v="929.29933089999997"/>
    <x v="0"/>
  </r>
  <r>
    <s v="Media"/>
    <s v="Incremental"/>
    <m/>
    <m/>
    <x v="12"/>
    <s v="Facebook"/>
    <x v="7"/>
    <s v=" DTC"/>
    <x v="144"/>
    <s v="Post"/>
    <n v="0"/>
    <n v="897.95774359999996"/>
    <x v="0"/>
  </r>
  <r>
    <s v="Media"/>
    <s v="Incremental"/>
    <m/>
    <m/>
    <x v="12"/>
    <s v="Facebook"/>
    <x v="7"/>
    <s v=" DTC"/>
    <x v="145"/>
    <s v="Post"/>
    <n v="0"/>
    <n v="891.94616510000003"/>
    <x v="0"/>
  </r>
  <r>
    <s v="Media"/>
    <s v="Incremental"/>
    <m/>
    <m/>
    <x v="12"/>
    <s v="Facebook"/>
    <x v="7"/>
    <s v=" DTC"/>
    <x v="146"/>
    <s v="Post"/>
    <n v="0"/>
    <n v="816.08629059999998"/>
    <x v="0"/>
  </r>
  <r>
    <s v="Media"/>
    <s v="Incremental"/>
    <m/>
    <m/>
    <x v="12"/>
    <s v="Facebook"/>
    <x v="7"/>
    <s v=" DTC"/>
    <x v="147"/>
    <s v="Post"/>
    <n v="0"/>
    <n v="707.31917150000004"/>
    <x v="0"/>
  </r>
  <r>
    <s v="Media"/>
    <s v="Incremental"/>
    <m/>
    <m/>
    <x v="12"/>
    <s v="Facebook"/>
    <x v="7"/>
    <s v=" DTC"/>
    <x v="148"/>
    <s v="Post"/>
    <n v="0"/>
    <n v="697.71205989999999"/>
    <x v="0"/>
  </r>
  <r>
    <s v="Media"/>
    <s v="Incremental"/>
    <m/>
    <m/>
    <x v="12"/>
    <s v="Facebook"/>
    <x v="7"/>
    <s v=" DTC"/>
    <x v="149"/>
    <s v="Post"/>
    <n v="0"/>
    <n v="681.31173409999997"/>
    <x v="0"/>
  </r>
  <r>
    <s v="Media"/>
    <s v="Incremental"/>
    <m/>
    <m/>
    <x v="12"/>
    <s v="Facebook"/>
    <x v="7"/>
    <s v=" DTC"/>
    <x v="150"/>
    <s v="Post"/>
    <n v="0"/>
    <n v="688.86077990000001"/>
    <x v="0"/>
  </r>
  <r>
    <s v="Media"/>
    <s v="Incremental"/>
    <m/>
    <m/>
    <x v="12"/>
    <s v="Facebook"/>
    <x v="7"/>
    <s v=" DTC"/>
    <x v="151"/>
    <s v="Post"/>
    <n v="0"/>
    <n v="691.56740730000001"/>
    <x v="0"/>
  </r>
  <r>
    <s v="Media"/>
    <s v="Incremental"/>
    <m/>
    <m/>
    <x v="12"/>
    <s v="Facebook"/>
    <x v="7"/>
    <s v=" DTC"/>
    <x v="152"/>
    <s v="Post"/>
    <n v="0"/>
    <n v="645.98815950000005"/>
    <x v="0"/>
  </r>
  <r>
    <s v="Media"/>
    <s v="Incremental"/>
    <m/>
    <m/>
    <x v="12"/>
    <s v="Facebook"/>
    <x v="7"/>
    <s v=" DTC"/>
    <x v="153"/>
    <s v="Post"/>
    <n v="0"/>
    <n v="665.70826999999997"/>
    <x v="0"/>
  </r>
  <r>
    <s v="Media"/>
    <s v="Incremental"/>
    <m/>
    <m/>
    <x v="12"/>
    <s v="Facebook"/>
    <x v="7"/>
    <s v=" DTC"/>
    <x v="154"/>
    <s v="Post"/>
    <n v="0"/>
    <n v="668.28487080000002"/>
    <x v="0"/>
  </r>
  <r>
    <s v="Media"/>
    <s v="Incremental"/>
    <m/>
    <m/>
    <x v="12"/>
    <s v="Facebook"/>
    <x v="7"/>
    <s v=" DTC"/>
    <x v="155"/>
    <s v="Post"/>
    <n v="0"/>
    <n v="630.79761010000004"/>
    <x v="0"/>
  </r>
  <r>
    <s v="Media"/>
    <s v="Incremental"/>
    <m/>
    <m/>
    <x v="12"/>
    <s v="Facebook"/>
    <x v="7"/>
    <s v=" DTC"/>
    <x v="156"/>
    <s v="Post"/>
    <n v="0"/>
    <n v="619.82641590000003"/>
    <x v="0"/>
  </r>
  <r>
    <s v="Media"/>
    <s v="Incremental"/>
    <m/>
    <m/>
    <x v="12"/>
    <s v="Facebook"/>
    <x v="7"/>
    <s v=" DTC"/>
    <x v="157"/>
    <s v="Post"/>
    <n v="0"/>
    <n v="595.67051059999994"/>
    <x v="0"/>
  </r>
  <r>
    <s v="Media"/>
    <s v="Incremental"/>
    <m/>
    <m/>
    <x v="12"/>
    <s v="Facebook"/>
    <x v="7"/>
    <s v=" DTC"/>
    <x v="158"/>
    <s v="Post"/>
    <n v="0"/>
    <n v="569.29869529999996"/>
    <x v="0"/>
  </r>
  <r>
    <s v="Media"/>
    <s v="Incremental"/>
    <m/>
    <m/>
    <x v="12"/>
    <s v="Facebook"/>
    <x v="7"/>
    <s v=" DTC"/>
    <x v="159"/>
    <s v="Post"/>
    <n v="0"/>
    <n v="539.51607290000004"/>
    <x v="0"/>
  </r>
  <r>
    <s v="Media"/>
    <s v="Incremental"/>
    <m/>
    <m/>
    <x v="12"/>
    <s v="Facebook"/>
    <x v="7"/>
    <s v=" DTC"/>
    <x v="160"/>
    <s v="Post"/>
    <n v="0"/>
    <n v="545.18511039999999"/>
    <x v="0"/>
  </r>
  <r>
    <s v="Media"/>
    <s v="Incremental"/>
    <m/>
    <m/>
    <x v="12"/>
    <s v="Facebook"/>
    <x v="7"/>
    <s v=" DTC"/>
    <x v="161"/>
    <s v="Post"/>
    <n v="0"/>
    <n v="565.93316849999997"/>
    <x v="0"/>
  </r>
  <r>
    <s v="Media"/>
    <s v="Incremental"/>
    <m/>
    <m/>
    <x v="12"/>
    <s v="Facebook"/>
    <x v="7"/>
    <s v=" DTC"/>
    <x v="162"/>
    <s v="Post"/>
    <n v="0"/>
    <n v="571.94211659999996"/>
    <x v="0"/>
  </r>
  <r>
    <s v="Media"/>
    <s v="Incremental"/>
    <m/>
    <m/>
    <x v="12"/>
    <s v="Facebook"/>
    <x v="7"/>
    <s v=" DTC"/>
    <x v="163"/>
    <s v="Post"/>
    <n v="0"/>
    <n v="536.80036150000001"/>
    <x v="0"/>
  </r>
  <r>
    <s v="Media"/>
    <s v="Incremental"/>
    <m/>
    <m/>
    <x v="12"/>
    <s v="Facebook"/>
    <x v="7"/>
    <s v=" DTC"/>
    <x v="164"/>
    <s v="Post"/>
    <n v="0"/>
    <n v="470.56529269999999"/>
    <x v="0"/>
  </r>
  <r>
    <s v="Media"/>
    <s v="Incremental"/>
    <m/>
    <m/>
    <x v="12"/>
    <s v="Facebook"/>
    <x v="7"/>
    <s v=" DTC"/>
    <x v="165"/>
    <s v="Post"/>
    <n v="0"/>
    <n v="456.6790388"/>
    <x v="0"/>
  </r>
  <r>
    <s v="Media"/>
    <s v="Incremental"/>
    <m/>
    <m/>
    <x v="12"/>
    <s v="Facebook"/>
    <x v="7"/>
    <s v=" DTC"/>
    <x v="166"/>
    <s v="Post"/>
    <n v="0"/>
    <n v="418.11013170000001"/>
    <x v="0"/>
  </r>
  <r>
    <s v="Media"/>
    <s v="Incremental"/>
    <m/>
    <m/>
    <x v="12"/>
    <s v="Facebook"/>
    <x v="7"/>
    <s v=" DTC"/>
    <x v="167"/>
    <s v="Post"/>
    <n v="0"/>
    <n v="370.29569470000001"/>
    <x v="0"/>
  </r>
  <r>
    <s v="Media"/>
    <s v="Incremental"/>
    <m/>
    <m/>
    <x v="12"/>
    <s v="Facebook"/>
    <x v="7"/>
    <s v=" DTC"/>
    <x v="168"/>
    <s v="Post"/>
    <n v="0"/>
    <n v="326.61521520000002"/>
    <x v="0"/>
  </r>
  <r>
    <s v="Media"/>
    <s v="Incremental"/>
    <m/>
    <m/>
    <x v="12"/>
    <s v="Facebook"/>
    <x v="7"/>
    <s v=" DTC"/>
    <x v="169"/>
    <s v="Post"/>
    <n v="0"/>
    <n v="300.42916259999998"/>
    <x v="0"/>
  </r>
  <r>
    <s v="Media"/>
    <s v="Incremental"/>
    <m/>
    <m/>
    <x v="12"/>
    <s v="Facebook"/>
    <x v="7"/>
    <s v=" DTC"/>
    <x v="170"/>
    <s v="Post"/>
    <n v="0"/>
    <n v="266.73668029999999"/>
    <x v="0"/>
  </r>
  <r>
    <s v="Media"/>
    <s v="Incremental"/>
    <m/>
    <m/>
    <x v="12"/>
    <s v="Facebook"/>
    <x v="7"/>
    <s v=" DTC"/>
    <x v="171"/>
    <s v="Post"/>
    <n v="0"/>
    <n v="231.76276780000001"/>
    <x v="0"/>
  </r>
  <r>
    <s v="Media"/>
    <s v="Incremental"/>
    <m/>
    <m/>
    <x v="12"/>
    <s v="Facebook"/>
    <x v="7"/>
    <s v=" DTC"/>
    <x v="172"/>
    <s v="Post"/>
    <n v="0"/>
    <n v="182.7914528"/>
    <x v="0"/>
  </r>
  <r>
    <s v="Media"/>
    <s v="Incremental"/>
    <m/>
    <m/>
    <x v="12"/>
    <s v="Facebook"/>
    <x v="7"/>
    <s v=" DTC"/>
    <x v="173"/>
    <s v="Post"/>
    <n v="0"/>
    <n v="147.1978632"/>
    <x v="0"/>
  </r>
  <r>
    <s v="Media"/>
    <s v="Incremental"/>
    <m/>
    <m/>
    <x v="12"/>
    <s v="Facebook"/>
    <x v="7"/>
    <s v=" DTC"/>
    <x v="174"/>
    <s v="Post"/>
    <n v="0"/>
    <n v="135.3635026"/>
    <x v="0"/>
  </r>
  <r>
    <s v="Media"/>
    <s v="Incremental"/>
    <m/>
    <m/>
    <x v="12"/>
    <s v="Facebook"/>
    <x v="7"/>
    <s v=" DTC"/>
    <x v="175"/>
    <s v="Post"/>
    <n v="0"/>
    <n v="127.8156731"/>
    <x v="0"/>
  </r>
  <r>
    <s v="Media"/>
    <s v="Incremental"/>
    <m/>
    <m/>
    <x v="12"/>
    <s v="Facebook"/>
    <x v="7"/>
    <s v=" DTC"/>
    <x v="176"/>
    <s v="Post"/>
    <n v="0"/>
    <n v="124.51028959999999"/>
    <x v="0"/>
  </r>
  <r>
    <s v="Media"/>
    <s v="Incremental"/>
    <m/>
    <m/>
    <x v="12"/>
    <s v="Facebook"/>
    <x v="7"/>
    <s v=" DTC"/>
    <x v="177"/>
    <s v="Post"/>
    <n v="0"/>
    <n v="132.07714820000001"/>
    <x v="0"/>
  </r>
  <r>
    <s v="Media"/>
    <s v="Incremental"/>
    <m/>
    <m/>
    <x v="12"/>
    <s v="Facebook"/>
    <x v="7"/>
    <s v=" DTC"/>
    <x v="178"/>
    <s v="Post"/>
    <n v="0"/>
    <n v="145.17380650000001"/>
    <x v="0"/>
  </r>
  <r>
    <s v="Media"/>
    <s v="Incremental"/>
    <m/>
    <m/>
    <x v="12"/>
    <s v="Facebook"/>
    <x v="7"/>
    <s v=" DTC"/>
    <x v="179"/>
    <s v="Post"/>
    <n v="0"/>
    <n v="164.9948493"/>
    <x v="0"/>
  </r>
  <r>
    <s v="Media"/>
    <s v="Incremental"/>
    <m/>
    <m/>
    <x v="12"/>
    <s v="Facebook"/>
    <x v="7"/>
    <s v=" DTC"/>
    <x v="180"/>
    <s v="Post"/>
    <n v="0"/>
    <n v="139.40477870000001"/>
    <x v="0"/>
  </r>
  <r>
    <s v="Media"/>
    <s v="Incremental"/>
    <m/>
    <m/>
    <x v="12"/>
    <s v="Facebook"/>
    <x v="7"/>
    <s v=" DTC"/>
    <x v="181"/>
    <s v="Post"/>
    <n v="0"/>
    <n v="101.7752869"/>
    <x v="0"/>
  </r>
  <r>
    <s v="Media"/>
    <s v="Incremental"/>
    <m/>
    <m/>
    <x v="12"/>
    <s v="Facebook"/>
    <x v="7"/>
    <s v=" DTC"/>
    <x v="182"/>
    <s v="Post"/>
    <n v="0"/>
    <n v="68.794231699999997"/>
    <x v="0"/>
  </r>
  <r>
    <s v="Media"/>
    <s v="Incremental"/>
    <m/>
    <m/>
    <x v="12"/>
    <s v="Facebook"/>
    <x v="7"/>
    <s v=" DTC"/>
    <x v="183"/>
    <s v="Post"/>
    <n v="0"/>
    <n v="44.509016199999998"/>
    <x v="0"/>
  </r>
  <r>
    <s v="Media"/>
    <s v="Incremental"/>
    <m/>
    <m/>
    <x v="12"/>
    <s v="Facebook"/>
    <x v="7"/>
    <s v=" DTC"/>
    <x v="184"/>
    <s v="Post"/>
    <n v="0"/>
    <n v="26.981020999999998"/>
    <x v="0"/>
  </r>
  <r>
    <s v="Media"/>
    <s v="Incremental"/>
    <m/>
    <m/>
    <x v="12"/>
    <s v="Facebook"/>
    <x v="7"/>
    <s v=" DTC"/>
    <x v="185"/>
    <s v="Post"/>
    <n v="0"/>
    <n v="15.4893096"/>
    <x v="0"/>
  </r>
  <r>
    <s v="Media"/>
    <s v="Incremental"/>
    <m/>
    <m/>
    <x v="12"/>
    <s v="Facebook"/>
    <x v="7"/>
    <s v=" DTC"/>
    <x v="186"/>
    <s v="Post"/>
    <n v="0"/>
    <n v="8.2447078000000005"/>
    <x v="0"/>
  </r>
  <r>
    <s v="Media"/>
    <s v="Incremental"/>
    <m/>
    <m/>
    <x v="12"/>
    <s v="Facebook"/>
    <x v="7"/>
    <s v=" DTC"/>
    <x v="187"/>
    <s v="Post"/>
    <n v="0"/>
    <n v="3.8667372000000002"/>
    <x v="0"/>
  </r>
  <r>
    <s v="Media"/>
    <s v="Incremental"/>
    <m/>
    <m/>
    <x v="12"/>
    <s v="Facebook"/>
    <x v="7"/>
    <s v=" DTC"/>
    <x v="188"/>
    <s v="Post"/>
    <n v="0"/>
    <n v="1.1933513"/>
    <x v="0"/>
  </r>
  <r>
    <s v="Media"/>
    <s v="Incremental"/>
    <m/>
    <m/>
    <x v="12"/>
    <s v="Facebook"/>
    <x v="7"/>
    <s v=" DTC"/>
    <x v="189"/>
    <s v="Post"/>
    <n v="0"/>
    <n v="0.45792670000000002"/>
    <x v="0"/>
  </r>
  <r>
    <s v="Media"/>
    <s v="Incremental"/>
    <m/>
    <m/>
    <x v="12"/>
    <s v="Facebook"/>
    <x v="7"/>
    <s v=" DTC"/>
    <x v="190"/>
    <s v="Post"/>
    <n v="0"/>
    <n v="0.1828042"/>
    <x v="0"/>
  </r>
  <r>
    <s v="Media"/>
    <s v="Incremental"/>
    <m/>
    <m/>
    <x v="12"/>
    <s v="Facebook"/>
    <x v="7"/>
    <s v=" DTC"/>
    <x v="191"/>
    <s v="Post"/>
    <n v="0"/>
    <n v="5.82038E-2"/>
    <x v="0"/>
  </r>
  <r>
    <s v="Media"/>
    <s v="Incremental"/>
    <m/>
    <m/>
    <x v="12"/>
    <s v="Facebook"/>
    <x v="7"/>
    <s v=" DTC"/>
    <x v="192"/>
    <s v="Post"/>
    <n v="0"/>
    <n v="0"/>
    <x v="0"/>
  </r>
  <r>
    <s v="Media"/>
    <s v="Incremental"/>
    <m/>
    <m/>
    <x v="12"/>
    <s v="Facebook"/>
    <x v="7"/>
    <s v=" DTC"/>
    <x v="193"/>
    <s v="Post"/>
    <n v="0"/>
    <n v="0"/>
    <x v="0"/>
  </r>
  <r>
    <s v="Media"/>
    <s v="Incremental"/>
    <m/>
    <m/>
    <x v="12"/>
    <s v="Facebook"/>
    <x v="7"/>
    <s v=" DTC"/>
    <x v="194"/>
    <s v="Post"/>
    <n v="0"/>
    <n v="0"/>
    <x v="0"/>
  </r>
  <r>
    <s v="Media"/>
    <s v="Incremental"/>
    <m/>
    <m/>
    <x v="12"/>
    <s v="Facebook"/>
    <x v="7"/>
    <s v=" DTC"/>
    <x v="195"/>
    <s v="Post"/>
    <n v="0"/>
    <n v="0"/>
    <x v="0"/>
  </r>
  <r>
    <s v="Media"/>
    <s v="Incremental"/>
    <m/>
    <m/>
    <x v="12"/>
    <s v="Facebook"/>
    <x v="7"/>
    <s v=" DTC"/>
    <x v="196"/>
    <s v="Post"/>
    <n v="0"/>
    <n v="0"/>
    <x v="0"/>
  </r>
  <r>
    <s v="Media"/>
    <s v="Incremental"/>
    <m/>
    <m/>
    <x v="12"/>
    <s v="Facebook"/>
    <x v="7"/>
    <s v=" DTC"/>
    <x v="197"/>
    <s v="Post"/>
    <n v="0"/>
    <n v="0"/>
    <x v="0"/>
  </r>
  <r>
    <s v="Media"/>
    <s v="Incremental"/>
    <m/>
    <m/>
    <x v="12"/>
    <s v="Facebook"/>
    <x v="7"/>
    <s v=" DTC"/>
    <x v="198"/>
    <s v="Post"/>
    <n v="0"/>
    <n v="0"/>
    <x v="0"/>
  </r>
  <r>
    <s v="Media"/>
    <s v="Incremental"/>
    <m/>
    <m/>
    <x v="12"/>
    <s v="Facebook"/>
    <x v="7"/>
    <s v=" DTC"/>
    <x v="199"/>
    <s v="Post"/>
    <n v="0"/>
    <n v="0"/>
    <x v="0"/>
  </r>
  <r>
    <s v="Media"/>
    <s v="Incremental"/>
    <m/>
    <m/>
    <x v="12"/>
    <s v="Facebook"/>
    <x v="7"/>
    <s v=" DTC"/>
    <x v="200"/>
    <s v="Post"/>
    <n v="0"/>
    <n v="0"/>
    <x v="0"/>
  </r>
  <r>
    <s v="Media"/>
    <s v="Incremental"/>
    <m/>
    <m/>
    <x v="12"/>
    <s v="Facebook"/>
    <x v="7"/>
    <s v=" DTC"/>
    <x v="201"/>
    <s v="Post"/>
    <n v="0"/>
    <n v="0"/>
    <x v="0"/>
  </r>
  <r>
    <s v="Media"/>
    <s v="Incremental"/>
    <m/>
    <m/>
    <x v="12"/>
    <s v="Facebook"/>
    <x v="7"/>
    <s v=" DTC"/>
    <x v="202"/>
    <s v="Post"/>
    <n v="0"/>
    <n v="0"/>
    <x v="0"/>
  </r>
  <r>
    <s v="Media"/>
    <s v="Incremental"/>
    <m/>
    <m/>
    <x v="12"/>
    <s v="Facebook"/>
    <x v="7"/>
    <s v=" DTC"/>
    <x v="203"/>
    <s v="Post"/>
    <n v="0"/>
    <n v="0"/>
    <x v="0"/>
  </r>
  <r>
    <s v="Media"/>
    <s v="Incremental"/>
    <m/>
    <m/>
    <x v="12"/>
    <s v="Facebook"/>
    <x v="7"/>
    <s v=" DTC"/>
    <x v="204"/>
    <s v="Post"/>
    <n v="0"/>
    <n v="0"/>
    <x v="0"/>
  </r>
  <r>
    <s v="Media"/>
    <s v="Incremental"/>
    <m/>
    <m/>
    <x v="12"/>
    <s v="Facebook"/>
    <x v="7"/>
    <s v=" DTC"/>
    <x v="205"/>
    <s v="Post"/>
    <n v="0"/>
    <n v="0"/>
    <x v="0"/>
  </r>
  <r>
    <s v="Media"/>
    <s v="Incremental"/>
    <m/>
    <m/>
    <x v="12"/>
    <s v="Facebook"/>
    <x v="7"/>
    <s v=" DTC"/>
    <x v="206"/>
    <s v="Post"/>
    <n v="0"/>
    <n v="0"/>
    <x v="0"/>
  </r>
  <r>
    <s v="Media"/>
    <s v="Incremental"/>
    <m/>
    <m/>
    <x v="12"/>
    <s v="Facebook"/>
    <x v="7"/>
    <s v=" DTC"/>
    <x v="207"/>
    <s v="Post"/>
    <n v="0"/>
    <n v="0"/>
    <x v="0"/>
  </r>
  <r>
    <s v="Media"/>
    <s v="Incremental"/>
    <m/>
    <m/>
    <x v="12"/>
    <s v="Facebook"/>
    <x v="7"/>
    <s v=" DTC"/>
    <x v="208"/>
    <s v="Post"/>
    <n v="0"/>
    <n v="0"/>
    <x v="0"/>
  </r>
  <r>
    <s v="Media"/>
    <s v="Incremental"/>
    <m/>
    <m/>
    <x v="12"/>
    <s v="Facebook"/>
    <x v="7"/>
    <s v=" DTC"/>
    <x v="209"/>
    <s v="Post"/>
    <n v="0"/>
    <n v="0"/>
    <x v="0"/>
  </r>
  <r>
    <s v="Media"/>
    <s v="Incremental"/>
    <m/>
    <m/>
    <x v="12"/>
    <s v="Facebook"/>
    <x v="7"/>
    <s v=" DTC"/>
    <x v="210"/>
    <s v="Post"/>
    <n v="0"/>
    <n v="0"/>
    <x v="0"/>
  </r>
  <r>
    <s v="Media"/>
    <s v="Incremental"/>
    <m/>
    <m/>
    <x v="12"/>
    <s v="Facebook"/>
    <x v="7"/>
    <s v=" DTC"/>
    <x v="211"/>
    <s v="Post"/>
    <n v="0"/>
    <n v="0"/>
    <x v="0"/>
  </r>
  <r>
    <s v="Media"/>
    <s v="Incremental"/>
    <m/>
    <m/>
    <x v="12"/>
    <s v="Facebook"/>
    <x v="7"/>
    <s v=" DTC"/>
    <x v="212"/>
    <s v="Post"/>
    <n v="0"/>
    <n v="0"/>
    <x v="0"/>
  </r>
  <r>
    <s v="Media"/>
    <s v="Incremental"/>
    <m/>
    <m/>
    <x v="12"/>
    <s v="Facebook"/>
    <x v="7"/>
    <s v=" DTC"/>
    <x v="213"/>
    <s v="Post"/>
    <n v="0"/>
    <n v="0"/>
    <x v="0"/>
  </r>
  <r>
    <s v="Media"/>
    <s v="Incremental"/>
    <m/>
    <m/>
    <x v="13"/>
    <s v="Facebook"/>
    <x v="7"/>
    <s v=" DTC"/>
    <x v="0"/>
    <s v="Pre"/>
    <s v="Pre"/>
    <n v="1614.6454857000001"/>
    <x v="1"/>
  </r>
  <r>
    <s v="Media"/>
    <s v="Incremental"/>
    <m/>
    <m/>
    <x v="13"/>
    <s v="Facebook"/>
    <x v="7"/>
    <s v=" DTC"/>
    <x v="1"/>
    <s v="Pre"/>
    <s v="Pre"/>
    <n v="1966.5729782000001"/>
    <x v="1"/>
  </r>
  <r>
    <s v="Media"/>
    <s v="Incremental"/>
    <m/>
    <m/>
    <x v="13"/>
    <s v="Facebook"/>
    <x v="7"/>
    <s v=" DTC"/>
    <x v="2"/>
    <s v="Pre"/>
    <s v="Pre"/>
    <n v="2084.7844279999999"/>
    <x v="1"/>
  </r>
  <r>
    <s v="Media"/>
    <s v="Incremental"/>
    <m/>
    <m/>
    <x v="13"/>
    <s v="Facebook"/>
    <x v="7"/>
    <s v=" DTC"/>
    <x v="3"/>
    <s v="Pre"/>
    <s v="Pre"/>
    <n v="1950.140009"/>
    <x v="1"/>
  </r>
  <r>
    <s v="Media"/>
    <s v="Incremental"/>
    <m/>
    <m/>
    <x v="13"/>
    <s v="Facebook"/>
    <x v="7"/>
    <s v=" DTC"/>
    <x v="4"/>
    <s v="Pre"/>
    <s v="Pre"/>
    <n v="1804.2055436999999"/>
    <x v="1"/>
  </r>
  <r>
    <s v="Media"/>
    <s v="Incremental"/>
    <m/>
    <m/>
    <x v="13"/>
    <s v="Facebook"/>
    <x v="7"/>
    <s v=" DTC"/>
    <x v="5"/>
    <s v="Pre"/>
    <s v="Pre"/>
    <n v="1856.6290143000001"/>
    <x v="1"/>
  </r>
  <r>
    <s v="Media"/>
    <s v="Incremental"/>
    <m/>
    <m/>
    <x v="13"/>
    <s v="Facebook"/>
    <x v="7"/>
    <s v=" DTC"/>
    <x v="6"/>
    <s v="Pre"/>
    <s v="Pre"/>
    <n v="2337.0653668"/>
    <x v="1"/>
  </r>
  <r>
    <s v="Media"/>
    <s v="Incremental"/>
    <m/>
    <m/>
    <x v="13"/>
    <s v="Facebook"/>
    <x v="7"/>
    <s v=" DTC"/>
    <x v="7"/>
    <s v="Pre"/>
    <s v="Pre"/>
    <n v="1488.9524114000001"/>
    <x v="1"/>
  </r>
  <r>
    <s v="Media"/>
    <s v="Incremental"/>
    <m/>
    <m/>
    <x v="13"/>
    <s v="Facebook"/>
    <x v="7"/>
    <s v=" DTC"/>
    <x v="8"/>
    <s v="Pre"/>
    <s v="Pre"/>
    <n v="733.5655514"/>
    <x v="1"/>
  </r>
  <r>
    <s v="Media"/>
    <s v="Incremental"/>
    <m/>
    <m/>
    <x v="13"/>
    <s v="Facebook"/>
    <x v="7"/>
    <s v=" DTC"/>
    <x v="9"/>
    <s v="Pre"/>
    <s v="Pre"/>
    <n v="492.07927260000002"/>
    <x v="1"/>
  </r>
  <r>
    <s v="Media"/>
    <s v="Incremental"/>
    <m/>
    <m/>
    <x v="13"/>
    <s v="Facebook"/>
    <x v="7"/>
    <s v=" DTC"/>
    <x v="10"/>
    <s v="Pre"/>
    <s v="Pre"/>
    <n v="413.08304930000003"/>
    <x v="1"/>
  </r>
  <r>
    <s v="Media"/>
    <s v="Incremental"/>
    <m/>
    <m/>
    <x v="13"/>
    <s v="Facebook"/>
    <x v="7"/>
    <s v=" DTC"/>
    <x v="11"/>
    <s v="Pre"/>
    <s v="Pre"/>
    <n v="623.89073610000003"/>
    <x v="1"/>
  </r>
  <r>
    <s v="Media"/>
    <s v="Incremental"/>
    <m/>
    <m/>
    <x v="13"/>
    <s v="Facebook"/>
    <x v="7"/>
    <s v=" DTC"/>
    <x v="12"/>
    <s v="Pre"/>
    <s v="Pre"/>
    <n v="846.60099479999997"/>
    <x v="1"/>
  </r>
  <r>
    <s v="Media"/>
    <s v="Incremental"/>
    <m/>
    <m/>
    <x v="13"/>
    <s v="Facebook"/>
    <x v="7"/>
    <s v=" DTC"/>
    <x v="13"/>
    <s v="Pre"/>
    <s v="Pre"/>
    <n v="1208.6528505000001"/>
    <x v="1"/>
  </r>
  <r>
    <s v="Media"/>
    <s v="Incremental"/>
    <m/>
    <m/>
    <x v="13"/>
    <s v="Facebook"/>
    <x v="7"/>
    <s v=" DTC"/>
    <x v="14"/>
    <s v="Pre"/>
    <s v="Pre"/>
    <n v="1292.8955066999999"/>
    <x v="1"/>
  </r>
  <r>
    <s v="Media"/>
    <s v="Incremental"/>
    <m/>
    <m/>
    <x v="13"/>
    <s v="Facebook"/>
    <x v="7"/>
    <s v=" DTC"/>
    <x v="15"/>
    <s v="Pre"/>
    <s v="Pre"/>
    <n v="1417.6056991"/>
    <x v="1"/>
  </r>
  <r>
    <s v="Media"/>
    <s v="Incremental"/>
    <m/>
    <m/>
    <x v="13"/>
    <s v="Facebook"/>
    <x v="7"/>
    <s v=" DTC"/>
    <x v="16"/>
    <s v="Pre"/>
    <s v="Pre"/>
    <n v="1288.082287"/>
    <x v="1"/>
  </r>
  <r>
    <s v="Media"/>
    <s v="Incremental"/>
    <m/>
    <m/>
    <x v="13"/>
    <s v="Facebook"/>
    <x v="7"/>
    <s v=" DTC"/>
    <x v="17"/>
    <s v="Pre"/>
    <s v="Pre"/>
    <n v="862.52566449999995"/>
    <x v="1"/>
  </r>
  <r>
    <s v="Media"/>
    <s v="Incremental"/>
    <m/>
    <m/>
    <x v="13"/>
    <s v="Facebook"/>
    <x v="7"/>
    <s v=" DTC"/>
    <x v="18"/>
    <s v="Pre"/>
    <s v="Pre"/>
    <n v="307.92240070000003"/>
    <x v="1"/>
  </r>
  <r>
    <s v="Media"/>
    <s v="Incremental"/>
    <m/>
    <m/>
    <x v="13"/>
    <s v="Facebook"/>
    <x v="7"/>
    <s v=" DTC"/>
    <x v="19"/>
    <s v="Pre"/>
    <s v="Pre"/>
    <n v="82.157181600000001"/>
    <x v="1"/>
  </r>
  <r>
    <s v="Media"/>
    <s v="Incremental"/>
    <m/>
    <m/>
    <x v="13"/>
    <s v="Facebook"/>
    <x v="7"/>
    <s v=" DTC"/>
    <x v="20"/>
    <s v="Pre"/>
    <s v="Pre"/>
    <n v="96.252292400000002"/>
    <x v="1"/>
  </r>
  <r>
    <s v="Media"/>
    <s v="Incremental"/>
    <m/>
    <m/>
    <x v="13"/>
    <s v="Facebook"/>
    <x v="7"/>
    <s v=" DTC"/>
    <x v="21"/>
    <s v="Pre"/>
    <s v="Pre"/>
    <n v="91.022721200000007"/>
    <x v="1"/>
  </r>
  <r>
    <s v="Media"/>
    <s v="Incremental"/>
    <m/>
    <m/>
    <x v="13"/>
    <s v="Facebook"/>
    <x v="7"/>
    <s v=" DTC"/>
    <x v="22"/>
    <s v="Pre"/>
    <s v="Pre"/>
    <n v="388.65746389999998"/>
    <x v="1"/>
  </r>
  <r>
    <s v="Media"/>
    <s v="Incremental"/>
    <m/>
    <m/>
    <x v="13"/>
    <s v="Facebook"/>
    <x v="7"/>
    <s v=" DTC"/>
    <x v="23"/>
    <s v="Pre"/>
    <s v="Pre"/>
    <n v="846.10837240000001"/>
    <x v="1"/>
  </r>
  <r>
    <s v="Media"/>
    <s v="Incremental"/>
    <m/>
    <m/>
    <x v="13"/>
    <s v="Facebook"/>
    <x v="7"/>
    <s v=" DTC"/>
    <x v="24"/>
    <s v="Pre"/>
    <s v="Pre"/>
    <n v="842.92817030000003"/>
    <x v="1"/>
  </r>
  <r>
    <s v="Media"/>
    <s v="Incremental"/>
    <m/>
    <m/>
    <x v="13"/>
    <s v="Facebook"/>
    <x v="7"/>
    <s v=" DTC"/>
    <x v="25"/>
    <s v="Pre"/>
    <s v="Pre"/>
    <n v="625.11698019999994"/>
    <x v="1"/>
  </r>
  <r>
    <s v="Media"/>
    <s v="Incremental"/>
    <m/>
    <m/>
    <x v="13"/>
    <s v="Facebook"/>
    <x v="7"/>
    <s v=" DTC"/>
    <x v="26"/>
    <s v="Pre"/>
    <s v="Pre"/>
    <n v="511.16359499999999"/>
    <x v="1"/>
  </r>
  <r>
    <s v="Media"/>
    <s v="Incremental"/>
    <m/>
    <m/>
    <x v="13"/>
    <s v="Facebook"/>
    <x v="7"/>
    <s v=" DTC"/>
    <x v="27"/>
    <s v="Pre"/>
    <s v="Pre"/>
    <n v="791.81510219999996"/>
    <x v="1"/>
  </r>
  <r>
    <s v="Media"/>
    <s v="Incremental"/>
    <m/>
    <m/>
    <x v="13"/>
    <s v="Facebook"/>
    <x v="7"/>
    <s v=" DTC"/>
    <x v="28"/>
    <s v="Pre"/>
    <s v="Pre"/>
    <n v="1155.7788854"/>
    <x v="1"/>
  </r>
  <r>
    <s v="Media"/>
    <s v="Incremental"/>
    <m/>
    <m/>
    <x v="13"/>
    <s v="Facebook"/>
    <x v="7"/>
    <s v=" DTC"/>
    <x v="29"/>
    <s v="Pre"/>
    <s v="Pre"/>
    <n v="1389.4893486999999"/>
    <x v="1"/>
  </r>
  <r>
    <s v="Media"/>
    <s v="Incremental"/>
    <m/>
    <m/>
    <x v="13"/>
    <s v="Facebook"/>
    <x v="7"/>
    <s v=" DTC"/>
    <x v="30"/>
    <s v="Pre"/>
    <s v="Pre"/>
    <n v="1319.8308598000001"/>
    <x v="1"/>
  </r>
  <r>
    <s v="Media"/>
    <s v="Incremental"/>
    <m/>
    <m/>
    <x v="13"/>
    <s v="Facebook"/>
    <x v="7"/>
    <s v=" DTC"/>
    <x v="31"/>
    <s v="Pre"/>
    <s v="Pre"/>
    <n v="1582.2804163000001"/>
    <x v="1"/>
  </r>
  <r>
    <s v="Media"/>
    <s v="Incremental"/>
    <m/>
    <m/>
    <x v="13"/>
    <s v="Facebook"/>
    <x v="7"/>
    <s v=" DTC"/>
    <x v="32"/>
    <s v="Pre"/>
    <s v="Pre"/>
    <n v="1058.6132195"/>
    <x v="1"/>
  </r>
  <r>
    <s v="Media"/>
    <s v="Incremental"/>
    <m/>
    <m/>
    <x v="13"/>
    <s v="Facebook"/>
    <x v="7"/>
    <s v=" DTC"/>
    <x v="33"/>
    <s v="Pre"/>
    <s v="Pre"/>
    <n v="1544.5230220000001"/>
    <x v="1"/>
  </r>
  <r>
    <s v="Media"/>
    <s v="Incremental"/>
    <m/>
    <m/>
    <x v="13"/>
    <s v="Facebook"/>
    <x v="7"/>
    <s v=" DTC"/>
    <x v="34"/>
    <s v="Pre"/>
    <s v="Pre"/>
    <n v="2189.0143136000002"/>
    <x v="1"/>
  </r>
  <r>
    <s v="Media"/>
    <s v="Incremental"/>
    <m/>
    <m/>
    <x v="13"/>
    <s v="Facebook"/>
    <x v="7"/>
    <s v=" DTC"/>
    <x v="35"/>
    <s v="Pre"/>
    <s v="Pre"/>
    <n v="2137.4526784999998"/>
    <x v="1"/>
  </r>
  <r>
    <s v="Media"/>
    <s v="Incremental"/>
    <m/>
    <m/>
    <x v="13"/>
    <s v="Facebook"/>
    <x v="7"/>
    <s v=" DTC"/>
    <x v="36"/>
    <s v="Pre"/>
    <s v="Pre"/>
    <n v="1852.7784615999999"/>
    <x v="1"/>
  </r>
  <r>
    <s v="Media"/>
    <s v="Incremental"/>
    <m/>
    <m/>
    <x v="13"/>
    <s v="Facebook"/>
    <x v="7"/>
    <s v=" DTC"/>
    <x v="37"/>
    <s v="Pre"/>
    <s v="Pre"/>
    <n v="1794.9012057"/>
    <x v="1"/>
  </r>
  <r>
    <s v="Media"/>
    <s v="Incremental"/>
    <m/>
    <m/>
    <x v="13"/>
    <s v="Facebook"/>
    <x v="7"/>
    <s v=" DTC"/>
    <x v="38"/>
    <s v="Pre"/>
    <s v="Pre"/>
    <n v="1175.6928617999999"/>
    <x v="1"/>
  </r>
  <r>
    <s v="Media"/>
    <s v="Incremental"/>
    <m/>
    <m/>
    <x v="13"/>
    <s v="Facebook"/>
    <x v="7"/>
    <s v=" DTC"/>
    <x v="39"/>
    <s v="Pre"/>
    <s v="Pre"/>
    <n v="1021.6962867"/>
    <x v="1"/>
  </r>
  <r>
    <s v="Media"/>
    <s v="Incremental"/>
    <m/>
    <m/>
    <x v="13"/>
    <s v="Facebook"/>
    <x v="7"/>
    <s v=" DTC"/>
    <x v="40"/>
    <s v="Pre"/>
    <s v="Pre"/>
    <n v="1303.6441898999999"/>
    <x v="1"/>
  </r>
  <r>
    <s v="Media"/>
    <s v="Incremental"/>
    <m/>
    <m/>
    <x v="13"/>
    <s v="Facebook"/>
    <x v="7"/>
    <s v=" DTC"/>
    <x v="41"/>
    <s v="Pre"/>
    <s v="Pre"/>
    <n v="1183.3643199000001"/>
    <x v="1"/>
  </r>
  <r>
    <s v="Media"/>
    <s v="Incremental"/>
    <m/>
    <m/>
    <x v="13"/>
    <s v="Facebook"/>
    <x v="7"/>
    <s v=" DTC"/>
    <x v="42"/>
    <s v="Pre"/>
    <s v="Pre"/>
    <n v="1208.4553065"/>
    <x v="1"/>
  </r>
  <r>
    <s v="Media"/>
    <s v="Incremental"/>
    <m/>
    <m/>
    <x v="13"/>
    <s v="Facebook"/>
    <x v="7"/>
    <s v=" DTC"/>
    <x v="43"/>
    <s v="Pre"/>
    <s v="Pre"/>
    <n v="1147.9351633000001"/>
    <x v="1"/>
  </r>
  <r>
    <s v="Media"/>
    <s v="Incremental"/>
    <m/>
    <m/>
    <x v="13"/>
    <s v="Facebook"/>
    <x v="7"/>
    <s v=" DTC"/>
    <x v="44"/>
    <s v="Pre"/>
    <s v="Pre"/>
    <n v="1073.4508761"/>
    <x v="1"/>
  </r>
  <r>
    <s v="Media"/>
    <s v="Incremental"/>
    <m/>
    <m/>
    <x v="13"/>
    <s v="Facebook"/>
    <x v="7"/>
    <s v=" DTC"/>
    <x v="45"/>
    <s v="Pre"/>
    <s v="Pre"/>
    <n v="1254.0202663"/>
    <x v="1"/>
  </r>
  <r>
    <s v="Media"/>
    <s v="Incremental"/>
    <m/>
    <m/>
    <x v="13"/>
    <s v="Facebook"/>
    <x v="7"/>
    <s v=" DTC"/>
    <x v="46"/>
    <s v="Pre"/>
    <s v="Pre"/>
    <n v="1078.2809918999999"/>
    <x v="1"/>
  </r>
  <r>
    <s v="Media"/>
    <s v="Incremental"/>
    <m/>
    <m/>
    <x v="13"/>
    <s v="Facebook"/>
    <x v="7"/>
    <s v=" DTC"/>
    <x v="47"/>
    <s v="Pre"/>
    <s v="Pre"/>
    <n v="1017.6617393"/>
    <x v="1"/>
  </r>
  <r>
    <s v="Media"/>
    <s v="Incremental"/>
    <m/>
    <m/>
    <x v="13"/>
    <s v="Facebook"/>
    <x v="7"/>
    <s v=" DTC"/>
    <x v="48"/>
    <s v="Pre"/>
    <s v="Pre"/>
    <n v="1669.6282342"/>
    <x v="1"/>
  </r>
  <r>
    <s v="Media"/>
    <s v="Incremental"/>
    <m/>
    <m/>
    <x v="13"/>
    <s v="Facebook"/>
    <x v="7"/>
    <s v=" DTC"/>
    <x v="49"/>
    <s v="Pre"/>
    <s v="Pre"/>
    <n v="1885.0714726000001"/>
    <x v="1"/>
  </r>
  <r>
    <s v="Media"/>
    <s v="Incremental"/>
    <m/>
    <m/>
    <x v="13"/>
    <s v="Facebook"/>
    <x v="7"/>
    <s v=" DTC"/>
    <x v="50"/>
    <s v="Pre"/>
    <s v="Pre"/>
    <n v="1954.6624806"/>
    <x v="1"/>
  </r>
  <r>
    <s v="Media"/>
    <s v="Incremental"/>
    <m/>
    <m/>
    <x v="13"/>
    <s v="Facebook"/>
    <x v="7"/>
    <s v=" DTC"/>
    <x v="51"/>
    <s v="Pre"/>
    <s v="Pre"/>
    <n v="2660.8609096"/>
    <x v="1"/>
  </r>
  <r>
    <s v="Media"/>
    <s v="Incremental"/>
    <m/>
    <m/>
    <x v="13"/>
    <s v="Facebook"/>
    <x v="7"/>
    <s v=" DTC"/>
    <x v="52"/>
    <s v="Pre"/>
    <s v="Pre"/>
    <n v="2714.7183589000001"/>
    <x v="1"/>
  </r>
  <r>
    <s v="Media"/>
    <s v="Incremental"/>
    <m/>
    <m/>
    <x v="13"/>
    <s v="Facebook"/>
    <x v="7"/>
    <s v=" DTC"/>
    <x v="53"/>
    <s v="Pre"/>
    <s v="Pre"/>
    <n v="2530.7064719999998"/>
    <x v="1"/>
  </r>
  <r>
    <s v="Media"/>
    <s v="Incremental"/>
    <m/>
    <m/>
    <x v="13"/>
    <s v="Facebook"/>
    <x v="7"/>
    <s v=" DTC"/>
    <x v="54"/>
    <s v="Pre"/>
    <s v="Pre"/>
    <n v="2377.0698287"/>
    <x v="1"/>
  </r>
  <r>
    <s v="Media"/>
    <s v="Incremental"/>
    <m/>
    <m/>
    <x v="13"/>
    <s v="Facebook"/>
    <x v="7"/>
    <s v=" DTC"/>
    <x v="55"/>
    <s v="Pre"/>
    <s v="Pre"/>
    <n v="2424.2548913999999"/>
    <x v="1"/>
  </r>
  <r>
    <s v="Media"/>
    <s v="Incremental"/>
    <m/>
    <m/>
    <x v="13"/>
    <s v="Facebook"/>
    <x v="7"/>
    <s v=" DTC"/>
    <x v="56"/>
    <s v="Pre"/>
    <s v="Pre"/>
    <n v="2681.9787102"/>
    <x v="1"/>
  </r>
  <r>
    <s v="Media"/>
    <s v="Incremental"/>
    <m/>
    <m/>
    <x v="13"/>
    <s v="Facebook"/>
    <x v="7"/>
    <s v=" DTC"/>
    <x v="57"/>
    <s v="Post"/>
    <s v="Post"/>
    <n v="801.0261845"/>
    <x v="1"/>
  </r>
  <r>
    <s v="Media"/>
    <s v="Incremental"/>
    <m/>
    <m/>
    <x v="13"/>
    <s v="Facebook"/>
    <x v="7"/>
    <s v=" DTC"/>
    <x v="58"/>
    <s v="Post"/>
    <s v="Post"/>
    <n v="0"/>
    <x v="1"/>
  </r>
  <r>
    <s v="Media"/>
    <s v="Incremental"/>
    <m/>
    <m/>
    <x v="13"/>
    <s v="Facebook"/>
    <x v="7"/>
    <s v=" DTC"/>
    <x v="59"/>
    <s v="Post"/>
    <s v="Post"/>
    <n v="0"/>
    <x v="1"/>
  </r>
  <r>
    <s v="Media"/>
    <s v="Incremental"/>
    <m/>
    <m/>
    <x v="13"/>
    <s v="Facebook"/>
    <x v="7"/>
    <s v=" DTC"/>
    <x v="60"/>
    <s v="Post"/>
    <s v="Post"/>
    <n v="0"/>
    <x v="1"/>
  </r>
  <r>
    <s v="Media"/>
    <s v="Incremental"/>
    <m/>
    <m/>
    <x v="13"/>
    <s v="Facebook"/>
    <x v="7"/>
    <s v=" DTC"/>
    <x v="61"/>
    <s v="Post"/>
    <s v="Post"/>
    <n v="0"/>
    <x v="1"/>
  </r>
  <r>
    <s v="Media"/>
    <s v="Incremental"/>
    <m/>
    <m/>
    <x v="13"/>
    <s v="Facebook"/>
    <x v="7"/>
    <s v=" DTC"/>
    <x v="62"/>
    <s v="Post"/>
    <s v="Post"/>
    <n v="0"/>
    <x v="1"/>
  </r>
  <r>
    <s v="Media"/>
    <s v="Incremental"/>
    <m/>
    <m/>
    <x v="13"/>
    <s v="Facebook"/>
    <x v="7"/>
    <s v=" DTC"/>
    <x v="63"/>
    <s v="Post"/>
    <s v="Post"/>
    <n v="0"/>
    <x v="1"/>
  </r>
  <r>
    <s v="Media"/>
    <s v="Incremental"/>
    <m/>
    <m/>
    <x v="13"/>
    <s v="Facebook"/>
    <x v="7"/>
    <s v=" DTC"/>
    <x v="64"/>
    <s v="Post"/>
    <s v="Post"/>
    <n v="0"/>
    <x v="1"/>
  </r>
  <r>
    <s v="Media"/>
    <s v="Incremental"/>
    <m/>
    <m/>
    <x v="13"/>
    <s v="Facebook"/>
    <x v="7"/>
    <s v=" DTC"/>
    <x v="65"/>
    <s v="Post"/>
    <s v="Post"/>
    <n v="0"/>
    <x v="1"/>
  </r>
  <r>
    <s v="Media"/>
    <s v="Incremental"/>
    <m/>
    <m/>
    <x v="13"/>
    <s v="Facebook"/>
    <x v="7"/>
    <s v=" DTC"/>
    <x v="66"/>
    <s v="Post"/>
    <s v="Post"/>
    <n v="0"/>
    <x v="1"/>
  </r>
  <r>
    <s v="Media"/>
    <s v="Incremental"/>
    <m/>
    <m/>
    <x v="13"/>
    <s v="Facebook"/>
    <x v="7"/>
    <s v=" DTC"/>
    <x v="67"/>
    <s v="Post"/>
    <s v="Post"/>
    <n v="0"/>
    <x v="1"/>
  </r>
  <r>
    <s v="Media"/>
    <s v="Incremental"/>
    <m/>
    <m/>
    <x v="13"/>
    <s v="Facebook"/>
    <x v="7"/>
    <s v=" DTC"/>
    <x v="68"/>
    <s v="Post"/>
    <s v="Post"/>
    <n v="0"/>
    <x v="1"/>
  </r>
  <r>
    <s v="Media"/>
    <s v="Incremental"/>
    <m/>
    <m/>
    <x v="13"/>
    <s v="Facebook"/>
    <x v="7"/>
    <s v=" DTC"/>
    <x v="69"/>
    <s v="Post"/>
    <s v="Post"/>
    <n v="0"/>
    <x v="1"/>
  </r>
  <r>
    <s v="Media"/>
    <s v="Incremental"/>
    <m/>
    <m/>
    <x v="13"/>
    <s v="Facebook"/>
    <x v="7"/>
    <s v=" DTC"/>
    <x v="70"/>
    <s v="Post"/>
    <s v="Post"/>
    <n v="0"/>
    <x v="1"/>
  </r>
  <r>
    <s v="Media"/>
    <s v="Incremental"/>
    <m/>
    <m/>
    <x v="13"/>
    <s v="Facebook"/>
    <x v="7"/>
    <s v=" DTC"/>
    <x v="71"/>
    <s v="Post"/>
    <s v="Post"/>
    <n v="0"/>
    <x v="1"/>
  </r>
  <r>
    <s v="Media"/>
    <s v="Incremental"/>
    <m/>
    <m/>
    <x v="13"/>
    <s v="Facebook"/>
    <x v="7"/>
    <s v=" DTC"/>
    <x v="72"/>
    <s v="Post"/>
    <s v="Post"/>
    <n v="0"/>
    <x v="1"/>
  </r>
  <r>
    <s v="Media"/>
    <s v="Incremental"/>
    <m/>
    <m/>
    <x v="13"/>
    <s v="Facebook"/>
    <x v="7"/>
    <s v=" DTC"/>
    <x v="73"/>
    <s v="Post"/>
    <s v="Post"/>
    <n v="0"/>
    <x v="1"/>
  </r>
  <r>
    <s v="Media"/>
    <s v="Incremental"/>
    <m/>
    <m/>
    <x v="13"/>
    <s v="Facebook"/>
    <x v="7"/>
    <s v=" DTC"/>
    <x v="74"/>
    <s v="Post"/>
    <s v="Post"/>
    <n v="0"/>
    <x v="1"/>
  </r>
  <r>
    <s v="Media"/>
    <s v="Incremental"/>
    <m/>
    <m/>
    <x v="13"/>
    <s v="Facebook"/>
    <x v="7"/>
    <s v=" DTC"/>
    <x v="75"/>
    <s v="Post"/>
    <s v="Post"/>
    <n v="0"/>
    <x v="1"/>
  </r>
  <r>
    <s v="Media"/>
    <s v="Incremental"/>
    <m/>
    <m/>
    <x v="13"/>
    <s v="Facebook"/>
    <x v="7"/>
    <s v=" DTC"/>
    <x v="76"/>
    <s v="Post"/>
    <s v="Post"/>
    <n v="0"/>
    <x v="1"/>
  </r>
  <r>
    <s v="Media"/>
    <s v="Incremental"/>
    <m/>
    <m/>
    <x v="13"/>
    <s v="Facebook"/>
    <x v="7"/>
    <s v=" DTC"/>
    <x v="77"/>
    <s v="Post"/>
    <s v="Post"/>
    <n v="0"/>
    <x v="1"/>
  </r>
  <r>
    <s v="Media"/>
    <s v="Incremental"/>
    <m/>
    <m/>
    <x v="13"/>
    <s v="Facebook"/>
    <x v="7"/>
    <s v=" DTC"/>
    <x v="78"/>
    <s v="Post"/>
    <s v="Post"/>
    <n v="0"/>
    <x v="1"/>
  </r>
  <r>
    <s v="Media"/>
    <s v="Incremental"/>
    <m/>
    <m/>
    <x v="13"/>
    <s v="Facebook"/>
    <x v="7"/>
    <s v=" DTC"/>
    <x v="79"/>
    <s v="Post"/>
    <s v="Post"/>
    <n v="0"/>
    <x v="1"/>
  </r>
  <r>
    <s v="Media"/>
    <s v="Incremental"/>
    <m/>
    <m/>
    <x v="13"/>
    <s v="Facebook"/>
    <x v="7"/>
    <s v=" DTC"/>
    <x v="80"/>
    <s v="Post"/>
    <s v="Post"/>
    <n v="0"/>
    <x v="1"/>
  </r>
  <r>
    <s v="Media"/>
    <s v="Incremental"/>
    <m/>
    <m/>
    <x v="13"/>
    <s v="Facebook"/>
    <x v="7"/>
    <s v=" DTC"/>
    <x v="81"/>
    <s v="Post"/>
    <s v="Post"/>
    <n v="0"/>
    <x v="1"/>
  </r>
  <r>
    <s v="Media"/>
    <s v="Incremental"/>
    <m/>
    <m/>
    <x v="13"/>
    <s v="Facebook"/>
    <x v="7"/>
    <s v=" DTC"/>
    <x v="82"/>
    <s v="Post"/>
    <s v="Post"/>
    <n v="0"/>
    <x v="1"/>
  </r>
  <r>
    <s v="Media"/>
    <s v="Incremental"/>
    <m/>
    <m/>
    <x v="13"/>
    <s v="Facebook"/>
    <x v="7"/>
    <s v=" DTC"/>
    <x v="83"/>
    <s v="Post"/>
    <s v="Post"/>
    <n v="0"/>
    <x v="1"/>
  </r>
  <r>
    <s v="Media"/>
    <s v="Incremental"/>
    <m/>
    <m/>
    <x v="13"/>
    <s v="Facebook"/>
    <x v="7"/>
    <s v=" DTC"/>
    <x v="84"/>
    <s v="Post"/>
    <s v="Post"/>
    <n v="0"/>
    <x v="1"/>
  </r>
  <r>
    <s v="Media"/>
    <s v="Incremental"/>
    <m/>
    <m/>
    <x v="13"/>
    <s v="Facebook"/>
    <x v="7"/>
    <s v=" DTC"/>
    <x v="85"/>
    <s v="Post"/>
    <s v="Post"/>
    <n v="0"/>
    <x v="1"/>
  </r>
  <r>
    <s v="Media"/>
    <s v="Incremental"/>
    <m/>
    <m/>
    <x v="13"/>
    <s v="Facebook"/>
    <x v="7"/>
    <s v=" DTC"/>
    <x v="86"/>
    <s v="Post"/>
    <s v="Post"/>
    <n v="0"/>
    <x v="1"/>
  </r>
  <r>
    <s v="Media"/>
    <s v="Incremental"/>
    <m/>
    <m/>
    <x v="13"/>
    <s v="Facebook"/>
    <x v="7"/>
    <s v=" DTC"/>
    <x v="87"/>
    <s v="Post"/>
    <s v="Post"/>
    <n v="0"/>
    <x v="1"/>
  </r>
  <r>
    <s v="Media"/>
    <s v="Incremental"/>
    <m/>
    <m/>
    <x v="13"/>
    <s v="Facebook"/>
    <x v="7"/>
    <s v=" DTC"/>
    <x v="88"/>
    <s v="Post"/>
    <s v="Post"/>
    <n v="0"/>
    <x v="1"/>
  </r>
  <r>
    <s v="Media"/>
    <s v="Incremental"/>
    <m/>
    <m/>
    <x v="13"/>
    <s v="Facebook"/>
    <x v="7"/>
    <s v=" DTC"/>
    <x v="89"/>
    <s v="Post"/>
    <s v="Post"/>
    <n v="0"/>
    <x v="1"/>
  </r>
  <r>
    <s v="Media"/>
    <s v="Incremental"/>
    <m/>
    <m/>
    <x v="13"/>
    <s v="Facebook"/>
    <x v="7"/>
    <s v=" DTC"/>
    <x v="90"/>
    <s v="Post"/>
    <s v="Post"/>
    <n v="0"/>
    <x v="1"/>
  </r>
  <r>
    <s v="Media"/>
    <s v="Incremental"/>
    <m/>
    <m/>
    <x v="13"/>
    <s v="Facebook"/>
    <x v="7"/>
    <s v=" DTC"/>
    <x v="91"/>
    <s v="Post"/>
    <s v="Post"/>
    <n v="0"/>
    <x v="1"/>
  </r>
  <r>
    <s v="Media"/>
    <s v="Incremental"/>
    <m/>
    <m/>
    <x v="13"/>
    <s v="Facebook"/>
    <x v="7"/>
    <s v=" DTC"/>
    <x v="92"/>
    <s v="Post"/>
    <s v="Post"/>
    <n v="0"/>
    <x v="1"/>
  </r>
  <r>
    <s v="Media"/>
    <s v="Incremental"/>
    <m/>
    <m/>
    <x v="13"/>
    <s v="Facebook"/>
    <x v="7"/>
    <s v=" DTC"/>
    <x v="93"/>
    <s v="Post"/>
    <s v="Post"/>
    <n v="0"/>
    <x v="1"/>
  </r>
  <r>
    <s v="Media"/>
    <s v="Incremental"/>
    <m/>
    <m/>
    <x v="13"/>
    <s v="Facebook"/>
    <x v="7"/>
    <s v=" DTC"/>
    <x v="94"/>
    <s v="Post"/>
    <s v="Post"/>
    <n v="0"/>
    <x v="1"/>
  </r>
  <r>
    <s v="Media"/>
    <s v="Incremental"/>
    <m/>
    <m/>
    <x v="13"/>
    <s v="Facebook"/>
    <x v="7"/>
    <s v=" DTC"/>
    <x v="95"/>
    <s v="Post"/>
    <s v="Post"/>
    <n v="0"/>
    <x v="1"/>
  </r>
  <r>
    <s v="Media"/>
    <s v="Incremental"/>
    <m/>
    <m/>
    <x v="13"/>
    <s v="Facebook"/>
    <x v="7"/>
    <s v=" DTC"/>
    <x v="96"/>
    <s v="Post"/>
    <s v="Post"/>
    <n v="0"/>
    <x v="1"/>
  </r>
  <r>
    <s v="Media"/>
    <s v="Incremental"/>
    <m/>
    <m/>
    <x v="13"/>
    <s v="Facebook"/>
    <x v="7"/>
    <s v=" DTC"/>
    <x v="97"/>
    <s v="Post"/>
    <s v="Post"/>
    <n v="0"/>
    <x v="1"/>
  </r>
  <r>
    <s v="Media"/>
    <s v="Incremental"/>
    <m/>
    <m/>
    <x v="13"/>
    <s v="Facebook"/>
    <x v="7"/>
    <s v=" DTC"/>
    <x v="98"/>
    <s v="Post"/>
    <s v="Post"/>
    <n v="0"/>
    <x v="1"/>
  </r>
  <r>
    <s v="Media"/>
    <s v="Incremental"/>
    <m/>
    <m/>
    <x v="13"/>
    <s v="Facebook"/>
    <x v="7"/>
    <s v=" DTC"/>
    <x v="99"/>
    <s v="Post"/>
    <s v="Post"/>
    <n v="0"/>
    <x v="1"/>
  </r>
  <r>
    <s v="Media"/>
    <s v="Incremental"/>
    <m/>
    <m/>
    <x v="13"/>
    <s v="Facebook"/>
    <x v="7"/>
    <s v=" DTC"/>
    <x v="100"/>
    <s v="Post"/>
    <s v="Post"/>
    <n v="0"/>
    <x v="1"/>
  </r>
  <r>
    <s v="Media"/>
    <s v="Incremental"/>
    <m/>
    <m/>
    <x v="13"/>
    <s v="Facebook"/>
    <x v="7"/>
    <s v=" DTC"/>
    <x v="101"/>
    <s v="Post"/>
    <s v="Post"/>
    <n v="0"/>
    <x v="1"/>
  </r>
  <r>
    <s v="Media"/>
    <s v="Incremental"/>
    <m/>
    <m/>
    <x v="13"/>
    <s v="Facebook"/>
    <x v="7"/>
    <s v=" DTC"/>
    <x v="102"/>
    <s v="Post"/>
    <s v="Post"/>
    <n v="0"/>
    <x v="1"/>
  </r>
  <r>
    <s v="Media"/>
    <s v="Incremental"/>
    <m/>
    <m/>
    <x v="13"/>
    <s v="Facebook"/>
    <x v="7"/>
    <s v=" DTC"/>
    <x v="103"/>
    <s v="Post"/>
    <s v="Post"/>
    <n v="0"/>
    <x v="1"/>
  </r>
  <r>
    <s v="Media"/>
    <s v="Incremental"/>
    <m/>
    <m/>
    <x v="13"/>
    <s v="Facebook"/>
    <x v="7"/>
    <s v=" DTC"/>
    <x v="104"/>
    <s v="Post"/>
    <s v="Post"/>
    <n v="0"/>
    <x v="1"/>
  </r>
  <r>
    <s v="Media"/>
    <s v="Incremental"/>
    <m/>
    <m/>
    <x v="13"/>
    <s v="Facebook"/>
    <x v="7"/>
    <s v=" DTC"/>
    <x v="105"/>
    <s v="Post"/>
    <s v="Post"/>
    <n v="0"/>
    <x v="1"/>
  </r>
  <r>
    <s v="Media"/>
    <s v="Incremental"/>
    <m/>
    <m/>
    <x v="13"/>
    <s v="Facebook"/>
    <x v="7"/>
    <s v=" DTC"/>
    <x v="106"/>
    <s v="Post"/>
    <s v="Post"/>
    <n v="0"/>
    <x v="1"/>
  </r>
  <r>
    <s v="Media"/>
    <s v="Incremental"/>
    <m/>
    <m/>
    <x v="13"/>
    <s v="Facebook"/>
    <x v="7"/>
    <s v=" DTC"/>
    <x v="107"/>
    <s v="Post"/>
    <s v="Post"/>
    <n v="0"/>
    <x v="1"/>
  </r>
  <r>
    <s v="Media"/>
    <s v="Incremental"/>
    <m/>
    <m/>
    <x v="13"/>
    <s v="Facebook"/>
    <x v="7"/>
    <s v=" DTC"/>
    <x v="108"/>
    <s v="Post"/>
    <s v="Post"/>
    <n v="0"/>
    <x v="1"/>
  </r>
  <r>
    <s v="Media"/>
    <s v="Incremental"/>
    <m/>
    <m/>
    <x v="13"/>
    <s v="Facebook"/>
    <x v="7"/>
    <s v=" DTC"/>
    <x v="109"/>
    <s v="Post"/>
    <s v="Post"/>
    <n v="0"/>
    <x v="1"/>
  </r>
  <r>
    <s v="Media"/>
    <s v="Incremental"/>
    <m/>
    <m/>
    <x v="13"/>
    <s v="Facebook"/>
    <x v="7"/>
    <s v=" DTC"/>
    <x v="110"/>
    <s v="Post"/>
    <s v="Post"/>
    <n v="0"/>
    <x v="1"/>
  </r>
  <r>
    <s v="Media"/>
    <s v="Incremental"/>
    <m/>
    <m/>
    <x v="13"/>
    <s v="Facebook"/>
    <x v="7"/>
    <s v=" DTC"/>
    <x v="111"/>
    <s v="Post"/>
    <s v="Post"/>
    <n v="0"/>
    <x v="1"/>
  </r>
  <r>
    <s v="Media"/>
    <s v="Incremental"/>
    <m/>
    <m/>
    <x v="13"/>
    <s v="Facebook"/>
    <x v="7"/>
    <s v=" DTC"/>
    <x v="112"/>
    <s v="Post"/>
    <s v="Post"/>
    <n v="0"/>
    <x v="1"/>
  </r>
  <r>
    <s v="Media"/>
    <s v="Incremental"/>
    <m/>
    <m/>
    <x v="13"/>
    <s v="Facebook"/>
    <x v="7"/>
    <s v=" DTC"/>
    <x v="113"/>
    <s v="Post"/>
    <s v="Post"/>
    <n v="0"/>
    <x v="1"/>
  </r>
  <r>
    <s v="Media"/>
    <s v="Incremental"/>
    <m/>
    <m/>
    <x v="13"/>
    <s v="Facebook"/>
    <x v="7"/>
    <s v=" DTC"/>
    <x v="114"/>
    <s v="Post"/>
    <n v="0"/>
    <n v="0"/>
    <x v="1"/>
  </r>
  <r>
    <s v="Media"/>
    <s v="Incremental"/>
    <m/>
    <m/>
    <x v="13"/>
    <s v="Facebook"/>
    <x v="7"/>
    <s v=" DTC"/>
    <x v="115"/>
    <s v="Post"/>
    <n v="0"/>
    <n v="0"/>
    <x v="1"/>
  </r>
  <r>
    <s v="Media"/>
    <s v="Incremental"/>
    <m/>
    <m/>
    <x v="13"/>
    <s v="Facebook"/>
    <x v="7"/>
    <s v=" DTC"/>
    <x v="116"/>
    <s v="Post"/>
    <n v="0"/>
    <n v="0"/>
    <x v="1"/>
  </r>
  <r>
    <s v="Media"/>
    <s v="Incremental"/>
    <m/>
    <m/>
    <x v="13"/>
    <s v="Facebook"/>
    <x v="7"/>
    <s v=" DTC"/>
    <x v="117"/>
    <s v="Post"/>
    <n v="0"/>
    <n v="0"/>
    <x v="1"/>
  </r>
  <r>
    <s v="Media"/>
    <s v="Incremental"/>
    <m/>
    <m/>
    <x v="13"/>
    <s v="Facebook"/>
    <x v="7"/>
    <s v=" DTC"/>
    <x v="118"/>
    <s v="Post"/>
    <n v="0"/>
    <n v="0"/>
    <x v="1"/>
  </r>
  <r>
    <s v="Media"/>
    <s v="Incremental"/>
    <m/>
    <m/>
    <x v="13"/>
    <s v="Facebook"/>
    <x v="7"/>
    <s v=" DTC"/>
    <x v="119"/>
    <s v="Post"/>
    <n v="0"/>
    <n v="0"/>
    <x v="1"/>
  </r>
  <r>
    <s v="Media"/>
    <s v="Incremental"/>
    <m/>
    <m/>
    <x v="13"/>
    <s v="Facebook"/>
    <x v="7"/>
    <s v=" DTC"/>
    <x v="120"/>
    <s v="Post"/>
    <n v="0"/>
    <n v="0"/>
    <x v="1"/>
  </r>
  <r>
    <s v="Media"/>
    <s v="Incremental"/>
    <m/>
    <m/>
    <x v="13"/>
    <s v="Facebook"/>
    <x v="7"/>
    <s v=" DTC"/>
    <x v="121"/>
    <s v="Post"/>
    <n v="0"/>
    <n v="0"/>
    <x v="1"/>
  </r>
  <r>
    <s v="Media"/>
    <s v="Incremental"/>
    <m/>
    <m/>
    <x v="13"/>
    <s v="Facebook"/>
    <x v="7"/>
    <s v=" DTC"/>
    <x v="122"/>
    <s v="Post"/>
    <n v="0"/>
    <n v="0"/>
    <x v="1"/>
  </r>
  <r>
    <s v="Media"/>
    <s v="Incremental"/>
    <m/>
    <m/>
    <x v="13"/>
    <s v="Facebook"/>
    <x v="7"/>
    <s v=" DTC"/>
    <x v="123"/>
    <s v="Post"/>
    <n v="0"/>
    <n v="0"/>
    <x v="1"/>
  </r>
  <r>
    <s v="Media"/>
    <s v="Incremental"/>
    <m/>
    <m/>
    <x v="13"/>
    <s v="Facebook"/>
    <x v="7"/>
    <s v=" DTC"/>
    <x v="124"/>
    <s v="Post"/>
    <n v="0"/>
    <n v="0"/>
    <x v="1"/>
  </r>
  <r>
    <s v="Media"/>
    <s v="Incremental"/>
    <m/>
    <m/>
    <x v="13"/>
    <s v="Facebook"/>
    <x v="7"/>
    <s v=" DTC"/>
    <x v="125"/>
    <s v="Post"/>
    <n v="0"/>
    <n v="0"/>
    <x v="1"/>
  </r>
  <r>
    <s v="Media"/>
    <s v="Incremental"/>
    <m/>
    <m/>
    <x v="13"/>
    <s v="Facebook"/>
    <x v="7"/>
    <s v=" DTC"/>
    <x v="126"/>
    <s v="Post"/>
    <n v="0"/>
    <n v="0"/>
    <x v="1"/>
  </r>
  <r>
    <s v="Media"/>
    <s v="Incremental"/>
    <m/>
    <m/>
    <x v="13"/>
    <s v="Facebook"/>
    <x v="7"/>
    <s v=" DTC"/>
    <x v="127"/>
    <s v="Post"/>
    <n v="0"/>
    <n v="0"/>
    <x v="1"/>
  </r>
  <r>
    <s v="Media"/>
    <s v="Incremental"/>
    <m/>
    <m/>
    <x v="13"/>
    <s v="Facebook"/>
    <x v="7"/>
    <s v=" DTC"/>
    <x v="128"/>
    <s v="Post"/>
    <n v="0"/>
    <n v="0"/>
    <x v="1"/>
  </r>
  <r>
    <s v="Media"/>
    <s v="Incremental"/>
    <m/>
    <m/>
    <x v="13"/>
    <s v="Facebook"/>
    <x v="7"/>
    <s v=" DTC"/>
    <x v="129"/>
    <s v="Post"/>
    <n v="0"/>
    <n v="0"/>
    <x v="1"/>
  </r>
  <r>
    <s v="Media"/>
    <s v="Incremental"/>
    <m/>
    <m/>
    <x v="13"/>
    <s v="Facebook"/>
    <x v="7"/>
    <s v=" DTC"/>
    <x v="130"/>
    <s v="Post"/>
    <n v="0"/>
    <n v="0"/>
    <x v="1"/>
  </r>
  <r>
    <s v="Media"/>
    <s v="Incremental"/>
    <m/>
    <m/>
    <x v="13"/>
    <s v="Facebook"/>
    <x v="7"/>
    <s v=" DTC"/>
    <x v="131"/>
    <s v="Post"/>
    <n v="0"/>
    <n v="0"/>
    <x v="1"/>
  </r>
  <r>
    <s v="Media"/>
    <s v="Incremental"/>
    <m/>
    <m/>
    <x v="13"/>
    <s v="Facebook"/>
    <x v="7"/>
    <s v=" DTC"/>
    <x v="132"/>
    <s v="Post"/>
    <n v="0"/>
    <n v="0"/>
    <x v="1"/>
  </r>
  <r>
    <s v="Media"/>
    <s v="Incremental"/>
    <m/>
    <m/>
    <x v="13"/>
    <s v="Facebook"/>
    <x v="7"/>
    <s v=" DTC"/>
    <x v="133"/>
    <s v="Post"/>
    <n v="0"/>
    <n v="0"/>
    <x v="1"/>
  </r>
  <r>
    <s v="Media"/>
    <s v="Incremental"/>
    <m/>
    <m/>
    <x v="13"/>
    <s v="Facebook"/>
    <x v="7"/>
    <s v=" DTC"/>
    <x v="134"/>
    <s v="Post"/>
    <n v="0"/>
    <n v="0"/>
    <x v="1"/>
  </r>
  <r>
    <s v="Media"/>
    <s v="Incremental"/>
    <m/>
    <m/>
    <x v="13"/>
    <s v="Facebook"/>
    <x v="7"/>
    <s v=" DTC"/>
    <x v="135"/>
    <s v="Post"/>
    <n v="0"/>
    <n v="0"/>
    <x v="1"/>
  </r>
  <r>
    <s v="Media"/>
    <s v="Incremental"/>
    <m/>
    <m/>
    <x v="13"/>
    <s v="Facebook"/>
    <x v="7"/>
    <s v=" DTC"/>
    <x v="136"/>
    <s v="Post"/>
    <n v="0"/>
    <n v="0"/>
    <x v="1"/>
  </r>
  <r>
    <s v="Media"/>
    <s v="Incremental"/>
    <m/>
    <m/>
    <x v="13"/>
    <s v="Facebook"/>
    <x v="7"/>
    <s v=" DTC"/>
    <x v="137"/>
    <s v="Post"/>
    <n v="0"/>
    <n v="0"/>
    <x v="1"/>
  </r>
  <r>
    <s v="Media"/>
    <s v="Incremental"/>
    <m/>
    <m/>
    <x v="13"/>
    <s v="Facebook"/>
    <x v="7"/>
    <s v=" DTC"/>
    <x v="138"/>
    <s v="Post"/>
    <n v="0"/>
    <n v="0"/>
    <x v="1"/>
  </r>
  <r>
    <s v="Media"/>
    <s v="Incremental"/>
    <m/>
    <m/>
    <x v="13"/>
    <s v="Facebook"/>
    <x v="7"/>
    <s v=" DTC"/>
    <x v="139"/>
    <s v="Post"/>
    <n v="0"/>
    <n v="0"/>
    <x v="1"/>
  </r>
  <r>
    <s v="Media"/>
    <s v="Incremental"/>
    <m/>
    <m/>
    <x v="13"/>
    <s v="Facebook"/>
    <x v="7"/>
    <s v=" DTC"/>
    <x v="140"/>
    <s v="Post"/>
    <n v="0"/>
    <n v="0"/>
    <x v="1"/>
  </r>
  <r>
    <s v="Media"/>
    <s v="Incremental"/>
    <m/>
    <m/>
    <x v="13"/>
    <s v="Facebook"/>
    <x v="7"/>
    <s v=" DTC"/>
    <x v="141"/>
    <s v="Post"/>
    <n v="0"/>
    <n v="0"/>
    <x v="1"/>
  </r>
  <r>
    <s v="Media"/>
    <s v="Incremental"/>
    <m/>
    <m/>
    <x v="13"/>
    <s v="Facebook"/>
    <x v="7"/>
    <s v=" DTC"/>
    <x v="142"/>
    <s v="Post"/>
    <n v="0"/>
    <n v="0"/>
    <x v="1"/>
  </r>
  <r>
    <s v="Media"/>
    <s v="Incremental"/>
    <m/>
    <m/>
    <x v="13"/>
    <s v="Facebook"/>
    <x v="7"/>
    <s v=" DTC"/>
    <x v="143"/>
    <s v="Post"/>
    <n v="0"/>
    <n v="0"/>
    <x v="1"/>
  </r>
  <r>
    <s v="Media"/>
    <s v="Incremental"/>
    <m/>
    <m/>
    <x v="13"/>
    <s v="Facebook"/>
    <x v="7"/>
    <s v=" DTC"/>
    <x v="144"/>
    <s v="Post"/>
    <n v="0"/>
    <n v="0"/>
    <x v="1"/>
  </r>
  <r>
    <s v="Media"/>
    <s v="Incremental"/>
    <m/>
    <m/>
    <x v="13"/>
    <s v="Facebook"/>
    <x v="7"/>
    <s v=" DTC"/>
    <x v="145"/>
    <s v="Post"/>
    <n v="0"/>
    <n v="0"/>
    <x v="1"/>
  </r>
  <r>
    <s v="Media"/>
    <s v="Incremental"/>
    <m/>
    <m/>
    <x v="13"/>
    <s v="Facebook"/>
    <x v="7"/>
    <s v=" DTC"/>
    <x v="146"/>
    <s v="Post"/>
    <n v="0"/>
    <n v="0"/>
    <x v="1"/>
  </r>
  <r>
    <s v="Media"/>
    <s v="Incremental"/>
    <m/>
    <m/>
    <x v="13"/>
    <s v="Facebook"/>
    <x v="7"/>
    <s v=" DTC"/>
    <x v="147"/>
    <s v="Post"/>
    <n v="0"/>
    <n v="0"/>
    <x v="1"/>
  </r>
  <r>
    <s v="Media"/>
    <s v="Incremental"/>
    <m/>
    <m/>
    <x v="13"/>
    <s v="Facebook"/>
    <x v="7"/>
    <s v=" DTC"/>
    <x v="148"/>
    <s v="Post"/>
    <n v="0"/>
    <n v="0"/>
    <x v="1"/>
  </r>
  <r>
    <s v="Media"/>
    <s v="Incremental"/>
    <m/>
    <m/>
    <x v="13"/>
    <s v="Facebook"/>
    <x v="7"/>
    <s v=" DTC"/>
    <x v="149"/>
    <s v="Post"/>
    <n v="0"/>
    <n v="0"/>
    <x v="1"/>
  </r>
  <r>
    <s v="Media"/>
    <s v="Incremental"/>
    <m/>
    <m/>
    <x v="13"/>
    <s v="Facebook"/>
    <x v="7"/>
    <s v=" DTC"/>
    <x v="150"/>
    <s v="Post"/>
    <n v="0"/>
    <n v="0"/>
    <x v="1"/>
  </r>
  <r>
    <s v="Media"/>
    <s v="Incremental"/>
    <m/>
    <m/>
    <x v="13"/>
    <s v="Facebook"/>
    <x v="7"/>
    <s v=" DTC"/>
    <x v="151"/>
    <s v="Post"/>
    <n v="0"/>
    <n v="0"/>
    <x v="1"/>
  </r>
  <r>
    <s v="Media"/>
    <s v="Incremental"/>
    <m/>
    <m/>
    <x v="13"/>
    <s v="Facebook"/>
    <x v="7"/>
    <s v=" DTC"/>
    <x v="152"/>
    <s v="Post"/>
    <n v="0"/>
    <n v="0"/>
    <x v="1"/>
  </r>
  <r>
    <s v="Media"/>
    <s v="Incremental"/>
    <m/>
    <m/>
    <x v="13"/>
    <s v="Facebook"/>
    <x v="7"/>
    <s v=" DTC"/>
    <x v="153"/>
    <s v="Post"/>
    <n v="0"/>
    <n v="0"/>
    <x v="1"/>
  </r>
  <r>
    <s v="Media"/>
    <s v="Incremental"/>
    <m/>
    <m/>
    <x v="13"/>
    <s v="Facebook"/>
    <x v="7"/>
    <s v=" DTC"/>
    <x v="154"/>
    <s v="Post"/>
    <n v="0"/>
    <n v="0"/>
    <x v="1"/>
  </r>
  <r>
    <s v="Media"/>
    <s v="Incremental"/>
    <m/>
    <m/>
    <x v="13"/>
    <s v="Facebook"/>
    <x v="7"/>
    <s v=" DTC"/>
    <x v="155"/>
    <s v="Post"/>
    <n v="0"/>
    <n v="0"/>
    <x v="1"/>
  </r>
  <r>
    <s v="Media"/>
    <s v="Incremental"/>
    <m/>
    <m/>
    <x v="13"/>
    <s v="Facebook"/>
    <x v="7"/>
    <s v=" DTC"/>
    <x v="156"/>
    <s v="Post"/>
    <n v="0"/>
    <n v="0"/>
    <x v="1"/>
  </r>
  <r>
    <s v="Media"/>
    <s v="Incremental"/>
    <m/>
    <m/>
    <x v="13"/>
    <s v="Facebook"/>
    <x v="7"/>
    <s v=" DTC"/>
    <x v="157"/>
    <s v="Post"/>
    <n v="0"/>
    <n v="0"/>
    <x v="1"/>
  </r>
  <r>
    <s v="Media"/>
    <s v="Incremental"/>
    <m/>
    <m/>
    <x v="13"/>
    <s v="Facebook"/>
    <x v="7"/>
    <s v=" DTC"/>
    <x v="158"/>
    <s v="Post"/>
    <n v="0"/>
    <n v="0"/>
    <x v="1"/>
  </r>
  <r>
    <s v="Media"/>
    <s v="Incremental"/>
    <m/>
    <m/>
    <x v="13"/>
    <s v="Facebook"/>
    <x v="7"/>
    <s v=" DTC"/>
    <x v="159"/>
    <s v="Post"/>
    <n v="0"/>
    <n v="0"/>
    <x v="1"/>
  </r>
  <r>
    <s v="Media"/>
    <s v="Incremental"/>
    <m/>
    <m/>
    <x v="13"/>
    <s v="Facebook"/>
    <x v="7"/>
    <s v=" DTC"/>
    <x v="160"/>
    <s v="Post"/>
    <n v="0"/>
    <n v="0"/>
    <x v="1"/>
  </r>
  <r>
    <s v="Media"/>
    <s v="Incremental"/>
    <m/>
    <m/>
    <x v="13"/>
    <s v="Facebook"/>
    <x v="7"/>
    <s v=" DTC"/>
    <x v="161"/>
    <s v="Post"/>
    <n v="0"/>
    <n v="0"/>
    <x v="1"/>
  </r>
  <r>
    <s v="Media"/>
    <s v="Incremental"/>
    <m/>
    <m/>
    <x v="13"/>
    <s v="Facebook"/>
    <x v="7"/>
    <s v=" DTC"/>
    <x v="162"/>
    <s v="Post"/>
    <n v="0"/>
    <n v="0"/>
    <x v="1"/>
  </r>
  <r>
    <s v="Media"/>
    <s v="Incremental"/>
    <m/>
    <m/>
    <x v="13"/>
    <s v="Facebook"/>
    <x v="7"/>
    <s v=" DTC"/>
    <x v="163"/>
    <s v="Post"/>
    <n v="0"/>
    <n v="0"/>
    <x v="1"/>
  </r>
  <r>
    <s v="Media"/>
    <s v="Incremental"/>
    <m/>
    <m/>
    <x v="13"/>
    <s v="Facebook"/>
    <x v="7"/>
    <s v=" DTC"/>
    <x v="164"/>
    <s v="Post"/>
    <n v="0"/>
    <n v="0"/>
    <x v="1"/>
  </r>
  <r>
    <s v="Media"/>
    <s v="Incremental"/>
    <m/>
    <m/>
    <x v="13"/>
    <s v="Facebook"/>
    <x v="7"/>
    <s v=" DTC"/>
    <x v="165"/>
    <s v="Post"/>
    <n v="0"/>
    <n v="0"/>
    <x v="1"/>
  </r>
  <r>
    <s v="Media"/>
    <s v="Incremental"/>
    <m/>
    <m/>
    <x v="13"/>
    <s v="Facebook"/>
    <x v="7"/>
    <s v=" DTC"/>
    <x v="166"/>
    <s v="Post"/>
    <n v="0"/>
    <n v="0"/>
    <x v="1"/>
  </r>
  <r>
    <s v="Media"/>
    <s v="Incremental"/>
    <m/>
    <m/>
    <x v="13"/>
    <s v="Facebook"/>
    <x v="7"/>
    <s v=" DTC"/>
    <x v="167"/>
    <s v="Post"/>
    <n v="0"/>
    <n v="0"/>
    <x v="1"/>
  </r>
  <r>
    <s v="Media"/>
    <s v="Incremental"/>
    <m/>
    <m/>
    <x v="13"/>
    <s v="Facebook"/>
    <x v="7"/>
    <s v=" DTC"/>
    <x v="168"/>
    <s v="Post"/>
    <n v="0"/>
    <n v="0"/>
    <x v="1"/>
  </r>
  <r>
    <s v="Media"/>
    <s v="Incremental"/>
    <m/>
    <m/>
    <x v="13"/>
    <s v="Facebook"/>
    <x v="7"/>
    <s v=" DTC"/>
    <x v="169"/>
    <s v="Post"/>
    <n v="0"/>
    <n v="0"/>
    <x v="1"/>
  </r>
  <r>
    <s v="Media"/>
    <s v="Incremental"/>
    <m/>
    <m/>
    <x v="13"/>
    <s v="Facebook"/>
    <x v="7"/>
    <s v=" DTC"/>
    <x v="170"/>
    <s v="Post"/>
    <n v="0"/>
    <n v="0"/>
    <x v="1"/>
  </r>
  <r>
    <s v="Media"/>
    <s v="Incremental"/>
    <m/>
    <m/>
    <x v="13"/>
    <s v="Facebook"/>
    <x v="7"/>
    <s v=" DTC"/>
    <x v="171"/>
    <s v="Post"/>
    <n v="0"/>
    <n v="0"/>
    <x v="1"/>
  </r>
  <r>
    <s v="Media"/>
    <s v="Incremental"/>
    <m/>
    <m/>
    <x v="13"/>
    <s v="Facebook"/>
    <x v="7"/>
    <s v=" DTC"/>
    <x v="172"/>
    <s v="Post"/>
    <n v="0"/>
    <n v="0"/>
    <x v="1"/>
  </r>
  <r>
    <s v="Media"/>
    <s v="Incremental"/>
    <m/>
    <m/>
    <x v="13"/>
    <s v="Facebook"/>
    <x v="7"/>
    <s v=" DTC"/>
    <x v="173"/>
    <s v="Post"/>
    <n v="0"/>
    <n v="0"/>
    <x v="1"/>
  </r>
  <r>
    <s v="Media"/>
    <s v="Incremental"/>
    <m/>
    <m/>
    <x v="13"/>
    <s v="Facebook"/>
    <x v="7"/>
    <s v=" DTC"/>
    <x v="174"/>
    <s v="Post"/>
    <n v="0"/>
    <n v="0"/>
    <x v="1"/>
  </r>
  <r>
    <s v="Media"/>
    <s v="Incremental"/>
    <m/>
    <m/>
    <x v="13"/>
    <s v="Facebook"/>
    <x v="7"/>
    <s v=" DTC"/>
    <x v="175"/>
    <s v="Post"/>
    <n v="0"/>
    <n v="0"/>
    <x v="1"/>
  </r>
  <r>
    <s v="Media"/>
    <s v="Incremental"/>
    <m/>
    <m/>
    <x v="13"/>
    <s v="Facebook"/>
    <x v="7"/>
    <s v=" DTC"/>
    <x v="176"/>
    <s v="Post"/>
    <n v="0"/>
    <n v="0"/>
    <x v="1"/>
  </r>
  <r>
    <s v="Media"/>
    <s v="Incremental"/>
    <m/>
    <m/>
    <x v="13"/>
    <s v="Facebook"/>
    <x v="7"/>
    <s v=" DTC"/>
    <x v="177"/>
    <s v="Post"/>
    <n v="0"/>
    <n v="0"/>
    <x v="1"/>
  </r>
  <r>
    <s v="Media"/>
    <s v="Incremental"/>
    <m/>
    <m/>
    <x v="13"/>
    <s v="Facebook"/>
    <x v="7"/>
    <s v=" DTC"/>
    <x v="178"/>
    <s v="Post"/>
    <n v="0"/>
    <n v="0"/>
    <x v="1"/>
  </r>
  <r>
    <s v="Media"/>
    <s v="Incremental"/>
    <m/>
    <m/>
    <x v="13"/>
    <s v="Facebook"/>
    <x v="7"/>
    <s v=" DTC"/>
    <x v="179"/>
    <s v="Post"/>
    <n v="0"/>
    <n v="0"/>
    <x v="1"/>
  </r>
  <r>
    <s v="Media"/>
    <s v="Incremental"/>
    <m/>
    <m/>
    <x v="13"/>
    <s v="Facebook"/>
    <x v="7"/>
    <s v=" DTC"/>
    <x v="180"/>
    <s v="Post"/>
    <n v="0"/>
    <n v="0"/>
    <x v="1"/>
  </r>
  <r>
    <s v="Media"/>
    <s v="Incremental"/>
    <m/>
    <m/>
    <x v="13"/>
    <s v="Facebook"/>
    <x v="7"/>
    <s v=" DTC"/>
    <x v="181"/>
    <s v="Post"/>
    <n v="0"/>
    <n v="0"/>
    <x v="1"/>
  </r>
  <r>
    <s v="Media"/>
    <s v="Incremental"/>
    <m/>
    <m/>
    <x v="13"/>
    <s v="Facebook"/>
    <x v="7"/>
    <s v=" DTC"/>
    <x v="182"/>
    <s v="Post"/>
    <n v="0"/>
    <n v="0"/>
    <x v="1"/>
  </r>
  <r>
    <s v="Media"/>
    <s v="Incremental"/>
    <m/>
    <m/>
    <x v="13"/>
    <s v="Facebook"/>
    <x v="7"/>
    <s v=" DTC"/>
    <x v="183"/>
    <s v="Post"/>
    <n v="0"/>
    <n v="0"/>
    <x v="1"/>
  </r>
  <r>
    <s v="Media"/>
    <s v="Incremental"/>
    <m/>
    <m/>
    <x v="13"/>
    <s v="Facebook"/>
    <x v="7"/>
    <s v=" DTC"/>
    <x v="184"/>
    <s v="Post"/>
    <n v="0"/>
    <n v="0"/>
    <x v="1"/>
  </r>
  <r>
    <s v="Media"/>
    <s v="Incremental"/>
    <m/>
    <m/>
    <x v="13"/>
    <s v="Facebook"/>
    <x v="7"/>
    <s v=" DTC"/>
    <x v="185"/>
    <s v="Post"/>
    <n v="0"/>
    <n v="0"/>
    <x v="1"/>
  </r>
  <r>
    <s v="Media"/>
    <s v="Incremental"/>
    <m/>
    <m/>
    <x v="13"/>
    <s v="Facebook"/>
    <x v="7"/>
    <s v=" DTC"/>
    <x v="186"/>
    <s v="Post"/>
    <n v="0"/>
    <n v="0"/>
    <x v="1"/>
  </r>
  <r>
    <s v="Media"/>
    <s v="Incremental"/>
    <m/>
    <m/>
    <x v="13"/>
    <s v="Facebook"/>
    <x v="7"/>
    <s v=" DTC"/>
    <x v="187"/>
    <s v="Post"/>
    <n v="0"/>
    <n v="0"/>
    <x v="1"/>
  </r>
  <r>
    <s v="Media"/>
    <s v="Incremental"/>
    <m/>
    <m/>
    <x v="13"/>
    <s v="Facebook"/>
    <x v="7"/>
    <s v=" DTC"/>
    <x v="188"/>
    <s v="Post"/>
    <n v="0"/>
    <n v="0"/>
    <x v="1"/>
  </r>
  <r>
    <s v="Media"/>
    <s v="Incremental"/>
    <m/>
    <m/>
    <x v="13"/>
    <s v="Facebook"/>
    <x v="7"/>
    <s v=" DTC"/>
    <x v="189"/>
    <s v="Post"/>
    <n v="0"/>
    <n v="0"/>
    <x v="1"/>
  </r>
  <r>
    <s v="Media"/>
    <s v="Incremental"/>
    <m/>
    <m/>
    <x v="13"/>
    <s v="Facebook"/>
    <x v="7"/>
    <s v=" DTC"/>
    <x v="190"/>
    <s v="Post"/>
    <n v="0"/>
    <n v="0"/>
    <x v="1"/>
  </r>
  <r>
    <s v="Media"/>
    <s v="Incremental"/>
    <m/>
    <m/>
    <x v="13"/>
    <s v="Facebook"/>
    <x v="7"/>
    <s v=" DTC"/>
    <x v="191"/>
    <s v="Post"/>
    <n v="0"/>
    <n v="0"/>
    <x v="1"/>
  </r>
  <r>
    <s v="Media"/>
    <s v="Incremental"/>
    <m/>
    <m/>
    <x v="13"/>
    <s v="Facebook"/>
    <x v="7"/>
    <s v=" DTC"/>
    <x v="192"/>
    <s v="Post"/>
    <n v="0"/>
    <n v="0"/>
    <x v="1"/>
  </r>
  <r>
    <s v="Media"/>
    <s v="Incremental"/>
    <m/>
    <m/>
    <x v="13"/>
    <s v="Facebook"/>
    <x v="7"/>
    <s v=" DTC"/>
    <x v="193"/>
    <s v="Post"/>
    <n v="0"/>
    <n v="0"/>
    <x v="1"/>
  </r>
  <r>
    <s v="Media"/>
    <s v="Incremental"/>
    <m/>
    <m/>
    <x v="13"/>
    <s v="Facebook"/>
    <x v="7"/>
    <s v=" DTC"/>
    <x v="194"/>
    <s v="Post"/>
    <n v="0"/>
    <n v="0"/>
    <x v="1"/>
  </r>
  <r>
    <s v="Media"/>
    <s v="Incremental"/>
    <m/>
    <m/>
    <x v="13"/>
    <s v="Facebook"/>
    <x v="7"/>
    <s v=" DTC"/>
    <x v="195"/>
    <s v="Post"/>
    <n v="0"/>
    <n v="0"/>
    <x v="1"/>
  </r>
  <r>
    <s v="Media"/>
    <s v="Incremental"/>
    <m/>
    <m/>
    <x v="13"/>
    <s v="Facebook"/>
    <x v="7"/>
    <s v=" DTC"/>
    <x v="196"/>
    <s v="Post"/>
    <n v="0"/>
    <n v="0"/>
    <x v="1"/>
  </r>
  <r>
    <s v="Media"/>
    <s v="Incremental"/>
    <m/>
    <m/>
    <x v="13"/>
    <s v="Facebook"/>
    <x v="7"/>
    <s v=" DTC"/>
    <x v="197"/>
    <s v="Post"/>
    <n v="0"/>
    <n v="0"/>
    <x v="1"/>
  </r>
  <r>
    <s v="Media"/>
    <s v="Incremental"/>
    <m/>
    <m/>
    <x v="13"/>
    <s v="Facebook"/>
    <x v="7"/>
    <s v=" DTC"/>
    <x v="198"/>
    <s v="Post"/>
    <n v="0"/>
    <n v="0"/>
    <x v="1"/>
  </r>
  <r>
    <s v="Media"/>
    <s v="Incremental"/>
    <m/>
    <m/>
    <x v="13"/>
    <s v="Facebook"/>
    <x v="7"/>
    <s v=" DTC"/>
    <x v="199"/>
    <s v="Post"/>
    <n v="0"/>
    <n v="0"/>
    <x v="1"/>
  </r>
  <r>
    <s v="Media"/>
    <s v="Incremental"/>
    <m/>
    <m/>
    <x v="13"/>
    <s v="Facebook"/>
    <x v="7"/>
    <s v=" DTC"/>
    <x v="200"/>
    <s v="Post"/>
    <n v="0"/>
    <n v="0"/>
    <x v="1"/>
  </r>
  <r>
    <s v="Media"/>
    <s v="Incremental"/>
    <m/>
    <m/>
    <x v="13"/>
    <s v="Facebook"/>
    <x v="7"/>
    <s v=" DTC"/>
    <x v="201"/>
    <s v="Post"/>
    <n v="0"/>
    <n v="0"/>
    <x v="1"/>
  </r>
  <r>
    <s v="Media"/>
    <s v="Incremental"/>
    <m/>
    <m/>
    <x v="13"/>
    <s v="Facebook"/>
    <x v="7"/>
    <s v=" DTC"/>
    <x v="202"/>
    <s v="Post"/>
    <n v="0"/>
    <n v="0"/>
    <x v="1"/>
  </r>
  <r>
    <s v="Media"/>
    <s v="Incremental"/>
    <m/>
    <m/>
    <x v="13"/>
    <s v="Facebook"/>
    <x v="7"/>
    <s v=" DTC"/>
    <x v="203"/>
    <s v="Post"/>
    <n v="0"/>
    <n v="0"/>
    <x v="1"/>
  </r>
  <r>
    <s v="Media"/>
    <s v="Incremental"/>
    <m/>
    <m/>
    <x v="13"/>
    <s v="Facebook"/>
    <x v="7"/>
    <s v=" DTC"/>
    <x v="204"/>
    <s v="Post"/>
    <n v="0"/>
    <n v="0"/>
    <x v="1"/>
  </r>
  <r>
    <s v="Media"/>
    <s v="Incremental"/>
    <m/>
    <m/>
    <x v="13"/>
    <s v="Facebook"/>
    <x v="7"/>
    <s v=" DTC"/>
    <x v="205"/>
    <s v="Post"/>
    <n v="0"/>
    <n v="0"/>
    <x v="1"/>
  </r>
  <r>
    <s v="Media"/>
    <s v="Incremental"/>
    <m/>
    <m/>
    <x v="13"/>
    <s v="Facebook"/>
    <x v="7"/>
    <s v=" DTC"/>
    <x v="206"/>
    <s v="Post"/>
    <n v="0"/>
    <n v="0"/>
    <x v="1"/>
  </r>
  <r>
    <s v="Media"/>
    <s v="Incremental"/>
    <m/>
    <m/>
    <x v="13"/>
    <s v="Facebook"/>
    <x v="7"/>
    <s v=" DTC"/>
    <x v="207"/>
    <s v="Post"/>
    <n v="0"/>
    <n v="0"/>
    <x v="1"/>
  </r>
  <r>
    <s v="Media"/>
    <s v="Incremental"/>
    <m/>
    <m/>
    <x v="13"/>
    <s v="Facebook"/>
    <x v="7"/>
    <s v=" DTC"/>
    <x v="208"/>
    <s v="Post"/>
    <n v="0"/>
    <n v="0"/>
    <x v="1"/>
  </r>
  <r>
    <s v="Media"/>
    <s v="Incremental"/>
    <m/>
    <m/>
    <x v="13"/>
    <s v="Facebook"/>
    <x v="7"/>
    <s v=" DTC"/>
    <x v="209"/>
    <s v="Post"/>
    <n v="0"/>
    <n v="0"/>
    <x v="1"/>
  </r>
  <r>
    <s v="Media"/>
    <s v="Incremental"/>
    <m/>
    <m/>
    <x v="13"/>
    <s v="Facebook"/>
    <x v="7"/>
    <s v=" DTC"/>
    <x v="210"/>
    <s v="Post"/>
    <n v="0"/>
    <n v="0"/>
    <x v="1"/>
  </r>
  <r>
    <s v="Media"/>
    <s v="Incremental"/>
    <m/>
    <m/>
    <x v="13"/>
    <s v="Facebook"/>
    <x v="7"/>
    <s v=" DTC"/>
    <x v="211"/>
    <s v="Post"/>
    <n v="0"/>
    <n v="0"/>
    <x v="1"/>
  </r>
  <r>
    <s v="Media"/>
    <s v="Incremental"/>
    <m/>
    <m/>
    <x v="13"/>
    <s v="Facebook"/>
    <x v="7"/>
    <s v=" DTC"/>
    <x v="212"/>
    <s v="Post"/>
    <n v="0"/>
    <n v="0"/>
    <x v="1"/>
  </r>
  <r>
    <s v="Media"/>
    <s v="Incremental"/>
    <m/>
    <m/>
    <x v="13"/>
    <s v="Facebook"/>
    <x v="7"/>
    <s v=" DTC"/>
    <x v="213"/>
    <s v="Post"/>
    <n v="0"/>
    <n v="0"/>
    <x v="1"/>
  </r>
  <r>
    <s v="Media"/>
    <s v="Incremental"/>
    <m/>
    <m/>
    <x v="14"/>
    <s v="Facebook"/>
    <x v="8"/>
    <s v=" DTC"/>
    <x v="0"/>
    <s v="Pre"/>
    <s v="Pre"/>
    <n v="0"/>
    <x v="0"/>
  </r>
  <r>
    <s v="Media"/>
    <s v="Incremental"/>
    <m/>
    <m/>
    <x v="14"/>
    <s v="Facebook"/>
    <x v="8"/>
    <s v=" DTC"/>
    <x v="1"/>
    <s v="Pre"/>
    <s v="Pre"/>
    <n v="0"/>
    <x v="0"/>
  </r>
  <r>
    <s v="Media"/>
    <s v="Incremental"/>
    <m/>
    <m/>
    <x v="14"/>
    <s v="Facebook"/>
    <x v="8"/>
    <s v=" DTC"/>
    <x v="2"/>
    <s v="Pre"/>
    <s v="Pre"/>
    <n v="0"/>
    <x v="0"/>
  </r>
  <r>
    <s v="Media"/>
    <s v="Incremental"/>
    <m/>
    <m/>
    <x v="14"/>
    <s v="Facebook"/>
    <x v="8"/>
    <s v=" DTC"/>
    <x v="3"/>
    <s v="Pre"/>
    <s v="Pre"/>
    <n v="0"/>
    <x v="0"/>
  </r>
  <r>
    <s v="Media"/>
    <s v="Incremental"/>
    <m/>
    <m/>
    <x v="14"/>
    <s v="Facebook"/>
    <x v="8"/>
    <s v=" DTC"/>
    <x v="4"/>
    <s v="Pre"/>
    <s v="Pre"/>
    <n v="0"/>
    <x v="0"/>
  </r>
  <r>
    <s v="Media"/>
    <s v="Incremental"/>
    <m/>
    <m/>
    <x v="14"/>
    <s v="Facebook"/>
    <x v="8"/>
    <s v=" DTC"/>
    <x v="5"/>
    <s v="Pre"/>
    <s v="Pre"/>
    <n v="0"/>
    <x v="0"/>
  </r>
  <r>
    <s v="Media"/>
    <s v="Incremental"/>
    <m/>
    <m/>
    <x v="14"/>
    <s v="Facebook"/>
    <x v="8"/>
    <s v=" DTC"/>
    <x v="6"/>
    <s v="Pre"/>
    <s v="Pre"/>
    <n v="0"/>
    <x v="0"/>
  </r>
  <r>
    <s v="Media"/>
    <s v="Incremental"/>
    <m/>
    <m/>
    <x v="14"/>
    <s v="Facebook"/>
    <x v="8"/>
    <s v=" DTC"/>
    <x v="7"/>
    <s v="Pre"/>
    <s v="Pre"/>
    <n v="0"/>
    <x v="0"/>
  </r>
  <r>
    <s v="Media"/>
    <s v="Incremental"/>
    <m/>
    <m/>
    <x v="14"/>
    <s v="Facebook"/>
    <x v="8"/>
    <s v=" DTC"/>
    <x v="8"/>
    <s v="Pre"/>
    <s v="Pre"/>
    <n v="0"/>
    <x v="0"/>
  </r>
  <r>
    <s v="Media"/>
    <s v="Incremental"/>
    <m/>
    <m/>
    <x v="14"/>
    <s v="Facebook"/>
    <x v="8"/>
    <s v=" DTC"/>
    <x v="9"/>
    <s v="Pre"/>
    <s v="Pre"/>
    <n v="0"/>
    <x v="0"/>
  </r>
  <r>
    <s v="Media"/>
    <s v="Incremental"/>
    <m/>
    <m/>
    <x v="14"/>
    <s v="Facebook"/>
    <x v="8"/>
    <s v=" DTC"/>
    <x v="10"/>
    <s v="Pre"/>
    <s v="Pre"/>
    <n v="0"/>
    <x v="0"/>
  </r>
  <r>
    <s v="Media"/>
    <s v="Incremental"/>
    <m/>
    <m/>
    <x v="14"/>
    <s v="Facebook"/>
    <x v="8"/>
    <s v=" DTC"/>
    <x v="11"/>
    <s v="Pre"/>
    <s v="Pre"/>
    <n v="0"/>
    <x v="0"/>
  </r>
  <r>
    <s v="Media"/>
    <s v="Incremental"/>
    <m/>
    <m/>
    <x v="14"/>
    <s v="Facebook"/>
    <x v="8"/>
    <s v=" DTC"/>
    <x v="12"/>
    <s v="Pre"/>
    <s v="Pre"/>
    <n v="0"/>
    <x v="0"/>
  </r>
  <r>
    <s v="Media"/>
    <s v="Incremental"/>
    <m/>
    <m/>
    <x v="14"/>
    <s v="Facebook"/>
    <x v="8"/>
    <s v=" DTC"/>
    <x v="13"/>
    <s v="Pre"/>
    <s v="Pre"/>
    <n v="0"/>
    <x v="0"/>
  </r>
  <r>
    <s v="Media"/>
    <s v="Incremental"/>
    <m/>
    <m/>
    <x v="14"/>
    <s v="Facebook"/>
    <x v="8"/>
    <s v=" DTC"/>
    <x v="14"/>
    <s v="Pre"/>
    <s v="Pre"/>
    <n v="0"/>
    <x v="0"/>
  </r>
  <r>
    <s v="Media"/>
    <s v="Incremental"/>
    <m/>
    <m/>
    <x v="14"/>
    <s v="Facebook"/>
    <x v="8"/>
    <s v=" DTC"/>
    <x v="15"/>
    <s v="Pre"/>
    <s v="Pre"/>
    <n v="0"/>
    <x v="0"/>
  </r>
  <r>
    <s v="Media"/>
    <s v="Incremental"/>
    <m/>
    <m/>
    <x v="14"/>
    <s v="Facebook"/>
    <x v="8"/>
    <s v=" DTC"/>
    <x v="16"/>
    <s v="Pre"/>
    <s v="Pre"/>
    <n v="0"/>
    <x v="0"/>
  </r>
  <r>
    <s v="Media"/>
    <s v="Incremental"/>
    <m/>
    <m/>
    <x v="14"/>
    <s v="Facebook"/>
    <x v="8"/>
    <s v=" DTC"/>
    <x v="17"/>
    <s v="Pre"/>
    <s v="Pre"/>
    <n v="0"/>
    <x v="0"/>
  </r>
  <r>
    <s v="Media"/>
    <s v="Incremental"/>
    <m/>
    <m/>
    <x v="14"/>
    <s v="Facebook"/>
    <x v="8"/>
    <s v=" DTC"/>
    <x v="18"/>
    <s v="Pre"/>
    <s v="Pre"/>
    <n v="0"/>
    <x v="0"/>
  </r>
  <r>
    <s v="Media"/>
    <s v="Incremental"/>
    <m/>
    <m/>
    <x v="14"/>
    <s v="Facebook"/>
    <x v="8"/>
    <s v=" DTC"/>
    <x v="19"/>
    <s v="Pre"/>
    <s v="Pre"/>
    <n v="0"/>
    <x v="0"/>
  </r>
  <r>
    <s v="Media"/>
    <s v="Incremental"/>
    <m/>
    <m/>
    <x v="14"/>
    <s v="Facebook"/>
    <x v="8"/>
    <s v=" DTC"/>
    <x v="20"/>
    <s v="Pre"/>
    <s v="Pre"/>
    <n v="0"/>
    <x v="0"/>
  </r>
  <r>
    <s v="Media"/>
    <s v="Incremental"/>
    <m/>
    <m/>
    <x v="14"/>
    <s v="Facebook"/>
    <x v="8"/>
    <s v=" DTC"/>
    <x v="21"/>
    <s v="Pre"/>
    <s v="Pre"/>
    <n v="0"/>
    <x v="0"/>
  </r>
  <r>
    <s v="Media"/>
    <s v="Incremental"/>
    <m/>
    <m/>
    <x v="14"/>
    <s v="Facebook"/>
    <x v="8"/>
    <s v=" DTC"/>
    <x v="22"/>
    <s v="Pre"/>
    <s v="Pre"/>
    <n v="0"/>
    <x v="0"/>
  </r>
  <r>
    <s v="Media"/>
    <s v="Incremental"/>
    <m/>
    <m/>
    <x v="14"/>
    <s v="Facebook"/>
    <x v="8"/>
    <s v=" DTC"/>
    <x v="23"/>
    <s v="Pre"/>
    <s v="Pre"/>
    <n v="0"/>
    <x v="0"/>
  </r>
  <r>
    <s v="Media"/>
    <s v="Incremental"/>
    <m/>
    <m/>
    <x v="14"/>
    <s v="Facebook"/>
    <x v="8"/>
    <s v=" DTC"/>
    <x v="24"/>
    <s v="Pre"/>
    <s v="Pre"/>
    <n v="0"/>
    <x v="0"/>
  </r>
  <r>
    <s v="Media"/>
    <s v="Incremental"/>
    <m/>
    <m/>
    <x v="14"/>
    <s v="Facebook"/>
    <x v="8"/>
    <s v=" DTC"/>
    <x v="25"/>
    <s v="Pre"/>
    <s v="Pre"/>
    <n v="0"/>
    <x v="0"/>
  </r>
  <r>
    <s v="Media"/>
    <s v="Incremental"/>
    <m/>
    <m/>
    <x v="14"/>
    <s v="Facebook"/>
    <x v="8"/>
    <s v=" DTC"/>
    <x v="26"/>
    <s v="Pre"/>
    <s v="Pre"/>
    <n v="0"/>
    <x v="0"/>
  </r>
  <r>
    <s v="Media"/>
    <s v="Incremental"/>
    <m/>
    <m/>
    <x v="14"/>
    <s v="Facebook"/>
    <x v="8"/>
    <s v=" DTC"/>
    <x v="27"/>
    <s v="Pre"/>
    <s v="Pre"/>
    <n v="0"/>
    <x v="0"/>
  </r>
  <r>
    <s v="Media"/>
    <s v="Incremental"/>
    <m/>
    <m/>
    <x v="14"/>
    <s v="Facebook"/>
    <x v="8"/>
    <s v=" DTC"/>
    <x v="28"/>
    <s v="Pre"/>
    <s v="Pre"/>
    <n v="0"/>
    <x v="0"/>
  </r>
  <r>
    <s v="Media"/>
    <s v="Incremental"/>
    <m/>
    <m/>
    <x v="14"/>
    <s v="Facebook"/>
    <x v="8"/>
    <s v=" DTC"/>
    <x v="29"/>
    <s v="Pre"/>
    <s v="Pre"/>
    <n v="0"/>
    <x v="0"/>
  </r>
  <r>
    <s v="Media"/>
    <s v="Incremental"/>
    <m/>
    <m/>
    <x v="14"/>
    <s v="Facebook"/>
    <x v="8"/>
    <s v=" DTC"/>
    <x v="30"/>
    <s v="Pre"/>
    <s v="Pre"/>
    <n v="0"/>
    <x v="0"/>
  </r>
  <r>
    <s v="Media"/>
    <s v="Incremental"/>
    <m/>
    <m/>
    <x v="14"/>
    <s v="Facebook"/>
    <x v="8"/>
    <s v=" DTC"/>
    <x v="31"/>
    <s v="Pre"/>
    <s v="Pre"/>
    <n v="0"/>
    <x v="0"/>
  </r>
  <r>
    <s v="Media"/>
    <s v="Incremental"/>
    <m/>
    <m/>
    <x v="14"/>
    <s v="Facebook"/>
    <x v="8"/>
    <s v=" DTC"/>
    <x v="32"/>
    <s v="Pre"/>
    <s v="Pre"/>
    <n v="0"/>
    <x v="0"/>
  </r>
  <r>
    <s v="Media"/>
    <s v="Incremental"/>
    <m/>
    <m/>
    <x v="14"/>
    <s v="Facebook"/>
    <x v="8"/>
    <s v=" DTC"/>
    <x v="33"/>
    <s v="Pre"/>
    <s v="Pre"/>
    <n v="0"/>
    <x v="0"/>
  </r>
  <r>
    <s v="Media"/>
    <s v="Incremental"/>
    <m/>
    <m/>
    <x v="14"/>
    <s v="Facebook"/>
    <x v="8"/>
    <s v=" DTC"/>
    <x v="34"/>
    <s v="Pre"/>
    <s v="Pre"/>
    <n v="0"/>
    <x v="0"/>
  </r>
  <r>
    <s v="Media"/>
    <s v="Incremental"/>
    <m/>
    <m/>
    <x v="14"/>
    <s v="Facebook"/>
    <x v="8"/>
    <s v=" DTC"/>
    <x v="35"/>
    <s v="Pre"/>
    <s v="Pre"/>
    <n v="0"/>
    <x v="0"/>
  </r>
  <r>
    <s v="Media"/>
    <s v="Incremental"/>
    <m/>
    <m/>
    <x v="14"/>
    <s v="Facebook"/>
    <x v="8"/>
    <s v=" DTC"/>
    <x v="36"/>
    <s v="Pre"/>
    <s v="Pre"/>
    <n v="0"/>
    <x v="0"/>
  </r>
  <r>
    <s v="Media"/>
    <s v="Incremental"/>
    <m/>
    <m/>
    <x v="14"/>
    <s v="Facebook"/>
    <x v="8"/>
    <s v=" DTC"/>
    <x v="37"/>
    <s v="Pre"/>
    <s v="Pre"/>
    <n v="0"/>
    <x v="0"/>
  </r>
  <r>
    <s v="Media"/>
    <s v="Incremental"/>
    <m/>
    <m/>
    <x v="14"/>
    <s v="Facebook"/>
    <x v="8"/>
    <s v=" DTC"/>
    <x v="38"/>
    <s v="Pre"/>
    <s v="Pre"/>
    <n v="0"/>
    <x v="0"/>
  </r>
  <r>
    <s v="Media"/>
    <s v="Incremental"/>
    <m/>
    <m/>
    <x v="14"/>
    <s v="Facebook"/>
    <x v="8"/>
    <s v=" DTC"/>
    <x v="39"/>
    <s v="Pre"/>
    <s v="Pre"/>
    <n v="0"/>
    <x v="0"/>
  </r>
  <r>
    <s v="Media"/>
    <s v="Incremental"/>
    <m/>
    <m/>
    <x v="14"/>
    <s v="Facebook"/>
    <x v="8"/>
    <s v=" DTC"/>
    <x v="40"/>
    <s v="Pre"/>
    <s v="Pre"/>
    <n v="0"/>
    <x v="0"/>
  </r>
  <r>
    <s v="Media"/>
    <s v="Incremental"/>
    <m/>
    <m/>
    <x v="14"/>
    <s v="Facebook"/>
    <x v="8"/>
    <s v=" DTC"/>
    <x v="41"/>
    <s v="Pre"/>
    <s v="Pre"/>
    <n v="0"/>
    <x v="0"/>
  </r>
  <r>
    <s v="Media"/>
    <s v="Incremental"/>
    <m/>
    <m/>
    <x v="14"/>
    <s v="Facebook"/>
    <x v="8"/>
    <s v=" DTC"/>
    <x v="42"/>
    <s v="Pre"/>
    <s v="Pre"/>
    <n v="0"/>
    <x v="0"/>
  </r>
  <r>
    <s v="Media"/>
    <s v="Incremental"/>
    <m/>
    <m/>
    <x v="14"/>
    <s v="Facebook"/>
    <x v="8"/>
    <s v=" DTC"/>
    <x v="43"/>
    <s v="Pre"/>
    <s v="Pre"/>
    <n v="0"/>
    <x v="0"/>
  </r>
  <r>
    <s v="Media"/>
    <s v="Incremental"/>
    <m/>
    <m/>
    <x v="14"/>
    <s v="Facebook"/>
    <x v="8"/>
    <s v=" DTC"/>
    <x v="44"/>
    <s v="Pre"/>
    <s v="Pre"/>
    <n v="0"/>
    <x v="0"/>
  </r>
  <r>
    <s v="Media"/>
    <s v="Incremental"/>
    <m/>
    <m/>
    <x v="14"/>
    <s v="Facebook"/>
    <x v="8"/>
    <s v=" DTC"/>
    <x v="45"/>
    <s v="Pre"/>
    <s v="Pre"/>
    <n v="0"/>
    <x v="0"/>
  </r>
  <r>
    <s v="Media"/>
    <s v="Incremental"/>
    <m/>
    <m/>
    <x v="14"/>
    <s v="Facebook"/>
    <x v="8"/>
    <s v=" DTC"/>
    <x v="46"/>
    <s v="Pre"/>
    <s v="Pre"/>
    <n v="0"/>
    <x v="0"/>
  </r>
  <r>
    <s v="Media"/>
    <s v="Incremental"/>
    <m/>
    <m/>
    <x v="14"/>
    <s v="Facebook"/>
    <x v="8"/>
    <s v=" DTC"/>
    <x v="47"/>
    <s v="Pre"/>
    <s v="Pre"/>
    <n v="0"/>
    <x v="0"/>
  </r>
  <r>
    <s v="Media"/>
    <s v="Incremental"/>
    <m/>
    <m/>
    <x v="14"/>
    <s v="Facebook"/>
    <x v="8"/>
    <s v=" DTC"/>
    <x v="48"/>
    <s v="Pre"/>
    <s v="Pre"/>
    <n v="0"/>
    <x v="0"/>
  </r>
  <r>
    <s v="Media"/>
    <s v="Incremental"/>
    <m/>
    <m/>
    <x v="14"/>
    <s v="Facebook"/>
    <x v="8"/>
    <s v=" DTC"/>
    <x v="49"/>
    <s v="Pre"/>
    <s v="Pre"/>
    <n v="0"/>
    <x v="0"/>
  </r>
  <r>
    <s v="Media"/>
    <s v="Incremental"/>
    <m/>
    <m/>
    <x v="14"/>
    <s v="Facebook"/>
    <x v="8"/>
    <s v=" DTC"/>
    <x v="50"/>
    <s v="Pre"/>
    <s v="Pre"/>
    <n v="0"/>
    <x v="0"/>
  </r>
  <r>
    <s v="Media"/>
    <s v="Incremental"/>
    <m/>
    <m/>
    <x v="14"/>
    <s v="Facebook"/>
    <x v="8"/>
    <s v=" DTC"/>
    <x v="51"/>
    <s v="Pre"/>
    <s v="Pre"/>
    <n v="0"/>
    <x v="0"/>
  </r>
  <r>
    <s v="Media"/>
    <s v="Incremental"/>
    <m/>
    <m/>
    <x v="14"/>
    <s v="Facebook"/>
    <x v="8"/>
    <s v=" DTC"/>
    <x v="52"/>
    <s v="Pre"/>
    <s v="Pre"/>
    <n v="0"/>
    <x v="0"/>
  </r>
  <r>
    <s v="Media"/>
    <s v="Incremental"/>
    <m/>
    <m/>
    <x v="14"/>
    <s v="Facebook"/>
    <x v="8"/>
    <s v=" DTC"/>
    <x v="53"/>
    <s v="Pre"/>
    <s v="Pre"/>
    <n v="0"/>
    <x v="0"/>
  </r>
  <r>
    <s v="Media"/>
    <s v="Incremental"/>
    <m/>
    <m/>
    <x v="14"/>
    <s v="Facebook"/>
    <x v="8"/>
    <s v=" DTC"/>
    <x v="54"/>
    <s v="Pre"/>
    <s v="Pre"/>
    <n v="0"/>
    <x v="0"/>
  </r>
  <r>
    <s v="Media"/>
    <s v="Incremental"/>
    <m/>
    <m/>
    <x v="14"/>
    <s v="Facebook"/>
    <x v="8"/>
    <s v=" DTC"/>
    <x v="55"/>
    <s v="Pre"/>
    <s v="Pre"/>
    <n v="0"/>
    <x v="0"/>
  </r>
  <r>
    <s v="Media"/>
    <s v="Incremental"/>
    <m/>
    <m/>
    <x v="14"/>
    <s v="Facebook"/>
    <x v="8"/>
    <s v=" DTC"/>
    <x v="56"/>
    <s v="Pre"/>
    <s v="Pre"/>
    <n v="0"/>
    <x v="0"/>
  </r>
  <r>
    <s v="Media"/>
    <s v="Incremental"/>
    <m/>
    <m/>
    <x v="14"/>
    <s v="Facebook"/>
    <x v="8"/>
    <s v=" DTC"/>
    <x v="57"/>
    <s v="Post"/>
    <s v="Post"/>
    <n v="0"/>
    <x v="0"/>
  </r>
  <r>
    <s v="Media"/>
    <s v="Incremental"/>
    <m/>
    <m/>
    <x v="14"/>
    <s v="Facebook"/>
    <x v="8"/>
    <s v=" DTC"/>
    <x v="58"/>
    <s v="Post"/>
    <s v="Post"/>
    <n v="3.9999999999999998E-7"/>
    <x v="0"/>
  </r>
  <r>
    <s v="Media"/>
    <s v="Incremental"/>
    <m/>
    <m/>
    <x v="14"/>
    <s v="Facebook"/>
    <x v="8"/>
    <s v=" DTC"/>
    <x v="59"/>
    <s v="Post"/>
    <s v="Post"/>
    <n v="3.5500000000000002E-5"/>
    <x v="0"/>
  </r>
  <r>
    <s v="Media"/>
    <s v="Incremental"/>
    <m/>
    <m/>
    <x v="14"/>
    <s v="Facebook"/>
    <x v="8"/>
    <s v=" DTC"/>
    <x v="60"/>
    <s v="Post"/>
    <s v="Post"/>
    <n v="9.0620000000000002E-4"/>
    <x v="0"/>
  </r>
  <r>
    <s v="Media"/>
    <s v="Incremental"/>
    <m/>
    <m/>
    <x v="14"/>
    <s v="Facebook"/>
    <x v="8"/>
    <s v=" DTC"/>
    <x v="61"/>
    <s v="Post"/>
    <s v="Post"/>
    <n v="8.9514E-3"/>
    <x v="0"/>
  </r>
  <r>
    <s v="Media"/>
    <s v="Incremental"/>
    <m/>
    <m/>
    <x v="14"/>
    <s v="Facebook"/>
    <x v="8"/>
    <s v=" DTC"/>
    <x v="62"/>
    <s v="Post"/>
    <s v="Post"/>
    <n v="5.0889499999999997E-2"/>
    <x v="0"/>
  </r>
  <r>
    <s v="Media"/>
    <s v="Incremental"/>
    <m/>
    <m/>
    <x v="14"/>
    <s v="Facebook"/>
    <x v="8"/>
    <s v=" DTC"/>
    <x v="63"/>
    <s v="Post"/>
    <s v="Post"/>
    <n v="0.20564959999999999"/>
    <x v="0"/>
  </r>
  <r>
    <s v="Media"/>
    <s v="Incremental"/>
    <m/>
    <m/>
    <x v="14"/>
    <s v="Facebook"/>
    <x v="8"/>
    <s v=" DTC"/>
    <x v="64"/>
    <s v="Post"/>
    <s v="Post"/>
    <n v="0.65625840000000002"/>
    <x v="0"/>
  </r>
  <r>
    <s v="Media"/>
    <s v="Incremental"/>
    <m/>
    <m/>
    <x v="14"/>
    <s v="Facebook"/>
    <x v="8"/>
    <s v=" DTC"/>
    <x v="65"/>
    <s v="Post"/>
    <s v="Post"/>
    <n v="1.7537096999999999"/>
    <x v="0"/>
  </r>
  <r>
    <s v="Media"/>
    <s v="Incremental"/>
    <m/>
    <m/>
    <x v="14"/>
    <s v="Facebook"/>
    <x v="8"/>
    <s v=" DTC"/>
    <x v="66"/>
    <s v="Post"/>
    <s v="Post"/>
    <n v="4.0772145000000002"/>
    <x v="0"/>
  </r>
  <r>
    <s v="Media"/>
    <s v="Incremental"/>
    <m/>
    <m/>
    <x v="14"/>
    <s v="Facebook"/>
    <x v="8"/>
    <s v=" DTC"/>
    <x v="67"/>
    <s v="Post"/>
    <s v="Post"/>
    <n v="8.4781765"/>
    <x v="0"/>
  </r>
  <r>
    <s v="Media"/>
    <s v="Incremental"/>
    <m/>
    <m/>
    <x v="14"/>
    <s v="Facebook"/>
    <x v="8"/>
    <s v=" DTC"/>
    <x v="68"/>
    <s v="Post"/>
    <s v="Post"/>
    <n v="16.101672900000001"/>
    <x v="0"/>
  </r>
  <r>
    <s v="Media"/>
    <s v="Incremental"/>
    <m/>
    <m/>
    <x v="14"/>
    <s v="Facebook"/>
    <x v="8"/>
    <s v=" DTC"/>
    <x v="69"/>
    <s v="Post"/>
    <s v="Post"/>
    <n v="28.3841219"/>
    <x v="0"/>
  </r>
  <r>
    <s v="Media"/>
    <s v="Incremental"/>
    <m/>
    <m/>
    <x v="14"/>
    <s v="Facebook"/>
    <x v="8"/>
    <s v=" DTC"/>
    <x v="70"/>
    <s v="Post"/>
    <s v="Post"/>
    <n v="47.0289328"/>
    <x v="0"/>
  </r>
  <r>
    <s v="Media"/>
    <s v="Incremental"/>
    <m/>
    <m/>
    <x v="14"/>
    <s v="Facebook"/>
    <x v="8"/>
    <s v=" DTC"/>
    <x v="71"/>
    <s v="Post"/>
    <s v="Post"/>
    <n v="73.963742199999999"/>
    <x v="0"/>
  </r>
  <r>
    <s v="Media"/>
    <s v="Incremental"/>
    <m/>
    <m/>
    <x v="14"/>
    <s v="Facebook"/>
    <x v="8"/>
    <s v=" DTC"/>
    <x v="72"/>
    <s v="Post"/>
    <s v="Post"/>
    <n v="111.2837047"/>
    <x v="0"/>
  </r>
  <r>
    <s v="Media"/>
    <s v="Incremental"/>
    <m/>
    <m/>
    <x v="14"/>
    <s v="Facebook"/>
    <x v="8"/>
    <s v=" DTC"/>
    <x v="73"/>
    <s v="Post"/>
    <s v="Post"/>
    <n v="161.1855338"/>
    <x v="0"/>
  </r>
  <r>
    <s v="Media"/>
    <s v="Incremental"/>
    <m/>
    <m/>
    <x v="14"/>
    <s v="Facebook"/>
    <x v="8"/>
    <s v=" DTC"/>
    <x v="74"/>
    <s v="Post"/>
    <s v="Post"/>
    <n v="225.89678219999999"/>
    <x v="0"/>
  </r>
  <r>
    <s v="Media"/>
    <s v="Incremental"/>
    <m/>
    <m/>
    <x v="14"/>
    <s v="Facebook"/>
    <x v="8"/>
    <s v=" DTC"/>
    <x v="75"/>
    <s v="Post"/>
    <s v="Post"/>
    <n v="307.60438399999998"/>
    <x v="0"/>
  </r>
  <r>
    <s v="Media"/>
    <s v="Incremental"/>
    <m/>
    <m/>
    <x v="14"/>
    <s v="Facebook"/>
    <x v="8"/>
    <s v=" DTC"/>
    <x v="76"/>
    <s v="Post"/>
    <s v="Post"/>
    <n v="408.38586350000003"/>
    <x v="0"/>
  </r>
  <r>
    <s v="Media"/>
    <s v="Incremental"/>
    <m/>
    <m/>
    <x v="14"/>
    <s v="Facebook"/>
    <x v="8"/>
    <s v=" DTC"/>
    <x v="77"/>
    <s v="Post"/>
    <s v="Post"/>
    <n v="530.14594469999997"/>
    <x v="0"/>
  </r>
  <r>
    <s v="Media"/>
    <s v="Incremental"/>
    <m/>
    <m/>
    <x v="14"/>
    <s v="Facebook"/>
    <x v="8"/>
    <s v=" DTC"/>
    <x v="78"/>
    <s v="Post"/>
    <s v="Post"/>
    <n v="674.56061390000002"/>
    <x v="0"/>
  </r>
  <r>
    <s v="Media"/>
    <s v="Incremental"/>
    <m/>
    <m/>
    <x v="14"/>
    <s v="Facebook"/>
    <x v="8"/>
    <s v=" DTC"/>
    <x v="79"/>
    <s v="Post"/>
    <s v="Post"/>
    <n v="843.03005689999998"/>
    <x v="0"/>
  </r>
  <r>
    <s v="Media"/>
    <s v="Incremental"/>
    <m/>
    <m/>
    <x v="14"/>
    <s v="Facebook"/>
    <x v="8"/>
    <s v=" DTC"/>
    <x v="80"/>
    <s v="Post"/>
    <s v="Post"/>
    <n v="1036.6413101999999"/>
    <x v="0"/>
  </r>
  <r>
    <s v="Media"/>
    <s v="Incremental"/>
    <m/>
    <m/>
    <x v="14"/>
    <s v="Facebook"/>
    <x v="8"/>
    <s v=" DTC"/>
    <x v="81"/>
    <s v="Post"/>
    <s v="Post"/>
    <n v="1256.1409725000001"/>
    <x v="0"/>
  </r>
  <r>
    <s v="Media"/>
    <s v="Incremental"/>
    <m/>
    <m/>
    <x v="14"/>
    <s v="Facebook"/>
    <x v="8"/>
    <s v=" DTC"/>
    <x v="82"/>
    <s v="Post"/>
    <s v="Post"/>
    <n v="1501.9179005999999"/>
    <x v="0"/>
  </r>
  <r>
    <s v="Media"/>
    <s v="Incremental"/>
    <m/>
    <m/>
    <x v="14"/>
    <s v="Facebook"/>
    <x v="8"/>
    <s v=" DTC"/>
    <x v="83"/>
    <s v="Post"/>
    <s v="Post"/>
    <n v="1773.9954818000001"/>
    <x v="0"/>
  </r>
  <r>
    <s v="Media"/>
    <s v="Incremental"/>
    <m/>
    <m/>
    <x v="14"/>
    <s v="Facebook"/>
    <x v="8"/>
    <s v=" DTC"/>
    <x v="84"/>
    <s v="Post"/>
    <s v="Post"/>
    <n v="2072.0328098"/>
    <x v="0"/>
  </r>
  <r>
    <s v="Media"/>
    <s v="Incremental"/>
    <m/>
    <m/>
    <x v="14"/>
    <s v="Facebook"/>
    <x v="8"/>
    <s v=" DTC"/>
    <x v="85"/>
    <s v="Post"/>
    <s v="Post"/>
    <n v="2381.6063626999999"/>
    <x v="0"/>
  </r>
  <r>
    <s v="Media"/>
    <s v="Incremental"/>
    <m/>
    <m/>
    <x v="14"/>
    <s v="Facebook"/>
    <x v="8"/>
    <s v=" DTC"/>
    <x v="86"/>
    <s v="Post"/>
    <s v="Post"/>
    <n v="2372.8143564000002"/>
    <x v="0"/>
  </r>
  <r>
    <s v="Media"/>
    <s v="Incremental"/>
    <m/>
    <m/>
    <x v="14"/>
    <s v="Facebook"/>
    <x v="8"/>
    <s v=" DTC"/>
    <x v="87"/>
    <s v="Post"/>
    <s v="Post"/>
    <n v="2087.55123"/>
    <x v="0"/>
  </r>
  <r>
    <s v="Media"/>
    <s v="Incremental"/>
    <m/>
    <m/>
    <x v="14"/>
    <s v="Facebook"/>
    <x v="8"/>
    <s v=" DTC"/>
    <x v="88"/>
    <s v="Post"/>
    <s v="Post"/>
    <n v="1305.6153128999999"/>
    <x v="0"/>
  </r>
  <r>
    <s v="Media"/>
    <s v="Incremental"/>
    <m/>
    <m/>
    <x v="14"/>
    <s v="Facebook"/>
    <x v="8"/>
    <s v=" DTC"/>
    <x v="89"/>
    <s v="Post"/>
    <s v="Post"/>
    <n v="324.82491040000002"/>
    <x v="0"/>
  </r>
  <r>
    <s v="Media"/>
    <s v="Incremental"/>
    <m/>
    <m/>
    <x v="14"/>
    <s v="Facebook"/>
    <x v="8"/>
    <s v=" DTC"/>
    <x v="90"/>
    <s v="Post"/>
    <s v="Post"/>
    <n v="0"/>
    <x v="0"/>
  </r>
  <r>
    <s v="Media"/>
    <s v="Incremental"/>
    <m/>
    <m/>
    <x v="14"/>
    <s v="Facebook"/>
    <x v="8"/>
    <s v=" DTC"/>
    <x v="91"/>
    <s v="Post"/>
    <s v="Post"/>
    <n v="0"/>
    <x v="0"/>
  </r>
  <r>
    <s v="Media"/>
    <s v="Incremental"/>
    <m/>
    <m/>
    <x v="14"/>
    <s v="Facebook"/>
    <x v="8"/>
    <s v=" DTC"/>
    <x v="92"/>
    <s v="Post"/>
    <s v="Post"/>
    <n v="0"/>
    <x v="0"/>
  </r>
  <r>
    <s v="Media"/>
    <s v="Incremental"/>
    <m/>
    <m/>
    <x v="14"/>
    <s v="Facebook"/>
    <x v="8"/>
    <s v=" DTC"/>
    <x v="93"/>
    <s v="Post"/>
    <s v="Post"/>
    <n v="0"/>
    <x v="0"/>
  </r>
  <r>
    <s v="Media"/>
    <s v="Incremental"/>
    <m/>
    <m/>
    <x v="14"/>
    <s v="Facebook"/>
    <x v="8"/>
    <s v=" DTC"/>
    <x v="94"/>
    <s v="Post"/>
    <s v="Post"/>
    <n v="0"/>
    <x v="0"/>
  </r>
  <r>
    <s v="Media"/>
    <s v="Incremental"/>
    <m/>
    <m/>
    <x v="14"/>
    <s v="Facebook"/>
    <x v="8"/>
    <s v=" DTC"/>
    <x v="95"/>
    <s v="Post"/>
    <s v="Post"/>
    <n v="0"/>
    <x v="0"/>
  </r>
  <r>
    <s v="Media"/>
    <s v="Incremental"/>
    <m/>
    <m/>
    <x v="14"/>
    <s v="Facebook"/>
    <x v="8"/>
    <s v=" DTC"/>
    <x v="96"/>
    <s v="Post"/>
    <s v="Post"/>
    <n v="0"/>
    <x v="0"/>
  </r>
  <r>
    <s v="Media"/>
    <s v="Incremental"/>
    <m/>
    <m/>
    <x v="14"/>
    <s v="Facebook"/>
    <x v="8"/>
    <s v=" DTC"/>
    <x v="97"/>
    <s v="Post"/>
    <s v="Post"/>
    <n v="0"/>
    <x v="0"/>
  </r>
  <r>
    <s v="Media"/>
    <s v="Incremental"/>
    <m/>
    <m/>
    <x v="14"/>
    <s v="Facebook"/>
    <x v="8"/>
    <s v=" DTC"/>
    <x v="98"/>
    <s v="Post"/>
    <s v="Post"/>
    <n v="0"/>
    <x v="0"/>
  </r>
  <r>
    <s v="Media"/>
    <s v="Incremental"/>
    <m/>
    <m/>
    <x v="14"/>
    <s v="Facebook"/>
    <x v="8"/>
    <s v=" DTC"/>
    <x v="99"/>
    <s v="Post"/>
    <s v="Post"/>
    <n v="0"/>
    <x v="0"/>
  </r>
  <r>
    <s v="Media"/>
    <s v="Incremental"/>
    <m/>
    <m/>
    <x v="14"/>
    <s v="Facebook"/>
    <x v="8"/>
    <s v=" DTC"/>
    <x v="100"/>
    <s v="Post"/>
    <s v="Post"/>
    <n v="0"/>
    <x v="0"/>
  </r>
  <r>
    <s v="Media"/>
    <s v="Incremental"/>
    <m/>
    <m/>
    <x v="14"/>
    <s v="Facebook"/>
    <x v="8"/>
    <s v=" DTC"/>
    <x v="101"/>
    <s v="Post"/>
    <s v="Post"/>
    <n v="0"/>
    <x v="0"/>
  </r>
  <r>
    <s v="Media"/>
    <s v="Incremental"/>
    <m/>
    <m/>
    <x v="14"/>
    <s v="Facebook"/>
    <x v="8"/>
    <s v=" DTC"/>
    <x v="102"/>
    <s v="Post"/>
    <s v="Post"/>
    <n v="0"/>
    <x v="0"/>
  </r>
  <r>
    <s v="Media"/>
    <s v="Incremental"/>
    <m/>
    <m/>
    <x v="14"/>
    <s v="Facebook"/>
    <x v="8"/>
    <s v=" DTC"/>
    <x v="103"/>
    <s v="Post"/>
    <s v="Post"/>
    <n v="0"/>
    <x v="0"/>
  </r>
  <r>
    <s v="Media"/>
    <s v="Incremental"/>
    <m/>
    <m/>
    <x v="14"/>
    <s v="Facebook"/>
    <x v="8"/>
    <s v=" DTC"/>
    <x v="104"/>
    <s v="Post"/>
    <s v="Post"/>
    <n v="0"/>
    <x v="0"/>
  </r>
  <r>
    <s v="Media"/>
    <s v="Incremental"/>
    <m/>
    <m/>
    <x v="14"/>
    <s v="Facebook"/>
    <x v="8"/>
    <s v=" DTC"/>
    <x v="105"/>
    <s v="Post"/>
    <s v="Post"/>
    <n v="0"/>
    <x v="0"/>
  </r>
  <r>
    <s v="Media"/>
    <s v="Incremental"/>
    <m/>
    <m/>
    <x v="14"/>
    <s v="Facebook"/>
    <x v="8"/>
    <s v=" DTC"/>
    <x v="106"/>
    <s v="Post"/>
    <s v="Post"/>
    <n v="0"/>
    <x v="0"/>
  </r>
  <r>
    <s v="Media"/>
    <s v="Incremental"/>
    <m/>
    <m/>
    <x v="14"/>
    <s v="Facebook"/>
    <x v="8"/>
    <s v=" DTC"/>
    <x v="107"/>
    <s v="Post"/>
    <s v="Post"/>
    <n v="0"/>
    <x v="0"/>
  </r>
  <r>
    <s v="Media"/>
    <s v="Incremental"/>
    <m/>
    <m/>
    <x v="14"/>
    <s v="Facebook"/>
    <x v="8"/>
    <s v=" DTC"/>
    <x v="108"/>
    <s v="Post"/>
    <s v="Post"/>
    <n v="0"/>
    <x v="0"/>
  </r>
  <r>
    <s v="Media"/>
    <s v="Incremental"/>
    <m/>
    <m/>
    <x v="14"/>
    <s v="Facebook"/>
    <x v="8"/>
    <s v=" DTC"/>
    <x v="109"/>
    <s v="Post"/>
    <s v="Post"/>
    <n v="0"/>
    <x v="0"/>
  </r>
  <r>
    <s v="Media"/>
    <s v="Incremental"/>
    <m/>
    <m/>
    <x v="14"/>
    <s v="Facebook"/>
    <x v="8"/>
    <s v=" DTC"/>
    <x v="110"/>
    <s v="Post"/>
    <s v="Post"/>
    <n v="0"/>
    <x v="0"/>
  </r>
  <r>
    <s v="Media"/>
    <s v="Incremental"/>
    <m/>
    <m/>
    <x v="14"/>
    <s v="Facebook"/>
    <x v="8"/>
    <s v=" DTC"/>
    <x v="111"/>
    <s v="Post"/>
    <s v="Post"/>
    <n v="0"/>
    <x v="0"/>
  </r>
  <r>
    <s v="Media"/>
    <s v="Incremental"/>
    <m/>
    <m/>
    <x v="14"/>
    <s v="Facebook"/>
    <x v="8"/>
    <s v=" DTC"/>
    <x v="112"/>
    <s v="Post"/>
    <s v="Post"/>
    <n v="0"/>
    <x v="0"/>
  </r>
  <r>
    <s v="Media"/>
    <s v="Incremental"/>
    <m/>
    <m/>
    <x v="14"/>
    <s v="Facebook"/>
    <x v="8"/>
    <s v=" DTC"/>
    <x v="113"/>
    <s v="Post"/>
    <s v="Post"/>
    <n v="0"/>
    <x v="0"/>
  </r>
  <r>
    <s v="Media"/>
    <s v="Incremental"/>
    <m/>
    <m/>
    <x v="14"/>
    <s v="Facebook"/>
    <x v="8"/>
    <s v=" DTC"/>
    <x v="114"/>
    <s v="Post"/>
    <n v="0"/>
    <n v="0"/>
    <x v="0"/>
  </r>
  <r>
    <s v="Media"/>
    <s v="Incremental"/>
    <m/>
    <m/>
    <x v="14"/>
    <s v="Facebook"/>
    <x v="8"/>
    <s v=" DTC"/>
    <x v="115"/>
    <s v="Post"/>
    <n v="0"/>
    <n v="0"/>
    <x v="0"/>
  </r>
  <r>
    <s v="Media"/>
    <s v="Incremental"/>
    <m/>
    <m/>
    <x v="14"/>
    <s v="Facebook"/>
    <x v="8"/>
    <s v=" DTC"/>
    <x v="116"/>
    <s v="Post"/>
    <n v="0"/>
    <n v="0"/>
    <x v="0"/>
  </r>
  <r>
    <s v="Media"/>
    <s v="Incremental"/>
    <m/>
    <m/>
    <x v="14"/>
    <s v="Facebook"/>
    <x v="8"/>
    <s v=" DTC"/>
    <x v="117"/>
    <s v="Post"/>
    <n v="0"/>
    <n v="0"/>
    <x v="0"/>
  </r>
  <r>
    <s v="Media"/>
    <s v="Incremental"/>
    <m/>
    <m/>
    <x v="14"/>
    <s v="Facebook"/>
    <x v="8"/>
    <s v=" DTC"/>
    <x v="118"/>
    <s v="Post"/>
    <n v="0"/>
    <n v="0"/>
    <x v="0"/>
  </r>
  <r>
    <s v="Media"/>
    <s v="Incremental"/>
    <m/>
    <m/>
    <x v="14"/>
    <s v="Facebook"/>
    <x v="8"/>
    <s v=" DTC"/>
    <x v="119"/>
    <s v="Post"/>
    <n v="0"/>
    <n v="0"/>
    <x v="0"/>
  </r>
  <r>
    <s v="Media"/>
    <s v="Incremental"/>
    <m/>
    <m/>
    <x v="14"/>
    <s v="Facebook"/>
    <x v="8"/>
    <s v=" DTC"/>
    <x v="120"/>
    <s v="Post"/>
    <n v="0"/>
    <n v="0"/>
    <x v="0"/>
  </r>
  <r>
    <s v="Media"/>
    <s v="Incremental"/>
    <m/>
    <m/>
    <x v="14"/>
    <s v="Facebook"/>
    <x v="8"/>
    <s v=" DTC"/>
    <x v="121"/>
    <s v="Post"/>
    <n v="0"/>
    <n v="0"/>
    <x v="0"/>
  </r>
  <r>
    <s v="Media"/>
    <s v="Incremental"/>
    <m/>
    <m/>
    <x v="14"/>
    <s v="Facebook"/>
    <x v="8"/>
    <s v=" DTC"/>
    <x v="122"/>
    <s v="Post"/>
    <n v="0"/>
    <n v="0"/>
    <x v="0"/>
  </r>
  <r>
    <s v="Media"/>
    <s v="Incremental"/>
    <m/>
    <m/>
    <x v="14"/>
    <s v="Facebook"/>
    <x v="8"/>
    <s v=" DTC"/>
    <x v="123"/>
    <s v="Post"/>
    <n v="0"/>
    <n v="0"/>
    <x v="0"/>
  </r>
  <r>
    <s v="Media"/>
    <s v="Incremental"/>
    <m/>
    <m/>
    <x v="14"/>
    <s v="Facebook"/>
    <x v="8"/>
    <s v=" DTC"/>
    <x v="124"/>
    <s v="Post"/>
    <n v="0"/>
    <n v="0"/>
    <x v="0"/>
  </r>
  <r>
    <s v="Media"/>
    <s v="Incremental"/>
    <m/>
    <m/>
    <x v="14"/>
    <s v="Facebook"/>
    <x v="8"/>
    <s v=" DTC"/>
    <x v="125"/>
    <s v="Post"/>
    <n v="0"/>
    <n v="0"/>
    <x v="0"/>
  </r>
  <r>
    <s v="Media"/>
    <s v="Incremental"/>
    <m/>
    <m/>
    <x v="14"/>
    <s v="Facebook"/>
    <x v="8"/>
    <s v=" DTC"/>
    <x v="126"/>
    <s v="Post"/>
    <n v="0"/>
    <n v="0"/>
    <x v="0"/>
  </r>
  <r>
    <s v="Media"/>
    <s v="Incremental"/>
    <m/>
    <m/>
    <x v="14"/>
    <s v="Facebook"/>
    <x v="8"/>
    <s v=" DTC"/>
    <x v="127"/>
    <s v="Post"/>
    <n v="0"/>
    <n v="0"/>
    <x v="0"/>
  </r>
  <r>
    <s v="Media"/>
    <s v="Incremental"/>
    <m/>
    <m/>
    <x v="14"/>
    <s v="Facebook"/>
    <x v="8"/>
    <s v=" DTC"/>
    <x v="128"/>
    <s v="Post"/>
    <n v="0"/>
    <n v="1.3499999999999999E-5"/>
    <x v="0"/>
  </r>
  <r>
    <s v="Media"/>
    <s v="Incremental"/>
    <m/>
    <m/>
    <x v="14"/>
    <s v="Facebook"/>
    <x v="8"/>
    <s v=" DTC"/>
    <x v="129"/>
    <s v="Post"/>
    <n v="0"/>
    <n v="7.9080000000000003E-4"/>
    <x v="0"/>
  </r>
  <r>
    <s v="Media"/>
    <s v="Incremental"/>
    <m/>
    <m/>
    <x v="14"/>
    <s v="Facebook"/>
    <x v="8"/>
    <s v=" DTC"/>
    <x v="130"/>
    <s v="Post"/>
    <n v="0"/>
    <n v="8.6309000000000004E-3"/>
    <x v="0"/>
  </r>
  <r>
    <s v="Media"/>
    <s v="Incremental"/>
    <m/>
    <m/>
    <x v="14"/>
    <s v="Facebook"/>
    <x v="8"/>
    <s v=" DTC"/>
    <x v="131"/>
    <s v="Post"/>
    <n v="0"/>
    <n v="4.69305E-2"/>
    <x v="0"/>
  </r>
  <r>
    <s v="Media"/>
    <s v="Incremental"/>
    <m/>
    <m/>
    <x v="14"/>
    <s v="Facebook"/>
    <x v="8"/>
    <s v=" DTC"/>
    <x v="132"/>
    <s v="Post"/>
    <n v="0"/>
    <n v="0.17181740000000001"/>
    <x v="0"/>
  </r>
  <r>
    <s v="Media"/>
    <s v="Incremental"/>
    <m/>
    <m/>
    <x v="14"/>
    <s v="Facebook"/>
    <x v="8"/>
    <s v=" DTC"/>
    <x v="133"/>
    <s v="Post"/>
    <n v="0"/>
    <n v="0.48717579999999999"/>
    <x v="0"/>
  </r>
  <r>
    <s v="Media"/>
    <s v="Incremental"/>
    <m/>
    <m/>
    <x v="14"/>
    <s v="Facebook"/>
    <x v="8"/>
    <s v=" DTC"/>
    <x v="134"/>
    <s v="Post"/>
    <n v="0"/>
    <n v="1.1559664999999999"/>
    <x v="0"/>
  </r>
  <r>
    <s v="Media"/>
    <s v="Incremental"/>
    <m/>
    <m/>
    <x v="14"/>
    <s v="Facebook"/>
    <x v="8"/>
    <s v=" DTC"/>
    <x v="135"/>
    <s v="Post"/>
    <n v="0"/>
    <n v="2.4063983000000002"/>
    <x v="0"/>
  </r>
  <r>
    <s v="Media"/>
    <s v="Incremental"/>
    <m/>
    <m/>
    <x v="14"/>
    <s v="Facebook"/>
    <x v="8"/>
    <s v=" DTC"/>
    <x v="136"/>
    <s v="Post"/>
    <n v="0"/>
    <n v="4.5326203999999999"/>
    <x v="0"/>
  </r>
  <r>
    <s v="Media"/>
    <s v="Incremental"/>
    <m/>
    <m/>
    <x v="14"/>
    <s v="Facebook"/>
    <x v="8"/>
    <s v=" DTC"/>
    <x v="137"/>
    <s v="Post"/>
    <n v="0"/>
    <n v="7.8903176999999998"/>
    <x v="0"/>
  </r>
  <r>
    <s v="Media"/>
    <s v="Incremental"/>
    <m/>
    <m/>
    <x v="14"/>
    <s v="Facebook"/>
    <x v="8"/>
    <s v=" DTC"/>
    <x v="138"/>
    <s v="Post"/>
    <n v="0"/>
    <n v="12.888004799999999"/>
    <x v="0"/>
  </r>
  <r>
    <s v="Media"/>
    <s v="Incremental"/>
    <m/>
    <m/>
    <x v="14"/>
    <s v="Facebook"/>
    <x v="8"/>
    <s v=" DTC"/>
    <x v="139"/>
    <s v="Post"/>
    <n v="0"/>
    <n v="19.975023100000001"/>
    <x v="0"/>
  </r>
  <r>
    <s v="Media"/>
    <s v="Incremental"/>
    <m/>
    <m/>
    <x v="14"/>
    <s v="Facebook"/>
    <x v="8"/>
    <s v=" DTC"/>
    <x v="140"/>
    <s v="Post"/>
    <n v="0"/>
    <n v="29.6275625"/>
    <x v="0"/>
  </r>
  <r>
    <s v="Media"/>
    <s v="Incremental"/>
    <m/>
    <m/>
    <x v="14"/>
    <s v="Facebook"/>
    <x v="8"/>
    <s v=" DTC"/>
    <x v="141"/>
    <s v="Post"/>
    <n v="0"/>
    <n v="42.335395200000001"/>
    <x v="0"/>
  </r>
  <r>
    <s v="Media"/>
    <s v="Incremental"/>
    <m/>
    <m/>
    <x v="14"/>
    <s v="Facebook"/>
    <x v="8"/>
    <s v=" DTC"/>
    <x v="142"/>
    <s v="Post"/>
    <n v="0"/>
    <n v="58.593743199999999"/>
    <x v="0"/>
  </r>
  <r>
    <s v="Media"/>
    <s v="Incremental"/>
    <m/>
    <m/>
    <x v="14"/>
    <s v="Facebook"/>
    <x v="8"/>
    <s v=" DTC"/>
    <x v="143"/>
    <s v="Post"/>
    <n v="0"/>
    <n v="78.904963199999997"/>
    <x v="0"/>
  </r>
  <r>
    <s v="Media"/>
    <s v="Incremental"/>
    <m/>
    <m/>
    <x v="14"/>
    <s v="Facebook"/>
    <x v="8"/>
    <s v=" DTC"/>
    <x v="144"/>
    <s v="Post"/>
    <n v="0"/>
    <n v="103.7941837"/>
    <x v="0"/>
  </r>
  <r>
    <s v="Media"/>
    <s v="Incremental"/>
    <m/>
    <m/>
    <x v="14"/>
    <s v="Facebook"/>
    <x v="8"/>
    <s v=" DTC"/>
    <x v="145"/>
    <s v="Post"/>
    <n v="0"/>
    <n v="133.83986569999999"/>
    <x v="0"/>
  </r>
  <r>
    <s v="Media"/>
    <s v="Incremental"/>
    <m/>
    <m/>
    <x v="14"/>
    <s v="Facebook"/>
    <x v="8"/>
    <s v=" DTC"/>
    <x v="146"/>
    <s v="Post"/>
    <n v="0"/>
    <n v="169.7162261"/>
    <x v="0"/>
  </r>
  <r>
    <s v="Media"/>
    <s v="Incremental"/>
    <m/>
    <m/>
    <x v="14"/>
    <s v="Facebook"/>
    <x v="8"/>
    <s v=" DTC"/>
    <x v="147"/>
    <s v="Post"/>
    <n v="0"/>
    <n v="212.24406479999999"/>
    <x v="0"/>
  </r>
  <r>
    <s v="Media"/>
    <s v="Incremental"/>
    <m/>
    <m/>
    <x v="14"/>
    <s v="Facebook"/>
    <x v="8"/>
    <s v=" DTC"/>
    <x v="148"/>
    <s v="Post"/>
    <n v="0"/>
    <n v="262.44667670000001"/>
    <x v="0"/>
  </r>
  <r>
    <s v="Media"/>
    <s v="Incremental"/>
    <m/>
    <m/>
    <x v="14"/>
    <s v="Facebook"/>
    <x v="8"/>
    <s v=" DTC"/>
    <x v="149"/>
    <s v="Post"/>
    <n v="0"/>
    <n v="321.6066581"/>
    <x v="0"/>
  </r>
  <r>
    <s v="Media"/>
    <s v="Incremental"/>
    <m/>
    <m/>
    <x v="14"/>
    <s v="Facebook"/>
    <x v="8"/>
    <s v=" DTC"/>
    <x v="150"/>
    <s v="Post"/>
    <n v="0"/>
    <n v="391.31806260000002"/>
    <x v="0"/>
  </r>
  <r>
    <s v="Media"/>
    <s v="Incremental"/>
    <m/>
    <m/>
    <x v="14"/>
    <s v="Facebook"/>
    <x v="8"/>
    <s v=" DTC"/>
    <x v="151"/>
    <s v="Post"/>
    <n v="0"/>
    <n v="473.52811989999998"/>
    <x v="0"/>
  </r>
  <r>
    <s v="Media"/>
    <s v="Incremental"/>
    <m/>
    <m/>
    <x v="14"/>
    <s v="Facebook"/>
    <x v="8"/>
    <s v=" DTC"/>
    <x v="152"/>
    <s v="Post"/>
    <n v="0"/>
    <n v="570.56246699999997"/>
    <x v="0"/>
  </r>
  <r>
    <s v="Media"/>
    <s v="Incremental"/>
    <m/>
    <m/>
    <x v="14"/>
    <s v="Facebook"/>
    <x v="8"/>
    <s v=" DTC"/>
    <x v="153"/>
    <s v="Post"/>
    <n v="0"/>
    <n v="685.12824069999999"/>
    <x v="0"/>
  </r>
  <r>
    <s v="Media"/>
    <s v="Incremental"/>
    <m/>
    <m/>
    <x v="14"/>
    <s v="Facebook"/>
    <x v="8"/>
    <s v=" DTC"/>
    <x v="154"/>
    <s v="Post"/>
    <n v="0"/>
    <n v="820.29408390000003"/>
    <x v="0"/>
  </r>
  <r>
    <s v="Media"/>
    <s v="Incremental"/>
    <m/>
    <m/>
    <x v="14"/>
    <s v="Facebook"/>
    <x v="8"/>
    <s v=" DTC"/>
    <x v="155"/>
    <s v="Post"/>
    <n v="0"/>
    <n v="542.83291029999998"/>
    <x v="0"/>
  </r>
  <r>
    <s v="Media"/>
    <s v="Incremental"/>
    <m/>
    <m/>
    <x v="14"/>
    <s v="Facebook"/>
    <x v="8"/>
    <s v=" DTC"/>
    <x v="156"/>
    <s v="Post"/>
    <n v="0"/>
    <n v="351.89285169999999"/>
    <x v="0"/>
  </r>
  <r>
    <s v="Media"/>
    <s v="Incremental"/>
    <m/>
    <m/>
    <x v="14"/>
    <s v="Facebook"/>
    <x v="8"/>
    <s v=" DTC"/>
    <x v="157"/>
    <s v="Post"/>
    <n v="0"/>
    <n v="478.91813409999997"/>
    <x v="0"/>
  </r>
  <r>
    <s v="Media"/>
    <s v="Incremental"/>
    <m/>
    <m/>
    <x v="14"/>
    <s v="Facebook"/>
    <x v="8"/>
    <s v=" DTC"/>
    <x v="158"/>
    <s v="Post"/>
    <n v="0"/>
    <n v="638.11805900000002"/>
    <x v="0"/>
  </r>
  <r>
    <s v="Media"/>
    <s v="Incremental"/>
    <m/>
    <m/>
    <x v="14"/>
    <s v="Facebook"/>
    <x v="8"/>
    <s v=" DTC"/>
    <x v="159"/>
    <s v="Post"/>
    <n v="0"/>
    <n v="834.08426829999996"/>
    <x v="0"/>
  </r>
  <r>
    <s v="Media"/>
    <s v="Incremental"/>
    <m/>
    <m/>
    <x v="14"/>
    <s v="Facebook"/>
    <x v="8"/>
    <s v=" DTC"/>
    <x v="160"/>
    <s v="Post"/>
    <n v="0"/>
    <n v="1071.4025681000001"/>
    <x v="0"/>
  </r>
  <r>
    <s v="Media"/>
    <s v="Incremental"/>
    <m/>
    <m/>
    <x v="14"/>
    <s v="Facebook"/>
    <x v="8"/>
    <s v=" DTC"/>
    <x v="161"/>
    <s v="Post"/>
    <n v="0"/>
    <n v="1354.5561081999999"/>
    <x v="0"/>
  </r>
  <r>
    <s v="Media"/>
    <s v="Incremental"/>
    <m/>
    <m/>
    <x v="14"/>
    <s v="Facebook"/>
    <x v="8"/>
    <s v=" DTC"/>
    <x v="162"/>
    <s v="Post"/>
    <n v="0"/>
    <n v="1687.8319027"/>
    <x v="0"/>
  </r>
  <r>
    <s v="Media"/>
    <s v="Incremental"/>
    <m/>
    <m/>
    <x v="14"/>
    <s v="Facebook"/>
    <x v="8"/>
    <s v=" DTC"/>
    <x v="163"/>
    <s v="Post"/>
    <n v="0"/>
    <n v="2075.2336257000002"/>
    <x v="0"/>
  </r>
  <r>
    <s v="Media"/>
    <s v="Incremental"/>
    <m/>
    <m/>
    <x v="14"/>
    <s v="Facebook"/>
    <x v="8"/>
    <s v=" DTC"/>
    <x v="164"/>
    <s v="Post"/>
    <n v="0"/>
    <n v="2520.4023462999999"/>
    <x v="0"/>
  </r>
  <r>
    <s v="Media"/>
    <s v="Incremental"/>
    <m/>
    <m/>
    <x v="14"/>
    <s v="Facebook"/>
    <x v="8"/>
    <s v=" DTC"/>
    <x v="165"/>
    <s v="Post"/>
    <n v="0"/>
    <n v="3026.5468535999998"/>
    <x v="0"/>
  </r>
  <r>
    <s v="Media"/>
    <s v="Incremental"/>
    <m/>
    <m/>
    <x v="14"/>
    <s v="Facebook"/>
    <x v="8"/>
    <s v=" DTC"/>
    <x v="166"/>
    <s v="Post"/>
    <n v="0"/>
    <n v="3435.3222341999999"/>
    <x v="0"/>
  </r>
  <r>
    <s v="Media"/>
    <s v="Incremental"/>
    <m/>
    <m/>
    <x v="14"/>
    <s v="Facebook"/>
    <x v="8"/>
    <s v=" DTC"/>
    <x v="167"/>
    <s v="Post"/>
    <n v="0"/>
    <n v="3669.5840391000002"/>
    <x v="0"/>
  </r>
  <r>
    <s v="Media"/>
    <s v="Incremental"/>
    <m/>
    <m/>
    <x v="14"/>
    <s v="Facebook"/>
    <x v="8"/>
    <s v=" DTC"/>
    <x v="168"/>
    <s v="Post"/>
    <n v="0"/>
    <n v="3809.3800566"/>
    <x v="0"/>
  </r>
  <r>
    <s v="Media"/>
    <s v="Incremental"/>
    <m/>
    <m/>
    <x v="14"/>
    <s v="Facebook"/>
    <x v="8"/>
    <s v=" DTC"/>
    <x v="169"/>
    <s v="Post"/>
    <n v="0"/>
    <n v="3638.7109790999998"/>
    <x v="0"/>
  </r>
  <r>
    <s v="Media"/>
    <s v="Incremental"/>
    <m/>
    <m/>
    <x v="14"/>
    <s v="Facebook"/>
    <x v="8"/>
    <s v=" DTC"/>
    <x v="170"/>
    <s v="Post"/>
    <n v="0"/>
    <n v="3556.0616651"/>
    <x v="0"/>
  </r>
  <r>
    <s v="Media"/>
    <s v="Incremental"/>
    <m/>
    <m/>
    <x v="14"/>
    <s v="Facebook"/>
    <x v="8"/>
    <s v=" DTC"/>
    <x v="171"/>
    <s v="Post"/>
    <n v="0"/>
    <n v="3512.8086585000001"/>
    <x v="0"/>
  </r>
  <r>
    <s v="Media"/>
    <s v="Incremental"/>
    <m/>
    <m/>
    <x v="14"/>
    <s v="Facebook"/>
    <x v="8"/>
    <s v=" DTC"/>
    <x v="172"/>
    <s v="Post"/>
    <n v="0"/>
    <n v="3244.9836945000002"/>
    <x v="0"/>
  </r>
  <r>
    <s v="Media"/>
    <s v="Incremental"/>
    <m/>
    <m/>
    <x v="14"/>
    <s v="Facebook"/>
    <x v="8"/>
    <s v=" DTC"/>
    <x v="173"/>
    <s v="Post"/>
    <n v="0"/>
    <n v="2967.4975915999999"/>
    <x v="0"/>
  </r>
  <r>
    <s v="Media"/>
    <s v="Incremental"/>
    <m/>
    <m/>
    <x v="14"/>
    <s v="Facebook"/>
    <x v="8"/>
    <s v=" DTC"/>
    <x v="174"/>
    <s v="Post"/>
    <n v="0"/>
    <n v="2597.8350257000002"/>
    <x v="0"/>
  </r>
  <r>
    <s v="Media"/>
    <s v="Incremental"/>
    <m/>
    <m/>
    <x v="14"/>
    <s v="Facebook"/>
    <x v="8"/>
    <s v=" DTC"/>
    <x v="175"/>
    <s v="Post"/>
    <n v="0"/>
    <n v="2389.3504993000001"/>
    <x v="0"/>
  </r>
  <r>
    <s v="Media"/>
    <s v="Incremental"/>
    <m/>
    <m/>
    <x v="14"/>
    <s v="Facebook"/>
    <x v="8"/>
    <s v=" DTC"/>
    <x v="176"/>
    <s v="Post"/>
    <n v="0"/>
    <n v="2099.3859253999999"/>
    <x v="0"/>
  </r>
  <r>
    <s v="Media"/>
    <s v="Incremental"/>
    <m/>
    <m/>
    <x v="14"/>
    <s v="Facebook"/>
    <x v="8"/>
    <s v=" DTC"/>
    <x v="177"/>
    <s v="Post"/>
    <n v="0"/>
    <n v="2082.8199417999999"/>
    <x v="0"/>
  </r>
  <r>
    <s v="Media"/>
    <s v="Incremental"/>
    <m/>
    <m/>
    <x v="14"/>
    <s v="Facebook"/>
    <x v="8"/>
    <s v=" DTC"/>
    <x v="178"/>
    <s v="Post"/>
    <n v="0"/>
    <n v="2231.3297121999999"/>
    <x v="0"/>
  </r>
  <r>
    <s v="Media"/>
    <s v="Incremental"/>
    <m/>
    <m/>
    <x v="14"/>
    <s v="Facebook"/>
    <x v="8"/>
    <s v=" DTC"/>
    <x v="179"/>
    <s v="Post"/>
    <n v="0"/>
    <n v="2218.686674"/>
    <x v="0"/>
  </r>
  <r>
    <s v="Media"/>
    <s v="Incremental"/>
    <m/>
    <m/>
    <x v="14"/>
    <s v="Facebook"/>
    <x v="8"/>
    <s v=" DTC"/>
    <x v="180"/>
    <s v="Post"/>
    <n v="0"/>
    <n v="1951.5822370000001"/>
    <x v="0"/>
  </r>
  <r>
    <s v="Media"/>
    <s v="Incremental"/>
    <m/>
    <m/>
    <x v="14"/>
    <s v="Facebook"/>
    <x v="8"/>
    <s v=" DTC"/>
    <x v="181"/>
    <s v="Post"/>
    <n v="0"/>
    <n v="1663.5151186000001"/>
    <x v="0"/>
  </r>
  <r>
    <s v="Media"/>
    <s v="Incremental"/>
    <m/>
    <m/>
    <x v="14"/>
    <s v="Facebook"/>
    <x v="8"/>
    <s v=" DTC"/>
    <x v="182"/>
    <s v="Post"/>
    <n v="0"/>
    <n v="1684.8926864"/>
    <x v="0"/>
  </r>
  <r>
    <s v="Media"/>
    <s v="Incremental"/>
    <m/>
    <m/>
    <x v="14"/>
    <s v="Facebook"/>
    <x v="8"/>
    <s v=" DTC"/>
    <x v="183"/>
    <s v="Post"/>
    <n v="0"/>
    <n v="1796.4875602"/>
    <x v="0"/>
  </r>
  <r>
    <s v="Media"/>
    <s v="Incremental"/>
    <m/>
    <m/>
    <x v="14"/>
    <s v="Facebook"/>
    <x v="8"/>
    <s v=" DTC"/>
    <x v="184"/>
    <s v="Post"/>
    <n v="0"/>
    <n v="1815.4510859"/>
    <x v="0"/>
  </r>
  <r>
    <s v="Media"/>
    <s v="Incremental"/>
    <m/>
    <m/>
    <x v="14"/>
    <s v="Facebook"/>
    <x v="8"/>
    <s v=" DTC"/>
    <x v="185"/>
    <s v="Post"/>
    <n v="0"/>
    <n v="1870.9877399"/>
    <x v="0"/>
  </r>
  <r>
    <s v="Media"/>
    <s v="Incremental"/>
    <m/>
    <m/>
    <x v="14"/>
    <s v="Facebook"/>
    <x v="8"/>
    <s v=" DTC"/>
    <x v="186"/>
    <s v="Post"/>
    <n v="0"/>
    <n v="1838.4583866999999"/>
    <x v="0"/>
  </r>
  <r>
    <s v="Media"/>
    <s v="Incremental"/>
    <m/>
    <m/>
    <x v="14"/>
    <s v="Facebook"/>
    <x v="8"/>
    <s v=" DTC"/>
    <x v="187"/>
    <s v="Post"/>
    <n v="0"/>
    <n v="1829.9691330999999"/>
    <x v="0"/>
  </r>
  <r>
    <s v="Media"/>
    <s v="Incremental"/>
    <m/>
    <m/>
    <x v="14"/>
    <s v="Facebook"/>
    <x v="8"/>
    <s v=" DTC"/>
    <x v="188"/>
    <s v="Post"/>
    <n v="0"/>
    <n v="1869.3513361"/>
    <x v="0"/>
  </r>
  <r>
    <s v="Media"/>
    <s v="Incremental"/>
    <m/>
    <m/>
    <x v="14"/>
    <s v="Facebook"/>
    <x v="8"/>
    <s v=" DTC"/>
    <x v="189"/>
    <s v="Post"/>
    <n v="0"/>
    <n v="1982.1695173999999"/>
    <x v="0"/>
  </r>
  <r>
    <s v="Media"/>
    <s v="Incremental"/>
    <m/>
    <m/>
    <x v="14"/>
    <s v="Facebook"/>
    <x v="8"/>
    <s v=" DTC"/>
    <x v="190"/>
    <s v="Post"/>
    <n v="0"/>
    <n v="2060.1241534000001"/>
    <x v="0"/>
  </r>
  <r>
    <s v="Media"/>
    <s v="Incremental"/>
    <m/>
    <m/>
    <x v="14"/>
    <s v="Facebook"/>
    <x v="8"/>
    <s v=" DTC"/>
    <x v="191"/>
    <s v="Post"/>
    <n v="0"/>
    <n v="2058.5280954"/>
    <x v="0"/>
  </r>
  <r>
    <s v="Media"/>
    <s v="Incremental"/>
    <m/>
    <m/>
    <x v="14"/>
    <s v="Facebook"/>
    <x v="8"/>
    <s v=" DTC"/>
    <x v="192"/>
    <s v="Post"/>
    <n v="0"/>
    <n v="2122.0876538000002"/>
    <x v="0"/>
  </r>
  <r>
    <s v="Media"/>
    <s v="Incremental"/>
    <m/>
    <m/>
    <x v="14"/>
    <s v="Facebook"/>
    <x v="8"/>
    <s v=" DTC"/>
    <x v="193"/>
    <s v="Post"/>
    <n v="0"/>
    <n v="2253.6635718000002"/>
    <x v="0"/>
  </r>
  <r>
    <s v="Media"/>
    <s v="Incremental"/>
    <m/>
    <m/>
    <x v="14"/>
    <s v="Facebook"/>
    <x v="8"/>
    <s v=" DTC"/>
    <x v="194"/>
    <s v="Post"/>
    <n v="0"/>
    <n v="2409.2317014"/>
    <x v="0"/>
  </r>
  <r>
    <s v="Media"/>
    <s v="Incremental"/>
    <m/>
    <m/>
    <x v="14"/>
    <s v="Facebook"/>
    <x v="8"/>
    <s v=" DTC"/>
    <x v="195"/>
    <s v="Post"/>
    <n v="0"/>
    <n v="2611.798796"/>
    <x v="0"/>
  </r>
  <r>
    <s v="Media"/>
    <s v="Incremental"/>
    <m/>
    <m/>
    <x v="14"/>
    <s v="Facebook"/>
    <x v="8"/>
    <s v=" DTC"/>
    <x v="196"/>
    <s v="Post"/>
    <n v="0"/>
    <n v="2778.0291077000002"/>
    <x v="0"/>
  </r>
  <r>
    <s v="Media"/>
    <s v="Incremental"/>
    <m/>
    <m/>
    <x v="14"/>
    <s v="Facebook"/>
    <x v="8"/>
    <s v=" DTC"/>
    <x v="197"/>
    <s v="Post"/>
    <n v="0"/>
    <n v="2997.1315651999998"/>
    <x v="0"/>
  </r>
  <r>
    <s v="Media"/>
    <s v="Incremental"/>
    <m/>
    <m/>
    <x v="14"/>
    <s v="Facebook"/>
    <x v="8"/>
    <s v=" DTC"/>
    <x v="198"/>
    <s v="Post"/>
    <n v="0"/>
    <n v="3314.1439647000002"/>
    <x v="0"/>
  </r>
  <r>
    <s v="Media"/>
    <s v="Incremental"/>
    <m/>
    <m/>
    <x v="14"/>
    <s v="Facebook"/>
    <x v="8"/>
    <s v=" DTC"/>
    <x v="199"/>
    <s v="Post"/>
    <n v="0"/>
    <n v="3765.6294195"/>
    <x v="0"/>
  </r>
  <r>
    <s v="Media"/>
    <s v="Incremental"/>
    <m/>
    <m/>
    <x v="14"/>
    <s v="Facebook"/>
    <x v="8"/>
    <s v=" DTC"/>
    <x v="200"/>
    <s v="Post"/>
    <n v="0"/>
    <n v="4275.9538782999998"/>
    <x v="0"/>
  </r>
  <r>
    <s v="Media"/>
    <s v="Incremental"/>
    <m/>
    <m/>
    <x v="14"/>
    <s v="Facebook"/>
    <x v="8"/>
    <s v=" DTC"/>
    <x v="201"/>
    <s v="Post"/>
    <n v="0"/>
    <n v="4693.4594414000003"/>
    <x v="0"/>
  </r>
  <r>
    <s v="Media"/>
    <s v="Incremental"/>
    <m/>
    <m/>
    <x v="14"/>
    <s v="Facebook"/>
    <x v="8"/>
    <s v=" DTC"/>
    <x v="202"/>
    <s v="Post"/>
    <n v="0"/>
    <n v="5226.0958600000004"/>
    <x v="0"/>
  </r>
  <r>
    <s v="Media"/>
    <s v="Incremental"/>
    <m/>
    <m/>
    <x v="14"/>
    <s v="Facebook"/>
    <x v="8"/>
    <s v=" DTC"/>
    <x v="203"/>
    <s v="Post"/>
    <n v="0"/>
    <n v="5717.4007826999996"/>
    <x v="0"/>
  </r>
  <r>
    <s v="Media"/>
    <s v="Incremental"/>
    <m/>
    <m/>
    <x v="14"/>
    <s v="Facebook"/>
    <x v="8"/>
    <s v=" DTC"/>
    <x v="204"/>
    <s v="Post"/>
    <n v="0"/>
    <n v="6022.4423264999996"/>
    <x v="0"/>
  </r>
  <r>
    <s v="Media"/>
    <s v="Incremental"/>
    <m/>
    <m/>
    <x v="14"/>
    <s v="Facebook"/>
    <x v="8"/>
    <s v=" DTC"/>
    <x v="205"/>
    <s v="Post"/>
    <n v="0"/>
    <n v="6235.2923687000002"/>
    <x v="0"/>
  </r>
  <r>
    <s v="Media"/>
    <s v="Incremental"/>
    <m/>
    <m/>
    <x v="14"/>
    <s v="Facebook"/>
    <x v="8"/>
    <s v=" DTC"/>
    <x v="206"/>
    <s v="Post"/>
    <n v="0"/>
    <n v="6268.5790331999997"/>
    <x v="0"/>
  </r>
  <r>
    <s v="Media"/>
    <s v="Incremental"/>
    <m/>
    <m/>
    <x v="14"/>
    <s v="Facebook"/>
    <x v="8"/>
    <s v=" DTC"/>
    <x v="207"/>
    <s v="Post"/>
    <n v="0"/>
    <n v="6324.7221374999999"/>
    <x v="0"/>
  </r>
  <r>
    <s v="Media"/>
    <s v="Incremental"/>
    <m/>
    <m/>
    <x v="14"/>
    <s v="Facebook"/>
    <x v="8"/>
    <s v=" DTC"/>
    <x v="208"/>
    <s v="Post"/>
    <n v="0"/>
    <n v="6615.0755287000002"/>
    <x v="0"/>
  </r>
  <r>
    <s v="Media"/>
    <s v="Incremental"/>
    <m/>
    <m/>
    <x v="14"/>
    <s v="Facebook"/>
    <x v="8"/>
    <s v=" DTC"/>
    <x v="209"/>
    <s v="Post"/>
    <n v="0"/>
    <n v="6864.5484268"/>
    <x v="0"/>
  </r>
  <r>
    <s v="Media"/>
    <s v="Incremental"/>
    <m/>
    <m/>
    <x v="14"/>
    <s v="Facebook"/>
    <x v="8"/>
    <s v=" DTC"/>
    <x v="210"/>
    <s v="Post"/>
    <n v="0"/>
    <n v="7112.3619422000002"/>
    <x v="0"/>
  </r>
  <r>
    <s v="Media"/>
    <s v="Incremental"/>
    <m/>
    <m/>
    <x v="14"/>
    <s v="Facebook"/>
    <x v="8"/>
    <s v=" DTC"/>
    <x v="211"/>
    <s v="Post"/>
    <n v="0"/>
    <n v="7493.4751655"/>
    <x v="0"/>
  </r>
  <r>
    <s v="Media"/>
    <s v="Incremental"/>
    <m/>
    <m/>
    <x v="14"/>
    <s v="Facebook"/>
    <x v="8"/>
    <s v=" DTC"/>
    <x v="212"/>
    <s v="Post"/>
    <n v="0"/>
    <n v="7757.3705344"/>
    <x v="0"/>
  </r>
  <r>
    <s v="Media"/>
    <s v="Incremental"/>
    <m/>
    <m/>
    <x v="14"/>
    <s v="Facebook"/>
    <x v="8"/>
    <s v=" DTC"/>
    <x v="213"/>
    <s v="Post"/>
    <n v="0"/>
    <n v="7960.5362641000002"/>
    <x v="0"/>
  </r>
  <r>
    <s v="Media"/>
    <s v="Incremental"/>
    <m/>
    <m/>
    <x v="15"/>
    <s v="Google"/>
    <x v="9"/>
    <s v=" DTC"/>
    <x v="0"/>
    <s v="Pre"/>
    <s v="Pre"/>
    <n v="0"/>
    <x v="0"/>
  </r>
  <r>
    <s v="Media"/>
    <s v="Incremental"/>
    <m/>
    <m/>
    <x v="15"/>
    <s v="Google"/>
    <x v="9"/>
    <s v=" DTC"/>
    <x v="1"/>
    <s v="Pre"/>
    <s v="Pre"/>
    <n v="0"/>
    <x v="0"/>
  </r>
  <r>
    <s v="Media"/>
    <s v="Incremental"/>
    <m/>
    <m/>
    <x v="15"/>
    <s v="Google"/>
    <x v="9"/>
    <s v=" DTC"/>
    <x v="2"/>
    <s v="Pre"/>
    <s v="Pre"/>
    <n v="0"/>
    <x v="0"/>
  </r>
  <r>
    <s v="Media"/>
    <s v="Incremental"/>
    <m/>
    <m/>
    <x v="15"/>
    <s v="Google"/>
    <x v="9"/>
    <s v=" DTC"/>
    <x v="3"/>
    <s v="Pre"/>
    <s v="Pre"/>
    <n v="0"/>
    <x v="0"/>
  </r>
  <r>
    <s v="Media"/>
    <s v="Incremental"/>
    <m/>
    <m/>
    <x v="15"/>
    <s v="Google"/>
    <x v="9"/>
    <s v=" DTC"/>
    <x v="4"/>
    <s v="Pre"/>
    <s v="Pre"/>
    <n v="0"/>
    <x v="0"/>
  </r>
  <r>
    <s v="Media"/>
    <s v="Incremental"/>
    <m/>
    <m/>
    <x v="15"/>
    <s v="Google"/>
    <x v="9"/>
    <s v=" DTC"/>
    <x v="5"/>
    <s v="Pre"/>
    <s v="Pre"/>
    <n v="0"/>
    <x v="0"/>
  </r>
  <r>
    <s v="Media"/>
    <s v="Incremental"/>
    <m/>
    <m/>
    <x v="15"/>
    <s v="Google"/>
    <x v="9"/>
    <s v=" DTC"/>
    <x v="6"/>
    <s v="Pre"/>
    <s v="Pre"/>
    <n v="0"/>
    <x v="0"/>
  </r>
  <r>
    <s v="Media"/>
    <s v="Incremental"/>
    <m/>
    <m/>
    <x v="15"/>
    <s v="Google"/>
    <x v="9"/>
    <s v=" DTC"/>
    <x v="7"/>
    <s v="Pre"/>
    <s v="Pre"/>
    <n v="0"/>
    <x v="0"/>
  </r>
  <r>
    <s v="Media"/>
    <s v="Incremental"/>
    <m/>
    <m/>
    <x v="15"/>
    <s v="Google"/>
    <x v="9"/>
    <s v=" DTC"/>
    <x v="8"/>
    <s v="Pre"/>
    <s v="Pre"/>
    <n v="0"/>
    <x v="0"/>
  </r>
  <r>
    <s v="Media"/>
    <s v="Incremental"/>
    <m/>
    <m/>
    <x v="15"/>
    <s v="Google"/>
    <x v="9"/>
    <s v=" DTC"/>
    <x v="9"/>
    <s v="Pre"/>
    <s v="Pre"/>
    <n v="0"/>
    <x v="0"/>
  </r>
  <r>
    <s v="Media"/>
    <s v="Incremental"/>
    <m/>
    <m/>
    <x v="15"/>
    <s v="Google"/>
    <x v="9"/>
    <s v=" DTC"/>
    <x v="10"/>
    <s v="Pre"/>
    <s v="Pre"/>
    <n v="0"/>
    <x v="0"/>
  </r>
  <r>
    <s v="Media"/>
    <s v="Incremental"/>
    <m/>
    <m/>
    <x v="15"/>
    <s v="Google"/>
    <x v="9"/>
    <s v=" DTC"/>
    <x v="11"/>
    <s v="Pre"/>
    <s v="Pre"/>
    <n v="0"/>
    <x v="0"/>
  </r>
  <r>
    <s v="Media"/>
    <s v="Incremental"/>
    <m/>
    <m/>
    <x v="15"/>
    <s v="Google"/>
    <x v="9"/>
    <s v=" DTC"/>
    <x v="12"/>
    <s v="Pre"/>
    <s v="Pre"/>
    <n v="0"/>
    <x v="0"/>
  </r>
  <r>
    <s v="Media"/>
    <s v="Incremental"/>
    <m/>
    <m/>
    <x v="15"/>
    <s v="Google"/>
    <x v="9"/>
    <s v=" DTC"/>
    <x v="13"/>
    <s v="Pre"/>
    <s v="Pre"/>
    <n v="0"/>
    <x v="0"/>
  </r>
  <r>
    <s v="Media"/>
    <s v="Incremental"/>
    <m/>
    <m/>
    <x v="15"/>
    <s v="Google"/>
    <x v="9"/>
    <s v=" DTC"/>
    <x v="14"/>
    <s v="Pre"/>
    <s v="Pre"/>
    <n v="0"/>
    <x v="0"/>
  </r>
  <r>
    <s v="Media"/>
    <s v="Incremental"/>
    <m/>
    <m/>
    <x v="15"/>
    <s v="Google"/>
    <x v="9"/>
    <s v=" DTC"/>
    <x v="15"/>
    <s v="Pre"/>
    <s v="Pre"/>
    <n v="0"/>
    <x v="0"/>
  </r>
  <r>
    <s v="Media"/>
    <s v="Incremental"/>
    <m/>
    <m/>
    <x v="15"/>
    <s v="Google"/>
    <x v="9"/>
    <s v=" DTC"/>
    <x v="16"/>
    <s v="Pre"/>
    <s v="Pre"/>
    <n v="0"/>
    <x v="0"/>
  </r>
  <r>
    <s v="Media"/>
    <s v="Incremental"/>
    <m/>
    <m/>
    <x v="15"/>
    <s v="Google"/>
    <x v="9"/>
    <s v=" DTC"/>
    <x v="17"/>
    <s v="Pre"/>
    <s v="Pre"/>
    <n v="0"/>
    <x v="0"/>
  </r>
  <r>
    <s v="Media"/>
    <s v="Incremental"/>
    <m/>
    <m/>
    <x v="15"/>
    <s v="Google"/>
    <x v="9"/>
    <s v=" DTC"/>
    <x v="18"/>
    <s v="Pre"/>
    <s v="Pre"/>
    <n v="0"/>
    <x v="0"/>
  </r>
  <r>
    <s v="Media"/>
    <s v="Incremental"/>
    <m/>
    <m/>
    <x v="15"/>
    <s v="Google"/>
    <x v="9"/>
    <s v=" DTC"/>
    <x v="19"/>
    <s v="Pre"/>
    <s v="Pre"/>
    <n v="0"/>
    <x v="0"/>
  </r>
  <r>
    <s v="Media"/>
    <s v="Incremental"/>
    <m/>
    <m/>
    <x v="15"/>
    <s v="Google"/>
    <x v="9"/>
    <s v=" DTC"/>
    <x v="20"/>
    <s v="Pre"/>
    <s v="Pre"/>
    <n v="0"/>
    <x v="0"/>
  </r>
  <r>
    <s v="Media"/>
    <s v="Incremental"/>
    <m/>
    <m/>
    <x v="15"/>
    <s v="Google"/>
    <x v="9"/>
    <s v=" DTC"/>
    <x v="21"/>
    <s v="Pre"/>
    <s v="Pre"/>
    <n v="0"/>
    <x v="0"/>
  </r>
  <r>
    <s v="Media"/>
    <s v="Incremental"/>
    <m/>
    <m/>
    <x v="15"/>
    <s v="Google"/>
    <x v="9"/>
    <s v=" DTC"/>
    <x v="22"/>
    <s v="Pre"/>
    <s v="Pre"/>
    <n v="0"/>
    <x v="0"/>
  </r>
  <r>
    <s v="Media"/>
    <s v="Incremental"/>
    <m/>
    <m/>
    <x v="15"/>
    <s v="Google"/>
    <x v="9"/>
    <s v=" DTC"/>
    <x v="23"/>
    <s v="Pre"/>
    <s v="Pre"/>
    <n v="0"/>
    <x v="0"/>
  </r>
  <r>
    <s v="Media"/>
    <s v="Incremental"/>
    <m/>
    <m/>
    <x v="15"/>
    <s v="Google"/>
    <x v="9"/>
    <s v=" DTC"/>
    <x v="24"/>
    <s v="Pre"/>
    <s v="Pre"/>
    <n v="0"/>
    <x v="0"/>
  </r>
  <r>
    <s v="Media"/>
    <s v="Incremental"/>
    <m/>
    <m/>
    <x v="15"/>
    <s v="Google"/>
    <x v="9"/>
    <s v=" DTC"/>
    <x v="25"/>
    <s v="Pre"/>
    <s v="Pre"/>
    <n v="0"/>
    <x v="0"/>
  </r>
  <r>
    <s v="Media"/>
    <s v="Incremental"/>
    <m/>
    <m/>
    <x v="15"/>
    <s v="Google"/>
    <x v="9"/>
    <s v=" DTC"/>
    <x v="26"/>
    <s v="Pre"/>
    <s v="Pre"/>
    <n v="0"/>
    <x v="0"/>
  </r>
  <r>
    <s v="Media"/>
    <s v="Incremental"/>
    <m/>
    <m/>
    <x v="15"/>
    <s v="Google"/>
    <x v="9"/>
    <s v=" DTC"/>
    <x v="27"/>
    <s v="Pre"/>
    <s v="Pre"/>
    <n v="0"/>
    <x v="0"/>
  </r>
  <r>
    <s v="Media"/>
    <s v="Incremental"/>
    <m/>
    <m/>
    <x v="15"/>
    <s v="Google"/>
    <x v="9"/>
    <s v=" DTC"/>
    <x v="28"/>
    <s v="Pre"/>
    <s v="Pre"/>
    <n v="0"/>
    <x v="0"/>
  </r>
  <r>
    <s v="Media"/>
    <s v="Incremental"/>
    <m/>
    <m/>
    <x v="15"/>
    <s v="Google"/>
    <x v="9"/>
    <s v=" DTC"/>
    <x v="29"/>
    <s v="Pre"/>
    <s v="Pre"/>
    <n v="0"/>
    <x v="0"/>
  </r>
  <r>
    <s v="Media"/>
    <s v="Incremental"/>
    <m/>
    <m/>
    <x v="15"/>
    <s v="Google"/>
    <x v="9"/>
    <s v=" DTC"/>
    <x v="30"/>
    <s v="Pre"/>
    <s v="Pre"/>
    <n v="0"/>
    <x v="0"/>
  </r>
  <r>
    <s v="Media"/>
    <s v="Incremental"/>
    <m/>
    <m/>
    <x v="15"/>
    <s v="Google"/>
    <x v="9"/>
    <s v=" DTC"/>
    <x v="31"/>
    <s v="Pre"/>
    <s v="Pre"/>
    <n v="0"/>
    <x v="0"/>
  </r>
  <r>
    <s v="Media"/>
    <s v="Incremental"/>
    <m/>
    <m/>
    <x v="15"/>
    <s v="Google"/>
    <x v="9"/>
    <s v=" DTC"/>
    <x v="32"/>
    <s v="Pre"/>
    <s v="Pre"/>
    <n v="0"/>
    <x v="0"/>
  </r>
  <r>
    <s v="Media"/>
    <s v="Incremental"/>
    <m/>
    <m/>
    <x v="15"/>
    <s v="Google"/>
    <x v="9"/>
    <s v=" DTC"/>
    <x v="33"/>
    <s v="Pre"/>
    <s v="Pre"/>
    <n v="0"/>
    <x v="0"/>
  </r>
  <r>
    <s v="Media"/>
    <s v="Incremental"/>
    <m/>
    <m/>
    <x v="15"/>
    <s v="Google"/>
    <x v="9"/>
    <s v=" DTC"/>
    <x v="34"/>
    <s v="Pre"/>
    <s v="Pre"/>
    <n v="0"/>
    <x v="0"/>
  </r>
  <r>
    <s v="Media"/>
    <s v="Incremental"/>
    <m/>
    <m/>
    <x v="15"/>
    <s v="Google"/>
    <x v="9"/>
    <s v=" DTC"/>
    <x v="35"/>
    <s v="Pre"/>
    <s v="Pre"/>
    <n v="0"/>
    <x v="0"/>
  </r>
  <r>
    <s v="Media"/>
    <s v="Incremental"/>
    <m/>
    <m/>
    <x v="15"/>
    <s v="Google"/>
    <x v="9"/>
    <s v=" DTC"/>
    <x v="36"/>
    <s v="Pre"/>
    <s v="Pre"/>
    <n v="0"/>
    <x v="0"/>
  </r>
  <r>
    <s v="Media"/>
    <s v="Incremental"/>
    <m/>
    <m/>
    <x v="15"/>
    <s v="Google"/>
    <x v="9"/>
    <s v=" DTC"/>
    <x v="37"/>
    <s v="Pre"/>
    <s v="Pre"/>
    <n v="0"/>
    <x v="0"/>
  </r>
  <r>
    <s v="Media"/>
    <s v="Incremental"/>
    <m/>
    <m/>
    <x v="15"/>
    <s v="Google"/>
    <x v="9"/>
    <s v=" DTC"/>
    <x v="38"/>
    <s v="Pre"/>
    <s v="Pre"/>
    <n v="0"/>
    <x v="0"/>
  </r>
  <r>
    <s v="Media"/>
    <s v="Incremental"/>
    <m/>
    <m/>
    <x v="15"/>
    <s v="Google"/>
    <x v="9"/>
    <s v=" DTC"/>
    <x v="39"/>
    <s v="Pre"/>
    <s v="Pre"/>
    <n v="0"/>
    <x v="0"/>
  </r>
  <r>
    <s v="Media"/>
    <s v="Incremental"/>
    <m/>
    <m/>
    <x v="15"/>
    <s v="Google"/>
    <x v="9"/>
    <s v=" DTC"/>
    <x v="40"/>
    <s v="Pre"/>
    <s v="Pre"/>
    <n v="0"/>
    <x v="0"/>
  </r>
  <r>
    <s v="Media"/>
    <s v="Incremental"/>
    <m/>
    <m/>
    <x v="15"/>
    <s v="Google"/>
    <x v="9"/>
    <s v=" DTC"/>
    <x v="41"/>
    <s v="Pre"/>
    <s v="Pre"/>
    <n v="0"/>
    <x v="0"/>
  </r>
  <r>
    <s v="Media"/>
    <s v="Incremental"/>
    <m/>
    <m/>
    <x v="15"/>
    <s v="Google"/>
    <x v="9"/>
    <s v=" DTC"/>
    <x v="42"/>
    <s v="Pre"/>
    <s v="Pre"/>
    <n v="0"/>
    <x v="0"/>
  </r>
  <r>
    <s v="Media"/>
    <s v="Incremental"/>
    <m/>
    <m/>
    <x v="15"/>
    <s v="Google"/>
    <x v="9"/>
    <s v=" DTC"/>
    <x v="43"/>
    <s v="Pre"/>
    <s v="Pre"/>
    <n v="0"/>
    <x v="0"/>
  </r>
  <r>
    <s v="Media"/>
    <s v="Incremental"/>
    <m/>
    <m/>
    <x v="15"/>
    <s v="Google"/>
    <x v="9"/>
    <s v=" DTC"/>
    <x v="44"/>
    <s v="Pre"/>
    <s v="Pre"/>
    <n v="0"/>
    <x v="0"/>
  </r>
  <r>
    <s v="Media"/>
    <s v="Incremental"/>
    <m/>
    <m/>
    <x v="15"/>
    <s v="Google"/>
    <x v="9"/>
    <s v=" DTC"/>
    <x v="45"/>
    <s v="Pre"/>
    <s v="Pre"/>
    <n v="0"/>
    <x v="0"/>
  </r>
  <r>
    <s v="Media"/>
    <s v="Incremental"/>
    <m/>
    <m/>
    <x v="15"/>
    <s v="Google"/>
    <x v="9"/>
    <s v=" DTC"/>
    <x v="46"/>
    <s v="Pre"/>
    <s v="Pre"/>
    <n v="0"/>
    <x v="0"/>
  </r>
  <r>
    <s v="Media"/>
    <s v="Incremental"/>
    <m/>
    <m/>
    <x v="15"/>
    <s v="Google"/>
    <x v="9"/>
    <s v=" DTC"/>
    <x v="47"/>
    <s v="Pre"/>
    <s v="Pre"/>
    <n v="0"/>
    <x v="0"/>
  </r>
  <r>
    <s v="Media"/>
    <s v="Incremental"/>
    <m/>
    <m/>
    <x v="15"/>
    <s v="Google"/>
    <x v="9"/>
    <s v=" DTC"/>
    <x v="48"/>
    <s v="Pre"/>
    <s v="Pre"/>
    <n v="0"/>
    <x v="0"/>
  </r>
  <r>
    <s v="Media"/>
    <s v="Incremental"/>
    <m/>
    <m/>
    <x v="15"/>
    <s v="Google"/>
    <x v="9"/>
    <s v=" DTC"/>
    <x v="49"/>
    <s v="Pre"/>
    <s v="Pre"/>
    <n v="0"/>
    <x v="0"/>
  </r>
  <r>
    <s v="Media"/>
    <s v="Incremental"/>
    <m/>
    <m/>
    <x v="15"/>
    <s v="Google"/>
    <x v="9"/>
    <s v=" DTC"/>
    <x v="50"/>
    <s v="Pre"/>
    <s v="Pre"/>
    <n v="0"/>
    <x v="0"/>
  </r>
  <r>
    <s v="Media"/>
    <s v="Incremental"/>
    <m/>
    <m/>
    <x v="15"/>
    <s v="Google"/>
    <x v="9"/>
    <s v=" DTC"/>
    <x v="51"/>
    <s v="Pre"/>
    <s v="Pre"/>
    <n v="0"/>
    <x v="0"/>
  </r>
  <r>
    <s v="Media"/>
    <s v="Incremental"/>
    <m/>
    <m/>
    <x v="15"/>
    <s v="Google"/>
    <x v="9"/>
    <s v=" DTC"/>
    <x v="52"/>
    <s v="Pre"/>
    <s v="Pre"/>
    <n v="0"/>
    <x v="0"/>
  </r>
  <r>
    <s v="Media"/>
    <s v="Incremental"/>
    <m/>
    <m/>
    <x v="15"/>
    <s v="Google"/>
    <x v="9"/>
    <s v=" DTC"/>
    <x v="53"/>
    <s v="Pre"/>
    <s v="Pre"/>
    <n v="0"/>
    <x v="0"/>
  </r>
  <r>
    <s v="Media"/>
    <s v="Incremental"/>
    <m/>
    <m/>
    <x v="15"/>
    <s v="Google"/>
    <x v="9"/>
    <s v=" DTC"/>
    <x v="54"/>
    <s v="Pre"/>
    <s v="Pre"/>
    <n v="0"/>
    <x v="0"/>
  </r>
  <r>
    <s v="Media"/>
    <s v="Incremental"/>
    <m/>
    <m/>
    <x v="15"/>
    <s v="Google"/>
    <x v="9"/>
    <s v=" DTC"/>
    <x v="55"/>
    <s v="Pre"/>
    <s v="Pre"/>
    <n v="0"/>
    <x v="0"/>
  </r>
  <r>
    <s v="Media"/>
    <s v="Incremental"/>
    <m/>
    <m/>
    <x v="15"/>
    <s v="Google"/>
    <x v="9"/>
    <s v=" DTC"/>
    <x v="56"/>
    <s v="Pre"/>
    <s v="Pre"/>
    <n v="0"/>
    <x v="0"/>
  </r>
  <r>
    <s v="Media"/>
    <s v="Incremental"/>
    <m/>
    <m/>
    <x v="15"/>
    <s v="Google"/>
    <x v="9"/>
    <s v=" DTC"/>
    <x v="57"/>
    <s v="Post"/>
    <s v="Post"/>
    <n v="757.96126660000004"/>
    <x v="0"/>
  </r>
  <r>
    <s v="Media"/>
    <s v="Incremental"/>
    <m/>
    <m/>
    <x v="15"/>
    <s v="Google"/>
    <x v="9"/>
    <s v=" DTC"/>
    <x v="58"/>
    <s v="Post"/>
    <s v="Post"/>
    <n v="1966.5772328999999"/>
    <x v="0"/>
  </r>
  <r>
    <s v="Media"/>
    <s v="Incremental"/>
    <m/>
    <m/>
    <x v="15"/>
    <s v="Google"/>
    <x v="9"/>
    <s v=" DTC"/>
    <x v="59"/>
    <s v="Post"/>
    <s v="Post"/>
    <n v="2947.5361290999999"/>
    <x v="0"/>
  </r>
  <r>
    <s v="Media"/>
    <s v="Incremental"/>
    <m/>
    <m/>
    <x v="15"/>
    <s v="Google"/>
    <x v="9"/>
    <s v=" DTC"/>
    <x v="60"/>
    <s v="Post"/>
    <s v="Post"/>
    <n v="3515.8430173000002"/>
    <x v="0"/>
  </r>
  <r>
    <s v="Media"/>
    <s v="Incremental"/>
    <m/>
    <m/>
    <x v="15"/>
    <s v="Google"/>
    <x v="9"/>
    <s v=" DTC"/>
    <x v="61"/>
    <s v="Post"/>
    <s v="Post"/>
    <n v="4017.9979088"/>
    <x v="0"/>
  </r>
  <r>
    <s v="Media"/>
    <s v="Incremental"/>
    <m/>
    <m/>
    <x v="15"/>
    <s v="Google"/>
    <x v="9"/>
    <s v=" DTC"/>
    <x v="62"/>
    <s v="Post"/>
    <s v="Post"/>
    <n v="4570.3100463000001"/>
    <x v="0"/>
  </r>
  <r>
    <s v="Media"/>
    <s v="Incremental"/>
    <m/>
    <m/>
    <x v="15"/>
    <s v="Google"/>
    <x v="9"/>
    <s v=" DTC"/>
    <x v="63"/>
    <s v="Post"/>
    <s v="Post"/>
    <n v="4994.8050278999999"/>
    <x v="0"/>
  </r>
  <r>
    <s v="Media"/>
    <s v="Incremental"/>
    <m/>
    <m/>
    <x v="15"/>
    <s v="Google"/>
    <x v="9"/>
    <s v=" DTC"/>
    <x v="64"/>
    <s v="Post"/>
    <s v="Post"/>
    <n v="5305.0705827000002"/>
    <x v="0"/>
  </r>
  <r>
    <s v="Media"/>
    <s v="Incremental"/>
    <m/>
    <m/>
    <x v="15"/>
    <s v="Google"/>
    <x v="9"/>
    <s v=" DTC"/>
    <x v="65"/>
    <s v="Post"/>
    <s v="Post"/>
    <n v="5495.0934684000003"/>
    <x v="0"/>
  </r>
  <r>
    <s v="Media"/>
    <s v="Incremental"/>
    <m/>
    <m/>
    <x v="15"/>
    <s v="Google"/>
    <x v="9"/>
    <s v=" DTC"/>
    <x v="66"/>
    <s v="Post"/>
    <s v="Post"/>
    <n v="5556.0690279"/>
    <x v="0"/>
  </r>
  <r>
    <s v="Media"/>
    <s v="Incremental"/>
    <m/>
    <m/>
    <x v="15"/>
    <s v="Google"/>
    <x v="9"/>
    <s v=" DTC"/>
    <x v="67"/>
    <s v="Post"/>
    <s v="Post"/>
    <n v="5665.2382449999996"/>
    <x v="0"/>
  </r>
  <r>
    <s v="Media"/>
    <s v="Incremental"/>
    <m/>
    <m/>
    <x v="15"/>
    <s v="Google"/>
    <x v="9"/>
    <s v=" DTC"/>
    <x v="68"/>
    <s v="Post"/>
    <s v="Post"/>
    <n v="5897.3599993999997"/>
    <x v="0"/>
  </r>
  <r>
    <s v="Media"/>
    <s v="Incremental"/>
    <m/>
    <m/>
    <x v="15"/>
    <s v="Google"/>
    <x v="9"/>
    <s v=" DTC"/>
    <x v="69"/>
    <s v="Post"/>
    <s v="Post"/>
    <n v="5913.0233243000002"/>
    <x v="0"/>
  </r>
  <r>
    <s v="Media"/>
    <s v="Incremental"/>
    <m/>
    <m/>
    <x v="15"/>
    <s v="Google"/>
    <x v="9"/>
    <s v=" DTC"/>
    <x v="70"/>
    <s v="Post"/>
    <s v="Post"/>
    <n v="5722.2335285999998"/>
    <x v="0"/>
  </r>
  <r>
    <s v="Media"/>
    <s v="Incremental"/>
    <m/>
    <m/>
    <x v="15"/>
    <s v="Google"/>
    <x v="9"/>
    <s v=" DTC"/>
    <x v="71"/>
    <s v="Post"/>
    <s v="Post"/>
    <n v="5456.2738527000001"/>
    <x v="0"/>
  </r>
  <r>
    <s v="Media"/>
    <s v="Incremental"/>
    <m/>
    <m/>
    <x v="15"/>
    <s v="Google"/>
    <x v="9"/>
    <s v=" DTC"/>
    <x v="72"/>
    <s v="Post"/>
    <s v="Post"/>
    <n v="5062.3504431000001"/>
    <x v="0"/>
  </r>
  <r>
    <s v="Media"/>
    <s v="Incremental"/>
    <m/>
    <m/>
    <x v="15"/>
    <s v="Google"/>
    <x v="9"/>
    <s v=" DTC"/>
    <x v="73"/>
    <s v="Post"/>
    <s v="Post"/>
    <n v="4764.9483882000004"/>
    <x v="0"/>
  </r>
  <r>
    <s v="Media"/>
    <s v="Incremental"/>
    <m/>
    <m/>
    <x v="15"/>
    <s v="Google"/>
    <x v="9"/>
    <s v=" DTC"/>
    <x v="74"/>
    <s v="Post"/>
    <s v="Post"/>
    <n v="4353.7463086999996"/>
    <x v="0"/>
  </r>
  <r>
    <s v="Media"/>
    <s v="Incremental"/>
    <m/>
    <m/>
    <x v="15"/>
    <s v="Google"/>
    <x v="9"/>
    <s v=" DTC"/>
    <x v="75"/>
    <s v="Post"/>
    <s v="Post"/>
    <n v="4172.7974597000002"/>
    <x v="0"/>
  </r>
  <r>
    <s v="Media"/>
    <s v="Incremental"/>
    <m/>
    <m/>
    <x v="15"/>
    <s v="Google"/>
    <x v="9"/>
    <s v=" DTC"/>
    <x v="76"/>
    <s v="Post"/>
    <s v="Post"/>
    <n v="4011.7025061999998"/>
    <x v="0"/>
  </r>
  <r>
    <s v="Media"/>
    <s v="Incremental"/>
    <m/>
    <m/>
    <x v="15"/>
    <s v="Google"/>
    <x v="9"/>
    <s v=" DTC"/>
    <x v="77"/>
    <s v="Post"/>
    <s v="Post"/>
    <n v="3878.9373581"/>
    <x v="0"/>
  </r>
  <r>
    <s v="Media"/>
    <s v="Incremental"/>
    <m/>
    <m/>
    <x v="15"/>
    <s v="Google"/>
    <x v="9"/>
    <s v=" DTC"/>
    <x v="78"/>
    <s v="Post"/>
    <s v="Post"/>
    <n v="3730.4600657999999"/>
    <x v="0"/>
  </r>
  <r>
    <s v="Media"/>
    <s v="Incremental"/>
    <m/>
    <m/>
    <x v="15"/>
    <s v="Google"/>
    <x v="9"/>
    <s v=" DTC"/>
    <x v="79"/>
    <s v="Post"/>
    <s v="Post"/>
    <n v="3453.9226474000002"/>
    <x v="0"/>
  </r>
  <r>
    <s v="Media"/>
    <s v="Incremental"/>
    <m/>
    <m/>
    <x v="15"/>
    <s v="Google"/>
    <x v="9"/>
    <s v=" DTC"/>
    <x v="80"/>
    <s v="Post"/>
    <s v="Post"/>
    <n v="3136.8366053999998"/>
    <x v="0"/>
  </r>
  <r>
    <s v="Media"/>
    <s v="Incremental"/>
    <m/>
    <m/>
    <x v="15"/>
    <s v="Google"/>
    <x v="9"/>
    <s v=" DTC"/>
    <x v="81"/>
    <s v="Post"/>
    <s v="Post"/>
    <n v="2853.1650476"/>
    <x v="0"/>
  </r>
  <r>
    <s v="Media"/>
    <s v="Incremental"/>
    <m/>
    <m/>
    <x v="15"/>
    <s v="Google"/>
    <x v="9"/>
    <s v=" DTC"/>
    <x v="82"/>
    <s v="Post"/>
    <s v="Post"/>
    <n v="2648.6203888"/>
    <x v="0"/>
  </r>
  <r>
    <s v="Media"/>
    <s v="Incremental"/>
    <m/>
    <m/>
    <x v="15"/>
    <s v="Google"/>
    <x v="9"/>
    <s v=" DTC"/>
    <x v="83"/>
    <s v="Post"/>
    <s v="Post"/>
    <n v="2513.8532974999998"/>
    <x v="0"/>
  </r>
  <r>
    <s v="Media"/>
    <s v="Incremental"/>
    <m/>
    <m/>
    <x v="15"/>
    <s v="Google"/>
    <x v="9"/>
    <s v=" DTC"/>
    <x v="84"/>
    <s v="Post"/>
    <s v="Post"/>
    <n v="2448.2568916999999"/>
    <x v="0"/>
  </r>
  <r>
    <s v="Media"/>
    <s v="Incremental"/>
    <m/>
    <m/>
    <x v="15"/>
    <s v="Google"/>
    <x v="9"/>
    <s v=" DTC"/>
    <x v="85"/>
    <s v="Post"/>
    <s v="Post"/>
    <n v="2282.3825621000001"/>
    <x v="0"/>
  </r>
  <r>
    <s v="Media"/>
    <s v="Incremental"/>
    <m/>
    <m/>
    <x v="15"/>
    <s v="Google"/>
    <x v="9"/>
    <s v=" DTC"/>
    <x v="86"/>
    <s v="Post"/>
    <s v="Post"/>
    <n v="2179.9548608"/>
    <x v="0"/>
  </r>
  <r>
    <s v="Media"/>
    <s v="Incremental"/>
    <m/>
    <m/>
    <x v="15"/>
    <s v="Google"/>
    <x v="9"/>
    <s v=" DTC"/>
    <x v="87"/>
    <s v="Post"/>
    <s v="Post"/>
    <n v="2123.7394651999998"/>
    <x v="0"/>
  </r>
  <r>
    <s v="Media"/>
    <s v="Incremental"/>
    <m/>
    <m/>
    <x v="15"/>
    <s v="Google"/>
    <x v="9"/>
    <s v=" DTC"/>
    <x v="88"/>
    <s v="Post"/>
    <s v="Post"/>
    <n v="2006.0813723000001"/>
    <x v="0"/>
  </r>
  <r>
    <s v="Media"/>
    <s v="Incremental"/>
    <m/>
    <m/>
    <x v="15"/>
    <s v="Google"/>
    <x v="9"/>
    <s v=" DTC"/>
    <x v="89"/>
    <s v="Post"/>
    <s v="Post"/>
    <n v="1962.9101986999999"/>
    <x v="0"/>
  </r>
  <r>
    <s v="Media"/>
    <s v="Incremental"/>
    <m/>
    <m/>
    <x v="15"/>
    <s v="Google"/>
    <x v="9"/>
    <s v=" DTC"/>
    <x v="90"/>
    <s v="Post"/>
    <s v="Post"/>
    <n v="1984.6049823999999"/>
    <x v="0"/>
  </r>
  <r>
    <s v="Media"/>
    <s v="Incremental"/>
    <m/>
    <m/>
    <x v="15"/>
    <s v="Google"/>
    <x v="9"/>
    <s v=" DTC"/>
    <x v="91"/>
    <s v="Post"/>
    <s v="Post"/>
    <n v="2054.7643521"/>
    <x v="0"/>
  </r>
  <r>
    <s v="Media"/>
    <s v="Incremental"/>
    <m/>
    <m/>
    <x v="15"/>
    <s v="Google"/>
    <x v="9"/>
    <s v=" DTC"/>
    <x v="92"/>
    <s v="Post"/>
    <s v="Post"/>
    <n v="2117.6204014999998"/>
    <x v="0"/>
  </r>
  <r>
    <s v="Media"/>
    <s v="Incremental"/>
    <m/>
    <m/>
    <x v="15"/>
    <s v="Google"/>
    <x v="9"/>
    <s v=" DTC"/>
    <x v="93"/>
    <s v="Post"/>
    <s v="Post"/>
    <n v="2110.3801521999999"/>
    <x v="0"/>
  </r>
  <r>
    <s v="Media"/>
    <s v="Incremental"/>
    <m/>
    <m/>
    <x v="15"/>
    <s v="Google"/>
    <x v="9"/>
    <s v=" DTC"/>
    <x v="94"/>
    <s v="Post"/>
    <s v="Post"/>
    <n v="2010.2517519999999"/>
    <x v="0"/>
  </r>
  <r>
    <s v="Media"/>
    <s v="Incremental"/>
    <m/>
    <m/>
    <x v="15"/>
    <s v="Google"/>
    <x v="9"/>
    <s v=" DTC"/>
    <x v="95"/>
    <s v="Post"/>
    <s v="Post"/>
    <n v="1870.7951754000001"/>
    <x v="0"/>
  </r>
  <r>
    <s v="Media"/>
    <s v="Incremental"/>
    <m/>
    <m/>
    <x v="15"/>
    <s v="Google"/>
    <x v="9"/>
    <s v=" DTC"/>
    <x v="96"/>
    <s v="Post"/>
    <s v="Post"/>
    <n v="1749.6963564"/>
    <x v="0"/>
  </r>
  <r>
    <s v="Media"/>
    <s v="Incremental"/>
    <m/>
    <m/>
    <x v="15"/>
    <s v="Google"/>
    <x v="9"/>
    <s v=" DTC"/>
    <x v="97"/>
    <s v="Post"/>
    <s v="Post"/>
    <n v="1733.7343762999999"/>
    <x v="0"/>
  </r>
  <r>
    <s v="Media"/>
    <s v="Incremental"/>
    <m/>
    <m/>
    <x v="15"/>
    <s v="Google"/>
    <x v="9"/>
    <s v=" DTC"/>
    <x v="98"/>
    <s v="Post"/>
    <s v="Post"/>
    <n v="1849.0875724"/>
    <x v="0"/>
  </r>
  <r>
    <s v="Media"/>
    <s v="Incremental"/>
    <m/>
    <m/>
    <x v="15"/>
    <s v="Google"/>
    <x v="9"/>
    <s v=" DTC"/>
    <x v="99"/>
    <s v="Post"/>
    <s v="Post"/>
    <n v="1944.8575327999999"/>
    <x v="0"/>
  </r>
  <r>
    <s v="Media"/>
    <s v="Incremental"/>
    <m/>
    <m/>
    <x v="15"/>
    <s v="Google"/>
    <x v="9"/>
    <s v=" DTC"/>
    <x v="100"/>
    <s v="Post"/>
    <s v="Post"/>
    <n v="1916.9411791"/>
    <x v="0"/>
  </r>
  <r>
    <s v="Media"/>
    <s v="Incremental"/>
    <m/>
    <m/>
    <x v="15"/>
    <s v="Google"/>
    <x v="9"/>
    <s v=" DTC"/>
    <x v="101"/>
    <s v="Post"/>
    <s v="Post"/>
    <n v="1870.7081611999999"/>
    <x v="0"/>
  </r>
  <r>
    <s v="Media"/>
    <s v="Incremental"/>
    <m/>
    <m/>
    <x v="15"/>
    <s v="Google"/>
    <x v="9"/>
    <s v=" DTC"/>
    <x v="102"/>
    <s v="Post"/>
    <s v="Post"/>
    <n v="1748.6008756000001"/>
    <x v="0"/>
  </r>
  <r>
    <s v="Media"/>
    <s v="Incremental"/>
    <m/>
    <m/>
    <x v="15"/>
    <s v="Google"/>
    <x v="9"/>
    <s v=" DTC"/>
    <x v="103"/>
    <s v="Post"/>
    <s v="Post"/>
    <n v="1622.7721675"/>
    <x v="0"/>
  </r>
  <r>
    <s v="Media"/>
    <s v="Incremental"/>
    <m/>
    <m/>
    <x v="15"/>
    <s v="Google"/>
    <x v="9"/>
    <s v=" DTC"/>
    <x v="104"/>
    <s v="Post"/>
    <s v="Post"/>
    <n v="1499.4997054999999"/>
    <x v="0"/>
  </r>
  <r>
    <s v="Media"/>
    <s v="Incremental"/>
    <m/>
    <m/>
    <x v="15"/>
    <s v="Google"/>
    <x v="9"/>
    <s v=" DTC"/>
    <x v="105"/>
    <s v="Post"/>
    <s v="Post"/>
    <n v="1346.7629105999999"/>
    <x v="0"/>
  </r>
  <r>
    <s v="Media"/>
    <s v="Incremental"/>
    <m/>
    <m/>
    <x v="15"/>
    <s v="Google"/>
    <x v="9"/>
    <s v=" DTC"/>
    <x v="106"/>
    <s v="Post"/>
    <s v="Post"/>
    <n v="1187.4921949"/>
    <x v="0"/>
  </r>
  <r>
    <s v="Media"/>
    <s v="Incremental"/>
    <m/>
    <m/>
    <x v="15"/>
    <s v="Google"/>
    <x v="9"/>
    <s v=" DTC"/>
    <x v="107"/>
    <s v="Post"/>
    <s v="Post"/>
    <n v="1022.0589906"/>
    <x v="0"/>
  </r>
  <r>
    <s v="Media"/>
    <s v="Incremental"/>
    <m/>
    <m/>
    <x v="15"/>
    <s v="Google"/>
    <x v="9"/>
    <s v=" DTC"/>
    <x v="108"/>
    <s v="Post"/>
    <s v="Post"/>
    <n v="852.65230729999996"/>
    <x v="0"/>
  </r>
  <r>
    <s v="Media"/>
    <s v="Incremental"/>
    <m/>
    <m/>
    <x v="15"/>
    <s v="Google"/>
    <x v="9"/>
    <s v=" DTC"/>
    <x v="109"/>
    <s v="Post"/>
    <s v="Post"/>
    <n v="690.22709940000004"/>
    <x v="0"/>
  </r>
  <r>
    <s v="Media"/>
    <s v="Incremental"/>
    <m/>
    <m/>
    <x v="15"/>
    <s v="Google"/>
    <x v="9"/>
    <s v=" DTC"/>
    <x v="110"/>
    <s v="Post"/>
    <s v="Post"/>
    <n v="528.67147150000005"/>
    <x v="0"/>
  </r>
  <r>
    <s v="Media"/>
    <s v="Incremental"/>
    <m/>
    <m/>
    <x v="15"/>
    <s v="Google"/>
    <x v="9"/>
    <s v=" DTC"/>
    <x v="111"/>
    <s v="Post"/>
    <s v="Post"/>
    <n v="398.50494309999999"/>
    <x v="0"/>
  </r>
  <r>
    <s v="Media"/>
    <s v="Incremental"/>
    <m/>
    <m/>
    <x v="15"/>
    <s v="Google"/>
    <x v="9"/>
    <s v=" DTC"/>
    <x v="112"/>
    <s v="Post"/>
    <s v="Post"/>
    <n v="305.86173719999999"/>
    <x v="0"/>
  </r>
  <r>
    <s v="Media"/>
    <s v="Incremental"/>
    <m/>
    <m/>
    <x v="15"/>
    <s v="Google"/>
    <x v="9"/>
    <s v=" DTC"/>
    <x v="113"/>
    <s v="Post"/>
    <s v="Post"/>
    <n v="233.79200990000001"/>
    <x v="0"/>
  </r>
  <r>
    <s v="Media"/>
    <s v="Incremental"/>
    <m/>
    <m/>
    <x v="15"/>
    <s v="Google"/>
    <x v="9"/>
    <s v=" DTC"/>
    <x v="114"/>
    <s v="Post"/>
    <n v="0"/>
    <n v="191.26970510000001"/>
    <x v="0"/>
  </r>
  <r>
    <s v="Media"/>
    <s v="Incremental"/>
    <m/>
    <m/>
    <x v="15"/>
    <s v="Google"/>
    <x v="9"/>
    <s v=" DTC"/>
    <x v="115"/>
    <s v="Post"/>
    <n v="0"/>
    <n v="159.66084090000001"/>
    <x v="0"/>
  </r>
  <r>
    <s v="Media"/>
    <s v="Incremental"/>
    <m/>
    <m/>
    <x v="15"/>
    <s v="Google"/>
    <x v="9"/>
    <s v=" DTC"/>
    <x v="116"/>
    <s v="Post"/>
    <n v="0"/>
    <n v="137.63866920000001"/>
    <x v="0"/>
  </r>
  <r>
    <s v="Media"/>
    <s v="Incremental"/>
    <m/>
    <m/>
    <x v="15"/>
    <s v="Google"/>
    <x v="9"/>
    <s v=" DTC"/>
    <x v="117"/>
    <s v="Post"/>
    <n v="0"/>
    <n v="125.83162280000001"/>
    <x v="0"/>
  </r>
  <r>
    <s v="Media"/>
    <s v="Incremental"/>
    <m/>
    <m/>
    <x v="15"/>
    <s v="Google"/>
    <x v="9"/>
    <s v=" DTC"/>
    <x v="118"/>
    <s v="Post"/>
    <n v="0"/>
    <n v="118.7437601"/>
    <x v="0"/>
  </r>
  <r>
    <s v="Media"/>
    <s v="Incremental"/>
    <m/>
    <m/>
    <x v="15"/>
    <s v="Google"/>
    <x v="9"/>
    <s v=" DTC"/>
    <x v="119"/>
    <s v="Post"/>
    <n v="0"/>
    <n v="119.6868638"/>
    <x v="0"/>
  </r>
  <r>
    <s v="Media"/>
    <s v="Incremental"/>
    <m/>
    <m/>
    <x v="15"/>
    <s v="Google"/>
    <x v="9"/>
    <s v=" DTC"/>
    <x v="120"/>
    <s v="Post"/>
    <n v="0"/>
    <n v="122.08915039999999"/>
    <x v="0"/>
  </r>
  <r>
    <s v="Media"/>
    <s v="Incremental"/>
    <m/>
    <m/>
    <x v="15"/>
    <s v="Google"/>
    <x v="9"/>
    <s v=" DTC"/>
    <x v="121"/>
    <s v="Post"/>
    <n v="0"/>
    <n v="124.053518"/>
    <x v="0"/>
  </r>
  <r>
    <s v="Media"/>
    <s v="Incremental"/>
    <m/>
    <m/>
    <x v="15"/>
    <s v="Google"/>
    <x v="9"/>
    <s v=" DTC"/>
    <x v="122"/>
    <s v="Post"/>
    <n v="0"/>
    <n v="127.88572979999999"/>
    <x v="0"/>
  </r>
  <r>
    <s v="Media"/>
    <s v="Incremental"/>
    <m/>
    <m/>
    <x v="15"/>
    <s v="Google"/>
    <x v="9"/>
    <s v=" DTC"/>
    <x v="123"/>
    <s v="Post"/>
    <n v="0"/>
    <n v="129.4565341"/>
    <x v="0"/>
  </r>
  <r>
    <s v="Media"/>
    <s v="Incremental"/>
    <m/>
    <m/>
    <x v="15"/>
    <s v="Google"/>
    <x v="9"/>
    <s v=" DTC"/>
    <x v="124"/>
    <s v="Post"/>
    <n v="0"/>
    <n v="129.31106019999999"/>
    <x v="0"/>
  </r>
  <r>
    <s v="Media"/>
    <s v="Incremental"/>
    <m/>
    <m/>
    <x v="15"/>
    <s v="Google"/>
    <x v="9"/>
    <s v=" DTC"/>
    <x v="125"/>
    <s v="Post"/>
    <n v="0"/>
    <n v="139.25234660000001"/>
    <x v="0"/>
  </r>
  <r>
    <s v="Media"/>
    <s v="Incremental"/>
    <m/>
    <m/>
    <x v="15"/>
    <s v="Google"/>
    <x v="9"/>
    <s v=" DTC"/>
    <x v="126"/>
    <s v="Post"/>
    <n v="0"/>
    <n v="156.3697344"/>
    <x v="0"/>
  </r>
  <r>
    <s v="Media"/>
    <s v="Incremental"/>
    <m/>
    <m/>
    <x v="15"/>
    <s v="Google"/>
    <x v="9"/>
    <s v=" DTC"/>
    <x v="127"/>
    <s v="Post"/>
    <n v="0"/>
    <n v="191.73092120000001"/>
    <x v="0"/>
  </r>
  <r>
    <s v="Media"/>
    <s v="Incremental"/>
    <m/>
    <m/>
    <x v="15"/>
    <s v="Google"/>
    <x v="9"/>
    <s v=" DTC"/>
    <x v="128"/>
    <s v="Post"/>
    <n v="0"/>
    <n v="227.63562719999999"/>
    <x v="0"/>
  </r>
  <r>
    <s v="Media"/>
    <s v="Incremental"/>
    <m/>
    <m/>
    <x v="15"/>
    <s v="Google"/>
    <x v="9"/>
    <s v=" DTC"/>
    <x v="129"/>
    <s v="Post"/>
    <n v="0"/>
    <n v="265.6171099"/>
    <x v="0"/>
  </r>
  <r>
    <s v="Media"/>
    <s v="Incremental"/>
    <m/>
    <m/>
    <x v="15"/>
    <s v="Google"/>
    <x v="9"/>
    <s v=" DTC"/>
    <x v="130"/>
    <s v="Post"/>
    <n v="0"/>
    <n v="294.23179160000001"/>
    <x v="0"/>
  </r>
  <r>
    <s v="Media"/>
    <s v="Incremental"/>
    <m/>
    <m/>
    <x v="15"/>
    <s v="Google"/>
    <x v="9"/>
    <s v=" DTC"/>
    <x v="131"/>
    <s v="Post"/>
    <n v="0"/>
    <n v="307.59521649999999"/>
    <x v="0"/>
  </r>
  <r>
    <s v="Media"/>
    <s v="Incremental"/>
    <m/>
    <m/>
    <x v="15"/>
    <s v="Google"/>
    <x v="9"/>
    <s v=" DTC"/>
    <x v="132"/>
    <s v="Post"/>
    <n v="0"/>
    <n v="313.91111419999999"/>
    <x v="0"/>
  </r>
  <r>
    <s v="Media"/>
    <s v="Incremental"/>
    <m/>
    <m/>
    <x v="15"/>
    <s v="Google"/>
    <x v="9"/>
    <s v=" DTC"/>
    <x v="133"/>
    <s v="Post"/>
    <n v="0"/>
    <n v="310.4358818"/>
    <x v="0"/>
  </r>
  <r>
    <s v="Media"/>
    <s v="Incremental"/>
    <m/>
    <m/>
    <x v="15"/>
    <s v="Google"/>
    <x v="9"/>
    <s v=" DTC"/>
    <x v="134"/>
    <s v="Post"/>
    <n v="0"/>
    <n v="300.30564070000003"/>
    <x v="0"/>
  </r>
  <r>
    <s v="Media"/>
    <s v="Incremental"/>
    <m/>
    <m/>
    <x v="15"/>
    <s v="Google"/>
    <x v="9"/>
    <s v=" DTC"/>
    <x v="135"/>
    <s v="Post"/>
    <n v="0"/>
    <n v="282.08705300000003"/>
    <x v="0"/>
  </r>
  <r>
    <s v="Media"/>
    <s v="Incremental"/>
    <m/>
    <m/>
    <x v="15"/>
    <s v="Google"/>
    <x v="9"/>
    <s v=" DTC"/>
    <x v="136"/>
    <s v="Post"/>
    <n v="0"/>
    <n v="262.3017782"/>
    <x v="0"/>
  </r>
  <r>
    <s v="Media"/>
    <s v="Incremental"/>
    <m/>
    <m/>
    <x v="15"/>
    <s v="Google"/>
    <x v="9"/>
    <s v=" DTC"/>
    <x v="137"/>
    <s v="Post"/>
    <n v="0"/>
    <n v="244.2132532"/>
    <x v="0"/>
  </r>
  <r>
    <s v="Media"/>
    <s v="Incremental"/>
    <m/>
    <m/>
    <x v="15"/>
    <s v="Google"/>
    <x v="9"/>
    <s v=" DTC"/>
    <x v="138"/>
    <s v="Post"/>
    <n v="0"/>
    <n v="232.15485050000001"/>
    <x v="0"/>
  </r>
  <r>
    <s v="Media"/>
    <s v="Incremental"/>
    <m/>
    <m/>
    <x v="15"/>
    <s v="Google"/>
    <x v="9"/>
    <s v=" DTC"/>
    <x v="139"/>
    <s v="Post"/>
    <n v="0"/>
    <n v="218.9465543"/>
    <x v="0"/>
  </r>
  <r>
    <s v="Media"/>
    <s v="Incremental"/>
    <m/>
    <m/>
    <x v="15"/>
    <s v="Google"/>
    <x v="9"/>
    <s v=" DTC"/>
    <x v="140"/>
    <s v="Post"/>
    <n v="0"/>
    <n v="211.52004350000001"/>
    <x v="0"/>
  </r>
  <r>
    <s v="Media"/>
    <s v="Incremental"/>
    <m/>
    <m/>
    <x v="15"/>
    <s v="Google"/>
    <x v="9"/>
    <s v=" DTC"/>
    <x v="141"/>
    <s v="Post"/>
    <n v="0"/>
    <n v="204.9888086"/>
    <x v="0"/>
  </r>
  <r>
    <s v="Media"/>
    <s v="Incremental"/>
    <m/>
    <m/>
    <x v="15"/>
    <s v="Google"/>
    <x v="9"/>
    <s v=" DTC"/>
    <x v="142"/>
    <s v="Post"/>
    <n v="0"/>
    <n v="194.88118840000001"/>
    <x v="0"/>
  </r>
  <r>
    <s v="Media"/>
    <s v="Incremental"/>
    <m/>
    <m/>
    <x v="15"/>
    <s v="Google"/>
    <x v="9"/>
    <s v=" DTC"/>
    <x v="143"/>
    <s v="Post"/>
    <n v="0"/>
    <n v="188.3996898"/>
    <x v="0"/>
  </r>
  <r>
    <s v="Media"/>
    <s v="Incremental"/>
    <m/>
    <m/>
    <x v="15"/>
    <s v="Google"/>
    <x v="9"/>
    <s v=" DTC"/>
    <x v="144"/>
    <s v="Post"/>
    <n v="0"/>
    <n v="182.81887449999999"/>
    <x v="0"/>
  </r>
  <r>
    <s v="Media"/>
    <s v="Incremental"/>
    <m/>
    <m/>
    <x v="15"/>
    <s v="Google"/>
    <x v="9"/>
    <s v=" DTC"/>
    <x v="145"/>
    <s v="Post"/>
    <n v="0"/>
    <n v="179.40674229999999"/>
    <x v="0"/>
  </r>
  <r>
    <s v="Media"/>
    <s v="Incremental"/>
    <m/>
    <m/>
    <x v="15"/>
    <s v="Google"/>
    <x v="9"/>
    <s v=" DTC"/>
    <x v="146"/>
    <s v="Post"/>
    <n v="0"/>
    <n v="223.10033129999999"/>
    <x v="0"/>
  </r>
  <r>
    <s v="Media"/>
    <s v="Incremental"/>
    <m/>
    <m/>
    <x v="15"/>
    <s v="Google"/>
    <x v="9"/>
    <s v=" DTC"/>
    <x v="147"/>
    <s v="Post"/>
    <n v="0"/>
    <n v="336.3721066"/>
    <x v="0"/>
  </r>
  <r>
    <s v="Media"/>
    <s v="Incremental"/>
    <m/>
    <m/>
    <x v="15"/>
    <s v="Google"/>
    <x v="9"/>
    <s v=" DTC"/>
    <x v="148"/>
    <s v="Post"/>
    <n v="0"/>
    <n v="465.53504559999999"/>
    <x v="0"/>
  </r>
  <r>
    <s v="Media"/>
    <s v="Incremental"/>
    <m/>
    <m/>
    <x v="15"/>
    <s v="Google"/>
    <x v="9"/>
    <s v=" DTC"/>
    <x v="149"/>
    <s v="Post"/>
    <n v="0"/>
    <n v="566.49625419999995"/>
    <x v="0"/>
  </r>
  <r>
    <s v="Media"/>
    <s v="Incremental"/>
    <m/>
    <m/>
    <x v="15"/>
    <s v="Google"/>
    <x v="9"/>
    <s v=" DTC"/>
    <x v="150"/>
    <s v="Post"/>
    <n v="0"/>
    <n v="633.4557059"/>
    <x v="0"/>
  </r>
  <r>
    <s v="Media"/>
    <s v="Incremental"/>
    <m/>
    <m/>
    <x v="15"/>
    <s v="Google"/>
    <x v="9"/>
    <s v=" DTC"/>
    <x v="151"/>
    <s v="Post"/>
    <n v="0"/>
    <n v="749.91019979999999"/>
    <x v="0"/>
  </r>
  <r>
    <s v="Media"/>
    <s v="Incremental"/>
    <m/>
    <m/>
    <x v="15"/>
    <s v="Google"/>
    <x v="9"/>
    <s v=" DTC"/>
    <x v="152"/>
    <s v="Post"/>
    <n v="0"/>
    <n v="872.01050669999995"/>
    <x v="0"/>
  </r>
  <r>
    <s v="Media"/>
    <s v="Incremental"/>
    <m/>
    <m/>
    <x v="15"/>
    <s v="Google"/>
    <x v="9"/>
    <s v=" DTC"/>
    <x v="153"/>
    <s v="Post"/>
    <n v="0"/>
    <n v="977.23532909999994"/>
    <x v="0"/>
  </r>
  <r>
    <s v="Media"/>
    <s v="Incremental"/>
    <m/>
    <m/>
    <x v="15"/>
    <s v="Google"/>
    <x v="9"/>
    <s v=" DTC"/>
    <x v="154"/>
    <s v="Post"/>
    <n v="0"/>
    <n v="1050.4285617"/>
    <x v="0"/>
  </r>
  <r>
    <s v="Media"/>
    <s v="Incremental"/>
    <m/>
    <m/>
    <x v="15"/>
    <s v="Google"/>
    <x v="9"/>
    <s v=" DTC"/>
    <x v="155"/>
    <s v="Post"/>
    <n v="0"/>
    <n v="1196.7236445000001"/>
    <x v="0"/>
  </r>
  <r>
    <s v="Media"/>
    <s v="Incremental"/>
    <m/>
    <m/>
    <x v="15"/>
    <s v="Google"/>
    <x v="9"/>
    <s v=" DTC"/>
    <x v="156"/>
    <s v="Post"/>
    <n v="0"/>
    <n v="1425.5957019"/>
    <x v="0"/>
  </r>
  <r>
    <s v="Media"/>
    <s v="Incremental"/>
    <m/>
    <m/>
    <x v="15"/>
    <s v="Google"/>
    <x v="9"/>
    <s v=" DTC"/>
    <x v="157"/>
    <s v="Post"/>
    <n v="0"/>
    <n v="1598.6892617000001"/>
    <x v="0"/>
  </r>
  <r>
    <s v="Media"/>
    <s v="Incremental"/>
    <m/>
    <m/>
    <x v="15"/>
    <s v="Google"/>
    <x v="9"/>
    <s v=" DTC"/>
    <x v="158"/>
    <s v="Post"/>
    <n v="0"/>
    <n v="1654.906438"/>
    <x v="0"/>
  </r>
  <r>
    <s v="Media"/>
    <s v="Incremental"/>
    <m/>
    <m/>
    <x v="15"/>
    <s v="Google"/>
    <x v="9"/>
    <s v=" DTC"/>
    <x v="159"/>
    <s v="Post"/>
    <n v="0"/>
    <n v="1687.1587626999999"/>
    <x v="0"/>
  </r>
  <r>
    <s v="Media"/>
    <s v="Incremental"/>
    <m/>
    <m/>
    <x v="15"/>
    <s v="Google"/>
    <x v="9"/>
    <s v=" DTC"/>
    <x v="160"/>
    <s v="Post"/>
    <n v="0"/>
    <n v="1712.8119669"/>
    <x v="0"/>
  </r>
  <r>
    <s v="Media"/>
    <s v="Incremental"/>
    <m/>
    <m/>
    <x v="15"/>
    <s v="Google"/>
    <x v="9"/>
    <s v=" DTC"/>
    <x v="161"/>
    <s v="Post"/>
    <n v="0"/>
    <n v="1746.65101"/>
    <x v="0"/>
  </r>
  <r>
    <s v="Media"/>
    <s v="Incremental"/>
    <m/>
    <m/>
    <x v="15"/>
    <s v="Google"/>
    <x v="9"/>
    <s v=" DTC"/>
    <x v="162"/>
    <s v="Post"/>
    <n v="0"/>
    <n v="1708.4533690999999"/>
    <x v="0"/>
  </r>
  <r>
    <s v="Media"/>
    <s v="Incremental"/>
    <m/>
    <m/>
    <x v="15"/>
    <s v="Google"/>
    <x v="9"/>
    <s v=" DTC"/>
    <x v="163"/>
    <s v="Post"/>
    <n v="0"/>
    <n v="1513.0727124"/>
    <x v="0"/>
  </r>
  <r>
    <s v="Media"/>
    <s v="Incremental"/>
    <m/>
    <m/>
    <x v="15"/>
    <s v="Google"/>
    <x v="9"/>
    <s v=" DTC"/>
    <x v="164"/>
    <s v="Post"/>
    <n v="0"/>
    <n v="1273.1750182999999"/>
    <x v="0"/>
  </r>
  <r>
    <s v="Media"/>
    <s v="Incremental"/>
    <m/>
    <m/>
    <x v="15"/>
    <s v="Google"/>
    <x v="9"/>
    <s v=" DTC"/>
    <x v="165"/>
    <s v="Post"/>
    <n v="0"/>
    <n v="1044.1242149"/>
    <x v="0"/>
  </r>
  <r>
    <s v="Media"/>
    <s v="Incremental"/>
    <m/>
    <m/>
    <x v="15"/>
    <s v="Google"/>
    <x v="9"/>
    <s v=" DTC"/>
    <x v="166"/>
    <s v="Post"/>
    <n v="0"/>
    <n v="836.87096020000001"/>
    <x v="0"/>
  </r>
  <r>
    <s v="Media"/>
    <s v="Incremental"/>
    <m/>
    <m/>
    <x v="15"/>
    <s v="Google"/>
    <x v="9"/>
    <s v=" DTC"/>
    <x v="167"/>
    <s v="Post"/>
    <n v="0"/>
    <n v="647.1686502"/>
    <x v="0"/>
  </r>
  <r>
    <s v="Media"/>
    <s v="Incremental"/>
    <m/>
    <m/>
    <x v="15"/>
    <s v="Google"/>
    <x v="9"/>
    <s v=" DTC"/>
    <x v="168"/>
    <s v="Post"/>
    <n v="0"/>
    <n v="485.22315700000001"/>
    <x v="0"/>
  </r>
  <r>
    <s v="Media"/>
    <s v="Incremental"/>
    <m/>
    <m/>
    <x v="15"/>
    <s v="Google"/>
    <x v="9"/>
    <s v=" DTC"/>
    <x v="169"/>
    <s v="Post"/>
    <n v="0"/>
    <n v="362.15779129999999"/>
    <x v="0"/>
  </r>
  <r>
    <s v="Media"/>
    <s v="Incremental"/>
    <m/>
    <m/>
    <x v="15"/>
    <s v="Google"/>
    <x v="9"/>
    <s v=" DTC"/>
    <x v="170"/>
    <s v="Post"/>
    <n v="0"/>
    <n v="271.97949199999999"/>
    <x v="0"/>
  </r>
  <r>
    <s v="Media"/>
    <s v="Incremental"/>
    <m/>
    <m/>
    <x v="15"/>
    <s v="Google"/>
    <x v="9"/>
    <s v=" DTC"/>
    <x v="171"/>
    <s v="Post"/>
    <n v="0"/>
    <n v="197.4290067"/>
    <x v="0"/>
  </r>
  <r>
    <s v="Media"/>
    <s v="Incremental"/>
    <m/>
    <m/>
    <x v="15"/>
    <s v="Google"/>
    <x v="9"/>
    <s v=" DTC"/>
    <x v="172"/>
    <s v="Post"/>
    <n v="0"/>
    <n v="140.70383949999999"/>
    <x v="0"/>
  </r>
  <r>
    <s v="Media"/>
    <s v="Incremental"/>
    <m/>
    <m/>
    <x v="15"/>
    <s v="Google"/>
    <x v="9"/>
    <s v=" DTC"/>
    <x v="173"/>
    <s v="Post"/>
    <n v="0"/>
    <n v="90.807321599999995"/>
    <x v="0"/>
  </r>
  <r>
    <s v="Media"/>
    <s v="Incremental"/>
    <m/>
    <m/>
    <x v="15"/>
    <s v="Google"/>
    <x v="9"/>
    <s v=" DTC"/>
    <x v="174"/>
    <s v="Post"/>
    <n v="0"/>
    <n v="57.587576800000001"/>
    <x v="0"/>
  </r>
  <r>
    <s v="Media"/>
    <s v="Incremental"/>
    <m/>
    <m/>
    <x v="15"/>
    <s v="Google"/>
    <x v="9"/>
    <s v=" DTC"/>
    <x v="175"/>
    <s v="Post"/>
    <n v="0"/>
    <n v="43.631603800000001"/>
    <x v="0"/>
  </r>
  <r>
    <s v="Media"/>
    <s v="Incremental"/>
    <m/>
    <m/>
    <x v="15"/>
    <s v="Google"/>
    <x v="9"/>
    <s v=" DTC"/>
    <x v="176"/>
    <s v="Post"/>
    <n v="0"/>
    <n v="31.884516999999999"/>
    <x v="0"/>
  </r>
  <r>
    <s v="Media"/>
    <s v="Incremental"/>
    <m/>
    <m/>
    <x v="15"/>
    <s v="Google"/>
    <x v="9"/>
    <s v=" DTC"/>
    <x v="177"/>
    <s v="Post"/>
    <n v="0"/>
    <n v="21.932734100000001"/>
    <x v="0"/>
  </r>
  <r>
    <s v="Media"/>
    <s v="Incremental"/>
    <m/>
    <m/>
    <x v="15"/>
    <s v="Google"/>
    <x v="9"/>
    <s v=" DTC"/>
    <x v="178"/>
    <s v="Post"/>
    <n v="0"/>
    <n v="15.1149989"/>
    <x v="0"/>
  </r>
  <r>
    <s v="Media"/>
    <s v="Incremental"/>
    <m/>
    <m/>
    <x v="15"/>
    <s v="Google"/>
    <x v="9"/>
    <s v=" DTC"/>
    <x v="179"/>
    <s v="Post"/>
    <n v="0"/>
    <n v="10.234718600000001"/>
    <x v="0"/>
  </r>
  <r>
    <s v="Media"/>
    <s v="Incremental"/>
    <m/>
    <m/>
    <x v="15"/>
    <s v="Google"/>
    <x v="9"/>
    <s v=" DTC"/>
    <x v="180"/>
    <s v="Post"/>
    <n v="0"/>
    <n v="6.5326176"/>
    <x v="0"/>
  </r>
  <r>
    <s v="Media"/>
    <s v="Incremental"/>
    <m/>
    <m/>
    <x v="15"/>
    <s v="Google"/>
    <x v="9"/>
    <s v=" DTC"/>
    <x v="181"/>
    <s v="Post"/>
    <n v="0"/>
    <n v="4.0509247000000004"/>
    <x v="0"/>
  </r>
  <r>
    <s v="Media"/>
    <s v="Incremental"/>
    <m/>
    <m/>
    <x v="15"/>
    <s v="Google"/>
    <x v="9"/>
    <s v=" DTC"/>
    <x v="182"/>
    <s v="Post"/>
    <n v="0"/>
    <n v="2.2838077000000001"/>
    <x v="0"/>
  </r>
  <r>
    <s v="Media"/>
    <s v="Incremental"/>
    <m/>
    <m/>
    <x v="15"/>
    <s v="Google"/>
    <x v="9"/>
    <s v=" DTC"/>
    <x v="183"/>
    <s v="Post"/>
    <n v="0"/>
    <n v="1.0287006999999999"/>
    <x v="0"/>
  </r>
  <r>
    <s v="Media"/>
    <s v="Incremental"/>
    <m/>
    <m/>
    <x v="15"/>
    <s v="Google"/>
    <x v="9"/>
    <s v=" DTC"/>
    <x v="184"/>
    <s v="Post"/>
    <n v="0"/>
    <n v="4.0145399999999998E-2"/>
    <x v="0"/>
  </r>
  <r>
    <s v="Media"/>
    <s v="Incremental"/>
    <m/>
    <m/>
    <x v="15"/>
    <s v="Google"/>
    <x v="9"/>
    <s v=" DTC"/>
    <x v="185"/>
    <s v="Post"/>
    <n v="0"/>
    <n v="0"/>
    <x v="0"/>
  </r>
  <r>
    <s v="Media"/>
    <s v="Incremental"/>
    <m/>
    <m/>
    <x v="15"/>
    <s v="Google"/>
    <x v="9"/>
    <s v=" DTC"/>
    <x v="186"/>
    <s v="Post"/>
    <n v="0"/>
    <n v="0"/>
    <x v="0"/>
  </r>
  <r>
    <s v="Media"/>
    <s v="Incremental"/>
    <m/>
    <m/>
    <x v="15"/>
    <s v="Google"/>
    <x v="9"/>
    <s v=" DTC"/>
    <x v="187"/>
    <s v="Post"/>
    <n v="0"/>
    <n v="0"/>
    <x v="0"/>
  </r>
  <r>
    <s v="Media"/>
    <s v="Incremental"/>
    <m/>
    <m/>
    <x v="15"/>
    <s v="Google"/>
    <x v="9"/>
    <s v=" DTC"/>
    <x v="188"/>
    <s v="Post"/>
    <n v="0"/>
    <n v="0"/>
    <x v="0"/>
  </r>
  <r>
    <s v="Media"/>
    <s v="Incremental"/>
    <m/>
    <m/>
    <x v="15"/>
    <s v="Google"/>
    <x v="9"/>
    <s v=" DTC"/>
    <x v="189"/>
    <s v="Post"/>
    <n v="0"/>
    <n v="0"/>
    <x v="0"/>
  </r>
  <r>
    <s v="Media"/>
    <s v="Incremental"/>
    <m/>
    <m/>
    <x v="15"/>
    <s v="Google"/>
    <x v="9"/>
    <s v=" DTC"/>
    <x v="190"/>
    <s v="Post"/>
    <n v="0"/>
    <n v="0"/>
    <x v="0"/>
  </r>
  <r>
    <s v="Media"/>
    <s v="Incremental"/>
    <m/>
    <m/>
    <x v="15"/>
    <s v="Google"/>
    <x v="9"/>
    <s v=" DTC"/>
    <x v="191"/>
    <s v="Post"/>
    <n v="0"/>
    <n v="0"/>
    <x v="0"/>
  </r>
  <r>
    <s v="Media"/>
    <s v="Incremental"/>
    <m/>
    <m/>
    <x v="15"/>
    <s v="Google"/>
    <x v="9"/>
    <s v=" DTC"/>
    <x v="192"/>
    <s v="Post"/>
    <n v="0"/>
    <n v="0"/>
    <x v="0"/>
  </r>
  <r>
    <s v="Media"/>
    <s v="Incremental"/>
    <m/>
    <m/>
    <x v="15"/>
    <s v="Google"/>
    <x v="9"/>
    <s v=" DTC"/>
    <x v="193"/>
    <s v="Post"/>
    <n v="0"/>
    <n v="0"/>
    <x v="0"/>
  </r>
  <r>
    <s v="Media"/>
    <s v="Incremental"/>
    <m/>
    <m/>
    <x v="15"/>
    <s v="Google"/>
    <x v="9"/>
    <s v=" DTC"/>
    <x v="194"/>
    <s v="Post"/>
    <n v="0"/>
    <n v="0"/>
    <x v="0"/>
  </r>
  <r>
    <s v="Media"/>
    <s v="Incremental"/>
    <m/>
    <m/>
    <x v="15"/>
    <s v="Google"/>
    <x v="9"/>
    <s v=" DTC"/>
    <x v="195"/>
    <s v="Post"/>
    <n v="0"/>
    <n v="0"/>
    <x v="0"/>
  </r>
  <r>
    <s v="Media"/>
    <s v="Incremental"/>
    <m/>
    <m/>
    <x v="15"/>
    <s v="Google"/>
    <x v="9"/>
    <s v=" DTC"/>
    <x v="196"/>
    <s v="Post"/>
    <n v="0"/>
    <n v="0"/>
    <x v="0"/>
  </r>
  <r>
    <s v="Media"/>
    <s v="Incremental"/>
    <m/>
    <m/>
    <x v="15"/>
    <s v="Google"/>
    <x v="9"/>
    <s v=" DTC"/>
    <x v="197"/>
    <s v="Post"/>
    <n v="0"/>
    <n v="0"/>
    <x v="0"/>
  </r>
  <r>
    <s v="Media"/>
    <s v="Incremental"/>
    <m/>
    <m/>
    <x v="15"/>
    <s v="Google"/>
    <x v="9"/>
    <s v=" DTC"/>
    <x v="198"/>
    <s v="Post"/>
    <n v="0"/>
    <n v="0"/>
    <x v="0"/>
  </r>
  <r>
    <s v="Media"/>
    <s v="Incremental"/>
    <m/>
    <m/>
    <x v="15"/>
    <s v="Google"/>
    <x v="9"/>
    <s v=" DTC"/>
    <x v="199"/>
    <s v="Post"/>
    <n v="0"/>
    <n v="0"/>
    <x v="0"/>
  </r>
  <r>
    <s v="Media"/>
    <s v="Incremental"/>
    <m/>
    <m/>
    <x v="15"/>
    <s v="Google"/>
    <x v="9"/>
    <s v=" DTC"/>
    <x v="200"/>
    <s v="Post"/>
    <n v="0"/>
    <n v="0"/>
    <x v="0"/>
  </r>
  <r>
    <s v="Media"/>
    <s v="Incremental"/>
    <m/>
    <m/>
    <x v="15"/>
    <s v="Google"/>
    <x v="9"/>
    <s v=" DTC"/>
    <x v="201"/>
    <s v="Post"/>
    <n v="0"/>
    <n v="0"/>
    <x v="0"/>
  </r>
  <r>
    <s v="Media"/>
    <s v="Incremental"/>
    <m/>
    <m/>
    <x v="15"/>
    <s v="Google"/>
    <x v="9"/>
    <s v=" DTC"/>
    <x v="202"/>
    <s v="Post"/>
    <n v="0"/>
    <n v="0"/>
    <x v="0"/>
  </r>
  <r>
    <s v="Media"/>
    <s v="Incremental"/>
    <m/>
    <m/>
    <x v="15"/>
    <s v="Google"/>
    <x v="9"/>
    <s v=" DTC"/>
    <x v="203"/>
    <s v="Post"/>
    <n v="0"/>
    <n v="0"/>
    <x v="0"/>
  </r>
  <r>
    <s v="Media"/>
    <s v="Incremental"/>
    <m/>
    <m/>
    <x v="15"/>
    <s v="Google"/>
    <x v="9"/>
    <s v=" DTC"/>
    <x v="204"/>
    <s v="Post"/>
    <n v="0"/>
    <n v="0"/>
    <x v="0"/>
  </r>
  <r>
    <s v="Media"/>
    <s v="Incremental"/>
    <m/>
    <m/>
    <x v="15"/>
    <s v="Google"/>
    <x v="9"/>
    <s v=" DTC"/>
    <x v="205"/>
    <s v="Post"/>
    <n v="0"/>
    <n v="0"/>
    <x v="0"/>
  </r>
  <r>
    <s v="Media"/>
    <s v="Incremental"/>
    <m/>
    <m/>
    <x v="15"/>
    <s v="Google"/>
    <x v="9"/>
    <s v=" DTC"/>
    <x v="206"/>
    <s v="Post"/>
    <n v="0"/>
    <n v="0"/>
    <x v="0"/>
  </r>
  <r>
    <s v="Media"/>
    <s v="Incremental"/>
    <m/>
    <m/>
    <x v="15"/>
    <s v="Google"/>
    <x v="9"/>
    <s v=" DTC"/>
    <x v="207"/>
    <s v="Post"/>
    <n v="0"/>
    <n v="0"/>
    <x v="0"/>
  </r>
  <r>
    <s v="Media"/>
    <s v="Incremental"/>
    <m/>
    <m/>
    <x v="15"/>
    <s v="Google"/>
    <x v="9"/>
    <s v=" DTC"/>
    <x v="208"/>
    <s v="Post"/>
    <n v="0"/>
    <n v="0"/>
    <x v="0"/>
  </r>
  <r>
    <s v="Media"/>
    <s v="Incremental"/>
    <m/>
    <m/>
    <x v="15"/>
    <s v="Google"/>
    <x v="9"/>
    <s v=" DTC"/>
    <x v="209"/>
    <s v="Post"/>
    <n v="0"/>
    <n v="0"/>
    <x v="0"/>
  </r>
  <r>
    <s v="Media"/>
    <s v="Incremental"/>
    <m/>
    <m/>
    <x v="15"/>
    <s v="Google"/>
    <x v="9"/>
    <s v=" DTC"/>
    <x v="210"/>
    <s v="Post"/>
    <n v="0"/>
    <n v="0"/>
    <x v="0"/>
  </r>
  <r>
    <s v="Media"/>
    <s v="Incremental"/>
    <m/>
    <m/>
    <x v="15"/>
    <s v="Google"/>
    <x v="9"/>
    <s v=" DTC"/>
    <x v="211"/>
    <s v="Post"/>
    <n v="0"/>
    <n v="0"/>
    <x v="0"/>
  </r>
  <r>
    <s v="Media"/>
    <s v="Incremental"/>
    <m/>
    <m/>
    <x v="15"/>
    <s v="Google"/>
    <x v="9"/>
    <s v=" DTC"/>
    <x v="212"/>
    <s v="Post"/>
    <n v="0"/>
    <n v="0"/>
    <x v="0"/>
  </r>
  <r>
    <s v="Media"/>
    <s v="Incremental"/>
    <m/>
    <m/>
    <x v="15"/>
    <s v="Google"/>
    <x v="9"/>
    <s v=" DTC"/>
    <x v="213"/>
    <s v="Post"/>
    <n v="0"/>
    <n v="0"/>
    <x v="0"/>
  </r>
  <r>
    <s v="Media"/>
    <s v="Incremental"/>
    <m/>
    <m/>
    <x v="16"/>
    <s v="Google"/>
    <x v="9"/>
    <s v=" DTC"/>
    <x v="0"/>
    <s v="Pre"/>
    <s v="Pre"/>
    <n v="16.176773900000001"/>
    <x v="1"/>
  </r>
  <r>
    <s v="Media"/>
    <s v="Incremental"/>
    <m/>
    <m/>
    <x v="16"/>
    <s v="Google"/>
    <x v="9"/>
    <s v=" DTC"/>
    <x v="1"/>
    <s v="Pre"/>
    <s v="Pre"/>
    <n v="35.740080399999997"/>
    <x v="1"/>
  </r>
  <r>
    <s v="Media"/>
    <s v="Incremental"/>
    <m/>
    <m/>
    <x v="16"/>
    <s v="Google"/>
    <x v="9"/>
    <s v=" DTC"/>
    <x v="2"/>
    <s v="Pre"/>
    <s v="Pre"/>
    <n v="125.791905"/>
    <x v="1"/>
  </r>
  <r>
    <s v="Media"/>
    <s v="Incremental"/>
    <m/>
    <m/>
    <x v="16"/>
    <s v="Google"/>
    <x v="9"/>
    <s v=" DTC"/>
    <x v="3"/>
    <s v="Pre"/>
    <s v="Pre"/>
    <n v="205.05242659999999"/>
    <x v="1"/>
  </r>
  <r>
    <s v="Media"/>
    <s v="Incremental"/>
    <m/>
    <m/>
    <x v="16"/>
    <s v="Google"/>
    <x v="9"/>
    <s v=" DTC"/>
    <x v="4"/>
    <s v="Pre"/>
    <s v="Pre"/>
    <n v="274.7565505"/>
    <x v="1"/>
  </r>
  <r>
    <s v="Media"/>
    <s v="Incremental"/>
    <m/>
    <m/>
    <x v="16"/>
    <s v="Google"/>
    <x v="9"/>
    <s v=" DTC"/>
    <x v="5"/>
    <s v="Pre"/>
    <s v="Pre"/>
    <n v="488.02216659999999"/>
    <x v="1"/>
  </r>
  <r>
    <s v="Media"/>
    <s v="Incremental"/>
    <m/>
    <m/>
    <x v="16"/>
    <s v="Google"/>
    <x v="9"/>
    <s v=" DTC"/>
    <x v="6"/>
    <s v="Pre"/>
    <s v="Pre"/>
    <n v="696.1643517"/>
    <x v="1"/>
  </r>
  <r>
    <s v="Media"/>
    <s v="Incremental"/>
    <m/>
    <m/>
    <x v="16"/>
    <s v="Google"/>
    <x v="9"/>
    <s v=" DTC"/>
    <x v="7"/>
    <s v="Pre"/>
    <s v="Pre"/>
    <n v="1019.9231507"/>
    <x v="1"/>
  </r>
  <r>
    <s v="Media"/>
    <s v="Incremental"/>
    <m/>
    <m/>
    <x v="16"/>
    <s v="Google"/>
    <x v="9"/>
    <s v=" DTC"/>
    <x v="8"/>
    <s v="Pre"/>
    <s v="Pre"/>
    <n v="1686.1607984"/>
    <x v="1"/>
  </r>
  <r>
    <s v="Media"/>
    <s v="Incremental"/>
    <m/>
    <m/>
    <x v="16"/>
    <s v="Google"/>
    <x v="9"/>
    <s v=" DTC"/>
    <x v="9"/>
    <s v="Pre"/>
    <s v="Pre"/>
    <n v="2677.0758679999999"/>
    <x v="1"/>
  </r>
  <r>
    <s v="Media"/>
    <s v="Incremental"/>
    <m/>
    <m/>
    <x v="16"/>
    <s v="Google"/>
    <x v="9"/>
    <s v=" DTC"/>
    <x v="10"/>
    <s v="Pre"/>
    <s v="Pre"/>
    <n v="3713.0940316000001"/>
    <x v="1"/>
  </r>
  <r>
    <s v="Media"/>
    <s v="Incremental"/>
    <m/>
    <m/>
    <x v="16"/>
    <s v="Google"/>
    <x v="9"/>
    <s v=" DTC"/>
    <x v="11"/>
    <s v="Pre"/>
    <s v="Pre"/>
    <n v="4511.7784799000001"/>
    <x v="1"/>
  </r>
  <r>
    <s v="Media"/>
    <s v="Incremental"/>
    <m/>
    <m/>
    <x v="16"/>
    <s v="Google"/>
    <x v="9"/>
    <s v=" DTC"/>
    <x v="12"/>
    <s v="Pre"/>
    <s v="Pre"/>
    <n v="5052.8021656999999"/>
    <x v="1"/>
  </r>
  <r>
    <s v="Media"/>
    <s v="Incremental"/>
    <m/>
    <m/>
    <x v="16"/>
    <s v="Google"/>
    <x v="9"/>
    <s v=" DTC"/>
    <x v="13"/>
    <s v="Pre"/>
    <s v="Pre"/>
    <n v="5207.1076157999996"/>
    <x v="1"/>
  </r>
  <r>
    <s v="Media"/>
    <s v="Incremental"/>
    <m/>
    <m/>
    <x v="16"/>
    <s v="Google"/>
    <x v="9"/>
    <s v=" DTC"/>
    <x v="14"/>
    <s v="Pre"/>
    <s v="Pre"/>
    <n v="4893.8991060999997"/>
    <x v="1"/>
  </r>
  <r>
    <s v="Media"/>
    <s v="Incremental"/>
    <m/>
    <m/>
    <x v="16"/>
    <s v="Google"/>
    <x v="9"/>
    <s v=" DTC"/>
    <x v="15"/>
    <s v="Pre"/>
    <s v="Pre"/>
    <n v="4539.9725914000001"/>
    <x v="1"/>
  </r>
  <r>
    <s v="Media"/>
    <s v="Incremental"/>
    <m/>
    <m/>
    <x v="16"/>
    <s v="Google"/>
    <x v="9"/>
    <s v=" DTC"/>
    <x v="16"/>
    <s v="Pre"/>
    <s v="Pre"/>
    <n v="4064.2481889000001"/>
    <x v="1"/>
  </r>
  <r>
    <s v="Media"/>
    <s v="Incremental"/>
    <m/>
    <m/>
    <x v="16"/>
    <s v="Google"/>
    <x v="9"/>
    <s v=" DTC"/>
    <x v="17"/>
    <s v="Pre"/>
    <s v="Pre"/>
    <n v="3515.9191586000002"/>
    <x v="1"/>
  </r>
  <r>
    <s v="Media"/>
    <s v="Incremental"/>
    <m/>
    <m/>
    <x v="16"/>
    <s v="Google"/>
    <x v="9"/>
    <s v=" DTC"/>
    <x v="18"/>
    <s v="Pre"/>
    <s v="Pre"/>
    <n v="3384.3966309000002"/>
    <x v="1"/>
  </r>
  <r>
    <s v="Media"/>
    <s v="Incremental"/>
    <m/>
    <m/>
    <x v="16"/>
    <s v="Google"/>
    <x v="9"/>
    <s v=" DTC"/>
    <x v="19"/>
    <s v="Pre"/>
    <s v="Pre"/>
    <n v="3641.9642015999998"/>
    <x v="1"/>
  </r>
  <r>
    <s v="Media"/>
    <s v="Incremental"/>
    <m/>
    <m/>
    <x v="16"/>
    <s v="Google"/>
    <x v="9"/>
    <s v=" DTC"/>
    <x v="20"/>
    <s v="Pre"/>
    <s v="Pre"/>
    <n v="3983.7446146000002"/>
    <x v="1"/>
  </r>
  <r>
    <s v="Media"/>
    <s v="Incremental"/>
    <m/>
    <m/>
    <x v="16"/>
    <s v="Google"/>
    <x v="9"/>
    <s v=" DTC"/>
    <x v="21"/>
    <s v="Pre"/>
    <s v="Pre"/>
    <n v="4257.6537263999999"/>
    <x v="1"/>
  </r>
  <r>
    <s v="Media"/>
    <s v="Incremental"/>
    <m/>
    <m/>
    <x v="16"/>
    <s v="Google"/>
    <x v="9"/>
    <s v=" DTC"/>
    <x v="22"/>
    <s v="Pre"/>
    <s v="Pre"/>
    <n v="4758.8335187000002"/>
    <x v="1"/>
  </r>
  <r>
    <s v="Media"/>
    <s v="Incremental"/>
    <m/>
    <m/>
    <x v="16"/>
    <s v="Google"/>
    <x v="9"/>
    <s v=" DTC"/>
    <x v="23"/>
    <s v="Pre"/>
    <s v="Pre"/>
    <n v="5085.3336989999998"/>
    <x v="1"/>
  </r>
  <r>
    <s v="Media"/>
    <s v="Incremental"/>
    <m/>
    <m/>
    <x v="16"/>
    <s v="Google"/>
    <x v="9"/>
    <s v=" DTC"/>
    <x v="24"/>
    <s v="Pre"/>
    <s v="Pre"/>
    <n v="5184.7736549000001"/>
    <x v="1"/>
  </r>
  <r>
    <s v="Media"/>
    <s v="Incremental"/>
    <m/>
    <m/>
    <x v="16"/>
    <s v="Google"/>
    <x v="9"/>
    <s v=" DTC"/>
    <x v="25"/>
    <s v="Pre"/>
    <s v="Pre"/>
    <n v="4747.2585967000005"/>
    <x v="1"/>
  </r>
  <r>
    <s v="Media"/>
    <s v="Incremental"/>
    <m/>
    <m/>
    <x v="16"/>
    <s v="Google"/>
    <x v="9"/>
    <s v=" DTC"/>
    <x v="26"/>
    <s v="Pre"/>
    <s v="Pre"/>
    <n v="4334.5981236999996"/>
    <x v="1"/>
  </r>
  <r>
    <s v="Media"/>
    <s v="Incremental"/>
    <m/>
    <m/>
    <x v="16"/>
    <s v="Google"/>
    <x v="9"/>
    <s v=" DTC"/>
    <x v="27"/>
    <s v="Pre"/>
    <s v="Pre"/>
    <n v="4157.0938531000002"/>
    <x v="1"/>
  </r>
  <r>
    <s v="Media"/>
    <s v="Incremental"/>
    <m/>
    <m/>
    <x v="16"/>
    <s v="Google"/>
    <x v="9"/>
    <s v=" DTC"/>
    <x v="28"/>
    <s v="Pre"/>
    <s v="Pre"/>
    <n v="3814.7858148"/>
    <x v="1"/>
  </r>
  <r>
    <s v="Media"/>
    <s v="Incremental"/>
    <m/>
    <m/>
    <x v="16"/>
    <s v="Google"/>
    <x v="9"/>
    <s v=" DTC"/>
    <x v="29"/>
    <s v="Pre"/>
    <s v="Pre"/>
    <n v="3727.0305862999999"/>
    <x v="1"/>
  </r>
  <r>
    <s v="Media"/>
    <s v="Incremental"/>
    <m/>
    <m/>
    <x v="16"/>
    <s v="Google"/>
    <x v="9"/>
    <s v=" DTC"/>
    <x v="30"/>
    <s v="Pre"/>
    <s v="Pre"/>
    <n v="3746.6784687999998"/>
    <x v="1"/>
  </r>
  <r>
    <s v="Media"/>
    <s v="Incremental"/>
    <m/>
    <m/>
    <x v="16"/>
    <s v="Google"/>
    <x v="9"/>
    <s v=" DTC"/>
    <x v="31"/>
    <s v="Pre"/>
    <s v="Pre"/>
    <n v="3821.0715765"/>
    <x v="1"/>
  </r>
  <r>
    <s v="Media"/>
    <s v="Incremental"/>
    <m/>
    <m/>
    <x v="16"/>
    <s v="Google"/>
    <x v="9"/>
    <s v=" DTC"/>
    <x v="32"/>
    <s v="Pre"/>
    <s v="Pre"/>
    <n v="3689.8477609000001"/>
    <x v="1"/>
  </r>
  <r>
    <s v="Media"/>
    <s v="Incremental"/>
    <m/>
    <m/>
    <x v="16"/>
    <s v="Google"/>
    <x v="9"/>
    <s v=" DTC"/>
    <x v="33"/>
    <s v="Pre"/>
    <s v="Pre"/>
    <n v="3925.1451106"/>
    <x v="1"/>
  </r>
  <r>
    <s v="Media"/>
    <s v="Incremental"/>
    <m/>
    <m/>
    <x v="16"/>
    <s v="Google"/>
    <x v="9"/>
    <s v=" DTC"/>
    <x v="34"/>
    <s v="Pre"/>
    <s v="Pre"/>
    <n v="4261.0517836999998"/>
    <x v="1"/>
  </r>
  <r>
    <s v="Media"/>
    <s v="Incremental"/>
    <m/>
    <m/>
    <x v="16"/>
    <s v="Google"/>
    <x v="9"/>
    <s v=" DTC"/>
    <x v="35"/>
    <s v="Pre"/>
    <s v="Pre"/>
    <n v="4087.9251300000001"/>
    <x v="1"/>
  </r>
  <r>
    <s v="Media"/>
    <s v="Incremental"/>
    <m/>
    <m/>
    <x v="16"/>
    <s v="Google"/>
    <x v="9"/>
    <s v=" DTC"/>
    <x v="36"/>
    <s v="Pre"/>
    <s v="Pre"/>
    <n v="3703.8829092999999"/>
    <x v="1"/>
  </r>
  <r>
    <s v="Media"/>
    <s v="Incremental"/>
    <m/>
    <m/>
    <x v="16"/>
    <s v="Google"/>
    <x v="9"/>
    <s v=" DTC"/>
    <x v="37"/>
    <s v="Pre"/>
    <s v="Pre"/>
    <n v="3450.3848017"/>
    <x v="1"/>
  </r>
  <r>
    <s v="Media"/>
    <s v="Incremental"/>
    <m/>
    <m/>
    <x v="16"/>
    <s v="Google"/>
    <x v="9"/>
    <s v=" DTC"/>
    <x v="38"/>
    <s v="Pre"/>
    <s v="Pre"/>
    <n v="2896.0325917"/>
    <x v="1"/>
  </r>
  <r>
    <s v="Media"/>
    <s v="Incremental"/>
    <m/>
    <m/>
    <x v="16"/>
    <s v="Google"/>
    <x v="9"/>
    <s v=" DTC"/>
    <x v="39"/>
    <s v="Pre"/>
    <s v="Pre"/>
    <n v="1895.4178959999999"/>
    <x v="1"/>
  </r>
  <r>
    <s v="Media"/>
    <s v="Incremental"/>
    <m/>
    <m/>
    <x v="16"/>
    <s v="Google"/>
    <x v="9"/>
    <s v=" DTC"/>
    <x v="40"/>
    <s v="Pre"/>
    <s v="Pre"/>
    <n v="1248.523549"/>
    <x v="1"/>
  </r>
  <r>
    <s v="Media"/>
    <s v="Incremental"/>
    <m/>
    <m/>
    <x v="16"/>
    <s v="Google"/>
    <x v="9"/>
    <s v=" DTC"/>
    <x v="41"/>
    <s v="Pre"/>
    <s v="Pre"/>
    <n v="979.81305699999996"/>
    <x v="1"/>
  </r>
  <r>
    <s v="Media"/>
    <s v="Incremental"/>
    <m/>
    <m/>
    <x v="16"/>
    <s v="Google"/>
    <x v="9"/>
    <s v=" DTC"/>
    <x v="42"/>
    <s v="Pre"/>
    <s v="Pre"/>
    <n v="562.80320689999996"/>
    <x v="1"/>
  </r>
  <r>
    <s v="Media"/>
    <s v="Incremental"/>
    <m/>
    <m/>
    <x v="16"/>
    <s v="Google"/>
    <x v="9"/>
    <s v=" DTC"/>
    <x v="43"/>
    <s v="Pre"/>
    <s v="Pre"/>
    <n v="459.00901549999998"/>
    <x v="1"/>
  </r>
  <r>
    <s v="Media"/>
    <s v="Incremental"/>
    <m/>
    <m/>
    <x v="16"/>
    <s v="Google"/>
    <x v="9"/>
    <s v=" DTC"/>
    <x v="44"/>
    <s v="Pre"/>
    <s v="Pre"/>
    <n v="507.39731810000001"/>
    <x v="1"/>
  </r>
  <r>
    <s v="Media"/>
    <s v="Incremental"/>
    <m/>
    <m/>
    <x v="16"/>
    <s v="Google"/>
    <x v="9"/>
    <s v=" DTC"/>
    <x v="45"/>
    <s v="Pre"/>
    <s v="Pre"/>
    <n v="535.52318439999999"/>
    <x v="1"/>
  </r>
  <r>
    <s v="Media"/>
    <s v="Incremental"/>
    <m/>
    <m/>
    <x v="16"/>
    <s v="Google"/>
    <x v="9"/>
    <s v=" DTC"/>
    <x v="46"/>
    <s v="Pre"/>
    <s v="Pre"/>
    <n v="526.68390980000004"/>
    <x v="1"/>
  </r>
  <r>
    <s v="Media"/>
    <s v="Incremental"/>
    <m/>
    <m/>
    <x v="16"/>
    <s v="Google"/>
    <x v="9"/>
    <s v=" DTC"/>
    <x v="47"/>
    <s v="Pre"/>
    <s v="Pre"/>
    <n v="519.29272860000003"/>
    <x v="1"/>
  </r>
  <r>
    <s v="Media"/>
    <s v="Incremental"/>
    <m/>
    <m/>
    <x v="16"/>
    <s v="Google"/>
    <x v="9"/>
    <s v=" DTC"/>
    <x v="48"/>
    <s v="Pre"/>
    <s v="Pre"/>
    <n v="567.85248460000003"/>
    <x v="1"/>
  </r>
  <r>
    <s v="Media"/>
    <s v="Incremental"/>
    <m/>
    <m/>
    <x v="16"/>
    <s v="Google"/>
    <x v="9"/>
    <s v=" DTC"/>
    <x v="49"/>
    <s v="Pre"/>
    <s v="Pre"/>
    <n v="661.85984570000005"/>
    <x v="1"/>
  </r>
  <r>
    <s v="Media"/>
    <s v="Incremental"/>
    <m/>
    <m/>
    <x v="16"/>
    <s v="Google"/>
    <x v="9"/>
    <s v=" DTC"/>
    <x v="50"/>
    <s v="Pre"/>
    <s v="Pre"/>
    <n v="790.49222180000004"/>
    <x v="1"/>
  </r>
  <r>
    <s v="Media"/>
    <s v="Incremental"/>
    <m/>
    <m/>
    <x v="16"/>
    <s v="Google"/>
    <x v="9"/>
    <s v=" DTC"/>
    <x v="51"/>
    <s v="Pre"/>
    <s v="Pre"/>
    <n v="993.26482759999999"/>
    <x v="1"/>
  </r>
  <r>
    <s v="Media"/>
    <s v="Incremental"/>
    <m/>
    <m/>
    <x v="16"/>
    <s v="Google"/>
    <x v="9"/>
    <s v=" DTC"/>
    <x v="52"/>
    <s v="Pre"/>
    <s v="Pre"/>
    <n v="1492.7298332"/>
    <x v="1"/>
  </r>
  <r>
    <s v="Media"/>
    <s v="Incremental"/>
    <m/>
    <m/>
    <x v="16"/>
    <s v="Google"/>
    <x v="9"/>
    <s v=" DTC"/>
    <x v="53"/>
    <s v="Pre"/>
    <s v="Pre"/>
    <n v="2165.9749296"/>
    <x v="1"/>
  </r>
  <r>
    <s v="Media"/>
    <s v="Incremental"/>
    <m/>
    <m/>
    <x v="16"/>
    <s v="Google"/>
    <x v="9"/>
    <s v=" DTC"/>
    <x v="54"/>
    <s v="Pre"/>
    <s v="Pre"/>
    <n v="2994.5384493000001"/>
    <x v="1"/>
  </r>
  <r>
    <s v="Media"/>
    <s v="Incremental"/>
    <m/>
    <m/>
    <x v="16"/>
    <s v="Google"/>
    <x v="9"/>
    <s v=" DTC"/>
    <x v="55"/>
    <s v="Pre"/>
    <s v="Pre"/>
    <n v="3960.5478019000002"/>
    <x v="1"/>
  </r>
  <r>
    <s v="Media"/>
    <s v="Incremental"/>
    <m/>
    <m/>
    <x v="16"/>
    <s v="Google"/>
    <x v="9"/>
    <s v=" DTC"/>
    <x v="56"/>
    <s v="Pre"/>
    <s v="Pre"/>
    <n v="4946.2801172999998"/>
    <x v="1"/>
  </r>
  <r>
    <s v="Media"/>
    <s v="Incremental"/>
    <m/>
    <m/>
    <x v="16"/>
    <s v="Google"/>
    <x v="9"/>
    <s v=" DTC"/>
    <x v="57"/>
    <s v="Post"/>
    <s v="Post"/>
    <n v="5019.3021373000001"/>
    <x v="1"/>
  </r>
  <r>
    <s v="Media"/>
    <s v="Incremental"/>
    <m/>
    <m/>
    <x v="16"/>
    <s v="Google"/>
    <x v="9"/>
    <s v=" DTC"/>
    <x v="58"/>
    <s v="Post"/>
    <s v="Post"/>
    <n v="4319.1250963000002"/>
    <x v="1"/>
  </r>
  <r>
    <s v="Media"/>
    <s v="Incremental"/>
    <m/>
    <m/>
    <x v="16"/>
    <s v="Google"/>
    <x v="9"/>
    <s v=" DTC"/>
    <x v="59"/>
    <s v="Post"/>
    <s v="Post"/>
    <n v="3396.5797115"/>
    <x v="1"/>
  </r>
  <r>
    <s v="Media"/>
    <s v="Incremental"/>
    <m/>
    <m/>
    <x v="16"/>
    <s v="Google"/>
    <x v="9"/>
    <s v=" DTC"/>
    <x v="60"/>
    <s v="Post"/>
    <s v="Post"/>
    <n v="2251.3044252"/>
    <x v="1"/>
  </r>
  <r>
    <s v="Media"/>
    <s v="Incremental"/>
    <m/>
    <m/>
    <x v="16"/>
    <s v="Google"/>
    <x v="9"/>
    <s v=" DTC"/>
    <x v="61"/>
    <s v="Post"/>
    <s v="Post"/>
    <n v="1058.3373147"/>
    <x v="1"/>
  </r>
  <r>
    <s v="Media"/>
    <s v="Incremental"/>
    <m/>
    <m/>
    <x v="16"/>
    <s v="Google"/>
    <x v="9"/>
    <s v=" DTC"/>
    <x v="62"/>
    <s v="Post"/>
    <s v="Post"/>
    <n v="0"/>
    <x v="1"/>
  </r>
  <r>
    <s v="Media"/>
    <s v="Incremental"/>
    <m/>
    <m/>
    <x v="16"/>
    <s v="Google"/>
    <x v="9"/>
    <s v=" DTC"/>
    <x v="63"/>
    <s v="Post"/>
    <s v="Post"/>
    <n v="0"/>
    <x v="1"/>
  </r>
  <r>
    <s v="Media"/>
    <s v="Incremental"/>
    <m/>
    <m/>
    <x v="16"/>
    <s v="Google"/>
    <x v="9"/>
    <s v=" DTC"/>
    <x v="64"/>
    <s v="Post"/>
    <s v="Post"/>
    <n v="0"/>
    <x v="1"/>
  </r>
  <r>
    <s v="Media"/>
    <s v="Incremental"/>
    <m/>
    <m/>
    <x v="16"/>
    <s v="Google"/>
    <x v="9"/>
    <s v=" DTC"/>
    <x v="65"/>
    <s v="Post"/>
    <s v="Post"/>
    <n v="0"/>
    <x v="1"/>
  </r>
  <r>
    <s v="Media"/>
    <s v="Incremental"/>
    <m/>
    <m/>
    <x v="16"/>
    <s v="Google"/>
    <x v="9"/>
    <s v=" DTC"/>
    <x v="66"/>
    <s v="Post"/>
    <s v="Post"/>
    <n v="0"/>
    <x v="1"/>
  </r>
  <r>
    <s v="Media"/>
    <s v="Incremental"/>
    <m/>
    <m/>
    <x v="16"/>
    <s v="Google"/>
    <x v="9"/>
    <s v=" DTC"/>
    <x v="67"/>
    <s v="Post"/>
    <s v="Post"/>
    <n v="0"/>
    <x v="1"/>
  </r>
  <r>
    <s v="Media"/>
    <s v="Incremental"/>
    <m/>
    <m/>
    <x v="16"/>
    <s v="Google"/>
    <x v="9"/>
    <s v=" DTC"/>
    <x v="68"/>
    <s v="Post"/>
    <s v="Post"/>
    <n v="0"/>
    <x v="1"/>
  </r>
  <r>
    <s v="Media"/>
    <s v="Incremental"/>
    <m/>
    <m/>
    <x v="16"/>
    <s v="Google"/>
    <x v="9"/>
    <s v=" DTC"/>
    <x v="69"/>
    <s v="Post"/>
    <s v="Post"/>
    <n v="0"/>
    <x v="1"/>
  </r>
  <r>
    <s v="Media"/>
    <s v="Incremental"/>
    <m/>
    <m/>
    <x v="16"/>
    <s v="Google"/>
    <x v="9"/>
    <s v=" DTC"/>
    <x v="70"/>
    <s v="Post"/>
    <s v="Post"/>
    <n v="0"/>
    <x v="1"/>
  </r>
  <r>
    <s v="Media"/>
    <s v="Incremental"/>
    <m/>
    <m/>
    <x v="16"/>
    <s v="Google"/>
    <x v="9"/>
    <s v=" DTC"/>
    <x v="71"/>
    <s v="Post"/>
    <s v="Post"/>
    <n v="0"/>
    <x v="1"/>
  </r>
  <r>
    <s v="Media"/>
    <s v="Incremental"/>
    <m/>
    <m/>
    <x v="16"/>
    <s v="Google"/>
    <x v="9"/>
    <s v=" DTC"/>
    <x v="72"/>
    <s v="Post"/>
    <s v="Post"/>
    <n v="0"/>
    <x v="1"/>
  </r>
  <r>
    <s v="Media"/>
    <s v="Incremental"/>
    <m/>
    <m/>
    <x v="16"/>
    <s v="Google"/>
    <x v="9"/>
    <s v=" DTC"/>
    <x v="73"/>
    <s v="Post"/>
    <s v="Post"/>
    <n v="0"/>
    <x v="1"/>
  </r>
  <r>
    <s v="Media"/>
    <s v="Incremental"/>
    <m/>
    <m/>
    <x v="16"/>
    <s v="Google"/>
    <x v="9"/>
    <s v=" DTC"/>
    <x v="74"/>
    <s v="Post"/>
    <s v="Post"/>
    <n v="0"/>
    <x v="1"/>
  </r>
  <r>
    <s v="Media"/>
    <s v="Incremental"/>
    <m/>
    <m/>
    <x v="16"/>
    <s v="Google"/>
    <x v="9"/>
    <s v=" DTC"/>
    <x v="75"/>
    <s v="Post"/>
    <s v="Post"/>
    <n v="0"/>
    <x v="1"/>
  </r>
  <r>
    <s v="Media"/>
    <s v="Incremental"/>
    <m/>
    <m/>
    <x v="16"/>
    <s v="Google"/>
    <x v="9"/>
    <s v=" DTC"/>
    <x v="76"/>
    <s v="Post"/>
    <s v="Post"/>
    <n v="0"/>
    <x v="1"/>
  </r>
  <r>
    <s v="Media"/>
    <s v="Incremental"/>
    <m/>
    <m/>
    <x v="16"/>
    <s v="Google"/>
    <x v="9"/>
    <s v=" DTC"/>
    <x v="77"/>
    <s v="Post"/>
    <s v="Post"/>
    <n v="0"/>
    <x v="1"/>
  </r>
  <r>
    <s v="Media"/>
    <s v="Incremental"/>
    <m/>
    <m/>
    <x v="16"/>
    <s v="Google"/>
    <x v="9"/>
    <s v=" DTC"/>
    <x v="78"/>
    <s v="Post"/>
    <s v="Post"/>
    <n v="0"/>
    <x v="1"/>
  </r>
  <r>
    <s v="Media"/>
    <s v="Incremental"/>
    <m/>
    <m/>
    <x v="16"/>
    <s v="Google"/>
    <x v="9"/>
    <s v=" DTC"/>
    <x v="79"/>
    <s v="Post"/>
    <s v="Post"/>
    <n v="0"/>
    <x v="1"/>
  </r>
  <r>
    <s v="Media"/>
    <s v="Incremental"/>
    <m/>
    <m/>
    <x v="16"/>
    <s v="Google"/>
    <x v="9"/>
    <s v=" DTC"/>
    <x v="80"/>
    <s v="Post"/>
    <s v="Post"/>
    <n v="0"/>
    <x v="1"/>
  </r>
  <r>
    <s v="Media"/>
    <s v="Incremental"/>
    <m/>
    <m/>
    <x v="16"/>
    <s v="Google"/>
    <x v="9"/>
    <s v=" DTC"/>
    <x v="81"/>
    <s v="Post"/>
    <s v="Post"/>
    <n v="0"/>
    <x v="1"/>
  </r>
  <r>
    <s v="Media"/>
    <s v="Incremental"/>
    <m/>
    <m/>
    <x v="16"/>
    <s v="Google"/>
    <x v="9"/>
    <s v=" DTC"/>
    <x v="82"/>
    <s v="Post"/>
    <s v="Post"/>
    <n v="0"/>
    <x v="1"/>
  </r>
  <r>
    <s v="Media"/>
    <s v="Incremental"/>
    <m/>
    <m/>
    <x v="16"/>
    <s v="Google"/>
    <x v="9"/>
    <s v=" DTC"/>
    <x v="83"/>
    <s v="Post"/>
    <s v="Post"/>
    <n v="0"/>
    <x v="1"/>
  </r>
  <r>
    <s v="Media"/>
    <s v="Incremental"/>
    <m/>
    <m/>
    <x v="16"/>
    <s v="Google"/>
    <x v="9"/>
    <s v=" DTC"/>
    <x v="84"/>
    <s v="Post"/>
    <s v="Post"/>
    <n v="0"/>
    <x v="1"/>
  </r>
  <r>
    <s v="Media"/>
    <s v="Incremental"/>
    <m/>
    <m/>
    <x v="16"/>
    <s v="Google"/>
    <x v="9"/>
    <s v=" DTC"/>
    <x v="85"/>
    <s v="Post"/>
    <s v="Post"/>
    <n v="0"/>
    <x v="1"/>
  </r>
  <r>
    <s v="Media"/>
    <s v="Incremental"/>
    <m/>
    <m/>
    <x v="16"/>
    <s v="Google"/>
    <x v="9"/>
    <s v=" DTC"/>
    <x v="86"/>
    <s v="Post"/>
    <s v="Post"/>
    <n v="0"/>
    <x v="1"/>
  </r>
  <r>
    <s v="Media"/>
    <s v="Incremental"/>
    <m/>
    <m/>
    <x v="16"/>
    <s v="Google"/>
    <x v="9"/>
    <s v=" DTC"/>
    <x v="87"/>
    <s v="Post"/>
    <s v="Post"/>
    <n v="0"/>
    <x v="1"/>
  </r>
  <r>
    <s v="Media"/>
    <s v="Incremental"/>
    <m/>
    <m/>
    <x v="16"/>
    <s v="Google"/>
    <x v="9"/>
    <s v=" DTC"/>
    <x v="88"/>
    <s v="Post"/>
    <s v="Post"/>
    <n v="0"/>
    <x v="1"/>
  </r>
  <r>
    <s v="Media"/>
    <s v="Incremental"/>
    <m/>
    <m/>
    <x v="16"/>
    <s v="Google"/>
    <x v="9"/>
    <s v=" DTC"/>
    <x v="89"/>
    <s v="Post"/>
    <s v="Post"/>
    <n v="0"/>
    <x v="1"/>
  </r>
  <r>
    <s v="Media"/>
    <s v="Incremental"/>
    <m/>
    <m/>
    <x v="16"/>
    <s v="Google"/>
    <x v="9"/>
    <s v=" DTC"/>
    <x v="90"/>
    <s v="Post"/>
    <s v="Post"/>
    <n v="0"/>
    <x v="1"/>
  </r>
  <r>
    <s v="Media"/>
    <s v="Incremental"/>
    <m/>
    <m/>
    <x v="16"/>
    <s v="Google"/>
    <x v="9"/>
    <s v=" DTC"/>
    <x v="91"/>
    <s v="Post"/>
    <s v="Post"/>
    <n v="0"/>
    <x v="1"/>
  </r>
  <r>
    <s v="Media"/>
    <s v="Incremental"/>
    <m/>
    <m/>
    <x v="16"/>
    <s v="Google"/>
    <x v="9"/>
    <s v=" DTC"/>
    <x v="92"/>
    <s v="Post"/>
    <s v="Post"/>
    <n v="0"/>
    <x v="1"/>
  </r>
  <r>
    <s v="Media"/>
    <s v="Incremental"/>
    <m/>
    <m/>
    <x v="16"/>
    <s v="Google"/>
    <x v="9"/>
    <s v=" DTC"/>
    <x v="93"/>
    <s v="Post"/>
    <s v="Post"/>
    <n v="0"/>
    <x v="1"/>
  </r>
  <r>
    <s v="Media"/>
    <s v="Incremental"/>
    <m/>
    <m/>
    <x v="16"/>
    <s v="Google"/>
    <x v="9"/>
    <s v=" DTC"/>
    <x v="94"/>
    <s v="Post"/>
    <s v="Post"/>
    <n v="0"/>
    <x v="1"/>
  </r>
  <r>
    <s v="Media"/>
    <s v="Incremental"/>
    <m/>
    <m/>
    <x v="16"/>
    <s v="Google"/>
    <x v="9"/>
    <s v=" DTC"/>
    <x v="95"/>
    <s v="Post"/>
    <s v="Post"/>
    <n v="0"/>
    <x v="1"/>
  </r>
  <r>
    <s v="Media"/>
    <s v="Incremental"/>
    <m/>
    <m/>
    <x v="16"/>
    <s v="Google"/>
    <x v="9"/>
    <s v=" DTC"/>
    <x v="96"/>
    <s v="Post"/>
    <s v="Post"/>
    <n v="0"/>
    <x v="1"/>
  </r>
  <r>
    <s v="Media"/>
    <s v="Incremental"/>
    <m/>
    <m/>
    <x v="16"/>
    <s v="Google"/>
    <x v="9"/>
    <s v=" DTC"/>
    <x v="97"/>
    <s v="Post"/>
    <s v="Post"/>
    <n v="0"/>
    <x v="1"/>
  </r>
  <r>
    <s v="Media"/>
    <s v="Incremental"/>
    <m/>
    <m/>
    <x v="16"/>
    <s v="Google"/>
    <x v="9"/>
    <s v=" DTC"/>
    <x v="98"/>
    <s v="Post"/>
    <s v="Post"/>
    <n v="0"/>
    <x v="1"/>
  </r>
  <r>
    <s v="Media"/>
    <s v="Incremental"/>
    <m/>
    <m/>
    <x v="16"/>
    <s v="Google"/>
    <x v="9"/>
    <s v=" DTC"/>
    <x v="99"/>
    <s v="Post"/>
    <s v="Post"/>
    <n v="0"/>
    <x v="1"/>
  </r>
  <r>
    <s v="Media"/>
    <s v="Incremental"/>
    <m/>
    <m/>
    <x v="16"/>
    <s v="Google"/>
    <x v="9"/>
    <s v=" DTC"/>
    <x v="100"/>
    <s v="Post"/>
    <s v="Post"/>
    <n v="0"/>
    <x v="1"/>
  </r>
  <r>
    <s v="Media"/>
    <s v="Incremental"/>
    <m/>
    <m/>
    <x v="16"/>
    <s v="Google"/>
    <x v="9"/>
    <s v=" DTC"/>
    <x v="101"/>
    <s v="Post"/>
    <s v="Post"/>
    <n v="0"/>
    <x v="1"/>
  </r>
  <r>
    <s v="Media"/>
    <s v="Incremental"/>
    <m/>
    <m/>
    <x v="16"/>
    <s v="Google"/>
    <x v="9"/>
    <s v=" DTC"/>
    <x v="102"/>
    <s v="Post"/>
    <s v="Post"/>
    <n v="0"/>
    <x v="1"/>
  </r>
  <r>
    <s v="Media"/>
    <s v="Incremental"/>
    <m/>
    <m/>
    <x v="16"/>
    <s v="Google"/>
    <x v="9"/>
    <s v=" DTC"/>
    <x v="103"/>
    <s v="Post"/>
    <s v="Post"/>
    <n v="0"/>
    <x v="1"/>
  </r>
  <r>
    <s v="Media"/>
    <s v="Incremental"/>
    <m/>
    <m/>
    <x v="16"/>
    <s v="Google"/>
    <x v="9"/>
    <s v=" DTC"/>
    <x v="104"/>
    <s v="Post"/>
    <s v="Post"/>
    <n v="0"/>
    <x v="1"/>
  </r>
  <r>
    <s v="Media"/>
    <s v="Incremental"/>
    <m/>
    <m/>
    <x v="16"/>
    <s v="Google"/>
    <x v="9"/>
    <s v=" DTC"/>
    <x v="105"/>
    <s v="Post"/>
    <s v="Post"/>
    <n v="0"/>
    <x v="1"/>
  </r>
  <r>
    <s v="Media"/>
    <s v="Incremental"/>
    <m/>
    <m/>
    <x v="16"/>
    <s v="Google"/>
    <x v="9"/>
    <s v=" DTC"/>
    <x v="106"/>
    <s v="Post"/>
    <s v="Post"/>
    <n v="0"/>
    <x v="1"/>
  </r>
  <r>
    <s v="Media"/>
    <s v="Incremental"/>
    <m/>
    <m/>
    <x v="16"/>
    <s v="Google"/>
    <x v="9"/>
    <s v=" DTC"/>
    <x v="107"/>
    <s v="Post"/>
    <s v="Post"/>
    <n v="0"/>
    <x v="1"/>
  </r>
  <r>
    <s v="Media"/>
    <s v="Incremental"/>
    <m/>
    <m/>
    <x v="16"/>
    <s v="Google"/>
    <x v="9"/>
    <s v=" DTC"/>
    <x v="108"/>
    <s v="Post"/>
    <s v="Post"/>
    <n v="0"/>
    <x v="1"/>
  </r>
  <r>
    <s v="Media"/>
    <s v="Incremental"/>
    <m/>
    <m/>
    <x v="16"/>
    <s v="Google"/>
    <x v="9"/>
    <s v=" DTC"/>
    <x v="109"/>
    <s v="Post"/>
    <s v="Post"/>
    <n v="0"/>
    <x v="1"/>
  </r>
  <r>
    <s v="Media"/>
    <s v="Incremental"/>
    <m/>
    <m/>
    <x v="16"/>
    <s v="Google"/>
    <x v="9"/>
    <s v=" DTC"/>
    <x v="110"/>
    <s v="Post"/>
    <s v="Post"/>
    <n v="0"/>
    <x v="1"/>
  </r>
  <r>
    <s v="Media"/>
    <s v="Incremental"/>
    <m/>
    <m/>
    <x v="16"/>
    <s v="Google"/>
    <x v="9"/>
    <s v=" DTC"/>
    <x v="111"/>
    <s v="Post"/>
    <s v="Post"/>
    <n v="0"/>
    <x v="1"/>
  </r>
  <r>
    <s v="Media"/>
    <s v="Incremental"/>
    <m/>
    <m/>
    <x v="16"/>
    <s v="Google"/>
    <x v="9"/>
    <s v=" DTC"/>
    <x v="112"/>
    <s v="Post"/>
    <s v="Post"/>
    <n v="0"/>
    <x v="1"/>
  </r>
  <r>
    <s v="Media"/>
    <s v="Incremental"/>
    <m/>
    <m/>
    <x v="16"/>
    <s v="Google"/>
    <x v="9"/>
    <s v=" DTC"/>
    <x v="113"/>
    <s v="Post"/>
    <s v="Post"/>
    <n v="0"/>
    <x v="1"/>
  </r>
  <r>
    <s v="Media"/>
    <s v="Incremental"/>
    <m/>
    <m/>
    <x v="16"/>
    <s v="Google"/>
    <x v="9"/>
    <s v=" DTC"/>
    <x v="114"/>
    <s v="Post"/>
    <n v="0"/>
    <n v="0"/>
    <x v="1"/>
  </r>
  <r>
    <s v="Media"/>
    <s v="Incremental"/>
    <m/>
    <m/>
    <x v="16"/>
    <s v="Google"/>
    <x v="9"/>
    <s v=" DTC"/>
    <x v="115"/>
    <s v="Post"/>
    <n v="0"/>
    <n v="0"/>
    <x v="1"/>
  </r>
  <r>
    <s v="Media"/>
    <s v="Incremental"/>
    <m/>
    <m/>
    <x v="16"/>
    <s v="Google"/>
    <x v="9"/>
    <s v=" DTC"/>
    <x v="116"/>
    <s v="Post"/>
    <n v="0"/>
    <n v="0"/>
    <x v="1"/>
  </r>
  <r>
    <s v="Media"/>
    <s v="Incremental"/>
    <m/>
    <m/>
    <x v="16"/>
    <s v="Google"/>
    <x v="9"/>
    <s v=" DTC"/>
    <x v="117"/>
    <s v="Post"/>
    <n v="0"/>
    <n v="0"/>
    <x v="1"/>
  </r>
  <r>
    <s v="Media"/>
    <s v="Incremental"/>
    <m/>
    <m/>
    <x v="16"/>
    <s v="Google"/>
    <x v="9"/>
    <s v=" DTC"/>
    <x v="118"/>
    <s v="Post"/>
    <n v="0"/>
    <n v="0"/>
    <x v="1"/>
  </r>
  <r>
    <s v="Media"/>
    <s v="Incremental"/>
    <m/>
    <m/>
    <x v="16"/>
    <s v="Google"/>
    <x v="9"/>
    <s v=" DTC"/>
    <x v="119"/>
    <s v="Post"/>
    <n v="0"/>
    <n v="0"/>
    <x v="1"/>
  </r>
  <r>
    <s v="Media"/>
    <s v="Incremental"/>
    <m/>
    <m/>
    <x v="16"/>
    <s v="Google"/>
    <x v="9"/>
    <s v=" DTC"/>
    <x v="120"/>
    <s v="Post"/>
    <n v="0"/>
    <n v="0"/>
    <x v="1"/>
  </r>
  <r>
    <s v="Media"/>
    <s v="Incremental"/>
    <m/>
    <m/>
    <x v="16"/>
    <s v="Google"/>
    <x v="9"/>
    <s v=" DTC"/>
    <x v="121"/>
    <s v="Post"/>
    <n v="0"/>
    <n v="0"/>
    <x v="1"/>
  </r>
  <r>
    <s v="Media"/>
    <s v="Incremental"/>
    <m/>
    <m/>
    <x v="16"/>
    <s v="Google"/>
    <x v="9"/>
    <s v=" DTC"/>
    <x v="122"/>
    <s v="Post"/>
    <n v="0"/>
    <n v="0"/>
    <x v="1"/>
  </r>
  <r>
    <s v="Media"/>
    <s v="Incremental"/>
    <m/>
    <m/>
    <x v="16"/>
    <s v="Google"/>
    <x v="9"/>
    <s v=" DTC"/>
    <x v="123"/>
    <s v="Post"/>
    <n v="0"/>
    <n v="0"/>
    <x v="1"/>
  </r>
  <r>
    <s v="Media"/>
    <s v="Incremental"/>
    <m/>
    <m/>
    <x v="16"/>
    <s v="Google"/>
    <x v="9"/>
    <s v=" DTC"/>
    <x v="124"/>
    <s v="Post"/>
    <n v="0"/>
    <n v="0"/>
    <x v="1"/>
  </r>
  <r>
    <s v="Media"/>
    <s v="Incremental"/>
    <m/>
    <m/>
    <x v="16"/>
    <s v="Google"/>
    <x v="9"/>
    <s v=" DTC"/>
    <x v="125"/>
    <s v="Post"/>
    <n v="0"/>
    <n v="0"/>
    <x v="1"/>
  </r>
  <r>
    <s v="Media"/>
    <s v="Incremental"/>
    <m/>
    <m/>
    <x v="16"/>
    <s v="Google"/>
    <x v="9"/>
    <s v=" DTC"/>
    <x v="126"/>
    <s v="Post"/>
    <n v="0"/>
    <n v="0"/>
    <x v="1"/>
  </r>
  <r>
    <s v="Media"/>
    <s v="Incremental"/>
    <m/>
    <m/>
    <x v="16"/>
    <s v="Google"/>
    <x v="9"/>
    <s v=" DTC"/>
    <x v="127"/>
    <s v="Post"/>
    <n v="0"/>
    <n v="0"/>
    <x v="1"/>
  </r>
  <r>
    <s v="Media"/>
    <s v="Incremental"/>
    <m/>
    <m/>
    <x v="16"/>
    <s v="Google"/>
    <x v="9"/>
    <s v=" DTC"/>
    <x v="128"/>
    <s v="Post"/>
    <n v="0"/>
    <n v="0"/>
    <x v="1"/>
  </r>
  <r>
    <s v="Media"/>
    <s v="Incremental"/>
    <m/>
    <m/>
    <x v="16"/>
    <s v="Google"/>
    <x v="9"/>
    <s v=" DTC"/>
    <x v="129"/>
    <s v="Post"/>
    <n v="0"/>
    <n v="0"/>
    <x v="1"/>
  </r>
  <r>
    <s v="Media"/>
    <s v="Incremental"/>
    <m/>
    <m/>
    <x v="16"/>
    <s v="Google"/>
    <x v="9"/>
    <s v=" DTC"/>
    <x v="130"/>
    <s v="Post"/>
    <n v="0"/>
    <n v="0"/>
    <x v="1"/>
  </r>
  <r>
    <s v="Media"/>
    <s v="Incremental"/>
    <m/>
    <m/>
    <x v="16"/>
    <s v="Google"/>
    <x v="9"/>
    <s v=" DTC"/>
    <x v="131"/>
    <s v="Post"/>
    <n v="0"/>
    <n v="0"/>
    <x v="1"/>
  </r>
  <r>
    <s v="Media"/>
    <s v="Incremental"/>
    <m/>
    <m/>
    <x v="16"/>
    <s v="Google"/>
    <x v="9"/>
    <s v=" DTC"/>
    <x v="132"/>
    <s v="Post"/>
    <n v="0"/>
    <n v="0"/>
    <x v="1"/>
  </r>
  <r>
    <s v="Media"/>
    <s v="Incremental"/>
    <m/>
    <m/>
    <x v="16"/>
    <s v="Google"/>
    <x v="9"/>
    <s v=" DTC"/>
    <x v="133"/>
    <s v="Post"/>
    <n v="0"/>
    <n v="0"/>
    <x v="1"/>
  </r>
  <r>
    <s v="Media"/>
    <s v="Incremental"/>
    <m/>
    <m/>
    <x v="16"/>
    <s v="Google"/>
    <x v="9"/>
    <s v=" DTC"/>
    <x v="134"/>
    <s v="Post"/>
    <n v="0"/>
    <n v="0"/>
    <x v="1"/>
  </r>
  <r>
    <s v="Media"/>
    <s v="Incremental"/>
    <m/>
    <m/>
    <x v="16"/>
    <s v="Google"/>
    <x v="9"/>
    <s v=" DTC"/>
    <x v="135"/>
    <s v="Post"/>
    <n v="0"/>
    <n v="0"/>
    <x v="1"/>
  </r>
  <r>
    <s v="Media"/>
    <s v="Incremental"/>
    <m/>
    <m/>
    <x v="16"/>
    <s v="Google"/>
    <x v="9"/>
    <s v=" DTC"/>
    <x v="136"/>
    <s v="Post"/>
    <n v="0"/>
    <n v="0"/>
    <x v="1"/>
  </r>
  <r>
    <s v="Media"/>
    <s v="Incremental"/>
    <m/>
    <m/>
    <x v="16"/>
    <s v="Google"/>
    <x v="9"/>
    <s v=" DTC"/>
    <x v="137"/>
    <s v="Post"/>
    <n v="0"/>
    <n v="0"/>
    <x v="1"/>
  </r>
  <r>
    <s v="Media"/>
    <s v="Incremental"/>
    <m/>
    <m/>
    <x v="16"/>
    <s v="Google"/>
    <x v="9"/>
    <s v=" DTC"/>
    <x v="138"/>
    <s v="Post"/>
    <n v="0"/>
    <n v="0"/>
    <x v="1"/>
  </r>
  <r>
    <s v="Media"/>
    <s v="Incremental"/>
    <m/>
    <m/>
    <x v="16"/>
    <s v="Google"/>
    <x v="9"/>
    <s v=" DTC"/>
    <x v="139"/>
    <s v="Post"/>
    <n v="0"/>
    <n v="0"/>
    <x v="1"/>
  </r>
  <r>
    <s v="Media"/>
    <s v="Incremental"/>
    <m/>
    <m/>
    <x v="16"/>
    <s v="Google"/>
    <x v="9"/>
    <s v=" DTC"/>
    <x v="140"/>
    <s v="Post"/>
    <n v="0"/>
    <n v="0"/>
    <x v="1"/>
  </r>
  <r>
    <s v="Media"/>
    <s v="Incremental"/>
    <m/>
    <m/>
    <x v="16"/>
    <s v="Google"/>
    <x v="9"/>
    <s v=" DTC"/>
    <x v="141"/>
    <s v="Post"/>
    <n v="0"/>
    <n v="0"/>
    <x v="1"/>
  </r>
  <r>
    <s v="Media"/>
    <s v="Incremental"/>
    <m/>
    <m/>
    <x v="16"/>
    <s v="Google"/>
    <x v="9"/>
    <s v=" DTC"/>
    <x v="142"/>
    <s v="Post"/>
    <n v="0"/>
    <n v="0"/>
    <x v="1"/>
  </r>
  <r>
    <s v="Media"/>
    <s v="Incremental"/>
    <m/>
    <m/>
    <x v="16"/>
    <s v="Google"/>
    <x v="9"/>
    <s v=" DTC"/>
    <x v="143"/>
    <s v="Post"/>
    <n v="0"/>
    <n v="0"/>
    <x v="1"/>
  </r>
  <r>
    <s v="Media"/>
    <s v="Incremental"/>
    <m/>
    <m/>
    <x v="16"/>
    <s v="Google"/>
    <x v="9"/>
    <s v=" DTC"/>
    <x v="144"/>
    <s v="Post"/>
    <n v="0"/>
    <n v="0"/>
    <x v="1"/>
  </r>
  <r>
    <s v="Media"/>
    <s v="Incremental"/>
    <m/>
    <m/>
    <x v="16"/>
    <s v="Google"/>
    <x v="9"/>
    <s v=" DTC"/>
    <x v="145"/>
    <s v="Post"/>
    <n v="0"/>
    <n v="0"/>
    <x v="1"/>
  </r>
  <r>
    <s v="Media"/>
    <s v="Incremental"/>
    <m/>
    <m/>
    <x v="16"/>
    <s v="Google"/>
    <x v="9"/>
    <s v=" DTC"/>
    <x v="146"/>
    <s v="Post"/>
    <n v="0"/>
    <n v="0"/>
    <x v="1"/>
  </r>
  <r>
    <s v="Media"/>
    <s v="Incremental"/>
    <m/>
    <m/>
    <x v="16"/>
    <s v="Google"/>
    <x v="9"/>
    <s v=" DTC"/>
    <x v="147"/>
    <s v="Post"/>
    <n v="0"/>
    <n v="0"/>
    <x v="1"/>
  </r>
  <r>
    <s v="Media"/>
    <s v="Incremental"/>
    <m/>
    <m/>
    <x v="16"/>
    <s v="Google"/>
    <x v="9"/>
    <s v=" DTC"/>
    <x v="148"/>
    <s v="Post"/>
    <n v="0"/>
    <n v="0"/>
    <x v="1"/>
  </r>
  <r>
    <s v="Media"/>
    <s v="Incremental"/>
    <m/>
    <m/>
    <x v="16"/>
    <s v="Google"/>
    <x v="9"/>
    <s v=" DTC"/>
    <x v="149"/>
    <s v="Post"/>
    <n v="0"/>
    <n v="0"/>
    <x v="1"/>
  </r>
  <r>
    <s v="Media"/>
    <s v="Incremental"/>
    <m/>
    <m/>
    <x v="16"/>
    <s v="Google"/>
    <x v="9"/>
    <s v=" DTC"/>
    <x v="150"/>
    <s v="Post"/>
    <n v="0"/>
    <n v="0"/>
    <x v="1"/>
  </r>
  <r>
    <s v="Media"/>
    <s v="Incremental"/>
    <m/>
    <m/>
    <x v="16"/>
    <s v="Google"/>
    <x v="9"/>
    <s v=" DTC"/>
    <x v="151"/>
    <s v="Post"/>
    <n v="0"/>
    <n v="0"/>
    <x v="1"/>
  </r>
  <r>
    <s v="Media"/>
    <s v="Incremental"/>
    <m/>
    <m/>
    <x v="16"/>
    <s v="Google"/>
    <x v="9"/>
    <s v=" DTC"/>
    <x v="152"/>
    <s v="Post"/>
    <n v="0"/>
    <n v="0"/>
    <x v="1"/>
  </r>
  <r>
    <s v="Media"/>
    <s v="Incremental"/>
    <m/>
    <m/>
    <x v="16"/>
    <s v="Google"/>
    <x v="9"/>
    <s v=" DTC"/>
    <x v="153"/>
    <s v="Post"/>
    <n v="0"/>
    <n v="0"/>
    <x v="1"/>
  </r>
  <r>
    <s v="Media"/>
    <s v="Incremental"/>
    <m/>
    <m/>
    <x v="16"/>
    <s v="Google"/>
    <x v="9"/>
    <s v=" DTC"/>
    <x v="154"/>
    <s v="Post"/>
    <n v="0"/>
    <n v="0"/>
    <x v="1"/>
  </r>
  <r>
    <s v="Media"/>
    <s v="Incremental"/>
    <m/>
    <m/>
    <x v="16"/>
    <s v="Google"/>
    <x v="9"/>
    <s v=" DTC"/>
    <x v="155"/>
    <s v="Post"/>
    <n v="0"/>
    <n v="0"/>
    <x v="1"/>
  </r>
  <r>
    <s v="Media"/>
    <s v="Incremental"/>
    <m/>
    <m/>
    <x v="16"/>
    <s v="Google"/>
    <x v="9"/>
    <s v=" DTC"/>
    <x v="156"/>
    <s v="Post"/>
    <n v="0"/>
    <n v="0"/>
    <x v="1"/>
  </r>
  <r>
    <s v="Media"/>
    <s v="Incremental"/>
    <m/>
    <m/>
    <x v="16"/>
    <s v="Google"/>
    <x v="9"/>
    <s v=" DTC"/>
    <x v="157"/>
    <s v="Post"/>
    <n v="0"/>
    <n v="0"/>
    <x v="1"/>
  </r>
  <r>
    <s v="Media"/>
    <s v="Incremental"/>
    <m/>
    <m/>
    <x v="16"/>
    <s v="Google"/>
    <x v="9"/>
    <s v=" DTC"/>
    <x v="158"/>
    <s v="Post"/>
    <n v="0"/>
    <n v="0"/>
    <x v="1"/>
  </r>
  <r>
    <s v="Media"/>
    <s v="Incremental"/>
    <m/>
    <m/>
    <x v="16"/>
    <s v="Google"/>
    <x v="9"/>
    <s v=" DTC"/>
    <x v="159"/>
    <s v="Post"/>
    <n v="0"/>
    <n v="0"/>
    <x v="1"/>
  </r>
  <r>
    <s v="Media"/>
    <s v="Incremental"/>
    <m/>
    <m/>
    <x v="16"/>
    <s v="Google"/>
    <x v="9"/>
    <s v=" DTC"/>
    <x v="160"/>
    <s v="Post"/>
    <n v="0"/>
    <n v="0"/>
    <x v="1"/>
  </r>
  <r>
    <s v="Media"/>
    <s v="Incremental"/>
    <m/>
    <m/>
    <x v="16"/>
    <s v="Google"/>
    <x v="9"/>
    <s v=" DTC"/>
    <x v="161"/>
    <s v="Post"/>
    <n v="0"/>
    <n v="0"/>
    <x v="1"/>
  </r>
  <r>
    <s v="Media"/>
    <s v="Incremental"/>
    <m/>
    <m/>
    <x v="16"/>
    <s v="Google"/>
    <x v="9"/>
    <s v=" DTC"/>
    <x v="162"/>
    <s v="Post"/>
    <n v="0"/>
    <n v="0"/>
    <x v="1"/>
  </r>
  <r>
    <s v="Media"/>
    <s v="Incremental"/>
    <m/>
    <m/>
    <x v="16"/>
    <s v="Google"/>
    <x v="9"/>
    <s v=" DTC"/>
    <x v="163"/>
    <s v="Post"/>
    <n v="0"/>
    <n v="0"/>
    <x v="1"/>
  </r>
  <r>
    <s v="Media"/>
    <s v="Incremental"/>
    <m/>
    <m/>
    <x v="16"/>
    <s v="Google"/>
    <x v="9"/>
    <s v=" DTC"/>
    <x v="164"/>
    <s v="Post"/>
    <n v="0"/>
    <n v="0"/>
    <x v="1"/>
  </r>
  <r>
    <s v="Media"/>
    <s v="Incremental"/>
    <m/>
    <m/>
    <x v="16"/>
    <s v="Google"/>
    <x v="9"/>
    <s v=" DTC"/>
    <x v="165"/>
    <s v="Post"/>
    <n v="0"/>
    <n v="0"/>
    <x v="1"/>
  </r>
  <r>
    <s v="Media"/>
    <s v="Incremental"/>
    <m/>
    <m/>
    <x v="16"/>
    <s v="Google"/>
    <x v="9"/>
    <s v=" DTC"/>
    <x v="166"/>
    <s v="Post"/>
    <n v="0"/>
    <n v="0"/>
    <x v="1"/>
  </r>
  <r>
    <s v="Media"/>
    <s v="Incremental"/>
    <m/>
    <m/>
    <x v="16"/>
    <s v="Google"/>
    <x v="9"/>
    <s v=" DTC"/>
    <x v="167"/>
    <s v="Post"/>
    <n v="0"/>
    <n v="0"/>
    <x v="1"/>
  </r>
  <r>
    <s v="Media"/>
    <s v="Incremental"/>
    <m/>
    <m/>
    <x v="16"/>
    <s v="Google"/>
    <x v="9"/>
    <s v=" DTC"/>
    <x v="168"/>
    <s v="Post"/>
    <n v="0"/>
    <n v="0"/>
    <x v="1"/>
  </r>
  <r>
    <s v="Media"/>
    <s v="Incremental"/>
    <m/>
    <m/>
    <x v="16"/>
    <s v="Google"/>
    <x v="9"/>
    <s v=" DTC"/>
    <x v="169"/>
    <s v="Post"/>
    <n v="0"/>
    <n v="0"/>
    <x v="1"/>
  </r>
  <r>
    <s v="Media"/>
    <s v="Incremental"/>
    <m/>
    <m/>
    <x v="16"/>
    <s v="Google"/>
    <x v="9"/>
    <s v=" DTC"/>
    <x v="170"/>
    <s v="Post"/>
    <n v="0"/>
    <n v="0"/>
    <x v="1"/>
  </r>
  <r>
    <s v="Media"/>
    <s v="Incremental"/>
    <m/>
    <m/>
    <x v="16"/>
    <s v="Google"/>
    <x v="9"/>
    <s v=" DTC"/>
    <x v="171"/>
    <s v="Post"/>
    <n v="0"/>
    <n v="0"/>
    <x v="1"/>
  </r>
  <r>
    <s v="Media"/>
    <s v="Incremental"/>
    <m/>
    <m/>
    <x v="16"/>
    <s v="Google"/>
    <x v="9"/>
    <s v=" DTC"/>
    <x v="172"/>
    <s v="Post"/>
    <n v="0"/>
    <n v="0"/>
    <x v="1"/>
  </r>
  <r>
    <s v="Media"/>
    <s v="Incremental"/>
    <m/>
    <m/>
    <x v="16"/>
    <s v="Google"/>
    <x v="9"/>
    <s v=" DTC"/>
    <x v="173"/>
    <s v="Post"/>
    <n v="0"/>
    <n v="0"/>
    <x v="1"/>
  </r>
  <r>
    <s v="Media"/>
    <s v="Incremental"/>
    <m/>
    <m/>
    <x v="16"/>
    <s v="Google"/>
    <x v="9"/>
    <s v=" DTC"/>
    <x v="174"/>
    <s v="Post"/>
    <n v="0"/>
    <n v="0"/>
    <x v="1"/>
  </r>
  <r>
    <s v="Media"/>
    <s v="Incremental"/>
    <m/>
    <m/>
    <x v="16"/>
    <s v="Google"/>
    <x v="9"/>
    <s v=" DTC"/>
    <x v="175"/>
    <s v="Post"/>
    <n v="0"/>
    <n v="0"/>
    <x v="1"/>
  </r>
  <r>
    <s v="Media"/>
    <s v="Incremental"/>
    <m/>
    <m/>
    <x v="16"/>
    <s v="Google"/>
    <x v="9"/>
    <s v=" DTC"/>
    <x v="176"/>
    <s v="Post"/>
    <n v="0"/>
    <n v="0"/>
    <x v="1"/>
  </r>
  <r>
    <s v="Media"/>
    <s v="Incremental"/>
    <m/>
    <m/>
    <x v="16"/>
    <s v="Google"/>
    <x v="9"/>
    <s v=" DTC"/>
    <x v="177"/>
    <s v="Post"/>
    <n v="0"/>
    <n v="0"/>
    <x v="1"/>
  </r>
  <r>
    <s v="Media"/>
    <s v="Incremental"/>
    <m/>
    <m/>
    <x v="16"/>
    <s v="Google"/>
    <x v="9"/>
    <s v=" DTC"/>
    <x v="178"/>
    <s v="Post"/>
    <n v="0"/>
    <n v="0"/>
    <x v="1"/>
  </r>
  <r>
    <s v="Media"/>
    <s v="Incremental"/>
    <m/>
    <m/>
    <x v="16"/>
    <s v="Google"/>
    <x v="9"/>
    <s v=" DTC"/>
    <x v="179"/>
    <s v="Post"/>
    <n v="0"/>
    <n v="0"/>
    <x v="1"/>
  </r>
  <r>
    <s v="Media"/>
    <s v="Incremental"/>
    <m/>
    <m/>
    <x v="16"/>
    <s v="Google"/>
    <x v="9"/>
    <s v=" DTC"/>
    <x v="180"/>
    <s v="Post"/>
    <n v="0"/>
    <n v="0"/>
    <x v="1"/>
  </r>
  <r>
    <s v="Media"/>
    <s v="Incremental"/>
    <m/>
    <m/>
    <x v="16"/>
    <s v="Google"/>
    <x v="9"/>
    <s v=" DTC"/>
    <x v="181"/>
    <s v="Post"/>
    <n v="0"/>
    <n v="0"/>
    <x v="1"/>
  </r>
  <r>
    <s v="Media"/>
    <s v="Incremental"/>
    <m/>
    <m/>
    <x v="16"/>
    <s v="Google"/>
    <x v="9"/>
    <s v=" DTC"/>
    <x v="182"/>
    <s v="Post"/>
    <n v="0"/>
    <n v="0"/>
    <x v="1"/>
  </r>
  <r>
    <s v="Media"/>
    <s v="Incremental"/>
    <m/>
    <m/>
    <x v="16"/>
    <s v="Google"/>
    <x v="9"/>
    <s v=" DTC"/>
    <x v="183"/>
    <s v="Post"/>
    <n v="0"/>
    <n v="0"/>
    <x v="1"/>
  </r>
  <r>
    <s v="Media"/>
    <s v="Incremental"/>
    <m/>
    <m/>
    <x v="16"/>
    <s v="Google"/>
    <x v="9"/>
    <s v=" DTC"/>
    <x v="184"/>
    <s v="Post"/>
    <n v="0"/>
    <n v="0"/>
    <x v="1"/>
  </r>
  <r>
    <s v="Media"/>
    <s v="Incremental"/>
    <m/>
    <m/>
    <x v="16"/>
    <s v="Google"/>
    <x v="9"/>
    <s v=" DTC"/>
    <x v="185"/>
    <s v="Post"/>
    <n v="0"/>
    <n v="0"/>
    <x v="1"/>
  </r>
  <r>
    <s v="Media"/>
    <s v="Incremental"/>
    <m/>
    <m/>
    <x v="16"/>
    <s v="Google"/>
    <x v="9"/>
    <s v=" DTC"/>
    <x v="186"/>
    <s v="Post"/>
    <n v="0"/>
    <n v="0"/>
    <x v="1"/>
  </r>
  <r>
    <s v="Media"/>
    <s v="Incremental"/>
    <m/>
    <m/>
    <x v="16"/>
    <s v="Google"/>
    <x v="9"/>
    <s v=" DTC"/>
    <x v="187"/>
    <s v="Post"/>
    <n v="0"/>
    <n v="0"/>
    <x v="1"/>
  </r>
  <r>
    <s v="Media"/>
    <s v="Incremental"/>
    <m/>
    <m/>
    <x v="16"/>
    <s v="Google"/>
    <x v="9"/>
    <s v=" DTC"/>
    <x v="188"/>
    <s v="Post"/>
    <n v="0"/>
    <n v="0"/>
    <x v="1"/>
  </r>
  <r>
    <s v="Media"/>
    <s v="Incremental"/>
    <m/>
    <m/>
    <x v="16"/>
    <s v="Google"/>
    <x v="9"/>
    <s v=" DTC"/>
    <x v="189"/>
    <s v="Post"/>
    <n v="0"/>
    <n v="0"/>
    <x v="1"/>
  </r>
  <r>
    <s v="Media"/>
    <s v="Incremental"/>
    <m/>
    <m/>
    <x v="16"/>
    <s v="Google"/>
    <x v="9"/>
    <s v=" DTC"/>
    <x v="190"/>
    <s v="Post"/>
    <n v="0"/>
    <n v="0"/>
    <x v="1"/>
  </r>
  <r>
    <s v="Media"/>
    <s v="Incremental"/>
    <m/>
    <m/>
    <x v="16"/>
    <s v="Google"/>
    <x v="9"/>
    <s v=" DTC"/>
    <x v="191"/>
    <s v="Post"/>
    <n v="0"/>
    <n v="0"/>
    <x v="1"/>
  </r>
  <r>
    <s v="Media"/>
    <s v="Incremental"/>
    <m/>
    <m/>
    <x v="16"/>
    <s v="Google"/>
    <x v="9"/>
    <s v=" DTC"/>
    <x v="192"/>
    <s v="Post"/>
    <n v="0"/>
    <n v="0"/>
    <x v="1"/>
  </r>
  <r>
    <s v="Media"/>
    <s v="Incremental"/>
    <m/>
    <m/>
    <x v="16"/>
    <s v="Google"/>
    <x v="9"/>
    <s v=" DTC"/>
    <x v="193"/>
    <s v="Post"/>
    <n v="0"/>
    <n v="0"/>
    <x v="1"/>
  </r>
  <r>
    <s v="Media"/>
    <s v="Incremental"/>
    <m/>
    <m/>
    <x v="16"/>
    <s v="Google"/>
    <x v="9"/>
    <s v=" DTC"/>
    <x v="194"/>
    <s v="Post"/>
    <n v="0"/>
    <n v="0"/>
    <x v="1"/>
  </r>
  <r>
    <s v="Media"/>
    <s v="Incremental"/>
    <m/>
    <m/>
    <x v="16"/>
    <s v="Google"/>
    <x v="9"/>
    <s v=" DTC"/>
    <x v="195"/>
    <s v="Post"/>
    <n v="0"/>
    <n v="0"/>
    <x v="1"/>
  </r>
  <r>
    <s v="Media"/>
    <s v="Incremental"/>
    <m/>
    <m/>
    <x v="16"/>
    <s v="Google"/>
    <x v="9"/>
    <s v=" DTC"/>
    <x v="196"/>
    <s v="Post"/>
    <n v="0"/>
    <n v="0"/>
    <x v="1"/>
  </r>
  <r>
    <s v="Media"/>
    <s v="Incremental"/>
    <m/>
    <m/>
    <x v="16"/>
    <s v="Google"/>
    <x v="9"/>
    <s v=" DTC"/>
    <x v="197"/>
    <s v="Post"/>
    <n v="0"/>
    <n v="0"/>
    <x v="1"/>
  </r>
  <r>
    <s v="Media"/>
    <s v="Incremental"/>
    <m/>
    <m/>
    <x v="16"/>
    <s v="Google"/>
    <x v="9"/>
    <s v=" DTC"/>
    <x v="198"/>
    <s v="Post"/>
    <n v="0"/>
    <n v="0"/>
    <x v="1"/>
  </r>
  <r>
    <s v="Media"/>
    <s v="Incremental"/>
    <m/>
    <m/>
    <x v="16"/>
    <s v="Google"/>
    <x v="9"/>
    <s v=" DTC"/>
    <x v="199"/>
    <s v="Post"/>
    <n v="0"/>
    <n v="0"/>
    <x v="1"/>
  </r>
  <r>
    <s v="Media"/>
    <s v="Incremental"/>
    <m/>
    <m/>
    <x v="16"/>
    <s v="Google"/>
    <x v="9"/>
    <s v=" DTC"/>
    <x v="200"/>
    <s v="Post"/>
    <n v="0"/>
    <n v="0"/>
    <x v="1"/>
  </r>
  <r>
    <s v="Media"/>
    <s v="Incremental"/>
    <m/>
    <m/>
    <x v="16"/>
    <s v="Google"/>
    <x v="9"/>
    <s v=" DTC"/>
    <x v="201"/>
    <s v="Post"/>
    <n v="0"/>
    <n v="0"/>
    <x v="1"/>
  </r>
  <r>
    <s v="Media"/>
    <s v="Incremental"/>
    <m/>
    <m/>
    <x v="16"/>
    <s v="Google"/>
    <x v="9"/>
    <s v=" DTC"/>
    <x v="202"/>
    <s v="Post"/>
    <n v="0"/>
    <n v="0"/>
    <x v="1"/>
  </r>
  <r>
    <s v="Media"/>
    <s v="Incremental"/>
    <m/>
    <m/>
    <x v="16"/>
    <s v="Google"/>
    <x v="9"/>
    <s v=" DTC"/>
    <x v="203"/>
    <s v="Post"/>
    <n v="0"/>
    <n v="0"/>
    <x v="1"/>
  </r>
  <r>
    <s v="Media"/>
    <s v="Incremental"/>
    <m/>
    <m/>
    <x v="16"/>
    <s v="Google"/>
    <x v="9"/>
    <s v=" DTC"/>
    <x v="204"/>
    <s v="Post"/>
    <n v="0"/>
    <n v="0"/>
    <x v="1"/>
  </r>
  <r>
    <s v="Media"/>
    <s v="Incremental"/>
    <m/>
    <m/>
    <x v="16"/>
    <s v="Google"/>
    <x v="9"/>
    <s v=" DTC"/>
    <x v="205"/>
    <s v="Post"/>
    <n v="0"/>
    <n v="0"/>
    <x v="1"/>
  </r>
  <r>
    <s v="Media"/>
    <s v="Incremental"/>
    <m/>
    <m/>
    <x v="16"/>
    <s v="Google"/>
    <x v="9"/>
    <s v=" DTC"/>
    <x v="206"/>
    <s v="Post"/>
    <n v="0"/>
    <n v="0"/>
    <x v="1"/>
  </r>
  <r>
    <s v="Media"/>
    <s v="Incremental"/>
    <m/>
    <m/>
    <x v="16"/>
    <s v="Google"/>
    <x v="9"/>
    <s v=" DTC"/>
    <x v="207"/>
    <s v="Post"/>
    <n v="0"/>
    <n v="0"/>
    <x v="1"/>
  </r>
  <r>
    <s v="Media"/>
    <s v="Incremental"/>
    <m/>
    <m/>
    <x v="16"/>
    <s v="Google"/>
    <x v="9"/>
    <s v=" DTC"/>
    <x v="208"/>
    <s v="Post"/>
    <n v="0"/>
    <n v="0"/>
    <x v="1"/>
  </r>
  <r>
    <s v="Media"/>
    <s v="Incremental"/>
    <m/>
    <m/>
    <x v="16"/>
    <s v="Google"/>
    <x v="9"/>
    <s v=" DTC"/>
    <x v="209"/>
    <s v="Post"/>
    <n v="0"/>
    <n v="0"/>
    <x v="1"/>
  </r>
  <r>
    <s v="Media"/>
    <s v="Incremental"/>
    <m/>
    <m/>
    <x v="16"/>
    <s v="Google"/>
    <x v="9"/>
    <s v=" DTC"/>
    <x v="210"/>
    <s v="Post"/>
    <n v="0"/>
    <n v="0"/>
    <x v="1"/>
  </r>
  <r>
    <s v="Media"/>
    <s v="Incremental"/>
    <m/>
    <m/>
    <x v="16"/>
    <s v="Google"/>
    <x v="9"/>
    <s v=" DTC"/>
    <x v="211"/>
    <s v="Post"/>
    <n v="0"/>
    <n v="0"/>
    <x v="1"/>
  </r>
  <r>
    <s v="Media"/>
    <s v="Incremental"/>
    <m/>
    <m/>
    <x v="16"/>
    <s v="Google"/>
    <x v="9"/>
    <s v=" DTC"/>
    <x v="212"/>
    <s v="Post"/>
    <n v="0"/>
    <n v="0"/>
    <x v="1"/>
  </r>
  <r>
    <s v="Media"/>
    <s v="Incremental"/>
    <m/>
    <m/>
    <x v="16"/>
    <s v="Google"/>
    <x v="9"/>
    <s v=" DTC"/>
    <x v="213"/>
    <s v="Post"/>
    <n v="0"/>
    <n v="0"/>
    <x v="1"/>
  </r>
  <r>
    <s v="Baseline"/>
    <s v="Base"/>
    <m/>
    <m/>
    <x v="17"/>
    <s v="iOS 14.5 Rollout"/>
    <x v="10"/>
    <s v=" DTC"/>
    <x v="0"/>
    <s v="Pre"/>
    <s v="Pre"/>
    <n v="0"/>
    <x v="2"/>
  </r>
  <r>
    <s v="Baseline"/>
    <s v="Base"/>
    <m/>
    <m/>
    <x v="17"/>
    <s v="iOS 14.5 Rollout"/>
    <x v="10"/>
    <s v=" DTC"/>
    <x v="1"/>
    <s v="Pre"/>
    <s v="Pre"/>
    <n v="0"/>
    <x v="2"/>
  </r>
  <r>
    <s v="Baseline"/>
    <s v="Base"/>
    <m/>
    <m/>
    <x v="17"/>
    <s v="iOS 14.5 Rollout"/>
    <x v="10"/>
    <s v=" DTC"/>
    <x v="2"/>
    <s v="Pre"/>
    <s v="Pre"/>
    <n v="0"/>
    <x v="2"/>
  </r>
  <r>
    <s v="Baseline"/>
    <s v="Base"/>
    <m/>
    <m/>
    <x v="17"/>
    <s v="iOS 14.5 Rollout"/>
    <x v="10"/>
    <s v=" DTC"/>
    <x v="3"/>
    <s v="Pre"/>
    <s v="Pre"/>
    <n v="0"/>
    <x v="2"/>
  </r>
  <r>
    <s v="Baseline"/>
    <s v="Base"/>
    <m/>
    <m/>
    <x v="17"/>
    <s v="iOS 14.5 Rollout"/>
    <x v="10"/>
    <s v=" DTC"/>
    <x v="4"/>
    <s v="Pre"/>
    <s v="Pre"/>
    <n v="0"/>
    <x v="2"/>
  </r>
  <r>
    <s v="Baseline"/>
    <s v="Base"/>
    <m/>
    <m/>
    <x v="17"/>
    <s v="iOS 14.5 Rollout"/>
    <x v="10"/>
    <s v=" DTC"/>
    <x v="5"/>
    <s v="Pre"/>
    <s v="Pre"/>
    <n v="0"/>
    <x v="2"/>
  </r>
  <r>
    <s v="Baseline"/>
    <s v="Base"/>
    <m/>
    <m/>
    <x v="17"/>
    <s v="iOS 14.5 Rollout"/>
    <x v="10"/>
    <s v=" DTC"/>
    <x v="6"/>
    <s v="Pre"/>
    <s v="Pre"/>
    <n v="0"/>
    <x v="2"/>
  </r>
  <r>
    <s v="Baseline"/>
    <s v="Base"/>
    <m/>
    <m/>
    <x v="17"/>
    <s v="iOS 14.5 Rollout"/>
    <x v="10"/>
    <s v=" DTC"/>
    <x v="7"/>
    <s v="Pre"/>
    <s v="Pre"/>
    <n v="0"/>
    <x v="2"/>
  </r>
  <r>
    <s v="Baseline"/>
    <s v="Base"/>
    <m/>
    <m/>
    <x v="17"/>
    <s v="iOS 14.5 Rollout"/>
    <x v="10"/>
    <s v=" DTC"/>
    <x v="8"/>
    <s v="Pre"/>
    <s v="Pre"/>
    <n v="0"/>
    <x v="2"/>
  </r>
  <r>
    <s v="Baseline"/>
    <s v="Base"/>
    <m/>
    <m/>
    <x v="17"/>
    <s v="iOS 14.5 Rollout"/>
    <x v="10"/>
    <s v=" DTC"/>
    <x v="9"/>
    <s v="Pre"/>
    <s v="Pre"/>
    <n v="0"/>
    <x v="2"/>
  </r>
  <r>
    <s v="Baseline"/>
    <s v="Base"/>
    <m/>
    <m/>
    <x v="17"/>
    <s v="iOS 14.5 Rollout"/>
    <x v="10"/>
    <s v=" DTC"/>
    <x v="10"/>
    <s v="Pre"/>
    <s v="Pre"/>
    <n v="0"/>
    <x v="2"/>
  </r>
  <r>
    <s v="Baseline"/>
    <s v="Base"/>
    <m/>
    <m/>
    <x v="17"/>
    <s v="iOS 14.5 Rollout"/>
    <x v="10"/>
    <s v=" DTC"/>
    <x v="11"/>
    <s v="Pre"/>
    <s v="Pre"/>
    <n v="0"/>
    <x v="2"/>
  </r>
  <r>
    <s v="Baseline"/>
    <s v="Base"/>
    <m/>
    <m/>
    <x v="17"/>
    <s v="iOS 14.5 Rollout"/>
    <x v="10"/>
    <s v=" DTC"/>
    <x v="12"/>
    <s v="Pre"/>
    <s v="Pre"/>
    <n v="0"/>
    <x v="2"/>
  </r>
  <r>
    <s v="Baseline"/>
    <s v="Base"/>
    <m/>
    <m/>
    <x v="17"/>
    <s v="iOS 14.5 Rollout"/>
    <x v="10"/>
    <s v=" DTC"/>
    <x v="13"/>
    <s v="Pre"/>
    <s v="Pre"/>
    <n v="0"/>
    <x v="2"/>
  </r>
  <r>
    <s v="Baseline"/>
    <s v="Base"/>
    <m/>
    <m/>
    <x v="17"/>
    <s v="iOS 14.5 Rollout"/>
    <x v="10"/>
    <s v=" DTC"/>
    <x v="14"/>
    <s v="Pre"/>
    <s v="Pre"/>
    <n v="0"/>
    <x v="2"/>
  </r>
  <r>
    <s v="Baseline"/>
    <s v="Base"/>
    <m/>
    <m/>
    <x v="17"/>
    <s v="iOS 14.5 Rollout"/>
    <x v="10"/>
    <s v=" DTC"/>
    <x v="15"/>
    <s v="Pre"/>
    <s v="Pre"/>
    <n v="0"/>
    <x v="2"/>
  </r>
  <r>
    <s v="Baseline"/>
    <s v="Base"/>
    <m/>
    <m/>
    <x v="17"/>
    <s v="iOS 14.5 Rollout"/>
    <x v="10"/>
    <s v=" DTC"/>
    <x v="16"/>
    <s v="Pre"/>
    <s v="Pre"/>
    <n v="0"/>
    <x v="2"/>
  </r>
  <r>
    <s v="Baseline"/>
    <s v="Base"/>
    <m/>
    <m/>
    <x v="17"/>
    <s v="iOS 14.5 Rollout"/>
    <x v="10"/>
    <s v=" DTC"/>
    <x v="17"/>
    <s v="Pre"/>
    <s v="Pre"/>
    <n v="0"/>
    <x v="2"/>
  </r>
  <r>
    <s v="Baseline"/>
    <s v="Base"/>
    <m/>
    <m/>
    <x v="17"/>
    <s v="iOS 14.5 Rollout"/>
    <x v="10"/>
    <s v=" DTC"/>
    <x v="18"/>
    <s v="Pre"/>
    <s v="Pre"/>
    <n v="0"/>
    <x v="2"/>
  </r>
  <r>
    <s v="Baseline"/>
    <s v="Base"/>
    <m/>
    <m/>
    <x v="17"/>
    <s v="iOS 14.5 Rollout"/>
    <x v="10"/>
    <s v=" DTC"/>
    <x v="19"/>
    <s v="Pre"/>
    <s v="Pre"/>
    <n v="0"/>
    <x v="2"/>
  </r>
  <r>
    <s v="Baseline"/>
    <s v="Base"/>
    <m/>
    <m/>
    <x v="17"/>
    <s v="iOS 14.5 Rollout"/>
    <x v="10"/>
    <s v=" DTC"/>
    <x v="20"/>
    <s v="Pre"/>
    <s v="Pre"/>
    <n v="0"/>
    <x v="2"/>
  </r>
  <r>
    <s v="Baseline"/>
    <s v="Base"/>
    <m/>
    <m/>
    <x v="17"/>
    <s v="iOS 14.5 Rollout"/>
    <x v="10"/>
    <s v=" DTC"/>
    <x v="21"/>
    <s v="Pre"/>
    <s v="Pre"/>
    <n v="0"/>
    <x v="2"/>
  </r>
  <r>
    <s v="Baseline"/>
    <s v="Base"/>
    <m/>
    <m/>
    <x v="17"/>
    <s v="iOS 14.5 Rollout"/>
    <x v="10"/>
    <s v=" DTC"/>
    <x v="22"/>
    <s v="Pre"/>
    <s v="Pre"/>
    <n v="0"/>
    <x v="2"/>
  </r>
  <r>
    <s v="Baseline"/>
    <s v="Base"/>
    <m/>
    <m/>
    <x v="17"/>
    <s v="iOS 14.5 Rollout"/>
    <x v="10"/>
    <s v=" DTC"/>
    <x v="23"/>
    <s v="Pre"/>
    <s v="Pre"/>
    <n v="0"/>
    <x v="2"/>
  </r>
  <r>
    <s v="Baseline"/>
    <s v="Base"/>
    <m/>
    <m/>
    <x v="17"/>
    <s v="iOS 14.5 Rollout"/>
    <x v="10"/>
    <s v=" DTC"/>
    <x v="24"/>
    <s v="Pre"/>
    <s v="Pre"/>
    <n v="0"/>
    <x v="2"/>
  </r>
  <r>
    <s v="Baseline"/>
    <s v="Base"/>
    <m/>
    <m/>
    <x v="17"/>
    <s v="iOS 14.5 Rollout"/>
    <x v="10"/>
    <s v=" DTC"/>
    <x v="25"/>
    <s v="Pre"/>
    <s v="Pre"/>
    <n v="0"/>
    <x v="2"/>
  </r>
  <r>
    <s v="Baseline"/>
    <s v="Base"/>
    <m/>
    <m/>
    <x v="17"/>
    <s v="iOS 14.5 Rollout"/>
    <x v="10"/>
    <s v=" DTC"/>
    <x v="26"/>
    <s v="Pre"/>
    <s v="Pre"/>
    <n v="0"/>
    <x v="2"/>
  </r>
  <r>
    <s v="Baseline"/>
    <s v="Base"/>
    <m/>
    <m/>
    <x v="17"/>
    <s v="iOS 14.5 Rollout"/>
    <x v="10"/>
    <s v=" DTC"/>
    <x v="27"/>
    <s v="Pre"/>
    <s v="Pre"/>
    <n v="0"/>
    <x v="2"/>
  </r>
  <r>
    <s v="Baseline"/>
    <s v="Base"/>
    <m/>
    <m/>
    <x v="17"/>
    <s v="iOS 14.5 Rollout"/>
    <x v="10"/>
    <s v=" DTC"/>
    <x v="28"/>
    <s v="Pre"/>
    <s v="Pre"/>
    <n v="0"/>
    <x v="2"/>
  </r>
  <r>
    <s v="Baseline"/>
    <s v="Base"/>
    <m/>
    <m/>
    <x v="17"/>
    <s v="iOS 14.5 Rollout"/>
    <x v="10"/>
    <s v=" DTC"/>
    <x v="29"/>
    <s v="Pre"/>
    <s v="Pre"/>
    <n v="0"/>
    <x v="2"/>
  </r>
  <r>
    <s v="Baseline"/>
    <s v="Base"/>
    <m/>
    <m/>
    <x v="17"/>
    <s v="iOS 14.5 Rollout"/>
    <x v="10"/>
    <s v=" DTC"/>
    <x v="30"/>
    <s v="Pre"/>
    <s v="Pre"/>
    <n v="0"/>
    <x v="2"/>
  </r>
  <r>
    <s v="Baseline"/>
    <s v="Base"/>
    <m/>
    <m/>
    <x v="17"/>
    <s v="iOS 14.5 Rollout"/>
    <x v="10"/>
    <s v=" DTC"/>
    <x v="31"/>
    <s v="Pre"/>
    <s v="Pre"/>
    <n v="0"/>
    <x v="2"/>
  </r>
  <r>
    <s v="Baseline"/>
    <s v="Base"/>
    <m/>
    <m/>
    <x v="17"/>
    <s v="iOS 14.5 Rollout"/>
    <x v="10"/>
    <s v=" DTC"/>
    <x v="32"/>
    <s v="Pre"/>
    <s v="Pre"/>
    <n v="0"/>
    <x v="2"/>
  </r>
  <r>
    <s v="Baseline"/>
    <s v="Base"/>
    <m/>
    <m/>
    <x v="17"/>
    <s v="iOS 14.5 Rollout"/>
    <x v="10"/>
    <s v=" DTC"/>
    <x v="33"/>
    <s v="Pre"/>
    <s v="Pre"/>
    <n v="0"/>
    <x v="2"/>
  </r>
  <r>
    <s v="Baseline"/>
    <s v="Base"/>
    <m/>
    <m/>
    <x v="17"/>
    <s v="iOS 14.5 Rollout"/>
    <x v="10"/>
    <s v=" DTC"/>
    <x v="34"/>
    <s v="Pre"/>
    <s v="Pre"/>
    <n v="0"/>
    <x v="2"/>
  </r>
  <r>
    <s v="Baseline"/>
    <s v="Base"/>
    <m/>
    <m/>
    <x v="17"/>
    <s v="iOS 14.5 Rollout"/>
    <x v="10"/>
    <s v=" DTC"/>
    <x v="35"/>
    <s v="Pre"/>
    <s v="Pre"/>
    <n v="0"/>
    <x v="2"/>
  </r>
  <r>
    <s v="Baseline"/>
    <s v="Base"/>
    <m/>
    <m/>
    <x v="17"/>
    <s v="iOS 14.5 Rollout"/>
    <x v="10"/>
    <s v=" DTC"/>
    <x v="36"/>
    <s v="Pre"/>
    <s v="Pre"/>
    <n v="0"/>
    <x v="2"/>
  </r>
  <r>
    <s v="Baseline"/>
    <s v="Base"/>
    <m/>
    <m/>
    <x v="17"/>
    <s v="iOS 14.5 Rollout"/>
    <x v="10"/>
    <s v=" DTC"/>
    <x v="37"/>
    <s v="Pre"/>
    <s v="Pre"/>
    <n v="0"/>
    <x v="2"/>
  </r>
  <r>
    <s v="Baseline"/>
    <s v="Base"/>
    <m/>
    <m/>
    <x v="17"/>
    <s v="iOS 14.5 Rollout"/>
    <x v="10"/>
    <s v=" DTC"/>
    <x v="38"/>
    <s v="Pre"/>
    <s v="Pre"/>
    <n v="0"/>
    <x v="2"/>
  </r>
  <r>
    <s v="Baseline"/>
    <s v="Base"/>
    <m/>
    <m/>
    <x v="17"/>
    <s v="iOS 14.5 Rollout"/>
    <x v="10"/>
    <s v=" DTC"/>
    <x v="39"/>
    <s v="Pre"/>
    <s v="Pre"/>
    <n v="0"/>
    <x v="2"/>
  </r>
  <r>
    <s v="Baseline"/>
    <s v="Base"/>
    <m/>
    <m/>
    <x v="17"/>
    <s v="iOS 14.5 Rollout"/>
    <x v="10"/>
    <s v=" DTC"/>
    <x v="40"/>
    <s v="Pre"/>
    <s v="Pre"/>
    <n v="0"/>
    <x v="2"/>
  </r>
  <r>
    <s v="Baseline"/>
    <s v="Base"/>
    <m/>
    <m/>
    <x v="17"/>
    <s v="iOS 14.5 Rollout"/>
    <x v="10"/>
    <s v=" DTC"/>
    <x v="41"/>
    <s v="Pre"/>
    <s v="Pre"/>
    <n v="0"/>
    <x v="2"/>
  </r>
  <r>
    <s v="Baseline"/>
    <s v="Base"/>
    <m/>
    <m/>
    <x v="17"/>
    <s v="iOS 14.5 Rollout"/>
    <x v="10"/>
    <s v=" DTC"/>
    <x v="42"/>
    <s v="Pre"/>
    <s v="Pre"/>
    <n v="0"/>
    <x v="2"/>
  </r>
  <r>
    <s v="Baseline"/>
    <s v="Base"/>
    <m/>
    <m/>
    <x v="17"/>
    <s v="iOS 14.5 Rollout"/>
    <x v="10"/>
    <s v=" DTC"/>
    <x v="43"/>
    <s v="Pre"/>
    <s v="Pre"/>
    <n v="0"/>
    <x v="2"/>
  </r>
  <r>
    <s v="Baseline"/>
    <s v="Base"/>
    <m/>
    <m/>
    <x v="17"/>
    <s v="iOS 14.5 Rollout"/>
    <x v="10"/>
    <s v=" DTC"/>
    <x v="44"/>
    <s v="Pre"/>
    <s v="Pre"/>
    <n v="0"/>
    <x v="2"/>
  </r>
  <r>
    <s v="Baseline"/>
    <s v="Base"/>
    <m/>
    <m/>
    <x v="17"/>
    <s v="iOS 14.5 Rollout"/>
    <x v="10"/>
    <s v=" DTC"/>
    <x v="45"/>
    <s v="Pre"/>
    <s v="Pre"/>
    <n v="0"/>
    <x v="2"/>
  </r>
  <r>
    <s v="Baseline"/>
    <s v="Base"/>
    <m/>
    <m/>
    <x v="17"/>
    <s v="iOS 14.5 Rollout"/>
    <x v="10"/>
    <s v=" DTC"/>
    <x v="46"/>
    <s v="Pre"/>
    <s v="Pre"/>
    <n v="0"/>
    <x v="2"/>
  </r>
  <r>
    <s v="Baseline"/>
    <s v="Base"/>
    <m/>
    <m/>
    <x v="17"/>
    <s v="iOS 14.5 Rollout"/>
    <x v="10"/>
    <s v=" DTC"/>
    <x v="47"/>
    <s v="Pre"/>
    <s v="Pre"/>
    <n v="0"/>
    <x v="2"/>
  </r>
  <r>
    <s v="Baseline"/>
    <s v="Base"/>
    <m/>
    <m/>
    <x v="17"/>
    <s v="iOS 14.5 Rollout"/>
    <x v="10"/>
    <s v=" DTC"/>
    <x v="48"/>
    <s v="Pre"/>
    <s v="Pre"/>
    <n v="0"/>
    <x v="2"/>
  </r>
  <r>
    <s v="Baseline"/>
    <s v="Base"/>
    <m/>
    <m/>
    <x v="17"/>
    <s v="iOS 14.5 Rollout"/>
    <x v="10"/>
    <s v=" DTC"/>
    <x v="49"/>
    <s v="Pre"/>
    <s v="Pre"/>
    <n v="0"/>
    <x v="2"/>
  </r>
  <r>
    <s v="Baseline"/>
    <s v="Base"/>
    <m/>
    <m/>
    <x v="17"/>
    <s v="iOS 14.5 Rollout"/>
    <x v="10"/>
    <s v=" DTC"/>
    <x v="50"/>
    <s v="Pre"/>
    <s v="Pre"/>
    <n v="0"/>
    <x v="2"/>
  </r>
  <r>
    <s v="Baseline"/>
    <s v="Base"/>
    <m/>
    <m/>
    <x v="17"/>
    <s v="iOS 14.5 Rollout"/>
    <x v="10"/>
    <s v=" DTC"/>
    <x v="51"/>
    <s v="Pre"/>
    <s v="Pre"/>
    <n v="0"/>
    <x v="2"/>
  </r>
  <r>
    <s v="Baseline"/>
    <s v="Base"/>
    <m/>
    <m/>
    <x v="17"/>
    <s v="iOS 14.5 Rollout"/>
    <x v="10"/>
    <s v=" DTC"/>
    <x v="52"/>
    <s v="Pre"/>
    <s v="Pre"/>
    <n v="0"/>
    <x v="2"/>
  </r>
  <r>
    <s v="Baseline"/>
    <s v="Base"/>
    <m/>
    <m/>
    <x v="17"/>
    <s v="iOS 14.5 Rollout"/>
    <x v="10"/>
    <s v=" DTC"/>
    <x v="53"/>
    <s v="Pre"/>
    <s v="Pre"/>
    <n v="0"/>
    <x v="2"/>
  </r>
  <r>
    <s v="Baseline"/>
    <s v="Base"/>
    <m/>
    <m/>
    <x v="17"/>
    <s v="iOS 14.5 Rollout"/>
    <x v="10"/>
    <s v=" DTC"/>
    <x v="54"/>
    <s v="Pre"/>
    <s v="Pre"/>
    <n v="0"/>
    <x v="2"/>
  </r>
  <r>
    <s v="Baseline"/>
    <s v="Base"/>
    <m/>
    <m/>
    <x v="17"/>
    <s v="iOS 14.5 Rollout"/>
    <x v="10"/>
    <s v=" DTC"/>
    <x v="55"/>
    <s v="Pre"/>
    <s v="Pre"/>
    <n v="0"/>
    <x v="2"/>
  </r>
  <r>
    <s v="Baseline"/>
    <s v="Base"/>
    <m/>
    <m/>
    <x v="17"/>
    <s v="iOS 14.5 Rollout"/>
    <x v="10"/>
    <s v=" DTC"/>
    <x v="56"/>
    <s v="Pre"/>
    <s v="Pre"/>
    <n v="0"/>
    <x v="2"/>
  </r>
  <r>
    <s v="Baseline"/>
    <s v="Base"/>
    <m/>
    <m/>
    <x v="17"/>
    <s v="iOS 14.5 Rollout"/>
    <x v="10"/>
    <s v=" DTC"/>
    <x v="57"/>
    <s v="Post"/>
    <s v="Post"/>
    <n v="-884.34592720000001"/>
    <x v="2"/>
  </r>
  <r>
    <s v="Baseline"/>
    <s v="Base"/>
    <m/>
    <m/>
    <x v="17"/>
    <s v="iOS 14.5 Rollout"/>
    <x v="10"/>
    <s v=" DTC"/>
    <x v="58"/>
    <s v="Post"/>
    <s v="Post"/>
    <n v="-972.78052000000002"/>
    <x v="2"/>
  </r>
  <r>
    <s v="Baseline"/>
    <s v="Base"/>
    <m/>
    <m/>
    <x v="17"/>
    <s v="iOS 14.5 Rollout"/>
    <x v="10"/>
    <s v=" DTC"/>
    <x v="59"/>
    <s v="Post"/>
    <s v="Post"/>
    <n v="-1061.2151127"/>
    <x v="2"/>
  </r>
  <r>
    <s v="Baseline"/>
    <s v="Base"/>
    <m/>
    <m/>
    <x v="17"/>
    <s v="iOS 14.5 Rollout"/>
    <x v="10"/>
    <s v=" DTC"/>
    <x v="60"/>
    <s v="Post"/>
    <s v="Post"/>
    <n v="-1149.6497053999999"/>
    <x v="2"/>
  </r>
  <r>
    <s v="Baseline"/>
    <s v="Base"/>
    <m/>
    <m/>
    <x v="17"/>
    <s v="iOS 14.5 Rollout"/>
    <x v="10"/>
    <s v=" DTC"/>
    <x v="61"/>
    <s v="Post"/>
    <s v="Post"/>
    <n v="-1238.0842981000001"/>
    <x v="2"/>
  </r>
  <r>
    <s v="Baseline"/>
    <s v="Base"/>
    <m/>
    <m/>
    <x v="17"/>
    <s v="iOS 14.5 Rollout"/>
    <x v="10"/>
    <s v=" DTC"/>
    <x v="62"/>
    <s v="Post"/>
    <s v="Post"/>
    <n v="-1326.5188909000001"/>
    <x v="2"/>
  </r>
  <r>
    <s v="Baseline"/>
    <s v="Base"/>
    <m/>
    <m/>
    <x v="17"/>
    <s v="iOS 14.5 Rollout"/>
    <x v="10"/>
    <s v=" DTC"/>
    <x v="63"/>
    <s v="Post"/>
    <s v="Post"/>
    <n v="-1414.9534836"/>
    <x v="2"/>
  </r>
  <r>
    <s v="Baseline"/>
    <s v="Base"/>
    <m/>
    <m/>
    <x v="17"/>
    <s v="iOS 14.5 Rollout"/>
    <x v="10"/>
    <s v=" DTC"/>
    <x v="64"/>
    <s v="Post"/>
    <s v="Post"/>
    <n v="-1503.3880763"/>
    <x v="2"/>
  </r>
  <r>
    <s v="Baseline"/>
    <s v="Base"/>
    <m/>
    <m/>
    <x v="17"/>
    <s v="iOS 14.5 Rollout"/>
    <x v="10"/>
    <s v=" DTC"/>
    <x v="65"/>
    <s v="Post"/>
    <s v="Post"/>
    <n v="-1591.8226689999999"/>
    <x v="2"/>
  </r>
  <r>
    <s v="Baseline"/>
    <s v="Base"/>
    <m/>
    <m/>
    <x v="17"/>
    <s v="iOS 14.5 Rollout"/>
    <x v="10"/>
    <s v=" DTC"/>
    <x v="66"/>
    <s v="Post"/>
    <s v="Post"/>
    <n v="-1680.2572617999999"/>
    <x v="2"/>
  </r>
  <r>
    <s v="Baseline"/>
    <s v="Base"/>
    <m/>
    <m/>
    <x v="17"/>
    <s v="iOS 14.5 Rollout"/>
    <x v="10"/>
    <s v=" DTC"/>
    <x v="67"/>
    <s v="Post"/>
    <s v="Post"/>
    <n v="-1768.6918545000001"/>
    <x v="2"/>
  </r>
  <r>
    <s v="Baseline"/>
    <s v="Base"/>
    <m/>
    <m/>
    <x v="17"/>
    <s v="iOS 14.5 Rollout"/>
    <x v="10"/>
    <s v=" DTC"/>
    <x v="68"/>
    <s v="Post"/>
    <s v="Post"/>
    <n v="-1857.1264472"/>
    <x v="2"/>
  </r>
  <r>
    <s v="Baseline"/>
    <s v="Base"/>
    <m/>
    <m/>
    <x v="17"/>
    <s v="iOS 14.5 Rollout"/>
    <x v="10"/>
    <s v=" DTC"/>
    <x v="69"/>
    <s v="Post"/>
    <s v="Post"/>
    <n v="-1945.5610399"/>
    <x v="2"/>
  </r>
  <r>
    <s v="Baseline"/>
    <s v="Base"/>
    <m/>
    <m/>
    <x v="17"/>
    <s v="iOS 14.5 Rollout"/>
    <x v="10"/>
    <s v=" DTC"/>
    <x v="70"/>
    <s v="Post"/>
    <s v="Post"/>
    <n v="-2033.9956327"/>
    <x v="2"/>
  </r>
  <r>
    <s v="Baseline"/>
    <s v="Base"/>
    <m/>
    <m/>
    <x v="17"/>
    <s v="iOS 14.5 Rollout"/>
    <x v="10"/>
    <s v=" DTC"/>
    <x v="71"/>
    <s v="Post"/>
    <s v="Post"/>
    <n v="-2122.4302253999999"/>
    <x v="2"/>
  </r>
  <r>
    <s v="Baseline"/>
    <s v="Base"/>
    <m/>
    <m/>
    <x v="17"/>
    <s v="iOS 14.5 Rollout"/>
    <x v="10"/>
    <s v=" DTC"/>
    <x v="72"/>
    <s v="Post"/>
    <s v="Post"/>
    <n v="-2210.8648180999999"/>
    <x v="2"/>
  </r>
  <r>
    <s v="Baseline"/>
    <s v="Base"/>
    <m/>
    <m/>
    <x v="17"/>
    <s v="iOS 14.5 Rollout"/>
    <x v="10"/>
    <s v=" DTC"/>
    <x v="73"/>
    <s v="Post"/>
    <s v="Post"/>
    <n v="-2299.2994107999998"/>
    <x v="2"/>
  </r>
  <r>
    <s v="Baseline"/>
    <s v="Base"/>
    <m/>
    <m/>
    <x v="17"/>
    <s v="iOS 14.5 Rollout"/>
    <x v="10"/>
    <s v=" DTC"/>
    <x v="74"/>
    <s v="Post"/>
    <s v="Post"/>
    <n v="-2387.7340036000001"/>
    <x v="2"/>
  </r>
  <r>
    <s v="Baseline"/>
    <s v="Base"/>
    <m/>
    <m/>
    <x v="17"/>
    <s v="iOS 14.5 Rollout"/>
    <x v="10"/>
    <s v=" DTC"/>
    <x v="75"/>
    <s v="Post"/>
    <s v="Post"/>
    <n v="-2476.1685963"/>
    <x v="2"/>
  </r>
  <r>
    <s v="Baseline"/>
    <s v="Base"/>
    <m/>
    <m/>
    <x v="17"/>
    <s v="iOS 14.5 Rollout"/>
    <x v="10"/>
    <s v=" DTC"/>
    <x v="76"/>
    <s v="Post"/>
    <s v="Post"/>
    <n v="-2564.6031889999999"/>
    <x v="2"/>
  </r>
  <r>
    <s v="Baseline"/>
    <s v="Base"/>
    <m/>
    <m/>
    <x v="17"/>
    <s v="iOS 14.5 Rollout"/>
    <x v="10"/>
    <s v=" DTC"/>
    <x v="77"/>
    <s v="Post"/>
    <s v="Post"/>
    <n v="-2653.0377816999999"/>
    <x v="2"/>
  </r>
  <r>
    <s v="Baseline"/>
    <s v="Base"/>
    <m/>
    <m/>
    <x v="17"/>
    <s v="iOS 14.5 Rollout"/>
    <x v="10"/>
    <s v=" DTC"/>
    <x v="78"/>
    <s v="Post"/>
    <s v="Post"/>
    <n v="-2741.4723745000001"/>
    <x v="2"/>
  </r>
  <r>
    <s v="Baseline"/>
    <s v="Base"/>
    <m/>
    <m/>
    <x v="17"/>
    <s v="iOS 14.5 Rollout"/>
    <x v="10"/>
    <s v=" DTC"/>
    <x v="79"/>
    <s v="Post"/>
    <s v="Post"/>
    <n v="-2829.9069672000001"/>
    <x v="2"/>
  </r>
  <r>
    <s v="Baseline"/>
    <s v="Base"/>
    <m/>
    <m/>
    <x v="17"/>
    <s v="iOS 14.5 Rollout"/>
    <x v="10"/>
    <s v=" DTC"/>
    <x v="80"/>
    <s v="Post"/>
    <s v="Post"/>
    <n v="-2918.3415599"/>
    <x v="2"/>
  </r>
  <r>
    <s v="Baseline"/>
    <s v="Base"/>
    <m/>
    <m/>
    <x v="17"/>
    <s v="iOS 14.5 Rollout"/>
    <x v="10"/>
    <s v=" DTC"/>
    <x v="81"/>
    <s v="Post"/>
    <s v="Post"/>
    <n v="-3006.7761525999999"/>
    <x v="2"/>
  </r>
  <r>
    <s v="Baseline"/>
    <s v="Base"/>
    <m/>
    <m/>
    <x v="17"/>
    <s v="iOS 14.5 Rollout"/>
    <x v="10"/>
    <s v=" DTC"/>
    <x v="82"/>
    <s v="Post"/>
    <s v="Post"/>
    <n v="-3095.2107454000002"/>
    <x v="2"/>
  </r>
  <r>
    <s v="Baseline"/>
    <s v="Base"/>
    <m/>
    <m/>
    <x v="17"/>
    <s v="iOS 14.5 Rollout"/>
    <x v="10"/>
    <s v=" DTC"/>
    <x v="83"/>
    <s v="Post"/>
    <s v="Post"/>
    <n v="-3183.6453381000001"/>
    <x v="2"/>
  </r>
  <r>
    <s v="Baseline"/>
    <s v="Base"/>
    <m/>
    <m/>
    <x v="17"/>
    <s v="iOS 14.5 Rollout"/>
    <x v="10"/>
    <s v=" DTC"/>
    <x v="84"/>
    <s v="Post"/>
    <s v="Post"/>
    <n v="-3272.0799308000001"/>
    <x v="2"/>
  </r>
  <r>
    <s v="Baseline"/>
    <s v="Base"/>
    <m/>
    <m/>
    <x v="17"/>
    <s v="iOS 14.5 Rollout"/>
    <x v="10"/>
    <s v=" DTC"/>
    <x v="85"/>
    <s v="Post"/>
    <s v="Post"/>
    <n v="-3360.5145235"/>
    <x v="2"/>
  </r>
  <r>
    <s v="Baseline"/>
    <s v="Base"/>
    <m/>
    <m/>
    <x v="17"/>
    <s v="iOS 14.5 Rollout"/>
    <x v="10"/>
    <s v=" DTC"/>
    <x v="86"/>
    <s v="Post"/>
    <s v="Post"/>
    <n v="-3448.9491162999998"/>
    <x v="2"/>
  </r>
  <r>
    <s v="Baseline"/>
    <s v="Base"/>
    <m/>
    <m/>
    <x v="17"/>
    <s v="iOS 14.5 Rollout"/>
    <x v="10"/>
    <s v=" DTC"/>
    <x v="87"/>
    <s v="Post"/>
    <s v="Post"/>
    <n v="-3537.3837090000002"/>
    <x v="2"/>
  </r>
  <r>
    <s v="Baseline"/>
    <s v="Base"/>
    <m/>
    <m/>
    <x v="17"/>
    <s v="iOS 14.5 Rollout"/>
    <x v="10"/>
    <s v=" DTC"/>
    <x v="88"/>
    <s v="Post"/>
    <s v="Post"/>
    <n v="-3625.8183017000001"/>
    <x v="2"/>
  </r>
  <r>
    <s v="Baseline"/>
    <s v="Base"/>
    <m/>
    <m/>
    <x v="17"/>
    <s v="iOS 14.5 Rollout"/>
    <x v="10"/>
    <s v=" DTC"/>
    <x v="89"/>
    <s v="Post"/>
    <s v="Post"/>
    <n v="-3714.2528944000001"/>
    <x v="2"/>
  </r>
  <r>
    <s v="Baseline"/>
    <s v="Base"/>
    <m/>
    <m/>
    <x v="17"/>
    <s v="iOS 14.5 Rollout"/>
    <x v="10"/>
    <s v=" DTC"/>
    <x v="90"/>
    <s v="Post"/>
    <s v="Post"/>
    <n v="-3802.6874871999999"/>
    <x v="2"/>
  </r>
  <r>
    <s v="Baseline"/>
    <s v="Base"/>
    <m/>
    <m/>
    <x v="17"/>
    <s v="iOS 14.5 Rollout"/>
    <x v="10"/>
    <s v=" DTC"/>
    <x v="91"/>
    <s v="Post"/>
    <s v="Post"/>
    <n v="-3891.1220798999998"/>
    <x v="2"/>
  </r>
  <r>
    <s v="Baseline"/>
    <s v="Base"/>
    <m/>
    <m/>
    <x v="17"/>
    <s v="iOS 14.5 Rollout"/>
    <x v="10"/>
    <s v=" DTC"/>
    <x v="92"/>
    <s v="Post"/>
    <s v="Post"/>
    <n v="-3979.5566726000002"/>
    <x v="2"/>
  </r>
  <r>
    <s v="Baseline"/>
    <s v="Base"/>
    <m/>
    <m/>
    <x v="17"/>
    <s v="iOS 14.5 Rollout"/>
    <x v="10"/>
    <s v=" DTC"/>
    <x v="93"/>
    <s v="Post"/>
    <s v="Post"/>
    <n v="-4067.9912653000001"/>
    <x v="2"/>
  </r>
  <r>
    <s v="Baseline"/>
    <s v="Base"/>
    <m/>
    <m/>
    <x v="17"/>
    <s v="iOS 14.5 Rollout"/>
    <x v="10"/>
    <s v=" DTC"/>
    <x v="94"/>
    <s v="Post"/>
    <s v="Post"/>
    <n v="-4156.4258581000004"/>
    <x v="2"/>
  </r>
  <r>
    <s v="Baseline"/>
    <s v="Base"/>
    <m/>
    <m/>
    <x v="17"/>
    <s v="iOS 14.5 Rollout"/>
    <x v="10"/>
    <s v=" DTC"/>
    <x v="95"/>
    <s v="Post"/>
    <s v="Post"/>
    <n v="-4244.8604507999999"/>
    <x v="2"/>
  </r>
  <r>
    <s v="Baseline"/>
    <s v="Base"/>
    <m/>
    <m/>
    <x v="17"/>
    <s v="iOS 14.5 Rollout"/>
    <x v="10"/>
    <s v=" DTC"/>
    <x v="96"/>
    <s v="Post"/>
    <s v="Post"/>
    <n v="-4333.2950435000002"/>
    <x v="2"/>
  </r>
  <r>
    <s v="Baseline"/>
    <s v="Base"/>
    <m/>
    <m/>
    <x v="17"/>
    <s v="iOS 14.5 Rollout"/>
    <x v="10"/>
    <s v=" DTC"/>
    <x v="97"/>
    <s v="Post"/>
    <s v="Post"/>
    <n v="-4421.7296361999997"/>
    <x v="2"/>
  </r>
  <r>
    <s v="Baseline"/>
    <s v="Base"/>
    <m/>
    <m/>
    <x v="17"/>
    <s v="iOS 14.5 Rollout"/>
    <x v="10"/>
    <s v=" DTC"/>
    <x v="98"/>
    <s v="Post"/>
    <s v="Post"/>
    <n v="-4510.164229"/>
    <x v="2"/>
  </r>
  <r>
    <s v="Baseline"/>
    <s v="Base"/>
    <m/>
    <m/>
    <x v="17"/>
    <s v="iOS 14.5 Rollout"/>
    <x v="10"/>
    <s v=" DTC"/>
    <x v="99"/>
    <s v="Post"/>
    <s v="Post"/>
    <n v="-4598.5988217000004"/>
    <x v="2"/>
  </r>
  <r>
    <s v="Baseline"/>
    <s v="Base"/>
    <m/>
    <m/>
    <x v="17"/>
    <s v="iOS 14.5 Rollout"/>
    <x v="10"/>
    <s v=" DTC"/>
    <x v="100"/>
    <s v="Post"/>
    <s v="Post"/>
    <n v="-4687.0334143999999"/>
    <x v="2"/>
  </r>
  <r>
    <s v="Baseline"/>
    <s v="Base"/>
    <m/>
    <m/>
    <x v="17"/>
    <s v="iOS 14.5 Rollout"/>
    <x v="10"/>
    <s v=" DTC"/>
    <x v="101"/>
    <s v="Post"/>
    <s v="Post"/>
    <n v="-4775.4680071000002"/>
    <x v="2"/>
  </r>
  <r>
    <s v="Baseline"/>
    <s v="Base"/>
    <m/>
    <m/>
    <x v="17"/>
    <s v="iOS 14.5 Rollout"/>
    <x v="10"/>
    <s v=" DTC"/>
    <x v="102"/>
    <s v="Post"/>
    <s v="Post"/>
    <n v="-4863.9025998999996"/>
    <x v="2"/>
  </r>
  <r>
    <s v="Baseline"/>
    <s v="Base"/>
    <m/>
    <m/>
    <x v="17"/>
    <s v="iOS 14.5 Rollout"/>
    <x v="10"/>
    <s v=" DTC"/>
    <x v="103"/>
    <s v="Post"/>
    <s v="Post"/>
    <n v="-4952.3371926"/>
    <x v="2"/>
  </r>
  <r>
    <s v="Baseline"/>
    <s v="Base"/>
    <m/>
    <m/>
    <x v="17"/>
    <s v="iOS 14.5 Rollout"/>
    <x v="10"/>
    <s v=" DTC"/>
    <x v="104"/>
    <s v="Post"/>
    <s v="Post"/>
    <n v="-5040.7717853000004"/>
    <x v="2"/>
  </r>
  <r>
    <s v="Baseline"/>
    <s v="Base"/>
    <m/>
    <m/>
    <x v="17"/>
    <s v="iOS 14.5 Rollout"/>
    <x v="10"/>
    <s v=" DTC"/>
    <x v="105"/>
    <s v="Post"/>
    <s v="Post"/>
    <n v="-5129.2063779999999"/>
    <x v="2"/>
  </r>
  <r>
    <s v="Baseline"/>
    <s v="Base"/>
    <m/>
    <m/>
    <x v="17"/>
    <s v="iOS 14.5 Rollout"/>
    <x v="10"/>
    <s v=" DTC"/>
    <x v="106"/>
    <s v="Post"/>
    <s v="Post"/>
    <n v="-5217.6409708000001"/>
    <x v="2"/>
  </r>
  <r>
    <s v="Baseline"/>
    <s v="Base"/>
    <m/>
    <m/>
    <x v="17"/>
    <s v="iOS 14.5 Rollout"/>
    <x v="10"/>
    <s v=" DTC"/>
    <x v="107"/>
    <s v="Post"/>
    <s v="Post"/>
    <n v="-5306.0755634999996"/>
    <x v="2"/>
  </r>
  <r>
    <s v="Baseline"/>
    <s v="Base"/>
    <m/>
    <m/>
    <x v="17"/>
    <s v="iOS 14.5 Rollout"/>
    <x v="10"/>
    <s v=" DTC"/>
    <x v="108"/>
    <s v="Post"/>
    <s v="Post"/>
    <n v="-5394.5101562"/>
    <x v="2"/>
  </r>
  <r>
    <s v="Baseline"/>
    <s v="Base"/>
    <m/>
    <m/>
    <x v="17"/>
    <s v="iOS 14.5 Rollout"/>
    <x v="10"/>
    <s v=" DTC"/>
    <x v="109"/>
    <s v="Post"/>
    <s v="Post"/>
    <n v="-5482.9447489000004"/>
    <x v="2"/>
  </r>
  <r>
    <s v="Baseline"/>
    <s v="Base"/>
    <m/>
    <m/>
    <x v="17"/>
    <s v="iOS 14.5 Rollout"/>
    <x v="10"/>
    <s v=" DTC"/>
    <x v="110"/>
    <s v="Post"/>
    <s v="Post"/>
    <n v="-5571.3793416999997"/>
    <x v="2"/>
  </r>
  <r>
    <s v="Baseline"/>
    <s v="Base"/>
    <m/>
    <m/>
    <x v="17"/>
    <s v="iOS 14.5 Rollout"/>
    <x v="10"/>
    <s v=" DTC"/>
    <x v="111"/>
    <s v="Post"/>
    <s v="Post"/>
    <n v="-5659.8139344000001"/>
    <x v="2"/>
  </r>
  <r>
    <s v="Baseline"/>
    <s v="Base"/>
    <m/>
    <m/>
    <x v="17"/>
    <s v="iOS 14.5 Rollout"/>
    <x v="10"/>
    <s v=" DTC"/>
    <x v="112"/>
    <s v="Post"/>
    <s v="Post"/>
    <n v="-5748.2485270999996"/>
    <x v="2"/>
  </r>
  <r>
    <s v="Baseline"/>
    <s v="Base"/>
    <m/>
    <m/>
    <x v="17"/>
    <s v="iOS 14.5 Rollout"/>
    <x v="10"/>
    <s v=" DTC"/>
    <x v="113"/>
    <s v="Post"/>
    <s v="Post"/>
    <n v="-5836.6831198"/>
    <x v="2"/>
  </r>
  <r>
    <s v="Baseline"/>
    <s v="Base"/>
    <m/>
    <m/>
    <x v="17"/>
    <s v="iOS 14.5 Rollout"/>
    <x v="10"/>
    <s v=" DTC"/>
    <x v="114"/>
    <s v="Post"/>
    <n v="0"/>
    <n v="-5925.1177126000002"/>
    <x v="2"/>
  </r>
  <r>
    <s v="Baseline"/>
    <s v="Base"/>
    <m/>
    <m/>
    <x v="17"/>
    <s v="iOS 14.5 Rollout"/>
    <x v="10"/>
    <s v=" DTC"/>
    <x v="115"/>
    <s v="Post"/>
    <n v="0"/>
    <n v="-6013.5523052999997"/>
    <x v="2"/>
  </r>
  <r>
    <s v="Baseline"/>
    <s v="Base"/>
    <m/>
    <m/>
    <x v="17"/>
    <s v="iOS 14.5 Rollout"/>
    <x v="10"/>
    <s v=" DTC"/>
    <x v="116"/>
    <s v="Post"/>
    <n v="0"/>
    <n v="-6101.9868980000001"/>
    <x v="2"/>
  </r>
  <r>
    <s v="Baseline"/>
    <s v="Base"/>
    <m/>
    <m/>
    <x v="17"/>
    <s v="iOS 14.5 Rollout"/>
    <x v="10"/>
    <s v=" DTC"/>
    <x v="117"/>
    <s v="Post"/>
    <n v="0"/>
    <n v="-6190.4214906999996"/>
    <x v="2"/>
  </r>
  <r>
    <s v="Baseline"/>
    <s v="Base"/>
    <m/>
    <m/>
    <x v="17"/>
    <s v="iOS 14.5 Rollout"/>
    <x v="10"/>
    <s v=" DTC"/>
    <x v="118"/>
    <s v="Post"/>
    <n v="0"/>
    <n v="-6278.8560834999998"/>
    <x v="2"/>
  </r>
  <r>
    <s v="Baseline"/>
    <s v="Base"/>
    <m/>
    <m/>
    <x v="17"/>
    <s v="iOS 14.5 Rollout"/>
    <x v="10"/>
    <s v=" DTC"/>
    <x v="119"/>
    <s v="Post"/>
    <n v="0"/>
    <n v="-6367.2906762000002"/>
    <x v="2"/>
  </r>
  <r>
    <s v="Baseline"/>
    <s v="Base"/>
    <m/>
    <m/>
    <x v="17"/>
    <s v="iOS 14.5 Rollout"/>
    <x v="10"/>
    <s v=" DTC"/>
    <x v="120"/>
    <s v="Post"/>
    <n v="0"/>
    <n v="-6455.7252688999997"/>
    <x v="2"/>
  </r>
  <r>
    <s v="Baseline"/>
    <s v="Base"/>
    <m/>
    <m/>
    <x v="17"/>
    <s v="iOS 14.5 Rollout"/>
    <x v="10"/>
    <s v=" DTC"/>
    <x v="121"/>
    <s v="Post"/>
    <n v="0"/>
    <n v="-6544.1598616000001"/>
    <x v="2"/>
  </r>
  <r>
    <s v="Baseline"/>
    <s v="Base"/>
    <m/>
    <m/>
    <x v="17"/>
    <s v="iOS 14.5 Rollout"/>
    <x v="10"/>
    <s v=" DTC"/>
    <x v="122"/>
    <s v="Post"/>
    <n v="0"/>
    <n v="-6632.5944544000004"/>
    <x v="2"/>
  </r>
  <r>
    <s v="Baseline"/>
    <s v="Base"/>
    <m/>
    <m/>
    <x v="17"/>
    <s v="iOS 14.5 Rollout"/>
    <x v="10"/>
    <s v=" DTC"/>
    <x v="123"/>
    <s v="Post"/>
    <n v="0"/>
    <n v="-6721.0290470999998"/>
    <x v="2"/>
  </r>
  <r>
    <s v="Baseline"/>
    <s v="Base"/>
    <m/>
    <m/>
    <x v="17"/>
    <s v="iOS 14.5 Rollout"/>
    <x v="10"/>
    <s v=" DTC"/>
    <x v="124"/>
    <s v="Post"/>
    <n v="0"/>
    <n v="-6809.4636398000002"/>
    <x v="2"/>
  </r>
  <r>
    <s v="Baseline"/>
    <s v="Base"/>
    <m/>
    <m/>
    <x v="17"/>
    <s v="iOS 14.5 Rollout"/>
    <x v="10"/>
    <s v=" DTC"/>
    <x v="125"/>
    <s v="Post"/>
    <n v="0"/>
    <n v="-6897.8982324999997"/>
    <x v="2"/>
  </r>
  <r>
    <s v="Baseline"/>
    <s v="Base"/>
    <m/>
    <m/>
    <x v="17"/>
    <s v="iOS 14.5 Rollout"/>
    <x v="10"/>
    <s v=" DTC"/>
    <x v="126"/>
    <s v="Post"/>
    <n v="0"/>
    <n v="-6986.3328253"/>
    <x v="2"/>
  </r>
  <r>
    <s v="Baseline"/>
    <s v="Base"/>
    <m/>
    <m/>
    <x v="17"/>
    <s v="iOS 14.5 Rollout"/>
    <x v="10"/>
    <s v=" DTC"/>
    <x v="127"/>
    <s v="Post"/>
    <n v="0"/>
    <n v="-7074.7674180000004"/>
    <x v="2"/>
  </r>
  <r>
    <s v="Baseline"/>
    <s v="Base"/>
    <m/>
    <m/>
    <x v="17"/>
    <s v="iOS 14.5 Rollout"/>
    <x v="10"/>
    <s v=" DTC"/>
    <x v="128"/>
    <s v="Post"/>
    <n v="0"/>
    <n v="-7163.2020106999998"/>
    <x v="2"/>
  </r>
  <r>
    <s v="Baseline"/>
    <s v="Base"/>
    <m/>
    <m/>
    <x v="17"/>
    <s v="iOS 14.5 Rollout"/>
    <x v="10"/>
    <s v=" DTC"/>
    <x v="129"/>
    <s v="Post"/>
    <n v="0"/>
    <n v="-7251.6366034000002"/>
    <x v="2"/>
  </r>
  <r>
    <s v="Baseline"/>
    <s v="Base"/>
    <m/>
    <m/>
    <x v="17"/>
    <s v="iOS 14.5 Rollout"/>
    <x v="10"/>
    <s v=" DTC"/>
    <x v="130"/>
    <s v="Post"/>
    <n v="0"/>
    <n v="-7340.0711961999996"/>
    <x v="2"/>
  </r>
  <r>
    <s v="Baseline"/>
    <s v="Base"/>
    <m/>
    <m/>
    <x v="17"/>
    <s v="iOS 14.5 Rollout"/>
    <x v="10"/>
    <s v=" DTC"/>
    <x v="131"/>
    <s v="Post"/>
    <n v="0"/>
    <n v="-7428.5057889"/>
    <x v="2"/>
  </r>
  <r>
    <s v="Baseline"/>
    <s v="Base"/>
    <m/>
    <m/>
    <x v="17"/>
    <s v="iOS 14.5 Rollout"/>
    <x v="10"/>
    <s v=" DTC"/>
    <x v="132"/>
    <s v="Post"/>
    <n v="0"/>
    <n v="-7516.9403816000004"/>
    <x v="2"/>
  </r>
  <r>
    <s v="Baseline"/>
    <s v="Base"/>
    <m/>
    <m/>
    <x v="17"/>
    <s v="iOS 14.5 Rollout"/>
    <x v="10"/>
    <s v=" DTC"/>
    <x v="133"/>
    <s v="Post"/>
    <n v="0"/>
    <n v="-7605.3749742999998"/>
    <x v="2"/>
  </r>
  <r>
    <s v="Baseline"/>
    <s v="Base"/>
    <m/>
    <m/>
    <x v="17"/>
    <s v="iOS 14.5 Rollout"/>
    <x v="10"/>
    <s v=" DTC"/>
    <x v="134"/>
    <s v="Post"/>
    <n v="0"/>
    <n v="-7693.8095671000001"/>
    <x v="2"/>
  </r>
  <r>
    <s v="Baseline"/>
    <s v="Base"/>
    <m/>
    <m/>
    <x v="17"/>
    <s v="iOS 14.5 Rollout"/>
    <x v="10"/>
    <s v=" DTC"/>
    <x v="135"/>
    <s v="Post"/>
    <n v="0"/>
    <n v="-7782.2441597999996"/>
    <x v="2"/>
  </r>
  <r>
    <s v="Baseline"/>
    <s v="Base"/>
    <m/>
    <m/>
    <x v="17"/>
    <s v="iOS 14.5 Rollout"/>
    <x v="10"/>
    <s v=" DTC"/>
    <x v="136"/>
    <s v="Post"/>
    <n v="0"/>
    <n v="-7870.6787525"/>
    <x v="2"/>
  </r>
  <r>
    <s v="Baseline"/>
    <s v="Base"/>
    <m/>
    <m/>
    <x v="17"/>
    <s v="iOS 14.5 Rollout"/>
    <x v="10"/>
    <s v=" DTC"/>
    <x v="137"/>
    <s v="Post"/>
    <n v="0"/>
    <n v="-7959.1133452000004"/>
    <x v="2"/>
  </r>
  <r>
    <s v="Baseline"/>
    <s v="Base"/>
    <m/>
    <m/>
    <x v="17"/>
    <s v="iOS 14.5 Rollout"/>
    <x v="10"/>
    <s v=" DTC"/>
    <x v="138"/>
    <s v="Post"/>
    <n v="0"/>
    <n v="-8047.5479379999997"/>
    <x v="2"/>
  </r>
  <r>
    <s v="Baseline"/>
    <s v="Base"/>
    <m/>
    <m/>
    <x v="17"/>
    <s v="iOS 14.5 Rollout"/>
    <x v="10"/>
    <s v=" DTC"/>
    <x v="139"/>
    <s v="Post"/>
    <n v="0"/>
    <n v="-8135.9825307000001"/>
    <x v="2"/>
  </r>
  <r>
    <s v="Baseline"/>
    <s v="Base"/>
    <m/>
    <m/>
    <x v="17"/>
    <s v="iOS 14.5 Rollout"/>
    <x v="10"/>
    <s v=" DTC"/>
    <x v="140"/>
    <s v="Post"/>
    <n v="0"/>
    <n v="-8224.4171234000005"/>
    <x v="2"/>
  </r>
  <r>
    <s v="Baseline"/>
    <s v="Base"/>
    <m/>
    <m/>
    <x v="17"/>
    <s v="iOS 14.5 Rollout"/>
    <x v="10"/>
    <s v=" DTC"/>
    <x v="141"/>
    <s v="Post"/>
    <n v="0"/>
    <n v="-8312.8517161"/>
    <x v="2"/>
  </r>
  <r>
    <s v="Baseline"/>
    <s v="Base"/>
    <m/>
    <m/>
    <x v="17"/>
    <s v="iOS 14.5 Rollout"/>
    <x v="10"/>
    <s v=" DTC"/>
    <x v="142"/>
    <s v="Post"/>
    <n v="0"/>
    <n v="-8401.2863089000002"/>
    <x v="2"/>
  </r>
  <r>
    <s v="Baseline"/>
    <s v="Base"/>
    <m/>
    <m/>
    <x v="17"/>
    <s v="iOS 14.5 Rollout"/>
    <x v="10"/>
    <s v=" DTC"/>
    <x v="143"/>
    <s v="Post"/>
    <n v="0"/>
    <n v="-8489.7209015999997"/>
    <x v="2"/>
  </r>
  <r>
    <s v="Baseline"/>
    <s v="Base"/>
    <m/>
    <m/>
    <x v="17"/>
    <s v="iOS 14.5 Rollout"/>
    <x v="10"/>
    <s v=" DTC"/>
    <x v="144"/>
    <s v="Post"/>
    <n v="0"/>
    <n v="-8578.1554942999992"/>
    <x v="2"/>
  </r>
  <r>
    <s v="Baseline"/>
    <s v="Base"/>
    <m/>
    <m/>
    <x v="17"/>
    <s v="iOS 14.5 Rollout"/>
    <x v="10"/>
    <s v=" DTC"/>
    <x v="145"/>
    <s v="Post"/>
    <n v="0"/>
    <n v="-8666.5900870000005"/>
    <x v="2"/>
  </r>
  <r>
    <s v="Baseline"/>
    <s v="Base"/>
    <m/>
    <m/>
    <x v="17"/>
    <s v="iOS 14.5 Rollout"/>
    <x v="10"/>
    <s v=" DTC"/>
    <x v="146"/>
    <s v="Post"/>
    <n v="0"/>
    <n v="-8755.0246798000007"/>
    <x v="2"/>
  </r>
  <r>
    <s v="Baseline"/>
    <s v="Base"/>
    <m/>
    <m/>
    <x v="17"/>
    <s v="iOS 14.5 Rollout"/>
    <x v="10"/>
    <s v=" DTC"/>
    <x v="147"/>
    <s v="Post"/>
    <n v="0"/>
    <n v="-8843.4592725000002"/>
    <x v="2"/>
  </r>
  <r>
    <s v="Baseline"/>
    <s v="Base"/>
    <m/>
    <m/>
    <x v="17"/>
    <s v="iOS 14.5 Rollout"/>
    <x v="10"/>
    <s v=" DTC"/>
    <x v="148"/>
    <s v="Post"/>
    <n v="0"/>
    <n v="-8931.8938651999997"/>
    <x v="2"/>
  </r>
  <r>
    <s v="Baseline"/>
    <s v="Base"/>
    <m/>
    <m/>
    <x v="17"/>
    <s v="iOS 14.5 Rollout"/>
    <x v="10"/>
    <s v=" DTC"/>
    <x v="149"/>
    <s v="Post"/>
    <n v="0"/>
    <n v="-9020.3284578999992"/>
    <x v="2"/>
  </r>
  <r>
    <s v="Baseline"/>
    <s v="Base"/>
    <m/>
    <m/>
    <x v="17"/>
    <s v="iOS 14.5 Rollout"/>
    <x v="10"/>
    <s v=" DTC"/>
    <x v="150"/>
    <s v="Post"/>
    <n v="0"/>
    <n v="-9108.7630506999994"/>
    <x v="2"/>
  </r>
  <r>
    <s v="Baseline"/>
    <s v="Base"/>
    <m/>
    <m/>
    <x v="17"/>
    <s v="iOS 14.5 Rollout"/>
    <x v="10"/>
    <s v=" DTC"/>
    <x v="151"/>
    <s v="Post"/>
    <n v="0"/>
    <n v="-9197.1976434000007"/>
    <x v="2"/>
  </r>
  <r>
    <s v="Baseline"/>
    <s v="Base"/>
    <m/>
    <m/>
    <x v="17"/>
    <s v="iOS 14.5 Rollout"/>
    <x v="10"/>
    <s v=" DTC"/>
    <x v="152"/>
    <s v="Post"/>
    <n v="0"/>
    <n v="-9285.6322361000002"/>
    <x v="2"/>
  </r>
  <r>
    <s v="Baseline"/>
    <s v="Base"/>
    <m/>
    <m/>
    <x v="17"/>
    <s v="iOS 14.5 Rollout"/>
    <x v="10"/>
    <s v=" DTC"/>
    <x v="153"/>
    <s v="Post"/>
    <n v="0"/>
    <n v="-9374.0668287999997"/>
    <x v="2"/>
  </r>
  <r>
    <s v="Baseline"/>
    <s v="Base"/>
    <m/>
    <m/>
    <x v="17"/>
    <s v="iOS 14.5 Rollout"/>
    <x v="10"/>
    <s v=" DTC"/>
    <x v="154"/>
    <s v="Post"/>
    <n v="0"/>
    <n v="-9462.5014216"/>
    <x v="2"/>
  </r>
  <r>
    <s v="Baseline"/>
    <s v="Base"/>
    <m/>
    <m/>
    <x v="17"/>
    <s v="iOS 14.5 Rollout"/>
    <x v="10"/>
    <s v=" DTC"/>
    <x v="155"/>
    <s v="Post"/>
    <n v="0"/>
    <n v="-9550.9360142999994"/>
    <x v="2"/>
  </r>
  <r>
    <s v="Baseline"/>
    <s v="Base"/>
    <m/>
    <m/>
    <x v="17"/>
    <s v="iOS 14.5 Rollout"/>
    <x v="10"/>
    <s v=" DTC"/>
    <x v="156"/>
    <s v="Post"/>
    <n v="0"/>
    <n v="-9639.3706070000007"/>
    <x v="2"/>
  </r>
  <r>
    <s v="Baseline"/>
    <s v="Base"/>
    <m/>
    <m/>
    <x v="17"/>
    <s v="iOS 14.5 Rollout"/>
    <x v="10"/>
    <s v=" DTC"/>
    <x v="157"/>
    <s v="Post"/>
    <n v="0"/>
    <n v="-9727.8051997000002"/>
    <x v="2"/>
  </r>
  <r>
    <s v="Baseline"/>
    <s v="Base"/>
    <m/>
    <m/>
    <x v="17"/>
    <s v="iOS 14.5 Rollout"/>
    <x v="10"/>
    <s v=" DTC"/>
    <x v="158"/>
    <s v="Post"/>
    <n v="0"/>
    <n v="-9816.2397925000005"/>
    <x v="2"/>
  </r>
  <r>
    <s v="Baseline"/>
    <s v="Base"/>
    <m/>
    <m/>
    <x v="17"/>
    <s v="iOS 14.5 Rollout"/>
    <x v="10"/>
    <s v=" DTC"/>
    <x v="159"/>
    <s v="Post"/>
    <n v="0"/>
    <n v="-9904.6743852"/>
    <x v="2"/>
  </r>
  <r>
    <s v="Baseline"/>
    <s v="Base"/>
    <m/>
    <m/>
    <x v="17"/>
    <s v="iOS 14.5 Rollout"/>
    <x v="10"/>
    <s v=" DTC"/>
    <x v="160"/>
    <s v="Post"/>
    <n v="0"/>
    <n v="-9993.1089778999994"/>
    <x v="2"/>
  </r>
  <r>
    <s v="Baseline"/>
    <s v="Base"/>
    <m/>
    <m/>
    <x v="17"/>
    <s v="iOS 14.5 Rollout"/>
    <x v="10"/>
    <s v=" DTC"/>
    <x v="161"/>
    <s v="Post"/>
    <n v="0"/>
    <n v="-10081.543570600001"/>
    <x v="2"/>
  </r>
  <r>
    <s v="Baseline"/>
    <s v="Base"/>
    <m/>
    <m/>
    <x v="17"/>
    <s v="iOS 14.5 Rollout"/>
    <x v="10"/>
    <s v=" DTC"/>
    <x v="162"/>
    <s v="Post"/>
    <n v="0"/>
    <n v="-10169.978163399999"/>
    <x v="2"/>
  </r>
  <r>
    <s v="Baseline"/>
    <s v="Base"/>
    <m/>
    <m/>
    <x v="17"/>
    <s v="iOS 14.5 Rollout"/>
    <x v="10"/>
    <s v=" DTC"/>
    <x v="163"/>
    <s v="Post"/>
    <n v="0"/>
    <n v="-10258.4127561"/>
    <x v="2"/>
  </r>
  <r>
    <s v="Baseline"/>
    <s v="Base"/>
    <m/>
    <m/>
    <x v="17"/>
    <s v="iOS 14.5 Rollout"/>
    <x v="10"/>
    <s v=" DTC"/>
    <x v="164"/>
    <s v="Post"/>
    <n v="0"/>
    <n v="-10346.8473488"/>
    <x v="2"/>
  </r>
  <r>
    <s v="Baseline"/>
    <s v="Base"/>
    <m/>
    <m/>
    <x v="17"/>
    <s v="iOS 14.5 Rollout"/>
    <x v="10"/>
    <s v=" DTC"/>
    <x v="165"/>
    <s v="Post"/>
    <n v="0"/>
    <n v="-10435.281941499999"/>
    <x v="2"/>
  </r>
  <r>
    <s v="Baseline"/>
    <s v="Base"/>
    <m/>
    <m/>
    <x v="17"/>
    <s v="iOS 14.5 Rollout"/>
    <x v="10"/>
    <s v=" DTC"/>
    <x v="166"/>
    <s v="Post"/>
    <n v="0"/>
    <n v="-10523.7165343"/>
    <x v="2"/>
  </r>
  <r>
    <s v="Baseline"/>
    <s v="Base"/>
    <m/>
    <m/>
    <x v="17"/>
    <s v="iOS 14.5 Rollout"/>
    <x v="10"/>
    <s v=" DTC"/>
    <x v="167"/>
    <s v="Post"/>
    <n v="0"/>
    <n v="-10612.151126999999"/>
    <x v="2"/>
  </r>
  <r>
    <s v="Baseline"/>
    <s v="Base"/>
    <m/>
    <m/>
    <x v="17"/>
    <s v="iOS 14.5 Rollout"/>
    <x v="10"/>
    <s v=" DTC"/>
    <x v="168"/>
    <s v="Post"/>
    <n v="0"/>
    <n v="-10700.5857197"/>
    <x v="2"/>
  </r>
  <r>
    <s v="Baseline"/>
    <s v="Base"/>
    <m/>
    <m/>
    <x v="17"/>
    <s v="iOS 14.5 Rollout"/>
    <x v="10"/>
    <s v=" DTC"/>
    <x v="169"/>
    <s v="Post"/>
    <n v="0"/>
    <n v="-10789.0203124"/>
    <x v="2"/>
  </r>
  <r>
    <s v="Baseline"/>
    <s v="Base"/>
    <m/>
    <m/>
    <x v="17"/>
    <s v="iOS 14.5 Rollout"/>
    <x v="10"/>
    <s v=" DTC"/>
    <x v="170"/>
    <s v="Post"/>
    <n v="0"/>
    <n v="-10877.4549052"/>
    <x v="2"/>
  </r>
  <r>
    <s v="Baseline"/>
    <s v="Base"/>
    <m/>
    <m/>
    <x v="17"/>
    <s v="iOS 14.5 Rollout"/>
    <x v="10"/>
    <s v=" DTC"/>
    <x v="171"/>
    <s v="Post"/>
    <n v="0"/>
    <n v="-10965.8894979"/>
    <x v="2"/>
  </r>
  <r>
    <s v="Baseline"/>
    <s v="Base"/>
    <m/>
    <m/>
    <x v="17"/>
    <s v="iOS 14.5 Rollout"/>
    <x v="10"/>
    <s v=" DTC"/>
    <x v="172"/>
    <s v="Post"/>
    <n v="0"/>
    <n v="-11054.324090599999"/>
    <x v="2"/>
  </r>
  <r>
    <s v="Baseline"/>
    <s v="Base"/>
    <m/>
    <m/>
    <x v="17"/>
    <s v="iOS 14.5 Rollout"/>
    <x v="10"/>
    <s v=" DTC"/>
    <x v="173"/>
    <s v="Post"/>
    <n v="0"/>
    <n v="-11142.7586833"/>
    <x v="2"/>
  </r>
  <r>
    <s v="Baseline"/>
    <s v="Base"/>
    <m/>
    <m/>
    <x v="17"/>
    <s v="iOS 14.5 Rollout"/>
    <x v="10"/>
    <s v=" DTC"/>
    <x v="174"/>
    <s v="Post"/>
    <n v="0"/>
    <n v="-11231.193276100001"/>
    <x v="2"/>
  </r>
  <r>
    <s v="Baseline"/>
    <s v="Base"/>
    <m/>
    <m/>
    <x v="17"/>
    <s v="iOS 14.5 Rollout"/>
    <x v="10"/>
    <s v=" DTC"/>
    <x v="175"/>
    <s v="Post"/>
    <n v="0"/>
    <n v="-11319.6278688"/>
    <x v="2"/>
  </r>
  <r>
    <s v="Baseline"/>
    <s v="Base"/>
    <m/>
    <m/>
    <x v="17"/>
    <s v="iOS 14.5 Rollout"/>
    <x v="10"/>
    <s v=" DTC"/>
    <x v="176"/>
    <s v="Post"/>
    <n v="0"/>
    <n v="-11408.0624615"/>
    <x v="2"/>
  </r>
  <r>
    <s v="Baseline"/>
    <s v="Base"/>
    <m/>
    <m/>
    <x v="17"/>
    <s v="iOS 14.5 Rollout"/>
    <x v="10"/>
    <s v=" DTC"/>
    <x v="177"/>
    <s v="Post"/>
    <n v="0"/>
    <n v="-11496.497054199999"/>
    <x v="2"/>
  </r>
  <r>
    <s v="Baseline"/>
    <s v="Base"/>
    <m/>
    <m/>
    <x v="17"/>
    <s v="iOS 14.5 Rollout"/>
    <x v="10"/>
    <s v=" DTC"/>
    <x v="178"/>
    <s v="Post"/>
    <n v="0"/>
    <n v="-11584.931646999999"/>
    <x v="2"/>
  </r>
  <r>
    <s v="Baseline"/>
    <s v="Base"/>
    <m/>
    <m/>
    <x v="17"/>
    <s v="iOS 14.5 Rollout"/>
    <x v="10"/>
    <s v=" DTC"/>
    <x v="179"/>
    <s v="Post"/>
    <n v="0"/>
    <n v="-11673.366239700001"/>
    <x v="2"/>
  </r>
  <r>
    <s v="Baseline"/>
    <s v="Base"/>
    <m/>
    <m/>
    <x v="17"/>
    <s v="iOS 14.5 Rollout"/>
    <x v="10"/>
    <s v=" DTC"/>
    <x v="180"/>
    <s v="Post"/>
    <n v="0"/>
    <n v="-11761.8008324"/>
    <x v="2"/>
  </r>
  <r>
    <s v="Baseline"/>
    <s v="Base"/>
    <m/>
    <m/>
    <x v="17"/>
    <s v="iOS 14.5 Rollout"/>
    <x v="10"/>
    <s v=" DTC"/>
    <x v="181"/>
    <s v="Post"/>
    <n v="0"/>
    <n v="-11850.2354251"/>
    <x v="2"/>
  </r>
  <r>
    <s v="Baseline"/>
    <s v="Base"/>
    <m/>
    <m/>
    <x v="17"/>
    <s v="iOS 14.5 Rollout"/>
    <x v="10"/>
    <s v=" DTC"/>
    <x v="182"/>
    <s v="Post"/>
    <n v="0"/>
    <n v="-11938.6700179"/>
    <x v="2"/>
  </r>
  <r>
    <s v="Baseline"/>
    <s v="Base"/>
    <m/>
    <m/>
    <x v="17"/>
    <s v="iOS 14.5 Rollout"/>
    <x v="10"/>
    <s v=" DTC"/>
    <x v="183"/>
    <s v="Post"/>
    <n v="0"/>
    <n v="-12027.104610599999"/>
    <x v="2"/>
  </r>
  <r>
    <s v="Baseline"/>
    <s v="Base"/>
    <m/>
    <m/>
    <x v="17"/>
    <s v="iOS 14.5 Rollout"/>
    <x v="10"/>
    <s v=" DTC"/>
    <x v="184"/>
    <s v="Post"/>
    <n v="0"/>
    <n v="-12115.539203300001"/>
    <x v="2"/>
  </r>
  <r>
    <s v="Baseline"/>
    <s v="Base"/>
    <m/>
    <m/>
    <x v="17"/>
    <s v="iOS 14.5 Rollout"/>
    <x v="10"/>
    <s v=" DTC"/>
    <x v="185"/>
    <s v="Post"/>
    <n v="0"/>
    <n v="-12203.973796"/>
    <x v="2"/>
  </r>
  <r>
    <s v="Baseline"/>
    <s v="Base"/>
    <m/>
    <m/>
    <x v="17"/>
    <s v="iOS 14.5 Rollout"/>
    <x v="10"/>
    <s v=" DTC"/>
    <x v="186"/>
    <s v="Post"/>
    <n v="0"/>
    <n v="-12292.4083888"/>
    <x v="2"/>
  </r>
  <r>
    <s v="Baseline"/>
    <s v="Base"/>
    <m/>
    <m/>
    <x v="17"/>
    <s v="iOS 14.5 Rollout"/>
    <x v="10"/>
    <s v=" DTC"/>
    <x v="187"/>
    <s v="Post"/>
    <n v="0"/>
    <n v="-12380.8429815"/>
    <x v="2"/>
  </r>
  <r>
    <s v="Baseline"/>
    <s v="Base"/>
    <m/>
    <m/>
    <x v="17"/>
    <s v="iOS 14.5 Rollout"/>
    <x v="10"/>
    <s v=" DTC"/>
    <x v="188"/>
    <s v="Post"/>
    <n v="0"/>
    <n v="-12469.277574199999"/>
    <x v="2"/>
  </r>
  <r>
    <s v="Baseline"/>
    <s v="Base"/>
    <m/>
    <m/>
    <x v="17"/>
    <s v="iOS 14.5 Rollout"/>
    <x v="10"/>
    <s v=" DTC"/>
    <x v="189"/>
    <s v="Post"/>
    <n v="0"/>
    <n v="-12557.712166900001"/>
    <x v="2"/>
  </r>
  <r>
    <s v="Baseline"/>
    <s v="Base"/>
    <m/>
    <m/>
    <x v="17"/>
    <s v="iOS 14.5 Rollout"/>
    <x v="10"/>
    <s v=" DTC"/>
    <x v="190"/>
    <s v="Post"/>
    <n v="0"/>
    <n v="-12646.146759699999"/>
    <x v="2"/>
  </r>
  <r>
    <s v="Baseline"/>
    <s v="Base"/>
    <m/>
    <m/>
    <x v="17"/>
    <s v="iOS 14.5 Rollout"/>
    <x v="10"/>
    <s v=" DTC"/>
    <x v="191"/>
    <s v="Post"/>
    <n v="0"/>
    <n v="-12734.5813524"/>
    <x v="2"/>
  </r>
  <r>
    <s v="Baseline"/>
    <s v="Base"/>
    <m/>
    <m/>
    <x v="17"/>
    <s v="iOS 14.5 Rollout"/>
    <x v="10"/>
    <s v=" DTC"/>
    <x v="192"/>
    <s v="Post"/>
    <n v="0"/>
    <n v="-12823.0159451"/>
    <x v="2"/>
  </r>
  <r>
    <s v="Baseline"/>
    <s v="Base"/>
    <m/>
    <m/>
    <x v="17"/>
    <s v="iOS 14.5 Rollout"/>
    <x v="10"/>
    <s v=" DTC"/>
    <x v="193"/>
    <s v="Post"/>
    <n v="0"/>
    <n v="-12911.450537799999"/>
    <x v="2"/>
  </r>
  <r>
    <s v="Baseline"/>
    <s v="Base"/>
    <m/>
    <m/>
    <x v="17"/>
    <s v="iOS 14.5 Rollout"/>
    <x v="10"/>
    <s v=" DTC"/>
    <x v="194"/>
    <s v="Post"/>
    <n v="0"/>
    <n v="-12999.8851306"/>
    <x v="2"/>
  </r>
  <r>
    <s v="Baseline"/>
    <s v="Base"/>
    <m/>
    <m/>
    <x v="17"/>
    <s v="iOS 14.5 Rollout"/>
    <x v="10"/>
    <s v=" DTC"/>
    <x v="195"/>
    <s v="Post"/>
    <n v="0"/>
    <n v="-13088.319723299999"/>
    <x v="2"/>
  </r>
  <r>
    <s v="Baseline"/>
    <s v="Base"/>
    <m/>
    <m/>
    <x v="17"/>
    <s v="iOS 14.5 Rollout"/>
    <x v="10"/>
    <s v=" DTC"/>
    <x v="196"/>
    <s v="Post"/>
    <n v="0"/>
    <n v="-13176.754316"/>
    <x v="2"/>
  </r>
  <r>
    <s v="Baseline"/>
    <s v="Base"/>
    <m/>
    <m/>
    <x v="17"/>
    <s v="iOS 14.5 Rollout"/>
    <x v="10"/>
    <s v=" DTC"/>
    <x v="197"/>
    <s v="Post"/>
    <n v="0"/>
    <n v="-13265.1889087"/>
    <x v="2"/>
  </r>
  <r>
    <s v="Baseline"/>
    <s v="Base"/>
    <m/>
    <m/>
    <x v="17"/>
    <s v="iOS 14.5 Rollout"/>
    <x v="10"/>
    <s v=" DTC"/>
    <x v="198"/>
    <s v="Post"/>
    <n v="0"/>
    <n v="-13353.6235015"/>
    <x v="2"/>
  </r>
  <r>
    <s v="Baseline"/>
    <s v="Base"/>
    <m/>
    <m/>
    <x v="17"/>
    <s v="iOS 14.5 Rollout"/>
    <x v="10"/>
    <s v=" DTC"/>
    <x v="199"/>
    <s v="Post"/>
    <n v="0"/>
    <n v="-13442.0580942"/>
    <x v="2"/>
  </r>
  <r>
    <s v="Baseline"/>
    <s v="Base"/>
    <m/>
    <m/>
    <x v="17"/>
    <s v="iOS 14.5 Rollout"/>
    <x v="10"/>
    <s v=" DTC"/>
    <x v="200"/>
    <s v="Post"/>
    <n v="0"/>
    <n v="-13530.492686899999"/>
    <x v="2"/>
  </r>
  <r>
    <s v="Baseline"/>
    <s v="Base"/>
    <m/>
    <m/>
    <x v="17"/>
    <s v="iOS 14.5 Rollout"/>
    <x v="10"/>
    <s v=" DTC"/>
    <x v="201"/>
    <s v="Post"/>
    <n v="0"/>
    <n v="-13618.9272796"/>
    <x v="2"/>
  </r>
  <r>
    <s v="Baseline"/>
    <s v="Base"/>
    <m/>
    <m/>
    <x v="17"/>
    <s v="iOS 14.5 Rollout"/>
    <x v="10"/>
    <s v=" DTC"/>
    <x v="202"/>
    <s v="Post"/>
    <n v="0"/>
    <n v="-13707.361872400001"/>
    <x v="2"/>
  </r>
  <r>
    <s v="Baseline"/>
    <s v="Base"/>
    <m/>
    <m/>
    <x v="17"/>
    <s v="iOS 14.5 Rollout"/>
    <x v="10"/>
    <s v=" DTC"/>
    <x v="203"/>
    <s v="Post"/>
    <n v="0"/>
    <n v="-13795.7964651"/>
    <x v="2"/>
  </r>
  <r>
    <s v="Baseline"/>
    <s v="Base"/>
    <m/>
    <m/>
    <x v="17"/>
    <s v="iOS 14.5 Rollout"/>
    <x v="10"/>
    <s v=" DTC"/>
    <x v="204"/>
    <s v="Post"/>
    <n v="0"/>
    <n v="-13884.2310578"/>
    <x v="2"/>
  </r>
  <r>
    <s v="Baseline"/>
    <s v="Base"/>
    <m/>
    <m/>
    <x v="17"/>
    <s v="iOS 14.5 Rollout"/>
    <x v="10"/>
    <s v=" DTC"/>
    <x v="205"/>
    <s v="Post"/>
    <n v="0"/>
    <n v="-13972.665650499999"/>
    <x v="2"/>
  </r>
  <r>
    <s v="Baseline"/>
    <s v="Base"/>
    <m/>
    <m/>
    <x v="17"/>
    <s v="iOS 14.5 Rollout"/>
    <x v="10"/>
    <s v=" DTC"/>
    <x v="206"/>
    <s v="Post"/>
    <n v="0"/>
    <n v="-14061.100243299999"/>
    <x v="2"/>
  </r>
  <r>
    <s v="Baseline"/>
    <s v="Base"/>
    <m/>
    <m/>
    <x v="17"/>
    <s v="iOS 14.5 Rollout"/>
    <x v="10"/>
    <s v=" DTC"/>
    <x v="207"/>
    <s v="Post"/>
    <n v="0"/>
    <n v="-14149.534836000001"/>
    <x v="2"/>
  </r>
  <r>
    <s v="Baseline"/>
    <s v="Base"/>
    <m/>
    <m/>
    <x v="17"/>
    <s v="iOS 14.5 Rollout"/>
    <x v="10"/>
    <s v=" DTC"/>
    <x v="208"/>
    <s v="Post"/>
    <n v="0"/>
    <n v="-14237.9694287"/>
    <x v="2"/>
  </r>
  <r>
    <s v="Baseline"/>
    <s v="Base"/>
    <m/>
    <m/>
    <x v="17"/>
    <s v="iOS 14.5 Rollout"/>
    <x v="10"/>
    <s v=" DTC"/>
    <x v="209"/>
    <s v="Post"/>
    <n v="0"/>
    <n v="-14326.4040214"/>
    <x v="2"/>
  </r>
  <r>
    <s v="Baseline"/>
    <s v="Base"/>
    <m/>
    <m/>
    <x v="17"/>
    <s v="iOS 14.5 Rollout"/>
    <x v="10"/>
    <s v=" DTC"/>
    <x v="210"/>
    <s v="Post"/>
    <n v="0"/>
    <n v="-14414.8386142"/>
    <x v="2"/>
  </r>
  <r>
    <s v="Baseline"/>
    <s v="Base"/>
    <m/>
    <m/>
    <x v="17"/>
    <s v="iOS 14.5 Rollout"/>
    <x v="10"/>
    <s v=" DTC"/>
    <x v="211"/>
    <s v="Post"/>
    <n v="0"/>
    <n v="-14503.273206899999"/>
    <x v="2"/>
  </r>
  <r>
    <s v="Baseline"/>
    <s v="Base"/>
    <m/>
    <m/>
    <x v="17"/>
    <s v="iOS 14.5 Rollout"/>
    <x v="10"/>
    <s v=" DTC"/>
    <x v="212"/>
    <s v="Post"/>
    <n v="0"/>
    <n v="-14591.707799600001"/>
    <x v="2"/>
  </r>
  <r>
    <s v="Baseline"/>
    <s v="Base"/>
    <m/>
    <m/>
    <x v="17"/>
    <s v="iOS 14.5 Rollout"/>
    <x v="10"/>
    <s v=" DTC"/>
    <x v="213"/>
    <s v="Post"/>
    <n v="0"/>
    <n v="-14680.1423923"/>
    <x v="2"/>
  </r>
  <r>
    <s v="Media"/>
    <s v="Incremental"/>
    <m/>
    <m/>
    <x v="18"/>
    <s v="Ironsource"/>
    <x v="11"/>
    <s v=" DTC"/>
    <x v="0"/>
    <s v="Pre"/>
    <s v="Pre"/>
    <n v="0"/>
    <x v="0"/>
  </r>
  <r>
    <s v="Media"/>
    <s v="Incremental"/>
    <m/>
    <m/>
    <x v="18"/>
    <s v="Ironsource"/>
    <x v="11"/>
    <s v=" DTC"/>
    <x v="1"/>
    <s v="Pre"/>
    <s v="Pre"/>
    <n v="0"/>
    <x v="0"/>
  </r>
  <r>
    <s v="Media"/>
    <s v="Incremental"/>
    <m/>
    <m/>
    <x v="18"/>
    <s v="Ironsource"/>
    <x v="11"/>
    <s v=" DTC"/>
    <x v="2"/>
    <s v="Pre"/>
    <s v="Pre"/>
    <n v="0"/>
    <x v="0"/>
  </r>
  <r>
    <s v="Media"/>
    <s v="Incremental"/>
    <m/>
    <m/>
    <x v="18"/>
    <s v="Ironsource"/>
    <x v="11"/>
    <s v=" DTC"/>
    <x v="3"/>
    <s v="Pre"/>
    <s v="Pre"/>
    <n v="0"/>
    <x v="0"/>
  </r>
  <r>
    <s v="Media"/>
    <s v="Incremental"/>
    <m/>
    <m/>
    <x v="18"/>
    <s v="Ironsource"/>
    <x v="11"/>
    <s v=" DTC"/>
    <x v="4"/>
    <s v="Pre"/>
    <s v="Pre"/>
    <n v="0"/>
    <x v="0"/>
  </r>
  <r>
    <s v="Media"/>
    <s v="Incremental"/>
    <m/>
    <m/>
    <x v="18"/>
    <s v="Ironsource"/>
    <x v="11"/>
    <s v=" DTC"/>
    <x v="5"/>
    <s v="Pre"/>
    <s v="Pre"/>
    <n v="0"/>
    <x v="0"/>
  </r>
  <r>
    <s v="Media"/>
    <s v="Incremental"/>
    <m/>
    <m/>
    <x v="18"/>
    <s v="Ironsource"/>
    <x v="11"/>
    <s v=" DTC"/>
    <x v="6"/>
    <s v="Pre"/>
    <s v="Pre"/>
    <n v="0"/>
    <x v="0"/>
  </r>
  <r>
    <s v="Media"/>
    <s v="Incremental"/>
    <m/>
    <m/>
    <x v="18"/>
    <s v="Ironsource"/>
    <x v="11"/>
    <s v=" DTC"/>
    <x v="7"/>
    <s v="Pre"/>
    <s v="Pre"/>
    <n v="0"/>
    <x v="0"/>
  </r>
  <r>
    <s v="Media"/>
    <s v="Incremental"/>
    <m/>
    <m/>
    <x v="18"/>
    <s v="Ironsource"/>
    <x v="11"/>
    <s v=" DTC"/>
    <x v="8"/>
    <s v="Pre"/>
    <s v="Pre"/>
    <n v="0"/>
    <x v="0"/>
  </r>
  <r>
    <s v="Media"/>
    <s v="Incremental"/>
    <m/>
    <m/>
    <x v="18"/>
    <s v="Ironsource"/>
    <x v="11"/>
    <s v=" DTC"/>
    <x v="9"/>
    <s v="Pre"/>
    <s v="Pre"/>
    <n v="0"/>
    <x v="0"/>
  </r>
  <r>
    <s v="Media"/>
    <s v="Incremental"/>
    <m/>
    <m/>
    <x v="18"/>
    <s v="Ironsource"/>
    <x v="11"/>
    <s v=" DTC"/>
    <x v="10"/>
    <s v="Pre"/>
    <s v="Pre"/>
    <n v="0"/>
    <x v="0"/>
  </r>
  <r>
    <s v="Media"/>
    <s v="Incremental"/>
    <m/>
    <m/>
    <x v="18"/>
    <s v="Ironsource"/>
    <x v="11"/>
    <s v=" DTC"/>
    <x v="11"/>
    <s v="Pre"/>
    <s v="Pre"/>
    <n v="0"/>
    <x v="0"/>
  </r>
  <r>
    <s v="Media"/>
    <s v="Incremental"/>
    <m/>
    <m/>
    <x v="18"/>
    <s v="Ironsource"/>
    <x v="11"/>
    <s v=" DTC"/>
    <x v="12"/>
    <s v="Pre"/>
    <s v="Pre"/>
    <n v="0"/>
    <x v="0"/>
  </r>
  <r>
    <s v="Media"/>
    <s v="Incremental"/>
    <m/>
    <m/>
    <x v="18"/>
    <s v="Ironsource"/>
    <x v="11"/>
    <s v=" DTC"/>
    <x v="13"/>
    <s v="Pre"/>
    <s v="Pre"/>
    <n v="0"/>
    <x v="0"/>
  </r>
  <r>
    <s v="Media"/>
    <s v="Incremental"/>
    <m/>
    <m/>
    <x v="18"/>
    <s v="Ironsource"/>
    <x v="11"/>
    <s v=" DTC"/>
    <x v="14"/>
    <s v="Pre"/>
    <s v="Pre"/>
    <n v="0"/>
    <x v="0"/>
  </r>
  <r>
    <s v="Media"/>
    <s v="Incremental"/>
    <m/>
    <m/>
    <x v="18"/>
    <s v="Ironsource"/>
    <x v="11"/>
    <s v=" DTC"/>
    <x v="15"/>
    <s v="Pre"/>
    <s v="Pre"/>
    <n v="0"/>
    <x v="0"/>
  </r>
  <r>
    <s v="Media"/>
    <s v="Incremental"/>
    <m/>
    <m/>
    <x v="18"/>
    <s v="Ironsource"/>
    <x v="11"/>
    <s v=" DTC"/>
    <x v="16"/>
    <s v="Pre"/>
    <s v="Pre"/>
    <n v="0"/>
    <x v="0"/>
  </r>
  <r>
    <s v="Media"/>
    <s v="Incremental"/>
    <m/>
    <m/>
    <x v="18"/>
    <s v="Ironsource"/>
    <x v="11"/>
    <s v=" DTC"/>
    <x v="17"/>
    <s v="Pre"/>
    <s v="Pre"/>
    <n v="0"/>
    <x v="0"/>
  </r>
  <r>
    <s v="Media"/>
    <s v="Incremental"/>
    <m/>
    <m/>
    <x v="18"/>
    <s v="Ironsource"/>
    <x v="11"/>
    <s v=" DTC"/>
    <x v="18"/>
    <s v="Pre"/>
    <s v="Pre"/>
    <n v="0"/>
    <x v="0"/>
  </r>
  <r>
    <s v="Media"/>
    <s v="Incremental"/>
    <m/>
    <m/>
    <x v="18"/>
    <s v="Ironsource"/>
    <x v="11"/>
    <s v=" DTC"/>
    <x v="19"/>
    <s v="Pre"/>
    <s v="Pre"/>
    <n v="0"/>
    <x v="0"/>
  </r>
  <r>
    <s v="Media"/>
    <s v="Incremental"/>
    <m/>
    <m/>
    <x v="18"/>
    <s v="Ironsource"/>
    <x v="11"/>
    <s v=" DTC"/>
    <x v="20"/>
    <s v="Pre"/>
    <s v="Pre"/>
    <n v="0"/>
    <x v="0"/>
  </r>
  <r>
    <s v="Media"/>
    <s v="Incremental"/>
    <m/>
    <m/>
    <x v="18"/>
    <s v="Ironsource"/>
    <x v="11"/>
    <s v=" DTC"/>
    <x v="21"/>
    <s v="Pre"/>
    <s v="Pre"/>
    <n v="0"/>
    <x v="0"/>
  </r>
  <r>
    <s v="Media"/>
    <s v="Incremental"/>
    <m/>
    <m/>
    <x v="18"/>
    <s v="Ironsource"/>
    <x v="11"/>
    <s v=" DTC"/>
    <x v="22"/>
    <s v="Pre"/>
    <s v="Pre"/>
    <n v="0"/>
    <x v="0"/>
  </r>
  <r>
    <s v="Media"/>
    <s v="Incremental"/>
    <m/>
    <m/>
    <x v="18"/>
    <s v="Ironsource"/>
    <x v="11"/>
    <s v=" DTC"/>
    <x v="23"/>
    <s v="Pre"/>
    <s v="Pre"/>
    <n v="0"/>
    <x v="0"/>
  </r>
  <r>
    <s v="Media"/>
    <s v="Incremental"/>
    <m/>
    <m/>
    <x v="18"/>
    <s v="Ironsource"/>
    <x v="11"/>
    <s v=" DTC"/>
    <x v="24"/>
    <s v="Pre"/>
    <s v="Pre"/>
    <n v="0"/>
    <x v="0"/>
  </r>
  <r>
    <s v="Media"/>
    <s v="Incremental"/>
    <m/>
    <m/>
    <x v="18"/>
    <s v="Ironsource"/>
    <x v="11"/>
    <s v=" DTC"/>
    <x v="25"/>
    <s v="Pre"/>
    <s v="Pre"/>
    <n v="0"/>
    <x v="0"/>
  </r>
  <r>
    <s v="Media"/>
    <s v="Incremental"/>
    <m/>
    <m/>
    <x v="18"/>
    <s v="Ironsource"/>
    <x v="11"/>
    <s v=" DTC"/>
    <x v="26"/>
    <s v="Pre"/>
    <s v="Pre"/>
    <n v="0"/>
    <x v="0"/>
  </r>
  <r>
    <s v="Media"/>
    <s v="Incremental"/>
    <m/>
    <m/>
    <x v="18"/>
    <s v="Ironsource"/>
    <x v="11"/>
    <s v=" DTC"/>
    <x v="27"/>
    <s v="Pre"/>
    <s v="Pre"/>
    <n v="0"/>
    <x v="0"/>
  </r>
  <r>
    <s v="Media"/>
    <s v="Incremental"/>
    <m/>
    <m/>
    <x v="18"/>
    <s v="Ironsource"/>
    <x v="11"/>
    <s v=" DTC"/>
    <x v="28"/>
    <s v="Pre"/>
    <s v="Pre"/>
    <n v="0"/>
    <x v="0"/>
  </r>
  <r>
    <s v="Media"/>
    <s v="Incremental"/>
    <m/>
    <m/>
    <x v="18"/>
    <s v="Ironsource"/>
    <x v="11"/>
    <s v=" DTC"/>
    <x v="29"/>
    <s v="Pre"/>
    <s v="Pre"/>
    <n v="0"/>
    <x v="0"/>
  </r>
  <r>
    <s v="Media"/>
    <s v="Incremental"/>
    <m/>
    <m/>
    <x v="18"/>
    <s v="Ironsource"/>
    <x v="11"/>
    <s v=" DTC"/>
    <x v="30"/>
    <s v="Pre"/>
    <s v="Pre"/>
    <n v="0"/>
    <x v="0"/>
  </r>
  <r>
    <s v="Media"/>
    <s v="Incremental"/>
    <m/>
    <m/>
    <x v="18"/>
    <s v="Ironsource"/>
    <x v="11"/>
    <s v=" DTC"/>
    <x v="31"/>
    <s v="Pre"/>
    <s v="Pre"/>
    <n v="0"/>
    <x v="0"/>
  </r>
  <r>
    <s v="Media"/>
    <s v="Incremental"/>
    <m/>
    <m/>
    <x v="18"/>
    <s v="Ironsource"/>
    <x v="11"/>
    <s v=" DTC"/>
    <x v="32"/>
    <s v="Pre"/>
    <s v="Pre"/>
    <n v="0"/>
    <x v="0"/>
  </r>
  <r>
    <s v="Media"/>
    <s v="Incremental"/>
    <m/>
    <m/>
    <x v="18"/>
    <s v="Ironsource"/>
    <x v="11"/>
    <s v=" DTC"/>
    <x v="33"/>
    <s v="Pre"/>
    <s v="Pre"/>
    <n v="0"/>
    <x v="0"/>
  </r>
  <r>
    <s v="Media"/>
    <s v="Incremental"/>
    <m/>
    <m/>
    <x v="18"/>
    <s v="Ironsource"/>
    <x v="11"/>
    <s v=" DTC"/>
    <x v="34"/>
    <s v="Pre"/>
    <s v="Pre"/>
    <n v="0"/>
    <x v="0"/>
  </r>
  <r>
    <s v="Media"/>
    <s v="Incremental"/>
    <m/>
    <m/>
    <x v="18"/>
    <s v="Ironsource"/>
    <x v="11"/>
    <s v=" DTC"/>
    <x v="35"/>
    <s v="Pre"/>
    <s v="Pre"/>
    <n v="0"/>
    <x v="0"/>
  </r>
  <r>
    <s v="Media"/>
    <s v="Incremental"/>
    <m/>
    <m/>
    <x v="18"/>
    <s v="Ironsource"/>
    <x v="11"/>
    <s v=" DTC"/>
    <x v="36"/>
    <s v="Pre"/>
    <s v="Pre"/>
    <n v="0"/>
    <x v="0"/>
  </r>
  <r>
    <s v="Media"/>
    <s v="Incremental"/>
    <m/>
    <m/>
    <x v="18"/>
    <s v="Ironsource"/>
    <x v="11"/>
    <s v=" DTC"/>
    <x v="37"/>
    <s v="Pre"/>
    <s v="Pre"/>
    <n v="0"/>
    <x v="0"/>
  </r>
  <r>
    <s v="Media"/>
    <s v="Incremental"/>
    <m/>
    <m/>
    <x v="18"/>
    <s v="Ironsource"/>
    <x v="11"/>
    <s v=" DTC"/>
    <x v="38"/>
    <s v="Pre"/>
    <s v="Pre"/>
    <n v="0"/>
    <x v="0"/>
  </r>
  <r>
    <s v="Media"/>
    <s v="Incremental"/>
    <m/>
    <m/>
    <x v="18"/>
    <s v="Ironsource"/>
    <x v="11"/>
    <s v=" DTC"/>
    <x v="39"/>
    <s v="Pre"/>
    <s v="Pre"/>
    <n v="0"/>
    <x v="0"/>
  </r>
  <r>
    <s v="Media"/>
    <s v="Incremental"/>
    <m/>
    <m/>
    <x v="18"/>
    <s v="Ironsource"/>
    <x v="11"/>
    <s v=" DTC"/>
    <x v="40"/>
    <s v="Pre"/>
    <s v="Pre"/>
    <n v="0"/>
    <x v="0"/>
  </r>
  <r>
    <s v="Media"/>
    <s v="Incremental"/>
    <m/>
    <m/>
    <x v="18"/>
    <s v="Ironsource"/>
    <x v="11"/>
    <s v=" DTC"/>
    <x v="41"/>
    <s v="Pre"/>
    <s v="Pre"/>
    <n v="0"/>
    <x v="0"/>
  </r>
  <r>
    <s v="Media"/>
    <s v="Incremental"/>
    <m/>
    <m/>
    <x v="18"/>
    <s v="Ironsource"/>
    <x v="11"/>
    <s v=" DTC"/>
    <x v="42"/>
    <s v="Pre"/>
    <s v="Pre"/>
    <n v="0"/>
    <x v="0"/>
  </r>
  <r>
    <s v="Media"/>
    <s v="Incremental"/>
    <m/>
    <m/>
    <x v="18"/>
    <s v="Ironsource"/>
    <x v="11"/>
    <s v=" DTC"/>
    <x v="43"/>
    <s v="Pre"/>
    <s v="Pre"/>
    <n v="0"/>
    <x v="0"/>
  </r>
  <r>
    <s v="Media"/>
    <s v="Incremental"/>
    <m/>
    <m/>
    <x v="18"/>
    <s v="Ironsource"/>
    <x v="11"/>
    <s v=" DTC"/>
    <x v="44"/>
    <s v="Pre"/>
    <s v="Pre"/>
    <n v="0"/>
    <x v="0"/>
  </r>
  <r>
    <s v="Media"/>
    <s v="Incremental"/>
    <m/>
    <m/>
    <x v="18"/>
    <s v="Ironsource"/>
    <x v="11"/>
    <s v=" DTC"/>
    <x v="45"/>
    <s v="Pre"/>
    <s v="Pre"/>
    <n v="0"/>
    <x v="0"/>
  </r>
  <r>
    <s v="Media"/>
    <s v="Incremental"/>
    <m/>
    <m/>
    <x v="18"/>
    <s v="Ironsource"/>
    <x v="11"/>
    <s v=" DTC"/>
    <x v="46"/>
    <s v="Pre"/>
    <s v="Pre"/>
    <n v="0"/>
    <x v="0"/>
  </r>
  <r>
    <s v="Media"/>
    <s v="Incremental"/>
    <m/>
    <m/>
    <x v="18"/>
    <s v="Ironsource"/>
    <x v="11"/>
    <s v=" DTC"/>
    <x v="47"/>
    <s v="Pre"/>
    <s v="Pre"/>
    <n v="0"/>
    <x v="0"/>
  </r>
  <r>
    <s v="Media"/>
    <s v="Incremental"/>
    <m/>
    <m/>
    <x v="18"/>
    <s v="Ironsource"/>
    <x v="11"/>
    <s v=" DTC"/>
    <x v="48"/>
    <s v="Pre"/>
    <s v="Pre"/>
    <n v="0"/>
    <x v="0"/>
  </r>
  <r>
    <s v="Media"/>
    <s v="Incremental"/>
    <m/>
    <m/>
    <x v="18"/>
    <s v="Ironsource"/>
    <x v="11"/>
    <s v=" DTC"/>
    <x v="49"/>
    <s v="Pre"/>
    <s v="Pre"/>
    <n v="0"/>
    <x v="0"/>
  </r>
  <r>
    <s v="Media"/>
    <s v="Incremental"/>
    <m/>
    <m/>
    <x v="18"/>
    <s v="Ironsource"/>
    <x v="11"/>
    <s v=" DTC"/>
    <x v="50"/>
    <s v="Pre"/>
    <s v="Pre"/>
    <n v="0"/>
    <x v="0"/>
  </r>
  <r>
    <s v="Media"/>
    <s v="Incremental"/>
    <m/>
    <m/>
    <x v="18"/>
    <s v="Ironsource"/>
    <x v="11"/>
    <s v=" DTC"/>
    <x v="51"/>
    <s v="Pre"/>
    <s v="Pre"/>
    <n v="0"/>
    <x v="0"/>
  </r>
  <r>
    <s v="Media"/>
    <s v="Incremental"/>
    <m/>
    <m/>
    <x v="18"/>
    <s v="Ironsource"/>
    <x v="11"/>
    <s v=" DTC"/>
    <x v="52"/>
    <s v="Pre"/>
    <s v="Pre"/>
    <n v="0"/>
    <x v="0"/>
  </r>
  <r>
    <s v="Media"/>
    <s v="Incremental"/>
    <m/>
    <m/>
    <x v="18"/>
    <s v="Ironsource"/>
    <x v="11"/>
    <s v=" DTC"/>
    <x v="53"/>
    <s v="Pre"/>
    <s v="Pre"/>
    <n v="0"/>
    <x v="0"/>
  </r>
  <r>
    <s v="Media"/>
    <s v="Incremental"/>
    <m/>
    <m/>
    <x v="18"/>
    <s v="Ironsource"/>
    <x v="11"/>
    <s v=" DTC"/>
    <x v="54"/>
    <s v="Pre"/>
    <s v="Pre"/>
    <n v="0"/>
    <x v="0"/>
  </r>
  <r>
    <s v="Media"/>
    <s v="Incremental"/>
    <m/>
    <m/>
    <x v="18"/>
    <s v="Ironsource"/>
    <x v="11"/>
    <s v=" DTC"/>
    <x v="55"/>
    <s v="Pre"/>
    <s v="Pre"/>
    <n v="0"/>
    <x v="0"/>
  </r>
  <r>
    <s v="Media"/>
    <s v="Incremental"/>
    <m/>
    <m/>
    <x v="18"/>
    <s v="Ironsource"/>
    <x v="11"/>
    <s v=" DTC"/>
    <x v="56"/>
    <s v="Pre"/>
    <s v="Pre"/>
    <n v="0"/>
    <x v="0"/>
  </r>
  <r>
    <s v="Media"/>
    <s v="Incremental"/>
    <m/>
    <m/>
    <x v="18"/>
    <s v="Ironsource"/>
    <x v="11"/>
    <s v=" DTC"/>
    <x v="57"/>
    <s v="Post"/>
    <s v="Post"/>
    <n v="41.296432600000003"/>
    <x v="0"/>
  </r>
  <r>
    <s v="Media"/>
    <s v="Incremental"/>
    <m/>
    <m/>
    <x v="18"/>
    <s v="Ironsource"/>
    <x v="11"/>
    <s v=" DTC"/>
    <x v="58"/>
    <s v="Post"/>
    <s v="Post"/>
    <n v="100.2142339"/>
    <x v="0"/>
  </r>
  <r>
    <s v="Media"/>
    <s v="Incremental"/>
    <m/>
    <m/>
    <x v="18"/>
    <s v="Ironsource"/>
    <x v="11"/>
    <s v=" DTC"/>
    <x v="59"/>
    <s v="Post"/>
    <s v="Post"/>
    <n v="159.74327109999999"/>
    <x v="0"/>
  </r>
  <r>
    <s v="Media"/>
    <s v="Incremental"/>
    <m/>
    <m/>
    <x v="18"/>
    <s v="Ironsource"/>
    <x v="11"/>
    <s v=" DTC"/>
    <x v="60"/>
    <s v="Post"/>
    <s v="Post"/>
    <n v="218.70175929999999"/>
    <x v="0"/>
  </r>
  <r>
    <s v="Media"/>
    <s v="Incremental"/>
    <m/>
    <m/>
    <x v="18"/>
    <s v="Ironsource"/>
    <x v="11"/>
    <s v=" DTC"/>
    <x v="61"/>
    <s v="Post"/>
    <s v="Post"/>
    <n v="326.87938480000003"/>
    <x v="0"/>
  </r>
  <r>
    <s v="Media"/>
    <s v="Incremental"/>
    <m/>
    <m/>
    <x v="18"/>
    <s v="Ironsource"/>
    <x v="11"/>
    <s v=" DTC"/>
    <x v="62"/>
    <s v="Post"/>
    <s v="Post"/>
    <n v="479.04377030000001"/>
    <x v="0"/>
  </r>
  <r>
    <s v="Media"/>
    <s v="Incremental"/>
    <m/>
    <m/>
    <x v="18"/>
    <s v="Ironsource"/>
    <x v="11"/>
    <s v=" DTC"/>
    <x v="63"/>
    <s v="Post"/>
    <s v="Post"/>
    <n v="635.84515020000003"/>
    <x v="0"/>
  </r>
  <r>
    <s v="Media"/>
    <s v="Incremental"/>
    <m/>
    <m/>
    <x v="18"/>
    <s v="Ironsource"/>
    <x v="11"/>
    <s v=" DTC"/>
    <x v="64"/>
    <s v="Post"/>
    <s v="Post"/>
    <n v="752.94622879999997"/>
    <x v="0"/>
  </r>
  <r>
    <s v="Media"/>
    <s v="Incremental"/>
    <m/>
    <m/>
    <x v="18"/>
    <s v="Ironsource"/>
    <x v="11"/>
    <s v=" DTC"/>
    <x v="65"/>
    <s v="Post"/>
    <s v="Post"/>
    <n v="798.33518279999998"/>
    <x v="0"/>
  </r>
  <r>
    <s v="Media"/>
    <s v="Incremental"/>
    <m/>
    <m/>
    <x v="18"/>
    <s v="Ironsource"/>
    <x v="11"/>
    <s v=" DTC"/>
    <x v="66"/>
    <s v="Post"/>
    <s v="Post"/>
    <n v="776.75914950000004"/>
    <x v="0"/>
  </r>
  <r>
    <s v="Media"/>
    <s v="Incremental"/>
    <m/>
    <m/>
    <x v="18"/>
    <s v="Ironsource"/>
    <x v="11"/>
    <s v=" DTC"/>
    <x v="67"/>
    <s v="Post"/>
    <s v="Post"/>
    <n v="718.89168930000005"/>
    <x v="0"/>
  </r>
  <r>
    <s v="Media"/>
    <s v="Incremental"/>
    <m/>
    <m/>
    <x v="18"/>
    <s v="Ironsource"/>
    <x v="11"/>
    <s v=" DTC"/>
    <x v="68"/>
    <s v="Post"/>
    <s v="Post"/>
    <n v="649.94096139999999"/>
    <x v="0"/>
  </r>
  <r>
    <s v="Media"/>
    <s v="Incremental"/>
    <m/>
    <m/>
    <x v="18"/>
    <s v="Ironsource"/>
    <x v="11"/>
    <s v=" DTC"/>
    <x v="69"/>
    <s v="Post"/>
    <s v="Post"/>
    <n v="593.65973689999998"/>
    <x v="0"/>
  </r>
  <r>
    <s v="Media"/>
    <s v="Incremental"/>
    <m/>
    <m/>
    <x v="18"/>
    <s v="Ironsource"/>
    <x v="11"/>
    <s v=" DTC"/>
    <x v="70"/>
    <s v="Post"/>
    <s v="Post"/>
    <n v="524.60632529999998"/>
    <x v="0"/>
  </r>
  <r>
    <s v="Media"/>
    <s v="Incremental"/>
    <m/>
    <m/>
    <x v="18"/>
    <s v="Ironsource"/>
    <x v="11"/>
    <s v=" DTC"/>
    <x v="71"/>
    <s v="Post"/>
    <s v="Post"/>
    <n v="465.69694629999998"/>
    <x v="0"/>
  </r>
  <r>
    <s v="Media"/>
    <s v="Incremental"/>
    <m/>
    <m/>
    <x v="18"/>
    <s v="Ironsource"/>
    <x v="11"/>
    <s v=" DTC"/>
    <x v="72"/>
    <s v="Post"/>
    <s v="Post"/>
    <n v="443.7548888"/>
    <x v="0"/>
  </r>
  <r>
    <s v="Media"/>
    <s v="Incremental"/>
    <m/>
    <m/>
    <x v="18"/>
    <s v="Ironsource"/>
    <x v="11"/>
    <s v=" DTC"/>
    <x v="73"/>
    <s v="Post"/>
    <s v="Post"/>
    <n v="423.82519780000001"/>
    <x v="0"/>
  </r>
  <r>
    <s v="Media"/>
    <s v="Incremental"/>
    <m/>
    <m/>
    <x v="18"/>
    <s v="Ironsource"/>
    <x v="11"/>
    <s v=" DTC"/>
    <x v="74"/>
    <s v="Post"/>
    <s v="Post"/>
    <n v="421.2252044"/>
    <x v="0"/>
  </r>
  <r>
    <s v="Media"/>
    <s v="Incremental"/>
    <m/>
    <m/>
    <x v="18"/>
    <s v="Ironsource"/>
    <x v="11"/>
    <s v=" DTC"/>
    <x v="75"/>
    <s v="Post"/>
    <s v="Post"/>
    <n v="407.2523071"/>
    <x v="0"/>
  </r>
  <r>
    <s v="Media"/>
    <s v="Incremental"/>
    <m/>
    <m/>
    <x v="18"/>
    <s v="Ironsource"/>
    <x v="11"/>
    <s v=" DTC"/>
    <x v="76"/>
    <s v="Post"/>
    <s v="Post"/>
    <n v="395.022918"/>
    <x v="0"/>
  </r>
  <r>
    <s v="Media"/>
    <s v="Incremental"/>
    <m/>
    <m/>
    <x v="18"/>
    <s v="Ironsource"/>
    <x v="11"/>
    <s v=" DTC"/>
    <x v="77"/>
    <s v="Post"/>
    <s v="Post"/>
    <n v="399.38234460000001"/>
    <x v="0"/>
  </r>
  <r>
    <s v="Media"/>
    <s v="Incremental"/>
    <m/>
    <m/>
    <x v="18"/>
    <s v="Ironsource"/>
    <x v="11"/>
    <s v=" DTC"/>
    <x v="78"/>
    <s v="Post"/>
    <s v="Post"/>
    <n v="403.23319500000002"/>
    <x v="0"/>
  </r>
  <r>
    <s v="Media"/>
    <s v="Incremental"/>
    <m/>
    <m/>
    <x v="18"/>
    <s v="Ironsource"/>
    <x v="11"/>
    <s v=" DTC"/>
    <x v="79"/>
    <s v="Post"/>
    <s v="Post"/>
    <n v="405.17547990000003"/>
    <x v="0"/>
  </r>
  <r>
    <s v="Media"/>
    <s v="Incremental"/>
    <m/>
    <m/>
    <x v="18"/>
    <s v="Ironsource"/>
    <x v="11"/>
    <s v=" DTC"/>
    <x v="80"/>
    <s v="Post"/>
    <s v="Post"/>
    <n v="411.69628560000001"/>
    <x v="0"/>
  </r>
  <r>
    <s v="Media"/>
    <s v="Incremental"/>
    <m/>
    <m/>
    <x v="18"/>
    <s v="Ironsource"/>
    <x v="11"/>
    <s v=" DTC"/>
    <x v="81"/>
    <s v="Post"/>
    <s v="Post"/>
    <n v="390.62430110000003"/>
    <x v="0"/>
  </r>
  <r>
    <s v="Media"/>
    <s v="Incremental"/>
    <m/>
    <m/>
    <x v="18"/>
    <s v="Ironsource"/>
    <x v="11"/>
    <s v=" DTC"/>
    <x v="82"/>
    <s v="Post"/>
    <s v="Post"/>
    <n v="367.80320280000001"/>
    <x v="0"/>
  </r>
  <r>
    <s v="Media"/>
    <s v="Incremental"/>
    <m/>
    <m/>
    <x v="18"/>
    <s v="Ironsource"/>
    <x v="11"/>
    <s v=" DTC"/>
    <x v="83"/>
    <s v="Post"/>
    <s v="Post"/>
    <n v="365.2812381"/>
    <x v="0"/>
  </r>
  <r>
    <s v="Media"/>
    <s v="Incremental"/>
    <m/>
    <m/>
    <x v="18"/>
    <s v="Ironsource"/>
    <x v="11"/>
    <s v=" DTC"/>
    <x v="84"/>
    <s v="Post"/>
    <s v="Post"/>
    <n v="380.76731510000002"/>
    <x v="0"/>
  </r>
  <r>
    <s v="Media"/>
    <s v="Incremental"/>
    <m/>
    <m/>
    <x v="18"/>
    <s v="Ironsource"/>
    <x v="11"/>
    <s v=" DTC"/>
    <x v="85"/>
    <s v="Post"/>
    <s v="Post"/>
    <n v="399.60100299999999"/>
    <x v="0"/>
  </r>
  <r>
    <s v="Media"/>
    <s v="Incremental"/>
    <m/>
    <m/>
    <x v="18"/>
    <s v="Ironsource"/>
    <x v="11"/>
    <s v=" DTC"/>
    <x v="86"/>
    <s v="Post"/>
    <s v="Post"/>
    <n v="405.46762960000001"/>
    <x v="0"/>
  </r>
  <r>
    <s v="Media"/>
    <s v="Incremental"/>
    <m/>
    <m/>
    <x v="18"/>
    <s v="Ironsource"/>
    <x v="11"/>
    <s v=" DTC"/>
    <x v="87"/>
    <s v="Post"/>
    <s v="Post"/>
    <n v="396.56130180000002"/>
    <x v="0"/>
  </r>
  <r>
    <s v="Media"/>
    <s v="Incremental"/>
    <m/>
    <m/>
    <x v="18"/>
    <s v="Ironsource"/>
    <x v="11"/>
    <s v=" DTC"/>
    <x v="88"/>
    <s v="Post"/>
    <s v="Post"/>
    <n v="392.16368790000001"/>
    <x v="0"/>
  </r>
  <r>
    <s v="Media"/>
    <s v="Incremental"/>
    <m/>
    <m/>
    <x v="18"/>
    <s v="Ironsource"/>
    <x v="11"/>
    <s v=" DTC"/>
    <x v="89"/>
    <s v="Post"/>
    <s v="Post"/>
    <n v="391.08719960000002"/>
    <x v="0"/>
  </r>
  <r>
    <s v="Media"/>
    <s v="Incremental"/>
    <m/>
    <m/>
    <x v="18"/>
    <s v="Ironsource"/>
    <x v="11"/>
    <s v=" DTC"/>
    <x v="90"/>
    <s v="Post"/>
    <s v="Post"/>
    <n v="385.29204090000002"/>
    <x v="0"/>
  </r>
  <r>
    <s v="Media"/>
    <s v="Incremental"/>
    <m/>
    <m/>
    <x v="18"/>
    <s v="Ironsource"/>
    <x v="11"/>
    <s v=" DTC"/>
    <x v="91"/>
    <s v="Post"/>
    <s v="Post"/>
    <n v="390.92460849999998"/>
    <x v="0"/>
  </r>
  <r>
    <s v="Media"/>
    <s v="Incremental"/>
    <m/>
    <m/>
    <x v="18"/>
    <s v="Ironsource"/>
    <x v="11"/>
    <s v=" DTC"/>
    <x v="92"/>
    <s v="Post"/>
    <s v="Post"/>
    <n v="396.22867730000002"/>
    <x v="0"/>
  </r>
  <r>
    <s v="Media"/>
    <s v="Incremental"/>
    <m/>
    <m/>
    <x v="18"/>
    <s v="Ironsource"/>
    <x v="11"/>
    <s v=" DTC"/>
    <x v="93"/>
    <s v="Post"/>
    <s v="Post"/>
    <n v="397.44897930000002"/>
    <x v="0"/>
  </r>
  <r>
    <s v="Media"/>
    <s v="Incremental"/>
    <m/>
    <m/>
    <x v="18"/>
    <s v="Ironsource"/>
    <x v="11"/>
    <s v=" DTC"/>
    <x v="94"/>
    <s v="Post"/>
    <s v="Post"/>
    <n v="403.11291010000002"/>
    <x v="0"/>
  </r>
  <r>
    <s v="Media"/>
    <s v="Incremental"/>
    <m/>
    <m/>
    <x v="18"/>
    <s v="Ironsource"/>
    <x v="11"/>
    <s v=" DTC"/>
    <x v="95"/>
    <s v="Post"/>
    <s v="Post"/>
    <n v="417.92379319999998"/>
    <x v="0"/>
  </r>
  <r>
    <s v="Media"/>
    <s v="Incremental"/>
    <m/>
    <m/>
    <x v="18"/>
    <s v="Ironsource"/>
    <x v="11"/>
    <s v=" DTC"/>
    <x v="96"/>
    <s v="Post"/>
    <s v="Post"/>
    <n v="427.4321721"/>
    <x v="0"/>
  </r>
  <r>
    <s v="Media"/>
    <s v="Incremental"/>
    <m/>
    <m/>
    <x v="18"/>
    <s v="Ironsource"/>
    <x v="11"/>
    <s v=" DTC"/>
    <x v="97"/>
    <s v="Post"/>
    <s v="Post"/>
    <n v="452.33818639999998"/>
    <x v="0"/>
  </r>
  <r>
    <s v="Media"/>
    <s v="Incremental"/>
    <m/>
    <m/>
    <x v="18"/>
    <s v="Ironsource"/>
    <x v="11"/>
    <s v=" DTC"/>
    <x v="98"/>
    <s v="Post"/>
    <s v="Post"/>
    <n v="477.95843339999999"/>
    <x v="0"/>
  </r>
  <r>
    <s v="Media"/>
    <s v="Incremental"/>
    <m/>
    <m/>
    <x v="18"/>
    <s v="Ironsource"/>
    <x v="11"/>
    <s v=" DTC"/>
    <x v="99"/>
    <s v="Post"/>
    <s v="Post"/>
    <n v="494.95597070000002"/>
    <x v="0"/>
  </r>
  <r>
    <s v="Media"/>
    <s v="Incremental"/>
    <m/>
    <m/>
    <x v="18"/>
    <s v="Ironsource"/>
    <x v="11"/>
    <s v=" DTC"/>
    <x v="100"/>
    <s v="Post"/>
    <s v="Post"/>
    <n v="501.79900600000002"/>
    <x v="0"/>
  </r>
  <r>
    <s v="Media"/>
    <s v="Incremental"/>
    <m/>
    <m/>
    <x v="18"/>
    <s v="Ironsource"/>
    <x v="11"/>
    <s v=" DTC"/>
    <x v="101"/>
    <s v="Post"/>
    <s v="Post"/>
    <n v="516.99160380000001"/>
    <x v="0"/>
  </r>
  <r>
    <s v="Media"/>
    <s v="Incremental"/>
    <m/>
    <m/>
    <x v="18"/>
    <s v="Ironsource"/>
    <x v="11"/>
    <s v=" DTC"/>
    <x v="102"/>
    <s v="Post"/>
    <s v="Post"/>
    <n v="549.89784559999998"/>
    <x v="0"/>
  </r>
  <r>
    <s v="Media"/>
    <s v="Incremental"/>
    <m/>
    <m/>
    <x v="18"/>
    <s v="Ironsource"/>
    <x v="11"/>
    <s v=" DTC"/>
    <x v="103"/>
    <s v="Post"/>
    <s v="Post"/>
    <n v="647.66977320000001"/>
    <x v="0"/>
  </r>
  <r>
    <s v="Media"/>
    <s v="Incremental"/>
    <m/>
    <m/>
    <x v="18"/>
    <s v="Ironsource"/>
    <x v="11"/>
    <s v=" DTC"/>
    <x v="104"/>
    <s v="Post"/>
    <s v="Post"/>
    <n v="798.28618900000004"/>
    <x v="0"/>
  </r>
  <r>
    <s v="Media"/>
    <s v="Incremental"/>
    <m/>
    <m/>
    <x v="18"/>
    <s v="Ironsource"/>
    <x v="11"/>
    <s v=" DTC"/>
    <x v="105"/>
    <s v="Post"/>
    <s v="Post"/>
    <n v="876.08664910000005"/>
    <x v="0"/>
  </r>
  <r>
    <s v="Media"/>
    <s v="Incremental"/>
    <m/>
    <m/>
    <x v="18"/>
    <s v="Ironsource"/>
    <x v="11"/>
    <s v=" DTC"/>
    <x v="106"/>
    <s v="Post"/>
    <s v="Post"/>
    <n v="911.30298089999997"/>
    <x v="0"/>
  </r>
  <r>
    <s v="Media"/>
    <s v="Incremental"/>
    <m/>
    <m/>
    <x v="18"/>
    <s v="Ironsource"/>
    <x v="11"/>
    <s v=" DTC"/>
    <x v="107"/>
    <s v="Post"/>
    <s v="Post"/>
    <n v="875.70320230000004"/>
    <x v="0"/>
  </r>
  <r>
    <s v="Media"/>
    <s v="Incremental"/>
    <m/>
    <m/>
    <x v="18"/>
    <s v="Ironsource"/>
    <x v="11"/>
    <s v=" DTC"/>
    <x v="108"/>
    <s v="Post"/>
    <s v="Post"/>
    <n v="792.20069779999994"/>
    <x v="0"/>
  </r>
  <r>
    <s v="Media"/>
    <s v="Incremental"/>
    <m/>
    <m/>
    <x v="18"/>
    <s v="Ironsource"/>
    <x v="11"/>
    <s v=" DTC"/>
    <x v="109"/>
    <s v="Post"/>
    <s v="Post"/>
    <n v="687.03580280000006"/>
    <x v="0"/>
  </r>
  <r>
    <s v="Media"/>
    <s v="Incremental"/>
    <m/>
    <m/>
    <x v="18"/>
    <s v="Ironsource"/>
    <x v="11"/>
    <s v=" DTC"/>
    <x v="110"/>
    <s v="Post"/>
    <s v="Post"/>
    <n v="579.65477750000002"/>
    <x v="0"/>
  </r>
  <r>
    <s v="Media"/>
    <s v="Incremental"/>
    <m/>
    <m/>
    <x v="18"/>
    <s v="Ironsource"/>
    <x v="11"/>
    <s v=" DTC"/>
    <x v="111"/>
    <s v="Post"/>
    <s v="Post"/>
    <n v="494.84046080000002"/>
    <x v="0"/>
  </r>
  <r>
    <s v="Media"/>
    <s v="Incremental"/>
    <m/>
    <m/>
    <x v="18"/>
    <s v="Ironsource"/>
    <x v="11"/>
    <s v=" DTC"/>
    <x v="112"/>
    <s v="Post"/>
    <s v="Post"/>
    <n v="453.30858810000001"/>
    <x v="0"/>
  </r>
  <r>
    <s v="Media"/>
    <s v="Incremental"/>
    <m/>
    <m/>
    <x v="18"/>
    <s v="Ironsource"/>
    <x v="11"/>
    <s v=" DTC"/>
    <x v="113"/>
    <s v="Post"/>
    <s v="Post"/>
    <n v="420.34779099999997"/>
    <x v="0"/>
  </r>
  <r>
    <s v="Media"/>
    <s v="Incremental"/>
    <m/>
    <m/>
    <x v="18"/>
    <s v="Ironsource"/>
    <x v="11"/>
    <s v=" DTC"/>
    <x v="114"/>
    <s v="Post"/>
    <n v="0"/>
    <n v="398.95681949999999"/>
    <x v="0"/>
  </r>
  <r>
    <s v="Media"/>
    <s v="Incremental"/>
    <m/>
    <m/>
    <x v="18"/>
    <s v="Ironsource"/>
    <x v="11"/>
    <s v=" DTC"/>
    <x v="115"/>
    <s v="Post"/>
    <n v="0"/>
    <n v="381.63112059999997"/>
    <x v="0"/>
  </r>
  <r>
    <s v="Media"/>
    <s v="Incremental"/>
    <m/>
    <m/>
    <x v="18"/>
    <s v="Ironsource"/>
    <x v="11"/>
    <s v=" DTC"/>
    <x v="116"/>
    <s v="Post"/>
    <n v="0"/>
    <n v="363.5249207"/>
    <x v="0"/>
  </r>
  <r>
    <s v="Media"/>
    <s v="Incremental"/>
    <m/>
    <m/>
    <x v="18"/>
    <s v="Ironsource"/>
    <x v="11"/>
    <s v=" DTC"/>
    <x v="117"/>
    <s v="Post"/>
    <n v="0"/>
    <n v="348.55185599999999"/>
    <x v="0"/>
  </r>
  <r>
    <s v="Media"/>
    <s v="Incremental"/>
    <m/>
    <m/>
    <x v="18"/>
    <s v="Ironsource"/>
    <x v="11"/>
    <s v=" DTC"/>
    <x v="118"/>
    <s v="Post"/>
    <n v="0"/>
    <n v="361.24007660000001"/>
    <x v="0"/>
  </r>
  <r>
    <s v="Media"/>
    <s v="Incremental"/>
    <m/>
    <m/>
    <x v="18"/>
    <s v="Ironsource"/>
    <x v="11"/>
    <s v=" DTC"/>
    <x v="119"/>
    <s v="Post"/>
    <n v="0"/>
    <n v="372.91109030000001"/>
    <x v="0"/>
  </r>
  <r>
    <s v="Media"/>
    <s v="Incremental"/>
    <m/>
    <m/>
    <x v="18"/>
    <s v="Ironsource"/>
    <x v="11"/>
    <s v=" DTC"/>
    <x v="120"/>
    <s v="Post"/>
    <n v="0"/>
    <n v="379.08935350000002"/>
    <x v="0"/>
  </r>
  <r>
    <s v="Media"/>
    <s v="Incremental"/>
    <m/>
    <m/>
    <x v="18"/>
    <s v="Ironsource"/>
    <x v="11"/>
    <s v=" DTC"/>
    <x v="121"/>
    <s v="Post"/>
    <n v="0"/>
    <n v="375.63681759999997"/>
    <x v="0"/>
  </r>
  <r>
    <s v="Media"/>
    <s v="Incremental"/>
    <m/>
    <m/>
    <x v="18"/>
    <s v="Ironsource"/>
    <x v="11"/>
    <s v=" DTC"/>
    <x v="122"/>
    <s v="Post"/>
    <n v="0"/>
    <n v="370.34861560000002"/>
    <x v="0"/>
  </r>
  <r>
    <s v="Media"/>
    <s v="Incremental"/>
    <m/>
    <m/>
    <x v="18"/>
    <s v="Ironsource"/>
    <x v="11"/>
    <s v=" DTC"/>
    <x v="123"/>
    <s v="Post"/>
    <n v="0"/>
    <n v="363.92340769999998"/>
    <x v="0"/>
  </r>
  <r>
    <s v="Media"/>
    <s v="Incremental"/>
    <m/>
    <m/>
    <x v="18"/>
    <s v="Ironsource"/>
    <x v="11"/>
    <s v=" DTC"/>
    <x v="124"/>
    <s v="Post"/>
    <n v="0"/>
    <n v="356.19539759999998"/>
    <x v="0"/>
  </r>
  <r>
    <s v="Media"/>
    <s v="Incremental"/>
    <m/>
    <m/>
    <x v="18"/>
    <s v="Ironsource"/>
    <x v="11"/>
    <s v=" DTC"/>
    <x v="125"/>
    <s v="Post"/>
    <n v="0"/>
    <n v="360.70515690000002"/>
    <x v="0"/>
  </r>
  <r>
    <s v="Media"/>
    <s v="Incremental"/>
    <m/>
    <m/>
    <x v="18"/>
    <s v="Ironsource"/>
    <x v="11"/>
    <s v=" DTC"/>
    <x v="126"/>
    <s v="Post"/>
    <n v="0"/>
    <n v="393.40108880000003"/>
    <x v="0"/>
  </r>
  <r>
    <s v="Media"/>
    <s v="Incremental"/>
    <m/>
    <m/>
    <x v="18"/>
    <s v="Ironsource"/>
    <x v="11"/>
    <s v=" DTC"/>
    <x v="127"/>
    <s v="Post"/>
    <n v="0"/>
    <n v="442.36156929999999"/>
    <x v="0"/>
  </r>
  <r>
    <s v="Media"/>
    <s v="Incremental"/>
    <m/>
    <m/>
    <x v="18"/>
    <s v="Ironsource"/>
    <x v="11"/>
    <s v=" DTC"/>
    <x v="128"/>
    <s v="Post"/>
    <n v="0"/>
    <n v="492.17439869999998"/>
    <x v="0"/>
  </r>
  <r>
    <s v="Media"/>
    <s v="Incremental"/>
    <m/>
    <m/>
    <x v="18"/>
    <s v="Ironsource"/>
    <x v="11"/>
    <s v=" DTC"/>
    <x v="129"/>
    <s v="Post"/>
    <n v="0"/>
    <n v="523.11469839999995"/>
    <x v="0"/>
  </r>
  <r>
    <s v="Media"/>
    <s v="Incremental"/>
    <m/>
    <m/>
    <x v="18"/>
    <s v="Ironsource"/>
    <x v="11"/>
    <s v=" DTC"/>
    <x v="130"/>
    <s v="Post"/>
    <n v="0"/>
    <n v="542.33408710000003"/>
    <x v="0"/>
  </r>
  <r>
    <s v="Media"/>
    <s v="Incremental"/>
    <m/>
    <m/>
    <x v="18"/>
    <s v="Ironsource"/>
    <x v="11"/>
    <s v=" DTC"/>
    <x v="131"/>
    <s v="Post"/>
    <n v="0"/>
    <n v="550.87467749999996"/>
    <x v="0"/>
  </r>
  <r>
    <s v="Media"/>
    <s v="Incremental"/>
    <m/>
    <m/>
    <x v="18"/>
    <s v="Ironsource"/>
    <x v="11"/>
    <s v=" DTC"/>
    <x v="132"/>
    <s v="Post"/>
    <n v="0"/>
    <n v="560.76096070000006"/>
    <x v="0"/>
  </r>
  <r>
    <s v="Media"/>
    <s v="Incremental"/>
    <m/>
    <m/>
    <x v="18"/>
    <s v="Ironsource"/>
    <x v="11"/>
    <s v=" DTC"/>
    <x v="133"/>
    <s v="Post"/>
    <n v="0"/>
    <n v="604.44797500000004"/>
    <x v="0"/>
  </r>
  <r>
    <s v="Media"/>
    <s v="Incremental"/>
    <m/>
    <m/>
    <x v="18"/>
    <s v="Ironsource"/>
    <x v="11"/>
    <s v=" DTC"/>
    <x v="134"/>
    <s v="Post"/>
    <n v="0"/>
    <n v="668.52737390000004"/>
    <x v="0"/>
  </r>
  <r>
    <s v="Media"/>
    <s v="Incremental"/>
    <m/>
    <m/>
    <x v="18"/>
    <s v="Ironsource"/>
    <x v="11"/>
    <s v=" DTC"/>
    <x v="135"/>
    <s v="Post"/>
    <n v="0"/>
    <n v="733.46043750000001"/>
    <x v="0"/>
  </r>
  <r>
    <s v="Media"/>
    <s v="Incremental"/>
    <m/>
    <m/>
    <x v="18"/>
    <s v="Ironsource"/>
    <x v="11"/>
    <s v=" DTC"/>
    <x v="136"/>
    <s v="Post"/>
    <n v="0"/>
    <n v="764.38359030000004"/>
    <x v="0"/>
  </r>
  <r>
    <s v="Media"/>
    <s v="Incremental"/>
    <m/>
    <m/>
    <x v="18"/>
    <s v="Ironsource"/>
    <x v="11"/>
    <s v=" DTC"/>
    <x v="137"/>
    <s v="Post"/>
    <n v="0"/>
    <n v="755.18368859999998"/>
    <x v="0"/>
  </r>
  <r>
    <s v="Media"/>
    <s v="Incremental"/>
    <m/>
    <m/>
    <x v="18"/>
    <s v="Ironsource"/>
    <x v="11"/>
    <s v=" DTC"/>
    <x v="138"/>
    <s v="Post"/>
    <n v="0"/>
    <n v="743.85322180000003"/>
    <x v="0"/>
  </r>
  <r>
    <s v="Media"/>
    <s v="Incremental"/>
    <m/>
    <m/>
    <x v="18"/>
    <s v="Ironsource"/>
    <x v="11"/>
    <s v=" DTC"/>
    <x v="139"/>
    <s v="Post"/>
    <n v="0"/>
    <n v="731.70416499999999"/>
    <x v="0"/>
  </r>
  <r>
    <s v="Media"/>
    <s v="Incremental"/>
    <m/>
    <m/>
    <x v="18"/>
    <s v="Ironsource"/>
    <x v="11"/>
    <s v=" DTC"/>
    <x v="140"/>
    <s v="Post"/>
    <n v="0"/>
    <n v="682.39311250000003"/>
    <x v="0"/>
  </r>
  <r>
    <s v="Media"/>
    <s v="Incremental"/>
    <m/>
    <m/>
    <x v="18"/>
    <s v="Ironsource"/>
    <x v="11"/>
    <s v=" DTC"/>
    <x v="141"/>
    <s v="Post"/>
    <n v="0"/>
    <n v="615.64553149999995"/>
    <x v="0"/>
  </r>
  <r>
    <s v="Media"/>
    <s v="Incremental"/>
    <m/>
    <m/>
    <x v="18"/>
    <s v="Ironsource"/>
    <x v="11"/>
    <s v=" DTC"/>
    <x v="142"/>
    <s v="Post"/>
    <n v="0"/>
    <n v="560.19507620000002"/>
    <x v="0"/>
  </r>
  <r>
    <s v="Media"/>
    <s v="Incremental"/>
    <m/>
    <m/>
    <x v="18"/>
    <s v="Ironsource"/>
    <x v="11"/>
    <s v=" DTC"/>
    <x v="143"/>
    <s v="Post"/>
    <n v="0"/>
    <n v="515.47298130000001"/>
    <x v="0"/>
  </r>
  <r>
    <s v="Media"/>
    <s v="Incremental"/>
    <m/>
    <m/>
    <x v="18"/>
    <s v="Ironsource"/>
    <x v="11"/>
    <s v=" DTC"/>
    <x v="144"/>
    <s v="Post"/>
    <n v="0"/>
    <n v="491.38915450000002"/>
    <x v="0"/>
  </r>
  <r>
    <s v="Media"/>
    <s v="Incremental"/>
    <m/>
    <m/>
    <x v="18"/>
    <s v="Ironsource"/>
    <x v="11"/>
    <s v=" DTC"/>
    <x v="145"/>
    <s v="Post"/>
    <n v="0"/>
    <n v="484.0112613"/>
    <x v="0"/>
  </r>
  <r>
    <s v="Media"/>
    <s v="Incremental"/>
    <m/>
    <m/>
    <x v="18"/>
    <s v="Ironsource"/>
    <x v="11"/>
    <s v=" DTC"/>
    <x v="146"/>
    <s v="Post"/>
    <n v="0"/>
    <n v="508.10905079999998"/>
    <x v="0"/>
  </r>
  <r>
    <s v="Media"/>
    <s v="Incremental"/>
    <m/>
    <m/>
    <x v="18"/>
    <s v="Ironsource"/>
    <x v="11"/>
    <s v=" DTC"/>
    <x v="147"/>
    <s v="Post"/>
    <n v="0"/>
    <n v="444.93191960000001"/>
    <x v="0"/>
  </r>
  <r>
    <s v="Media"/>
    <s v="Incremental"/>
    <m/>
    <m/>
    <x v="18"/>
    <s v="Ironsource"/>
    <x v="11"/>
    <s v=" DTC"/>
    <x v="148"/>
    <s v="Post"/>
    <n v="0"/>
    <n v="352.67753829999998"/>
    <x v="0"/>
  </r>
  <r>
    <s v="Media"/>
    <s v="Incremental"/>
    <m/>
    <m/>
    <x v="18"/>
    <s v="Ironsource"/>
    <x v="11"/>
    <s v=" DTC"/>
    <x v="149"/>
    <s v="Post"/>
    <n v="0"/>
    <n v="256.55190729999998"/>
    <x v="0"/>
  </r>
  <r>
    <s v="Media"/>
    <s v="Incremental"/>
    <m/>
    <m/>
    <x v="18"/>
    <s v="Ironsource"/>
    <x v="11"/>
    <s v=" DTC"/>
    <x v="150"/>
    <s v="Post"/>
    <n v="0"/>
    <n v="176.26868469999999"/>
    <x v="0"/>
  </r>
  <r>
    <s v="Media"/>
    <s v="Incremental"/>
    <m/>
    <m/>
    <x v="18"/>
    <s v="Ironsource"/>
    <x v="11"/>
    <s v=" DTC"/>
    <x v="151"/>
    <s v="Post"/>
    <n v="0"/>
    <n v="107.9840007"/>
    <x v="0"/>
  </r>
  <r>
    <s v="Media"/>
    <s v="Incremental"/>
    <m/>
    <m/>
    <x v="18"/>
    <s v="Ironsource"/>
    <x v="11"/>
    <s v=" DTC"/>
    <x v="152"/>
    <s v="Post"/>
    <n v="0"/>
    <n v="50.593980500000001"/>
    <x v="0"/>
  </r>
  <r>
    <s v="Media"/>
    <s v="Incremental"/>
    <m/>
    <m/>
    <x v="18"/>
    <s v="Ironsource"/>
    <x v="11"/>
    <s v=" DTC"/>
    <x v="153"/>
    <s v="Post"/>
    <n v="0"/>
    <n v="0"/>
    <x v="0"/>
  </r>
  <r>
    <s v="Media"/>
    <s v="Incremental"/>
    <m/>
    <m/>
    <x v="18"/>
    <s v="Ironsource"/>
    <x v="11"/>
    <s v=" DTC"/>
    <x v="154"/>
    <s v="Post"/>
    <n v="0"/>
    <n v="0"/>
    <x v="0"/>
  </r>
  <r>
    <s v="Media"/>
    <s v="Incremental"/>
    <m/>
    <m/>
    <x v="18"/>
    <s v="Ironsource"/>
    <x v="11"/>
    <s v=" DTC"/>
    <x v="155"/>
    <s v="Post"/>
    <n v="0"/>
    <n v="0"/>
    <x v="0"/>
  </r>
  <r>
    <s v="Media"/>
    <s v="Incremental"/>
    <m/>
    <m/>
    <x v="18"/>
    <s v="Ironsource"/>
    <x v="11"/>
    <s v=" DTC"/>
    <x v="156"/>
    <s v="Post"/>
    <n v="0"/>
    <n v="0"/>
    <x v="0"/>
  </r>
  <r>
    <s v="Media"/>
    <s v="Incremental"/>
    <m/>
    <m/>
    <x v="18"/>
    <s v="Ironsource"/>
    <x v="11"/>
    <s v=" DTC"/>
    <x v="157"/>
    <s v="Post"/>
    <n v="0"/>
    <n v="0"/>
    <x v="0"/>
  </r>
  <r>
    <s v="Media"/>
    <s v="Incremental"/>
    <m/>
    <m/>
    <x v="18"/>
    <s v="Ironsource"/>
    <x v="11"/>
    <s v=" DTC"/>
    <x v="158"/>
    <s v="Post"/>
    <n v="0"/>
    <n v="0"/>
    <x v="0"/>
  </r>
  <r>
    <s v="Media"/>
    <s v="Incremental"/>
    <m/>
    <m/>
    <x v="18"/>
    <s v="Ironsource"/>
    <x v="11"/>
    <s v=" DTC"/>
    <x v="159"/>
    <s v="Post"/>
    <n v="0"/>
    <n v="0"/>
    <x v="0"/>
  </r>
  <r>
    <s v="Media"/>
    <s v="Incremental"/>
    <m/>
    <m/>
    <x v="18"/>
    <s v="Ironsource"/>
    <x v="11"/>
    <s v=" DTC"/>
    <x v="160"/>
    <s v="Post"/>
    <n v="0"/>
    <n v="0"/>
    <x v="0"/>
  </r>
  <r>
    <s v="Media"/>
    <s v="Incremental"/>
    <m/>
    <m/>
    <x v="18"/>
    <s v="Ironsource"/>
    <x v="11"/>
    <s v=" DTC"/>
    <x v="161"/>
    <s v="Post"/>
    <n v="0"/>
    <n v="0"/>
    <x v="0"/>
  </r>
  <r>
    <s v="Media"/>
    <s v="Incremental"/>
    <m/>
    <m/>
    <x v="18"/>
    <s v="Ironsource"/>
    <x v="11"/>
    <s v=" DTC"/>
    <x v="162"/>
    <s v="Post"/>
    <n v="0"/>
    <n v="0"/>
    <x v="0"/>
  </r>
  <r>
    <s v="Media"/>
    <s v="Incremental"/>
    <m/>
    <m/>
    <x v="18"/>
    <s v="Ironsource"/>
    <x v="11"/>
    <s v=" DTC"/>
    <x v="163"/>
    <s v="Post"/>
    <n v="0"/>
    <n v="0"/>
    <x v="0"/>
  </r>
  <r>
    <s v="Media"/>
    <s v="Incremental"/>
    <m/>
    <m/>
    <x v="18"/>
    <s v="Ironsource"/>
    <x v="11"/>
    <s v=" DTC"/>
    <x v="164"/>
    <s v="Post"/>
    <n v="0"/>
    <n v="0"/>
    <x v="0"/>
  </r>
  <r>
    <s v="Media"/>
    <s v="Incremental"/>
    <m/>
    <m/>
    <x v="18"/>
    <s v="Ironsource"/>
    <x v="11"/>
    <s v=" DTC"/>
    <x v="165"/>
    <s v="Post"/>
    <n v="0"/>
    <n v="0"/>
    <x v="0"/>
  </r>
  <r>
    <s v="Media"/>
    <s v="Incremental"/>
    <m/>
    <m/>
    <x v="18"/>
    <s v="Ironsource"/>
    <x v="11"/>
    <s v=" DTC"/>
    <x v="166"/>
    <s v="Post"/>
    <n v="0"/>
    <n v="130.2024341"/>
    <x v="0"/>
  </r>
  <r>
    <s v="Media"/>
    <s v="Incremental"/>
    <m/>
    <m/>
    <x v="18"/>
    <s v="Ironsource"/>
    <x v="11"/>
    <s v=" DTC"/>
    <x v="167"/>
    <s v="Post"/>
    <n v="0"/>
    <n v="291.30184630000002"/>
    <x v="0"/>
  </r>
  <r>
    <s v="Media"/>
    <s v="Incremental"/>
    <m/>
    <m/>
    <x v="18"/>
    <s v="Ironsource"/>
    <x v="11"/>
    <s v=" DTC"/>
    <x v="168"/>
    <s v="Post"/>
    <n v="0"/>
    <n v="418.99906390000001"/>
    <x v="0"/>
  </r>
  <r>
    <s v="Media"/>
    <s v="Incremental"/>
    <m/>
    <m/>
    <x v="18"/>
    <s v="Ironsource"/>
    <x v="11"/>
    <s v=" DTC"/>
    <x v="169"/>
    <s v="Post"/>
    <n v="0"/>
    <n v="496.00304619999997"/>
    <x v="0"/>
  </r>
  <r>
    <s v="Media"/>
    <s v="Incremental"/>
    <m/>
    <m/>
    <x v="18"/>
    <s v="Ironsource"/>
    <x v="11"/>
    <s v=" DTC"/>
    <x v="170"/>
    <s v="Post"/>
    <n v="0"/>
    <n v="521.08994919999998"/>
    <x v="0"/>
  </r>
  <r>
    <s v="Media"/>
    <s v="Incremental"/>
    <m/>
    <m/>
    <x v="18"/>
    <s v="Ironsource"/>
    <x v="11"/>
    <s v=" DTC"/>
    <x v="171"/>
    <s v="Post"/>
    <n v="0"/>
    <n v="514.16485069999999"/>
    <x v="0"/>
  </r>
  <r>
    <s v="Media"/>
    <s v="Incremental"/>
    <m/>
    <m/>
    <x v="18"/>
    <s v="Ironsource"/>
    <x v="11"/>
    <s v=" DTC"/>
    <x v="172"/>
    <s v="Post"/>
    <n v="0"/>
    <n v="499.04272379999998"/>
    <x v="0"/>
  </r>
  <r>
    <s v="Media"/>
    <s v="Incremental"/>
    <m/>
    <m/>
    <x v="18"/>
    <s v="Ironsource"/>
    <x v="11"/>
    <s v=" DTC"/>
    <x v="173"/>
    <s v="Post"/>
    <n v="0"/>
    <n v="438.96675390000001"/>
    <x v="0"/>
  </r>
  <r>
    <s v="Media"/>
    <s v="Incremental"/>
    <m/>
    <m/>
    <x v="18"/>
    <s v="Ironsource"/>
    <x v="11"/>
    <s v=" DTC"/>
    <x v="174"/>
    <s v="Post"/>
    <n v="0"/>
    <n v="411.87224989999999"/>
    <x v="0"/>
  </r>
  <r>
    <s v="Media"/>
    <s v="Incremental"/>
    <m/>
    <m/>
    <x v="18"/>
    <s v="Ironsource"/>
    <x v="11"/>
    <s v=" DTC"/>
    <x v="175"/>
    <s v="Post"/>
    <n v="0"/>
    <n v="398.62895250000003"/>
    <x v="0"/>
  </r>
  <r>
    <s v="Media"/>
    <s v="Incremental"/>
    <m/>
    <m/>
    <x v="18"/>
    <s v="Ironsource"/>
    <x v="11"/>
    <s v=" DTC"/>
    <x v="176"/>
    <s v="Post"/>
    <n v="0"/>
    <n v="397.58967790000003"/>
    <x v="0"/>
  </r>
  <r>
    <s v="Media"/>
    <s v="Incremental"/>
    <m/>
    <m/>
    <x v="18"/>
    <s v="Ironsource"/>
    <x v="11"/>
    <s v=" DTC"/>
    <x v="177"/>
    <s v="Post"/>
    <n v="0"/>
    <n v="383.04756259999999"/>
    <x v="0"/>
  </r>
  <r>
    <s v="Media"/>
    <s v="Incremental"/>
    <m/>
    <m/>
    <x v="18"/>
    <s v="Ironsource"/>
    <x v="11"/>
    <s v=" DTC"/>
    <x v="178"/>
    <s v="Post"/>
    <n v="0"/>
    <n v="350.41380270000002"/>
    <x v="0"/>
  </r>
  <r>
    <s v="Media"/>
    <s v="Incremental"/>
    <m/>
    <m/>
    <x v="18"/>
    <s v="Ironsource"/>
    <x v="11"/>
    <s v=" DTC"/>
    <x v="179"/>
    <s v="Post"/>
    <n v="0"/>
    <n v="310.30463950000001"/>
    <x v="0"/>
  </r>
  <r>
    <s v="Media"/>
    <s v="Incremental"/>
    <m/>
    <m/>
    <x v="18"/>
    <s v="Ironsource"/>
    <x v="11"/>
    <s v=" DTC"/>
    <x v="180"/>
    <s v="Post"/>
    <n v="0"/>
    <n v="277.01955340000001"/>
    <x v="0"/>
  </r>
  <r>
    <s v="Media"/>
    <s v="Incremental"/>
    <m/>
    <m/>
    <x v="18"/>
    <s v="Ironsource"/>
    <x v="11"/>
    <s v=" DTC"/>
    <x v="181"/>
    <s v="Post"/>
    <n v="0"/>
    <n v="256.92585300000002"/>
    <x v="0"/>
  </r>
  <r>
    <s v="Media"/>
    <s v="Incremental"/>
    <m/>
    <m/>
    <x v="18"/>
    <s v="Ironsource"/>
    <x v="11"/>
    <s v=" DTC"/>
    <x v="182"/>
    <s v="Post"/>
    <n v="0"/>
    <n v="248.27943930000001"/>
    <x v="0"/>
  </r>
  <r>
    <s v="Media"/>
    <s v="Incremental"/>
    <m/>
    <m/>
    <x v="18"/>
    <s v="Ironsource"/>
    <x v="11"/>
    <s v=" DTC"/>
    <x v="183"/>
    <s v="Post"/>
    <n v="0"/>
    <n v="236.4798959"/>
    <x v="0"/>
  </r>
  <r>
    <s v="Media"/>
    <s v="Incremental"/>
    <m/>
    <m/>
    <x v="18"/>
    <s v="Ironsource"/>
    <x v="11"/>
    <s v=" DTC"/>
    <x v="184"/>
    <s v="Post"/>
    <n v="0"/>
    <n v="227.4256365"/>
    <x v="0"/>
  </r>
  <r>
    <s v="Media"/>
    <s v="Incremental"/>
    <m/>
    <m/>
    <x v="18"/>
    <s v="Ironsource"/>
    <x v="11"/>
    <s v=" DTC"/>
    <x v="185"/>
    <s v="Post"/>
    <n v="0"/>
    <n v="215.0995471"/>
    <x v="0"/>
  </r>
  <r>
    <s v="Media"/>
    <s v="Incremental"/>
    <m/>
    <m/>
    <x v="18"/>
    <s v="Ironsource"/>
    <x v="11"/>
    <s v=" DTC"/>
    <x v="186"/>
    <s v="Post"/>
    <n v="0"/>
    <n v="197.34830479999999"/>
    <x v="0"/>
  </r>
  <r>
    <s v="Media"/>
    <s v="Incremental"/>
    <m/>
    <m/>
    <x v="18"/>
    <s v="Ironsource"/>
    <x v="11"/>
    <s v=" DTC"/>
    <x v="187"/>
    <s v="Post"/>
    <n v="0"/>
    <n v="179.56207420000001"/>
    <x v="0"/>
  </r>
  <r>
    <s v="Media"/>
    <s v="Incremental"/>
    <m/>
    <m/>
    <x v="18"/>
    <s v="Ironsource"/>
    <x v="11"/>
    <s v=" DTC"/>
    <x v="188"/>
    <s v="Post"/>
    <n v="0"/>
    <n v="165.8866214"/>
    <x v="0"/>
  </r>
  <r>
    <s v="Media"/>
    <s v="Incremental"/>
    <m/>
    <m/>
    <x v="18"/>
    <s v="Ironsource"/>
    <x v="11"/>
    <s v=" DTC"/>
    <x v="189"/>
    <s v="Post"/>
    <n v="0"/>
    <n v="172.24003970000001"/>
    <x v="0"/>
  </r>
  <r>
    <s v="Media"/>
    <s v="Incremental"/>
    <m/>
    <m/>
    <x v="18"/>
    <s v="Ironsource"/>
    <x v="11"/>
    <s v=" DTC"/>
    <x v="190"/>
    <s v="Post"/>
    <n v="0"/>
    <n v="181.09647430000001"/>
    <x v="0"/>
  </r>
  <r>
    <s v="Media"/>
    <s v="Incremental"/>
    <m/>
    <m/>
    <x v="18"/>
    <s v="Ironsource"/>
    <x v="11"/>
    <s v=" DTC"/>
    <x v="191"/>
    <s v="Post"/>
    <n v="0"/>
    <n v="191.46414139999999"/>
    <x v="0"/>
  </r>
  <r>
    <s v="Media"/>
    <s v="Incremental"/>
    <m/>
    <m/>
    <x v="18"/>
    <s v="Ironsource"/>
    <x v="11"/>
    <s v=" DTC"/>
    <x v="192"/>
    <s v="Post"/>
    <n v="0"/>
    <n v="204.35134020000001"/>
    <x v="0"/>
  </r>
  <r>
    <s v="Media"/>
    <s v="Incremental"/>
    <m/>
    <m/>
    <x v="18"/>
    <s v="Ironsource"/>
    <x v="11"/>
    <s v=" DTC"/>
    <x v="193"/>
    <s v="Post"/>
    <n v="0"/>
    <n v="221.1250632"/>
    <x v="0"/>
  </r>
  <r>
    <s v="Media"/>
    <s v="Incremental"/>
    <m/>
    <m/>
    <x v="18"/>
    <s v="Ironsource"/>
    <x v="11"/>
    <s v=" DTC"/>
    <x v="194"/>
    <s v="Post"/>
    <n v="0"/>
    <n v="249.8354205"/>
    <x v="0"/>
  </r>
  <r>
    <s v="Media"/>
    <s v="Incremental"/>
    <m/>
    <m/>
    <x v="18"/>
    <s v="Ironsource"/>
    <x v="11"/>
    <s v=" DTC"/>
    <x v="195"/>
    <s v="Post"/>
    <n v="0"/>
    <n v="321.80055599999997"/>
    <x v="0"/>
  </r>
  <r>
    <s v="Media"/>
    <s v="Incremental"/>
    <m/>
    <m/>
    <x v="18"/>
    <s v="Ironsource"/>
    <x v="11"/>
    <s v=" DTC"/>
    <x v="196"/>
    <s v="Post"/>
    <n v="0"/>
    <n v="363.21169400000002"/>
    <x v="0"/>
  </r>
  <r>
    <s v="Media"/>
    <s v="Incremental"/>
    <m/>
    <m/>
    <x v="18"/>
    <s v="Ironsource"/>
    <x v="11"/>
    <s v=" DTC"/>
    <x v="197"/>
    <s v="Post"/>
    <n v="0"/>
    <n v="378.39107150000001"/>
    <x v="0"/>
  </r>
  <r>
    <s v="Media"/>
    <s v="Incremental"/>
    <m/>
    <m/>
    <x v="18"/>
    <s v="Ironsource"/>
    <x v="11"/>
    <s v=" DTC"/>
    <x v="198"/>
    <s v="Post"/>
    <n v="0"/>
    <n v="366.9825032"/>
    <x v="0"/>
  </r>
  <r>
    <s v="Media"/>
    <s v="Incremental"/>
    <m/>
    <m/>
    <x v="18"/>
    <s v="Ironsource"/>
    <x v="11"/>
    <s v=" DTC"/>
    <x v="199"/>
    <s v="Post"/>
    <n v="0"/>
    <n v="342.76622739999999"/>
    <x v="0"/>
  </r>
  <r>
    <s v="Media"/>
    <s v="Incremental"/>
    <m/>
    <m/>
    <x v="18"/>
    <s v="Ironsource"/>
    <x v="11"/>
    <s v=" DTC"/>
    <x v="200"/>
    <s v="Post"/>
    <n v="0"/>
    <n v="313.96002229999999"/>
    <x v="0"/>
  </r>
  <r>
    <s v="Media"/>
    <s v="Incremental"/>
    <m/>
    <m/>
    <x v="18"/>
    <s v="Ironsource"/>
    <x v="11"/>
    <s v=" DTC"/>
    <x v="201"/>
    <s v="Post"/>
    <n v="0"/>
    <n v="284.92794720000001"/>
    <x v="0"/>
  </r>
  <r>
    <s v="Media"/>
    <s v="Incremental"/>
    <m/>
    <m/>
    <x v="18"/>
    <s v="Ironsource"/>
    <x v="11"/>
    <s v=" DTC"/>
    <x v="202"/>
    <s v="Post"/>
    <n v="0"/>
    <n v="252.44589339999999"/>
    <x v="0"/>
  </r>
  <r>
    <s v="Media"/>
    <s v="Incremental"/>
    <m/>
    <m/>
    <x v="18"/>
    <s v="Ironsource"/>
    <x v="11"/>
    <s v=" DTC"/>
    <x v="203"/>
    <s v="Post"/>
    <n v="0"/>
    <n v="234.51754450000001"/>
    <x v="0"/>
  </r>
  <r>
    <s v="Media"/>
    <s v="Incremental"/>
    <m/>
    <m/>
    <x v="18"/>
    <s v="Ironsource"/>
    <x v="11"/>
    <s v=" DTC"/>
    <x v="204"/>
    <s v="Post"/>
    <n v="0"/>
    <n v="222.6585158"/>
    <x v="0"/>
  </r>
  <r>
    <s v="Media"/>
    <s v="Incremental"/>
    <m/>
    <m/>
    <x v="18"/>
    <s v="Ironsource"/>
    <x v="11"/>
    <s v=" DTC"/>
    <x v="205"/>
    <s v="Post"/>
    <n v="0"/>
    <n v="214.39629389999999"/>
    <x v="0"/>
  </r>
  <r>
    <s v="Media"/>
    <s v="Incremental"/>
    <m/>
    <m/>
    <x v="18"/>
    <s v="Ironsource"/>
    <x v="11"/>
    <s v=" DTC"/>
    <x v="206"/>
    <s v="Post"/>
    <n v="0"/>
    <n v="204.47158339999999"/>
    <x v="0"/>
  </r>
  <r>
    <s v="Media"/>
    <s v="Incremental"/>
    <m/>
    <m/>
    <x v="18"/>
    <s v="Ironsource"/>
    <x v="11"/>
    <s v=" DTC"/>
    <x v="207"/>
    <s v="Post"/>
    <n v="0"/>
    <n v="196.08247009999999"/>
    <x v="0"/>
  </r>
  <r>
    <s v="Media"/>
    <s v="Incremental"/>
    <m/>
    <m/>
    <x v="18"/>
    <s v="Ironsource"/>
    <x v="11"/>
    <s v=" DTC"/>
    <x v="208"/>
    <s v="Post"/>
    <n v="0"/>
    <n v="198.67005829999999"/>
    <x v="0"/>
  </r>
  <r>
    <s v="Media"/>
    <s v="Incremental"/>
    <m/>
    <m/>
    <x v="18"/>
    <s v="Ironsource"/>
    <x v="11"/>
    <s v=" DTC"/>
    <x v="209"/>
    <s v="Post"/>
    <n v="0"/>
    <n v="207.65607069999999"/>
    <x v="0"/>
  </r>
  <r>
    <s v="Media"/>
    <s v="Incremental"/>
    <m/>
    <m/>
    <x v="18"/>
    <s v="Ironsource"/>
    <x v="11"/>
    <s v=" DTC"/>
    <x v="210"/>
    <s v="Post"/>
    <n v="0"/>
    <n v="213.5394493"/>
    <x v="0"/>
  </r>
  <r>
    <s v="Media"/>
    <s v="Incremental"/>
    <m/>
    <m/>
    <x v="18"/>
    <s v="Ironsource"/>
    <x v="11"/>
    <s v=" DTC"/>
    <x v="211"/>
    <s v="Post"/>
    <n v="0"/>
    <n v="214.20095910000001"/>
    <x v="0"/>
  </r>
  <r>
    <s v="Media"/>
    <s v="Incremental"/>
    <m/>
    <m/>
    <x v="18"/>
    <s v="Ironsource"/>
    <x v="11"/>
    <s v=" DTC"/>
    <x v="212"/>
    <s v="Post"/>
    <n v="0"/>
    <n v="212.9303333"/>
    <x v="0"/>
  </r>
  <r>
    <s v="Media"/>
    <s v="Incremental"/>
    <m/>
    <m/>
    <x v="18"/>
    <s v="Ironsource"/>
    <x v="11"/>
    <s v=" DTC"/>
    <x v="213"/>
    <s v="Post"/>
    <n v="0"/>
    <n v="216.87488020000001"/>
    <x v="0"/>
  </r>
  <r>
    <s v="Media"/>
    <s v="Incremental"/>
    <m/>
    <m/>
    <x v="19"/>
    <s v="Ironsource"/>
    <x v="11"/>
    <s v=" DTC"/>
    <x v="0"/>
    <s v="Pre"/>
    <s v="Pre"/>
    <n v="34.229504900000002"/>
    <x v="1"/>
  </r>
  <r>
    <s v="Media"/>
    <s v="Incremental"/>
    <m/>
    <m/>
    <x v="19"/>
    <s v="Ironsource"/>
    <x v="11"/>
    <s v=" DTC"/>
    <x v="1"/>
    <s v="Pre"/>
    <s v="Pre"/>
    <n v="72.656478000000007"/>
    <x v="1"/>
  </r>
  <r>
    <s v="Media"/>
    <s v="Incremental"/>
    <m/>
    <m/>
    <x v="19"/>
    <s v="Ironsource"/>
    <x v="11"/>
    <s v=" DTC"/>
    <x v="2"/>
    <s v="Pre"/>
    <s v="Pre"/>
    <n v="110.11627350000001"/>
    <x v="1"/>
  </r>
  <r>
    <s v="Media"/>
    <s v="Incremental"/>
    <m/>
    <m/>
    <x v="19"/>
    <s v="Ironsource"/>
    <x v="11"/>
    <s v=" DTC"/>
    <x v="3"/>
    <s v="Pre"/>
    <s v="Pre"/>
    <n v="142.64891549999999"/>
    <x v="1"/>
  </r>
  <r>
    <s v="Media"/>
    <s v="Incremental"/>
    <m/>
    <m/>
    <x v="19"/>
    <s v="Ironsource"/>
    <x v="11"/>
    <s v=" DTC"/>
    <x v="4"/>
    <s v="Pre"/>
    <s v="Pre"/>
    <n v="177.14260479999999"/>
    <x v="1"/>
  </r>
  <r>
    <s v="Media"/>
    <s v="Incremental"/>
    <m/>
    <m/>
    <x v="19"/>
    <s v="Ironsource"/>
    <x v="11"/>
    <s v=" DTC"/>
    <x v="5"/>
    <s v="Pre"/>
    <s v="Pre"/>
    <n v="210.47492059999999"/>
    <x v="1"/>
  </r>
  <r>
    <s v="Media"/>
    <s v="Incremental"/>
    <m/>
    <m/>
    <x v="19"/>
    <s v="Ironsource"/>
    <x v="11"/>
    <s v=" DTC"/>
    <x v="6"/>
    <s v="Pre"/>
    <s v="Pre"/>
    <n v="243.1492078"/>
    <x v="1"/>
  </r>
  <r>
    <s v="Media"/>
    <s v="Incremental"/>
    <m/>
    <m/>
    <x v="19"/>
    <s v="Ironsource"/>
    <x v="11"/>
    <s v=" DTC"/>
    <x v="7"/>
    <s v="Pre"/>
    <s v="Pre"/>
    <n v="369.61626159999997"/>
    <x v="1"/>
  </r>
  <r>
    <s v="Media"/>
    <s v="Incremental"/>
    <m/>
    <m/>
    <x v="19"/>
    <s v="Ironsource"/>
    <x v="11"/>
    <s v=" DTC"/>
    <x v="8"/>
    <s v="Pre"/>
    <s v="Pre"/>
    <n v="533.10026049999999"/>
    <x v="1"/>
  </r>
  <r>
    <s v="Media"/>
    <s v="Incremental"/>
    <m/>
    <m/>
    <x v="19"/>
    <s v="Ironsource"/>
    <x v="11"/>
    <s v=" DTC"/>
    <x v="9"/>
    <s v="Pre"/>
    <s v="Pre"/>
    <n v="719.55999429999997"/>
    <x v="1"/>
  </r>
  <r>
    <s v="Media"/>
    <s v="Incremental"/>
    <m/>
    <m/>
    <x v="19"/>
    <s v="Ironsource"/>
    <x v="11"/>
    <s v=" DTC"/>
    <x v="10"/>
    <s v="Pre"/>
    <s v="Pre"/>
    <n v="930.48111989999995"/>
    <x v="1"/>
  </r>
  <r>
    <s v="Media"/>
    <s v="Incremental"/>
    <m/>
    <m/>
    <x v="19"/>
    <s v="Ironsource"/>
    <x v="11"/>
    <s v=" DTC"/>
    <x v="11"/>
    <s v="Pre"/>
    <s v="Pre"/>
    <n v="1085.5427212"/>
    <x v="1"/>
  </r>
  <r>
    <s v="Media"/>
    <s v="Incremental"/>
    <m/>
    <m/>
    <x v="19"/>
    <s v="Ironsource"/>
    <x v="11"/>
    <s v=" DTC"/>
    <x v="12"/>
    <s v="Pre"/>
    <s v="Pre"/>
    <n v="1248.3229249000001"/>
    <x v="1"/>
  </r>
  <r>
    <s v="Media"/>
    <s v="Incremental"/>
    <m/>
    <m/>
    <x v="19"/>
    <s v="Ironsource"/>
    <x v="11"/>
    <s v=" DTC"/>
    <x v="13"/>
    <s v="Pre"/>
    <s v="Pre"/>
    <n v="1408.0068796"/>
    <x v="1"/>
  </r>
  <r>
    <s v="Media"/>
    <s v="Incremental"/>
    <m/>
    <m/>
    <x v="19"/>
    <s v="Ironsource"/>
    <x v="11"/>
    <s v=" DTC"/>
    <x v="14"/>
    <s v="Pre"/>
    <s v="Pre"/>
    <n v="1563.2046336999999"/>
    <x v="1"/>
  </r>
  <r>
    <s v="Media"/>
    <s v="Incremental"/>
    <m/>
    <m/>
    <x v="19"/>
    <s v="Ironsource"/>
    <x v="11"/>
    <s v=" DTC"/>
    <x v="15"/>
    <s v="Pre"/>
    <s v="Pre"/>
    <n v="1699.5223470000001"/>
    <x v="1"/>
  </r>
  <r>
    <s v="Media"/>
    <s v="Incremental"/>
    <m/>
    <m/>
    <x v="19"/>
    <s v="Ironsource"/>
    <x v="11"/>
    <s v=" DTC"/>
    <x v="16"/>
    <s v="Pre"/>
    <s v="Pre"/>
    <n v="1794.1568806"/>
    <x v="1"/>
  </r>
  <r>
    <s v="Media"/>
    <s v="Incremental"/>
    <m/>
    <m/>
    <x v="19"/>
    <s v="Ironsource"/>
    <x v="11"/>
    <s v=" DTC"/>
    <x v="17"/>
    <s v="Pre"/>
    <s v="Pre"/>
    <n v="1852.0436331000001"/>
    <x v="1"/>
  </r>
  <r>
    <s v="Media"/>
    <s v="Incremental"/>
    <m/>
    <m/>
    <x v="19"/>
    <s v="Ironsource"/>
    <x v="11"/>
    <s v=" DTC"/>
    <x v="18"/>
    <s v="Pre"/>
    <s v="Pre"/>
    <n v="1741.0744276"/>
    <x v="1"/>
  </r>
  <r>
    <s v="Media"/>
    <s v="Incremental"/>
    <m/>
    <m/>
    <x v="19"/>
    <s v="Ironsource"/>
    <x v="11"/>
    <s v=" DTC"/>
    <x v="19"/>
    <s v="Pre"/>
    <s v="Pre"/>
    <n v="1636.7831561"/>
    <x v="1"/>
  </r>
  <r>
    <s v="Media"/>
    <s v="Incremental"/>
    <m/>
    <m/>
    <x v="19"/>
    <s v="Ironsource"/>
    <x v="11"/>
    <s v=" DTC"/>
    <x v="20"/>
    <s v="Pre"/>
    <s v="Pre"/>
    <n v="1513.4760808999999"/>
    <x v="1"/>
  </r>
  <r>
    <s v="Media"/>
    <s v="Incremental"/>
    <m/>
    <m/>
    <x v="19"/>
    <s v="Ironsource"/>
    <x v="11"/>
    <s v=" DTC"/>
    <x v="21"/>
    <s v="Pre"/>
    <s v="Pre"/>
    <n v="1368.9338622"/>
    <x v="1"/>
  </r>
  <r>
    <s v="Media"/>
    <s v="Incremental"/>
    <m/>
    <m/>
    <x v="19"/>
    <s v="Ironsource"/>
    <x v="11"/>
    <s v=" DTC"/>
    <x v="22"/>
    <s v="Pre"/>
    <s v="Pre"/>
    <n v="1252.3673125"/>
    <x v="1"/>
  </r>
  <r>
    <s v="Media"/>
    <s v="Incremental"/>
    <m/>
    <m/>
    <x v="19"/>
    <s v="Ironsource"/>
    <x v="11"/>
    <s v=" DTC"/>
    <x v="23"/>
    <s v="Pre"/>
    <s v="Pre"/>
    <n v="1140.5452405000001"/>
    <x v="1"/>
  </r>
  <r>
    <s v="Media"/>
    <s v="Incremental"/>
    <m/>
    <m/>
    <x v="19"/>
    <s v="Ironsource"/>
    <x v="11"/>
    <s v=" DTC"/>
    <x v="24"/>
    <s v="Pre"/>
    <s v="Pre"/>
    <n v="1007.4260464"/>
    <x v="1"/>
  </r>
  <r>
    <s v="Media"/>
    <s v="Incremental"/>
    <m/>
    <m/>
    <x v="19"/>
    <s v="Ironsource"/>
    <x v="11"/>
    <s v=" DTC"/>
    <x v="25"/>
    <s v="Pre"/>
    <s v="Pre"/>
    <n v="875.70404429999996"/>
    <x v="1"/>
  </r>
  <r>
    <s v="Media"/>
    <s v="Incremental"/>
    <m/>
    <m/>
    <x v="19"/>
    <s v="Ironsource"/>
    <x v="11"/>
    <s v=" DTC"/>
    <x v="26"/>
    <s v="Pre"/>
    <s v="Pre"/>
    <n v="754.09546569999998"/>
    <x v="1"/>
  </r>
  <r>
    <s v="Media"/>
    <s v="Incremental"/>
    <m/>
    <m/>
    <x v="19"/>
    <s v="Ironsource"/>
    <x v="11"/>
    <s v=" DTC"/>
    <x v="27"/>
    <s v="Pre"/>
    <s v="Pre"/>
    <n v="695.61934189999999"/>
    <x v="1"/>
  </r>
  <r>
    <s v="Media"/>
    <s v="Incremental"/>
    <m/>
    <m/>
    <x v="19"/>
    <s v="Ironsource"/>
    <x v="11"/>
    <s v=" DTC"/>
    <x v="28"/>
    <s v="Pre"/>
    <s v="Pre"/>
    <n v="647.98017749999997"/>
    <x v="1"/>
  </r>
  <r>
    <s v="Media"/>
    <s v="Incremental"/>
    <m/>
    <m/>
    <x v="19"/>
    <s v="Ironsource"/>
    <x v="11"/>
    <s v=" DTC"/>
    <x v="29"/>
    <s v="Pre"/>
    <s v="Pre"/>
    <n v="629.02518150000003"/>
    <x v="1"/>
  </r>
  <r>
    <s v="Media"/>
    <s v="Incremental"/>
    <m/>
    <m/>
    <x v="19"/>
    <s v="Ironsource"/>
    <x v="11"/>
    <s v=" DTC"/>
    <x v="30"/>
    <s v="Pre"/>
    <s v="Pre"/>
    <n v="627.10645890000001"/>
    <x v="1"/>
  </r>
  <r>
    <s v="Media"/>
    <s v="Incremental"/>
    <m/>
    <m/>
    <x v="19"/>
    <s v="Ironsource"/>
    <x v="11"/>
    <s v=" DTC"/>
    <x v="31"/>
    <s v="Pre"/>
    <s v="Pre"/>
    <n v="635.01661230000002"/>
    <x v="1"/>
  </r>
  <r>
    <s v="Media"/>
    <s v="Incremental"/>
    <m/>
    <m/>
    <x v="19"/>
    <s v="Ironsource"/>
    <x v="11"/>
    <s v=" DTC"/>
    <x v="32"/>
    <s v="Pre"/>
    <s v="Pre"/>
    <n v="639.82408229999999"/>
    <x v="1"/>
  </r>
  <r>
    <s v="Media"/>
    <s v="Incremental"/>
    <m/>
    <m/>
    <x v="19"/>
    <s v="Ironsource"/>
    <x v="11"/>
    <s v=" DTC"/>
    <x v="33"/>
    <s v="Pre"/>
    <s v="Pre"/>
    <n v="651.17756380000003"/>
    <x v="1"/>
  </r>
  <r>
    <s v="Media"/>
    <s v="Incremental"/>
    <m/>
    <m/>
    <x v="19"/>
    <s v="Ironsource"/>
    <x v="11"/>
    <s v=" DTC"/>
    <x v="34"/>
    <s v="Pre"/>
    <s v="Pre"/>
    <n v="665.67367420000005"/>
    <x v="1"/>
  </r>
  <r>
    <s v="Media"/>
    <s v="Incremental"/>
    <m/>
    <m/>
    <x v="19"/>
    <s v="Ironsource"/>
    <x v="11"/>
    <s v=" DTC"/>
    <x v="35"/>
    <s v="Pre"/>
    <s v="Pre"/>
    <n v="677.70109419999994"/>
    <x v="1"/>
  </r>
  <r>
    <s v="Media"/>
    <s v="Incremental"/>
    <m/>
    <m/>
    <x v="19"/>
    <s v="Ironsource"/>
    <x v="11"/>
    <s v=" DTC"/>
    <x v="36"/>
    <s v="Pre"/>
    <s v="Pre"/>
    <n v="682.92784489999997"/>
    <x v="1"/>
  </r>
  <r>
    <s v="Media"/>
    <s v="Incremental"/>
    <m/>
    <m/>
    <x v="19"/>
    <s v="Ironsource"/>
    <x v="11"/>
    <s v=" DTC"/>
    <x v="37"/>
    <s v="Pre"/>
    <s v="Pre"/>
    <n v="682.9224428"/>
    <x v="1"/>
  </r>
  <r>
    <s v="Media"/>
    <s v="Incremental"/>
    <m/>
    <m/>
    <x v="19"/>
    <s v="Ironsource"/>
    <x v="11"/>
    <s v=" DTC"/>
    <x v="38"/>
    <s v="Pre"/>
    <s v="Pre"/>
    <n v="674.8249108"/>
    <x v="1"/>
  </r>
  <r>
    <s v="Media"/>
    <s v="Incremental"/>
    <m/>
    <m/>
    <x v="19"/>
    <s v="Ironsource"/>
    <x v="11"/>
    <s v=" DTC"/>
    <x v="39"/>
    <s v="Pre"/>
    <s v="Pre"/>
    <n v="662.34598400000004"/>
    <x v="1"/>
  </r>
  <r>
    <s v="Media"/>
    <s v="Incremental"/>
    <m/>
    <m/>
    <x v="19"/>
    <s v="Ironsource"/>
    <x v="11"/>
    <s v=" DTC"/>
    <x v="40"/>
    <s v="Pre"/>
    <s v="Pre"/>
    <n v="643.86853789999998"/>
    <x v="1"/>
  </r>
  <r>
    <s v="Media"/>
    <s v="Incremental"/>
    <m/>
    <m/>
    <x v="19"/>
    <s v="Ironsource"/>
    <x v="11"/>
    <s v=" DTC"/>
    <x v="41"/>
    <s v="Pre"/>
    <s v="Pre"/>
    <n v="630.00038059999997"/>
    <x v="1"/>
  </r>
  <r>
    <s v="Media"/>
    <s v="Incremental"/>
    <m/>
    <m/>
    <x v="19"/>
    <s v="Ironsource"/>
    <x v="11"/>
    <s v=" DTC"/>
    <x v="42"/>
    <s v="Pre"/>
    <s v="Pre"/>
    <n v="612.21198170000002"/>
    <x v="1"/>
  </r>
  <r>
    <s v="Media"/>
    <s v="Incremental"/>
    <m/>
    <m/>
    <x v="19"/>
    <s v="Ironsource"/>
    <x v="11"/>
    <s v=" DTC"/>
    <x v="43"/>
    <s v="Pre"/>
    <s v="Pre"/>
    <n v="599.62241979999999"/>
    <x v="1"/>
  </r>
  <r>
    <s v="Media"/>
    <s v="Incremental"/>
    <m/>
    <m/>
    <x v="19"/>
    <s v="Ironsource"/>
    <x v="11"/>
    <s v=" DTC"/>
    <x v="44"/>
    <s v="Pre"/>
    <s v="Pre"/>
    <n v="585.49234030000002"/>
    <x v="1"/>
  </r>
  <r>
    <s v="Media"/>
    <s v="Incremental"/>
    <m/>
    <m/>
    <x v="19"/>
    <s v="Ironsource"/>
    <x v="11"/>
    <s v=" DTC"/>
    <x v="45"/>
    <s v="Pre"/>
    <s v="Pre"/>
    <n v="578.17882870000005"/>
    <x v="1"/>
  </r>
  <r>
    <s v="Media"/>
    <s v="Incremental"/>
    <m/>
    <m/>
    <x v="19"/>
    <s v="Ironsource"/>
    <x v="11"/>
    <s v=" DTC"/>
    <x v="46"/>
    <s v="Pre"/>
    <s v="Pre"/>
    <n v="565.11312899999996"/>
    <x v="1"/>
  </r>
  <r>
    <s v="Media"/>
    <s v="Incremental"/>
    <m/>
    <m/>
    <x v="19"/>
    <s v="Ironsource"/>
    <x v="11"/>
    <s v=" DTC"/>
    <x v="47"/>
    <s v="Pre"/>
    <s v="Pre"/>
    <n v="544.36418260000005"/>
    <x v="1"/>
  </r>
  <r>
    <s v="Media"/>
    <s v="Incremental"/>
    <m/>
    <m/>
    <x v="19"/>
    <s v="Ironsource"/>
    <x v="11"/>
    <s v=" DTC"/>
    <x v="48"/>
    <s v="Pre"/>
    <s v="Pre"/>
    <n v="518.87260490000006"/>
    <x v="1"/>
  </r>
  <r>
    <s v="Media"/>
    <s v="Incremental"/>
    <m/>
    <m/>
    <x v="19"/>
    <s v="Ironsource"/>
    <x v="11"/>
    <s v=" DTC"/>
    <x v="49"/>
    <s v="Pre"/>
    <s v="Pre"/>
    <n v="489.37588799999997"/>
    <x v="1"/>
  </r>
  <r>
    <s v="Media"/>
    <s v="Incremental"/>
    <m/>
    <m/>
    <x v="19"/>
    <s v="Ironsource"/>
    <x v="11"/>
    <s v=" DTC"/>
    <x v="50"/>
    <s v="Pre"/>
    <s v="Pre"/>
    <n v="479.50633169999998"/>
    <x v="1"/>
  </r>
  <r>
    <s v="Media"/>
    <s v="Incremental"/>
    <m/>
    <m/>
    <x v="19"/>
    <s v="Ironsource"/>
    <x v="11"/>
    <s v=" DTC"/>
    <x v="51"/>
    <s v="Pre"/>
    <s v="Pre"/>
    <n v="468.61087850000001"/>
    <x v="1"/>
  </r>
  <r>
    <s v="Media"/>
    <s v="Incremental"/>
    <m/>
    <m/>
    <x v="19"/>
    <s v="Ironsource"/>
    <x v="11"/>
    <s v=" DTC"/>
    <x v="52"/>
    <s v="Pre"/>
    <s v="Pre"/>
    <n v="439.68941760000001"/>
    <x v="1"/>
  </r>
  <r>
    <s v="Media"/>
    <s v="Incremental"/>
    <m/>
    <m/>
    <x v="19"/>
    <s v="Ironsource"/>
    <x v="11"/>
    <s v=" DTC"/>
    <x v="53"/>
    <s v="Pre"/>
    <s v="Pre"/>
    <n v="415.1902283"/>
    <x v="1"/>
  </r>
  <r>
    <s v="Media"/>
    <s v="Incremental"/>
    <m/>
    <m/>
    <x v="19"/>
    <s v="Ironsource"/>
    <x v="11"/>
    <s v=" DTC"/>
    <x v="54"/>
    <s v="Pre"/>
    <s v="Pre"/>
    <n v="396.62867590000002"/>
    <x v="1"/>
  </r>
  <r>
    <s v="Media"/>
    <s v="Incremental"/>
    <m/>
    <m/>
    <x v="19"/>
    <s v="Ironsource"/>
    <x v="11"/>
    <s v=" DTC"/>
    <x v="55"/>
    <s v="Pre"/>
    <s v="Pre"/>
    <n v="386.15511140000001"/>
    <x v="1"/>
  </r>
  <r>
    <s v="Media"/>
    <s v="Incremental"/>
    <m/>
    <m/>
    <x v="19"/>
    <s v="Ironsource"/>
    <x v="11"/>
    <s v=" DTC"/>
    <x v="56"/>
    <s v="Pre"/>
    <s v="Pre"/>
    <n v="378.95285030000002"/>
    <x v="1"/>
  </r>
  <r>
    <s v="Media"/>
    <s v="Incremental"/>
    <m/>
    <m/>
    <x v="19"/>
    <s v="Ironsource"/>
    <x v="11"/>
    <s v=" DTC"/>
    <x v="57"/>
    <s v="Post"/>
    <s v="Post"/>
    <n v="365.22558930000002"/>
    <x v="1"/>
  </r>
  <r>
    <s v="Media"/>
    <s v="Incremental"/>
    <m/>
    <m/>
    <x v="19"/>
    <s v="Ironsource"/>
    <x v="11"/>
    <s v=" DTC"/>
    <x v="58"/>
    <s v="Post"/>
    <s v="Post"/>
    <n v="333.40532230000002"/>
    <x v="1"/>
  </r>
  <r>
    <s v="Media"/>
    <s v="Incremental"/>
    <m/>
    <m/>
    <x v="19"/>
    <s v="Ironsource"/>
    <x v="11"/>
    <s v=" DTC"/>
    <x v="59"/>
    <s v="Post"/>
    <s v="Post"/>
    <n v="292.86433840000001"/>
    <x v="1"/>
  </r>
  <r>
    <s v="Media"/>
    <s v="Incremental"/>
    <m/>
    <m/>
    <x v="19"/>
    <s v="Ironsource"/>
    <x v="11"/>
    <s v=" DTC"/>
    <x v="60"/>
    <s v="Post"/>
    <s v="Post"/>
    <n v="252.8838744"/>
    <x v="1"/>
  </r>
  <r>
    <s v="Media"/>
    <s v="Incremental"/>
    <m/>
    <m/>
    <x v="19"/>
    <s v="Ironsource"/>
    <x v="11"/>
    <s v=" DTC"/>
    <x v="61"/>
    <s v="Post"/>
    <s v="Post"/>
    <n v="209.65352569999999"/>
    <x v="1"/>
  </r>
  <r>
    <s v="Media"/>
    <s v="Incremental"/>
    <m/>
    <m/>
    <x v="19"/>
    <s v="Ironsource"/>
    <x v="11"/>
    <s v=" DTC"/>
    <x v="62"/>
    <s v="Post"/>
    <s v="Post"/>
    <n v="166.48648320000001"/>
    <x v="1"/>
  </r>
  <r>
    <s v="Media"/>
    <s v="Incremental"/>
    <m/>
    <m/>
    <x v="19"/>
    <s v="Ironsource"/>
    <x v="11"/>
    <s v=" DTC"/>
    <x v="63"/>
    <s v="Post"/>
    <s v="Post"/>
    <n v="128.23384160000001"/>
    <x v="1"/>
  </r>
  <r>
    <s v="Media"/>
    <s v="Incremental"/>
    <m/>
    <m/>
    <x v="19"/>
    <s v="Ironsource"/>
    <x v="11"/>
    <s v=" DTC"/>
    <x v="64"/>
    <s v="Post"/>
    <s v="Post"/>
    <n v="95.679372900000004"/>
    <x v="1"/>
  </r>
  <r>
    <s v="Media"/>
    <s v="Incremental"/>
    <m/>
    <m/>
    <x v="19"/>
    <s v="Ironsource"/>
    <x v="11"/>
    <s v=" DTC"/>
    <x v="65"/>
    <s v="Post"/>
    <s v="Post"/>
    <n v="61.789120599999997"/>
    <x v="1"/>
  </r>
  <r>
    <s v="Media"/>
    <s v="Incremental"/>
    <m/>
    <m/>
    <x v="19"/>
    <s v="Ironsource"/>
    <x v="11"/>
    <s v=" DTC"/>
    <x v="66"/>
    <s v="Post"/>
    <s v="Post"/>
    <n v="28.197231599999999"/>
    <x v="1"/>
  </r>
  <r>
    <s v="Media"/>
    <s v="Incremental"/>
    <m/>
    <m/>
    <x v="19"/>
    <s v="Ironsource"/>
    <x v="11"/>
    <s v=" DTC"/>
    <x v="67"/>
    <s v="Post"/>
    <s v="Post"/>
    <n v="0"/>
    <x v="1"/>
  </r>
  <r>
    <s v="Media"/>
    <s v="Incremental"/>
    <m/>
    <m/>
    <x v="19"/>
    <s v="Ironsource"/>
    <x v="11"/>
    <s v=" DTC"/>
    <x v="68"/>
    <s v="Post"/>
    <s v="Post"/>
    <n v="0"/>
    <x v="1"/>
  </r>
  <r>
    <s v="Media"/>
    <s v="Incremental"/>
    <m/>
    <m/>
    <x v="19"/>
    <s v="Ironsource"/>
    <x v="11"/>
    <s v=" DTC"/>
    <x v="69"/>
    <s v="Post"/>
    <s v="Post"/>
    <n v="0"/>
    <x v="1"/>
  </r>
  <r>
    <s v="Media"/>
    <s v="Incremental"/>
    <m/>
    <m/>
    <x v="19"/>
    <s v="Ironsource"/>
    <x v="11"/>
    <s v=" DTC"/>
    <x v="70"/>
    <s v="Post"/>
    <s v="Post"/>
    <n v="0"/>
    <x v="1"/>
  </r>
  <r>
    <s v="Media"/>
    <s v="Incremental"/>
    <m/>
    <m/>
    <x v="19"/>
    <s v="Ironsource"/>
    <x v="11"/>
    <s v=" DTC"/>
    <x v="71"/>
    <s v="Post"/>
    <s v="Post"/>
    <n v="0"/>
    <x v="1"/>
  </r>
  <r>
    <s v="Media"/>
    <s v="Incremental"/>
    <m/>
    <m/>
    <x v="19"/>
    <s v="Ironsource"/>
    <x v="11"/>
    <s v=" DTC"/>
    <x v="72"/>
    <s v="Post"/>
    <s v="Post"/>
    <n v="0"/>
    <x v="1"/>
  </r>
  <r>
    <s v="Media"/>
    <s v="Incremental"/>
    <m/>
    <m/>
    <x v="19"/>
    <s v="Ironsource"/>
    <x v="11"/>
    <s v=" DTC"/>
    <x v="73"/>
    <s v="Post"/>
    <s v="Post"/>
    <n v="0"/>
    <x v="1"/>
  </r>
  <r>
    <s v="Media"/>
    <s v="Incremental"/>
    <m/>
    <m/>
    <x v="19"/>
    <s v="Ironsource"/>
    <x v="11"/>
    <s v=" DTC"/>
    <x v="74"/>
    <s v="Post"/>
    <s v="Post"/>
    <n v="0"/>
    <x v="1"/>
  </r>
  <r>
    <s v="Media"/>
    <s v="Incremental"/>
    <m/>
    <m/>
    <x v="19"/>
    <s v="Ironsource"/>
    <x v="11"/>
    <s v=" DTC"/>
    <x v="75"/>
    <s v="Post"/>
    <s v="Post"/>
    <n v="0"/>
    <x v="1"/>
  </r>
  <r>
    <s v="Media"/>
    <s v="Incremental"/>
    <m/>
    <m/>
    <x v="19"/>
    <s v="Ironsource"/>
    <x v="11"/>
    <s v=" DTC"/>
    <x v="76"/>
    <s v="Post"/>
    <s v="Post"/>
    <n v="0"/>
    <x v="1"/>
  </r>
  <r>
    <s v="Media"/>
    <s v="Incremental"/>
    <m/>
    <m/>
    <x v="19"/>
    <s v="Ironsource"/>
    <x v="11"/>
    <s v=" DTC"/>
    <x v="77"/>
    <s v="Post"/>
    <s v="Post"/>
    <n v="0"/>
    <x v="1"/>
  </r>
  <r>
    <s v="Media"/>
    <s v="Incremental"/>
    <m/>
    <m/>
    <x v="19"/>
    <s v="Ironsource"/>
    <x v="11"/>
    <s v=" DTC"/>
    <x v="78"/>
    <s v="Post"/>
    <s v="Post"/>
    <n v="0"/>
    <x v="1"/>
  </r>
  <r>
    <s v="Media"/>
    <s v="Incremental"/>
    <m/>
    <m/>
    <x v="19"/>
    <s v="Ironsource"/>
    <x v="11"/>
    <s v=" DTC"/>
    <x v="79"/>
    <s v="Post"/>
    <s v="Post"/>
    <n v="0"/>
    <x v="1"/>
  </r>
  <r>
    <s v="Media"/>
    <s v="Incremental"/>
    <m/>
    <m/>
    <x v="19"/>
    <s v="Ironsource"/>
    <x v="11"/>
    <s v=" DTC"/>
    <x v="80"/>
    <s v="Post"/>
    <s v="Post"/>
    <n v="0"/>
    <x v="1"/>
  </r>
  <r>
    <s v="Media"/>
    <s v="Incremental"/>
    <m/>
    <m/>
    <x v="19"/>
    <s v="Ironsource"/>
    <x v="11"/>
    <s v=" DTC"/>
    <x v="81"/>
    <s v="Post"/>
    <s v="Post"/>
    <n v="0"/>
    <x v="1"/>
  </r>
  <r>
    <s v="Media"/>
    <s v="Incremental"/>
    <m/>
    <m/>
    <x v="19"/>
    <s v="Ironsource"/>
    <x v="11"/>
    <s v=" DTC"/>
    <x v="82"/>
    <s v="Post"/>
    <s v="Post"/>
    <n v="0"/>
    <x v="1"/>
  </r>
  <r>
    <s v="Media"/>
    <s v="Incremental"/>
    <m/>
    <m/>
    <x v="19"/>
    <s v="Ironsource"/>
    <x v="11"/>
    <s v=" DTC"/>
    <x v="83"/>
    <s v="Post"/>
    <s v="Post"/>
    <n v="0"/>
    <x v="1"/>
  </r>
  <r>
    <s v="Media"/>
    <s v="Incremental"/>
    <m/>
    <m/>
    <x v="19"/>
    <s v="Ironsource"/>
    <x v="11"/>
    <s v=" DTC"/>
    <x v="84"/>
    <s v="Post"/>
    <s v="Post"/>
    <n v="0"/>
    <x v="1"/>
  </r>
  <r>
    <s v="Media"/>
    <s v="Incremental"/>
    <m/>
    <m/>
    <x v="19"/>
    <s v="Ironsource"/>
    <x v="11"/>
    <s v=" DTC"/>
    <x v="85"/>
    <s v="Post"/>
    <s v="Post"/>
    <n v="0"/>
    <x v="1"/>
  </r>
  <r>
    <s v="Media"/>
    <s v="Incremental"/>
    <m/>
    <m/>
    <x v="19"/>
    <s v="Ironsource"/>
    <x v="11"/>
    <s v=" DTC"/>
    <x v="86"/>
    <s v="Post"/>
    <s v="Post"/>
    <n v="0"/>
    <x v="1"/>
  </r>
  <r>
    <s v="Media"/>
    <s v="Incremental"/>
    <m/>
    <m/>
    <x v="19"/>
    <s v="Ironsource"/>
    <x v="11"/>
    <s v=" DTC"/>
    <x v="87"/>
    <s v="Post"/>
    <s v="Post"/>
    <n v="0"/>
    <x v="1"/>
  </r>
  <r>
    <s v="Media"/>
    <s v="Incremental"/>
    <m/>
    <m/>
    <x v="19"/>
    <s v="Ironsource"/>
    <x v="11"/>
    <s v=" DTC"/>
    <x v="88"/>
    <s v="Post"/>
    <s v="Post"/>
    <n v="0"/>
    <x v="1"/>
  </r>
  <r>
    <s v="Media"/>
    <s v="Incremental"/>
    <m/>
    <m/>
    <x v="19"/>
    <s v="Ironsource"/>
    <x v="11"/>
    <s v=" DTC"/>
    <x v="89"/>
    <s v="Post"/>
    <s v="Post"/>
    <n v="0"/>
    <x v="1"/>
  </r>
  <r>
    <s v="Media"/>
    <s v="Incremental"/>
    <m/>
    <m/>
    <x v="19"/>
    <s v="Ironsource"/>
    <x v="11"/>
    <s v=" DTC"/>
    <x v="90"/>
    <s v="Post"/>
    <s v="Post"/>
    <n v="0"/>
    <x v="1"/>
  </r>
  <r>
    <s v="Media"/>
    <s v="Incremental"/>
    <m/>
    <m/>
    <x v="19"/>
    <s v="Ironsource"/>
    <x v="11"/>
    <s v=" DTC"/>
    <x v="91"/>
    <s v="Post"/>
    <s v="Post"/>
    <n v="0"/>
    <x v="1"/>
  </r>
  <r>
    <s v="Media"/>
    <s v="Incremental"/>
    <m/>
    <m/>
    <x v="19"/>
    <s v="Ironsource"/>
    <x v="11"/>
    <s v=" DTC"/>
    <x v="92"/>
    <s v="Post"/>
    <s v="Post"/>
    <n v="0"/>
    <x v="1"/>
  </r>
  <r>
    <s v="Media"/>
    <s v="Incremental"/>
    <m/>
    <m/>
    <x v="19"/>
    <s v="Ironsource"/>
    <x v="11"/>
    <s v=" DTC"/>
    <x v="93"/>
    <s v="Post"/>
    <s v="Post"/>
    <n v="0"/>
    <x v="1"/>
  </r>
  <r>
    <s v="Media"/>
    <s v="Incremental"/>
    <m/>
    <m/>
    <x v="19"/>
    <s v="Ironsource"/>
    <x v="11"/>
    <s v=" DTC"/>
    <x v="94"/>
    <s v="Post"/>
    <s v="Post"/>
    <n v="0"/>
    <x v="1"/>
  </r>
  <r>
    <s v="Media"/>
    <s v="Incremental"/>
    <m/>
    <m/>
    <x v="19"/>
    <s v="Ironsource"/>
    <x v="11"/>
    <s v=" DTC"/>
    <x v="95"/>
    <s v="Post"/>
    <s v="Post"/>
    <n v="0"/>
    <x v="1"/>
  </r>
  <r>
    <s v="Media"/>
    <s v="Incremental"/>
    <m/>
    <m/>
    <x v="19"/>
    <s v="Ironsource"/>
    <x v="11"/>
    <s v=" DTC"/>
    <x v="96"/>
    <s v="Post"/>
    <s v="Post"/>
    <n v="0"/>
    <x v="1"/>
  </r>
  <r>
    <s v="Media"/>
    <s v="Incremental"/>
    <m/>
    <m/>
    <x v="19"/>
    <s v="Ironsource"/>
    <x v="11"/>
    <s v=" DTC"/>
    <x v="97"/>
    <s v="Post"/>
    <s v="Post"/>
    <n v="0"/>
    <x v="1"/>
  </r>
  <r>
    <s v="Media"/>
    <s v="Incremental"/>
    <m/>
    <m/>
    <x v="19"/>
    <s v="Ironsource"/>
    <x v="11"/>
    <s v=" DTC"/>
    <x v="98"/>
    <s v="Post"/>
    <s v="Post"/>
    <n v="0"/>
    <x v="1"/>
  </r>
  <r>
    <s v="Media"/>
    <s v="Incremental"/>
    <m/>
    <m/>
    <x v="19"/>
    <s v="Ironsource"/>
    <x v="11"/>
    <s v=" DTC"/>
    <x v="99"/>
    <s v="Post"/>
    <s v="Post"/>
    <n v="0"/>
    <x v="1"/>
  </r>
  <r>
    <s v="Media"/>
    <s v="Incremental"/>
    <m/>
    <m/>
    <x v="19"/>
    <s v="Ironsource"/>
    <x v="11"/>
    <s v=" DTC"/>
    <x v="100"/>
    <s v="Post"/>
    <s v="Post"/>
    <n v="0"/>
    <x v="1"/>
  </r>
  <r>
    <s v="Media"/>
    <s v="Incremental"/>
    <m/>
    <m/>
    <x v="19"/>
    <s v="Ironsource"/>
    <x v="11"/>
    <s v=" DTC"/>
    <x v="101"/>
    <s v="Post"/>
    <s v="Post"/>
    <n v="0"/>
    <x v="1"/>
  </r>
  <r>
    <s v="Media"/>
    <s v="Incremental"/>
    <m/>
    <m/>
    <x v="19"/>
    <s v="Ironsource"/>
    <x v="11"/>
    <s v=" DTC"/>
    <x v="102"/>
    <s v="Post"/>
    <s v="Post"/>
    <n v="0"/>
    <x v="1"/>
  </r>
  <r>
    <s v="Media"/>
    <s v="Incremental"/>
    <m/>
    <m/>
    <x v="19"/>
    <s v="Ironsource"/>
    <x v="11"/>
    <s v=" DTC"/>
    <x v="103"/>
    <s v="Post"/>
    <s v="Post"/>
    <n v="0"/>
    <x v="1"/>
  </r>
  <r>
    <s v="Media"/>
    <s v="Incremental"/>
    <m/>
    <m/>
    <x v="19"/>
    <s v="Ironsource"/>
    <x v="11"/>
    <s v=" DTC"/>
    <x v="104"/>
    <s v="Post"/>
    <s v="Post"/>
    <n v="0"/>
    <x v="1"/>
  </r>
  <r>
    <s v="Media"/>
    <s v="Incremental"/>
    <m/>
    <m/>
    <x v="19"/>
    <s v="Ironsource"/>
    <x v="11"/>
    <s v=" DTC"/>
    <x v="105"/>
    <s v="Post"/>
    <s v="Post"/>
    <n v="0"/>
    <x v="1"/>
  </r>
  <r>
    <s v="Media"/>
    <s v="Incremental"/>
    <m/>
    <m/>
    <x v="19"/>
    <s v="Ironsource"/>
    <x v="11"/>
    <s v=" DTC"/>
    <x v="106"/>
    <s v="Post"/>
    <s v="Post"/>
    <n v="0"/>
    <x v="1"/>
  </r>
  <r>
    <s v="Media"/>
    <s v="Incremental"/>
    <m/>
    <m/>
    <x v="19"/>
    <s v="Ironsource"/>
    <x v="11"/>
    <s v=" DTC"/>
    <x v="107"/>
    <s v="Post"/>
    <s v="Post"/>
    <n v="0"/>
    <x v="1"/>
  </r>
  <r>
    <s v="Media"/>
    <s v="Incremental"/>
    <m/>
    <m/>
    <x v="19"/>
    <s v="Ironsource"/>
    <x v="11"/>
    <s v=" DTC"/>
    <x v="108"/>
    <s v="Post"/>
    <s v="Post"/>
    <n v="0"/>
    <x v="1"/>
  </r>
  <r>
    <s v="Media"/>
    <s v="Incremental"/>
    <m/>
    <m/>
    <x v="19"/>
    <s v="Ironsource"/>
    <x v="11"/>
    <s v=" DTC"/>
    <x v="109"/>
    <s v="Post"/>
    <s v="Post"/>
    <n v="0"/>
    <x v="1"/>
  </r>
  <r>
    <s v="Media"/>
    <s v="Incremental"/>
    <m/>
    <m/>
    <x v="19"/>
    <s v="Ironsource"/>
    <x v="11"/>
    <s v=" DTC"/>
    <x v="110"/>
    <s v="Post"/>
    <s v="Post"/>
    <n v="0"/>
    <x v="1"/>
  </r>
  <r>
    <s v="Media"/>
    <s v="Incremental"/>
    <m/>
    <m/>
    <x v="19"/>
    <s v="Ironsource"/>
    <x v="11"/>
    <s v=" DTC"/>
    <x v="111"/>
    <s v="Post"/>
    <s v="Post"/>
    <n v="0"/>
    <x v="1"/>
  </r>
  <r>
    <s v="Media"/>
    <s v="Incremental"/>
    <m/>
    <m/>
    <x v="19"/>
    <s v="Ironsource"/>
    <x v="11"/>
    <s v=" DTC"/>
    <x v="112"/>
    <s v="Post"/>
    <s v="Post"/>
    <n v="0"/>
    <x v="1"/>
  </r>
  <r>
    <s v="Media"/>
    <s v="Incremental"/>
    <m/>
    <m/>
    <x v="19"/>
    <s v="Ironsource"/>
    <x v="11"/>
    <s v=" DTC"/>
    <x v="113"/>
    <s v="Post"/>
    <s v="Post"/>
    <n v="0"/>
    <x v="1"/>
  </r>
  <r>
    <s v="Media"/>
    <s v="Incremental"/>
    <m/>
    <m/>
    <x v="19"/>
    <s v="Ironsource"/>
    <x v="11"/>
    <s v=" DTC"/>
    <x v="114"/>
    <s v="Post"/>
    <n v="0"/>
    <n v="0"/>
    <x v="1"/>
  </r>
  <r>
    <s v="Media"/>
    <s v="Incremental"/>
    <m/>
    <m/>
    <x v="19"/>
    <s v="Ironsource"/>
    <x v="11"/>
    <s v=" DTC"/>
    <x v="115"/>
    <s v="Post"/>
    <n v="0"/>
    <n v="0"/>
    <x v="1"/>
  </r>
  <r>
    <s v="Media"/>
    <s v="Incremental"/>
    <m/>
    <m/>
    <x v="19"/>
    <s v="Ironsource"/>
    <x v="11"/>
    <s v=" DTC"/>
    <x v="116"/>
    <s v="Post"/>
    <n v="0"/>
    <n v="0"/>
    <x v="1"/>
  </r>
  <r>
    <s v="Media"/>
    <s v="Incremental"/>
    <m/>
    <m/>
    <x v="19"/>
    <s v="Ironsource"/>
    <x v="11"/>
    <s v=" DTC"/>
    <x v="117"/>
    <s v="Post"/>
    <n v="0"/>
    <n v="0"/>
    <x v="1"/>
  </r>
  <r>
    <s v="Media"/>
    <s v="Incremental"/>
    <m/>
    <m/>
    <x v="19"/>
    <s v="Ironsource"/>
    <x v="11"/>
    <s v=" DTC"/>
    <x v="118"/>
    <s v="Post"/>
    <n v="0"/>
    <n v="0"/>
    <x v="1"/>
  </r>
  <r>
    <s v="Media"/>
    <s v="Incremental"/>
    <m/>
    <m/>
    <x v="19"/>
    <s v="Ironsource"/>
    <x v="11"/>
    <s v=" DTC"/>
    <x v="119"/>
    <s v="Post"/>
    <n v="0"/>
    <n v="0"/>
    <x v="1"/>
  </r>
  <r>
    <s v="Media"/>
    <s v="Incremental"/>
    <m/>
    <m/>
    <x v="19"/>
    <s v="Ironsource"/>
    <x v="11"/>
    <s v=" DTC"/>
    <x v="120"/>
    <s v="Post"/>
    <n v="0"/>
    <n v="0"/>
    <x v="1"/>
  </r>
  <r>
    <s v="Media"/>
    <s v="Incremental"/>
    <m/>
    <m/>
    <x v="19"/>
    <s v="Ironsource"/>
    <x v="11"/>
    <s v=" DTC"/>
    <x v="121"/>
    <s v="Post"/>
    <n v="0"/>
    <n v="0"/>
    <x v="1"/>
  </r>
  <r>
    <s v="Media"/>
    <s v="Incremental"/>
    <m/>
    <m/>
    <x v="19"/>
    <s v="Ironsource"/>
    <x v="11"/>
    <s v=" DTC"/>
    <x v="122"/>
    <s v="Post"/>
    <n v="0"/>
    <n v="0"/>
    <x v="1"/>
  </r>
  <r>
    <s v="Media"/>
    <s v="Incremental"/>
    <m/>
    <m/>
    <x v="19"/>
    <s v="Ironsource"/>
    <x v="11"/>
    <s v=" DTC"/>
    <x v="123"/>
    <s v="Post"/>
    <n v="0"/>
    <n v="0"/>
    <x v="1"/>
  </r>
  <r>
    <s v="Media"/>
    <s v="Incremental"/>
    <m/>
    <m/>
    <x v="19"/>
    <s v="Ironsource"/>
    <x v="11"/>
    <s v=" DTC"/>
    <x v="124"/>
    <s v="Post"/>
    <n v="0"/>
    <n v="0"/>
    <x v="1"/>
  </r>
  <r>
    <s v="Media"/>
    <s v="Incremental"/>
    <m/>
    <m/>
    <x v="19"/>
    <s v="Ironsource"/>
    <x v="11"/>
    <s v=" DTC"/>
    <x v="125"/>
    <s v="Post"/>
    <n v="0"/>
    <n v="0"/>
    <x v="1"/>
  </r>
  <r>
    <s v="Media"/>
    <s v="Incremental"/>
    <m/>
    <m/>
    <x v="19"/>
    <s v="Ironsource"/>
    <x v="11"/>
    <s v=" DTC"/>
    <x v="126"/>
    <s v="Post"/>
    <n v="0"/>
    <n v="0"/>
    <x v="1"/>
  </r>
  <r>
    <s v="Media"/>
    <s v="Incremental"/>
    <m/>
    <m/>
    <x v="19"/>
    <s v="Ironsource"/>
    <x v="11"/>
    <s v=" DTC"/>
    <x v="127"/>
    <s v="Post"/>
    <n v="0"/>
    <n v="0"/>
    <x v="1"/>
  </r>
  <r>
    <s v="Media"/>
    <s v="Incremental"/>
    <m/>
    <m/>
    <x v="19"/>
    <s v="Ironsource"/>
    <x v="11"/>
    <s v=" DTC"/>
    <x v="128"/>
    <s v="Post"/>
    <n v="0"/>
    <n v="0"/>
    <x v="1"/>
  </r>
  <r>
    <s v="Media"/>
    <s v="Incremental"/>
    <m/>
    <m/>
    <x v="19"/>
    <s v="Ironsource"/>
    <x v="11"/>
    <s v=" DTC"/>
    <x v="129"/>
    <s v="Post"/>
    <n v="0"/>
    <n v="0"/>
    <x v="1"/>
  </r>
  <r>
    <s v="Media"/>
    <s v="Incremental"/>
    <m/>
    <m/>
    <x v="19"/>
    <s v="Ironsource"/>
    <x v="11"/>
    <s v=" DTC"/>
    <x v="130"/>
    <s v="Post"/>
    <n v="0"/>
    <n v="0"/>
    <x v="1"/>
  </r>
  <r>
    <s v="Media"/>
    <s v="Incremental"/>
    <m/>
    <m/>
    <x v="19"/>
    <s v="Ironsource"/>
    <x v="11"/>
    <s v=" DTC"/>
    <x v="131"/>
    <s v="Post"/>
    <n v="0"/>
    <n v="0"/>
    <x v="1"/>
  </r>
  <r>
    <s v="Media"/>
    <s v="Incremental"/>
    <m/>
    <m/>
    <x v="19"/>
    <s v="Ironsource"/>
    <x v="11"/>
    <s v=" DTC"/>
    <x v="132"/>
    <s v="Post"/>
    <n v="0"/>
    <n v="0"/>
    <x v="1"/>
  </r>
  <r>
    <s v="Media"/>
    <s v="Incremental"/>
    <m/>
    <m/>
    <x v="19"/>
    <s v="Ironsource"/>
    <x v="11"/>
    <s v=" DTC"/>
    <x v="133"/>
    <s v="Post"/>
    <n v="0"/>
    <n v="0"/>
    <x v="1"/>
  </r>
  <r>
    <s v="Media"/>
    <s v="Incremental"/>
    <m/>
    <m/>
    <x v="19"/>
    <s v="Ironsource"/>
    <x v="11"/>
    <s v=" DTC"/>
    <x v="134"/>
    <s v="Post"/>
    <n v="0"/>
    <n v="0"/>
    <x v="1"/>
  </r>
  <r>
    <s v="Media"/>
    <s v="Incremental"/>
    <m/>
    <m/>
    <x v="19"/>
    <s v="Ironsource"/>
    <x v="11"/>
    <s v=" DTC"/>
    <x v="135"/>
    <s v="Post"/>
    <n v="0"/>
    <n v="0"/>
    <x v="1"/>
  </r>
  <r>
    <s v="Media"/>
    <s v="Incremental"/>
    <m/>
    <m/>
    <x v="19"/>
    <s v="Ironsource"/>
    <x v="11"/>
    <s v=" DTC"/>
    <x v="136"/>
    <s v="Post"/>
    <n v="0"/>
    <n v="0"/>
    <x v="1"/>
  </r>
  <r>
    <s v="Media"/>
    <s v="Incremental"/>
    <m/>
    <m/>
    <x v="19"/>
    <s v="Ironsource"/>
    <x v="11"/>
    <s v=" DTC"/>
    <x v="137"/>
    <s v="Post"/>
    <n v="0"/>
    <n v="0"/>
    <x v="1"/>
  </r>
  <r>
    <s v="Media"/>
    <s v="Incremental"/>
    <m/>
    <m/>
    <x v="19"/>
    <s v="Ironsource"/>
    <x v="11"/>
    <s v=" DTC"/>
    <x v="138"/>
    <s v="Post"/>
    <n v="0"/>
    <n v="0"/>
    <x v="1"/>
  </r>
  <r>
    <s v="Media"/>
    <s v="Incremental"/>
    <m/>
    <m/>
    <x v="19"/>
    <s v="Ironsource"/>
    <x v="11"/>
    <s v=" DTC"/>
    <x v="139"/>
    <s v="Post"/>
    <n v="0"/>
    <n v="0"/>
    <x v="1"/>
  </r>
  <r>
    <s v="Media"/>
    <s v="Incremental"/>
    <m/>
    <m/>
    <x v="19"/>
    <s v="Ironsource"/>
    <x v="11"/>
    <s v=" DTC"/>
    <x v="140"/>
    <s v="Post"/>
    <n v="0"/>
    <n v="0"/>
    <x v="1"/>
  </r>
  <r>
    <s v="Media"/>
    <s v="Incremental"/>
    <m/>
    <m/>
    <x v="19"/>
    <s v="Ironsource"/>
    <x v="11"/>
    <s v=" DTC"/>
    <x v="141"/>
    <s v="Post"/>
    <n v="0"/>
    <n v="0"/>
    <x v="1"/>
  </r>
  <r>
    <s v="Media"/>
    <s v="Incremental"/>
    <m/>
    <m/>
    <x v="19"/>
    <s v="Ironsource"/>
    <x v="11"/>
    <s v=" DTC"/>
    <x v="142"/>
    <s v="Post"/>
    <n v="0"/>
    <n v="0"/>
    <x v="1"/>
  </r>
  <r>
    <s v="Media"/>
    <s v="Incremental"/>
    <m/>
    <m/>
    <x v="19"/>
    <s v="Ironsource"/>
    <x v="11"/>
    <s v=" DTC"/>
    <x v="143"/>
    <s v="Post"/>
    <n v="0"/>
    <n v="0"/>
    <x v="1"/>
  </r>
  <r>
    <s v="Media"/>
    <s v="Incremental"/>
    <m/>
    <m/>
    <x v="19"/>
    <s v="Ironsource"/>
    <x v="11"/>
    <s v=" DTC"/>
    <x v="144"/>
    <s v="Post"/>
    <n v="0"/>
    <n v="0"/>
    <x v="1"/>
  </r>
  <r>
    <s v="Media"/>
    <s v="Incremental"/>
    <m/>
    <m/>
    <x v="19"/>
    <s v="Ironsource"/>
    <x v="11"/>
    <s v=" DTC"/>
    <x v="145"/>
    <s v="Post"/>
    <n v="0"/>
    <n v="0"/>
    <x v="1"/>
  </r>
  <r>
    <s v="Media"/>
    <s v="Incremental"/>
    <m/>
    <m/>
    <x v="19"/>
    <s v="Ironsource"/>
    <x v="11"/>
    <s v=" DTC"/>
    <x v="146"/>
    <s v="Post"/>
    <n v="0"/>
    <n v="0"/>
    <x v="1"/>
  </r>
  <r>
    <s v="Media"/>
    <s v="Incremental"/>
    <m/>
    <m/>
    <x v="19"/>
    <s v="Ironsource"/>
    <x v="11"/>
    <s v=" DTC"/>
    <x v="147"/>
    <s v="Post"/>
    <n v="0"/>
    <n v="0"/>
    <x v="1"/>
  </r>
  <r>
    <s v="Media"/>
    <s v="Incremental"/>
    <m/>
    <m/>
    <x v="19"/>
    <s v="Ironsource"/>
    <x v="11"/>
    <s v=" DTC"/>
    <x v="148"/>
    <s v="Post"/>
    <n v="0"/>
    <n v="0"/>
    <x v="1"/>
  </r>
  <r>
    <s v="Media"/>
    <s v="Incremental"/>
    <m/>
    <m/>
    <x v="19"/>
    <s v="Ironsource"/>
    <x v="11"/>
    <s v=" DTC"/>
    <x v="149"/>
    <s v="Post"/>
    <n v="0"/>
    <n v="0"/>
    <x v="1"/>
  </r>
  <r>
    <s v="Media"/>
    <s v="Incremental"/>
    <m/>
    <m/>
    <x v="19"/>
    <s v="Ironsource"/>
    <x v="11"/>
    <s v=" DTC"/>
    <x v="150"/>
    <s v="Post"/>
    <n v="0"/>
    <n v="0"/>
    <x v="1"/>
  </r>
  <r>
    <s v="Media"/>
    <s v="Incremental"/>
    <m/>
    <m/>
    <x v="19"/>
    <s v="Ironsource"/>
    <x v="11"/>
    <s v=" DTC"/>
    <x v="151"/>
    <s v="Post"/>
    <n v="0"/>
    <n v="0"/>
    <x v="1"/>
  </r>
  <r>
    <s v="Media"/>
    <s v="Incremental"/>
    <m/>
    <m/>
    <x v="19"/>
    <s v="Ironsource"/>
    <x v="11"/>
    <s v=" DTC"/>
    <x v="152"/>
    <s v="Post"/>
    <n v="0"/>
    <n v="0"/>
    <x v="1"/>
  </r>
  <r>
    <s v="Media"/>
    <s v="Incremental"/>
    <m/>
    <m/>
    <x v="19"/>
    <s v="Ironsource"/>
    <x v="11"/>
    <s v=" DTC"/>
    <x v="153"/>
    <s v="Post"/>
    <n v="0"/>
    <n v="0"/>
    <x v="1"/>
  </r>
  <r>
    <s v="Media"/>
    <s v="Incremental"/>
    <m/>
    <m/>
    <x v="19"/>
    <s v="Ironsource"/>
    <x v="11"/>
    <s v=" DTC"/>
    <x v="154"/>
    <s v="Post"/>
    <n v="0"/>
    <n v="0"/>
    <x v="1"/>
  </r>
  <r>
    <s v="Media"/>
    <s v="Incremental"/>
    <m/>
    <m/>
    <x v="19"/>
    <s v="Ironsource"/>
    <x v="11"/>
    <s v=" DTC"/>
    <x v="155"/>
    <s v="Post"/>
    <n v="0"/>
    <n v="0"/>
    <x v="1"/>
  </r>
  <r>
    <s v="Media"/>
    <s v="Incremental"/>
    <m/>
    <m/>
    <x v="19"/>
    <s v="Ironsource"/>
    <x v="11"/>
    <s v=" DTC"/>
    <x v="156"/>
    <s v="Post"/>
    <n v="0"/>
    <n v="0"/>
    <x v="1"/>
  </r>
  <r>
    <s v="Media"/>
    <s v="Incremental"/>
    <m/>
    <m/>
    <x v="19"/>
    <s v="Ironsource"/>
    <x v="11"/>
    <s v=" DTC"/>
    <x v="157"/>
    <s v="Post"/>
    <n v="0"/>
    <n v="0"/>
    <x v="1"/>
  </r>
  <r>
    <s v="Media"/>
    <s v="Incremental"/>
    <m/>
    <m/>
    <x v="19"/>
    <s v="Ironsource"/>
    <x v="11"/>
    <s v=" DTC"/>
    <x v="158"/>
    <s v="Post"/>
    <n v="0"/>
    <n v="0"/>
    <x v="1"/>
  </r>
  <r>
    <s v="Media"/>
    <s v="Incremental"/>
    <m/>
    <m/>
    <x v="19"/>
    <s v="Ironsource"/>
    <x v="11"/>
    <s v=" DTC"/>
    <x v="159"/>
    <s v="Post"/>
    <n v="0"/>
    <n v="0"/>
    <x v="1"/>
  </r>
  <r>
    <s v="Media"/>
    <s v="Incremental"/>
    <m/>
    <m/>
    <x v="19"/>
    <s v="Ironsource"/>
    <x v="11"/>
    <s v=" DTC"/>
    <x v="160"/>
    <s v="Post"/>
    <n v="0"/>
    <n v="0"/>
    <x v="1"/>
  </r>
  <r>
    <s v="Media"/>
    <s v="Incremental"/>
    <m/>
    <m/>
    <x v="19"/>
    <s v="Ironsource"/>
    <x v="11"/>
    <s v=" DTC"/>
    <x v="161"/>
    <s v="Post"/>
    <n v="0"/>
    <n v="0"/>
    <x v="1"/>
  </r>
  <r>
    <s v="Media"/>
    <s v="Incremental"/>
    <m/>
    <m/>
    <x v="19"/>
    <s v="Ironsource"/>
    <x v="11"/>
    <s v=" DTC"/>
    <x v="162"/>
    <s v="Post"/>
    <n v="0"/>
    <n v="0"/>
    <x v="1"/>
  </r>
  <r>
    <s v="Media"/>
    <s v="Incremental"/>
    <m/>
    <m/>
    <x v="19"/>
    <s v="Ironsource"/>
    <x v="11"/>
    <s v=" DTC"/>
    <x v="163"/>
    <s v="Post"/>
    <n v="0"/>
    <n v="0"/>
    <x v="1"/>
  </r>
  <r>
    <s v="Media"/>
    <s v="Incremental"/>
    <m/>
    <m/>
    <x v="19"/>
    <s v="Ironsource"/>
    <x v="11"/>
    <s v=" DTC"/>
    <x v="164"/>
    <s v="Post"/>
    <n v="0"/>
    <n v="0"/>
    <x v="1"/>
  </r>
  <r>
    <s v="Media"/>
    <s v="Incremental"/>
    <m/>
    <m/>
    <x v="19"/>
    <s v="Ironsource"/>
    <x v="11"/>
    <s v=" DTC"/>
    <x v="165"/>
    <s v="Post"/>
    <n v="0"/>
    <n v="0"/>
    <x v="1"/>
  </r>
  <r>
    <s v="Media"/>
    <s v="Incremental"/>
    <m/>
    <m/>
    <x v="19"/>
    <s v="Ironsource"/>
    <x v="11"/>
    <s v=" DTC"/>
    <x v="166"/>
    <s v="Post"/>
    <n v="0"/>
    <n v="0"/>
    <x v="1"/>
  </r>
  <r>
    <s v="Media"/>
    <s v="Incremental"/>
    <m/>
    <m/>
    <x v="19"/>
    <s v="Ironsource"/>
    <x v="11"/>
    <s v=" DTC"/>
    <x v="167"/>
    <s v="Post"/>
    <n v="0"/>
    <n v="0"/>
    <x v="1"/>
  </r>
  <r>
    <s v="Media"/>
    <s v="Incremental"/>
    <m/>
    <m/>
    <x v="19"/>
    <s v="Ironsource"/>
    <x v="11"/>
    <s v=" DTC"/>
    <x v="168"/>
    <s v="Post"/>
    <n v="0"/>
    <n v="0"/>
    <x v="1"/>
  </r>
  <r>
    <s v="Media"/>
    <s v="Incremental"/>
    <m/>
    <m/>
    <x v="19"/>
    <s v="Ironsource"/>
    <x v="11"/>
    <s v=" DTC"/>
    <x v="169"/>
    <s v="Post"/>
    <n v="0"/>
    <n v="0"/>
    <x v="1"/>
  </r>
  <r>
    <s v="Media"/>
    <s v="Incremental"/>
    <m/>
    <m/>
    <x v="19"/>
    <s v="Ironsource"/>
    <x v="11"/>
    <s v=" DTC"/>
    <x v="170"/>
    <s v="Post"/>
    <n v="0"/>
    <n v="0"/>
    <x v="1"/>
  </r>
  <r>
    <s v="Media"/>
    <s v="Incremental"/>
    <m/>
    <m/>
    <x v="19"/>
    <s v="Ironsource"/>
    <x v="11"/>
    <s v=" DTC"/>
    <x v="171"/>
    <s v="Post"/>
    <n v="0"/>
    <n v="0"/>
    <x v="1"/>
  </r>
  <r>
    <s v="Media"/>
    <s v="Incremental"/>
    <m/>
    <m/>
    <x v="19"/>
    <s v="Ironsource"/>
    <x v="11"/>
    <s v=" DTC"/>
    <x v="172"/>
    <s v="Post"/>
    <n v="0"/>
    <n v="0"/>
    <x v="1"/>
  </r>
  <r>
    <s v="Media"/>
    <s v="Incremental"/>
    <m/>
    <m/>
    <x v="19"/>
    <s v="Ironsource"/>
    <x v="11"/>
    <s v=" DTC"/>
    <x v="173"/>
    <s v="Post"/>
    <n v="0"/>
    <n v="0"/>
    <x v="1"/>
  </r>
  <r>
    <s v="Media"/>
    <s v="Incremental"/>
    <m/>
    <m/>
    <x v="19"/>
    <s v="Ironsource"/>
    <x v="11"/>
    <s v=" DTC"/>
    <x v="174"/>
    <s v="Post"/>
    <n v="0"/>
    <n v="0"/>
    <x v="1"/>
  </r>
  <r>
    <s v="Media"/>
    <s v="Incremental"/>
    <m/>
    <m/>
    <x v="19"/>
    <s v="Ironsource"/>
    <x v="11"/>
    <s v=" DTC"/>
    <x v="175"/>
    <s v="Post"/>
    <n v="0"/>
    <n v="0"/>
    <x v="1"/>
  </r>
  <r>
    <s v="Media"/>
    <s v="Incremental"/>
    <m/>
    <m/>
    <x v="19"/>
    <s v="Ironsource"/>
    <x v="11"/>
    <s v=" DTC"/>
    <x v="176"/>
    <s v="Post"/>
    <n v="0"/>
    <n v="0"/>
    <x v="1"/>
  </r>
  <r>
    <s v="Media"/>
    <s v="Incremental"/>
    <m/>
    <m/>
    <x v="19"/>
    <s v="Ironsource"/>
    <x v="11"/>
    <s v=" DTC"/>
    <x v="177"/>
    <s v="Post"/>
    <n v="0"/>
    <n v="0"/>
    <x v="1"/>
  </r>
  <r>
    <s v="Media"/>
    <s v="Incremental"/>
    <m/>
    <m/>
    <x v="19"/>
    <s v="Ironsource"/>
    <x v="11"/>
    <s v=" DTC"/>
    <x v="178"/>
    <s v="Post"/>
    <n v="0"/>
    <n v="0"/>
    <x v="1"/>
  </r>
  <r>
    <s v="Media"/>
    <s v="Incremental"/>
    <m/>
    <m/>
    <x v="19"/>
    <s v="Ironsource"/>
    <x v="11"/>
    <s v=" DTC"/>
    <x v="179"/>
    <s v="Post"/>
    <n v="0"/>
    <n v="0"/>
    <x v="1"/>
  </r>
  <r>
    <s v="Media"/>
    <s v="Incremental"/>
    <m/>
    <m/>
    <x v="19"/>
    <s v="Ironsource"/>
    <x v="11"/>
    <s v=" DTC"/>
    <x v="180"/>
    <s v="Post"/>
    <n v="0"/>
    <n v="0"/>
    <x v="1"/>
  </r>
  <r>
    <s v="Media"/>
    <s v="Incremental"/>
    <m/>
    <m/>
    <x v="19"/>
    <s v="Ironsource"/>
    <x v="11"/>
    <s v=" DTC"/>
    <x v="181"/>
    <s v="Post"/>
    <n v="0"/>
    <n v="0"/>
    <x v="1"/>
  </r>
  <r>
    <s v="Media"/>
    <s v="Incremental"/>
    <m/>
    <m/>
    <x v="19"/>
    <s v="Ironsource"/>
    <x v="11"/>
    <s v=" DTC"/>
    <x v="182"/>
    <s v="Post"/>
    <n v="0"/>
    <n v="0"/>
    <x v="1"/>
  </r>
  <r>
    <s v="Media"/>
    <s v="Incremental"/>
    <m/>
    <m/>
    <x v="19"/>
    <s v="Ironsource"/>
    <x v="11"/>
    <s v=" DTC"/>
    <x v="183"/>
    <s v="Post"/>
    <n v="0"/>
    <n v="0"/>
    <x v="1"/>
  </r>
  <r>
    <s v="Media"/>
    <s v="Incremental"/>
    <m/>
    <m/>
    <x v="19"/>
    <s v="Ironsource"/>
    <x v="11"/>
    <s v=" DTC"/>
    <x v="184"/>
    <s v="Post"/>
    <n v="0"/>
    <n v="0"/>
    <x v="1"/>
  </r>
  <r>
    <s v="Media"/>
    <s v="Incremental"/>
    <m/>
    <m/>
    <x v="19"/>
    <s v="Ironsource"/>
    <x v="11"/>
    <s v=" DTC"/>
    <x v="185"/>
    <s v="Post"/>
    <n v="0"/>
    <n v="0"/>
    <x v="1"/>
  </r>
  <r>
    <s v="Media"/>
    <s v="Incremental"/>
    <m/>
    <m/>
    <x v="19"/>
    <s v="Ironsource"/>
    <x v="11"/>
    <s v=" DTC"/>
    <x v="186"/>
    <s v="Post"/>
    <n v="0"/>
    <n v="0"/>
    <x v="1"/>
  </r>
  <r>
    <s v="Media"/>
    <s v="Incremental"/>
    <m/>
    <m/>
    <x v="19"/>
    <s v="Ironsource"/>
    <x v="11"/>
    <s v=" DTC"/>
    <x v="187"/>
    <s v="Post"/>
    <n v="0"/>
    <n v="0"/>
    <x v="1"/>
  </r>
  <r>
    <s v="Media"/>
    <s v="Incremental"/>
    <m/>
    <m/>
    <x v="19"/>
    <s v="Ironsource"/>
    <x v="11"/>
    <s v=" DTC"/>
    <x v="188"/>
    <s v="Post"/>
    <n v="0"/>
    <n v="0"/>
    <x v="1"/>
  </r>
  <r>
    <s v="Media"/>
    <s v="Incremental"/>
    <m/>
    <m/>
    <x v="19"/>
    <s v="Ironsource"/>
    <x v="11"/>
    <s v=" DTC"/>
    <x v="189"/>
    <s v="Post"/>
    <n v="0"/>
    <n v="0"/>
    <x v="1"/>
  </r>
  <r>
    <s v="Media"/>
    <s v="Incremental"/>
    <m/>
    <m/>
    <x v="19"/>
    <s v="Ironsource"/>
    <x v="11"/>
    <s v=" DTC"/>
    <x v="190"/>
    <s v="Post"/>
    <n v="0"/>
    <n v="0"/>
    <x v="1"/>
  </r>
  <r>
    <s v="Media"/>
    <s v="Incremental"/>
    <m/>
    <m/>
    <x v="19"/>
    <s v="Ironsource"/>
    <x v="11"/>
    <s v=" DTC"/>
    <x v="191"/>
    <s v="Post"/>
    <n v="0"/>
    <n v="0"/>
    <x v="1"/>
  </r>
  <r>
    <s v="Media"/>
    <s v="Incremental"/>
    <m/>
    <m/>
    <x v="19"/>
    <s v="Ironsource"/>
    <x v="11"/>
    <s v=" DTC"/>
    <x v="192"/>
    <s v="Post"/>
    <n v="0"/>
    <n v="0"/>
    <x v="1"/>
  </r>
  <r>
    <s v="Media"/>
    <s v="Incremental"/>
    <m/>
    <m/>
    <x v="19"/>
    <s v="Ironsource"/>
    <x v="11"/>
    <s v=" DTC"/>
    <x v="193"/>
    <s v="Post"/>
    <n v="0"/>
    <n v="0"/>
    <x v="1"/>
  </r>
  <r>
    <s v="Media"/>
    <s v="Incremental"/>
    <m/>
    <m/>
    <x v="19"/>
    <s v="Ironsource"/>
    <x v="11"/>
    <s v=" DTC"/>
    <x v="194"/>
    <s v="Post"/>
    <n v="0"/>
    <n v="0"/>
    <x v="1"/>
  </r>
  <r>
    <s v="Media"/>
    <s v="Incremental"/>
    <m/>
    <m/>
    <x v="19"/>
    <s v="Ironsource"/>
    <x v="11"/>
    <s v=" DTC"/>
    <x v="195"/>
    <s v="Post"/>
    <n v="0"/>
    <n v="0"/>
    <x v="1"/>
  </r>
  <r>
    <s v="Media"/>
    <s v="Incremental"/>
    <m/>
    <m/>
    <x v="19"/>
    <s v="Ironsource"/>
    <x v="11"/>
    <s v=" DTC"/>
    <x v="196"/>
    <s v="Post"/>
    <n v="0"/>
    <n v="0"/>
    <x v="1"/>
  </r>
  <r>
    <s v="Media"/>
    <s v="Incremental"/>
    <m/>
    <m/>
    <x v="19"/>
    <s v="Ironsource"/>
    <x v="11"/>
    <s v=" DTC"/>
    <x v="197"/>
    <s v="Post"/>
    <n v="0"/>
    <n v="0"/>
    <x v="1"/>
  </r>
  <r>
    <s v="Media"/>
    <s v="Incremental"/>
    <m/>
    <m/>
    <x v="19"/>
    <s v="Ironsource"/>
    <x v="11"/>
    <s v=" DTC"/>
    <x v="198"/>
    <s v="Post"/>
    <n v="0"/>
    <n v="0"/>
    <x v="1"/>
  </r>
  <r>
    <s v="Media"/>
    <s v="Incremental"/>
    <m/>
    <m/>
    <x v="19"/>
    <s v="Ironsource"/>
    <x v="11"/>
    <s v=" DTC"/>
    <x v="199"/>
    <s v="Post"/>
    <n v="0"/>
    <n v="0"/>
    <x v="1"/>
  </r>
  <r>
    <s v="Media"/>
    <s v="Incremental"/>
    <m/>
    <m/>
    <x v="19"/>
    <s v="Ironsource"/>
    <x v="11"/>
    <s v=" DTC"/>
    <x v="200"/>
    <s v="Post"/>
    <n v="0"/>
    <n v="0"/>
    <x v="1"/>
  </r>
  <r>
    <s v="Media"/>
    <s v="Incremental"/>
    <m/>
    <m/>
    <x v="19"/>
    <s v="Ironsource"/>
    <x v="11"/>
    <s v=" DTC"/>
    <x v="201"/>
    <s v="Post"/>
    <n v="0"/>
    <n v="0"/>
    <x v="1"/>
  </r>
  <r>
    <s v="Media"/>
    <s v="Incremental"/>
    <m/>
    <m/>
    <x v="19"/>
    <s v="Ironsource"/>
    <x v="11"/>
    <s v=" DTC"/>
    <x v="202"/>
    <s v="Post"/>
    <n v="0"/>
    <n v="0"/>
    <x v="1"/>
  </r>
  <r>
    <s v="Media"/>
    <s v="Incremental"/>
    <m/>
    <m/>
    <x v="19"/>
    <s v="Ironsource"/>
    <x v="11"/>
    <s v=" DTC"/>
    <x v="203"/>
    <s v="Post"/>
    <n v="0"/>
    <n v="0"/>
    <x v="1"/>
  </r>
  <r>
    <s v="Media"/>
    <s v="Incremental"/>
    <m/>
    <m/>
    <x v="19"/>
    <s v="Ironsource"/>
    <x v="11"/>
    <s v=" DTC"/>
    <x v="204"/>
    <s v="Post"/>
    <n v="0"/>
    <n v="0"/>
    <x v="1"/>
  </r>
  <r>
    <s v="Media"/>
    <s v="Incremental"/>
    <m/>
    <m/>
    <x v="19"/>
    <s v="Ironsource"/>
    <x v="11"/>
    <s v=" DTC"/>
    <x v="205"/>
    <s v="Post"/>
    <n v="0"/>
    <n v="0"/>
    <x v="1"/>
  </r>
  <r>
    <s v="Media"/>
    <s v="Incremental"/>
    <m/>
    <m/>
    <x v="19"/>
    <s v="Ironsource"/>
    <x v="11"/>
    <s v=" DTC"/>
    <x v="206"/>
    <s v="Post"/>
    <n v="0"/>
    <n v="0"/>
    <x v="1"/>
  </r>
  <r>
    <s v="Media"/>
    <s v="Incremental"/>
    <m/>
    <m/>
    <x v="19"/>
    <s v="Ironsource"/>
    <x v="11"/>
    <s v=" DTC"/>
    <x v="207"/>
    <s v="Post"/>
    <n v="0"/>
    <n v="0"/>
    <x v="1"/>
  </r>
  <r>
    <s v="Media"/>
    <s v="Incremental"/>
    <m/>
    <m/>
    <x v="19"/>
    <s v="Ironsource"/>
    <x v="11"/>
    <s v=" DTC"/>
    <x v="208"/>
    <s v="Post"/>
    <n v="0"/>
    <n v="0"/>
    <x v="1"/>
  </r>
  <r>
    <s v="Media"/>
    <s v="Incremental"/>
    <m/>
    <m/>
    <x v="19"/>
    <s v="Ironsource"/>
    <x v="11"/>
    <s v=" DTC"/>
    <x v="209"/>
    <s v="Post"/>
    <n v="0"/>
    <n v="0"/>
    <x v="1"/>
  </r>
  <r>
    <s v="Media"/>
    <s v="Incremental"/>
    <m/>
    <m/>
    <x v="19"/>
    <s v="Ironsource"/>
    <x v="11"/>
    <s v=" DTC"/>
    <x v="210"/>
    <s v="Post"/>
    <n v="0"/>
    <n v="0"/>
    <x v="1"/>
  </r>
  <r>
    <s v="Media"/>
    <s v="Incremental"/>
    <m/>
    <m/>
    <x v="19"/>
    <s v="Ironsource"/>
    <x v="11"/>
    <s v=" DTC"/>
    <x v="211"/>
    <s v="Post"/>
    <n v="0"/>
    <n v="0"/>
    <x v="1"/>
  </r>
  <r>
    <s v="Media"/>
    <s v="Incremental"/>
    <m/>
    <m/>
    <x v="19"/>
    <s v="Ironsource"/>
    <x v="11"/>
    <s v=" DTC"/>
    <x v="212"/>
    <s v="Post"/>
    <n v="0"/>
    <n v="0"/>
    <x v="1"/>
  </r>
  <r>
    <s v="Media"/>
    <s v="Incremental"/>
    <m/>
    <m/>
    <x v="19"/>
    <s v="Ironsource"/>
    <x v="11"/>
    <s v=" DTC"/>
    <x v="213"/>
    <s v="Post"/>
    <n v="0"/>
    <n v="0"/>
    <x v="1"/>
  </r>
  <r>
    <s v="Media"/>
    <s v="Incremental"/>
    <m/>
    <m/>
    <x v="20"/>
    <s v="Liftoff"/>
    <x v="12"/>
    <s v=" DTC"/>
    <x v="0"/>
    <s v="Pre"/>
    <s v="Pre"/>
    <n v="0"/>
    <x v="0"/>
  </r>
  <r>
    <s v="Media"/>
    <s v="Incremental"/>
    <m/>
    <m/>
    <x v="20"/>
    <s v="Liftoff"/>
    <x v="12"/>
    <s v=" DTC"/>
    <x v="1"/>
    <s v="Pre"/>
    <s v="Pre"/>
    <n v="0"/>
    <x v="0"/>
  </r>
  <r>
    <s v="Media"/>
    <s v="Incremental"/>
    <m/>
    <m/>
    <x v="20"/>
    <s v="Liftoff"/>
    <x v="12"/>
    <s v=" DTC"/>
    <x v="2"/>
    <s v="Pre"/>
    <s v="Pre"/>
    <n v="0"/>
    <x v="0"/>
  </r>
  <r>
    <s v="Media"/>
    <s v="Incremental"/>
    <m/>
    <m/>
    <x v="20"/>
    <s v="Liftoff"/>
    <x v="12"/>
    <s v=" DTC"/>
    <x v="3"/>
    <s v="Pre"/>
    <s v="Pre"/>
    <n v="0"/>
    <x v="0"/>
  </r>
  <r>
    <s v="Media"/>
    <s v="Incremental"/>
    <m/>
    <m/>
    <x v="20"/>
    <s v="Liftoff"/>
    <x v="12"/>
    <s v=" DTC"/>
    <x v="4"/>
    <s v="Pre"/>
    <s v="Pre"/>
    <n v="0"/>
    <x v="0"/>
  </r>
  <r>
    <s v="Media"/>
    <s v="Incremental"/>
    <m/>
    <m/>
    <x v="20"/>
    <s v="Liftoff"/>
    <x v="12"/>
    <s v=" DTC"/>
    <x v="5"/>
    <s v="Pre"/>
    <s v="Pre"/>
    <n v="0"/>
    <x v="0"/>
  </r>
  <r>
    <s v="Media"/>
    <s v="Incremental"/>
    <m/>
    <m/>
    <x v="20"/>
    <s v="Liftoff"/>
    <x v="12"/>
    <s v=" DTC"/>
    <x v="6"/>
    <s v="Pre"/>
    <s v="Pre"/>
    <n v="0"/>
    <x v="0"/>
  </r>
  <r>
    <s v="Media"/>
    <s v="Incremental"/>
    <m/>
    <m/>
    <x v="20"/>
    <s v="Liftoff"/>
    <x v="12"/>
    <s v=" DTC"/>
    <x v="7"/>
    <s v="Pre"/>
    <s v="Pre"/>
    <n v="0"/>
    <x v="0"/>
  </r>
  <r>
    <s v="Media"/>
    <s v="Incremental"/>
    <m/>
    <m/>
    <x v="20"/>
    <s v="Liftoff"/>
    <x v="12"/>
    <s v=" DTC"/>
    <x v="8"/>
    <s v="Pre"/>
    <s v="Pre"/>
    <n v="0"/>
    <x v="0"/>
  </r>
  <r>
    <s v="Media"/>
    <s v="Incremental"/>
    <m/>
    <m/>
    <x v="20"/>
    <s v="Liftoff"/>
    <x v="12"/>
    <s v=" DTC"/>
    <x v="9"/>
    <s v="Pre"/>
    <s v="Pre"/>
    <n v="0"/>
    <x v="0"/>
  </r>
  <r>
    <s v="Media"/>
    <s v="Incremental"/>
    <m/>
    <m/>
    <x v="20"/>
    <s v="Liftoff"/>
    <x v="12"/>
    <s v=" DTC"/>
    <x v="10"/>
    <s v="Pre"/>
    <s v="Pre"/>
    <n v="0"/>
    <x v="0"/>
  </r>
  <r>
    <s v="Media"/>
    <s v="Incremental"/>
    <m/>
    <m/>
    <x v="20"/>
    <s v="Liftoff"/>
    <x v="12"/>
    <s v=" DTC"/>
    <x v="11"/>
    <s v="Pre"/>
    <s v="Pre"/>
    <n v="0"/>
    <x v="0"/>
  </r>
  <r>
    <s v="Media"/>
    <s v="Incremental"/>
    <m/>
    <m/>
    <x v="20"/>
    <s v="Liftoff"/>
    <x v="12"/>
    <s v=" DTC"/>
    <x v="12"/>
    <s v="Pre"/>
    <s v="Pre"/>
    <n v="0"/>
    <x v="0"/>
  </r>
  <r>
    <s v="Media"/>
    <s v="Incremental"/>
    <m/>
    <m/>
    <x v="20"/>
    <s v="Liftoff"/>
    <x v="12"/>
    <s v=" DTC"/>
    <x v="13"/>
    <s v="Pre"/>
    <s v="Pre"/>
    <n v="0"/>
    <x v="0"/>
  </r>
  <r>
    <s v="Media"/>
    <s v="Incremental"/>
    <m/>
    <m/>
    <x v="20"/>
    <s v="Liftoff"/>
    <x v="12"/>
    <s v=" DTC"/>
    <x v="14"/>
    <s v="Pre"/>
    <s v="Pre"/>
    <n v="0"/>
    <x v="0"/>
  </r>
  <r>
    <s v="Media"/>
    <s v="Incremental"/>
    <m/>
    <m/>
    <x v="20"/>
    <s v="Liftoff"/>
    <x v="12"/>
    <s v=" DTC"/>
    <x v="15"/>
    <s v="Pre"/>
    <s v="Pre"/>
    <n v="0"/>
    <x v="0"/>
  </r>
  <r>
    <s v="Media"/>
    <s v="Incremental"/>
    <m/>
    <m/>
    <x v="20"/>
    <s v="Liftoff"/>
    <x v="12"/>
    <s v=" DTC"/>
    <x v="16"/>
    <s v="Pre"/>
    <s v="Pre"/>
    <n v="0"/>
    <x v="0"/>
  </r>
  <r>
    <s v="Media"/>
    <s v="Incremental"/>
    <m/>
    <m/>
    <x v="20"/>
    <s v="Liftoff"/>
    <x v="12"/>
    <s v=" DTC"/>
    <x v="17"/>
    <s v="Pre"/>
    <s v="Pre"/>
    <n v="0"/>
    <x v="0"/>
  </r>
  <r>
    <s v="Media"/>
    <s v="Incremental"/>
    <m/>
    <m/>
    <x v="20"/>
    <s v="Liftoff"/>
    <x v="12"/>
    <s v=" DTC"/>
    <x v="18"/>
    <s v="Pre"/>
    <s v="Pre"/>
    <n v="0"/>
    <x v="0"/>
  </r>
  <r>
    <s v="Media"/>
    <s v="Incremental"/>
    <m/>
    <m/>
    <x v="20"/>
    <s v="Liftoff"/>
    <x v="12"/>
    <s v=" DTC"/>
    <x v="19"/>
    <s v="Pre"/>
    <s v="Pre"/>
    <n v="0"/>
    <x v="0"/>
  </r>
  <r>
    <s v="Media"/>
    <s v="Incremental"/>
    <m/>
    <m/>
    <x v="20"/>
    <s v="Liftoff"/>
    <x v="12"/>
    <s v=" DTC"/>
    <x v="20"/>
    <s v="Pre"/>
    <s v="Pre"/>
    <n v="0"/>
    <x v="0"/>
  </r>
  <r>
    <s v="Media"/>
    <s v="Incremental"/>
    <m/>
    <m/>
    <x v="20"/>
    <s v="Liftoff"/>
    <x v="12"/>
    <s v=" DTC"/>
    <x v="21"/>
    <s v="Pre"/>
    <s v="Pre"/>
    <n v="0"/>
    <x v="0"/>
  </r>
  <r>
    <s v="Media"/>
    <s v="Incremental"/>
    <m/>
    <m/>
    <x v="20"/>
    <s v="Liftoff"/>
    <x v="12"/>
    <s v=" DTC"/>
    <x v="22"/>
    <s v="Pre"/>
    <s v="Pre"/>
    <n v="0"/>
    <x v="0"/>
  </r>
  <r>
    <s v="Media"/>
    <s v="Incremental"/>
    <m/>
    <m/>
    <x v="20"/>
    <s v="Liftoff"/>
    <x v="12"/>
    <s v=" DTC"/>
    <x v="23"/>
    <s v="Pre"/>
    <s v="Pre"/>
    <n v="0"/>
    <x v="0"/>
  </r>
  <r>
    <s v="Media"/>
    <s v="Incremental"/>
    <m/>
    <m/>
    <x v="20"/>
    <s v="Liftoff"/>
    <x v="12"/>
    <s v=" DTC"/>
    <x v="24"/>
    <s v="Pre"/>
    <s v="Pre"/>
    <n v="0"/>
    <x v="0"/>
  </r>
  <r>
    <s v="Media"/>
    <s v="Incremental"/>
    <m/>
    <m/>
    <x v="20"/>
    <s v="Liftoff"/>
    <x v="12"/>
    <s v=" DTC"/>
    <x v="25"/>
    <s v="Pre"/>
    <s v="Pre"/>
    <n v="0"/>
    <x v="0"/>
  </r>
  <r>
    <s v="Media"/>
    <s v="Incremental"/>
    <m/>
    <m/>
    <x v="20"/>
    <s v="Liftoff"/>
    <x v="12"/>
    <s v=" DTC"/>
    <x v="26"/>
    <s v="Pre"/>
    <s v="Pre"/>
    <n v="0"/>
    <x v="0"/>
  </r>
  <r>
    <s v="Media"/>
    <s v="Incremental"/>
    <m/>
    <m/>
    <x v="20"/>
    <s v="Liftoff"/>
    <x v="12"/>
    <s v=" DTC"/>
    <x v="27"/>
    <s v="Pre"/>
    <s v="Pre"/>
    <n v="0"/>
    <x v="0"/>
  </r>
  <r>
    <s v="Media"/>
    <s v="Incremental"/>
    <m/>
    <m/>
    <x v="20"/>
    <s v="Liftoff"/>
    <x v="12"/>
    <s v=" DTC"/>
    <x v="28"/>
    <s v="Pre"/>
    <s v="Pre"/>
    <n v="0"/>
    <x v="0"/>
  </r>
  <r>
    <s v="Media"/>
    <s v="Incremental"/>
    <m/>
    <m/>
    <x v="20"/>
    <s v="Liftoff"/>
    <x v="12"/>
    <s v=" DTC"/>
    <x v="29"/>
    <s v="Pre"/>
    <s v="Pre"/>
    <n v="0"/>
    <x v="0"/>
  </r>
  <r>
    <s v="Media"/>
    <s v="Incremental"/>
    <m/>
    <m/>
    <x v="20"/>
    <s v="Liftoff"/>
    <x v="12"/>
    <s v=" DTC"/>
    <x v="30"/>
    <s v="Pre"/>
    <s v="Pre"/>
    <n v="0"/>
    <x v="0"/>
  </r>
  <r>
    <s v="Media"/>
    <s v="Incremental"/>
    <m/>
    <m/>
    <x v="20"/>
    <s v="Liftoff"/>
    <x v="12"/>
    <s v=" DTC"/>
    <x v="31"/>
    <s v="Pre"/>
    <s v="Pre"/>
    <n v="0"/>
    <x v="0"/>
  </r>
  <r>
    <s v="Media"/>
    <s v="Incremental"/>
    <m/>
    <m/>
    <x v="20"/>
    <s v="Liftoff"/>
    <x v="12"/>
    <s v=" DTC"/>
    <x v="32"/>
    <s v="Pre"/>
    <s v="Pre"/>
    <n v="0"/>
    <x v="0"/>
  </r>
  <r>
    <s v="Media"/>
    <s v="Incremental"/>
    <m/>
    <m/>
    <x v="20"/>
    <s v="Liftoff"/>
    <x v="12"/>
    <s v=" DTC"/>
    <x v="33"/>
    <s v="Pre"/>
    <s v="Pre"/>
    <n v="0"/>
    <x v="0"/>
  </r>
  <r>
    <s v="Media"/>
    <s v="Incremental"/>
    <m/>
    <m/>
    <x v="20"/>
    <s v="Liftoff"/>
    <x v="12"/>
    <s v=" DTC"/>
    <x v="34"/>
    <s v="Pre"/>
    <s v="Pre"/>
    <n v="0"/>
    <x v="0"/>
  </r>
  <r>
    <s v="Media"/>
    <s v="Incremental"/>
    <m/>
    <m/>
    <x v="20"/>
    <s v="Liftoff"/>
    <x v="12"/>
    <s v=" DTC"/>
    <x v="35"/>
    <s v="Pre"/>
    <s v="Pre"/>
    <n v="0"/>
    <x v="0"/>
  </r>
  <r>
    <s v="Media"/>
    <s v="Incremental"/>
    <m/>
    <m/>
    <x v="20"/>
    <s v="Liftoff"/>
    <x v="12"/>
    <s v=" DTC"/>
    <x v="36"/>
    <s v="Pre"/>
    <s v="Pre"/>
    <n v="0"/>
    <x v="0"/>
  </r>
  <r>
    <s v="Media"/>
    <s v="Incremental"/>
    <m/>
    <m/>
    <x v="20"/>
    <s v="Liftoff"/>
    <x v="12"/>
    <s v=" DTC"/>
    <x v="37"/>
    <s v="Pre"/>
    <s v="Pre"/>
    <n v="0"/>
    <x v="0"/>
  </r>
  <r>
    <s v="Media"/>
    <s v="Incremental"/>
    <m/>
    <m/>
    <x v="20"/>
    <s v="Liftoff"/>
    <x v="12"/>
    <s v=" DTC"/>
    <x v="38"/>
    <s v="Pre"/>
    <s v="Pre"/>
    <n v="0"/>
    <x v="0"/>
  </r>
  <r>
    <s v="Media"/>
    <s v="Incremental"/>
    <m/>
    <m/>
    <x v="20"/>
    <s v="Liftoff"/>
    <x v="12"/>
    <s v=" DTC"/>
    <x v="39"/>
    <s v="Pre"/>
    <s v="Pre"/>
    <n v="0"/>
    <x v="0"/>
  </r>
  <r>
    <s v="Media"/>
    <s v="Incremental"/>
    <m/>
    <m/>
    <x v="20"/>
    <s v="Liftoff"/>
    <x v="12"/>
    <s v=" DTC"/>
    <x v="40"/>
    <s v="Pre"/>
    <s v="Pre"/>
    <n v="0"/>
    <x v="0"/>
  </r>
  <r>
    <s v="Media"/>
    <s v="Incremental"/>
    <m/>
    <m/>
    <x v="20"/>
    <s v="Liftoff"/>
    <x v="12"/>
    <s v=" DTC"/>
    <x v="41"/>
    <s v="Pre"/>
    <s v="Pre"/>
    <n v="0"/>
    <x v="0"/>
  </r>
  <r>
    <s v="Media"/>
    <s v="Incremental"/>
    <m/>
    <m/>
    <x v="20"/>
    <s v="Liftoff"/>
    <x v="12"/>
    <s v=" DTC"/>
    <x v="42"/>
    <s v="Pre"/>
    <s v="Pre"/>
    <n v="0"/>
    <x v="0"/>
  </r>
  <r>
    <s v="Media"/>
    <s v="Incremental"/>
    <m/>
    <m/>
    <x v="20"/>
    <s v="Liftoff"/>
    <x v="12"/>
    <s v=" DTC"/>
    <x v="43"/>
    <s v="Pre"/>
    <s v="Pre"/>
    <n v="0"/>
    <x v="0"/>
  </r>
  <r>
    <s v="Media"/>
    <s v="Incremental"/>
    <m/>
    <m/>
    <x v="20"/>
    <s v="Liftoff"/>
    <x v="12"/>
    <s v=" DTC"/>
    <x v="44"/>
    <s v="Pre"/>
    <s v="Pre"/>
    <n v="0"/>
    <x v="0"/>
  </r>
  <r>
    <s v="Media"/>
    <s v="Incremental"/>
    <m/>
    <m/>
    <x v="20"/>
    <s v="Liftoff"/>
    <x v="12"/>
    <s v=" DTC"/>
    <x v="45"/>
    <s v="Pre"/>
    <s v="Pre"/>
    <n v="0"/>
    <x v="0"/>
  </r>
  <r>
    <s v="Media"/>
    <s v="Incremental"/>
    <m/>
    <m/>
    <x v="20"/>
    <s v="Liftoff"/>
    <x v="12"/>
    <s v=" DTC"/>
    <x v="46"/>
    <s v="Pre"/>
    <s v="Pre"/>
    <n v="0"/>
    <x v="0"/>
  </r>
  <r>
    <s v="Media"/>
    <s v="Incremental"/>
    <m/>
    <m/>
    <x v="20"/>
    <s v="Liftoff"/>
    <x v="12"/>
    <s v=" DTC"/>
    <x v="47"/>
    <s v="Pre"/>
    <s v="Pre"/>
    <n v="0"/>
    <x v="0"/>
  </r>
  <r>
    <s v="Media"/>
    <s v="Incremental"/>
    <m/>
    <m/>
    <x v="20"/>
    <s v="Liftoff"/>
    <x v="12"/>
    <s v=" DTC"/>
    <x v="48"/>
    <s v="Pre"/>
    <s v="Pre"/>
    <n v="0"/>
    <x v="0"/>
  </r>
  <r>
    <s v="Media"/>
    <s v="Incremental"/>
    <m/>
    <m/>
    <x v="20"/>
    <s v="Liftoff"/>
    <x v="12"/>
    <s v=" DTC"/>
    <x v="49"/>
    <s v="Pre"/>
    <s v="Pre"/>
    <n v="0"/>
    <x v="0"/>
  </r>
  <r>
    <s v="Media"/>
    <s v="Incremental"/>
    <m/>
    <m/>
    <x v="20"/>
    <s v="Liftoff"/>
    <x v="12"/>
    <s v=" DTC"/>
    <x v="50"/>
    <s v="Pre"/>
    <s v="Pre"/>
    <n v="0"/>
    <x v="0"/>
  </r>
  <r>
    <s v="Media"/>
    <s v="Incremental"/>
    <m/>
    <m/>
    <x v="20"/>
    <s v="Liftoff"/>
    <x v="12"/>
    <s v=" DTC"/>
    <x v="51"/>
    <s v="Pre"/>
    <s v="Pre"/>
    <n v="0"/>
    <x v="0"/>
  </r>
  <r>
    <s v="Media"/>
    <s v="Incremental"/>
    <m/>
    <m/>
    <x v="20"/>
    <s v="Liftoff"/>
    <x v="12"/>
    <s v=" DTC"/>
    <x v="52"/>
    <s v="Pre"/>
    <s v="Pre"/>
    <n v="0"/>
    <x v="0"/>
  </r>
  <r>
    <s v="Media"/>
    <s v="Incremental"/>
    <m/>
    <m/>
    <x v="20"/>
    <s v="Liftoff"/>
    <x v="12"/>
    <s v=" DTC"/>
    <x v="53"/>
    <s v="Pre"/>
    <s v="Pre"/>
    <n v="0"/>
    <x v="0"/>
  </r>
  <r>
    <s v="Media"/>
    <s v="Incremental"/>
    <m/>
    <m/>
    <x v="20"/>
    <s v="Liftoff"/>
    <x v="12"/>
    <s v=" DTC"/>
    <x v="54"/>
    <s v="Pre"/>
    <s v="Pre"/>
    <n v="0"/>
    <x v="0"/>
  </r>
  <r>
    <s v="Media"/>
    <s v="Incremental"/>
    <m/>
    <m/>
    <x v="20"/>
    <s v="Liftoff"/>
    <x v="12"/>
    <s v=" DTC"/>
    <x v="55"/>
    <s v="Pre"/>
    <s v="Pre"/>
    <n v="0"/>
    <x v="0"/>
  </r>
  <r>
    <s v="Media"/>
    <s v="Incremental"/>
    <m/>
    <m/>
    <x v="20"/>
    <s v="Liftoff"/>
    <x v="12"/>
    <s v=" DTC"/>
    <x v="56"/>
    <s v="Pre"/>
    <s v="Pre"/>
    <n v="0"/>
    <x v="0"/>
  </r>
  <r>
    <s v="Media"/>
    <s v="Incremental"/>
    <m/>
    <m/>
    <x v="20"/>
    <s v="Liftoff"/>
    <x v="12"/>
    <s v=" DTC"/>
    <x v="57"/>
    <s v="Post"/>
    <s v="Post"/>
    <n v="0"/>
    <x v="0"/>
  </r>
  <r>
    <s v="Media"/>
    <s v="Incremental"/>
    <m/>
    <m/>
    <x v="20"/>
    <s v="Liftoff"/>
    <x v="12"/>
    <s v=" DTC"/>
    <x v="58"/>
    <s v="Post"/>
    <s v="Post"/>
    <n v="0"/>
    <x v="0"/>
  </r>
  <r>
    <s v="Media"/>
    <s v="Incremental"/>
    <m/>
    <m/>
    <x v="20"/>
    <s v="Liftoff"/>
    <x v="12"/>
    <s v=" DTC"/>
    <x v="59"/>
    <s v="Post"/>
    <s v="Post"/>
    <n v="0"/>
    <x v="0"/>
  </r>
  <r>
    <s v="Media"/>
    <s v="Incremental"/>
    <m/>
    <m/>
    <x v="20"/>
    <s v="Liftoff"/>
    <x v="12"/>
    <s v=" DTC"/>
    <x v="60"/>
    <s v="Post"/>
    <s v="Post"/>
    <n v="0"/>
    <x v="0"/>
  </r>
  <r>
    <s v="Media"/>
    <s v="Incremental"/>
    <m/>
    <m/>
    <x v="20"/>
    <s v="Liftoff"/>
    <x v="12"/>
    <s v=" DTC"/>
    <x v="61"/>
    <s v="Post"/>
    <s v="Post"/>
    <n v="0"/>
    <x v="0"/>
  </r>
  <r>
    <s v="Media"/>
    <s v="Incremental"/>
    <m/>
    <m/>
    <x v="20"/>
    <s v="Liftoff"/>
    <x v="12"/>
    <s v=" DTC"/>
    <x v="62"/>
    <s v="Post"/>
    <s v="Post"/>
    <n v="0"/>
    <x v="0"/>
  </r>
  <r>
    <s v="Media"/>
    <s v="Incremental"/>
    <m/>
    <m/>
    <x v="20"/>
    <s v="Liftoff"/>
    <x v="12"/>
    <s v=" DTC"/>
    <x v="63"/>
    <s v="Post"/>
    <s v="Post"/>
    <n v="0"/>
    <x v="0"/>
  </r>
  <r>
    <s v="Media"/>
    <s v="Incremental"/>
    <m/>
    <m/>
    <x v="20"/>
    <s v="Liftoff"/>
    <x v="12"/>
    <s v=" DTC"/>
    <x v="64"/>
    <s v="Post"/>
    <s v="Post"/>
    <n v="0"/>
    <x v="0"/>
  </r>
  <r>
    <s v="Media"/>
    <s v="Incremental"/>
    <m/>
    <m/>
    <x v="20"/>
    <s v="Liftoff"/>
    <x v="12"/>
    <s v=" DTC"/>
    <x v="65"/>
    <s v="Post"/>
    <s v="Post"/>
    <n v="0"/>
    <x v="0"/>
  </r>
  <r>
    <s v="Media"/>
    <s v="Incremental"/>
    <m/>
    <m/>
    <x v="20"/>
    <s v="Liftoff"/>
    <x v="12"/>
    <s v=" DTC"/>
    <x v="66"/>
    <s v="Post"/>
    <s v="Post"/>
    <n v="0"/>
    <x v="0"/>
  </r>
  <r>
    <s v="Media"/>
    <s v="Incremental"/>
    <m/>
    <m/>
    <x v="20"/>
    <s v="Liftoff"/>
    <x v="12"/>
    <s v=" DTC"/>
    <x v="67"/>
    <s v="Post"/>
    <s v="Post"/>
    <n v="0"/>
    <x v="0"/>
  </r>
  <r>
    <s v="Media"/>
    <s v="Incremental"/>
    <m/>
    <m/>
    <x v="20"/>
    <s v="Liftoff"/>
    <x v="12"/>
    <s v=" DTC"/>
    <x v="68"/>
    <s v="Post"/>
    <s v="Post"/>
    <n v="0"/>
    <x v="0"/>
  </r>
  <r>
    <s v="Media"/>
    <s v="Incremental"/>
    <m/>
    <m/>
    <x v="20"/>
    <s v="Liftoff"/>
    <x v="12"/>
    <s v=" DTC"/>
    <x v="69"/>
    <s v="Post"/>
    <s v="Post"/>
    <n v="0"/>
    <x v="0"/>
  </r>
  <r>
    <s v="Media"/>
    <s v="Incremental"/>
    <m/>
    <m/>
    <x v="20"/>
    <s v="Liftoff"/>
    <x v="12"/>
    <s v=" DTC"/>
    <x v="70"/>
    <s v="Post"/>
    <s v="Post"/>
    <n v="0"/>
    <x v="0"/>
  </r>
  <r>
    <s v="Media"/>
    <s v="Incremental"/>
    <m/>
    <m/>
    <x v="20"/>
    <s v="Liftoff"/>
    <x v="12"/>
    <s v=" DTC"/>
    <x v="71"/>
    <s v="Post"/>
    <s v="Post"/>
    <n v="0"/>
    <x v="0"/>
  </r>
  <r>
    <s v="Media"/>
    <s v="Incremental"/>
    <m/>
    <m/>
    <x v="20"/>
    <s v="Liftoff"/>
    <x v="12"/>
    <s v=" DTC"/>
    <x v="72"/>
    <s v="Post"/>
    <s v="Post"/>
    <n v="0"/>
    <x v="0"/>
  </r>
  <r>
    <s v="Media"/>
    <s v="Incremental"/>
    <m/>
    <m/>
    <x v="20"/>
    <s v="Liftoff"/>
    <x v="12"/>
    <s v=" DTC"/>
    <x v="73"/>
    <s v="Post"/>
    <s v="Post"/>
    <n v="0"/>
    <x v="0"/>
  </r>
  <r>
    <s v="Media"/>
    <s v="Incremental"/>
    <m/>
    <m/>
    <x v="20"/>
    <s v="Liftoff"/>
    <x v="12"/>
    <s v=" DTC"/>
    <x v="74"/>
    <s v="Post"/>
    <s v="Post"/>
    <n v="0"/>
    <x v="0"/>
  </r>
  <r>
    <s v="Media"/>
    <s v="Incremental"/>
    <m/>
    <m/>
    <x v="20"/>
    <s v="Liftoff"/>
    <x v="12"/>
    <s v=" DTC"/>
    <x v="75"/>
    <s v="Post"/>
    <s v="Post"/>
    <n v="0"/>
    <x v="0"/>
  </r>
  <r>
    <s v="Media"/>
    <s v="Incremental"/>
    <m/>
    <m/>
    <x v="20"/>
    <s v="Liftoff"/>
    <x v="12"/>
    <s v=" DTC"/>
    <x v="76"/>
    <s v="Post"/>
    <s v="Post"/>
    <n v="0"/>
    <x v="0"/>
  </r>
  <r>
    <s v="Media"/>
    <s v="Incremental"/>
    <m/>
    <m/>
    <x v="20"/>
    <s v="Liftoff"/>
    <x v="12"/>
    <s v=" DTC"/>
    <x v="77"/>
    <s v="Post"/>
    <s v="Post"/>
    <n v="0"/>
    <x v="0"/>
  </r>
  <r>
    <s v="Media"/>
    <s v="Incremental"/>
    <m/>
    <m/>
    <x v="20"/>
    <s v="Liftoff"/>
    <x v="12"/>
    <s v=" DTC"/>
    <x v="78"/>
    <s v="Post"/>
    <s v="Post"/>
    <n v="0"/>
    <x v="0"/>
  </r>
  <r>
    <s v="Media"/>
    <s v="Incremental"/>
    <m/>
    <m/>
    <x v="20"/>
    <s v="Liftoff"/>
    <x v="12"/>
    <s v=" DTC"/>
    <x v="79"/>
    <s v="Post"/>
    <s v="Post"/>
    <n v="0"/>
    <x v="0"/>
  </r>
  <r>
    <s v="Media"/>
    <s v="Incremental"/>
    <m/>
    <m/>
    <x v="20"/>
    <s v="Liftoff"/>
    <x v="12"/>
    <s v=" DTC"/>
    <x v="80"/>
    <s v="Post"/>
    <s v="Post"/>
    <n v="0"/>
    <x v="0"/>
  </r>
  <r>
    <s v="Media"/>
    <s v="Incremental"/>
    <m/>
    <m/>
    <x v="20"/>
    <s v="Liftoff"/>
    <x v="12"/>
    <s v=" DTC"/>
    <x v="81"/>
    <s v="Post"/>
    <s v="Post"/>
    <n v="0"/>
    <x v="0"/>
  </r>
  <r>
    <s v="Media"/>
    <s v="Incremental"/>
    <m/>
    <m/>
    <x v="20"/>
    <s v="Liftoff"/>
    <x v="12"/>
    <s v=" DTC"/>
    <x v="82"/>
    <s v="Post"/>
    <s v="Post"/>
    <n v="0"/>
    <x v="0"/>
  </r>
  <r>
    <s v="Media"/>
    <s v="Incremental"/>
    <m/>
    <m/>
    <x v="20"/>
    <s v="Liftoff"/>
    <x v="12"/>
    <s v=" DTC"/>
    <x v="83"/>
    <s v="Post"/>
    <s v="Post"/>
    <n v="0"/>
    <x v="0"/>
  </r>
  <r>
    <s v="Media"/>
    <s v="Incremental"/>
    <m/>
    <m/>
    <x v="20"/>
    <s v="Liftoff"/>
    <x v="12"/>
    <s v=" DTC"/>
    <x v="84"/>
    <s v="Post"/>
    <s v="Post"/>
    <n v="0"/>
    <x v="0"/>
  </r>
  <r>
    <s v="Media"/>
    <s v="Incremental"/>
    <m/>
    <m/>
    <x v="20"/>
    <s v="Liftoff"/>
    <x v="12"/>
    <s v=" DTC"/>
    <x v="85"/>
    <s v="Post"/>
    <s v="Post"/>
    <n v="0"/>
    <x v="0"/>
  </r>
  <r>
    <s v="Media"/>
    <s v="Incremental"/>
    <m/>
    <m/>
    <x v="20"/>
    <s v="Liftoff"/>
    <x v="12"/>
    <s v=" DTC"/>
    <x v="86"/>
    <s v="Post"/>
    <s v="Post"/>
    <n v="0"/>
    <x v="0"/>
  </r>
  <r>
    <s v="Media"/>
    <s v="Incremental"/>
    <m/>
    <m/>
    <x v="20"/>
    <s v="Liftoff"/>
    <x v="12"/>
    <s v=" DTC"/>
    <x v="87"/>
    <s v="Post"/>
    <s v="Post"/>
    <n v="0"/>
    <x v="0"/>
  </r>
  <r>
    <s v="Media"/>
    <s v="Incremental"/>
    <m/>
    <m/>
    <x v="20"/>
    <s v="Liftoff"/>
    <x v="12"/>
    <s v=" DTC"/>
    <x v="88"/>
    <s v="Post"/>
    <s v="Post"/>
    <n v="0"/>
    <x v="0"/>
  </r>
  <r>
    <s v="Media"/>
    <s v="Incremental"/>
    <m/>
    <m/>
    <x v="20"/>
    <s v="Liftoff"/>
    <x v="12"/>
    <s v=" DTC"/>
    <x v="89"/>
    <s v="Post"/>
    <s v="Post"/>
    <n v="0"/>
    <x v="0"/>
  </r>
  <r>
    <s v="Media"/>
    <s v="Incremental"/>
    <m/>
    <m/>
    <x v="20"/>
    <s v="Liftoff"/>
    <x v="12"/>
    <s v=" DTC"/>
    <x v="90"/>
    <s v="Post"/>
    <s v="Post"/>
    <n v="0"/>
    <x v="0"/>
  </r>
  <r>
    <s v="Media"/>
    <s v="Incremental"/>
    <m/>
    <m/>
    <x v="20"/>
    <s v="Liftoff"/>
    <x v="12"/>
    <s v=" DTC"/>
    <x v="91"/>
    <s v="Post"/>
    <s v="Post"/>
    <n v="0"/>
    <x v="0"/>
  </r>
  <r>
    <s v="Media"/>
    <s v="Incremental"/>
    <m/>
    <m/>
    <x v="20"/>
    <s v="Liftoff"/>
    <x v="12"/>
    <s v=" DTC"/>
    <x v="92"/>
    <s v="Post"/>
    <s v="Post"/>
    <n v="0"/>
    <x v="0"/>
  </r>
  <r>
    <s v="Media"/>
    <s v="Incremental"/>
    <m/>
    <m/>
    <x v="20"/>
    <s v="Liftoff"/>
    <x v="12"/>
    <s v=" DTC"/>
    <x v="93"/>
    <s v="Post"/>
    <s v="Post"/>
    <n v="0"/>
    <x v="0"/>
  </r>
  <r>
    <s v="Media"/>
    <s v="Incremental"/>
    <m/>
    <m/>
    <x v="20"/>
    <s v="Liftoff"/>
    <x v="12"/>
    <s v=" DTC"/>
    <x v="94"/>
    <s v="Post"/>
    <s v="Post"/>
    <n v="0"/>
    <x v="0"/>
  </r>
  <r>
    <s v="Media"/>
    <s v="Incremental"/>
    <m/>
    <m/>
    <x v="20"/>
    <s v="Liftoff"/>
    <x v="12"/>
    <s v=" DTC"/>
    <x v="95"/>
    <s v="Post"/>
    <s v="Post"/>
    <n v="0"/>
    <x v="0"/>
  </r>
  <r>
    <s v="Media"/>
    <s v="Incremental"/>
    <m/>
    <m/>
    <x v="20"/>
    <s v="Liftoff"/>
    <x v="12"/>
    <s v=" DTC"/>
    <x v="96"/>
    <s v="Post"/>
    <s v="Post"/>
    <n v="0"/>
    <x v="0"/>
  </r>
  <r>
    <s v="Media"/>
    <s v="Incremental"/>
    <m/>
    <m/>
    <x v="20"/>
    <s v="Liftoff"/>
    <x v="12"/>
    <s v=" DTC"/>
    <x v="97"/>
    <s v="Post"/>
    <s v="Post"/>
    <n v="0"/>
    <x v="0"/>
  </r>
  <r>
    <s v="Media"/>
    <s v="Incremental"/>
    <m/>
    <m/>
    <x v="20"/>
    <s v="Liftoff"/>
    <x v="12"/>
    <s v=" DTC"/>
    <x v="98"/>
    <s v="Post"/>
    <s v="Post"/>
    <n v="0"/>
    <x v="0"/>
  </r>
  <r>
    <s v="Media"/>
    <s v="Incremental"/>
    <m/>
    <m/>
    <x v="20"/>
    <s v="Liftoff"/>
    <x v="12"/>
    <s v=" DTC"/>
    <x v="99"/>
    <s v="Post"/>
    <s v="Post"/>
    <n v="0"/>
    <x v="0"/>
  </r>
  <r>
    <s v="Media"/>
    <s v="Incremental"/>
    <m/>
    <m/>
    <x v="20"/>
    <s v="Liftoff"/>
    <x v="12"/>
    <s v=" DTC"/>
    <x v="100"/>
    <s v="Post"/>
    <s v="Post"/>
    <n v="0"/>
    <x v="0"/>
  </r>
  <r>
    <s v="Media"/>
    <s v="Incremental"/>
    <m/>
    <m/>
    <x v="20"/>
    <s v="Liftoff"/>
    <x v="12"/>
    <s v=" DTC"/>
    <x v="101"/>
    <s v="Post"/>
    <s v="Post"/>
    <n v="0"/>
    <x v="0"/>
  </r>
  <r>
    <s v="Media"/>
    <s v="Incremental"/>
    <m/>
    <m/>
    <x v="20"/>
    <s v="Liftoff"/>
    <x v="12"/>
    <s v=" DTC"/>
    <x v="102"/>
    <s v="Post"/>
    <s v="Post"/>
    <n v="0"/>
    <x v="0"/>
  </r>
  <r>
    <s v="Media"/>
    <s v="Incremental"/>
    <m/>
    <m/>
    <x v="20"/>
    <s v="Liftoff"/>
    <x v="12"/>
    <s v=" DTC"/>
    <x v="103"/>
    <s v="Post"/>
    <s v="Post"/>
    <n v="0"/>
    <x v="0"/>
  </r>
  <r>
    <s v="Media"/>
    <s v="Incremental"/>
    <m/>
    <m/>
    <x v="20"/>
    <s v="Liftoff"/>
    <x v="12"/>
    <s v=" DTC"/>
    <x v="104"/>
    <s v="Post"/>
    <s v="Post"/>
    <n v="0"/>
    <x v="0"/>
  </r>
  <r>
    <s v="Media"/>
    <s v="Incremental"/>
    <m/>
    <m/>
    <x v="20"/>
    <s v="Liftoff"/>
    <x v="12"/>
    <s v=" DTC"/>
    <x v="105"/>
    <s v="Post"/>
    <s v="Post"/>
    <n v="0"/>
    <x v="0"/>
  </r>
  <r>
    <s v="Media"/>
    <s v="Incremental"/>
    <m/>
    <m/>
    <x v="20"/>
    <s v="Liftoff"/>
    <x v="12"/>
    <s v=" DTC"/>
    <x v="106"/>
    <s v="Post"/>
    <s v="Post"/>
    <n v="0"/>
    <x v="0"/>
  </r>
  <r>
    <s v="Media"/>
    <s v="Incremental"/>
    <m/>
    <m/>
    <x v="20"/>
    <s v="Liftoff"/>
    <x v="12"/>
    <s v=" DTC"/>
    <x v="107"/>
    <s v="Post"/>
    <s v="Post"/>
    <n v="0"/>
    <x v="0"/>
  </r>
  <r>
    <s v="Media"/>
    <s v="Incremental"/>
    <m/>
    <m/>
    <x v="20"/>
    <s v="Liftoff"/>
    <x v="12"/>
    <s v=" DTC"/>
    <x v="108"/>
    <s v="Post"/>
    <s v="Post"/>
    <n v="0"/>
    <x v="0"/>
  </r>
  <r>
    <s v="Media"/>
    <s v="Incremental"/>
    <m/>
    <m/>
    <x v="20"/>
    <s v="Liftoff"/>
    <x v="12"/>
    <s v=" DTC"/>
    <x v="109"/>
    <s v="Post"/>
    <s v="Post"/>
    <n v="0"/>
    <x v="0"/>
  </r>
  <r>
    <s v="Media"/>
    <s v="Incremental"/>
    <m/>
    <m/>
    <x v="20"/>
    <s v="Liftoff"/>
    <x v="12"/>
    <s v=" DTC"/>
    <x v="110"/>
    <s v="Post"/>
    <s v="Post"/>
    <n v="0"/>
    <x v="0"/>
  </r>
  <r>
    <s v="Media"/>
    <s v="Incremental"/>
    <m/>
    <m/>
    <x v="20"/>
    <s v="Liftoff"/>
    <x v="12"/>
    <s v=" DTC"/>
    <x v="111"/>
    <s v="Post"/>
    <s v="Post"/>
    <n v="0"/>
    <x v="0"/>
  </r>
  <r>
    <s v="Media"/>
    <s v="Incremental"/>
    <m/>
    <m/>
    <x v="20"/>
    <s v="Liftoff"/>
    <x v="12"/>
    <s v=" DTC"/>
    <x v="112"/>
    <s v="Post"/>
    <s v="Post"/>
    <n v="0"/>
    <x v="0"/>
  </r>
  <r>
    <s v="Media"/>
    <s v="Incremental"/>
    <m/>
    <m/>
    <x v="20"/>
    <s v="Liftoff"/>
    <x v="12"/>
    <s v=" DTC"/>
    <x v="113"/>
    <s v="Post"/>
    <s v="Post"/>
    <n v="0"/>
    <x v="0"/>
  </r>
  <r>
    <s v="Media"/>
    <s v="Incremental"/>
    <m/>
    <m/>
    <x v="20"/>
    <s v="Liftoff"/>
    <x v="12"/>
    <s v=" DTC"/>
    <x v="114"/>
    <s v="Post"/>
    <n v="0"/>
    <n v="0"/>
    <x v="0"/>
  </r>
  <r>
    <s v="Media"/>
    <s v="Incremental"/>
    <m/>
    <m/>
    <x v="20"/>
    <s v="Liftoff"/>
    <x v="12"/>
    <s v=" DTC"/>
    <x v="115"/>
    <s v="Post"/>
    <n v="0"/>
    <n v="0"/>
    <x v="0"/>
  </r>
  <r>
    <s v="Media"/>
    <s v="Incremental"/>
    <m/>
    <m/>
    <x v="20"/>
    <s v="Liftoff"/>
    <x v="12"/>
    <s v=" DTC"/>
    <x v="116"/>
    <s v="Post"/>
    <n v="0"/>
    <n v="0"/>
    <x v="0"/>
  </r>
  <r>
    <s v="Media"/>
    <s v="Incremental"/>
    <m/>
    <m/>
    <x v="20"/>
    <s v="Liftoff"/>
    <x v="12"/>
    <s v=" DTC"/>
    <x v="117"/>
    <s v="Post"/>
    <n v="0"/>
    <n v="0"/>
    <x v="0"/>
  </r>
  <r>
    <s v="Media"/>
    <s v="Incremental"/>
    <m/>
    <m/>
    <x v="20"/>
    <s v="Liftoff"/>
    <x v="12"/>
    <s v=" DTC"/>
    <x v="118"/>
    <s v="Post"/>
    <n v="0"/>
    <n v="0"/>
    <x v="0"/>
  </r>
  <r>
    <s v="Media"/>
    <s v="Incremental"/>
    <m/>
    <m/>
    <x v="20"/>
    <s v="Liftoff"/>
    <x v="12"/>
    <s v=" DTC"/>
    <x v="119"/>
    <s v="Post"/>
    <n v="0"/>
    <n v="0"/>
    <x v="0"/>
  </r>
  <r>
    <s v="Media"/>
    <s v="Incremental"/>
    <m/>
    <m/>
    <x v="20"/>
    <s v="Liftoff"/>
    <x v="12"/>
    <s v=" DTC"/>
    <x v="120"/>
    <s v="Post"/>
    <n v="0"/>
    <n v="0"/>
    <x v="0"/>
  </r>
  <r>
    <s v="Media"/>
    <s v="Incremental"/>
    <m/>
    <m/>
    <x v="20"/>
    <s v="Liftoff"/>
    <x v="12"/>
    <s v=" DTC"/>
    <x v="121"/>
    <s v="Post"/>
    <n v="0"/>
    <n v="0"/>
    <x v="0"/>
  </r>
  <r>
    <s v="Media"/>
    <s v="Incremental"/>
    <m/>
    <m/>
    <x v="20"/>
    <s v="Liftoff"/>
    <x v="12"/>
    <s v=" DTC"/>
    <x v="122"/>
    <s v="Post"/>
    <n v="0"/>
    <n v="0"/>
    <x v="0"/>
  </r>
  <r>
    <s v="Media"/>
    <s v="Incremental"/>
    <m/>
    <m/>
    <x v="20"/>
    <s v="Liftoff"/>
    <x v="12"/>
    <s v=" DTC"/>
    <x v="123"/>
    <s v="Post"/>
    <n v="0"/>
    <n v="0"/>
    <x v="0"/>
  </r>
  <r>
    <s v="Media"/>
    <s v="Incremental"/>
    <m/>
    <m/>
    <x v="20"/>
    <s v="Liftoff"/>
    <x v="12"/>
    <s v=" DTC"/>
    <x v="124"/>
    <s v="Post"/>
    <n v="0"/>
    <n v="0"/>
    <x v="0"/>
  </r>
  <r>
    <s v="Media"/>
    <s v="Incremental"/>
    <m/>
    <m/>
    <x v="20"/>
    <s v="Liftoff"/>
    <x v="12"/>
    <s v=" DTC"/>
    <x v="125"/>
    <s v="Post"/>
    <n v="0"/>
    <n v="0"/>
    <x v="0"/>
  </r>
  <r>
    <s v="Media"/>
    <s v="Incremental"/>
    <m/>
    <m/>
    <x v="20"/>
    <s v="Liftoff"/>
    <x v="12"/>
    <s v=" DTC"/>
    <x v="126"/>
    <s v="Post"/>
    <n v="0"/>
    <n v="0"/>
    <x v="0"/>
  </r>
  <r>
    <s v="Media"/>
    <s v="Incremental"/>
    <m/>
    <m/>
    <x v="20"/>
    <s v="Liftoff"/>
    <x v="12"/>
    <s v=" DTC"/>
    <x v="127"/>
    <s v="Post"/>
    <n v="0"/>
    <n v="0"/>
    <x v="0"/>
  </r>
  <r>
    <s v="Media"/>
    <s v="Incremental"/>
    <m/>
    <m/>
    <x v="20"/>
    <s v="Liftoff"/>
    <x v="12"/>
    <s v=" DTC"/>
    <x v="128"/>
    <s v="Post"/>
    <n v="0"/>
    <n v="0"/>
    <x v="0"/>
  </r>
  <r>
    <s v="Media"/>
    <s v="Incremental"/>
    <m/>
    <m/>
    <x v="20"/>
    <s v="Liftoff"/>
    <x v="12"/>
    <s v=" DTC"/>
    <x v="129"/>
    <s v="Post"/>
    <n v="0"/>
    <n v="0"/>
    <x v="0"/>
  </r>
  <r>
    <s v="Media"/>
    <s v="Incremental"/>
    <m/>
    <m/>
    <x v="20"/>
    <s v="Liftoff"/>
    <x v="12"/>
    <s v=" DTC"/>
    <x v="130"/>
    <s v="Post"/>
    <n v="0"/>
    <n v="0"/>
    <x v="0"/>
  </r>
  <r>
    <s v="Media"/>
    <s v="Incremental"/>
    <m/>
    <m/>
    <x v="20"/>
    <s v="Liftoff"/>
    <x v="12"/>
    <s v=" DTC"/>
    <x v="131"/>
    <s v="Post"/>
    <n v="0"/>
    <n v="0"/>
    <x v="0"/>
  </r>
  <r>
    <s v="Media"/>
    <s v="Incremental"/>
    <m/>
    <m/>
    <x v="20"/>
    <s v="Liftoff"/>
    <x v="12"/>
    <s v=" DTC"/>
    <x v="132"/>
    <s v="Post"/>
    <n v="0"/>
    <n v="0"/>
    <x v="0"/>
  </r>
  <r>
    <s v="Media"/>
    <s v="Incremental"/>
    <m/>
    <m/>
    <x v="20"/>
    <s v="Liftoff"/>
    <x v="12"/>
    <s v=" DTC"/>
    <x v="133"/>
    <s v="Post"/>
    <n v="0"/>
    <n v="0"/>
    <x v="0"/>
  </r>
  <r>
    <s v="Media"/>
    <s v="Incremental"/>
    <m/>
    <m/>
    <x v="20"/>
    <s v="Liftoff"/>
    <x v="12"/>
    <s v=" DTC"/>
    <x v="134"/>
    <s v="Post"/>
    <n v="0"/>
    <n v="0"/>
    <x v="0"/>
  </r>
  <r>
    <s v="Media"/>
    <s v="Incremental"/>
    <m/>
    <m/>
    <x v="20"/>
    <s v="Liftoff"/>
    <x v="12"/>
    <s v=" DTC"/>
    <x v="135"/>
    <s v="Post"/>
    <n v="0"/>
    <n v="0"/>
    <x v="0"/>
  </r>
  <r>
    <s v="Media"/>
    <s v="Incremental"/>
    <m/>
    <m/>
    <x v="20"/>
    <s v="Liftoff"/>
    <x v="12"/>
    <s v=" DTC"/>
    <x v="136"/>
    <s v="Post"/>
    <n v="0"/>
    <n v="0"/>
    <x v="0"/>
  </r>
  <r>
    <s v="Media"/>
    <s v="Incremental"/>
    <m/>
    <m/>
    <x v="20"/>
    <s v="Liftoff"/>
    <x v="12"/>
    <s v=" DTC"/>
    <x v="137"/>
    <s v="Post"/>
    <n v="0"/>
    <n v="0"/>
    <x v="0"/>
  </r>
  <r>
    <s v="Media"/>
    <s v="Incremental"/>
    <m/>
    <m/>
    <x v="20"/>
    <s v="Liftoff"/>
    <x v="12"/>
    <s v=" DTC"/>
    <x v="138"/>
    <s v="Post"/>
    <n v="0"/>
    <n v="0"/>
    <x v="0"/>
  </r>
  <r>
    <s v="Media"/>
    <s v="Incremental"/>
    <m/>
    <m/>
    <x v="20"/>
    <s v="Liftoff"/>
    <x v="12"/>
    <s v=" DTC"/>
    <x v="139"/>
    <s v="Post"/>
    <n v="0"/>
    <n v="0"/>
    <x v="0"/>
  </r>
  <r>
    <s v="Media"/>
    <s v="Incremental"/>
    <m/>
    <m/>
    <x v="20"/>
    <s v="Liftoff"/>
    <x v="12"/>
    <s v=" DTC"/>
    <x v="140"/>
    <s v="Post"/>
    <n v="0"/>
    <n v="0"/>
    <x v="0"/>
  </r>
  <r>
    <s v="Media"/>
    <s v="Incremental"/>
    <m/>
    <m/>
    <x v="20"/>
    <s v="Liftoff"/>
    <x v="12"/>
    <s v=" DTC"/>
    <x v="141"/>
    <s v="Post"/>
    <n v="0"/>
    <n v="0"/>
    <x v="0"/>
  </r>
  <r>
    <s v="Media"/>
    <s v="Incremental"/>
    <m/>
    <m/>
    <x v="20"/>
    <s v="Liftoff"/>
    <x v="12"/>
    <s v=" DTC"/>
    <x v="142"/>
    <s v="Post"/>
    <n v="0"/>
    <n v="0"/>
    <x v="0"/>
  </r>
  <r>
    <s v="Media"/>
    <s v="Incremental"/>
    <m/>
    <m/>
    <x v="20"/>
    <s v="Liftoff"/>
    <x v="12"/>
    <s v=" DTC"/>
    <x v="143"/>
    <s v="Post"/>
    <n v="0"/>
    <n v="0"/>
    <x v="0"/>
  </r>
  <r>
    <s v="Media"/>
    <s v="Incremental"/>
    <m/>
    <m/>
    <x v="20"/>
    <s v="Liftoff"/>
    <x v="12"/>
    <s v=" DTC"/>
    <x v="144"/>
    <s v="Post"/>
    <n v="0"/>
    <n v="0"/>
    <x v="0"/>
  </r>
  <r>
    <s v="Media"/>
    <s v="Incremental"/>
    <m/>
    <m/>
    <x v="20"/>
    <s v="Liftoff"/>
    <x v="12"/>
    <s v=" DTC"/>
    <x v="145"/>
    <s v="Post"/>
    <n v="0"/>
    <n v="0"/>
    <x v="0"/>
  </r>
  <r>
    <s v="Media"/>
    <s v="Incremental"/>
    <m/>
    <m/>
    <x v="20"/>
    <s v="Liftoff"/>
    <x v="12"/>
    <s v=" DTC"/>
    <x v="146"/>
    <s v="Post"/>
    <n v="0"/>
    <n v="0"/>
    <x v="0"/>
  </r>
  <r>
    <s v="Media"/>
    <s v="Incremental"/>
    <m/>
    <m/>
    <x v="20"/>
    <s v="Liftoff"/>
    <x v="12"/>
    <s v=" DTC"/>
    <x v="147"/>
    <s v="Post"/>
    <n v="0"/>
    <n v="0"/>
    <x v="0"/>
  </r>
  <r>
    <s v="Media"/>
    <s v="Incremental"/>
    <m/>
    <m/>
    <x v="20"/>
    <s v="Liftoff"/>
    <x v="12"/>
    <s v=" DTC"/>
    <x v="148"/>
    <s v="Post"/>
    <n v="0"/>
    <n v="0"/>
    <x v="0"/>
  </r>
  <r>
    <s v="Media"/>
    <s v="Incremental"/>
    <m/>
    <m/>
    <x v="20"/>
    <s v="Liftoff"/>
    <x v="12"/>
    <s v=" DTC"/>
    <x v="149"/>
    <s v="Post"/>
    <n v="0"/>
    <n v="1.42E-5"/>
    <x v="0"/>
  </r>
  <r>
    <s v="Media"/>
    <s v="Incremental"/>
    <m/>
    <m/>
    <x v="20"/>
    <s v="Liftoff"/>
    <x v="12"/>
    <s v=" DTC"/>
    <x v="150"/>
    <s v="Post"/>
    <n v="0"/>
    <n v="8.3759999999999998E-4"/>
    <x v="0"/>
  </r>
  <r>
    <s v="Media"/>
    <s v="Incremental"/>
    <m/>
    <m/>
    <x v="20"/>
    <s v="Liftoff"/>
    <x v="12"/>
    <s v=" DTC"/>
    <x v="151"/>
    <s v="Post"/>
    <n v="0"/>
    <n v="9.4386000000000001E-3"/>
    <x v="0"/>
  </r>
  <r>
    <s v="Media"/>
    <s v="Incremental"/>
    <m/>
    <m/>
    <x v="20"/>
    <s v="Liftoff"/>
    <x v="12"/>
    <s v=" DTC"/>
    <x v="152"/>
    <s v="Post"/>
    <n v="0"/>
    <n v="5.3710000000000001E-2"/>
    <x v="0"/>
  </r>
  <r>
    <s v="Media"/>
    <s v="Incremental"/>
    <m/>
    <m/>
    <x v="20"/>
    <s v="Liftoff"/>
    <x v="12"/>
    <s v=" DTC"/>
    <x v="153"/>
    <s v="Post"/>
    <n v="0"/>
    <n v="0.20741019999999999"/>
    <x v="0"/>
  </r>
  <r>
    <s v="Media"/>
    <s v="Incremental"/>
    <m/>
    <m/>
    <x v="20"/>
    <s v="Liftoff"/>
    <x v="12"/>
    <s v=" DTC"/>
    <x v="154"/>
    <s v="Post"/>
    <n v="0"/>
    <n v="0.62312140000000005"/>
    <x v="0"/>
  </r>
  <r>
    <s v="Media"/>
    <s v="Incremental"/>
    <m/>
    <m/>
    <x v="20"/>
    <s v="Liftoff"/>
    <x v="12"/>
    <s v=" DTC"/>
    <x v="155"/>
    <s v="Post"/>
    <n v="0"/>
    <n v="1.5708179"/>
    <x v="0"/>
  </r>
  <r>
    <s v="Media"/>
    <s v="Incremental"/>
    <m/>
    <m/>
    <x v="20"/>
    <s v="Liftoff"/>
    <x v="12"/>
    <s v=" DTC"/>
    <x v="156"/>
    <s v="Post"/>
    <n v="0"/>
    <n v="3.4793873999999998"/>
    <x v="0"/>
  </r>
  <r>
    <s v="Media"/>
    <s v="Incremental"/>
    <m/>
    <m/>
    <x v="20"/>
    <s v="Liftoff"/>
    <x v="12"/>
    <s v=" DTC"/>
    <x v="157"/>
    <s v="Post"/>
    <n v="0"/>
    <n v="6.9778450999999997"/>
    <x v="0"/>
  </r>
  <r>
    <s v="Media"/>
    <s v="Incremental"/>
    <m/>
    <m/>
    <x v="20"/>
    <s v="Liftoff"/>
    <x v="12"/>
    <s v=" DTC"/>
    <x v="158"/>
    <s v="Post"/>
    <n v="0"/>
    <n v="12.9326568"/>
    <x v="0"/>
  </r>
  <r>
    <s v="Media"/>
    <s v="Incremental"/>
    <m/>
    <m/>
    <x v="20"/>
    <s v="Liftoff"/>
    <x v="12"/>
    <s v=" DTC"/>
    <x v="159"/>
    <s v="Post"/>
    <n v="0"/>
    <n v="22.477978400000001"/>
    <x v="0"/>
  </r>
  <r>
    <s v="Media"/>
    <s v="Incremental"/>
    <m/>
    <m/>
    <x v="20"/>
    <s v="Liftoff"/>
    <x v="12"/>
    <s v=" DTC"/>
    <x v="160"/>
    <s v="Post"/>
    <n v="0"/>
    <n v="37.037030799999997"/>
    <x v="0"/>
  </r>
  <r>
    <s v="Media"/>
    <s v="Incremental"/>
    <m/>
    <m/>
    <x v="20"/>
    <s v="Liftoff"/>
    <x v="12"/>
    <s v=" DTC"/>
    <x v="161"/>
    <s v="Post"/>
    <n v="0"/>
    <n v="58.3335984"/>
    <x v="0"/>
  </r>
  <r>
    <s v="Media"/>
    <s v="Incremental"/>
    <m/>
    <m/>
    <x v="20"/>
    <s v="Liftoff"/>
    <x v="12"/>
    <s v=" DTC"/>
    <x v="162"/>
    <s v="Post"/>
    <n v="0"/>
    <n v="88.392873100000003"/>
    <x v="0"/>
  </r>
  <r>
    <s v="Media"/>
    <s v="Incremental"/>
    <m/>
    <m/>
    <x v="20"/>
    <s v="Liftoff"/>
    <x v="12"/>
    <s v=" DTC"/>
    <x v="163"/>
    <s v="Post"/>
    <n v="0"/>
    <n v="129.53142740000001"/>
    <x v="0"/>
  </r>
  <r>
    <s v="Media"/>
    <s v="Incremental"/>
    <m/>
    <m/>
    <x v="20"/>
    <s v="Liftoff"/>
    <x v="12"/>
    <s v=" DTC"/>
    <x v="164"/>
    <s v="Post"/>
    <n v="0"/>
    <n v="184.33686950000001"/>
    <x v="0"/>
  </r>
  <r>
    <s v="Media"/>
    <s v="Incremental"/>
    <m/>
    <m/>
    <x v="20"/>
    <s v="Liftoff"/>
    <x v="12"/>
    <s v=" DTC"/>
    <x v="165"/>
    <s v="Post"/>
    <n v="0"/>
    <n v="255.63808599999999"/>
    <x v="0"/>
  </r>
  <r>
    <s v="Media"/>
    <s v="Incremental"/>
    <m/>
    <m/>
    <x v="20"/>
    <s v="Liftoff"/>
    <x v="12"/>
    <s v=" DTC"/>
    <x v="166"/>
    <s v="Post"/>
    <n v="0"/>
    <n v="346.46724590000002"/>
    <x v="0"/>
  </r>
  <r>
    <s v="Media"/>
    <s v="Incremental"/>
    <m/>
    <m/>
    <x v="20"/>
    <s v="Liftoff"/>
    <x v="12"/>
    <s v=" DTC"/>
    <x v="167"/>
    <s v="Post"/>
    <n v="0"/>
    <n v="460.01565670000002"/>
    <x v="0"/>
  </r>
  <r>
    <s v="Media"/>
    <s v="Incremental"/>
    <m/>
    <m/>
    <x v="20"/>
    <s v="Liftoff"/>
    <x v="12"/>
    <s v=" DTC"/>
    <x v="168"/>
    <s v="Post"/>
    <n v="0"/>
    <n v="599.5857737"/>
    <x v="0"/>
  </r>
  <r>
    <s v="Media"/>
    <s v="Incremental"/>
    <m/>
    <m/>
    <x v="20"/>
    <s v="Liftoff"/>
    <x v="12"/>
    <s v=" DTC"/>
    <x v="169"/>
    <s v="Post"/>
    <n v="0"/>
    <n v="768.541293"/>
    <x v="0"/>
  </r>
  <r>
    <s v="Media"/>
    <s v="Incremental"/>
    <m/>
    <m/>
    <x v="20"/>
    <s v="Liftoff"/>
    <x v="12"/>
    <s v=" DTC"/>
    <x v="170"/>
    <s v="Post"/>
    <n v="0"/>
    <n v="773.43377650000002"/>
    <x v="0"/>
  </r>
  <r>
    <s v="Media"/>
    <s v="Incremental"/>
    <m/>
    <m/>
    <x v="20"/>
    <s v="Liftoff"/>
    <x v="12"/>
    <s v=" DTC"/>
    <x v="171"/>
    <s v="Post"/>
    <n v="0"/>
    <n v="744.25611049999998"/>
    <x v="0"/>
  </r>
  <r>
    <s v="Media"/>
    <s v="Incremental"/>
    <m/>
    <m/>
    <x v="20"/>
    <s v="Liftoff"/>
    <x v="12"/>
    <s v=" DTC"/>
    <x v="172"/>
    <s v="Post"/>
    <n v="0"/>
    <n v="763.42212319999999"/>
    <x v="0"/>
  </r>
  <r>
    <s v="Media"/>
    <s v="Incremental"/>
    <m/>
    <m/>
    <x v="20"/>
    <s v="Liftoff"/>
    <x v="12"/>
    <s v=" DTC"/>
    <x v="173"/>
    <s v="Post"/>
    <n v="0"/>
    <n v="780.48945990000004"/>
    <x v="0"/>
  </r>
  <r>
    <s v="Media"/>
    <s v="Incremental"/>
    <m/>
    <m/>
    <x v="20"/>
    <s v="Liftoff"/>
    <x v="12"/>
    <s v=" DTC"/>
    <x v="174"/>
    <s v="Post"/>
    <n v="0"/>
    <n v="752.52238690000001"/>
    <x v="0"/>
  </r>
  <r>
    <s v="Media"/>
    <s v="Incremental"/>
    <m/>
    <m/>
    <x v="20"/>
    <s v="Liftoff"/>
    <x v="12"/>
    <s v=" DTC"/>
    <x v="175"/>
    <s v="Post"/>
    <n v="0"/>
    <n v="735.88058049999995"/>
    <x v="0"/>
  </r>
  <r>
    <s v="Media"/>
    <s v="Incremental"/>
    <m/>
    <m/>
    <x v="20"/>
    <s v="Liftoff"/>
    <x v="12"/>
    <s v=" DTC"/>
    <x v="176"/>
    <s v="Post"/>
    <n v="0"/>
    <n v="710.13236110000003"/>
    <x v="0"/>
  </r>
  <r>
    <s v="Media"/>
    <s v="Incremental"/>
    <m/>
    <m/>
    <x v="20"/>
    <s v="Liftoff"/>
    <x v="12"/>
    <s v=" DTC"/>
    <x v="177"/>
    <s v="Post"/>
    <n v="0"/>
    <n v="711.78714019999995"/>
    <x v="0"/>
  </r>
  <r>
    <s v="Media"/>
    <s v="Incremental"/>
    <m/>
    <m/>
    <x v="20"/>
    <s v="Liftoff"/>
    <x v="12"/>
    <s v=" DTC"/>
    <x v="178"/>
    <s v="Post"/>
    <n v="0"/>
    <n v="715.32368389999999"/>
    <x v="0"/>
  </r>
  <r>
    <s v="Media"/>
    <s v="Incremental"/>
    <m/>
    <m/>
    <x v="20"/>
    <s v="Liftoff"/>
    <x v="12"/>
    <s v=" DTC"/>
    <x v="179"/>
    <s v="Post"/>
    <n v="0"/>
    <n v="692.92193410000004"/>
    <x v="0"/>
  </r>
  <r>
    <s v="Media"/>
    <s v="Incremental"/>
    <m/>
    <m/>
    <x v="20"/>
    <s v="Liftoff"/>
    <x v="12"/>
    <s v=" DTC"/>
    <x v="180"/>
    <s v="Post"/>
    <n v="0"/>
    <n v="688.86313159999997"/>
    <x v="0"/>
  </r>
  <r>
    <s v="Media"/>
    <s v="Incremental"/>
    <m/>
    <m/>
    <x v="20"/>
    <s v="Liftoff"/>
    <x v="12"/>
    <s v=" DTC"/>
    <x v="181"/>
    <s v="Post"/>
    <n v="0"/>
    <n v="691.63216590000002"/>
    <x v="0"/>
  </r>
  <r>
    <s v="Media"/>
    <s v="Incremental"/>
    <m/>
    <m/>
    <x v="20"/>
    <s v="Liftoff"/>
    <x v="12"/>
    <s v=" DTC"/>
    <x v="182"/>
    <s v="Post"/>
    <n v="0"/>
    <n v="703.98427860000004"/>
    <x v="0"/>
  </r>
  <r>
    <s v="Media"/>
    <s v="Incremental"/>
    <m/>
    <m/>
    <x v="20"/>
    <s v="Liftoff"/>
    <x v="12"/>
    <s v=" DTC"/>
    <x v="183"/>
    <s v="Post"/>
    <n v="0"/>
    <n v="709.6859561"/>
    <x v="0"/>
  </r>
  <r>
    <s v="Media"/>
    <s v="Incremental"/>
    <m/>
    <m/>
    <x v="20"/>
    <s v="Liftoff"/>
    <x v="12"/>
    <s v=" DTC"/>
    <x v="184"/>
    <s v="Post"/>
    <n v="0"/>
    <n v="736.13952540000003"/>
    <x v="0"/>
  </r>
  <r>
    <s v="Media"/>
    <s v="Incremental"/>
    <m/>
    <m/>
    <x v="20"/>
    <s v="Liftoff"/>
    <x v="12"/>
    <s v=" DTC"/>
    <x v="185"/>
    <s v="Post"/>
    <n v="0"/>
    <n v="774.80049259999998"/>
    <x v="0"/>
  </r>
  <r>
    <s v="Media"/>
    <s v="Incremental"/>
    <m/>
    <m/>
    <x v="20"/>
    <s v="Liftoff"/>
    <x v="12"/>
    <s v=" DTC"/>
    <x v="186"/>
    <s v="Post"/>
    <n v="0"/>
    <n v="781.51155240000003"/>
    <x v="0"/>
  </r>
  <r>
    <s v="Media"/>
    <s v="Incremental"/>
    <m/>
    <m/>
    <x v="20"/>
    <s v="Liftoff"/>
    <x v="12"/>
    <s v=" DTC"/>
    <x v="187"/>
    <s v="Post"/>
    <n v="0"/>
    <n v="807.8843875"/>
    <x v="0"/>
  </r>
  <r>
    <s v="Media"/>
    <s v="Incremental"/>
    <m/>
    <m/>
    <x v="20"/>
    <s v="Liftoff"/>
    <x v="12"/>
    <s v=" DTC"/>
    <x v="188"/>
    <s v="Post"/>
    <n v="0"/>
    <n v="832.99960120000003"/>
    <x v="0"/>
  </r>
  <r>
    <s v="Media"/>
    <s v="Incremental"/>
    <m/>
    <m/>
    <x v="20"/>
    <s v="Liftoff"/>
    <x v="12"/>
    <s v=" DTC"/>
    <x v="189"/>
    <s v="Post"/>
    <n v="0"/>
    <n v="840.01686440000003"/>
    <x v="0"/>
  </r>
  <r>
    <s v="Media"/>
    <s v="Incremental"/>
    <m/>
    <m/>
    <x v="20"/>
    <s v="Liftoff"/>
    <x v="12"/>
    <s v=" DTC"/>
    <x v="190"/>
    <s v="Post"/>
    <n v="0"/>
    <n v="834.35259350000001"/>
    <x v="0"/>
  </r>
  <r>
    <s v="Media"/>
    <s v="Incremental"/>
    <m/>
    <m/>
    <x v="20"/>
    <s v="Liftoff"/>
    <x v="12"/>
    <s v=" DTC"/>
    <x v="191"/>
    <s v="Post"/>
    <n v="0"/>
    <n v="844.70757990000004"/>
    <x v="0"/>
  </r>
  <r>
    <s v="Media"/>
    <s v="Incremental"/>
    <m/>
    <m/>
    <x v="20"/>
    <s v="Liftoff"/>
    <x v="12"/>
    <s v=" DTC"/>
    <x v="192"/>
    <s v="Post"/>
    <n v="0"/>
    <n v="812.84056910000004"/>
    <x v="0"/>
  </r>
  <r>
    <s v="Media"/>
    <s v="Incremental"/>
    <m/>
    <m/>
    <x v="20"/>
    <s v="Liftoff"/>
    <x v="12"/>
    <s v=" DTC"/>
    <x v="193"/>
    <s v="Post"/>
    <n v="0"/>
    <n v="817.17437629999995"/>
    <x v="0"/>
  </r>
  <r>
    <s v="Media"/>
    <s v="Incremental"/>
    <m/>
    <m/>
    <x v="20"/>
    <s v="Liftoff"/>
    <x v="12"/>
    <s v=" DTC"/>
    <x v="194"/>
    <s v="Post"/>
    <n v="0"/>
    <n v="806.37828779999995"/>
    <x v="0"/>
  </r>
  <r>
    <s v="Media"/>
    <s v="Incremental"/>
    <m/>
    <m/>
    <x v="20"/>
    <s v="Liftoff"/>
    <x v="12"/>
    <s v=" DTC"/>
    <x v="195"/>
    <s v="Post"/>
    <n v="0"/>
    <n v="791.69079690000001"/>
    <x v="0"/>
  </r>
  <r>
    <s v="Media"/>
    <s v="Incremental"/>
    <m/>
    <m/>
    <x v="20"/>
    <s v="Liftoff"/>
    <x v="12"/>
    <s v=" DTC"/>
    <x v="196"/>
    <s v="Post"/>
    <n v="0"/>
    <n v="772.77176840000004"/>
    <x v="0"/>
  </r>
  <r>
    <s v="Media"/>
    <s v="Incremental"/>
    <m/>
    <m/>
    <x v="20"/>
    <s v="Liftoff"/>
    <x v="12"/>
    <s v=" DTC"/>
    <x v="197"/>
    <s v="Post"/>
    <n v="0"/>
    <n v="760.51404839999998"/>
    <x v="0"/>
  </r>
  <r>
    <s v="Media"/>
    <s v="Incremental"/>
    <m/>
    <m/>
    <x v="20"/>
    <s v="Liftoff"/>
    <x v="12"/>
    <s v=" DTC"/>
    <x v="198"/>
    <s v="Post"/>
    <n v="0"/>
    <n v="727.48379939999995"/>
    <x v="0"/>
  </r>
  <r>
    <s v="Media"/>
    <s v="Incremental"/>
    <m/>
    <m/>
    <x v="20"/>
    <s v="Liftoff"/>
    <x v="12"/>
    <s v=" DTC"/>
    <x v="199"/>
    <s v="Post"/>
    <n v="0"/>
    <n v="707.44519060000005"/>
    <x v="0"/>
  </r>
  <r>
    <s v="Media"/>
    <s v="Incremental"/>
    <m/>
    <m/>
    <x v="20"/>
    <s v="Liftoff"/>
    <x v="12"/>
    <s v=" DTC"/>
    <x v="200"/>
    <s v="Post"/>
    <n v="0"/>
    <n v="654.66365410000003"/>
    <x v="0"/>
  </r>
  <r>
    <s v="Media"/>
    <s v="Incremental"/>
    <m/>
    <m/>
    <x v="20"/>
    <s v="Liftoff"/>
    <x v="12"/>
    <s v=" DTC"/>
    <x v="201"/>
    <s v="Post"/>
    <n v="0"/>
    <n v="624.06070409999995"/>
    <x v="0"/>
  </r>
  <r>
    <s v="Media"/>
    <s v="Incremental"/>
    <m/>
    <m/>
    <x v="20"/>
    <s v="Liftoff"/>
    <x v="12"/>
    <s v=" DTC"/>
    <x v="202"/>
    <s v="Post"/>
    <n v="0"/>
    <n v="623.8183798"/>
    <x v="0"/>
  </r>
  <r>
    <s v="Media"/>
    <s v="Incremental"/>
    <m/>
    <m/>
    <x v="20"/>
    <s v="Liftoff"/>
    <x v="12"/>
    <s v=" DTC"/>
    <x v="203"/>
    <s v="Post"/>
    <n v="0"/>
    <n v="584.58553870000003"/>
    <x v="0"/>
  </r>
  <r>
    <s v="Media"/>
    <s v="Incremental"/>
    <m/>
    <m/>
    <x v="20"/>
    <s v="Liftoff"/>
    <x v="12"/>
    <s v=" DTC"/>
    <x v="204"/>
    <s v="Post"/>
    <n v="0"/>
    <n v="545.95025980000003"/>
    <x v="0"/>
  </r>
  <r>
    <s v="Media"/>
    <s v="Incremental"/>
    <m/>
    <m/>
    <x v="20"/>
    <s v="Liftoff"/>
    <x v="12"/>
    <s v=" DTC"/>
    <x v="205"/>
    <s v="Post"/>
    <n v="0"/>
    <n v="522.31765959999996"/>
    <x v="0"/>
  </r>
  <r>
    <s v="Media"/>
    <s v="Incremental"/>
    <m/>
    <m/>
    <x v="20"/>
    <s v="Liftoff"/>
    <x v="12"/>
    <s v=" DTC"/>
    <x v="206"/>
    <s v="Post"/>
    <n v="0"/>
    <n v="483.94685349999997"/>
    <x v="0"/>
  </r>
  <r>
    <s v="Media"/>
    <s v="Incremental"/>
    <m/>
    <m/>
    <x v="20"/>
    <s v="Liftoff"/>
    <x v="12"/>
    <s v=" DTC"/>
    <x v="207"/>
    <s v="Post"/>
    <n v="0"/>
    <n v="467.52967360000002"/>
    <x v="0"/>
  </r>
  <r>
    <s v="Media"/>
    <s v="Incremental"/>
    <m/>
    <m/>
    <x v="20"/>
    <s v="Liftoff"/>
    <x v="12"/>
    <s v=" DTC"/>
    <x v="208"/>
    <s v="Post"/>
    <n v="0"/>
    <n v="446.86281830000001"/>
    <x v="0"/>
  </r>
  <r>
    <s v="Media"/>
    <s v="Incremental"/>
    <m/>
    <m/>
    <x v="20"/>
    <s v="Liftoff"/>
    <x v="12"/>
    <s v=" DTC"/>
    <x v="209"/>
    <s v="Post"/>
    <n v="0"/>
    <n v="425.87277130000001"/>
    <x v="0"/>
  </r>
  <r>
    <s v="Media"/>
    <s v="Incremental"/>
    <m/>
    <m/>
    <x v="20"/>
    <s v="Liftoff"/>
    <x v="12"/>
    <s v=" DTC"/>
    <x v="210"/>
    <s v="Post"/>
    <n v="0"/>
    <n v="409.4051991"/>
    <x v="0"/>
  </r>
  <r>
    <s v="Media"/>
    <s v="Incremental"/>
    <m/>
    <m/>
    <x v="20"/>
    <s v="Liftoff"/>
    <x v="12"/>
    <s v=" DTC"/>
    <x v="211"/>
    <s v="Post"/>
    <n v="0"/>
    <n v="406.43560389999999"/>
    <x v="0"/>
  </r>
  <r>
    <s v="Media"/>
    <s v="Incremental"/>
    <m/>
    <m/>
    <x v="20"/>
    <s v="Liftoff"/>
    <x v="12"/>
    <s v=" DTC"/>
    <x v="212"/>
    <s v="Post"/>
    <n v="0"/>
    <n v="412.24043080000001"/>
    <x v="0"/>
  </r>
  <r>
    <s v="Media"/>
    <s v="Incremental"/>
    <m/>
    <m/>
    <x v="20"/>
    <s v="Liftoff"/>
    <x v="12"/>
    <s v=" DTC"/>
    <x v="213"/>
    <s v="Post"/>
    <n v="0"/>
    <n v="422.4276868"/>
    <x v="0"/>
  </r>
  <r>
    <s v="Media"/>
    <s v="Incremental"/>
    <m/>
    <m/>
    <x v="21"/>
    <s v="Unity"/>
    <x v="13"/>
    <s v=" DTC"/>
    <x v="0"/>
    <s v="Pre"/>
    <s v="Pre"/>
    <n v="0"/>
    <x v="0"/>
  </r>
  <r>
    <s v="Media"/>
    <s v="Incremental"/>
    <m/>
    <m/>
    <x v="21"/>
    <s v="Unity"/>
    <x v="13"/>
    <s v=" DTC"/>
    <x v="1"/>
    <s v="Pre"/>
    <s v="Pre"/>
    <n v="0"/>
    <x v="0"/>
  </r>
  <r>
    <s v="Media"/>
    <s v="Incremental"/>
    <m/>
    <m/>
    <x v="21"/>
    <s v="Unity"/>
    <x v="13"/>
    <s v=" DTC"/>
    <x v="2"/>
    <s v="Pre"/>
    <s v="Pre"/>
    <n v="0"/>
    <x v="0"/>
  </r>
  <r>
    <s v="Media"/>
    <s v="Incremental"/>
    <m/>
    <m/>
    <x v="21"/>
    <s v="Unity"/>
    <x v="13"/>
    <s v=" DTC"/>
    <x v="3"/>
    <s v="Pre"/>
    <s v="Pre"/>
    <n v="0"/>
    <x v="0"/>
  </r>
  <r>
    <s v="Media"/>
    <s v="Incremental"/>
    <m/>
    <m/>
    <x v="21"/>
    <s v="Unity"/>
    <x v="13"/>
    <s v=" DTC"/>
    <x v="4"/>
    <s v="Pre"/>
    <s v="Pre"/>
    <n v="0"/>
    <x v="0"/>
  </r>
  <r>
    <s v="Media"/>
    <s v="Incremental"/>
    <m/>
    <m/>
    <x v="21"/>
    <s v="Unity"/>
    <x v="13"/>
    <s v=" DTC"/>
    <x v="5"/>
    <s v="Pre"/>
    <s v="Pre"/>
    <n v="0"/>
    <x v="0"/>
  </r>
  <r>
    <s v="Media"/>
    <s v="Incremental"/>
    <m/>
    <m/>
    <x v="21"/>
    <s v="Unity"/>
    <x v="13"/>
    <s v=" DTC"/>
    <x v="6"/>
    <s v="Pre"/>
    <s v="Pre"/>
    <n v="0"/>
    <x v="0"/>
  </r>
  <r>
    <s v="Media"/>
    <s v="Incremental"/>
    <m/>
    <m/>
    <x v="21"/>
    <s v="Unity"/>
    <x v="13"/>
    <s v=" DTC"/>
    <x v="7"/>
    <s v="Pre"/>
    <s v="Pre"/>
    <n v="0"/>
    <x v="0"/>
  </r>
  <r>
    <s v="Media"/>
    <s v="Incremental"/>
    <m/>
    <m/>
    <x v="21"/>
    <s v="Unity"/>
    <x v="13"/>
    <s v=" DTC"/>
    <x v="8"/>
    <s v="Pre"/>
    <s v="Pre"/>
    <n v="0"/>
    <x v="0"/>
  </r>
  <r>
    <s v="Media"/>
    <s v="Incremental"/>
    <m/>
    <m/>
    <x v="21"/>
    <s v="Unity"/>
    <x v="13"/>
    <s v=" DTC"/>
    <x v="9"/>
    <s v="Pre"/>
    <s v="Pre"/>
    <n v="0"/>
    <x v="0"/>
  </r>
  <r>
    <s v="Media"/>
    <s v="Incremental"/>
    <m/>
    <m/>
    <x v="21"/>
    <s v="Unity"/>
    <x v="13"/>
    <s v=" DTC"/>
    <x v="10"/>
    <s v="Pre"/>
    <s v="Pre"/>
    <n v="0"/>
    <x v="0"/>
  </r>
  <r>
    <s v="Media"/>
    <s v="Incremental"/>
    <m/>
    <m/>
    <x v="21"/>
    <s v="Unity"/>
    <x v="13"/>
    <s v=" DTC"/>
    <x v="11"/>
    <s v="Pre"/>
    <s v="Pre"/>
    <n v="0"/>
    <x v="0"/>
  </r>
  <r>
    <s v="Media"/>
    <s v="Incremental"/>
    <m/>
    <m/>
    <x v="21"/>
    <s v="Unity"/>
    <x v="13"/>
    <s v=" DTC"/>
    <x v="12"/>
    <s v="Pre"/>
    <s v="Pre"/>
    <n v="0"/>
    <x v="0"/>
  </r>
  <r>
    <s v="Media"/>
    <s v="Incremental"/>
    <m/>
    <m/>
    <x v="21"/>
    <s v="Unity"/>
    <x v="13"/>
    <s v=" DTC"/>
    <x v="13"/>
    <s v="Pre"/>
    <s v="Pre"/>
    <n v="0"/>
    <x v="0"/>
  </r>
  <r>
    <s v="Media"/>
    <s v="Incremental"/>
    <m/>
    <m/>
    <x v="21"/>
    <s v="Unity"/>
    <x v="13"/>
    <s v=" DTC"/>
    <x v="14"/>
    <s v="Pre"/>
    <s v="Pre"/>
    <n v="0"/>
    <x v="0"/>
  </r>
  <r>
    <s v="Media"/>
    <s v="Incremental"/>
    <m/>
    <m/>
    <x v="21"/>
    <s v="Unity"/>
    <x v="13"/>
    <s v=" DTC"/>
    <x v="15"/>
    <s v="Pre"/>
    <s v="Pre"/>
    <n v="0"/>
    <x v="0"/>
  </r>
  <r>
    <s v="Media"/>
    <s v="Incremental"/>
    <m/>
    <m/>
    <x v="21"/>
    <s v="Unity"/>
    <x v="13"/>
    <s v=" DTC"/>
    <x v="16"/>
    <s v="Pre"/>
    <s v="Pre"/>
    <n v="0"/>
    <x v="0"/>
  </r>
  <r>
    <s v="Media"/>
    <s v="Incremental"/>
    <m/>
    <m/>
    <x v="21"/>
    <s v="Unity"/>
    <x v="13"/>
    <s v=" DTC"/>
    <x v="17"/>
    <s v="Pre"/>
    <s v="Pre"/>
    <n v="0"/>
    <x v="0"/>
  </r>
  <r>
    <s v="Media"/>
    <s v="Incremental"/>
    <m/>
    <m/>
    <x v="21"/>
    <s v="Unity"/>
    <x v="13"/>
    <s v=" DTC"/>
    <x v="18"/>
    <s v="Pre"/>
    <s v="Pre"/>
    <n v="0"/>
    <x v="0"/>
  </r>
  <r>
    <s v="Media"/>
    <s v="Incremental"/>
    <m/>
    <m/>
    <x v="21"/>
    <s v="Unity"/>
    <x v="13"/>
    <s v=" DTC"/>
    <x v="19"/>
    <s v="Pre"/>
    <s v="Pre"/>
    <n v="0"/>
    <x v="0"/>
  </r>
  <r>
    <s v="Media"/>
    <s v="Incremental"/>
    <m/>
    <m/>
    <x v="21"/>
    <s v="Unity"/>
    <x v="13"/>
    <s v=" DTC"/>
    <x v="20"/>
    <s v="Pre"/>
    <s v="Pre"/>
    <n v="0"/>
    <x v="0"/>
  </r>
  <r>
    <s v="Media"/>
    <s v="Incremental"/>
    <m/>
    <m/>
    <x v="21"/>
    <s v="Unity"/>
    <x v="13"/>
    <s v=" DTC"/>
    <x v="21"/>
    <s v="Pre"/>
    <s v="Pre"/>
    <n v="0"/>
    <x v="0"/>
  </r>
  <r>
    <s v="Media"/>
    <s v="Incremental"/>
    <m/>
    <m/>
    <x v="21"/>
    <s v="Unity"/>
    <x v="13"/>
    <s v=" DTC"/>
    <x v="22"/>
    <s v="Pre"/>
    <s v="Pre"/>
    <n v="0"/>
    <x v="0"/>
  </r>
  <r>
    <s v="Media"/>
    <s v="Incremental"/>
    <m/>
    <m/>
    <x v="21"/>
    <s v="Unity"/>
    <x v="13"/>
    <s v=" DTC"/>
    <x v="23"/>
    <s v="Pre"/>
    <s v="Pre"/>
    <n v="0"/>
    <x v="0"/>
  </r>
  <r>
    <s v="Media"/>
    <s v="Incremental"/>
    <m/>
    <m/>
    <x v="21"/>
    <s v="Unity"/>
    <x v="13"/>
    <s v=" DTC"/>
    <x v="24"/>
    <s v="Pre"/>
    <s v="Pre"/>
    <n v="0"/>
    <x v="0"/>
  </r>
  <r>
    <s v="Media"/>
    <s v="Incremental"/>
    <m/>
    <m/>
    <x v="21"/>
    <s v="Unity"/>
    <x v="13"/>
    <s v=" DTC"/>
    <x v="25"/>
    <s v="Pre"/>
    <s v="Pre"/>
    <n v="0"/>
    <x v="0"/>
  </r>
  <r>
    <s v="Media"/>
    <s v="Incremental"/>
    <m/>
    <m/>
    <x v="21"/>
    <s v="Unity"/>
    <x v="13"/>
    <s v=" DTC"/>
    <x v="26"/>
    <s v="Pre"/>
    <s v="Pre"/>
    <n v="0"/>
    <x v="0"/>
  </r>
  <r>
    <s v="Media"/>
    <s v="Incremental"/>
    <m/>
    <m/>
    <x v="21"/>
    <s v="Unity"/>
    <x v="13"/>
    <s v=" DTC"/>
    <x v="27"/>
    <s v="Pre"/>
    <s v="Pre"/>
    <n v="0"/>
    <x v="0"/>
  </r>
  <r>
    <s v="Media"/>
    <s v="Incremental"/>
    <m/>
    <m/>
    <x v="21"/>
    <s v="Unity"/>
    <x v="13"/>
    <s v=" DTC"/>
    <x v="28"/>
    <s v="Pre"/>
    <s v="Pre"/>
    <n v="0"/>
    <x v="0"/>
  </r>
  <r>
    <s v="Media"/>
    <s v="Incremental"/>
    <m/>
    <m/>
    <x v="21"/>
    <s v="Unity"/>
    <x v="13"/>
    <s v=" DTC"/>
    <x v="29"/>
    <s v="Pre"/>
    <s v="Pre"/>
    <n v="0"/>
    <x v="0"/>
  </r>
  <r>
    <s v="Media"/>
    <s v="Incremental"/>
    <m/>
    <m/>
    <x v="21"/>
    <s v="Unity"/>
    <x v="13"/>
    <s v=" DTC"/>
    <x v="30"/>
    <s v="Pre"/>
    <s v="Pre"/>
    <n v="0"/>
    <x v="0"/>
  </r>
  <r>
    <s v="Media"/>
    <s v="Incremental"/>
    <m/>
    <m/>
    <x v="21"/>
    <s v="Unity"/>
    <x v="13"/>
    <s v=" DTC"/>
    <x v="31"/>
    <s v="Pre"/>
    <s v="Pre"/>
    <n v="0"/>
    <x v="0"/>
  </r>
  <r>
    <s v="Media"/>
    <s v="Incremental"/>
    <m/>
    <m/>
    <x v="21"/>
    <s v="Unity"/>
    <x v="13"/>
    <s v=" DTC"/>
    <x v="32"/>
    <s v="Pre"/>
    <s v="Pre"/>
    <n v="0"/>
    <x v="0"/>
  </r>
  <r>
    <s v="Media"/>
    <s v="Incremental"/>
    <m/>
    <m/>
    <x v="21"/>
    <s v="Unity"/>
    <x v="13"/>
    <s v=" DTC"/>
    <x v="33"/>
    <s v="Pre"/>
    <s v="Pre"/>
    <n v="0"/>
    <x v="0"/>
  </r>
  <r>
    <s v="Media"/>
    <s v="Incremental"/>
    <m/>
    <m/>
    <x v="21"/>
    <s v="Unity"/>
    <x v="13"/>
    <s v=" DTC"/>
    <x v="34"/>
    <s v="Pre"/>
    <s v="Pre"/>
    <n v="0"/>
    <x v="0"/>
  </r>
  <r>
    <s v="Media"/>
    <s v="Incremental"/>
    <m/>
    <m/>
    <x v="21"/>
    <s v="Unity"/>
    <x v="13"/>
    <s v=" DTC"/>
    <x v="35"/>
    <s v="Pre"/>
    <s v="Pre"/>
    <n v="0"/>
    <x v="0"/>
  </r>
  <r>
    <s v="Media"/>
    <s v="Incremental"/>
    <m/>
    <m/>
    <x v="21"/>
    <s v="Unity"/>
    <x v="13"/>
    <s v=" DTC"/>
    <x v="36"/>
    <s v="Pre"/>
    <s v="Pre"/>
    <n v="0"/>
    <x v="0"/>
  </r>
  <r>
    <s v="Media"/>
    <s v="Incremental"/>
    <m/>
    <m/>
    <x v="21"/>
    <s v="Unity"/>
    <x v="13"/>
    <s v=" DTC"/>
    <x v="37"/>
    <s v="Pre"/>
    <s v="Pre"/>
    <n v="0"/>
    <x v="0"/>
  </r>
  <r>
    <s v="Media"/>
    <s v="Incremental"/>
    <m/>
    <m/>
    <x v="21"/>
    <s v="Unity"/>
    <x v="13"/>
    <s v=" DTC"/>
    <x v="38"/>
    <s v="Pre"/>
    <s v="Pre"/>
    <n v="0"/>
    <x v="0"/>
  </r>
  <r>
    <s v="Media"/>
    <s v="Incremental"/>
    <m/>
    <m/>
    <x v="21"/>
    <s v="Unity"/>
    <x v="13"/>
    <s v=" DTC"/>
    <x v="39"/>
    <s v="Pre"/>
    <s v="Pre"/>
    <n v="0"/>
    <x v="0"/>
  </r>
  <r>
    <s v="Media"/>
    <s v="Incremental"/>
    <m/>
    <m/>
    <x v="21"/>
    <s v="Unity"/>
    <x v="13"/>
    <s v=" DTC"/>
    <x v="40"/>
    <s v="Pre"/>
    <s v="Pre"/>
    <n v="0"/>
    <x v="0"/>
  </r>
  <r>
    <s v="Media"/>
    <s v="Incremental"/>
    <m/>
    <m/>
    <x v="21"/>
    <s v="Unity"/>
    <x v="13"/>
    <s v=" DTC"/>
    <x v="41"/>
    <s v="Pre"/>
    <s v="Pre"/>
    <n v="0"/>
    <x v="0"/>
  </r>
  <r>
    <s v="Media"/>
    <s v="Incremental"/>
    <m/>
    <m/>
    <x v="21"/>
    <s v="Unity"/>
    <x v="13"/>
    <s v=" DTC"/>
    <x v="42"/>
    <s v="Pre"/>
    <s v="Pre"/>
    <n v="0"/>
    <x v="0"/>
  </r>
  <r>
    <s v="Media"/>
    <s v="Incremental"/>
    <m/>
    <m/>
    <x v="21"/>
    <s v="Unity"/>
    <x v="13"/>
    <s v=" DTC"/>
    <x v="43"/>
    <s v="Pre"/>
    <s v="Pre"/>
    <n v="0"/>
    <x v="0"/>
  </r>
  <r>
    <s v="Media"/>
    <s v="Incremental"/>
    <m/>
    <m/>
    <x v="21"/>
    <s v="Unity"/>
    <x v="13"/>
    <s v=" DTC"/>
    <x v="44"/>
    <s v="Pre"/>
    <s v="Pre"/>
    <n v="0"/>
    <x v="0"/>
  </r>
  <r>
    <s v="Media"/>
    <s v="Incremental"/>
    <m/>
    <m/>
    <x v="21"/>
    <s v="Unity"/>
    <x v="13"/>
    <s v=" DTC"/>
    <x v="45"/>
    <s v="Pre"/>
    <s v="Pre"/>
    <n v="0"/>
    <x v="0"/>
  </r>
  <r>
    <s v="Media"/>
    <s v="Incremental"/>
    <m/>
    <m/>
    <x v="21"/>
    <s v="Unity"/>
    <x v="13"/>
    <s v=" DTC"/>
    <x v="46"/>
    <s v="Pre"/>
    <s v="Pre"/>
    <n v="0"/>
    <x v="0"/>
  </r>
  <r>
    <s v="Media"/>
    <s v="Incremental"/>
    <m/>
    <m/>
    <x v="21"/>
    <s v="Unity"/>
    <x v="13"/>
    <s v=" DTC"/>
    <x v="47"/>
    <s v="Pre"/>
    <s v="Pre"/>
    <n v="0"/>
    <x v="0"/>
  </r>
  <r>
    <s v="Media"/>
    <s v="Incremental"/>
    <m/>
    <m/>
    <x v="21"/>
    <s v="Unity"/>
    <x v="13"/>
    <s v=" DTC"/>
    <x v="48"/>
    <s v="Pre"/>
    <s v="Pre"/>
    <n v="0"/>
    <x v="0"/>
  </r>
  <r>
    <s v="Media"/>
    <s v="Incremental"/>
    <m/>
    <m/>
    <x v="21"/>
    <s v="Unity"/>
    <x v="13"/>
    <s v=" DTC"/>
    <x v="49"/>
    <s v="Pre"/>
    <s v="Pre"/>
    <n v="0"/>
    <x v="0"/>
  </r>
  <r>
    <s v="Media"/>
    <s v="Incremental"/>
    <m/>
    <m/>
    <x v="21"/>
    <s v="Unity"/>
    <x v="13"/>
    <s v=" DTC"/>
    <x v="50"/>
    <s v="Pre"/>
    <s v="Pre"/>
    <n v="0"/>
    <x v="0"/>
  </r>
  <r>
    <s v="Media"/>
    <s v="Incremental"/>
    <m/>
    <m/>
    <x v="21"/>
    <s v="Unity"/>
    <x v="13"/>
    <s v=" DTC"/>
    <x v="51"/>
    <s v="Pre"/>
    <s v="Pre"/>
    <n v="0"/>
    <x v="0"/>
  </r>
  <r>
    <s v="Media"/>
    <s v="Incremental"/>
    <m/>
    <m/>
    <x v="21"/>
    <s v="Unity"/>
    <x v="13"/>
    <s v=" DTC"/>
    <x v="52"/>
    <s v="Pre"/>
    <s v="Pre"/>
    <n v="0"/>
    <x v="0"/>
  </r>
  <r>
    <s v="Media"/>
    <s v="Incremental"/>
    <m/>
    <m/>
    <x v="21"/>
    <s v="Unity"/>
    <x v="13"/>
    <s v=" DTC"/>
    <x v="53"/>
    <s v="Pre"/>
    <s v="Pre"/>
    <n v="0"/>
    <x v="0"/>
  </r>
  <r>
    <s v="Media"/>
    <s v="Incremental"/>
    <m/>
    <m/>
    <x v="21"/>
    <s v="Unity"/>
    <x v="13"/>
    <s v=" DTC"/>
    <x v="54"/>
    <s v="Pre"/>
    <s v="Pre"/>
    <n v="0"/>
    <x v="0"/>
  </r>
  <r>
    <s v="Media"/>
    <s v="Incremental"/>
    <m/>
    <m/>
    <x v="21"/>
    <s v="Unity"/>
    <x v="13"/>
    <s v=" DTC"/>
    <x v="55"/>
    <s v="Pre"/>
    <s v="Pre"/>
    <n v="0"/>
    <x v="0"/>
  </r>
  <r>
    <s v="Media"/>
    <s v="Incremental"/>
    <m/>
    <m/>
    <x v="21"/>
    <s v="Unity"/>
    <x v="13"/>
    <s v=" DTC"/>
    <x v="56"/>
    <s v="Pre"/>
    <s v="Pre"/>
    <n v="0"/>
    <x v="0"/>
  </r>
  <r>
    <s v="Media"/>
    <s v="Incremental"/>
    <m/>
    <m/>
    <x v="21"/>
    <s v="Unity"/>
    <x v="13"/>
    <s v=" DTC"/>
    <x v="57"/>
    <s v="Post"/>
    <s v="Post"/>
    <n v="75.312027299999997"/>
    <x v="0"/>
  </r>
  <r>
    <s v="Media"/>
    <s v="Incremental"/>
    <m/>
    <m/>
    <x v="21"/>
    <s v="Unity"/>
    <x v="13"/>
    <s v=" DTC"/>
    <x v="58"/>
    <s v="Post"/>
    <s v="Post"/>
    <n v="227.1595772"/>
    <x v="0"/>
  </r>
  <r>
    <s v="Media"/>
    <s v="Incremental"/>
    <m/>
    <m/>
    <x v="21"/>
    <s v="Unity"/>
    <x v="13"/>
    <s v=" DTC"/>
    <x v="59"/>
    <s v="Post"/>
    <s v="Post"/>
    <n v="436.8546073"/>
    <x v="0"/>
  </r>
  <r>
    <s v="Media"/>
    <s v="Incremental"/>
    <m/>
    <m/>
    <x v="21"/>
    <s v="Unity"/>
    <x v="13"/>
    <s v=" DTC"/>
    <x v="60"/>
    <s v="Post"/>
    <s v="Post"/>
    <n v="686.09282940000003"/>
    <x v="0"/>
  </r>
  <r>
    <s v="Media"/>
    <s v="Incremental"/>
    <m/>
    <m/>
    <x v="21"/>
    <s v="Unity"/>
    <x v="13"/>
    <s v=" DTC"/>
    <x v="61"/>
    <s v="Post"/>
    <s v="Post"/>
    <n v="964.79475420000006"/>
    <x v="0"/>
  </r>
  <r>
    <s v="Media"/>
    <s v="Incremental"/>
    <m/>
    <m/>
    <x v="21"/>
    <s v="Unity"/>
    <x v="13"/>
    <s v=" DTC"/>
    <x v="62"/>
    <s v="Post"/>
    <s v="Post"/>
    <n v="1276.8747178000001"/>
    <x v="0"/>
  </r>
  <r>
    <s v="Media"/>
    <s v="Incremental"/>
    <m/>
    <m/>
    <x v="21"/>
    <s v="Unity"/>
    <x v="13"/>
    <s v=" DTC"/>
    <x v="63"/>
    <s v="Post"/>
    <s v="Post"/>
    <n v="1621.7475391"/>
    <x v="0"/>
  </r>
  <r>
    <s v="Media"/>
    <s v="Incremental"/>
    <m/>
    <m/>
    <x v="21"/>
    <s v="Unity"/>
    <x v="13"/>
    <s v=" DTC"/>
    <x v="64"/>
    <s v="Post"/>
    <s v="Post"/>
    <n v="2033.5977247999999"/>
    <x v="0"/>
  </r>
  <r>
    <s v="Media"/>
    <s v="Incremental"/>
    <m/>
    <m/>
    <x v="21"/>
    <s v="Unity"/>
    <x v="13"/>
    <s v=" DTC"/>
    <x v="65"/>
    <s v="Post"/>
    <s v="Post"/>
    <n v="2458.4261873999999"/>
    <x v="0"/>
  </r>
  <r>
    <s v="Media"/>
    <s v="Incremental"/>
    <m/>
    <m/>
    <x v="21"/>
    <s v="Unity"/>
    <x v="13"/>
    <s v=" DTC"/>
    <x v="66"/>
    <s v="Post"/>
    <s v="Post"/>
    <n v="2868.4243526999999"/>
    <x v="0"/>
  </r>
  <r>
    <s v="Media"/>
    <s v="Incremental"/>
    <m/>
    <m/>
    <x v="21"/>
    <s v="Unity"/>
    <x v="13"/>
    <s v=" DTC"/>
    <x v="67"/>
    <s v="Post"/>
    <s v="Post"/>
    <n v="3246.9418510999999"/>
    <x v="0"/>
  </r>
  <r>
    <s v="Media"/>
    <s v="Incremental"/>
    <m/>
    <m/>
    <x v="21"/>
    <s v="Unity"/>
    <x v="13"/>
    <s v=" DTC"/>
    <x v="68"/>
    <s v="Post"/>
    <s v="Post"/>
    <n v="3601.2628835999999"/>
    <x v="0"/>
  </r>
  <r>
    <s v="Media"/>
    <s v="Incremental"/>
    <m/>
    <m/>
    <x v="21"/>
    <s v="Unity"/>
    <x v="13"/>
    <s v=" DTC"/>
    <x v="69"/>
    <s v="Post"/>
    <s v="Post"/>
    <n v="3942.7341938999998"/>
    <x v="0"/>
  </r>
  <r>
    <s v="Media"/>
    <s v="Incremental"/>
    <m/>
    <m/>
    <x v="21"/>
    <s v="Unity"/>
    <x v="13"/>
    <s v=" DTC"/>
    <x v="70"/>
    <s v="Post"/>
    <s v="Post"/>
    <n v="4271.5853380999997"/>
    <x v="0"/>
  </r>
  <r>
    <s v="Media"/>
    <s v="Incremental"/>
    <m/>
    <m/>
    <x v="21"/>
    <s v="Unity"/>
    <x v="13"/>
    <s v=" DTC"/>
    <x v="71"/>
    <s v="Post"/>
    <s v="Post"/>
    <n v="4612.2769528999997"/>
    <x v="0"/>
  </r>
  <r>
    <s v="Media"/>
    <s v="Incremental"/>
    <m/>
    <m/>
    <x v="21"/>
    <s v="Unity"/>
    <x v="13"/>
    <s v=" DTC"/>
    <x v="72"/>
    <s v="Post"/>
    <s v="Post"/>
    <n v="4977.8215553999999"/>
    <x v="0"/>
  </r>
  <r>
    <s v="Media"/>
    <s v="Incremental"/>
    <m/>
    <m/>
    <x v="21"/>
    <s v="Unity"/>
    <x v="13"/>
    <s v=" DTC"/>
    <x v="73"/>
    <s v="Post"/>
    <s v="Post"/>
    <n v="5347.9891465000001"/>
    <x v="0"/>
  </r>
  <r>
    <s v="Media"/>
    <s v="Incremental"/>
    <m/>
    <m/>
    <x v="21"/>
    <s v="Unity"/>
    <x v="13"/>
    <s v=" DTC"/>
    <x v="74"/>
    <s v="Post"/>
    <s v="Post"/>
    <n v="5731.6697955999998"/>
    <x v="0"/>
  </r>
  <r>
    <s v="Media"/>
    <s v="Incremental"/>
    <m/>
    <m/>
    <x v="21"/>
    <s v="Unity"/>
    <x v="13"/>
    <s v=" DTC"/>
    <x v="75"/>
    <s v="Post"/>
    <s v="Post"/>
    <n v="6143.0176289999999"/>
    <x v="0"/>
  </r>
  <r>
    <s v="Media"/>
    <s v="Incremental"/>
    <m/>
    <m/>
    <x v="21"/>
    <s v="Unity"/>
    <x v="13"/>
    <s v=" DTC"/>
    <x v="76"/>
    <s v="Post"/>
    <s v="Post"/>
    <n v="6582.3086923999999"/>
    <x v="0"/>
  </r>
  <r>
    <s v="Media"/>
    <s v="Incremental"/>
    <m/>
    <m/>
    <x v="21"/>
    <s v="Unity"/>
    <x v="13"/>
    <s v=" DTC"/>
    <x v="77"/>
    <s v="Post"/>
    <s v="Post"/>
    <n v="7068.0398451000001"/>
    <x v="0"/>
  </r>
  <r>
    <s v="Media"/>
    <s v="Incremental"/>
    <m/>
    <m/>
    <x v="21"/>
    <s v="Unity"/>
    <x v="13"/>
    <s v=" DTC"/>
    <x v="78"/>
    <s v="Post"/>
    <s v="Post"/>
    <n v="7331.6932456000004"/>
    <x v="0"/>
  </r>
  <r>
    <s v="Media"/>
    <s v="Incremental"/>
    <m/>
    <m/>
    <x v="21"/>
    <s v="Unity"/>
    <x v="13"/>
    <s v=" DTC"/>
    <x v="79"/>
    <s v="Post"/>
    <s v="Post"/>
    <n v="7517.0898459"/>
    <x v="0"/>
  </r>
  <r>
    <s v="Media"/>
    <s v="Incremental"/>
    <m/>
    <m/>
    <x v="21"/>
    <s v="Unity"/>
    <x v="13"/>
    <s v=" DTC"/>
    <x v="80"/>
    <s v="Post"/>
    <s v="Post"/>
    <n v="7675.8052618000002"/>
    <x v="0"/>
  </r>
  <r>
    <s v="Media"/>
    <s v="Incremental"/>
    <m/>
    <m/>
    <x v="21"/>
    <s v="Unity"/>
    <x v="13"/>
    <s v=" DTC"/>
    <x v="81"/>
    <s v="Post"/>
    <s v="Post"/>
    <n v="7808.3742044000001"/>
    <x v="0"/>
  </r>
  <r>
    <s v="Media"/>
    <s v="Incremental"/>
    <m/>
    <m/>
    <x v="21"/>
    <s v="Unity"/>
    <x v="13"/>
    <s v=" DTC"/>
    <x v="82"/>
    <s v="Post"/>
    <s v="Post"/>
    <n v="7908.3864247000001"/>
    <x v="0"/>
  </r>
  <r>
    <s v="Media"/>
    <s v="Incremental"/>
    <m/>
    <m/>
    <x v="21"/>
    <s v="Unity"/>
    <x v="13"/>
    <s v=" DTC"/>
    <x v="83"/>
    <s v="Post"/>
    <s v="Post"/>
    <n v="7946.3787861000001"/>
    <x v="0"/>
  </r>
  <r>
    <s v="Media"/>
    <s v="Incremental"/>
    <m/>
    <m/>
    <x v="21"/>
    <s v="Unity"/>
    <x v="13"/>
    <s v=" DTC"/>
    <x v="84"/>
    <s v="Post"/>
    <s v="Post"/>
    <n v="7935.8355517"/>
    <x v="0"/>
  </r>
  <r>
    <s v="Media"/>
    <s v="Incremental"/>
    <m/>
    <m/>
    <x v="21"/>
    <s v="Unity"/>
    <x v="13"/>
    <s v=" DTC"/>
    <x v="85"/>
    <s v="Post"/>
    <s v="Post"/>
    <n v="7798.3643709999997"/>
    <x v="0"/>
  </r>
  <r>
    <s v="Media"/>
    <s v="Incremental"/>
    <m/>
    <m/>
    <x v="21"/>
    <s v="Unity"/>
    <x v="13"/>
    <s v=" DTC"/>
    <x v="86"/>
    <s v="Post"/>
    <s v="Post"/>
    <n v="7770.6801292999999"/>
    <x v="0"/>
  </r>
  <r>
    <s v="Media"/>
    <s v="Incremental"/>
    <m/>
    <m/>
    <x v="21"/>
    <s v="Unity"/>
    <x v="13"/>
    <s v=" DTC"/>
    <x v="87"/>
    <s v="Post"/>
    <s v="Post"/>
    <n v="7774.6016025999998"/>
    <x v="0"/>
  </r>
  <r>
    <s v="Media"/>
    <s v="Incremental"/>
    <m/>
    <m/>
    <x v="21"/>
    <s v="Unity"/>
    <x v="13"/>
    <s v=" DTC"/>
    <x v="88"/>
    <s v="Post"/>
    <s v="Post"/>
    <n v="7788.9455728000003"/>
    <x v="0"/>
  </r>
  <r>
    <s v="Media"/>
    <s v="Incremental"/>
    <m/>
    <m/>
    <x v="21"/>
    <s v="Unity"/>
    <x v="13"/>
    <s v=" DTC"/>
    <x v="89"/>
    <s v="Post"/>
    <s v="Post"/>
    <n v="7769.5010806"/>
    <x v="0"/>
  </r>
  <r>
    <s v="Media"/>
    <s v="Incremental"/>
    <m/>
    <m/>
    <x v="21"/>
    <s v="Unity"/>
    <x v="13"/>
    <s v=" DTC"/>
    <x v="90"/>
    <s v="Post"/>
    <s v="Post"/>
    <n v="7700.7167495000003"/>
    <x v="0"/>
  </r>
  <r>
    <s v="Media"/>
    <s v="Incremental"/>
    <m/>
    <m/>
    <x v="21"/>
    <s v="Unity"/>
    <x v="13"/>
    <s v=" DTC"/>
    <x v="91"/>
    <s v="Post"/>
    <s v="Post"/>
    <n v="7613.0820524000001"/>
    <x v="0"/>
  </r>
  <r>
    <s v="Media"/>
    <s v="Incremental"/>
    <m/>
    <m/>
    <x v="21"/>
    <s v="Unity"/>
    <x v="13"/>
    <s v=" DTC"/>
    <x v="92"/>
    <s v="Post"/>
    <s v="Post"/>
    <n v="7441.6956207000003"/>
    <x v="0"/>
  </r>
  <r>
    <s v="Media"/>
    <s v="Incremental"/>
    <m/>
    <m/>
    <x v="21"/>
    <s v="Unity"/>
    <x v="13"/>
    <s v=" DTC"/>
    <x v="93"/>
    <s v="Post"/>
    <s v="Post"/>
    <n v="7220.9060551000002"/>
    <x v="0"/>
  </r>
  <r>
    <s v="Media"/>
    <s v="Incremental"/>
    <m/>
    <m/>
    <x v="21"/>
    <s v="Unity"/>
    <x v="13"/>
    <s v=" DTC"/>
    <x v="94"/>
    <s v="Post"/>
    <s v="Post"/>
    <n v="7036.8602195000003"/>
    <x v="0"/>
  </r>
  <r>
    <s v="Media"/>
    <s v="Incremental"/>
    <m/>
    <m/>
    <x v="21"/>
    <s v="Unity"/>
    <x v="13"/>
    <s v=" DTC"/>
    <x v="95"/>
    <s v="Post"/>
    <s v="Post"/>
    <n v="6831.3215237000004"/>
    <x v="0"/>
  </r>
  <r>
    <s v="Media"/>
    <s v="Incremental"/>
    <m/>
    <m/>
    <x v="21"/>
    <s v="Unity"/>
    <x v="13"/>
    <s v=" DTC"/>
    <x v="96"/>
    <s v="Post"/>
    <s v="Post"/>
    <n v="6564.6369237999997"/>
    <x v="0"/>
  </r>
  <r>
    <s v="Media"/>
    <s v="Incremental"/>
    <m/>
    <m/>
    <x v="21"/>
    <s v="Unity"/>
    <x v="13"/>
    <s v=" DTC"/>
    <x v="97"/>
    <s v="Post"/>
    <s v="Post"/>
    <n v="6280.5688043"/>
    <x v="0"/>
  </r>
  <r>
    <s v="Media"/>
    <s v="Incremental"/>
    <m/>
    <m/>
    <x v="21"/>
    <s v="Unity"/>
    <x v="13"/>
    <s v=" DTC"/>
    <x v="98"/>
    <s v="Post"/>
    <s v="Post"/>
    <n v="5923.3212643999996"/>
    <x v="0"/>
  </r>
  <r>
    <s v="Media"/>
    <s v="Incremental"/>
    <m/>
    <m/>
    <x v="21"/>
    <s v="Unity"/>
    <x v="13"/>
    <s v=" DTC"/>
    <x v="99"/>
    <s v="Post"/>
    <s v="Post"/>
    <n v="5711.2804397999998"/>
    <x v="0"/>
  </r>
  <r>
    <s v="Media"/>
    <s v="Incremental"/>
    <m/>
    <m/>
    <x v="21"/>
    <s v="Unity"/>
    <x v="13"/>
    <s v=" DTC"/>
    <x v="100"/>
    <s v="Post"/>
    <s v="Post"/>
    <n v="5564.5511737999996"/>
    <x v="0"/>
  </r>
  <r>
    <s v="Media"/>
    <s v="Incremental"/>
    <m/>
    <m/>
    <x v="21"/>
    <s v="Unity"/>
    <x v="13"/>
    <s v=" DTC"/>
    <x v="101"/>
    <s v="Post"/>
    <s v="Post"/>
    <n v="5466.0890226000001"/>
    <x v="0"/>
  </r>
  <r>
    <s v="Media"/>
    <s v="Incremental"/>
    <m/>
    <m/>
    <x v="21"/>
    <s v="Unity"/>
    <x v="13"/>
    <s v=" DTC"/>
    <x v="102"/>
    <s v="Post"/>
    <s v="Post"/>
    <n v="5410.6964122999998"/>
    <x v="0"/>
  </r>
  <r>
    <s v="Media"/>
    <s v="Incremental"/>
    <m/>
    <m/>
    <x v="21"/>
    <s v="Unity"/>
    <x v="13"/>
    <s v=" DTC"/>
    <x v="103"/>
    <s v="Post"/>
    <s v="Post"/>
    <n v="5358.6681138000004"/>
    <x v="0"/>
  </r>
  <r>
    <s v="Media"/>
    <s v="Incremental"/>
    <m/>
    <m/>
    <x v="21"/>
    <s v="Unity"/>
    <x v="13"/>
    <s v=" DTC"/>
    <x v="104"/>
    <s v="Post"/>
    <s v="Post"/>
    <n v="5311.7503643999999"/>
    <x v="0"/>
  </r>
  <r>
    <s v="Media"/>
    <s v="Incremental"/>
    <m/>
    <m/>
    <x v="21"/>
    <s v="Unity"/>
    <x v="13"/>
    <s v=" DTC"/>
    <x v="105"/>
    <s v="Post"/>
    <s v="Post"/>
    <n v="5294.8995942000001"/>
    <x v="0"/>
  </r>
  <r>
    <s v="Media"/>
    <s v="Incremental"/>
    <m/>
    <m/>
    <x v="21"/>
    <s v="Unity"/>
    <x v="13"/>
    <s v=" DTC"/>
    <x v="106"/>
    <s v="Post"/>
    <s v="Post"/>
    <n v="5279.9953888999999"/>
    <x v="0"/>
  </r>
  <r>
    <s v="Media"/>
    <s v="Incremental"/>
    <m/>
    <m/>
    <x v="21"/>
    <s v="Unity"/>
    <x v="13"/>
    <s v=" DTC"/>
    <x v="107"/>
    <s v="Post"/>
    <s v="Post"/>
    <n v="5245.2893721"/>
    <x v="0"/>
  </r>
  <r>
    <s v="Media"/>
    <s v="Incremental"/>
    <m/>
    <m/>
    <x v="21"/>
    <s v="Unity"/>
    <x v="13"/>
    <s v=" DTC"/>
    <x v="108"/>
    <s v="Post"/>
    <s v="Post"/>
    <n v="5258.1420163000003"/>
    <x v="0"/>
  </r>
  <r>
    <s v="Media"/>
    <s v="Incremental"/>
    <m/>
    <m/>
    <x v="21"/>
    <s v="Unity"/>
    <x v="13"/>
    <s v=" DTC"/>
    <x v="109"/>
    <s v="Post"/>
    <s v="Post"/>
    <n v="5259.2780876999996"/>
    <x v="0"/>
  </r>
  <r>
    <s v="Media"/>
    <s v="Incremental"/>
    <m/>
    <m/>
    <x v="21"/>
    <s v="Unity"/>
    <x v="13"/>
    <s v=" DTC"/>
    <x v="110"/>
    <s v="Post"/>
    <s v="Post"/>
    <n v="5217.1492065000002"/>
    <x v="0"/>
  </r>
  <r>
    <s v="Media"/>
    <s v="Incremental"/>
    <m/>
    <m/>
    <x v="21"/>
    <s v="Unity"/>
    <x v="13"/>
    <s v=" DTC"/>
    <x v="111"/>
    <s v="Post"/>
    <s v="Post"/>
    <n v="5165.4213992000005"/>
    <x v="0"/>
  </r>
  <r>
    <s v="Media"/>
    <s v="Incremental"/>
    <m/>
    <m/>
    <x v="21"/>
    <s v="Unity"/>
    <x v="13"/>
    <s v=" DTC"/>
    <x v="112"/>
    <s v="Post"/>
    <s v="Post"/>
    <n v="5096.6325342"/>
    <x v="0"/>
  </r>
  <r>
    <s v="Media"/>
    <s v="Incremental"/>
    <m/>
    <m/>
    <x v="21"/>
    <s v="Unity"/>
    <x v="13"/>
    <s v=" DTC"/>
    <x v="113"/>
    <s v="Post"/>
    <s v="Post"/>
    <n v="5030.9394697999996"/>
    <x v="0"/>
  </r>
  <r>
    <s v="Media"/>
    <s v="Incremental"/>
    <m/>
    <m/>
    <x v="21"/>
    <s v="Unity"/>
    <x v="13"/>
    <s v=" DTC"/>
    <x v="114"/>
    <s v="Post"/>
    <n v="0"/>
    <n v="4919.1310273999998"/>
    <x v="0"/>
  </r>
  <r>
    <s v="Media"/>
    <s v="Incremental"/>
    <m/>
    <m/>
    <x v="21"/>
    <s v="Unity"/>
    <x v="13"/>
    <s v=" DTC"/>
    <x v="115"/>
    <s v="Post"/>
    <n v="0"/>
    <n v="4797.7971215999996"/>
    <x v="0"/>
  </r>
  <r>
    <s v="Media"/>
    <s v="Incremental"/>
    <m/>
    <m/>
    <x v="21"/>
    <s v="Unity"/>
    <x v="13"/>
    <s v=" DTC"/>
    <x v="116"/>
    <s v="Post"/>
    <n v="0"/>
    <n v="4667.2722680999996"/>
    <x v="0"/>
  </r>
  <r>
    <s v="Media"/>
    <s v="Incremental"/>
    <m/>
    <m/>
    <x v="21"/>
    <s v="Unity"/>
    <x v="13"/>
    <s v=" DTC"/>
    <x v="117"/>
    <s v="Post"/>
    <n v="0"/>
    <n v="4604.1216805000004"/>
    <x v="0"/>
  </r>
  <r>
    <s v="Media"/>
    <s v="Incremental"/>
    <m/>
    <m/>
    <x v="21"/>
    <s v="Unity"/>
    <x v="13"/>
    <s v=" DTC"/>
    <x v="118"/>
    <s v="Post"/>
    <n v="0"/>
    <n v="4548.8244622000002"/>
    <x v="0"/>
  </r>
  <r>
    <s v="Media"/>
    <s v="Incremental"/>
    <m/>
    <m/>
    <x v="21"/>
    <s v="Unity"/>
    <x v="13"/>
    <s v=" DTC"/>
    <x v="119"/>
    <s v="Post"/>
    <n v="0"/>
    <n v="4553.5019660999997"/>
    <x v="0"/>
  </r>
  <r>
    <s v="Media"/>
    <s v="Incremental"/>
    <m/>
    <m/>
    <x v="21"/>
    <s v="Unity"/>
    <x v="13"/>
    <s v=" DTC"/>
    <x v="120"/>
    <s v="Post"/>
    <n v="0"/>
    <n v="4619.0442401999999"/>
    <x v="0"/>
  </r>
  <r>
    <s v="Media"/>
    <s v="Incremental"/>
    <m/>
    <m/>
    <x v="21"/>
    <s v="Unity"/>
    <x v="13"/>
    <s v=" DTC"/>
    <x v="121"/>
    <s v="Post"/>
    <n v="0"/>
    <n v="4718.3818165000002"/>
    <x v="0"/>
  </r>
  <r>
    <s v="Media"/>
    <s v="Incremental"/>
    <m/>
    <m/>
    <x v="21"/>
    <s v="Unity"/>
    <x v="13"/>
    <s v=" DTC"/>
    <x v="122"/>
    <s v="Post"/>
    <n v="0"/>
    <n v="4714.1456668000001"/>
    <x v="0"/>
  </r>
  <r>
    <s v="Media"/>
    <s v="Incremental"/>
    <m/>
    <m/>
    <x v="21"/>
    <s v="Unity"/>
    <x v="13"/>
    <s v=" DTC"/>
    <x v="123"/>
    <s v="Post"/>
    <n v="0"/>
    <n v="4717.8262006000004"/>
    <x v="0"/>
  </r>
  <r>
    <s v="Media"/>
    <s v="Incremental"/>
    <m/>
    <m/>
    <x v="21"/>
    <s v="Unity"/>
    <x v="13"/>
    <s v=" DTC"/>
    <x v="124"/>
    <s v="Post"/>
    <n v="0"/>
    <n v="4706.7611764000003"/>
    <x v="0"/>
  </r>
  <r>
    <s v="Media"/>
    <s v="Incremental"/>
    <m/>
    <m/>
    <x v="21"/>
    <s v="Unity"/>
    <x v="13"/>
    <s v=" DTC"/>
    <x v="125"/>
    <s v="Post"/>
    <n v="0"/>
    <n v="4692.2405246999997"/>
    <x v="0"/>
  </r>
  <r>
    <s v="Media"/>
    <s v="Incremental"/>
    <m/>
    <m/>
    <x v="21"/>
    <s v="Unity"/>
    <x v="13"/>
    <s v=" DTC"/>
    <x v="126"/>
    <s v="Post"/>
    <n v="0"/>
    <n v="4640.7156438000002"/>
    <x v="0"/>
  </r>
  <r>
    <s v="Media"/>
    <s v="Incremental"/>
    <m/>
    <m/>
    <x v="21"/>
    <s v="Unity"/>
    <x v="13"/>
    <s v=" DTC"/>
    <x v="127"/>
    <s v="Post"/>
    <n v="0"/>
    <n v="4621.4665023999996"/>
    <x v="0"/>
  </r>
  <r>
    <s v="Media"/>
    <s v="Incremental"/>
    <m/>
    <m/>
    <x v="21"/>
    <s v="Unity"/>
    <x v="13"/>
    <s v=" DTC"/>
    <x v="128"/>
    <s v="Post"/>
    <n v="0"/>
    <n v="4733.6690537000004"/>
    <x v="0"/>
  </r>
  <r>
    <s v="Media"/>
    <s v="Incremental"/>
    <m/>
    <m/>
    <x v="21"/>
    <s v="Unity"/>
    <x v="13"/>
    <s v=" DTC"/>
    <x v="129"/>
    <s v="Post"/>
    <n v="0"/>
    <n v="4974.1592995000001"/>
    <x v="0"/>
  </r>
  <r>
    <s v="Media"/>
    <s v="Incremental"/>
    <m/>
    <m/>
    <x v="21"/>
    <s v="Unity"/>
    <x v="13"/>
    <s v=" DTC"/>
    <x v="130"/>
    <s v="Post"/>
    <n v="0"/>
    <n v="5223.2594603999996"/>
    <x v="0"/>
  </r>
  <r>
    <s v="Media"/>
    <s v="Incremental"/>
    <m/>
    <m/>
    <x v="21"/>
    <s v="Unity"/>
    <x v="13"/>
    <s v=" DTC"/>
    <x v="131"/>
    <s v="Post"/>
    <n v="0"/>
    <n v="5446.3452143000004"/>
    <x v="0"/>
  </r>
  <r>
    <s v="Media"/>
    <s v="Incremental"/>
    <m/>
    <m/>
    <x v="21"/>
    <s v="Unity"/>
    <x v="13"/>
    <s v=" DTC"/>
    <x v="132"/>
    <s v="Post"/>
    <n v="0"/>
    <n v="5701.5477784000004"/>
    <x v="0"/>
  </r>
  <r>
    <s v="Media"/>
    <s v="Incremental"/>
    <m/>
    <m/>
    <x v="21"/>
    <s v="Unity"/>
    <x v="13"/>
    <s v=" DTC"/>
    <x v="133"/>
    <s v="Post"/>
    <n v="0"/>
    <n v="5911.614697"/>
    <x v="0"/>
  </r>
  <r>
    <s v="Media"/>
    <s v="Incremental"/>
    <m/>
    <m/>
    <x v="21"/>
    <s v="Unity"/>
    <x v="13"/>
    <s v=" DTC"/>
    <x v="134"/>
    <s v="Post"/>
    <n v="0"/>
    <n v="6065.6565504999999"/>
    <x v="0"/>
  </r>
  <r>
    <s v="Media"/>
    <s v="Incremental"/>
    <m/>
    <m/>
    <x v="21"/>
    <s v="Unity"/>
    <x v="13"/>
    <s v=" DTC"/>
    <x v="135"/>
    <s v="Post"/>
    <n v="0"/>
    <n v="6241.2892843"/>
    <x v="0"/>
  </r>
  <r>
    <s v="Media"/>
    <s v="Incremental"/>
    <m/>
    <m/>
    <x v="21"/>
    <s v="Unity"/>
    <x v="13"/>
    <s v=" DTC"/>
    <x v="136"/>
    <s v="Post"/>
    <n v="0"/>
    <n v="6400.4522573000004"/>
    <x v="0"/>
  </r>
  <r>
    <s v="Media"/>
    <s v="Incremental"/>
    <m/>
    <m/>
    <x v="21"/>
    <s v="Unity"/>
    <x v="13"/>
    <s v=" DTC"/>
    <x v="137"/>
    <s v="Post"/>
    <n v="0"/>
    <n v="6450.2409903999996"/>
    <x v="0"/>
  </r>
  <r>
    <s v="Media"/>
    <s v="Incremental"/>
    <m/>
    <m/>
    <x v="21"/>
    <s v="Unity"/>
    <x v="13"/>
    <s v=" DTC"/>
    <x v="138"/>
    <s v="Post"/>
    <n v="0"/>
    <n v="6505.1218477000002"/>
    <x v="0"/>
  </r>
  <r>
    <s v="Media"/>
    <s v="Incremental"/>
    <m/>
    <m/>
    <x v="21"/>
    <s v="Unity"/>
    <x v="13"/>
    <s v=" DTC"/>
    <x v="139"/>
    <s v="Post"/>
    <n v="0"/>
    <n v="6454.6986168000003"/>
    <x v="0"/>
  </r>
  <r>
    <s v="Media"/>
    <s v="Incremental"/>
    <m/>
    <m/>
    <x v="21"/>
    <s v="Unity"/>
    <x v="13"/>
    <s v=" DTC"/>
    <x v="140"/>
    <s v="Post"/>
    <n v="0"/>
    <n v="6326.9308246999999"/>
    <x v="0"/>
  </r>
  <r>
    <s v="Media"/>
    <s v="Incremental"/>
    <m/>
    <m/>
    <x v="21"/>
    <s v="Unity"/>
    <x v="13"/>
    <s v=" DTC"/>
    <x v="141"/>
    <s v="Post"/>
    <n v="0"/>
    <n v="6099.2991253"/>
    <x v="0"/>
  </r>
  <r>
    <s v="Media"/>
    <s v="Incremental"/>
    <m/>
    <m/>
    <x v="21"/>
    <s v="Unity"/>
    <x v="13"/>
    <s v=" DTC"/>
    <x v="142"/>
    <s v="Post"/>
    <n v="0"/>
    <n v="5893.6225329999997"/>
    <x v="0"/>
  </r>
  <r>
    <s v="Media"/>
    <s v="Incremental"/>
    <m/>
    <m/>
    <x v="21"/>
    <s v="Unity"/>
    <x v="13"/>
    <s v=" DTC"/>
    <x v="143"/>
    <s v="Post"/>
    <n v="0"/>
    <n v="5675.2495509999999"/>
    <x v="0"/>
  </r>
  <r>
    <s v="Media"/>
    <s v="Incremental"/>
    <m/>
    <m/>
    <x v="21"/>
    <s v="Unity"/>
    <x v="13"/>
    <s v=" DTC"/>
    <x v="144"/>
    <s v="Post"/>
    <n v="0"/>
    <n v="5512.6696718000003"/>
    <x v="0"/>
  </r>
  <r>
    <s v="Media"/>
    <s v="Incremental"/>
    <m/>
    <m/>
    <x v="21"/>
    <s v="Unity"/>
    <x v="13"/>
    <s v=" DTC"/>
    <x v="145"/>
    <s v="Post"/>
    <n v="0"/>
    <n v="5317.0999246000001"/>
    <x v="0"/>
  </r>
  <r>
    <s v="Media"/>
    <s v="Incremental"/>
    <m/>
    <m/>
    <x v="21"/>
    <s v="Unity"/>
    <x v="13"/>
    <s v=" DTC"/>
    <x v="146"/>
    <s v="Post"/>
    <n v="0"/>
    <n v="5107.9030032000001"/>
    <x v="0"/>
  </r>
  <r>
    <s v="Media"/>
    <s v="Incremental"/>
    <m/>
    <m/>
    <x v="21"/>
    <s v="Unity"/>
    <x v="13"/>
    <s v=" DTC"/>
    <x v="147"/>
    <s v="Post"/>
    <n v="0"/>
    <n v="4777.8796887999997"/>
    <x v="0"/>
  </r>
  <r>
    <s v="Media"/>
    <s v="Incremental"/>
    <m/>
    <m/>
    <x v="21"/>
    <s v="Unity"/>
    <x v="13"/>
    <s v=" DTC"/>
    <x v="148"/>
    <s v="Post"/>
    <n v="0"/>
    <n v="4339.4285263000002"/>
    <x v="0"/>
  </r>
  <r>
    <s v="Media"/>
    <s v="Incremental"/>
    <m/>
    <m/>
    <x v="21"/>
    <s v="Unity"/>
    <x v="13"/>
    <s v=" DTC"/>
    <x v="149"/>
    <s v="Post"/>
    <n v="0"/>
    <n v="3832.1966173999999"/>
    <x v="0"/>
  </r>
  <r>
    <s v="Media"/>
    <s v="Incremental"/>
    <m/>
    <m/>
    <x v="21"/>
    <s v="Unity"/>
    <x v="13"/>
    <s v=" DTC"/>
    <x v="150"/>
    <s v="Post"/>
    <n v="0"/>
    <n v="3397.9879630999999"/>
    <x v="0"/>
  </r>
  <r>
    <s v="Media"/>
    <s v="Incremental"/>
    <m/>
    <m/>
    <x v="21"/>
    <s v="Unity"/>
    <x v="13"/>
    <s v=" DTC"/>
    <x v="151"/>
    <s v="Post"/>
    <n v="0"/>
    <n v="3062.521925"/>
    <x v="0"/>
  </r>
  <r>
    <s v="Media"/>
    <s v="Incremental"/>
    <m/>
    <m/>
    <x v="21"/>
    <s v="Unity"/>
    <x v="13"/>
    <s v=" DTC"/>
    <x v="152"/>
    <s v="Post"/>
    <n v="0"/>
    <n v="2774.9718456000001"/>
    <x v="0"/>
  </r>
  <r>
    <s v="Media"/>
    <s v="Incremental"/>
    <m/>
    <m/>
    <x v="21"/>
    <s v="Unity"/>
    <x v="13"/>
    <s v=" DTC"/>
    <x v="153"/>
    <s v="Post"/>
    <n v="0"/>
    <n v="2440.8012981000002"/>
    <x v="0"/>
  </r>
  <r>
    <s v="Media"/>
    <s v="Incremental"/>
    <m/>
    <m/>
    <x v="21"/>
    <s v="Unity"/>
    <x v="13"/>
    <s v=" DTC"/>
    <x v="154"/>
    <s v="Post"/>
    <n v="0"/>
    <n v="2214.7458836000001"/>
    <x v="0"/>
  </r>
  <r>
    <s v="Media"/>
    <s v="Incremental"/>
    <m/>
    <m/>
    <x v="21"/>
    <s v="Unity"/>
    <x v="13"/>
    <s v=" DTC"/>
    <x v="155"/>
    <s v="Post"/>
    <n v="0"/>
    <n v="2012.3377754000001"/>
    <x v="0"/>
  </r>
  <r>
    <s v="Media"/>
    <s v="Incremental"/>
    <m/>
    <m/>
    <x v="21"/>
    <s v="Unity"/>
    <x v="13"/>
    <s v=" DTC"/>
    <x v="156"/>
    <s v="Post"/>
    <n v="0"/>
    <n v="1799.8384272000001"/>
    <x v="0"/>
  </r>
  <r>
    <s v="Media"/>
    <s v="Incremental"/>
    <m/>
    <m/>
    <x v="21"/>
    <s v="Unity"/>
    <x v="13"/>
    <s v=" DTC"/>
    <x v="157"/>
    <s v="Post"/>
    <n v="0"/>
    <n v="1516.1841274000001"/>
    <x v="0"/>
  </r>
  <r>
    <s v="Media"/>
    <s v="Incremental"/>
    <m/>
    <m/>
    <x v="21"/>
    <s v="Unity"/>
    <x v="13"/>
    <s v=" DTC"/>
    <x v="158"/>
    <s v="Post"/>
    <n v="0"/>
    <n v="1325.4958471"/>
    <x v="0"/>
  </r>
  <r>
    <s v="Media"/>
    <s v="Incremental"/>
    <m/>
    <m/>
    <x v="21"/>
    <s v="Unity"/>
    <x v="13"/>
    <s v=" DTC"/>
    <x v="159"/>
    <s v="Post"/>
    <n v="0"/>
    <n v="1133.8192127"/>
    <x v="0"/>
  </r>
  <r>
    <s v="Media"/>
    <s v="Incremental"/>
    <m/>
    <m/>
    <x v="21"/>
    <s v="Unity"/>
    <x v="13"/>
    <s v=" DTC"/>
    <x v="160"/>
    <s v="Post"/>
    <n v="0"/>
    <n v="1004.1096781"/>
    <x v="0"/>
  </r>
  <r>
    <s v="Media"/>
    <s v="Incremental"/>
    <m/>
    <m/>
    <x v="21"/>
    <s v="Unity"/>
    <x v="13"/>
    <s v=" DTC"/>
    <x v="161"/>
    <s v="Post"/>
    <n v="0"/>
    <n v="915.09945449999998"/>
    <x v="0"/>
  </r>
  <r>
    <s v="Media"/>
    <s v="Incremental"/>
    <m/>
    <m/>
    <x v="21"/>
    <s v="Unity"/>
    <x v="13"/>
    <s v=" DTC"/>
    <x v="162"/>
    <s v="Post"/>
    <n v="0"/>
    <n v="867.76895209999998"/>
    <x v="0"/>
  </r>
  <r>
    <s v="Media"/>
    <s v="Incremental"/>
    <m/>
    <m/>
    <x v="21"/>
    <s v="Unity"/>
    <x v="13"/>
    <s v=" DTC"/>
    <x v="163"/>
    <s v="Post"/>
    <n v="0"/>
    <n v="827.9498979"/>
    <x v="0"/>
  </r>
  <r>
    <s v="Media"/>
    <s v="Incremental"/>
    <m/>
    <m/>
    <x v="21"/>
    <s v="Unity"/>
    <x v="13"/>
    <s v=" DTC"/>
    <x v="164"/>
    <s v="Post"/>
    <n v="0"/>
    <n v="793.38719330000004"/>
    <x v="0"/>
  </r>
  <r>
    <s v="Media"/>
    <s v="Incremental"/>
    <m/>
    <m/>
    <x v="21"/>
    <s v="Unity"/>
    <x v="13"/>
    <s v=" DTC"/>
    <x v="165"/>
    <s v="Post"/>
    <n v="0"/>
    <n v="761.72705980000001"/>
    <x v="0"/>
  </r>
  <r>
    <s v="Media"/>
    <s v="Incremental"/>
    <m/>
    <m/>
    <x v="21"/>
    <s v="Unity"/>
    <x v="13"/>
    <s v=" DTC"/>
    <x v="166"/>
    <s v="Post"/>
    <n v="0"/>
    <n v="739.01008060000004"/>
    <x v="0"/>
  </r>
  <r>
    <s v="Media"/>
    <s v="Incremental"/>
    <m/>
    <m/>
    <x v="21"/>
    <s v="Unity"/>
    <x v="13"/>
    <s v=" DTC"/>
    <x v="167"/>
    <s v="Post"/>
    <n v="0"/>
    <n v="723.30781209999998"/>
    <x v="0"/>
  </r>
  <r>
    <s v="Media"/>
    <s v="Incremental"/>
    <m/>
    <m/>
    <x v="21"/>
    <s v="Unity"/>
    <x v="13"/>
    <s v=" DTC"/>
    <x v="168"/>
    <s v="Post"/>
    <n v="0"/>
    <n v="730.40567399999998"/>
    <x v="0"/>
  </r>
  <r>
    <s v="Media"/>
    <s v="Incremental"/>
    <m/>
    <m/>
    <x v="21"/>
    <s v="Unity"/>
    <x v="13"/>
    <s v=" DTC"/>
    <x v="169"/>
    <s v="Post"/>
    <n v="0"/>
    <n v="756.54624079999996"/>
    <x v="0"/>
  </r>
  <r>
    <s v="Media"/>
    <s v="Incremental"/>
    <m/>
    <m/>
    <x v="21"/>
    <s v="Unity"/>
    <x v="13"/>
    <s v=" DTC"/>
    <x v="170"/>
    <s v="Post"/>
    <n v="0"/>
    <n v="802.70269210000004"/>
    <x v="0"/>
  </r>
  <r>
    <s v="Media"/>
    <s v="Incremental"/>
    <m/>
    <m/>
    <x v="21"/>
    <s v="Unity"/>
    <x v="13"/>
    <s v=" DTC"/>
    <x v="171"/>
    <s v="Post"/>
    <n v="0"/>
    <n v="859.2624879"/>
    <x v="0"/>
  </r>
  <r>
    <s v="Media"/>
    <s v="Incremental"/>
    <m/>
    <m/>
    <x v="21"/>
    <s v="Unity"/>
    <x v="13"/>
    <s v=" DTC"/>
    <x v="172"/>
    <s v="Post"/>
    <n v="0"/>
    <n v="926.75590060000002"/>
    <x v="0"/>
  </r>
  <r>
    <s v="Media"/>
    <s v="Incremental"/>
    <m/>
    <m/>
    <x v="21"/>
    <s v="Unity"/>
    <x v="13"/>
    <s v=" DTC"/>
    <x v="173"/>
    <s v="Post"/>
    <n v="0"/>
    <n v="994.16174309999997"/>
    <x v="0"/>
  </r>
  <r>
    <s v="Media"/>
    <s v="Incremental"/>
    <m/>
    <m/>
    <x v="21"/>
    <s v="Unity"/>
    <x v="13"/>
    <s v=" DTC"/>
    <x v="174"/>
    <s v="Post"/>
    <n v="0"/>
    <n v="1089.9871544"/>
    <x v="0"/>
  </r>
  <r>
    <s v="Media"/>
    <s v="Incremental"/>
    <m/>
    <m/>
    <x v="21"/>
    <s v="Unity"/>
    <x v="13"/>
    <s v=" DTC"/>
    <x v="175"/>
    <s v="Post"/>
    <n v="0"/>
    <n v="1243.7365609000001"/>
    <x v="0"/>
  </r>
  <r>
    <s v="Media"/>
    <s v="Incremental"/>
    <m/>
    <m/>
    <x v="21"/>
    <s v="Unity"/>
    <x v="13"/>
    <s v=" DTC"/>
    <x v="176"/>
    <s v="Post"/>
    <n v="0"/>
    <n v="1460.333617"/>
    <x v="0"/>
  </r>
  <r>
    <s v="Media"/>
    <s v="Incremental"/>
    <m/>
    <m/>
    <x v="21"/>
    <s v="Unity"/>
    <x v="13"/>
    <s v=" DTC"/>
    <x v="177"/>
    <s v="Post"/>
    <n v="0"/>
    <n v="1700.952063"/>
    <x v="0"/>
  </r>
  <r>
    <s v="Media"/>
    <s v="Incremental"/>
    <m/>
    <m/>
    <x v="21"/>
    <s v="Unity"/>
    <x v="13"/>
    <s v=" DTC"/>
    <x v="178"/>
    <s v="Post"/>
    <n v="0"/>
    <n v="1955.3250441"/>
    <x v="0"/>
  </r>
  <r>
    <s v="Media"/>
    <s v="Incremental"/>
    <m/>
    <m/>
    <x v="21"/>
    <s v="Unity"/>
    <x v="13"/>
    <s v=" DTC"/>
    <x v="179"/>
    <s v="Post"/>
    <n v="0"/>
    <n v="2227.1219246000001"/>
    <x v="0"/>
  </r>
  <r>
    <s v="Media"/>
    <s v="Incremental"/>
    <m/>
    <m/>
    <x v="21"/>
    <s v="Unity"/>
    <x v="13"/>
    <s v=" DTC"/>
    <x v="180"/>
    <s v="Post"/>
    <n v="0"/>
    <n v="2514.7784921000002"/>
    <x v="0"/>
  </r>
  <r>
    <s v="Media"/>
    <s v="Incremental"/>
    <m/>
    <m/>
    <x v="21"/>
    <s v="Unity"/>
    <x v="13"/>
    <s v=" DTC"/>
    <x v="181"/>
    <s v="Post"/>
    <n v="0"/>
    <n v="2801.3284271000002"/>
    <x v="0"/>
  </r>
  <r>
    <s v="Media"/>
    <s v="Incremental"/>
    <m/>
    <m/>
    <x v="21"/>
    <s v="Unity"/>
    <x v="13"/>
    <s v=" DTC"/>
    <x v="182"/>
    <s v="Post"/>
    <n v="0"/>
    <n v="3080.5893836999999"/>
    <x v="0"/>
  </r>
  <r>
    <s v="Media"/>
    <s v="Incremental"/>
    <m/>
    <m/>
    <x v="21"/>
    <s v="Unity"/>
    <x v="13"/>
    <s v=" DTC"/>
    <x v="183"/>
    <s v="Post"/>
    <n v="0"/>
    <n v="3380.9890313000001"/>
    <x v="0"/>
  </r>
  <r>
    <s v="Media"/>
    <s v="Incremental"/>
    <m/>
    <m/>
    <x v="21"/>
    <s v="Unity"/>
    <x v="13"/>
    <s v=" DTC"/>
    <x v="184"/>
    <s v="Post"/>
    <n v="0"/>
    <n v="3666.9619696"/>
    <x v="0"/>
  </r>
  <r>
    <s v="Media"/>
    <s v="Incremental"/>
    <m/>
    <m/>
    <x v="21"/>
    <s v="Unity"/>
    <x v="13"/>
    <s v=" DTC"/>
    <x v="185"/>
    <s v="Post"/>
    <n v="0"/>
    <n v="3954.5295019999999"/>
    <x v="0"/>
  </r>
  <r>
    <s v="Media"/>
    <s v="Incremental"/>
    <m/>
    <m/>
    <x v="21"/>
    <s v="Unity"/>
    <x v="13"/>
    <s v=" DTC"/>
    <x v="186"/>
    <s v="Post"/>
    <n v="0"/>
    <n v="4273.0065950999997"/>
    <x v="0"/>
  </r>
  <r>
    <s v="Media"/>
    <s v="Incremental"/>
    <m/>
    <m/>
    <x v="21"/>
    <s v="Unity"/>
    <x v="13"/>
    <s v=" DTC"/>
    <x v="187"/>
    <s v="Post"/>
    <n v="0"/>
    <n v="4624.6551148999997"/>
    <x v="0"/>
  </r>
  <r>
    <s v="Media"/>
    <s v="Incremental"/>
    <m/>
    <m/>
    <x v="21"/>
    <s v="Unity"/>
    <x v="13"/>
    <s v=" DTC"/>
    <x v="188"/>
    <s v="Post"/>
    <n v="0"/>
    <n v="4991.7659249999997"/>
    <x v="0"/>
  </r>
  <r>
    <s v="Media"/>
    <s v="Incremental"/>
    <m/>
    <m/>
    <x v="21"/>
    <s v="Unity"/>
    <x v="13"/>
    <s v=" DTC"/>
    <x v="189"/>
    <s v="Post"/>
    <n v="0"/>
    <n v="5318.4656677000003"/>
    <x v="0"/>
  </r>
  <r>
    <s v="Media"/>
    <s v="Incremental"/>
    <m/>
    <m/>
    <x v="21"/>
    <s v="Unity"/>
    <x v="13"/>
    <s v=" DTC"/>
    <x v="190"/>
    <s v="Post"/>
    <n v="0"/>
    <n v="5652.6408938000004"/>
    <x v="0"/>
  </r>
  <r>
    <s v="Media"/>
    <s v="Incremental"/>
    <m/>
    <m/>
    <x v="21"/>
    <s v="Unity"/>
    <x v="13"/>
    <s v=" DTC"/>
    <x v="191"/>
    <s v="Post"/>
    <n v="0"/>
    <n v="5948.5663244999996"/>
    <x v="0"/>
  </r>
  <r>
    <s v="Media"/>
    <s v="Incremental"/>
    <m/>
    <m/>
    <x v="21"/>
    <s v="Unity"/>
    <x v="13"/>
    <s v=" DTC"/>
    <x v="192"/>
    <s v="Post"/>
    <n v="0"/>
    <n v="6219.9760695000004"/>
    <x v="0"/>
  </r>
  <r>
    <s v="Media"/>
    <s v="Incremental"/>
    <m/>
    <m/>
    <x v="21"/>
    <s v="Unity"/>
    <x v="13"/>
    <s v=" DTC"/>
    <x v="193"/>
    <s v="Post"/>
    <n v="0"/>
    <n v="6425.8614040000002"/>
    <x v="0"/>
  </r>
  <r>
    <s v="Media"/>
    <s v="Incremental"/>
    <m/>
    <m/>
    <x v="21"/>
    <s v="Unity"/>
    <x v="13"/>
    <s v=" DTC"/>
    <x v="194"/>
    <s v="Post"/>
    <n v="0"/>
    <n v="6582.9983124999999"/>
    <x v="0"/>
  </r>
  <r>
    <s v="Media"/>
    <s v="Incremental"/>
    <m/>
    <m/>
    <x v="21"/>
    <s v="Unity"/>
    <x v="13"/>
    <s v=" DTC"/>
    <x v="195"/>
    <s v="Post"/>
    <n v="0"/>
    <n v="6740.3484341000003"/>
    <x v="0"/>
  </r>
  <r>
    <s v="Media"/>
    <s v="Incremental"/>
    <m/>
    <m/>
    <x v="21"/>
    <s v="Unity"/>
    <x v="13"/>
    <s v=" DTC"/>
    <x v="196"/>
    <s v="Post"/>
    <n v="0"/>
    <n v="6810.6227650999999"/>
    <x v="0"/>
  </r>
  <r>
    <s v="Media"/>
    <s v="Incremental"/>
    <m/>
    <m/>
    <x v="21"/>
    <s v="Unity"/>
    <x v="13"/>
    <s v=" DTC"/>
    <x v="197"/>
    <s v="Post"/>
    <n v="0"/>
    <n v="6807.4632794999998"/>
    <x v="0"/>
  </r>
  <r>
    <s v="Media"/>
    <s v="Incremental"/>
    <m/>
    <m/>
    <x v="21"/>
    <s v="Unity"/>
    <x v="13"/>
    <s v=" DTC"/>
    <x v="198"/>
    <s v="Post"/>
    <n v="0"/>
    <n v="6853.4314210000002"/>
    <x v="0"/>
  </r>
  <r>
    <s v="Media"/>
    <s v="Incremental"/>
    <m/>
    <m/>
    <x v="21"/>
    <s v="Unity"/>
    <x v="13"/>
    <s v=" DTC"/>
    <x v="199"/>
    <s v="Post"/>
    <n v="0"/>
    <n v="6862.0466022999999"/>
    <x v="0"/>
  </r>
  <r>
    <s v="Media"/>
    <s v="Incremental"/>
    <m/>
    <m/>
    <x v="21"/>
    <s v="Unity"/>
    <x v="13"/>
    <s v=" DTC"/>
    <x v="200"/>
    <s v="Post"/>
    <n v="0"/>
    <n v="6824.6702107000001"/>
    <x v="0"/>
  </r>
  <r>
    <s v="Media"/>
    <s v="Incremental"/>
    <m/>
    <m/>
    <x v="21"/>
    <s v="Unity"/>
    <x v="13"/>
    <s v=" DTC"/>
    <x v="201"/>
    <s v="Post"/>
    <n v="0"/>
    <n v="6785.0774036000003"/>
    <x v="0"/>
  </r>
  <r>
    <s v="Media"/>
    <s v="Incremental"/>
    <m/>
    <m/>
    <x v="21"/>
    <s v="Unity"/>
    <x v="13"/>
    <s v=" DTC"/>
    <x v="202"/>
    <s v="Post"/>
    <n v="0"/>
    <n v="6738.5641972000003"/>
    <x v="0"/>
  </r>
  <r>
    <s v="Media"/>
    <s v="Incremental"/>
    <m/>
    <m/>
    <x v="21"/>
    <s v="Unity"/>
    <x v="13"/>
    <s v=" DTC"/>
    <x v="203"/>
    <s v="Post"/>
    <n v="0"/>
    <n v="6675.6996730999999"/>
    <x v="0"/>
  </r>
  <r>
    <s v="Media"/>
    <s v="Incremental"/>
    <m/>
    <m/>
    <x v="21"/>
    <s v="Unity"/>
    <x v="13"/>
    <s v=" DTC"/>
    <x v="204"/>
    <s v="Post"/>
    <n v="0"/>
    <n v="6538.9261470000001"/>
    <x v="0"/>
  </r>
  <r>
    <s v="Media"/>
    <s v="Incremental"/>
    <m/>
    <m/>
    <x v="21"/>
    <s v="Unity"/>
    <x v="13"/>
    <s v=" DTC"/>
    <x v="205"/>
    <s v="Post"/>
    <n v="0"/>
    <n v="6452.0859423000002"/>
    <x v="0"/>
  </r>
  <r>
    <s v="Media"/>
    <s v="Incremental"/>
    <m/>
    <m/>
    <x v="21"/>
    <s v="Unity"/>
    <x v="13"/>
    <s v=" DTC"/>
    <x v="206"/>
    <s v="Post"/>
    <n v="0"/>
    <n v="6353.6666408000001"/>
    <x v="0"/>
  </r>
  <r>
    <s v="Media"/>
    <s v="Incremental"/>
    <m/>
    <m/>
    <x v="21"/>
    <s v="Unity"/>
    <x v="13"/>
    <s v=" DTC"/>
    <x v="207"/>
    <s v="Post"/>
    <n v="0"/>
    <n v="6219.9307755999998"/>
    <x v="0"/>
  </r>
  <r>
    <s v="Media"/>
    <s v="Incremental"/>
    <m/>
    <m/>
    <x v="21"/>
    <s v="Unity"/>
    <x v="13"/>
    <s v=" DTC"/>
    <x v="208"/>
    <s v="Post"/>
    <n v="0"/>
    <n v="6044.1284850000002"/>
    <x v="0"/>
  </r>
  <r>
    <s v="Media"/>
    <s v="Incremental"/>
    <m/>
    <m/>
    <x v="21"/>
    <s v="Unity"/>
    <x v="13"/>
    <s v=" DTC"/>
    <x v="209"/>
    <s v="Post"/>
    <n v="0"/>
    <n v="5883.3682121000002"/>
    <x v="0"/>
  </r>
  <r>
    <s v="Media"/>
    <s v="Incremental"/>
    <m/>
    <m/>
    <x v="21"/>
    <s v="Unity"/>
    <x v="13"/>
    <s v=" DTC"/>
    <x v="210"/>
    <s v="Post"/>
    <n v="0"/>
    <n v="5710.2048566000003"/>
    <x v="0"/>
  </r>
  <r>
    <s v="Media"/>
    <s v="Incremental"/>
    <m/>
    <m/>
    <x v="21"/>
    <s v="Unity"/>
    <x v="13"/>
    <s v=" DTC"/>
    <x v="211"/>
    <s v="Post"/>
    <n v="0"/>
    <n v="5541.5653375000002"/>
    <x v="0"/>
  </r>
  <r>
    <s v="Media"/>
    <s v="Incremental"/>
    <m/>
    <m/>
    <x v="21"/>
    <s v="Unity"/>
    <x v="13"/>
    <s v=" DTC"/>
    <x v="212"/>
    <s v="Post"/>
    <n v="0"/>
    <n v="5481.3882116000004"/>
    <x v="0"/>
  </r>
  <r>
    <s v="Media"/>
    <s v="Incremental"/>
    <m/>
    <m/>
    <x v="21"/>
    <s v="Unity"/>
    <x v="13"/>
    <s v=" DTC"/>
    <x v="213"/>
    <s v="Post"/>
    <n v="0"/>
    <n v="5474.9950464000003"/>
    <x v="0"/>
  </r>
  <r>
    <s v="Media"/>
    <s v="Incremental"/>
    <m/>
    <m/>
    <x v="22"/>
    <s v="Unity"/>
    <x v="13"/>
    <s v=" DTC"/>
    <x v="0"/>
    <s v="Pre"/>
    <s v="Pre"/>
    <n v="1868.6481223000001"/>
    <x v="1"/>
  </r>
  <r>
    <s v="Media"/>
    <s v="Incremental"/>
    <m/>
    <m/>
    <x v="22"/>
    <s v="Unity"/>
    <x v="13"/>
    <s v=" DTC"/>
    <x v="1"/>
    <s v="Pre"/>
    <s v="Pre"/>
    <n v="2577.2412199999999"/>
    <x v="1"/>
  </r>
  <r>
    <s v="Media"/>
    <s v="Incremental"/>
    <m/>
    <m/>
    <x v="22"/>
    <s v="Unity"/>
    <x v="13"/>
    <s v=" DTC"/>
    <x v="2"/>
    <s v="Pre"/>
    <s v="Pre"/>
    <n v="3333.2716304999999"/>
    <x v="1"/>
  </r>
  <r>
    <s v="Media"/>
    <s v="Incremental"/>
    <m/>
    <m/>
    <x v="22"/>
    <s v="Unity"/>
    <x v="13"/>
    <s v=" DTC"/>
    <x v="3"/>
    <s v="Pre"/>
    <s v="Pre"/>
    <n v="4021.6864546000002"/>
    <x v="1"/>
  </r>
  <r>
    <s v="Media"/>
    <s v="Incremental"/>
    <m/>
    <m/>
    <x v="22"/>
    <s v="Unity"/>
    <x v="13"/>
    <s v=" DTC"/>
    <x v="4"/>
    <s v="Pre"/>
    <s v="Pre"/>
    <n v="4284.4420098000001"/>
    <x v="1"/>
  </r>
  <r>
    <s v="Media"/>
    <s v="Incremental"/>
    <m/>
    <m/>
    <x v="22"/>
    <s v="Unity"/>
    <x v="13"/>
    <s v=" DTC"/>
    <x v="5"/>
    <s v="Pre"/>
    <s v="Pre"/>
    <n v="4029.1717201000001"/>
    <x v="1"/>
  </r>
  <r>
    <s v="Media"/>
    <s v="Incremental"/>
    <m/>
    <m/>
    <x v="22"/>
    <s v="Unity"/>
    <x v="13"/>
    <s v=" DTC"/>
    <x v="6"/>
    <s v="Pre"/>
    <s v="Pre"/>
    <n v="3903.6965037999998"/>
    <x v="1"/>
  </r>
  <r>
    <s v="Media"/>
    <s v="Incremental"/>
    <m/>
    <m/>
    <x v="22"/>
    <s v="Unity"/>
    <x v="13"/>
    <s v=" DTC"/>
    <x v="7"/>
    <s v="Pre"/>
    <s v="Pre"/>
    <n v="3825.4830539999998"/>
    <x v="1"/>
  </r>
  <r>
    <s v="Media"/>
    <s v="Incremental"/>
    <m/>
    <m/>
    <x v="22"/>
    <s v="Unity"/>
    <x v="13"/>
    <s v=" DTC"/>
    <x v="8"/>
    <s v="Pre"/>
    <s v="Pre"/>
    <n v="4335.8397316999999"/>
    <x v="1"/>
  </r>
  <r>
    <s v="Media"/>
    <s v="Incremental"/>
    <m/>
    <m/>
    <x v="22"/>
    <s v="Unity"/>
    <x v="13"/>
    <s v=" DTC"/>
    <x v="9"/>
    <s v="Pre"/>
    <s v="Pre"/>
    <n v="4724.0921873999996"/>
    <x v="1"/>
  </r>
  <r>
    <s v="Media"/>
    <s v="Incremental"/>
    <m/>
    <m/>
    <x v="22"/>
    <s v="Unity"/>
    <x v="13"/>
    <s v=" DTC"/>
    <x v="10"/>
    <s v="Pre"/>
    <s v="Pre"/>
    <n v="4869.0259104999996"/>
    <x v="1"/>
  </r>
  <r>
    <s v="Media"/>
    <s v="Incremental"/>
    <m/>
    <m/>
    <x v="22"/>
    <s v="Unity"/>
    <x v="13"/>
    <s v=" DTC"/>
    <x v="11"/>
    <s v="Pre"/>
    <s v="Pre"/>
    <n v="5051.8920490999999"/>
    <x v="1"/>
  </r>
  <r>
    <s v="Media"/>
    <s v="Incremental"/>
    <m/>
    <m/>
    <x v="22"/>
    <s v="Unity"/>
    <x v="13"/>
    <s v=" DTC"/>
    <x v="12"/>
    <s v="Pre"/>
    <s v="Pre"/>
    <n v="5275.3173489000001"/>
    <x v="1"/>
  </r>
  <r>
    <s v="Media"/>
    <s v="Incremental"/>
    <m/>
    <m/>
    <x v="22"/>
    <s v="Unity"/>
    <x v="13"/>
    <s v=" DTC"/>
    <x v="13"/>
    <s v="Pre"/>
    <s v="Pre"/>
    <n v="5290.9763003999997"/>
    <x v="1"/>
  </r>
  <r>
    <s v="Media"/>
    <s v="Incremental"/>
    <m/>
    <m/>
    <x v="22"/>
    <s v="Unity"/>
    <x v="13"/>
    <s v=" DTC"/>
    <x v="14"/>
    <s v="Pre"/>
    <s v="Pre"/>
    <n v="5115.1551160999998"/>
    <x v="1"/>
  </r>
  <r>
    <s v="Media"/>
    <s v="Incremental"/>
    <m/>
    <m/>
    <x v="22"/>
    <s v="Unity"/>
    <x v="13"/>
    <s v=" DTC"/>
    <x v="15"/>
    <s v="Pre"/>
    <s v="Pre"/>
    <n v="5111.2944276999997"/>
    <x v="1"/>
  </r>
  <r>
    <s v="Media"/>
    <s v="Incremental"/>
    <m/>
    <m/>
    <x v="22"/>
    <s v="Unity"/>
    <x v="13"/>
    <s v=" DTC"/>
    <x v="16"/>
    <s v="Pre"/>
    <s v="Pre"/>
    <n v="5157.5190917"/>
    <x v="1"/>
  </r>
  <r>
    <s v="Media"/>
    <s v="Incremental"/>
    <m/>
    <m/>
    <x v="22"/>
    <s v="Unity"/>
    <x v="13"/>
    <s v=" DTC"/>
    <x v="17"/>
    <s v="Pre"/>
    <s v="Pre"/>
    <n v="5071.8617592999999"/>
    <x v="1"/>
  </r>
  <r>
    <s v="Media"/>
    <s v="Incremental"/>
    <m/>
    <m/>
    <x v="22"/>
    <s v="Unity"/>
    <x v="13"/>
    <s v=" DTC"/>
    <x v="18"/>
    <s v="Pre"/>
    <s v="Pre"/>
    <n v="5163.4373312999996"/>
    <x v="1"/>
  </r>
  <r>
    <s v="Media"/>
    <s v="Incremental"/>
    <m/>
    <m/>
    <x v="22"/>
    <s v="Unity"/>
    <x v="13"/>
    <s v=" DTC"/>
    <x v="19"/>
    <s v="Pre"/>
    <s v="Pre"/>
    <n v="5177.4868876"/>
    <x v="1"/>
  </r>
  <r>
    <s v="Media"/>
    <s v="Incremental"/>
    <m/>
    <m/>
    <x v="22"/>
    <s v="Unity"/>
    <x v="13"/>
    <s v=" DTC"/>
    <x v="20"/>
    <s v="Pre"/>
    <s v="Pre"/>
    <n v="5409.7433283999999"/>
    <x v="1"/>
  </r>
  <r>
    <s v="Media"/>
    <s v="Incremental"/>
    <m/>
    <m/>
    <x v="22"/>
    <s v="Unity"/>
    <x v="13"/>
    <s v=" DTC"/>
    <x v="21"/>
    <s v="Pre"/>
    <s v="Pre"/>
    <n v="5513.9331953999999"/>
    <x v="1"/>
  </r>
  <r>
    <s v="Media"/>
    <s v="Incremental"/>
    <m/>
    <m/>
    <x v="22"/>
    <s v="Unity"/>
    <x v="13"/>
    <s v=" DTC"/>
    <x v="22"/>
    <s v="Pre"/>
    <s v="Pre"/>
    <n v="5517.8571356000002"/>
    <x v="1"/>
  </r>
  <r>
    <s v="Media"/>
    <s v="Incremental"/>
    <m/>
    <m/>
    <x v="22"/>
    <s v="Unity"/>
    <x v="13"/>
    <s v=" DTC"/>
    <x v="23"/>
    <s v="Pre"/>
    <s v="Pre"/>
    <n v="5441.1994664000003"/>
    <x v="1"/>
  </r>
  <r>
    <s v="Media"/>
    <s v="Incremental"/>
    <m/>
    <m/>
    <x v="22"/>
    <s v="Unity"/>
    <x v="13"/>
    <s v=" DTC"/>
    <x v="24"/>
    <s v="Pre"/>
    <s v="Pre"/>
    <n v="5262.8427494999996"/>
    <x v="1"/>
  </r>
  <r>
    <s v="Media"/>
    <s v="Incremental"/>
    <m/>
    <m/>
    <x v="22"/>
    <s v="Unity"/>
    <x v="13"/>
    <s v=" DTC"/>
    <x v="25"/>
    <s v="Pre"/>
    <s v="Pre"/>
    <n v="5134.3079236000003"/>
    <x v="1"/>
  </r>
  <r>
    <s v="Media"/>
    <s v="Incremental"/>
    <m/>
    <m/>
    <x v="22"/>
    <s v="Unity"/>
    <x v="13"/>
    <s v=" DTC"/>
    <x v="26"/>
    <s v="Pre"/>
    <s v="Pre"/>
    <n v="4879.5902004999998"/>
    <x v="1"/>
  </r>
  <r>
    <s v="Media"/>
    <s v="Incremental"/>
    <m/>
    <m/>
    <x v="22"/>
    <s v="Unity"/>
    <x v="13"/>
    <s v=" DTC"/>
    <x v="27"/>
    <s v="Pre"/>
    <s v="Pre"/>
    <n v="4620.9343586000005"/>
    <x v="1"/>
  </r>
  <r>
    <s v="Media"/>
    <s v="Incremental"/>
    <m/>
    <m/>
    <x v="22"/>
    <s v="Unity"/>
    <x v="13"/>
    <s v=" DTC"/>
    <x v="28"/>
    <s v="Pre"/>
    <s v="Pre"/>
    <n v="4419.0194062"/>
    <x v="1"/>
  </r>
  <r>
    <s v="Media"/>
    <s v="Incremental"/>
    <m/>
    <m/>
    <x v="22"/>
    <s v="Unity"/>
    <x v="13"/>
    <s v=" DTC"/>
    <x v="29"/>
    <s v="Pre"/>
    <s v="Pre"/>
    <n v="4225.4452985999997"/>
    <x v="1"/>
  </r>
  <r>
    <s v="Media"/>
    <s v="Incremental"/>
    <m/>
    <m/>
    <x v="22"/>
    <s v="Unity"/>
    <x v="13"/>
    <s v=" DTC"/>
    <x v="30"/>
    <s v="Pre"/>
    <s v="Pre"/>
    <n v="4614.3625382"/>
    <x v="1"/>
  </r>
  <r>
    <s v="Media"/>
    <s v="Incremental"/>
    <m/>
    <m/>
    <x v="22"/>
    <s v="Unity"/>
    <x v="13"/>
    <s v=" DTC"/>
    <x v="31"/>
    <s v="Pre"/>
    <s v="Pre"/>
    <n v="4914.8714151000004"/>
    <x v="1"/>
  </r>
  <r>
    <s v="Media"/>
    <s v="Incremental"/>
    <m/>
    <m/>
    <x v="22"/>
    <s v="Unity"/>
    <x v="13"/>
    <s v=" DTC"/>
    <x v="32"/>
    <s v="Pre"/>
    <s v="Pre"/>
    <n v="4989.1265578000002"/>
    <x v="1"/>
  </r>
  <r>
    <s v="Media"/>
    <s v="Incremental"/>
    <m/>
    <m/>
    <x v="22"/>
    <s v="Unity"/>
    <x v="13"/>
    <s v=" DTC"/>
    <x v="33"/>
    <s v="Pre"/>
    <s v="Pre"/>
    <n v="5084.5711072000004"/>
    <x v="1"/>
  </r>
  <r>
    <s v="Media"/>
    <s v="Incremental"/>
    <m/>
    <m/>
    <x v="22"/>
    <s v="Unity"/>
    <x v="13"/>
    <s v=" DTC"/>
    <x v="34"/>
    <s v="Pre"/>
    <s v="Pre"/>
    <n v="5111.4097766000004"/>
    <x v="1"/>
  </r>
  <r>
    <s v="Media"/>
    <s v="Incremental"/>
    <m/>
    <m/>
    <x v="22"/>
    <s v="Unity"/>
    <x v="13"/>
    <s v=" DTC"/>
    <x v="35"/>
    <s v="Pre"/>
    <s v="Pre"/>
    <n v="5178.4161653000001"/>
    <x v="1"/>
  </r>
  <r>
    <s v="Media"/>
    <s v="Incremental"/>
    <m/>
    <m/>
    <x v="22"/>
    <s v="Unity"/>
    <x v="13"/>
    <s v=" DTC"/>
    <x v="36"/>
    <s v="Pre"/>
    <s v="Pre"/>
    <n v="5065.4297267000002"/>
    <x v="1"/>
  </r>
  <r>
    <s v="Media"/>
    <s v="Incremental"/>
    <m/>
    <m/>
    <x v="22"/>
    <s v="Unity"/>
    <x v="13"/>
    <s v=" DTC"/>
    <x v="37"/>
    <s v="Pre"/>
    <s v="Pre"/>
    <n v="5077.5959120999996"/>
    <x v="1"/>
  </r>
  <r>
    <s v="Media"/>
    <s v="Incremental"/>
    <m/>
    <m/>
    <x v="22"/>
    <s v="Unity"/>
    <x v="13"/>
    <s v=" DTC"/>
    <x v="38"/>
    <s v="Pre"/>
    <s v="Pre"/>
    <n v="5299.0286581"/>
    <x v="1"/>
  </r>
  <r>
    <s v="Media"/>
    <s v="Incremental"/>
    <m/>
    <m/>
    <x v="22"/>
    <s v="Unity"/>
    <x v="13"/>
    <s v=" DTC"/>
    <x v="39"/>
    <s v="Pre"/>
    <s v="Pre"/>
    <n v="5534.6144381000004"/>
    <x v="1"/>
  </r>
  <r>
    <s v="Media"/>
    <s v="Incremental"/>
    <m/>
    <m/>
    <x v="22"/>
    <s v="Unity"/>
    <x v="13"/>
    <s v=" DTC"/>
    <x v="40"/>
    <s v="Pre"/>
    <s v="Pre"/>
    <n v="5788.6909814999999"/>
    <x v="1"/>
  </r>
  <r>
    <s v="Media"/>
    <s v="Incremental"/>
    <m/>
    <m/>
    <x v="22"/>
    <s v="Unity"/>
    <x v="13"/>
    <s v=" DTC"/>
    <x v="41"/>
    <s v="Pre"/>
    <s v="Pre"/>
    <n v="6103.9307589"/>
    <x v="1"/>
  </r>
  <r>
    <s v="Media"/>
    <s v="Incremental"/>
    <m/>
    <m/>
    <x v="22"/>
    <s v="Unity"/>
    <x v="13"/>
    <s v=" DTC"/>
    <x v="42"/>
    <s v="Pre"/>
    <s v="Pre"/>
    <n v="6158.3808286000003"/>
    <x v="1"/>
  </r>
  <r>
    <s v="Media"/>
    <s v="Incremental"/>
    <m/>
    <m/>
    <x v="22"/>
    <s v="Unity"/>
    <x v="13"/>
    <s v=" DTC"/>
    <x v="43"/>
    <s v="Pre"/>
    <s v="Pre"/>
    <n v="6109.4361992000004"/>
    <x v="1"/>
  </r>
  <r>
    <s v="Media"/>
    <s v="Incremental"/>
    <m/>
    <m/>
    <x v="22"/>
    <s v="Unity"/>
    <x v="13"/>
    <s v=" DTC"/>
    <x v="44"/>
    <s v="Pre"/>
    <s v="Pre"/>
    <n v="6056.0122328999996"/>
    <x v="1"/>
  </r>
  <r>
    <s v="Media"/>
    <s v="Incremental"/>
    <m/>
    <m/>
    <x v="22"/>
    <s v="Unity"/>
    <x v="13"/>
    <s v=" DTC"/>
    <x v="45"/>
    <s v="Pre"/>
    <s v="Pre"/>
    <n v="5876.9803413"/>
    <x v="1"/>
  </r>
  <r>
    <s v="Media"/>
    <s v="Incremental"/>
    <m/>
    <m/>
    <x v="22"/>
    <s v="Unity"/>
    <x v="13"/>
    <s v=" DTC"/>
    <x v="46"/>
    <s v="Pre"/>
    <s v="Pre"/>
    <n v="5556.5110175999998"/>
    <x v="1"/>
  </r>
  <r>
    <s v="Media"/>
    <s v="Incremental"/>
    <m/>
    <m/>
    <x v="22"/>
    <s v="Unity"/>
    <x v="13"/>
    <s v=" DTC"/>
    <x v="47"/>
    <s v="Pre"/>
    <s v="Pre"/>
    <n v="5196.1075276000001"/>
    <x v="1"/>
  </r>
  <r>
    <s v="Media"/>
    <s v="Incremental"/>
    <m/>
    <m/>
    <x v="22"/>
    <s v="Unity"/>
    <x v="13"/>
    <s v=" DTC"/>
    <x v="48"/>
    <s v="Pre"/>
    <s v="Pre"/>
    <n v="4897.8894942999996"/>
    <x v="1"/>
  </r>
  <r>
    <s v="Media"/>
    <s v="Incremental"/>
    <m/>
    <m/>
    <x v="22"/>
    <s v="Unity"/>
    <x v="13"/>
    <s v=" DTC"/>
    <x v="49"/>
    <s v="Pre"/>
    <s v="Pre"/>
    <n v="4618.7651569"/>
    <x v="1"/>
  </r>
  <r>
    <s v="Media"/>
    <s v="Incremental"/>
    <m/>
    <m/>
    <x v="22"/>
    <s v="Unity"/>
    <x v="13"/>
    <s v=" DTC"/>
    <x v="50"/>
    <s v="Pre"/>
    <s v="Pre"/>
    <n v="4416.9046810999998"/>
    <x v="1"/>
  </r>
  <r>
    <s v="Media"/>
    <s v="Incremental"/>
    <m/>
    <m/>
    <x v="22"/>
    <s v="Unity"/>
    <x v="13"/>
    <s v=" DTC"/>
    <x v="51"/>
    <s v="Pre"/>
    <s v="Pre"/>
    <n v="4152.9507208000005"/>
    <x v="1"/>
  </r>
  <r>
    <s v="Media"/>
    <s v="Incremental"/>
    <m/>
    <m/>
    <x v="22"/>
    <s v="Unity"/>
    <x v="13"/>
    <s v=" DTC"/>
    <x v="52"/>
    <s v="Pre"/>
    <s v="Pre"/>
    <n v="3852.3686616"/>
    <x v="1"/>
  </r>
  <r>
    <s v="Media"/>
    <s v="Incremental"/>
    <m/>
    <m/>
    <x v="22"/>
    <s v="Unity"/>
    <x v="13"/>
    <s v=" DTC"/>
    <x v="53"/>
    <s v="Pre"/>
    <s v="Pre"/>
    <n v="3729.1990096"/>
    <x v="1"/>
  </r>
  <r>
    <s v="Media"/>
    <s v="Incremental"/>
    <m/>
    <m/>
    <x v="22"/>
    <s v="Unity"/>
    <x v="13"/>
    <s v=" DTC"/>
    <x v="54"/>
    <s v="Pre"/>
    <s v="Pre"/>
    <n v="3633.0092872"/>
    <x v="1"/>
  </r>
  <r>
    <s v="Media"/>
    <s v="Incremental"/>
    <m/>
    <m/>
    <x v="22"/>
    <s v="Unity"/>
    <x v="13"/>
    <s v=" DTC"/>
    <x v="55"/>
    <s v="Pre"/>
    <s v="Pre"/>
    <n v="3681.2741999999998"/>
    <x v="1"/>
  </r>
  <r>
    <s v="Media"/>
    <s v="Incremental"/>
    <m/>
    <m/>
    <x v="22"/>
    <s v="Unity"/>
    <x v="13"/>
    <s v=" DTC"/>
    <x v="56"/>
    <s v="Pre"/>
    <s v="Pre"/>
    <n v="3733.0294368"/>
    <x v="1"/>
  </r>
  <r>
    <s v="Media"/>
    <s v="Incremental"/>
    <m/>
    <m/>
    <x v="22"/>
    <s v="Unity"/>
    <x v="13"/>
    <s v=" DTC"/>
    <x v="57"/>
    <s v="Post"/>
    <s v="Post"/>
    <n v="3043.7565033999999"/>
    <x v="1"/>
  </r>
  <r>
    <s v="Media"/>
    <s v="Incremental"/>
    <m/>
    <m/>
    <x v="22"/>
    <s v="Unity"/>
    <x v="13"/>
    <s v=" DTC"/>
    <x v="58"/>
    <s v="Post"/>
    <s v="Post"/>
    <n v="2477.8468386"/>
    <x v="1"/>
  </r>
  <r>
    <s v="Media"/>
    <s v="Incremental"/>
    <m/>
    <m/>
    <x v="22"/>
    <s v="Unity"/>
    <x v="13"/>
    <s v=" DTC"/>
    <x v="59"/>
    <s v="Post"/>
    <s v="Post"/>
    <n v="2011.3758209"/>
    <x v="1"/>
  </r>
  <r>
    <s v="Media"/>
    <s v="Incremental"/>
    <m/>
    <m/>
    <x v="22"/>
    <s v="Unity"/>
    <x v="13"/>
    <s v=" DTC"/>
    <x v="60"/>
    <s v="Post"/>
    <s v="Post"/>
    <n v="1628.6111513999999"/>
    <x v="1"/>
  </r>
  <r>
    <s v="Media"/>
    <s v="Incremental"/>
    <m/>
    <m/>
    <x v="22"/>
    <s v="Unity"/>
    <x v="13"/>
    <s v=" DTC"/>
    <x v="61"/>
    <s v="Post"/>
    <s v="Post"/>
    <n v="1314.3259879"/>
    <x v="1"/>
  </r>
  <r>
    <s v="Media"/>
    <s v="Incremental"/>
    <m/>
    <m/>
    <x v="22"/>
    <s v="Unity"/>
    <x v="13"/>
    <s v=" DTC"/>
    <x v="62"/>
    <s v="Post"/>
    <s v="Post"/>
    <n v="1055.3536008999999"/>
    <x v="1"/>
  </r>
  <r>
    <s v="Media"/>
    <s v="Incremental"/>
    <m/>
    <m/>
    <x v="22"/>
    <s v="Unity"/>
    <x v="13"/>
    <s v=" DTC"/>
    <x v="63"/>
    <s v="Post"/>
    <s v="Post"/>
    <n v="846.39176889999999"/>
    <x v="1"/>
  </r>
  <r>
    <s v="Media"/>
    <s v="Incremental"/>
    <m/>
    <m/>
    <x v="22"/>
    <s v="Unity"/>
    <x v="13"/>
    <s v=" DTC"/>
    <x v="64"/>
    <s v="Post"/>
    <s v="Post"/>
    <n v="676.73181480000005"/>
    <x v="1"/>
  </r>
  <r>
    <s v="Media"/>
    <s v="Incremental"/>
    <m/>
    <m/>
    <x v="22"/>
    <s v="Unity"/>
    <x v="13"/>
    <s v=" DTC"/>
    <x v="65"/>
    <s v="Post"/>
    <s v="Post"/>
    <n v="538.04357340000001"/>
    <x v="1"/>
  </r>
  <r>
    <s v="Media"/>
    <s v="Incremental"/>
    <m/>
    <m/>
    <x v="22"/>
    <s v="Unity"/>
    <x v="13"/>
    <s v=" DTC"/>
    <x v="66"/>
    <s v="Post"/>
    <s v="Post"/>
    <n v="426.54978670000003"/>
    <x v="1"/>
  </r>
  <r>
    <s v="Media"/>
    <s v="Incremental"/>
    <m/>
    <m/>
    <x v="22"/>
    <s v="Unity"/>
    <x v="13"/>
    <s v=" DTC"/>
    <x v="67"/>
    <s v="Post"/>
    <s v="Post"/>
    <n v="337.87106299999999"/>
    <x v="1"/>
  </r>
  <r>
    <s v="Media"/>
    <s v="Incremental"/>
    <m/>
    <m/>
    <x v="22"/>
    <s v="Unity"/>
    <x v="13"/>
    <s v=" DTC"/>
    <x v="68"/>
    <s v="Post"/>
    <s v="Post"/>
    <n v="266.77221209999999"/>
    <x v="1"/>
  </r>
  <r>
    <s v="Media"/>
    <s v="Incremental"/>
    <m/>
    <m/>
    <x v="22"/>
    <s v="Unity"/>
    <x v="13"/>
    <s v=" DTC"/>
    <x v="69"/>
    <s v="Post"/>
    <s v="Post"/>
    <n v="208.61953819999999"/>
    <x v="1"/>
  </r>
  <r>
    <s v="Media"/>
    <s v="Incremental"/>
    <m/>
    <m/>
    <x v="22"/>
    <s v="Unity"/>
    <x v="13"/>
    <s v=" DTC"/>
    <x v="70"/>
    <s v="Post"/>
    <s v="Post"/>
    <n v="161.53016339999999"/>
    <x v="1"/>
  </r>
  <r>
    <s v="Media"/>
    <s v="Incremental"/>
    <m/>
    <m/>
    <x v="22"/>
    <s v="Unity"/>
    <x v="13"/>
    <s v=" DTC"/>
    <x v="71"/>
    <s v="Post"/>
    <s v="Post"/>
    <n v="122.5811719"/>
    <x v="1"/>
  </r>
  <r>
    <s v="Media"/>
    <s v="Incremental"/>
    <m/>
    <m/>
    <x v="22"/>
    <s v="Unity"/>
    <x v="13"/>
    <s v=" DTC"/>
    <x v="72"/>
    <s v="Post"/>
    <s v="Post"/>
    <n v="92.049273900000003"/>
    <x v="1"/>
  </r>
  <r>
    <s v="Media"/>
    <s v="Incremental"/>
    <m/>
    <m/>
    <x v="22"/>
    <s v="Unity"/>
    <x v="13"/>
    <s v=" DTC"/>
    <x v="73"/>
    <s v="Post"/>
    <s v="Post"/>
    <n v="68.323229299999994"/>
    <x v="1"/>
  </r>
  <r>
    <s v="Media"/>
    <s v="Incremental"/>
    <m/>
    <m/>
    <x v="22"/>
    <s v="Unity"/>
    <x v="13"/>
    <s v=" DTC"/>
    <x v="74"/>
    <s v="Post"/>
    <s v="Post"/>
    <n v="47.0930502"/>
    <x v="1"/>
  </r>
  <r>
    <s v="Media"/>
    <s v="Incremental"/>
    <m/>
    <m/>
    <x v="22"/>
    <s v="Unity"/>
    <x v="13"/>
    <s v=" DTC"/>
    <x v="75"/>
    <s v="Post"/>
    <s v="Post"/>
    <n v="29.633434300000001"/>
    <x v="1"/>
  </r>
  <r>
    <s v="Media"/>
    <s v="Incremental"/>
    <m/>
    <m/>
    <x v="22"/>
    <s v="Unity"/>
    <x v="13"/>
    <s v=" DTC"/>
    <x v="76"/>
    <s v="Post"/>
    <s v="Post"/>
    <n v="13.446096499999999"/>
    <x v="1"/>
  </r>
  <r>
    <s v="Media"/>
    <s v="Incremental"/>
    <m/>
    <m/>
    <x v="22"/>
    <s v="Unity"/>
    <x v="13"/>
    <s v=" DTC"/>
    <x v="77"/>
    <s v="Post"/>
    <s v="Post"/>
    <n v="0"/>
    <x v="1"/>
  </r>
  <r>
    <s v="Media"/>
    <s v="Incremental"/>
    <m/>
    <m/>
    <x v="22"/>
    <s v="Unity"/>
    <x v="13"/>
    <s v=" DTC"/>
    <x v="78"/>
    <s v="Post"/>
    <s v="Post"/>
    <n v="0"/>
    <x v="1"/>
  </r>
  <r>
    <s v="Media"/>
    <s v="Incremental"/>
    <m/>
    <m/>
    <x v="22"/>
    <s v="Unity"/>
    <x v="13"/>
    <s v=" DTC"/>
    <x v="79"/>
    <s v="Post"/>
    <s v="Post"/>
    <n v="0"/>
    <x v="1"/>
  </r>
  <r>
    <s v="Media"/>
    <s v="Incremental"/>
    <m/>
    <m/>
    <x v="22"/>
    <s v="Unity"/>
    <x v="13"/>
    <s v=" DTC"/>
    <x v="80"/>
    <s v="Post"/>
    <s v="Post"/>
    <n v="0"/>
    <x v="1"/>
  </r>
  <r>
    <s v="Media"/>
    <s v="Incremental"/>
    <m/>
    <m/>
    <x v="22"/>
    <s v="Unity"/>
    <x v="13"/>
    <s v=" DTC"/>
    <x v="81"/>
    <s v="Post"/>
    <s v="Post"/>
    <n v="0"/>
    <x v="1"/>
  </r>
  <r>
    <s v="Media"/>
    <s v="Incremental"/>
    <m/>
    <m/>
    <x v="22"/>
    <s v="Unity"/>
    <x v="13"/>
    <s v=" DTC"/>
    <x v="82"/>
    <s v="Post"/>
    <s v="Post"/>
    <n v="0"/>
    <x v="1"/>
  </r>
  <r>
    <s v="Media"/>
    <s v="Incremental"/>
    <m/>
    <m/>
    <x v="22"/>
    <s v="Unity"/>
    <x v="13"/>
    <s v=" DTC"/>
    <x v="83"/>
    <s v="Post"/>
    <s v="Post"/>
    <n v="0"/>
    <x v="1"/>
  </r>
  <r>
    <s v="Media"/>
    <s v="Incremental"/>
    <m/>
    <m/>
    <x v="22"/>
    <s v="Unity"/>
    <x v="13"/>
    <s v=" DTC"/>
    <x v="84"/>
    <s v="Post"/>
    <s v="Post"/>
    <n v="0"/>
    <x v="1"/>
  </r>
  <r>
    <s v="Media"/>
    <s v="Incremental"/>
    <m/>
    <m/>
    <x v="22"/>
    <s v="Unity"/>
    <x v="13"/>
    <s v=" DTC"/>
    <x v="85"/>
    <s v="Post"/>
    <s v="Post"/>
    <n v="0"/>
    <x v="1"/>
  </r>
  <r>
    <s v="Media"/>
    <s v="Incremental"/>
    <m/>
    <m/>
    <x v="22"/>
    <s v="Unity"/>
    <x v="13"/>
    <s v=" DTC"/>
    <x v="86"/>
    <s v="Post"/>
    <s v="Post"/>
    <n v="0"/>
    <x v="1"/>
  </r>
  <r>
    <s v="Media"/>
    <s v="Incremental"/>
    <m/>
    <m/>
    <x v="22"/>
    <s v="Unity"/>
    <x v="13"/>
    <s v=" DTC"/>
    <x v="87"/>
    <s v="Post"/>
    <s v="Post"/>
    <n v="0"/>
    <x v="1"/>
  </r>
  <r>
    <s v="Media"/>
    <s v="Incremental"/>
    <m/>
    <m/>
    <x v="22"/>
    <s v="Unity"/>
    <x v="13"/>
    <s v=" DTC"/>
    <x v="88"/>
    <s v="Post"/>
    <s v="Post"/>
    <n v="0"/>
    <x v="1"/>
  </r>
  <r>
    <s v="Media"/>
    <s v="Incremental"/>
    <m/>
    <m/>
    <x v="22"/>
    <s v="Unity"/>
    <x v="13"/>
    <s v=" DTC"/>
    <x v="89"/>
    <s v="Post"/>
    <s v="Post"/>
    <n v="0"/>
    <x v="1"/>
  </r>
  <r>
    <s v="Media"/>
    <s v="Incremental"/>
    <m/>
    <m/>
    <x v="22"/>
    <s v="Unity"/>
    <x v="13"/>
    <s v=" DTC"/>
    <x v="90"/>
    <s v="Post"/>
    <s v="Post"/>
    <n v="0"/>
    <x v="1"/>
  </r>
  <r>
    <s v="Media"/>
    <s v="Incremental"/>
    <m/>
    <m/>
    <x v="22"/>
    <s v="Unity"/>
    <x v="13"/>
    <s v=" DTC"/>
    <x v="91"/>
    <s v="Post"/>
    <s v="Post"/>
    <n v="0"/>
    <x v="1"/>
  </r>
  <r>
    <s v="Media"/>
    <s v="Incremental"/>
    <m/>
    <m/>
    <x v="22"/>
    <s v="Unity"/>
    <x v="13"/>
    <s v=" DTC"/>
    <x v="92"/>
    <s v="Post"/>
    <s v="Post"/>
    <n v="0"/>
    <x v="1"/>
  </r>
  <r>
    <s v="Media"/>
    <s v="Incremental"/>
    <m/>
    <m/>
    <x v="22"/>
    <s v="Unity"/>
    <x v="13"/>
    <s v=" DTC"/>
    <x v="93"/>
    <s v="Post"/>
    <s v="Post"/>
    <n v="0"/>
    <x v="1"/>
  </r>
  <r>
    <s v="Media"/>
    <s v="Incremental"/>
    <m/>
    <m/>
    <x v="22"/>
    <s v="Unity"/>
    <x v="13"/>
    <s v=" DTC"/>
    <x v="94"/>
    <s v="Post"/>
    <s v="Post"/>
    <n v="0"/>
    <x v="1"/>
  </r>
  <r>
    <s v="Media"/>
    <s v="Incremental"/>
    <m/>
    <m/>
    <x v="22"/>
    <s v="Unity"/>
    <x v="13"/>
    <s v=" DTC"/>
    <x v="95"/>
    <s v="Post"/>
    <s v="Post"/>
    <n v="0"/>
    <x v="1"/>
  </r>
  <r>
    <s v="Media"/>
    <s v="Incremental"/>
    <m/>
    <m/>
    <x v="22"/>
    <s v="Unity"/>
    <x v="13"/>
    <s v=" DTC"/>
    <x v="96"/>
    <s v="Post"/>
    <s v="Post"/>
    <n v="0"/>
    <x v="1"/>
  </r>
  <r>
    <s v="Media"/>
    <s v="Incremental"/>
    <m/>
    <m/>
    <x v="22"/>
    <s v="Unity"/>
    <x v="13"/>
    <s v=" DTC"/>
    <x v="97"/>
    <s v="Post"/>
    <s v="Post"/>
    <n v="0"/>
    <x v="1"/>
  </r>
  <r>
    <s v="Media"/>
    <s v="Incremental"/>
    <m/>
    <m/>
    <x v="22"/>
    <s v="Unity"/>
    <x v="13"/>
    <s v=" DTC"/>
    <x v="98"/>
    <s v="Post"/>
    <s v="Post"/>
    <n v="0"/>
    <x v="1"/>
  </r>
  <r>
    <s v="Media"/>
    <s v="Incremental"/>
    <m/>
    <m/>
    <x v="22"/>
    <s v="Unity"/>
    <x v="13"/>
    <s v=" DTC"/>
    <x v="99"/>
    <s v="Post"/>
    <s v="Post"/>
    <n v="0"/>
    <x v="1"/>
  </r>
  <r>
    <s v="Media"/>
    <s v="Incremental"/>
    <m/>
    <m/>
    <x v="22"/>
    <s v="Unity"/>
    <x v="13"/>
    <s v=" DTC"/>
    <x v="100"/>
    <s v="Post"/>
    <s v="Post"/>
    <n v="0"/>
    <x v="1"/>
  </r>
  <r>
    <s v="Media"/>
    <s v="Incremental"/>
    <m/>
    <m/>
    <x v="22"/>
    <s v="Unity"/>
    <x v="13"/>
    <s v=" DTC"/>
    <x v="101"/>
    <s v="Post"/>
    <s v="Post"/>
    <n v="0"/>
    <x v="1"/>
  </r>
  <r>
    <s v="Media"/>
    <s v="Incremental"/>
    <m/>
    <m/>
    <x v="22"/>
    <s v="Unity"/>
    <x v="13"/>
    <s v=" DTC"/>
    <x v="102"/>
    <s v="Post"/>
    <s v="Post"/>
    <n v="0"/>
    <x v="1"/>
  </r>
  <r>
    <s v="Media"/>
    <s v="Incremental"/>
    <m/>
    <m/>
    <x v="22"/>
    <s v="Unity"/>
    <x v="13"/>
    <s v=" DTC"/>
    <x v="103"/>
    <s v="Post"/>
    <s v="Post"/>
    <n v="0"/>
    <x v="1"/>
  </r>
  <r>
    <s v="Media"/>
    <s v="Incremental"/>
    <m/>
    <m/>
    <x v="22"/>
    <s v="Unity"/>
    <x v="13"/>
    <s v=" DTC"/>
    <x v="104"/>
    <s v="Post"/>
    <s v="Post"/>
    <n v="0"/>
    <x v="1"/>
  </r>
  <r>
    <s v="Media"/>
    <s v="Incremental"/>
    <m/>
    <m/>
    <x v="22"/>
    <s v="Unity"/>
    <x v="13"/>
    <s v=" DTC"/>
    <x v="105"/>
    <s v="Post"/>
    <s v="Post"/>
    <n v="0"/>
    <x v="1"/>
  </r>
  <r>
    <s v="Media"/>
    <s v="Incremental"/>
    <m/>
    <m/>
    <x v="22"/>
    <s v="Unity"/>
    <x v="13"/>
    <s v=" DTC"/>
    <x v="106"/>
    <s v="Post"/>
    <s v="Post"/>
    <n v="0"/>
    <x v="1"/>
  </r>
  <r>
    <s v="Media"/>
    <s v="Incremental"/>
    <m/>
    <m/>
    <x v="22"/>
    <s v="Unity"/>
    <x v="13"/>
    <s v=" DTC"/>
    <x v="107"/>
    <s v="Post"/>
    <s v="Post"/>
    <n v="0"/>
    <x v="1"/>
  </r>
  <r>
    <s v="Media"/>
    <s v="Incremental"/>
    <m/>
    <m/>
    <x v="22"/>
    <s v="Unity"/>
    <x v="13"/>
    <s v=" DTC"/>
    <x v="108"/>
    <s v="Post"/>
    <s v="Post"/>
    <n v="0"/>
    <x v="1"/>
  </r>
  <r>
    <s v="Media"/>
    <s v="Incremental"/>
    <m/>
    <m/>
    <x v="22"/>
    <s v="Unity"/>
    <x v="13"/>
    <s v=" DTC"/>
    <x v="109"/>
    <s v="Post"/>
    <s v="Post"/>
    <n v="0"/>
    <x v="1"/>
  </r>
  <r>
    <s v="Media"/>
    <s v="Incremental"/>
    <m/>
    <m/>
    <x v="22"/>
    <s v="Unity"/>
    <x v="13"/>
    <s v=" DTC"/>
    <x v="110"/>
    <s v="Post"/>
    <s v="Post"/>
    <n v="0"/>
    <x v="1"/>
  </r>
  <r>
    <s v="Media"/>
    <s v="Incremental"/>
    <m/>
    <m/>
    <x v="22"/>
    <s v="Unity"/>
    <x v="13"/>
    <s v=" DTC"/>
    <x v="111"/>
    <s v="Post"/>
    <s v="Post"/>
    <n v="0"/>
    <x v="1"/>
  </r>
  <r>
    <s v="Media"/>
    <s v="Incremental"/>
    <m/>
    <m/>
    <x v="22"/>
    <s v="Unity"/>
    <x v="13"/>
    <s v=" DTC"/>
    <x v="112"/>
    <s v="Post"/>
    <s v="Post"/>
    <n v="0"/>
    <x v="1"/>
  </r>
  <r>
    <s v="Media"/>
    <s v="Incremental"/>
    <m/>
    <m/>
    <x v="22"/>
    <s v="Unity"/>
    <x v="13"/>
    <s v=" DTC"/>
    <x v="113"/>
    <s v="Post"/>
    <s v="Post"/>
    <n v="0"/>
    <x v="1"/>
  </r>
  <r>
    <s v="Media"/>
    <s v="Incremental"/>
    <m/>
    <m/>
    <x v="22"/>
    <s v="Unity"/>
    <x v="13"/>
    <s v=" DTC"/>
    <x v="114"/>
    <s v="Post"/>
    <n v="0"/>
    <n v="0"/>
    <x v="1"/>
  </r>
  <r>
    <s v="Media"/>
    <s v="Incremental"/>
    <m/>
    <m/>
    <x v="22"/>
    <s v="Unity"/>
    <x v="13"/>
    <s v=" DTC"/>
    <x v="115"/>
    <s v="Post"/>
    <n v="0"/>
    <n v="0"/>
    <x v="1"/>
  </r>
  <r>
    <s v="Media"/>
    <s v="Incremental"/>
    <m/>
    <m/>
    <x v="22"/>
    <s v="Unity"/>
    <x v="13"/>
    <s v=" DTC"/>
    <x v="116"/>
    <s v="Post"/>
    <n v="0"/>
    <n v="0"/>
    <x v="1"/>
  </r>
  <r>
    <s v="Media"/>
    <s v="Incremental"/>
    <m/>
    <m/>
    <x v="22"/>
    <s v="Unity"/>
    <x v="13"/>
    <s v=" DTC"/>
    <x v="117"/>
    <s v="Post"/>
    <n v="0"/>
    <n v="0"/>
    <x v="1"/>
  </r>
  <r>
    <s v="Media"/>
    <s v="Incremental"/>
    <m/>
    <m/>
    <x v="22"/>
    <s v="Unity"/>
    <x v="13"/>
    <s v=" DTC"/>
    <x v="118"/>
    <s v="Post"/>
    <n v="0"/>
    <n v="0"/>
    <x v="1"/>
  </r>
  <r>
    <s v="Media"/>
    <s v="Incremental"/>
    <m/>
    <m/>
    <x v="22"/>
    <s v="Unity"/>
    <x v="13"/>
    <s v=" DTC"/>
    <x v="119"/>
    <s v="Post"/>
    <n v="0"/>
    <n v="0"/>
    <x v="1"/>
  </r>
  <r>
    <s v="Media"/>
    <s v="Incremental"/>
    <m/>
    <m/>
    <x v="22"/>
    <s v="Unity"/>
    <x v="13"/>
    <s v=" DTC"/>
    <x v="120"/>
    <s v="Post"/>
    <n v="0"/>
    <n v="0"/>
    <x v="1"/>
  </r>
  <r>
    <s v="Media"/>
    <s v="Incremental"/>
    <m/>
    <m/>
    <x v="22"/>
    <s v="Unity"/>
    <x v="13"/>
    <s v=" DTC"/>
    <x v="121"/>
    <s v="Post"/>
    <n v="0"/>
    <n v="0"/>
    <x v="1"/>
  </r>
  <r>
    <s v="Media"/>
    <s v="Incremental"/>
    <m/>
    <m/>
    <x v="22"/>
    <s v="Unity"/>
    <x v="13"/>
    <s v=" DTC"/>
    <x v="122"/>
    <s v="Post"/>
    <n v="0"/>
    <n v="0"/>
    <x v="1"/>
  </r>
  <r>
    <s v="Media"/>
    <s v="Incremental"/>
    <m/>
    <m/>
    <x v="22"/>
    <s v="Unity"/>
    <x v="13"/>
    <s v=" DTC"/>
    <x v="123"/>
    <s v="Post"/>
    <n v="0"/>
    <n v="0"/>
    <x v="1"/>
  </r>
  <r>
    <s v="Media"/>
    <s v="Incremental"/>
    <m/>
    <m/>
    <x v="22"/>
    <s v="Unity"/>
    <x v="13"/>
    <s v=" DTC"/>
    <x v="124"/>
    <s v="Post"/>
    <n v="0"/>
    <n v="0"/>
    <x v="1"/>
  </r>
  <r>
    <s v="Media"/>
    <s v="Incremental"/>
    <m/>
    <m/>
    <x v="22"/>
    <s v="Unity"/>
    <x v="13"/>
    <s v=" DTC"/>
    <x v="125"/>
    <s v="Post"/>
    <n v="0"/>
    <n v="0"/>
    <x v="1"/>
  </r>
  <r>
    <s v="Media"/>
    <s v="Incremental"/>
    <m/>
    <m/>
    <x v="22"/>
    <s v="Unity"/>
    <x v="13"/>
    <s v=" DTC"/>
    <x v="126"/>
    <s v="Post"/>
    <n v="0"/>
    <n v="0"/>
    <x v="1"/>
  </r>
  <r>
    <s v="Media"/>
    <s v="Incremental"/>
    <m/>
    <m/>
    <x v="22"/>
    <s v="Unity"/>
    <x v="13"/>
    <s v=" DTC"/>
    <x v="127"/>
    <s v="Post"/>
    <n v="0"/>
    <n v="0"/>
    <x v="1"/>
  </r>
  <r>
    <s v="Media"/>
    <s v="Incremental"/>
    <m/>
    <m/>
    <x v="22"/>
    <s v="Unity"/>
    <x v="13"/>
    <s v=" DTC"/>
    <x v="128"/>
    <s v="Post"/>
    <n v="0"/>
    <n v="0"/>
    <x v="1"/>
  </r>
  <r>
    <s v="Media"/>
    <s v="Incremental"/>
    <m/>
    <m/>
    <x v="22"/>
    <s v="Unity"/>
    <x v="13"/>
    <s v=" DTC"/>
    <x v="129"/>
    <s v="Post"/>
    <n v="0"/>
    <n v="0"/>
    <x v="1"/>
  </r>
  <r>
    <s v="Media"/>
    <s v="Incremental"/>
    <m/>
    <m/>
    <x v="22"/>
    <s v="Unity"/>
    <x v="13"/>
    <s v=" DTC"/>
    <x v="130"/>
    <s v="Post"/>
    <n v="0"/>
    <n v="0"/>
    <x v="1"/>
  </r>
  <r>
    <s v="Media"/>
    <s v="Incremental"/>
    <m/>
    <m/>
    <x v="22"/>
    <s v="Unity"/>
    <x v="13"/>
    <s v=" DTC"/>
    <x v="131"/>
    <s v="Post"/>
    <n v="0"/>
    <n v="0"/>
    <x v="1"/>
  </r>
  <r>
    <s v="Media"/>
    <s v="Incremental"/>
    <m/>
    <m/>
    <x v="22"/>
    <s v="Unity"/>
    <x v="13"/>
    <s v=" DTC"/>
    <x v="132"/>
    <s v="Post"/>
    <n v="0"/>
    <n v="0"/>
    <x v="1"/>
  </r>
  <r>
    <s v="Media"/>
    <s v="Incremental"/>
    <m/>
    <m/>
    <x v="22"/>
    <s v="Unity"/>
    <x v="13"/>
    <s v=" DTC"/>
    <x v="133"/>
    <s v="Post"/>
    <n v="0"/>
    <n v="0"/>
    <x v="1"/>
  </r>
  <r>
    <s v="Media"/>
    <s v="Incremental"/>
    <m/>
    <m/>
    <x v="22"/>
    <s v="Unity"/>
    <x v="13"/>
    <s v=" DTC"/>
    <x v="134"/>
    <s v="Post"/>
    <n v="0"/>
    <n v="0"/>
    <x v="1"/>
  </r>
  <r>
    <s v="Media"/>
    <s v="Incremental"/>
    <m/>
    <m/>
    <x v="22"/>
    <s v="Unity"/>
    <x v="13"/>
    <s v=" DTC"/>
    <x v="135"/>
    <s v="Post"/>
    <n v="0"/>
    <n v="0"/>
    <x v="1"/>
  </r>
  <r>
    <s v="Media"/>
    <s v="Incremental"/>
    <m/>
    <m/>
    <x v="22"/>
    <s v="Unity"/>
    <x v="13"/>
    <s v=" DTC"/>
    <x v="136"/>
    <s v="Post"/>
    <n v="0"/>
    <n v="0"/>
    <x v="1"/>
  </r>
  <r>
    <s v="Media"/>
    <s v="Incremental"/>
    <m/>
    <m/>
    <x v="22"/>
    <s v="Unity"/>
    <x v="13"/>
    <s v=" DTC"/>
    <x v="137"/>
    <s v="Post"/>
    <n v="0"/>
    <n v="0"/>
    <x v="1"/>
  </r>
  <r>
    <s v="Media"/>
    <s v="Incremental"/>
    <m/>
    <m/>
    <x v="22"/>
    <s v="Unity"/>
    <x v="13"/>
    <s v=" DTC"/>
    <x v="138"/>
    <s v="Post"/>
    <n v="0"/>
    <n v="0"/>
    <x v="1"/>
  </r>
  <r>
    <s v="Media"/>
    <s v="Incremental"/>
    <m/>
    <m/>
    <x v="22"/>
    <s v="Unity"/>
    <x v="13"/>
    <s v=" DTC"/>
    <x v="139"/>
    <s v="Post"/>
    <n v="0"/>
    <n v="0"/>
    <x v="1"/>
  </r>
  <r>
    <s v="Media"/>
    <s v="Incremental"/>
    <m/>
    <m/>
    <x v="22"/>
    <s v="Unity"/>
    <x v="13"/>
    <s v=" DTC"/>
    <x v="140"/>
    <s v="Post"/>
    <n v="0"/>
    <n v="0"/>
    <x v="1"/>
  </r>
  <r>
    <s v="Media"/>
    <s v="Incremental"/>
    <m/>
    <m/>
    <x v="22"/>
    <s v="Unity"/>
    <x v="13"/>
    <s v=" DTC"/>
    <x v="141"/>
    <s v="Post"/>
    <n v="0"/>
    <n v="0"/>
    <x v="1"/>
  </r>
  <r>
    <s v="Media"/>
    <s v="Incremental"/>
    <m/>
    <m/>
    <x v="22"/>
    <s v="Unity"/>
    <x v="13"/>
    <s v=" DTC"/>
    <x v="142"/>
    <s v="Post"/>
    <n v="0"/>
    <n v="0"/>
    <x v="1"/>
  </r>
  <r>
    <s v="Media"/>
    <s v="Incremental"/>
    <m/>
    <m/>
    <x v="22"/>
    <s v="Unity"/>
    <x v="13"/>
    <s v=" DTC"/>
    <x v="143"/>
    <s v="Post"/>
    <n v="0"/>
    <n v="0"/>
    <x v="1"/>
  </r>
  <r>
    <s v="Media"/>
    <s v="Incremental"/>
    <m/>
    <m/>
    <x v="22"/>
    <s v="Unity"/>
    <x v="13"/>
    <s v=" DTC"/>
    <x v="144"/>
    <s v="Post"/>
    <n v="0"/>
    <n v="0"/>
    <x v="1"/>
  </r>
  <r>
    <s v="Media"/>
    <s v="Incremental"/>
    <m/>
    <m/>
    <x v="22"/>
    <s v="Unity"/>
    <x v="13"/>
    <s v=" DTC"/>
    <x v="145"/>
    <s v="Post"/>
    <n v="0"/>
    <n v="0"/>
    <x v="1"/>
  </r>
  <r>
    <s v="Media"/>
    <s v="Incremental"/>
    <m/>
    <m/>
    <x v="22"/>
    <s v="Unity"/>
    <x v="13"/>
    <s v=" DTC"/>
    <x v="146"/>
    <s v="Post"/>
    <n v="0"/>
    <n v="0"/>
    <x v="1"/>
  </r>
  <r>
    <s v="Media"/>
    <s v="Incremental"/>
    <m/>
    <m/>
    <x v="22"/>
    <s v="Unity"/>
    <x v="13"/>
    <s v=" DTC"/>
    <x v="147"/>
    <s v="Post"/>
    <n v="0"/>
    <n v="0"/>
    <x v="1"/>
  </r>
  <r>
    <s v="Media"/>
    <s v="Incremental"/>
    <m/>
    <m/>
    <x v="22"/>
    <s v="Unity"/>
    <x v="13"/>
    <s v=" DTC"/>
    <x v="148"/>
    <s v="Post"/>
    <n v="0"/>
    <n v="0"/>
    <x v="1"/>
  </r>
  <r>
    <s v="Media"/>
    <s v="Incremental"/>
    <m/>
    <m/>
    <x v="22"/>
    <s v="Unity"/>
    <x v="13"/>
    <s v=" DTC"/>
    <x v="149"/>
    <s v="Post"/>
    <n v="0"/>
    <n v="0"/>
    <x v="1"/>
  </r>
  <r>
    <s v="Media"/>
    <s v="Incremental"/>
    <m/>
    <m/>
    <x v="22"/>
    <s v="Unity"/>
    <x v="13"/>
    <s v=" DTC"/>
    <x v="150"/>
    <s v="Post"/>
    <n v="0"/>
    <n v="0"/>
    <x v="1"/>
  </r>
  <r>
    <s v="Media"/>
    <s v="Incremental"/>
    <m/>
    <m/>
    <x v="22"/>
    <s v="Unity"/>
    <x v="13"/>
    <s v=" DTC"/>
    <x v="151"/>
    <s v="Post"/>
    <n v="0"/>
    <n v="0"/>
    <x v="1"/>
  </r>
  <r>
    <s v="Media"/>
    <s v="Incremental"/>
    <m/>
    <m/>
    <x v="22"/>
    <s v="Unity"/>
    <x v="13"/>
    <s v=" DTC"/>
    <x v="152"/>
    <s v="Post"/>
    <n v="0"/>
    <n v="0"/>
    <x v="1"/>
  </r>
  <r>
    <s v="Media"/>
    <s v="Incremental"/>
    <m/>
    <m/>
    <x v="22"/>
    <s v="Unity"/>
    <x v="13"/>
    <s v=" DTC"/>
    <x v="153"/>
    <s v="Post"/>
    <n v="0"/>
    <n v="0"/>
    <x v="1"/>
  </r>
  <r>
    <s v="Media"/>
    <s v="Incremental"/>
    <m/>
    <m/>
    <x v="22"/>
    <s v="Unity"/>
    <x v="13"/>
    <s v=" DTC"/>
    <x v="154"/>
    <s v="Post"/>
    <n v="0"/>
    <n v="0"/>
    <x v="1"/>
  </r>
  <r>
    <s v="Media"/>
    <s v="Incremental"/>
    <m/>
    <m/>
    <x v="22"/>
    <s v="Unity"/>
    <x v="13"/>
    <s v=" DTC"/>
    <x v="155"/>
    <s v="Post"/>
    <n v="0"/>
    <n v="0"/>
    <x v="1"/>
  </r>
  <r>
    <s v="Media"/>
    <s v="Incremental"/>
    <m/>
    <m/>
    <x v="22"/>
    <s v="Unity"/>
    <x v="13"/>
    <s v=" DTC"/>
    <x v="156"/>
    <s v="Post"/>
    <n v="0"/>
    <n v="0"/>
    <x v="1"/>
  </r>
  <r>
    <s v="Media"/>
    <s v="Incremental"/>
    <m/>
    <m/>
    <x v="22"/>
    <s v="Unity"/>
    <x v="13"/>
    <s v=" DTC"/>
    <x v="157"/>
    <s v="Post"/>
    <n v="0"/>
    <n v="0"/>
    <x v="1"/>
  </r>
  <r>
    <s v="Media"/>
    <s v="Incremental"/>
    <m/>
    <m/>
    <x v="22"/>
    <s v="Unity"/>
    <x v="13"/>
    <s v=" DTC"/>
    <x v="158"/>
    <s v="Post"/>
    <n v="0"/>
    <n v="0"/>
    <x v="1"/>
  </r>
  <r>
    <s v="Media"/>
    <s v="Incremental"/>
    <m/>
    <m/>
    <x v="22"/>
    <s v="Unity"/>
    <x v="13"/>
    <s v=" DTC"/>
    <x v="159"/>
    <s v="Post"/>
    <n v="0"/>
    <n v="0"/>
    <x v="1"/>
  </r>
  <r>
    <s v="Media"/>
    <s v="Incremental"/>
    <m/>
    <m/>
    <x v="22"/>
    <s v="Unity"/>
    <x v="13"/>
    <s v=" DTC"/>
    <x v="160"/>
    <s v="Post"/>
    <n v="0"/>
    <n v="0"/>
    <x v="1"/>
  </r>
  <r>
    <s v="Media"/>
    <s v="Incremental"/>
    <m/>
    <m/>
    <x v="22"/>
    <s v="Unity"/>
    <x v="13"/>
    <s v=" DTC"/>
    <x v="161"/>
    <s v="Post"/>
    <n v="0"/>
    <n v="0"/>
    <x v="1"/>
  </r>
  <r>
    <s v="Media"/>
    <s v="Incremental"/>
    <m/>
    <m/>
    <x v="22"/>
    <s v="Unity"/>
    <x v="13"/>
    <s v=" DTC"/>
    <x v="162"/>
    <s v="Post"/>
    <n v="0"/>
    <n v="0"/>
    <x v="1"/>
  </r>
  <r>
    <s v="Media"/>
    <s v="Incremental"/>
    <m/>
    <m/>
    <x v="22"/>
    <s v="Unity"/>
    <x v="13"/>
    <s v=" DTC"/>
    <x v="163"/>
    <s v="Post"/>
    <n v="0"/>
    <n v="0"/>
    <x v="1"/>
  </r>
  <r>
    <s v="Media"/>
    <s v="Incremental"/>
    <m/>
    <m/>
    <x v="22"/>
    <s v="Unity"/>
    <x v="13"/>
    <s v=" DTC"/>
    <x v="164"/>
    <s v="Post"/>
    <n v="0"/>
    <n v="0"/>
    <x v="1"/>
  </r>
  <r>
    <s v="Media"/>
    <s v="Incremental"/>
    <m/>
    <m/>
    <x v="22"/>
    <s v="Unity"/>
    <x v="13"/>
    <s v=" DTC"/>
    <x v="165"/>
    <s v="Post"/>
    <n v="0"/>
    <n v="0"/>
    <x v="1"/>
  </r>
  <r>
    <s v="Media"/>
    <s v="Incremental"/>
    <m/>
    <m/>
    <x v="22"/>
    <s v="Unity"/>
    <x v="13"/>
    <s v=" DTC"/>
    <x v="166"/>
    <s v="Post"/>
    <n v="0"/>
    <n v="0"/>
    <x v="1"/>
  </r>
  <r>
    <s v="Media"/>
    <s v="Incremental"/>
    <m/>
    <m/>
    <x v="22"/>
    <s v="Unity"/>
    <x v="13"/>
    <s v=" DTC"/>
    <x v="167"/>
    <s v="Post"/>
    <n v="0"/>
    <n v="0"/>
    <x v="1"/>
  </r>
  <r>
    <s v="Media"/>
    <s v="Incremental"/>
    <m/>
    <m/>
    <x v="22"/>
    <s v="Unity"/>
    <x v="13"/>
    <s v=" DTC"/>
    <x v="168"/>
    <s v="Post"/>
    <n v="0"/>
    <n v="0"/>
    <x v="1"/>
  </r>
  <r>
    <s v="Media"/>
    <s v="Incremental"/>
    <m/>
    <m/>
    <x v="22"/>
    <s v="Unity"/>
    <x v="13"/>
    <s v=" DTC"/>
    <x v="169"/>
    <s v="Post"/>
    <n v="0"/>
    <n v="0"/>
    <x v="1"/>
  </r>
  <r>
    <s v="Media"/>
    <s v="Incremental"/>
    <m/>
    <m/>
    <x v="22"/>
    <s v="Unity"/>
    <x v="13"/>
    <s v=" DTC"/>
    <x v="170"/>
    <s v="Post"/>
    <n v="0"/>
    <n v="0"/>
    <x v="1"/>
  </r>
  <r>
    <s v="Media"/>
    <s v="Incremental"/>
    <m/>
    <m/>
    <x v="22"/>
    <s v="Unity"/>
    <x v="13"/>
    <s v=" DTC"/>
    <x v="171"/>
    <s v="Post"/>
    <n v="0"/>
    <n v="0"/>
    <x v="1"/>
  </r>
  <r>
    <s v="Media"/>
    <s v="Incremental"/>
    <m/>
    <m/>
    <x v="22"/>
    <s v="Unity"/>
    <x v="13"/>
    <s v=" DTC"/>
    <x v="172"/>
    <s v="Post"/>
    <n v="0"/>
    <n v="0"/>
    <x v="1"/>
  </r>
  <r>
    <s v="Media"/>
    <s v="Incremental"/>
    <m/>
    <m/>
    <x v="22"/>
    <s v="Unity"/>
    <x v="13"/>
    <s v=" DTC"/>
    <x v="173"/>
    <s v="Post"/>
    <n v="0"/>
    <n v="0"/>
    <x v="1"/>
  </r>
  <r>
    <s v="Media"/>
    <s v="Incremental"/>
    <m/>
    <m/>
    <x v="22"/>
    <s v="Unity"/>
    <x v="13"/>
    <s v=" DTC"/>
    <x v="174"/>
    <s v="Post"/>
    <n v="0"/>
    <n v="0"/>
    <x v="1"/>
  </r>
  <r>
    <s v="Media"/>
    <s v="Incremental"/>
    <m/>
    <m/>
    <x v="22"/>
    <s v="Unity"/>
    <x v="13"/>
    <s v=" DTC"/>
    <x v="175"/>
    <s v="Post"/>
    <n v="0"/>
    <n v="0"/>
    <x v="1"/>
  </r>
  <r>
    <s v="Media"/>
    <s v="Incremental"/>
    <m/>
    <m/>
    <x v="22"/>
    <s v="Unity"/>
    <x v="13"/>
    <s v=" DTC"/>
    <x v="176"/>
    <s v="Post"/>
    <n v="0"/>
    <n v="0"/>
    <x v="1"/>
  </r>
  <r>
    <s v="Media"/>
    <s v="Incremental"/>
    <m/>
    <m/>
    <x v="22"/>
    <s v="Unity"/>
    <x v="13"/>
    <s v=" DTC"/>
    <x v="177"/>
    <s v="Post"/>
    <n v="0"/>
    <n v="0"/>
    <x v="1"/>
  </r>
  <r>
    <s v="Media"/>
    <s v="Incremental"/>
    <m/>
    <m/>
    <x v="22"/>
    <s v="Unity"/>
    <x v="13"/>
    <s v=" DTC"/>
    <x v="178"/>
    <s v="Post"/>
    <n v="0"/>
    <n v="0"/>
    <x v="1"/>
  </r>
  <r>
    <s v="Media"/>
    <s v="Incremental"/>
    <m/>
    <m/>
    <x v="22"/>
    <s v="Unity"/>
    <x v="13"/>
    <s v=" DTC"/>
    <x v="179"/>
    <s v="Post"/>
    <n v="0"/>
    <n v="0"/>
    <x v="1"/>
  </r>
  <r>
    <s v="Media"/>
    <s v="Incremental"/>
    <m/>
    <m/>
    <x v="22"/>
    <s v="Unity"/>
    <x v="13"/>
    <s v=" DTC"/>
    <x v="180"/>
    <s v="Post"/>
    <n v="0"/>
    <n v="0"/>
    <x v="1"/>
  </r>
  <r>
    <s v="Media"/>
    <s v="Incremental"/>
    <m/>
    <m/>
    <x v="22"/>
    <s v="Unity"/>
    <x v="13"/>
    <s v=" DTC"/>
    <x v="181"/>
    <s v="Post"/>
    <n v="0"/>
    <n v="0"/>
    <x v="1"/>
  </r>
  <r>
    <s v="Media"/>
    <s v="Incremental"/>
    <m/>
    <m/>
    <x v="22"/>
    <s v="Unity"/>
    <x v="13"/>
    <s v=" DTC"/>
    <x v="182"/>
    <s v="Post"/>
    <n v="0"/>
    <n v="0"/>
    <x v="1"/>
  </r>
  <r>
    <s v="Media"/>
    <s v="Incremental"/>
    <m/>
    <m/>
    <x v="22"/>
    <s v="Unity"/>
    <x v="13"/>
    <s v=" DTC"/>
    <x v="183"/>
    <s v="Post"/>
    <n v="0"/>
    <n v="0"/>
    <x v="1"/>
  </r>
  <r>
    <s v="Media"/>
    <s v="Incremental"/>
    <m/>
    <m/>
    <x v="22"/>
    <s v="Unity"/>
    <x v="13"/>
    <s v=" DTC"/>
    <x v="184"/>
    <s v="Post"/>
    <n v="0"/>
    <n v="0"/>
    <x v="1"/>
  </r>
  <r>
    <s v="Media"/>
    <s v="Incremental"/>
    <m/>
    <m/>
    <x v="22"/>
    <s v="Unity"/>
    <x v="13"/>
    <s v=" DTC"/>
    <x v="185"/>
    <s v="Post"/>
    <n v="0"/>
    <n v="0"/>
    <x v="1"/>
  </r>
  <r>
    <s v="Media"/>
    <s v="Incremental"/>
    <m/>
    <m/>
    <x v="22"/>
    <s v="Unity"/>
    <x v="13"/>
    <s v=" DTC"/>
    <x v="186"/>
    <s v="Post"/>
    <n v="0"/>
    <n v="0"/>
    <x v="1"/>
  </r>
  <r>
    <s v="Media"/>
    <s v="Incremental"/>
    <m/>
    <m/>
    <x v="22"/>
    <s v="Unity"/>
    <x v="13"/>
    <s v=" DTC"/>
    <x v="187"/>
    <s v="Post"/>
    <n v="0"/>
    <n v="0"/>
    <x v="1"/>
  </r>
  <r>
    <s v="Media"/>
    <s v="Incremental"/>
    <m/>
    <m/>
    <x v="22"/>
    <s v="Unity"/>
    <x v="13"/>
    <s v=" DTC"/>
    <x v="188"/>
    <s v="Post"/>
    <n v="0"/>
    <n v="0"/>
    <x v="1"/>
  </r>
  <r>
    <s v="Media"/>
    <s v="Incremental"/>
    <m/>
    <m/>
    <x v="22"/>
    <s v="Unity"/>
    <x v="13"/>
    <s v=" DTC"/>
    <x v="189"/>
    <s v="Post"/>
    <n v="0"/>
    <n v="0"/>
    <x v="1"/>
  </r>
  <r>
    <s v="Media"/>
    <s v="Incremental"/>
    <m/>
    <m/>
    <x v="22"/>
    <s v="Unity"/>
    <x v="13"/>
    <s v=" DTC"/>
    <x v="190"/>
    <s v="Post"/>
    <n v="0"/>
    <n v="0"/>
    <x v="1"/>
  </r>
  <r>
    <s v="Media"/>
    <s v="Incremental"/>
    <m/>
    <m/>
    <x v="22"/>
    <s v="Unity"/>
    <x v="13"/>
    <s v=" DTC"/>
    <x v="191"/>
    <s v="Post"/>
    <n v="0"/>
    <n v="0"/>
    <x v="1"/>
  </r>
  <r>
    <s v="Media"/>
    <s v="Incremental"/>
    <m/>
    <m/>
    <x v="22"/>
    <s v="Unity"/>
    <x v="13"/>
    <s v=" DTC"/>
    <x v="192"/>
    <s v="Post"/>
    <n v="0"/>
    <n v="0"/>
    <x v="1"/>
  </r>
  <r>
    <s v="Media"/>
    <s v="Incremental"/>
    <m/>
    <m/>
    <x v="22"/>
    <s v="Unity"/>
    <x v="13"/>
    <s v=" DTC"/>
    <x v="193"/>
    <s v="Post"/>
    <n v="0"/>
    <n v="0"/>
    <x v="1"/>
  </r>
  <r>
    <s v="Media"/>
    <s v="Incremental"/>
    <m/>
    <m/>
    <x v="22"/>
    <s v="Unity"/>
    <x v="13"/>
    <s v=" DTC"/>
    <x v="194"/>
    <s v="Post"/>
    <n v="0"/>
    <n v="0"/>
    <x v="1"/>
  </r>
  <r>
    <s v="Media"/>
    <s v="Incremental"/>
    <m/>
    <m/>
    <x v="22"/>
    <s v="Unity"/>
    <x v="13"/>
    <s v=" DTC"/>
    <x v="195"/>
    <s v="Post"/>
    <n v="0"/>
    <n v="0"/>
    <x v="1"/>
  </r>
  <r>
    <s v="Media"/>
    <s v="Incremental"/>
    <m/>
    <m/>
    <x v="22"/>
    <s v="Unity"/>
    <x v="13"/>
    <s v=" DTC"/>
    <x v="196"/>
    <s v="Post"/>
    <n v="0"/>
    <n v="0"/>
    <x v="1"/>
  </r>
  <r>
    <s v="Media"/>
    <s v="Incremental"/>
    <m/>
    <m/>
    <x v="22"/>
    <s v="Unity"/>
    <x v="13"/>
    <s v=" DTC"/>
    <x v="197"/>
    <s v="Post"/>
    <n v="0"/>
    <n v="0"/>
    <x v="1"/>
  </r>
  <r>
    <s v="Media"/>
    <s v="Incremental"/>
    <m/>
    <m/>
    <x v="22"/>
    <s v="Unity"/>
    <x v="13"/>
    <s v=" DTC"/>
    <x v="198"/>
    <s v="Post"/>
    <n v="0"/>
    <n v="0"/>
    <x v="1"/>
  </r>
  <r>
    <s v="Media"/>
    <s v="Incremental"/>
    <m/>
    <m/>
    <x v="22"/>
    <s v="Unity"/>
    <x v="13"/>
    <s v=" DTC"/>
    <x v="199"/>
    <s v="Post"/>
    <n v="0"/>
    <n v="0"/>
    <x v="1"/>
  </r>
  <r>
    <s v="Media"/>
    <s v="Incremental"/>
    <m/>
    <m/>
    <x v="22"/>
    <s v="Unity"/>
    <x v="13"/>
    <s v=" DTC"/>
    <x v="200"/>
    <s v="Post"/>
    <n v="0"/>
    <n v="0"/>
    <x v="1"/>
  </r>
  <r>
    <s v="Media"/>
    <s v="Incremental"/>
    <m/>
    <m/>
    <x v="22"/>
    <s v="Unity"/>
    <x v="13"/>
    <s v=" DTC"/>
    <x v="201"/>
    <s v="Post"/>
    <n v="0"/>
    <n v="0"/>
    <x v="1"/>
  </r>
  <r>
    <s v="Media"/>
    <s v="Incremental"/>
    <m/>
    <m/>
    <x v="22"/>
    <s v="Unity"/>
    <x v="13"/>
    <s v=" DTC"/>
    <x v="202"/>
    <s v="Post"/>
    <n v="0"/>
    <n v="0"/>
    <x v="1"/>
  </r>
  <r>
    <s v="Media"/>
    <s v="Incremental"/>
    <m/>
    <m/>
    <x v="22"/>
    <s v="Unity"/>
    <x v="13"/>
    <s v=" DTC"/>
    <x v="203"/>
    <s v="Post"/>
    <n v="0"/>
    <n v="0"/>
    <x v="1"/>
  </r>
  <r>
    <s v="Media"/>
    <s v="Incremental"/>
    <m/>
    <m/>
    <x v="22"/>
    <s v="Unity"/>
    <x v="13"/>
    <s v=" DTC"/>
    <x v="204"/>
    <s v="Post"/>
    <n v="0"/>
    <n v="0"/>
    <x v="1"/>
  </r>
  <r>
    <s v="Media"/>
    <s v="Incremental"/>
    <m/>
    <m/>
    <x v="22"/>
    <s v="Unity"/>
    <x v="13"/>
    <s v=" DTC"/>
    <x v="205"/>
    <s v="Post"/>
    <n v="0"/>
    <n v="0"/>
    <x v="1"/>
  </r>
  <r>
    <s v="Media"/>
    <s v="Incremental"/>
    <m/>
    <m/>
    <x v="22"/>
    <s v="Unity"/>
    <x v="13"/>
    <s v=" DTC"/>
    <x v="206"/>
    <s v="Post"/>
    <n v="0"/>
    <n v="0"/>
    <x v="1"/>
  </r>
  <r>
    <s v="Media"/>
    <s v="Incremental"/>
    <m/>
    <m/>
    <x v="22"/>
    <s v="Unity"/>
    <x v="13"/>
    <s v=" DTC"/>
    <x v="207"/>
    <s v="Post"/>
    <n v="0"/>
    <n v="0"/>
    <x v="1"/>
  </r>
  <r>
    <s v="Media"/>
    <s v="Incremental"/>
    <m/>
    <m/>
    <x v="22"/>
    <s v="Unity"/>
    <x v="13"/>
    <s v=" DTC"/>
    <x v="208"/>
    <s v="Post"/>
    <n v="0"/>
    <n v="0"/>
    <x v="1"/>
  </r>
  <r>
    <s v="Media"/>
    <s v="Incremental"/>
    <m/>
    <m/>
    <x v="22"/>
    <s v="Unity"/>
    <x v="13"/>
    <s v=" DTC"/>
    <x v="209"/>
    <s v="Post"/>
    <n v="0"/>
    <n v="0"/>
    <x v="1"/>
  </r>
  <r>
    <s v="Media"/>
    <s v="Incremental"/>
    <m/>
    <m/>
    <x v="22"/>
    <s v="Unity"/>
    <x v="13"/>
    <s v=" DTC"/>
    <x v="210"/>
    <s v="Post"/>
    <n v="0"/>
    <n v="0"/>
    <x v="1"/>
  </r>
  <r>
    <s v="Media"/>
    <s v="Incremental"/>
    <m/>
    <m/>
    <x v="22"/>
    <s v="Unity"/>
    <x v="13"/>
    <s v=" DTC"/>
    <x v="211"/>
    <s v="Post"/>
    <n v="0"/>
    <n v="0"/>
    <x v="1"/>
  </r>
  <r>
    <s v="Media"/>
    <s v="Incremental"/>
    <m/>
    <m/>
    <x v="22"/>
    <s v="Unity"/>
    <x v="13"/>
    <s v=" DTC"/>
    <x v="212"/>
    <s v="Post"/>
    <n v="0"/>
    <n v="0"/>
    <x v="1"/>
  </r>
  <r>
    <s v="Media"/>
    <s v="Incremental"/>
    <m/>
    <m/>
    <x v="22"/>
    <s v="Unity"/>
    <x v="13"/>
    <s v=" DTC"/>
    <x v="213"/>
    <s v="Post"/>
    <n v="0"/>
    <n v="0"/>
    <x v="1"/>
  </r>
  <r>
    <s v="Media"/>
    <s v="Incremental"/>
    <m/>
    <m/>
    <x v="23"/>
    <s v="Vungle"/>
    <x v="14"/>
    <s v=" DTC"/>
    <x v="0"/>
    <s v="Pre"/>
    <s v="Pre"/>
    <n v="0"/>
    <x v="0"/>
  </r>
  <r>
    <s v="Media"/>
    <s v="Incremental"/>
    <m/>
    <m/>
    <x v="23"/>
    <s v="Vungle"/>
    <x v="14"/>
    <s v=" DTC"/>
    <x v="1"/>
    <s v="Pre"/>
    <s v="Pre"/>
    <n v="0"/>
    <x v="0"/>
  </r>
  <r>
    <s v="Media"/>
    <s v="Incremental"/>
    <m/>
    <m/>
    <x v="23"/>
    <s v="Vungle"/>
    <x v="14"/>
    <s v=" DTC"/>
    <x v="2"/>
    <s v="Pre"/>
    <s v="Pre"/>
    <n v="0"/>
    <x v="0"/>
  </r>
  <r>
    <s v="Media"/>
    <s v="Incremental"/>
    <m/>
    <m/>
    <x v="23"/>
    <s v="Vungle"/>
    <x v="14"/>
    <s v=" DTC"/>
    <x v="3"/>
    <s v="Pre"/>
    <s v="Pre"/>
    <n v="0"/>
    <x v="0"/>
  </r>
  <r>
    <s v="Media"/>
    <s v="Incremental"/>
    <m/>
    <m/>
    <x v="23"/>
    <s v="Vungle"/>
    <x v="14"/>
    <s v=" DTC"/>
    <x v="4"/>
    <s v="Pre"/>
    <s v="Pre"/>
    <n v="0"/>
    <x v="0"/>
  </r>
  <r>
    <s v="Media"/>
    <s v="Incremental"/>
    <m/>
    <m/>
    <x v="23"/>
    <s v="Vungle"/>
    <x v="14"/>
    <s v=" DTC"/>
    <x v="5"/>
    <s v="Pre"/>
    <s v="Pre"/>
    <n v="0"/>
    <x v="0"/>
  </r>
  <r>
    <s v="Media"/>
    <s v="Incremental"/>
    <m/>
    <m/>
    <x v="23"/>
    <s v="Vungle"/>
    <x v="14"/>
    <s v=" DTC"/>
    <x v="6"/>
    <s v="Pre"/>
    <s v="Pre"/>
    <n v="0"/>
    <x v="0"/>
  </r>
  <r>
    <s v="Media"/>
    <s v="Incremental"/>
    <m/>
    <m/>
    <x v="23"/>
    <s v="Vungle"/>
    <x v="14"/>
    <s v=" DTC"/>
    <x v="7"/>
    <s v="Pre"/>
    <s v="Pre"/>
    <n v="0"/>
    <x v="0"/>
  </r>
  <r>
    <s v="Media"/>
    <s v="Incremental"/>
    <m/>
    <m/>
    <x v="23"/>
    <s v="Vungle"/>
    <x v="14"/>
    <s v=" DTC"/>
    <x v="8"/>
    <s v="Pre"/>
    <s v="Pre"/>
    <n v="0"/>
    <x v="0"/>
  </r>
  <r>
    <s v="Media"/>
    <s v="Incremental"/>
    <m/>
    <m/>
    <x v="23"/>
    <s v="Vungle"/>
    <x v="14"/>
    <s v=" DTC"/>
    <x v="9"/>
    <s v="Pre"/>
    <s v="Pre"/>
    <n v="0"/>
    <x v="0"/>
  </r>
  <r>
    <s v="Media"/>
    <s v="Incremental"/>
    <m/>
    <m/>
    <x v="23"/>
    <s v="Vungle"/>
    <x v="14"/>
    <s v=" DTC"/>
    <x v="10"/>
    <s v="Pre"/>
    <s v="Pre"/>
    <n v="0"/>
    <x v="0"/>
  </r>
  <r>
    <s v="Media"/>
    <s v="Incremental"/>
    <m/>
    <m/>
    <x v="23"/>
    <s v="Vungle"/>
    <x v="14"/>
    <s v=" DTC"/>
    <x v="11"/>
    <s v="Pre"/>
    <s v="Pre"/>
    <n v="0"/>
    <x v="0"/>
  </r>
  <r>
    <s v="Media"/>
    <s v="Incremental"/>
    <m/>
    <m/>
    <x v="23"/>
    <s v="Vungle"/>
    <x v="14"/>
    <s v=" DTC"/>
    <x v="12"/>
    <s v="Pre"/>
    <s v="Pre"/>
    <n v="0"/>
    <x v="0"/>
  </r>
  <r>
    <s v="Media"/>
    <s v="Incremental"/>
    <m/>
    <m/>
    <x v="23"/>
    <s v="Vungle"/>
    <x v="14"/>
    <s v=" DTC"/>
    <x v="13"/>
    <s v="Pre"/>
    <s v="Pre"/>
    <n v="0"/>
    <x v="0"/>
  </r>
  <r>
    <s v="Media"/>
    <s v="Incremental"/>
    <m/>
    <m/>
    <x v="23"/>
    <s v="Vungle"/>
    <x v="14"/>
    <s v=" DTC"/>
    <x v="14"/>
    <s v="Pre"/>
    <s v="Pre"/>
    <n v="0"/>
    <x v="0"/>
  </r>
  <r>
    <s v="Media"/>
    <s v="Incremental"/>
    <m/>
    <m/>
    <x v="23"/>
    <s v="Vungle"/>
    <x v="14"/>
    <s v=" DTC"/>
    <x v="15"/>
    <s v="Pre"/>
    <s v="Pre"/>
    <n v="0"/>
    <x v="0"/>
  </r>
  <r>
    <s v="Media"/>
    <s v="Incremental"/>
    <m/>
    <m/>
    <x v="23"/>
    <s v="Vungle"/>
    <x v="14"/>
    <s v=" DTC"/>
    <x v="16"/>
    <s v="Pre"/>
    <s v="Pre"/>
    <n v="0"/>
    <x v="0"/>
  </r>
  <r>
    <s v="Media"/>
    <s v="Incremental"/>
    <m/>
    <m/>
    <x v="23"/>
    <s v="Vungle"/>
    <x v="14"/>
    <s v=" DTC"/>
    <x v="17"/>
    <s v="Pre"/>
    <s v="Pre"/>
    <n v="0"/>
    <x v="0"/>
  </r>
  <r>
    <s v="Media"/>
    <s v="Incremental"/>
    <m/>
    <m/>
    <x v="23"/>
    <s v="Vungle"/>
    <x v="14"/>
    <s v=" DTC"/>
    <x v="18"/>
    <s v="Pre"/>
    <s v="Pre"/>
    <n v="0"/>
    <x v="0"/>
  </r>
  <r>
    <s v="Media"/>
    <s v="Incremental"/>
    <m/>
    <m/>
    <x v="23"/>
    <s v="Vungle"/>
    <x v="14"/>
    <s v=" DTC"/>
    <x v="19"/>
    <s v="Pre"/>
    <s v="Pre"/>
    <n v="0"/>
    <x v="0"/>
  </r>
  <r>
    <s v="Media"/>
    <s v="Incremental"/>
    <m/>
    <m/>
    <x v="23"/>
    <s v="Vungle"/>
    <x v="14"/>
    <s v=" DTC"/>
    <x v="20"/>
    <s v="Pre"/>
    <s v="Pre"/>
    <n v="0"/>
    <x v="0"/>
  </r>
  <r>
    <s v="Media"/>
    <s v="Incremental"/>
    <m/>
    <m/>
    <x v="23"/>
    <s v="Vungle"/>
    <x v="14"/>
    <s v=" DTC"/>
    <x v="21"/>
    <s v="Pre"/>
    <s v="Pre"/>
    <n v="0"/>
    <x v="0"/>
  </r>
  <r>
    <s v="Media"/>
    <s v="Incremental"/>
    <m/>
    <m/>
    <x v="23"/>
    <s v="Vungle"/>
    <x v="14"/>
    <s v=" DTC"/>
    <x v="22"/>
    <s v="Pre"/>
    <s v="Pre"/>
    <n v="0"/>
    <x v="0"/>
  </r>
  <r>
    <s v="Media"/>
    <s v="Incremental"/>
    <m/>
    <m/>
    <x v="23"/>
    <s v="Vungle"/>
    <x v="14"/>
    <s v=" DTC"/>
    <x v="23"/>
    <s v="Pre"/>
    <s v="Pre"/>
    <n v="0"/>
    <x v="0"/>
  </r>
  <r>
    <s v="Media"/>
    <s v="Incremental"/>
    <m/>
    <m/>
    <x v="23"/>
    <s v="Vungle"/>
    <x v="14"/>
    <s v=" DTC"/>
    <x v="24"/>
    <s v="Pre"/>
    <s v="Pre"/>
    <n v="0"/>
    <x v="0"/>
  </r>
  <r>
    <s v="Media"/>
    <s v="Incremental"/>
    <m/>
    <m/>
    <x v="23"/>
    <s v="Vungle"/>
    <x v="14"/>
    <s v=" DTC"/>
    <x v="25"/>
    <s v="Pre"/>
    <s v="Pre"/>
    <n v="0"/>
    <x v="0"/>
  </r>
  <r>
    <s v="Media"/>
    <s v="Incremental"/>
    <m/>
    <m/>
    <x v="23"/>
    <s v="Vungle"/>
    <x v="14"/>
    <s v=" DTC"/>
    <x v="26"/>
    <s v="Pre"/>
    <s v="Pre"/>
    <n v="0"/>
    <x v="0"/>
  </r>
  <r>
    <s v="Media"/>
    <s v="Incremental"/>
    <m/>
    <m/>
    <x v="23"/>
    <s v="Vungle"/>
    <x v="14"/>
    <s v=" DTC"/>
    <x v="27"/>
    <s v="Pre"/>
    <s v="Pre"/>
    <n v="0"/>
    <x v="0"/>
  </r>
  <r>
    <s v="Media"/>
    <s v="Incremental"/>
    <m/>
    <m/>
    <x v="23"/>
    <s v="Vungle"/>
    <x v="14"/>
    <s v=" DTC"/>
    <x v="28"/>
    <s v="Pre"/>
    <s v="Pre"/>
    <n v="0"/>
    <x v="0"/>
  </r>
  <r>
    <s v="Media"/>
    <s v="Incremental"/>
    <m/>
    <m/>
    <x v="23"/>
    <s v="Vungle"/>
    <x v="14"/>
    <s v=" DTC"/>
    <x v="29"/>
    <s v="Pre"/>
    <s v="Pre"/>
    <n v="0"/>
    <x v="0"/>
  </r>
  <r>
    <s v="Media"/>
    <s v="Incremental"/>
    <m/>
    <m/>
    <x v="23"/>
    <s v="Vungle"/>
    <x v="14"/>
    <s v=" DTC"/>
    <x v="30"/>
    <s v="Pre"/>
    <s v="Pre"/>
    <n v="0"/>
    <x v="0"/>
  </r>
  <r>
    <s v="Media"/>
    <s v="Incremental"/>
    <m/>
    <m/>
    <x v="23"/>
    <s v="Vungle"/>
    <x v="14"/>
    <s v=" DTC"/>
    <x v="31"/>
    <s v="Pre"/>
    <s v="Pre"/>
    <n v="0"/>
    <x v="0"/>
  </r>
  <r>
    <s v="Media"/>
    <s v="Incremental"/>
    <m/>
    <m/>
    <x v="23"/>
    <s v="Vungle"/>
    <x v="14"/>
    <s v=" DTC"/>
    <x v="32"/>
    <s v="Pre"/>
    <s v="Pre"/>
    <n v="0"/>
    <x v="0"/>
  </r>
  <r>
    <s v="Media"/>
    <s v="Incremental"/>
    <m/>
    <m/>
    <x v="23"/>
    <s v="Vungle"/>
    <x v="14"/>
    <s v=" DTC"/>
    <x v="33"/>
    <s v="Pre"/>
    <s v="Pre"/>
    <n v="0"/>
    <x v="0"/>
  </r>
  <r>
    <s v="Media"/>
    <s v="Incremental"/>
    <m/>
    <m/>
    <x v="23"/>
    <s v="Vungle"/>
    <x v="14"/>
    <s v=" DTC"/>
    <x v="34"/>
    <s v="Pre"/>
    <s v="Pre"/>
    <n v="0"/>
    <x v="0"/>
  </r>
  <r>
    <s v="Media"/>
    <s v="Incremental"/>
    <m/>
    <m/>
    <x v="23"/>
    <s v="Vungle"/>
    <x v="14"/>
    <s v=" DTC"/>
    <x v="35"/>
    <s v="Pre"/>
    <s v="Pre"/>
    <n v="0"/>
    <x v="0"/>
  </r>
  <r>
    <s v="Media"/>
    <s v="Incremental"/>
    <m/>
    <m/>
    <x v="23"/>
    <s v="Vungle"/>
    <x v="14"/>
    <s v=" DTC"/>
    <x v="36"/>
    <s v="Pre"/>
    <s v="Pre"/>
    <n v="0"/>
    <x v="0"/>
  </r>
  <r>
    <s v="Media"/>
    <s v="Incremental"/>
    <m/>
    <m/>
    <x v="23"/>
    <s v="Vungle"/>
    <x v="14"/>
    <s v=" DTC"/>
    <x v="37"/>
    <s v="Pre"/>
    <s v="Pre"/>
    <n v="0"/>
    <x v="0"/>
  </r>
  <r>
    <s v="Media"/>
    <s v="Incremental"/>
    <m/>
    <m/>
    <x v="23"/>
    <s v="Vungle"/>
    <x v="14"/>
    <s v=" DTC"/>
    <x v="38"/>
    <s v="Pre"/>
    <s v="Pre"/>
    <n v="0"/>
    <x v="0"/>
  </r>
  <r>
    <s v="Media"/>
    <s v="Incremental"/>
    <m/>
    <m/>
    <x v="23"/>
    <s v="Vungle"/>
    <x v="14"/>
    <s v=" DTC"/>
    <x v="39"/>
    <s v="Pre"/>
    <s v="Pre"/>
    <n v="0"/>
    <x v="0"/>
  </r>
  <r>
    <s v="Media"/>
    <s v="Incremental"/>
    <m/>
    <m/>
    <x v="23"/>
    <s v="Vungle"/>
    <x v="14"/>
    <s v=" DTC"/>
    <x v="40"/>
    <s v="Pre"/>
    <s v="Pre"/>
    <n v="0"/>
    <x v="0"/>
  </r>
  <r>
    <s v="Media"/>
    <s v="Incremental"/>
    <m/>
    <m/>
    <x v="23"/>
    <s v="Vungle"/>
    <x v="14"/>
    <s v=" DTC"/>
    <x v="41"/>
    <s v="Pre"/>
    <s v="Pre"/>
    <n v="0"/>
    <x v="0"/>
  </r>
  <r>
    <s v="Media"/>
    <s v="Incremental"/>
    <m/>
    <m/>
    <x v="23"/>
    <s v="Vungle"/>
    <x v="14"/>
    <s v=" DTC"/>
    <x v="42"/>
    <s v="Pre"/>
    <s v="Pre"/>
    <n v="0"/>
    <x v="0"/>
  </r>
  <r>
    <s v="Media"/>
    <s v="Incremental"/>
    <m/>
    <m/>
    <x v="23"/>
    <s v="Vungle"/>
    <x v="14"/>
    <s v=" DTC"/>
    <x v="43"/>
    <s v="Pre"/>
    <s v="Pre"/>
    <n v="0"/>
    <x v="0"/>
  </r>
  <r>
    <s v="Media"/>
    <s v="Incremental"/>
    <m/>
    <m/>
    <x v="23"/>
    <s v="Vungle"/>
    <x v="14"/>
    <s v=" DTC"/>
    <x v="44"/>
    <s v="Pre"/>
    <s v="Pre"/>
    <n v="0"/>
    <x v="0"/>
  </r>
  <r>
    <s v="Media"/>
    <s v="Incremental"/>
    <m/>
    <m/>
    <x v="23"/>
    <s v="Vungle"/>
    <x v="14"/>
    <s v=" DTC"/>
    <x v="45"/>
    <s v="Pre"/>
    <s v="Pre"/>
    <n v="0"/>
    <x v="0"/>
  </r>
  <r>
    <s v="Media"/>
    <s v="Incremental"/>
    <m/>
    <m/>
    <x v="23"/>
    <s v="Vungle"/>
    <x v="14"/>
    <s v=" DTC"/>
    <x v="46"/>
    <s v="Pre"/>
    <s v="Pre"/>
    <n v="0"/>
    <x v="0"/>
  </r>
  <r>
    <s v="Media"/>
    <s v="Incremental"/>
    <m/>
    <m/>
    <x v="23"/>
    <s v="Vungle"/>
    <x v="14"/>
    <s v=" DTC"/>
    <x v="47"/>
    <s v="Pre"/>
    <s v="Pre"/>
    <n v="0"/>
    <x v="0"/>
  </r>
  <r>
    <s v="Media"/>
    <s v="Incremental"/>
    <m/>
    <m/>
    <x v="23"/>
    <s v="Vungle"/>
    <x v="14"/>
    <s v=" DTC"/>
    <x v="48"/>
    <s v="Pre"/>
    <s v="Pre"/>
    <n v="0"/>
    <x v="0"/>
  </r>
  <r>
    <s v="Media"/>
    <s v="Incremental"/>
    <m/>
    <m/>
    <x v="23"/>
    <s v="Vungle"/>
    <x v="14"/>
    <s v=" DTC"/>
    <x v="49"/>
    <s v="Pre"/>
    <s v="Pre"/>
    <n v="0"/>
    <x v="0"/>
  </r>
  <r>
    <s v="Media"/>
    <s v="Incremental"/>
    <m/>
    <m/>
    <x v="23"/>
    <s v="Vungle"/>
    <x v="14"/>
    <s v=" DTC"/>
    <x v="50"/>
    <s v="Pre"/>
    <s v="Pre"/>
    <n v="0"/>
    <x v="0"/>
  </r>
  <r>
    <s v="Media"/>
    <s v="Incremental"/>
    <m/>
    <m/>
    <x v="23"/>
    <s v="Vungle"/>
    <x v="14"/>
    <s v=" DTC"/>
    <x v="51"/>
    <s v="Pre"/>
    <s v="Pre"/>
    <n v="0"/>
    <x v="0"/>
  </r>
  <r>
    <s v="Media"/>
    <s v="Incremental"/>
    <m/>
    <m/>
    <x v="23"/>
    <s v="Vungle"/>
    <x v="14"/>
    <s v=" DTC"/>
    <x v="52"/>
    <s v="Pre"/>
    <s v="Pre"/>
    <n v="0"/>
    <x v="0"/>
  </r>
  <r>
    <s v="Media"/>
    <s v="Incremental"/>
    <m/>
    <m/>
    <x v="23"/>
    <s v="Vungle"/>
    <x v="14"/>
    <s v=" DTC"/>
    <x v="53"/>
    <s v="Pre"/>
    <s v="Pre"/>
    <n v="0"/>
    <x v="0"/>
  </r>
  <r>
    <s v="Media"/>
    <s v="Incremental"/>
    <m/>
    <m/>
    <x v="23"/>
    <s v="Vungle"/>
    <x v="14"/>
    <s v=" DTC"/>
    <x v="54"/>
    <s v="Pre"/>
    <s v="Pre"/>
    <n v="0"/>
    <x v="0"/>
  </r>
  <r>
    <s v="Media"/>
    <s v="Incremental"/>
    <m/>
    <m/>
    <x v="23"/>
    <s v="Vungle"/>
    <x v="14"/>
    <s v=" DTC"/>
    <x v="55"/>
    <s v="Pre"/>
    <s v="Pre"/>
    <n v="0"/>
    <x v="0"/>
  </r>
  <r>
    <s v="Media"/>
    <s v="Incremental"/>
    <m/>
    <m/>
    <x v="23"/>
    <s v="Vungle"/>
    <x v="14"/>
    <s v=" DTC"/>
    <x v="56"/>
    <s v="Pre"/>
    <s v="Pre"/>
    <n v="0"/>
    <x v="0"/>
  </r>
  <r>
    <s v="Media"/>
    <s v="Incremental"/>
    <m/>
    <m/>
    <x v="23"/>
    <s v="Vungle"/>
    <x v="14"/>
    <s v=" DTC"/>
    <x v="57"/>
    <s v="Post"/>
    <s v="Post"/>
    <n v="0"/>
    <x v="0"/>
  </r>
  <r>
    <s v="Media"/>
    <s v="Incremental"/>
    <m/>
    <m/>
    <x v="23"/>
    <s v="Vungle"/>
    <x v="14"/>
    <s v=" DTC"/>
    <x v="58"/>
    <s v="Post"/>
    <s v="Post"/>
    <n v="0"/>
    <x v="0"/>
  </r>
  <r>
    <s v="Media"/>
    <s v="Incremental"/>
    <m/>
    <m/>
    <x v="23"/>
    <s v="Vungle"/>
    <x v="14"/>
    <s v=" DTC"/>
    <x v="59"/>
    <s v="Post"/>
    <s v="Post"/>
    <n v="0"/>
    <x v="0"/>
  </r>
  <r>
    <s v="Media"/>
    <s v="Incremental"/>
    <m/>
    <m/>
    <x v="23"/>
    <s v="Vungle"/>
    <x v="14"/>
    <s v=" DTC"/>
    <x v="60"/>
    <s v="Post"/>
    <s v="Post"/>
    <n v="0"/>
    <x v="0"/>
  </r>
  <r>
    <s v="Media"/>
    <s v="Incremental"/>
    <m/>
    <m/>
    <x v="23"/>
    <s v="Vungle"/>
    <x v="14"/>
    <s v=" DTC"/>
    <x v="61"/>
    <s v="Post"/>
    <s v="Post"/>
    <n v="0"/>
    <x v="0"/>
  </r>
  <r>
    <s v="Media"/>
    <s v="Incremental"/>
    <m/>
    <m/>
    <x v="23"/>
    <s v="Vungle"/>
    <x v="14"/>
    <s v=" DTC"/>
    <x v="62"/>
    <s v="Post"/>
    <s v="Post"/>
    <n v="0"/>
    <x v="0"/>
  </r>
  <r>
    <s v="Media"/>
    <s v="Incremental"/>
    <m/>
    <m/>
    <x v="23"/>
    <s v="Vungle"/>
    <x v="14"/>
    <s v=" DTC"/>
    <x v="63"/>
    <s v="Post"/>
    <s v="Post"/>
    <n v="0"/>
    <x v="0"/>
  </r>
  <r>
    <s v="Media"/>
    <s v="Incremental"/>
    <m/>
    <m/>
    <x v="23"/>
    <s v="Vungle"/>
    <x v="14"/>
    <s v=" DTC"/>
    <x v="64"/>
    <s v="Post"/>
    <s v="Post"/>
    <n v="0"/>
    <x v="0"/>
  </r>
  <r>
    <s v="Media"/>
    <s v="Incremental"/>
    <m/>
    <m/>
    <x v="23"/>
    <s v="Vungle"/>
    <x v="14"/>
    <s v=" DTC"/>
    <x v="65"/>
    <s v="Post"/>
    <s v="Post"/>
    <n v="0"/>
    <x v="0"/>
  </r>
  <r>
    <s v="Media"/>
    <s v="Incremental"/>
    <m/>
    <m/>
    <x v="23"/>
    <s v="Vungle"/>
    <x v="14"/>
    <s v=" DTC"/>
    <x v="66"/>
    <s v="Post"/>
    <s v="Post"/>
    <n v="0"/>
    <x v="0"/>
  </r>
  <r>
    <s v="Media"/>
    <s v="Incremental"/>
    <m/>
    <m/>
    <x v="23"/>
    <s v="Vungle"/>
    <x v="14"/>
    <s v=" DTC"/>
    <x v="67"/>
    <s v="Post"/>
    <s v="Post"/>
    <n v="0"/>
    <x v="0"/>
  </r>
  <r>
    <s v="Media"/>
    <s v="Incremental"/>
    <m/>
    <m/>
    <x v="23"/>
    <s v="Vungle"/>
    <x v="14"/>
    <s v=" DTC"/>
    <x v="68"/>
    <s v="Post"/>
    <s v="Post"/>
    <n v="0"/>
    <x v="0"/>
  </r>
  <r>
    <s v="Media"/>
    <s v="Incremental"/>
    <m/>
    <m/>
    <x v="23"/>
    <s v="Vungle"/>
    <x v="14"/>
    <s v=" DTC"/>
    <x v="69"/>
    <s v="Post"/>
    <s v="Post"/>
    <n v="0"/>
    <x v="0"/>
  </r>
  <r>
    <s v="Media"/>
    <s v="Incremental"/>
    <m/>
    <m/>
    <x v="23"/>
    <s v="Vungle"/>
    <x v="14"/>
    <s v=" DTC"/>
    <x v="70"/>
    <s v="Post"/>
    <s v="Post"/>
    <n v="0"/>
    <x v="0"/>
  </r>
  <r>
    <s v="Media"/>
    <s v="Incremental"/>
    <m/>
    <m/>
    <x v="23"/>
    <s v="Vungle"/>
    <x v="14"/>
    <s v=" DTC"/>
    <x v="71"/>
    <s v="Post"/>
    <s v="Post"/>
    <n v="0"/>
    <x v="0"/>
  </r>
  <r>
    <s v="Media"/>
    <s v="Incremental"/>
    <m/>
    <m/>
    <x v="23"/>
    <s v="Vungle"/>
    <x v="14"/>
    <s v=" DTC"/>
    <x v="72"/>
    <s v="Post"/>
    <s v="Post"/>
    <n v="0"/>
    <x v="0"/>
  </r>
  <r>
    <s v="Media"/>
    <s v="Incremental"/>
    <m/>
    <m/>
    <x v="23"/>
    <s v="Vungle"/>
    <x v="14"/>
    <s v=" DTC"/>
    <x v="73"/>
    <s v="Post"/>
    <s v="Post"/>
    <n v="0"/>
    <x v="0"/>
  </r>
  <r>
    <s v="Media"/>
    <s v="Incremental"/>
    <m/>
    <m/>
    <x v="23"/>
    <s v="Vungle"/>
    <x v="14"/>
    <s v=" DTC"/>
    <x v="74"/>
    <s v="Post"/>
    <s v="Post"/>
    <n v="0"/>
    <x v="0"/>
  </r>
  <r>
    <s v="Media"/>
    <s v="Incremental"/>
    <m/>
    <m/>
    <x v="23"/>
    <s v="Vungle"/>
    <x v="14"/>
    <s v=" DTC"/>
    <x v="75"/>
    <s v="Post"/>
    <s v="Post"/>
    <n v="0"/>
    <x v="0"/>
  </r>
  <r>
    <s v="Media"/>
    <s v="Incremental"/>
    <m/>
    <m/>
    <x v="23"/>
    <s v="Vungle"/>
    <x v="14"/>
    <s v=" DTC"/>
    <x v="76"/>
    <s v="Post"/>
    <s v="Post"/>
    <n v="0"/>
    <x v="0"/>
  </r>
  <r>
    <s v="Media"/>
    <s v="Incremental"/>
    <m/>
    <m/>
    <x v="23"/>
    <s v="Vungle"/>
    <x v="14"/>
    <s v=" DTC"/>
    <x v="77"/>
    <s v="Post"/>
    <s v="Post"/>
    <n v="0"/>
    <x v="0"/>
  </r>
  <r>
    <s v="Media"/>
    <s v="Incremental"/>
    <m/>
    <m/>
    <x v="23"/>
    <s v="Vungle"/>
    <x v="14"/>
    <s v=" DTC"/>
    <x v="78"/>
    <s v="Post"/>
    <s v="Post"/>
    <n v="0"/>
    <x v="0"/>
  </r>
  <r>
    <s v="Media"/>
    <s v="Incremental"/>
    <m/>
    <m/>
    <x v="23"/>
    <s v="Vungle"/>
    <x v="14"/>
    <s v=" DTC"/>
    <x v="79"/>
    <s v="Post"/>
    <s v="Post"/>
    <n v="0"/>
    <x v="0"/>
  </r>
  <r>
    <s v="Media"/>
    <s v="Incremental"/>
    <m/>
    <m/>
    <x v="23"/>
    <s v="Vungle"/>
    <x v="14"/>
    <s v=" DTC"/>
    <x v="80"/>
    <s v="Post"/>
    <s v="Post"/>
    <n v="0"/>
    <x v="0"/>
  </r>
  <r>
    <s v="Media"/>
    <s v="Incremental"/>
    <m/>
    <m/>
    <x v="23"/>
    <s v="Vungle"/>
    <x v="14"/>
    <s v=" DTC"/>
    <x v="81"/>
    <s v="Post"/>
    <s v="Post"/>
    <n v="0"/>
    <x v="0"/>
  </r>
  <r>
    <s v="Media"/>
    <s v="Incremental"/>
    <m/>
    <m/>
    <x v="23"/>
    <s v="Vungle"/>
    <x v="14"/>
    <s v=" DTC"/>
    <x v="82"/>
    <s v="Post"/>
    <s v="Post"/>
    <n v="0"/>
    <x v="0"/>
  </r>
  <r>
    <s v="Media"/>
    <s v="Incremental"/>
    <m/>
    <m/>
    <x v="23"/>
    <s v="Vungle"/>
    <x v="14"/>
    <s v=" DTC"/>
    <x v="83"/>
    <s v="Post"/>
    <s v="Post"/>
    <n v="0"/>
    <x v="0"/>
  </r>
  <r>
    <s v="Media"/>
    <s v="Incremental"/>
    <m/>
    <m/>
    <x v="23"/>
    <s v="Vungle"/>
    <x v="14"/>
    <s v=" DTC"/>
    <x v="84"/>
    <s v="Post"/>
    <s v="Post"/>
    <n v="0"/>
    <x v="0"/>
  </r>
  <r>
    <s v="Media"/>
    <s v="Incremental"/>
    <m/>
    <m/>
    <x v="23"/>
    <s v="Vungle"/>
    <x v="14"/>
    <s v=" DTC"/>
    <x v="85"/>
    <s v="Post"/>
    <s v="Post"/>
    <n v="0"/>
    <x v="0"/>
  </r>
  <r>
    <s v="Media"/>
    <s v="Incremental"/>
    <m/>
    <m/>
    <x v="23"/>
    <s v="Vungle"/>
    <x v="14"/>
    <s v=" DTC"/>
    <x v="86"/>
    <s v="Post"/>
    <s v="Post"/>
    <n v="0"/>
    <x v="0"/>
  </r>
  <r>
    <s v="Media"/>
    <s v="Incremental"/>
    <m/>
    <m/>
    <x v="23"/>
    <s v="Vungle"/>
    <x v="14"/>
    <s v=" DTC"/>
    <x v="87"/>
    <s v="Post"/>
    <s v="Post"/>
    <n v="0"/>
    <x v="0"/>
  </r>
  <r>
    <s v="Media"/>
    <s v="Incremental"/>
    <m/>
    <m/>
    <x v="23"/>
    <s v="Vungle"/>
    <x v="14"/>
    <s v=" DTC"/>
    <x v="88"/>
    <s v="Post"/>
    <s v="Post"/>
    <n v="5.1000000000000003E-6"/>
    <x v="0"/>
  </r>
  <r>
    <s v="Media"/>
    <s v="Incremental"/>
    <m/>
    <m/>
    <x v="23"/>
    <s v="Vungle"/>
    <x v="14"/>
    <s v=" DTC"/>
    <x v="89"/>
    <s v="Post"/>
    <s v="Post"/>
    <n v="2.9849999999999999E-4"/>
    <x v="0"/>
  </r>
  <r>
    <s v="Media"/>
    <s v="Incremental"/>
    <m/>
    <m/>
    <x v="23"/>
    <s v="Vungle"/>
    <x v="14"/>
    <s v=" DTC"/>
    <x v="90"/>
    <s v="Post"/>
    <s v="Post"/>
    <n v="3.2843999999999998E-3"/>
    <x v="0"/>
  </r>
  <r>
    <s v="Media"/>
    <s v="Incremental"/>
    <m/>
    <m/>
    <x v="23"/>
    <s v="Vungle"/>
    <x v="14"/>
    <s v=" DTC"/>
    <x v="91"/>
    <s v="Post"/>
    <s v="Post"/>
    <n v="1.82106E-2"/>
    <x v="0"/>
  </r>
  <r>
    <s v="Media"/>
    <s v="Incremental"/>
    <m/>
    <m/>
    <x v="23"/>
    <s v="Vungle"/>
    <x v="14"/>
    <s v=" DTC"/>
    <x v="92"/>
    <s v="Post"/>
    <s v="Post"/>
    <n v="6.8881899999999996E-2"/>
    <x v="0"/>
  </r>
  <r>
    <s v="Media"/>
    <s v="Incremental"/>
    <m/>
    <m/>
    <x v="23"/>
    <s v="Vungle"/>
    <x v="14"/>
    <s v=" DTC"/>
    <x v="93"/>
    <s v="Post"/>
    <s v="Post"/>
    <n v="0.2037484"/>
    <x v="0"/>
  </r>
  <r>
    <s v="Media"/>
    <s v="Incremental"/>
    <m/>
    <m/>
    <x v="23"/>
    <s v="Vungle"/>
    <x v="14"/>
    <s v=" DTC"/>
    <x v="94"/>
    <s v="Post"/>
    <s v="Post"/>
    <n v="0.50743059999999995"/>
    <x v="0"/>
  </r>
  <r>
    <s v="Media"/>
    <s v="Incremental"/>
    <m/>
    <m/>
    <x v="23"/>
    <s v="Vungle"/>
    <x v="14"/>
    <s v=" DTC"/>
    <x v="95"/>
    <s v="Post"/>
    <s v="Post"/>
    <n v="1.1129598000000001"/>
    <x v="0"/>
  </r>
  <r>
    <s v="Media"/>
    <s v="Incremental"/>
    <m/>
    <m/>
    <x v="23"/>
    <s v="Vungle"/>
    <x v="14"/>
    <s v=" DTC"/>
    <x v="96"/>
    <s v="Post"/>
    <s v="Post"/>
    <n v="2.2147359"/>
    <x v="0"/>
  </r>
  <r>
    <s v="Media"/>
    <s v="Incremental"/>
    <m/>
    <m/>
    <x v="23"/>
    <s v="Vungle"/>
    <x v="14"/>
    <s v=" DTC"/>
    <x v="97"/>
    <s v="Post"/>
    <s v="Post"/>
    <n v="4.0825870000000002"/>
    <x v="0"/>
  </r>
  <r>
    <s v="Media"/>
    <s v="Incremental"/>
    <m/>
    <m/>
    <x v="23"/>
    <s v="Vungle"/>
    <x v="14"/>
    <s v=" DTC"/>
    <x v="98"/>
    <s v="Post"/>
    <s v="Post"/>
    <n v="7.0770027000000004"/>
    <x v="0"/>
  </r>
  <r>
    <s v="Media"/>
    <s v="Incremental"/>
    <m/>
    <m/>
    <x v="23"/>
    <s v="Vungle"/>
    <x v="14"/>
    <s v=" DTC"/>
    <x v="99"/>
    <s v="Post"/>
    <s v="Post"/>
    <n v="11.664869400000001"/>
    <x v="0"/>
  </r>
  <r>
    <s v="Media"/>
    <s v="Incremental"/>
    <m/>
    <m/>
    <x v="23"/>
    <s v="Vungle"/>
    <x v="14"/>
    <s v=" DTC"/>
    <x v="100"/>
    <s v="Post"/>
    <s v="Post"/>
    <n v="18.434354800000001"/>
    <x v="0"/>
  </r>
  <r>
    <s v="Media"/>
    <s v="Incremental"/>
    <m/>
    <m/>
    <x v="23"/>
    <s v="Vungle"/>
    <x v="14"/>
    <s v=" DTC"/>
    <x v="101"/>
    <s v="Post"/>
    <s v="Post"/>
    <n v="28.1078826"/>
    <x v="0"/>
  </r>
  <r>
    <s v="Media"/>
    <s v="Incremental"/>
    <m/>
    <m/>
    <x v="23"/>
    <s v="Vungle"/>
    <x v="14"/>
    <s v=" DTC"/>
    <x v="102"/>
    <s v="Post"/>
    <s v="Post"/>
    <n v="41.5526883"/>
    <x v="0"/>
  </r>
  <r>
    <s v="Media"/>
    <s v="Incremental"/>
    <m/>
    <m/>
    <x v="23"/>
    <s v="Vungle"/>
    <x v="14"/>
    <s v=" DTC"/>
    <x v="103"/>
    <s v="Post"/>
    <s v="Post"/>
    <n v="59.788359300000003"/>
    <x v="0"/>
  </r>
  <r>
    <s v="Media"/>
    <s v="Incremental"/>
    <m/>
    <m/>
    <x v="23"/>
    <s v="Vungle"/>
    <x v="14"/>
    <s v=" DTC"/>
    <x v="104"/>
    <s v="Post"/>
    <s v="Post"/>
    <n v="83.990558699999994"/>
    <x v="0"/>
  </r>
  <r>
    <s v="Media"/>
    <s v="Incremental"/>
    <m/>
    <m/>
    <x v="23"/>
    <s v="Vungle"/>
    <x v="14"/>
    <s v=" DTC"/>
    <x v="105"/>
    <s v="Post"/>
    <s v="Post"/>
    <n v="115.48996459999999"/>
    <x v="0"/>
  </r>
  <r>
    <s v="Media"/>
    <s v="Incremental"/>
    <m/>
    <m/>
    <x v="23"/>
    <s v="Vungle"/>
    <x v="14"/>
    <s v=" DTC"/>
    <x v="106"/>
    <s v="Post"/>
    <s v="Post"/>
    <n v="155.76561649999999"/>
    <x v="0"/>
  </r>
  <r>
    <s v="Media"/>
    <s v="Incremental"/>
    <m/>
    <m/>
    <x v="23"/>
    <s v="Vungle"/>
    <x v="14"/>
    <s v=" DTC"/>
    <x v="107"/>
    <s v="Post"/>
    <s v="Post"/>
    <n v="206.432323"/>
    <x v="0"/>
  </r>
  <r>
    <s v="Media"/>
    <s v="Incremental"/>
    <m/>
    <m/>
    <x v="23"/>
    <s v="Vungle"/>
    <x v="14"/>
    <s v=" DTC"/>
    <x v="108"/>
    <s v="Post"/>
    <s v="Post"/>
    <n v="269.22208999999998"/>
    <x v="0"/>
  </r>
  <r>
    <s v="Media"/>
    <s v="Incremental"/>
    <m/>
    <m/>
    <x v="23"/>
    <s v="Vungle"/>
    <x v="14"/>
    <s v=" DTC"/>
    <x v="109"/>
    <s v="Post"/>
    <s v="Post"/>
    <n v="345.9598823"/>
    <x v="0"/>
  </r>
  <r>
    <s v="Media"/>
    <s v="Incremental"/>
    <m/>
    <m/>
    <x v="23"/>
    <s v="Vungle"/>
    <x v="14"/>
    <s v=" DTC"/>
    <x v="110"/>
    <s v="Post"/>
    <s v="Post"/>
    <n v="438.53499749999997"/>
    <x v="0"/>
  </r>
  <r>
    <s v="Media"/>
    <s v="Incremental"/>
    <m/>
    <m/>
    <x v="23"/>
    <s v="Vungle"/>
    <x v="14"/>
    <s v=" DTC"/>
    <x v="111"/>
    <s v="Post"/>
    <s v="Post"/>
    <n v="548.86995899999999"/>
    <x v="0"/>
  </r>
  <r>
    <s v="Media"/>
    <s v="Incremental"/>
    <m/>
    <m/>
    <x v="23"/>
    <s v="Vungle"/>
    <x v="14"/>
    <s v=" DTC"/>
    <x v="112"/>
    <s v="Post"/>
    <s v="Post"/>
    <n v="678.88824969999996"/>
    <x v="0"/>
  </r>
  <r>
    <s v="Media"/>
    <s v="Incremental"/>
    <m/>
    <m/>
    <x v="23"/>
    <s v="Vungle"/>
    <x v="14"/>
    <s v=" DTC"/>
    <x v="113"/>
    <s v="Post"/>
    <s v="Post"/>
    <n v="701.63016979999998"/>
    <x v="0"/>
  </r>
  <r>
    <s v="Media"/>
    <s v="Incremental"/>
    <m/>
    <m/>
    <x v="23"/>
    <s v="Vungle"/>
    <x v="14"/>
    <s v=" DTC"/>
    <x v="114"/>
    <s v="Post"/>
    <n v="0"/>
    <n v="750.91583879999996"/>
    <x v="0"/>
  </r>
  <r>
    <s v="Media"/>
    <s v="Incremental"/>
    <m/>
    <m/>
    <x v="23"/>
    <s v="Vungle"/>
    <x v="14"/>
    <s v=" DTC"/>
    <x v="115"/>
    <s v="Post"/>
    <n v="0"/>
    <n v="814.2557051"/>
    <x v="0"/>
  </r>
  <r>
    <s v="Media"/>
    <s v="Incremental"/>
    <m/>
    <m/>
    <x v="23"/>
    <s v="Vungle"/>
    <x v="14"/>
    <s v=" DTC"/>
    <x v="116"/>
    <s v="Post"/>
    <n v="0"/>
    <n v="884.19577489999995"/>
    <x v="0"/>
  </r>
  <r>
    <s v="Media"/>
    <s v="Incremental"/>
    <m/>
    <m/>
    <x v="23"/>
    <s v="Vungle"/>
    <x v="14"/>
    <s v=" DTC"/>
    <x v="117"/>
    <s v="Post"/>
    <n v="0"/>
    <n v="976.59870239999998"/>
    <x v="0"/>
  </r>
  <r>
    <s v="Media"/>
    <s v="Incremental"/>
    <m/>
    <m/>
    <x v="23"/>
    <s v="Vungle"/>
    <x v="14"/>
    <s v=" DTC"/>
    <x v="118"/>
    <s v="Post"/>
    <n v="0"/>
    <n v="1054.5159848000001"/>
    <x v="0"/>
  </r>
  <r>
    <s v="Media"/>
    <s v="Incremental"/>
    <m/>
    <m/>
    <x v="23"/>
    <s v="Vungle"/>
    <x v="14"/>
    <s v=" DTC"/>
    <x v="119"/>
    <s v="Post"/>
    <n v="0"/>
    <n v="1086.1546467000001"/>
    <x v="0"/>
  </r>
  <r>
    <s v="Media"/>
    <s v="Incremental"/>
    <m/>
    <m/>
    <x v="23"/>
    <s v="Vungle"/>
    <x v="14"/>
    <s v=" DTC"/>
    <x v="120"/>
    <s v="Post"/>
    <n v="0"/>
    <n v="1083.1656525999999"/>
    <x v="0"/>
  </r>
  <r>
    <s v="Media"/>
    <s v="Incremental"/>
    <m/>
    <m/>
    <x v="23"/>
    <s v="Vungle"/>
    <x v="14"/>
    <s v=" DTC"/>
    <x v="121"/>
    <s v="Post"/>
    <n v="0"/>
    <n v="1062.8009099000001"/>
    <x v="0"/>
  </r>
  <r>
    <s v="Media"/>
    <s v="Incremental"/>
    <m/>
    <m/>
    <x v="23"/>
    <s v="Vungle"/>
    <x v="14"/>
    <s v=" DTC"/>
    <x v="122"/>
    <s v="Post"/>
    <n v="0"/>
    <n v="1044.3626853999999"/>
    <x v="0"/>
  </r>
  <r>
    <s v="Media"/>
    <s v="Incremental"/>
    <m/>
    <m/>
    <x v="23"/>
    <s v="Vungle"/>
    <x v="14"/>
    <s v=" DTC"/>
    <x v="123"/>
    <s v="Post"/>
    <n v="0"/>
    <n v="1059.6323543000001"/>
    <x v="0"/>
  </r>
  <r>
    <s v="Media"/>
    <s v="Incremental"/>
    <m/>
    <m/>
    <x v="23"/>
    <s v="Vungle"/>
    <x v="14"/>
    <s v=" DTC"/>
    <x v="124"/>
    <s v="Post"/>
    <n v="0"/>
    <n v="1021.8175676"/>
    <x v="0"/>
  </r>
  <r>
    <s v="Media"/>
    <s v="Incremental"/>
    <m/>
    <m/>
    <x v="23"/>
    <s v="Vungle"/>
    <x v="14"/>
    <s v=" DTC"/>
    <x v="125"/>
    <s v="Post"/>
    <n v="0"/>
    <n v="971.61892020000005"/>
    <x v="0"/>
  </r>
  <r>
    <s v="Media"/>
    <s v="Incremental"/>
    <m/>
    <m/>
    <x v="23"/>
    <s v="Vungle"/>
    <x v="14"/>
    <s v=" DTC"/>
    <x v="126"/>
    <s v="Post"/>
    <n v="0"/>
    <n v="923.00843589999999"/>
    <x v="0"/>
  </r>
  <r>
    <s v="Media"/>
    <s v="Incremental"/>
    <m/>
    <m/>
    <x v="23"/>
    <s v="Vungle"/>
    <x v="14"/>
    <s v=" DTC"/>
    <x v="127"/>
    <s v="Post"/>
    <n v="0"/>
    <n v="878.45296169999995"/>
    <x v="0"/>
  </r>
  <r>
    <s v="Media"/>
    <s v="Incremental"/>
    <m/>
    <m/>
    <x v="23"/>
    <s v="Vungle"/>
    <x v="14"/>
    <s v=" DTC"/>
    <x v="128"/>
    <s v="Post"/>
    <n v="0"/>
    <n v="864.44628020000005"/>
    <x v="0"/>
  </r>
  <r>
    <s v="Media"/>
    <s v="Incremental"/>
    <m/>
    <m/>
    <x v="23"/>
    <s v="Vungle"/>
    <x v="14"/>
    <s v=" DTC"/>
    <x v="129"/>
    <s v="Post"/>
    <n v="0"/>
    <n v="859.99809570000002"/>
    <x v="0"/>
  </r>
  <r>
    <s v="Media"/>
    <s v="Incremental"/>
    <m/>
    <m/>
    <x v="23"/>
    <s v="Vungle"/>
    <x v="14"/>
    <s v=" DTC"/>
    <x v="130"/>
    <s v="Post"/>
    <n v="0"/>
    <n v="866.84068590000004"/>
    <x v="0"/>
  </r>
  <r>
    <s v="Media"/>
    <s v="Incremental"/>
    <m/>
    <m/>
    <x v="23"/>
    <s v="Vungle"/>
    <x v="14"/>
    <s v=" DTC"/>
    <x v="131"/>
    <s v="Post"/>
    <n v="0"/>
    <n v="903.41299119999996"/>
    <x v="0"/>
  </r>
  <r>
    <s v="Media"/>
    <s v="Incremental"/>
    <m/>
    <m/>
    <x v="23"/>
    <s v="Vungle"/>
    <x v="14"/>
    <s v=" DTC"/>
    <x v="132"/>
    <s v="Post"/>
    <n v="0"/>
    <n v="969.65614410000001"/>
    <x v="0"/>
  </r>
  <r>
    <s v="Media"/>
    <s v="Incremental"/>
    <m/>
    <m/>
    <x v="23"/>
    <s v="Vungle"/>
    <x v="14"/>
    <s v=" DTC"/>
    <x v="133"/>
    <s v="Post"/>
    <n v="0"/>
    <n v="994.88272059999997"/>
    <x v="0"/>
  </r>
  <r>
    <s v="Media"/>
    <s v="Incremental"/>
    <m/>
    <m/>
    <x v="23"/>
    <s v="Vungle"/>
    <x v="14"/>
    <s v=" DTC"/>
    <x v="134"/>
    <s v="Post"/>
    <n v="0"/>
    <n v="1008.7083392"/>
    <x v="0"/>
  </r>
  <r>
    <s v="Media"/>
    <s v="Incremental"/>
    <m/>
    <m/>
    <x v="23"/>
    <s v="Vungle"/>
    <x v="14"/>
    <s v=" DTC"/>
    <x v="135"/>
    <s v="Post"/>
    <n v="0"/>
    <n v="1076.7295979"/>
    <x v="0"/>
  </r>
  <r>
    <s v="Media"/>
    <s v="Incremental"/>
    <m/>
    <m/>
    <x v="23"/>
    <s v="Vungle"/>
    <x v="14"/>
    <s v=" DTC"/>
    <x v="136"/>
    <s v="Post"/>
    <n v="0"/>
    <n v="1156.4556702"/>
    <x v="0"/>
  </r>
  <r>
    <s v="Media"/>
    <s v="Incremental"/>
    <m/>
    <m/>
    <x v="23"/>
    <s v="Vungle"/>
    <x v="14"/>
    <s v=" DTC"/>
    <x v="137"/>
    <s v="Post"/>
    <n v="0"/>
    <n v="1247.5843219999999"/>
    <x v="0"/>
  </r>
  <r>
    <s v="Media"/>
    <s v="Incremental"/>
    <m/>
    <m/>
    <x v="23"/>
    <s v="Vungle"/>
    <x v="14"/>
    <s v=" DTC"/>
    <x v="138"/>
    <s v="Post"/>
    <n v="0"/>
    <n v="1354.7712426999999"/>
    <x v="0"/>
  </r>
  <r>
    <s v="Media"/>
    <s v="Incremental"/>
    <m/>
    <m/>
    <x v="23"/>
    <s v="Vungle"/>
    <x v="14"/>
    <s v=" DTC"/>
    <x v="139"/>
    <s v="Post"/>
    <n v="0"/>
    <n v="1469.2300751"/>
    <x v="0"/>
  </r>
  <r>
    <s v="Media"/>
    <s v="Incremental"/>
    <m/>
    <m/>
    <x v="23"/>
    <s v="Vungle"/>
    <x v="14"/>
    <s v=" DTC"/>
    <x v="140"/>
    <s v="Post"/>
    <n v="0"/>
    <n v="1598.7196555999999"/>
    <x v="0"/>
  </r>
  <r>
    <s v="Media"/>
    <s v="Incremental"/>
    <m/>
    <m/>
    <x v="23"/>
    <s v="Vungle"/>
    <x v="14"/>
    <s v=" DTC"/>
    <x v="141"/>
    <s v="Post"/>
    <n v="0"/>
    <n v="1528.0698600000001"/>
    <x v="0"/>
  </r>
  <r>
    <s v="Media"/>
    <s v="Incremental"/>
    <m/>
    <m/>
    <x v="23"/>
    <s v="Vungle"/>
    <x v="14"/>
    <s v=" DTC"/>
    <x v="142"/>
    <s v="Post"/>
    <n v="0"/>
    <n v="1457.7512544000001"/>
    <x v="0"/>
  </r>
  <r>
    <s v="Media"/>
    <s v="Incremental"/>
    <m/>
    <m/>
    <x v="23"/>
    <s v="Vungle"/>
    <x v="14"/>
    <s v=" DTC"/>
    <x v="143"/>
    <s v="Post"/>
    <n v="0"/>
    <n v="1427.6478869"/>
    <x v="0"/>
  </r>
  <r>
    <s v="Media"/>
    <s v="Incremental"/>
    <m/>
    <m/>
    <x v="23"/>
    <s v="Vungle"/>
    <x v="14"/>
    <s v=" DTC"/>
    <x v="144"/>
    <s v="Post"/>
    <n v="0"/>
    <n v="1391.6473363"/>
    <x v="0"/>
  </r>
  <r>
    <s v="Media"/>
    <s v="Incremental"/>
    <m/>
    <m/>
    <x v="23"/>
    <s v="Vungle"/>
    <x v="14"/>
    <s v=" DTC"/>
    <x v="145"/>
    <s v="Post"/>
    <n v="0"/>
    <n v="1451.4451105000001"/>
    <x v="0"/>
  </r>
  <r>
    <s v="Media"/>
    <s v="Incremental"/>
    <m/>
    <m/>
    <x v="23"/>
    <s v="Vungle"/>
    <x v="14"/>
    <s v=" DTC"/>
    <x v="146"/>
    <s v="Post"/>
    <n v="0"/>
    <n v="1560.5395917000001"/>
    <x v="0"/>
  </r>
  <r>
    <s v="Media"/>
    <s v="Incremental"/>
    <m/>
    <m/>
    <x v="23"/>
    <s v="Vungle"/>
    <x v="14"/>
    <s v=" DTC"/>
    <x v="147"/>
    <s v="Post"/>
    <n v="0"/>
    <n v="1730.1628224999999"/>
    <x v="0"/>
  </r>
  <r>
    <s v="Media"/>
    <s v="Incremental"/>
    <m/>
    <m/>
    <x v="23"/>
    <s v="Vungle"/>
    <x v="14"/>
    <s v=" DTC"/>
    <x v="148"/>
    <s v="Post"/>
    <n v="0"/>
    <n v="1903.8391650000001"/>
    <x v="0"/>
  </r>
  <r>
    <s v="Media"/>
    <s v="Incremental"/>
    <m/>
    <m/>
    <x v="23"/>
    <s v="Vungle"/>
    <x v="14"/>
    <s v=" DTC"/>
    <x v="149"/>
    <s v="Post"/>
    <n v="0"/>
    <n v="2086.6461153999999"/>
    <x v="0"/>
  </r>
  <r>
    <s v="Media"/>
    <s v="Incremental"/>
    <m/>
    <m/>
    <x v="23"/>
    <s v="Vungle"/>
    <x v="14"/>
    <s v=" DTC"/>
    <x v="150"/>
    <s v="Post"/>
    <n v="0"/>
    <n v="2340.7464878000001"/>
    <x v="0"/>
  </r>
  <r>
    <s v="Media"/>
    <s v="Incremental"/>
    <m/>
    <m/>
    <x v="23"/>
    <s v="Vungle"/>
    <x v="14"/>
    <s v=" DTC"/>
    <x v="151"/>
    <s v="Post"/>
    <n v="0"/>
    <n v="2623.6922915999999"/>
    <x v="0"/>
  </r>
  <r>
    <s v="Media"/>
    <s v="Incremental"/>
    <m/>
    <m/>
    <x v="23"/>
    <s v="Vungle"/>
    <x v="14"/>
    <s v=" DTC"/>
    <x v="152"/>
    <s v="Post"/>
    <n v="0"/>
    <n v="2878.4594863000002"/>
    <x v="0"/>
  </r>
  <r>
    <s v="Media"/>
    <s v="Incremental"/>
    <m/>
    <m/>
    <x v="23"/>
    <s v="Vungle"/>
    <x v="14"/>
    <s v=" DTC"/>
    <x v="153"/>
    <s v="Post"/>
    <n v="0"/>
    <n v="3094.8464881999998"/>
    <x v="0"/>
  </r>
  <r>
    <s v="Media"/>
    <s v="Incremental"/>
    <m/>
    <m/>
    <x v="23"/>
    <s v="Vungle"/>
    <x v="14"/>
    <s v=" DTC"/>
    <x v="154"/>
    <s v="Post"/>
    <n v="0"/>
    <n v="3106.1108519999998"/>
    <x v="0"/>
  </r>
  <r>
    <s v="Media"/>
    <s v="Incremental"/>
    <m/>
    <m/>
    <x v="23"/>
    <s v="Vungle"/>
    <x v="14"/>
    <s v=" DTC"/>
    <x v="155"/>
    <s v="Post"/>
    <n v="0"/>
    <n v="2945.9697488000002"/>
    <x v="0"/>
  </r>
  <r>
    <s v="Media"/>
    <s v="Incremental"/>
    <m/>
    <m/>
    <x v="23"/>
    <s v="Vungle"/>
    <x v="14"/>
    <s v=" DTC"/>
    <x v="156"/>
    <s v="Post"/>
    <n v="0"/>
    <n v="2880.7080769999998"/>
    <x v="0"/>
  </r>
  <r>
    <s v="Media"/>
    <s v="Incremental"/>
    <m/>
    <m/>
    <x v="23"/>
    <s v="Vungle"/>
    <x v="14"/>
    <s v=" DTC"/>
    <x v="157"/>
    <s v="Post"/>
    <n v="0"/>
    <n v="2864.3059023000001"/>
    <x v="0"/>
  </r>
  <r>
    <s v="Media"/>
    <s v="Incremental"/>
    <m/>
    <m/>
    <x v="23"/>
    <s v="Vungle"/>
    <x v="14"/>
    <s v=" DTC"/>
    <x v="158"/>
    <s v="Post"/>
    <n v="0"/>
    <n v="2867.9648538000001"/>
    <x v="0"/>
  </r>
  <r>
    <s v="Media"/>
    <s v="Incremental"/>
    <m/>
    <m/>
    <x v="23"/>
    <s v="Vungle"/>
    <x v="14"/>
    <s v=" DTC"/>
    <x v="159"/>
    <s v="Post"/>
    <n v="0"/>
    <n v="2881.5108427999999"/>
    <x v="0"/>
  </r>
  <r>
    <s v="Media"/>
    <s v="Incremental"/>
    <m/>
    <m/>
    <x v="23"/>
    <s v="Vungle"/>
    <x v="14"/>
    <s v=" DTC"/>
    <x v="160"/>
    <s v="Post"/>
    <n v="0"/>
    <n v="2924.0168573000001"/>
    <x v="0"/>
  </r>
  <r>
    <s v="Media"/>
    <s v="Incremental"/>
    <m/>
    <m/>
    <x v="23"/>
    <s v="Vungle"/>
    <x v="14"/>
    <s v=" DTC"/>
    <x v="161"/>
    <s v="Post"/>
    <n v="0"/>
    <n v="2909.7676093999999"/>
    <x v="0"/>
  </r>
  <r>
    <s v="Media"/>
    <s v="Incremental"/>
    <m/>
    <m/>
    <x v="23"/>
    <s v="Vungle"/>
    <x v="14"/>
    <s v=" DTC"/>
    <x v="162"/>
    <s v="Post"/>
    <n v="0"/>
    <n v="3015.4529422999999"/>
    <x v="0"/>
  </r>
  <r>
    <s v="Media"/>
    <s v="Incremental"/>
    <m/>
    <m/>
    <x v="23"/>
    <s v="Vungle"/>
    <x v="14"/>
    <s v=" DTC"/>
    <x v="163"/>
    <s v="Post"/>
    <n v="0"/>
    <n v="3021.6751923000002"/>
    <x v="0"/>
  </r>
  <r>
    <s v="Media"/>
    <s v="Incremental"/>
    <m/>
    <m/>
    <x v="23"/>
    <s v="Vungle"/>
    <x v="14"/>
    <s v=" DTC"/>
    <x v="164"/>
    <s v="Post"/>
    <n v="0"/>
    <n v="3000.2274120000002"/>
    <x v="0"/>
  </r>
  <r>
    <s v="Media"/>
    <s v="Incremental"/>
    <m/>
    <m/>
    <x v="23"/>
    <s v="Vungle"/>
    <x v="14"/>
    <s v=" DTC"/>
    <x v="165"/>
    <s v="Post"/>
    <n v="0"/>
    <n v="2944.3331889999999"/>
    <x v="0"/>
  </r>
  <r>
    <s v="Media"/>
    <s v="Incremental"/>
    <m/>
    <m/>
    <x v="23"/>
    <s v="Vungle"/>
    <x v="14"/>
    <s v=" DTC"/>
    <x v="166"/>
    <s v="Post"/>
    <n v="0"/>
    <n v="2940.0146645999998"/>
    <x v="0"/>
  </r>
  <r>
    <s v="Media"/>
    <s v="Incremental"/>
    <m/>
    <m/>
    <x v="23"/>
    <s v="Vungle"/>
    <x v="14"/>
    <s v=" DTC"/>
    <x v="167"/>
    <s v="Post"/>
    <n v="0"/>
    <n v="2816.4506749000002"/>
    <x v="0"/>
  </r>
  <r>
    <s v="Media"/>
    <s v="Incremental"/>
    <m/>
    <m/>
    <x v="23"/>
    <s v="Vungle"/>
    <x v="14"/>
    <s v=" DTC"/>
    <x v="168"/>
    <s v="Post"/>
    <n v="0"/>
    <n v="2641.3268026000001"/>
    <x v="0"/>
  </r>
  <r>
    <s v="Media"/>
    <s v="Incremental"/>
    <m/>
    <m/>
    <x v="23"/>
    <s v="Vungle"/>
    <x v="14"/>
    <s v=" DTC"/>
    <x v="169"/>
    <s v="Post"/>
    <n v="0"/>
    <n v="2419.1457252999999"/>
    <x v="0"/>
  </r>
  <r>
    <s v="Media"/>
    <s v="Incremental"/>
    <m/>
    <m/>
    <x v="23"/>
    <s v="Vungle"/>
    <x v="14"/>
    <s v=" DTC"/>
    <x v="170"/>
    <s v="Post"/>
    <n v="0"/>
    <n v="2320.6197606999999"/>
    <x v="0"/>
  </r>
  <r>
    <s v="Media"/>
    <s v="Incremental"/>
    <m/>
    <m/>
    <x v="23"/>
    <s v="Vungle"/>
    <x v="14"/>
    <s v=" DTC"/>
    <x v="171"/>
    <s v="Post"/>
    <n v="0"/>
    <n v="2247.2396345000002"/>
    <x v="0"/>
  </r>
  <r>
    <s v="Media"/>
    <s v="Incremental"/>
    <m/>
    <m/>
    <x v="23"/>
    <s v="Vungle"/>
    <x v="14"/>
    <s v=" DTC"/>
    <x v="172"/>
    <s v="Post"/>
    <n v="0"/>
    <n v="2204.5390775000001"/>
    <x v="0"/>
  </r>
  <r>
    <s v="Media"/>
    <s v="Incremental"/>
    <m/>
    <m/>
    <x v="23"/>
    <s v="Vungle"/>
    <x v="14"/>
    <s v=" DTC"/>
    <x v="173"/>
    <s v="Post"/>
    <n v="0"/>
    <n v="2058.2437877000002"/>
    <x v="0"/>
  </r>
  <r>
    <s v="Media"/>
    <s v="Incremental"/>
    <m/>
    <m/>
    <x v="23"/>
    <s v="Vungle"/>
    <x v="14"/>
    <s v=" DTC"/>
    <x v="174"/>
    <s v="Post"/>
    <n v="0"/>
    <n v="1929.4804793000001"/>
    <x v="0"/>
  </r>
  <r>
    <s v="Media"/>
    <s v="Incremental"/>
    <m/>
    <m/>
    <x v="23"/>
    <s v="Vungle"/>
    <x v="14"/>
    <s v=" DTC"/>
    <x v="175"/>
    <s v="Post"/>
    <n v="0"/>
    <n v="1693.8817927"/>
    <x v="0"/>
  </r>
  <r>
    <s v="Media"/>
    <s v="Incremental"/>
    <m/>
    <m/>
    <x v="23"/>
    <s v="Vungle"/>
    <x v="14"/>
    <s v=" DTC"/>
    <x v="176"/>
    <s v="Post"/>
    <n v="0"/>
    <n v="1546.9433134999999"/>
    <x v="0"/>
  </r>
  <r>
    <s v="Media"/>
    <s v="Incremental"/>
    <m/>
    <m/>
    <x v="23"/>
    <s v="Vungle"/>
    <x v="14"/>
    <s v=" DTC"/>
    <x v="177"/>
    <s v="Post"/>
    <n v="0"/>
    <n v="1444.2224927"/>
    <x v="0"/>
  </r>
  <r>
    <s v="Media"/>
    <s v="Incremental"/>
    <m/>
    <m/>
    <x v="23"/>
    <s v="Vungle"/>
    <x v="14"/>
    <s v=" DTC"/>
    <x v="178"/>
    <s v="Post"/>
    <n v="0"/>
    <n v="1319.7145743999999"/>
    <x v="0"/>
  </r>
  <r>
    <s v="Media"/>
    <s v="Incremental"/>
    <m/>
    <m/>
    <x v="23"/>
    <s v="Vungle"/>
    <x v="14"/>
    <s v=" DTC"/>
    <x v="179"/>
    <s v="Post"/>
    <n v="0"/>
    <n v="1169.3835799000001"/>
    <x v="0"/>
  </r>
  <r>
    <s v="Media"/>
    <s v="Incremental"/>
    <m/>
    <m/>
    <x v="23"/>
    <s v="Vungle"/>
    <x v="14"/>
    <s v=" DTC"/>
    <x v="180"/>
    <s v="Post"/>
    <n v="0"/>
    <n v="1083.0148005000001"/>
    <x v="0"/>
  </r>
  <r>
    <s v="Media"/>
    <s v="Incremental"/>
    <m/>
    <m/>
    <x v="23"/>
    <s v="Vungle"/>
    <x v="14"/>
    <s v=" DTC"/>
    <x v="181"/>
    <s v="Post"/>
    <n v="0"/>
    <n v="1041.9241009"/>
    <x v="0"/>
  </r>
  <r>
    <s v="Media"/>
    <s v="Incremental"/>
    <m/>
    <m/>
    <x v="23"/>
    <s v="Vungle"/>
    <x v="14"/>
    <s v=" DTC"/>
    <x v="182"/>
    <s v="Post"/>
    <n v="0"/>
    <n v="1014.7749698"/>
    <x v="0"/>
  </r>
  <r>
    <s v="Media"/>
    <s v="Incremental"/>
    <m/>
    <m/>
    <x v="23"/>
    <s v="Vungle"/>
    <x v="14"/>
    <s v=" DTC"/>
    <x v="183"/>
    <s v="Post"/>
    <n v="0"/>
    <n v="1017.3874709"/>
    <x v="0"/>
  </r>
  <r>
    <s v="Media"/>
    <s v="Incremental"/>
    <m/>
    <m/>
    <x v="23"/>
    <s v="Vungle"/>
    <x v="14"/>
    <s v=" DTC"/>
    <x v="184"/>
    <s v="Post"/>
    <n v="0"/>
    <n v="1011.5633614"/>
    <x v="0"/>
  </r>
  <r>
    <s v="Media"/>
    <s v="Incremental"/>
    <m/>
    <m/>
    <x v="23"/>
    <s v="Vungle"/>
    <x v="14"/>
    <s v=" DTC"/>
    <x v="185"/>
    <s v="Post"/>
    <n v="0"/>
    <n v="1005.5734221"/>
    <x v="0"/>
  </r>
  <r>
    <s v="Media"/>
    <s v="Incremental"/>
    <m/>
    <m/>
    <x v="23"/>
    <s v="Vungle"/>
    <x v="14"/>
    <s v=" DTC"/>
    <x v="186"/>
    <s v="Post"/>
    <n v="0"/>
    <n v="1023.4083407000001"/>
    <x v="0"/>
  </r>
  <r>
    <s v="Media"/>
    <s v="Incremental"/>
    <m/>
    <m/>
    <x v="23"/>
    <s v="Vungle"/>
    <x v="14"/>
    <s v=" DTC"/>
    <x v="187"/>
    <s v="Post"/>
    <n v="0"/>
    <n v="1051.0766470999999"/>
    <x v="0"/>
  </r>
  <r>
    <s v="Media"/>
    <s v="Incremental"/>
    <m/>
    <m/>
    <x v="23"/>
    <s v="Vungle"/>
    <x v="14"/>
    <s v=" DTC"/>
    <x v="188"/>
    <s v="Post"/>
    <n v="0"/>
    <n v="1025.6309085"/>
    <x v="0"/>
  </r>
  <r>
    <s v="Media"/>
    <s v="Incremental"/>
    <m/>
    <m/>
    <x v="23"/>
    <s v="Vungle"/>
    <x v="14"/>
    <s v=" DTC"/>
    <x v="189"/>
    <s v="Post"/>
    <n v="0"/>
    <n v="989.4629099"/>
    <x v="0"/>
  </r>
  <r>
    <s v="Media"/>
    <s v="Incremental"/>
    <m/>
    <m/>
    <x v="23"/>
    <s v="Vungle"/>
    <x v="14"/>
    <s v=" DTC"/>
    <x v="190"/>
    <s v="Post"/>
    <n v="0"/>
    <n v="977.06804599999998"/>
    <x v="0"/>
  </r>
  <r>
    <s v="Media"/>
    <s v="Incremental"/>
    <m/>
    <m/>
    <x v="23"/>
    <s v="Vungle"/>
    <x v="14"/>
    <s v=" DTC"/>
    <x v="191"/>
    <s v="Post"/>
    <n v="0"/>
    <n v="951.70158389999995"/>
    <x v="0"/>
  </r>
  <r>
    <s v="Media"/>
    <s v="Incremental"/>
    <m/>
    <m/>
    <x v="23"/>
    <s v="Vungle"/>
    <x v="14"/>
    <s v=" DTC"/>
    <x v="192"/>
    <s v="Post"/>
    <n v="0"/>
    <n v="938.4246071"/>
    <x v="0"/>
  </r>
  <r>
    <s v="Media"/>
    <s v="Incremental"/>
    <m/>
    <m/>
    <x v="23"/>
    <s v="Vungle"/>
    <x v="14"/>
    <s v=" DTC"/>
    <x v="193"/>
    <s v="Post"/>
    <n v="0"/>
    <n v="899.58284130000004"/>
    <x v="0"/>
  </r>
  <r>
    <s v="Media"/>
    <s v="Incremental"/>
    <m/>
    <m/>
    <x v="23"/>
    <s v="Vungle"/>
    <x v="14"/>
    <s v=" DTC"/>
    <x v="194"/>
    <s v="Post"/>
    <n v="0"/>
    <n v="850.59537460000001"/>
    <x v="0"/>
  </r>
  <r>
    <s v="Media"/>
    <s v="Incremental"/>
    <m/>
    <m/>
    <x v="23"/>
    <s v="Vungle"/>
    <x v="14"/>
    <s v=" DTC"/>
    <x v="195"/>
    <s v="Post"/>
    <n v="0"/>
    <n v="794.68457590000003"/>
    <x v="0"/>
  </r>
  <r>
    <s v="Media"/>
    <s v="Incremental"/>
    <m/>
    <m/>
    <x v="23"/>
    <s v="Vungle"/>
    <x v="14"/>
    <s v=" DTC"/>
    <x v="196"/>
    <s v="Post"/>
    <n v="0"/>
    <n v="765.03740170000003"/>
    <x v="0"/>
  </r>
  <r>
    <s v="Media"/>
    <s v="Incremental"/>
    <m/>
    <m/>
    <x v="23"/>
    <s v="Vungle"/>
    <x v="14"/>
    <s v=" DTC"/>
    <x v="197"/>
    <s v="Post"/>
    <n v="0"/>
    <n v="745.33851149999998"/>
    <x v="0"/>
  </r>
  <r>
    <s v="Media"/>
    <s v="Incremental"/>
    <m/>
    <m/>
    <x v="23"/>
    <s v="Vungle"/>
    <x v="14"/>
    <s v=" DTC"/>
    <x v="198"/>
    <s v="Post"/>
    <n v="0"/>
    <n v="738.04377690000001"/>
    <x v="0"/>
  </r>
  <r>
    <s v="Media"/>
    <s v="Incremental"/>
    <m/>
    <m/>
    <x v="23"/>
    <s v="Vungle"/>
    <x v="14"/>
    <s v=" DTC"/>
    <x v="199"/>
    <s v="Post"/>
    <n v="0"/>
    <n v="718.26571899999999"/>
    <x v="0"/>
  </r>
  <r>
    <s v="Media"/>
    <s v="Incremental"/>
    <m/>
    <m/>
    <x v="23"/>
    <s v="Vungle"/>
    <x v="14"/>
    <s v=" DTC"/>
    <x v="200"/>
    <s v="Post"/>
    <n v="0"/>
    <n v="715.97549579999998"/>
    <x v="0"/>
  </r>
  <r>
    <s v="Media"/>
    <s v="Incremental"/>
    <m/>
    <m/>
    <x v="23"/>
    <s v="Vungle"/>
    <x v="14"/>
    <s v=" DTC"/>
    <x v="201"/>
    <s v="Post"/>
    <n v="0"/>
    <n v="719.35365039999999"/>
    <x v="0"/>
  </r>
  <r>
    <s v="Media"/>
    <s v="Incremental"/>
    <m/>
    <m/>
    <x v="23"/>
    <s v="Vungle"/>
    <x v="14"/>
    <s v=" DTC"/>
    <x v="202"/>
    <s v="Post"/>
    <n v="0"/>
    <n v="715.57541500000002"/>
    <x v="0"/>
  </r>
  <r>
    <s v="Media"/>
    <s v="Incremental"/>
    <m/>
    <m/>
    <x v="23"/>
    <s v="Vungle"/>
    <x v="14"/>
    <s v=" DTC"/>
    <x v="203"/>
    <s v="Post"/>
    <n v="0"/>
    <n v="696.97466559999998"/>
    <x v="0"/>
  </r>
  <r>
    <s v="Media"/>
    <s v="Incremental"/>
    <m/>
    <m/>
    <x v="23"/>
    <s v="Vungle"/>
    <x v="14"/>
    <s v=" DTC"/>
    <x v="204"/>
    <s v="Post"/>
    <n v="0"/>
    <n v="610.12568699999997"/>
    <x v="0"/>
  </r>
  <r>
    <s v="Media"/>
    <s v="Incremental"/>
    <m/>
    <m/>
    <x v="23"/>
    <s v="Vungle"/>
    <x v="14"/>
    <s v=" DTC"/>
    <x v="205"/>
    <s v="Post"/>
    <n v="0"/>
    <n v="576.33786629999997"/>
    <x v="0"/>
  </r>
  <r>
    <s v="Media"/>
    <s v="Incremental"/>
    <m/>
    <m/>
    <x v="23"/>
    <s v="Vungle"/>
    <x v="14"/>
    <s v=" DTC"/>
    <x v="206"/>
    <s v="Post"/>
    <n v="0"/>
    <n v="520.7131028"/>
    <x v="0"/>
  </r>
  <r>
    <s v="Media"/>
    <s v="Incremental"/>
    <m/>
    <m/>
    <x v="23"/>
    <s v="Vungle"/>
    <x v="14"/>
    <s v=" DTC"/>
    <x v="207"/>
    <s v="Post"/>
    <n v="0"/>
    <n v="476.62393470000001"/>
    <x v="0"/>
  </r>
  <r>
    <s v="Media"/>
    <s v="Incremental"/>
    <m/>
    <m/>
    <x v="23"/>
    <s v="Vungle"/>
    <x v="14"/>
    <s v=" DTC"/>
    <x v="208"/>
    <s v="Post"/>
    <n v="0"/>
    <n v="441.63626420000003"/>
    <x v="0"/>
  </r>
  <r>
    <s v="Media"/>
    <s v="Incremental"/>
    <m/>
    <m/>
    <x v="23"/>
    <s v="Vungle"/>
    <x v="14"/>
    <s v=" DTC"/>
    <x v="209"/>
    <s v="Post"/>
    <n v="0"/>
    <n v="417.78460869999998"/>
    <x v="0"/>
  </r>
  <r>
    <s v="Media"/>
    <s v="Incremental"/>
    <m/>
    <m/>
    <x v="23"/>
    <s v="Vungle"/>
    <x v="14"/>
    <s v=" DTC"/>
    <x v="210"/>
    <s v="Post"/>
    <n v="0"/>
    <n v="419.65704520000003"/>
    <x v="0"/>
  </r>
  <r>
    <s v="Media"/>
    <s v="Incremental"/>
    <m/>
    <m/>
    <x v="23"/>
    <s v="Vungle"/>
    <x v="14"/>
    <s v=" DTC"/>
    <x v="211"/>
    <s v="Post"/>
    <n v="0"/>
    <n v="441.04356680000001"/>
    <x v="0"/>
  </r>
  <r>
    <s v="Media"/>
    <s v="Incremental"/>
    <m/>
    <m/>
    <x v="23"/>
    <s v="Vungle"/>
    <x v="14"/>
    <s v=" DTC"/>
    <x v="212"/>
    <s v="Post"/>
    <n v="0"/>
    <n v="472.96622500000001"/>
    <x v="0"/>
  </r>
  <r>
    <s v="Media"/>
    <s v="Incremental"/>
    <m/>
    <m/>
    <x v="23"/>
    <s v="Vungle"/>
    <x v="14"/>
    <s v=" DTC"/>
    <x v="213"/>
    <s v="Post"/>
    <n v="0"/>
    <n v="511.2187902"/>
    <x v="0"/>
  </r>
  <r>
    <s v="Media"/>
    <s v="Incremental"/>
    <m/>
    <m/>
    <x v="24"/>
    <s v="Vungle"/>
    <x v="14"/>
    <s v=" DTC"/>
    <x v="0"/>
    <s v="Pre"/>
    <s v="Pre"/>
    <n v="121.24260529999999"/>
    <x v="1"/>
  </r>
  <r>
    <s v="Media"/>
    <s v="Incremental"/>
    <m/>
    <m/>
    <x v="24"/>
    <s v="Vungle"/>
    <x v="14"/>
    <s v=" DTC"/>
    <x v="1"/>
    <s v="Pre"/>
    <s v="Pre"/>
    <n v="254.30449859999999"/>
    <x v="1"/>
  </r>
  <r>
    <s v="Media"/>
    <s v="Incremental"/>
    <m/>
    <m/>
    <x v="24"/>
    <s v="Vungle"/>
    <x v="14"/>
    <s v=" DTC"/>
    <x v="2"/>
    <s v="Pre"/>
    <s v="Pre"/>
    <n v="388.66849780000001"/>
    <x v="1"/>
  </r>
  <r>
    <s v="Media"/>
    <s v="Incremental"/>
    <m/>
    <m/>
    <x v="24"/>
    <s v="Vungle"/>
    <x v="14"/>
    <s v=" DTC"/>
    <x v="3"/>
    <s v="Pre"/>
    <s v="Pre"/>
    <n v="511.91137300000003"/>
    <x v="1"/>
  </r>
  <r>
    <s v="Media"/>
    <s v="Incremental"/>
    <m/>
    <m/>
    <x v="24"/>
    <s v="Vungle"/>
    <x v="14"/>
    <s v=" DTC"/>
    <x v="4"/>
    <s v="Pre"/>
    <s v="Pre"/>
    <n v="620.02248090000001"/>
    <x v="1"/>
  </r>
  <r>
    <s v="Media"/>
    <s v="Incremental"/>
    <m/>
    <m/>
    <x v="24"/>
    <s v="Vungle"/>
    <x v="14"/>
    <s v=" DTC"/>
    <x v="5"/>
    <s v="Pre"/>
    <s v="Pre"/>
    <n v="719.70049389999997"/>
    <x v="1"/>
  </r>
  <r>
    <s v="Media"/>
    <s v="Incremental"/>
    <m/>
    <m/>
    <x v="24"/>
    <s v="Vungle"/>
    <x v="14"/>
    <s v=" DTC"/>
    <x v="6"/>
    <s v="Pre"/>
    <s v="Pre"/>
    <n v="812.0283349"/>
    <x v="1"/>
  </r>
  <r>
    <s v="Media"/>
    <s v="Incremental"/>
    <m/>
    <m/>
    <x v="24"/>
    <s v="Vungle"/>
    <x v="14"/>
    <s v=" DTC"/>
    <x v="7"/>
    <s v="Pre"/>
    <s v="Pre"/>
    <n v="903.76991390000001"/>
    <x v="1"/>
  </r>
  <r>
    <s v="Media"/>
    <s v="Incremental"/>
    <m/>
    <m/>
    <x v="24"/>
    <s v="Vungle"/>
    <x v="14"/>
    <s v=" DTC"/>
    <x v="8"/>
    <s v="Pre"/>
    <s v="Pre"/>
    <n v="988.01622080000004"/>
    <x v="1"/>
  </r>
  <r>
    <s v="Media"/>
    <s v="Incremental"/>
    <m/>
    <m/>
    <x v="24"/>
    <s v="Vungle"/>
    <x v="14"/>
    <s v=" DTC"/>
    <x v="9"/>
    <s v="Pre"/>
    <s v="Pre"/>
    <n v="1061.0667029000001"/>
    <x v="1"/>
  </r>
  <r>
    <s v="Media"/>
    <s v="Incremental"/>
    <m/>
    <m/>
    <x v="24"/>
    <s v="Vungle"/>
    <x v="14"/>
    <s v=" DTC"/>
    <x v="10"/>
    <s v="Pre"/>
    <s v="Pre"/>
    <n v="1117.9608598"/>
    <x v="1"/>
  </r>
  <r>
    <s v="Media"/>
    <s v="Incremental"/>
    <m/>
    <m/>
    <x v="24"/>
    <s v="Vungle"/>
    <x v="14"/>
    <s v=" DTC"/>
    <x v="11"/>
    <s v="Pre"/>
    <s v="Pre"/>
    <n v="1156.6980979"/>
    <x v="1"/>
  </r>
  <r>
    <s v="Media"/>
    <s v="Incremental"/>
    <m/>
    <m/>
    <x v="24"/>
    <s v="Vungle"/>
    <x v="14"/>
    <s v=" DTC"/>
    <x v="12"/>
    <s v="Pre"/>
    <s v="Pre"/>
    <n v="1191.2754465"/>
    <x v="1"/>
  </r>
  <r>
    <s v="Media"/>
    <s v="Incremental"/>
    <m/>
    <m/>
    <x v="24"/>
    <s v="Vungle"/>
    <x v="14"/>
    <s v=" DTC"/>
    <x v="13"/>
    <s v="Pre"/>
    <s v="Pre"/>
    <n v="1221.7703792"/>
    <x v="1"/>
  </r>
  <r>
    <s v="Media"/>
    <s v="Incremental"/>
    <m/>
    <m/>
    <x v="24"/>
    <s v="Vungle"/>
    <x v="14"/>
    <s v=" DTC"/>
    <x v="14"/>
    <s v="Pre"/>
    <s v="Pre"/>
    <n v="1130.6149032000001"/>
    <x v="1"/>
  </r>
  <r>
    <s v="Media"/>
    <s v="Incremental"/>
    <m/>
    <m/>
    <x v="24"/>
    <s v="Vungle"/>
    <x v="14"/>
    <s v=" DTC"/>
    <x v="15"/>
    <s v="Pre"/>
    <s v="Pre"/>
    <n v="1102.7542673999999"/>
    <x v="1"/>
  </r>
  <r>
    <s v="Media"/>
    <s v="Incremental"/>
    <m/>
    <m/>
    <x v="24"/>
    <s v="Vungle"/>
    <x v="14"/>
    <s v=" DTC"/>
    <x v="16"/>
    <s v="Pre"/>
    <s v="Pre"/>
    <n v="1072.5010981"/>
    <x v="1"/>
  </r>
  <r>
    <s v="Media"/>
    <s v="Incremental"/>
    <m/>
    <m/>
    <x v="24"/>
    <s v="Vungle"/>
    <x v="14"/>
    <s v=" DTC"/>
    <x v="17"/>
    <s v="Pre"/>
    <s v="Pre"/>
    <n v="1043.6219203999999"/>
    <x v="1"/>
  </r>
  <r>
    <s v="Media"/>
    <s v="Incremental"/>
    <m/>
    <m/>
    <x v="24"/>
    <s v="Vungle"/>
    <x v="14"/>
    <s v=" DTC"/>
    <x v="18"/>
    <s v="Pre"/>
    <s v="Pre"/>
    <n v="1012.8946435"/>
    <x v="1"/>
  </r>
  <r>
    <s v="Media"/>
    <s v="Incremental"/>
    <m/>
    <m/>
    <x v="24"/>
    <s v="Vungle"/>
    <x v="14"/>
    <s v=" DTC"/>
    <x v="19"/>
    <s v="Pre"/>
    <s v="Pre"/>
    <n v="976.89727210000001"/>
    <x v="1"/>
  </r>
  <r>
    <s v="Media"/>
    <s v="Incremental"/>
    <m/>
    <m/>
    <x v="24"/>
    <s v="Vungle"/>
    <x v="14"/>
    <s v=" DTC"/>
    <x v="20"/>
    <s v="Pre"/>
    <s v="Pre"/>
    <n v="941.98040549999996"/>
    <x v="1"/>
  </r>
  <r>
    <s v="Media"/>
    <s v="Incremental"/>
    <m/>
    <m/>
    <x v="24"/>
    <s v="Vungle"/>
    <x v="14"/>
    <s v=" DTC"/>
    <x v="21"/>
    <s v="Pre"/>
    <s v="Pre"/>
    <n v="901.02733409999996"/>
    <x v="1"/>
  </r>
  <r>
    <s v="Media"/>
    <s v="Incremental"/>
    <m/>
    <m/>
    <x v="24"/>
    <s v="Vungle"/>
    <x v="14"/>
    <s v=" DTC"/>
    <x v="22"/>
    <s v="Pre"/>
    <s v="Pre"/>
    <n v="880.40324650000002"/>
    <x v="1"/>
  </r>
  <r>
    <s v="Media"/>
    <s v="Incremental"/>
    <m/>
    <m/>
    <x v="24"/>
    <s v="Vungle"/>
    <x v="14"/>
    <s v=" DTC"/>
    <x v="23"/>
    <s v="Pre"/>
    <s v="Pre"/>
    <n v="862.33601250000004"/>
    <x v="1"/>
  </r>
  <r>
    <s v="Media"/>
    <s v="Incremental"/>
    <m/>
    <m/>
    <x v="24"/>
    <s v="Vungle"/>
    <x v="14"/>
    <s v=" DTC"/>
    <x v="24"/>
    <s v="Pre"/>
    <s v="Pre"/>
    <n v="850.12186120000001"/>
    <x v="1"/>
  </r>
  <r>
    <s v="Media"/>
    <s v="Incremental"/>
    <m/>
    <m/>
    <x v="24"/>
    <s v="Vungle"/>
    <x v="14"/>
    <s v=" DTC"/>
    <x v="25"/>
    <s v="Pre"/>
    <s v="Pre"/>
    <n v="846.06816160000005"/>
    <x v="1"/>
  </r>
  <r>
    <s v="Media"/>
    <s v="Incremental"/>
    <m/>
    <m/>
    <x v="24"/>
    <s v="Vungle"/>
    <x v="14"/>
    <s v=" DTC"/>
    <x v="26"/>
    <s v="Pre"/>
    <s v="Pre"/>
    <n v="822.26038340000002"/>
    <x v="1"/>
  </r>
  <r>
    <s v="Media"/>
    <s v="Incremental"/>
    <m/>
    <m/>
    <x v="24"/>
    <s v="Vungle"/>
    <x v="14"/>
    <s v=" DTC"/>
    <x v="27"/>
    <s v="Pre"/>
    <s v="Pre"/>
    <n v="793.16856069999994"/>
    <x v="1"/>
  </r>
  <r>
    <s v="Media"/>
    <s v="Incremental"/>
    <m/>
    <m/>
    <x v="24"/>
    <s v="Vungle"/>
    <x v="14"/>
    <s v=" DTC"/>
    <x v="28"/>
    <s v="Pre"/>
    <s v="Pre"/>
    <n v="767.06255220000003"/>
    <x v="1"/>
  </r>
  <r>
    <s v="Media"/>
    <s v="Incremental"/>
    <m/>
    <m/>
    <x v="24"/>
    <s v="Vungle"/>
    <x v="14"/>
    <s v=" DTC"/>
    <x v="29"/>
    <s v="Pre"/>
    <s v="Pre"/>
    <n v="740.11396160000004"/>
    <x v="1"/>
  </r>
  <r>
    <s v="Media"/>
    <s v="Incremental"/>
    <m/>
    <m/>
    <x v="24"/>
    <s v="Vungle"/>
    <x v="14"/>
    <s v=" DTC"/>
    <x v="30"/>
    <s v="Pre"/>
    <s v="Pre"/>
    <n v="710.95937409999999"/>
    <x v="1"/>
  </r>
  <r>
    <s v="Media"/>
    <s v="Incremental"/>
    <m/>
    <m/>
    <x v="24"/>
    <s v="Vungle"/>
    <x v="14"/>
    <s v=" DTC"/>
    <x v="31"/>
    <s v="Pre"/>
    <s v="Pre"/>
    <n v="685.38923220000004"/>
    <x v="1"/>
  </r>
  <r>
    <s v="Media"/>
    <s v="Incremental"/>
    <m/>
    <m/>
    <x v="24"/>
    <s v="Vungle"/>
    <x v="14"/>
    <s v=" DTC"/>
    <x v="32"/>
    <s v="Pre"/>
    <s v="Pre"/>
    <n v="663.06008310000004"/>
    <x v="1"/>
  </r>
  <r>
    <s v="Media"/>
    <s v="Incremental"/>
    <m/>
    <m/>
    <x v="24"/>
    <s v="Vungle"/>
    <x v="14"/>
    <s v=" DTC"/>
    <x v="33"/>
    <s v="Pre"/>
    <s v="Pre"/>
    <n v="637.83710169999995"/>
    <x v="1"/>
  </r>
  <r>
    <s v="Media"/>
    <s v="Incremental"/>
    <m/>
    <m/>
    <x v="24"/>
    <s v="Vungle"/>
    <x v="14"/>
    <s v=" DTC"/>
    <x v="34"/>
    <s v="Pre"/>
    <s v="Pre"/>
    <n v="610.18915689999994"/>
    <x v="1"/>
  </r>
  <r>
    <s v="Media"/>
    <s v="Incremental"/>
    <m/>
    <m/>
    <x v="24"/>
    <s v="Vungle"/>
    <x v="14"/>
    <s v=" DTC"/>
    <x v="35"/>
    <s v="Pre"/>
    <s v="Pre"/>
    <n v="584.37363619999996"/>
    <x v="1"/>
  </r>
  <r>
    <s v="Media"/>
    <s v="Incremental"/>
    <m/>
    <m/>
    <x v="24"/>
    <s v="Vungle"/>
    <x v="14"/>
    <s v=" DTC"/>
    <x v="36"/>
    <s v="Pre"/>
    <s v="Pre"/>
    <n v="547.0795124"/>
    <x v="1"/>
  </r>
  <r>
    <s v="Media"/>
    <s v="Incremental"/>
    <m/>
    <m/>
    <x v="24"/>
    <s v="Vungle"/>
    <x v="14"/>
    <s v=" DTC"/>
    <x v="37"/>
    <s v="Pre"/>
    <s v="Pre"/>
    <n v="522.15384710000001"/>
    <x v="1"/>
  </r>
  <r>
    <s v="Media"/>
    <s v="Incremental"/>
    <m/>
    <m/>
    <x v="24"/>
    <s v="Vungle"/>
    <x v="14"/>
    <s v=" DTC"/>
    <x v="38"/>
    <s v="Pre"/>
    <s v="Pre"/>
    <n v="585.45068600000002"/>
    <x v="1"/>
  </r>
  <r>
    <s v="Media"/>
    <s v="Incremental"/>
    <m/>
    <m/>
    <x v="24"/>
    <s v="Vungle"/>
    <x v="14"/>
    <s v=" DTC"/>
    <x v="39"/>
    <s v="Pre"/>
    <s v="Pre"/>
    <n v="708.29658610000001"/>
    <x v="1"/>
  </r>
  <r>
    <s v="Media"/>
    <s v="Incremental"/>
    <m/>
    <m/>
    <x v="24"/>
    <s v="Vungle"/>
    <x v="14"/>
    <s v=" DTC"/>
    <x v="40"/>
    <s v="Pre"/>
    <s v="Pre"/>
    <n v="871.41666929999997"/>
    <x v="1"/>
  </r>
  <r>
    <s v="Media"/>
    <s v="Incremental"/>
    <m/>
    <m/>
    <x v="24"/>
    <s v="Vungle"/>
    <x v="14"/>
    <s v=" DTC"/>
    <x v="41"/>
    <s v="Pre"/>
    <s v="Pre"/>
    <n v="1027.3587869999999"/>
    <x v="1"/>
  </r>
  <r>
    <s v="Media"/>
    <s v="Incremental"/>
    <m/>
    <m/>
    <x v="24"/>
    <s v="Vungle"/>
    <x v="14"/>
    <s v=" DTC"/>
    <x v="42"/>
    <s v="Pre"/>
    <s v="Pre"/>
    <n v="1173.0689464"/>
    <x v="1"/>
  </r>
  <r>
    <s v="Media"/>
    <s v="Incremental"/>
    <m/>
    <m/>
    <x v="24"/>
    <s v="Vungle"/>
    <x v="14"/>
    <s v=" DTC"/>
    <x v="43"/>
    <s v="Pre"/>
    <s v="Pre"/>
    <n v="1295.3513951"/>
    <x v="1"/>
  </r>
  <r>
    <s v="Media"/>
    <s v="Incremental"/>
    <m/>
    <m/>
    <x v="24"/>
    <s v="Vungle"/>
    <x v="14"/>
    <s v=" DTC"/>
    <x v="44"/>
    <s v="Pre"/>
    <s v="Pre"/>
    <n v="1392.1543122"/>
    <x v="1"/>
  </r>
  <r>
    <s v="Media"/>
    <s v="Incremental"/>
    <m/>
    <m/>
    <x v="24"/>
    <s v="Vungle"/>
    <x v="14"/>
    <s v=" DTC"/>
    <x v="45"/>
    <s v="Pre"/>
    <s v="Pre"/>
    <n v="1470.1105253999999"/>
    <x v="1"/>
  </r>
  <r>
    <s v="Media"/>
    <s v="Incremental"/>
    <m/>
    <m/>
    <x v="24"/>
    <s v="Vungle"/>
    <x v="14"/>
    <s v=" DTC"/>
    <x v="46"/>
    <s v="Pre"/>
    <s v="Pre"/>
    <n v="1468.7048315"/>
    <x v="1"/>
  </r>
  <r>
    <s v="Media"/>
    <s v="Incremental"/>
    <m/>
    <m/>
    <x v="24"/>
    <s v="Vungle"/>
    <x v="14"/>
    <s v=" DTC"/>
    <x v="47"/>
    <s v="Pre"/>
    <s v="Pre"/>
    <n v="1416.9489679000001"/>
    <x v="1"/>
  </r>
  <r>
    <s v="Media"/>
    <s v="Incremental"/>
    <m/>
    <m/>
    <x v="24"/>
    <s v="Vungle"/>
    <x v="14"/>
    <s v=" DTC"/>
    <x v="48"/>
    <s v="Pre"/>
    <s v="Pre"/>
    <n v="1333.0551912999999"/>
    <x v="1"/>
  </r>
  <r>
    <s v="Media"/>
    <s v="Incremental"/>
    <m/>
    <m/>
    <x v="24"/>
    <s v="Vungle"/>
    <x v="14"/>
    <s v=" DTC"/>
    <x v="49"/>
    <s v="Pre"/>
    <s v="Pre"/>
    <n v="1229.4485377999999"/>
    <x v="1"/>
  </r>
  <r>
    <s v="Media"/>
    <s v="Incremental"/>
    <m/>
    <m/>
    <x v="24"/>
    <s v="Vungle"/>
    <x v="14"/>
    <s v=" DTC"/>
    <x v="50"/>
    <s v="Pre"/>
    <s v="Pre"/>
    <n v="1114.9073699"/>
    <x v="1"/>
  </r>
  <r>
    <s v="Media"/>
    <s v="Incremental"/>
    <m/>
    <m/>
    <x v="24"/>
    <s v="Vungle"/>
    <x v="14"/>
    <s v=" DTC"/>
    <x v="51"/>
    <s v="Pre"/>
    <s v="Pre"/>
    <n v="999.27069419999998"/>
    <x v="1"/>
  </r>
  <r>
    <s v="Media"/>
    <s v="Incremental"/>
    <m/>
    <m/>
    <x v="24"/>
    <s v="Vungle"/>
    <x v="14"/>
    <s v=" DTC"/>
    <x v="52"/>
    <s v="Pre"/>
    <s v="Pre"/>
    <n v="805.34489069999995"/>
    <x v="1"/>
  </r>
  <r>
    <s v="Media"/>
    <s v="Incremental"/>
    <m/>
    <m/>
    <x v="24"/>
    <s v="Vungle"/>
    <x v="14"/>
    <s v=" DTC"/>
    <x v="53"/>
    <s v="Pre"/>
    <s v="Pre"/>
    <n v="621.61368249999998"/>
    <x v="1"/>
  </r>
  <r>
    <s v="Media"/>
    <s v="Incremental"/>
    <m/>
    <m/>
    <x v="24"/>
    <s v="Vungle"/>
    <x v="14"/>
    <s v=" DTC"/>
    <x v="54"/>
    <s v="Pre"/>
    <s v="Pre"/>
    <n v="463.35218589999999"/>
    <x v="1"/>
  </r>
  <r>
    <s v="Media"/>
    <s v="Incremental"/>
    <m/>
    <m/>
    <x v="24"/>
    <s v="Vungle"/>
    <x v="14"/>
    <s v=" DTC"/>
    <x v="55"/>
    <s v="Pre"/>
    <s v="Pre"/>
    <n v="338.04310450000003"/>
    <x v="1"/>
  </r>
  <r>
    <s v="Media"/>
    <s v="Incremental"/>
    <m/>
    <m/>
    <x v="24"/>
    <s v="Vungle"/>
    <x v="14"/>
    <s v=" DTC"/>
    <x v="56"/>
    <s v="Pre"/>
    <s v="Pre"/>
    <n v="227.02383750000001"/>
    <x v="1"/>
  </r>
  <r>
    <s v="Media"/>
    <s v="Incremental"/>
    <m/>
    <m/>
    <x v="24"/>
    <s v="Vungle"/>
    <x v="14"/>
    <s v=" DTC"/>
    <x v="57"/>
    <s v="Post"/>
    <s v="Post"/>
    <n v="138.87476119999999"/>
    <x v="1"/>
  </r>
  <r>
    <s v="Media"/>
    <s v="Incremental"/>
    <m/>
    <m/>
    <x v="24"/>
    <s v="Vungle"/>
    <x v="14"/>
    <s v=" DTC"/>
    <x v="58"/>
    <s v="Post"/>
    <s v="Post"/>
    <n v="67.8515321"/>
    <x v="1"/>
  </r>
  <r>
    <s v="Media"/>
    <s v="Incremental"/>
    <m/>
    <m/>
    <x v="24"/>
    <s v="Vungle"/>
    <x v="14"/>
    <s v=" DTC"/>
    <x v="59"/>
    <s v="Post"/>
    <s v="Post"/>
    <n v="0"/>
    <x v="1"/>
  </r>
  <r>
    <s v="Media"/>
    <s v="Incremental"/>
    <m/>
    <m/>
    <x v="24"/>
    <s v="Vungle"/>
    <x v="14"/>
    <s v=" DTC"/>
    <x v="60"/>
    <s v="Post"/>
    <s v="Post"/>
    <n v="0"/>
    <x v="1"/>
  </r>
  <r>
    <s v="Media"/>
    <s v="Incremental"/>
    <m/>
    <m/>
    <x v="24"/>
    <s v="Vungle"/>
    <x v="14"/>
    <s v=" DTC"/>
    <x v="61"/>
    <s v="Post"/>
    <s v="Post"/>
    <n v="0"/>
    <x v="1"/>
  </r>
  <r>
    <s v="Media"/>
    <s v="Incremental"/>
    <m/>
    <m/>
    <x v="24"/>
    <s v="Vungle"/>
    <x v="14"/>
    <s v=" DTC"/>
    <x v="62"/>
    <s v="Post"/>
    <s v="Post"/>
    <n v="0"/>
    <x v="1"/>
  </r>
  <r>
    <s v="Media"/>
    <s v="Incremental"/>
    <m/>
    <m/>
    <x v="24"/>
    <s v="Vungle"/>
    <x v="14"/>
    <s v=" DTC"/>
    <x v="63"/>
    <s v="Post"/>
    <s v="Post"/>
    <n v="0"/>
    <x v="1"/>
  </r>
  <r>
    <s v="Media"/>
    <s v="Incremental"/>
    <m/>
    <m/>
    <x v="24"/>
    <s v="Vungle"/>
    <x v="14"/>
    <s v=" DTC"/>
    <x v="64"/>
    <s v="Post"/>
    <s v="Post"/>
    <n v="0"/>
    <x v="1"/>
  </r>
  <r>
    <s v="Media"/>
    <s v="Incremental"/>
    <m/>
    <m/>
    <x v="24"/>
    <s v="Vungle"/>
    <x v="14"/>
    <s v=" DTC"/>
    <x v="65"/>
    <s v="Post"/>
    <s v="Post"/>
    <n v="0"/>
    <x v="1"/>
  </r>
  <r>
    <s v="Media"/>
    <s v="Incremental"/>
    <m/>
    <m/>
    <x v="24"/>
    <s v="Vungle"/>
    <x v="14"/>
    <s v=" DTC"/>
    <x v="66"/>
    <s v="Post"/>
    <s v="Post"/>
    <n v="0"/>
    <x v="1"/>
  </r>
  <r>
    <s v="Media"/>
    <s v="Incremental"/>
    <m/>
    <m/>
    <x v="24"/>
    <s v="Vungle"/>
    <x v="14"/>
    <s v=" DTC"/>
    <x v="67"/>
    <s v="Post"/>
    <s v="Post"/>
    <n v="0"/>
    <x v="1"/>
  </r>
  <r>
    <s v="Media"/>
    <s v="Incremental"/>
    <m/>
    <m/>
    <x v="24"/>
    <s v="Vungle"/>
    <x v="14"/>
    <s v=" DTC"/>
    <x v="68"/>
    <s v="Post"/>
    <s v="Post"/>
    <n v="0"/>
    <x v="1"/>
  </r>
  <r>
    <s v="Media"/>
    <s v="Incremental"/>
    <m/>
    <m/>
    <x v="24"/>
    <s v="Vungle"/>
    <x v="14"/>
    <s v=" DTC"/>
    <x v="69"/>
    <s v="Post"/>
    <s v="Post"/>
    <n v="0"/>
    <x v="1"/>
  </r>
  <r>
    <s v="Media"/>
    <s v="Incremental"/>
    <m/>
    <m/>
    <x v="24"/>
    <s v="Vungle"/>
    <x v="14"/>
    <s v=" DTC"/>
    <x v="70"/>
    <s v="Post"/>
    <s v="Post"/>
    <n v="0"/>
    <x v="1"/>
  </r>
  <r>
    <s v="Media"/>
    <s v="Incremental"/>
    <m/>
    <m/>
    <x v="24"/>
    <s v="Vungle"/>
    <x v="14"/>
    <s v=" DTC"/>
    <x v="71"/>
    <s v="Post"/>
    <s v="Post"/>
    <n v="0"/>
    <x v="1"/>
  </r>
  <r>
    <s v="Media"/>
    <s v="Incremental"/>
    <m/>
    <m/>
    <x v="24"/>
    <s v="Vungle"/>
    <x v="14"/>
    <s v=" DTC"/>
    <x v="72"/>
    <s v="Post"/>
    <s v="Post"/>
    <n v="0"/>
    <x v="1"/>
  </r>
  <r>
    <s v="Media"/>
    <s v="Incremental"/>
    <m/>
    <m/>
    <x v="24"/>
    <s v="Vungle"/>
    <x v="14"/>
    <s v=" DTC"/>
    <x v="73"/>
    <s v="Post"/>
    <s v="Post"/>
    <n v="0"/>
    <x v="1"/>
  </r>
  <r>
    <s v="Media"/>
    <s v="Incremental"/>
    <m/>
    <m/>
    <x v="24"/>
    <s v="Vungle"/>
    <x v="14"/>
    <s v=" DTC"/>
    <x v="74"/>
    <s v="Post"/>
    <s v="Post"/>
    <n v="0"/>
    <x v="1"/>
  </r>
  <r>
    <s v="Media"/>
    <s v="Incremental"/>
    <m/>
    <m/>
    <x v="24"/>
    <s v="Vungle"/>
    <x v="14"/>
    <s v=" DTC"/>
    <x v="75"/>
    <s v="Post"/>
    <s v="Post"/>
    <n v="0"/>
    <x v="1"/>
  </r>
  <r>
    <s v="Media"/>
    <s v="Incremental"/>
    <m/>
    <m/>
    <x v="24"/>
    <s v="Vungle"/>
    <x v="14"/>
    <s v=" DTC"/>
    <x v="76"/>
    <s v="Post"/>
    <s v="Post"/>
    <n v="0"/>
    <x v="1"/>
  </r>
  <r>
    <s v="Media"/>
    <s v="Incremental"/>
    <m/>
    <m/>
    <x v="24"/>
    <s v="Vungle"/>
    <x v="14"/>
    <s v=" DTC"/>
    <x v="77"/>
    <s v="Post"/>
    <s v="Post"/>
    <n v="0"/>
    <x v="1"/>
  </r>
  <r>
    <s v="Media"/>
    <s v="Incremental"/>
    <m/>
    <m/>
    <x v="24"/>
    <s v="Vungle"/>
    <x v="14"/>
    <s v=" DTC"/>
    <x v="78"/>
    <s v="Post"/>
    <s v="Post"/>
    <n v="0"/>
    <x v="1"/>
  </r>
  <r>
    <s v="Media"/>
    <s v="Incremental"/>
    <m/>
    <m/>
    <x v="24"/>
    <s v="Vungle"/>
    <x v="14"/>
    <s v=" DTC"/>
    <x v="79"/>
    <s v="Post"/>
    <s v="Post"/>
    <n v="0"/>
    <x v="1"/>
  </r>
  <r>
    <s v="Media"/>
    <s v="Incremental"/>
    <m/>
    <m/>
    <x v="24"/>
    <s v="Vungle"/>
    <x v="14"/>
    <s v=" DTC"/>
    <x v="80"/>
    <s v="Post"/>
    <s v="Post"/>
    <n v="0"/>
    <x v="1"/>
  </r>
  <r>
    <s v="Media"/>
    <s v="Incremental"/>
    <m/>
    <m/>
    <x v="24"/>
    <s v="Vungle"/>
    <x v="14"/>
    <s v=" DTC"/>
    <x v="81"/>
    <s v="Post"/>
    <s v="Post"/>
    <n v="0"/>
    <x v="1"/>
  </r>
  <r>
    <s v="Media"/>
    <s v="Incremental"/>
    <m/>
    <m/>
    <x v="24"/>
    <s v="Vungle"/>
    <x v="14"/>
    <s v=" DTC"/>
    <x v="82"/>
    <s v="Post"/>
    <s v="Post"/>
    <n v="0"/>
    <x v="1"/>
  </r>
  <r>
    <s v="Media"/>
    <s v="Incremental"/>
    <m/>
    <m/>
    <x v="24"/>
    <s v="Vungle"/>
    <x v="14"/>
    <s v=" DTC"/>
    <x v="83"/>
    <s v="Post"/>
    <s v="Post"/>
    <n v="0"/>
    <x v="1"/>
  </r>
  <r>
    <s v="Media"/>
    <s v="Incremental"/>
    <m/>
    <m/>
    <x v="24"/>
    <s v="Vungle"/>
    <x v="14"/>
    <s v=" DTC"/>
    <x v="84"/>
    <s v="Post"/>
    <s v="Post"/>
    <n v="0"/>
    <x v="1"/>
  </r>
  <r>
    <s v="Media"/>
    <s v="Incremental"/>
    <m/>
    <m/>
    <x v="24"/>
    <s v="Vungle"/>
    <x v="14"/>
    <s v=" DTC"/>
    <x v="85"/>
    <s v="Post"/>
    <s v="Post"/>
    <n v="0"/>
    <x v="1"/>
  </r>
  <r>
    <s v="Media"/>
    <s v="Incremental"/>
    <m/>
    <m/>
    <x v="24"/>
    <s v="Vungle"/>
    <x v="14"/>
    <s v=" DTC"/>
    <x v="86"/>
    <s v="Post"/>
    <s v="Post"/>
    <n v="0"/>
    <x v="1"/>
  </r>
  <r>
    <s v="Media"/>
    <s v="Incremental"/>
    <m/>
    <m/>
    <x v="24"/>
    <s v="Vungle"/>
    <x v="14"/>
    <s v=" DTC"/>
    <x v="87"/>
    <s v="Post"/>
    <s v="Post"/>
    <n v="0"/>
    <x v="1"/>
  </r>
  <r>
    <s v="Media"/>
    <s v="Incremental"/>
    <m/>
    <m/>
    <x v="24"/>
    <s v="Vungle"/>
    <x v="14"/>
    <s v=" DTC"/>
    <x v="88"/>
    <s v="Post"/>
    <s v="Post"/>
    <n v="0"/>
    <x v="1"/>
  </r>
  <r>
    <s v="Media"/>
    <s v="Incremental"/>
    <m/>
    <m/>
    <x v="24"/>
    <s v="Vungle"/>
    <x v="14"/>
    <s v=" DTC"/>
    <x v="89"/>
    <s v="Post"/>
    <s v="Post"/>
    <n v="0"/>
    <x v="1"/>
  </r>
  <r>
    <s v="Media"/>
    <s v="Incremental"/>
    <m/>
    <m/>
    <x v="24"/>
    <s v="Vungle"/>
    <x v="14"/>
    <s v=" DTC"/>
    <x v="90"/>
    <s v="Post"/>
    <s v="Post"/>
    <n v="0"/>
    <x v="1"/>
  </r>
  <r>
    <s v="Media"/>
    <s v="Incremental"/>
    <m/>
    <m/>
    <x v="24"/>
    <s v="Vungle"/>
    <x v="14"/>
    <s v=" DTC"/>
    <x v="91"/>
    <s v="Post"/>
    <s v="Post"/>
    <n v="0"/>
    <x v="1"/>
  </r>
  <r>
    <s v="Media"/>
    <s v="Incremental"/>
    <m/>
    <m/>
    <x v="24"/>
    <s v="Vungle"/>
    <x v="14"/>
    <s v=" DTC"/>
    <x v="92"/>
    <s v="Post"/>
    <s v="Post"/>
    <n v="0"/>
    <x v="1"/>
  </r>
  <r>
    <s v="Media"/>
    <s v="Incremental"/>
    <m/>
    <m/>
    <x v="24"/>
    <s v="Vungle"/>
    <x v="14"/>
    <s v=" DTC"/>
    <x v="93"/>
    <s v="Post"/>
    <s v="Post"/>
    <n v="0"/>
    <x v="1"/>
  </r>
  <r>
    <s v="Media"/>
    <s v="Incremental"/>
    <m/>
    <m/>
    <x v="24"/>
    <s v="Vungle"/>
    <x v="14"/>
    <s v=" DTC"/>
    <x v="94"/>
    <s v="Post"/>
    <s v="Post"/>
    <n v="0"/>
    <x v="1"/>
  </r>
  <r>
    <s v="Media"/>
    <s v="Incremental"/>
    <m/>
    <m/>
    <x v="24"/>
    <s v="Vungle"/>
    <x v="14"/>
    <s v=" DTC"/>
    <x v="95"/>
    <s v="Post"/>
    <s v="Post"/>
    <n v="0"/>
    <x v="1"/>
  </r>
  <r>
    <s v="Media"/>
    <s v="Incremental"/>
    <m/>
    <m/>
    <x v="24"/>
    <s v="Vungle"/>
    <x v="14"/>
    <s v=" DTC"/>
    <x v="96"/>
    <s v="Post"/>
    <s v="Post"/>
    <n v="0"/>
    <x v="1"/>
  </r>
  <r>
    <s v="Media"/>
    <s v="Incremental"/>
    <m/>
    <m/>
    <x v="24"/>
    <s v="Vungle"/>
    <x v="14"/>
    <s v=" DTC"/>
    <x v="97"/>
    <s v="Post"/>
    <s v="Post"/>
    <n v="0"/>
    <x v="1"/>
  </r>
  <r>
    <s v="Media"/>
    <s v="Incremental"/>
    <m/>
    <m/>
    <x v="24"/>
    <s v="Vungle"/>
    <x v="14"/>
    <s v=" DTC"/>
    <x v="98"/>
    <s v="Post"/>
    <s v="Post"/>
    <n v="0"/>
    <x v="1"/>
  </r>
  <r>
    <s v="Media"/>
    <s v="Incremental"/>
    <m/>
    <m/>
    <x v="24"/>
    <s v="Vungle"/>
    <x v="14"/>
    <s v=" DTC"/>
    <x v="99"/>
    <s v="Post"/>
    <s v="Post"/>
    <n v="0"/>
    <x v="1"/>
  </r>
  <r>
    <s v="Media"/>
    <s v="Incremental"/>
    <m/>
    <m/>
    <x v="24"/>
    <s v="Vungle"/>
    <x v="14"/>
    <s v=" DTC"/>
    <x v="100"/>
    <s v="Post"/>
    <s v="Post"/>
    <n v="0"/>
    <x v="1"/>
  </r>
  <r>
    <s v="Media"/>
    <s v="Incremental"/>
    <m/>
    <m/>
    <x v="24"/>
    <s v="Vungle"/>
    <x v="14"/>
    <s v=" DTC"/>
    <x v="101"/>
    <s v="Post"/>
    <s v="Post"/>
    <n v="0"/>
    <x v="1"/>
  </r>
  <r>
    <s v="Media"/>
    <s v="Incremental"/>
    <m/>
    <m/>
    <x v="24"/>
    <s v="Vungle"/>
    <x v="14"/>
    <s v=" DTC"/>
    <x v="102"/>
    <s v="Post"/>
    <s v="Post"/>
    <n v="0"/>
    <x v="1"/>
  </r>
  <r>
    <s v="Media"/>
    <s v="Incremental"/>
    <m/>
    <m/>
    <x v="24"/>
    <s v="Vungle"/>
    <x v="14"/>
    <s v=" DTC"/>
    <x v="103"/>
    <s v="Post"/>
    <s v="Post"/>
    <n v="0"/>
    <x v="1"/>
  </r>
  <r>
    <s v="Media"/>
    <s v="Incremental"/>
    <m/>
    <m/>
    <x v="24"/>
    <s v="Vungle"/>
    <x v="14"/>
    <s v=" DTC"/>
    <x v="104"/>
    <s v="Post"/>
    <s v="Post"/>
    <n v="0"/>
    <x v="1"/>
  </r>
  <r>
    <s v="Media"/>
    <s v="Incremental"/>
    <m/>
    <m/>
    <x v="24"/>
    <s v="Vungle"/>
    <x v="14"/>
    <s v=" DTC"/>
    <x v="105"/>
    <s v="Post"/>
    <s v="Post"/>
    <n v="0"/>
    <x v="1"/>
  </r>
  <r>
    <s v="Media"/>
    <s v="Incremental"/>
    <m/>
    <m/>
    <x v="24"/>
    <s v="Vungle"/>
    <x v="14"/>
    <s v=" DTC"/>
    <x v="106"/>
    <s v="Post"/>
    <s v="Post"/>
    <n v="0"/>
    <x v="1"/>
  </r>
  <r>
    <s v="Media"/>
    <s v="Incremental"/>
    <m/>
    <m/>
    <x v="24"/>
    <s v="Vungle"/>
    <x v="14"/>
    <s v=" DTC"/>
    <x v="107"/>
    <s v="Post"/>
    <s v="Post"/>
    <n v="0"/>
    <x v="1"/>
  </r>
  <r>
    <s v="Media"/>
    <s v="Incremental"/>
    <m/>
    <m/>
    <x v="24"/>
    <s v="Vungle"/>
    <x v="14"/>
    <s v=" DTC"/>
    <x v="108"/>
    <s v="Post"/>
    <s v="Post"/>
    <n v="0"/>
    <x v="1"/>
  </r>
  <r>
    <s v="Media"/>
    <s v="Incremental"/>
    <m/>
    <m/>
    <x v="24"/>
    <s v="Vungle"/>
    <x v="14"/>
    <s v=" DTC"/>
    <x v="109"/>
    <s v="Post"/>
    <s v="Post"/>
    <n v="0"/>
    <x v="1"/>
  </r>
  <r>
    <s v="Media"/>
    <s v="Incremental"/>
    <m/>
    <m/>
    <x v="24"/>
    <s v="Vungle"/>
    <x v="14"/>
    <s v=" DTC"/>
    <x v="110"/>
    <s v="Post"/>
    <s v="Post"/>
    <n v="0"/>
    <x v="1"/>
  </r>
  <r>
    <s v="Media"/>
    <s v="Incremental"/>
    <m/>
    <m/>
    <x v="24"/>
    <s v="Vungle"/>
    <x v="14"/>
    <s v=" DTC"/>
    <x v="111"/>
    <s v="Post"/>
    <s v="Post"/>
    <n v="0"/>
    <x v="1"/>
  </r>
  <r>
    <s v="Media"/>
    <s v="Incremental"/>
    <m/>
    <m/>
    <x v="24"/>
    <s v="Vungle"/>
    <x v="14"/>
    <s v=" DTC"/>
    <x v="112"/>
    <s v="Post"/>
    <s v="Post"/>
    <n v="0"/>
    <x v="1"/>
  </r>
  <r>
    <s v="Media"/>
    <s v="Incremental"/>
    <m/>
    <m/>
    <x v="24"/>
    <s v="Vungle"/>
    <x v="14"/>
    <s v=" DTC"/>
    <x v="113"/>
    <s v="Post"/>
    <s v="Post"/>
    <n v="0"/>
    <x v="1"/>
  </r>
  <r>
    <s v="Media"/>
    <s v="Incremental"/>
    <m/>
    <m/>
    <x v="24"/>
    <s v="Vungle"/>
    <x v="14"/>
    <s v=" DTC"/>
    <x v="114"/>
    <s v="Post"/>
    <n v="0"/>
    <n v="0"/>
    <x v="1"/>
  </r>
  <r>
    <s v="Media"/>
    <s v="Incremental"/>
    <m/>
    <m/>
    <x v="24"/>
    <s v="Vungle"/>
    <x v="14"/>
    <s v=" DTC"/>
    <x v="115"/>
    <s v="Post"/>
    <n v="0"/>
    <n v="0"/>
    <x v="1"/>
  </r>
  <r>
    <s v="Media"/>
    <s v="Incremental"/>
    <m/>
    <m/>
    <x v="24"/>
    <s v="Vungle"/>
    <x v="14"/>
    <s v=" DTC"/>
    <x v="116"/>
    <s v="Post"/>
    <n v="0"/>
    <n v="0"/>
    <x v="1"/>
  </r>
  <r>
    <s v="Media"/>
    <s v="Incremental"/>
    <m/>
    <m/>
    <x v="24"/>
    <s v="Vungle"/>
    <x v="14"/>
    <s v=" DTC"/>
    <x v="117"/>
    <s v="Post"/>
    <n v="0"/>
    <n v="0"/>
    <x v="1"/>
  </r>
  <r>
    <s v="Media"/>
    <s v="Incremental"/>
    <m/>
    <m/>
    <x v="24"/>
    <s v="Vungle"/>
    <x v="14"/>
    <s v=" DTC"/>
    <x v="118"/>
    <s v="Post"/>
    <n v="0"/>
    <n v="0"/>
    <x v="1"/>
  </r>
  <r>
    <s v="Media"/>
    <s v="Incremental"/>
    <m/>
    <m/>
    <x v="24"/>
    <s v="Vungle"/>
    <x v="14"/>
    <s v=" DTC"/>
    <x v="119"/>
    <s v="Post"/>
    <n v="0"/>
    <n v="0"/>
    <x v="1"/>
  </r>
  <r>
    <s v="Media"/>
    <s v="Incremental"/>
    <m/>
    <m/>
    <x v="24"/>
    <s v="Vungle"/>
    <x v="14"/>
    <s v=" DTC"/>
    <x v="120"/>
    <s v="Post"/>
    <n v="0"/>
    <n v="0"/>
    <x v="1"/>
  </r>
  <r>
    <s v="Media"/>
    <s v="Incremental"/>
    <m/>
    <m/>
    <x v="24"/>
    <s v="Vungle"/>
    <x v="14"/>
    <s v=" DTC"/>
    <x v="121"/>
    <s v="Post"/>
    <n v="0"/>
    <n v="0"/>
    <x v="1"/>
  </r>
  <r>
    <s v="Media"/>
    <s v="Incremental"/>
    <m/>
    <m/>
    <x v="24"/>
    <s v="Vungle"/>
    <x v="14"/>
    <s v=" DTC"/>
    <x v="122"/>
    <s v="Post"/>
    <n v="0"/>
    <n v="0"/>
    <x v="1"/>
  </r>
  <r>
    <s v="Media"/>
    <s v="Incremental"/>
    <m/>
    <m/>
    <x v="24"/>
    <s v="Vungle"/>
    <x v="14"/>
    <s v=" DTC"/>
    <x v="123"/>
    <s v="Post"/>
    <n v="0"/>
    <n v="0"/>
    <x v="1"/>
  </r>
  <r>
    <s v="Media"/>
    <s v="Incremental"/>
    <m/>
    <m/>
    <x v="24"/>
    <s v="Vungle"/>
    <x v="14"/>
    <s v=" DTC"/>
    <x v="124"/>
    <s v="Post"/>
    <n v="0"/>
    <n v="0"/>
    <x v="1"/>
  </r>
  <r>
    <s v="Media"/>
    <s v="Incremental"/>
    <m/>
    <m/>
    <x v="24"/>
    <s v="Vungle"/>
    <x v="14"/>
    <s v=" DTC"/>
    <x v="125"/>
    <s v="Post"/>
    <n v="0"/>
    <n v="0"/>
    <x v="1"/>
  </r>
  <r>
    <s v="Media"/>
    <s v="Incremental"/>
    <m/>
    <m/>
    <x v="24"/>
    <s v="Vungle"/>
    <x v="14"/>
    <s v=" DTC"/>
    <x v="126"/>
    <s v="Post"/>
    <n v="0"/>
    <n v="0"/>
    <x v="1"/>
  </r>
  <r>
    <s v="Media"/>
    <s v="Incremental"/>
    <m/>
    <m/>
    <x v="24"/>
    <s v="Vungle"/>
    <x v="14"/>
    <s v=" DTC"/>
    <x v="127"/>
    <s v="Post"/>
    <n v="0"/>
    <n v="0"/>
    <x v="1"/>
  </r>
  <r>
    <s v="Media"/>
    <s v="Incremental"/>
    <m/>
    <m/>
    <x v="24"/>
    <s v="Vungle"/>
    <x v="14"/>
    <s v=" DTC"/>
    <x v="128"/>
    <s v="Post"/>
    <n v="0"/>
    <n v="0"/>
    <x v="1"/>
  </r>
  <r>
    <s v="Media"/>
    <s v="Incremental"/>
    <m/>
    <m/>
    <x v="24"/>
    <s v="Vungle"/>
    <x v="14"/>
    <s v=" DTC"/>
    <x v="129"/>
    <s v="Post"/>
    <n v="0"/>
    <n v="0"/>
    <x v="1"/>
  </r>
  <r>
    <s v="Media"/>
    <s v="Incremental"/>
    <m/>
    <m/>
    <x v="24"/>
    <s v="Vungle"/>
    <x v="14"/>
    <s v=" DTC"/>
    <x v="130"/>
    <s v="Post"/>
    <n v="0"/>
    <n v="0"/>
    <x v="1"/>
  </r>
  <r>
    <s v="Media"/>
    <s v="Incremental"/>
    <m/>
    <m/>
    <x v="24"/>
    <s v="Vungle"/>
    <x v="14"/>
    <s v=" DTC"/>
    <x v="131"/>
    <s v="Post"/>
    <n v="0"/>
    <n v="0"/>
    <x v="1"/>
  </r>
  <r>
    <s v="Media"/>
    <s v="Incremental"/>
    <m/>
    <m/>
    <x v="24"/>
    <s v="Vungle"/>
    <x v="14"/>
    <s v=" DTC"/>
    <x v="132"/>
    <s v="Post"/>
    <n v="0"/>
    <n v="0"/>
    <x v="1"/>
  </r>
  <r>
    <s v="Media"/>
    <s v="Incremental"/>
    <m/>
    <m/>
    <x v="24"/>
    <s v="Vungle"/>
    <x v="14"/>
    <s v=" DTC"/>
    <x v="133"/>
    <s v="Post"/>
    <n v="0"/>
    <n v="0"/>
    <x v="1"/>
  </r>
  <r>
    <s v="Media"/>
    <s v="Incremental"/>
    <m/>
    <m/>
    <x v="24"/>
    <s v="Vungle"/>
    <x v="14"/>
    <s v=" DTC"/>
    <x v="134"/>
    <s v="Post"/>
    <n v="0"/>
    <n v="0"/>
    <x v="1"/>
  </r>
  <r>
    <s v="Media"/>
    <s v="Incremental"/>
    <m/>
    <m/>
    <x v="24"/>
    <s v="Vungle"/>
    <x v="14"/>
    <s v=" DTC"/>
    <x v="135"/>
    <s v="Post"/>
    <n v="0"/>
    <n v="0"/>
    <x v="1"/>
  </r>
  <r>
    <s v="Media"/>
    <s v="Incremental"/>
    <m/>
    <m/>
    <x v="24"/>
    <s v="Vungle"/>
    <x v="14"/>
    <s v=" DTC"/>
    <x v="136"/>
    <s v="Post"/>
    <n v="0"/>
    <n v="0"/>
    <x v="1"/>
  </r>
  <r>
    <s v="Media"/>
    <s v="Incremental"/>
    <m/>
    <m/>
    <x v="24"/>
    <s v="Vungle"/>
    <x v="14"/>
    <s v=" DTC"/>
    <x v="137"/>
    <s v="Post"/>
    <n v="0"/>
    <n v="0"/>
    <x v="1"/>
  </r>
  <r>
    <s v="Media"/>
    <s v="Incremental"/>
    <m/>
    <m/>
    <x v="24"/>
    <s v="Vungle"/>
    <x v="14"/>
    <s v=" DTC"/>
    <x v="138"/>
    <s v="Post"/>
    <n v="0"/>
    <n v="0"/>
    <x v="1"/>
  </r>
  <r>
    <s v="Media"/>
    <s v="Incremental"/>
    <m/>
    <m/>
    <x v="24"/>
    <s v="Vungle"/>
    <x v="14"/>
    <s v=" DTC"/>
    <x v="139"/>
    <s v="Post"/>
    <n v="0"/>
    <n v="0"/>
    <x v="1"/>
  </r>
  <r>
    <s v="Media"/>
    <s v="Incremental"/>
    <m/>
    <m/>
    <x v="24"/>
    <s v="Vungle"/>
    <x v="14"/>
    <s v=" DTC"/>
    <x v="140"/>
    <s v="Post"/>
    <n v="0"/>
    <n v="0"/>
    <x v="1"/>
  </r>
  <r>
    <s v="Media"/>
    <s v="Incremental"/>
    <m/>
    <m/>
    <x v="24"/>
    <s v="Vungle"/>
    <x v="14"/>
    <s v=" DTC"/>
    <x v="141"/>
    <s v="Post"/>
    <n v="0"/>
    <n v="0"/>
    <x v="1"/>
  </r>
  <r>
    <s v="Media"/>
    <s v="Incremental"/>
    <m/>
    <m/>
    <x v="24"/>
    <s v="Vungle"/>
    <x v="14"/>
    <s v=" DTC"/>
    <x v="142"/>
    <s v="Post"/>
    <n v="0"/>
    <n v="0"/>
    <x v="1"/>
  </r>
  <r>
    <s v="Media"/>
    <s v="Incremental"/>
    <m/>
    <m/>
    <x v="24"/>
    <s v="Vungle"/>
    <x v="14"/>
    <s v=" DTC"/>
    <x v="143"/>
    <s v="Post"/>
    <n v="0"/>
    <n v="0"/>
    <x v="1"/>
  </r>
  <r>
    <s v="Media"/>
    <s v="Incremental"/>
    <m/>
    <m/>
    <x v="24"/>
    <s v="Vungle"/>
    <x v="14"/>
    <s v=" DTC"/>
    <x v="144"/>
    <s v="Post"/>
    <n v="0"/>
    <n v="0"/>
    <x v="1"/>
  </r>
  <r>
    <s v="Media"/>
    <s v="Incremental"/>
    <m/>
    <m/>
    <x v="24"/>
    <s v="Vungle"/>
    <x v="14"/>
    <s v=" DTC"/>
    <x v="145"/>
    <s v="Post"/>
    <n v="0"/>
    <n v="0"/>
    <x v="1"/>
  </r>
  <r>
    <s v="Media"/>
    <s v="Incremental"/>
    <m/>
    <m/>
    <x v="24"/>
    <s v="Vungle"/>
    <x v="14"/>
    <s v=" DTC"/>
    <x v="146"/>
    <s v="Post"/>
    <n v="0"/>
    <n v="0"/>
    <x v="1"/>
  </r>
  <r>
    <s v="Media"/>
    <s v="Incremental"/>
    <m/>
    <m/>
    <x v="24"/>
    <s v="Vungle"/>
    <x v="14"/>
    <s v=" DTC"/>
    <x v="147"/>
    <s v="Post"/>
    <n v="0"/>
    <n v="0"/>
    <x v="1"/>
  </r>
  <r>
    <s v="Media"/>
    <s v="Incremental"/>
    <m/>
    <m/>
    <x v="24"/>
    <s v="Vungle"/>
    <x v="14"/>
    <s v=" DTC"/>
    <x v="148"/>
    <s v="Post"/>
    <n v="0"/>
    <n v="0"/>
    <x v="1"/>
  </r>
  <r>
    <s v="Media"/>
    <s v="Incremental"/>
    <m/>
    <m/>
    <x v="24"/>
    <s v="Vungle"/>
    <x v="14"/>
    <s v=" DTC"/>
    <x v="149"/>
    <s v="Post"/>
    <n v="0"/>
    <n v="0"/>
    <x v="1"/>
  </r>
  <r>
    <s v="Media"/>
    <s v="Incremental"/>
    <m/>
    <m/>
    <x v="24"/>
    <s v="Vungle"/>
    <x v="14"/>
    <s v=" DTC"/>
    <x v="150"/>
    <s v="Post"/>
    <n v="0"/>
    <n v="0"/>
    <x v="1"/>
  </r>
  <r>
    <s v="Media"/>
    <s v="Incremental"/>
    <m/>
    <m/>
    <x v="24"/>
    <s v="Vungle"/>
    <x v="14"/>
    <s v=" DTC"/>
    <x v="151"/>
    <s v="Post"/>
    <n v="0"/>
    <n v="0"/>
    <x v="1"/>
  </r>
  <r>
    <s v="Media"/>
    <s v="Incremental"/>
    <m/>
    <m/>
    <x v="24"/>
    <s v="Vungle"/>
    <x v="14"/>
    <s v=" DTC"/>
    <x v="152"/>
    <s v="Post"/>
    <n v="0"/>
    <n v="0"/>
    <x v="1"/>
  </r>
  <r>
    <s v="Media"/>
    <s v="Incremental"/>
    <m/>
    <m/>
    <x v="24"/>
    <s v="Vungle"/>
    <x v="14"/>
    <s v=" DTC"/>
    <x v="153"/>
    <s v="Post"/>
    <n v="0"/>
    <n v="0"/>
    <x v="1"/>
  </r>
  <r>
    <s v="Media"/>
    <s v="Incremental"/>
    <m/>
    <m/>
    <x v="24"/>
    <s v="Vungle"/>
    <x v="14"/>
    <s v=" DTC"/>
    <x v="154"/>
    <s v="Post"/>
    <n v="0"/>
    <n v="0"/>
    <x v="1"/>
  </r>
  <r>
    <s v="Media"/>
    <s v="Incremental"/>
    <m/>
    <m/>
    <x v="24"/>
    <s v="Vungle"/>
    <x v="14"/>
    <s v=" DTC"/>
    <x v="155"/>
    <s v="Post"/>
    <n v="0"/>
    <n v="0"/>
    <x v="1"/>
  </r>
  <r>
    <s v="Media"/>
    <s v="Incremental"/>
    <m/>
    <m/>
    <x v="24"/>
    <s v="Vungle"/>
    <x v="14"/>
    <s v=" DTC"/>
    <x v="156"/>
    <s v="Post"/>
    <n v="0"/>
    <n v="0"/>
    <x v="1"/>
  </r>
  <r>
    <s v="Media"/>
    <s v="Incremental"/>
    <m/>
    <m/>
    <x v="24"/>
    <s v="Vungle"/>
    <x v="14"/>
    <s v=" DTC"/>
    <x v="157"/>
    <s v="Post"/>
    <n v="0"/>
    <n v="0"/>
    <x v="1"/>
  </r>
  <r>
    <s v="Media"/>
    <s v="Incremental"/>
    <m/>
    <m/>
    <x v="24"/>
    <s v="Vungle"/>
    <x v="14"/>
    <s v=" DTC"/>
    <x v="158"/>
    <s v="Post"/>
    <n v="0"/>
    <n v="0"/>
    <x v="1"/>
  </r>
  <r>
    <s v="Media"/>
    <s v="Incremental"/>
    <m/>
    <m/>
    <x v="24"/>
    <s v="Vungle"/>
    <x v="14"/>
    <s v=" DTC"/>
    <x v="159"/>
    <s v="Post"/>
    <n v="0"/>
    <n v="0"/>
    <x v="1"/>
  </r>
  <r>
    <s v="Media"/>
    <s v="Incremental"/>
    <m/>
    <m/>
    <x v="24"/>
    <s v="Vungle"/>
    <x v="14"/>
    <s v=" DTC"/>
    <x v="160"/>
    <s v="Post"/>
    <n v="0"/>
    <n v="0"/>
    <x v="1"/>
  </r>
  <r>
    <s v="Media"/>
    <s v="Incremental"/>
    <m/>
    <m/>
    <x v="24"/>
    <s v="Vungle"/>
    <x v="14"/>
    <s v=" DTC"/>
    <x v="161"/>
    <s v="Post"/>
    <n v="0"/>
    <n v="0"/>
    <x v="1"/>
  </r>
  <r>
    <s v="Media"/>
    <s v="Incremental"/>
    <m/>
    <m/>
    <x v="24"/>
    <s v="Vungle"/>
    <x v="14"/>
    <s v=" DTC"/>
    <x v="162"/>
    <s v="Post"/>
    <n v="0"/>
    <n v="0"/>
    <x v="1"/>
  </r>
  <r>
    <s v="Media"/>
    <s v="Incremental"/>
    <m/>
    <m/>
    <x v="24"/>
    <s v="Vungle"/>
    <x v="14"/>
    <s v=" DTC"/>
    <x v="163"/>
    <s v="Post"/>
    <n v="0"/>
    <n v="0"/>
    <x v="1"/>
  </r>
  <r>
    <s v="Media"/>
    <s v="Incremental"/>
    <m/>
    <m/>
    <x v="24"/>
    <s v="Vungle"/>
    <x v="14"/>
    <s v=" DTC"/>
    <x v="164"/>
    <s v="Post"/>
    <n v="0"/>
    <n v="0"/>
    <x v="1"/>
  </r>
  <r>
    <s v="Media"/>
    <s v="Incremental"/>
    <m/>
    <m/>
    <x v="24"/>
    <s v="Vungle"/>
    <x v="14"/>
    <s v=" DTC"/>
    <x v="165"/>
    <s v="Post"/>
    <n v="0"/>
    <n v="0"/>
    <x v="1"/>
  </r>
  <r>
    <s v="Media"/>
    <s v="Incremental"/>
    <m/>
    <m/>
    <x v="24"/>
    <s v="Vungle"/>
    <x v="14"/>
    <s v=" DTC"/>
    <x v="166"/>
    <s v="Post"/>
    <n v="0"/>
    <n v="0"/>
    <x v="1"/>
  </r>
  <r>
    <s v="Media"/>
    <s v="Incremental"/>
    <m/>
    <m/>
    <x v="24"/>
    <s v="Vungle"/>
    <x v="14"/>
    <s v=" DTC"/>
    <x v="167"/>
    <s v="Post"/>
    <n v="0"/>
    <n v="0"/>
    <x v="1"/>
  </r>
  <r>
    <s v="Media"/>
    <s v="Incremental"/>
    <m/>
    <m/>
    <x v="24"/>
    <s v="Vungle"/>
    <x v="14"/>
    <s v=" DTC"/>
    <x v="168"/>
    <s v="Post"/>
    <n v="0"/>
    <n v="0"/>
    <x v="1"/>
  </r>
  <r>
    <s v="Media"/>
    <s v="Incremental"/>
    <m/>
    <m/>
    <x v="24"/>
    <s v="Vungle"/>
    <x v="14"/>
    <s v=" DTC"/>
    <x v="169"/>
    <s v="Post"/>
    <n v="0"/>
    <n v="0"/>
    <x v="1"/>
  </r>
  <r>
    <s v="Media"/>
    <s v="Incremental"/>
    <m/>
    <m/>
    <x v="24"/>
    <s v="Vungle"/>
    <x v="14"/>
    <s v=" DTC"/>
    <x v="170"/>
    <s v="Post"/>
    <n v="0"/>
    <n v="0"/>
    <x v="1"/>
  </r>
  <r>
    <s v="Media"/>
    <s v="Incremental"/>
    <m/>
    <m/>
    <x v="24"/>
    <s v="Vungle"/>
    <x v="14"/>
    <s v=" DTC"/>
    <x v="171"/>
    <s v="Post"/>
    <n v="0"/>
    <n v="0"/>
    <x v="1"/>
  </r>
  <r>
    <s v="Media"/>
    <s v="Incremental"/>
    <m/>
    <m/>
    <x v="24"/>
    <s v="Vungle"/>
    <x v="14"/>
    <s v=" DTC"/>
    <x v="172"/>
    <s v="Post"/>
    <n v="0"/>
    <n v="0"/>
    <x v="1"/>
  </r>
  <r>
    <s v="Media"/>
    <s v="Incremental"/>
    <m/>
    <m/>
    <x v="24"/>
    <s v="Vungle"/>
    <x v="14"/>
    <s v=" DTC"/>
    <x v="173"/>
    <s v="Post"/>
    <n v="0"/>
    <n v="0"/>
    <x v="1"/>
  </r>
  <r>
    <s v="Media"/>
    <s v="Incremental"/>
    <m/>
    <m/>
    <x v="24"/>
    <s v="Vungle"/>
    <x v="14"/>
    <s v=" DTC"/>
    <x v="174"/>
    <s v="Post"/>
    <n v="0"/>
    <n v="0"/>
    <x v="1"/>
  </r>
  <r>
    <s v="Media"/>
    <s v="Incremental"/>
    <m/>
    <m/>
    <x v="24"/>
    <s v="Vungle"/>
    <x v="14"/>
    <s v=" DTC"/>
    <x v="175"/>
    <s v="Post"/>
    <n v="0"/>
    <n v="0"/>
    <x v="1"/>
  </r>
  <r>
    <s v="Media"/>
    <s v="Incremental"/>
    <m/>
    <m/>
    <x v="24"/>
    <s v="Vungle"/>
    <x v="14"/>
    <s v=" DTC"/>
    <x v="176"/>
    <s v="Post"/>
    <n v="0"/>
    <n v="0"/>
    <x v="1"/>
  </r>
  <r>
    <s v="Media"/>
    <s v="Incremental"/>
    <m/>
    <m/>
    <x v="24"/>
    <s v="Vungle"/>
    <x v="14"/>
    <s v=" DTC"/>
    <x v="177"/>
    <s v="Post"/>
    <n v="0"/>
    <n v="0"/>
    <x v="1"/>
  </r>
  <r>
    <s v="Media"/>
    <s v="Incremental"/>
    <m/>
    <m/>
    <x v="24"/>
    <s v="Vungle"/>
    <x v="14"/>
    <s v=" DTC"/>
    <x v="178"/>
    <s v="Post"/>
    <n v="0"/>
    <n v="0"/>
    <x v="1"/>
  </r>
  <r>
    <s v="Media"/>
    <s v="Incremental"/>
    <m/>
    <m/>
    <x v="24"/>
    <s v="Vungle"/>
    <x v="14"/>
    <s v=" DTC"/>
    <x v="179"/>
    <s v="Post"/>
    <n v="0"/>
    <n v="0"/>
    <x v="1"/>
  </r>
  <r>
    <s v="Media"/>
    <s v="Incremental"/>
    <m/>
    <m/>
    <x v="24"/>
    <s v="Vungle"/>
    <x v="14"/>
    <s v=" DTC"/>
    <x v="180"/>
    <s v="Post"/>
    <n v="0"/>
    <n v="0"/>
    <x v="1"/>
  </r>
  <r>
    <s v="Media"/>
    <s v="Incremental"/>
    <m/>
    <m/>
    <x v="24"/>
    <s v="Vungle"/>
    <x v="14"/>
    <s v=" DTC"/>
    <x v="181"/>
    <s v="Post"/>
    <n v="0"/>
    <n v="0"/>
    <x v="1"/>
  </r>
  <r>
    <s v="Media"/>
    <s v="Incremental"/>
    <m/>
    <m/>
    <x v="24"/>
    <s v="Vungle"/>
    <x v="14"/>
    <s v=" DTC"/>
    <x v="182"/>
    <s v="Post"/>
    <n v="0"/>
    <n v="0"/>
    <x v="1"/>
  </r>
  <r>
    <s v="Media"/>
    <s v="Incremental"/>
    <m/>
    <m/>
    <x v="24"/>
    <s v="Vungle"/>
    <x v="14"/>
    <s v=" DTC"/>
    <x v="183"/>
    <s v="Post"/>
    <n v="0"/>
    <n v="0"/>
    <x v="1"/>
  </r>
  <r>
    <s v="Media"/>
    <s v="Incremental"/>
    <m/>
    <m/>
    <x v="24"/>
    <s v="Vungle"/>
    <x v="14"/>
    <s v=" DTC"/>
    <x v="184"/>
    <s v="Post"/>
    <n v="0"/>
    <n v="0"/>
    <x v="1"/>
  </r>
  <r>
    <s v="Media"/>
    <s v="Incremental"/>
    <m/>
    <m/>
    <x v="24"/>
    <s v="Vungle"/>
    <x v="14"/>
    <s v=" DTC"/>
    <x v="185"/>
    <s v="Post"/>
    <n v="0"/>
    <n v="0"/>
    <x v="1"/>
  </r>
  <r>
    <s v="Media"/>
    <s v="Incremental"/>
    <m/>
    <m/>
    <x v="24"/>
    <s v="Vungle"/>
    <x v="14"/>
    <s v=" DTC"/>
    <x v="186"/>
    <s v="Post"/>
    <n v="0"/>
    <n v="0"/>
    <x v="1"/>
  </r>
  <r>
    <s v="Media"/>
    <s v="Incremental"/>
    <m/>
    <m/>
    <x v="24"/>
    <s v="Vungle"/>
    <x v="14"/>
    <s v=" DTC"/>
    <x v="187"/>
    <s v="Post"/>
    <n v="0"/>
    <n v="0"/>
    <x v="1"/>
  </r>
  <r>
    <s v="Media"/>
    <s v="Incremental"/>
    <m/>
    <m/>
    <x v="24"/>
    <s v="Vungle"/>
    <x v="14"/>
    <s v=" DTC"/>
    <x v="188"/>
    <s v="Post"/>
    <n v="0"/>
    <n v="0"/>
    <x v="1"/>
  </r>
  <r>
    <s v="Media"/>
    <s v="Incremental"/>
    <m/>
    <m/>
    <x v="24"/>
    <s v="Vungle"/>
    <x v="14"/>
    <s v=" DTC"/>
    <x v="189"/>
    <s v="Post"/>
    <n v="0"/>
    <n v="0"/>
    <x v="1"/>
  </r>
  <r>
    <s v="Media"/>
    <s v="Incremental"/>
    <m/>
    <m/>
    <x v="24"/>
    <s v="Vungle"/>
    <x v="14"/>
    <s v=" DTC"/>
    <x v="190"/>
    <s v="Post"/>
    <n v="0"/>
    <n v="0"/>
    <x v="1"/>
  </r>
  <r>
    <s v="Media"/>
    <s v="Incremental"/>
    <m/>
    <m/>
    <x v="24"/>
    <s v="Vungle"/>
    <x v="14"/>
    <s v=" DTC"/>
    <x v="191"/>
    <s v="Post"/>
    <n v="0"/>
    <n v="0"/>
    <x v="1"/>
  </r>
  <r>
    <s v="Media"/>
    <s v="Incremental"/>
    <m/>
    <m/>
    <x v="24"/>
    <s v="Vungle"/>
    <x v="14"/>
    <s v=" DTC"/>
    <x v="192"/>
    <s v="Post"/>
    <n v="0"/>
    <n v="0"/>
    <x v="1"/>
  </r>
  <r>
    <s v="Media"/>
    <s v="Incremental"/>
    <m/>
    <m/>
    <x v="24"/>
    <s v="Vungle"/>
    <x v="14"/>
    <s v=" DTC"/>
    <x v="193"/>
    <s v="Post"/>
    <n v="0"/>
    <n v="0"/>
    <x v="1"/>
  </r>
  <r>
    <s v="Media"/>
    <s v="Incremental"/>
    <m/>
    <m/>
    <x v="24"/>
    <s v="Vungle"/>
    <x v="14"/>
    <s v=" DTC"/>
    <x v="194"/>
    <s v="Post"/>
    <n v="0"/>
    <n v="0"/>
    <x v="1"/>
  </r>
  <r>
    <s v="Media"/>
    <s v="Incremental"/>
    <m/>
    <m/>
    <x v="24"/>
    <s v="Vungle"/>
    <x v="14"/>
    <s v=" DTC"/>
    <x v="195"/>
    <s v="Post"/>
    <n v="0"/>
    <n v="0"/>
    <x v="1"/>
  </r>
  <r>
    <s v="Media"/>
    <s v="Incremental"/>
    <m/>
    <m/>
    <x v="24"/>
    <s v="Vungle"/>
    <x v="14"/>
    <s v=" DTC"/>
    <x v="196"/>
    <s v="Post"/>
    <n v="0"/>
    <n v="0"/>
    <x v="1"/>
  </r>
  <r>
    <s v="Media"/>
    <s v="Incremental"/>
    <m/>
    <m/>
    <x v="24"/>
    <s v="Vungle"/>
    <x v="14"/>
    <s v=" DTC"/>
    <x v="197"/>
    <s v="Post"/>
    <n v="0"/>
    <n v="0"/>
    <x v="1"/>
  </r>
  <r>
    <s v="Media"/>
    <s v="Incremental"/>
    <m/>
    <m/>
    <x v="24"/>
    <s v="Vungle"/>
    <x v="14"/>
    <s v=" DTC"/>
    <x v="198"/>
    <s v="Post"/>
    <n v="0"/>
    <n v="0"/>
    <x v="1"/>
  </r>
  <r>
    <s v="Media"/>
    <s v="Incremental"/>
    <m/>
    <m/>
    <x v="24"/>
    <s v="Vungle"/>
    <x v="14"/>
    <s v=" DTC"/>
    <x v="199"/>
    <s v="Post"/>
    <n v="0"/>
    <n v="0"/>
    <x v="1"/>
  </r>
  <r>
    <s v="Media"/>
    <s v="Incremental"/>
    <m/>
    <m/>
    <x v="24"/>
    <s v="Vungle"/>
    <x v="14"/>
    <s v=" DTC"/>
    <x v="200"/>
    <s v="Post"/>
    <n v="0"/>
    <n v="0"/>
    <x v="1"/>
  </r>
  <r>
    <s v="Media"/>
    <s v="Incremental"/>
    <m/>
    <m/>
    <x v="24"/>
    <s v="Vungle"/>
    <x v="14"/>
    <s v=" DTC"/>
    <x v="201"/>
    <s v="Post"/>
    <n v="0"/>
    <n v="0"/>
    <x v="1"/>
  </r>
  <r>
    <s v="Media"/>
    <s v="Incremental"/>
    <m/>
    <m/>
    <x v="24"/>
    <s v="Vungle"/>
    <x v="14"/>
    <s v=" DTC"/>
    <x v="202"/>
    <s v="Post"/>
    <n v="0"/>
    <n v="0"/>
    <x v="1"/>
  </r>
  <r>
    <s v="Media"/>
    <s v="Incremental"/>
    <m/>
    <m/>
    <x v="24"/>
    <s v="Vungle"/>
    <x v="14"/>
    <s v=" DTC"/>
    <x v="203"/>
    <s v="Post"/>
    <n v="0"/>
    <n v="0"/>
    <x v="1"/>
  </r>
  <r>
    <s v="Media"/>
    <s v="Incremental"/>
    <m/>
    <m/>
    <x v="24"/>
    <s v="Vungle"/>
    <x v="14"/>
    <s v=" DTC"/>
    <x v="204"/>
    <s v="Post"/>
    <n v="0"/>
    <n v="0"/>
    <x v="1"/>
  </r>
  <r>
    <s v="Media"/>
    <s v="Incremental"/>
    <m/>
    <m/>
    <x v="24"/>
    <s v="Vungle"/>
    <x v="14"/>
    <s v=" DTC"/>
    <x v="205"/>
    <s v="Post"/>
    <n v="0"/>
    <n v="0"/>
    <x v="1"/>
  </r>
  <r>
    <s v="Media"/>
    <s v="Incremental"/>
    <m/>
    <m/>
    <x v="24"/>
    <s v="Vungle"/>
    <x v="14"/>
    <s v=" DTC"/>
    <x v="206"/>
    <s v="Post"/>
    <n v="0"/>
    <n v="0"/>
    <x v="1"/>
  </r>
  <r>
    <s v="Media"/>
    <s v="Incremental"/>
    <m/>
    <m/>
    <x v="24"/>
    <s v="Vungle"/>
    <x v="14"/>
    <s v=" DTC"/>
    <x v="207"/>
    <s v="Post"/>
    <n v="0"/>
    <n v="0"/>
    <x v="1"/>
  </r>
  <r>
    <s v="Media"/>
    <s v="Incremental"/>
    <m/>
    <m/>
    <x v="24"/>
    <s v="Vungle"/>
    <x v="14"/>
    <s v=" DTC"/>
    <x v="208"/>
    <s v="Post"/>
    <n v="0"/>
    <n v="0"/>
    <x v="1"/>
  </r>
  <r>
    <s v="Media"/>
    <s v="Incremental"/>
    <m/>
    <m/>
    <x v="24"/>
    <s v="Vungle"/>
    <x v="14"/>
    <s v=" DTC"/>
    <x v="209"/>
    <s v="Post"/>
    <n v="0"/>
    <n v="0"/>
    <x v="1"/>
  </r>
  <r>
    <s v="Media"/>
    <s v="Incremental"/>
    <m/>
    <m/>
    <x v="24"/>
    <s v="Vungle"/>
    <x v="14"/>
    <s v=" DTC"/>
    <x v="210"/>
    <s v="Post"/>
    <n v="0"/>
    <n v="0"/>
    <x v="1"/>
  </r>
  <r>
    <s v="Media"/>
    <s v="Incremental"/>
    <m/>
    <m/>
    <x v="24"/>
    <s v="Vungle"/>
    <x v="14"/>
    <s v=" DTC"/>
    <x v="211"/>
    <s v="Post"/>
    <n v="0"/>
    <n v="0"/>
    <x v="1"/>
  </r>
  <r>
    <s v="Media"/>
    <s v="Incremental"/>
    <m/>
    <m/>
    <x v="24"/>
    <s v="Vungle"/>
    <x v="14"/>
    <s v=" DTC"/>
    <x v="212"/>
    <s v="Post"/>
    <n v="0"/>
    <n v="0"/>
    <x v="1"/>
  </r>
  <r>
    <s v="Media"/>
    <s v="Incremental"/>
    <m/>
    <m/>
    <x v="24"/>
    <s v="Vungle"/>
    <x v="14"/>
    <s v=" DTC"/>
    <x v="213"/>
    <s v="Post"/>
    <n v="0"/>
    <n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n v="0"/>
    <n v="0"/>
    <n v="0"/>
    <n v="0"/>
    <n v="0"/>
    <n v="0"/>
    <n v="0"/>
    <n v="0"/>
    <n v="0"/>
    <n v="0"/>
    <n v="0"/>
    <n v="0"/>
    <n v="0"/>
    <n v="0"/>
  </r>
  <r>
    <x v="1"/>
    <n v="0"/>
    <n v="3206.4300000000003"/>
    <n v="0"/>
    <n v="0"/>
    <n v="0"/>
    <n v="0"/>
    <n v="0"/>
    <n v="0"/>
    <n v="0"/>
    <n v="0"/>
    <n v="0"/>
    <n v="0"/>
    <n v="0"/>
    <n v="0"/>
  </r>
  <r>
    <x v="2"/>
    <n v="0"/>
    <n v="5930.0300000000007"/>
    <n v="0"/>
    <n v="0"/>
    <n v="0"/>
    <n v="0"/>
    <n v="0"/>
    <n v="0"/>
    <n v="0"/>
    <n v="1440.52"/>
    <n v="0"/>
    <n v="0"/>
    <n v="0"/>
    <n v="0"/>
  </r>
  <r>
    <x v="3"/>
    <n v="0"/>
    <n v="8287.09"/>
    <n v="2989.57"/>
    <n v="0.93"/>
    <n v="0"/>
    <n v="0"/>
    <n v="0"/>
    <n v="0"/>
    <n v="0"/>
    <n v="1195.4100000000001"/>
    <n v="0"/>
    <n v="0"/>
    <n v="0"/>
    <n v="0"/>
  </r>
  <r>
    <x v="4"/>
    <n v="0"/>
    <n v="3829.18"/>
    <n v="138.74"/>
    <n v="0.14000000000000001"/>
    <n v="0"/>
    <n v="0"/>
    <n v="0"/>
    <n v="0"/>
    <n v="0"/>
    <n v="179.88"/>
    <n v="0"/>
    <n v="0"/>
    <n v="0"/>
    <n v="0"/>
  </r>
  <r>
    <x v="5"/>
    <n v="0"/>
    <n v="2632.17"/>
    <n v="0"/>
    <n v="0"/>
    <n v="0"/>
    <n v="0"/>
    <n v="0"/>
    <n v="0"/>
    <n v="0"/>
    <n v="0.49"/>
    <n v="0"/>
    <n v="0"/>
    <n v="0"/>
    <n v="0"/>
  </r>
  <r>
    <x v="6"/>
    <n v="0"/>
    <n v="3031.2"/>
    <n v="0"/>
    <n v="0"/>
    <n v="0"/>
    <n v="0"/>
    <n v="0"/>
    <n v="0"/>
    <n v="0"/>
    <n v="0.2"/>
    <n v="0"/>
    <n v="0"/>
    <n v="0"/>
    <n v="0"/>
  </r>
  <r>
    <x v="7"/>
    <n v="0"/>
    <n v="2492.39"/>
    <n v="0"/>
    <n v="0"/>
    <n v="0"/>
    <n v="0"/>
    <n v="0"/>
    <n v="0"/>
    <n v="0"/>
    <n v="0.25"/>
    <n v="0"/>
    <n v="0"/>
    <n v="0"/>
    <n v="0"/>
  </r>
  <r>
    <x v="8"/>
    <n v="882.76"/>
    <n v="1299.81"/>
    <n v="0"/>
    <n v="0"/>
    <n v="0"/>
    <n v="0"/>
    <n v="0"/>
    <n v="0"/>
    <n v="0"/>
    <n v="0.22"/>
    <n v="0"/>
    <n v="0"/>
    <n v="0"/>
    <n v="0"/>
  </r>
  <r>
    <x v="9"/>
    <n v="1963.41"/>
    <n v="973.67000000000007"/>
    <n v="0"/>
    <n v="0"/>
    <n v="0"/>
    <n v="0"/>
    <n v="0"/>
    <n v="0"/>
    <n v="0"/>
    <n v="0"/>
    <n v="0"/>
    <n v="0"/>
    <n v="0"/>
    <n v="0"/>
  </r>
  <r>
    <x v="10"/>
    <n v="1975.74"/>
    <n v="969.46"/>
    <n v="0"/>
    <n v="0"/>
    <n v="0"/>
    <n v="0"/>
    <n v="0"/>
    <n v="0"/>
    <n v="0"/>
    <n v="0"/>
    <n v="0"/>
    <n v="0"/>
    <n v="0"/>
    <n v="0"/>
  </r>
  <r>
    <x v="11"/>
    <n v="1866.68"/>
    <n v="977.08"/>
    <n v="0"/>
    <n v="0"/>
    <n v="0"/>
    <n v="0"/>
    <n v="0"/>
    <n v="0"/>
    <n v="0"/>
    <n v="0"/>
    <n v="0"/>
    <n v="0"/>
    <n v="0"/>
    <n v="0"/>
  </r>
  <r>
    <x v="12"/>
    <n v="1857.92"/>
    <n v="1003.46"/>
    <n v="0"/>
    <n v="0"/>
    <n v="0"/>
    <n v="0"/>
    <n v="0"/>
    <n v="0"/>
    <n v="0"/>
    <n v="0"/>
    <n v="0"/>
    <n v="0"/>
    <n v="0"/>
    <n v="0"/>
  </r>
  <r>
    <x v="13"/>
    <n v="2019.7"/>
    <n v="1020.84"/>
    <n v="0"/>
    <n v="0"/>
    <n v="0"/>
    <n v="0"/>
    <n v="0"/>
    <n v="0"/>
    <n v="0"/>
    <n v="0"/>
    <n v="0"/>
    <n v="0"/>
    <n v="0"/>
    <n v="0"/>
  </r>
  <r>
    <x v="14"/>
    <n v="6161.8099999999995"/>
    <n v="1106.1500000000001"/>
    <n v="0"/>
    <n v="0"/>
    <n v="0"/>
    <n v="0"/>
    <n v="0"/>
    <n v="0"/>
    <n v="0"/>
    <n v="0"/>
    <n v="0"/>
    <n v="0"/>
    <n v="0"/>
    <n v="0"/>
  </r>
  <r>
    <x v="15"/>
    <n v="9264.2999999999993"/>
    <n v="966.53"/>
    <n v="0"/>
    <n v="0"/>
    <n v="0"/>
    <n v="0"/>
    <n v="0"/>
    <n v="0"/>
    <n v="0"/>
    <n v="0"/>
    <n v="0"/>
    <n v="0"/>
    <n v="0"/>
    <n v="0"/>
  </r>
  <r>
    <x v="16"/>
    <n v="14199.95"/>
    <n v="1113.53"/>
    <n v="0"/>
    <n v="0"/>
    <n v="0"/>
    <n v="0"/>
    <n v="0"/>
    <n v="0"/>
    <n v="0"/>
    <n v="0"/>
    <n v="0"/>
    <n v="0"/>
    <n v="0"/>
    <n v="0"/>
  </r>
  <r>
    <x v="17"/>
    <n v="14670.93"/>
    <n v="1131.9000000000001"/>
    <n v="0"/>
    <n v="0"/>
    <n v="0"/>
    <n v="0"/>
    <n v="0"/>
    <n v="0"/>
    <n v="0"/>
    <n v="0"/>
    <n v="0"/>
    <n v="0"/>
    <n v="0"/>
    <n v="0"/>
  </r>
  <r>
    <x v="18"/>
    <n v="14350.66"/>
    <n v="1182.01"/>
    <n v="0"/>
    <n v="0"/>
    <n v="0"/>
    <n v="0"/>
    <n v="0"/>
    <n v="0"/>
    <n v="0"/>
    <n v="0"/>
    <n v="0"/>
    <n v="0"/>
    <n v="0"/>
    <n v="0"/>
  </r>
  <r>
    <x v="19"/>
    <n v="14833.98"/>
    <n v="1166.23"/>
    <n v="0"/>
    <n v="0"/>
    <n v="0"/>
    <n v="0"/>
    <n v="0"/>
    <n v="0"/>
    <n v="0"/>
    <n v="0"/>
    <n v="0"/>
    <n v="0"/>
    <n v="0"/>
    <n v="0"/>
  </r>
  <r>
    <x v="20"/>
    <n v="14380.029999999999"/>
    <n v="1186.77"/>
    <n v="0"/>
    <n v="0"/>
    <n v="0"/>
    <n v="0"/>
    <n v="0"/>
    <n v="0"/>
    <n v="0"/>
    <n v="0"/>
    <n v="0"/>
    <n v="0"/>
    <n v="0"/>
    <n v="0"/>
  </r>
  <r>
    <x v="21"/>
    <n v="15975.5"/>
    <n v="1208.95"/>
    <n v="0"/>
    <n v="0"/>
    <n v="0"/>
    <n v="0"/>
    <n v="0"/>
    <n v="0"/>
    <n v="0"/>
    <n v="0"/>
    <n v="0"/>
    <n v="207.1"/>
    <n v="0"/>
    <n v="0"/>
  </r>
  <r>
    <x v="22"/>
    <n v="16090.1"/>
    <n v="1166.5899999999999"/>
    <n v="0"/>
    <n v="0"/>
    <n v="0"/>
    <n v="0"/>
    <n v="0"/>
    <n v="0"/>
    <n v="0"/>
    <n v="0"/>
    <n v="0"/>
    <n v="1253.5"/>
    <n v="0"/>
    <n v="0"/>
  </r>
  <r>
    <x v="23"/>
    <n v="17839.86"/>
    <n v="114.21"/>
    <n v="0"/>
    <n v="0"/>
    <n v="0"/>
    <n v="0"/>
    <n v="0"/>
    <n v="0"/>
    <n v="0"/>
    <n v="0"/>
    <n v="0"/>
    <n v="1422.45"/>
    <n v="0"/>
    <n v="0"/>
  </r>
  <r>
    <x v="24"/>
    <n v="17593.849999999999"/>
    <n v="0"/>
    <n v="0"/>
    <n v="0"/>
    <n v="0"/>
    <n v="0"/>
    <n v="0"/>
    <n v="0"/>
    <n v="0"/>
    <n v="0"/>
    <n v="0"/>
    <n v="2294.4499999999998"/>
    <n v="0"/>
    <n v="0"/>
  </r>
  <r>
    <x v="25"/>
    <n v="20157.059999999998"/>
    <n v="0"/>
    <n v="0"/>
    <n v="0"/>
    <n v="0"/>
    <n v="0"/>
    <n v="0"/>
    <n v="0"/>
    <n v="0"/>
    <n v="0"/>
    <n v="2453.6199999999503"/>
    <n v="1771.25"/>
    <n v="0"/>
    <n v="0"/>
  </r>
  <r>
    <x v="26"/>
    <n v="22747.980000000003"/>
    <n v="0"/>
    <n v="0"/>
    <n v="0"/>
    <n v="0"/>
    <n v="0"/>
    <n v="0"/>
    <n v="0"/>
    <n v="0"/>
    <n v="0"/>
    <n v="1450.2299999999123"/>
    <n v="1526"/>
    <n v="0"/>
    <n v="0"/>
  </r>
  <r>
    <x v="27"/>
    <n v="22058.9"/>
    <n v="0"/>
    <n v="0"/>
    <n v="0"/>
    <n v="0"/>
    <n v="0"/>
    <n v="0"/>
    <n v="0"/>
    <n v="0"/>
    <n v="0"/>
    <n v="1454.3699999999303"/>
    <n v="2103.6999999999998"/>
    <n v="0"/>
    <n v="0"/>
  </r>
  <r>
    <x v="28"/>
    <n v="20908.240000000002"/>
    <n v="0"/>
    <n v="0"/>
    <n v="0"/>
    <n v="0"/>
    <n v="0"/>
    <n v="0"/>
    <n v="0"/>
    <n v="0"/>
    <n v="0"/>
    <n v="1625.8999999999085"/>
    <n v="1782.15"/>
    <n v="0"/>
    <n v="0"/>
  </r>
  <r>
    <x v="29"/>
    <n v="17367.93"/>
    <n v="0"/>
    <n v="0"/>
    <n v="0"/>
    <n v="0"/>
    <n v="0"/>
    <n v="0"/>
    <n v="0"/>
    <n v="0"/>
    <n v="0"/>
    <n v="1682.7199999998929"/>
    <n v="1482.4"/>
    <n v="0"/>
    <n v="0"/>
  </r>
  <r>
    <x v="30"/>
    <n v="21989.55"/>
    <n v="0"/>
    <n v="0"/>
    <n v="0"/>
    <n v="0"/>
    <n v="0"/>
    <n v="0"/>
    <n v="0"/>
    <n v="0"/>
    <n v="0"/>
    <n v="1653.3599999999176"/>
    <n v="1662.25"/>
    <n v="0"/>
    <n v="0"/>
  </r>
  <r>
    <x v="31"/>
    <n v="21407.61"/>
    <n v="0"/>
    <n v="0"/>
    <n v="0"/>
    <n v="0"/>
    <n v="0"/>
    <n v="0"/>
    <n v="0"/>
    <n v="0"/>
    <n v="0"/>
    <n v="1674.959999999927"/>
    <n v="2712.45"/>
    <n v="0"/>
    <n v="0"/>
  </r>
  <r>
    <x v="32"/>
    <n v="14890.86"/>
    <n v="0"/>
    <n v="0"/>
    <n v="0"/>
    <n v="0"/>
    <n v="0"/>
    <n v="0"/>
    <n v="0"/>
    <n v="0"/>
    <n v="0"/>
    <n v="1699.7099999999184"/>
    <n v="759.7"/>
    <n v="0"/>
    <n v="0"/>
  </r>
  <r>
    <x v="33"/>
    <n v="15797.720000000001"/>
    <n v="0"/>
    <n v="0"/>
    <n v="0"/>
    <n v="0"/>
    <n v="0"/>
    <n v="0"/>
    <n v="0"/>
    <n v="0"/>
    <n v="0"/>
    <n v="1702.9899999999236"/>
    <n v="1540.8"/>
    <n v="0"/>
    <n v="0"/>
  </r>
  <r>
    <x v="34"/>
    <n v="15363.33"/>
    <n v="0"/>
    <n v="0"/>
    <n v="0"/>
    <n v="0"/>
    <n v="0"/>
    <n v="0"/>
    <n v="0"/>
    <n v="0"/>
    <n v="0"/>
    <n v="1703.0699999999094"/>
    <n v="1877.85"/>
    <n v="0"/>
    <n v="0"/>
  </r>
  <r>
    <x v="35"/>
    <n v="15558.119999999999"/>
    <n v="0"/>
    <n v="0"/>
    <n v="2255.87"/>
    <n v="0"/>
    <n v="0"/>
    <n v="0"/>
    <n v="0"/>
    <n v="0"/>
    <n v="0"/>
    <n v="1700.2199999999193"/>
    <n v="1465.9"/>
    <n v="0"/>
    <n v="0"/>
  </r>
  <r>
    <x v="36"/>
    <n v="16300.55"/>
    <n v="0"/>
    <n v="0"/>
    <n v="1988.78"/>
    <n v="0"/>
    <n v="0"/>
    <n v="0"/>
    <n v="0"/>
    <n v="0"/>
    <n v="0"/>
    <n v="1711.9099999999069"/>
    <n v="1514.46"/>
    <n v="0"/>
    <n v="0"/>
  </r>
  <r>
    <x v="37"/>
    <n v="8876.2899999999991"/>
    <n v="0"/>
    <n v="0"/>
    <n v="1968.42"/>
    <n v="0"/>
    <n v="0"/>
    <n v="0"/>
    <n v="0"/>
    <n v="0"/>
    <n v="0"/>
    <n v="655.43999999997914"/>
    <n v="1385.32"/>
    <n v="0"/>
    <n v="0"/>
  </r>
  <r>
    <x v="38"/>
    <n v="8888.09"/>
    <n v="0"/>
    <n v="0"/>
    <n v="1967.71"/>
    <n v="0"/>
    <n v="0"/>
    <n v="0"/>
    <n v="0"/>
    <n v="0"/>
    <n v="0"/>
    <n v="1027.7599999999625"/>
    <n v="1772.74"/>
    <n v="0"/>
    <n v="0"/>
  </r>
  <r>
    <x v="39"/>
    <n v="11933.75"/>
    <n v="0"/>
    <n v="0"/>
    <n v="1964.75"/>
    <n v="0"/>
    <n v="0"/>
    <n v="0"/>
    <n v="0"/>
    <n v="0"/>
    <n v="0"/>
    <n v="1032.7799999999638"/>
    <n v="1132.9100000000001"/>
    <n v="0"/>
    <n v="0"/>
  </r>
  <r>
    <x v="40"/>
    <n v="12471.6"/>
    <n v="0"/>
    <n v="0"/>
    <n v="1947.63"/>
    <n v="0"/>
    <n v="0"/>
    <n v="0"/>
    <n v="0"/>
    <n v="0"/>
    <n v="0"/>
    <n v="1047.7599999999625"/>
    <n v="1537.94"/>
    <n v="0"/>
    <n v="0"/>
  </r>
  <r>
    <x v="41"/>
    <n v="11929.29"/>
    <n v="0"/>
    <n v="0"/>
    <n v="259.14999999999998"/>
    <n v="0"/>
    <n v="0"/>
    <n v="0"/>
    <n v="0"/>
    <n v="0"/>
    <n v="0"/>
    <n v="1030.3999999999555"/>
    <n v="1382.52"/>
    <n v="0"/>
    <n v="0"/>
  </r>
  <r>
    <x v="42"/>
    <n v="10867.75"/>
    <n v="0"/>
    <n v="0"/>
    <n v="1647.68"/>
    <n v="0"/>
    <n v="0"/>
    <n v="0"/>
    <n v="0"/>
    <n v="0"/>
    <n v="0"/>
    <n v="1003.0399999999648"/>
    <n v="1995.1"/>
    <n v="0"/>
    <n v="0"/>
  </r>
  <r>
    <x v="43"/>
    <n v="10068.4"/>
    <n v="0"/>
    <n v="0"/>
    <n v="2427.77"/>
    <n v="0"/>
    <n v="0"/>
    <n v="0"/>
    <n v="0"/>
    <n v="0"/>
    <n v="0"/>
    <n v="1036.6299999999562"/>
    <n v="1399.38"/>
    <n v="0"/>
    <n v="0"/>
  </r>
  <r>
    <x v="44"/>
    <n v="11787.14"/>
    <n v="0"/>
    <n v="0"/>
    <n v="1612.29"/>
    <n v="0"/>
    <n v="0"/>
    <n v="0"/>
    <n v="0"/>
    <n v="0"/>
    <n v="0"/>
    <n v="986.59999999996535"/>
    <n v="1028.46"/>
    <n v="0"/>
    <n v="0"/>
  </r>
  <r>
    <x v="45"/>
    <n v="11565.05"/>
    <n v="0"/>
    <n v="0"/>
    <n v="2085.56"/>
    <n v="0"/>
    <n v="0"/>
    <n v="0"/>
    <n v="0"/>
    <n v="0"/>
    <n v="0"/>
    <n v="1040.2599999999618"/>
    <n v="1049.18"/>
    <n v="271.91000000000003"/>
    <n v="0"/>
  </r>
  <r>
    <x v="46"/>
    <n v="7990.85"/>
    <n v="0"/>
    <n v="0"/>
    <n v="1956.96"/>
    <n v="0"/>
    <n v="0"/>
    <n v="0"/>
    <n v="0"/>
    <n v="0"/>
    <n v="0"/>
    <n v="1026.3799999999708"/>
    <n v="828.3"/>
    <n v="503.05"/>
    <n v="0"/>
  </r>
  <r>
    <x v="47"/>
    <n v="8279.99"/>
    <n v="0"/>
    <n v="0"/>
    <n v="1961.39"/>
    <n v="0"/>
    <n v="0"/>
    <n v="0"/>
    <n v="0"/>
    <n v="0"/>
    <n v="0"/>
    <n v="1020.1499999999734"/>
    <n v="753"/>
    <n v="427.97"/>
    <n v="0"/>
  </r>
  <r>
    <x v="48"/>
    <n v="7632.84"/>
    <n v="0"/>
    <n v="0"/>
    <n v="1961.04"/>
    <n v="0"/>
    <n v="0"/>
    <n v="0"/>
    <n v="0"/>
    <n v="0"/>
    <n v="0"/>
    <n v="996.66999999996756"/>
    <n v="928.7"/>
    <n v="404.63"/>
    <n v="0"/>
  </r>
  <r>
    <x v="49"/>
    <n v="7720.1399999999994"/>
    <n v="0"/>
    <n v="0"/>
    <n v="814.08"/>
    <n v="0"/>
    <n v="0"/>
    <n v="0"/>
    <n v="0"/>
    <n v="0"/>
    <n v="0"/>
    <n v="1001.8599999999583"/>
    <n v="933.72"/>
    <n v="584.39"/>
    <n v="0"/>
  </r>
  <r>
    <x v="50"/>
    <n v="10148.970000000001"/>
    <n v="0"/>
    <n v="0"/>
    <n v="15.68"/>
    <n v="0"/>
    <n v="0"/>
    <n v="0"/>
    <n v="0"/>
    <n v="0"/>
    <n v="0"/>
    <n v="998.99999999996339"/>
    <n v="863.44"/>
    <n v="649.59"/>
    <n v="0"/>
  </r>
  <r>
    <x v="51"/>
    <n v="10482.08"/>
    <n v="0"/>
    <n v="0"/>
    <n v="0"/>
    <n v="0"/>
    <n v="0"/>
    <n v="0"/>
    <n v="0"/>
    <n v="0"/>
    <n v="0"/>
    <n v="1023.619999999962"/>
    <n v="993.96"/>
    <n v="804.23"/>
    <n v="0"/>
  </r>
  <r>
    <x v="52"/>
    <n v="10599.51"/>
    <n v="0"/>
    <n v="0"/>
    <n v="0"/>
    <n v="0"/>
    <n v="0"/>
    <n v="0"/>
    <n v="0"/>
    <n v="0"/>
    <n v="0"/>
    <n v="1033.2299999999684"/>
    <n v="953.8"/>
    <n v="747.9"/>
    <n v="0"/>
  </r>
  <r>
    <x v="53"/>
    <n v="13156.5"/>
    <n v="0"/>
    <n v="0"/>
    <n v="0"/>
    <n v="0"/>
    <n v="0"/>
    <n v="0"/>
    <n v="0"/>
    <n v="0"/>
    <n v="0"/>
    <n v="995.19999999997049"/>
    <n v="908.62"/>
    <n v="719.97"/>
    <n v="0"/>
  </r>
  <r>
    <x v="54"/>
    <n v="14615.970000000001"/>
    <n v="0"/>
    <n v="0"/>
    <n v="0"/>
    <n v="0"/>
    <n v="0"/>
    <n v="0"/>
    <n v="0"/>
    <n v="0"/>
    <n v="0"/>
    <n v="1024.5699999999706"/>
    <n v="828.3"/>
    <n v="697.23"/>
    <n v="0"/>
  </r>
  <r>
    <x v="55"/>
    <n v="13400.57"/>
    <n v="0"/>
    <n v="0"/>
    <n v="0"/>
    <n v="0"/>
    <n v="0"/>
    <n v="0"/>
    <n v="0"/>
    <n v="0"/>
    <n v="0"/>
    <n v="1029.1399999999694"/>
    <n v="582.32000000000005"/>
    <n v="642.54999999999995"/>
    <n v="0"/>
  </r>
  <r>
    <x v="56"/>
    <n v="13483.32"/>
    <n v="0"/>
    <n v="0"/>
    <n v="0"/>
    <n v="0"/>
    <n v="0"/>
    <n v="0"/>
    <n v="0"/>
    <n v="0"/>
    <n v="0"/>
    <n v="1000.14999999997"/>
    <n v="778.1"/>
    <n v="747.46"/>
    <n v="0"/>
  </r>
  <r>
    <x v="57"/>
    <n v="14293.57"/>
    <n v="0"/>
    <n v="0"/>
    <n v="0"/>
    <n v="0"/>
    <n v="0"/>
    <n v="0"/>
    <n v="0"/>
    <n v="0"/>
    <n v="0"/>
    <n v="1010.109999999967"/>
    <n v="522.08000000000004"/>
    <n v="814.75"/>
    <n v="0"/>
  </r>
  <r>
    <x v="58"/>
    <n v="13991.93"/>
    <n v="0"/>
    <n v="0"/>
    <n v="0"/>
    <n v="0"/>
    <n v="0"/>
    <n v="0"/>
    <n v="0"/>
    <n v="0"/>
    <n v="0"/>
    <n v="993.54999999997062"/>
    <n v="1656.6"/>
    <n v="877.44"/>
    <n v="0"/>
  </r>
  <r>
    <x v="59"/>
    <n v="13624.89"/>
    <n v="0"/>
    <n v="0"/>
    <n v="0"/>
    <n v="0"/>
    <n v="0"/>
    <n v="0"/>
    <n v="0"/>
    <n v="0"/>
    <n v="0"/>
    <n v="1008.9499999999721"/>
    <n v="1425.68"/>
    <n v="578.11"/>
    <n v="0"/>
  </r>
  <r>
    <x v="60"/>
    <n v="14142.380000000001"/>
    <n v="0"/>
    <n v="0"/>
    <n v="0"/>
    <n v="0"/>
    <n v="0"/>
    <n v="0"/>
    <n v="0"/>
    <n v="0"/>
    <n v="0"/>
    <n v="1016.5899999999682"/>
    <n v="732.92"/>
    <n v="645.20000000000005"/>
    <n v="0"/>
  </r>
  <r>
    <x v="61"/>
    <n v="15063.34"/>
    <n v="0"/>
    <n v="0"/>
    <n v="0"/>
    <n v="0"/>
    <n v="0"/>
    <n v="0"/>
    <n v="0"/>
    <n v="0"/>
    <n v="0"/>
    <n v="1001.2099999999699"/>
    <n v="697.78"/>
    <n v="812.4"/>
    <n v="0"/>
  </r>
  <r>
    <x v="62"/>
    <n v="12857.49"/>
    <n v="0"/>
    <n v="0"/>
    <n v="0"/>
    <n v="0"/>
    <n v="0"/>
    <n v="0"/>
    <n v="0"/>
    <n v="0"/>
    <n v="0"/>
    <n v="1018.3799999999734"/>
    <n v="2123.46"/>
    <n v="827.89"/>
    <n v="0"/>
  </r>
  <r>
    <x v="63"/>
    <n v="6798.76"/>
    <n v="0"/>
    <n v="0"/>
    <n v="0"/>
    <n v="0"/>
    <n v="0"/>
    <n v="0"/>
    <n v="0"/>
    <n v="0"/>
    <n v="0"/>
    <n v="1012.4399999999722"/>
    <n v="3333.28"/>
    <n v="897.83"/>
    <n v="0"/>
  </r>
  <r>
    <x v="64"/>
    <n v="7139.09"/>
    <n v="0"/>
    <n v="0"/>
    <n v="0"/>
    <n v="0"/>
    <n v="0"/>
    <n v="0"/>
    <n v="0"/>
    <n v="0"/>
    <n v="0"/>
    <n v="1011.3899999999757"/>
    <n v="2816.22"/>
    <n v="928.64"/>
    <n v="0"/>
  </r>
  <r>
    <x v="65"/>
    <n v="6296.2800000000007"/>
    <n v="0"/>
    <n v="0"/>
    <n v="0"/>
    <n v="0"/>
    <n v="0"/>
    <n v="0"/>
    <n v="0"/>
    <n v="0"/>
    <n v="0"/>
    <n v="993.0199999999769"/>
    <n v="2720.84"/>
    <n v="931.98"/>
    <n v="0"/>
  </r>
  <r>
    <x v="66"/>
    <n v="5053.7299999999996"/>
    <n v="0"/>
    <n v="0"/>
    <n v="0"/>
    <n v="0"/>
    <n v="0"/>
    <n v="0"/>
    <n v="0"/>
    <n v="0"/>
    <n v="0"/>
    <n v="998.93999999996538"/>
    <n v="2369.44"/>
    <n v="896.07"/>
    <n v="0"/>
  </r>
  <r>
    <x v="67"/>
    <n v="4808.6400000000003"/>
    <n v="0"/>
    <n v="0"/>
    <n v="0"/>
    <n v="0"/>
    <n v="0"/>
    <n v="0"/>
    <n v="0"/>
    <n v="0"/>
    <n v="0"/>
    <n v="1014.7199999999666"/>
    <n v="2098.36"/>
    <n v="828.72"/>
    <n v="0"/>
  </r>
  <r>
    <x v="68"/>
    <n v="5062.1400000000003"/>
    <n v="0"/>
    <n v="0"/>
    <n v="0"/>
    <n v="0"/>
    <n v="0"/>
    <n v="0"/>
    <n v="0"/>
    <n v="0"/>
    <n v="0"/>
    <n v="1006.4499999999634"/>
    <n v="1942.74"/>
    <n v="1044.4000000000001"/>
    <n v="0"/>
  </r>
  <r>
    <x v="69"/>
    <n v="4784.53"/>
    <n v="0"/>
    <n v="0"/>
    <n v="0"/>
    <n v="0"/>
    <n v="0"/>
    <n v="0"/>
    <n v="0"/>
    <n v="0"/>
    <n v="0"/>
    <n v="1025.6199999999631"/>
    <n v="2002.98"/>
    <n v="1104.21"/>
    <n v="0"/>
  </r>
  <r>
    <x v="70"/>
    <n v="4842.2299999999996"/>
    <n v="0"/>
    <n v="0"/>
    <n v="0"/>
    <n v="0"/>
    <n v="0"/>
    <n v="0"/>
    <n v="0"/>
    <n v="0"/>
    <n v="0"/>
    <n v="1017.5099999999655"/>
    <n v="2138.52"/>
    <n v="1129.46"/>
    <n v="0"/>
  </r>
  <r>
    <x v="71"/>
    <n v="5050.6000000000004"/>
    <n v="0"/>
    <n v="0"/>
    <n v="0"/>
    <n v="0"/>
    <n v="0"/>
    <n v="0"/>
    <n v="0"/>
    <n v="0"/>
    <n v="0"/>
    <n v="987.36999999996533"/>
    <n v="2113.42"/>
    <n v="1142.6400000000001"/>
    <n v="0"/>
  </r>
  <r>
    <x v="72"/>
    <n v="4873.2700000000004"/>
    <n v="0"/>
    <n v="0"/>
    <n v="0"/>
    <n v="0"/>
    <n v="0"/>
    <n v="0"/>
    <n v="0"/>
    <n v="0"/>
    <n v="0"/>
    <n v="1021.0599999999622"/>
    <n v="2143.54"/>
    <n v="1018.77"/>
    <n v="0"/>
  </r>
  <r>
    <x v="73"/>
    <n v="4956.1499999999996"/>
    <n v="0"/>
    <n v="0"/>
    <n v="0"/>
    <n v="0"/>
    <n v="0"/>
    <n v="0"/>
    <n v="0"/>
    <n v="0"/>
    <n v="0"/>
    <n v="1010.1699999999652"/>
    <n v="2459.8000000000002"/>
    <n v="1135.47"/>
    <n v="0"/>
  </r>
  <r>
    <x v="74"/>
    <n v="5092.08"/>
    <n v="0"/>
    <n v="0"/>
    <n v="0"/>
    <n v="0"/>
    <n v="0"/>
    <n v="0"/>
    <n v="0"/>
    <n v="0"/>
    <n v="0"/>
    <n v="1018.4099999999672"/>
    <n v="2043.14"/>
    <n v="1107.01"/>
    <n v="0"/>
  </r>
  <r>
    <x v="75"/>
    <n v="5401.14"/>
    <n v="0"/>
    <n v="0"/>
    <n v="0"/>
    <n v="0"/>
    <n v="0"/>
    <n v="0"/>
    <n v="0"/>
    <n v="0"/>
    <n v="0"/>
    <n v="998.97999999996398"/>
    <n v="1992.94"/>
    <n v="1107.06"/>
    <n v="0"/>
  </r>
  <r>
    <x v="76"/>
    <n v="10144.24"/>
    <n v="0"/>
    <n v="0"/>
    <n v="2016.21"/>
    <n v="0"/>
    <n v="0"/>
    <n v="0"/>
    <n v="0"/>
    <n v="0"/>
    <n v="0"/>
    <n v="998.52999999996359"/>
    <n v="2965.83"/>
    <n v="1142.05"/>
    <n v="0"/>
  </r>
  <r>
    <x v="77"/>
    <n v="9558.2099999999991"/>
    <n v="0"/>
    <n v="0"/>
    <n v="1958.76"/>
    <n v="0"/>
    <n v="0"/>
    <n v="0"/>
    <n v="0"/>
    <n v="0"/>
    <n v="0"/>
    <n v="1021.7699999999644"/>
    <n v="2576.0700000000002"/>
    <n v="1115.9100000000001"/>
    <n v="0"/>
  </r>
  <r>
    <x v="78"/>
    <n v="9813.5499999999993"/>
    <n v="0"/>
    <n v="0"/>
    <n v="1962.98"/>
    <n v="0"/>
    <n v="0"/>
    <n v="0"/>
    <n v="0"/>
    <n v="0"/>
    <n v="0"/>
    <n v="985.19999999996685"/>
    <n v="4080.3"/>
    <n v="1009.62"/>
    <n v="0"/>
  </r>
  <r>
    <x v="79"/>
    <n v="5125.63"/>
    <n v="0"/>
    <n v="0"/>
    <n v="1970.28"/>
    <n v="0"/>
    <n v="0"/>
    <n v="0"/>
    <n v="0"/>
    <n v="0"/>
    <n v="0"/>
    <n v="1004.0799999999596"/>
    <n v="2844.03"/>
    <n v="1051.25"/>
    <n v="0"/>
  </r>
  <r>
    <x v="80"/>
    <n v="4947.03"/>
    <n v="0"/>
    <n v="0"/>
    <n v="1521.02"/>
    <n v="0"/>
    <n v="0"/>
    <n v="0"/>
    <n v="0"/>
    <n v="0"/>
    <n v="0"/>
    <n v="1000.1599999999643"/>
    <n v="4378.71"/>
    <n v="1081.4000000000001"/>
    <n v="0"/>
  </r>
  <r>
    <x v="81"/>
    <n v="4973.24"/>
    <n v="0"/>
    <n v="0"/>
    <n v="414.79"/>
    <n v="0"/>
    <n v="0"/>
    <n v="0"/>
    <n v="0"/>
    <n v="0"/>
    <n v="0"/>
    <n v="1018.7299999999659"/>
    <n v="2673.51"/>
    <n v="1016.3"/>
    <n v="0"/>
  </r>
  <r>
    <x v="82"/>
    <n v="5481.35"/>
    <n v="0"/>
    <n v="0"/>
    <n v="237.23"/>
    <n v="0"/>
    <n v="0"/>
    <n v="0"/>
    <n v="0"/>
    <n v="0"/>
    <n v="0"/>
    <n v="1007.4899999999702"/>
    <n v="3611.37"/>
    <n v="1125.29"/>
    <n v="0"/>
  </r>
  <r>
    <x v="83"/>
    <n v="9539.8100000000013"/>
    <n v="0"/>
    <n v="0"/>
    <n v="447.05"/>
    <n v="0"/>
    <n v="0"/>
    <n v="0"/>
    <n v="0"/>
    <n v="0"/>
    <n v="0"/>
    <n v="1059.0499999999656"/>
    <n v="3264.24"/>
    <n v="1041.94"/>
    <n v="0"/>
  </r>
  <r>
    <x v="84"/>
    <n v="9538.64"/>
    <n v="0"/>
    <n v="0"/>
    <n v="3922.84"/>
    <n v="0"/>
    <n v="0"/>
    <n v="0"/>
    <n v="0"/>
    <n v="0"/>
    <n v="0"/>
    <n v="1003.5199999999712"/>
    <n v="2764.86"/>
    <n v="1133.82"/>
    <n v="0"/>
  </r>
  <r>
    <x v="85"/>
    <n v="10119.68"/>
    <n v="0"/>
    <n v="0"/>
    <n v="3998.26"/>
    <n v="1000"/>
    <n v="0"/>
    <n v="0"/>
    <n v="0"/>
    <n v="0"/>
    <n v="0"/>
    <n v="1045.3499999999769"/>
    <n v="2789.22"/>
    <n v="1123.1500000000001"/>
    <n v="0"/>
  </r>
  <r>
    <x v="86"/>
    <n v="10381.029999999999"/>
    <n v="0"/>
    <n v="0"/>
    <n v="1837.92"/>
    <n v="1000.01"/>
    <n v="0"/>
    <n v="0"/>
    <n v="0"/>
    <n v="0"/>
    <n v="0"/>
    <n v="1065.7299999999714"/>
    <n v="2405.5500000000002"/>
    <n v="1106.94"/>
    <n v="0"/>
  </r>
  <r>
    <x v="87"/>
    <n v="9625.9500000000007"/>
    <n v="0"/>
    <n v="0"/>
    <n v="1261.2"/>
    <n v="1000.01"/>
    <n v="0"/>
    <n v="0"/>
    <n v="0"/>
    <n v="0"/>
    <n v="0"/>
    <n v="991.15999999997791"/>
    <n v="2563.89"/>
    <n v="1135.75"/>
    <n v="0"/>
  </r>
  <r>
    <x v="88"/>
    <n v="9981.6699999999983"/>
    <n v="0"/>
    <n v="0"/>
    <n v="894.57"/>
    <n v="1000.01"/>
    <n v="0"/>
    <n v="0"/>
    <n v="0"/>
    <n v="0"/>
    <n v="0"/>
    <n v="1029.3099999999813"/>
    <n v="2369.0100000000002"/>
    <n v="1134.17"/>
    <n v="0"/>
  </r>
  <r>
    <x v="89"/>
    <n v="10813.22"/>
    <n v="0"/>
    <n v="0"/>
    <n v="3989.93"/>
    <n v="1000"/>
    <n v="0"/>
    <n v="0"/>
    <n v="0"/>
    <n v="0"/>
    <n v="0"/>
    <n v="996.43999999998152"/>
    <n v="2722.23"/>
    <n v="1146.71"/>
    <n v="0"/>
  </r>
  <r>
    <x v="90"/>
    <n v="9655"/>
    <n v="0"/>
    <n v="0"/>
    <n v="2939.98"/>
    <n v="1000"/>
    <n v="0"/>
    <n v="0"/>
    <n v="0"/>
    <n v="0"/>
    <n v="0"/>
    <n v="999.11999999998216"/>
    <n v="3325.14"/>
    <n v="1163.1400000000001"/>
    <n v="0"/>
  </r>
  <r>
    <x v="91"/>
    <n v="9762.130000000001"/>
    <n v="0"/>
    <n v="497.74"/>
    <n v="353.12"/>
    <n v="1000.57"/>
    <n v="0"/>
    <n v="0"/>
    <n v="0"/>
    <n v="0"/>
    <n v="0"/>
    <n v="1021.5399999999854"/>
    <n v="3629.64"/>
    <n v="1120.1099999999999"/>
    <n v="0"/>
  </r>
  <r>
    <x v="92"/>
    <n v="9656.23"/>
    <n v="0"/>
    <n v="498.64"/>
    <n v="0"/>
    <n v="1000.01"/>
    <n v="1000"/>
    <n v="0"/>
    <n v="0"/>
    <n v="0"/>
    <n v="0"/>
    <n v="1016.8699999999842"/>
    <n v="4457.88"/>
    <n v="1094.29"/>
    <n v="0"/>
  </r>
  <r>
    <x v="93"/>
    <n v="10028.33"/>
    <n v="0"/>
    <n v="906.71"/>
    <n v="0"/>
    <n v="1000"/>
    <n v="1000"/>
    <n v="0"/>
    <n v="0"/>
    <n v="0"/>
    <n v="0"/>
    <n v="2455.1099999999865"/>
    <n v="2764.86"/>
    <n v="1060.4100000000001"/>
    <n v="0"/>
  </r>
  <r>
    <x v="94"/>
    <n v="10068.849999999999"/>
    <n v="0"/>
    <n v="300.2"/>
    <n v="0"/>
    <n v="1000"/>
    <n v="1000"/>
    <n v="0"/>
    <n v="0"/>
    <n v="0"/>
    <n v="0"/>
    <n v="1669.0999999999758"/>
    <n v="5091.24"/>
    <n v="1119.0899999999999"/>
    <n v="0"/>
  </r>
  <r>
    <x v="95"/>
    <n v="10676.66"/>
    <n v="0"/>
    <n v="67.61"/>
    <n v="0"/>
    <n v="1000"/>
    <n v="1000"/>
    <n v="0"/>
    <n v="0"/>
    <n v="0"/>
    <n v="0"/>
    <n v="1820.1899999999741"/>
    <n v="1650.39"/>
    <n v="1121.3599999999999"/>
    <n v="0"/>
  </r>
  <r>
    <x v="96"/>
    <n v="10152.799999999999"/>
    <n v="0"/>
    <n v="1936.25"/>
    <n v="0"/>
    <n v="1000.01"/>
    <n v="999.99"/>
    <n v="0"/>
    <n v="0"/>
    <n v="0"/>
    <n v="0"/>
    <n v="2378.0099999999834"/>
    <n v="5365.29"/>
    <n v="1138.49"/>
    <n v="0"/>
  </r>
  <r>
    <x v="97"/>
    <n v="9684.5499999999993"/>
    <n v="0"/>
    <n v="1777.97"/>
    <n v="0"/>
    <n v="999.99"/>
    <n v="1000"/>
    <n v="0"/>
    <n v="0"/>
    <n v="0"/>
    <n v="0"/>
    <n v="1255.8799999999799"/>
    <n v="5785.5"/>
    <n v="1126.0999999999999"/>
    <n v="0"/>
  </r>
  <r>
    <x v="98"/>
    <n v="9782.86"/>
    <n v="0"/>
    <n v="1199.28"/>
    <n v="0"/>
    <n v="1000"/>
    <n v="1000"/>
    <n v="0"/>
    <n v="0"/>
    <n v="0"/>
    <n v="0"/>
    <n v="741.13999999999294"/>
    <n v="1735.65"/>
    <n v="1107.6300000000001"/>
    <n v="0"/>
  </r>
  <r>
    <x v="99"/>
    <n v="9851.5499999999993"/>
    <n v="0"/>
    <n v="711.27"/>
    <n v="0"/>
    <n v="999.99"/>
    <n v="1000"/>
    <n v="0"/>
    <n v="0"/>
    <n v="0"/>
    <n v="0"/>
    <n v="2586.319999999967"/>
    <n v="2923.2"/>
    <n v="1094.54"/>
    <n v="0"/>
  </r>
  <r>
    <x v="100"/>
    <n v="10359.18"/>
    <n v="0"/>
    <n v="477.48"/>
    <n v="0"/>
    <n v="1000.01"/>
    <n v="1000"/>
    <n v="0"/>
    <n v="0"/>
    <n v="0"/>
    <n v="0"/>
    <n v="2745.5600000000736"/>
    <n v="3355.59"/>
    <n v="1065.96"/>
    <n v="0"/>
  </r>
  <r>
    <x v="101"/>
    <n v="10200.700000000001"/>
    <n v="0"/>
    <n v="1591.57"/>
    <n v="0"/>
    <n v="1000"/>
    <n v="999.99"/>
    <n v="0"/>
    <n v="0"/>
    <n v="0"/>
    <n v="0"/>
    <n v="2492.2800000000198"/>
    <n v="5718.51"/>
    <n v="1128.98"/>
    <n v="0"/>
  </r>
  <r>
    <x v="102"/>
    <n v="10096.4"/>
    <n v="0"/>
    <n v="1179.8699999999999"/>
    <n v="0"/>
    <n v="1000"/>
    <n v="1000.01"/>
    <n v="0"/>
    <n v="0"/>
    <n v="0"/>
    <n v="0"/>
    <n v="1538.8199999999358"/>
    <n v="3477.39"/>
    <n v="1114.99"/>
    <n v="0"/>
  </r>
  <r>
    <x v="103"/>
    <n v="10024.759999999998"/>
    <n v="0"/>
    <n v="1166.1199999999999"/>
    <n v="0"/>
    <n v="1000"/>
    <n v="999.99"/>
    <n v="0"/>
    <n v="0"/>
    <n v="0"/>
    <n v="0"/>
    <n v="996.27999999996655"/>
    <n v="4482.24"/>
    <n v="1104.3599999999999"/>
    <n v="0"/>
  </r>
  <r>
    <x v="104"/>
    <n v="9661.82"/>
    <n v="0"/>
    <n v="664.27"/>
    <n v="0"/>
    <n v="999.99"/>
    <n v="1000"/>
    <n v="0"/>
    <n v="0"/>
    <n v="0"/>
    <n v="0"/>
    <n v="2103.9799999999041"/>
    <n v="4287.3599999999997"/>
    <n v="1134.3599999999999"/>
    <n v="0"/>
  </r>
  <r>
    <x v="105"/>
    <n v="9721.01"/>
    <n v="0"/>
    <n v="504.78"/>
    <n v="0"/>
    <n v="1000"/>
    <n v="1000.01"/>
    <n v="0"/>
    <n v="0"/>
    <n v="0"/>
    <n v="0"/>
    <n v="1563.1699999999073"/>
    <n v="1260.6300000000001"/>
    <n v="899.79"/>
    <n v="0"/>
  </r>
  <r>
    <x v="106"/>
    <n v="9810.7200000000012"/>
    <n v="0"/>
    <n v="1481.96"/>
    <n v="1147.8"/>
    <n v="1000"/>
    <n v="1000.01"/>
    <n v="0"/>
    <n v="0"/>
    <n v="0"/>
    <n v="0"/>
    <n v="1479.8399999999342"/>
    <n v="2880.57"/>
    <n v="1128.24"/>
    <n v="0"/>
  </r>
  <r>
    <x v="107"/>
    <n v="10300.780000000001"/>
    <n v="0"/>
    <n v="768.43"/>
    <n v="5062.51"/>
    <n v="1500"/>
    <n v="1000.01"/>
    <n v="0"/>
    <n v="0"/>
    <n v="2056.9299999999998"/>
    <n v="0"/>
    <n v="1699.2499999999213"/>
    <n v="3113.49"/>
    <n v="829.98"/>
    <n v="0"/>
  </r>
  <r>
    <x v="108"/>
    <n v="10329.57"/>
    <n v="0"/>
    <n v="539.58000000000004"/>
    <n v="5057.88"/>
    <n v="1500"/>
    <n v="999.98"/>
    <n v="0"/>
    <n v="0"/>
    <n v="3042.82"/>
    <n v="0"/>
    <n v="2044.9299999999089"/>
    <n v="4415.2"/>
    <n v="808.57"/>
    <n v="0"/>
  </r>
  <r>
    <x v="109"/>
    <n v="9785.7999999999993"/>
    <n v="0"/>
    <n v="1722.58"/>
    <n v="5056.6499999999996"/>
    <n v="1499.99"/>
    <n v="1000.01"/>
    <n v="0"/>
    <n v="0"/>
    <n v="3038.16"/>
    <n v="0"/>
    <n v="3872.5300000002767"/>
    <n v="4218.8599999999997"/>
    <n v="806.75"/>
    <n v="0"/>
  </r>
  <r>
    <x v="110"/>
    <n v="10380.470000000001"/>
    <n v="0"/>
    <n v="1227.6600000000001"/>
    <n v="5084.28"/>
    <n v="1500"/>
    <n v="1000.01"/>
    <n v="0"/>
    <n v="0"/>
    <n v="3025.67"/>
    <n v="0"/>
    <n v="4201.4400000002788"/>
    <n v="4567.8599999999997"/>
    <n v="809.72"/>
    <n v="0"/>
  </r>
  <r>
    <x v="111"/>
    <n v="9682.85"/>
    <n v="0"/>
    <n v="1403.52"/>
    <n v="1496.12"/>
    <n v="1500"/>
    <n v="1000"/>
    <n v="0"/>
    <n v="0"/>
    <n v="3180.63"/>
    <n v="0"/>
    <n v="3585.6800000002277"/>
    <n v="4741.41"/>
    <n v="811.02"/>
    <n v="0"/>
  </r>
  <r>
    <x v="112"/>
    <n v="13501.130000000001"/>
    <n v="0"/>
    <n v="3466.4"/>
    <n v="1647.7"/>
    <n v="1500.02"/>
    <n v="999.99"/>
    <n v="0"/>
    <n v="0"/>
    <n v="3084.78"/>
    <n v="0"/>
    <n v="5539.1500000005199"/>
    <n v="5389.11"/>
    <n v="819.95"/>
    <n v="0"/>
  </r>
  <r>
    <x v="113"/>
    <n v="13644.96"/>
    <n v="0"/>
    <n v="1113.6600000000001"/>
    <n v="3349.29"/>
    <n v="1500.01"/>
    <n v="1000"/>
    <n v="0"/>
    <n v="0"/>
    <n v="3097.7"/>
    <n v="0"/>
    <n v="7423.9600000007204"/>
    <n v="3647.1"/>
    <n v="807.32"/>
    <n v="0"/>
  </r>
  <r>
    <x v="114"/>
    <n v="13693.93"/>
    <n v="0"/>
    <n v="1800.07"/>
    <n v="6808.54"/>
    <n v="1499.99"/>
    <n v="1000.01"/>
    <n v="0"/>
    <n v="0"/>
    <n v="3529.8"/>
    <n v="0"/>
    <n v="5280.2200000005078"/>
    <n v="2667.55"/>
    <n v="812.36"/>
    <n v="0"/>
  </r>
  <r>
    <x v="115"/>
    <n v="14305.98"/>
    <n v="34.18"/>
    <n v="2125.16"/>
    <n v="6370.67"/>
    <n v="1499.98"/>
    <n v="1000"/>
    <n v="0"/>
    <n v="0"/>
    <n v="3440"/>
    <n v="0"/>
    <n v="6956.8600000005999"/>
    <n v="3965.85"/>
    <n v="806.42"/>
    <n v="0"/>
  </r>
  <r>
    <x v="116"/>
    <n v="14658.74"/>
    <n v="97.05"/>
    <n v="2118.54"/>
    <n v="8644.1299999999992"/>
    <n v="1499.99"/>
    <n v="1000"/>
    <n v="0"/>
    <n v="0"/>
    <n v="3630.73"/>
    <n v="0"/>
    <n v="7159.0800000006075"/>
    <n v="4382.18"/>
    <n v="806.87"/>
    <n v="0"/>
  </r>
  <r>
    <x v="117"/>
    <n v="14130.970000000001"/>
    <n v="331.01"/>
    <n v="7753.56"/>
    <n v="13702.28"/>
    <n v="1500.01"/>
    <n v="999.99"/>
    <n v="0"/>
    <n v="0"/>
    <n v="4397.24"/>
    <n v="0"/>
    <n v="6384.4800000005225"/>
    <n v="4843.84"/>
    <n v="818.36"/>
    <n v="0"/>
  </r>
  <r>
    <x v="118"/>
    <n v="13552.02"/>
    <n v="340.43"/>
    <n v="5495.86"/>
    <n v="14945.31"/>
    <n v="1500"/>
    <n v="1000"/>
    <n v="0"/>
    <n v="0"/>
    <n v="4370.1899999999996"/>
    <n v="0"/>
    <n v="6076.3300000004683"/>
    <n v="4780.0600000000004"/>
    <n v="806.83"/>
    <n v="0"/>
  </r>
  <r>
    <x v="119"/>
    <n v="13545.189999999999"/>
    <n v="130.26"/>
    <n v="2908.91"/>
    <n v="10631.1"/>
    <n v="1500"/>
    <n v="1000.01"/>
    <n v="0"/>
    <n v="0"/>
    <n v="3671.69"/>
    <n v="0"/>
    <n v="6817.3100000005934"/>
    <n v="4273.93"/>
    <n v="806.33"/>
    <n v="0"/>
  </r>
  <r>
    <x v="120"/>
    <n v="13654.27"/>
    <n v="800.04"/>
    <n v="1739.68"/>
    <n v="13517.5"/>
    <n v="1500"/>
    <n v="1000"/>
    <n v="0"/>
    <n v="0"/>
    <n v="3448.37"/>
    <n v="0"/>
    <n v="6488.8100000004788"/>
    <n v="3754.8"/>
    <n v="802.75"/>
    <n v="0"/>
  </r>
  <r>
    <x v="121"/>
    <n v="14527.05"/>
    <n v="1654.82"/>
    <n v="1076.06"/>
    <n v="7750.44"/>
    <n v="1499.98"/>
    <n v="1000"/>
    <n v="0"/>
    <n v="0"/>
    <n v="4139.24"/>
    <n v="0"/>
    <n v="4761.7300000003506"/>
    <n v="4045.88"/>
    <n v="804.43"/>
    <n v="0"/>
  </r>
  <r>
    <x v="122"/>
    <n v="13882.439999999999"/>
    <n v="2196.27"/>
    <n v="914.73"/>
    <n v="3247.9"/>
    <n v="1500"/>
    <n v="1000.01"/>
    <n v="0"/>
    <n v="0"/>
    <n v="4981.4799999999996"/>
    <n v="0"/>
    <n v="5903.0500000004995"/>
    <n v="4144.7"/>
    <n v="802.97"/>
    <n v="0"/>
  </r>
  <r>
    <x v="123"/>
    <n v="14259.3"/>
    <n v="1380.32"/>
    <n v="4056.47"/>
    <n v="4398.46"/>
    <n v="1499.99"/>
    <n v="999.99"/>
    <n v="0"/>
    <n v="0"/>
    <n v="5218.88"/>
    <n v="0"/>
    <n v="6047.8900000005633"/>
    <n v="4021.14"/>
    <n v="807.15"/>
    <n v="0"/>
  </r>
  <r>
    <x v="124"/>
    <n v="14579.73"/>
    <n v="2192.67"/>
    <n v="12141.28"/>
    <n v="5073.04"/>
    <n v="1499.99"/>
    <n v="999.99"/>
    <n v="0"/>
    <n v="0"/>
    <n v="6445.97"/>
    <n v="0"/>
    <n v="9923.5500000009324"/>
    <n v="4310.76"/>
    <n v="802.57"/>
    <n v="0"/>
  </r>
  <r>
    <x v="125"/>
    <n v="13596.68"/>
    <n v="1864.44"/>
    <n v="14355.02"/>
    <n v="5593.85"/>
    <n v="1500.01"/>
    <n v="1000.01"/>
    <n v="0"/>
    <n v="0"/>
    <n v="7284.99"/>
    <n v="0"/>
    <n v="9551.800000000756"/>
    <n v="4765.3900000000003"/>
    <n v="813.74"/>
    <n v="0"/>
  </r>
  <r>
    <x v="126"/>
    <n v="13463"/>
    <n v="1763.34"/>
    <n v="4122"/>
    <n v="3671.41"/>
    <n v="1499.99"/>
    <n v="999.99"/>
    <n v="0"/>
    <n v="0"/>
    <n v="7268.59"/>
    <n v="0"/>
    <n v="11719.420000000971"/>
    <n v="4356.18"/>
    <n v="801.14"/>
    <n v="0"/>
  </r>
  <r>
    <x v="127"/>
    <n v="13822.75"/>
    <n v="2054.9899999999998"/>
    <n v="3881.94"/>
    <n v="3204.68"/>
    <n v="1499.99"/>
    <n v="1000"/>
    <n v="0"/>
    <n v="0"/>
    <n v="6888.22"/>
    <n v="0"/>
    <n v="9312.9300000005987"/>
    <n v="3835.3"/>
    <n v="812.29"/>
    <n v="0"/>
  </r>
  <r>
    <x v="128"/>
    <n v="13901.18"/>
    <n v="1236.45"/>
    <n v="2455.2600000000002"/>
    <n v="2143.4699999999998"/>
    <n v="1500"/>
    <n v="1000"/>
    <n v="0"/>
    <n v="0"/>
    <n v="7526.19"/>
    <n v="0"/>
    <n v="12801.830000000855"/>
    <n v="3820.5"/>
    <n v="804.96"/>
    <n v="0"/>
  </r>
  <r>
    <x v="129"/>
    <n v="14061.49"/>
    <n v="817.59"/>
    <n v="2688.45"/>
    <n v="3274.65"/>
    <n v="1499.99"/>
    <n v="1000.01"/>
    <n v="0"/>
    <n v="0"/>
    <n v="7917.25"/>
    <n v="0"/>
    <n v="8199.0100000003986"/>
    <n v="4033.71"/>
    <n v="807.28"/>
    <n v="0"/>
  </r>
  <r>
    <x v="130"/>
    <n v="14054.12"/>
    <n v="874.03"/>
    <n v="4319.75"/>
    <n v="12561.88"/>
    <n v="1499.99"/>
    <n v="1000.02"/>
    <n v="0"/>
    <n v="0"/>
    <n v="8346.5499999999993"/>
    <n v="0"/>
    <n v="7456.0200000003442"/>
    <n v="4336"/>
    <n v="807.93"/>
    <n v="0"/>
  </r>
  <r>
    <x v="131"/>
    <n v="15100.779999999999"/>
    <n v="1659.37"/>
    <n v="9764.57"/>
    <n v="14337.64"/>
    <n v="1499.99"/>
    <n v="999.99"/>
    <n v="0"/>
    <n v="0"/>
    <n v="9242"/>
    <n v="0"/>
    <n v="6420.2700000003515"/>
    <n v="5714.1"/>
    <n v="801.56"/>
    <n v="0"/>
  </r>
  <r>
    <x v="132"/>
    <n v="13794.77"/>
    <n v="1255.3699999999999"/>
    <n v="8898.2000000000007"/>
    <n v="30534.07"/>
    <n v="1500.01"/>
    <n v="999.99"/>
    <n v="0"/>
    <n v="0"/>
    <n v="9589.73"/>
    <n v="0"/>
    <n v="5778.5800000002973"/>
    <n v="5552.21"/>
    <n v="815.36"/>
    <n v="0"/>
  </r>
  <r>
    <x v="133"/>
    <n v="13662.900000000001"/>
    <n v="357.44"/>
    <n v="4766.51"/>
    <n v="28489.77"/>
    <n v="1500.01"/>
    <n v="1000"/>
    <n v="0"/>
    <n v="0"/>
    <n v="8512"/>
    <n v="0"/>
    <n v="7405.3600000003553"/>
    <n v="4677.43"/>
    <n v="814.95"/>
    <n v="0"/>
  </r>
  <r>
    <x v="134"/>
    <n v="14326.27"/>
    <n v="245.92"/>
    <n v="2897.55"/>
    <n v="19923.7"/>
    <n v="1500.01"/>
    <n v="1000"/>
    <n v="0"/>
    <n v="0"/>
    <n v="8335.02"/>
    <n v="0"/>
    <n v="6365.7900000003128"/>
    <n v="3069.98"/>
    <n v="815.99"/>
    <n v="0"/>
  </r>
  <r>
    <x v="135"/>
    <n v="14457.31"/>
    <n v="576.67999999999995"/>
    <n v="1435.82"/>
    <n v="20608.59"/>
    <n v="1500"/>
    <n v="1000.01"/>
    <n v="0"/>
    <n v="0"/>
    <n v="8353.81"/>
    <n v="0"/>
    <n v="5581.4300000002904"/>
    <n v="2462.4"/>
    <n v="807.42"/>
    <n v="0"/>
  </r>
  <r>
    <x v="136"/>
    <n v="14105.55"/>
    <n v="586.13"/>
    <n v="1346.21"/>
    <n v="16643.75"/>
    <n v="1499.99"/>
    <n v="1000"/>
    <n v="0"/>
    <n v="0"/>
    <n v="8156.45"/>
    <n v="0"/>
    <n v="5629.4500000003363"/>
    <n v="1823.69"/>
    <n v="807.45"/>
    <n v="0"/>
  </r>
  <r>
    <x v="137"/>
    <n v="13363.29"/>
    <n v="388.91"/>
    <n v="3790.9"/>
    <n v="21135.89"/>
    <n v="1500"/>
    <n v="1000"/>
    <n v="0"/>
    <n v="0"/>
    <n v="6018.28"/>
    <n v="0"/>
    <n v="4695.9000000003225"/>
    <n v="2314.11"/>
    <n v="802.94"/>
    <n v="386.08"/>
  </r>
  <r>
    <x v="138"/>
    <n v="14283.25"/>
    <n v="482.75"/>
    <n v="8073.26"/>
    <n v="22332.46"/>
    <n v="1500"/>
    <n v="999.99"/>
    <n v="0"/>
    <n v="0"/>
    <n v="6010.7"/>
    <n v="0"/>
    <n v="8252.8600000004335"/>
    <n v="3644.97"/>
    <n v="801.16"/>
    <n v="687.96"/>
  </r>
  <r>
    <x v="139"/>
    <n v="14124.71"/>
    <n v="707.41"/>
    <n v="8549.85"/>
    <n v="27021.3"/>
    <n v="1500.01"/>
    <n v="1000.01"/>
    <n v="0"/>
    <n v="0"/>
    <n v="6017.16"/>
    <n v="0"/>
    <n v="7846.5100000003677"/>
    <n v="4331.07"/>
    <n v="797.61"/>
    <n v="614.64"/>
  </r>
  <r>
    <x v="140"/>
    <n v="13671.84"/>
    <n v="166.63"/>
    <n v="5412.56"/>
    <n v="21954.23"/>
    <n v="1499.99"/>
    <n v="1000"/>
    <n v="0"/>
    <n v="0"/>
    <n v="6015.1"/>
    <n v="0"/>
    <n v="5514.8600000002971"/>
    <n v="3712.61"/>
    <n v="808.31"/>
    <n v="522.41999999999996"/>
  </r>
  <r>
    <x v="141"/>
    <n v="13756.5"/>
    <n v="289.47000000000003"/>
    <n v="3120.92"/>
    <n v="35913.35"/>
    <n v="1500"/>
    <n v="1000.01"/>
    <n v="0"/>
    <n v="0"/>
    <n v="6313.55"/>
    <n v="0"/>
    <n v="5237.0700000002917"/>
    <n v="2319.4"/>
    <n v="803"/>
    <n v="593.11"/>
  </r>
  <r>
    <x v="142"/>
    <n v="13803.119999999999"/>
    <n v="282.16000000000003"/>
    <n v="2187.5"/>
    <n v="24895.35"/>
    <n v="1500"/>
    <n v="1000.01"/>
    <n v="0"/>
    <n v="0"/>
    <n v="6512.65"/>
    <n v="0"/>
    <n v="7599.7000000005755"/>
    <n v="2035.95"/>
    <n v="818.67"/>
    <n v="250.38"/>
  </r>
  <r>
    <x v="143"/>
    <n v="14520.48"/>
    <n v="395.78"/>
    <n v="1834.96"/>
    <n v="18709.490000000002"/>
    <n v="1500"/>
    <n v="1000.01"/>
    <n v="0"/>
    <n v="0"/>
    <n v="6725.67"/>
    <n v="0"/>
    <n v="9607.8600000007409"/>
    <n v="2055.8000000000002"/>
    <n v="809.85"/>
    <n v="473.64"/>
  </r>
  <r>
    <x v="144"/>
    <n v="13796.49"/>
    <n v="634.37"/>
    <n v="1634.07"/>
    <n v="15103.1"/>
    <n v="1500.01"/>
    <n v="1000"/>
    <n v="0"/>
    <n v="0"/>
    <n v="7017.69"/>
    <n v="0"/>
    <n v="10432.770000000794"/>
    <n v="2461.21"/>
    <n v="1638.42"/>
    <n v="471.03"/>
  </r>
  <r>
    <x v="145"/>
    <n v="14326.86"/>
    <n v="861.47"/>
    <n v="3327.87"/>
    <n v="17225.32"/>
    <n v="2000"/>
    <n v="1000.01"/>
    <n v="0"/>
    <n v="0"/>
    <n v="7012.55"/>
    <n v="0"/>
    <n v="13009.82000000092"/>
    <n v="3895.91"/>
    <n v="1615.72"/>
    <n v="1216.72"/>
  </r>
  <r>
    <x v="146"/>
    <n v="13703.77"/>
    <n v="1067.32"/>
    <n v="5474.25"/>
    <n v="20217.21"/>
    <n v="2000.01"/>
    <n v="1000.01"/>
    <n v="1000"/>
    <n v="0"/>
    <n v="7015.62"/>
    <n v="0"/>
    <n v="15639.140000000822"/>
    <n v="3988.91"/>
    <n v="1602.1"/>
    <n v="1264.05"/>
  </r>
  <r>
    <x v="147"/>
    <n v="13579.75"/>
    <n v="2077.38"/>
    <n v="6888.13"/>
    <n v="25752.799999999999"/>
    <n v="2000"/>
    <n v="1000"/>
    <n v="1000"/>
    <n v="0"/>
    <n v="7014.46"/>
    <n v="0"/>
    <n v="12962.440000000701"/>
    <n v="3896.36"/>
    <n v="1609.06"/>
    <n v="1202.26"/>
  </r>
  <r>
    <x v="148"/>
    <n v="13747.630000000001"/>
    <n v="2105.48"/>
    <n v="3069.08"/>
    <n v="19124.84"/>
    <n v="2000.01"/>
    <n v="999.99"/>
    <n v="2000"/>
    <n v="0"/>
    <n v="7015.4"/>
    <n v="0"/>
    <n v="12858.740000000662"/>
    <n v="2406.0100000000002"/>
    <n v="810.47"/>
    <n v="888.39"/>
  </r>
  <r>
    <x v="149"/>
    <n v="13841.619999999999"/>
    <n v="2132.42"/>
    <n v="1952.68"/>
    <n v="12443.66"/>
    <n v="1999.99"/>
    <n v="1000.01"/>
    <n v="2000"/>
    <n v="0"/>
    <n v="7518.8"/>
    <n v="0"/>
    <n v="12973.360000000663"/>
    <n v="2265.71"/>
    <n v="804.17"/>
    <n v="768.17"/>
  </r>
  <r>
    <x v="150"/>
    <n v="14064"/>
    <n v="1968.93"/>
    <n v="963.01"/>
    <n v="7815.13"/>
    <n v="2000"/>
    <n v="1000"/>
    <n v="1903.79"/>
    <n v="0"/>
    <n v="7524.84"/>
    <n v="0"/>
    <n v="12944.390000000869"/>
    <n v="1945.3"/>
    <n v="803.93"/>
    <n v="1027.82"/>
  </r>
  <r>
    <x v="151"/>
    <n v="14195.4"/>
    <n v="1616.3"/>
    <n v="3088.87"/>
    <n v="11434.97"/>
    <n v="2000"/>
    <n v="999.99"/>
    <n v="1901.69"/>
    <n v="0"/>
    <n v="7522.64"/>
    <n v="0"/>
    <n v="12496.78000000083"/>
    <n v="1804.51"/>
    <n v="804.26"/>
    <n v="753.52"/>
  </r>
  <r>
    <x v="152"/>
    <n v="14867.83"/>
    <n v="1819.49"/>
    <n v="10333.17"/>
    <n v="18946.25"/>
    <n v="2000.01"/>
    <n v="1000"/>
    <n v="1917.15"/>
    <n v="0"/>
    <n v="7515.5"/>
    <n v="0"/>
    <n v="13538.980000000884"/>
    <n v="4119.79"/>
    <n v="823.06"/>
    <n v="915.86"/>
  </r>
  <r>
    <x v="153"/>
    <n v="13680.39"/>
    <n v="1775.41"/>
    <n v="12893.95"/>
    <n v="21933.59"/>
    <n v="2000.01"/>
    <n v="1000.01"/>
    <n v="1902.07"/>
    <n v="0"/>
    <n v="7516.14"/>
    <n v="0"/>
    <n v="13024.210000000929"/>
    <n v="4341.92"/>
    <n v="801.47"/>
    <n v="889.48"/>
  </r>
  <r>
    <x v="154"/>
    <n v="13753.84"/>
    <n v="940.13"/>
    <n v="8920.11"/>
    <n v="28305.89"/>
    <n v="2000.01"/>
    <n v="1000"/>
    <n v="1000"/>
    <n v="0"/>
    <n v="7511.57"/>
    <n v="0"/>
    <n v="13020.200000000794"/>
    <n v="2718.18"/>
    <n v="807.27"/>
    <n v="578.9"/>
  </r>
  <r>
    <x v="155"/>
    <n v="14015.35"/>
    <n v="681.03"/>
    <n v="6420.16"/>
    <n v="23453.43"/>
    <n v="1999.99"/>
    <n v="1000"/>
    <n v="881.17"/>
    <n v="165.16"/>
    <n v="8024.28"/>
    <n v="0"/>
    <n v="12931.670000000839"/>
    <n v="2033.13"/>
    <n v="825.97"/>
    <n v="548.86"/>
  </r>
  <r>
    <x v="156"/>
    <n v="13821.8"/>
    <n v="797.68"/>
    <n v="5164.3"/>
    <n v="25833.17"/>
    <n v="2000.01"/>
    <n v="1000.01"/>
    <n v="0"/>
    <n v="1000"/>
    <n v="8025.33"/>
    <n v="0"/>
    <n v="12032.30000000064"/>
    <n v="2480.4499999999998"/>
    <n v="814.91"/>
    <n v="835.66"/>
  </r>
  <r>
    <x v="157"/>
    <n v="13792.82"/>
    <n v="782.92"/>
    <n v="2881.87"/>
    <n v="29219.040000000001"/>
    <n v="1332.19"/>
    <n v="667.82"/>
    <n v="0"/>
    <n v="1000"/>
    <n v="8534.8799999999992"/>
    <n v="0"/>
    <n v="14279.140000000853"/>
    <n v="3093.7"/>
    <n v="818.97"/>
    <n v="801.62"/>
  </r>
  <r>
    <x v="158"/>
    <n v="14241.11"/>
    <n v="1144.47"/>
    <n v="4898.8"/>
    <n v="27382.44"/>
    <n v="90.29"/>
    <n v="22.19"/>
    <n v="0"/>
    <n v="1000"/>
    <n v="9029.27"/>
    <n v="0"/>
    <n v="12605.650000000671"/>
    <n v="3466.18"/>
    <n v="810.56"/>
    <n v="1775.14"/>
  </r>
  <r>
    <x v="159"/>
    <n v="14694.689999999999"/>
    <n v="1882.71"/>
    <n v="12700.33"/>
    <n v="33361.14"/>
    <n v="1999.99"/>
    <n v="999.99"/>
    <n v="0"/>
    <n v="970.33"/>
    <n v="9017.44"/>
    <n v="0"/>
    <n v="13715.080000000757"/>
    <n v="5977.23"/>
    <n v="803.18"/>
    <n v="1596.58"/>
  </r>
  <r>
    <x v="160"/>
    <n v="13667.61"/>
    <n v="1899.14"/>
    <n v="10269.030000000001"/>
    <n v="36249.120000000003"/>
    <n v="1956.22"/>
    <n v="1000"/>
    <n v="0"/>
    <n v="1000"/>
    <n v="9028.14"/>
    <n v="0"/>
    <n v="12852.950000000747"/>
    <n v="5570.93"/>
    <n v="802"/>
    <n v="1868.16"/>
  </r>
  <r>
    <x v="161"/>
    <n v="14335.66"/>
    <n v="1635.91"/>
    <n v="1913.11"/>
    <n v="22373.040000000001"/>
    <n v="2000"/>
    <n v="1000"/>
    <n v="0"/>
    <n v="1000"/>
    <n v="9023.86"/>
    <n v="0"/>
    <n v="13216.850000000788"/>
    <n v="3899"/>
    <n v="804.66"/>
    <n v="1142.4000000000001"/>
  </r>
  <r>
    <x v="162"/>
    <n v="13577.78"/>
    <n v="1374.43"/>
    <n v="1545.8"/>
    <n v="23355.54"/>
    <n v="1999.98"/>
    <n v="999.41"/>
    <n v="0"/>
    <n v="1000"/>
    <n v="9018.73"/>
    <n v="0"/>
    <n v="14414.730000000656"/>
    <n v="3202.05"/>
    <n v="807.46"/>
    <n v="913.92"/>
  </r>
  <r>
    <x v="163"/>
    <n v="14318.64"/>
    <n v="585.95000000000005"/>
    <n v="1369.5"/>
    <n v="21197.13"/>
    <n v="2000"/>
    <n v="1000"/>
    <n v="0"/>
    <n v="1000"/>
    <n v="9036.7800000000007"/>
    <n v="0"/>
    <n v="13241.500000000748"/>
    <n v="2520.9499999999998"/>
    <n v="816.25"/>
    <n v="1223.04"/>
  </r>
  <r>
    <x v="164"/>
    <n v="13743.990000000002"/>
    <n v="752.4"/>
    <n v="1371.35"/>
    <n v="18261.53"/>
    <n v="2000"/>
    <n v="999.99"/>
    <n v="0"/>
    <n v="1000"/>
    <n v="10032.11"/>
    <n v="0"/>
    <n v="16835.570000000924"/>
    <n v="2462.36"/>
    <n v="801.79"/>
    <n v="1142.4000000000001"/>
  </r>
  <r>
    <x v="165"/>
    <n v="14307.68"/>
    <n v="1344.25"/>
    <n v="2716.08"/>
    <n v="16616.48"/>
    <n v="2000.01"/>
    <n v="1000"/>
    <n v="0"/>
    <n v="1000"/>
    <n v="10031"/>
    <n v="0"/>
    <n v="8989.9800000004016"/>
    <n v="3381.08"/>
    <n v="812.84"/>
    <n v="1290.24"/>
  </r>
  <r>
    <x v="166"/>
    <n v="13891.79"/>
    <n v="1830.12"/>
    <n v="6908.72"/>
    <n v="20239.48"/>
    <n v="2000.01"/>
    <n v="1000"/>
    <n v="0"/>
    <n v="1000"/>
    <n v="10027.61"/>
    <n v="0"/>
    <n v="13161.98000000082"/>
    <n v="7055.89"/>
    <n v="818.61"/>
    <n v="2096.64"/>
  </r>
  <r>
    <x v="167"/>
    <n v="13519.21"/>
    <n v="1693.71"/>
    <n v="8006.11"/>
    <n v="12401.72"/>
    <n v="1999.99"/>
    <n v="1000"/>
    <n v="0"/>
    <n v="896.26"/>
    <n v="10023.049999999999"/>
    <n v="0"/>
    <n v="12979.970000000852"/>
    <n v="6083.74"/>
    <n v="784.59"/>
    <n v="1639.6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m/>
    <m/>
    <m/>
    <m/>
    <m/>
    <m/>
    <m/>
    <n v="0"/>
    <n v="0"/>
    <n v="0"/>
    <n v="0"/>
    <n v="0"/>
    <n v="0"/>
    <n v="0"/>
    <n v="0"/>
    <n v="0"/>
    <n v="0"/>
    <n v="0"/>
    <n v="0"/>
    <n v="0"/>
    <n v="0"/>
  </r>
  <r>
    <x v="1"/>
    <n v="137394"/>
    <n v="99592"/>
    <n v="0"/>
    <m/>
    <n v="37802"/>
    <n v="0"/>
    <m/>
    <n v="0"/>
    <n v="137394"/>
    <n v="0"/>
    <n v="0"/>
    <n v="0"/>
    <n v="0"/>
    <n v="0"/>
    <n v="0"/>
    <n v="0"/>
    <n v="0"/>
    <n v="0"/>
    <n v="0"/>
    <n v="0"/>
    <n v="0"/>
  </r>
  <r>
    <x v="2"/>
    <n v="236179"/>
    <n v="178707"/>
    <n v="0"/>
    <m/>
    <n v="57472"/>
    <n v="0"/>
    <m/>
    <n v="0"/>
    <n v="236179"/>
    <n v="0"/>
    <n v="0"/>
    <n v="0"/>
    <n v="0"/>
    <n v="0"/>
    <n v="0"/>
    <n v="0"/>
    <n v="29874"/>
    <n v="0"/>
    <n v="0"/>
    <n v="0"/>
    <n v="0"/>
  </r>
  <r>
    <x v="3"/>
    <n v="301687"/>
    <n v="234934"/>
    <n v="0"/>
    <m/>
    <n v="66753"/>
    <n v="0"/>
    <m/>
    <n v="0"/>
    <n v="301687"/>
    <n v="401203"/>
    <n v="117"/>
    <n v="0"/>
    <n v="0"/>
    <n v="0"/>
    <n v="0"/>
    <n v="0"/>
    <n v="22537"/>
    <n v="0"/>
    <n v="0"/>
    <n v="0"/>
    <n v="0"/>
  </r>
  <r>
    <x v="4"/>
    <n v="138448"/>
    <n v="107589"/>
    <n v="0"/>
    <m/>
    <n v="30859"/>
    <n v="0"/>
    <m/>
    <n v="0"/>
    <n v="138448"/>
    <n v="28899"/>
    <n v="16"/>
    <n v="0"/>
    <n v="0"/>
    <n v="0"/>
    <n v="0"/>
    <n v="0"/>
    <n v="3028"/>
    <n v="0"/>
    <n v="0"/>
    <n v="0"/>
    <n v="0"/>
  </r>
  <r>
    <x v="5"/>
    <n v="98376"/>
    <n v="67999"/>
    <n v="0"/>
    <m/>
    <n v="30377"/>
    <n v="0"/>
    <m/>
    <n v="0"/>
    <n v="98376"/>
    <n v="0"/>
    <n v="0"/>
    <n v="0"/>
    <n v="0"/>
    <n v="0"/>
    <n v="0"/>
    <n v="0"/>
    <n v="10"/>
    <n v="0"/>
    <n v="0"/>
    <n v="0"/>
    <n v="0"/>
  </r>
  <r>
    <x v="6"/>
    <n v="124223"/>
    <n v="80845"/>
    <n v="0"/>
    <m/>
    <n v="43378"/>
    <n v="0"/>
    <m/>
    <n v="0"/>
    <n v="124223"/>
    <n v="0"/>
    <n v="0"/>
    <n v="0"/>
    <n v="0"/>
    <n v="0"/>
    <n v="0"/>
    <n v="0"/>
    <n v="4"/>
    <n v="0"/>
    <n v="0"/>
    <n v="0"/>
    <n v="0"/>
  </r>
  <r>
    <x v="7"/>
    <n v="127306"/>
    <n v="99045"/>
    <n v="0"/>
    <m/>
    <n v="28261"/>
    <n v="0"/>
    <m/>
    <n v="0"/>
    <n v="127306"/>
    <n v="0"/>
    <n v="0"/>
    <n v="0"/>
    <n v="0"/>
    <n v="0"/>
    <n v="0"/>
    <n v="0"/>
    <n v="4"/>
    <n v="0"/>
    <n v="0"/>
    <n v="0"/>
    <n v="0"/>
  </r>
  <r>
    <x v="8"/>
    <n v="81685"/>
    <n v="40026"/>
    <n v="21700"/>
    <m/>
    <n v="19959"/>
    <n v="0"/>
    <m/>
    <n v="21700"/>
    <n v="59985"/>
    <n v="0"/>
    <n v="0"/>
    <n v="0"/>
    <n v="0"/>
    <n v="0"/>
    <n v="0"/>
    <n v="0"/>
    <n v="3"/>
    <n v="0"/>
    <n v="0"/>
    <n v="0"/>
    <n v="0"/>
  </r>
  <r>
    <x v="9"/>
    <n v="99545"/>
    <n v="24627"/>
    <n v="50105"/>
    <m/>
    <n v="24813"/>
    <n v="0"/>
    <m/>
    <n v="50105"/>
    <n v="49440"/>
    <n v="0"/>
    <n v="0"/>
    <n v="0"/>
    <n v="0"/>
    <n v="0"/>
    <n v="0"/>
    <n v="0"/>
    <n v="0"/>
    <n v="0"/>
    <n v="0"/>
    <n v="0"/>
    <n v="0"/>
  </r>
  <r>
    <x v="10"/>
    <n v="95401"/>
    <n v="22843"/>
    <n v="50030"/>
    <m/>
    <n v="22528"/>
    <n v="0"/>
    <m/>
    <n v="50030"/>
    <n v="45371"/>
    <n v="0"/>
    <n v="0"/>
    <n v="0"/>
    <n v="0"/>
    <n v="0"/>
    <n v="0"/>
    <n v="0"/>
    <n v="0"/>
    <n v="0"/>
    <n v="0"/>
    <n v="0"/>
    <n v="0"/>
  </r>
  <r>
    <x v="11"/>
    <n v="84292"/>
    <n v="22229"/>
    <n v="41279"/>
    <m/>
    <n v="20784"/>
    <n v="0"/>
    <m/>
    <n v="41279"/>
    <n v="43013"/>
    <n v="0"/>
    <n v="0"/>
    <n v="0"/>
    <n v="0"/>
    <n v="0"/>
    <n v="0"/>
    <n v="0"/>
    <n v="0"/>
    <n v="0"/>
    <n v="0"/>
    <n v="0"/>
    <n v="0"/>
  </r>
  <r>
    <x v="12"/>
    <n v="74003"/>
    <n v="18490"/>
    <n v="34338"/>
    <m/>
    <n v="21175"/>
    <n v="0"/>
    <m/>
    <n v="34338"/>
    <n v="39665"/>
    <n v="0"/>
    <n v="0"/>
    <n v="0"/>
    <n v="0"/>
    <n v="0"/>
    <n v="0"/>
    <n v="0"/>
    <n v="0"/>
    <n v="0"/>
    <n v="0"/>
    <n v="0"/>
    <n v="0"/>
  </r>
  <r>
    <x v="13"/>
    <n v="94229"/>
    <n v="22843"/>
    <n v="44079"/>
    <m/>
    <n v="27307"/>
    <n v="0"/>
    <m/>
    <n v="44079"/>
    <n v="50150"/>
    <n v="0"/>
    <n v="0"/>
    <n v="0"/>
    <n v="0"/>
    <n v="0"/>
    <n v="0"/>
    <n v="0"/>
    <n v="0"/>
    <n v="0"/>
    <n v="0"/>
    <n v="0"/>
    <n v="0"/>
  </r>
  <r>
    <x v="14"/>
    <n v="200805"/>
    <n v="7368"/>
    <n v="57768"/>
    <m/>
    <n v="53415"/>
    <n v="82254"/>
    <m/>
    <n v="140022"/>
    <n v="60783"/>
    <n v="0"/>
    <n v="0"/>
    <n v="0"/>
    <n v="0"/>
    <n v="0"/>
    <n v="0"/>
    <n v="0"/>
    <n v="0"/>
    <n v="0"/>
    <n v="0"/>
    <n v="0"/>
    <n v="0"/>
  </r>
  <r>
    <x v="15"/>
    <n v="251284"/>
    <n v="0"/>
    <n v="112397"/>
    <m/>
    <n v="54331"/>
    <n v="84556"/>
    <m/>
    <n v="196953"/>
    <n v="54331"/>
    <n v="0"/>
    <n v="0"/>
    <n v="0"/>
    <n v="0"/>
    <n v="0"/>
    <n v="0"/>
    <n v="0"/>
    <n v="0"/>
    <n v="0"/>
    <n v="0"/>
    <n v="0"/>
    <n v="0"/>
  </r>
  <r>
    <x v="16"/>
    <n v="343351"/>
    <n v="0"/>
    <n v="114511"/>
    <m/>
    <n v="60782"/>
    <n v="168058"/>
    <m/>
    <n v="282569"/>
    <n v="60782"/>
    <n v="0"/>
    <n v="0"/>
    <n v="0"/>
    <n v="0"/>
    <n v="0"/>
    <n v="0"/>
    <n v="0"/>
    <n v="0"/>
    <n v="0"/>
    <n v="0"/>
    <n v="0"/>
    <n v="0"/>
  </r>
  <r>
    <x v="17"/>
    <n v="366470"/>
    <n v="0"/>
    <n v="119857"/>
    <m/>
    <n v="60963"/>
    <n v="185650"/>
    <m/>
    <n v="305507"/>
    <n v="60963"/>
    <n v="0"/>
    <n v="0"/>
    <n v="0"/>
    <n v="0"/>
    <n v="0"/>
    <n v="0"/>
    <n v="0"/>
    <n v="0"/>
    <n v="0"/>
    <n v="0"/>
    <n v="0"/>
    <n v="0"/>
  </r>
  <r>
    <x v="18"/>
    <n v="335350"/>
    <n v="0"/>
    <n v="119816"/>
    <m/>
    <n v="58478"/>
    <n v="157056"/>
    <m/>
    <n v="276872"/>
    <n v="58478"/>
    <n v="0"/>
    <n v="0"/>
    <n v="0"/>
    <n v="0"/>
    <n v="0"/>
    <n v="0"/>
    <n v="0"/>
    <n v="0"/>
    <n v="0"/>
    <n v="0"/>
    <n v="0"/>
    <n v="0"/>
  </r>
  <r>
    <x v="19"/>
    <n v="347097"/>
    <n v="0"/>
    <n v="128898"/>
    <m/>
    <n v="61481"/>
    <n v="156718"/>
    <m/>
    <n v="285616"/>
    <n v="61481"/>
    <n v="0"/>
    <n v="0"/>
    <n v="0"/>
    <n v="0"/>
    <n v="0"/>
    <n v="0"/>
    <n v="0"/>
    <n v="0"/>
    <n v="0"/>
    <n v="0"/>
    <n v="0"/>
    <n v="0"/>
  </r>
  <r>
    <x v="20"/>
    <n v="363760"/>
    <n v="0"/>
    <n v="133878"/>
    <m/>
    <n v="59119"/>
    <n v="170763"/>
    <m/>
    <n v="304641"/>
    <n v="59119"/>
    <n v="0"/>
    <n v="0"/>
    <n v="0"/>
    <n v="0"/>
    <n v="0"/>
    <n v="0"/>
    <n v="0"/>
    <n v="0"/>
    <n v="0"/>
    <n v="0"/>
    <n v="0"/>
    <n v="0"/>
  </r>
  <r>
    <x v="21"/>
    <n v="397751"/>
    <n v="0"/>
    <n v="151929"/>
    <m/>
    <n v="68647"/>
    <n v="177175"/>
    <m/>
    <n v="329104"/>
    <n v="68647"/>
    <n v="0"/>
    <n v="0"/>
    <n v="0"/>
    <n v="0"/>
    <n v="0"/>
    <n v="0"/>
    <n v="0"/>
    <n v="0"/>
    <n v="0"/>
    <n v="16197"/>
    <n v="0"/>
    <n v="0"/>
  </r>
  <r>
    <x v="22"/>
    <n v="429750"/>
    <n v="0"/>
    <n v="153258"/>
    <m/>
    <n v="62716"/>
    <n v="213776"/>
    <m/>
    <n v="367034"/>
    <n v="62716"/>
    <n v="0"/>
    <n v="0"/>
    <n v="0"/>
    <n v="0"/>
    <n v="0"/>
    <n v="0"/>
    <n v="0"/>
    <n v="0"/>
    <n v="0"/>
    <n v="60849"/>
    <n v="0"/>
    <n v="0"/>
  </r>
  <r>
    <x v="23"/>
    <n v="421948"/>
    <n v="0"/>
    <n v="173788"/>
    <m/>
    <n v="6498"/>
    <n v="241662"/>
    <m/>
    <n v="415450"/>
    <n v="6498"/>
    <n v="0"/>
    <n v="0"/>
    <n v="0"/>
    <n v="0"/>
    <n v="0"/>
    <n v="0"/>
    <n v="0"/>
    <n v="0"/>
    <n v="0"/>
    <n v="108263"/>
    <n v="0"/>
    <n v="0"/>
  </r>
  <r>
    <x v="24"/>
    <n v="508119"/>
    <n v="0"/>
    <n v="220380"/>
    <m/>
    <n v="0"/>
    <n v="287739"/>
    <m/>
    <n v="508119"/>
    <n v="0"/>
    <n v="0"/>
    <n v="0"/>
    <n v="0"/>
    <n v="0"/>
    <n v="0"/>
    <n v="0"/>
    <n v="0"/>
    <n v="0"/>
    <n v="0"/>
    <n v="97577"/>
    <n v="0"/>
    <n v="0"/>
  </r>
  <r>
    <x v="25"/>
    <n v="615337"/>
    <n v="0"/>
    <n v="340284"/>
    <m/>
    <n v="0"/>
    <n v="275053"/>
    <m/>
    <n v="615337"/>
    <n v="0"/>
    <n v="0"/>
    <n v="0"/>
    <n v="0"/>
    <n v="0"/>
    <n v="0"/>
    <n v="0"/>
    <n v="0"/>
    <n v="0"/>
    <n v="59105"/>
    <n v="71111"/>
    <n v="0"/>
    <n v="0"/>
  </r>
  <r>
    <x v="26"/>
    <n v="648628"/>
    <n v="0"/>
    <n v="404844"/>
    <m/>
    <n v="0"/>
    <n v="243784"/>
    <m/>
    <n v="648628"/>
    <n v="0"/>
    <n v="0"/>
    <n v="0"/>
    <n v="0"/>
    <n v="0"/>
    <n v="0"/>
    <n v="0"/>
    <n v="0"/>
    <n v="0"/>
    <n v="35570"/>
    <n v="110354"/>
    <n v="0"/>
    <n v="0"/>
  </r>
  <r>
    <x v="27"/>
    <n v="581520"/>
    <n v="0"/>
    <n v="337601"/>
    <m/>
    <n v="0"/>
    <n v="243919"/>
    <m/>
    <n v="581520"/>
    <n v="0"/>
    <n v="0"/>
    <n v="0"/>
    <n v="0"/>
    <n v="0"/>
    <n v="0"/>
    <n v="0"/>
    <n v="0"/>
    <n v="0"/>
    <n v="33511"/>
    <n v="102215"/>
    <n v="0"/>
    <n v="0"/>
  </r>
  <r>
    <x v="28"/>
    <n v="498690"/>
    <n v="0"/>
    <n v="279321"/>
    <m/>
    <n v="0"/>
    <n v="219369"/>
    <m/>
    <n v="498690"/>
    <n v="0"/>
    <n v="0"/>
    <n v="0"/>
    <n v="0"/>
    <n v="0"/>
    <n v="0"/>
    <n v="0"/>
    <n v="0"/>
    <n v="0"/>
    <n v="43579"/>
    <n v="76760"/>
    <n v="0"/>
    <n v="0"/>
  </r>
  <r>
    <x v="29"/>
    <n v="417232"/>
    <n v="0"/>
    <n v="195966"/>
    <m/>
    <n v="0"/>
    <n v="221266"/>
    <m/>
    <n v="417232"/>
    <n v="0"/>
    <n v="0"/>
    <n v="0"/>
    <n v="0"/>
    <n v="0"/>
    <n v="0"/>
    <n v="0"/>
    <n v="0"/>
    <n v="0"/>
    <n v="46869"/>
    <n v="73754"/>
    <n v="0"/>
    <n v="0"/>
  </r>
  <r>
    <x v="30"/>
    <n v="498500"/>
    <n v="0"/>
    <n v="291390"/>
    <m/>
    <n v="0"/>
    <n v="207110"/>
    <m/>
    <n v="498500"/>
    <n v="0"/>
    <n v="0"/>
    <n v="0"/>
    <n v="0"/>
    <n v="0"/>
    <n v="0"/>
    <n v="0"/>
    <n v="0"/>
    <n v="0"/>
    <n v="43893"/>
    <n v="94759"/>
    <n v="0"/>
    <n v="0"/>
  </r>
  <r>
    <x v="31"/>
    <n v="451671"/>
    <n v="0"/>
    <n v="276398"/>
    <m/>
    <n v="0"/>
    <n v="175273"/>
    <m/>
    <n v="451671"/>
    <n v="0"/>
    <n v="0"/>
    <n v="0"/>
    <n v="0"/>
    <n v="0"/>
    <n v="0"/>
    <n v="0"/>
    <n v="0"/>
    <n v="0"/>
    <n v="43219"/>
    <n v="94946"/>
    <n v="0"/>
    <n v="0"/>
  </r>
  <r>
    <x v="32"/>
    <n v="309108"/>
    <n v="0"/>
    <n v="169237"/>
    <m/>
    <n v="0"/>
    <n v="139871"/>
    <m/>
    <n v="309108"/>
    <n v="0"/>
    <n v="0"/>
    <n v="0"/>
    <n v="0"/>
    <n v="0"/>
    <n v="0"/>
    <n v="0"/>
    <n v="0"/>
    <n v="0"/>
    <n v="42267"/>
    <n v="88463"/>
    <n v="0"/>
    <n v="0"/>
  </r>
  <r>
    <x v="33"/>
    <n v="273355"/>
    <n v="0"/>
    <n v="143949"/>
    <m/>
    <n v="0"/>
    <n v="129406"/>
    <m/>
    <n v="273355"/>
    <n v="0"/>
    <n v="0"/>
    <n v="0"/>
    <n v="0"/>
    <n v="0"/>
    <n v="0"/>
    <n v="0"/>
    <n v="0"/>
    <n v="0"/>
    <n v="45424"/>
    <n v="88365"/>
    <n v="0"/>
    <n v="0"/>
  </r>
  <r>
    <x v="34"/>
    <n v="253246"/>
    <n v="0"/>
    <n v="124159"/>
    <m/>
    <n v="0"/>
    <n v="129087"/>
    <m/>
    <n v="253246"/>
    <n v="0"/>
    <n v="0"/>
    <n v="0"/>
    <n v="0"/>
    <n v="0"/>
    <n v="0"/>
    <n v="0"/>
    <n v="0"/>
    <n v="0"/>
    <n v="48750"/>
    <n v="68864"/>
    <n v="0"/>
    <n v="0"/>
  </r>
  <r>
    <x v="35"/>
    <n v="267641"/>
    <n v="0"/>
    <n v="129681"/>
    <m/>
    <n v="0"/>
    <n v="137960"/>
    <m/>
    <n v="267641"/>
    <n v="0"/>
    <n v="0"/>
    <n v="279405"/>
    <n v="0"/>
    <n v="0"/>
    <n v="0"/>
    <n v="0"/>
    <n v="0"/>
    <n v="0"/>
    <n v="42954"/>
    <n v="53085"/>
    <n v="0"/>
    <n v="0"/>
  </r>
  <r>
    <x v="36"/>
    <n v="274877"/>
    <n v="0"/>
    <n v="140147"/>
    <m/>
    <n v="0"/>
    <n v="134730"/>
    <m/>
    <n v="274877"/>
    <n v="0"/>
    <n v="0"/>
    <n v="515431"/>
    <n v="0"/>
    <n v="0"/>
    <n v="0"/>
    <n v="0"/>
    <n v="0"/>
    <n v="0"/>
    <n v="48841"/>
    <n v="57914"/>
    <n v="0"/>
    <n v="0"/>
  </r>
  <r>
    <x v="37"/>
    <n v="168049"/>
    <n v="0"/>
    <n v="138836"/>
    <m/>
    <n v="0"/>
    <n v="29213"/>
    <m/>
    <n v="168049"/>
    <n v="0"/>
    <n v="0"/>
    <n v="328883"/>
    <n v="0"/>
    <n v="0"/>
    <n v="0"/>
    <n v="0"/>
    <n v="0"/>
    <n v="0"/>
    <n v="18623"/>
    <n v="46082"/>
    <n v="0"/>
    <n v="0"/>
  </r>
  <r>
    <x v="38"/>
    <n v="155337"/>
    <n v="0"/>
    <n v="120262"/>
    <m/>
    <n v="0"/>
    <n v="35075"/>
    <m/>
    <n v="155337"/>
    <n v="0"/>
    <n v="0"/>
    <n v="212302"/>
    <n v="0"/>
    <n v="0"/>
    <n v="0"/>
    <n v="0"/>
    <n v="0"/>
    <n v="0"/>
    <n v="27993"/>
    <n v="47176"/>
    <n v="0"/>
    <n v="0"/>
  </r>
  <r>
    <x v="39"/>
    <n v="208644"/>
    <n v="0"/>
    <n v="105692"/>
    <m/>
    <n v="0"/>
    <n v="102952"/>
    <m/>
    <n v="208644"/>
    <n v="0"/>
    <n v="0"/>
    <n v="312097"/>
    <n v="0"/>
    <n v="0"/>
    <n v="0"/>
    <n v="0"/>
    <n v="0"/>
    <n v="0"/>
    <n v="24539"/>
    <n v="49063"/>
    <n v="0"/>
    <n v="0"/>
  </r>
  <r>
    <x v="40"/>
    <n v="219872"/>
    <n v="0"/>
    <n v="116464"/>
    <m/>
    <n v="0"/>
    <n v="103408"/>
    <m/>
    <n v="219872"/>
    <n v="0"/>
    <n v="0"/>
    <n v="299544"/>
    <n v="0"/>
    <n v="0"/>
    <n v="0"/>
    <n v="0"/>
    <n v="0"/>
    <n v="0"/>
    <n v="28201"/>
    <n v="42906"/>
    <n v="0"/>
    <n v="0"/>
  </r>
  <r>
    <x v="41"/>
    <n v="183920"/>
    <n v="0"/>
    <n v="99352"/>
    <m/>
    <n v="0"/>
    <n v="84568"/>
    <m/>
    <n v="183920"/>
    <n v="0"/>
    <n v="0"/>
    <n v="64635"/>
    <n v="0"/>
    <n v="0"/>
    <n v="0"/>
    <n v="0"/>
    <n v="0"/>
    <n v="0"/>
    <n v="29784"/>
    <n v="38717"/>
    <n v="0"/>
    <n v="0"/>
  </r>
  <r>
    <x v="42"/>
    <n v="173917"/>
    <n v="0"/>
    <n v="107808"/>
    <m/>
    <n v="0"/>
    <n v="66109"/>
    <m/>
    <n v="173917"/>
    <n v="0"/>
    <n v="0"/>
    <n v="484259"/>
    <n v="0"/>
    <n v="0"/>
    <n v="0"/>
    <n v="0"/>
    <n v="0"/>
    <n v="0"/>
    <n v="25793"/>
    <n v="63744"/>
    <n v="0"/>
    <n v="0"/>
  </r>
  <r>
    <x v="43"/>
    <n v="145738"/>
    <n v="0"/>
    <n v="98388"/>
    <m/>
    <n v="0"/>
    <n v="47350"/>
    <m/>
    <n v="145738"/>
    <n v="0"/>
    <n v="0"/>
    <n v="950542"/>
    <n v="0"/>
    <n v="0"/>
    <n v="0"/>
    <n v="0"/>
    <n v="0"/>
    <n v="0"/>
    <n v="30487"/>
    <n v="87478"/>
    <n v="0"/>
    <n v="0"/>
  </r>
  <r>
    <x v="44"/>
    <n v="230576"/>
    <n v="0"/>
    <n v="103037"/>
    <m/>
    <n v="0"/>
    <n v="127539"/>
    <m/>
    <n v="230576"/>
    <n v="0"/>
    <n v="0"/>
    <n v="782126"/>
    <n v="0"/>
    <n v="0"/>
    <n v="0"/>
    <n v="0"/>
    <n v="0"/>
    <n v="0"/>
    <n v="27841"/>
    <n v="82395"/>
    <n v="0"/>
    <n v="0"/>
  </r>
  <r>
    <x v="45"/>
    <n v="275318"/>
    <n v="0"/>
    <n v="107038"/>
    <m/>
    <n v="0"/>
    <n v="168280"/>
    <m/>
    <n v="275318"/>
    <n v="0"/>
    <n v="0"/>
    <n v="370096"/>
    <n v="0"/>
    <n v="0"/>
    <n v="0"/>
    <n v="0"/>
    <n v="0"/>
    <n v="0"/>
    <n v="25799"/>
    <n v="43645"/>
    <n v="1528"/>
    <n v="0"/>
  </r>
  <r>
    <x v="46"/>
    <n v="209686"/>
    <n v="0"/>
    <n v="104392"/>
    <m/>
    <n v="0"/>
    <n v="105294"/>
    <m/>
    <n v="209686"/>
    <n v="0"/>
    <n v="0"/>
    <n v="279399"/>
    <n v="0"/>
    <n v="0"/>
    <n v="0"/>
    <n v="0"/>
    <n v="0"/>
    <n v="0"/>
    <n v="25247"/>
    <n v="35679"/>
    <n v="4201"/>
    <n v="0"/>
  </r>
  <r>
    <x v="47"/>
    <n v="257482"/>
    <n v="0"/>
    <n v="123311"/>
    <m/>
    <n v="0"/>
    <n v="134171"/>
    <m/>
    <n v="257482"/>
    <n v="0"/>
    <n v="0"/>
    <n v="205686"/>
    <n v="0"/>
    <n v="0"/>
    <n v="0"/>
    <n v="0"/>
    <n v="0"/>
    <n v="0"/>
    <n v="26420"/>
    <n v="26439"/>
    <n v="4358"/>
    <n v="0"/>
  </r>
  <r>
    <x v="48"/>
    <n v="239528"/>
    <n v="0"/>
    <n v="109156"/>
    <m/>
    <n v="0"/>
    <n v="130372"/>
    <m/>
    <n v="239528"/>
    <n v="0"/>
    <n v="0"/>
    <n v="127777"/>
    <n v="0"/>
    <n v="0"/>
    <n v="0"/>
    <n v="0"/>
    <n v="0"/>
    <n v="0"/>
    <n v="25217"/>
    <n v="44932"/>
    <n v="3114"/>
    <n v="0"/>
  </r>
  <r>
    <x v="49"/>
    <n v="254564"/>
    <n v="0"/>
    <n v="106700"/>
    <m/>
    <n v="0"/>
    <n v="147864"/>
    <m/>
    <n v="254564"/>
    <n v="0"/>
    <n v="0"/>
    <n v="93117"/>
    <n v="0"/>
    <n v="0"/>
    <n v="0"/>
    <n v="0"/>
    <n v="0"/>
    <n v="0"/>
    <n v="24392"/>
    <n v="33214"/>
    <n v="3893"/>
    <n v="0"/>
  </r>
  <r>
    <x v="50"/>
    <n v="318585"/>
    <n v="0"/>
    <n v="128066"/>
    <m/>
    <n v="0"/>
    <n v="190519"/>
    <m/>
    <n v="318585"/>
    <n v="0"/>
    <n v="0"/>
    <n v="2616"/>
    <n v="0"/>
    <n v="0"/>
    <n v="0"/>
    <n v="0"/>
    <n v="0"/>
    <n v="0"/>
    <n v="25369"/>
    <n v="40059"/>
    <n v="4252"/>
    <n v="0"/>
  </r>
  <r>
    <x v="51"/>
    <n v="304607"/>
    <n v="0"/>
    <n v="126673"/>
    <m/>
    <n v="0"/>
    <n v="177934"/>
    <m/>
    <n v="304607"/>
    <n v="0"/>
    <n v="0"/>
    <n v="0"/>
    <n v="0"/>
    <n v="0"/>
    <n v="0"/>
    <n v="0"/>
    <n v="0"/>
    <n v="0"/>
    <n v="27906"/>
    <n v="33809"/>
    <n v="3673"/>
    <n v="0"/>
  </r>
  <r>
    <x v="52"/>
    <n v="329532"/>
    <n v="0"/>
    <n v="138843"/>
    <m/>
    <n v="0"/>
    <n v="190689"/>
    <m/>
    <n v="329532"/>
    <n v="0"/>
    <n v="0"/>
    <n v="0"/>
    <n v="0"/>
    <n v="0"/>
    <n v="0"/>
    <n v="0"/>
    <n v="0"/>
    <n v="0"/>
    <n v="25405"/>
    <n v="40098"/>
    <n v="3480"/>
    <n v="0"/>
  </r>
  <r>
    <x v="53"/>
    <n v="430980"/>
    <n v="0"/>
    <n v="224608"/>
    <m/>
    <n v="0"/>
    <n v="206372"/>
    <m/>
    <n v="430980"/>
    <n v="0"/>
    <n v="0"/>
    <n v="0"/>
    <n v="0"/>
    <n v="0"/>
    <n v="0"/>
    <n v="0"/>
    <n v="0"/>
    <n v="0"/>
    <n v="25228"/>
    <n v="31353"/>
    <n v="3509"/>
    <n v="0"/>
  </r>
  <r>
    <x v="54"/>
    <n v="452351"/>
    <n v="0"/>
    <n v="219247"/>
    <m/>
    <n v="0"/>
    <n v="233104"/>
    <m/>
    <n v="452351"/>
    <n v="0"/>
    <n v="0"/>
    <n v="0"/>
    <n v="0"/>
    <n v="0"/>
    <n v="0"/>
    <n v="0"/>
    <n v="0"/>
    <n v="0"/>
    <n v="24696"/>
    <n v="34680"/>
    <n v="2996"/>
    <n v="0"/>
  </r>
  <r>
    <x v="55"/>
    <n v="407969"/>
    <n v="0"/>
    <n v="190431"/>
    <m/>
    <n v="0"/>
    <n v="217538"/>
    <m/>
    <n v="407969"/>
    <n v="0"/>
    <n v="0"/>
    <n v="0"/>
    <n v="0"/>
    <n v="0"/>
    <n v="0"/>
    <n v="0"/>
    <n v="0"/>
    <n v="0"/>
    <n v="24303"/>
    <n v="18331"/>
    <n v="2907"/>
    <n v="0"/>
  </r>
  <r>
    <x v="56"/>
    <n v="399506"/>
    <n v="0"/>
    <n v="195785"/>
    <m/>
    <n v="0"/>
    <n v="203721"/>
    <m/>
    <n v="399506"/>
    <n v="0"/>
    <n v="0"/>
    <n v="0"/>
    <n v="0"/>
    <n v="0"/>
    <n v="0"/>
    <n v="0"/>
    <n v="0"/>
    <n v="0"/>
    <n v="27442"/>
    <n v="26264"/>
    <n v="3346"/>
    <n v="0"/>
  </r>
  <r>
    <x v="57"/>
    <n v="379169"/>
    <n v="0"/>
    <n v="160614"/>
    <m/>
    <n v="0"/>
    <n v="218555"/>
    <m/>
    <n v="379169"/>
    <n v="0"/>
    <n v="0"/>
    <n v="0"/>
    <n v="0"/>
    <n v="0"/>
    <n v="0"/>
    <n v="0"/>
    <n v="0"/>
    <n v="0"/>
    <n v="26218"/>
    <n v="35107"/>
    <n v="3848"/>
    <n v="0"/>
  </r>
  <r>
    <x v="58"/>
    <n v="354906"/>
    <n v="0"/>
    <n v="153724"/>
    <m/>
    <n v="0"/>
    <n v="201182"/>
    <m/>
    <n v="354906"/>
    <n v="0"/>
    <n v="0"/>
    <n v="0"/>
    <n v="0"/>
    <n v="0"/>
    <n v="0"/>
    <n v="0"/>
    <n v="0"/>
    <n v="0"/>
    <n v="23730"/>
    <n v="31566"/>
    <n v="4896"/>
    <n v="0"/>
  </r>
  <r>
    <x v="59"/>
    <n v="330509"/>
    <n v="0"/>
    <n v="150254"/>
    <m/>
    <n v="0"/>
    <n v="180255"/>
    <m/>
    <n v="330509"/>
    <n v="0"/>
    <n v="0"/>
    <n v="0"/>
    <n v="0"/>
    <n v="0"/>
    <n v="0"/>
    <n v="0"/>
    <n v="0"/>
    <n v="0"/>
    <n v="22082"/>
    <n v="164545"/>
    <n v="2946"/>
    <n v="0"/>
  </r>
  <r>
    <x v="60"/>
    <n v="341781"/>
    <n v="0"/>
    <n v="171090"/>
    <m/>
    <n v="0"/>
    <n v="170691"/>
    <m/>
    <n v="341781"/>
    <n v="0"/>
    <n v="0"/>
    <n v="0"/>
    <n v="0"/>
    <n v="0"/>
    <n v="0"/>
    <n v="0"/>
    <n v="0"/>
    <n v="0"/>
    <n v="22562"/>
    <n v="89903"/>
    <n v="3252"/>
    <n v="0"/>
  </r>
  <r>
    <x v="61"/>
    <n v="354850"/>
    <n v="0"/>
    <n v="167741"/>
    <m/>
    <n v="0"/>
    <n v="187109"/>
    <m/>
    <n v="354850"/>
    <n v="0"/>
    <n v="0"/>
    <n v="0"/>
    <n v="0"/>
    <n v="0"/>
    <n v="0"/>
    <n v="0"/>
    <n v="0"/>
    <n v="0"/>
    <n v="22126"/>
    <n v="74738"/>
    <n v="3507"/>
    <n v="0"/>
  </r>
  <r>
    <x v="62"/>
    <n v="323682"/>
    <n v="0"/>
    <n v="141179"/>
    <m/>
    <n v="0"/>
    <n v="182503"/>
    <m/>
    <n v="323682"/>
    <n v="0"/>
    <n v="0"/>
    <n v="0"/>
    <n v="0"/>
    <n v="0"/>
    <n v="0"/>
    <n v="0"/>
    <n v="0"/>
    <n v="0"/>
    <n v="22723"/>
    <n v="74375"/>
    <n v="3214"/>
    <n v="0"/>
  </r>
  <r>
    <x v="63"/>
    <n v="184220"/>
    <n v="0"/>
    <n v="0"/>
    <m/>
    <n v="0"/>
    <n v="184220"/>
    <m/>
    <n v="184220"/>
    <n v="0"/>
    <n v="0"/>
    <n v="0"/>
    <n v="0"/>
    <n v="0"/>
    <n v="0"/>
    <n v="0"/>
    <n v="0"/>
    <n v="0"/>
    <n v="22547"/>
    <n v="114315"/>
    <n v="3280"/>
    <n v="0"/>
  </r>
  <r>
    <x v="64"/>
    <n v="203219"/>
    <n v="0"/>
    <n v="0"/>
    <m/>
    <n v="0"/>
    <n v="203219"/>
    <m/>
    <n v="203219"/>
    <n v="0"/>
    <n v="0"/>
    <n v="0"/>
    <n v="0"/>
    <n v="0"/>
    <n v="0"/>
    <n v="0"/>
    <n v="0"/>
    <n v="0"/>
    <n v="21845"/>
    <n v="103125"/>
    <n v="3590"/>
    <n v="0"/>
  </r>
  <r>
    <x v="65"/>
    <n v="180599"/>
    <n v="0"/>
    <n v="14457"/>
    <m/>
    <n v="0"/>
    <n v="166142"/>
    <m/>
    <n v="180599"/>
    <n v="0"/>
    <n v="0"/>
    <n v="0"/>
    <n v="0"/>
    <n v="0"/>
    <n v="0"/>
    <n v="0"/>
    <n v="0"/>
    <n v="0"/>
    <n v="22065"/>
    <n v="109875"/>
    <n v="4018"/>
    <n v="0"/>
  </r>
  <r>
    <x v="66"/>
    <n v="123934"/>
    <n v="0"/>
    <n v="123934"/>
    <m/>
    <n v="0"/>
    <n v="0"/>
    <m/>
    <n v="123934"/>
    <n v="0"/>
    <n v="0"/>
    <n v="0"/>
    <n v="0"/>
    <n v="0"/>
    <n v="0"/>
    <n v="0"/>
    <n v="0"/>
    <n v="0"/>
    <n v="22523"/>
    <n v="96795"/>
    <n v="3790"/>
    <n v="0"/>
  </r>
  <r>
    <x v="67"/>
    <n v="120734"/>
    <n v="0"/>
    <n v="120734"/>
    <m/>
    <n v="0"/>
    <n v="0"/>
    <m/>
    <n v="120734"/>
    <n v="0"/>
    <n v="0"/>
    <n v="0"/>
    <n v="0"/>
    <n v="0"/>
    <n v="0"/>
    <n v="0"/>
    <n v="0"/>
    <n v="0"/>
    <n v="25660"/>
    <n v="68504"/>
    <n v="4091"/>
    <n v="0"/>
  </r>
  <r>
    <x v="68"/>
    <n v="121032"/>
    <n v="0"/>
    <n v="121032"/>
    <m/>
    <n v="0"/>
    <n v="0"/>
    <m/>
    <n v="121032"/>
    <n v="0"/>
    <n v="0"/>
    <n v="0"/>
    <n v="0"/>
    <n v="0"/>
    <n v="0"/>
    <n v="0"/>
    <n v="0"/>
    <n v="0"/>
    <n v="28930"/>
    <n v="54602"/>
    <n v="3855"/>
    <n v="0"/>
  </r>
  <r>
    <x v="69"/>
    <n v="123954"/>
    <n v="0"/>
    <n v="123954"/>
    <m/>
    <n v="0"/>
    <n v="0"/>
    <m/>
    <n v="123954"/>
    <n v="0"/>
    <n v="0"/>
    <n v="0"/>
    <n v="0"/>
    <n v="0"/>
    <n v="0"/>
    <n v="0"/>
    <n v="0"/>
    <n v="0"/>
    <n v="31391"/>
    <n v="60296"/>
    <n v="3872"/>
    <n v="0"/>
  </r>
  <r>
    <x v="70"/>
    <n v="145327"/>
    <n v="0"/>
    <n v="145327"/>
    <m/>
    <n v="0"/>
    <n v="0"/>
    <m/>
    <n v="145327"/>
    <n v="0"/>
    <n v="0"/>
    <n v="0"/>
    <n v="0"/>
    <n v="0"/>
    <n v="0"/>
    <n v="0"/>
    <n v="0"/>
    <n v="0"/>
    <n v="29459"/>
    <n v="56359"/>
    <n v="7685"/>
    <n v="0"/>
  </r>
  <r>
    <x v="71"/>
    <n v="150416"/>
    <n v="0"/>
    <n v="150416"/>
    <m/>
    <n v="0"/>
    <n v="0"/>
    <m/>
    <n v="150416"/>
    <n v="0"/>
    <n v="0"/>
    <n v="0"/>
    <n v="0"/>
    <n v="0"/>
    <n v="0"/>
    <n v="0"/>
    <n v="0"/>
    <n v="0"/>
    <n v="29716"/>
    <n v="59458"/>
    <n v="5024"/>
    <n v="0"/>
  </r>
  <r>
    <x v="72"/>
    <n v="143933"/>
    <n v="0"/>
    <n v="143933"/>
    <m/>
    <n v="0"/>
    <n v="0"/>
    <m/>
    <n v="143933"/>
    <n v="0"/>
    <n v="0"/>
    <n v="0"/>
    <n v="0"/>
    <n v="0"/>
    <n v="0"/>
    <n v="0"/>
    <n v="0"/>
    <n v="0"/>
    <n v="31693"/>
    <n v="64763"/>
    <n v="5433"/>
    <n v="0"/>
  </r>
  <r>
    <x v="73"/>
    <n v="124475"/>
    <n v="0"/>
    <n v="124475"/>
    <m/>
    <n v="0"/>
    <n v="0"/>
    <m/>
    <n v="124475"/>
    <n v="0"/>
    <n v="0"/>
    <n v="0"/>
    <n v="0"/>
    <n v="0"/>
    <n v="0"/>
    <n v="0"/>
    <n v="0"/>
    <n v="0"/>
    <n v="31747"/>
    <n v="78444"/>
    <n v="4676"/>
    <n v="0"/>
  </r>
  <r>
    <x v="74"/>
    <n v="131504"/>
    <n v="0"/>
    <n v="131504"/>
    <m/>
    <n v="0"/>
    <n v="0"/>
    <m/>
    <n v="131504"/>
    <n v="0"/>
    <n v="0"/>
    <n v="0"/>
    <n v="0"/>
    <n v="0"/>
    <n v="0"/>
    <n v="0"/>
    <n v="0"/>
    <n v="0"/>
    <n v="29551"/>
    <n v="80133"/>
    <n v="5052"/>
    <n v="0"/>
  </r>
  <r>
    <x v="75"/>
    <n v="144777"/>
    <n v="0"/>
    <n v="144777"/>
    <m/>
    <n v="0"/>
    <n v="0"/>
    <m/>
    <n v="144777"/>
    <n v="0"/>
    <n v="0"/>
    <n v="0"/>
    <n v="0"/>
    <n v="0"/>
    <n v="0"/>
    <n v="0"/>
    <n v="0"/>
    <n v="0"/>
    <n v="28034"/>
    <n v="77515"/>
    <n v="4889"/>
    <n v="0"/>
  </r>
  <r>
    <x v="76"/>
    <n v="274301"/>
    <n v="0"/>
    <n v="139765"/>
    <m/>
    <n v="0"/>
    <n v="134536"/>
    <m/>
    <n v="274301"/>
    <n v="0"/>
    <n v="0"/>
    <n v="779441"/>
    <n v="0"/>
    <n v="0"/>
    <n v="0"/>
    <n v="0"/>
    <n v="0"/>
    <n v="0"/>
    <n v="25612"/>
    <n v="68463"/>
    <n v="4355"/>
    <n v="0"/>
  </r>
  <r>
    <x v="77"/>
    <n v="261736"/>
    <n v="0"/>
    <n v="118808"/>
    <m/>
    <n v="0"/>
    <n v="142928"/>
    <m/>
    <n v="261736"/>
    <n v="0"/>
    <n v="0"/>
    <n v="891304"/>
    <n v="0"/>
    <n v="0"/>
    <n v="0"/>
    <n v="0"/>
    <n v="0"/>
    <n v="0"/>
    <n v="28760"/>
    <n v="80905"/>
    <n v="5002"/>
    <n v="0"/>
  </r>
  <r>
    <x v="78"/>
    <n v="252095"/>
    <n v="0"/>
    <n v="115426"/>
    <m/>
    <n v="0"/>
    <n v="136669"/>
    <m/>
    <n v="252095"/>
    <n v="0"/>
    <n v="0"/>
    <n v="1809108"/>
    <n v="0"/>
    <n v="0"/>
    <n v="0"/>
    <n v="0"/>
    <n v="0"/>
    <n v="0"/>
    <n v="28336"/>
    <n v="123792"/>
    <n v="4430"/>
    <n v="0"/>
  </r>
  <r>
    <x v="79"/>
    <n v="126886"/>
    <n v="0"/>
    <n v="6659"/>
    <m/>
    <n v="0"/>
    <n v="120227"/>
    <m/>
    <n v="126886"/>
    <n v="0"/>
    <n v="0"/>
    <n v="1673312"/>
    <n v="0"/>
    <n v="0"/>
    <n v="0"/>
    <n v="0"/>
    <n v="0"/>
    <n v="0"/>
    <n v="29754"/>
    <n v="127215"/>
    <n v="5100"/>
    <n v="0"/>
  </r>
  <r>
    <x v="80"/>
    <n v="122230"/>
    <n v="0"/>
    <n v="0"/>
    <m/>
    <n v="0"/>
    <n v="122230"/>
    <m/>
    <n v="122230"/>
    <n v="0"/>
    <n v="0"/>
    <n v="1429313"/>
    <n v="0"/>
    <n v="0"/>
    <n v="0"/>
    <n v="0"/>
    <n v="0"/>
    <n v="0"/>
    <n v="29086"/>
    <n v="122145"/>
    <n v="4883"/>
    <n v="0"/>
  </r>
  <r>
    <x v="81"/>
    <n v="119238"/>
    <n v="0"/>
    <n v="0"/>
    <m/>
    <n v="0"/>
    <n v="119238"/>
    <m/>
    <n v="119238"/>
    <n v="0"/>
    <n v="0"/>
    <n v="413428"/>
    <n v="0"/>
    <n v="0"/>
    <n v="0"/>
    <n v="0"/>
    <n v="0"/>
    <n v="0"/>
    <n v="28417"/>
    <n v="119733"/>
    <n v="4182"/>
    <n v="0"/>
  </r>
  <r>
    <x v="82"/>
    <n v="151341"/>
    <n v="0"/>
    <n v="0"/>
    <m/>
    <n v="0"/>
    <n v="151341"/>
    <m/>
    <n v="151341"/>
    <n v="0"/>
    <n v="0"/>
    <n v="37714"/>
    <n v="0"/>
    <n v="0"/>
    <n v="0"/>
    <n v="0"/>
    <n v="0"/>
    <n v="0"/>
    <n v="30816"/>
    <n v="111656"/>
    <n v="4361"/>
    <n v="0"/>
  </r>
  <r>
    <x v="83"/>
    <n v="270630"/>
    <n v="0"/>
    <n v="139742"/>
    <m/>
    <n v="0"/>
    <n v="130888"/>
    <m/>
    <n v="270630"/>
    <n v="0"/>
    <n v="0"/>
    <n v="41942"/>
    <n v="0"/>
    <n v="0"/>
    <n v="0"/>
    <n v="0"/>
    <n v="0"/>
    <n v="0"/>
    <n v="32320"/>
    <n v="106378"/>
    <n v="5548"/>
    <n v="0"/>
  </r>
  <r>
    <x v="84"/>
    <n v="269064"/>
    <n v="0"/>
    <n v="146750"/>
    <m/>
    <n v="0"/>
    <n v="122314"/>
    <m/>
    <n v="269064"/>
    <n v="0"/>
    <n v="0"/>
    <n v="2623522"/>
    <n v="0"/>
    <n v="0"/>
    <n v="0"/>
    <n v="0"/>
    <n v="0"/>
    <n v="0"/>
    <n v="28892"/>
    <n v="90041"/>
    <n v="4149"/>
    <n v="0"/>
  </r>
  <r>
    <x v="85"/>
    <n v="269547"/>
    <n v="0"/>
    <n v="141866"/>
    <m/>
    <n v="0"/>
    <n v="127681"/>
    <m/>
    <n v="269547"/>
    <n v="0"/>
    <n v="0"/>
    <n v="2755667"/>
    <n v="109854"/>
    <n v="0"/>
    <n v="0"/>
    <n v="0"/>
    <n v="0"/>
    <n v="0"/>
    <n v="30119"/>
    <n v="56821"/>
    <n v="3980"/>
    <n v="0"/>
  </r>
  <r>
    <x v="86"/>
    <n v="243843"/>
    <n v="0"/>
    <n v="134270"/>
    <m/>
    <n v="0"/>
    <n v="109573"/>
    <m/>
    <n v="243843"/>
    <n v="0"/>
    <n v="0"/>
    <n v="1192282"/>
    <n v="119864"/>
    <n v="0"/>
    <n v="0"/>
    <n v="0"/>
    <n v="0"/>
    <n v="0"/>
    <n v="33598"/>
    <n v="68705"/>
    <n v="4259"/>
    <n v="0"/>
  </r>
  <r>
    <x v="87"/>
    <n v="225310"/>
    <n v="0"/>
    <n v="135815"/>
    <m/>
    <n v="0"/>
    <n v="89495"/>
    <m/>
    <n v="225310"/>
    <n v="0"/>
    <n v="0"/>
    <n v="1158440"/>
    <n v="126856"/>
    <n v="0"/>
    <n v="0"/>
    <n v="0"/>
    <n v="0"/>
    <n v="0"/>
    <n v="29122"/>
    <n v="76286"/>
    <n v="4411"/>
    <n v="0"/>
  </r>
  <r>
    <x v="88"/>
    <n v="290292"/>
    <n v="0"/>
    <n v="168686"/>
    <m/>
    <n v="0"/>
    <n v="121606"/>
    <m/>
    <n v="290292"/>
    <n v="0"/>
    <n v="0"/>
    <n v="186429"/>
    <n v="134567"/>
    <n v="0"/>
    <n v="0"/>
    <n v="0"/>
    <n v="0"/>
    <n v="0"/>
    <n v="29617"/>
    <n v="81629"/>
    <n v="4723"/>
    <n v="0"/>
  </r>
  <r>
    <x v="89"/>
    <n v="306125"/>
    <n v="0"/>
    <n v="181695"/>
    <m/>
    <n v="0"/>
    <n v="124430"/>
    <m/>
    <n v="306125"/>
    <n v="0"/>
    <n v="0"/>
    <n v="350277"/>
    <n v="135510"/>
    <n v="0"/>
    <n v="0"/>
    <n v="0"/>
    <n v="0"/>
    <n v="0"/>
    <n v="28421"/>
    <n v="78979"/>
    <n v="4529"/>
    <n v="0"/>
  </r>
  <r>
    <x v="90"/>
    <n v="305848"/>
    <n v="0"/>
    <n v="185630"/>
    <m/>
    <n v="0"/>
    <n v="120218"/>
    <m/>
    <n v="305848"/>
    <n v="0"/>
    <n v="0"/>
    <n v="268002"/>
    <n v="133267"/>
    <n v="0"/>
    <n v="0"/>
    <n v="0"/>
    <n v="0"/>
    <n v="0"/>
    <n v="36257"/>
    <n v="101488"/>
    <n v="4109"/>
    <n v="0"/>
  </r>
  <r>
    <x v="91"/>
    <n v="283294"/>
    <n v="0"/>
    <n v="184530"/>
    <m/>
    <n v="0"/>
    <n v="98764"/>
    <m/>
    <n v="283294"/>
    <n v="0"/>
    <n v="90813"/>
    <n v="30889"/>
    <n v="132859"/>
    <n v="0"/>
    <n v="0"/>
    <n v="0"/>
    <n v="0"/>
    <n v="0"/>
    <n v="36278"/>
    <n v="129284"/>
    <n v="4161"/>
    <n v="0"/>
  </r>
  <r>
    <x v="92"/>
    <n v="302339"/>
    <n v="0"/>
    <n v="187339"/>
    <m/>
    <n v="0"/>
    <n v="115000"/>
    <m/>
    <n v="302339"/>
    <n v="0"/>
    <n v="76348"/>
    <n v="0"/>
    <n v="128740"/>
    <n v="130350"/>
    <n v="0"/>
    <n v="0"/>
    <n v="0"/>
    <n v="0"/>
    <n v="33168"/>
    <n v="116514"/>
    <n v="4282"/>
    <n v="0"/>
  </r>
  <r>
    <x v="93"/>
    <n v="290842"/>
    <n v="0"/>
    <n v="173221"/>
    <m/>
    <n v="0"/>
    <n v="117621"/>
    <m/>
    <n v="290842"/>
    <n v="0"/>
    <n v="163325"/>
    <n v="0"/>
    <n v="120643"/>
    <n v="437351"/>
    <n v="0"/>
    <n v="0"/>
    <n v="0"/>
    <n v="0"/>
    <n v="60982"/>
    <n v="168961"/>
    <n v="4152"/>
    <n v="0"/>
  </r>
  <r>
    <x v="94"/>
    <n v="257968"/>
    <n v="0"/>
    <n v="151670"/>
    <m/>
    <n v="0"/>
    <n v="106298"/>
    <m/>
    <n v="257968"/>
    <n v="0"/>
    <n v="46429"/>
    <n v="0"/>
    <n v="110679"/>
    <n v="442562"/>
    <n v="0"/>
    <n v="0"/>
    <n v="0"/>
    <n v="0"/>
    <n v="41227"/>
    <n v="173749"/>
    <n v="4229"/>
    <n v="0"/>
  </r>
  <r>
    <x v="95"/>
    <n v="216606"/>
    <n v="0"/>
    <n v="132517"/>
    <m/>
    <n v="0"/>
    <n v="84089"/>
    <m/>
    <n v="216606"/>
    <n v="0"/>
    <n v="4453"/>
    <n v="0"/>
    <n v="122719"/>
    <n v="383179"/>
    <n v="0"/>
    <n v="0"/>
    <n v="0"/>
    <n v="0"/>
    <n v="51261"/>
    <n v="176627"/>
    <n v="5459"/>
    <n v="0"/>
  </r>
  <r>
    <x v="96"/>
    <n v="210239"/>
    <n v="0"/>
    <n v="133615"/>
    <m/>
    <n v="0"/>
    <n v="76624"/>
    <m/>
    <n v="210239"/>
    <n v="0"/>
    <n v="189683"/>
    <n v="0"/>
    <n v="141845"/>
    <n v="159352"/>
    <n v="0"/>
    <n v="0"/>
    <n v="0"/>
    <n v="0"/>
    <n v="100144"/>
    <n v="128659"/>
    <n v="4241"/>
    <n v="0"/>
  </r>
  <r>
    <x v="97"/>
    <n v="213484"/>
    <n v="0"/>
    <n v="126590"/>
    <m/>
    <n v="0"/>
    <n v="86894"/>
    <m/>
    <n v="213484"/>
    <n v="0"/>
    <n v="193236"/>
    <n v="0"/>
    <n v="148326"/>
    <n v="156223"/>
    <n v="0"/>
    <n v="0"/>
    <n v="0"/>
    <n v="0"/>
    <n v="42757"/>
    <n v="191312"/>
    <n v="3559"/>
    <n v="0"/>
  </r>
  <r>
    <x v="98"/>
    <n v="220691"/>
    <n v="0"/>
    <n v="131549"/>
    <m/>
    <n v="0"/>
    <n v="89142"/>
    <m/>
    <n v="220691"/>
    <n v="0"/>
    <n v="125216"/>
    <n v="0"/>
    <n v="136195"/>
    <n v="166891"/>
    <n v="0"/>
    <n v="0"/>
    <n v="0"/>
    <n v="0"/>
    <n v="19922"/>
    <n v="134768"/>
    <n v="4489"/>
    <n v="0"/>
  </r>
  <r>
    <x v="99"/>
    <n v="201460"/>
    <n v="0"/>
    <n v="121306"/>
    <m/>
    <n v="0"/>
    <n v="80154"/>
    <m/>
    <n v="201460"/>
    <n v="0"/>
    <n v="53005"/>
    <n v="0"/>
    <n v="118432"/>
    <n v="145669"/>
    <n v="0"/>
    <n v="0"/>
    <n v="0"/>
    <n v="0"/>
    <n v="81667"/>
    <n v="127978"/>
    <n v="4071"/>
    <n v="0"/>
  </r>
  <r>
    <x v="100"/>
    <n v="243355"/>
    <n v="0"/>
    <n v="136291"/>
    <m/>
    <n v="0"/>
    <n v="107064"/>
    <m/>
    <n v="243355"/>
    <n v="0"/>
    <n v="29182"/>
    <n v="0"/>
    <n v="125454"/>
    <n v="151826"/>
    <n v="0"/>
    <n v="0"/>
    <n v="0"/>
    <n v="0"/>
    <n v="86152"/>
    <n v="125970"/>
    <n v="3736"/>
    <n v="0"/>
  </r>
  <r>
    <x v="101"/>
    <n v="254381"/>
    <n v="0"/>
    <n v="142669"/>
    <m/>
    <n v="0"/>
    <n v="111712"/>
    <m/>
    <n v="254381"/>
    <n v="0"/>
    <n v="152851"/>
    <n v="0"/>
    <n v="143993"/>
    <n v="161804"/>
    <n v="0"/>
    <n v="0"/>
    <n v="0"/>
    <n v="0"/>
    <n v="73354"/>
    <n v="216080"/>
    <n v="3511"/>
    <n v="0"/>
  </r>
  <r>
    <x v="102"/>
    <n v="247031"/>
    <n v="0"/>
    <n v="133444"/>
    <m/>
    <n v="0"/>
    <n v="113587"/>
    <m/>
    <n v="247031"/>
    <n v="0"/>
    <n v="105611"/>
    <n v="0"/>
    <n v="162304"/>
    <n v="404973"/>
    <n v="0"/>
    <n v="0"/>
    <n v="0"/>
    <n v="0"/>
    <n v="39023"/>
    <n v="147659"/>
    <n v="4145"/>
    <n v="0"/>
  </r>
  <r>
    <x v="103"/>
    <n v="258208"/>
    <n v="0"/>
    <n v="131976"/>
    <m/>
    <n v="0"/>
    <n v="126232"/>
    <m/>
    <n v="258208"/>
    <n v="0"/>
    <n v="91077"/>
    <n v="0"/>
    <n v="206746"/>
    <n v="340650"/>
    <n v="0"/>
    <n v="0"/>
    <n v="0"/>
    <n v="0"/>
    <n v="28654"/>
    <n v="180390"/>
    <n v="4468"/>
    <n v="0"/>
  </r>
  <r>
    <x v="104"/>
    <n v="230264"/>
    <n v="0"/>
    <n v="108217"/>
    <m/>
    <n v="0"/>
    <n v="122047"/>
    <m/>
    <n v="230264"/>
    <n v="0"/>
    <n v="58165"/>
    <n v="0"/>
    <n v="232873"/>
    <n v="279074"/>
    <n v="0"/>
    <n v="0"/>
    <n v="0"/>
    <n v="0"/>
    <n v="57349"/>
    <n v="157509"/>
    <n v="4790"/>
    <n v="0"/>
  </r>
  <r>
    <x v="105"/>
    <n v="233929"/>
    <n v="0"/>
    <n v="112592"/>
    <m/>
    <n v="0"/>
    <n v="121337"/>
    <m/>
    <n v="233929"/>
    <n v="0"/>
    <n v="35429"/>
    <n v="0"/>
    <n v="179232"/>
    <n v="172724"/>
    <n v="0"/>
    <n v="0"/>
    <n v="0"/>
    <n v="0"/>
    <n v="42335"/>
    <n v="142248"/>
    <n v="3781"/>
    <n v="0"/>
  </r>
  <r>
    <x v="106"/>
    <n v="214559"/>
    <n v="0"/>
    <n v="108110"/>
    <m/>
    <n v="0"/>
    <n v="106449"/>
    <m/>
    <n v="214559"/>
    <n v="0"/>
    <n v="92488"/>
    <n v="182438"/>
    <n v="165189"/>
    <n v="187500"/>
    <n v="0"/>
    <n v="0"/>
    <n v="0"/>
    <n v="0"/>
    <n v="41853"/>
    <n v="87593"/>
    <n v="4254"/>
    <n v="0"/>
  </r>
  <r>
    <x v="107"/>
    <n v="244218"/>
    <n v="0"/>
    <n v="122084"/>
    <m/>
    <n v="0"/>
    <n v="122134"/>
    <m/>
    <n v="244218"/>
    <n v="0"/>
    <n v="46359"/>
    <n v="386593"/>
    <n v="253814"/>
    <n v="159032"/>
    <n v="0"/>
    <n v="0"/>
    <n v="91323"/>
    <n v="0"/>
    <n v="57053"/>
    <n v="87132"/>
    <n v="3393"/>
    <n v="0"/>
  </r>
  <r>
    <x v="108"/>
    <n v="266643"/>
    <n v="0"/>
    <n v="123013"/>
    <m/>
    <n v="0"/>
    <n v="143630"/>
    <m/>
    <n v="266643"/>
    <n v="0"/>
    <n v="24351"/>
    <n v="406694"/>
    <n v="246653"/>
    <n v="150672"/>
    <n v="0"/>
    <n v="0"/>
    <n v="124346"/>
    <n v="0"/>
    <n v="67969"/>
    <n v="156211"/>
    <n v="3146"/>
    <n v="0"/>
  </r>
  <r>
    <x v="109"/>
    <n v="269796"/>
    <n v="0"/>
    <n v="118309"/>
    <m/>
    <n v="0"/>
    <n v="151487"/>
    <m/>
    <n v="269796"/>
    <n v="0"/>
    <n v="132335"/>
    <n v="385704"/>
    <n v="260941"/>
    <n v="146326"/>
    <n v="0"/>
    <n v="0"/>
    <n v="164829"/>
    <n v="0"/>
    <n v="135880"/>
    <n v="113460"/>
    <n v="3326"/>
    <n v="0"/>
  </r>
  <r>
    <x v="110"/>
    <n v="313121"/>
    <n v="0"/>
    <n v="137998"/>
    <m/>
    <n v="0"/>
    <n v="175123"/>
    <m/>
    <n v="313121"/>
    <n v="0"/>
    <n v="89367"/>
    <n v="440088"/>
    <n v="316198"/>
    <n v="154819"/>
    <n v="0"/>
    <n v="0"/>
    <n v="313052"/>
    <n v="0"/>
    <n v="123088"/>
    <n v="125015"/>
    <n v="2949"/>
    <n v="0"/>
  </r>
  <r>
    <x v="111"/>
    <n v="302663"/>
    <n v="0"/>
    <n v="133709"/>
    <m/>
    <n v="0"/>
    <n v="168954"/>
    <m/>
    <n v="302663"/>
    <n v="0"/>
    <n v="114210"/>
    <n v="116463"/>
    <n v="293208"/>
    <n v="150947"/>
    <n v="0"/>
    <n v="0"/>
    <n v="749366"/>
    <n v="0"/>
    <n v="118951"/>
    <n v="135276"/>
    <n v="3250"/>
    <n v="0"/>
  </r>
  <r>
    <x v="112"/>
    <n v="458139"/>
    <n v="0"/>
    <n v="218470"/>
    <m/>
    <n v="0"/>
    <n v="239669"/>
    <m/>
    <n v="458139"/>
    <n v="0"/>
    <n v="300391"/>
    <n v="105415"/>
    <n v="302863"/>
    <n v="159566"/>
    <n v="0"/>
    <n v="0"/>
    <n v="1756359"/>
    <n v="0"/>
    <n v="184495"/>
    <n v="131613"/>
    <n v="3092"/>
    <n v="0"/>
  </r>
  <r>
    <x v="113"/>
    <n v="391909"/>
    <n v="0"/>
    <n v="181106"/>
    <m/>
    <n v="0"/>
    <n v="210803"/>
    <m/>
    <n v="391909"/>
    <n v="0"/>
    <n v="59102"/>
    <n v="422280"/>
    <n v="272926"/>
    <n v="148624"/>
    <n v="0"/>
    <n v="0"/>
    <n v="2147863"/>
    <n v="0"/>
    <n v="233386"/>
    <n v="103372"/>
    <n v="2987"/>
    <n v="0"/>
  </r>
  <r>
    <x v="114"/>
    <n v="416678"/>
    <n v="0"/>
    <n v="193548"/>
    <m/>
    <n v="0"/>
    <n v="223130"/>
    <m/>
    <n v="416678"/>
    <n v="0"/>
    <n v="135349"/>
    <n v="1114244"/>
    <n v="252550"/>
    <n v="142313"/>
    <n v="0"/>
    <n v="0"/>
    <n v="2146609"/>
    <n v="0"/>
    <n v="165924"/>
    <n v="77100"/>
    <n v="2433"/>
    <n v="0"/>
  </r>
  <r>
    <x v="115"/>
    <n v="384380"/>
    <n v="3032"/>
    <n v="178178"/>
    <m/>
    <n v="0"/>
    <n v="203170"/>
    <m/>
    <n v="381348"/>
    <n v="3032"/>
    <n v="168310"/>
    <n v="896202"/>
    <n v="244781"/>
    <n v="143760"/>
    <n v="0"/>
    <n v="0"/>
    <n v="2187645"/>
    <n v="0"/>
    <n v="196435"/>
    <n v="105541"/>
    <n v="2520"/>
    <n v="0"/>
  </r>
  <r>
    <x v="116"/>
    <n v="450219"/>
    <n v="10098"/>
    <n v="203690"/>
    <m/>
    <n v="0"/>
    <n v="236431"/>
    <m/>
    <n v="440121"/>
    <n v="10098"/>
    <n v="198081"/>
    <n v="1213129"/>
    <n v="268686"/>
    <n v="149915"/>
    <n v="0"/>
    <n v="0"/>
    <n v="1957603"/>
    <n v="0"/>
    <n v="197483"/>
    <n v="112490"/>
    <n v="3012"/>
    <n v="0"/>
  </r>
  <r>
    <x v="117"/>
    <n v="507980"/>
    <n v="34430"/>
    <n v="221377"/>
    <m/>
    <n v="0"/>
    <n v="252173"/>
    <m/>
    <n v="473550"/>
    <n v="34430"/>
    <n v="772220"/>
    <n v="845997"/>
    <n v="361968"/>
    <n v="169402"/>
    <n v="0"/>
    <n v="0"/>
    <n v="2042890"/>
    <n v="0"/>
    <n v="170706"/>
    <n v="118240"/>
    <n v="2443"/>
    <n v="0"/>
  </r>
  <r>
    <x v="118"/>
    <n v="503765"/>
    <n v="31428"/>
    <n v="225596"/>
    <m/>
    <n v="0"/>
    <n v="246741"/>
    <m/>
    <n v="472337"/>
    <n v="31428"/>
    <n v="515801"/>
    <n v="953761"/>
    <n v="323741"/>
    <n v="149420"/>
    <n v="0"/>
    <n v="0"/>
    <n v="2173492"/>
    <n v="0"/>
    <n v="156241"/>
    <n v="118670"/>
    <n v="2539"/>
    <n v="0"/>
  </r>
  <r>
    <x v="119"/>
    <n v="469730"/>
    <n v="11477"/>
    <n v="215876"/>
    <m/>
    <n v="0"/>
    <n v="242377"/>
    <m/>
    <n v="458253"/>
    <n v="11477"/>
    <n v="237277"/>
    <n v="714159"/>
    <n v="256063"/>
    <n v="145400"/>
    <n v="0"/>
    <n v="0"/>
    <n v="2740190"/>
    <n v="0"/>
    <n v="191852"/>
    <n v="117206"/>
    <n v="2570"/>
    <n v="0"/>
  </r>
  <r>
    <x v="120"/>
    <n v="489672"/>
    <n v="65112"/>
    <n v="192344"/>
    <m/>
    <n v="0"/>
    <n v="232216"/>
    <m/>
    <n v="424560"/>
    <n v="65112"/>
    <n v="136109"/>
    <n v="1038593"/>
    <n v="224161"/>
    <n v="163609"/>
    <n v="0"/>
    <n v="0"/>
    <n v="2874198"/>
    <n v="0"/>
    <n v="172972"/>
    <n v="80304"/>
    <n v="2629"/>
    <n v="0"/>
  </r>
  <r>
    <x v="121"/>
    <n v="685860"/>
    <n v="174564"/>
    <n v="236257"/>
    <m/>
    <n v="0"/>
    <n v="275039"/>
    <m/>
    <n v="511296"/>
    <n v="174564"/>
    <n v="61521"/>
    <n v="952894"/>
    <n v="189813"/>
    <n v="176333"/>
    <n v="0"/>
    <n v="0"/>
    <n v="3342137"/>
    <n v="0"/>
    <n v="127972"/>
    <n v="65935"/>
    <n v="3012"/>
    <n v="0"/>
  </r>
  <r>
    <x v="122"/>
    <n v="741252"/>
    <n v="209359"/>
    <n v="238518"/>
    <m/>
    <n v="0"/>
    <n v="293375"/>
    <m/>
    <n v="531893"/>
    <n v="209359"/>
    <n v="45708"/>
    <n v="569160"/>
    <n v="197917"/>
    <n v="159590"/>
    <n v="0"/>
    <n v="0"/>
    <n v="3098774"/>
    <n v="0"/>
    <n v="160319"/>
    <n v="80164"/>
    <n v="2587"/>
    <n v="0"/>
  </r>
  <r>
    <x v="123"/>
    <n v="674442"/>
    <n v="114755"/>
    <n v="252527"/>
    <m/>
    <n v="0"/>
    <n v="307160"/>
    <m/>
    <n v="559687"/>
    <n v="114755"/>
    <n v="264676"/>
    <n v="410833"/>
    <n v="224154"/>
    <n v="147769"/>
    <n v="0"/>
    <n v="0"/>
    <n v="3774866"/>
    <n v="0"/>
    <n v="177293"/>
    <n v="91152"/>
    <n v="2961"/>
    <n v="0"/>
  </r>
  <r>
    <x v="124"/>
    <n v="721247"/>
    <n v="170177"/>
    <n v="251460"/>
    <m/>
    <n v="0"/>
    <n v="299610"/>
    <m/>
    <n v="551070"/>
    <n v="170177"/>
    <n v="1112066"/>
    <n v="513742"/>
    <n v="260076"/>
    <n v="153817"/>
    <n v="0"/>
    <n v="0"/>
    <n v="4088945"/>
    <n v="0"/>
    <n v="225326"/>
    <n v="95343"/>
    <n v="2557"/>
    <n v="0"/>
  </r>
  <r>
    <x v="125"/>
    <n v="658768"/>
    <n v="150381"/>
    <n v="237867"/>
    <m/>
    <n v="0"/>
    <n v="270520"/>
    <m/>
    <n v="508387"/>
    <n v="150381"/>
    <n v="1384571"/>
    <n v="661246"/>
    <n v="292181"/>
    <n v="152711"/>
    <n v="0"/>
    <n v="0"/>
    <n v="4266730"/>
    <n v="0"/>
    <n v="250839"/>
    <n v="128423"/>
    <n v="2409"/>
    <n v="0"/>
  </r>
  <r>
    <x v="126"/>
    <n v="673223"/>
    <n v="144159"/>
    <n v="246379"/>
    <m/>
    <n v="0"/>
    <n v="282685"/>
    <m/>
    <n v="529064"/>
    <n v="144159"/>
    <n v="353697"/>
    <n v="481559"/>
    <n v="275750"/>
    <n v="149181"/>
    <n v="0"/>
    <n v="0"/>
    <n v="4874475"/>
    <n v="0"/>
    <n v="325234"/>
    <n v="143100"/>
    <n v="3678"/>
    <n v="0"/>
  </r>
  <r>
    <x v="127"/>
    <n v="685495"/>
    <n v="169204"/>
    <n v="245044"/>
    <m/>
    <n v="0"/>
    <n v="271247"/>
    <m/>
    <n v="516291"/>
    <n v="169204"/>
    <n v="316147"/>
    <n v="523113"/>
    <n v="225573"/>
    <n v="149387"/>
    <n v="0"/>
    <n v="0"/>
    <n v="4040536"/>
    <n v="0"/>
    <n v="246545"/>
    <n v="98058"/>
    <n v="3223"/>
    <n v="0"/>
  </r>
  <r>
    <x v="128"/>
    <n v="589162"/>
    <n v="91862"/>
    <n v="227854"/>
    <m/>
    <n v="0"/>
    <n v="269446"/>
    <m/>
    <n v="497300"/>
    <n v="91862"/>
    <n v="160207"/>
    <n v="294111"/>
    <n v="211799"/>
    <n v="156042"/>
    <n v="0"/>
    <n v="0"/>
    <n v="4324129"/>
    <n v="0"/>
    <n v="357063"/>
    <n v="92634"/>
    <n v="3523"/>
    <n v="0"/>
  </r>
  <r>
    <x v="129"/>
    <n v="529134"/>
    <n v="58873"/>
    <n v="211569"/>
    <m/>
    <n v="0"/>
    <n v="258692"/>
    <m/>
    <n v="470261"/>
    <n v="58873"/>
    <n v="157564"/>
    <n v="184601"/>
    <n v="215173"/>
    <n v="215618"/>
    <n v="0"/>
    <n v="0"/>
    <n v="4483028"/>
    <n v="0"/>
    <n v="246983"/>
    <n v="121410"/>
    <n v="3550"/>
    <n v="0"/>
  </r>
  <r>
    <x v="130"/>
    <n v="514542"/>
    <n v="60151"/>
    <n v="207017"/>
    <m/>
    <n v="0"/>
    <n v="247374"/>
    <m/>
    <n v="454391"/>
    <n v="60151"/>
    <n v="311413"/>
    <n v="551431"/>
    <n v="250837"/>
    <n v="203909"/>
    <n v="0"/>
    <n v="0"/>
    <n v="3914275"/>
    <n v="0"/>
    <n v="200222"/>
    <n v="114964"/>
    <n v="3141"/>
    <n v="0"/>
  </r>
  <r>
    <x v="131"/>
    <n v="629848"/>
    <n v="127402"/>
    <n v="235722"/>
    <m/>
    <n v="0"/>
    <n v="266724"/>
    <m/>
    <n v="502446"/>
    <n v="127402"/>
    <n v="794751"/>
    <n v="1065048"/>
    <n v="279371"/>
    <n v="193212"/>
    <n v="0"/>
    <n v="0"/>
    <n v="3757670"/>
    <n v="0"/>
    <n v="175358"/>
    <n v="142092"/>
    <n v="3113"/>
    <n v="0"/>
  </r>
  <r>
    <x v="132"/>
    <n v="572054"/>
    <n v="98299"/>
    <n v="215995"/>
    <m/>
    <n v="0"/>
    <n v="257760"/>
    <m/>
    <n v="473755"/>
    <n v="98299"/>
    <n v="683710"/>
    <n v="3551200"/>
    <n v="313396"/>
    <n v="159734"/>
    <n v="0"/>
    <n v="0"/>
    <n v="4059934"/>
    <n v="0"/>
    <n v="144609"/>
    <n v="140818"/>
    <n v="3117"/>
    <n v="0"/>
  </r>
  <r>
    <x v="133"/>
    <n v="502071"/>
    <n v="27539"/>
    <n v="214945"/>
    <m/>
    <n v="0"/>
    <n v="259587"/>
    <m/>
    <n v="474532"/>
    <n v="27539"/>
    <n v="315286"/>
    <n v="3229824"/>
    <n v="282780"/>
    <n v="142938"/>
    <n v="0"/>
    <n v="0"/>
    <n v="4960293"/>
    <n v="0"/>
    <n v="204360"/>
    <n v="111664"/>
    <n v="3273"/>
    <n v="0"/>
  </r>
  <r>
    <x v="134"/>
    <n v="486069"/>
    <n v="16243"/>
    <n v="213522"/>
    <m/>
    <n v="0"/>
    <n v="256304"/>
    <m/>
    <n v="469826"/>
    <n v="16243"/>
    <n v="171614"/>
    <n v="3791032"/>
    <n v="247191"/>
    <n v="149115"/>
    <n v="0"/>
    <n v="0"/>
    <n v="5477475"/>
    <n v="0"/>
    <n v="179088"/>
    <n v="73973"/>
    <n v="3683"/>
    <n v="0"/>
  </r>
  <r>
    <x v="135"/>
    <n v="479052"/>
    <n v="35915"/>
    <n v="215324"/>
    <m/>
    <n v="0"/>
    <n v="227813"/>
    <m/>
    <n v="443137"/>
    <n v="35915"/>
    <n v="74219"/>
    <n v="3332285"/>
    <n v="218893"/>
    <n v="154135"/>
    <n v="0"/>
    <n v="0"/>
    <n v="5314380"/>
    <n v="0"/>
    <n v="145856"/>
    <n v="54717"/>
    <n v="4141"/>
    <n v="0"/>
  </r>
  <r>
    <x v="136"/>
    <n v="476182"/>
    <n v="37650"/>
    <n v="209879"/>
    <m/>
    <n v="0"/>
    <n v="228653"/>
    <m/>
    <n v="438532"/>
    <n v="37650"/>
    <n v="54909"/>
    <n v="6502049"/>
    <n v="247571"/>
    <n v="178046"/>
    <n v="0"/>
    <n v="0"/>
    <n v="5040554"/>
    <n v="0"/>
    <n v="161331"/>
    <n v="33851"/>
    <n v="4611"/>
    <n v="0"/>
  </r>
  <r>
    <x v="137"/>
    <n v="510315"/>
    <n v="22368"/>
    <n v="224410"/>
    <m/>
    <n v="0"/>
    <n v="263537"/>
    <m/>
    <n v="487947"/>
    <n v="22368"/>
    <n v="242863"/>
    <n v="13542051"/>
    <n v="379425"/>
    <n v="187880"/>
    <n v="0"/>
    <n v="0"/>
    <n v="5333420"/>
    <n v="0"/>
    <n v="145834"/>
    <n v="44394"/>
    <n v="3469"/>
    <n v="189920"/>
  </r>
  <r>
    <x v="138"/>
    <n v="582858"/>
    <n v="32429"/>
    <n v="253248"/>
    <m/>
    <n v="0"/>
    <n v="297181"/>
    <m/>
    <n v="550429"/>
    <n v="32429"/>
    <n v="623175"/>
    <n v="13845056"/>
    <n v="356296"/>
    <n v="188849"/>
    <n v="0"/>
    <n v="0"/>
    <n v="5081003"/>
    <n v="0"/>
    <n v="260069"/>
    <n v="75148"/>
    <n v="3754"/>
    <n v="336109"/>
  </r>
  <r>
    <x v="139"/>
    <n v="607215"/>
    <n v="51880"/>
    <n v="263815"/>
    <m/>
    <n v="0"/>
    <n v="291520"/>
    <m/>
    <n v="555335"/>
    <n v="51880"/>
    <n v="762577"/>
    <n v="14525430"/>
    <n v="388546"/>
    <n v="201897"/>
    <n v="0"/>
    <n v="0"/>
    <n v="5839663"/>
    <n v="0"/>
    <n v="217077"/>
    <n v="89423"/>
    <n v="3672"/>
    <n v="277745"/>
  </r>
  <r>
    <x v="140"/>
    <n v="589834"/>
    <n v="12559"/>
    <n v="279659"/>
    <m/>
    <n v="0"/>
    <n v="297616"/>
    <m/>
    <n v="577275"/>
    <n v="12559"/>
    <n v="410257"/>
    <n v="11515724"/>
    <n v="311532"/>
    <n v="222421"/>
    <n v="0"/>
    <n v="0"/>
    <n v="6146106"/>
    <n v="0"/>
    <n v="148076"/>
    <n v="79801"/>
    <n v="5042"/>
    <n v="231144"/>
  </r>
  <r>
    <x v="141"/>
    <n v="591572"/>
    <n v="20455"/>
    <n v="257255"/>
    <m/>
    <n v="0"/>
    <n v="313862"/>
    <m/>
    <n v="571117"/>
    <n v="20455"/>
    <n v="252752"/>
    <n v="18988097"/>
    <n v="245750"/>
    <n v="192189"/>
    <n v="0"/>
    <n v="0"/>
    <n v="6537781"/>
    <n v="0"/>
    <n v="126190"/>
    <n v="41162"/>
    <n v="4347"/>
    <n v="221058"/>
  </r>
  <r>
    <x v="142"/>
    <n v="615527"/>
    <n v="19981"/>
    <n v="269465"/>
    <m/>
    <n v="0"/>
    <n v="326081"/>
    <m/>
    <n v="595546"/>
    <n v="19981"/>
    <n v="143336"/>
    <n v="10794531"/>
    <n v="249660"/>
    <n v="244896"/>
    <n v="0"/>
    <n v="0"/>
    <n v="6650797"/>
    <n v="0"/>
    <n v="225367"/>
    <n v="34925"/>
    <n v="4978"/>
    <n v="153409"/>
  </r>
  <r>
    <x v="143"/>
    <n v="602847"/>
    <n v="27527"/>
    <n v="260892"/>
    <m/>
    <n v="0"/>
    <n v="314428"/>
    <m/>
    <n v="575320"/>
    <n v="27527"/>
    <n v="95163"/>
    <n v="8049522"/>
    <n v="261749"/>
    <n v="260309"/>
    <n v="0"/>
    <n v="0"/>
    <n v="5724786"/>
    <n v="0"/>
    <n v="336353"/>
    <n v="37693"/>
    <n v="3913"/>
    <n v="111931"/>
  </r>
  <r>
    <x v="144"/>
    <n v="597899"/>
    <n v="43710"/>
    <n v="251517"/>
    <m/>
    <n v="0"/>
    <n v="302672"/>
    <m/>
    <n v="554189"/>
    <n v="43710"/>
    <n v="72120"/>
    <n v="8398084"/>
    <n v="258034"/>
    <n v="218917"/>
    <n v="0"/>
    <n v="0"/>
    <n v="6211975"/>
    <n v="0"/>
    <n v="309493"/>
    <n v="51922"/>
    <n v="9890"/>
    <n v="50386"/>
  </r>
  <r>
    <x v="145"/>
    <n v="611463"/>
    <n v="57504"/>
    <n v="253429"/>
    <m/>
    <n v="0"/>
    <n v="300530"/>
    <m/>
    <n v="553959"/>
    <n v="57504"/>
    <n v="199011"/>
    <n v="6743628"/>
    <n v="442923"/>
    <n v="246542"/>
    <n v="0"/>
    <n v="0"/>
    <n v="5967095"/>
    <n v="0"/>
    <n v="369019"/>
    <n v="96230"/>
    <n v="7884"/>
    <n v="89173"/>
  </r>
  <r>
    <x v="146"/>
    <n v="654502"/>
    <n v="84375"/>
    <n v="255913"/>
    <m/>
    <n v="0"/>
    <n v="314214"/>
    <m/>
    <n v="570127"/>
    <n v="84375"/>
    <n v="390803"/>
    <n v="3082739"/>
    <n v="475616"/>
    <n v="242777"/>
    <n v="243984"/>
    <n v="0"/>
    <n v="6304029"/>
    <n v="0"/>
    <n v="415808"/>
    <n v="94265"/>
    <n v="7588"/>
    <n v="93251"/>
  </r>
  <r>
    <x v="147"/>
    <n v="782482"/>
    <n v="156761"/>
    <n v="275056"/>
    <m/>
    <n v="0"/>
    <n v="350665"/>
    <m/>
    <n v="625721"/>
    <n v="156761"/>
    <n v="511909"/>
    <n v="1841611"/>
    <n v="402128"/>
    <n v="227529"/>
    <n v="237090"/>
    <n v="0"/>
    <n v="7063338"/>
    <n v="0"/>
    <n v="343931"/>
    <n v="79523"/>
    <n v="6322"/>
    <n v="90599"/>
  </r>
  <r>
    <x v="148"/>
    <n v="822831"/>
    <n v="139160"/>
    <n v="298974"/>
    <m/>
    <n v="0"/>
    <n v="384697"/>
    <m/>
    <n v="683671"/>
    <n v="139160"/>
    <n v="183872"/>
    <n v="3111013"/>
    <n v="361295"/>
    <n v="216889"/>
    <n v="379657"/>
    <n v="0"/>
    <n v="7125464"/>
    <n v="0"/>
    <n v="325781"/>
    <n v="51130"/>
    <n v="3113"/>
    <n v="80988"/>
  </r>
  <r>
    <x v="149"/>
    <n v="824416"/>
    <n v="130011"/>
    <n v="312820"/>
    <m/>
    <n v="0"/>
    <n v="381585"/>
    <m/>
    <n v="694405"/>
    <n v="130011"/>
    <n v="111510"/>
    <n v="3431309"/>
    <n v="314358"/>
    <n v="371393"/>
    <n v="386543"/>
    <n v="0"/>
    <n v="7997538"/>
    <n v="0"/>
    <n v="353691"/>
    <n v="48381"/>
    <n v="3636"/>
    <n v="67294"/>
  </r>
  <r>
    <x v="150"/>
    <n v="777943"/>
    <n v="113884"/>
    <n v="305951"/>
    <m/>
    <n v="0"/>
    <n v="358108"/>
    <m/>
    <n v="664059"/>
    <n v="113884"/>
    <n v="55406"/>
    <n v="5384554"/>
    <n v="243733"/>
    <n v="260498"/>
    <n v="353227"/>
    <n v="0"/>
    <n v="7726074"/>
    <n v="0"/>
    <n v="352331"/>
    <n v="40969"/>
    <n v="3473"/>
    <n v="86799"/>
  </r>
  <r>
    <x v="151"/>
    <n v="798040"/>
    <n v="136852"/>
    <n v="297100"/>
    <m/>
    <n v="0"/>
    <n v="364088"/>
    <m/>
    <n v="661188"/>
    <n v="136852"/>
    <n v="312122"/>
    <n v="7915389"/>
    <n v="201769"/>
    <n v="140850"/>
    <n v="377553"/>
    <n v="0"/>
    <n v="7258510"/>
    <n v="0"/>
    <n v="339404"/>
    <n v="38931"/>
    <n v="3151"/>
    <n v="136926"/>
  </r>
  <r>
    <x v="152"/>
    <n v="809408"/>
    <n v="158660"/>
    <n v="297720"/>
    <m/>
    <n v="0"/>
    <n v="353028"/>
    <m/>
    <n v="650748"/>
    <n v="158660"/>
    <n v="1072835"/>
    <n v="9302175"/>
    <n v="263866"/>
    <n v="140996"/>
    <n v="424731"/>
    <n v="0"/>
    <n v="7021396"/>
    <n v="0"/>
    <n v="347557"/>
    <n v="112726"/>
    <n v="3093"/>
    <n v="155790"/>
  </r>
  <r>
    <x v="153"/>
    <n v="799148"/>
    <n v="169321"/>
    <n v="285742"/>
    <m/>
    <n v="0"/>
    <n v="344085"/>
    <m/>
    <n v="629827"/>
    <n v="169321"/>
    <n v="1232129"/>
    <n v="6089861"/>
    <n v="257592"/>
    <n v="140411"/>
    <n v="450717"/>
    <n v="0"/>
    <n v="7730342"/>
    <n v="0"/>
    <n v="359168"/>
    <n v="97878"/>
    <n v="2220"/>
    <n v="91283"/>
  </r>
  <r>
    <x v="154"/>
    <n v="701719"/>
    <n v="89281"/>
    <n v="291538"/>
    <m/>
    <n v="0"/>
    <n v="320900"/>
    <m/>
    <n v="612438"/>
    <n v="89281"/>
    <n v="912131"/>
    <n v="3129290"/>
    <n v="219941"/>
    <n v="151010"/>
    <n v="219863"/>
    <n v="0"/>
    <n v="8324307"/>
    <n v="0"/>
    <n v="313394"/>
    <n v="61818"/>
    <n v="3061"/>
    <n v="75415"/>
  </r>
  <r>
    <x v="155"/>
    <n v="706329"/>
    <n v="57161"/>
    <n v="317459"/>
    <m/>
    <n v="0"/>
    <n v="331709"/>
    <m/>
    <n v="649168"/>
    <n v="57161"/>
    <n v="588396"/>
    <n v="3745022"/>
    <n v="222456"/>
    <n v="161327"/>
    <n v="163938"/>
    <n v="32066"/>
    <n v="8304520"/>
    <n v="0"/>
    <n v="296745"/>
    <n v="38290"/>
    <n v="2745"/>
    <n v="73698"/>
  </r>
  <r>
    <x v="156"/>
    <n v="639587"/>
    <n v="63498"/>
    <n v="269618"/>
    <m/>
    <n v="0"/>
    <n v="306471"/>
    <m/>
    <n v="576089"/>
    <n v="63498"/>
    <n v="440610"/>
    <n v="3487996"/>
    <n v="266499"/>
    <n v="167784"/>
    <n v="0"/>
    <n v="175380"/>
    <n v="8190202"/>
    <n v="0"/>
    <n v="244061"/>
    <n v="57335"/>
    <n v="3009"/>
    <n v="105185"/>
  </r>
  <r>
    <x v="157"/>
    <n v="638336"/>
    <n v="68821"/>
    <n v="279827"/>
    <m/>
    <n v="0"/>
    <n v="289688"/>
    <m/>
    <n v="569515"/>
    <n v="68821"/>
    <n v="237453"/>
    <n v="2527025"/>
    <n v="192774"/>
    <n v="106196"/>
    <n v="0"/>
    <n v="169361"/>
    <n v="7474611"/>
    <n v="0"/>
    <n v="306418"/>
    <n v="73016"/>
    <n v="3653"/>
    <n v="98338"/>
  </r>
  <r>
    <x v="158"/>
    <n v="714211"/>
    <n v="96469"/>
    <n v="311276"/>
    <m/>
    <n v="0"/>
    <n v="306466"/>
    <m/>
    <n v="617742"/>
    <n v="96469"/>
    <n v="384067"/>
    <n v="5691432"/>
    <n v="21295"/>
    <n v="4259"/>
    <n v="0"/>
    <n v="149510"/>
    <n v="8032310"/>
    <n v="0"/>
    <n v="253423"/>
    <n v="82380"/>
    <n v="3007"/>
    <n v="94055"/>
  </r>
  <r>
    <x v="159"/>
    <n v="804669"/>
    <n v="160326"/>
    <n v="323620"/>
    <m/>
    <n v="0"/>
    <n v="320723"/>
    <m/>
    <n v="644343"/>
    <n v="160326"/>
    <n v="1142686"/>
    <n v="8365559"/>
    <n v="351958"/>
    <n v="141115"/>
    <n v="0"/>
    <n v="131479"/>
    <n v="7089355"/>
    <n v="0"/>
    <n v="269355"/>
    <n v="152361"/>
    <n v="2570"/>
    <n v="76839"/>
  </r>
  <r>
    <x v="160"/>
    <n v="798456"/>
    <n v="187390"/>
    <n v="312100"/>
    <m/>
    <n v="0"/>
    <n v="298966"/>
    <m/>
    <n v="611066"/>
    <n v="187390"/>
    <n v="859195"/>
    <n v="11111827"/>
    <n v="341296"/>
    <n v="135696"/>
    <n v="0"/>
    <n v="202950"/>
    <n v="6921083"/>
    <n v="0"/>
    <n v="272838"/>
    <n v="137893"/>
    <n v="2527"/>
    <n v="82221"/>
  </r>
  <r>
    <x v="161"/>
    <n v="798614"/>
    <n v="161609"/>
    <n v="320352"/>
    <m/>
    <n v="0"/>
    <n v="316653"/>
    <m/>
    <n v="637005"/>
    <n v="161609"/>
    <n v="112824"/>
    <n v="7461136"/>
    <n v="271472"/>
    <n v="142034"/>
    <n v="0"/>
    <n v="146832"/>
    <n v="8272567"/>
    <n v="0"/>
    <n v="279096"/>
    <n v="86462"/>
    <n v="3022"/>
    <n v="69548"/>
  </r>
  <r>
    <x v="162"/>
    <n v="759488"/>
    <n v="134935"/>
    <n v="308070"/>
    <m/>
    <n v="0"/>
    <n v="316483"/>
    <m/>
    <n v="624553"/>
    <n v="134935"/>
    <n v="74846"/>
    <n v="4960183"/>
    <n v="210501"/>
    <n v="139379"/>
    <n v="0"/>
    <n v="134971"/>
    <n v="7984626"/>
    <n v="0"/>
    <n v="269371"/>
    <n v="61155"/>
    <n v="4143"/>
    <n v="65550"/>
  </r>
  <r>
    <x v="163"/>
    <n v="656191"/>
    <n v="65400"/>
    <n v="296831"/>
    <m/>
    <n v="0"/>
    <n v="293960"/>
    <m/>
    <n v="590791"/>
    <n v="65400"/>
    <n v="70316"/>
    <n v="4812896"/>
    <n v="206376"/>
    <n v="134115"/>
    <n v="0"/>
    <n v="133274"/>
    <n v="7704465"/>
    <n v="0"/>
    <n v="265376"/>
    <n v="44355"/>
    <n v="3960"/>
    <n v="68011"/>
  </r>
  <r>
    <x v="164"/>
    <n v="652257"/>
    <n v="83132"/>
    <n v="278872"/>
    <m/>
    <n v="0"/>
    <n v="290253"/>
    <m/>
    <n v="569125"/>
    <n v="83132"/>
    <n v="63702"/>
    <n v="3704071"/>
    <n v="224079"/>
    <n v="131577"/>
    <n v="0"/>
    <n v="119850"/>
    <n v="6422502"/>
    <n v="0"/>
    <n v="348106"/>
    <n v="48444"/>
    <n v="3861"/>
    <n v="73126"/>
  </r>
  <r>
    <x v="165"/>
    <n v="775936"/>
    <n v="154946"/>
    <n v="302582"/>
    <m/>
    <n v="0"/>
    <n v="318408"/>
    <m/>
    <n v="620990"/>
    <n v="154946"/>
    <n v="156604"/>
    <n v="2134824"/>
    <n v="229892"/>
    <n v="143506"/>
    <n v="0"/>
    <n v="87101"/>
    <n v="5691382"/>
    <n v="0"/>
    <n v="179641"/>
    <n v="81092"/>
    <n v="4280"/>
    <n v="89114"/>
  </r>
  <r>
    <x v="166"/>
    <n v="854171"/>
    <n v="215595"/>
    <n v="302376"/>
    <m/>
    <n v="0"/>
    <n v="336200"/>
    <m/>
    <n v="638576"/>
    <n v="215595"/>
    <n v="575657"/>
    <n v="1791141"/>
    <n v="256908"/>
    <n v="153462"/>
    <n v="0"/>
    <n v="116828"/>
    <n v="5552476"/>
    <n v="0"/>
    <n v="259685"/>
    <n v="190247"/>
    <n v="3962"/>
    <n v="88630"/>
  </r>
  <r>
    <x v="167"/>
    <n v="909544"/>
    <n v="239918"/>
    <n v="322925"/>
    <m/>
    <n v="0"/>
    <n v="346701"/>
    <m/>
    <n v="669626"/>
    <n v="239918"/>
    <n v="660021"/>
    <n v="1029013"/>
    <n v="329121"/>
    <n v="195656"/>
    <n v="0"/>
    <n v="106941"/>
    <n v="6208640"/>
    <n v="0"/>
    <n v="253554"/>
    <n v="159284"/>
    <n v="4090"/>
    <n v="8788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x v="0"/>
    <d v="2021-05-17T00:00:00"/>
    <n v="4.99"/>
  </r>
  <r>
    <x v="0"/>
    <x v="1"/>
    <d v="2021-05-18T00:00:00"/>
    <n v="287.57"/>
  </r>
  <r>
    <x v="0"/>
    <x v="2"/>
    <d v="2021-05-19T00:00:00"/>
    <n v="106.61"/>
  </r>
  <r>
    <x v="0"/>
    <x v="3"/>
    <d v="2021-05-20T00:00:00"/>
    <n v="220.37"/>
  </r>
  <r>
    <x v="0"/>
    <x v="4"/>
    <d v="2021-05-21T00:00:00"/>
    <n v="526.01"/>
  </r>
  <r>
    <x v="0"/>
    <x v="5"/>
    <d v="2021-05-22T00:00:00"/>
    <n v="383.36"/>
  </r>
  <r>
    <x v="0"/>
    <x v="6"/>
    <d v="2021-05-23T00:00:00"/>
    <n v="372.27"/>
  </r>
  <r>
    <x v="0"/>
    <x v="0"/>
    <d v="2021-05-24T00:00:00"/>
    <n v="312.24"/>
  </r>
  <r>
    <x v="0"/>
    <x v="1"/>
    <d v="2021-05-25T00:00:00"/>
    <n v="236.43"/>
  </r>
  <r>
    <x v="0"/>
    <x v="2"/>
    <d v="2021-05-26T00:00:00"/>
    <n v="543.47"/>
  </r>
  <r>
    <x v="0"/>
    <x v="3"/>
    <d v="2021-05-27T00:00:00"/>
    <n v="1008.14"/>
  </r>
  <r>
    <x v="0"/>
    <x v="4"/>
    <d v="2021-05-28T00:00:00"/>
    <n v="388.31"/>
  </r>
  <r>
    <x v="0"/>
    <x v="5"/>
    <d v="2021-05-29T00:00:00"/>
    <n v="1070.78"/>
  </r>
  <r>
    <x v="0"/>
    <x v="6"/>
    <d v="2021-05-30T00:00:00"/>
    <n v="1210.6400000000001"/>
  </r>
  <r>
    <x v="0"/>
    <x v="0"/>
    <d v="2021-05-31T00:00:00"/>
    <n v="1698.35"/>
  </r>
  <r>
    <x v="1"/>
    <x v="1"/>
    <d v="2021-06-01T00:00:00"/>
    <n v="856.73"/>
  </r>
  <r>
    <x v="1"/>
    <x v="2"/>
    <d v="2021-06-02T00:00:00"/>
    <n v="1167.94"/>
  </r>
  <r>
    <x v="1"/>
    <x v="3"/>
    <d v="2021-06-03T00:00:00"/>
    <n v="2130.46"/>
  </r>
  <r>
    <x v="1"/>
    <x v="4"/>
    <d v="2021-06-04T00:00:00"/>
    <n v="3395.91"/>
  </r>
  <r>
    <x v="1"/>
    <x v="5"/>
    <d v="2021-06-05T00:00:00"/>
    <n v="2945.65"/>
  </r>
  <r>
    <x v="1"/>
    <x v="6"/>
    <d v="2021-06-06T00:00:00"/>
    <n v="2464.58"/>
  </r>
  <r>
    <x v="1"/>
    <x v="0"/>
    <d v="2021-06-07T00:00:00"/>
    <n v="2650.77"/>
  </r>
  <r>
    <x v="1"/>
    <x v="1"/>
    <d v="2021-06-08T00:00:00"/>
    <n v="3154.83"/>
  </r>
  <r>
    <x v="1"/>
    <x v="2"/>
    <d v="2021-06-09T00:00:00"/>
    <n v="4119.95"/>
  </r>
  <r>
    <x v="1"/>
    <x v="3"/>
    <d v="2021-06-10T00:00:00"/>
    <n v="3872.72"/>
  </r>
  <r>
    <x v="1"/>
    <x v="4"/>
    <d v="2021-06-11T00:00:00"/>
    <n v="4397.63"/>
  </r>
  <r>
    <x v="1"/>
    <x v="5"/>
    <d v="2021-06-12T00:00:00"/>
    <n v="4078.54"/>
  </r>
  <r>
    <x v="1"/>
    <x v="6"/>
    <d v="2021-06-13T00:00:00"/>
    <n v="4504.2700000000004"/>
  </r>
  <r>
    <x v="1"/>
    <x v="0"/>
    <d v="2021-06-14T00:00:00"/>
    <n v="4322.63"/>
  </r>
  <r>
    <x v="1"/>
    <x v="1"/>
    <d v="2021-06-15T00:00:00"/>
    <n v="3784.31"/>
  </r>
  <r>
    <x v="1"/>
    <x v="2"/>
    <d v="2021-06-16T00:00:00"/>
    <n v="3854.37"/>
  </r>
  <r>
    <x v="1"/>
    <x v="3"/>
    <d v="2021-06-17T00:00:00"/>
    <n v="3556.99"/>
  </r>
  <r>
    <x v="1"/>
    <x v="4"/>
    <d v="2021-06-18T00:00:00"/>
    <n v="4521.4799999999996"/>
  </r>
  <r>
    <x v="1"/>
    <x v="5"/>
    <d v="2021-06-19T00:00:00"/>
    <n v="4326.3"/>
  </r>
  <r>
    <x v="1"/>
    <x v="6"/>
    <d v="2021-06-20T00:00:00"/>
    <n v="4067.7"/>
  </r>
  <r>
    <x v="1"/>
    <x v="0"/>
    <d v="2021-06-21T00:00:00"/>
    <n v="4055.75"/>
  </r>
  <r>
    <x v="1"/>
    <x v="1"/>
    <d v="2021-06-22T00:00:00"/>
    <n v="4181.78"/>
  </r>
  <r>
    <x v="1"/>
    <x v="2"/>
    <d v="2021-06-23T00:00:00"/>
    <n v="4567.46"/>
  </r>
  <r>
    <x v="1"/>
    <x v="3"/>
    <d v="2021-06-24T00:00:00"/>
    <n v="3850.97"/>
  </r>
  <r>
    <x v="1"/>
    <x v="4"/>
    <d v="2021-06-25T00:00:00"/>
    <n v="5585.39"/>
  </r>
  <r>
    <x v="1"/>
    <x v="5"/>
    <d v="2021-06-26T00:00:00"/>
    <n v="5159.88"/>
  </r>
  <r>
    <x v="1"/>
    <x v="6"/>
    <d v="2021-06-27T00:00:00"/>
    <n v="4124.6499999999996"/>
  </r>
  <r>
    <x v="1"/>
    <x v="0"/>
    <d v="2021-06-28T00:00:00"/>
    <n v="4369.95"/>
  </r>
  <r>
    <x v="1"/>
    <x v="1"/>
    <d v="2021-06-29T00:00:00"/>
    <n v="4168.6499999999996"/>
  </r>
  <r>
    <x v="1"/>
    <x v="2"/>
    <d v="2021-06-30T00:00:00"/>
    <n v="5085.8"/>
  </r>
  <r>
    <x v="2"/>
    <x v="3"/>
    <d v="2021-07-01T00:00:00"/>
    <n v="6275"/>
  </r>
  <r>
    <x v="2"/>
    <x v="4"/>
    <d v="2021-07-02T00:00:00"/>
    <n v="7537"/>
  </r>
  <r>
    <x v="2"/>
    <x v="5"/>
    <d v="2021-07-03T00:00:00"/>
    <n v="5785"/>
  </r>
  <r>
    <x v="2"/>
    <x v="6"/>
    <d v="2021-07-04T00:00:00"/>
    <n v="5908"/>
  </r>
  <r>
    <x v="2"/>
    <x v="0"/>
    <d v="2021-07-05T00:00:00"/>
    <n v="7045"/>
  </r>
  <r>
    <x v="2"/>
    <x v="1"/>
    <d v="2021-07-06T00:00:00"/>
    <n v="6140"/>
  </r>
  <r>
    <x v="2"/>
    <x v="2"/>
    <d v="2021-07-07T00:00:00"/>
    <n v="8066.1842999999999"/>
  </r>
  <r>
    <x v="2"/>
    <x v="3"/>
    <d v="2021-07-08T00:00:00"/>
    <n v="7901.4256999999998"/>
  </r>
  <r>
    <x v="2"/>
    <x v="4"/>
    <d v="2021-07-09T00:00:00"/>
    <n v="8121.4270999999999"/>
  </r>
  <r>
    <x v="2"/>
    <x v="5"/>
    <d v="2021-07-10T00:00:00"/>
    <n v="7934.7242999999999"/>
  </r>
  <r>
    <x v="2"/>
    <x v="6"/>
    <d v="2021-07-11T00:00:00"/>
    <n v="8947.8071"/>
  </r>
  <r>
    <x v="2"/>
    <x v="0"/>
    <d v="2021-07-12T00:00:00"/>
    <n v="9102.4470999999994"/>
  </r>
  <r>
    <x v="2"/>
    <x v="1"/>
    <d v="2021-07-13T00:00:00"/>
    <n v="6932.2614000000003"/>
  </r>
  <r>
    <x v="2"/>
    <x v="2"/>
    <d v="2021-07-14T00:00:00"/>
    <n v="9765.32"/>
  </r>
  <r>
    <x v="2"/>
    <x v="3"/>
    <d v="2021-07-15T00:00:00"/>
    <n v="8626.0414000000001"/>
  </r>
  <r>
    <x v="2"/>
    <x v="4"/>
    <d v="2021-07-16T00:00:00"/>
    <n v="7230.24"/>
  </r>
  <r>
    <x v="2"/>
    <x v="5"/>
    <d v="2021-07-17T00:00:00"/>
    <n v="7657.2357000000002"/>
  </r>
  <r>
    <x v="2"/>
    <x v="6"/>
    <d v="2021-07-18T00:00:00"/>
    <n v="9752.8670999999995"/>
  </r>
  <r>
    <x v="2"/>
    <x v="0"/>
    <d v="2021-07-19T00:00:00"/>
    <n v="9759.8670999999995"/>
  </r>
  <r>
    <x v="2"/>
    <x v="1"/>
    <d v="2021-07-20T00:00:00"/>
    <n v="7581.6985999999997"/>
  </r>
  <r>
    <x v="2"/>
    <x v="2"/>
    <d v="2021-07-21T00:00:00"/>
    <n v="7959.7457000000004"/>
  </r>
  <r>
    <x v="2"/>
    <x v="3"/>
    <d v="2021-07-22T00:00:00"/>
    <n v="8286.6843000000008"/>
  </r>
  <r>
    <x v="2"/>
    <x v="4"/>
    <d v="2021-07-23T00:00:00"/>
    <n v="9684.4086000000007"/>
  </r>
  <r>
    <x v="2"/>
    <x v="5"/>
    <d v="2021-07-24T00:00:00"/>
    <n v="9089.8757000000005"/>
  </r>
  <r>
    <x v="2"/>
    <x v="6"/>
    <d v="2021-07-25T00:00:00"/>
    <n v="7239.2371000000003"/>
  </r>
  <r>
    <x v="2"/>
    <x v="0"/>
    <d v="2021-07-26T00:00:00"/>
    <n v="7467.3056999999999"/>
  </r>
  <r>
    <x v="2"/>
    <x v="1"/>
    <d v="2021-07-27T00:00:00"/>
    <n v="8462.98"/>
  </r>
  <r>
    <x v="2"/>
    <x v="2"/>
    <d v="2021-07-28T00:00:00"/>
    <n v="7541.9929000000002"/>
  </r>
  <r>
    <x v="2"/>
    <x v="3"/>
    <d v="2021-07-29T00:00:00"/>
    <n v="7815.6286"/>
  </r>
  <r>
    <x v="2"/>
    <x v="4"/>
    <d v="2021-07-30T00:00:00"/>
    <n v="9519.7042999999994"/>
  </r>
  <r>
    <x v="2"/>
    <x v="5"/>
    <d v="2021-07-31T00:00:00"/>
    <n v="8921.5671000000002"/>
  </r>
  <r>
    <x v="3"/>
    <x v="6"/>
    <d v="2021-08-01T00:00:00"/>
    <n v="9554.6043000000009"/>
  </r>
  <r>
    <x v="3"/>
    <x v="0"/>
    <d v="2021-08-02T00:00:00"/>
    <n v="8701.7142999999996"/>
  </r>
  <r>
    <x v="3"/>
    <x v="1"/>
    <d v="2021-08-03T00:00:00"/>
    <n v="7350.5571"/>
  </r>
  <r>
    <x v="3"/>
    <x v="2"/>
    <d v="2021-08-04T00:00:00"/>
    <n v="6519.2142999999996"/>
  </r>
  <r>
    <x v="3"/>
    <x v="3"/>
    <d v="2021-08-05T00:00:00"/>
    <n v="8303.9385999999995"/>
  </r>
  <r>
    <x v="3"/>
    <x v="4"/>
    <d v="2021-08-06T00:00:00"/>
    <n v="10828.8971"/>
  </r>
  <r>
    <x v="3"/>
    <x v="5"/>
    <d v="2021-08-07T00:00:00"/>
    <n v="11321.66"/>
  </r>
  <r>
    <x v="3"/>
    <x v="6"/>
    <d v="2021-08-08T00:00:00"/>
    <n v="10282.885700000001"/>
  </r>
  <r>
    <x v="3"/>
    <x v="0"/>
    <d v="2021-08-09T00:00:00"/>
    <n v="9077.9570999999996"/>
  </r>
  <r>
    <x v="3"/>
    <x v="1"/>
    <d v="2021-08-10T00:00:00"/>
    <n v="8885.4086000000007"/>
  </r>
  <r>
    <x v="3"/>
    <x v="2"/>
    <d v="2021-08-11T00:00:00"/>
    <n v="8095.3113999999996"/>
  </r>
  <r>
    <x v="3"/>
    <x v="3"/>
    <d v="2021-08-12T00:00:00"/>
    <n v="12352.1214"/>
  </r>
  <r>
    <x v="3"/>
    <x v="4"/>
    <d v="2021-08-13T00:00:00"/>
    <n v="10112.3271"/>
  </r>
  <r>
    <x v="3"/>
    <x v="5"/>
    <d v="2021-08-14T00:00:00"/>
    <n v="9078.0771000000004"/>
  </r>
  <r>
    <x v="3"/>
    <x v="6"/>
    <d v="2021-08-15T00:00:00"/>
    <n v="11265.405699999999"/>
  </r>
  <r>
    <x v="3"/>
    <x v="0"/>
    <d v="2021-08-16T00:00:00"/>
    <n v="12223.572899999999"/>
  </r>
  <r>
    <x v="3"/>
    <x v="1"/>
    <d v="2021-08-17T00:00:00"/>
    <n v="9586.9500000000007"/>
  </r>
  <r>
    <x v="3"/>
    <x v="2"/>
    <d v="2021-08-18T00:00:00"/>
    <n v="12435.59"/>
  </r>
  <r>
    <x v="3"/>
    <x v="3"/>
    <d v="2021-08-19T00:00:00"/>
    <n v="10947.0514"/>
  </r>
  <r>
    <x v="3"/>
    <x v="4"/>
    <d v="2021-08-20T00:00:00"/>
    <n v="11763.178599999999"/>
  </r>
  <r>
    <x v="3"/>
    <x v="5"/>
    <d v="2021-08-21T00:00:00"/>
    <n v="11088.6443"/>
  </r>
  <r>
    <x v="3"/>
    <x v="6"/>
    <d v="2021-08-22T00:00:00"/>
    <n v="12045.598599999999"/>
  </r>
  <r>
    <x v="3"/>
    <x v="0"/>
    <d v="2021-08-23T00:00:00"/>
    <n v="10715.04"/>
  </r>
  <r>
    <x v="3"/>
    <x v="1"/>
    <d v="2021-08-24T00:00:00"/>
    <n v="14301.911400000001"/>
  </r>
  <r>
    <x v="3"/>
    <x v="2"/>
    <d v="2021-08-25T00:00:00"/>
    <n v="11903.9686"/>
  </r>
  <r>
    <x v="3"/>
    <x v="3"/>
    <d v="2021-08-26T00:00:00"/>
    <n v="12106.11"/>
  </r>
  <r>
    <x v="3"/>
    <x v="4"/>
    <d v="2021-08-27T00:00:00"/>
    <n v="12484.73"/>
  </r>
  <r>
    <x v="3"/>
    <x v="5"/>
    <d v="2021-08-28T00:00:00"/>
    <n v="15381.331"/>
  </r>
  <r>
    <x v="3"/>
    <x v="6"/>
    <d v="2021-08-29T00:00:00"/>
    <n v="17351.312999999998"/>
  </r>
  <r>
    <x v="3"/>
    <x v="0"/>
    <d v="2021-08-30T00:00:00"/>
    <n v="14506.6414"/>
  </r>
  <r>
    <x v="3"/>
    <x v="1"/>
    <d v="2021-08-31T00:00:00"/>
    <n v="11760.072899999999"/>
  </r>
  <r>
    <x v="4"/>
    <x v="2"/>
    <d v="2021-09-01T00:00:00"/>
    <n v="12457.9414"/>
  </r>
  <r>
    <x v="4"/>
    <x v="3"/>
    <d v="2021-09-02T00:00:00"/>
    <n v="14624.337100000001"/>
  </r>
  <r>
    <x v="4"/>
    <x v="4"/>
    <d v="2021-09-03T00:00:00"/>
    <n v="15772.4871"/>
  </r>
  <r>
    <x v="4"/>
    <x v="5"/>
    <d v="2021-09-04T00:00:00"/>
    <n v="17810.771000000001"/>
  </r>
  <r>
    <x v="4"/>
    <x v="6"/>
    <d v="2021-09-05T00:00:00"/>
    <n v="16631.886999999999"/>
  </r>
  <r>
    <x v="4"/>
    <x v="0"/>
    <d v="2021-09-06T00:00:00"/>
    <n v="18040.574000000001"/>
  </r>
  <r>
    <x v="4"/>
    <x v="1"/>
    <d v="2021-09-07T00:00:00"/>
    <n v="20006.167000000001"/>
  </r>
  <r>
    <x v="4"/>
    <x v="2"/>
    <d v="2021-09-08T00:00:00"/>
    <n v="17108.835999999999"/>
  </r>
  <r>
    <x v="4"/>
    <x v="3"/>
    <d v="2021-09-09T00:00:00"/>
    <n v="18450.074000000001"/>
  </r>
  <r>
    <x v="4"/>
    <x v="4"/>
    <d v="2021-09-10T00:00:00"/>
    <n v="19952.577000000001"/>
  </r>
  <r>
    <x v="4"/>
    <x v="5"/>
    <d v="2021-09-11T00:00:00"/>
    <n v="20770.866999999998"/>
  </r>
  <r>
    <x v="4"/>
    <x v="6"/>
    <d v="2021-09-12T00:00:00"/>
    <n v="19373.046999999999"/>
  </r>
  <r>
    <x v="4"/>
    <x v="0"/>
    <d v="2021-09-13T00:00:00"/>
    <n v="20547.513999999999"/>
  </r>
  <r>
    <x v="4"/>
    <x v="1"/>
    <d v="2021-09-14T00:00:00"/>
    <n v="22898.61"/>
  </r>
  <r>
    <x v="4"/>
    <x v="2"/>
    <d v="2021-09-15T00:00:00"/>
    <n v="25298.074000000001"/>
  </r>
  <r>
    <x v="4"/>
    <x v="3"/>
    <d v="2021-09-16T00:00:00"/>
    <n v="25304.069"/>
  </r>
  <r>
    <x v="4"/>
    <x v="4"/>
    <d v="2021-09-17T00:00:00"/>
    <n v="25581.370999999999"/>
  </r>
  <r>
    <x v="4"/>
    <x v="5"/>
    <d v="2021-09-18T00:00:00"/>
    <n v="26127.573"/>
  </r>
  <r>
    <x v="4"/>
    <x v="6"/>
    <d v="2021-09-19T00:00:00"/>
    <n v="26331.745999999999"/>
  </r>
  <r>
    <x v="4"/>
    <x v="0"/>
    <d v="2021-09-20T00:00:00"/>
    <n v="24702.159"/>
  </r>
  <r>
    <x v="4"/>
    <x v="1"/>
    <d v="2021-09-21T00:00:00"/>
    <n v="21162.442999999999"/>
  </r>
  <r>
    <x v="4"/>
    <x v="2"/>
    <d v="2021-09-22T00:00:00"/>
    <n v="23944.399000000001"/>
  </r>
  <r>
    <x v="4"/>
    <x v="3"/>
    <d v="2021-09-23T00:00:00"/>
    <n v="24517.71"/>
  </r>
  <r>
    <x v="4"/>
    <x v="4"/>
    <d v="2021-09-24T00:00:00"/>
    <n v="24217.513999999999"/>
  </r>
  <r>
    <x v="4"/>
    <x v="5"/>
    <d v="2021-09-25T00:00:00"/>
    <n v="19359.026000000002"/>
  </r>
  <r>
    <x v="4"/>
    <x v="6"/>
    <d v="2021-09-26T00:00:00"/>
    <n v="23674.681"/>
  </r>
  <r>
    <x v="4"/>
    <x v="0"/>
    <d v="2021-09-27T00:00:00"/>
    <n v="24082.541000000001"/>
  </r>
  <r>
    <x v="4"/>
    <x v="1"/>
    <d v="2021-09-28T00:00:00"/>
    <n v="25173.374"/>
  </r>
  <r>
    <x v="4"/>
    <x v="2"/>
    <d v="2021-09-29T00:00:00"/>
    <n v="30022.221000000001"/>
  </r>
  <r>
    <x v="4"/>
    <x v="3"/>
    <d v="2021-09-30T00:00:00"/>
    <n v="27842.45"/>
  </r>
  <r>
    <x v="5"/>
    <x v="4"/>
    <d v="2021-10-01T00:00:00"/>
    <n v="32123.582999999999"/>
  </r>
  <r>
    <x v="5"/>
    <x v="5"/>
    <d v="2021-10-02T00:00:00"/>
    <n v="35968.093999999997"/>
  </r>
  <r>
    <x v="5"/>
    <x v="6"/>
    <d v="2021-10-03T00:00:00"/>
    <n v="32072.919000000002"/>
  </r>
  <r>
    <x v="5"/>
    <x v="0"/>
    <d v="2021-10-04T00:00:00"/>
    <n v="28478.169000000002"/>
  </r>
  <r>
    <x v="5"/>
    <x v="1"/>
    <d v="2021-10-05T00:00:00"/>
    <n v="31357.824000000001"/>
  </r>
  <r>
    <x v="5"/>
    <x v="2"/>
    <d v="2021-10-06T00:00:00"/>
    <n v="30221.471000000001"/>
  </r>
  <r>
    <x v="5"/>
    <x v="3"/>
    <d v="2021-10-07T00:00:00"/>
    <n v="33794.148999999998"/>
  </r>
  <r>
    <x v="5"/>
    <x v="4"/>
    <d v="2021-10-08T00:00:00"/>
    <n v="35500.839999999997"/>
  </r>
  <r>
    <x v="5"/>
    <x v="5"/>
    <d v="2021-10-09T00:00:00"/>
    <n v="31198.046999999999"/>
  </r>
  <r>
    <x v="5"/>
    <x v="6"/>
    <d v="2021-10-10T00:00:00"/>
    <n v="38751.843999999997"/>
  </r>
  <r>
    <x v="5"/>
    <x v="0"/>
    <d v="2021-10-11T00:00:00"/>
    <n v="30344.434000000001"/>
  </r>
  <r>
    <x v="5"/>
    <x v="1"/>
    <d v="2021-10-12T00:00:00"/>
    <n v="33795.343000000001"/>
  </r>
  <r>
    <x v="5"/>
    <x v="2"/>
    <d v="2021-10-13T00:00:00"/>
    <n v="38866.646999999997"/>
  </r>
  <r>
    <x v="5"/>
    <x v="3"/>
    <d v="2021-10-14T00:00:00"/>
    <n v="39889.129999999997"/>
  </r>
  <r>
    <x v="5"/>
    <x v="4"/>
    <d v="2021-10-15T00:00:00"/>
    <n v="41569.769"/>
  </r>
  <r>
    <x v="5"/>
    <x v="5"/>
    <d v="2021-10-16T00:00:00"/>
    <n v="45606.67"/>
  </r>
  <r>
    <x v="5"/>
    <x v="6"/>
    <d v="2021-10-17T00:00:00"/>
    <n v="47695.006000000001"/>
  </r>
  <r>
    <x v="5"/>
    <x v="0"/>
    <d v="2021-10-18T00:00:00"/>
    <n v="40175.620000000003"/>
  </r>
  <r>
    <x v="5"/>
    <x v="1"/>
    <d v="2021-10-19T00:00:00"/>
    <n v="38759.39"/>
  </r>
  <r>
    <x v="5"/>
    <x v="2"/>
    <d v="2021-10-20T00:00:00"/>
    <n v="39486.235999999997"/>
  </r>
  <r>
    <x v="5"/>
    <x v="3"/>
    <d v="2021-10-21T00:00:00"/>
    <n v="40898.447"/>
  </r>
  <r>
    <x v="5"/>
    <x v="4"/>
    <d v="2021-10-22T00:00:00"/>
    <n v="45450.667000000001"/>
  </r>
  <r>
    <x v="5"/>
    <x v="5"/>
    <d v="2021-10-23T00:00:00"/>
    <n v="43980.07"/>
  </r>
  <r>
    <x v="5"/>
    <x v="6"/>
    <d v="2021-10-24T00:00:00"/>
    <n v="45416.845999999998"/>
  </r>
  <r>
    <x v="5"/>
    <x v="0"/>
    <d v="2021-10-25T00:00:00"/>
    <n v="33961.447"/>
  </r>
  <r>
    <x v="5"/>
    <x v="1"/>
    <d v="2021-10-26T00:00:00"/>
    <n v="44146.45"/>
  </r>
  <r>
    <x v="5"/>
    <x v="2"/>
    <d v="2021-10-27T00:00:00"/>
    <n v="40793.036999999997"/>
  </r>
  <r>
    <x v="5"/>
    <x v="3"/>
    <d v="2021-10-28T00:00:00"/>
    <n v="40589.796000000002"/>
  </r>
  <r>
    <x v="5"/>
    <x v="4"/>
    <d v="2021-10-29T00:00:00"/>
    <n v="65386.86"/>
  </r>
  <r>
    <x v="5"/>
    <x v="5"/>
    <d v="2021-10-30T00:00:00"/>
    <n v="51409.987000000001"/>
  </r>
  <r>
    <x v="5"/>
    <x v="6"/>
    <d v="2021-10-31T00:00:00"/>
    <n v="47230.90699999999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x v="0"/>
    <s v="DigitalImp_FB_AEO_May_Jun_TRFM_TRFM_TRFM"/>
    <n v="9847723"/>
    <n v="9847723"/>
    <n v="460569.32"/>
    <n v="63916.767988762811"/>
  </r>
  <r>
    <x v="0"/>
    <x v="0"/>
    <s v="FB_MAIA_Sep_Oct"/>
    <n v="15230265"/>
    <n v="15230265"/>
    <n v="572444.83000000007"/>
    <n v="146159.03484729148"/>
  </r>
  <r>
    <x v="0"/>
    <x v="0"/>
    <s v="FB_AEO_May_Jun"/>
    <n v="32077094"/>
    <n v="32077094"/>
    <n v="833770.87999999989"/>
    <n v="380004.57056693494"/>
  </r>
  <r>
    <x v="0"/>
    <x v="1"/>
    <s v="FB_AEO_Jul_Aug"/>
    <n v="493015"/>
    <n v="493015"/>
    <n v="9236.7199999999993"/>
    <n v="1630.2026197189684"/>
  </r>
  <r>
    <x v="0"/>
    <x v="1"/>
    <s v="FB_AEO_Sep_Oct"/>
    <n v="4998028"/>
    <n v="4998028"/>
    <n v="58565.329999999994"/>
    <n v="21785.467689825244"/>
  </r>
  <r>
    <x v="1"/>
    <x v="2"/>
    <s v="Google_UAC1_0_May_Jun"/>
    <n v="0"/>
    <n v="0"/>
    <n v="0"/>
    <n v="1.4252636836759711E-3"/>
  </r>
  <r>
    <x v="1"/>
    <x v="2"/>
    <s v="Google_UAC1_0_Jul_Aug"/>
    <n v="1507311"/>
    <n v="1507311"/>
    <n v="14961.720000000001"/>
    <n v="13772.999702794628"/>
  </r>
  <r>
    <x v="1"/>
    <x v="2"/>
    <s v="Google_UAC1_0_Sep_Oct"/>
    <n v="22141669"/>
    <n v="22141669"/>
    <n v="270983.73"/>
    <n v="91014.312132481253"/>
  </r>
  <r>
    <x v="1"/>
    <x v="3"/>
    <s v="Google_UAC2_5_May_Jun"/>
    <n v="4229224"/>
    <n v="4229224"/>
    <n v="18040.05"/>
    <n v="2663.4144824297364"/>
  </r>
  <r>
    <x v="1"/>
    <x v="3"/>
    <s v="Google_UAC2_5_Jul_Aug"/>
    <n v="16902199"/>
    <n v="16902199"/>
    <n v="39668.649999999994"/>
    <n v="10467.511613910858"/>
  </r>
  <r>
    <x v="1"/>
    <x v="3"/>
    <s v="Google_UAC2_5_Sep_Oct"/>
    <n v="246165639"/>
    <n v="246165639"/>
    <n v="963039.35"/>
    <n v="189382.98125843226"/>
  </r>
  <r>
    <x v="2"/>
    <x v="0"/>
    <s v="Unity_AEO_May_Jun"/>
    <n v="747243"/>
    <n v="747243"/>
    <n v="28333.469999998721"/>
    <n v="5536.4615213848228"/>
  </r>
  <r>
    <x v="2"/>
    <x v="0"/>
    <s v="Unity_AEO_Jul_Aug"/>
    <n v="2087279"/>
    <n v="2087279"/>
    <n v="74444.829999998125"/>
    <n v="18617.618202587204"/>
  </r>
  <r>
    <x v="2"/>
    <x v="0"/>
    <s v="Unity_AEO_Sep_Oct"/>
    <n v="14287045"/>
    <n v="14287045"/>
    <n v="559301.10000003537"/>
    <n v="225449.40041752299"/>
  </r>
  <r>
    <x v="3"/>
    <x v="4"/>
    <s v="IronSource_Total_May_Jun"/>
    <n v="1721037"/>
    <n v="1721037"/>
    <n v="37010.78"/>
    <n v="2706.9985248605294"/>
  </r>
  <r>
    <x v="3"/>
    <x v="4"/>
    <s v="IronSource_Total_Jul_Aug"/>
    <n v="5722458"/>
    <n v="5722458"/>
    <n v="151935.08000000002"/>
    <n v="53418.708533494013"/>
  </r>
  <r>
    <x v="3"/>
    <x v="4"/>
    <s v="IronSource_Total_Sep_Oct"/>
    <n v="5558561"/>
    <n v="5558561"/>
    <n v="229215.02000000002"/>
    <n v="136710.98420782742"/>
  </r>
  <r>
    <x v="4"/>
    <x v="4"/>
    <s v="Moloco_Total_Sep_Oct"/>
    <n v="304180329"/>
    <n v="304180329"/>
    <n v="407871.87999999995"/>
    <n v="162393.75650342333"/>
  </r>
  <r>
    <x v="5"/>
    <x v="4"/>
    <s v="Snapchat_MAIA_Jul_Aug"/>
    <n v="257524"/>
    <n v="257524"/>
    <n v="59115.07"/>
    <n v="55292.203148352412"/>
  </r>
  <r>
    <x v="5"/>
    <x v="4"/>
    <s v="Snapchat_MAIA_Sep_Oct"/>
    <n v="220303"/>
    <n v="220303"/>
    <n v="52563.680000000008"/>
    <n v="55785.893885942955"/>
  </r>
  <r>
    <x v="6"/>
    <x v="0"/>
    <s v="Snapchat_AEO_Jul_Aug"/>
    <n v="3720128"/>
    <n v="3720128"/>
    <n v="15000"/>
    <n v="5720.2318152869357"/>
  </r>
  <r>
    <x v="6"/>
    <x v="0"/>
    <s v="Snapchat_AEO_Sep_Oct"/>
    <n v="10387701"/>
    <n v="10387701"/>
    <n v="59689.48"/>
    <n v="20947.56006060568"/>
  </r>
  <r>
    <x v="6"/>
    <x v="1"/>
    <s v="AppleSearch_Total_Jul_Aug"/>
    <n v="3136147"/>
    <n v="3136147"/>
    <n v="22000.600000000002"/>
    <n v="9916.8772687416385"/>
  </r>
  <r>
    <x v="6"/>
    <x v="1"/>
    <s v="AppleSearch_Total_Sep_Oct"/>
    <n v="16569868"/>
    <n v="16569868"/>
    <n v="100378.66"/>
    <n v="34092.843227842888"/>
  </r>
  <r>
    <x v="7"/>
    <x v="0"/>
    <s v="Kaden_Total_Sep_Oct"/>
    <n v="1706543"/>
    <n v="1706543"/>
    <n v="12031.75"/>
    <n v="5408.0225846985049"/>
  </r>
  <r>
    <x v="7"/>
    <x v="1"/>
    <s v="TikTok_MAIA_Sep_Oct"/>
    <n v="3237303"/>
    <n v="3237303"/>
    <n v="15505.869999999999"/>
    <n v="14406.062244924915"/>
  </r>
  <r>
    <x v="8"/>
    <x v="4"/>
    <s v="TikTok_AEO_Sep_Oct"/>
    <n v="3611418"/>
    <n v="3611418"/>
    <n v="30378.770000000004"/>
    <n v="4915.60150057104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A21BC-D2D9-4976-A3D6-D39C5B8AE51D}" name="PivotTable3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T9" firstHeaderRow="1" firstDataRow="1" firstDataCol="1"/>
  <pivotFields count="4">
    <pivotField showAll="0">
      <items count="7">
        <item x="0"/>
        <item x="1"/>
        <item x="2"/>
        <item x="3"/>
        <item x="4"/>
        <item x="5"/>
        <item t="default"/>
      </items>
    </pivotField>
    <pivotField axis="axisRow" showAll="0">
      <items count="8">
        <item x="6"/>
        <item x="0"/>
        <item x="1"/>
        <item x="2"/>
        <item x="3"/>
        <item x="4"/>
        <item x="5"/>
        <item t="default"/>
      </items>
    </pivotField>
    <pivotField numFmtId="173" showAll="0"/>
    <pivotField dataField="1" numFmtId="3" showAll="0"/>
  </pivotFields>
  <rowFields count="1">
    <field x="1"/>
  </rowFields>
  <rowItems count="8">
    <i>
      <x/>
    </i>
    <i>
      <x v="1"/>
    </i>
    <i>
      <x v="2"/>
    </i>
    <i>
      <x v="3"/>
    </i>
    <i>
      <x v="4"/>
    </i>
    <i>
      <x v="5"/>
    </i>
    <i>
      <x v="6"/>
    </i>
    <i t="grand">
      <x/>
    </i>
  </rowItems>
  <colItems count="1">
    <i/>
  </colItems>
  <dataFields count="1">
    <dataField name="Sum of KingsChoice_Revenue" fld="3" baseField="0" baseItem="0" numFmtId="3"/>
  </dataFields>
  <formats count="4">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79B6CD-481C-4E78-BD88-715238B4BF20}" name="PivotTable7"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3" firstHeaderRow="0" firstDataRow="1" firstDataCol="1"/>
  <pivotFields count="7">
    <pivotField axis="axisRow" showAll="0" sortType="descending">
      <items count="10">
        <item x="5"/>
        <item x="0"/>
        <item x="1"/>
        <item x="3"/>
        <item x="8"/>
        <item x="4"/>
        <item x="6"/>
        <item x="7"/>
        <item x="2"/>
        <item t="default"/>
      </items>
      <autoSortScope>
        <pivotArea dataOnly="0" outline="0" fieldPosition="0">
          <references count="1">
            <reference field="4294967294" count="1" selected="0">
              <x v="1"/>
            </reference>
          </references>
        </pivotArea>
      </autoSortScope>
    </pivotField>
    <pivotField showAll="0"/>
    <pivotField showAll="0"/>
    <pivotField numFmtId="3" showAll="0"/>
    <pivotField dataField="1" numFmtId="3" showAll="0"/>
    <pivotField dataField="1" numFmtId="3" showAll="0"/>
    <pivotField dataField="1" numFmtId="3" showAll="0"/>
  </pivotFields>
  <rowFields count="1">
    <field x="0"/>
  </rowFields>
  <rowItems count="10">
    <i>
      <x v="1"/>
    </i>
    <i>
      <x v="2"/>
    </i>
    <i>
      <x v="8"/>
    </i>
    <i>
      <x v="3"/>
    </i>
    <i>
      <x v="5"/>
    </i>
    <i>
      <x v="6"/>
    </i>
    <i>
      <x/>
    </i>
    <i>
      <x v="4"/>
    </i>
    <i>
      <x v="7"/>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16">
      <pivotArea collapsedLevelsAreSubtotals="1" fieldPosition="0">
        <references count="1">
          <reference field="0" count="0"/>
        </references>
      </pivotArea>
    </format>
    <format dxfId="15">
      <pivotArea collapsedLevelsAreSubtotals="1" fieldPosition="0">
        <references count="1">
          <reference field="0" count="0"/>
        </references>
      </pivotArea>
    </format>
    <format dxfId="14">
      <pivotArea collapsedLevelsAreSubtotals="1" fieldPosition="0">
        <references count="1">
          <reference field="0" count="0"/>
        </references>
      </pivotArea>
    </format>
    <format dxfId="13">
      <pivotArea collapsedLevelsAreSubtotals="1" fieldPosition="0">
        <references count="1">
          <reference field="0" count="0"/>
        </references>
      </pivotArea>
    </format>
    <format dxfId="12">
      <pivotArea grandRow="1" outline="0" collapsedLevelsAreSubtotals="1" fieldPosition="0"/>
    </format>
    <format dxfId="11">
      <pivotArea grandRow="1" outline="0" collapsedLevelsAreSubtotals="1" fieldPosition="0"/>
    </format>
    <format dxfId="10">
      <pivotArea grandRow="1" outline="0" collapsedLevelsAreSubtotals="1" fieldPosition="0"/>
    </format>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8C3AE-05E7-4441-BE45-DF603FE10C37}" name="PivotTable8"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K3:O17" firstHeaderRow="0" firstDataRow="1" firstDataCol="2"/>
  <pivotFields count="7">
    <pivotField axis="axisRow" compact="0" outline="0" showAll="0" sortType="descending" defaultSubtotal="0">
      <items count="9">
        <item x="5"/>
        <item x="0"/>
        <item x="1"/>
        <item x="3"/>
        <item x="8"/>
        <item x="4"/>
        <item x="6"/>
        <item x="7"/>
        <item x="2"/>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6">
        <item x="0"/>
        <item x="1"/>
        <item x="2"/>
        <item x="3"/>
        <item m="1" x="5"/>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2">
    <field x="0"/>
    <field x="1"/>
  </rowFields>
  <rowItems count="14">
    <i>
      <x v="1"/>
      <x/>
    </i>
    <i r="1">
      <x v="1"/>
    </i>
    <i>
      <x v="2"/>
      <x v="2"/>
    </i>
    <i r="1">
      <x v="3"/>
    </i>
    <i>
      <x v="8"/>
      <x/>
    </i>
    <i>
      <x v="3"/>
      <x v="5"/>
    </i>
    <i>
      <x v="5"/>
      <x v="5"/>
    </i>
    <i>
      <x v="6"/>
      <x/>
    </i>
    <i r="1">
      <x v="1"/>
    </i>
    <i>
      <x/>
      <x v="5"/>
    </i>
    <i>
      <x v="4"/>
      <x v="5"/>
    </i>
    <i>
      <x v="7"/>
      <x/>
    </i>
    <i r="1">
      <x v="1"/>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 dxfId="21">
      <pivotArea grandRow="1"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1AC986-F900-4311-8676-7267A6985070}" name="PivotTable23" cacheId="6"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H178:N194" firstHeaderRow="1" firstDataRow="3" firstDataCol="1"/>
  <pivotFields count="16">
    <pivotField axis="axisCol" numFmtId="15"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numFmtId="172" showAll="0" defaultSubtotal="0"/>
    <pivotField dataField="1" numFmtId="172"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15"/>
    <field x="0"/>
  </colFields>
  <colItems count="6">
    <i>
      <x v="5"/>
    </i>
    <i>
      <x v="6"/>
    </i>
    <i>
      <x v="7"/>
    </i>
    <i>
      <x v="8"/>
    </i>
    <i>
      <x v="9"/>
    </i>
    <i>
      <x v="10"/>
    </i>
  </colItems>
  <dataFields count="14">
    <dataField name="Sum of TotalAppleSearch_Spends" fld="13" baseField="0" baseItem="0"/>
    <dataField name="Sum of FB_AEO" fld="1" baseField="0" baseItem="0"/>
    <dataField name="Sum of FB_MAIA" fld="2" baseField="0" baseItem="0"/>
    <dataField name="Sum of Google UAC1.0_Spends" fld="3" baseField="0" baseItem="0"/>
    <dataField name="Sum of Google UAC2.5_Spends" fld="4" baseField="0" baseItem="0"/>
    <dataField name="Sum of Totalironsource_Spends" fld="12" baseField="0" baseItem="0"/>
    <dataField name="Sum of Totalkaden_Spends" fld="14" baseField="0" baseItem="0"/>
    <dataField name="Sum of TotalMoloco_Spends" fld="9" baseField="0" baseItem="0"/>
    <dataField name="Sum of Snapchat-AEO_Spends" fld="6" baseField="0" baseItem="0"/>
    <dataField name="Sum of Snapchat-MAIA_Spends" fld="5" baseField="0" baseItem="0"/>
    <dataField name="Sum of TikTok-AEO_Spends" fld="8" baseField="0" baseItem="0"/>
    <dataField name="Sum of TikTok-MAIA_Spends" fld="7" baseField="0" baseItem="0"/>
    <dataField name="Sum of unity-AEO_Spends" fld="11" baseField="0" baseItem="0"/>
    <dataField name="Sum of unity-MAIA_Spends" fld="10" baseField="0" baseItem="0"/>
  </dataFields>
  <formats count="4">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D81330-5D37-489A-B78D-3BA715BE13C2}" name="PivotTable24" cacheId="7"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79:Q195" firstHeaderRow="1" firstDataRow="3" firstDataCol="1"/>
  <pivotFields count="23">
    <pivotField axis="axisCol" numFmtId="1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dataField="1" numFmtId="172"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22"/>
    <field x="0"/>
  </colFields>
  <colItems count="7">
    <i>
      <x v="5"/>
    </i>
    <i>
      <x v="6"/>
    </i>
    <i>
      <x v="7"/>
    </i>
    <i>
      <x v="8"/>
    </i>
    <i>
      <x v="9"/>
    </i>
    <i>
      <x v="10"/>
    </i>
    <i t="grand">
      <x/>
    </i>
  </colItems>
  <dataFields count="14">
    <dataField name="Sum of TotalAppleSearch_Impressions" fld="20" baseField="0" baseItem="0"/>
    <dataField name="Sum of FB_AEO" fld="8" baseField="0" baseItem="0"/>
    <dataField name="Sum of FB_MAIA" fld="9" baseField="0" baseItem="0"/>
    <dataField name="Sum of Google UAC1.0_Impressions" fld="10" baseField="0" baseItem="0"/>
    <dataField name="Sum of Google UAC2.5_Impressions" fld="11" baseField="0" baseItem="0"/>
    <dataField name="Sum of Totalironsource_Impressions" fld="19" baseField="0" baseItem="0"/>
    <dataField name="Sum of Totalkaden_Impressions" fld="21" baseField="0" baseItem="0"/>
    <dataField name="Sum of TotalMoloco_Impressions" fld="16" baseField="0" baseItem="0"/>
    <dataField name="Sum of Snapchat-AEO_Impressions" fld="13" baseField="0" baseItem="0"/>
    <dataField name="Sum of Snapchat-MAIA_Impressions" fld="12" baseField="0" baseItem="0"/>
    <dataField name="Sum of TikTok-AEO_Impressions" fld="15" baseField="0" baseItem="0"/>
    <dataField name="Sum of TikTok-MAIA_Impressions" fld="14" baseField="0" baseItem="0"/>
    <dataField name="Sum of unity-AEO_Impressions" fld="18" baseField="0" baseItem="0"/>
    <dataField name="Sum of unity-MAIA_Impressions" fld="17" baseField="0" baseItem="0"/>
  </dataFields>
  <formats count="4">
    <format dxfId="4">
      <pivotArea outline="0" collapsedLevelsAreSubtotals="1" fieldPosition="0">
        <references count="1">
          <reference field="22" count="6" selected="0">
            <x v="5"/>
            <x v="6"/>
            <x v="7"/>
            <x v="8"/>
            <x v="9"/>
            <x v="10"/>
          </reference>
        </references>
      </pivotArea>
    </format>
    <format dxfId="3">
      <pivotArea outline="0" collapsedLevelsAreSubtotals="1" fieldPosition="0">
        <references count="1">
          <reference field="22" count="6" selected="0">
            <x v="5"/>
            <x v="6"/>
            <x v="7"/>
            <x v="8"/>
            <x v="9"/>
            <x v="10"/>
          </reference>
        </references>
      </pivotArea>
    </format>
    <format dxfId="2">
      <pivotArea outline="0" collapsedLevelsAreSubtotals="1" fieldPosition="0">
        <references count="1">
          <reference field="22" count="6" selected="0">
            <x v="5"/>
            <x v="6"/>
            <x v="7"/>
            <x v="8"/>
            <x v="9"/>
            <x v="10"/>
          </reference>
        </references>
      </pivotArea>
    </format>
    <format dxfId="1">
      <pivotArea outline="0" collapsedLevelsAreSubtotals="1" fieldPosition="0">
        <references count="1">
          <reference field="22" count="6" selected="0">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36D754-DD38-42F1-97E1-C60E599B06B7}" name="PivotTable3" cacheId="1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E20" firstHeaderRow="1" firstDataRow="2" firstDataCol="1"/>
  <pivotFields count="14">
    <pivotField showAll="0"/>
    <pivotField showAll="0"/>
    <pivotField showAll="0"/>
    <pivotField showAll="0"/>
    <pivotField showAll="0"/>
    <pivotField showAll="0"/>
    <pivotField axis="axisRow" showAll="0">
      <items count="16">
        <item x="0"/>
        <item x="1"/>
        <item x="2"/>
        <item x="3"/>
        <item x="4"/>
        <item x="5"/>
        <item x="6"/>
        <item x="7"/>
        <item x="8"/>
        <item x="9"/>
        <item x="10"/>
        <item x="11"/>
        <item x="12"/>
        <item x="13"/>
        <item x="14"/>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axis="axisCol" showAll="0">
      <items count="4">
        <item x="0"/>
        <item x="1"/>
        <item x="2"/>
        <item t="default"/>
      </items>
    </pivotField>
    <pivotField showAll="0">
      <items count="15">
        <item x="0"/>
        <item x="1"/>
        <item x="2"/>
        <item x="3"/>
        <item x="4"/>
        <item x="5"/>
        <item x="6"/>
        <item x="7"/>
        <item x="8"/>
        <item x="9"/>
        <item x="10"/>
        <item x="11"/>
        <item x="12"/>
        <item x="13"/>
        <item t="default"/>
      </items>
    </pivotField>
  </pivotFields>
  <rowFields count="1">
    <field x="6"/>
  </rowFields>
  <rowItems count="16">
    <i>
      <x/>
    </i>
    <i>
      <x v="1"/>
    </i>
    <i>
      <x v="2"/>
    </i>
    <i>
      <x v="3"/>
    </i>
    <i>
      <x v="4"/>
    </i>
    <i>
      <x v="5"/>
    </i>
    <i>
      <x v="6"/>
    </i>
    <i>
      <x v="7"/>
    </i>
    <i>
      <x v="8"/>
    </i>
    <i>
      <x v="9"/>
    </i>
    <i>
      <x v="10"/>
    </i>
    <i>
      <x v="11"/>
    </i>
    <i>
      <x v="12"/>
    </i>
    <i>
      <x v="13"/>
    </i>
    <i>
      <x v="14"/>
    </i>
    <i t="grand">
      <x/>
    </i>
  </rowItems>
  <colFields count="1">
    <field x="12"/>
  </colFields>
  <colItems count="4">
    <i>
      <x/>
    </i>
    <i>
      <x v="1"/>
    </i>
    <i>
      <x v="2"/>
    </i>
    <i t="grand">
      <x/>
    </i>
  </colItems>
  <dataFields count="1">
    <dataField name="Sum of Decomp" fld="11"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DBE02D-6905-4A96-A228-E7D1E90A2A24}"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18" firstHeaderRow="1" firstDataRow="1" firstDataCol="1"/>
  <pivotFields count="5">
    <pivotField showAll="0"/>
    <pivotField axis="axisRow" showAll="0">
      <items count="22">
        <item x="1"/>
        <item x="4"/>
        <item x="0"/>
        <item x="11"/>
        <item x="7"/>
        <item x="10"/>
        <item x="13"/>
        <item x="12"/>
        <item x="2"/>
        <item x="14"/>
        <item x="3"/>
        <item x="5"/>
        <item x="8"/>
        <item x="9"/>
        <item x="6"/>
        <item m="1" x="17"/>
        <item m="1" x="19"/>
        <item m="1" x="18"/>
        <item x="15"/>
        <item m="1" x="16"/>
        <item m="1" x="20"/>
        <item t="default"/>
      </items>
    </pivotField>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8"/>
    </i>
    <i t="grand">
      <x/>
    </i>
  </rowItems>
  <colItems count="1">
    <i/>
  </colItems>
  <dataFields count="1">
    <dataField name="Sum of % Due-To"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95124-EC76-4568-9927-A062DA7DFCB2}"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65:N94" firstHeaderRow="1" firstDataRow="2" firstDataCol="1"/>
  <pivotFields count="6">
    <pivotField numFmtId="168" showAll="0"/>
    <pivotField showAll="0"/>
    <pivotField axis="axisCol" showAll="0">
      <items count="4">
        <item x="2"/>
        <item x="1"/>
        <item x="0"/>
        <item t="default"/>
      </items>
    </pivotField>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showAll="0"/>
    <pivotField dataField="1" showAll="0"/>
  </pivotFields>
  <rowFields count="1">
    <field x="3"/>
  </rowFields>
  <rowItems count="28">
    <i>
      <x/>
    </i>
    <i>
      <x v="1"/>
    </i>
    <i>
      <x v="3"/>
    </i>
    <i>
      <x v="5"/>
    </i>
    <i>
      <x v="6"/>
    </i>
    <i>
      <x v="7"/>
    </i>
    <i>
      <x v="8"/>
    </i>
    <i>
      <x v="9"/>
    </i>
    <i>
      <x v="10"/>
    </i>
    <i>
      <x v="11"/>
    </i>
    <i>
      <x v="12"/>
    </i>
    <i>
      <x v="13"/>
    </i>
    <i>
      <x v="23"/>
    </i>
    <i>
      <x v="25"/>
    </i>
    <i>
      <x v="26"/>
    </i>
    <i>
      <x v="27"/>
    </i>
    <i>
      <x v="28"/>
    </i>
    <i>
      <x v="29"/>
    </i>
    <i>
      <x v="30"/>
    </i>
    <i>
      <x v="31"/>
    </i>
    <i>
      <x v="39"/>
    </i>
    <i>
      <x v="40"/>
    </i>
    <i>
      <x v="41"/>
    </i>
    <i>
      <x v="42"/>
    </i>
    <i>
      <x v="43"/>
    </i>
    <i>
      <x v="44"/>
    </i>
    <i>
      <x v="45"/>
    </i>
    <i t="grand">
      <x/>
    </i>
  </rowItems>
  <colFields count="1">
    <field x="2"/>
  </colFields>
  <colItems count="4">
    <i>
      <x/>
    </i>
    <i>
      <x v="1"/>
    </i>
    <i>
      <x v="2"/>
    </i>
    <i t="grand">
      <x/>
    </i>
  </colItem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28C0D5-065F-4D9C-BF5E-CB203E25314A}"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N30" firstHeaderRow="1" firstDataRow="2" firstDataCol="1" rowPageCount="1" colPageCount="1"/>
  <pivotFields count="6">
    <pivotField axis="axisCol" numFmtId="168" showAll="0">
      <items count="7">
        <item x="0"/>
        <item x="1"/>
        <item x="2"/>
        <item x="3"/>
        <item x="4"/>
        <item x="5"/>
        <item t="default"/>
      </items>
    </pivotField>
    <pivotField showAll="0"/>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4">
    <i>
      <x v="1"/>
    </i>
    <i>
      <x v="2"/>
    </i>
    <i>
      <x v="3"/>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A1C65B-552D-4524-BD8A-5A7B28317CC0}"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4:M61" firstHeaderRow="1" firstDataRow="2" firstDataCol="1" rowPageCount="1" colPageCount="1"/>
  <pivotFields count="6">
    <pivotField numFmtId="168" showAll="0"/>
    <pivotField axis="axisCol" showAll="0">
      <items count="3">
        <item x="1"/>
        <item x="0"/>
        <item t="default"/>
      </items>
    </pivotField>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F44F3-1C2E-4BC0-9929-8B8303A30FEB}"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T7" firstHeaderRow="1" firstDataRow="2" firstDataCol="1" rowPageCount="1" colPageCount="1"/>
  <pivotFields count="6">
    <pivotField axis="axisCol" numFmtId="168" showAll="0">
      <items count="7">
        <item x="0"/>
        <item x="1"/>
        <item x="2"/>
        <item x="3"/>
        <item x="4"/>
        <item x="5"/>
        <item t="default"/>
      </items>
    </pivotField>
    <pivotField showAll="0"/>
    <pivotField showAll="0"/>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axis="axisPage" showAll="0">
      <items count="3">
        <item x="1"/>
        <item x="0"/>
        <item t="default"/>
      </items>
    </pivotField>
    <pivotField dataField="1" showAll="0"/>
  </pivotFields>
  <rowFields count="1">
    <field x="3"/>
  </rowFields>
  <rowItems count="3">
    <i>
      <x v="23"/>
    </i>
    <i>
      <x v="40"/>
    </i>
    <i t="grand">
      <x/>
    </i>
  </rowItems>
  <colFields count="1">
    <field x="0"/>
  </colFields>
  <colItems count="4">
    <i>
      <x v="1"/>
    </i>
    <i>
      <x v="2"/>
    </i>
    <i>
      <x v="3"/>
    </i>
    <i t="grand">
      <x/>
    </i>
  </colItems>
  <pageFields count="1">
    <pageField fld="4" item="0" hier="-1"/>
  </pageFields>
  <dataFields count="1">
    <dataField name="Average of value"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67C676-3E82-442B-B67F-8662829FF90A}"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31" firstHeaderRow="1" firstDataRow="3" firstDataCol="1"/>
  <pivotFields count="14">
    <pivotField showAll="0"/>
    <pivotField showAll="0"/>
    <pivotField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2">
    <field x="13"/>
    <field x="8"/>
  </colFields>
  <colItems count="8">
    <i>
      <x v="3"/>
    </i>
    <i>
      <x v="4"/>
    </i>
    <i>
      <x v="5"/>
    </i>
    <i>
      <x v="6"/>
    </i>
    <i>
      <x v="7"/>
    </i>
    <i>
      <x v="8"/>
    </i>
    <i>
      <x v="9"/>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E1EAF9-A43B-412A-81E1-8F8AB925976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S18" firstHeaderRow="1" firstDataRow="2" firstDataCol="1"/>
  <pivotFields count="12">
    <pivotField showAll="0"/>
    <pivotField showAll="0"/>
    <pivotField showAll="0"/>
    <pivotField showAll="0"/>
    <pivotField showAll="0"/>
    <pivotField showAll="0"/>
    <pivotField axis="axisRow" showAll="0">
      <items count="35">
        <item x="0"/>
        <item m="1" x="28"/>
        <item x="9"/>
        <item x="11"/>
        <item x="12"/>
        <item x="13"/>
        <item x="14"/>
        <item x="15"/>
        <item x="1"/>
        <item m="1" x="18"/>
        <item m="1" x="19"/>
        <item m="1" x="29"/>
        <item x="4"/>
        <item m="1" x="31"/>
        <item m="1" x="27"/>
        <item x="5"/>
        <item m="1" x="30"/>
        <item m="1" x="24"/>
        <item m="1" x="17"/>
        <item m="1" x="20"/>
        <item m="1" x="33"/>
        <item m="1" x="21"/>
        <item x="7"/>
        <item m="1" x="32"/>
        <item m="1" x="25"/>
        <item m="1" x="22"/>
        <item x="6"/>
        <item m="1" x="26"/>
        <item x="2"/>
        <item m="1" x="23"/>
        <item x="3"/>
        <item x="8"/>
        <item m="1" x="16"/>
        <item x="10"/>
        <item t="default"/>
      </items>
    </pivotField>
    <pivotField showAll="0"/>
    <pivotField axis="axisCol" showAll="0">
      <items count="7">
        <item h="1" x="0"/>
        <item x="1"/>
        <item x="2"/>
        <item x="3"/>
        <item x="4"/>
        <item x="5"/>
        <item t="default"/>
      </items>
    </pivotField>
    <pivotField showAll="0"/>
    <pivotField showAll="0"/>
    <pivotField dataField="1" showAll="0"/>
  </pivotFields>
  <rowFields count="1">
    <field x="6"/>
  </rowFields>
  <rowItems count="16">
    <i>
      <x/>
    </i>
    <i>
      <x v="2"/>
    </i>
    <i>
      <x v="3"/>
    </i>
    <i>
      <x v="4"/>
    </i>
    <i>
      <x v="5"/>
    </i>
    <i>
      <x v="6"/>
    </i>
    <i>
      <x v="8"/>
    </i>
    <i>
      <x v="12"/>
    </i>
    <i>
      <x v="15"/>
    </i>
    <i>
      <x v="22"/>
    </i>
    <i>
      <x v="26"/>
    </i>
    <i>
      <x v="28"/>
    </i>
    <i>
      <x v="30"/>
    </i>
    <i>
      <x v="31"/>
    </i>
    <i>
      <x v="33"/>
    </i>
    <i t="grand">
      <x/>
    </i>
  </rowItems>
  <colFields count="1">
    <field x="8"/>
  </colFields>
  <colItems count="4">
    <i>
      <x v="1"/>
    </i>
    <i>
      <x v="2"/>
    </i>
    <i>
      <x v="3"/>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26CB0B-494E-428E-909C-C45045B1F64D}"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20:Y38" firstHeaderRow="1" firstDataRow="2" firstDataCol="1"/>
  <pivotFields count="12">
    <pivotField showAll="0"/>
    <pivotField showAll="0"/>
    <pivotField showAll="0"/>
    <pivotField showAll="0"/>
    <pivotField showAll="0"/>
    <pivotField showAll="0"/>
    <pivotField axis="axisRow" showAll="0">
      <items count="20">
        <item x="0"/>
        <item x="9"/>
        <item x="11"/>
        <item x="12"/>
        <item x="13"/>
        <item x="14"/>
        <item x="1"/>
        <item x="4"/>
        <item m="1" x="18"/>
        <item x="5"/>
        <item x="7"/>
        <item x="6"/>
        <item x="2"/>
        <item x="3"/>
        <item x="8"/>
        <item x="10"/>
        <item x="15"/>
        <item m="1" x="16"/>
        <item m="1" x="17"/>
        <item t="default"/>
      </items>
    </pivotField>
    <pivotField showAll="0"/>
    <pivotField showAll="0"/>
    <pivotField axis="axisCol" showAll="0">
      <items count="4">
        <item x="1"/>
        <item x="0"/>
        <item x="2"/>
        <item t="default"/>
      </items>
    </pivotField>
    <pivotField showAll="0"/>
    <pivotField dataField="1" showAll="0"/>
  </pivotFields>
  <rowFields count="1">
    <field x="6"/>
  </rowFields>
  <rowItems count="17">
    <i>
      <x/>
    </i>
    <i>
      <x v="1"/>
    </i>
    <i>
      <x v="2"/>
    </i>
    <i>
      <x v="3"/>
    </i>
    <i>
      <x v="4"/>
    </i>
    <i>
      <x v="5"/>
    </i>
    <i>
      <x v="6"/>
    </i>
    <i>
      <x v="7"/>
    </i>
    <i>
      <x v="9"/>
    </i>
    <i>
      <x v="10"/>
    </i>
    <i>
      <x v="11"/>
    </i>
    <i>
      <x v="12"/>
    </i>
    <i>
      <x v="13"/>
    </i>
    <i>
      <x v="14"/>
    </i>
    <i>
      <x v="15"/>
    </i>
    <i>
      <x v="16"/>
    </i>
    <i t="grand">
      <x/>
    </i>
  </rowItems>
  <colFields count="1">
    <field x="9"/>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B801318-7A31-4FC4-8F59-71A72BD5E0C4}"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37:S54" firstHeaderRow="1" firstDataRow="2" firstDataCol="1"/>
  <pivotFields count="12">
    <pivotField showAll="0"/>
    <pivotField showAll="0"/>
    <pivotField showAll="0"/>
    <pivotField showAll="0"/>
    <pivotField showAll="0"/>
    <pivotField showAll="0"/>
    <pivotField axis="axisRow" showAll="0">
      <items count="23">
        <item x="0"/>
        <item x="1"/>
        <item x="2"/>
        <item x="3"/>
        <item x="5"/>
        <item x="6"/>
        <item m="1" x="18"/>
        <item x="9"/>
        <item x="11"/>
        <item x="12"/>
        <item x="13"/>
        <item x="14"/>
        <item x="4"/>
        <item m="1" x="20"/>
        <item m="1" x="21"/>
        <item m="1" x="17"/>
        <item m="1" x="16"/>
        <item x="10"/>
        <item x="15"/>
        <item x="7"/>
        <item x="8"/>
        <item m="1" x="19"/>
        <item t="default"/>
      </items>
    </pivotField>
    <pivotField showAll="0"/>
    <pivotField numFmtId="14" showAll="0"/>
    <pivotField showAll="0"/>
    <pivotField axis="axisCol" showAll="0">
      <items count="5">
        <item x="2"/>
        <item x="1"/>
        <item x="0"/>
        <item h="1" x="3"/>
        <item t="default"/>
      </items>
    </pivotField>
    <pivotField dataField="1" showAll="0"/>
  </pivotFields>
  <rowFields count="1">
    <field x="6"/>
  </rowFields>
  <rowItems count="16">
    <i>
      <x/>
    </i>
    <i>
      <x v="1"/>
    </i>
    <i>
      <x v="2"/>
    </i>
    <i>
      <x v="3"/>
    </i>
    <i>
      <x v="4"/>
    </i>
    <i>
      <x v="5"/>
    </i>
    <i>
      <x v="7"/>
    </i>
    <i>
      <x v="8"/>
    </i>
    <i>
      <x v="9"/>
    </i>
    <i>
      <x v="10"/>
    </i>
    <i>
      <x v="11"/>
    </i>
    <i>
      <x v="12"/>
    </i>
    <i>
      <x v="17"/>
    </i>
    <i>
      <x v="19"/>
    </i>
    <i>
      <x v="20"/>
    </i>
    <i t="grand">
      <x/>
    </i>
  </rowItems>
  <colFields count="1">
    <field x="10"/>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93E8-97EF-4B1E-8717-CA1B55E64AF2}">
  <dimension ref="A1:U173"/>
  <sheetViews>
    <sheetView zoomScale="90" zoomScaleNormal="90" workbookViewId="0">
      <selection activeCell="D16" sqref="D16"/>
    </sheetView>
  </sheetViews>
  <sheetFormatPr defaultRowHeight="14.5" x14ac:dyDescent="0.35"/>
  <cols>
    <col min="1" max="1" width="11.26953125" bestFit="1" customWidth="1"/>
    <col min="2" max="2" width="12.453125" customWidth="1"/>
    <col min="5" max="5" width="10.1796875" customWidth="1"/>
    <col min="7" max="7" width="12.54296875" bestFit="1" customWidth="1"/>
    <col min="8" max="8" width="14" customWidth="1"/>
    <col min="17" max="17" width="5.1796875" customWidth="1"/>
    <col min="20" max="20" width="20.81640625" customWidth="1"/>
  </cols>
  <sheetData>
    <row r="1" spans="1:21" ht="29" x14ac:dyDescent="0.35">
      <c r="A1" s="273" t="s">
        <v>0</v>
      </c>
      <c r="B1" s="273" t="s">
        <v>1</v>
      </c>
      <c r="S1" s="39" t="s">
        <v>2</v>
      </c>
      <c r="T1" t="s">
        <v>3</v>
      </c>
    </row>
    <row r="2" spans="1:21" x14ac:dyDescent="0.35">
      <c r="A2" s="306">
        <v>44333</v>
      </c>
      <c r="B2" s="235">
        <v>4.99</v>
      </c>
      <c r="R2" t="s">
        <v>4</v>
      </c>
      <c r="S2" s="40">
        <v>1</v>
      </c>
      <c r="T2" s="234">
        <v>406270.71160000004</v>
      </c>
      <c r="U2" s="307">
        <f>T2/$T$9</f>
        <v>0.1569345482361561</v>
      </c>
    </row>
    <row r="3" spans="1:21" x14ac:dyDescent="0.35">
      <c r="A3" s="306">
        <v>44334</v>
      </c>
      <c r="B3" s="235">
        <v>287.57</v>
      </c>
      <c r="S3" s="40">
        <v>2</v>
      </c>
      <c r="T3" s="234">
        <v>326346.68359999999</v>
      </c>
      <c r="U3" s="307">
        <f t="shared" ref="U3:U8" si="0">T3/$T$9</f>
        <v>0.12606143612330672</v>
      </c>
    </row>
    <row r="4" spans="1:21" x14ac:dyDescent="0.35">
      <c r="A4" s="306">
        <v>44335</v>
      </c>
      <c r="B4" s="235">
        <v>106.61</v>
      </c>
      <c r="S4" s="40">
        <v>3</v>
      </c>
      <c r="T4" s="234">
        <v>334971.74099999998</v>
      </c>
      <c r="U4" s="237">
        <f t="shared" si="0"/>
        <v>0.12939312961715768</v>
      </c>
    </row>
    <row r="5" spans="1:21" x14ac:dyDescent="0.35">
      <c r="A5" s="306">
        <v>44336</v>
      </c>
      <c r="B5" s="235">
        <v>220.37</v>
      </c>
      <c r="S5" s="40">
        <v>4</v>
      </c>
      <c r="T5" s="234">
        <v>349931.78959999996</v>
      </c>
      <c r="U5" s="237">
        <f t="shared" si="0"/>
        <v>0.1351719081547143</v>
      </c>
    </row>
    <row r="6" spans="1:21" x14ac:dyDescent="0.35">
      <c r="A6" s="306">
        <v>44337</v>
      </c>
      <c r="B6" s="235">
        <v>526.01</v>
      </c>
      <c r="S6" s="40">
        <v>5</v>
      </c>
      <c r="T6" s="234">
        <v>363163.81349999993</v>
      </c>
      <c r="U6" s="237">
        <f t="shared" si="0"/>
        <v>0.14028318404467072</v>
      </c>
    </row>
    <row r="7" spans="1:21" x14ac:dyDescent="0.35">
      <c r="A7" s="306">
        <v>44338</v>
      </c>
      <c r="B7" s="235">
        <v>383.36</v>
      </c>
      <c r="S7" s="40">
        <v>6</v>
      </c>
      <c r="T7" s="234">
        <v>411652.31089999998</v>
      </c>
      <c r="U7" s="307">
        <f t="shared" si="0"/>
        <v>0.15901335635798064</v>
      </c>
    </row>
    <row r="8" spans="1:21" x14ac:dyDescent="0.35">
      <c r="A8" s="306">
        <v>44339</v>
      </c>
      <c r="B8" s="235">
        <v>372.27</v>
      </c>
      <c r="R8" t="s">
        <v>5</v>
      </c>
      <c r="S8" s="40">
        <v>7</v>
      </c>
      <c r="T8" s="234">
        <v>396453.73020000005</v>
      </c>
      <c r="U8" s="307">
        <f t="shared" si="0"/>
        <v>0.1531424374660138</v>
      </c>
    </row>
    <row r="9" spans="1:21" x14ac:dyDescent="0.35">
      <c r="A9" s="306">
        <v>44340</v>
      </c>
      <c r="B9" s="235">
        <v>312.24</v>
      </c>
      <c r="S9" s="40" t="s">
        <v>6</v>
      </c>
      <c r="T9" s="234">
        <v>2588790.7804</v>
      </c>
    </row>
    <row r="10" spans="1:21" x14ac:dyDescent="0.35">
      <c r="A10" s="306">
        <v>44341</v>
      </c>
      <c r="B10" s="235">
        <v>236.43</v>
      </c>
    </row>
    <row r="11" spans="1:21" x14ac:dyDescent="0.35">
      <c r="A11" s="306">
        <v>44342</v>
      </c>
      <c r="B11" s="235">
        <v>543.47</v>
      </c>
    </row>
    <row r="12" spans="1:21" x14ac:dyDescent="0.35">
      <c r="A12" s="306">
        <v>44343</v>
      </c>
      <c r="B12" s="235">
        <v>1008.14</v>
      </c>
    </row>
    <row r="13" spans="1:21" x14ac:dyDescent="0.35">
      <c r="A13" s="306">
        <v>44344</v>
      </c>
      <c r="B13" s="235">
        <v>388.31</v>
      </c>
    </row>
    <row r="14" spans="1:21" x14ac:dyDescent="0.35">
      <c r="A14" s="306">
        <v>44345</v>
      </c>
      <c r="B14" s="235">
        <v>1070.78</v>
      </c>
    </row>
    <row r="15" spans="1:21" x14ac:dyDescent="0.35">
      <c r="A15" s="306">
        <v>44346</v>
      </c>
      <c r="B15" s="235">
        <v>1210.6400000000001</v>
      </c>
      <c r="E15" t="s">
        <v>7</v>
      </c>
      <c r="F15" t="s">
        <v>8</v>
      </c>
      <c r="G15" t="s">
        <v>9</v>
      </c>
    </row>
    <row r="16" spans="1:21" x14ac:dyDescent="0.35">
      <c r="A16" s="306">
        <v>44347</v>
      </c>
      <c r="B16" s="235">
        <v>1698.35</v>
      </c>
      <c r="D16" t="s">
        <v>10</v>
      </c>
      <c r="E16" s="235">
        <f>SUM(B2:B16)</f>
        <v>8369.5399999999991</v>
      </c>
      <c r="G16" s="234">
        <v>59433.329999999994</v>
      </c>
      <c r="I16" s="103" t="s">
        <v>11</v>
      </c>
      <c r="J16" t="s">
        <v>12</v>
      </c>
      <c r="K16" t="s">
        <v>13</v>
      </c>
    </row>
    <row r="17" spans="1:12" x14ac:dyDescent="0.35">
      <c r="A17" s="306">
        <v>44348</v>
      </c>
      <c r="B17" s="235">
        <v>856.73</v>
      </c>
      <c r="D17" t="s">
        <v>14</v>
      </c>
      <c r="E17" s="235">
        <f>SUM(B17:B46)</f>
        <v>113324.04000000001</v>
      </c>
      <c r="F17" s="236">
        <f>E17/E16-1</f>
        <v>12.540055964843949</v>
      </c>
      <c r="G17" s="234">
        <v>553190.33999999869</v>
      </c>
      <c r="H17" s="236">
        <f>G17/G16-1</f>
        <v>8.3077460071646456</v>
      </c>
      <c r="I17" s="103" t="s">
        <v>15</v>
      </c>
      <c r="J17" t="s">
        <v>16</v>
      </c>
    </row>
    <row r="18" spans="1:12" x14ac:dyDescent="0.35">
      <c r="A18" s="306">
        <v>44349</v>
      </c>
      <c r="B18" s="235">
        <v>1167.94</v>
      </c>
      <c r="D18" t="s">
        <v>17</v>
      </c>
      <c r="E18" s="235">
        <f>SUM(B47:B77)</f>
        <v>248058.67690000002</v>
      </c>
      <c r="F18" s="236">
        <f>E18/E17-1</f>
        <v>1.188932523937551</v>
      </c>
      <c r="G18" s="234">
        <v>396121.94999999908</v>
      </c>
      <c r="H18" s="236">
        <f>G18/G17-1</f>
        <v>-0.28393191030776133</v>
      </c>
      <c r="I18" s="103" t="s">
        <v>18</v>
      </c>
      <c r="J18" t="s">
        <v>19</v>
      </c>
      <c r="L18" t="s">
        <v>20</v>
      </c>
    </row>
    <row r="19" spans="1:12" x14ac:dyDescent="0.35">
      <c r="A19" s="306">
        <v>44350</v>
      </c>
      <c r="B19" s="235">
        <v>2130.46</v>
      </c>
      <c r="D19" t="s">
        <v>21</v>
      </c>
      <c r="E19" s="235">
        <f>SUM(B78:B108)</f>
        <v>342331.78390000004</v>
      </c>
      <c r="F19" s="236">
        <f>E19/E18-1</f>
        <v>0.38004357750406115</v>
      </c>
      <c r="G19" s="234">
        <v>553448.82999999903</v>
      </c>
      <c r="H19" s="236">
        <f>G19/G18-1</f>
        <v>0.39716779138343705</v>
      </c>
      <c r="L19" t="s">
        <v>22</v>
      </c>
    </row>
    <row r="20" spans="1:12" x14ac:dyDescent="0.35">
      <c r="A20" s="306">
        <v>44351</v>
      </c>
      <c r="B20" s="235">
        <v>3395.91</v>
      </c>
      <c r="D20" t="s">
        <v>23</v>
      </c>
      <c r="E20" s="235">
        <f>SUM(B109:B138)</f>
        <v>651787.04059999995</v>
      </c>
      <c r="F20" s="236">
        <f>E20/E19-1</f>
        <v>0.90396297175373053</v>
      </c>
      <c r="G20" s="234">
        <v>1403965.6700000137</v>
      </c>
      <c r="H20" s="236">
        <f>G20/G19-1</f>
        <v>1.5367578607041525</v>
      </c>
      <c r="L20" t="s">
        <v>24</v>
      </c>
    </row>
    <row r="21" spans="1:12" x14ac:dyDescent="0.35">
      <c r="A21" s="306">
        <v>44352</v>
      </c>
      <c r="B21" s="235">
        <v>2945.65</v>
      </c>
      <c r="D21" t="s">
        <v>25</v>
      </c>
      <c r="E21" s="235">
        <f>SUM(B139:B169)</f>
        <v>1224919.699</v>
      </c>
      <c r="F21" s="236">
        <f>E21/E20-1</f>
        <v>0.8793250290346446</v>
      </c>
      <c r="G21" s="234">
        <v>2189329.8300000215</v>
      </c>
      <c r="H21" s="236">
        <f>G21/G20-1</f>
        <v>0.55938986029480353</v>
      </c>
    </row>
    <row r="22" spans="1:12" x14ac:dyDescent="0.35">
      <c r="A22" s="306">
        <v>44353</v>
      </c>
      <c r="B22" s="235">
        <v>2464.58</v>
      </c>
    </row>
    <row r="23" spans="1:12" x14ac:dyDescent="0.35">
      <c r="A23" s="306">
        <v>44354</v>
      </c>
      <c r="B23" s="235">
        <v>2650.77</v>
      </c>
    </row>
    <row r="24" spans="1:12" x14ac:dyDescent="0.35">
      <c r="A24" s="306">
        <v>44355</v>
      </c>
      <c r="B24" s="235">
        <v>3154.83</v>
      </c>
    </row>
    <row r="25" spans="1:12" x14ac:dyDescent="0.35">
      <c r="A25" s="306">
        <v>44356</v>
      </c>
      <c r="B25" s="235">
        <v>4119.95</v>
      </c>
    </row>
    <row r="26" spans="1:12" x14ac:dyDescent="0.35">
      <c r="A26" s="306">
        <v>44357</v>
      </c>
      <c r="B26" s="235">
        <v>3872.72</v>
      </c>
    </row>
    <row r="27" spans="1:12" x14ac:dyDescent="0.35">
      <c r="A27" s="306">
        <v>44358</v>
      </c>
      <c r="B27" s="235">
        <v>4397.63</v>
      </c>
    </row>
    <row r="28" spans="1:12" x14ac:dyDescent="0.35">
      <c r="A28" s="306">
        <v>44359</v>
      </c>
      <c r="B28" s="235">
        <v>4078.54</v>
      </c>
    </row>
    <row r="29" spans="1:12" x14ac:dyDescent="0.35">
      <c r="A29" s="306">
        <v>44360</v>
      </c>
      <c r="B29" s="235">
        <v>4504.2700000000004</v>
      </c>
    </row>
    <row r="30" spans="1:12" x14ac:dyDescent="0.35">
      <c r="A30" s="306">
        <v>44361</v>
      </c>
      <c r="B30" s="235">
        <v>4322.63</v>
      </c>
    </row>
    <row r="31" spans="1:12" x14ac:dyDescent="0.35">
      <c r="A31" s="306">
        <v>44362</v>
      </c>
      <c r="B31" s="235">
        <v>3784.31</v>
      </c>
    </row>
    <row r="32" spans="1:12" x14ac:dyDescent="0.35">
      <c r="A32" s="306">
        <v>44363</v>
      </c>
      <c r="B32" s="235">
        <v>3854.37</v>
      </c>
    </row>
    <row r="33" spans="1:2" x14ac:dyDescent="0.35">
      <c r="A33" s="306">
        <v>44364</v>
      </c>
      <c r="B33" s="235">
        <v>3556.99</v>
      </c>
    </row>
    <row r="34" spans="1:2" x14ac:dyDescent="0.35">
      <c r="A34" s="306">
        <v>44365</v>
      </c>
      <c r="B34" s="235">
        <v>4521.4799999999996</v>
      </c>
    </row>
    <row r="35" spans="1:2" x14ac:dyDescent="0.35">
      <c r="A35" s="306">
        <v>44366</v>
      </c>
      <c r="B35" s="235">
        <v>4326.3</v>
      </c>
    </row>
    <row r="36" spans="1:2" x14ac:dyDescent="0.35">
      <c r="A36" s="306">
        <v>44367</v>
      </c>
      <c r="B36" s="235">
        <v>4067.7</v>
      </c>
    </row>
    <row r="37" spans="1:2" x14ac:dyDescent="0.35">
      <c r="A37" s="306">
        <v>44368</v>
      </c>
      <c r="B37" s="235">
        <v>4055.75</v>
      </c>
    </row>
    <row r="38" spans="1:2" x14ac:dyDescent="0.35">
      <c r="A38" s="306">
        <v>44369</v>
      </c>
      <c r="B38" s="235">
        <v>4181.78</v>
      </c>
    </row>
    <row r="39" spans="1:2" x14ac:dyDescent="0.35">
      <c r="A39" s="306">
        <v>44370</v>
      </c>
      <c r="B39" s="235">
        <v>4567.46</v>
      </c>
    </row>
    <row r="40" spans="1:2" x14ac:dyDescent="0.35">
      <c r="A40" s="306">
        <v>44371</v>
      </c>
      <c r="B40" s="235">
        <v>3850.97</v>
      </c>
    </row>
    <row r="41" spans="1:2" x14ac:dyDescent="0.35">
      <c r="A41" s="306">
        <v>44372</v>
      </c>
      <c r="B41" s="235">
        <v>5585.39</v>
      </c>
    </row>
    <row r="42" spans="1:2" x14ac:dyDescent="0.35">
      <c r="A42" s="306">
        <v>44373</v>
      </c>
      <c r="B42" s="235">
        <v>5159.88</v>
      </c>
    </row>
    <row r="43" spans="1:2" x14ac:dyDescent="0.35">
      <c r="A43" s="306">
        <v>44374</v>
      </c>
      <c r="B43" s="235">
        <v>4124.6499999999996</v>
      </c>
    </row>
    <row r="44" spans="1:2" x14ac:dyDescent="0.35">
      <c r="A44" s="306">
        <v>44375</v>
      </c>
      <c r="B44" s="235">
        <v>4369.95</v>
      </c>
    </row>
    <row r="45" spans="1:2" x14ac:dyDescent="0.35">
      <c r="A45" s="306">
        <v>44376</v>
      </c>
      <c r="B45" s="235">
        <v>4168.6499999999996</v>
      </c>
    </row>
    <row r="46" spans="1:2" x14ac:dyDescent="0.35">
      <c r="A46" s="306">
        <v>44377</v>
      </c>
      <c r="B46" s="235">
        <v>5085.8</v>
      </c>
    </row>
    <row r="47" spans="1:2" x14ac:dyDescent="0.35">
      <c r="A47" s="306">
        <v>44378</v>
      </c>
      <c r="B47" s="235">
        <v>6275</v>
      </c>
    </row>
    <row r="48" spans="1:2" x14ac:dyDescent="0.35">
      <c r="A48" s="306">
        <v>44379</v>
      </c>
      <c r="B48" s="235">
        <v>7537</v>
      </c>
    </row>
    <row r="49" spans="1:2" x14ac:dyDescent="0.35">
      <c r="A49" s="306">
        <v>44380</v>
      </c>
      <c r="B49" s="235">
        <v>5785</v>
      </c>
    </row>
    <row r="50" spans="1:2" x14ac:dyDescent="0.35">
      <c r="A50" s="306">
        <v>44381</v>
      </c>
      <c r="B50" s="235">
        <v>5908</v>
      </c>
    </row>
    <row r="51" spans="1:2" x14ac:dyDescent="0.35">
      <c r="A51" s="306">
        <v>44382</v>
      </c>
      <c r="B51" s="235">
        <v>7045</v>
      </c>
    </row>
    <row r="52" spans="1:2" x14ac:dyDescent="0.35">
      <c r="A52" s="306">
        <v>44383</v>
      </c>
      <c r="B52" s="235">
        <v>6140</v>
      </c>
    </row>
    <row r="53" spans="1:2" x14ac:dyDescent="0.35">
      <c r="A53" s="306">
        <v>44384</v>
      </c>
      <c r="B53" s="235">
        <v>8066.1842999999999</v>
      </c>
    </row>
    <row r="54" spans="1:2" x14ac:dyDescent="0.35">
      <c r="A54" s="306">
        <v>44385</v>
      </c>
      <c r="B54" s="235">
        <v>7901.4256999999998</v>
      </c>
    </row>
    <row r="55" spans="1:2" x14ac:dyDescent="0.35">
      <c r="A55" s="306">
        <v>44386</v>
      </c>
      <c r="B55" s="235">
        <v>8121.4270999999999</v>
      </c>
    </row>
    <row r="56" spans="1:2" x14ac:dyDescent="0.35">
      <c r="A56" s="306">
        <v>44387</v>
      </c>
      <c r="B56" s="235">
        <v>7934.7242999999999</v>
      </c>
    </row>
    <row r="57" spans="1:2" x14ac:dyDescent="0.35">
      <c r="A57" s="306">
        <v>44388</v>
      </c>
      <c r="B57" s="235">
        <v>8947.8071</v>
      </c>
    </row>
    <row r="58" spans="1:2" x14ac:dyDescent="0.35">
      <c r="A58" s="306">
        <v>44389</v>
      </c>
      <c r="B58" s="235">
        <v>9102.4470999999994</v>
      </c>
    </row>
    <row r="59" spans="1:2" x14ac:dyDescent="0.35">
      <c r="A59" s="306">
        <v>44390</v>
      </c>
      <c r="B59" s="235">
        <v>6932.2614000000003</v>
      </c>
    </row>
    <row r="60" spans="1:2" x14ac:dyDescent="0.35">
      <c r="A60" s="306">
        <v>44391</v>
      </c>
      <c r="B60" s="235">
        <v>9765.32</v>
      </c>
    </row>
    <row r="61" spans="1:2" x14ac:dyDescent="0.35">
      <c r="A61" s="306">
        <v>44392</v>
      </c>
      <c r="B61" s="235">
        <v>8626.0414000000001</v>
      </c>
    </row>
    <row r="62" spans="1:2" x14ac:dyDescent="0.35">
      <c r="A62" s="306">
        <v>44393</v>
      </c>
      <c r="B62" s="235">
        <v>7230.24</v>
      </c>
    </row>
    <row r="63" spans="1:2" x14ac:dyDescent="0.35">
      <c r="A63" s="306">
        <v>44394</v>
      </c>
      <c r="B63" s="235">
        <v>7657.2357000000002</v>
      </c>
    </row>
    <row r="64" spans="1:2" x14ac:dyDescent="0.35">
      <c r="A64" s="306">
        <v>44395</v>
      </c>
      <c r="B64" s="235">
        <v>9752.8670999999995</v>
      </c>
    </row>
    <row r="65" spans="1:2" x14ac:dyDescent="0.35">
      <c r="A65" s="306">
        <v>44396</v>
      </c>
      <c r="B65" s="235">
        <v>9759.8670999999995</v>
      </c>
    </row>
    <row r="66" spans="1:2" x14ac:dyDescent="0.35">
      <c r="A66" s="306">
        <v>44397</v>
      </c>
      <c r="B66" s="235">
        <v>7581.6985999999997</v>
      </c>
    </row>
    <row r="67" spans="1:2" x14ac:dyDescent="0.35">
      <c r="A67" s="306">
        <v>44398</v>
      </c>
      <c r="B67" s="235">
        <v>7959.7457000000004</v>
      </c>
    </row>
    <row r="68" spans="1:2" x14ac:dyDescent="0.35">
      <c r="A68" s="306">
        <v>44399</v>
      </c>
      <c r="B68" s="235">
        <v>8286.6843000000008</v>
      </c>
    </row>
    <row r="69" spans="1:2" x14ac:dyDescent="0.35">
      <c r="A69" s="306">
        <v>44400</v>
      </c>
      <c r="B69" s="235">
        <v>9684.4086000000007</v>
      </c>
    </row>
    <row r="70" spans="1:2" x14ac:dyDescent="0.35">
      <c r="A70" s="306">
        <v>44401</v>
      </c>
      <c r="B70" s="235">
        <v>9089.8757000000005</v>
      </c>
    </row>
    <row r="71" spans="1:2" x14ac:dyDescent="0.35">
      <c r="A71" s="306">
        <v>44402</v>
      </c>
      <c r="B71" s="235">
        <v>7239.2371000000003</v>
      </c>
    </row>
    <row r="72" spans="1:2" x14ac:dyDescent="0.35">
      <c r="A72" s="306">
        <v>44403</v>
      </c>
      <c r="B72" s="235">
        <v>7467.3056999999999</v>
      </c>
    </row>
    <row r="73" spans="1:2" x14ac:dyDescent="0.35">
      <c r="A73" s="306">
        <v>44404</v>
      </c>
      <c r="B73" s="235">
        <v>8462.98</v>
      </c>
    </row>
    <row r="74" spans="1:2" x14ac:dyDescent="0.35">
      <c r="A74" s="306">
        <v>44405</v>
      </c>
      <c r="B74" s="235">
        <v>7541.9929000000002</v>
      </c>
    </row>
    <row r="75" spans="1:2" x14ac:dyDescent="0.35">
      <c r="A75" s="306">
        <v>44406</v>
      </c>
      <c r="B75" s="235">
        <v>7815.6286</v>
      </c>
    </row>
    <row r="76" spans="1:2" x14ac:dyDescent="0.35">
      <c r="A76" s="306">
        <v>44407</v>
      </c>
      <c r="B76" s="235">
        <v>9519.7042999999994</v>
      </c>
    </row>
    <row r="77" spans="1:2" x14ac:dyDescent="0.35">
      <c r="A77" s="306">
        <v>44408</v>
      </c>
      <c r="B77" s="235">
        <v>8921.5671000000002</v>
      </c>
    </row>
    <row r="78" spans="1:2" x14ac:dyDescent="0.35">
      <c r="A78" s="306">
        <v>44409</v>
      </c>
      <c r="B78" s="235">
        <v>9554.6043000000009</v>
      </c>
    </row>
    <row r="79" spans="1:2" x14ac:dyDescent="0.35">
      <c r="A79" s="306">
        <v>44410</v>
      </c>
      <c r="B79" s="235">
        <v>8701.7142999999996</v>
      </c>
    </row>
    <row r="80" spans="1:2" x14ac:dyDescent="0.35">
      <c r="A80" s="306">
        <v>44411</v>
      </c>
      <c r="B80" s="235">
        <v>7350.5571</v>
      </c>
    </row>
    <row r="81" spans="1:2" x14ac:dyDescent="0.35">
      <c r="A81" s="306">
        <v>44412</v>
      </c>
      <c r="B81" s="235">
        <v>6519.2142999999996</v>
      </c>
    </row>
    <row r="82" spans="1:2" x14ac:dyDescent="0.35">
      <c r="A82" s="306">
        <v>44413</v>
      </c>
      <c r="B82" s="235">
        <v>8303.9385999999995</v>
      </c>
    </row>
    <row r="83" spans="1:2" x14ac:dyDescent="0.35">
      <c r="A83" s="306">
        <v>44414</v>
      </c>
      <c r="B83" s="235">
        <v>10828.8971</v>
      </c>
    </row>
    <row r="84" spans="1:2" x14ac:dyDescent="0.35">
      <c r="A84" s="306">
        <v>44415</v>
      </c>
      <c r="B84" s="235">
        <v>11321.66</v>
      </c>
    </row>
    <row r="85" spans="1:2" x14ac:dyDescent="0.35">
      <c r="A85" s="306">
        <v>44416</v>
      </c>
      <c r="B85" s="235">
        <v>10282.885700000001</v>
      </c>
    </row>
    <row r="86" spans="1:2" x14ac:dyDescent="0.35">
      <c r="A86" s="306">
        <v>44417</v>
      </c>
      <c r="B86" s="235">
        <v>9077.9570999999996</v>
      </c>
    </row>
    <row r="87" spans="1:2" x14ac:dyDescent="0.35">
      <c r="A87" s="306">
        <v>44418</v>
      </c>
      <c r="B87" s="235">
        <v>8885.4086000000007</v>
      </c>
    </row>
    <row r="88" spans="1:2" x14ac:dyDescent="0.35">
      <c r="A88" s="306">
        <v>44419</v>
      </c>
      <c r="B88" s="235">
        <v>8095.3113999999996</v>
      </c>
    </row>
    <row r="89" spans="1:2" x14ac:dyDescent="0.35">
      <c r="A89" s="306">
        <v>44420</v>
      </c>
      <c r="B89" s="235">
        <v>12352.1214</v>
      </c>
    </row>
    <row r="90" spans="1:2" x14ac:dyDescent="0.35">
      <c r="A90" s="306">
        <v>44421</v>
      </c>
      <c r="B90" s="235">
        <v>10112.3271</v>
      </c>
    </row>
    <row r="91" spans="1:2" x14ac:dyDescent="0.35">
      <c r="A91" s="306">
        <v>44422</v>
      </c>
      <c r="B91" s="235">
        <v>9078.0771000000004</v>
      </c>
    </row>
    <row r="92" spans="1:2" x14ac:dyDescent="0.35">
      <c r="A92" s="306">
        <v>44423</v>
      </c>
      <c r="B92" s="235">
        <v>11265.405699999999</v>
      </c>
    </row>
    <row r="93" spans="1:2" x14ac:dyDescent="0.35">
      <c r="A93" s="306">
        <v>44424</v>
      </c>
      <c r="B93" s="235">
        <v>12223.572899999999</v>
      </c>
    </row>
    <row r="94" spans="1:2" x14ac:dyDescent="0.35">
      <c r="A94" s="306">
        <v>44425</v>
      </c>
      <c r="B94" s="235">
        <v>9586.9500000000007</v>
      </c>
    </row>
    <row r="95" spans="1:2" x14ac:dyDescent="0.35">
      <c r="A95" s="306">
        <v>44426</v>
      </c>
      <c r="B95" s="235">
        <v>12435.59</v>
      </c>
    </row>
    <row r="96" spans="1:2" x14ac:dyDescent="0.35">
      <c r="A96" s="306">
        <v>44427</v>
      </c>
      <c r="B96" s="235">
        <v>10947.0514</v>
      </c>
    </row>
    <row r="97" spans="1:2" x14ac:dyDescent="0.35">
      <c r="A97" s="306">
        <v>44428</v>
      </c>
      <c r="B97" s="235">
        <v>11763.178599999999</v>
      </c>
    </row>
    <row r="98" spans="1:2" x14ac:dyDescent="0.35">
      <c r="A98" s="306">
        <v>44429</v>
      </c>
      <c r="B98" s="235">
        <v>11088.6443</v>
      </c>
    </row>
    <row r="99" spans="1:2" x14ac:dyDescent="0.35">
      <c r="A99" s="306">
        <v>44430</v>
      </c>
      <c r="B99" s="235">
        <v>12045.598599999999</v>
      </c>
    </row>
    <row r="100" spans="1:2" x14ac:dyDescent="0.35">
      <c r="A100" s="306">
        <v>44431</v>
      </c>
      <c r="B100" s="235">
        <v>10715.04</v>
      </c>
    </row>
    <row r="101" spans="1:2" x14ac:dyDescent="0.35">
      <c r="A101" s="306">
        <v>44432</v>
      </c>
      <c r="B101" s="235">
        <v>14301.911400000001</v>
      </c>
    </row>
    <row r="102" spans="1:2" x14ac:dyDescent="0.35">
      <c r="A102" s="306">
        <v>44433</v>
      </c>
      <c r="B102" s="235">
        <v>11903.9686</v>
      </c>
    </row>
    <row r="103" spans="1:2" x14ac:dyDescent="0.35">
      <c r="A103" s="306">
        <v>44434</v>
      </c>
      <c r="B103" s="235">
        <v>12106.11</v>
      </c>
    </row>
    <row r="104" spans="1:2" x14ac:dyDescent="0.35">
      <c r="A104" s="306">
        <v>44435</v>
      </c>
      <c r="B104" s="235">
        <v>12484.73</v>
      </c>
    </row>
    <row r="105" spans="1:2" x14ac:dyDescent="0.35">
      <c r="A105" s="306">
        <v>44436</v>
      </c>
      <c r="B105" s="235">
        <v>15381.331</v>
      </c>
    </row>
    <row r="106" spans="1:2" x14ac:dyDescent="0.35">
      <c r="A106" s="306">
        <v>44437</v>
      </c>
      <c r="B106" s="235">
        <v>17351.312999999998</v>
      </c>
    </row>
    <row r="107" spans="1:2" x14ac:dyDescent="0.35">
      <c r="A107" s="306">
        <v>44438</v>
      </c>
      <c r="B107" s="235">
        <v>14506.6414</v>
      </c>
    </row>
    <row r="108" spans="1:2" x14ac:dyDescent="0.35">
      <c r="A108" s="306">
        <v>44439</v>
      </c>
      <c r="B108" s="235">
        <v>11760.072899999999</v>
      </c>
    </row>
    <row r="109" spans="1:2" x14ac:dyDescent="0.35">
      <c r="A109" s="306">
        <v>44440</v>
      </c>
      <c r="B109" s="235">
        <v>12457.9414</v>
      </c>
    </row>
    <row r="110" spans="1:2" x14ac:dyDescent="0.35">
      <c r="A110" s="306">
        <v>44441</v>
      </c>
      <c r="B110" s="235">
        <v>14624.337100000001</v>
      </c>
    </row>
    <row r="111" spans="1:2" x14ac:dyDescent="0.35">
      <c r="A111" s="306">
        <v>44442</v>
      </c>
      <c r="B111" s="235">
        <v>15772.4871</v>
      </c>
    </row>
    <row r="112" spans="1:2" x14ac:dyDescent="0.35">
      <c r="A112" s="306">
        <v>44443</v>
      </c>
      <c r="B112" s="235">
        <v>17810.771000000001</v>
      </c>
    </row>
    <row r="113" spans="1:2" x14ac:dyDescent="0.35">
      <c r="A113" s="306">
        <v>44444</v>
      </c>
      <c r="B113" s="235">
        <v>16631.886999999999</v>
      </c>
    </row>
    <row r="114" spans="1:2" x14ac:dyDescent="0.35">
      <c r="A114" s="306">
        <v>44445</v>
      </c>
      <c r="B114" s="235">
        <v>18040.574000000001</v>
      </c>
    </row>
    <row r="115" spans="1:2" x14ac:dyDescent="0.35">
      <c r="A115" s="306">
        <v>44446</v>
      </c>
      <c r="B115" s="235">
        <v>20006.167000000001</v>
      </c>
    </row>
    <row r="116" spans="1:2" x14ac:dyDescent="0.35">
      <c r="A116" s="306">
        <v>44447</v>
      </c>
      <c r="B116" s="235">
        <v>17108.835999999999</v>
      </c>
    </row>
    <row r="117" spans="1:2" x14ac:dyDescent="0.35">
      <c r="A117" s="306">
        <v>44448</v>
      </c>
      <c r="B117" s="235">
        <v>18450.074000000001</v>
      </c>
    </row>
    <row r="118" spans="1:2" x14ac:dyDescent="0.35">
      <c r="A118" s="306">
        <v>44449</v>
      </c>
      <c r="B118" s="235">
        <v>19952.577000000001</v>
      </c>
    </row>
    <row r="119" spans="1:2" x14ac:dyDescent="0.35">
      <c r="A119" s="306">
        <v>44450</v>
      </c>
      <c r="B119" s="235">
        <v>20770.866999999998</v>
      </c>
    </row>
    <row r="120" spans="1:2" x14ac:dyDescent="0.35">
      <c r="A120" s="306">
        <v>44451</v>
      </c>
      <c r="B120" s="235">
        <v>19373.046999999999</v>
      </c>
    </row>
    <row r="121" spans="1:2" x14ac:dyDescent="0.35">
      <c r="A121" s="306">
        <v>44452</v>
      </c>
      <c r="B121" s="235">
        <v>20547.513999999999</v>
      </c>
    </row>
    <row r="122" spans="1:2" x14ac:dyDescent="0.35">
      <c r="A122" s="306">
        <v>44453</v>
      </c>
      <c r="B122" s="235">
        <v>22898.61</v>
      </c>
    </row>
    <row r="123" spans="1:2" x14ac:dyDescent="0.35">
      <c r="A123" s="306">
        <v>44454</v>
      </c>
      <c r="B123" s="235">
        <v>25298.074000000001</v>
      </c>
    </row>
    <row r="124" spans="1:2" x14ac:dyDescent="0.35">
      <c r="A124" s="306">
        <v>44455</v>
      </c>
      <c r="B124" s="235">
        <v>25304.069</v>
      </c>
    </row>
    <row r="125" spans="1:2" x14ac:dyDescent="0.35">
      <c r="A125" s="306">
        <v>44456</v>
      </c>
      <c r="B125" s="235">
        <v>25581.370999999999</v>
      </c>
    </row>
    <row r="126" spans="1:2" x14ac:dyDescent="0.35">
      <c r="A126" s="306">
        <v>44457</v>
      </c>
      <c r="B126" s="235">
        <v>26127.573</v>
      </c>
    </row>
    <row r="127" spans="1:2" x14ac:dyDescent="0.35">
      <c r="A127" s="306">
        <v>44458</v>
      </c>
      <c r="B127" s="235">
        <v>26331.745999999999</v>
      </c>
    </row>
    <row r="128" spans="1:2" x14ac:dyDescent="0.35">
      <c r="A128" s="306">
        <v>44459</v>
      </c>
      <c r="B128" s="235">
        <v>24702.159</v>
      </c>
    </row>
    <row r="129" spans="1:2" x14ac:dyDescent="0.35">
      <c r="A129" s="306">
        <v>44460</v>
      </c>
      <c r="B129" s="235">
        <v>21162.442999999999</v>
      </c>
    </row>
    <row r="130" spans="1:2" x14ac:dyDescent="0.35">
      <c r="A130" s="306">
        <v>44461</v>
      </c>
      <c r="B130" s="235">
        <v>23944.399000000001</v>
      </c>
    </row>
    <row r="131" spans="1:2" x14ac:dyDescent="0.35">
      <c r="A131" s="306">
        <v>44462</v>
      </c>
      <c r="B131" s="235">
        <v>24517.71</v>
      </c>
    </row>
    <row r="132" spans="1:2" x14ac:dyDescent="0.35">
      <c r="A132" s="306">
        <v>44463</v>
      </c>
      <c r="B132" s="235">
        <v>24217.513999999999</v>
      </c>
    </row>
    <row r="133" spans="1:2" x14ac:dyDescent="0.35">
      <c r="A133" s="306">
        <v>44464</v>
      </c>
      <c r="B133" s="235">
        <v>19359.026000000002</v>
      </c>
    </row>
    <row r="134" spans="1:2" x14ac:dyDescent="0.35">
      <c r="A134" s="306">
        <v>44465</v>
      </c>
      <c r="B134" s="235">
        <v>23674.681</v>
      </c>
    </row>
    <row r="135" spans="1:2" x14ac:dyDescent="0.35">
      <c r="A135" s="306">
        <v>44466</v>
      </c>
      <c r="B135" s="235">
        <v>24082.541000000001</v>
      </c>
    </row>
    <row r="136" spans="1:2" x14ac:dyDescent="0.35">
      <c r="A136" s="306">
        <v>44467</v>
      </c>
      <c r="B136" s="235">
        <v>25173.374</v>
      </c>
    </row>
    <row r="137" spans="1:2" x14ac:dyDescent="0.35">
      <c r="A137" s="306">
        <v>44468</v>
      </c>
      <c r="B137" s="235">
        <v>30022.221000000001</v>
      </c>
    </row>
    <row r="138" spans="1:2" x14ac:dyDescent="0.35">
      <c r="A138" s="306">
        <v>44469</v>
      </c>
      <c r="B138" s="235">
        <v>27842.45</v>
      </c>
    </row>
    <row r="139" spans="1:2" x14ac:dyDescent="0.35">
      <c r="A139" s="306">
        <v>44470</v>
      </c>
      <c r="B139" s="235">
        <v>32123.582999999999</v>
      </c>
    </row>
    <row r="140" spans="1:2" x14ac:dyDescent="0.35">
      <c r="A140" s="306">
        <v>44471</v>
      </c>
      <c r="B140" s="235">
        <v>35968.093999999997</v>
      </c>
    </row>
    <row r="141" spans="1:2" x14ac:dyDescent="0.35">
      <c r="A141" s="306">
        <v>44472</v>
      </c>
      <c r="B141" s="235">
        <v>32072.919000000002</v>
      </c>
    </row>
    <row r="142" spans="1:2" x14ac:dyDescent="0.35">
      <c r="A142" s="306">
        <v>44473</v>
      </c>
      <c r="B142" s="235">
        <v>28478.169000000002</v>
      </c>
    </row>
    <row r="143" spans="1:2" x14ac:dyDescent="0.35">
      <c r="A143" s="306">
        <v>44474</v>
      </c>
      <c r="B143" s="235">
        <v>31357.824000000001</v>
      </c>
    </row>
    <row r="144" spans="1:2" x14ac:dyDescent="0.35">
      <c r="A144" s="306">
        <v>44475</v>
      </c>
      <c r="B144" s="235">
        <v>30221.471000000001</v>
      </c>
    </row>
    <row r="145" spans="1:2" x14ac:dyDescent="0.35">
      <c r="A145" s="306">
        <v>44476</v>
      </c>
      <c r="B145" s="235">
        <v>33794.148999999998</v>
      </c>
    </row>
    <row r="146" spans="1:2" x14ac:dyDescent="0.35">
      <c r="A146" s="306">
        <v>44477</v>
      </c>
      <c r="B146" s="235">
        <v>35500.839999999997</v>
      </c>
    </row>
    <row r="147" spans="1:2" x14ac:dyDescent="0.35">
      <c r="A147" s="306">
        <v>44478</v>
      </c>
      <c r="B147" s="235">
        <v>31198.046999999999</v>
      </c>
    </row>
    <row r="148" spans="1:2" x14ac:dyDescent="0.35">
      <c r="A148" s="306">
        <v>44479</v>
      </c>
      <c r="B148" s="235">
        <v>38751.843999999997</v>
      </c>
    </row>
    <row r="149" spans="1:2" x14ac:dyDescent="0.35">
      <c r="A149" s="306">
        <v>44480</v>
      </c>
      <c r="B149" s="235">
        <v>30344.434000000001</v>
      </c>
    </row>
    <row r="150" spans="1:2" x14ac:dyDescent="0.35">
      <c r="A150" s="306">
        <v>44481</v>
      </c>
      <c r="B150" s="235">
        <v>33795.343000000001</v>
      </c>
    </row>
    <row r="151" spans="1:2" x14ac:dyDescent="0.35">
      <c r="A151" s="306">
        <v>44482</v>
      </c>
      <c r="B151" s="235">
        <v>38866.646999999997</v>
      </c>
    </row>
    <row r="152" spans="1:2" x14ac:dyDescent="0.35">
      <c r="A152" s="306">
        <v>44483</v>
      </c>
      <c r="B152" s="235">
        <v>39889.129999999997</v>
      </c>
    </row>
    <row r="153" spans="1:2" x14ac:dyDescent="0.35">
      <c r="A153" s="306">
        <v>44484</v>
      </c>
      <c r="B153" s="235">
        <v>41569.769</v>
      </c>
    </row>
    <row r="154" spans="1:2" x14ac:dyDescent="0.35">
      <c r="A154" s="306">
        <v>44485</v>
      </c>
      <c r="B154" s="235">
        <v>45606.67</v>
      </c>
    </row>
    <row r="155" spans="1:2" x14ac:dyDescent="0.35">
      <c r="A155" s="306">
        <v>44486</v>
      </c>
      <c r="B155" s="235">
        <v>47695.006000000001</v>
      </c>
    </row>
    <row r="156" spans="1:2" x14ac:dyDescent="0.35">
      <c r="A156" s="306">
        <v>44487</v>
      </c>
      <c r="B156" s="235">
        <v>40175.620000000003</v>
      </c>
    </row>
    <row r="157" spans="1:2" x14ac:dyDescent="0.35">
      <c r="A157" s="306">
        <v>44488</v>
      </c>
      <c r="B157" s="235">
        <v>38759.39</v>
      </c>
    </row>
    <row r="158" spans="1:2" x14ac:dyDescent="0.35">
      <c r="A158" s="306">
        <v>44489</v>
      </c>
      <c r="B158" s="235">
        <v>39486.235999999997</v>
      </c>
    </row>
    <row r="159" spans="1:2" x14ac:dyDescent="0.35">
      <c r="A159" s="306">
        <v>44490</v>
      </c>
      <c r="B159" s="235">
        <v>40898.447</v>
      </c>
    </row>
    <row r="160" spans="1:2" x14ac:dyDescent="0.35">
      <c r="A160" s="306">
        <v>44491</v>
      </c>
      <c r="B160" s="235">
        <v>45450.667000000001</v>
      </c>
    </row>
    <row r="161" spans="1:2" x14ac:dyDescent="0.35">
      <c r="A161" s="306">
        <v>44492</v>
      </c>
      <c r="B161" s="235">
        <v>43980.07</v>
      </c>
    </row>
    <row r="162" spans="1:2" x14ac:dyDescent="0.35">
      <c r="A162" s="306">
        <v>44493</v>
      </c>
      <c r="B162" s="235">
        <v>45416.845999999998</v>
      </c>
    </row>
    <row r="163" spans="1:2" x14ac:dyDescent="0.35">
      <c r="A163" s="306">
        <v>44494</v>
      </c>
      <c r="B163" s="235">
        <v>33961.447</v>
      </c>
    </row>
    <row r="164" spans="1:2" x14ac:dyDescent="0.35">
      <c r="A164" s="306">
        <v>44495</v>
      </c>
      <c r="B164" s="235">
        <v>44146.45</v>
      </c>
    </row>
    <row r="165" spans="1:2" x14ac:dyDescent="0.35">
      <c r="A165" s="306">
        <v>44496</v>
      </c>
      <c r="B165" s="235">
        <v>40793.036999999997</v>
      </c>
    </row>
    <row r="166" spans="1:2" x14ac:dyDescent="0.35">
      <c r="A166" s="306">
        <v>44497</v>
      </c>
      <c r="B166" s="235">
        <v>40589.796000000002</v>
      </c>
    </row>
    <row r="167" spans="1:2" x14ac:dyDescent="0.35">
      <c r="A167" s="306">
        <v>44498</v>
      </c>
      <c r="B167" s="235">
        <v>65386.86</v>
      </c>
    </row>
    <row r="168" spans="1:2" x14ac:dyDescent="0.35">
      <c r="A168" s="306">
        <v>44499</v>
      </c>
      <c r="B168" s="235">
        <v>51409.987000000001</v>
      </c>
    </row>
    <row r="169" spans="1:2" x14ac:dyDescent="0.35">
      <c r="A169" s="306">
        <v>44500</v>
      </c>
      <c r="B169" s="235">
        <v>47230.906999999999</v>
      </c>
    </row>
    <row r="171" spans="1:2" x14ac:dyDescent="0.35">
      <c r="B171" s="235">
        <f>SUM(B17:B46)</f>
        <v>113324.04000000001</v>
      </c>
    </row>
    <row r="172" spans="1:2" x14ac:dyDescent="0.35">
      <c r="B172" s="235">
        <f>SUM(B47:B108)</f>
        <v>590390.46079999988</v>
      </c>
    </row>
    <row r="173" spans="1:2" x14ac:dyDescent="0.35">
      <c r="B173" s="235">
        <f>SUM(B109:B169)</f>
        <v>1876706.7395999997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7949-1686-477E-AFD8-A15006D503D9}">
  <dimension ref="Q1:W31"/>
  <sheetViews>
    <sheetView showGridLines="0" topLeftCell="P3" zoomScale="75" zoomScaleNormal="75" workbookViewId="0">
      <selection activeCell="R3" sqref="R3:S3"/>
    </sheetView>
  </sheetViews>
  <sheetFormatPr defaultRowHeight="14.5" x14ac:dyDescent="0.35"/>
  <cols>
    <col min="1" max="1" width="9.1796875" customWidth="1"/>
    <col min="17" max="17" width="24.54296875" customWidth="1"/>
    <col min="18" max="18" width="24.453125" customWidth="1"/>
    <col min="19" max="19" width="32.453125" customWidth="1"/>
    <col min="21" max="21" width="12.26953125" bestFit="1" customWidth="1"/>
    <col min="22" max="22" width="12.453125" bestFit="1" customWidth="1"/>
    <col min="23" max="23" width="29" style="40" bestFit="1" customWidth="1"/>
  </cols>
  <sheetData>
    <row r="1" spans="17:19" hidden="1" x14ac:dyDescent="0.35"/>
    <row r="2" spans="17:19" ht="15" hidden="1" thickBot="1" x14ac:dyDescent="0.4"/>
    <row r="3" spans="17:19" ht="15.5" x14ac:dyDescent="0.35">
      <c r="Q3" s="576" t="s">
        <v>26</v>
      </c>
      <c r="R3" s="603" t="s">
        <v>27</v>
      </c>
      <c r="S3" s="604"/>
    </row>
    <row r="4" spans="17:19" ht="15.5" x14ac:dyDescent="0.35">
      <c r="Q4" s="577" t="s">
        <v>28</v>
      </c>
      <c r="R4" s="605" t="s">
        <v>29</v>
      </c>
      <c r="S4" s="606"/>
    </row>
    <row r="5" spans="17:19" ht="15" thickBot="1" x14ac:dyDescent="0.4">
      <c r="Q5" s="578" t="s">
        <v>30</v>
      </c>
      <c r="R5" s="601" t="s">
        <v>31</v>
      </c>
      <c r="S5" s="602"/>
    </row>
    <row r="6" spans="17:19" ht="15" thickBot="1" x14ac:dyDescent="0.4"/>
    <row r="7" spans="17:19" ht="15" thickBot="1" x14ac:dyDescent="0.4">
      <c r="Q7" s="363" t="s">
        <v>32</v>
      </c>
      <c r="R7" s="364" t="s">
        <v>33</v>
      </c>
      <c r="S7" s="364" t="s">
        <v>34</v>
      </c>
    </row>
    <row r="8" spans="17:19" x14ac:dyDescent="0.35">
      <c r="Q8" s="596" t="s">
        <v>35</v>
      </c>
      <c r="R8" s="596" t="s">
        <v>36</v>
      </c>
      <c r="S8" s="580" t="s">
        <v>37</v>
      </c>
    </row>
    <row r="9" spans="17:19" x14ac:dyDescent="0.35">
      <c r="Q9" s="597"/>
      <c r="R9" s="597"/>
      <c r="S9" s="581" t="s">
        <v>38</v>
      </c>
    </row>
    <row r="10" spans="17:19" x14ac:dyDescent="0.35">
      <c r="Q10" s="597"/>
      <c r="R10" s="597"/>
      <c r="S10" s="581" t="s">
        <v>39</v>
      </c>
    </row>
    <row r="11" spans="17:19" x14ac:dyDescent="0.35">
      <c r="Q11" s="597"/>
      <c r="R11" s="597"/>
      <c r="S11" s="582" t="s">
        <v>40</v>
      </c>
    </row>
    <row r="12" spans="17:19" x14ac:dyDescent="0.35">
      <c r="Q12" s="597"/>
      <c r="R12" s="597"/>
      <c r="S12" s="583" t="s">
        <v>41</v>
      </c>
    </row>
    <row r="13" spans="17:19" x14ac:dyDescent="0.35">
      <c r="Q13" s="597"/>
      <c r="R13" s="597"/>
      <c r="S13" s="583" t="s">
        <v>42</v>
      </c>
    </row>
    <row r="14" spans="17:19" x14ac:dyDescent="0.35">
      <c r="Q14" s="597"/>
      <c r="R14" s="597"/>
      <c r="S14" s="582" t="s">
        <v>43</v>
      </c>
    </row>
    <row r="15" spans="17:19" x14ac:dyDescent="0.35">
      <c r="Q15" s="597"/>
      <c r="R15" s="597"/>
      <c r="S15" s="583" t="s">
        <v>38</v>
      </c>
    </row>
    <row r="16" spans="17:19" x14ac:dyDescent="0.35">
      <c r="Q16" s="597"/>
      <c r="R16" s="597"/>
      <c r="S16" s="582" t="s">
        <v>44</v>
      </c>
    </row>
    <row r="17" spans="17:19" x14ac:dyDescent="0.35">
      <c r="Q17" s="597"/>
      <c r="R17" s="597"/>
      <c r="S17" s="582" t="s">
        <v>45</v>
      </c>
    </row>
    <row r="18" spans="17:19" x14ac:dyDescent="0.35">
      <c r="Q18" s="597"/>
      <c r="R18" s="597"/>
      <c r="S18" s="582" t="s">
        <v>46</v>
      </c>
    </row>
    <row r="19" spans="17:19" x14ac:dyDescent="0.35">
      <c r="Q19" s="597"/>
      <c r="R19" s="597"/>
      <c r="S19" s="582" t="s">
        <v>47</v>
      </c>
    </row>
    <row r="20" spans="17:19" x14ac:dyDescent="0.35">
      <c r="Q20" s="597"/>
      <c r="R20" s="597"/>
      <c r="S20" s="583" t="s">
        <v>38</v>
      </c>
    </row>
    <row r="21" spans="17:19" x14ac:dyDescent="0.35">
      <c r="Q21" s="597"/>
      <c r="R21" s="597"/>
      <c r="S21" s="583" t="s">
        <v>39</v>
      </c>
    </row>
    <row r="22" spans="17:19" x14ac:dyDescent="0.35">
      <c r="Q22" s="597"/>
      <c r="R22" s="597"/>
      <c r="S22" s="582" t="s">
        <v>48</v>
      </c>
    </row>
    <row r="23" spans="17:19" x14ac:dyDescent="0.35">
      <c r="Q23" s="597"/>
      <c r="R23" s="597"/>
      <c r="S23" s="583" t="s">
        <v>38</v>
      </c>
    </row>
    <row r="24" spans="17:19" ht="15" thickBot="1" x14ac:dyDescent="0.4">
      <c r="Q24" s="597"/>
      <c r="R24" s="597"/>
      <c r="S24" s="584" t="s">
        <v>39</v>
      </c>
    </row>
    <row r="25" spans="17:19" ht="15" thickBot="1" x14ac:dyDescent="0.4">
      <c r="Q25" s="597"/>
      <c r="R25" s="600"/>
      <c r="S25" s="582" t="s">
        <v>49</v>
      </c>
    </row>
    <row r="26" spans="17:19" x14ac:dyDescent="0.35">
      <c r="Q26" s="597"/>
      <c r="R26" s="596" t="s">
        <v>50</v>
      </c>
      <c r="S26" s="585" t="s">
        <v>51</v>
      </c>
    </row>
    <row r="27" spans="17:19" ht="15" thickBot="1" x14ac:dyDescent="0.4">
      <c r="Q27" s="600"/>
      <c r="R27" s="600"/>
      <c r="S27" s="435" t="s">
        <v>52</v>
      </c>
    </row>
    <row r="28" spans="17:19" x14ac:dyDescent="0.35">
      <c r="Q28" s="596" t="s">
        <v>53</v>
      </c>
      <c r="R28" s="596" t="s">
        <v>54</v>
      </c>
      <c r="S28" s="538" t="s">
        <v>55</v>
      </c>
    </row>
    <row r="29" spans="17:19" ht="15" thickBot="1" x14ac:dyDescent="0.4">
      <c r="Q29" s="597"/>
      <c r="R29" s="597"/>
      <c r="S29" s="588" t="s">
        <v>56</v>
      </c>
    </row>
    <row r="30" spans="17:19" ht="15" thickBot="1" x14ac:dyDescent="0.4">
      <c r="Q30" s="598"/>
      <c r="R30" s="593" t="s">
        <v>57</v>
      </c>
      <c r="S30" s="589"/>
    </row>
    <row r="31" spans="17:19" ht="15" thickBot="1" x14ac:dyDescent="0.4">
      <c r="Q31" s="599"/>
      <c r="R31" s="435" t="s">
        <v>58</v>
      </c>
      <c r="S31" s="590"/>
    </row>
  </sheetData>
  <mergeCells count="8">
    <mergeCell ref="R28:R29"/>
    <mergeCell ref="Q28:Q31"/>
    <mergeCell ref="R26:R27"/>
    <mergeCell ref="R5:S5"/>
    <mergeCell ref="R3:S3"/>
    <mergeCell ref="R4:S4"/>
    <mergeCell ref="Q8:Q27"/>
    <mergeCell ref="R8:R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C1E8D-3649-4B6B-9A2F-A94F25E3614F}">
  <dimension ref="A1:M154"/>
  <sheetViews>
    <sheetView showGridLines="0" topLeftCell="F1" zoomScale="85" zoomScaleNormal="85" workbookViewId="0">
      <pane xSplit="1" topLeftCell="G1" activePane="topRight" state="frozen"/>
      <selection activeCell="F1" sqref="F1"/>
      <selection pane="topRight" activeCell="G1" sqref="G1"/>
    </sheetView>
  </sheetViews>
  <sheetFormatPr defaultRowHeight="14.5" x14ac:dyDescent="0.35"/>
  <cols>
    <col min="1" max="1" width="10.7265625" bestFit="1" customWidth="1"/>
    <col min="2" max="3" width="10.26953125" bestFit="1" customWidth="1"/>
    <col min="4" max="4" width="10.81640625" bestFit="1" customWidth="1"/>
    <col min="9" max="9" width="18.54296875" customWidth="1"/>
    <col min="10" max="10" width="13.7265625" customWidth="1"/>
    <col min="12" max="12" width="21" bestFit="1" customWidth="1"/>
    <col min="14" max="14" width="9.1796875" customWidth="1"/>
  </cols>
  <sheetData>
    <row r="1" spans="1:13" x14ac:dyDescent="0.35">
      <c r="A1" s="256" t="s">
        <v>0</v>
      </c>
      <c r="B1" s="256" t="s">
        <v>59</v>
      </c>
      <c r="C1" s="256" t="s">
        <v>60</v>
      </c>
      <c r="D1" s="256" t="s">
        <v>61</v>
      </c>
      <c r="E1" s="256" t="s">
        <v>62</v>
      </c>
      <c r="I1" s="607" t="s">
        <v>63</v>
      </c>
      <c r="J1" s="608"/>
      <c r="L1" s="607" t="s">
        <v>64</v>
      </c>
      <c r="M1" s="608"/>
    </row>
    <row r="2" spans="1:13" x14ac:dyDescent="0.35">
      <c r="A2" s="257">
        <v>44348</v>
      </c>
      <c r="B2" s="258">
        <v>856.73</v>
      </c>
      <c r="C2" s="259">
        <v>1385.3835920400199</v>
      </c>
      <c r="D2" s="260">
        <f>B2-C2</f>
        <v>-528.65359204001993</v>
      </c>
      <c r="E2" s="343">
        <f>ABS(D2)/B2</f>
        <v>0.61705974115534645</v>
      </c>
      <c r="I2" s="263" t="s">
        <v>65</v>
      </c>
      <c r="J2" s="88">
        <f>RSQ(B2:B154,C2:C154)</f>
        <v>0.98161716226541351</v>
      </c>
      <c r="K2" s="131"/>
      <c r="L2" s="263" t="s">
        <v>65</v>
      </c>
      <c r="M2" s="72" t="s">
        <v>66</v>
      </c>
    </row>
    <row r="3" spans="1:13" x14ac:dyDescent="0.35">
      <c r="A3" s="257">
        <v>44349</v>
      </c>
      <c r="B3" s="258">
        <v>1167.94</v>
      </c>
      <c r="C3" s="259">
        <v>1391.20166265732</v>
      </c>
      <c r="D3" s="260">
        <f t="shared" ref="D3:D66" si="0">B3-C3</f>
        <v>-223.2616626573199</v>
      </c>
      <c r="E3" s="261">
        <f t="shared" ref="E3:E66" si="1">ABS(D3)/B3</f>
        <v>0.19115850356809416</v>
      </c>
      <c r="I3" s="263" t="s">
        <v>62</v>
      </c>
      <c r="J3" s="88">
        <f>AVERAGE(E2:E154)</f>
        <v>0.11298261933153915</v>
      </c>
      <c r="K3" s="131"/>
      <c r="L3" s="263" t="s">
        <v>62</v>
      </c>
      <c r="M3" s="72" t="s">
        <v>67</v>
      </c>
    </row>
    <row r="4" spans="1:13" x14ac:dyDescent="0.35">
      <c r="A4" s="257">
        <v>44350</v>
      </c>
      <c r="B4" s="258">
        <v>2130.46</v>
      </c>
      <c r="C4" s="259">
        <v>1378.5447453025599</v>
      </c>
      <c r="D4" s="260">
        <f t="shared" si="0"/>
        <v>751.9152546974401</v>
      </c>
      <c r="E4" s="261">
        <f t="shared" si="1"/>
        <v>0.3529356358239254</v>
      </c>
    </row>
    <row r="5" spans="1:13" x14ac:dyDescent="0.35">
      <c r="A5" s="257">
        <v>44351</v>
      </c>
      <c r="B5" s="258">
        <v>3395.91</v>
      </c>
      <c r="C5" s="259">
        <v>3705.8668159738299</v>
      </c>
      <c r="D5" s="260">
        <f t="shared" si="0"/>
        <v>-309.95681597383009</v>
      </c>
      <c r="E5" s="261">
        <f t="shared" si="1"/>
        <v>9.1273566135094894E-2</v>
      </c>
    </row>
    <row r="6" spans="1:13" x14ac:dyDescent="0.35">
      <c r="A6" s="257">
        <v>44352</v>
      </c>
      <c r="B6" s="258">
        <v>2945.65</v>
      </c>
      <c r="C6" s="259">
        <v>3329.1069701782799</v>
      </c>
      <c r="D6" s="260">
        <f t="shared" si="0"/>
        <v>-383.45697017827979</v>
      </c>
      <c r="E6" s="261">
        <f t="shared" si="1"/>
        <v>0.13017737008072233</v>
      </c>
    </row>
    <row r="7" spans="1:13" x14ac:dyDescent="0.35">
      <c r="A7" s="257">
        <v>44353</v>
      </c>
      <c r="B7" s="258">
        <v>2464.58</v>
      </c>
      <c r="C7" s="259">
        <v>3324.7344571073299</v>
      </c>
      <c r="D7" s="260">
        <f t="shared" si="0"/>
        <v>-860.15445710733002</v>
      </c>
      <c r="E7" s="261">
        <f t="shared" si="1"/>
        <v>0.34900650703459818</v>
      </c>
    </row>
    <row r="8" spans="1:13" x14ac:dyDescent="0.35">
      <c r="A8" s="257">
        <v>44354</v>
      </c>
      <c r="B8" s="258">
        <v>2650.77</v>
      </c>
      <c r="C8" s="259">
        <v>3304.5556861198802</v>
      </c>
      <c r="D8" s="260">
        <f t="shared" si="0"/>
        <v>-653.78568611988021</v>
      </c>
      <c r="E8" s="261">
        <f t="shared" si="1"/>
        <v>0.24663991448517986</v>
      </c>
    </row>
    <row r="9" spans="1:13" x14ac:dyDescent="0.35">
      <c r="A9" s="257">
        <v>44355</v>
      </c>
      <c r="B9" s="258">
        <v>3154.83</v>
      </c>
      <c r="C9" s="259">
        <v>3278.3429928282399</v>
      </c>
      <c r="D9" s="260">
        <f t="shared" si="0"/>
        <v>-123.51299282823993</v>
      </c>
      <c r="E9" s="261">
        <f t="shared" si="1"/>
        <v>3.9150443234101343E-2</v>
      </c>
    </row>
    <row r="10" spans="1:13" x14ac:dyDescent="0.35">
      <c r="A10" s="257">
        <v>44356</v>
      </c>
      <c r="B10" s="258">
        <v>4119.95</v>
      </c>
      <c r="C10" s="259">
        <v>3328.2635995026599</v>
      </c>
      <c r="D10" s="260">
        <f t="shared" si="0"/>
        <v>791.68640049733995</v>
      </c>
      <c r="E10" s="261">
        <f t="shared" si="1"/>
        <v>0.19215922535403099</v>
      </c>
    </row>
    <row r="11" spans="1:13" x14ac:dyDescent="0.35">
      <c r="A11" s="257">
        <v>44357</v>
      </c>
      <c r="B11" s="258">
        <v>3872.72</v>
      </c>
      <c r="C11" s="259">
        <v>3365.7557108474898</v>
      </c>
      <c r="D11" s="260">
        <f t="shared" si="0"/>
        <v>506.96428915250999</v>
      </c>
      <c r="E11" s="261">
        <f t="shared" si="1"/>
        <v>0.13090651768072828</v>
      </c>
    </row>
    <row r="12" spans="1:13" x14ac:dyDescent="0.35">
      <c r="A12" s="257">
        <v>44358</v>
      </c>
      <c r="B12" s="258">
        <v>4397.63</v>
      </c>
      <c r="C12" s="259">
        <v>3802.8553626859598</v>
      </c>
      <c r="D12" s="260">
        <f t="shared" si="0"/>
        <v>594.77463731404032</v>
      </c>
      <c r="E12" s="261">
        <f t="shared" si="1"/>
        <v>0.13524890391279856</v>
      </c>
    </row>
    <row r="13" spans="1:13" x14ac:dyDescent="0.35">
      <c r="A13" s="257">
        <v>44359</v>
      </c>
      <c r="B13" s="258">
        <v>4078.54</v>
      </c>
      <c r="C13" s="259">
        <v>3466.3217382641401</v>
      </c>
      <c r="D13" s="260">
        <f t="shared" si="0"/>
        <v>612.21826173585987</v>
      </c>
      <c r="E13" s="261">
        <f t="shared" si="1"/>
        <v>0.15010721035857436</v>
      </c>
    </row>
    <row r="14" spans="1:13" x14ac:dyDescent="0.35">
      <c r="A14" s="257">
        <v>44360</v>
      </c>
      <c r="B14" s="258">
        <v>4504.2700000000004</v>
      </c>
      <c r="C14" s="259">
        <v>3486.6041372077202</v>
      </c>
      <c r="D14" s="260">
        <f t="shared" si="0"/>
        <v>1017.6658627922802</v>
      </c>
      <c r="E14" s="261">
        <f t="shared" si="1"/>
        <v>0.22593358364225061</v>
      </c>
    </row>
    <row r="15" spans="1:13" x14ac:dyDescent="0.35">
      <c r="A15" s="257">
        <v>44361</v>
      </c>
      <c r="B15" s="258">
        <v>4322.63</v>
      </c>
      <c r="C15" s="259">
        <v>3625.01052372288</v>
      </c>
      <c r="D15" s="260">
        <f t="shared" si="0"/>
        <v>697.61947627712016</v>
      </c>
      <c r="E15" s="261">
        <f t="shared" si="1"/>
        <v>0.16138773762203107</v>
      </c>
    </row>
    <row r="16" spans="1:13" x14ac:dyDescent="0.35">
      <c r="A16" s="257">
        <v>44362</v>
      </c>
      <c r="B16" s="258">
        <v>3784.31</v>
      </c>
      <c r="C16" s="259">
        <v>3708.2169914787301</v>
      </c>
      <c r="D16" s="260">
        <f t="shared" si="0"/>
        <v>76.093008521269894</v>
      </c>
      <c r="E16" s="261">
        <f t="shared" si="1"/>
        <v>2.0107498730619292E-2</v>
      </c>
    </row>
    <row r="17" spans="1:8" x14ac:dyDescent="0.35">
      <c r="A17" s="257">
        <v>44363</v>
      </c>
      <c r="B17" s="258">
        <v>3854.37</v>
      </c>
      <c r="C17" s="259">
        <v>3820.5188485806798</v>
      </c>
      <c r="D17" s="260">
        <f t="shared" si="0"/>
        <v>33.851151419320104</v>
      </c>
      <c r="E17" s="261">
        <f t="shared" si="1"/>
        <v>8.7825381111102732E-3</v>
      </c>
    </row>
    <row r="18" spans="1:8" x14ac:dyDescent="0.35">
      <c r="A18" s="257">
        <v>44364</v>
      </c>
      <c r="B18" s="258">
        <v>3556.99</v>
      </c>
      <c r="C18" s="259">
        <v>3984.0176809734999</v>
      </c>
      <c r="D18" s="260">
        <f t="shared" si="0"/>
        <v>-427.02768097350008</v>
      </c>
      <c r="E18" s="261">
        <f t="shared" si="1"/>
        <v>0.12005310135072073</v>
      </c>
    </row>
    <row r="19" spans="1:8" x14ac:dyDescent="0.35">
      <c r="A19" s="257">
        <v>44365</v>
      </c>
      <c r="B19" s="258">
        <v>4521.4799999999996</v>
      </c>
      <c r="C19" s="259">
        <v>4486.4786599128302</v>
      </c>
      <c r="D19" s="260">
        <f t="shared" si="0"/>
        <v>35.00134008716941</v>
      </c>
      <c r="E19" s="261">
        <f t="shared" si="1"/>
        <v>7.7411246068033951E-3</v>
      </c>
    </row>
    <row r="20" spans="1:8" x14ac:dyDescent="0.35">
      <c r="A20" s="257">
        <v>44366</v>
      </c>
      <c r="B20" s="258">
        <v>4326.3</v>
      </c>
      <c r="C20" s="259">
        <v>4275.2513259413599</v>
      </c>
      <c r="D20" s="260">
        <f t="shared" si="0"/>
        <v>51.048674058640245</v>
      </c>
      <c r="E20" s="261">
        <f t="shared" si="1"/>
        <v>1.1799614926990788E-2</v>
      </c>
    </row>
    <row r="21" spans="1:8" x14ac:dyDescent="0.35">
      <c r="A21" s="257">
        <v>44367</v>
      </c>
      <c r="B21" s="258">
        <v>4067.7</v>
      </c>
      <c r="C21" s="259">
        <v>4476.0846147401498</v>
      </c>
      <c r="D21" s="260">
        <f t="shared" si="0"/>
        <v>-408.38461474015003</v>
      </c>
      <c r="E21" s="261">
        <f t="shared" si="1"/>
        <v>0.10039693555083955</v>
      </c>
    </row>
    <row r="22" spans="1:8" x14ac:dyDescent="0.35">
      <c r="A22" s="257">
        <v>44368</v>
      </c>
      <c r="B22" s="258">
        <v>4055.75</v>
      </c>
      <c r="C22" s="259">
        <v>4676.2895107019303</v>
      </c>
      <c r="D22" s="260">
        <f t="shared" si="0"/>
        <v>-620.53951070193034</v>
      </c>
      <c r="E22" s="261">
        <f t="shared" si="1"/>
        <v>0.15300240663303466</v>
      </c>
    </row>
    <row r="23" spans="1:8" x14ac:dyDescent="0.35">
      <c r="A23" s="257">
        <v>44369</v>
      </c>
      <c r="B23" s="258">
        <v>4181.78</v>
      </c>
      <c r="C23" s="259">
        <v>4872.0920235232898</v>
      </c>
      <c r="D23" s="260">
        <f t="shared" si="0"/>
        <v>-690.31202352329001</v>
      </c>
      <c r="E23" s="261">
        <f t="shared" si="1"/>
        <v>0.16507612153754861</v>
      </c>
    </row>
    <row r="24" spans="1:8" x14ac:dyDescent="0.35">
      <c r="A24" s="257">
        <v>44370</v>
      </c>
      <c r="B24" s="258">
        <v>4567.46</v>
      </c>
      <c r="C24" s="259">
        <v>5017.0536044705595</v>
      </c>
      <c r="D24" s="260">
        <f t="shared" si="0"/>
        <v>-449.59360447055951</v>
      </c>
      <c r="E24" s="261">
        <f t="shared" si="1"/>
        <v>9.8434054041099325E-2</v>
      </c>
      <c r="H24" s="237"/>
    </row>
    <row r="25" spans="1:8" x14ac:dyDescent="0.35">
      <c r="A25" s="257">
        <v>44371</v>
      </c>
      <c r="B25" s="258">
        <v>3850.97</v>
      </c>
      <c r="C25" s="259">
        <v>5257.6282938189097</v>
      </c>
      <c r="D25" s="260">
        <f t="shared" si="0"/>
        <v>-1406.6582938189099</v>
      </c>
      <c r="E25" s="261">
        <f t="shared" si="1"/>
        <v>0.3652737605899059</v>
      </c>
    </row>
    <row r="26" spans="1:8" x14ac:dyDescent="0.35">
      <c r="A26" s="257">
        <v>44372</v>
      </c>
      <c r="B26" s="258">
        <v>5585.39</v>
      </c>
      <c r="C26" s="259">
        <v>5905.2091614273004</v>
      </c>
      <c r="D26" s="260">
        <f t="shared" si="0"/>
        <v>-319.81916142730006</v>
      </c>
      <c r="E26" s="261">
        <f t="shared" si="1"/>
        <v>5.7259951664485387E-2</v>
      </c>
    </row>
    <row r="27" spans="1:8" x14ac:dyDescent="0.35">
      <c r="A27" s="257">
        <v>44373</v>
      </c>
      <c r="B27" s="258">
        <v>5159.88</v>
      </c>
      <c r="C27" s="259">
        <v>5571.5538690173798</v>
      </c>
      <c r="D27" s="260">
        <f t="shared" si="0"/>
        <v>-411.67386901737973</v>
      </c>
      <c r="E27" s="261">
        <f t="shared" si="1"/>
        <v>7.9783612994368036E-2</v>
      </c>
    </row>
    <row r="28" spans="1:8" x14ac:dyDescent="0.35">
      <c r="A28" s="257">
        <v>44374</v>
      </c>
      <c r="B28" s="258">
        <v>4124.6499999999996</v>
      </c>
      <c r="C28" s="259">
        <v>5801.3016162014001</v>
      </c>
      <c r="D28" s="260">
        <f t="shared" si="0"/>
        <v>-1676.6516162014004</v>
      </c>
      <c r="E28" s="261">
        <f t="shared" si="1"/>
        <v>0.40649548839329414</v>
      </c>
    </row>
    <row r="29" spans="1:8" x14ac:dyDescent="0.35">
      <c r="A29" s="257">
        <v>44375</v>
      </c>
      <c r="B29" s="258">
        <v>4369.95</v>
      </c>
      <c r="C29" s="259">
        <v>5864.4434545147296</v>
      </c>
      <c r="D29" s="260">
        <f t="shared" si="0"/>
        <v>-1494.4934545147298</v>
      </c>
      <c r="E29" s="261">
        <f t="shared" si="1"/>
        <v>0.34199326182558837</v>
      </c>
    </row>
    <row r="30" spans="1:8" x14ac:dyDescent="0.35">
      <c r="A30" s="257">
        <v>44376</v>
      </c>
      <c r="B30" s="258">
        <v>4168.6499999999996</v>
      </c>
      <c r="C30" s="259">
        <v>5964.03277636447</v>
      </c>
      <c r="D30" s="260">
        <f t="shared" si="0"/>
        <v>-1795.3827763644704</v>
      </c>
      <c r="E30" s="261">
        <f t="shared" si="1"/>
        <v>0.43068685938240692</v>
      </c>
    </row>
    <row r="31" spans="1:8" x14ac:dyDescent="0.35">
      <c r="A31" s="257">
        <v>44377</v>
      </c>
      <c r="B31" s="258">
        <v>5085.8</v>
      </c>
      <c r="C31" s="259">
        <v>6074.9350899623996</v>
      </c>
      <c r="D31" s="260">
        <f t="shared" si="0"/>
        <v>-989.13508996239943</v>
      </c>
      <c r="E31" s="261">
        <f t="shared" si="1"/>
        <v>0.19448957685367088</v>
      </c>
    </row>
    <row r="32" spans="1:8" x14ac:dyDescent="0.35">
      <c r="A32" s="257">
        <v>44378</v>
      </c>
      <c r="B32" s="258">
        <v>6275</v>
      </c>
      <c r="C32" s="259">
        <v>7467.4752421449402</v>
      </c>
      <c r="D32" s="260">
        <f t="shared" si="0"/>
        <v>-1192.4752421449402</v>
      </c>
      <c r="E32" s="261">
        <f t="shared" si="1"/>
        <v>0.19003589516254027</v>
      </c>
    </row>
    <row r="33" spans="1:5" x14ac:dyDescent="0.35">
      <c r="A33" s="257">
        <v>44379</v>
      </c>
      <c r="B33" s="258">
        <v>7537</v>
      </c>
      <c r="C33" s="259">
        <v>7870.8088707295401</v>
      </c>
      <c r="D33" s="260">
        <f t="shared" si="0"/>
        <v>-333.8088707295401</v>
      </c>
      <c r="E33" s="261">
        <f t="shared" si="1"/>
        <v>4.4289355277901038E-2</v>
      </c>
    </row>
    <row r="34" spans="1:5" x14ac:dyDescent="0.35">
      <c r="A34" s="257">
        <v>44380</v>
      </c>
      <c r="B34" s="258">
        <v>5785</v>
      </c>
      <c r="C34" s="259">
        <v>7813.0100522992898</v>
      </c>
      <c r="D34" s="260">
        <f t="shared" si="0"/>
        <v>-2028.0100522992898</v>
      </c>
      <c r="E34" s="261">
        <f t="shared" si="1"/>
        <v>0.3505635354017787</v>
      </c>
    </row>
    <row r="35" spans="1:5" x14ac:dyDescent="0.35">
      <c r="A35" s="257">
        <v>44381</v>
      </c>
      <c r="B35" s="258">
        <v>5908</v>
      </c>
      <c r="C35" s="259">
        <v>7687.1520186999096</v>
      </c>
      <c r="D35" s="260">
        <f t="shared" si="0"/>
        <v>-1779.1520186999096</v>
      </c>
      <c r="E35" s="261">
        <f t="shared" si="1"/>
        <v>0.30114286030804155</v>
      </c>
    </row>
    <row r="36" spans="1:5" x14ac:dyDescent="0.35">
      <c r="A36" s="257">
        <v>44382</v>
      </c>
      <c r="B36" s="258">
        <v>7045</v>
      </c>
      <c r="C36" s="259">
        <v>7836.4223664982401</v>
      </c>
      <c r="D36" s="260">
        <f t="shared" si="0"/>
        <v>-791.42236649824008</v>
      </c>
      <c r="E36" s="261">
        <f t="shared" si="1"/>
        <v>0.11233816415872819</v>
      </c>
    </row>
    <row r="37" spans="1:5" x14ac:dyDescent="0.35">
      <c r="A37" s="257">
        <v>44383</v>
      </c>
      <c r="B37" s="258">
        <v>6140</v>
      </c>
      <c r="C37" s="259">
        <v>6333.5486814371197</v>
      </c>
      <c r="D37" s="260">
        <f t="shared" si="0"/>
        <v>-193.54868143711974</v>
      </c>
      <c r="E37" s="261">
        <f t="shared" si="1"/>
        <v>3.1522586553276832E-2</v>
      </c>
    </row>
    <row r="38" spans="1:5" x14ac:dyDescent="0.35">
      <c r="A38" s="257">
        <v>44384</v>
      </c>
      <c r="B38" s="258">
        <v>8066.1842999999999</v>
      </c>
      <c r="C38" s="259">
        <v>7481.8800671337103</v>
      </c>
      <c r="D38" s="260">
        <f t="shared" si="0"/>
        <v>584.30423286628957</v>
      </c>
      <c r="E38" s="261">
        <f t="shared" si="1"/>
        <v>7.2438740690104184E-2</v>
      </c>
    </row>
    <row r="39" spans="1:5" x14ac:dyDescent="0.35">
      <c r="A39" s="257">
        <v>44385</v>
      </c>
      <c r="B39" s="258">
        <v>7901.4256999999998</v>
      </c>
      <c r="C39" s="259">
        <v>7785.9231937392296</v>
      </c>
      <c r="D39" s="260">
        <f t="shared" si="0"/>
        <v>115.50250626077013</v>
      </c>
      <c r="E39" s="261">
        <f t="shared" si="1"/>
        <v>1.4617932338561398E-2</v>
      </c>
    </row>
    <row r="40" spans="1:5" x14ac:dyDescent="0.35">
      <c r="A40" s="257">
        <v>44386</v>
      </c>
      <c r="B40" s="258">
        <v>8121.4270999999999</v>
      </c>
      <c r="C40" s="259">
        <v>8341.6856323180291</v>
      </c>
      <c r="D40" s="260">
        <f t="shared" si="0"/>
        <v>-220.25853231802921</v>
      </c>
      <c r="E40" s="261">
        <f t="shared" si="1"/>
        <v>2.7120668523642748E-2</v>
      </c>
    </row>
    <row r="41" spans="1:5" x14ac:dyDescent="0.35">
      <c r="A41" s="257">
        <v>44387</v>
      </c>
      <c r="B41" s="258">
        <v>7934.7242999999999</v>
      </c>
      <c r="C41" s="259">
        <v>8183.8976368192898</v>
      </c>
      <c r="D41" s="262">
        <f t="shared" si="0"/>
        <v>-249.17333681928994</v>
      </c>
      <c r="E41" s="261">
        <f t="shared" si="1"/>
        <v>3.1402897869972614E-2</v>
      </c>
    </row>
    <row r="42" spans="1:5" x14ac:dyDescent="0.35">
      <c r="A42" s="257">
        <v>44388</v>
      </c>
      <c r="B42" s="258">
        <v>8947.8071</v>
      </c>
      <c r="C42" s="259">
        <v>9592.8634892289901</v>
      </c>
      <c r="D42" s="262">
        <f t="shared" si="0"/>
        <v>-645.05638922899016</v>
      </c>
      <c r="E42" s="261">
        <f t="shared" si="1"/>
        <v>7.2091003082642463E-2</v>
      </c>
    </row>
    <row r="43" spans="1:5" x14ac:dyDescent="0.35">
      <c r="A43" s="257">
        <v>44389</v>
      </c>
      <c r="B43" s="258">
        <v>9102.4470999999994</v>
      </c>
      <c r="C43" s="259">
        <v>8183.8743018784598</v>
      </c>
      <c r="D43" s="262">
        <f t="shared" si="0"/>
        <v>918.57279812153956</v>
      </c>
      <c r="E43" s="261">
        <f t="shared" si="1"/>
        <v>0.10091492848352171</v>
      </c>
    </row>
    <row r="44" spans="1:5" x14ac:dyDescent="0.35">
      <c r="A44" s="257">
        <v>44390</v>
      </c>
      <c r="B44" s="258">
        <v>6932.2614000000003</v>
      </c>
      <c r="C44" s="259">
        <v>6722.93009309224</v>
      </c>
      <c r="D44" s="262">
        <f t="shared" si="0"/>
        <v>209.33130690776034</v>
      </c>
      <c r="E44" s="261">
        <f t="shared" si="1"/>
        <v>3.0196684000946692E-2</v>
      </c>
    </row>
    <row r="45" spans="1:5" x14ac:dyDescent="0.35">
      <c r="A45" s="257">
        <v>44391</v>
      </c>
      <c r="B45" s="258">
        <v>9765.32</v>
      </c>
      <c r="C45" s="259">
        <v>7953.7404022247601</v>
      </c>
      <c r="D45" s="262">
        <f t="shared" si="0"/>
        <v>1811.5795977752396</v>
      </c>
      <c r="E45" s="261">
        <f t="shared" si="1"/>
        <v>0.18551154470874889</v>
      </c>
    </row>
    <row r="46" spans="1:5" x14ac:dyDescent="0.35">
      <c r="A46" s="257">
        <v>44392</v>
      </c>
      <c r="B46" s="258">
        <v>8626.0414000000001</v>
      </c>
      <c r="C46" s="259">
        <v>8347.0202371874293</v>
      </c>
      <c r="D46" s="262">
        <f t="shared" si="0"/>
        <v>279.02116281257076</v>
      </c>
      <c r="E46" s="261">
        <f t="shared" si="1"/>
        <v>3.2346374179536251E-2</v>
      </c>
    </row>
    <row r="47" spans="1:5" x14ac:dyDescent="0.35">
      <c r="A47" s="257">
        <v>44393</v>
      </c>
      <c r="B47" s="258">
        <v>7230.24</v>
      </c>
      <c r="C47" s="259">
        <v>8920.01863952235</v>
      </c>
      <c r="D47" s="262">
        <f t="shared" si="0"/>
        <v>-1689.7786395223502</v>
      </c>
      <c r="E47" s="261">
        <f t="shared" si="1"/>
        <v>0.23370989614761753</v>
      </c>
    </row>
    <row r="48" spans="1:5" x14ac:dyDescent="0.35">
      <c r="A48" s="257">
        <v>44394</v>
      </c>
      <c r="B48" s="258">
        <v>7657.2357000000002</v>
      </c>
      <c r="C48" s="259">
        <v>8855.2811035158102</v>
      </c>
      <c r="D48" s="262">
        <f t="shared" si="0"/>
        <v>-1198.04540351581</v>
      </c>
      <c r="E48" s="261">
        <f t="shared" si="1"/>
        <v>0.15645925637574537</v>
      </c>
    </row>
    <row r="49" spans="1:5" x14ac:dyDescent="0.35">
      <c r="A49" s="257">
        <v>44395</v>
      </c>
      <c r="B49" s="258">
        <v>9752.8670999999995</v>
      </c>
      <c r="C49" s="259">
        <v>8737.7417880655903</v>
      </c>
      <c r="D49" s="262">
        <f t="shared" si="0"/>
        <v>1015.1253119344092</v>
      </c>
      <c r="E49" s="261">
        <f t="shared" si="1"/>
        <v>0.10408480926951309</v>
      </c>
    </row>
    <row r="50" spans="1:5" x14ac:dyDescent="0.35">
      <c r="A50" s="257">
        <v>44396</v>
      </c>
      <c r="B50" s="258">
        <v>9759.8670999999995</v>
      </c>
      <c r="C50" s="259">
        <v>8967.7528061445391</v>
      </c>
      <c r="D50" s="262">
        <f t="shared" si="0"/>
        <v>792.11429385546035</v>
      </c>
      <c r="E50" s="261">
        <f t="shared" si="1"/>
        <v>8.116035656422621E-2</v>
      </c>
    </row>
    <row r="51" spans="1:5" x14ac:dyDescent="0.35">
      <c r="A51" s="257">
        <v>44397</v>
      </c>
      <c r="B51" s="258">
        <v>7581.6985999999997</v>
      </c>
      <c r="C51" s="259">
        <v>7529.0098551564397</v>
      </c>
      <c r="D51" s="262">
        <f t="shared" si="0"/>
        <v>52.688744843560016</v>
      </c>
      <c r="E51" s="261">
        <f t="shared" si="1"/>
        <v>6.9494644437013125E-3</v>
      </c>
    </row>
    <row r="52" spans="1:5" x14ac:dyDescent="0.35">
      <c r="A52" s="257">
        <v>44398</v>
      </c>
      <c r="B52" s="258">
        <v>7959.7457000000004</v>
      </c>
      <c r="C52" s="259">
        <v>8699.1775233406606</v>
      </c>
      <c r="D52" s="262">
        <f t="shared" si="0"/>
        <v>-739.43182334066023</v>
      </c>
      <c r="E52" s="261">
        <f t="shared" si="1"/>
        <v>9.2896412926943159E-2</v>
      </c>
    </row>
    <row r="53" spans="1:5" x14ac:dyDescent="0.35">
      <c r="A53" s="257">
        <v>44399</v>
      </c>
      <c r="B53" s="258">
        <v>8286.6843000000008</v>
      </c>
      <c r="C53" s="259">
        <v>9067.6303646299093</v>
      </c>
      <c r="D53" s="262">
        <f t="shared" si="0"/>
        <v>-780.94606462990851</v>
      </c>
      <c r="E53" s="261">
        <f t="shared" si="1"/>
        <v>9.4241078380397386E-2</v>
      </c>
    </row>
    <row r="54" spans="1:5" x14ac:dyDescent="0.35">
      <c r="A54" s="257">
        <v>44400</v>
      </c>
      <c r="B54" s="258">
        <v>9684.4086000000007</v>
      </c>
      <c r="C54" s="259">
        <v>9604.38226859522</v>
      </c>
      <c r="D54" s="262">
        <f t="shared" si="0"/>
        <v>80.026331404780649</v>
      </c>
      <c r="E54" s="261">
        <f t="shared" si="1"/>
        <v>8.2634195550960795E-3</v>
      </c>
    </row>
    <row r="55" spans="1:5" x14ac:dyDescent="0.35">
      <c r="A55" s="257">
        <v>44401</v>
      </c>
      <c r="B55" s="258">
        <v>9089.8757000000005</v>
      </c>
      <c r="C55" s="259">
        <v>9485.8872161598392</v>
      </c>
      <c r="D55" s="262">
        <f t="shared" si="0"/>
        <v>-396.01151615983872</v>
      </c>
      <c r="E55" s="261">
        <f t="shared" si="1"/>
        <v>4.3566219080403784E-2</v>
      </c>
    </row>
    <row r="56" spans="1:5" x14ac:dyDescent="0.35">
      <c r="A56" s="257">
        <v>44402</v>
      </c>
      <c r="B56" s="258">
        <v>7239.2371000000003</v>
      </c>
      <c r="C56" s="259">
        <v>9323.2754875487899</v>
      </c>
      <c r="D56" s="262">
        <f t="shared" si="0"/>
        <v>-2084.0383875487896</v>
      </c>
      <c r="E56" s="261">
        <f t="shared" si="1"/>
        <v>0.28788094087273225</v>
      </c>
    </row>
    <row r="57" spans="1:5" x14ac:dyDescent="0.35">
      <c r="A57" s="257">
        <v>44403</v>
      </c>
      <c r="B57" s="258">
        <v>7467.3056999999999</v>
      </c>
      <c r="C57" s="259">
        <v>9578.4830069229793</v>
      </c>
      <c r="D57" s="262">
        <f t="shared" si="0"/>
        <v>-2111.1773069229794</v>
      </c>
      <c r="E57" s="261">
        <f t="shared" si="1"/>
        <v>0.28272276397134505</v>
      </c>
    </row>
    <row r="58" spans="1:5" x14ac:dyDescent="0.35">
      <c r="A58" s="257">
        <v>44404</v>
      </c>
      <c r="B58" s="258">
        <v>8462.98</v>
      </c>
      <c r="C58" s="259">
        <v>8105.3652025260799</v>
      </c>
      <c r="D58" s="260">
        <f t="shared" si="0"/>
        <v>357.61479747391968</v>
      </c>
      <c r="E58" s="261">
        <f t="shared" si="1"/>
        <v>4.2256368025674139E-2</v>
      </c>
    </row>
    <row r="59" spans="1:5" x14ac:dyDescent="0.35">
      <c r="A59" s="257">
        <v>44405</v>
      </c>
      <c r="B59" s="258">
        <v>7541.9929000000002</v>
      </c>
      <c r="C59" s="259">
        <v>9269.7722633493704</v>
      </c>
      <c r="D59" s="260">
        <f t="shared" si="0"/>
        <v>-1727.7793633493702</v>
      </c>
      <c r="E59" s="261">
        <f t="shared" si="1"/>
        <v>0.22908790637410573</v>
      </c>
    </row>
    <row r="60" spans="1:5" x14ac:dyDescent="0.35">
      <c r="A60" s="257">
        <v>44406</v>
      </c>
      <c r="B60" s="258">
        <v>7815.6286</v>
      </c>
      <c r="C60" s="259">
        <v>9608.4953664048408</v>
      </c>
      <c r="D60" s="260">
        <f t="shared" si="0"/>
        <v>-1792.8667664048407</v>
      </c>
      <c r="E60" s="261">
        <f t="shared" si="1"/>
        <v>0.22939508236162101</v>
      </c>
    </row>
    <row r="61" spans="1:5" x14ac:dyDescent="0.35">
      <c r="A61" s="257">
        <v>44407</v>
      </c>
      <c r="B61" s="258">
        <v>9519.7042999999994</v>
      </c>
      <c r="C61" s="259">
        <v>10084.1456119424</v>
      </c>
      <c r="D61" s="260">
        <f t="shared" si="0"/>
        <v>-564.44131194240072</v>
      </c>
      <c r="E61" s="261">
        <f t="shared" si="1"/>
        <v>5.9291895436542154E-2</v>
      </c>
    </row>
    <row r="62" spans="1:5" x14ac:dyDescent="0.35">
      <c r="A62" s="257">
        <v>44408</v>
      </c>
      <c r="B62" s="258">
        <v>8921.5671000000002</v>
      </c>
      <c r="C62" s="259">
        <v>9881.1495591091098</v>
      </c>
      <c r="D62" s="260">
        <f t="shared" si="0"/>
        <v>-959.58245910910955</v>
      </c>
      <c r="E62" s="261">
        <f t="shared" si="1"/>
        <v>0.10755761273253323</v>
      </c>
    </row>
    <row r="63" spans="1:5" x14ac:dyDescent="0.35">
      <c r="A63" s="257">
        <v>44409</v>
      </c>
      <c r="B63" s="258">
        <v>9554.6043000000009</v>
      </c>
      <c r="C63" s="259">
        <v>9553.25245460304</v>
      </c>
      <c r="D63" s="260">
        <f t="shared" si="0"/>
        <v>1.3518453969609254</v>
      </c>
      <c r="E63" s="261">
        <f t="shared" si="1"/>
        <v>1.4148627766415457E-4</v>
      </c>
    </row>
    <row r="64" spans="1:5" x14ac:dyDescent="0.35">
      <c r="A64" s="257">
        <v>44410</v>
      </c>
      <c r="B64" s="258">
        <v>8701.7142999999996</v>
      </c>
      <c r="C64" s="259">
        <v>9665.9795757129905</v>
      </c>
      <c r="D64" s="260">
        <f t="shared" si="0"/>
        <v>-964.26527571299084</v>
      </c>
      <c r="E64" s="261">
        <f t="shared" si="1"/>
        <v>0.11081325385654076</v>
      </c>
    </row>
    <row r="65" spans="1:5" x14ac:dyDescent="0.35">
      <c r="A65" s="257">
        <v>44411</v>
      </c>
      <c r="B65" s="258">
        <v>7350.5571</v>
      </c>
      <c r="C65" s="259">
        <v>8147.9115536601203</v>
      </c>
      <c r="D65" s="260">
        <f t="shared" si="0"/>
        <v>-797.35445366012027</v>
      </c>
      <c r="E65" s="261">
        <f t="shared" si="1"/>
        <v>0.10847537714660026</v>
      </c>
    </row>
    <row r="66" spans="1:5" x14ac:dyDescent="0.35">
      <c r="A66" s="257">
        <v>44412</v>
      </c>
      <c r="B66" s="258">
        <v>6519.2142999999996</v>
      </c>
      <c r="C66" s="259">
        <v>9341.1494428364604</v>
      </c>
      <c r="D66" s="260">
        <f t="shared" si="0"/>
        <v>-2821.9351428364607</v>
      </c>
      <c r="E66" s="261">
        <f t="shared" si="1"/>
        <v>0.43286430127576275</v>
      </c>
    </row>
    <row r="67" spans="1:5" x14ac:dyDescent="0.35">
      <c r="A67" s="257">
        <v>44413</v>
      </c>
      <c r="B67" s="258">
        <v>8303.9385999999995</v>
      </c>
      <c r="C67" s="259">
        <v>9729.9405909220804</v>
      </c>
      <c r="D67" s="260">
        <f t="shared" ref="D67:D130" si="2">B67-C67</f>
        <v>-1426.0019909220809</v>
      </c>
      <c r="E67" s="261">
        <f t="shared" ref="E67:E130" si="3">ABS(D67)/B67</f>
        <v>0.17172597963598635</v>
      </c>
    </row>
    <row r="68" spans="1:5" x14ac:dyDescent="0.35">
      <c r="A68" s="257">
        <v>44414</v>
      </c>
      <c r="B68" s="258">
        <v>10828.8971</v>
      </c>
      <c r="C68" s="259">
        <v>10259.206433200199</v>
      </c>
      <c r="D68" s="260">
        <f t="shared" si="2"/>
        <v>569.69066679980097</v>
      </c>
      <c r="E68" s="261">
        <f t="shared" si="3"/>
        <v>5.2608373829667376E-2</v>
      </c>
    </row>
    <row r="69" spans="1:5" x14ac:dyDescent="0.35">
      <c r="A69" s="257">
        <v>44415</v>
      </c>
      <c r="B69" s="258">
        <v>11321.66</v>
      </c>
      <c r="C69" s="259">
        <v>9961.2442908851099</v>
      </c>
      <c r="D69" s="260">
        <f t="shared" si="2"/>
        <v>1360.41570911489</v>
      </c>
      <c r="E69" s="261">
        <f t="shared" si="3"/>
        <v>0.12016044547485881</v>
      </c>
    </row>
    <row r="70" spans="1:5" x14ac:dyDescent="0.35">
      <c r="A70" s="257">
        <v>44416</v>
      </c>
      <c r="B70" s="258">
        <v>10282.885700000001</v>
      </c>
      <c r="C70" s="259">
        <v>9565.5687287383207</v>
      </c>
      <c r="D70" s="260">
        <f t="shared" si="2"/>
        <v>717.31697126168001</v>
      </c>
      <c r="E70" s="261">
        <f t="shared" si="3"/>
        <v>6.9758333622407173E-2</v>
      </c>
    </row>
    <row r="71" spans="1:5" x14ac:dyDescent="0.35">
      <c r="A71" s="257">
        <v>44417</v>
      </c>
      <c r="B71" s="258">
        <v>9077.9570999999996</v>
      </c>
      <c r="C71" s="259">
        <v>9791.4361993016391</v>
      </c>
      <c r="D71" s="260">
        <f t="shared" si="2"/>
        <v>-713.47909930163951</v>
      </c>
      <c r="E71" s="261">
        <f t="shared" si="3"/>
        <v>7.8594676251735052E-2</v>
      </c>
    </row>
    <row r="72" spans="1:5" x14ac:dyDescent="0.35">
      <c r="A72" s="257">
        <v>44418</v>
      </c>
      <c r="B72" s="258">
        <v>8885.4086000000007</v>
      </c>
      <c r="C72" s="259">
        <v>8306.7930723871705</v>
      </c>
      <c r="D72" s="260">
        <f t="shared" si="2"/>
        <v>578.61552761283019</v>
      </c>
      <c r="E72" s="261">
        <f t="shared" si="3"/>
        <v>6.5119743352357498E-2</v>
      </c>
    </row>
    <row r="73" spans="1:5" x14ac:dyDescent="0.35">
      <c r="A73" s="257">
        <v>44419</v>
      </c>
      <c r="B73" s="258">
        <v>8095.3113999999996</v>
      </c>
      <c r="C73" s="259">
        <v>9468.4131277332108</v>
      </c>
      <c r="D73" s="260">
        <f t="shared" si="2"/>
        <v>-1373.1017277332112</v>
      </c>
      <c r="E73" s="261">
        <f t="shared" si="3"/>
        <v>0.1696169127889523</v>
      </c>
    </row>
    <row r="74" spans="1:5" x14ac:dyDescent="0.35">
      <c r="A74" s="257">
        <v>44420</v>
      </c>
      <c r="B74" s="258">
        <v>12352.1214</v>
      </c>
      <c r="C74" s="259">
        <v>9825.6582906672993</v>
      </c>
      <c r="D74" s="260">
        <f t="shared" si="2"/>
        <v>2526.4631093327007</v>
      </c>
      <c r="E74" s="261">
        <f t="shared" si="3"/>
        <v>0.20453677773379889</v>
      </c>
    </row>
    <row r="75" spans="1:5" x14ac:dyDescent="0.35">
      <c r="A75" s="257">
        <v>44421</v>
      </c>
      <c r="B75" s="258">
        <v>10112.3271</v>
      </c>
      <c r="C75" s="259">
        <v>10297.998153717501</v>
      </c>
      <c r="D75" s="260">
        <f t="shared" si="2"/>
        <v>-185.6710537175004</v>
      </c>
      <c r="E75" s="261">
        <f t="shared" si="3"/>
        <v>1.8360863120962571E-2</v>
      </c>
    </row>
    <row r="76" spans="1:5" x14ac:dyDescent="0.35">
      <c r="A76" s="257">
        <v>44422</v>
      </c>
      <c r="B76" s="258">
        <v>9078.0771000000004</v>
      </c>
      <c r="C76" s="259">
        <v>10148.6471473701</v>
      </c>
      <c r="D76" s="260">
        <f t="shared" si="2"/>
        <v>-1070.5700473700999</v>
      </c>
      <c r="E76" s="261">
        <f t="shared" si="3"/>
        <v>0.11792916446701029</v>
      </c>
    </row>
    <row r="77" spans="1:5" x14ac:dyDescent="0.35">
      <c r="A77" s="257">
        <v>44423</v>
      </c>
      <c r="B77" s="258">
        <v>11265.405699999999</v>
      </c>
      <c r="C77" s="259">
        <v>9916.5221979917005</v>
      </c>
      <c r="D77" s="260">
        <f t="shared" si="2"/>
        <v>1348.8835020082988</v>
      </c>
      <c r="E77" s="261">
        <f t="shared" si="3"/>
        <v>0.11973678870777808</v>
      </c>
    </row>
    <row r="78" spans="1:5" x14ac:dyDescent="0.35">
      <c r="A78" s="257">
        <v>44424</v>
      </c>
      <c r="B78" s="258">
        <v>12223.572899999999</v>
      </c>
      <c r="C78" s="259">
        <v>10018.9986849089</v>
      </c>
      <c r="D78" s="260">
        <f t="shared" si="2"/>
        <v>2204.5742150910992</v>
      </c>
      <c r="E78" s="261">
        <f t="shared" si="3"/>
        <v>0.18035432300576368</v>
      </c>
    </row>
    <row r="79" spans="1:5" x14ac:dyDescent="0.35">
      <c r="A79" s="257">
        <v>44425</v>
      </c>
      <c r="B79" s="258">
        <v>9586.9500000000007</v>
      </c>
      <c r="C79" s="259">
        <v>8467.2858731234701</v>
      </c>
      <c r="D79" s="260">
        <f t="shared" si="2"/>
        <v>1119.6641268765306</v>
      </c>
      <c r="E79" s="261">
        <f t="shared" si="3"/>
        <v>0.11679044188991604</v>
      </c>
    </row>
    <row r="80" spans="1:5" x14ac:dyDescent="0.35">
      <c r="A80" s="257">
        <v>44426</v>
      </c>
      <c r="B80" s="258">
        <v>12435.59</v>
      </c>
      <c r="C80" s="259">
        <v>9614.4973909820801</v>
      </c>
      <c r="D80" s="260">
        <f t="shared" si="2"/>
        <v>2821.09260901792</v>
      </c>
      <c r="E80" s="261">
        <f t="shared" si="3"/>
        <v>0.22685635414306196</v>
      </c>
    </row>
    <row r="81" spans="1:7" x14ac:dyDescent="0.35">
      <c r="A81" s="257">
        <v>44427</v>
      </c>
      <c r="B81" s="258">
        <v>10947.0514</v>
      </c>
      <c r="C81" s="259">
        <v>9937.0992461873793</v>
      </c>
      <c r="D81" s="260">
        <f t="shared" si="2"/>
        <v>1009.952153812621</v>
      </c>
      <c r="E81" s="261">
        <f t="shared" si="3"/>
        <v>9.2257916484490152E-2</v>
      </c>
    </row>
    <row r="82" spans="1:7" x14ac:dyDescent="0.35">
      <c r="A82" s="257">
        <v>44428</v>
      </c>
      <c r="B82" s="258">
        <v>11763.178599999999</v>
      </c>
      <c r="C82" s="259">
        <v>10461.1916619157</v>
      </c>
      <c r="D82" s="260">
        <f t="shared" si="2"/>
        <v>1301.9869380842993</v>
      </c>
      <c r="E82" s="261">
        <f t="shared" si="3"/>
        <v>0.11068325852710417</v>
      </c>
    </row>
    <row r="83" spans="1:7" x14ac:dyDescent="0.35">
      <c r="A83" s="257">
        <v>44429</v>
      </c>
      <c r="B83" s="258">
        <v>11088.6443</v>
      </c>
      <c r="C83" s="259">
        <v>10518.2057956725</v>
      </c>
      <c r="D83" s="260">
        <f t="shared" si="2"/>
        <v>570.43850432749969</v>
      </c>
      <c r="E83" s="261">
        <f t="shared" si="3"/>
        <v>5.1443484784474483E-2</v>
      </c>
    </row>
    <row r="84" spans="1:7" x14ac:dyDescent="0.35">
      <c r="A84" s="257">
        <v>44430</v>
      </c>
      <c r="B84" s="258">
        <v>12045.598599999999</v>
      </c>
      <c r="C84" s="259">
        <v>10529.0653155495</v>
      </c>
      <c r="D84" s="260">
        <f t="shared" si="2"/>
        <v>1516.5332844504992</v>
      </c>
      <c r="E84" s="261">
        <f t="shared" si="3"/>
        <v>0.12589937078349092</v>
      </c>
    </row>
    <row r="85" spans="1:7" x14ac:dyDescent="0.35">
      <c r="A85" s="257">
        <v>44431</v>
      </c>
      <c r="B85" s="258">
        <v>10715.04</v>
      </c>
      <c r="C85" s="259">
        <v>10812.854568585</v>
      </c>
      <c r="D85" s="260">
        <f t="shared" si="2"/>
        <v>-97.814568584999506</v>
      </c>
      <c r="E85" s="261">
        <f t="shared" si="3"/>
        <v>9.1287170729180203E-3</v>
      </c>
    </row>
    <row r="86" spans="1:7" x14ac:dyDescent="0.35">
      <c r="A86" s="257">
        <v>44432</v>
      </c>
      <c r="B86" s="258">
        <v>14301.911400000001</v>
      </c>
      <c r="C86" s="259">
        <v>9408.3772478208393</v>
      </c>
      <c r="D86" s="260">
        <f t="shared" si="2"/>
        <v>4893.5341521791615</v>
      </c>
      <c r="E86" s="261">
        <f t="shared" si="3"/>
        <v>0.34215945095137151</v>
      </c>
    </row>
    <row r="87" spans="1:7" x14ac:dyDescent="0.35">
      <c r="A87" s="257">
        <v>44433</v>
      </c>
      <c r="B87" s="258">
        <v>11903.9686</v>
      </c>
      <c r="C87" s="259">
        <v>10458.696982399701</v>
      </c>
      <c r="D87" s="260">
        <f t="shared" si="2"/>
        <v>1445.2716176002996</v>
      </c>
      <c r="E87" s="261">
        <f t="shared" si="3"/>
        <v>0.12141090640984215</v>
      </c>
    </row>
    <row r="88" spans="1:7" x14ac:dyDescent="0.35">
      <c r="A88" s="257">
        <v>44434</v>
      </c>
      <c r="B88" s="258">
        <v>12106.11</v>
      </c>
      <c r="C88" s="259">
        <v>10844.7588681166</v>
      </c>
      <c r="D88" s="260">
        <f t="shared" si="2"/>
        <v>1261.3511318834007</v>
      </c>
      <c r="E88" s="261">
        <f t="shared" si="3"/>
        <v>0.10419128290453339</v>
      </c>
    </row>
    <row r="89" spans="1:7" x14ac:dyDescent="0.35">
      <c r="A89" s="257">
        <v>44435</v>
      </c>
      <c r="B89" s="258">
        <v>12484.73</v>
      </c>
      <c r="C89" s="259">
        <v>11442.475528059</v>
      </c>
      <c r="D89" s="262">
        <f t="shared" si="2"/>
        <v>1042.2544719409998</v>
      </c>
      <c r="E89" s="261">
        <f t="shared" si="3"/>
        <v>8.3482339781557141E-2</v>
      </c>
    </row>
    <row r="90" spans="1:7" x14ac:dyDescent="0.35">
      <c r="A90" s="257">
        <v>44436</v>
      </c>
      <c r="B90" s="258">
        <v>15381.331</v>
      </c>
      <c r="C90" s="259">
        <v>11410.7923981686</v>
      </c>
      <c r="D90" s="262">
        <f t="shared" si="2"/>
        <v>3970.5386018314002</v>
      </c>
      <c r="E90" s="261">
        <f t="shared" si="3"/>
        <v>0.25814011816216687</v>
      </c>
    </row>
    <row r="91" spans="1:7" ht="15" thickBot="1" x14ac:dyDescent="0.4">
      <c r="A91" s="257">
        <v>44437</v>
      </c>
      <c r="B91" s="258">
        <v>17351.312999999998</v>
      </c>
      <c r="C91" s="259">
        <v>17442.277119573999</v>
      </c>
      <c r="D91" s="262">
        <f t="shared" si="2"/>
        <v>-90.964119574000506</v>
      </c>
      <c r="E91" s="261">
        <f t="shared" si="3"/>
        <v>5.2424919989628744E-3</v>
      </c>
    </row>
    <row r="92" spans="1:7" ht="17" thickBot="1" x14ac:dyDescent="0.4">
      <c r="A92" s="257">
        <v>44438</v>
      </c>
      <c r="B92" s="258">
        <v>14506.6414</v>
      </c>
      <c r="C92" s="259">
        <v>13743.744090047099</v>
      </c>
      <c r="D92" s="262">
        <f t="shared" si="2"/>
        <v>762.8973099529012</v>
      </c>
      <c r="E92" s="261">
        <f t="shared" si="3"/>
        <v>5.2589520131992869E-2</v>
      </c>
      <c r="G92" s="64"/>
    </row>
    <row r="93" spans="1:7" x14ac:dyDescent="0.35">
      <c r="A93" s="257">
        <v>44439</v>
      </c>
      <c r="B93" s="258">
        <v>11760.072899999999</v>
      </c>
      <c r="C93" s="259">
        <v>10121.5937196346</v>
      </c>
      <c r="D93" s="262">
        <f t="shared" si="2"/>
        <v>1638.4791803653989</v>
      </c>
      <c r="E93" s="261">
        <f t="shared" si="3"/>
        <v>0.13932559723889118</v>
      </c>
    </row>
    <row r="94" spans="1:7" x14ac:dyDescent="0.35">
      <c r="A94" s="257">
        <v>44440</v>
      </c>
      <c r="B94" s="258">
        <v>12457.9414</v>
      </c>
      <c r="C94" s="259">
        <v>14166.603236114801</v>
      </c>
      <c r="D94" s="262">
        <f t="shared" si="2"/>
        <v>-1708.6618361148012</v>
      </c>
      <c r="E94" s="261">
        <f t="shared" si="3"/>
        <v>0.13715442874974523</v>
      </c>
    </row>
    <row r="95" spans="1:7" x14ac:dyDescent="0.35">
      <c r="A95" s="257">
        <v>44441</v>
      </c>
      <c r="B95" s="258">
        <v>14624.337100000001</v>
      </c>
      <c r="C95" s="259">
        <v>14555.205311674699</v>
      </c>
      <c r="D95" s="262">
        <f t="shared" si="2"/>
        <v>69.131788325301386</v>
      </c>
      <c r="E95" s="261">
        <f t="shared" si="3"/>
        <v>4.7271741517296798E-3</v>
      </c>
    </row>
    <row r="96" spans="1:7" x14ac:dyDescent="0.35">
      <c r="A96" s="257">
        <v>44442</v>
      </c>
      <c r="B96" s="258">
        <v>15772.4871</v>
      </c>
      <c r="C96" s="259">
        <v>16674.0757963574</v>
      </c>
      <c r="D96" s="262">
        <f t="shared" si="2"/>
        <v>-901.58869635739939</v>
      </c>
      <c r="E96" s="261">
        <f t="shared" si="3"/>
        <v>5.7162113409330313E-2</v>
      </c>
    </row>
    <row r="97" spans="1:5" x14ac:dyDescent="0.35">
      <c r="A97" s="257">
        <v>44443</v>
      </c>
      <c r="B97" s="258">
        <v>17810.771000000001</v>
      </c>
      <c r="C97" s="259">
        <v>17360.588056678502</v>
      </c>
      <c r="D97" s="262">
        <f t="shared" si="2"/>
        <v>450.1829433214989</v>
      </c>
      <c r="E97" s="261">
        <f t="shared" si="3"/>
        <v>2.527588184259395E-2</v>
      </c>
    </row>
    <row r="98" spans="1:5" x14ac:dyDescent="0.35">
      <c r="A98" s="257">
        <v>44444</v>
      </c>
      <c r="B98" s="258">
        <v>16631.886999999999</v>
      </c>
      <c r="C98" s="259">
        <v>17392.326297994001</v>
      </c>
      <c r="D98" s="262">
        <f t="shared" si="2"/>
        <v>-760.43929799400212</v>
      </c>
      <c r="E98" s="261">
        <f t="shared" si="3"/>
        <v>4.5721769153073383E-2</v>
      </c>
    </row>
    <row r="99" spans="1:5" x14ac:dyDescent="0.35">
      <c r="A99" s="257">
        <v>44445</v>
      </c>
      <c r="B99" s="258">
        <v>18040.574000000001</v>
      </c>
      <c r="C99" s="259">
        <v>19495.893751290801</v>
      </c>
      <c r="D99" s="262">
        <f t="shared" si="2"/>
        <v>-1455.3197512908009</v>
      </c>
      <c r="E99" s="261">
        <f t="shared" si="3"/>
        <v>8.0669259819050154E-2</v>
      </c>
    </row>
    <row r="100" spans="1:5" x14ac:dyDescent="0.35">
      <c r="A100" s="257">
        <v>44446</v>
      </c>
      <c r="B100" s="258">
        <v>20006.167000000001</v>
      </c>
      <c r="C100" s="259">
        <v>18550.8472487092</v>
      </c>
      <c r="D100" s="260">
        <f t="shared" si="2"/>
        <v>1455.3197512908009</v>
      </c>
      <c r="E100" s="261">
        <f t="shared" si="3"/>
        <v>7.2743557088711733E-2</v>
      </c>
    </row>
    <row r="101" spans="1:5" x14ac:dyDescent="0.35">
      <c r="A101" s="257">
        <v>44447</v>
      </c>
      <c r="B101" s="258">
        <v>17108.835999999999</v>
      </c>
      <c r="C101" s="259">
        <v>14628.7491539741</v>
      </c>
      <c r="D101" s="260">
        <f t="shared" si="2"/>
        <v>2480.0868460258989</v>
      </c>
      <c r="E101" s="261">
        <f t="shared" si="3"/>
        <v>0.14495941430649631</v>
      </c>
    </row>
    <row r="102" spans="1:5" x14ac:dyDescent="0.35">
      <c r="A102" s="257">
        <v>44448</v>
      </c>
      <c r="B102" s="258">
        <v>18450.074000000001</v>
      </c>
      <c r="C102" s="259">
        <v>15553.1319609074</v>
      </c>
      <c r="D102" s="260">
        <f t="shared" si="2"/>
        <v>2896.9420390926007</v>
      </c>
      <c r="E102" s="261">
        <f t="shared" si="3"/>
        <v>0.15701519891424828</v>
      </c>
    </row>
    <row r="103" spans="1:5" x14ac:dyDescent="0.35">
      <c r="A103" s="257">
        <v>44449</v>
      </c>
      <c r="B103" s="258">
        <v>19952.577000000001</v>
      </c>
      <c r="C103" s="259">
        <v>18889.0358537391</v>
      </c>
      <c r="D103" s="260">
        <f t="shared" si="2"/>
        <v>1063.5411462609009</v>
      </c>
      <c r="E103" s="261">
        <f t="shared" si="3"/>
        <v>5.3303447783256311E-2</v>
      </c>
    </row>
    <row r="104" spans="1:5" x14ac:dyDescent="0.35">
      <c r="A104" s="257">
        <v>44450</v>
      </c>
      <c r="B104" s="258">
        <v>20770.866999999998</v>
      </c>
      <c r="C104" s="259">
        <v>19706.577377117701</v>
      </c>
      <c r="D104" s="260">
        <f t="shared" si="2"/>
        <v>1064.2896228822974</v>
      </c>
      <c r="E104" s="261">
        <f t="shared" si="3"/>
        <v>5.1239537708382493E-2</v>
      </c>
    </row>
    <row r="105" spans="1:5" x14ac:dyDescent="0.35">
      <c r="A105" s="257">
        <v>44451</v>
      </c>
      <c r="B105" s="258">
        <v>19373.046999999999</v>
      </c>
      <c r="C105" s="259">
        <v>20310.969758107301</v>
      </c>
      <c r="D105" s="260">
        <f t="shared" si="2"/>
        <v>-937.9227581073028</v>
      </c>
      <c r="E105" s="261">
        <f t="shared" si="3"/>
        <v>4.8413796658176841E-2</v>
      </c>
    </row>
    <row r="106" spans="1:5" x14ac:dyDescent="0.35">
      <c r="A106" s="257">
        <v>44452</v>
      </c>
      <c r="B106" s="258">
        <v>20547.513999999999</v>
      </c>
      <c r="C106" s="259">
        <v>15652.2935944255</v>
      </c>
      <c r="D106" s="260">
        <f t="shared" si="2"/>
        <v>4895.2204055744987</v>
      </c>
      <c r="E106" s="261">
        <f t="shared" si="3"/>
        <v>0.23823905926403063</v>
      </c>
    </row>
    <row r="107" spans="1:5" x14ac:dyDescent="0.35">
      <c r="A107" s="257">
        <v>44453</v>
      </c>
      <c r="B107" s="258">
        <v>22898.61</v>
      </c>
      <c r="C107" s="259">
        <v>16439.158611516399</v>
      </c>
      <c r="D107" s="260">
        <f t="shared" si="2"/>
        <v>6459.4513884836015</v>
      </c>
      <c r="E107" s="261">
        <f t="shared" si="3"/>
        <v>0.28208923548126291</v>
      </c>
    </row>
    <row r="108" spans="1:5" x14ac:dyDescent="0.35">
      <c r="A108" s="257">
        <v>44454</v>
      </c>
      <c r="B108" s="258">
        <v>25298.074000000001</v>
      </c>
      <c r="C108" s="259">
        <v>19800.2563369856</v>
      </c>
      <c r="D108" s="260">
        <f t="shared" si="2"/>
        <v>5497.8176630144008</v>
      </c>
      <c r="E108" s="261">
        <f t="shared" si="3"/>
        <v>0.21732158989709655</v>
      </c>
    </row>
    <row r="109" spans="1:5" x14ac:dyDescent="0.35">
      <c r="A109" s="257">
        <v>44455</v>
      </c>
      <c r="B109" s="258">
        <v>25304.069</v>
      </c>
      <c r="C109" s="259">
        <v>21002.0699788981</v>
      </c>
      <c r="D109" s="260">
        <f t="shared" si="2"/>
        <v>4301.9990211018994</v>
      </c>
      <c r="E109" s="261">
        <f t="shared" si="3"/>
        <v>0.17001214394024533</v>
      </c>
    </row>
    <row r="110" spans="1:5" x14ac:dyDescent="0.35">
      <c r="A110" s="257">
        <v>44456</v>
      </c>
      <c r="B110" s="258">
        <v>25581.370999999999</v>
      </c>
      <c r="C110" s="259">
        <v>23858.816991865599</v>
      </c>
      <c r="D110" s="260">
        <f t="shared" si="2"/>
        <v>1722.5540081344006</v>
      </c>
      <c r="E110" s="261">
        <f t="shared" si="3"/>
        <v>6.7336266228045422E-2</v>
      </c>
    </row>
    <row r="111" spans="1:5" x14ac:dyDescent="0.35">
      <c r="A111" s="257">
        <v>44457</v>
      </c>
      <c r="B111" s="258">
        <v>26127.573</v>
      </c>
      <c r="C111" s="259">
        <v>25217.4984777108</v>
      </c>
      <c r="D111" s="260">
        <f t="shared" si="2"/>
        <v>910.0745222892001</v>
      </c>
      <c r="E111" s="261">
        <f t="shared" si="3"/>
        <v>3.4831957881782595E-2</v>
      </c>
    </row>
    <row r="112" spans="1:5" x14ac:dyDescent="0.35">
      <c r="A112" s="257">
        <v>44458</v>
      </c>
      <c r="B112" s="258">
        <v>26331.745999999999</v>
      </c>
      <c r="C112" s="259">
        <v>25873.2289997357</v>
      </c>
      <c r="D112" s="260">
        <f t="shared" si="2"/>
        <v>458.51700026429899</v>
      </c>
      <c r="E112" s="261">
        <f t="shared" si="3"/>
        <v>1.741308761919164E-2</v>
      </c>
    </row>
    <row r="113" spans="1:5" x14ac:dyDescent="0.35">
      <c r="A113" s="257">
        <v>44459</v>
      </c>
      <c r="B113" s="258">
        <v>24702.159</v>
      </c>
      <c r="C113" s="259">
        <v>21277.3449335636</v>
      </c>
      <c r="D113" s="260">
        <f t="shared" si="2"/>
        <v>3424.8140664364</v>
      </c>
      <c r="E113" s="261">
        <f t="shared" si="3"/>
        <v>0.13864432118813583</v>
      </c>
    </row>
    <row r="114" spans="1:5" x14ac:dyDescent="0.35">
      <c r="A114" s="257">
        <v>44460</v>
      </c>
      <c r="B114" s="258">
        <v>21162.442999999999</v>
      </c>
      <c r="C114" s="259">
        <v>22033.288551726699</v>
      </c>
      <c r="D114" s="260">
        <f t="shared" si="2"/>
        <v>-870.84555172669934</v>
      </c>
      <c r="E114" s="261">
        <f t="shared" si="3"/>
        <v>4.1150520841412276E-2</v>
      </c>
    </row>
    <row r="115" spans="1:5" x14ac:dyDescent="0.35">
      <c r="A115" s="257">
        <v>44461</v>
      </c>
      <c r="B115" s="258">
        <v>23944.399000000001</v>
      </c>
      <c r="C115" s="259">
        <v>25289.359898447299</v>
      </c>
      <c r="D115" s="260">
        <f t="shared" si="2"/>
        <v>-1344.960898447298</v>
      </c>
      <c r="E115" s="261">
        <f t="shared" si="3"/>
        <v>5.6170167330042313E-2</v>
      </c>
    </row>
    <row r="116" spans="1:5" x14ac:dyDescent="0.35">
      <c r="A116" s="257">
        <v>44462</v>
      </c>
      <c r="B116" s="258">
        <v>24517.71</v>
      </c>
      <c r="C116" s="259">
        <v>26430.288677096101</v>
      </c>
      <c r="D116" s="260">
        <f t="shared" si="2"/>
        <v>-1912.5786770961022</v>
      </c>
      <c r="E116" s="261">
        <f t="shared" si="3"/>
        <v>7.8008047125775706E-2</v>
      </c>
    </row>
    <row r="117" spans="1:5" x14ac:dyDescent="0.35">
      <c r="A117" s="257">
        <v>44463</v>
      </c>
      <c r="B117" s="258">
        <v>24217.513999999999</v>
      </c>
      <c r="C117" s="259">
        <v>24292.080980294399</v>
      </c>
      <c r="D117" s="260">
        <f t="shared" si="2"/>
        <v>-74.5669802943994</v>
      </c>
      <c r="E117" s="261">
        <f t="shared" si="3"/>
        <v>3.0790518091328204E-3</v>
      </c>
    </row>
    <row r="118" spans="1:5" x14ac:dyDescent="0.35">
      <c r="A118" s="257">
        <v>44464</v>
      </c>
      <c r="B118" s="258">
        <v>19359.026000000002</v>
      </c>
      <c r="C118" s="259">
        <v>24725.104904506701</v>
      </c>
      <c r="D118" s="260">
        <f t="shared" si="2"/>
        <v>-5366.0789045066995</v>
      </c>
      <c r="E118" s="261">
        <f t="shared" si="3"/>
        <v>0.27718744241093013</v>
      </c>
    </row>
    <row r="119" spans="1:5" x14ac:dyDescent="0.35">
      <c r="A119" s="257">
        <v>44465</v>
      </c>
      <c r="B119" s="258">
        <v>23674.681</v>
      </c>
      <c r="C119" s="259">
        <v>25206.872397896001</v>
      </c>
      <c r="D119" s="260">
        <f t="shared" si="2"/>
        <v>-1532.1913978960001</v>
      </c>
      <c r="E119" s="261">
        <f t="shared" si="3"/>
        <v>6.4718565707221148E-2</v>
      </c>
    </row>
    <row r="120" spans="1:5" x14ac:dyDescent="0.35">
      <c r="A120" s="257">
        <v>44466</v>
      </c>
      <c r="B120" s="258">
        <v>24082.541000000001</v>
      </c>
      <c r="C120" s="259">
        <v>25653.7520078093</v>
      </c>
      <c r="D120" s="260">
        <f t="shared" si="2"/>
        <v>-1571.2110078092992</v>
      </c>
      <c r="E120" s="261">
        <f t="shared" si="3"/>
        <v>6.5242741943605492E-2</v>
      </c>
    </row>
    <row r="121" spans="1:5" x14ac:dyDescent="0.35">
      <c r="A121" s="257">
        <v>44467</v>
      </c>
      <c r="B121" s="258">
        <v>25173.374</v>
      </c>
      <c r="C121" s="259">
        <v>26120.704460054501</v>
      </c>
      <c r="D121" s="260">
        <f t="shared" si="2"/>
        <v>-947.3304600545016</v>
      </c>
      <c r="E121" s="261">
        <f t="shared" si="3"/>
        <v>3.7632240320844619E-2</v>
      </c>
    </row>
    <row r="122" spans="1:5" x14ac:dyDescent="0.35">
      <c r="A122" s="257">
        <v>44468</v>
      </c>
      <c r="B122" s="258">
        <v>30022.221000000001</v>
      </c>
      <c r="C122" s="259">
        <v>29191.620038850899</v>
      </c>
      <c r="D122" s="260">
        <f t="shared" si="2"/>
        <v>830.60096114910266</v>
      </c>
      <c r="E122" s="261">
        <f t="shared" si="3"/>
        <v>2.7666206345929659E-2</v>
      </c>
    </row>
    <row r="123" spans="1:5" x14ac:dyDescent="0.35">
      <c r="A123" s="257">
        <v>44469</v>
      </c>
      <c r="B123" s="258">
        <v>27842.45</v>
      </c>
      <c r="C123" s="259">
        <v>29984.333997051199</v>
      </c>
      <c r="D123" s="260">
        <f t="shared" si="2"/>
        <v>-2141.8839970511981</v>
      </c>
      <c r="E123" s="261">
        <f t="shared" si="3"/>
        <v>7.692871845154424E-2</v>
      </c>
    </row>
    <row r="124" spans="1:5" x14ac:dyDescent="0.35">
      <c r="A124" s="257">
        <v>44470</v>
      </c>
      <c r="B124" s="258">
        <v>32123.582999999999</v>
      </c>
      <c r="C124" s="259">
        <v>32262.139212781301</v>
      </c>
      <c r="D124" s="260">
        <f t="shared" si="2"/>
        <v>-138.55621278130275</v>
      </c>
      <c r="E124" s="261">
        <f t="shared" si="3"/>
        <v>4.313224112680791E-3</v>
      </c>
    </row>
    <row r="125" spans="1:5" x14ac:dyDescent="0.35">
      <c r="A125" s="257">
        <v>44471</v>
      </c>
      <c r="B125" s="258">
        <v>35968.093999999997</v>
      </c>
      <c r="C125" s="259">
        <v>33237.6310540493</v>
      </c>
      <c r="D125" s="260">
        <f t="shared" si="2"/>
        <v>2730.4629459506978</v>
      </c>
      <c r="E125" s="261">
        <f t="shared" si="3"/>
        <v>7.5913473367554538E-2</v>
      </c>
    </row>
    <row r="126" spans="1:5" x14ac:dyDescent="0.35">
      <c r="A126" s="257">
        <v>44472</v>
      </c>
      <c r="B126" s="258">
        <v>32072.919000000002</v>
      </c>
      <c r="C126" s="259">
        <v>33435.835720398398</v>
      </c>
      <c r="D126" s="260">
        <f t="shared" si="2"/>
        <v>-1362.9167203983961</v>
      </c>
      <c r="E126" s="261">
        <f t="shared" si="3"/>
        <v>4.2494314920272648E-2</v>
      </c>
    </row>
    <row r="127" spans="1:5" x14ac:dyDescent="0.35">
      <c r="A127" s="257">
        <v>44473</v>
      </c>
      <c r="B127" s="258">
        <v>28478.169000000002</v>
      </c>
      <c r="C127" s="259">
        <v>28162.286542747399</v>
      </c>
      <c r="D127" s="260">
        <f t="shared" si="2"/>
        <v>315.88245725260276</v>
      </c>
      <c r="E127" s="261">
        <f t="shared" si="3"/>
        <v>1.1092091533434005E-2</v>
      </c>
    </row>
    <row r="128" spans="1:5" x14ac:dyDescent="0.35">
      <c r="A128" s="257">
        <v>44474</v>
      </c>
      <c r="B128" s="258">
        <v>31357.824000000001</v>
      </c>
      <c r="C128" s="259">
        <v>28547.323126904601</v>
      </c>
      <c r="D128" s="260">
        <f t="shared" si="2"/>
        <v>2810.5008730953996</v>
      </c>
      <c r="E128" s="261">
        <f t="shared" si="3"/>
        <v>8.962678255657662E-2</v>
      </c>
    </row>
    <row r="129" spans="1:5" x14ac:dyDescent="0.35">
      <c r="A129" s="257">
        <v>44475</v>
      </c>
      <c r="B129" s="258">
        <v>30221.471000000001</v>
      </c>
      <c r="C129" s="259">
        <v>31661.855691461202</v>
      </c>
      <c r="D129" s="260">
        <f t="shared" si="2"/>
        <v>-1440.3846914612004</v>
      </c>
      <c r="E129" s="261">
        <f t="shared" si="3"/>
        <v>4.7660972275677789E-2</v>
      </c>
    </row>
    <row r="130" spans="1:5" x14ac:dyDescent="0.35">
      <c r="A130" s="257">
        <v>44476</v>
      </c>
      <c r="B130" s="258">
        <v>33794.148999999998</v>
      </c>
      <c r="C130" s="259">
        <v>32601.2813901669</v>
      </c>
      <c r="D130" s="260">
        <f t="shared" si="2"/>
        <v>1192.867609833098</v>
      </c>
      <c r="E130" s="261">
        <f t="shared" si="3"/>
        <v>3.5298051441777632E-2</v>
      </c>
    </row>
    <row r="131" spans="1:5" x14ac:dyDescent="0.35">
      <c r="A131" s="257">
        <v>44477</v>
      </c>
      <c r="B131" s="258">
        <v>35500.839999999997</v>
      </c>
      <c r="C131" s="259">
        <v>35480.557627457201</v>
      </c>
      <c r="D131" s="260">
        <f t="shared" ref="D131:D154" si="4">B131-C131</f>
        <v>20.282372542795201</v>
      </c>
      <c r="E131" s="261">
        <f t="shared" ref="E131:E154" si="5">ABS(D131)/B131</f>
        <v>5.7132091924571931E-4</v>
      </c>
    </row>
    <row r="132" spans="1:5" x14ac:dyDescent="0.35">
      <c r="A132" s="257">
        <v>44478</v>
      </c>
      <c r="B132" s="258">
        <v>31198.046999999999</v>
      </c>
      <c r="C132" s="259">
        <v>37043.486078460999</v>
      </c>
      <c r="D132" s="260">
        <f t="shared" si="4"/>
        <v>-5845.4390784610005</v>
      </c>
      <c r="E132" s="261">
        <f t="shared" si="5"/>
        <v>0.1873655449798188</v>
      </c>
    </row>
    <row r="133" spans="1:5" x14ac:dyDescent="0.35">
      <c r="A133" s="257">
        <v>44479</v>
      </c>
      <c r="B133" s="258">
        <v>38751.843999999997</v>
      </c>
      <c r="C133" s="259">
        <v>37962.280365889499</v>
      </c>
      <c r="D133" s="260">
        <f t="shared" si="4"/>
        <v>789.56363411049824</v>
      </c>
      <c r="E133" s="343">
        <f>ABS(D133)/B133</f>
        <v>2.0374866138253917E-2</v>
      </c>
    </row>
    <row r="134" spans="1:5" x14ac:dyDescent="0.35">
      <c r="A134" s="257">
        <v>44480</v>
      </c>
      <c r="B134" s="258">
        <v>30344.434000000001</v>
      </c>
      <c r="C134" s="259">
        <v>33777.817916845001</v>
      </c>
      <c r="D134" s="260">
        <f t="shared" si="4"/>
        <v>-3433.3839168449995</v>
      </c>
      <c r="E134" s="261">
        <f t="shared" si="5"/>
        <v>0.11314707391955307</v>
      </c>
    </row>
    <row r="135" spans="1:5" x14ac:dyDescent="0.35">
      <c r="A135" s="257">
        <v>44481</v>
      </c>
      <c r="B135" s="258">
        <v>33795.343000000001</v>
      </c>
      <c r="C135" s="259">
        <v>35149.891771738403</v>
      </c>
      <c r="D135" s="260">
        <f t="shared" si="4"/>
        <v>-1354.5487717384021</v>
      </c>
      <c r="E135" s="261">
        <f t="shared" si="5"/>
        <v>4.0080929841084974E-2</v>
      </c>
    </row>
    <row r="136" spans="1:5" x14ac:dyDescent="0.35">
      <c r="A136" s="257">
        <v>44482</v>
      </c>
      <c r="B136" s="258">
        <v>38866.646999999997</v>
      </c>
      <c r="C136" s="259">
        <v>38973.235341519903</v>
      </c>
      <c r="D136" s="260">
        <f t="shared" si="4"/>
        <v>-106.58834151990595</v>
      </c>
      <c r="E136" s="261">
        <f t="shared" si="5"/>
        <v>2.7424115468439036E-3</v>
      </c>
    </row>
    <row r="137" spans="1:5" x14ac:dyDescent="0.35">
      <c r="A137" s="257">
        <v>44483</v>
      </c>
      <c r="B137" s="258">
        <v>39889.129999999997</v>
      </c>
      <c r="C137" s="259">
        <v>40575.971483419198</v>
      </c>
      <c r="D137" s="260">
        <f t="shared" si="4"/>
        <v>-686.84148341920081</v>
      </c>
      <c r="E137" s="261">
        <f t="shared" si="5"/>
        <v>1.721876319235844E-2</v>
      </c>
    </row>
    <row r="138" spans="1:5" x14ac:dyDescent="0.35">
      <c r="A138" s="257">
        <v>44484</v>
      </c>
      <c r="B138" s="258">
        <v>41569.769</v>
      </c>
      <c r="C138" s="259">
        <v>43648.1789857189</v>
      </c>
      <c r="D138" s="260">
        <f t="shared" si="4"/>
        <v>-2078.4099857188994</v>
      </c>
      <c r="E138" s="261">
        <f t="shared" si="5"/>
        <v>4.9998112467714205E-2</v>
      </c>
    </row>
    <row r="139" spans="1:5" x14ac:dyDescent="0.35">
      <c r="A139" s="257">
        <v>44485</v>
      </c>
      <c r="B139" s="258">
        <v>45606.67</v>
      </c>
      <c r="C139" s="259">
        <v>45097.5427066591</v>
      </c>
      <c r="D139" s="260">
        <f t="shared" si="4"/>
        <v>509.12729334089818</v>
      </c>
      <c r="E139" s="261">
        <f t="shared" si="5"/>
        <v>1.1163439324574633E-2</v>
      </c>
    </row>
    <row r="140" spans="1:5" x14ac:dyDescent="0.35">
      <c r="A140" s="257">
        <v>44486</v>
      </c>
      <c r="B140" s="258">
        <v>47695.006000000001</v>
      </c>
      <c r="C140" s="259">
        <v>45555.291425007897</v>
      </c>
      <c r="D140" s="260">
        <f t="shared" si="4"/>
        <v>2139.7145749921037</v>
      </c>
      <c r="E140" s="261">
        <f t="shared" si="5"/>
        <v>4.4862444822673965E-2</v>
      </c>
    </row>
    <row r="141" spans="1:5" x14ac:dyDescent="0.35">
      <c r="A141" s="257">
        <v>44487</v>
      </c>
      <c r="B141" s="258">
        <v>40175.620000000003</v>
      </c>
      <c r="C141" s="259">
        <v>40532.728794770403</v>
      </c>
      <c r="D141" s="260">
        <f t="shared" si="4"/>
        <v>-357.10879477039998</v>
      </c>
      <c r="E141" s="261">
        <f t="shared" si="5"/>
        <v>8.8886940579983569E-3</v>
      </c>
    </row>
    <row r="142" spans="1:5" x14ac:dyDescent="0.35">
      <c r="A142" s="257">
        <v>44488</v>
      </c>
      <c r="B142" s="258">
        <v>38759.39</v>
      </c>
      <c r="C142" s="259">
        <v>40711.256922644301</v>
      </c>
      <c r="D142" s="260">
        <f t="shared" si="4"/>
        <v>-1951.8669226443017</v>
      </c>
      <c r="E142" s="261">
        <f t="shared" si="5"/>
        <v>5.0358556278731467E-2</v>
      </c>
    </row>
    <row r="143" spans="1:5" x14ac:dyDescent="0.35">
      <c r="A143" s="257">
        <v>44489</v>
      </c>
      <c r="B143" s="258">
        <v>39486.235999999997</v>
      </c>
      <c r="C143" s="259">
        <v>43120.518737031103</v>
      </c>
      <c r="D143" s="260">
        <f t="shared" si="4"/>
        <v>-3634.2827370311061</v>
      </c>
      <c r="E143" s="261">
        <f t="shared" si="5"/>
        <v>9.203922949331271E-2</v>
      </c>
    </row>
    <row r="144" spans="1:5" x14ac:dyDescent="0.35">
      <c r="A144" s="257">
        <v>44490</v>
      </c>
      <c r="B144" s="258">
        <v>40898.447</v>
      </c>
      <c r="C144" s="259">
        <v>43479.510029229903</v>
      </c>
      <c r="D144" s="260">
        <f t="shared" si="4"/>
        <v>-2581.0630292299029</v>
      </c>
      <c r="E144" s="261">
        <f t="shared" si="5"/>
        <v>6.3109071824411889E-2</v>
      </c>
    </row>
    <row r="145" spans="1:5" x14ac:dyDescent="0.35">
      <c r="A145" s="257">
        <v>44491</v>
      </c>
      <c r="B145" s="258">
        <v>45450.667000000001</v>
      </c>
      <c r="C145" s="259">
        <v>45020.648711356698</v>
      </c>
      <c r="D145" s="260">
        <f t="shared" si="4"/>
        <v>430.01828864330309</v>
      </c>
      <c r="E145" s="261">
        <f t="shared" si="5"/>
        <v>9.4612096373261831E-3</v>
      </c>
    </row>
    <row r="146" spans="1:5" x14ac:dyDescent="0.35">
      <c r="A146" s="257">
        <v>44492</v>
      </c>
      <c r="B146" s="258">
        <v>43980.07</v>
      </c>
      <c r="C146" s="259">
        <v>45095.0183772866</v>
      </c>
      <c r="D146" s="260">
        <f t="shared" si="4"/>
        <v>-1114.9483772866006</v>
      </c>
      <c r="E146" s="261">
        <f t="shared" si="5"/>
        <v>2.5351218797209751E-2</v>
      </c>
    </row>
    <row r="147" spans="1:5" x14ac:dyDescent="0.35">
      <c r="A147" s="257">
        <v>44493</v>
      </c>
      <c r="B147" s="258">
        <v>45416.845999999998</v>
      </c>
      <c r="C147" s="259">
        <v>44564.953225628502</v>
      </c>
      <c r="D147" s="260">
        <f t="shared" si="4"/>
        <v>851.89277437149576</v>
      </c>
      <c r="E147" s="261">
        <f t="shared" si="5"/>
        <v>1.8757198031133553E-2</v>
      </c>
    </row>
    <row r="148" spans="1:5" x14ac:dyDescent="0.35">
      <c r="A148" s="257">
        <v>44494</v>
      </c>
      <c r="B148" s="258">
        <v>33961.447</v>
      </c>
      <c r="C148" s="259">
        <v>38963.529184935796</v>
      </c>
      <c r="D148" s="260">
        <f t="shared" si="4"/>
        <v>-5002.0821849357962</v>
      </c>
      <c r="E148" s="261">
        <f t="shared" si="5"/>
        <v>0.14728707480973341</v>
      </c>
    </row>
    <row r="149" spans="1:5" x14ac:dyDescent="0.35">
      <c r="A149" s="257">
        <v>44495</v>
      </c>
      <c r="B149" s="258">
        <v>44146.45</v>
      </c>
      <c r="C149" s="259">
        <v>38846.5134827152</v>
      </c>
      <c r="D149" s="260">
        <f t="shared" si="4"/>
        <v>5299.9365172847974</v>
      </c>
      <c r="E149" s="261">
        <f t="shared" si="5"/>
        <v>0.12005351545333312</v>
      </c>
    </row>
    <row r="150" spans="1:5" x14ac:dyDescent="0.35">
      <c r="A150" s="257">
        <v>44496</v>
      </c>
      <c r="B150" s="258">
        <v>40793.036999999997</v>
      </c>
      <c r="C150" s="259">
        <v>41366.663965615197</v>
      </c>
      <c r="D150" s="260">
        <f t="shared" si="4"/>
        <v>-573.62696561519988</v>
      </c>
      <c r="E150" s="261">
        <f t="shared" si="5"/>
        <v>1.40618842773388E-2</v>
      </c>
    </row>
    <row r="151" spans="1:5" x14ac:dyDescent="0.35">
      <c r="A151" s="257">
        <v>44497</v>
      </c>
      <c r="B151" s="258">
        <v>40589.796000000002</v>
      </c>
      <c r="C151" s="259">
        <v>41728.369271556803</v>
      </c>
      <c r="D151" s="260">
        <f t="shared" si="4"/>
        <v>-1138.573271556801</v>
      </c>
      <c r="E151" s="261">
        <f t="shared" si="5"/>
        <v>2.8050726629835758E-2</v>
      </c>
    </row>
    <row r="152" spans="1:5" x14ac:dyDescent="0.35">
      <c r="A152" s="257">
        <v>44498</v>
      </c>
      <c r="B152" s="258">
        <v>65386.86</v>
      </c>
      <c r="C152" s="259">
        <v>65504.700920723903</v>
      </c>
      <c r="D152" s="260">
        <f t="shared" si="4"/>
        <v>-117.84092072390195</v>
      </c>
      <c r="E152" s="261">
        <f t="shared" si="5"/>
        <v>1.8022110363443351E-3</v>
      </c>
    </row>
    <row r="153" spans="1:5" x14ac:dyDescent="0.35">
      <c r="A153" s="257">
        <v>44499</v>
      </c>
      <c r="B153" s="258">
        <v>51409.987000000001</v>
      </c>
      <c r="C153" s="259">
        <v>50113.736872037298</v>
      </c>
      <c r="D153" s="260">
        <f t="shared" si="4"/>
        <v>1296.2501279627031</v>
      </c>
      <c r="E153" s="261">
        <f t="shared" si="5"/>
        <v>2.5213975019342118E-2</v>
      </c>
    </row>
    <row r="154" spans="1:5" x14ac:dyDescent="0.35">
      <c r="A154" s="257">
        <v>44500</v>
      </c>
      <c r="B154" s="258">
        <v>47230.906999999999</v>
      </c>
      <c r="C154" s="259">
        <v>48409.316207238997</v>
      </c>
      <c r="D154" s="260">
        <f t="shared" si="4"/>
        <v>-1178.4092072389976</v>
      </c>
      <c r="E154" s="261">
        <f t="shared" si="5"/>
        <v>2.4949959297605646E-2</v>
      </c>
    </row>
  </sheetData>
  <mergeCells count="2">
    <mergeCell ref="I1:J1"/>
    <mergeCell ref="L1:M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1F26-0EBD-4406-92F6-C2CCCD83D0B8}">
  <dimension ref="A1:M154"/>
  <sheetViews>
    <sheetView showGridLines="0" zoomScale="85" zoomScaleNormal="85" workbookViewId="0">
      <selection activeCell="G24" sqref="G24"/>
    </sheetView>
  </sheetViews>
  <sheetFormatPr defaultRowHeight="14.5" x14ac:dyDescent="0.35"/>
  <cols>
    <col min="1" max="1" width="10.7265625" bestFit="1" customWidth="1"/>
    <col min="2" max="3" width="10.26953125" bestFit="1" customWidth="1"/>
    <col min="4" max="4" width="10.81640625" bestFit="1" customWidth="1"/>
    <col min="9" max="9" width="18.54296875" customWidth="1"/>
    <col min="10" max="10" width="13.7265625" customWidth="1"/>
    <col min="12" max="12" width="21" bestFit="1" customWidth="1"/>
  </cols>
  <sheetData>
    <row r="1" spans="1:13" x14ac:dyDescent="0.35">
      <c r="A1" s="256" t="s">
        <v>0</v>
      </c>
      <c r="B1" s="256" t="s">
        <v>59</v>
      </c>
      <c r="C1" s="256" t="s">
        <v>60</v>
      </c>
      <c r="D1" s="256" t="s">
        <v>61</v>
      </c>
      <c r="E1" s="256" t="s">
        <v>62</v>
      </c>
      <c r="I1" s="607" t="s">
        <v>63</v>
      </c>
      <c r="J1" s="608"/>
      <c r="L1" s="607" t="s">
        <v>64</v>
      </c>
      <c r="M1" s="608"/>
    </row>
    <row r="2" spans="1:13" x14ac:dyDescent="0.35">
      <c r="A2" s="257">
        <v>44348</v>
      </c>
      <c r="B2" s="258">
        <v>856.73</v>
      </c>
      <c r="C2" s="259">
        <v>1667.22473223722</v>
      </c>
      <c r="D2" s="260">
        <f>B2-C2</f>
        <v>-810.49473223721998</v>
      </c>
      <c r="E2" s="343">
        <f>ABS(D2)/B2</f>
        <v>0.9460328601043736</v>
      </c>
      <c r="I2" s="263" t="s">
        <v>65</v>
      </c>
      <c r="J2" s="88">
        <f>RSQ(B2:B154,C2:C154)</f>
        <v>0.98268265351006767</v>
      </c>
      <c r="K2" s="131"/>
      <c r="L2" s="263" t="s">
        <v>65</v>
      </c>
      <c r="M2" s="72" t="s">
        <v>66</v>
      </c>
    </row>
    <row r="3" spans="1:13" x14ac:dyDescent="0.35">
      <c r="A3" s="257">
        <v>44349</v>
      </c>
      <c r="B3" s="258">
        <v>1167.94</v>
      </c>
      <c r="C3" s="259">
        <v>2757.0930672074601</v>
      </c>
      <c r="D3" s="260">
        <f t="shared" ref="D3:D66" si="0">B3-C3</f>
        <v>-1589.15306720746</v>
      </c>
      <c r="E3" s="261">
        <f t="shared" ref="E3:E66" si="1">ABS(D3)/B3</f>
        <v>1.3606461523772282</v>
      </c>
      <c r="I3" s="263" t="s">
        <v>62</v>
      </c>
      <c r="J3" s="88">
        <f>AVERAGE(E2:E154)</f>
        <v>0.11257517238779947</v>
      </c>
      <c r="K3" s="131"/>
      <c r="L3" s="263" t="s">
        <v>62</v>
      </c>
      <c r="M3" s="72" t="s">
        <v>67</v>
      </c>
    </row>
    <row r="4" spans="1:13" x14ac:dyDescent="0.35">
      <c r="A4" s="257">
        <v>44350</v>
      </c>
      <c r="B4" s="258">
        <v>2130.46</v>
      </c>
      <c r="C4" s="259">
        <v>2475.4029694490901</v>
      </c>
      <c r="D4" s="260">
        <f t="shared" si="0"/>
        <v>-344.94296944909001</v>
      </c>
      <c r="E4" s="261">
        <f t="shared" si="1"/>
        <v>0.16191008958116557</v>
      </c>
    </row>
    <row r="5" spans="1:13" x14ac:dyDescent="0.35">
      <c r="A5" s="257">
        <v>44351</v>
      </c>
      <c r="B5" s="258">
        <v>3395.91</v>
      </c>
      <c r="C5" s="259">
        <v>3359.7761154393902</v>
      </c>
      <c r="D5" s="260">
        <f t="shared" si="0"/>
        <v>36.133884560609658</v>
      </c>
      <c r="E5" s="261">
        <f t="shared" si="1"/>
        <v>1.0640412896869959E-2</v>
      </c>
    </row>
    <row r="6" spans="1:13" x14ac:dyDescent="0.35">
      <c r="A6" s="257">
        <v>44352</v>
      </c>
      <c r="B6" s="258">
        <v>2945.65</v>
      </c>
      <c r="C6" s="259">
        <v>3070.5870388144399</v>
      </c>
      <c r="D6" s="260">
        <f t="shared" si="0"/>
        <v>-124.9370388144398</v>
      </c>
      <c r="E6" s="261">
        <f t="shared" si="1"/>
        <v>4.2414081379131871E-2</v>
      </c>
    </row>
    <row r="7" spans="1:13" x14ac:dyDescent="0.35">
      <c r="A7" s="257">
        <v>44353</v>
      </c>
      <c r="B7" s="258">
        <v>2464.58</v>
      </c>
      <c r="C7" s="259">
        <v>2401.67151967881</v>
      </c>
      <c r="D7" s="260">
        <f t="shared" si="0"/>
        <v>62.908480321189927</v>
      </c>
      <c r="E7" s="261">
        <f t="shared" si="1"/>
        <v>2.5525030764345216E-2</v>
      </c>
    </row>
    <row r="8" spans="1:13" x14ac:dyDescent="0.35">
      <c r="A8" s="257">
        <v>44354</v>
      </c>
      <c r="B8" s="258">
        <v>2650.77</v>
      </c>
      <c r="C8" s="259">
        <v>2427.5806006542598</v>
      </c>
      <c r="D8" s="260">
        <f t="shared" si="0"/>
        <v>223.18939934574018</v>
      </c>
      <c r="E8" s="261">
        <f t="shared" si="1"/>
        <v>8.4197949782795253E-2</v>
      </c>
    </row>
    <row r="9" spans="1:13" x14ac:dyDescent="0.35">
      <c r="A9" s="257">
        <v>44355</v>
      </c>
      <c r="B9" s="258">
        <v>3154.83</v>
      </c>
      <c r="C9" s="259">
        <v>1278.70999570501</v>
      </c>
      <c r="D9" s="260">
        <f t="shared" si="0"/>
        <v>1876.1200042949899</v>
      </c>
      <c r="E9" s="261">
        <f t="shared" si="1"/>
        <v>0.59468180672016879</v>
      </c>
    </row>
    <row r="10" spans="1:13" x14ac:dyDescent="0.35">
      <c r="A10" s="257">
        <v>44356</v>
      </c>
      <c r="B10" s="258">
        <v>4119.95</v>
      </c>
      <c r="C10" s="259">
        <v>2731.7160083530898</v>
      </c>
      <c r="D10" s="260">
        <f t="shared" si="0"/>
        <v>1388.23399164691</v>
      </c>
      <c r="E10" s="261">
        <f t="shared" si="1"/>
        <v>0.33695408722118231</v>
      </c>
    </row>
    <row r="11" spans="1:13" x14ac:dyDescent="0.35">
      <c r="A11" s="257">
        <v>44357</v>
      </c>
      <c r="B11" s="258">
        <v>3872.72</v>
      </c>
      <c r="C11" s="259">
        <v>2461.7324346622299</v>
      </c>
      <c r="D11" s="260">
        <f t="shared" si="0"/>
        <v>1410.9875653377699</v>
      </c>
      <c r="E11" s="261">
        <f t="shared" si="1"/>
        <v>0.36434019638336101</v>
      </c>
    </row>
    <row r="12" spans="1:13" x14ac:dyDescent="0.35">
      <c r="A12" s="257">
        <v>44358</v>
      </c>
      <c r="B12" s="258">
        <v>4397.63</v>
      </c>
      <c r="C12" s="259">
        <v>3809.8078911983898</v>
      </c>
      <c r="D12" s="260">
        <f t="shared" si="0"/>
        <v>587.82210880161028</v>
      </c>
      <c r="E12" s="261">
        <f t="shared" si="1"/>
        <v>0.13366793222749759</v>
      </c>
    </row>
    <row r="13" spans="1:13" x14ac:dyDescent="0.35">
      <c r="A13" s="257">
        <v>44359</v>
      </c>
      <c r="B13" s="258">
        <v>4078.54</v>
      </c>
      <c r="C13" s="259">
        <v>3185.88127098424</v>
      </c>
      <c r="D13" s="260">
        <f t="shared" si="0"/>
        <v>892.65872901575995</v>
      </c>
      <c r="E13" s="261">
        <f t="shared" si="1"/>
        <v>0.21886722430471686</v>
      </c>
    </row>
    <row r="14" spans="1:13" x14ac:dyDescent="0.35">
      <c r="A14" s="257">
        <v>44360</v>
      </c>
      <c r="B14" s="258">
        <v>4504.2700000000004</v>
      </c>
      <c r="C14" s="259">
        <v>3101.5591225247299</v>
      </c>
      <c r="D14" s="260">
        <f t="shared" si="0"/>
        <v>1402.7108774752705</v>
      </c>
      <c r="E14" s="261">
        <f t="shared" si="1"/>
        <v>0.31141802722200723</v>
      </c>
    </row>
    <row r="15" spans="1:13" x14ac:dyDescent="0.35">
      <c r="A15" s="257">
        <v>44361</v>
      </c>
      <c r="B15" s="258">
        <v>4322.63</v>
      </c>
      <c r="C15" s="259">
        <v>3576.6781284816502</v>
      </c>
      <c r="D15" s="260">
        <f t="shared" si="0"/>
        <v>745.95187151834989</v>
      </c>
      <c r="E15" s="261">
        <f t="shared" si="1"/>
        <v>0.17256898497404355</v>
      </c>
    </row>
    <row r="16" spans="1:13" x14ac:dyDescent="0.35">
      <c r="A16" s="257">
        <v>44362</v>
      </c>
      <c r="B16" s="258">
        <v>3784.31</v>
      </c>
      <c r="C16" s="259">
        <v>3101.4678686717798</v>
      </c>
      <c r="D16" s="260">
        <f t="shared" si="0"/>
        <v>682.84213132822015</v>
      </c>
      <c r="E16" s="261">
        <f t="shared" si="1"/>
        <v>0.18044032632850379</v>
      </c>
    </row>
    <row r="17" spans="1:8" x14ac:dyDescent="0.35">
      <c r="A17" s="257">
        <v>44363</v>
      </c>
      <c r="B17" s="258">
        <v>3854.37</v>
      </c>
      <c r="C17" s="259">
        <v>3562.3235094532301</v>
      </c>
      <c r="D17" s="260">
        <f t="shared" si="0"/>
        <v>292.04649054676975</v>
      </c>
      <c r="E17" s="261">
        <f t="shared" si="1"/>
        <v>7.5770227182852132E-2</v>
      </c>
    </row>
    <row r="18" spans="1:8" x14ac:dyDescent="0.35">
      <c r="A18" s="257">
        <v>44364</v>
      </c>
      <c r="B18" s="258">
        <v>3556.99</v>
      </c>
      <c r="C18" s="259">
        <v>3597.5223884186898</v>
      </c>
      <c r="D18" s="260">
        <f t="shared" si="0"/>
        <v>-40.532388418690061</v>
      </c>
      <c r="E18" s="261">
        <f t="shared" si="1"/>
        <v>1.1395137017166218E-2</v>
      </c>
    </row>
    <row r="19" spans="1:8" x14ac:dyDescent="0.35">
      <c r="A19" s="257">
        <v>44365</v>
      </c>
      <c r="B19" s="258">
        <v>4521.4799999999996</v>
      </c>
      <c r="C19" s="259">
        <v>4912.0055144176604</v>
      </c>
      <c r="D19" s="260">
        <f t="shared" si="0"/>
        <v>-390.52551441766082</v>
      </c>
      <c r="E19" s="261">
        <f t="shared" si="1"/>
        <v>8.6371169267067616E-2</v>
      </c>
    </row>
    <row r="20" spans="1:8" x14ac:dyDescent="0.35">
      <c r="A20" s="257">
        <v>44366</v>
      </c>
      <c r="B20" s="258">
        <v>4326.3</v>
      </c>
      <c r="C20" s="259">
        <v>4749.7837137298402</v>
      </c>
      <c r="D20" s="260">
        <f t="shared" si="0"/>
        <v>-423.48371372984002</v>
      </c>
      <c r="E20" s="261">
        <f t="shared" si="1"/>
        <v>9.788588718531771E-2</v>
      </c>
    </row>
    <row r="21" spans="1:8" x14ac:dyDescent="0.35">
      <c r="A21" s="257">
        <v>44367</v>
      </c>
      <c r="B21" s="258">
        <v>4067.7</v>
      </c>
      <c r="C21" s="259">
        <v>4539.4291849945103</v>
      </c>
      <c r="D21" s="260">
        <f t="shared" si="0"/>
        <v>-471.72918499451043</v>
      </c>
      <c r="E21" s="261">
        <f t="shared" si="1"/>
        <v>0.11596951225373318</v>
      </c>
    </row>
    <row r="22" spans="1:8" x14ac:dyDescent="0.35">
      <c r="A22" s="257">
        <v>44368</v>
      </c>
      <c r="B22" s="258">
        <v>4055.75</v>
      </c>
      <c r="C22" s="259">
        <v>4605.8259311231704</v>
      </c>
      <c r="D22" s="260">
        <f t="shared" si="0"/>
        <v>-550.07593112317045</v>
      </c>
      <c r="E22" s="261">
        <f t="shared" si="1"/>
        <v>0.13562865835497021</v>
      </c>
    </row>
    <row r="23" spans="1:8" x14ac:dyDescent="0.35">
      <c r="A23" s="257">
        <v>44369</v>
      </c>
      <c r="B23" s="258">
        <v>4181.78</v>
      </c>
      <c r="C23" s="259">
        <v>3865.87976272896</v>
      </c>
      <c r="D23" s="260">
        <f t="shared" si="0"/>
        <v>315.90023727103971</v>
      </c>
      <c r="E23" s="261">
        <f t="shared" si="1"/>
        <v>7.5542050818321327E-2</v>
      </c>
    </row>
    <row r="24" spans="1:8" x14ac:dyDescent="0.35">
      <c r="A24" s="257">
        <v>44370</v>
      </c>
      <c r="B24" s="258">
        <v>4567.46</v>
      </c>
      <c r="C24" s="259">
        <v>4900.49028061841</v>
      </c>
      <c r="D24" s="260">
        <f t="shared" si="0"/>
        <v>-333.03028061840996</v>
      </c>
      <c r="E24" s="261">
        <f t="shared" si="1"/>
        <v>7.2913672066840199E-2</v>
      </c>
      <c r="H24" s="237">
        <f>AVERAGE(E94:E154)</f>
        <v>7.0227393674965249E-2</v>
      </c>
    </row>
    <row r="25" spans="1:8" x14ac:dyDescent="0.35">
      <c r="A25" s="257">
        <v>44371</v>
      </c>
      <c r="B25" s="258">
        <v>3850.97</v>
      </c>
      <c r="C25" s="259">
        <v>4876.4822074700796</v>
      </c>
      <c r="D25" s="260">
        <f t="shared" si="0"/>
        <v>-1025.5122074700798</v>
      </c>
      <c r="E25" s="261">
        <f t="shared" si="1"/>
        <v>0.26629971344104991</v>
      </c>
    </row>
    <row r="26" spans="1:8" x14ac:dyDescent="0.35">
      <c r="A26" s="257">
        <v>44372</v>
      </c>
      <c r="B26" s="258">
        <v>5585.39</v>
      </c>
      <c r="C26" s="259">
        <v>5818.8204789445799</v>
      </c>
      <c r="D26" s="260">
        <f t="shared" si="0"/>
        <v>-233.43047894457959</v>
      </c>
      <c r="E26" s="261">
        <f t="shared" si="1"/>
        <v>4.1793049177332217E-2</v>
      </c>
    </row>
    <row r="27" spans="1:8" x14ac:dyDescent="0.35">
      <c r="A27" s="257">
        <v>44373</v>
      </c>
      <c r="B27" s="258">
        <v>5159.88</v>
      </c>
      <c r="C27" s="259">
        <v>5504.1179764715698</v>
      </c>
      <c r="D27" s="260">
        <f t="shared" si="0"/>
        <v>-344.23797647156971</v>
      </c>
      <c r="E27" s="261">
        <f t="shared" si="1"/>
        <v>6.6714337634125154E-2</v>
      </c>
    </row>
    <row r="28" spans="1:8" x14ac:dyDescent="0.35">
      <c r="A28" s="257">
        <v>44374</v>
      </c>
      <c r="B28" s="258">
        <v>4124.6499999999996</v>
      </c>
      <c r="C28" s="259">
        <v>5118.5401728021097</v>
      </c>
      <c r="D28" s="260">
        <f t="shared" si="0"/>
        <v>-993.8901728021101</v>
      </c>
      <c r="E28" s="261">
        <f t="shared" si="1"/>
        <v>0.2409635175838217</v>
      </c>
    </row>
    <row r="29" spans="1:8" x14ac:dyDescent="0.35">
      <c r="A29" s="257">
        <v>44375</v>
      </c>
      <c r="B29" s="258">
        <v>4369.95</v>
      </c>
      <c r="C29" s="259">
        <v>4789.0153397410904</v>
      </c>
      <c r="D29" s="260">
        <f t="shared" si="0"/>
        <v>-419.06533974109061</v>
      </c>
      <c r="E29" s="261">
        <f t="shared" si="1"/>
        <v>9.589705597114169E-2</v>
      </c>
    </row>
    <row r="30" spans="1:8" x14ac:dyDescent="0.35">
      <c r="A30" s="257">
        <v>44376</v>
      </c>
      <c r="B30" s="258">
        <v>4168.6499999999996</v>
      </c>
      <c r="C30" s="259">
        <v>3499.9537548390699</v>
      </c>
      <c r="D30" s="260">
        <f t="shared" si="0"/>
        <v>668.69624516092972</v>
      </c>
      <c r="E30" s="261">
        <f t="shared" si="1"/>
        <v>0.16041074332480054</v>
      </c>
    </row>
    <row r="31" spans="1:8" x14ac:dyDescent="0.35">
      <c r="A31" s="257">
        <v>44377</v>
      </c>
      <c r="B31" s="258">
        <v>5085.8</v>
      </c>
      <c r="C31" s="259">
        <v>4843.8971343679896</v>
      </c>
      <c r="D31" s="260">
        <f t="shared" si="0"/>
        <v>241.90286563201062</v>
      </c>
      <c r="E31" s="261">
        <f t="shared" si="1"/>
        <v>4.7564368561880253E-2</v>
      </c>
    </row>
    <row r="32" spans="1:8" x14ac:dyDescent="0.35">
      <c r="A32" s="257">
        <v>44378</v>
      </c>
      <c r="B32" s="258">
        <v>6275</v>
      </c>
      <c r="C32" s="259">
        <v>6497.0174946810803</v>
      </c>
      <c r="D32" s="260">
        <f t="shared" si="0"/>
        <v>-222.01749468108028</v>
      </c>
      <c r="E32" s="261">
        <f t="shared" si="1"/>
        <v>3.5381274052761799E-2</v>
      </c>
    </row>
    <row r="33" spans="1:5" x14ac:dyDescent="0.35">
      <c r="A33" s="257">
        <v>44379</v>
      </c>
      <c r="B33" s="258">
        <v>7537</v>
      </c>
      <c r="C33" s="259">
        <v>6826.93310786242</v>
      </c>
      <c r="D33" s="260">
        <f t="shared" si="0"/>
        <v>710.06689213758</v>
      </c>
      <c r="E33" s="261">
        <f t="shared" si="1"/>
        <v>9.4210812277773656E-2</v>
      </c>
    </row>
    <row r="34" spans="1:5" x14ac:dyDescent="0.35">
      <c r="A34" s="257">
        <v>44380</v>
      </c>
      <c r="B34" s="258">
        <v>5785</v>
      </c>
      <c r="C34" s="259">
        <v>6708.09182698934</v>
      </c>
      <c r="D34" s="260">
        <f t="shared" si="0"/>
        <v>-923.09182698934001</v>
      </c>
      <c r="E34" s="261">
        <f t="shared" si="1"/>
        <v>0.15956643508890925</v>
      </c>
    </row>
    <row r="35" spans="1:5" x14ac:dyDescent="0.35">
      <c r="A35" s="257">
        <v>44381</v>
      </c>
      <c r="B35" s="258">
        <v>5908</v>
      </c>
      <c r="C35" s="259">
        <v>6810.8882389174296</v>
      </c>
      <c r="D35" s="260">
        <f t="shared" si="0"/>
        <v>-902.88823891742959</v>
      </c>
      <c r="E35" s="261">
        <f t="shared" si="1"/>
        <v>0.15282468498940921</v>
      </c>
    </row>
    <row r="36" spans="1:5" x14ac:dyDescent="0.35">
      <c r="A36" s="257">
        <v>44382</v>
      </c>
      <c r="B36" s="258">
        <v>7045</v>
      </c>
      <c r="C36" s="259">
        <v>5900.0564407073398</v>
      </c>
      <c r="D36" s="260">
        <f t="shared" si="0"/>
        <v>1144.9435592926602</v>
      </c>
      <c r="E36" s="261">
        <f t="shared" si="1"/>
        <v>0.16251860316432368</v>
      </c>
    </row>
    <row r="37" spans="1:5" x14ac:dyDescent="0.35">
      <c r="A37" s="257">
        <v>44383</v>
      </c>
      <c r="B37" s="258">
        <v>6140</v>
      </c>
      <c r="C37" s="259">
        <v>5917.9614499482304</v>
      </c>
      <c r="D37" s="260">
        <f t="shared" si="0"/>
        <v>222.03855005176956</v>
      </c>
      <c r="E37" s="261">
        <f t="shared" si="1"/>
        <v>3.6162630301591135E-2</v>
      </c>
    </row>
    <row r="38" spans="1:5" x14ac:dyDescent="0.35">
      <c r="A38" s="257">
        <v>44384</v>
      </c>
      <c r="B38" s="258">
        <v>8066.1842999999999</v>
      </c>
      <c r="C38" s="259">
        <v>6385.96112815168</v>
      </c>
      <c r="D38" s="260">
        <f t="shared" si="0"/>
        <v>1680.2231718483199</v>
      </c>
      <c r="E38" s="261">
        <f t="shared" si="1"/>
        <v>0.208304584839243</v>
      </c>
    </row>
    <row r="39" spans="1:5" x14ac:dyDescent="0.35">
      <c r="A39" s="257">
        <v>44385</v>
      </c>
      <c r="B39" s="258">
        <v>7901.4256999999998</v>
      </c>
      <c r="C39" s="259">
        <v>7108.9634141387696</v>
      </c>
      <c r="D39" s="260">
        <f t="shared" si="0"/>
        <v>792.46228586123016</v>
      </c>
      <c r="E39" s="261">
        <f t="shared" si="1"/>
        <v>0.10029358193689401</v>
      </c>
    </row>
    <row r="40" spans="1:5" x14ac:dyDescent="0.35">
      <c r="A40" s="257">
        <v>44386</v>
      </c>
      <c r="B40" s="258">
        <v>8121.4270999999999</v>
      </c>
      <c r="C40" s="259">
        <v>7587.1377388956298</v>
      </c>
      <c r="D40" s="260">
        <f t="shared" si="0"/>
        <v>534.28936110437007</v>
      </c>
      <c r="E40" s="261">
        <f t="shared" si="1"/>
        <v>6.5787620146755987E-2</v>
      </c>
    </row>
    <row r="41" spans="1:5" x14ac:dyDescent="0.35">
      <c r="A41" s="257">
        <v>44387</v>
      </c>
      <c r="B41" s="258">
        <v>7934.7242999999999</v>
      </c>
      <c r="C41" s="259">
        <v>7473.9125680894804</v>
      </c>
      <c r="D41" s="262">
        <f t="shared" si="0"/>
        <v>460.81173191051948</v>
      </c>
      <c r="E41" s="261">
        <f t="shared" si="1"/>
        <v>5.8075329965846384E-2</v>
      </c>
    </row>
    <row r="42" spans="1:5" x14ac:dyDescent="0.35">
      <c r="A42" s="257">
        <v>44388</v>
      </c>
      <c r="B42" s="258">
        <v>8947.8071</v>
      </c>
      <c r="C42" s="259">
        <v>9152.7510089708703</v>
      </c>
      <c r="D42" s="262">
        <f t="shared" si="0"/>
        <v>-204.94390897087032</v>
      </c>
      <c r="E42" s="261">
        <f t="shared" si="1"/>
        <v>2.2904372734060208E-2</v>
      </c>
    </row>
    <row r="43" spans="1:5" x14ac:dyDescent="0.35">
      <c r="A43" s="257">
        <v>44389</v>
      </c>
      <c r="B43" s="258">
        <v>9102.4470999999994</v>
      </c>
      <c r="C43" s="259">
        <v>8084.1626608816896</v>
      </c>
      <c r="D43" s="262">
        <f t="shared" si="0"/>
        <v>1018.2844391183098</v>
      </c>
      <c r="E43" s="261">
        <f t="shared" si="1"/>
        <v>0.11186930590547567</v>
      </c>
    </row>
    <row r="44" spans="1:5" x14ac:dyDescent="0.35">
      <c r="A44" s="257">
        <v>44390</v>
      </c>
      <c r="B44" s="258">
        <v>6932.2614000000003</v>
      </c>
      <c r="C44" s="259">
        <v>7655.3873596305302</v>
      </c>
      <c r="D44" s="262">
        <f t="shared" si="0"/>
        <v>-723.12595963052991</v>
      </c>
      <c r="E44" s="261">
        <f t="shared" si="1"/>
        <v>0.10431314082162711</v>
      </c>
    </row>
    <row r="45" spans="1:5" x14ac:dyDescent="0.35">
      <c r="A45" s="257">
        <v>44391</v>
      </c>
      <c r="B45" s="258">
        <v>9765.32</v>
      </c>
      <c r="C45" s="259">
        <v>7986.4235521718801</v>
      </c>
      <c r="D45" s="262">
        <f t="shared" si="0"/>
        <v>1778.8964478281196</v>
      </c>
      <c r="E45" s="261">
        <f t="shared" si="1"/>
        <v>0.18216468562506088</v>
      </c>
    </row>
    <row r="46" spans="1:5" x14ac:dyDescent="0.35">
      <c r="A46" s="257">
        <v>44392</v>
      </c>
      <c r="B46" s="258">
        <v>8626.0414000000001</v>
      </c>
      <c r="C46" s="259">
        <v>8482.7277441270508</v>
      </c>
      <c r="D46" s="262">
        <f t="shared" si="0"/>
        <v>143.31365587294931</v>
      </c>
      <c r="E46" s="261">
        <f t="shared" si="1"/>
        <v>1.6614070026715767E-2</v>
      </c>
    </row>
    <row r="47" spans="1:5" x14ac:dyDescent="0.35">
      <c r="A47" s="257">
        <v>44393</v>
      </c>
      <c r="B47" s="258">
        <v>7230.24</v>
      </c>
      <c r="C47" s="259">
        <v>9042.5294691616891</v>
      </c>
      <c r="D47" s="262">
        <f t="shared" si="0"/>
        <v>-1812.2894691616893</v>
      </c>
      <c r="E47" s="261">
        <f t="shared" si="1"/>
        <v>0.25065412339862708</v>
      </c>
    </row>
    <row r="48" spans="1:5" x14ac:dyDescent="0.35">
      <c r="A48" s="257">
        <v>44394</v>
      </c>
      <c r="B48" s="258">
        <v>7657.2357000000002</v>
      </c>
      <c r="C48" s="259">
        <v>9158.2850261450403</v>
      </c>
      <c r="D48" s="262">
        <f t="shared" si="0"/>
        <v>-1501.0493261450401</v>
      </c>
      <c r="E48" s="261">
        <f t="shared" si="1"/>
        <v>0.19603018438429942</v>
      </c>
    </row>
    <row r="49" spans="1:5" x14ac:dyDescent="0.35">
      <c r="A49" s="257">
        <v>44395</v>
      </c>
      <c r="B49" s="258">
        <v>9752.8670999999995</v>
      </c>
      <c r="C49" s="259">
        <v>9148.2337826139192</v>
      </c>
      <c r="D49" s="262">
        <f t="shared" si="0"/>
        <v>604.63331738608031</v>
      </c>
      <c r="E49" s="261">
        <f t="shared" si="1"/>
        <v>6.1995443102683144E-2</v>
      </c>
    </row>
    <row r="50" spans="1:5" x14ac:dyDescent="0.35">
      <c r="A50" s="257">
        <v>44396</v>
      </c>
      <c r="B50" s="258">
        <v>9759.8670999999995</v>
      </c>
      <c r="C50" s="259">
        <v>9352.5783450077797</v>
      </c>
      <c r="D50" s="262">
        <f t="shared" si="0"/>
        <v>407.28875499221976</v>
      </c>
      <c r="E50" s="261">
        <f t="shared" si="1"/>
        <v>4.1730973467069013E-2</v>
      </c>
    </row>
    <row r="51" spans="1:5" x14ac:dyDescent="0.35">
      <c r="A51" s="257">
        <v>44397</v>
      </c>
      <c r="B51" s="258">
        <v>7581.6985999999997</v>
      </c>
      <c r="C51" s="259">
        <v>8624.9789991256093</v>
      </c>
      <c r="D51" s="262">
        <f t="shared" si="0"/>
        <v>-1043.2803991256096</v>
      </c>
      <c r="E51" s="261">
        <f t="shared" si="1"/>
        <v>0.13760510067303516</v>
      </c>
    </row>
    <row r="52" spans="1:5" x14ac:dyDescent="0.35">
      <c r="A52" s="257">
        <v>44398</v>
      </c>
      <c r="B52" s="258">
        <v>7959.7457000000004</v>
      </c>
      <c r="C52" s="259">
        <v>8394.7580883061801</v>
      </c>
      <c r="D52" s="262">
        <f t="shared" si="0"/>
        <v>-435.01238830617967</v>
      </c>
      <c r="E52" s="261">
        <f t="shared" si="1"/>
        <v>5.4651543491669542E-2</v>
      </c>
    </row>
    <row r="53" spans="1:5" x14ac:dyDescent="0.35">
      <c r="A53" s="257">
        <v>44399</v>
      </c>
      <c r="B53" s="258">
        <v>8286.6843000000008</v>
      </c>
      <c r="C53" s="259">
        <v>8954.9393947832305</v>
      </c>
      <c r="D53" s="262">
        <f t="shared" si="0"/>
        <v>-668.25509478322965</v>
      </c>
      <c r="E53" s="261">
        <f t="shared" si="1"/>
        <v>8.0642036137810819E-2</v>
      </c>
    </row>
    <row r="54" spans="1:5" x14ac:dyDescent="0.35">
      <c r="A54" s="257">
        <v>44400</v>
      </c>
      <c r="B54" s="258">
        <v>9684.4086000000007</v>
      </c>
      <c r="C54" s="259">
        <v>9311.8018292948509</v>
      </c>
      <c r="D54" s="262">
        <f t="shared" si="0"/>
        <v>372.60677070514976</v>
      </c>
      <c r="E54" s="261">
        <f t="shared" si="1"/>
        <v>3.8474912211484934E-2</v>
      </c>
    </row>
    <row r="55" spans="1:5" x14ac:dyDescent="0.35">
      <c r="A55" s="257">
        <v>44401</v>
      </c>
      <c r="B55" s="258">
        <v>9089.8757000000005</v>
      </c>
      <c r="C55" s="259">
        <v>9045.5135482667902</v>
      </c>
      <c r="D55" s="262">
        <f t="shared" si="0"/>
        <v>44.362151733210339</v>
      </c>
      <c r="E55" s="261">
        <f t="shared" si="1"/>
        <v>4.8803914593915001E-3</v>
      </c>
    </row>
    <row r="56" spans="1:5" x14ac:dyDescent="0.35">
      <c r="A56" s="257">
        <v>44402</v>
      </c>
      <c r="B56" s="258">
        <v>7239.2371000000003</v>
      </c>
      <c r="C56" s="259">
        <v>8772.0017912907406</v>
      </c>
      <c r="D56" s="262">
        <f t="shared" si="0"/>
        <v>-1532.7646912907403</v>
      </c>
      <c r="E56" s="261">
        <f t="shared" si="1"/>
        <v>0.21173014091370765</v>
      </c>
    </row>
    <row r="57" spans="1:5" x14ac:dyDescent="0.35">
      <c r="A57" s="257">
        <v>44403</v>
      </c>
      <c r="B57" s="258">
        <v>7467.3056999999999</v>
      </c>
      <c r="C57" s="259">
        <v>9900.5438165839805</v>
      </c>
      <c r="D57" s="262">
        <f t="shared" si="0"/>
        <v>-2433.2381165839806</v>
      </c>
      <c r="E57" s="261">
        <f t="shared" si="1"/>
        <v>0.32585221689584515</v>
      </c>
    </row>
    <row r="58" spans="1:5" x14ac:dyDescent="0.35">
      <c r="A58" s="257">
        <v>44404</v>
      </c>
      <c r="B58" s="258">
        <v>8462.98</v>
      </c>
      <c r="C58" s="259">
        <v>8854.5595647941409</v>
      </c>
      <c r="D58" s="260">
        <f t="shared" si="0"/>
        <v>-391.57956479414133</v>
      </c>
      <c r="E58" s="261">
        <f t="shared" si="1"/>
        <v>4.6269702255486996E-2</v>
      </c>
    </row>
    <row r="59" spans="1:5" x14ac:dyDescent="0.35">
      <c r="A59" s="257">
        <v>44405</v>
      </c>
      <c r="B59" s="258">
        <v>7541.9929000000002</v>
      </c>
      <c r="C59" s="259">
        <v>9287.4782011294501</v>
      </c>
      <c r="D59" s="260">
        <f t="shared" si="0"/>
        <v>-1745.4853011294499</v>
      </c>
      <c r="E59" s="261">
        <f t="shared" si="1"/>
        <v>0.23143555347678063</v>
      </c>
    </row>
    <row r="60" spans="1:5" x14ac:dyDescent="0.35">
      <c r="A60" s="257">
        <v>44406</v>
      </c>
      <c r="B60" s="258">
        <v>7815.6286</v>
      </c>
      <c r="C60" s="259">
        <v>9764.4342980975707</v>
      </c>
      <c r="D60" s="260">
        <f t="shared" si="0"/>
        <v>-1948.8056980975707</v>
      </c>
      <c r="E60" s="261">
        <f t="shared" si="1"/>
        <v>0.24934727554704567</v>
      </c>
    </row>
    <row r="61" spans="1:5" x14ac:dyDescent="0.35">
      <c r="A61" s="257">
        <v>44407</v>
      </c>
      <c r="B61" s="258">
        <v>9519.7042999999994</v>
      </c>
      <c r="C61" s="259">
        <v>10129.4470375985</v>
      </c>
      <c r="D61" s="260">
        <f t="shared" si="0"/>
        <v>-609.74273759850075</v>
      </c>
      <c r="E61" s="261">
        <f t="shared" si="1"/>
        <v>6.4050596361328233E-2</v>
      </c>
    </row>
    <row r="62" spans="1:5" x14ac:dyDescent="0.35">
      <c r="A62" s="257">
        <v>44408</v>
      </c>
      <c r="B62" s="258">
        <v>8921.5671000000002</v>
      </c>
      <c r="C62" s="259">
        <v>9853.1694875359699</v>
      </c>
      <c r="D62" s="260">
        <f t="shared" si="0"/>
        <v>-931.60238753596968</v>
      </c>
      <c r="E62" s="261">
        <f t="shared" si="1"/>
        <v>0.10442138439287978</v>
      </c>
    </row>
    <row r="63" spans="1:5" x14ac:dyDescent="0.35">
      <c r="A63" s="257">
        <v>44409</v>
      </c>
      <c r="B63" s="258">
        <v>9554.6043000000009</v>
      </c>
      <c r="C63" s="259">
        <v>9312.9893482345105</v>
      </c>
      <c r="D63" s="260">
        <f t="shared" si="0"/>
        <v>241.61495176549033</v>
      </c>
      <c r="E63" s="261">
        <f t="shared" si="1"/>
        <v>2.5287803050670587E-2</v>
      </c>
    </row>
    <row r="64" spans="1:5" x14ac:dyDescent="0.35">
      <c r="A64" s="257">
        <v>44410</v>
      </c>
      <c r="B64" s="258">
        <v>8701.7142999999996</v>
      </c>
      <c r="C64" s="259">
        <v>8634.7094005866293</v>
      </c>
      <c r="D64" s="260">
        <f t="shared" si="0"/>
        <v>67.004899413370367</v>
      </c>
      <c r="E64" s="261">
        <f t="shared" si="1"/>
        <v>7.7001952837466026E-3</v>
      </c>
    </row>
    <row r="65" spans="1:5" x14ac:dyDescent="0.35">
      <c r="A65" s="257">
        <v>44411</v>
      </c>
      <c r="B65" s="258">
        <v>7350.5571</v>
      </c>
      <c r="C65" s="259">
        <v>7943.1551004598396</v>
      </c>
      <c r="D65" s="260">
        <f t="shared" si="0"/>
        <v>-592.59800045983957</v>
      </c>
      <c r="E65" s="261">
        <f t="shared" si="1"/>
        <v>8.061946766726559E-2</v>
      </c>
    </row>
    <row r="66" spans="1:5" x14ac:dyDescent="0.35">
      <c r="A66" s="257">
        <v>44412</v>
      </c>
      <c r="B66" s="258">
        <v>6519.2142999999996</v>
      </c>
      <c r="C66" s="259">
        <v>8450.3311943182398</v>
      </c>
      <c r="D66" s="260">
        <f t="shared" si="0"/>
        <v>-1931.1168943182402</v>
      </c>
      <c r="E66" s="261">
        <f t="shared" si="1"/>
        <v>0.29621926898740547</v>
      </c>
    </row>
    <row r="67" spans="1:5" x14ac:dyDescent="0.35">
      <c r="A67" s="257">
        <v>44413</v>
      </c>
      <c r="B67" s="258">
        <v>8303.9385999999995</v>
      </c>
      <c r="C67" s="259">
        <v>9111.5295970383795</v>
      </c>
      <c r="D67" s="260">
        <f t="shared" ref="D67:D130" si="2">B67-C67</f>
        <v>-807.59099703838001</v>
      </c>
      <c r="E67" s="261">
        <f t="shared" ref="E67:E130" si="3">ABS(D67)/B67</f>
        <v>9.7253970186915895E-2</v>
      </c>
    </row>
    <row r="68" spans="1:5" x14ac:dyDescent="0.35">
      <c r="A68" s="257">
        <v>44414</v>
      </c>
      <c r="B68" s="258">
        <v>10828.8971</v>
      </c>
      <c r="C68" s="259">
        <v>10259.0314185189</v>
      </c>
      <c r="D68" s="260">
        <f t="shared" si="2"/>
        <v>569.86568148110018</v>
      </c>
      <c r="E68" s="261">
        <f t="shared" si="3"/>
        <v>5.2624535649258335E-2</v>
      </c>
    </row>
    <row r="69" spans="1:5" x14ac:dyDescent="0.35">
      <c r="A69" s="257">
        <v>44415</v>
      </c>
      <c r="B69" s="258">
        <v>11321.66</v>
      </c>
      <c r="C69" s="259">
        <v>10123.316766666199</v>
      </c>
      <c r="D69" s="260">
        <f t="shared" si="2"/>
        <v>1198.3432333338005</v>
      </c>
      <c r="E69" s="261">
        <f t="shared" si="3"/>
        <v>0.10584518819093672</v>
      </c>
    </row>
    <row r="70" spans="1:5" x14ac:dyDescent="0.35">
      <c r="A70" s="257">
        <v>44416</v>
      </c>
      <c r="B70" s="258">
        <v>10282.885700000001</v>
      </c>
      <c r="C70" s="259">
        <v>10007.858739584901</v>
      </c>
      <c r="D70" s="260">
        <f t="shared" si="2"/>
        <v>275.02696041509989</v>
      </c>
      <c r="E70" s="261">
        <f t="shared" si="3"/>
        <v>2.6746087473781786E-2</v>
      </c>
    </row>
    <row r="71" spans="1:5" x14ac:dyDescent="0.35">
      <c r="A71" s="257">
        <v>44417</v>
      </c>
      <c r="B71" s="258">
        <v>9077.9570999999996</v>
      </c>
      <c r="C71" s="259">
        <v>10218.9830298284</v>
      </c>
      <c r="D71" s="260">
        <f t="shared" si="2"/>
        <v>-1141.0259298284</v>
      </c>
      <c r="E71" s="261">
        <f t="shared" si="3"/>
        <v>0.12569192795903386</v>
      </c>
    </row>
    <row r="72" spans="1:5" x14ac:dyDescent="0.35">
      <c r="A72" s="257">
        <v>44418</v>
      </c>
      <c r="B72" s="258">
        <v>8885.4086000000007</v>
      </c>
      <c r="C72" s="259">
        <v>9563.3680267066393</v>
      </c>
      <c r="D72" s="260">
        <f t="shared" si="2"/>
        <v>-677.95942670663862</v>
      </c>
      <c r="E72" s="261">
        <f t="shared" si="3"/>
        <v>7.6300309555447851E-2</v>
      </c>
    </row>
    <row r="73" spans="1:5" x14ac:dyDescent="0.35">
      <c r="A73" s="257">
        <v>44419</v>
      </c>
      <c r="B73" s="258">
        <v>8095.3113999999996</v>
      </c>
      <c r="C73" s="259">
        <v>10150.702101844499</v>
      </c>
      <c r="D73" s="260">
        <f t="shared" si="2"/>
        <v>-2055.3907018444997</v>
      </c>
      <c r="E73" s="261">
        <f t="shared" si="3"/>
        <v>0.25389890521623415</v>
      </c>
    </row>
    <row r="74" spans="1:5" x14ac:dyDescent="0.35">
      <c r="A74" s="257">
        <v>44420</v>
      </c>
      <c r="B74" s="258">
        <v>12352.1214</v>
      </c>
      <c r="C74" s="259">
        <v>10382.196339162199</v>
      </c>
      <c r="D74" s="260">
        <f t="shared" si="2"/>
        <v>1969.9250608378006</v>
      </c>
      <c r="E74" s="261">
        <f t="shared" si="3"/>
        <v>0.15948070756799723</v>
      </c>
    </row>
    <row r="75" spans="1:5" x14ac:dyDescent="0.35">
      <c r="A75" s="257">
        <v>44421</v>
      </c>
      <c r="B75" s="258">
        <v>10112.3271</v>
      </c>
      <c r="C75" s="259">
        <v>10917.0603790529</v>
      </c>
      <c r="D75" s="260">
        <f t="shared" si="2"/>
        <v>-804.73327905289989</v>
      </c>
      <c r="E75" s="261">
        <f t="shared" si="3"/>
        <v>7.9579435187860953E-2</v>
      </c>
    </row>
    <row r="76" spans="1:5" x14ac:dyDescent="0.35">
      <c r="A76" s="257">
        <v>44422</v>
      </c>
      <c r="B76" s="258">
        <v>9078.0771000000004</v>
      </c>
      <c r="C76" s="259">
        <v>10645.3451524991</v>
      </c>
      <c r="D76" s="260">
        <f t="shared" si="2"/>
        <v>-1567.2680524990992</v>
      </c>
      <c r="E76" s="261">
        <f t="shared" si="3"/>
        <v>0.17264317489648762</v>
      </c>
    </row>
    <row r="77" spans="1:5" x14ac:dyDescent="0.35">
      <c r="A77" s="257">
        <v>44423</v>
      </c>
      <c r="B77" s="258">
        <v>11265.405699999999</v>
      </c>
      <c r="C77" s="259">
        <v>10467.047689445901</v>
      </c>
      <c r="D77" s="260">
        <f t="shared" si="2"/>
        <v>798.35801055409866</v>
      </c>
      <c r="E77" s="261">
        <f t="shared" si="3"/>
        <v>7.0868110018807287E-2</v>
      </c>
    </row>
    <row r="78" spans="1:5" x14ac:dyDescent="0.35">
      <c r="A78" s="257">
        <v>44424</v>
      </c>
      <c r="B78" s="258">
        <v>12223.572899999999</v>
      </c>
      <c r="C78" s="259">
        <v>10647.5748356067</v>
      </c>
      <c r="D78" s="260">
        <f t="shared" si="2"/>
        <v>1575.9980643932995</v>
      </c>
      <c r="E78" s="261">
        <f t="shared" si="3"/>
        <v>0.12893104800751828</v>
      </c>
    </row>
    <row r="79" spans="1:5" x14ac:dyDescent="0.35">
      <c r="A79" s="257">
        <v>44425</v>
      </c>
      <c r="B79" s="258">
        <v>9586.9500000000007</v>
      </c>
      <c r="C79" s="259">
        <v>9541.5619180282392</v>
      </c>
      <c r="D79" s="260">
        <f t="shared" si="2"/>
        <v>45.388081971761494</v>
      </c>
      <c r="E79" s="261">
        <f t="shared" si="3"/>
        <v>4.7343609773454007E-3</v>
      </c>
    </row>
    <row r="80" spans="1:5" x14ac:dyDescent="0.35">
      <c r="A80" s="257">
        <v>44426</v>
      </c>
      <c r="B80" s="258">
        <v>12435.59</v>
      </c>
      <c r="C80" s="259">
        <v>10182.398820877999</v>
      </c>
      <c r="D80" s="260">
        <f t="shared" si="2"/>
        <v>2253.1911791220009</v>
      </c>
      <c r="E80" s="261">
        <f t="shared" si="3"/>
        <v>0.18118892462054481</v>
      </c>
    </row>
    <row r="81" spans="1:7" x14ac:dyDescent="0.35">
      <c r="A81" s="257">
        <v>44427</v>
      </c>
      <c r="B81" s="258">
        <v>10947.0514</v>
      </c>
      <c r="C81" s="259">
        <v>10685.527155279</v>
      </c>
      <c r="D81" s="260">
        <f t="shared" si="2"/>
        <v>261.52424472100029</v>
      </c>
      <c r="E81" s="261">
        <f t="shared" si="3"/>
        <v>2.3889925712872809E-2</v>
      </c>
    </row>
    <row r="82" spans="1:7" x14ac:dyDescent="0.35">
      <c r="A82" s="257">
        <v>44428</v>
      </c>
      <c r="B82" s="258">
        <v>11763.178599999999</v>
      </c>
      <c r="C82" s="259">
        <v>11154.624505175199</v>
      </c>
      <c r="D82" s="260">
        <f t="shared" si="2"/>
        <v>608.5540948247999</v>
      </c>
      <c r="E82" s="261">
        <f t="shared" si="3"/>
        <v>5.173381409211962E-2</v>
      </c>
    </row>
    <row r="83" spans="1:7" x14ac:dyDescent="0.35">
      <c r="A83" s="257">
        <v>44429</v>
      </c>
      <c r="B83" s="258">
        <v>11088.6443</v>
      </c>
      <c r="C83" s="259">
        <v>11357.9219510168</v>
      </c>
      <c r="D83" s="260">
        <f t="shared" si="2"/>
        <v>-269.27765101680052</v>
      </c>
      <c r="E83" s="261">
        <f t="shared" si="3"/>
        <v>2.4284091339894502E-2</v>
      </c>
    </row>
    <row r="84" spans="1:7" x14ac:dyDescent="0.35">
      <c r="A84" s="257">
        <v>44430</v>
      </c>
      <c r="B84" s="258">
        <v>12045.598599999999</v>
      </c>
      <c r="C84" s="259">
        <v>11293.626179692001</v>
      </c>
      <c r="D84" s="260">
        <f t="shared" si="2"/>
        <v>751.97242030799862</v>
      </c>
      <c r="E84" s="261">
        <f t="shared" si="3"/>
        <v>6.2427152462808999E-2</v>
      </c>
    </row>
    <row r="85" spans="1:7" x14ac:dyDescent="0.35">
      <c r="A85" s="257">
        <v>44431</v>
      </c>
      <c r="B85" s="258">
        <v>10715.04</v>
      </c>
      <c r="C85" s="259">
        <v>11677.279124061701</v>
      </c>
      <c r="D85" s="260">
        <f t="shared" si="2"/>
        <v>-962.23912406169984</v>
      </c>
      <c r="E85" s="261">
        <f t="shared" si="3"/>
        <v>8.9802662804963837E-2</v>
      </c>
    </row>
    <row r="86" spans="1:7" x14ac:dyDescent="0.35">
      <c r="A86" s="257">
        <v>44432</v>
      </c>
      <c r="B86" s="258">
        <v>14301.911400000001</v>
      </c>
      <c r="C86" s="259">
        <v>11063.731147361101</v>
      </c>
      <c r="D86" s="260">
        <f t="shared" si="2"/>
        <v>3238.1802526389001</v>
      </c>
      <c r="E86" s="261">
        <f t="shared" si="3"/>
        <v>0.22641590778131235</v>
      </c>
    </row>
    <row r="87" spans="1:7" x14ac:dyDescent="0.35">
      <c r="A87" s="257">
        <v>44433</v>
      </c>
      <c r="B87" s="258">
        <v>11903.9686</v>
      </c>
      <c r="C87" s="259">
        <v>11449.274113200199</v>
      </c>
      <c r="D87" s="260">
        <f t="shared" si="2"/>
        <v>454.69448679980087</v>
      </c>
      <c r="E87" s="261">
        <f t="shared" si="3"/>
        <v>3.8196882239743213E-2</v>
      </c>
    </row>
    <row r="88" spans="1:7" x14ac:dyDescent="0.35">
      <c r="A88" s="257">
        <v>44434</v>
      </c>
      <c r="B88" s="258">
        <v>12106.11</v>
      </c>
      <c r="C88" s="259">
        <v>11626.665962692799</v>
      </c>
      <c r="D88" s="260">
        <f t="shared" si="2"/>
        <v>479.44403730720114</v>
      </c>
      <c r="E88" s="261">
        <f t="shared" si="3"/>
        <v>3.9603476038727645E-2</v>
      </c>
    </row>
    <row r="89" spans="1:7" x14ac:dyDescent="0.35">
      <c r="A89" s="257">
        <v>44435</v>
      </c>
      <c r="B89" s="258">
        <v>12484.73</v>
      </c>
      <c r="C89" s="259">
        <v>12053.347314439599</v>
      </c>
      <c r="D89" s="262">
        <f t="shared" si="2"/>
        <v>431.3826855604002</v>
      </c>
      <c r="E89" s="261">
        <f t="shared" si="3"/>
        <v>3.4552824575333242E-2</v>
      </c>
    </row>
    <row r="90" spans="1:7" x14ac:dyDescent="0.35">
      <c r="A90" s="257">
        <v>44436</v>
      </c>
      <c r="B90" s="258">
        <v>15381.331</v>
      </c>
      <c r="C90" s="259">
        <v>11892.5588727914</v>
      </c>
      <c r="D90" s="262">
        <f t="shared" si="2"/>
        <v>3488.7721272086001</v>
      </c>
      <c r="E90" s="261">
        <f t="shared" si="3"/>
        <v>0.22681861063965142</v>
      </c>
    </row>
    <row r="91" spans="1:7" ht="15" thickBot="1" x14ac:dyDescent="0.4">
      <c r="A91" s="257">
        <v>44437</v>
      </c>
      <c r="B91" s="258">
        <v>17351.312999999998</v>
      </c>
      <c r="C91" s="259">
        <v>17382.321821249701</v>
      </c>
      <c r="D91" s="262">
        <f t="shared" si="2"/>
        <v>-31.008821249703033</v>
      </c>
      <c r="E91" s="261">
        <f t="shared" si="3"/>
        <v>1.78711670118008E-3</v>
      </c>
    </row>
    <row r="92" spans="1:7" ht="17" thickBot="1" x14ac:dyDescent="0.4">
      <c r="A92" s="257">
        <v>44438</v>
      </c>
      <c r="B92" s="258">
        <v>14506.6414</v>
      </c>
      <c r="C92" s="259">
        <v>14183.657946735801</v>
      </c>
      <c r="D92" s="262">
        <f t="shared" si="2"/>
        <v>322.98345326419985</v>
      </c>
      <c r="E92" s="261">
        <f t="shared" si="3"/>
        <v>2.226452314897643E-2</v>
      </c>
      <c r="G92" s="64"/>
    </row>
    <row r="93" spans="1:7" x14ac:dyDescent="0.35">
      <c r="A93" s="257">
        <v>44439</v>
      </c>
      <c r="B93" s="258">
        <v>11760.072899999999</v>
      </c>
      <c r="C93" s="259">
        <v>11837.136433945399</v>
      </c>
      <c r="D93" s="262">
        <f t="shared" si="2"/>
        <v>-77.063533945400195</v>
      </c>
      <c r="E93" s="261">
        <f t="shared" si="3"/>
        <v>6.5529809722013029E-3</v>
      </c>
    </row>
    <row r="94" spans="1:7" x14ac:dyDescent="0.35">
      <c r="A94" s="257">
        <v>44440</v>
      </c>
      <c r="B94" s="258">
        <v>12457.9414</v>
      </c>
      <c r="C94" s="259">
        <v>13081.9882567449</v>
      </c>
      <c r="D94" s="262">
        <f t="shared" si="2"/>
        <v>-624.04685674490065</v>
      </c>
      <c r="E94" s="261">
        <f t="shared" si="3"/>
        <v>5.0092293478351139E-2</v>
      </c>
    </row>
    <row r="95" spans="1:7" x14ac:dyDescent="0.35">
      <c r="A95" s="257">
        <v>44441</v>
      </c>
      <c r="B95" s="258">
        <v>14624.337100000001</v>
      </c>
      <c r="C95" s="259">
        <v>13612.6882874371</v>
      </c>
      <c r="D95" s="262">
        <f t="shared" si="2"/>
        <v>1011.6488125629003</v>
      </c>
      <c r="E95" s="261">
        <f t="shared" si="3"/>
        <v>6.9175703872615207E-2</v>
      </c>
    </row>
    <row r="96" spans="1:7" x14ac:dyDescent="0.35">
      <c r="A96" s="257">
        <v>44442</v>
      </c>
      <c r="B96" s="258">
        <v>15772.4871</v>
      </c>
      <c r="C96" s="259">
        <v>15505.401972072001</v>
      </c>
      <c r="D96" s="262">
        <f t="shared" si="2"/>
        <v>267.08512792799957</v>
      </c>
      <c r="E96" s="261">
        <f t="shared" si="3"/>
        <v>1.6933608899765692E-2</v>
      </c>
    </row>
    <row r="97" spans="1:5" x14ac:dyDescent="0.35">
      <c r="A97" s="257">
        <v>44443</v>
      </c>
      <c r="B97" s="258">
        <v>17810.771000000001</v>
      </c>
      <c r="C97" s="259">
        <v>16472.150683337699</v>
      </c>
      <c r="D97" s="262">
        <f t="shared" si="2"/>
        <v>1338.6203166623018</v>
      </c>
      <c r="E97" s="261">
        <f t="shared" si="3"/>
        <v>7.5157909596518968E-2</v>
      </c>
    </row>
    <row r="98" spans="1:5" x14ac:dyDescent="0.35">
      <c r="A98" s="257">
        <v>44444</v>
      </c>
      <c r="B98" s="258">
        <v>16631.886999999999</v>
      </c>
      <c r="C98" s="259">
        <v>16722.228138835999</v>
      </c>
      <c r="D98" s="262">
        <f t="shared" si="2"/>
        <v>-90.341138836000027</v>
      </c>
      <c r="E98" s="261">
        <f t="shared" si="3"/>
        <v>5.4318033086684656E-3</v>
      </c>
    </row>
    <row r="99" spans="1:5" x14ac:dyDescent="0.35">
      <c r="A99" s="257">
        <v>44445</v>
      </c>
      <c r="B99" s="258">
        <v>18040.574000000001</v>
      </c>
      <c r="C99" s="259">
        <v>18865.988135277701</v>
      </c>
      <c r="D99" s="262">
        <f t="shared" si="2"/>
        <v>-825.41413527770055</v>
      </c>
      <c r="E99" s="261">
        <f t="shared" si="3"/>
        <v>4.5753208034162357E-2</v>
      </c>
    </row>
    <row r="100" spans="1:5" x14ac:dyDescent="0.35">
      <c r="A100" s="257">
        <v>44446</v>
      </c>
      <c r="B100" s="258">
        <v>20006.167000000001</v>
      </c>
      <c r="C100" s="259">
        <v>19180.752864722199</v>
      </c>
      <c r="D100" s="260">
        <f t="shared" si="2"/>
        <v>825.41413527780242</v>
      </c>
      <c r="E100" s="261">
        <f t="shared" si="3"/>
        <v>4.1257984864257226E-2</v>
      </c>
    </row>
    <row r="101" spans="1:5" x14ac:dyDescent="0.35">
      <c r="A101" s="257">
        <v>44447</v>
      </c>
      <c r="B101" s="258">
        <v>17108.835999999999</v>
      </c>
      <c r="C101" s="259">
        <v>15057.677535011801</v>
      </c>
      <c r="D101" s="260">
        <f t="shared" si="2"/>
        <v>2051.1584649881988</v>
      </c>
      <c r="E101" s="261">
        <f t="shared" si="3"/>
        <v>0.11988883784894536</v>
      </c>
    </row>
    <row r="102" spans="1:5" x14ac:dyDescent="0.35">
      <c r="A102" s="257">
        <v>44448</v>
      </c>
      <c r="B102" s="258">
        <v>18450.074000000001</v>
      </c>
      <c r="C102" s="259">
        <v>16095.6637633592</v>
      </c>
      <c r="D102" s="260">
        <f t="shared" si="2"/>
        <v>2354.4102366408006</v>
      </c>
      <c r="E102" s="261">
        <f t="shared" si="3"/>
        <v>0.12760979910654019</v>
      </c>
    </row>
    <row r="103" spans="1:5" x14ac:dyDescent="0.35">
      <c r="A103" s="257">
        <v>44449</v>
      </c>
      <c r="B103" s="258">
        <v>19952.577000000001</v>
      </c>
      <c r="C103" s="259">
        <v>19097.222384543598</v>
      </c>
      <c r="D103" s="260">
        <f t="shared" si="2"/>
        <v>855.35461545640283</v>
      </c>
      <c r="E103" s="261">
        <f t="shared" si="3"/>
        <v>4.2869380504403157E-2</v>
      </c>
    </row>
    <row r="104" spans="1:5" x14ac:dyDescent="0.35">
      <c r="A104" s="257">
        <v>44450</v>
      </c>
      <c r="B104" s="258">
        <v>20770.866999999998</v>
      </c>
      <c r="C104" s="259">
        <v>19719.332791995501</v>
      </c>
      <c r="D104" s="260">
        <f t="shared" si="2"/>
        <v>1051.5342080044975</v>
      </c>
      <c r="E104" s="261">
        <f t="shared" si="3"/>
        <v>5.0625436482959404E-2</v>
      </c>
    </row>
    <row r="105" spans="1:5" x14ac:dyDescent="0.35">
      <c r="A105" s="257">
        <v>44451</v>
      </c>
      <c r="B105" s="258">
        <v>19373.046999999999</v>
      </c>
      <c r="C105" s="259">
        <v>20163.9308645151</v>
      </c>
      <c r="D105" s="260">
        <f t="shared" si="2"/>
        <v>-790.88386451510087</v>
      </c>
      <c r="E105" s="261">
        <f t="shared" si="3"/>
        <v>4.0823927413953048E-2</v>
      </c>
    </row>
    <row r="106" spans="1:5" x14ac:dyDescent="0.35">
      <c r="A106" s="257">
        <v>44452</v>
      </c>
      <c r="B106" s="258">
        <v>20547.513999999999</v>
      </c>
      <c r="C106" s="259">
        <v>15732.7724237604</v>
      </c>
      <c r="D106" s="260">
        <f t="shared" si="2"/>
        <v>4814.7415762395995</v>
      </c>
      <c r="E106" s="261">
        <f t="shared" si="3"/>
        <v>0.2343223407094211</v>
      </c>
    </row>
    <row r="107" spans="1:5" x14ac:dyDescent="0.35">
      <c r="A107" s="257">
        <v>44453</v>
      </c>
      <c r="B107" s="258">
        <v>22898.61</v>
      </c>
      <c r="C107" s="259">
        <v>17745.200261293699</v>
      </c>
      <c r="D107" s="260">
        <f t="shared" si="2"/>
        <v>5153.4097387063011</v>
      </c>
      <c r="E107" s="261">
        <f t="shared" si="3"/>
        <v>0.22505338702682395</v>
      </c>
    </row>
    <row r="108" spans="1:5" x14ac:dyDescent="0.35">
      <c r="A108" s="257">
        <v>44454</v>
      </c>
      <c r="B108" s="258">
        <v>25298.074000000001</v>
      </c>
      <c r="C108" s="259">
        <v>20005.460045350999</v>
      </c>
      <c r="D108" s="260">
        <f t="shared" si="2"/>
        <v>5292.6139546490012</v>
      </c>
      <c r="E108" s="261">
        <f t="shared" si="3"/>
        <v>0.2092101538895412</v>
      </c>
    </row>
    <row r="109" spans="1:5" x14ac:dyDescent="0.35">
      <c r="A109" s="257">
        <v>44455</v>
      </c>
      <c r="B109" s="258">
        <v>25304.069</v>
      </c>
      <c r="C109" s="259">
        <v>21238.053035558602</v>
      </c>
      <c r="D109" s="260">
        <f t="shared" si="2"/>
        <v>4066.015964441398</v>
      </c>
      <c r="E109" s="261">
        <f t="shared" si="3"/>
        <v>0.16068625028019795</v>
      </c>
    </row>
    <row r="110" spans="1:5" x14ac:dyDescent="0.35">
      <c r="A110" s="257">
        <v>44456</v>
      </c>
      <c r="B110" s="258">
        <v>25581.370999999999</v>
      </c>
      <c r="C110" s="259">
        <v>23598.1919062386</v>
      </c>
      <c r="D110" s="260">
        <f t="shared" si="2"/>
        <v>1983.1790937613987</v>
      </c>
      <c r="E110" s="261">
        <f t="shared" si="3"/>
        <v>7.7524347454301756E-2</v>
      </c>
    </row>
    <row r="111" spans="1:5" x14ac:dyDescent="0.35">
      <c r="A111" s="257">
        <v>44457</v>
      </c>
      <c r="B111" s="258">
        <v>26127.573</v>
      </c>
      <c r="C111" s="259">
        <v>24509.314586155098</v>
      </c>
      <c r="D111" s="260">
        <f t="shared" si="2"/>
        <v>1618.258413844902</v>
      </c>
      <c r="E111" s="261">
        <f t="shared" si="3"/>
        <v>6.193680575860995E-2</v>
      </c>
    </row>
    <row r="112" spans="1:5" x14ac:dyDescent="0.35">
      <c r="A112" s="257">
        <v>44458</v>
      </c>
      <c r="B112" s="258">
        <v>26331.745999999999</v>
      </c>
      <c r="C112" s="259">
        <v>25112.6143358144</v>
      </c>
      <c r="D112" s="260">
        <f t="shared" si="2"/>
        <v>1219.1316641855992</v>
      </c>
      <c r="E112" s="261">
        <f t="shared" si="3"/>
        <v>4.6298929975460014E-2</v>
      </c>
    </row>
    <row r="113" spans="1:5" x14ac:dyDescent="0.35">
      <c r="A113" s="257">
        <v>44459</v>
      </c>
      <c r="B113" s="258">
        <v>24702.159</v>
      </c>
      <c r="C113" s="259">
        <v>20635.886037266799</v>
      </c>
      <c r="D113" s="260">
        <f t="shared" si="2"/>
        <v>4066.272962733201</v>
      </c>
      <c r="E113" s="261">
        <f t="shared" si="3"/>
        <v>0.16461204717908265</v>
      </c>
    </row>
    <row r="114" spans="1:5" x14ac:dyDescent="0.35">
      <c r="A114" s="257">
        <v>44460</v>
      </c>
      <c r="B114" s="258">
        <v>21162.442999999999</v>
      </c>
      <c r="C114" s="259">
        <v>22630.214134023499</v>
      </c>
      <c r="D114" s="260">
        <f t="shared" si="2"/>
        <v>-1467.7711340235001</v>
      </c>
      <c r="E114" s="261">
        <f t="shared" si="3"/>
        <v>6.9357357939416539E-2</v>
      </c>
    </row>
    <row r="115" spans="1:5" x14ac:dyDescent="0.35">
      <c r="A115" s="257">
        <v>44461</v>
      </c>
      <c r="B115" s="258">
        <v>23944.399000000001</v>
      </c>
      <c r="C115" s="259">
        <v>24771.400954582299</v>
      </c>
      <c r="D115" s="260">
        <f t="shared" si="2"/>
        <v>-827.00195458229791</v>
      </c>
      <c r="E115" s="261">
        <f t="shared" si="3"/>
        <v>3.4538430243427613E-2</v>
      </c>
    </row>
    <row r="116" spans="1:5" x14ac:dyDescent="0.35">
      <c r="A116" s="257">
        <v>44462</v>
      </c>
      <c r="B116" s="258">
        <v>24517.71</v>
      </c>
      <c r="C116" s="259">
        <v>25689.842605458402</v>
      </c>
      <c r="D116" s="260">
        <f t="shared" si="2"/>
        <v>-1172.1326054584024</v>
      </c>
      <c r="E116" s="261">
        <f t="shared" si="3"/>
        <v>4.7807589104300621E-2</v>
      </c>
    </row>
    <row r="117" spans="1:5" x14ac:dyDescent="0.35">
      <c r="A117" s="257">
        <v>44463</v>
      </c>
      <c r="B117" s="258">
        <v>24217.513999999999</v>
      </c>
      <c r="C117" s="259">
        <v>24307.308860115802</v>
      </c>
      <c r="D117" s="260">
        <f t="shared" si="2"/>
        <v>-89.794860115802294</v>
      </c>
      <c r="E117" s="261">
        <f t="shared" si="3"/>
        <v>3.7078479696884782E-3</v>
      </c>
    </row>
    <row r="118" spans="1:5" x14ac:dyDescent="0.35">
      <c r="A118" s="257">
        <v>44464</v>
      </c>
      <c r="B118" s="258">
        <v>19359.026000000002</v>
      </c>
      <c r="C118" s="259">
        <v>24392.057261575701</v>
      </c>
      <c r="D118" s="260">
        <f t="shared" si="2"/>
        <v>-5033.0312615756993</v>
      </c>
      <c r="E118" s="261">
        <f t="shared" si="3"/>
        <v>0.259983702773874</v>
      </c>
    </row>
    <row r="119" spans="1:5" x14ac:dyDescent="0.35">
      <c r="A119" s="257">
        <v>44465</v>
      </c>
      <c r="B119" s="258">
        <v>23674.681</v>
      </c>
      <c r="C119" s="259">
        <v>24731.443970386899</v>
      </c>
      <c r="D119" s="260">
        <f t="shared" si="2"/>
        <v>-1056.7629703868988</v>
      </c>
      <c r="E119" s="261">
        <f t="shared" si="3"/>
        <v>4.4636840952023756E-2</v>
      </c>
    </row>
    <row r="120" spans="1:5" x14ac:dyDescent="0.35">
      <c r="A120" s="257">
        <v>44466</v>
      </c>
      <c r="B120" s="258">
        <v>24082.541000000001</v>
      </c>
      <c r="C120" s="259">
        <v>23825.095695173201</v>
      </c>
      <c r="D120" s="260">
        <f t="shared" si="2"/>
        <v>257.44530482680057</v>
      </c>
      <c r="E120" s="261">
        <f t="shared" si="3"/>
        <v>1.069012214395485E-2</v>
      </c>
    </row>
    <row r="121" spans="1:5" x14ac:dyDescent="0.35">
      <c r="A121" s="257">
        <v>44467</v>
      </c>
      <c r="B121" s="258">
        <v>25173.374</v>
      </c>
      <c r="C121" s="259">
        <v>25477.837472133499</v>
      </c>
      <c r="D121" s="260">
        <f t="shared" si="2"/>
        <v>-304.46347213349873</v>
      </c>
      <c r="E121" s="261">
        <f t="shared" si="3"/>
        <v>1.209466288203952E-2</v>
      </c>
    </row>
    <row r="122" spans="1:5" x14ac:dyDescent="0.35">
      <c r="A122" s="257">
        <v>44468</v>
      </c>
      <c r="B122" s="258">
        <v>30022.221000000001</v>
      </c>
      <c r="C122" s="259">
        <v>28421.507319321299</v>
      </c>
      <c r="D122" s="260">
        <f t="shared" si="2"/>
        <v>1600.7136806787021</v>
      </c>
      <c r="E122" s="261">
        <f t="shared" si="3"/>
        <v>5.3317630320511664E-2</v>
      </c>
    </row>
    <row r="123" spans="1:5" x14ac:dyDescent="0.35">
      <c r="A123" s="257">
        <v>44469</v>
      </c>
      <c r="B123" s="258">
        <v>27842.45</v>
      </c>
      <c r="C123" s="259">
        <v>29267.281521394201</v>
      </c>
      <c r="D123" s="260">
        <f t="shared" si="2"/>
        <v>-1424.8315213942005</v>
      </c>
      <c r="E123" s="261">
        <f t="shared" si="3"/>
        <v>5.1174789624986325E-2</v>
      </c>
    </row>
    <row r="124" spans="1:5" x14ac:dyDescent="0.35">
      <c r="A124" s="257">
        <v>44470</v>
      </c>
      <c r="B124" s="258">
        <v>32123.582999999999</v>
      </c>
      <c r="C124" s="259">
        <v>32629.493641130601</v>
      </c>
      <c r="D124" s="260">
        <f t="shared" si="2"/>
        <v>-505.91064113060202</v>
      </c>
      <c r="E124" s="261">
        <f t="shared" si="3"/>
        <v>1.5748885830406963E-2</v>
      </c>
    </row>
    <row r="125" spans="1:5" x14ac:dyDescent="0.35">
      <c r="A125" s="257">
        <v>44471</v>
      </c>
      <c r="B125" s="258">
        <v>35968.093999999997</v>
      </c>
      <c r="C125" s="259">
        <v>33773.34039587</v>
      </c>
      <c r="D125" s="260">
        <f t="shared" si="2"/>
        <v>2194.7536041299973</v>
      </c>
      <c r="E125" s="261">
        <f t="shared" si="3"/>
        <v>6.1019458082210237E-2</v>
      </c>
    </row>
    <row r="126" spans="1:5" x14ac:dyDescent="0.35">
      <c r="A126" s="257">
        <v>44472</v>
      </c>
      <c r="B126" s="258">
        <v>32072.919000000002</v>
      </c>
      <c r="C126" s="259">
        <v>34017.823866292703</v>
      </c>
      <c r="D126" s="260">
        <f t="shared" si="2"/>
        <v>-1944.9048662927016</v>
      </c>
      <c r="E126" s="261">
        <f t="shared" si="3"/>
        <v>6.0640095349372522E-2</v>
      </c>
    </row>
    <row r="127" spans="1:5" x14ac:dyDescent="0.35">
      <c r="A127" s="257">
        <v>44473</v>
      </c>
      <c r="B127" s="258">
        <v>28478.169000000002</v>
      </c>
      <c r="C127" s="259">
        <v>26541.9764096668</v>
      </c>
      <c r="D127" s="260">
        <f t="shared" si="2"/>
        <v>1936.1925903332012</v>
      </c>
      <c r="E127" s="261">
        <f t="shared" si="3"/>
        <v>6.7988661431611044E-2</v>
      </c>
    </row>
    <row r="128" spans="1:5" x14ac:dyDescent="0.35">
      <c r="A128" s="257">
        <v>44474</v>
      </c>
      <c r="B128" s="258">
        <v>31357.824000000001</v>
      </c>
      <c r="C128" s="259">
        <v>28148.757650310199</v>
      </c>
      <c r="D128" s="260">
        <f t="shared" si="2"/>
        <v>3209.0663496898014</v>
      </c>
      <c r="E128" s="261">
        <f t="shared" si="3"/>
        <v>0.10233702280138447</v>
      </c>
    </row>
    <row r="129" spans="1:5" x14ac:dyDescent="0.35">
      <c r="A129" s="257">
        <v>44475</v>
      </c>
      <c r="B129" s="258">
        <v>30221.471000000001</v>
      </c>
      <c r="C129" s="259">
        <v>30465.546411163799</v>
      </c>
      <c r="D129" s="260">
        <f t="shared" si="2"/>
        <v>-244.07541116379798</v>
      </c>
      <c r="E129" s="261">
        <f t="shared" si="3"/>
        <v>8.0762253817426022E-3</v>
      </c>
    </row>
    <row r="130" spans="1:5" x14ac:dyDescent="0.35">
      <c r="A130" s="257">
        <v>44476</v>
      </c>
      <c r="B130" s="258">
        <v>33794.148999999998</v>
      </c>
      <c r="C130" s="259">
        <v>31542.349557475602</v>
      </c>
      <c r="D130" s="260">
        <f t="shared" si="2"/>
        <v>2251.799442524396</v>
      </c>
      <c r="E130" s="261">
        <f t="shared" si="3"/>
        <v>6.6632819856608794E-2</v>
      </c>
    </row>
    <row r="131" spans="1:5" x14ac:dyDescent="0.35">
      <c r="A131" s="257">
        <v>44477</v>
      </c>
      <c r="B131" s="258">
        <v>35500.839999999997</v>
      </c>
      <c r="C131" s="259">
        <v>34213.200105055803</v>
      </c>
      <c r="D131" s="260">
        <f t="shared" ref="D131:D154" si="4">B131-C131</f>
        <v>1287.6398949441937</v>
      </c>
      <c r="E131" s="261">
        <f t="shared" ref="E131:E154" si="5">ABS(D131)/B131</f>
        <v>3.6270688100456042E-2</v>
      </c>
    </row>
    <row r="132" spans="1:5" x14ac:dyDescent="0.35">
      <c r="A132" s="257">
        <v>44478</v>
      </c>
      <c r="B132" s="258">
        <v>31198.046999999999</v>
      </c>
      <c r="C132" s="259">
        <v>36047.911301330598</v>
      </c>
      <c r="D132" s="260">
        <f t="shared" si="4"/>
        <v>-4849.8643013305991</v>
      </c>
      <c r="E132" s="261">
        <f t="shared" si="5"/>
        <v>0.15545409946111688</v>
      </c>
    </row>
    <row r="133" spans="1:5" x14ac:dyDescent="0.35">
      <c r="A133" s="257">
        <v>44479</v>
      </c>
      <c r="B133" s="258">
        <v>38751.843999999997</v>
      </c>
      <c r="C133" s="259">
        <v>37228.489835870001</v>
      </c>
      <c r="D133" s="260">
        <f t="shared" si="4"/>
        <v>1523.3541641299962</v>
      </c>
      <c r="E133" s="343">
        <f>ABS(D133)/B133</f>
        <v>3.931049485361255E-2</v>
      </c>
    </row>
    <row r="134" spans="1:5" x14ac:dyDescent="0.35">
      <c r="A134" s="257">
        <v>44480</v>
      </c>
      <c r="B134" s="258">
        <v>30344.434000000001</v>
      </c>
      <c r="C134" s="259">
        <v>33672.857861437602</v>
      </c>
      <c r="D134" s="260">
        <f t="shared" si="4"/>
        <v>-3328.4238614376009</v>
      </c>
      <c r="E134" s="261">
        <f t="shared" si="5"/>
        <v>0.10968811813848961</v>
      </c>
    </row>
    <row r="135" spans="1:5" x14ac:dyDescent="0.35">
      <c r="A135" s="257">
        <v>44481</v>
      </c>
      <c r="B135" s="258">
        <v>33795.343000000001</v>
      </c>
      <c r="C135" s="259">
        <v>36782.161888040901</v>
      </c>
      <c r="D135" s="260">
        <f t="shared" si="4"/>
        <v>-2986.8188880408998</v>
      </c>
      <c r="E135" s="261">
        <f t="shared" si="5"/>
        <v>8.8379599758490385E-2</v>
      </c>
    </row>
    <row r="136" spans="1:5" x14ac:dyDescent="0.35">
      <c r="A136" s="257">
        <v>44482</v>
      </c>
      <c r="B136" s="258">
        <v>38866.646999999997</v>
      </c>
      <c r="C136" s="259">
        <v>40009.104691043802</v>
      </c>
      <c r="D136" s="260">
        <f t="shared" si="4"/>
        <v>-1142.4576910438045</v>
      </c>
      <c r="E136" s="261">
        <f t="shared" si="5"/>
        <v>2.9394295089149435E-2</v>
      </c>
    </row>
    <row r="137" spans="1:5" x14ac:dyDescent="0.35">
      <c r="A137" s="257">
        <v>44483</v>
      </c>
      <c r="B137" s="258">
        <v>39889.129999999997</v>
      </c>
      <c r="C137" s="259">
        <v>41907.429459505198</v>
      </c>
      <c r="D137" s="260">
        <f t="shared" si="4"/>
        <v>-2018.2994595052005</v>
      </c>
      <c r="E137" s="261">
        <f t="shared" si="5"/>
        <v>5.0597730747830312E-2</v>
      </c>
    </row>
    <row r="138" spans="1:5" x14ac:dyDescent="0.35">
      <c r="A138" s="257">
        <v>44484</v>
      </c>
      <c r="B138" s="258">
        <v>41569.769</v>
      </c>
      <c r="C138" s="259">
        <v>44917.532131315696</v>
      </c>
      <c r="D138" s="260">
        <f t="shared" si="4"/>
        <v>-3347.7631313156962</v>
      </c>
      <c r="E138" s="261">
        <f t="shared" si="5"/>
        <v>8.0533599580880424E-2</v>
      </c>
    </row>
    <row r="139" spans="1:5" x14ac:dyDescent="0.35">
      <c r="A139" s="257">
        <v>44485</v>
      </c>
      <c r="B139" s="258">
        <v>45606.67</v>
      </c>
      <c r="C139" s="259">
        <v>46621.457035813401</v>
      </c>
      <c r="D139" s="260">
        <f t="shared" si="4"/>
        <v>-1014.7870358134023</v>
      </c>
      <c r="E139" s="261">
        <f t="shared" si="5"/>
        <v>2.225084698824541E-2</v>
      </c>
    </row>
    <row r="140" spans="1:5" x14ac:dyDescent="0.35">
      <c r="A140" s="257">
        <v>44486</v>
      </c>
      <c r="B140" s="258">
        <v>47695.006000000001</v>
      </c>
      <c r="C140" s="259">
        <v>47173.9661013601</v>
      </c>
      <c r="D140" s="260">
        <f t="shared" si="4"/>
        <v>521.03989863990137</v>
      </c>
      <c r="E140" s="261">
        <f t="shared" si="5"/>
        <v>1.092441205772993E-2</v>
      </c>
    </row>
    <row r="141" spans="1:5" x14ac:dyDescent="0.35">
      <c r="A141" s="257">
        <v>44487</v>
      </c>
      <c r="B141" s="258">
        <v>40175.620000000003</v>
      </c>
      <c r="C141" s="259">
        <v>42454.047393861998</v>
      </c>
      <c r="D141" s="260">
        <f t="shared" si="4"/>
        <v>-2278.4273938619954</v>
      </c>
      <c r="E141" s="261">
        <f t="shared" si="5"/>
        <v>5.671169216211213E-2</v>
      </c>
    </row>
    <row r="142" spans="1:5" x14ac:dyDescent="0.35">
      <c r="A142" s="257">
        <v>44488</v>
      </c>
      <c r="B142" s="258">
        <v>38759.39</v>
      </c>
      <c r="C142" s="259">
        <v>43812.204334367198</v>
      </c>
      <c r="D142" s="260">
        <f t="shared" si="4"/>
        <v>-5052.8143343671982</v>
      </c>
      <c r="E142" s="261">
        <f t="shared" si="5"/>
        <v>0.13036361858035428</v>
      </c>
    </row>
    <row r="143" spans="1:5" x14ac:dyDescent="0.35">
      <c r="A143" s="257">
        <v>44489</v>
      </c>
      <c r="B143" s="258">
        <v>39486.235999999997</v>
      </c>
      <c r="C143" s="259">
        <v>45094.000845794297</v>
      </c>
      <c r="D143" s="260">
        <f t="shared" si="4"/>
        <v>-5607.7648457942996</v>
      </c>
      <c r="E143" s="261">
        <f t="shared" si="5"/>
        <v>0.14201821733006662</v>
      </c>
    </row>
    <row r="144" spans="1:5" x14ac:dyDescent="0.35">
      <c r="A144" s="257">
        <v>44490</v>
      </c>
      <c r="B144" s="258">
        <v>40898.447</v>
      </c>
      <c r="C144" s="259">
        <v>45135.448585023201</v>
      </c>
      <c r="D144" s="260">
        <f t="shared" si="4"/>
        <v>-4237.0015850232012</v>
      </c>
      <c r="E144" s="261">
        <f t="shared" si="5"/>
        <v>0.10359810447138008</v>
      </c>
    </row>
    <row r="145" spans="1:5" x14ac:dyDescent="0.35">
      <c r="A145" s="257">
        <v>44491</v>
      </c>
      <c r="B145" s="258">
        <v>45450.667000000001</v>
      </c>
      <c r="C145" s="259">
        <v>45872.212415350703</v>
      </c>
      <c r="D145" s="260">
        <f t="shared" si="4"/>
        <v>-421.54541535070166</v>
      </c>
      <c r="E145" s="261">
        <f t="shared" si="5"/>
        <v>9.2747905184912167E-3</v>
      </c>
    </row>
    <row r="146" spans="1:5" x14ac:dyDescent="0.35">
      <c r="A146" s="257">
        <v>44492</v>
      </c>
      <c r="B146" s="258">
        <v>43980.07</v>
      </c>
      <c r="C146" s="259">
        <v>45617.020192720098</v>
      </c>
      <c r="D146" s="260">
        <f t="shared" si="4"/>
        <v>-1636.9501927200981</v>
      </c>
      <c r="E146" s="261">
        <f t="shared" si="5"/>
        <v>3.7220272562551587E-2</v>
      </c>
    </row>
    <row r="147" spans="1:5" x14ac:dyDescent="0.35">
      <c r="A147" s="257">
        <v>44493</v>
      </c>
      <c r="B147" s="258">
        <v>45416.845999999998</v>
      </c>
      <c r="C147" s="259">
        <v>44673.846414381303</v>
      </c>
      <c r="D147" s="260">
        <f t="shared" si="4"/>
        <v>742.99958561869425</v>
      </c>
      <c r="E147" s="261">
        <f t="shared" si="5"/>
        <v>1.6359559305784782E-2</v>
      </c>
    </row>
    <row r="148" spans="1:5" x14ac:dyDescent="0.35">
      <c r="A148" s="257">
        <v>44494</v>
      </c>
      <c r="B148" s="258">
        <v>33961.447</v>
      </c>
      <c r="C148" s="259">
        <v>38926.817496819698</v>
      </c>
      <c r="D148" s="260">
        <f t="shared" si="4"/>
        <v>-4965.370496819698</v>
      </c>
      <c r="E148" s="261">
        <f t="shared" si="5"/>
        <v>0.14620609353952727</v>
      </c>
    </row>
    <row r="149" spans="1:5" x14ac:dyDescent="0.35">
      <c r="A149" s="257">
        <v>44495</v>
      </c>
      <c r="B149" s="258">
        <v>44146.45</v>
      </c>
      <c r="C149" s="259">
        <v>39752.963735584999</v>
      </c>
      <c r="D149" s="260">
        <f t="shared" si="4"/>
        <v>4393.486264414998</v>
      </c>
      <c r="E149" s="261">
        <f t="shared" si="5"/>
        <v>9.9520714902670504E-2</v>
      </c>
    </row>
    <row r="150" spans="1:5" x14ac:dyDescent="0.35">
      <c r="A150" s="257">
        <v>44496</v>
      </c>
      <c r="B150" s="258">
        <v>40793.036999999997</v>
      </c>
      <c r="C150" s="259">
        <v>41292.176340986502</v>
      </c>
      <c r="D150" s="260">
        <f t="shared" si="4"/>
        <v>-499.13934098650498</v>
      </c>
      <c r="E150" s="261">
        <f t="shared" si="5"/>
        <v>1.2235895576652089E-2</v>
      </c>
    </row>
    <row r="151" spans="1:5" x14ac:dyDescent="0.35">
      <c r="A151" s="257">
        <v>44497</v>
      </c>
      <c r="B151" s="258">
        <v>40589.796000000002</v>
      </c>
      <c r="C151" s="259">
        <v>41421.405284788299</v>
      </c>
      <c r="D151" s="260">
        <f t="shared" si="4"/>
        <v>-831.60928478829737</v>
      </c>
      <c r="E151" s="261">
        <f t="shared" si="5"/>
        <v>2.0488136594436133E-2</v>
      </c>
    </row>
    <row r="152" spans="1:5" x14ac:dyDescent="0.35">
      <c r="A152" s="257">
        <v>44498</v>
      </c>
      <c r="B152" s="258">
        <v>65386.86</v>
      </c>
      <c r="C152" s="259">
        <v>65504.899544292697</v>
      </c>
      <c r="D152" s="260">
        <f t="shared" si="4"/>
        <v>-118.03954429269652</v>
      </c>
      <c r="E152" s="261">
        <f t="shared" si="5"/>
        <v>1.8052487042916042E-3</v>
      </c>
    </row>
    <row r="153" spans="1:5" x14ac:dyDescent="0.35">
      <c r="A153" s="257">
        <v>44499</v>
      </c>
      <c r="B153" s="258">
        <v>51409.987000000001</v>
      </c>
      <c r="C153" s="259">
        <v>50111.5520127774</v>
      </c>
      <c r="D153" s="260">
        <f t="shared" si="4"/>
        <v>1298.4349872226012</v>
      </c>
      <c r="E153" s="261">
        <f t="shared" si="5"/>
        <v>2.5256473751347208E-2</v>
      </c>
    </row>
    <row r="154" spans="1:5" x14ac:dyDescent="0.35">
      <c r="A154" s="257">
        <v>44500</v>
      </c>
      <c r="B154" s="258">
        <v>47230.906999999999</v>
      </c>
      <c r="C154" s="259">
        <v>48411.3024429301</v>
      </c>
      <c r="D154" s="260">
        <f t="shared" si="4"/>
        <v>-1180.3954429301011</v>
      </c>
      <c r="E154" s="261">
        <f t="shared" si="5"/>
        <v>2.4992013025074897E-2</v>
      </c>
    </row>
  </sheetData>
  <mergeCells count="2">
    <mergeCell ref="L1:M1"/>
    <mergeCell ref="I1: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4"/>
  <sheetViews>
    <sheetView showGridLines="0" topLeftCell="F1" zoomScale="85" zoomScaleNormal="85" workbookViewId="0">
      <pane xSplit="1" topLeftCell="V1" activePane="topRight" state="frozen"/>
      <selection activeCell="F1" sqref="F1"/>
      <selection pane="topRight" activeCell="V10" sqref="V10"/>
    </sheetView>
  </sheetViews>
  <sheetFormatPr defaultRowHeight="14.5" x14ac:dyDescent="0.35"/>
  <cols>
    <col min="2" max="3" width="10.26953125" bestFit="1" customWidth="1"/>
    <col min="4" max="4" width="10.81640625" bestFit="1" customWidth="1"/>
    <col min="9" max="9" width="18.54296875" customWidth="1"/>
    <col min="10" max="10" width="13.7265625" customWidth="1"/>
    <col min="12" max="12" width="21" bestFit="1" customWidth="1"/>
  </cols>
  <sheetData>
    <row r="1" spans="1:22" x14ac:dyDescent="0.35">
      <c r="A1" s="256" t="s">
        <v>0</v>
      </c>
      <c r="B1" s="256" t="s">
        <v>59</v>
      </c>
      <c r="C1" s="256" t="s">
        <v>60</v>
      </c>
      <c r="D1" s="256" t="s">
        <v>61</v>
      </c>
      <c r="E1" s="256" t="s">
        <v>62</v>
      </c>
      <c r="I1" s="607" t="s">
        <v>63</v>
      </c>
      <c r="J1" s="608"/>
      <c r="L1" s="607" t="s">
        <v>64</v>
      </c>
      <c r="M1" s="608"/>
    </row>
    <row r="2" spans="1:22" x14ac:dyDescent="0.35">
      <c r="A2" s="257">
        <v>44348</v>
      </c>
      <c r="B2" s="258">
        <v>856.73</v>
      </c>
      <c r="C2" s="259">
        <v>1385.383592040022</v>
      </c>
      <c r="D2" s="260">
        <f>B2-C2</f>
        <v>-528.65359204002198</v>
      </c>
      <c r="E2" s="261">
        <f>ABS(D2)/B2</f>
        <v>0.61705974115534878</v>
      </c>
      <c r="I2" s="266" t="s">
        <v>62</v>
      </c>
      <c r="J2" s="3">
        <f>AVERAGE(E2:E154)</f>
        <v>0.11610383536436224</v>
      </c>
      <c r="L2" s="266" t="s">
        <v>62</v>
      </c>
      <c r="M2" s="169" t="s">
        <v>67</v>
      </c>
      <c r="V2" s="558"/>
    </row>
    <row r="3" spans="1:22" x14ac:dyDescent="0.35">
      <c r="A3" s="257">
        <v>44349</v>
      </c>
      <c r="B3" s="258">
        <v>1167.94</v>
      </c>
      <c r="C3" s="259">
        <v>1391.2016626573222</v>
      </c>
      <c r="D3" s="260">
        <f t="shared" ref="D3:D66" si="0">B3-C3</f>
        <v>-223.26166265732218</v>
      </c>
      <c r="E3" s="261">
        <f t="shared" ref="E3:E66" si="1">ABS(D3)/B3</f>
        <v>0.19115850356809611</v>
      </c>
      <c r="I3" s="266" t="s">
        <v>68</v>
      </c>
      <c r="J3" s="3">
        <f>AVERAGE(E140:E154)</f>
        <v>7.6786201499217013E-2</v>
      </c>
    </row>
    <row r="4" spans="1:22" x14ac:dyDescent="0.35">
      <c r="A4" s="257">
        <v>44350</v>
      </c>
      <c r="B4" s="258">
        <v>2130.46</v>
      </c>
      <c r="C4" s="259">
        <v>1378.5447453025649</v>
      </c>
      <c r="D4" s="260">
        <f t="shared" si="0"/>
        <v>751.9152546974351</v>
      </c>
      <c r="E4" s="261">
        <f t="shared" si="1"/>
        <v>0.35293563582392307</v>
      </c>
    </row>
    <row r="5" spans="1:22" x14ac:dyDescent="0.35">
      <c r="A5" s="257">
        <v>44351</v>
      </c>
      <c r="B5" s="258">
        <v>3395.91</v>
      </c>
      <c r="C5" s="259">
        <v>3705.8668159738299</v>
      </c>
      <c r="D5" s="260">
        <f t="shared" si="0"/>
        <v>-309.95681597383009</v>
      </c>
      <c r="E5" s="261">
        <f t="shared" si="1"/>
        <v>9.1273566135094894E-2</v>
      </c>
    </row>
    <row r="6" spans="1:22" x14ac:dyDescent="0.35">
      <c r="A6" s="257">
        <v>44352</v>
      </c>
      <c r="B6" s="258">
        <v>2945.65</v>
      </c>
      <c r="C6" s="259">
        <v>3329.1069701782767</v>
      </c>
      <c r="D6" s="260">
        <f t="shared" si="0"/>
        <v>-383.45697017827661</v>
      </c>
      <c r="E6" s="261">
        <f t="shared" si="1"/>
        <v>0.13017737008072128</v>
      </c>
    </row>
    <row r="7" spans="1:22" x14ac:dyDescent="0.35">
      <c r="A7" s="257">
        <v>44353</v>
      </c>
      <c r="B7" s="258">
        <v>2464.58</v>
      </c>
      <c r="C7" s="259">
        <v>3324.7344571073277</v>
      </c>
      <c r="D7" s="260">
        <f t="shared" si="0"/>
        <v>-860.15445710732774</v>
      </c>
      <c r="E7" s="261">
        <f t="shared" si="1"/>
        <v>0.34900650703459729</v>
      </c>
    </row>
    <row r="8" spans="1:22" x14ac:dyDescent="0.35">
      <c r="A8" s="257">
        <v>44354</v>
      </c>
      <c r="B8" s="258">
        <v>2650.77</v>
      </c>
      <c r="C8" s="259">
        <v>3304.5556861198743</v>
      </c>
      <c r="D8" s="260">
        <f t="shared" si="0"/>
        <v>-653.7856861198743</v>
      </c>
      <c r="E8" s="261">
        <f t="shared" si="1"/>
        <v>0.24663991448517764</v>
      </c>
    </row>
    <row r="9" spans="1:22" x14ac:dyDescent="0.35">
      <c r="A9" s="257">
        <v>44355</v>
      </c>
      <c r="B9" s="258">
        <v>3154.83</v>
      </c>
      <c r="C9" s="259">
        <v>3278.3429928282344</v>
      </c>
      <c r="D9" s="260">
        <f t="shared" si="0"/>
        <v>-123.51299282823447</v>
      </c>
      <c r="E9" s="261">
        <f t="shared" si="1"/>
        <v>3.9150443234099608E-2</v>
      </c>
    </row>
    <row r="10" spans="1:22" x14ac:dyDescent="0.35">
      <c r="A10" s="257">
        <v>44356</v>
      </c>
      <c r="B10" s="258">
        <v>4119.95</v>
      </c>
      <c r="C10" s="259">
        <v>3328.2635995026553</v>
      </c>
      <c r="D10" s="260">
        <f t="shared" si="0"/>
        <v>791.68640049734449</v>
      </c>
      <c r="E10" s="261">
        <f t="shared" si="1"/>
        <v>0.1921592253540321</v>
      </c>
    </row>
    <row r="11" spans="1:22" x14ac:dyDescent="0.35">
      <c r="A11" s="257">
        <v>44357</v>
      </c>
      <c r="B11" s="258">
        <v>3872.72</v>
      </c>
      <c r="C11" s="259">
        <v>3365.7557108474907</v>
      </c>
      <c r="D11" s="260">
        <f t="shared" si="0"/>
        <v>506.96428915250908</v>
      </c>
      <c r="E11" s="261">
        <f t="shared" si="1"/>
        <v>0.13090651768072803</v>
      </c>
    </row>
    <row r="12" spans="1:22" x14ac:dyDescent="0.35">
      <c r="A12" s="257">
        <v>44358</v>
      </c>
      <c r="B12" s="258">
        <v>4397.63</v>
      </c>
      <c r="C12" s="259">
        <v>3802.8553626859539</v>
      </c>
      <c r="D12" s="260">
        <f t="shared" si="0"/>
        <v>594.77463731404623</v>
      </c>
      <c r="E12" s="261">
        <f t="shared" si="1"/>
        <v>0.13524890391279989</v>
      </c>
    </row>
    <row r="13" spans="1:22" x14ac:dyDescent="0.35">
      <c r="A13" s="257">
        <v>44359</v>
      </c>
      <c r="B13" s="258">
        <v>4078.54</v>
      </c>
      <c r="C13" s="259">
        <v>3466.3217382641396</v>
      </c>
      <c r="D13" s="260">
        <f t="shared" si="0"/>
        <v>612.21826173586032</v>
      </c>
      <c r="E13" s="261">
        <f t="shared" si="1"/>
        <v>0.15010721035857447</v>
      </c>
    </row>
    <row r="14" spans="1:22" x14ac:dyDescent="0.35">
      <c r="A14" s="257">
        <v>44360</v>
      </c>
      <c r="B14" s="258">
        <v>4504.2700000000004</v>
      </c>
      <c r="C14" s="259">
        <v>3486.6041372077207</v>
      </c>
      <c r="D14" s="260">
        <f t="shared" si="0"/>
        <v>1017.6658627922798</v>
      </c>
      <c r="E14" s="261">
        <f t="shared" si="1"/>
        <v>0.2259335836422505</v>
      </c>
    </row>
    <row r="15" spans="1:22" x14ac:dyDescent="0.35">
      <c r="A15" s="257">
        <v>44361</v>
      </c>
      <c r="B15" s="258">
        <v>4322.63</v>
      </c>
      <c r="C15" s="259">
        <v>3625.010523722875</v>
      </c>
      <c r="D15" s="260">
        <f t="shared" si="0"/>
        <v>697.61947627712516</v>
      </c>
      <c r="E15" s="261">
        <f t="shared" si="1"/>
        <v>0.16138773762203223</v>
      </c>
    </row>
    <row r="16" spans="1:22" x14ac:dyDescent="0.35">
      <c r="A16" s="257">
        <v>44362</v>
      </c>
      <c r="B16" s="258">
        <v>3784.31</v>
      </c>
      <c r="C16" s="259">
        <v>3708.2169914787255</v>
      </c>
      <c r="D16" s="260">
        <f t="shared" si="0"/>
        <v>76.093008521274442</v>
      </c>
      <c r="E16" s="261">
        <f t="shared" si="1"/>
        <v>2.0107498730620493E-2</v>
      </c>
    </row>
    <row r="17" spans="1:5" x14ac:dyDescent="0.35">
      <c r="A17" s="257">
        <v>44363</v>
      </c>
      <c r="B17" s="258">
        <v>3854.37</v>
      </c>
      <c r="C17" s="259">
        <v>3820.5188485806839</v>
      </c>
      <c r="D17" s="260">
        <f t="shared" si="0"/>
        <v>33.851151419316011</v>
      </c>
      <c r="E17" s="261">
        <f t="shared" si="1"/>
        <v>8.7825381111092116E-3</v>
      </c>
    </row>
    <row r="18" spans="1:5" x14ac:dyDescent="0.35">
      <c r="A18" s="257">
        <v>44364</v>
      </c>
      <c r="B18" s="258">
        <v>3556.99</v>
      </c>
      <c r="C18" s="259">
        <v>3984.0176809734999</v>
      </c>
      <c r="D18" s="260">
        <f t="shared" si="0"/>
        <v>-427.02768097350008</v>
      </c>
      <c r="E18" s="261">
        <f t="shared" si="1"/>
        <v>0.12005310135072073</v>
      </c>
    </row>
    <row r="19" spans="1:5" x14ac:dyDescent="0.35">
      <c r="A19" s="257">
        <v>44365</v>
      </c>
      <c r="B19" s="258">
        <v>4521.4799999999996</v>
      </c>
      <c r="C19" s="259">
        <v>4486.4786599128292</v>
      </c>
      <c r="D19" s="260">
        <f t="shared" si="0"/>
        <v>35.00134008717032</v>
      </c>
      <c r="E19" s="261">
        <f t="shared" si="1"/>
        <v>7.7411246068035964E-3</v>
      </c>
    </row>
    <row r="20" spans="1:5" x14ac:dyDescent="0.35">
      <c r="A20" s="257">
        <v>44366</v>
      </c>
      <c r="B20" s="258">
        <v>4326.3</v>
      </c>
      <c r="C20" s="259">
        <v>4275.2513259413554</v>
      </c>
      <c r="D20" s="260">
        <f t="shared" si="0"/>
        <v>51.048674058644792</v>
      </c>
      <c r="E20" s="261">
        <f t="shared" si="1"/>
        <v>1.1799614926991839E-2</v>
      </c>
    </row>
    <row r="21" spans="1:5" x14ac:dyDescent="0.35">
      <c r="A21" s="257">
        <v>44367</v>
      </c>
      <c r="B21" s="258">
        <v>4067.7</v>
      </c>
      <c r="C21" s="259">
        <v>4476.0846147401444</v>
      </c>
      <c r="D21" s="260">
        <f t="shared" si="0"/>
        <v>-408.38461474014457</v>
      </c>
      <c r="E21" s="261">
        <f t="shared" si="1"/>
        <v>0.10039693555083821</v>
      </c>
    </row>
    <row r="22" spans="1:5" x14ac:dyDescent="0.35">
      <c r="A22" s="257">
        <v>44368</v>
      </c>
      <c r="B22" s="258">
        <v>4055.75</v>
      </c>
      <c r="C22" s="259">
        <v>4676.289510701934</v>
      </c>
      <c r="D22" s="260">
        <f t="shared" si="0"/>
        <v>-620.53951070193398</v>
      </c>
      <c r="E22" s="261">
        <f t="shared" si="1"/>
        <v>0.15300240663303555</v>
      </c>
    </row>
    <row r="23" spans="1:5" x14ac:dyDescent="0.35">
      <c r="A23" s="257">
        <v>44369</v>
      </c>
      <c r="B23" s="258">
        <v>4181.78</v>
      </c>
      <c r="C23" s="259">
        <v>4872.0920235232852</v>
      </c>
      <c r="D23" s="260">
        <f t="shared" si="0"/>
        <v>-690.31202352328546</v>
      </c>
      <c r="E23" s="261">
        <f t="shared" si="1"/>
        <v>0.16507612153754753</v>
      </c>
    </row>
    <row r="24" spans="1:5" x14ac:dyDescent="0.35">
      <c r="A24" s="257">
        <v>44370</v>
      </c>
      <c r="B24" s="258">
        <v>4567.46</v>
      </c>
      <c r="C24" s="259">
        <v>5017.0536044705568</v>
      </c>
      <c r="D24" s="260">
        <f t="shared" si="0"/>
        <v>-449.59360447055678</v>
      </c>
      <c r="E24" s="261">
        <f t="shared" si="1"/>
        <v>9.8434054041098729E-2</v>
      </c>
    </row>
    <row r="25" spans="1:5" x14ac:dyDescent="0.35">
      <c r="A25" s="257">
        <v>44371</v>
      </c>
      <c r="B25" s="258">
        <v>3850.97</v>
      </c>
      <c r="C25" s="259">
        <v>5257.628293818907</v>
      </c>
      <c r="D25" s="260">
        <f t="shared" si="0"/>
        <v>-1406.6582938189072</v>
      </c>
      <c r="E25" s="261">
        <f t="shared" si="1"/>
        <v>0.36527376058990518</v>
      </c>
    </row>
    <row r="26" spans="1:5" x14ac:dyDescent="0.35">
      <c r="A26" s="257">
        <v>44372</v>
      </c>
      <c r="B26" s="258">
        <v>5585.39</v>
      </c>
      <c r="C26" s="259">
        <v>5905.209161427304</v>
      </c>
      <c r="D26" s="260">
        <f t="shared" si="0"/>
        <v>-319.8191614273037</v>
      </c>
      <c r="E26" s="261">
        <f t="shared" si="1"/>
        <v>5.7259951664486039E-2</v>
      </c>
    </row>
    <row r="27" spans="1:5" x14ac:dyDescent="0.35">
      <c r="A27" s="257">
        <v>44373</v>
      </c>
      <c r="B27" s="258">
        <v>5159.88</v>
      </c>
      <c r="C27" s="259">
        <v>5571.5538690173744</v>
      </c>
      <c r="D27" s="260">
        <f t="shared" si="0"/>
        <v>-411.67386901737427</v>
      </c>
      <c r="E27" s="261">
        <f t="shared" si="1"/>
        <v>7.9783612994366968E-2</v>
      </c>
    </row>
    <row r="28" spans="1:5" x14ac:dyDescent="0.35">
      <c r="A28" s="257">
        <v>44374</v>
      </c>
      <c r="B28" s="258">
        <v>4124.6499999999996</v>
      </c>
      <c r="C28" s="259">
        <v>5801.3016162013955</v>
      </c>
      <c r="D28" s="260">
        <f t="shared" si="0"/>
        <v>-1676.6516162013959</v>
      </c>
      <c r="E28" s="261">
        <f t="shared" si="1"/>
        <v>0.40649548839329303</v>
      </c>
    </row>
    <row r="29" spans="1:5" x14ac:dyDescent="0.35">
      <c r="A29" s="257">
        <v>44375</v>
      </c>
      <c r="B29" s="258">
        <v>4369.95</v>
      </c>
      <c r="C29" s="259">
        <v>5864.4434545147242</v>
      </c>
      <c r="D29" s="260">
        <f t="shared" si="0"/>
        <v>-1494.4934545147244</v>
      </c>
      <c r="E29" s="261">
        <f t="shared" si="1"/>
        <v>0.34199326182558709</v>
      </c>
    </row>
    <row r="30" spans="1:5" x14ac:dyDescent="0.35">
      <c r="A30" s="257">
        <v>44376</v>
      </c>
      <c r="B30" s="258">
        <v>4168.6499999999996</v>
      </c>
      <c r="C30" s="259">
        <v>5964.0327763644627</v>
      </c>
      <c r="D30" s="260">
        <f t="shared" si="0"/>
        <v>-1795.3827763644631</v>
      </c>
      <c r="E30" s="261">
        <f t="shared" si="1"/>
        <v>0.43068685938240514</v>
      </c>
    </row>
    <row r="31" spans="1:5" x14ac:dyDescent="0.35">
      <c r="A31" s="257">
        <v>44377</v>
      </c>
      <c r="B31" s="258">
        <v>5085.8</v>
      </c>
      <c r="C31" s="259">
        <v>6074.9350899623996</v>
      </c>
      <c r="D31" s="260">
        <f t="shared" si="0"/>
        <v>-989.13508996239943</v>
      </c>
      <c r="E31" s="261">
        <f t="shared" si="1"/>
        <v>0.19448957685367088</v>
      </c>
    </row>
    <row r="32" spans="1:5" x14ac:dyDescent="0.35">
      <c r="A32" s="257">
        <v>44378</v>
      </c>
      <c r="B32" s="258">
        <v>6275</v>
      </c>
      <c r="C32" s="259">
        <v>7467.4752421449393</v>
      </c>
      <c r="D32" s="260">
        <f t="shared" si="0"/>
        <v>-1192.4752421449393</v>
      </c>
      <c r="E32" s="261">
        <f t="shared" si="1"/>
        <v>0.19003589516254013</v>
      </c>
    </row>
    <row r="33" spans="1:5" x14ac:dyDescent="0.35">
      <c r="A33" s="257">
        <v>44379</v>
      </c>
      <c r="B33" s="258">
        <v>7537</v>
      </c>
      <c r="C33" s="259">
        <v>7870.8088707295356</v>
      </c>
      <c r="D33" s="260">
        <f t="shared" si="0"/>
        <v>-333.80887072953556</v>
      </c>
      <c r="E33" s="261">
        <f t="shared" si="1"/>
        <v>4.4289355277900434E-2</v>
      </c>
    </row>
    <row r="34" spans="1:5" x14ac:dyDescent="0.35">
      <c r="A34" s="257">
        <v>44380</v>
      </c>
      <c r="B34" s="258">
        <v>5785</v>
      </c>
      <c r="C34" s="259">
        <v>7813.0100522992798</v>
      </c>
      <c r="D34" s="260">
        <f t="shared" si="0"/>
        <v>-2028.0100522992798</v>
      </c>
      <c r="E34" s="261">
        <f t="shared" si="1"/>
        <v>0.35056353540177698</v>
      </c>
    </row>
    <row r="35" spans="1:5" x14ac:dyDescent="0.35">
      <c r="A35" s="257">
        <v>44381</v>
      </c>
      <c r="B35" s="258">
        <v>5908</v>
      </c>
      <c r="C35" s="259">
        <v>7687.1520186999078</v>
      </c>
      <c r="D35" s="260">
        <f t="shared" si="0"/>
        <v>-1779.1520186999078</v>
      </c>
      <c r="E35" s="261">
        <f t="shared" si="1"/>
        <v>0.30114286030804127</v>
      </c>
    </row>
    <row r="36" spans="1:5" x14ac:dyDescent="0.35">
      <c r="A36" s="257">
        <v>44382</v>
      </c>
      <c r="B36" s="258">
        <v>7045</v>
      </c>
      <c r="C36" s="259">
        <v>7836.4223664982364</v>
      </c>
      <c r="D36" s="260">
        <f t="shared" si="0"/>
        <v>-791.42236649823644</v>
      </c>
      <c r="E36" s="261">
        <f t="shared" si="1"/>
        <v>0.11233816415872767</v>
      </c>
    </row>
    <row r="37" spans="1:5" x14ac:dyDescent="0.35">
      <c r="A37" s="257">
        <v>44383</v>
      </c>
      <c r="B37" s="258">
        <v>6140</v>
      </c>
      <c r="C37" s="259">
        <v>6333.5486814371161</v>
      </c>
      <c r="D37" s="260">
        <f t="shared" si="0"/>
        <v>-193.5486814371161</v>
      </c>
      <c r="E37" s="261">
        <f t="shared" si="1"/>
        <v>3.1522586553276236E-2</v>
      </c>
    </row>
    <row r="38" spans="1:5" x14ac:dyDescent="0.35">
      <c r="A38" s="257">
        <v>44384</v>
      </c>
      <c r="B38" s="258">
        <v>8066.1842999999999</v>
      </c>
      <c r="C38" s="259">
        <v>7481.8800671337085</v>
      </c>
      <c r="D38" s="260">
        <f t="shared" si="0"/>
        <v>584.30423286629139</v>
      </c>
      <c r="E38" s="261">
        <f t="shared" si="1"/>
        <v>7.243874069010442E-2</v>
      </c>
    </row>
    <row r="39" spans="1:5" x14ac:dyDescent="0.35">
      <c r="A39" s="257">
        <v>44385</v>
      </c>
      <c r="B39" s="258">
        <v>7901.4256999999998</v>
      </c>
      <c r="C39" s="259">
        <v>7785.9231937392278</v>
      </c>
      <c r="D39" s="260">
        <f t="shared" si="0"/>
        <v>115.50250626077195</v>
      </c>
      <c r="E39" s="261">
        <f t="shared" si="1"/>
        <v>1.4617932338561629E-2</v>
      </c>
    </row>
    <row r="40" spans="1:5" x14ac:dyDescent="0.35">
      <c r="A40" s="257">
        <v>44386</v>
      </c>
      <c r="B40" s="258">
        <v>8121.4270999999999</v>
      </c>
      <c r="C40" s="259">
        <v>8341.6856323180309</v>
      </c>
      <c r="D40" s="260">
        <f t="shared" si="0"/>
        <v>-220.25853231803103</v>
      </c>
      <c r="E40" s="261">
        <f t="shared" si="1"/>
        <v>2.7120668523642973E-2</v>
      </c>
    </row>
    <row r="41" spans="1:5" x14ac:dyDescent="0.35">
      <c r="A41" s="257">
        <v>44387</v>
      </c>
      <c r="B41" s="258">
        <v>7934.7242999999999</v>
      </c>
      <c r="C41" s="259">
        <v>8183.8976368192825</v>
      </c>
      <c r="D41" s="262">
        <f t="shared" si="0"/>
        <v>-249.17333681928267</v>
      </c>
      <c r="E41" s="261">
        <f t="shared" si="1"/>
        <v>3.1402897869971698E-2</v>
      </c>
    </row>
    <row r="42" spans="1:5" x14ac:dyDescent="0.35">
      <c r="A42" s="257">
        <v>44388</v>
      </c>
      <c r="B42" s="258">
        <v>8947.8071</v>
      </c>
      <c r="C42" s="259">
        <v>9592.8634892289829</v>
      </c>
      <c r="D42" s="262">
        <f t="shared" si="0"/>
        <v>-645.05638922898288</v>
      </c>
      <c r="E42" s="261">
        <f t="shared" si="1"/>
        <v>7.2091003082641658E-2</v>
      </c>
    </row>
    <row r="43" spans="1:5" x14ac:dyDescent="0.35">
      <c r="A43" s="257">
        <v>44389</v>
      </c>
      <c r="B43" s="258">
        <v>9102.4470999999994</v>
      </c>
      <c r="C43" s="259">
        <v>8183.874301878458</v>
      </c>
      <c r="D43" s="262">
        <f t="shared" si="0"/>
        <v>918.57279812154138</v>
      </c>
      <c r="E43" s="261">
        <f t="shared" si="1"/>
        <v>0.10091492848352192</v>
      </c>
    </row>
    <row r="44" spans="1:5" x14ac:dyDescent="0.35">
      <c r="A44" s="257">
        <v>44390</v>
      </c>
      <c r="B44" s="258">
        <v>6932.2614000000003</v>
      </c>
      <c r="C44" s="259">
        <v>6722.9300930922418</v>
      </c>
      <c r="D44" s="262">
        <f t="shared" si="0"/>
        <v>209.33130690775852</v>
      </c>
      <c r="E44" s="261">
        <f t="shared" si="1"/>
        <v>3.0196684000946432E-2</v>
      </c>
    </row>
    <row r="45" spans="1:5" x14ac:dyDescent="0.35">
      <c r="A45" s="257">
        <v>44391</v>
      </c>
      <c r="B45" s="258">
        <v>9765.32</v>
      </c>
      <c r="C45" s="259">
        <v>7953.740402224762</v>
      </c>
      <c r="D45" s="262">
        <f t="shared" si="0"/>
        <v>1811.5795977752377</v>
      </c>
      <c r="E45" s="261">
        <f t="shared" si="1"/>
        <v>0.1855115447087487</v>
      </c>
    </row>
    <row r="46" spans="1:5" x14ac:dyDescent="0.35">
      <c r="A46" s="257">
        <v>44392</v>
      </c>
      <c r="B46" s="258">
        <v>8626.0414000000001</v>
      </c>
      <c r="C46" s="259">
        <v>8347.0202371874275</v>
      </c>
      <c r="D46" s="262">
        <f t="shared" si="0"/>
        <v>279.02116281257258</v>
      </c>
      <c r="E46" s="261">
        <f t="shared" si="1"/>
        <v>3.2346374179536466E-2</v>
      </c>
    </row>
    <row r="47" spans="1:5" x14ac:dyDescent="0.35">
      <c r="A47" s="257">
        <v>44393</v>
      </c>
      <c r="B47" s="258">
        <v>7230.24</v>
      </c>
      <c r="C47" s="259">
        <v>8920.0186395223445</v>
      </c>
      <c r="D47" s="262">
        <f t="shared" si="0"/>
        <v>-1689.7786395223447</v>
      </c>
      <c r="E47" s="261">
        <f t="shared" si="1"/>
        <v>0.23370989614761678</v>
      </c>
    </row>
    <row r="48" spans="1:5" x14ac:dyDescent="0.35">
      <c r="A48" s="257">
        <v>44394</v>
      </c>
      <c r="B48" s="258">
        <v>7657.2357000000002</v>
      </c>
      <c r="C48" s="259">
        <v>8855.2811035158084</v>
      </c>
      <c r="D48" s="262">
        <f t="shared" si="0"/>
        <v>-1198.0454035158082</v>
      </c>
      <c r="E48" s="261">
        <f t="shared" si="1"/>
        <v>0.15645925637574512</v>
      </c>
    </row>
    <row r="49" spans="1:5" x14ac:dyDescent="0.35">
      <c r="A49" s="257">
        <v>44395</v>
      </c>
      <c r="B49" s="258">
        <v>9752.8670999999995</v>
      </c>
      <c r="C49" s="259">
        <v>8737.741788065583</v>
      </c>
      <c r="D49" s="262">
        <f t="shared" si="0"/>
        <v>1015.1253119344165</v>
      </c>
      <c r="E49" s="261">
        <f t="shared" si="1"/>
        <v>0.10408480926951383</v>
      </c>
    </row>
    <row r="50" spans="1:5" x14ac:dyDescent="0.35">
      <c r="A50" s="257">
        <v>44396</v>
      </c>
      <c r="B50" s="258">
        <v>9759.8670999999995</v>
      </c>
      <c r="C50" s="259">
        <v>8967.7528061445373</v>
      </c>
      <c r="D50" s="262">
        <f t="shared" si="0"/>
        <v>792.11429385546217</v>
      </c>
      <c r="E50" s="261">
        <f t="shared" si="1"/>
        <v>8.1160356564226391E-2</v>
      </c>
    </row>
    <row r="51" spans="1:5" x14ac:dyDescent="0.35">
      <c r="A51" s="257">
        <v>44397</v>
      </c>
      <c r="B51" s="258">
        <v>7581.6985999999997</v>
      </c>
      <c r="C51" s="259">
        <v>7529.0098551564352</v>
      </c>
      <c r="D51" s="262">
        <f t="shared" si="0"/>
        <v>52.688744843564564</v>
      </c>
      <c r="E51" s="261">
        <f t="shared" si="1"/>
        <v>6.9494644437019118E-3</v>
      </c>
    </row>
    <row r="52" spans="1:5" x14ac:dyDescent="0.35">
      <c r="A52" s="257">
        <v>44398</v>
      </c>
      <c r="B52" s="258">
        <v>7959.7457000000004</v>
      </c>
      <c r="C52" s="259">
        <v>8699.177523340657</v>
      </c>
      <c r="D52" s="262">
        <f t="shared" si="0"/>
        <v>-739.43182334065659</v>
      </c>
      <c r="E52" s="261">
        <f t="shared" si="1"/>
        <v>9.2896412926942701E-2</v>
      </c>
    </row>
    <row r="53" spans="1:5" x14ac:dyDescent="0.35">
      <c r="A53" s="257">
        <v>44399</v>
      </c>
      <c r="B53" s="258">
        <v>8286.6843000000008</v>
      </c>
      <c r="C53" s="259">
        <v>9067.6303646299075</v>
      </c>
      <c r="D53" s="262">
        <f t="shared" si="0"/>
        <v>-780.94606462990669</v>
      </c>
      <c r="E53" s="261">
        <f t="shared" si="1"/>
        <v>9.4241078380397164E-2</v>
      </c>
    </row>
    <row r="54" spans="1:5" x14ac:dyDescent="0.35">
      <c r="A54" s="257">
        <v>44400</v>
      </c>
      <c r="B54" s="258">
        <v>9684.4086000000007</v>
      </c>
      <c r="C54" s="259">
        <v>9604.38226859522</v>
      </c>
      <c r="D54" s="262">
        <f t="shared" si="0"/>
        <v>80.026331404780649</v>
      </c>
      <c r="E54" s="261">
        <f t="shared" si="1"/>
        <v>8.2634195550960795E-3</v>
      </c>
    </row>
    <row r="55" spans="1:5" x14ac:dyDescent="0.35">
      <c r="A55" s="257">
        <v>44401</v>
      </c>
      <c r="B55" s="258">
        <v>9089.8757000000005</v>
      </c>
      <c r="C55" s="259">
        <v>9485.8872161598356</v>
      </c>
      <c r="D55" s="262">
        <f t="shared" si="0"/>
        <v>-396.01151615983508</v>
      </c>
      <c r="E55" s="261">
        <f t="shared" si="1"/>
        <v>4.3566219080403382E-2</v>
      </c>
    </row>
    <row r="56" spans="1:5" x14ac:dyDescent="0.35">
      <c r="A56" s="257">
        <v>44402</v>
      </c>
      <c r="B56" s="258">
        <v>7239.2371000000003</v>
      </c>
      <c r="C56" s="259">
        <v>9323.2754875487826</v>
      </c>
      <c r="D56" s="262">
        <f t="shared" si="0"/>
        <v>-2084.0383875487823</v>
      </c>
      <c r="E56" s="261">
        <f t="shared" si="1"/>
        <v>0.28788094087273125</v>
      </c>
    </row>
    <row r="57" spans="1:5" x14ac:dyDescent="0.35">
      <c r="A57" s="257">
        <v>44403</v>
      </c>
      <c r="B57" s="258">
        <v>7467.3056999999999</v>
      </c>
      <c r="C57" s="259">
        <v>9578.4830069229774</v>
      </c>
      <c r="D57" s="262">
        <f t="shared" si="0"/>
        <v>-2111.1773069229776</v>
      </c>
      <c r="E57" s="261">
        <f t="shared" si="1"/>
        <v>0.28272276397134477</v>
      </c>
    </row>
    <row r="58" spans="1:5" x14ac:dyDescent="0.35">
      <c r="A58" s="257">
        <v>44404</v>
      </c>
      <c r="B58" s="258">
        <v>8462.98</v>
      </c>
      <c r="C58" s="259">
        <v>8105.3652025260772</v>
      </c>
      <c r="D58" s="260">
        <f t="shared" si="0"/>
        <v>357.61479747392241</v>
      </c>
      <c r="E58" s="261">
        <f t="shared" si="1"/>
        <v>4.2256368025674458E-2</v>
      </c>
    </row>
    <row r="59" spans="1:5" x14ac:dyDescent="0.35">
      <c r="A59" s="257">
        <v>44405</v>
      </c>
      <c r="B59" s="258">
        <v>7541.9929000000002</v>
      </c>
      <c r="C59" s="259">
        <v>9269.7722633493704</v>
      </c>
      <c r="D59" s="260">
        <f t="shared" si="0"/>
        <v>-1727.7793633493702</v>
      </c>
      <c r="E59" s="261">
        <f t="shared" si="1"/>
        <v>0.22908790637410573</v>
      </c>
    </row>
    <row r="60" spans="1:5" x14ac:dyDescent="0.35">
      <c r="A60" s="257">
        <v>44406</v>
      </c>
      <c r="B60" s="258">
        <v>7815.6286</v>
      </c>
      <c r="C60" s="259">
        <v>9608.4953664048408</v>
      </c>
      <c r="D60" s="260">
        <f t="shared" si="0"/>
        <v>-1792.8667664048407</v>
      </c>
      <c r="E60" s="261">
        <f t="shared" si="1"/>
        <v>0.22939508236162101</v>
      </c>
    </row>
    <row r="61" spans="1:5" x14ac:dyDescent="0.35">
      <c r="A61" s="257">
        <v>44407</v>
      </c>
      <c r="B61" s="258">
        <v>9519.7042999999994</v>
      </c>
      <c r="C61" s="259">
        <v>10084.14561194244</v>
      </c>
      <c r="D61" s="260">
        <f t="shared" si="0"/>
        <v>-564.44131194244073</v>
      </c>
      <c r="E61" s="261">
        <f t="shared" si="1"/>
        <v>5.9291895436546359E-2</v>
      </c>
    </row>
    <row r="62" spans="1:5" x14ac:dyDescent="0.35">
      <c r="A62" s="257">
        <v>44408</v>
      </c>
      <c r="B62" s="258">
        <v>8921.5671000000002</v>
      </c>
      <c r="C62" s="259">
        <v>9881.1495591091025</v>
      </c>
      <c r="D62" s="260">
        <f t="shared" si="0"/>
        <v>-959.58245910910227</v>
      </c>
      <c r="E62" s="261">
        <f t="shared" si="1"/>
        <v>0.10755761273253241</v>
      </c>
    </row>
    <row r="63" spans="1:5" x14ac:dyDescent="0.35">
      <c r="A63" s="257">
        <v>44409</v>
      </c>
      <c r="B63" s="258">
        <v>9554.6043000000009</v>
      </c>
      <c r="C63" s="259">
        <v>9553.2524546030345</v>
      </c>
      <c r="D63" s="260">
        <f t="shared" si="0"/>
        <v>1.3518453969663824</v>
      </c>
      <c r="E63" s="261">
        <f t="shared" si="1"/>
        <v>1.4148627766472571E-4</v>
      </c>
    </row>
    <row r="64" spans="1:5" x14ac:dyDescent="0.35">
      <c r="A64" s="257">
        <v>44410</v>
      </c>
      <c r="B64" s="258">
        <v>8701.7142999999996</v>
      </c>
      <c r="C64" s="259">
        <v>9665.979575712985</v>
      </c>
      <c r="D64" s="260">
        <f t="shared" si="0"/>
        <v>-964.26527571298539</v>
      </c>
      <c r="E64" s="261">
        <f t="shared" si="1"/>
        <v>0.11081325385654013</v>
      </c>
    </row>
    <row r="65" spans="1:5" x14ac:dyDescent="0.35">
      <c r="A65" s="257">
        <v>44411</v>
      </c>
      <c r="B65" s="258">
        <v>7350.5571</v>
      </c>
      <c r="C65" s="259">
        <v>8147.9115536601184</v>
      </c>
      <c r="D65" s="260">
        <f t="shared" si="0"/>
        <v>-797.35445366011845</v>
      </c>
      <c r="E65" s="261">
        <f t="shared" si="1"/>
        <v>0.10847537714660001</v>
      </c>
    </row>
    <row r="66" spans="1:5" x14ac:dyDescent="0.35">
      <c r="A66" s="257">
        <v>44412</v>
      </c>
      <c r="B66" s="258">
        <v>6519.2142999999996</v>
      </c>
      <c r="C66" s="259">
        <v>9341.1494428364622</v>
      </c>
      <c r="D66" s="260">
        <f t="shared" si="0"/>
        <v>-2821.9351428364625</v>
      </c>
      <c r="E66" s="261">
        <f t="shared" si="1"/>
        <v>0.43286430127576303</v>
      </c>
    </row>
    <row r="67" spans="1:5" x14ac:dyDescent="0.35">
      <c r="A67" s="257">
        <v>44413</v>
      </c>
      <c r="B67" s="258">
        <v>8303.9385999999995</v>
      </c>
      <c r="C67" s="259">
        <v>9729.9405909220714</v>
      </c>
      <c r="D67" s="260">
        <f t="shared" ref="D67:D130" si="2">B67-C67</f>
        <v>-1426.0019909220719</v>
      </c>
      <c r="E67" s="261">
        <f t="shared" ref="E67:E130" si="3">ABS(D67)/B67</f>
        <v>0.17172597963598527</v>
      </c>
    </row>
    <row r="68" spans="1:5" x14ac:dyDescent="0.35">
      <c r="A68" s="257">
        <v>44414</v>
      </c>
      <c r="B68" s="258">
        <v>10828.8971</v>
      </c>
      <c r="C68" s="259">
        <v>10259.206433200212</v>
      </c>
      <c r="D68" s="260">
        <f t="shared" si="2"/>
        <v>569.69066679978823</v>
      </c>
      <c r="E68" s="261">
        <f t="shared" si="3"/>
        <v>5.2608373829666204E-2</v>
      </c>
    </row>
    <row r="69" spans="1:5" x14ac:dyDescent="0.35">
      <c r="A69" s="257">
        <v>44415</v>
      </c>
      <c r="B69" s="258">
        <v>11321.66</v>
      </c>
      <c r="C69" s="259">
        <v>9961.2442908851008</v>
      </c>
      <c r="D69" s="260">
        <f t="shared" si="2"/>
        <v>1360.4157091148991</v>
      </c>
      <c r="E69" s="261">
        <f t="shared" si="3"/>
        <v>0.12016044547485961</v>
      </c>
    </row>
    <row r="70" spans="1:5" x14ac:dyDescent="0.35">
      <c r="A70" s="257">
        <v>44416</v>
      </c>
      <c r="B70" s="258">
        <v>10282.885700000001</v>
      </c>
      <c r="C70" s="259">
        <v>9565.5687287383062</v>
      </c>
      <c r="D70" s="260">
        <f t="shared" si="2"/>
        <v>717.31697126169456</v>
      </c>
      <c r="E70" s="261">
        <f t="shared" si="3"/>
        <v>6.9758333622408589E-2</v>
      </c>
    </row>
    <row r="71" spans="1:5" x14ac:dyDescent="0.35">
      <c r="A71" s="257">
        <v>44417</v>
      </c>
      <c r="B71" s="258">
        <v>9077.9570999999996</v>
      </c>
      <c r="C71" s="259">
        <v>9791.436199301641</v>
      </c>
      <c r="D71" s="260">
        <f t="shared" si="2"/>
        <v>-713.47909930164133</v>
      </c>
      <c r="E71" s="261">
        <f t="shared" si="3"/>
        <v>7.8594676251735246E-2</v>
      </c>
    </row>
    <row r="72" spans="1:5" x14ac:dyDescent="0.35">
      <c r="A72" s="257">
        <v>44418</v>
      </c>
      <c r="B72" s="258">
        <v>8885.4086000000007</v>
      </c>
      <c r="C72" s="259">
        <v>8306.7930723871614</v>
      </c>
      <c r="D72" s="260">
        <f t="shared" si="2"/>
        <v>578.61552761283929</v>
      </c>
      <c r="E72" s="261">
        <f t="shared" si="3"/>
        <v>6.5119743352358525E-2</v>
      </c>
    </row>
    <row r="73" spans="1:5" x14ac:dyDescent="0.35">
      <c r="A73" s="257">
        <v>44419</v>
      </c>
      <c r="B73" s="258">
        <v>8095.3113999999996</v>
      </c>
      <c r="C73" s="259">
        <v>9468.4131277332035</v>
      </c>
      <c r="D73" s="260">
        <f t="shared" si="2"/>
        <v>-1373.1017277332039</v>
      </c>
      <c r="E73" s="261">
        <f t="shared" si="3"/>
        <v>0.16961691278895139</v>
      </c>
    </row>
    <row r="74" spans="1:5" x14ac:dyDescent="0.35">
      <c r="A74" s="257">
        <v>44420</v>
      </c>
      <c r="B74" s="258">
        <v>12352.1214</v>
      </c>
      <c r="C74" s="259">
        <v>9825.6582906672938</v>
      </c>
      <c r="D74" s="260">
        <f t="shared" si="2"/>
        <v>2526.4631093327062</v>
      </c>
      <c r="E74" s="261">
        <f t="shared" si="3"/>
        <v>0.20453677773379933</v>
      </c>
    </row>
    <row r="75" spans="1:5" x14ac:dyDescent="0.35">
      <c r="A75" s="257">
        <v>44421</v>
      </c>
      <c r="B75" s="258">
        <v>10112.3271</v>
      </c>
      <c r="C75" s="259">
        <v>10297.998153717474</v>
      </c>
      <c r="D75" s="260">
        <f t="shared" si="2"/>
        <v>-185.67105371747311</v>
      </c>
      <c r="E75" s="261">
        <f t="shared" si="3"/>
        <v>1.8360863120959872E-2</v>
      </c>
    </row>
    <row r="76" spans="1:5" x14ac:dyDescent="0.35">
      <c r="A76" s="257">
        <v>44422</v>
      </c>
      <c r="B76" s="258">
        <v>9078.0771000000004</v>
      </c>
      <c r="C76" s="259">
        <v>10148.647147370142</v>
      </c>
      <c r="D76" s="260">
        <f t="shared" si="2"/>
        <v>-1070.5700473701418</v>
      </c>
      <c r="E76" s="261">
        <f t="shared" si="3"/>
        <v>0.1179291644670149</v>
      </c>
    </row>
    <row r="77" spans="1:5" x14ac:dyDescent="0.35">
      <c r="A77" s="257">
        <v>44423</v>
      </c>
      <c r="B77" s="258">
        <v>11265.405699999999</v>
      </c>
      <c r="C77" s="259">
        <v>9916.522197991686</v>
      </c>
      <c r="D77" s="260">
        <f t="shared" si="2"/>
        <v>1348.8835020083134</v>
      </c>
      <c r="E77" s="261">
        <f t="shared" si="3"/>
        <v>0.11973678870777937</v>
      </c>
    </row>
    <row r="78" spans="1:5" x14ac:dyDescent="0.35">
      <c r="A78" s="257">
        <v>44424</v>
      </c>
      <c r="B78" s="258">
        <v>12223.572899999999</v>
      </c>
      <c r="C78" s="259">
        <v>10018.998684908871</v>
      </c>
      <c r="D78" s="260">
        <f t="shared" si="2"/>
        <v>2204.5742150911283</v>
      </c>
      <c r="E78" s="261">
        <f t="shared" si="3"/>
        <v>0.18035432300576604</v>
      </c>
    </row>
    <row r="79" spans="1:5" x14ac:dyDescent="0.35">
      <c r="A79" s="257">
        <v>44425</v>
      </c>
      <c r="B79" s="258">
        <v>9586.9500000000007</v>
      </c>
      <c r="C79" s="259">
        <v>8467.2858731234683</v>
      </c>
      <c r="D79" s="260">
        <f t="shared" si="2"/>
        <v>1119.6641268765325</v>
      </c>
      <c r="E79" s="261">
        <f t="shared" si="3"/>
        <v>0.11679044188991623</v>
      </c>
    </row>
    <row r="80" spans="1:5" x14ac:dyDescent="0.35">
      <c r="A80" s="257">
        <v>44426</v>
      </c>
      <c r="B80" s="258">
        <v>12435.59</v>
      </c>
      <c r="C80" s="259">
        <v>9614.4973909820728</v>
      </c>
      <c r="D80" s="260">
        <f t="shared" si="2"/>
        <v>2821.0926090179273</v>
      </c>
      <c r="E80" s="261">
        <f t="shared" si="3"/>
        <v>0.22685635414306254</v>
      </c>
    </row>
    <row r="81" spans="1:7" x14ac:dyDescent="0.35">
      <c r="A81" s="257">
        <v>44427</v>
      </c>
      <c r="B81" s="258">
        <v>10947.0514</v>
      </c>
      <c r="C81" s="259">
        <v>9937.0992461873757</v>
      </c>
      <c r="D81" s="260">
        <f t="shared" si="2"/>
        <v>1009.9521538126246</v>
      </c>
      <c r="E81" s="261">
        <f t="shared" si="3"/>
        <v>9.2257916484490485E-2</v>
      </c>
    </row>
    <row r="82" spans="1:7" x14ac:dyDescent="0.35">
      <c r="A82" s="257">
        <v>44428</v>
      </c>
      <c r="B82" s="258">
        <v>11763.178599999999</v>
      </c>
      <c r="C82" s="259">
        <v>10461.191661915658</v>
      </c>
      <c r="D82" s="260">
        <f t="shared" si="2"/>
        <v>1301.9869380843411</v>
      </c>
      <c r="E82" s="261">
        <f t="shared" si="3"/>
        <v>0.11068325852710773</v>
      </c>
    </row>
    <row r="83" spans="1:7" x14ac:dyDescent="0.35">
      <c r="A83" s="257">
        <v>44429</v>
      </c>
      <c r="B83" s="258">
        <v>11088.6443</v>
      </c>
      <c r="C83" s="259">
        <v>10518.2057956725</v>
      </c>
      <c r="D83" s="260">
        <f t="shared" si="2"/>
        <v>570.43850432749969</v>
      </c>
      <c r="E83" s="261">
        <f t="shared" si="3"/>
        <v>5.1443484784474483E-2</v>
      </c>
    </row>
    <row r="84" spans="1:7" x14ac:dyDescent="0.35">
      <c r="A84" s="257">
        <v>44430</v>
      </c>
      <c r="B84" s="258">
        <v>12045.598599999999</v>
      </c>
      <c r="C84" s="259">
        <v>10529.065315549498</v>
      </c>
      <c r="D84" s="260">
        <f t="shared" si="2"/>
        <v>1516.533284450501</v>
      </c>
      <c r="E84" s="261">
        <f t="shared" si="3"/>
        <v>0.12589937078349109</v>
      </c>
    </row>
    <row r="85" spans="1:7" x14ac:dyDescent="0.35">
      <c r="A85" s="257">
        <v>44431</v>
      </c>
      <c r="B85" s="258">
        <v>10715.04</v>
      </c>
      <c r="C85" s="259">
        <v>10812.854568585019</v>
      </c>
      <c r="D85" s="260">
        <f t="shared" si="2"/>
        <v>-97.814568585017696</v>
      </c>
      <c r="E85" s="261">
        <f t="shared" si="3"/>
        <v>9.1287170729197169E-3</v>
      </c>
    </row>
    <row r="86" spans="1:7" x14ac:dyDescent="0.35">
      <c r="A86" s="257">
        <v>44432</v>
      </c>
      <c r="B86" s="258">
        <v>14301.911400000001</v>
      </c>
      <c r="C86" s="259">
        <v>9408.3772478208393</v>
      </c>
      <c r="D86" s="260">
        <f t="shared" si="2"/>
        <v>4893.5341521791615</v>
      </c>
      <c r="E86" s="261">
        <f t="shared" si="3"/>
        <v>0.34215945095137151</v>
      </c>
    </row>
    <row r="87" spans="1:7" x14ac:dyDescent="0.35">
      <c r="A87" s="257">
        <v>44433</v>
      </c>
      <c r="B87" s="258">
        <v>11903.9686</v>
      </c>
      <c r="C87" s="259">
        <v>10458.696982399691</v>
      </c>
      <c r="D87" s="260">
        <f t="shared" si="2"/>
        <v>1445.2716176003087</v>
      </c>
      <c r="E87" s="261">
        <f t="shared" si="3"/>
        <v>0.12141090640984291</v>
      </c>
    </row>
    <row r="88" spans="1:7" x14ac:dyDescent="0.35">
      <c r="A88" s="257">
        <v>44434</v>
      </c>
      <c r="B88" s="258">
        <v>12106.11</v>
      </c>
      <c r="C88" s="259">
        <v>10844.75886811662</v>
      </c>
      <c r="D88" s="260">
        <f t="shared" si="2"/>
        <v>1261.3511318833807</v>
      </c>
      <c r="E88" s="261">
        <f t="shared" si="3"/>
        <v>0.10419128290453174</v>
      </c>
    </row>
    <row r="89" spans="1:7" x14ac:dyDescent="0.35">
      <c r="A89" s="257">
        <v>44435</v>
      </c>
      <c r="B89" s="258">
        <v>12484.73</v>
      </c>
      <c r="C89" s="259">
        <v>11442.475528059007</v>
      </c>
      <c r="D89" s="262">
        <f t="shared" si="2"/>
        <v>1042.2544719409925</v>
      </c>
      <c r="E89" s="261">
        <f t="shared" si="3"/>
        <v>8.3482339781556558E-2</v>
      </c>
    </row>
    <row r="90" spans="1:7" x14ac:dyDescent="0.35">
      <c r="A90" s="257">
        <v>44436</v>
      </c>
      <c r="B90" s="258">
        <v>15381.331</v>
      </c>
      <c r="C90" s="259">
        <v>11410.792398168625</v>
      </c>
      <c r="D90" s="262">
        <f t="shared" si="2"/>
        <v>3970.5386018313748</v>
      </c>
      <c r="E90" s="261">
        <f t="shared" si="3"/>
        <v>0.2581401181621652</v>
      </c>
    </row>
    <row r="91" spans="1:7" ht="15" thickBot="1" x14ac:dyDescent="0.4">
      <c r="A91" s="257">
        <v>44437</v>
      </c>
      <c r="B91" s="258">
        <v>17351.312999999998</v>
      </c>
      <c r="C91" s="259">
        <v>17442.277119573944</v>
      </c>
      <c r="D91" s="262">
        <f t="shared" si="2"/>
        <v>-90.964119573945936</v>
      </c>
      <c r="E91" s="261">
        <f t="shared" si="3"/>
        <v>5.2424919989597293E-3</v>
      </c>
    </row>
    <row r="92" spans="1:7" ht="17" thickBot="1" x14ac:dyDescent="0.4">
      <c r="A92" s="257">
        <v>44438</v>
      </c>
      <c r="B92" s="258">
        <v>14506.6414</v>
      </c>
      <c r="C92" s="259">
        <v>13743.744090047065</v>
      </c>
      <c r="D92" s="262">
        <f t="shared" si="2"/>
        <v>762.89730995293576</v>
      </c>
      <c r="E92" s="261">
        <f t="shared" si="3"/>
        <v>5.2589520131995249E-2</v>
      </c>
      <c r="G92" s="64"/>
    </row>
    <row r="93" spans="1:7" x14ac:dyDescent="0.35">
      <c r="A93" s="257">
        <v>44439</v>
      </c>
      <c r="B93" s="258">
        <v>11760.072899999999</v>
      </c>
      <c r="C93" s="259">
        <v>10121.593719634566</v>
      </c>
      <c r="D93" s="262">
        <f t="shared" si="2"/>
        <v>1638.4791803654334</v>
      </c>
      <c r="E93" s="261">
        <f t="shared" si="3"/>
        <v>0.13932559723889412</v>
      </c>
    </row>
    <row r="94" spans="1:7" x14ac:dyDescent="0.35">
      <c r="A94" s="257">
        <v>44440</v>
      </c>
      <c r="B94" s="258">
        <v>12457.9414</v>
      </c>
      <c r="C94" s="259">
        <v>14166.603236114832</v>
      </c>
      <c r="D94" s="262">
        <f t="shared" si="2"/>
        <v>-1708.6618361148321</v>
      </c>
      <c r="E94" s="261">
        <f t="shared" si="3"/>
        <v>0.1371544287497477</v>
      </c>
    </row>
    <row r="95" spans="1:7" x14ac:dyDescent="0.35">
      <c r="A95" s="257">
        <v>44441</v>
      </c>
      <c r="B95" s="258">
        <v>14624.337100000001</v>
      </c>
      <c r="C95" s="259">
        <v>14555.205311674661</v>
      </c>
      <c r="D95" s="262">
        <f t="shared" si="2"/>
        <v>69.131788325339585</v>
      </c>
      <c r="E95" s="261">
        <f t="shared" si="3"/>
        <v>4.7271741517322914E-3</v>
      </c>
    </row>
    <row r="96" spans="1:7" x14ac:dyDescent="0.35">
      <c r="A96" s="257">
        <v>44442</v>
      </c>
      <c r="B96" s="258">
        <v>15772.4871</v>
      </c>
      <c r="C96" s="259">
        <v>16674.075796357378</v>
      </c>
      <c r="D96" s="262">
        <f t="shared" si="2"/>
        <v>-901.58869635737756</v>
      </c>
      <c r="E96" s="261">
        <f t="shared" si="3"/>
        <v>5.7162113409328925E-2</v>
      </c>
    </row>
    <row r="97" spans="1:5" x14ac:dyDescent="0.35">
      <c r="A97" s="257">
        <v>44443</v>
      </c>
      <c r="B97" s="258">
        <v>17810.771000000001</v>
      </c>
      <c r="C97" s="259">
        <v>17360.588056678458</v>
      </c>
      <c r="D97" s="262">
        <f t="shared" si="2"/>
        <v>450.18294332154255</v>
      </c>
      <c r="E97" s="261">
        <f t="shared" si="3"/>
        <v>2.5275881842596399E-2</v>
      </c>
    </row>
    <row r="98" spans="1:5" x14ac:dyDescent="0.35">
      <c r="A98" s="257">
        <v>44444</v>
      </c>
      <c r="B98" s="258">
        <v>16631.886999999999</v>
      </c>
      <c r="C98" s="259">
        <v>17392.326297993983</v>
      </c>
      <c r="D98" s="262">
        <f t="shared" si="2"/>
        <v>-760.43929799398393</v>
      </c>
      <c r="E98" s="261">
        <f t="shared" si="3"/>
        <v>4.5721769153072286E-2</v>
      </c>
    </row>
    <row r="99" spans="1:5" x14ac:dyDescent="0.35">
      <c r="A99" s="257">
        <v>44445</v>
      </c>
      <c r="B99" s="258">
        <v>18040.574000000001</v>
      </c>
      <c r="C99" s="259">
        <v>19495.893751290809</v>
      </c>
      <c r="D99" s="262">
        <f t="shared" si="2"/>
        <v>-1455.3197512908082</v>
      </c>
      <c r="E99" s="261">
        <f t="shared" si="3"/>
        <v>8.0669259819050557E-2</v>
      </c>
    </row>
    <row r="100" spans="1:5" x14ac:dyDescent="0.35">
      <c r="A100" s="257">
        <v>44446</v>
      </c>
      <c r="B100" s="258">
        <v>20006.167000000001</v>
      </c>
      <c r="C100" s="259">
        <v>18550.847248709215</v>
      </c>
      <c r="D100" s="260">
        <f t="shared" si="2"/>
        <v>1455.3197512907864</v>
      </c>
      <c r="E100" s="261">
        <f t="shared" si="3"/>
        <v>7.2743557088711011E-2</v>
      </c>
    </row>
    <row r="101" spans="1:5" x14ac:dyDescent="0.35">
      <c r="A101" s="257">
        <v>44447</v>
      </c>
      <c r="B101" s="258">
        <v>17108.835999999999</v>
      </c>
      <c r="C101" s="259">
        <v>14628.749153974051</v>
      </c>
      <c r="D101" s="260">
        <f t="shared" si="2"/>
        <v>2480.086846025948</v>
      </c>
      <c r="E101" s="261">
        <f t="shared" si="3"/>
        <v>0.14495941430649917</v>
      </c>
    </row>
    <row r="102" spans="1:5" x14ac:dyDescent="0.35">
      <c r="A102" s="257">
        <v>44448</v>
      </c>
      <c r="B102" s="258">
        <v>18450.074000000001</v>
      </c>
      <c r="C102" s="259">
        <v>15553.131960907433</v>
      </c>
      <c r="D102" s="260">
        <f t="shared" si="2"/>
        <v>2896.9420390925679</v>
      </c>
      <c r="E102" s="261">
        <f t="shared" si="3"/>
        <v>0.15701519891424651</v>
      </c>
    </row>
    <row r="103" spans="1:5" x14ac:dyDescent="0.35">
      <c r="A103" s="257">
        <v>44449</v>
      </c>
      <c r="B103" s="258">
        <v>19952.577000000001</v>
      </c>
      <c r="C103" s="259">
        <v>18889.035853739075</v>
      </c>
      <c r="D103" s="260">
        <f t="shared" si="2"/>
        <v>1063.5411462609263</v>
      </c>
      <c r="E103" s="261">
        <f t="shared" si="3"/>
        <v>5.3303447783257588E-2</v>
      </c>
    </row>
    <row r="104" spans="1:5" x14ac:dyDescent="0.35">
      <c r="A104" s="257">
        <v>44450</v>
      </c>
      <c r="B104" s="258">
        <v>20770.866999999998</v>
      </c>
      <c r="C104" s="259">
        <v>19706.577377117672</v>
      </c>
      <c r="D104" s="260">
        <f t="shared" si="2"/>
        <v>1064.2896228823265</v>
      </c>
      <c r="E104" s="261">
        <f t="shared" si="3"/>
        <v>5.1239537708383895E-2</v>
      </c>
    </row>
    <row r="105" spans="1:5" x14ac:dyDescent="0.35">
      <c r="A105" s="257">
        <v>44451</v>
      </c>
      <c r="B105" s="258">
        <v>19373.046999999999</v>
      </c>
      <c r="C105" s="259">
        <v>20310.969758107269</v>
      </c>
      <c r="D105" s="260">
        <f t="shared" si="2"/>
        <v>-937.92275810727006</v>
      </c>
      <c r="E105" s="261">
        <f t="shared" si="3"/>
        <v>4.8413796658175148E-2</v>
      </c>
    </row>
    <row r="106" spans="1:5" x14ac:dyDescent="0.35">
      <c r="A106" s="257">
        <v>44452</v>
      </c>
      <c r="B106" s="258">
        <v>20547.513999999999</v>
      </c>
      <c r="C106" s="259">
        <v>15652.293594425448</v>
      </c>
      <c r="D106" s="260">
        <f t="shared" si="2"/>
        <v>4895.2204055745515</v>
      </c>
      <c r="E106" s="261">
        <f t="shared" si="3"/>
        <v>0.23823905926403319</v>
      </c>
    </row>
    <row r="107" spans="1:5" x14ac:dyDescent="0.35">
      <c r="A107" s="257">
        <v>44453</v>
      </c>
      <c r="B107" s="258">
        <v>22898.61</v>
      </c>
      <c r="C107" s="259">
        <v>16439.158611516399</v>
      </c>
      <c r="D107" s="260">
        <f t="shared" si="2"/>
        <v>6459.4513884836015</v>
      </c>
      <c r="E107" s="261">
        <f t="shared" si="3"/>
        <v>0.28208923548126291</v>
      </c>
    </row>
    <row r="108" spans="1:5" x14ac:dyDescent="0.35">
      <c r="A108" s="257">
        <v>44454</v>
      </c>
      <c r="B108" s="258">
        <v>25298.074000000001</v>
      </c>
      <c r="C108" s="259">
        <v>19800.256336985622</v>
      </c>
      <c r="D108" s="260">
        <f t="shared" si="2"/>
        <v>5497.8176630143789</v>
      </c>
      <c r="E108" s="261">
        <f t="shared" si="3"/>
        <v>0.21732158989709568</v>
      </c>
    </row>
    <row r="109" spans="1:5" x14ac:dyDescent="0.35">
      <c r="A109" s="257">
        <v>44455</v>
      </c>
      <c r="B109" s="258">
        <v>25304.069</v>
      </c>
      <c r="C109" s="259">
        <v>21002.069978898064</v>
      </c>
      <c r="D109" s="260">
        <f t="shared" si="2"/>
        <v>4301.9990211019358</v>
      </c>
      <c r="E109" s="261">
        <f t="shared" si="3"/>
        <v>0.17001214394024675</v>
      </c>
    </row>
    <row r="110" spans="1:5" x14ac:dyDescent="0.35">
      <c r="A110" s="257">
        <v>44456</v>
      </c>
      <c r="B110" s="258">
        <v>25581.370999999999</v>
      </c>
      <c r="C110" s="259">
        <v>23858.816991865606</v>
      </c>
      <c r="D110" s="260">
        <f t="shared" si="2"/>
        <v>1722.5540081343934</v>
      </c>
      <c r="E110" s="261">
        <f t="shared" si="3"/>
        <v>6.7336266228045144E-2</v>
      </c>
    </row>
    <row r="111" spans="1:5" x14ac:dyDescent="0.35">
      <c r="A111" s="257">
        <v>44457</v>
      </c>
      <c r="B111" s="258">
        <v>26127.573</v>
      </c>
      <c r="C111" s="259">
        <v>25217.498477710778</v>
      </c>
      <c r="D111" s="260">
        <f t="shared" si="2"/>
        <v>910.07452228922193</v>
      </c>
      <c r="E111" s="261">
        <f t="shared" si="3"/>
        <v>3.4831957881783428E-2</v>
      </c>
    </row>
    <row r="112" spans="1:5" x14ac:dyDescent="0.35">
      <c r="A112" s="257">
        <v>44458</v>
      </c>
      <c r="B112" s="258">
        <v>26331.745999999999</v>
      </c>
      <c r="C112" s="259">
        <v>25873.228999735707</v>
      </c>
      <c r="D112" s="260">
        <f t="shared" si="2"/>
        <v>458.51700026429171</v>
      </c>
      <c r="E112" s="261">
        <f t="shared" si="3"/>
        <v>1.7413087619191366E-2</v>
      </c>
    </row>
    <row r="113" spans="1:5" x14ac:dyDescent="0.35">
      <c r="A113" s="257">
        <v>44459</v>
      </c>
      <c r="B113" s="258">
        <v>24702.159</v>
      </c>
      <c r="C113" s="259">
        <v>21277.344933563563</v>
      </c>
      <c r="D113" s="260">
        <f t="shared" si="2"/>
        <v>3424.8140664364364</v>
      </c>
      <c r="E113" s="261">
        <f t="shared" si="3"/>
        <v>0.1386443211881373</v>
      </c>
    </row>
    <row r="114" spans="1:5" x14ac:dyDescent="0.35">
      <c r="A114" s="257">
        <v>44460</v>
      </c>
      <c r="B114" s="258">
        <v>21162.442999999999</v>
      </c>
      <c r="C114" s="259">
        <v>22033.288551726706</v>
      </c>
      <c r="D114" s="260">
        <f t="shared" si="2"/>
        <v>-870.84555172670662</v>
      </c>
      <c r="E114" s="261">
        <f t="shared" si="3"/>
        <v>4.1150520841412623E-2</v>
      </c>
    </row>
    <row r="115" spans="1:5" x14ac:dyDescent="0.35">
      <c r="A115" s="257">
        <v>44461</v>
      </c>
      <c r="B115" s="258">
        <v>23944.399000000001</v>
      </c>
      <c r="C115" s="259">
        <v>25289.359898447237</v>
      </c>
      <c r="D115" s="260">
        <f t="shared" si="2"/>
        <v>-1344.9608984472361</v>
      </c>
      <c r="E115" s="261">
        <f t="shared" si="3"/>
        <v>5.6170167330039732E-2</v>
      </c>
    </row>
    <row r="116" spans="1:5" x14ac:dyDescent="0.35">
      <c r="A116" s="257">
        <v>44462</v>
      </c>
      <c r="B116" s="258">
        <v>24517.71</v>
      </c>
      <c r="C116" s="259">
        <v>26430.288677096043</v>
      </c>
      <c r="D116" s="260">
        <f t="shared" si="2"/>
        <v>-1912.578677096044</v>
      </c>
      <c r="E116" s="261">
        <f t="shared" si="3"/>
        <v>7.8008047125773333E-2</v>
      </c>
    </row>
    <row r="117" spans="1:5" x14ac:dyDescent="0.35">
      <c r="A117" s="257">
        <v>44463</v>
      </c>
      <c r="B117" s="258">
        <v>24217.513999999999</v>
      </c>
      <c r="C117" s="259">
        <v>24292.080980294362</v>
      </c>
      <c r="D117" s="260">
        <f t="shared" si="2"/>
        <v>-74.56698029436302</v>
      </c>
      <c r="E117" s="261">
        <f t="shared" si="3"/>
        <v>3.0790518091313181E-3</v>
      </c>
    </row>
    <row r="118" spans="1:5" x14ac:dyDescent="0.35">
      <c r="A118" s="257">
        <v>44464</v>
      </c>
      <c r="B118" s="258">
        <v>19359.026000000002</v>
      </c>
      <c r="C118" s="259">
        <v>24725.10490450669</v>
      </c>
      <c r="D118" s="260">
        <f t="shared" si="2"/>
        <v>-5366.0789045066886</v>
      </c>
      <c r="E118" s="261">
        <f t="shared" si="3"/>
        <v>0.27718744241092957</v>
      </c>
    </row>
    <row r="119" spans="1:5" x14ac:dyDescent="0.35">
      <c r="A119" s="257">
        <v>44465</v>
      </c>
      <c r="B119" s="258">
        <v>23674.681</v>
      </c>
      <c r="C119" s="259">
        <v>25206.872397895972</v>
      </c>
      <c r="D119" s="260">
        <f t="shared" si="2"/>
        <v>-1532.191397895971</v>
      </c>
      <c r="E119" s="261">
        <f t="shared" si="3"/>
        <v>6.4718565707219913E-2</v>
      </c>
    </row>
    <row r="120" spans="1:5" x14ac:dyDescent="0.35">
      <c r="A120" s="257">
        <v>44466</v>
      </c>
      <c r="B120" s="258">
        <v>24082.541000000001</v>
      </c>
      <c r="C120" s="259">
        <v>25653.752007809326</v>
      </c>
      <c r="D120" s="260">
        <f t="shared" si="2"/>
        <v>-1571.2110078093247</v>
      </c>
      <c r="E120" s="261">
        <f t="shared" si="3"/>
        <v>6.5242741943606561E-2</v>
      </c>
    </row>
    <row r="121" spans="1:5" x14ac:dyDescent="0.35">
      <c r="A121" s="257">
        <v>44467</v>
      </c>
      <c r="B121" s="258">
        <v>25173.374</v>
      </c>
      <c r="C121" s="259">
        <v>26120.704460054461</v>
      </c>
      <c r="D121" s="260">
        <f t="shared" si="2"/>
        <v>-947.33046005446158</v>
      </c>
      <c r="E121" s="261">
        <f t="shared" si="3"/>
        <v>3.763224032084303E-2</v>
      </c>
    </row>
    <row r="122" spans="1:5" x14ac:dyDescent="0.35">
      <c r="A122" s="257">
        <v>44468</v>
      </c>
      <c r="B122" s="258">
        <v>30022.221000000001</v>
      </c>
      <c r="C122" s="259">
        <v>29191.620038850917</v>
      </c>
      <c r="D122" s="260">
        <f t="shared" si="2"/>
        <v>830.60096114908447</v>
      </c>
      <c r="E122" s="261">
        <f t="shared" si="3"/>
        <v>2.7666206345929052E-2</v>
      </c>
    </row>
    <row r="123" spans="1:5" x14ac:dyDescent="0.35">
      <c r="A123" s="257">
        <v>44469</v>
      </c>
      <c r="B123" s="258">
        <v>27842.45</v>
      </c>
      <c r="C123" s="259">
        <v>29984.333997051224</v>
      </c>
      <c r="D123" s="260">
        <f t="shared" si="2"/>
        <v>-2141.8839970512236</v>
      </c>
      <c r="E123" s="261">
        <f t="shared" si="3"/>
        <v>7.6928718451545156E-2</v>
      </c>
    </row>
    <row r="124" spans="1:5" x14ac:dyDescent="0.35">
      <c r="A124" s="257">
        <v>44470</v>
      </c>
      <c r="B124" s="258">
        <v>32123.582999999999</v>
      </c>
      <c r="C124" s="259">
        <v>32262.139212781236</v>
      </c>
      <c r="D124" s="260">
        <f t="shared" si="2"/>
        <v>-138.55621278123726</v>
      </c>
      <c r="E124" s="261">
        <f t="shared" si="3"/>
        <v>4.3132241126787527E-3</v>
      </c>
    </row>
    <row r="125" spans="1:5" x14ac:dyDescent="0.35">
      <c r="A125" s="257">
        <v>44471</v>
      </c>
      <c r="B125" s="258">
        <v>35968.093999999997</v>
      </c>
      <c r="C125" s="259">
        <v>33237.631054049234</v>
      </c>
      <c r="D125" s="260">
        <f t="shared" si="2"/>
        <v>2730.4629459507632</v>
      </c>
      <c r="E125" s="261">
        <f t="shared" si="3"/>
        <v>7.5913473367556356E-2</v>
      </c>
    </row>
    <row r="126" spans="1:5" x14ac:dyDescent="0.35">
      <c r="A126" s="257">
        <v>44472</v>
      </c>
      <c r="B126" s="258">
        <v>32072.919000000002</v>
      </c>
      <c r="C126" s="259">
        <v>33435.835720398369</v>
      </c>
      <c r="D126" s="260">
        <f t="shared" si="2"/>
        <v>-1362.916720398367</v>
      </c>
      <c r="E126" s="261">
        <f t="shared" si="3"/>
        <v>4.2494314920271739E-2</v>
      </c>
    </row>
    <row r="127" spans="1:5" x14ac:dyDescent="0.35">
      <c r="A127" s="257">
        <v>44473</v>
      </c>
      <c r="B127" s="258">
        <v>28478.169000000002</v>
      </c>
      <c r="C127" s="259">
        <v>28162.286542747344</v>
      </c>
      <c r="D127" s="260">
        <f t="shared" si="2"/>
        <v>315.88245725265733</v>
      </c>
      <c r="E127" s="261">
        <f t="shared" si="3"/>
        <v>1.1092091533435921E-2</v>
      </c>
    </row>
    <row r="128" spans="1:5" x14ac:dyDescent="0.35">
      <c r="A128" s="257">
        <v>44474</v>
      </c>
      <c r="B128" s="258">
        <v>31357.824000000001</v>
      </c>
      <c r="C128" s="259">
        <v>28547.323126904575</v>
      </c>
      <c r="D128" s="260">
        <f t="shared" si="2"/>
        <v>2810.500873095425</v>
      </c>
      <c r="E128" s="261">
        <f t="shared" si="3"/>
        <v>8.9626782556577425E-2</v>
      </c>
    </row>
    <row r="129" spans="1:5" x14ac:dyDescent="0.35">
      <c r="A129" s="257">
        <v>44475</v>
      </c>
      <c r="B129" s="258">
        <v>30221.471000000001</v>
      </c>
      <c r="C129" s="259">
        <v>31661.855691461136</v>
      </c>
      <c r="D129" s="260">
        <f t="shared" si="2"/>
        <v>-1440.3846914611349</v>
      </c>
      <c r="E129" s="261">
        <f t="shared" si="3"/>
        <v>4.7660972275675624E-2</v>
      </c>
    </row>
    <row r="130" spans="1:5" x14ac:dyDescent="0.35">
      <c r="A130" s="257">
        <v>44476</v>
      </c>
      <c r="B130" s="258">
        <v>33794.148999999998</v>
      </c>
      <c r="C130" s="259">
        <v>32601.281390166838</v>
      </c>
      <c r="D130" s="260">
        <f t="shared" si="2"/>
        <v>1192.8676098331598</v>
      </c>
      <c r="E130" s="261">
        <f t="shared" si="3"/>
        <v>3.5298051441779457E-2</v>
      </c>
    </row>
    <row r="131" spans="1:5" x14ac:dyDescent="0.35">
      <c r="A131" s="257">
        <v>44477</v>
      </c>
      <c r="B131" s="258">
        <v>35500.839999999997</v>
      </c>
      <c r="C131" s="259">
        <v>35480.557627457165</v>
      </c>
      <c r="D131" s="260">
        <f t="shared" ref="D131:D154" si="4">B131-C131</f>
        <v>20.282372542831581</v>
      </c>
      <c r="E131" s="261">
        <f t="shared" ref="E131:E154" si="5">ABS(D131)/B131</f>
        <v>5.713209192467441E-4</v>
      </c>
    </row>
    <row r="132" spans="1:5" x14ac:dyDescent="0.35">
      <c r="A132" s="257">
        <v>44478</v>
      </c>
      <c r="B132" s="258">
        <v>31198.046999999999</v>
      </c>
      <c r="C132" s="259">
        <v>37043.486078460955</v>
      </c>
      <c r="D132" s="260">
        <f t="shared" si="4"/>
        <v>-5845.4390784609568</v>
      </c>
      <c r="E132" s="261">
        <f t="shared" si="5"/>
        <v>0.18736554497981739</v>
      </c>
    </row>
    <row r="133" spans="1:5" x14ac:dyDescent="0.35">
      <c r="A133" s="257">
        <v>44479</v>
      </c>
      <c r="B133" s="258">
        <v>38751.843999999997</v>
      </c>
      <c r="C133" s="259">
        <v>37962.280365889448</v>
      </c>
      <c r="D133" s="260">
        <f t="shared" si="4"/>
        <v>789.56363411054917</v>
      </c>
      <c r="E133" s="261">
        <f t="shared" si="5"/>
        <v>2.0374866138255232E-2</v>
      </c>
    </row>
    <row r="134" spans="1:5" x14ac:dyDescent="0.35">
      <c r="A134" s="257">
        <v>44480</v>
      </c>
      <c r="B134" s="258">
        <v>30344.434000000001</v>
      </c>
      <c r="C134" s="259">
        <v>33777.817916845008</v>
      </c>
      <c r="D134" s="260">
        <f t="shared" si="4"/>
        <v>-3433.3839168450068</v>
      </c>
      <c r="E134" s="261">
        <f t="shared" si="5"/>
        <v>0.11314707391955331</v>
      </c>
    </row>
    <row r="135" spans="1:5" x14ac:dyDescent="0.35">
      <c r="A135" s="257">
        <v>44481</v>
      </c>
      <c r="B135" s="258">
        <v>33795.343000000001</v>
      </c>
      <c r="C135" s="259">
        <v>35149.891771738345</v>
      </c>
      <c r="D135" s="260">
        <f t="shared" si="4"/>
        <v>-1354.5487717383439</v>
      </c>
      <c r="E135" s="261">
        <f t="shared" si="5"/>
        <v>4.0080929841083246E-2</v>
      </c>
    </row>
    <row r="136" spans="1:5" x14ac:dyDescent="0.35">
      <c r="A136" s="257">
        <v>44482</v>
      </c>
      <c r="B136" s="258">
        <v>38866.646999999997</v>
      </c>
      <c r="C136" s="259">
        <v>38973.235341519845</v>
      </c>
      <c r="D136" s="260">
        <f t="shared" si="4"/>
        <v>-106.58834151984775</v>
      </c>
      <c r="E136" s="261">
        <f t="shared" si="5"/>
        <v>2.7424115468424057E-3</v>
      </c>
    </row>
    <row r="137" spans="1:5" x14ac:dyDescent="0.35">
      <c r="A137" s="257">
        <v>44483</v>
      </c>
      <c r="B137" s="258">
        <v>39889.129999999997</v>
      </c>
      <c r="C137" s="259">
        <v>40575.971483419162</v>
      </c>
      <c r="D137" s="260">
        <f t="shared" si="4"/>
        <v>-686.84148341916443</v>
      </c>
      <c r="E137" s="261">
        <f t="shared" si="5"/>
        <v>1.7218763192357527E-2</v>
      </c>
    </row>
    <row r="138" spans="1:5" x14ac:dyDescent="0.35">
      <c r="A138" s="257">
        <v>44484</v>
      </c>
      <c r="B138" s="258">
        <v>41569.769</v>
      </c>
      <c r="C138" s="259">
        <v>43648.178985718878</v>
      </c>
      <c r="D138" s="260">
        <f t="shared" si="4"/>
        <v>-2078.4099857188776</v>
      </c>
      <c r="E138" s="261">
        <f t="shared" si="5"/>
        <v>4.9998112467713678E-2</v>
      </c>
    </row>
    <row r="139" spans="1:5" x14ac:dyDescent="0.35">
      <c r="A139" s="257">
        <v>44485</v>
      </c>
      <c r="B139" s="258">
        <v>45606.67</v>
      </c>
      <c r="C139" s="259">
        <v>45097.542706659115</v>
      </c>
      <c r="D139" s="260">
        <f t="shared" si="4"/>
        <v>509.12729334088363</v>
      </c>
      <c r="E139" s="261">
        <f t="shared" si="5"/>
        <v>1.1163439324574314E-2</v>
      </c>
    </row>
    <row r="140" spans="1:5" x14ac:dyDescent="0.35">
      <c r="A140" s="257">
        <v>44486</v>
      </c>
      <c r="B140" s="258">
        <v>47695.006000000001</v>
      </c>
      <c r="C140" s="259">
        <v>45555.291425007868</v>
      </c>
      <c r="D140" s="260">
        <f t="shared" si="4"/>
        <v>2139.7145749921328</v>
      </c>
      <c r="E140" s="261">
        <f t="shared" si="5"/>
        <v>4.4862444822674576E-2</v>
      </c>
    </row>
    <row r="141" spans="1:5" x14ac:dyDescent="0.35">
      <c r="A141" s="257">
        <v>44487</v>
      </c>
      <c r="B141" s="258">
        <v>40175.620000000003</v>
      </c>
      <c r="C141" s="259">
        <v>40532.728794770388</v>
      </c>
      <c r="D141" s="260">
        <f t="shared" si="4"/>
        <v>-357.10879477038543</v>
      </c>
      <c r="E141" s="261">
        <f t="shared" si="5"/>
        <v>8.8886940579979944E-3</v>
      </c>
    </row>
    <row r="142" spans="1:5" x14ac:dyDescent="0.35">
      <c r="A142" s="257">
        <v>44488</v>
      </c>
      <c r="B142" s="258">
        <v>38759.39</v>
      </c>
      <c r="C142" s="259">
        <v>40708.843673453397</v>
      </c>
      <c r="D142" s="260">
        <f t="shared" si="4"/>
        <v>-1949.4536734533976</v>
      </c>
      <c r="E142" s="261">
        <f t="shared" si="5"/>
        <v>5.0296293967820385E-2</v>
      </c>
    </row>
    <row r="143" spans="1:5" x14ac:dyDescent="0.35">
      <c r="A143" s="257">
        <v>44489</v>
      </c>
      <c r="B143" s="258">
        <v>39486.235999999997</v>
      </c>
      <c r="C143" s="259">
        <v>43069.010236306982</v>
      </c>
      <c r="D143" s="260">
        <f t="shared" si="4"/>
        <v>-3582.7742363069847</v>
      </c>
      <c r="E143" s="261">
        <f t="shared" si="5"/>
        <v>9.0734762267717414E-2</v>
      </c>
    </row>
    <row r="144" spans="1:5" x14ac:dyDescent="0.35">
      <c r="A144" s="257">
        <v>44490</v>
      </c>
      <c r="B144" s="258">
        <v>40898.447</v>
      </c>
      <c r="C144" s="259">
        <v>43320.895711256017</v>
      </c>
      <c r="D144" s="260">
        <f t="shared" si="4"/>
        <v>-2422.4487112560164</v>
      </c>
      <c r="E144" s="261">
        <f t="shared" si="5"/>
        <v>5.9230823880819149E-2</v>
      </c>
    </row>
    <row r="145" spans="1:5" x14ac:dyDescent="0.35">
      <c r="A145" s="257">
        <v>44491</v>
      </c>
      <c r="B145" s="258">
        <v>45450.667000000001</v>
      </c>
      <c r="C145" s="259">
        <v>44739.488753508238</v>
      </c>
      <c r="D145" s="260">
        <f t="shared" si="4"/>
        <v>711.17824649176328</v>
      </c>
      <c r="E145" s="261">
        <f t="shared" si="5"/>
        <v>1.5647256540630379E-2</v>
      </c>
    </row>
    <row r="146" spans="1:5" x14ac:dyDescent="0.35">
      <c r="A146" s="257">
        <v>44492</v>
      </c>
      <c r="B146" s="258">
        <v>43980.07</v>
      </c>
      <c r="C146" s="259">
        <v>44707.289909406623</v>
      </c>
      <c r="D146" s="260">
        <f t="shared" si="4"/>
        <v>-727.21990940662363</v>
      </c>
      <c r="E146" s="261">
        <f t="shared" si="5"/>
        <v>1.6535214914542511E-2</v>
      </c>
    </row>
    <row r="147" spans="1:5" x14ac:dyDescent="0.35">
      <c r="A147" s="257">
        <v>44493</v>
      </c>
      <c r="B147" s="258">
        <v>45416.845999999998</v>
      </c>
      <c r="C147" s="259">
        <v>44058.919934643207</v>
      </c>
      <c r="D147" s="260">
        <f t="shared" si="4"/>
        <v>1357.9260653567908</v>
      </c>
      <c r="E147" s="261">
        <f t="shared" si="5"/>
        <v>2.9899171451861516E-2</v>
      </c>
    </row>
    <row r="148" spans="1:5" x14ac:dyDescent="0.35">
      <c r="A148" s="257">
        <v>44494</v>
      </c>
      <c r="B148" s="258">
        <v>33961.447</v>
      </c>
      <c r="C148" s="259">
        <v>38370.308670922692</v>
      </c>
      <c r="D148" s="260">
        <f t="shared" si="4"/>
        <v>-4408.8616709226917</v>
      </c>
      <c r="E148" s="261">
        <f t="shared" si="5"/>
        <v>0.12981960606456761</v>
      </c>
    </row>
    <row r="149" spans="1:5" x14ac:dyDescent="0.35">
      <c r="A149" s="257">
        <v>44495</v>
      </c>
      <c r="B149" s="258">
        <v>44146.45</v>
      </c>
      <c r="C149" s="259">
        <v>38205.678850553319</v>
      </c>
      <c r="D149" s="260">
        <f t="shared" si="4"/>
        <v>5940.7711494466785</v>
      </c>
      <c r="E149" s="261">
        <f t="shared" si="5"/>
        <v>0.13456962336601649</v>
      </c>
    </row>
    <row r="150" spans="1:5" x14ac:dyDescent="0.35">
      <c r="A150" s="257">
        <v>44496</v>
      </c>
      <c r="B150" s="258">
        <v>40793.036999999997</v>
      </c>
      <c r="C150" s="259">
        <v>40747.567978827989</v>
      </c>
      <c r="D150" s="260">
        <f t="shared" si="4"/>
        <v>45.46902117200807</v>
      </c>
      <c r="E150" s="261">
        <f t="shared" si="5"/>
        <v>1.1146270176453906E-3</v>
      </c>
    </row>
    <row r="151" spans="1:5" x14ac:dyDescent="0.35">
      <c r="A151" s="257">
        <v>44497</v>
      </c>
      <c r="B151" s="258">
        <v>40589.796000000002</v>
      </c>
      <c r="C151" s="259">
        <v>41135.599632762998</v>
      </c>
      <c r="D151" s="260">
        <f t="shared" si="4"/>
        <v>-545.80363276299613</v>
      </c>
      <c r="E151" s="261">
        <f t="shared" si="5"/>
        <v>1.3446818820252166E-2</v>
      </c>
    </row>
    <row r="152" spans="1:5" x14ac:dyDescent="0.35">
      <c r="A152" s="257">
        <v>44498</v>
      </c>
      <c r="B152" s="258">
        <v>65386.86</v>
      </c>
      <c r="C152" s="259">
        <v>44722.543211748212</v>
      </c>
      <c r="D152" s="260">
        <f t="shared" si="4"/>
        <v>20664.316788251788</v>
      </c>
      <c r="E152" s="261">
        <f t="shared" si="5"/>
        <v>0.31603164287521662</v>
      </c>
    </row>
    <row r="153" spans="1:5" x14ac:dyDescent="0.35">
      <c r="A153" s="257">
        <v>44499</v>
      </c>
      <c r="B153" s="258">
        <v>51409.987000000001</v>
      </c>
      <c r="C153" s="259">
        <v>43432.710777690809</v>
      </c>
      <c r="D153" s="260">
        <f t="shared" si="4"/>
        <v>7977.2762223091922</v>
      </c>
      <c r="E153" s="261">
        <f t="shared" si="5"/>
        <v>0.15516977707676122</v>
      </c>
    </row>
    <row r="154" spans="1:5" x14ac:dyDescent="0.35">
      <c r="A154" s="257">
        <v>44500</v>
      </c>
      <c r="B154" s="258">
        <v>47230.906999999999</v>
      </c>
      <c r="C154" s="259">
        <v>43190.479296408266</v>
      </c>
      <c r="D154" s="260">
        <f t="shared" si="4"/>
        <v>4040.427703591733</v>
      </c>
      <c r="E154" s="261">
        <f t="shared" si="5"/>
        <v>8.5546265363731694E-2</v>
      </c>
    </row>
  </sheetData>
  <mergeCells count="2">
    <mergeCell ref="L1:M1"/>
    <mergeCell ref="I1:J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A60F5-0F92-4B78-A170-1F42322ED2D0}">
  <dimension ref="A1:E4"/>
  <sheetViews>
    <sheetView workbookViewId="0">
      <selection activeCell="E2" sqref="E2"/>
    </sheetView>
  </sheetViews>
  <sheetFormatPr defaultRowHeight="14.5" x14ac:dyDescent="0.35"/>
  <cols>
    <col min="1" max="1" width="14" bestFit="1" customWidth="1"/>
    <col min="2" max="2" width="12.7265625" hidden="1" customWidth="1"/>
    <col min="3" max="3" width="13.7265625" hidden="1" customWidth="1"/>
    <col min="4" max="5" width="12.54296875" bestFit="1" customWidth="1"/>
  </cols>
  <sheetData>
    <row r="1" spans="1:5" x14ac:dyDescent="0.35">
      <c r="B1" s="225" t="s">
        <v>69</v>
      </c>
      <c r="C1" s="226" t="s">
        <v>70</v>
      </c>
      <c r="D1" s="226" t="s">
        <v>71</v>
      </c>
      <c r="E1" s="226" t="s">
        <v>72</v>
      </c>
    </row>
    <row r="2" spans="1:5" x14ac:dyDescent="0.35">
      <c r="A2" t="s">
        <v>73</v>
      </c>
      <c r="B2" s="51">
        <v>8551685</v>
      </c>
      <c r="C2" s="51">
        <v>24064990</v>
      </c>
      <c r="D2" s="51">
        <v>196761942</v>
      </c>
      <c r="E2" s="51">
        <v>166208452</v>
      </c>
    </row>
    <row r="3" spans="1:5" x14ac:dyDescent="0.35">
      <c r="A3" t="s">
        <v>74</v>
      </c>
      <c r="B3" s="51">
        <v>67242.383013999992</v>
      </c>
      <c r="C3" s="51">
        <v>184226.02085300014</v>
      </c>
      <c r="D3" s="51">
        <v>212921.68227768302</v>
      </c>
      <c r="E3" s="51">
        <v>69171.148312397738</v>
      </c>
    </row>
    <row r="4" spans="1:5" x14ac:dyDescent="0.35">
      <c r="A4" t="s">
        <v>75</v>
      </c>
      <c r="B4" s="33">
        <f>B3*1000/(B2)</f>
        <v>7.863056580545237</v>
      </c>
      <c r="C4" s="33">
        <f>C3*1000/(C2)</f>
        <v>7.6553541411403092</v>
      </c>
      <c r="D4" s="33">
        <f>D3*1000/(D2)</f>
        <v>1.0821283837383706</v>
      </c>
      <c r="E4" s="33">
        <f>E3*1000/(E2)</f>
        <v>0.41617106398655185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92EE-F92A-4F68-A60F-9A9C0EAB468B}">
  <dimension ref="A1:J215"/>
  <sheetViews>
    <sheetView topLeftCell="A193" workbookViewId="0">
      <selection activeCell="I2" sqref="I2"/>
    </sheetView>
  </sheetViews>
  <sheetFormatPr defaultRowHeight="14.5" x14ac:dyDescent="0.35"/>
  <cols>
    <col min="1" max="1" width="32.1796875" bestFit="1" customWidth="1"/>
    <col min="2" max="2" width="29.81640625" bestFit="1" customWidth="1"/>
  </cols>
  <sheetData>
    <row r="1" spans="1:10" x14ac:dyDescent="0.35">
      <c r="A1" s="6" t="s">
        <v>76</v>
      </c>
      <c r="B1" s="7" t="s">
        <v>34</v>
      </c>
      <c r="C1" s="7" t="s">
        <v>77</v>
      </c>
      <c r="E1" s="7" t="s">
        <v>34</v>
      </c>
      <c r="F1" s="7" t="s">
        <v>78</v>
      </c>
      <c r="H1" t="s">
        <v>0</v>
      </c>
      <c r="I1" t="s">
        <v>79</v>
      </c>
      <c r="J1" t="s">
        <v>80</v>
      </c>
    </row>
    <row r="2" spans="1:10" x14ac:dyDescent="0.35">
      <c r="A2" s="5" t="s">
        <v>81</v>
      </c>
      <c r="B2" s="5" t="s">
        <v>82</v>
      </c>
      <c r="C2" s="5" t="s">
        <v>82</v>
      </c>
      <c r="E2" t="s">
        <v>83</v>
      </c>
      <c r="F2" t="s">
        <v>84</v>
      </c>
      <c r="H2" s="2">
        <v>44256</v>
      </c>
      <c r="I2" t="s">
        <v>85</v>
      </c>
      <c r="J2" t="s">
        <v>85</v>
      </c>
    </row>
    <row r="3" spans="1:10" x14ac:dyDescent="0.35">
      <c r="A3" s="5" t="s">
        <v>86</v>
      </c>
      <c r="B3" s="5" t="s">
        <v>82</v>
      </c>
      <c r="C3" s="5" t="s">
        <v>82</v>
      </c>
      <c r="E3" t="s">
        <v>87</v>
      </c>
      <c r="F3" t="s">
        <v>84</v>
      </c>
      <c r="H3" s="2">
        <v>44257</v>
      </c>
      <c r="I3" t="s">
        <v>85</v>
      </c>
      <c r="J3" t="s">
        <v>85</v>
      </c>
    </row>
    <row r="4" spans="1:10" x14ac:dyDescent="0.35">
      <c r="A4" s="5" t="s">
        <v>88</v>
      </c>
      <c r="B4" s="5" t="s">
        <v>46</v>
      </c>
      <c r="C4" s="5" t="s">
        <v>46</v>
      </c>
      <c r="E4" t="s">
        <v>89</v>
      </c>
      <c r="F4" t="s">
        <v>84</v>
      </c>
      <c r="H4" s="2">
        <v>44258</v>
      </c>
      <c r="I4" t="s">
        <v>85</v>
      </c>
      <c r="J4" t="s">
        <v>85</v>
      </c>
    </row>
    <row r="5" spans="1:10" x14ac:dyDescent="0.35">
      <c r="A5" s="5" t="s">
        <v>90</v>
      </c>
      <c r="B5" s="5" t="s">
        <v>46</v>
      </c>
      <c r="C5" s="5" t="s">
        <v>46</v>
      </c>
      <c r="E5" t="s">
        <v>91</v>
      </c>
      <c r="F5" t="s">
        <v>84</v>
      </c>
      <c r="H5" s="2">
        <v>44259</v>
      </c>
      <c r="I5" t="s">
        <v>85</v>
      </c>
      <c r="J5" t="s">
        <v>85</v>
      </c>
    </row>
    <row r="6" spans="1:10" x14ac:dyDescent="0.35">
      <c r="A6" s="5" t="s">
        <v>92</v>
      </c>
      <c r="B6" s="5" t="s">
        <v>93</v>
      </c>
      <c r="C6" s="5" t="s">
        <v>93</v>
      </c>
      <c r="E6" t="s">
        <v>94</v>
      </c>
      <c r="F6" t="s">
        <v>84</v>
      </c>
      <c r="H6" s="2">
        <v>44260</v>
      </c>
      <c r="I6" t="s">
        <v>85</v>
      </c>
      <c r="J6" t="s">
        <v>85</v>
      </c>
    </row>
    <row r="7" spans="1:10" x14ac:dyDescent="0.35">
      <c r="A7" s="5" t="s">
        <v>95</v>
      </c>
      <c r="B7" s="5" t="s">
        <v>93</v>
      </c>
      <c r="C7" s="5" t="s">
        <v>93</v>
      </c>
      <c r="E7" t="s">
        <v>96</v>
      </c>
      <c r="F7" t="s">
        <v>84</v>
      </c>
      <c r="H7" s="2">
        <v>44261</v>
      </c>
      <c r="I7" t="s">
        <v>85</v>
      </c>
      <c r="J7" t="s">
        <v>85</v>
      </c>
    </row>
    <row r="8" spans="1:10" x14ac:dyDescent="0.35">
      <c r="A8" s="5" t="s">
        <v>97</v>
      </c>
      <c r="B8" s="5" t="s">
        <v>87</v>
      </c>
      <c r="C8" s="5" t="s">
        <v>87</v>
      </c>
      <c r="E8" t="s">
        <v>98</v>
      </c>
      <c r="F8" t="s">
        <v>84</v>
      </c>
      <c r="H8" s="2">
        <v>44262</v>
      </c>
      <c r="I8" t="s">
        <v>85</v>
      </c>
      <c r="J8" t="s">
        <v>85</v>
      </c>
    </row>
    <row r="9" spans="1:10" x14ac:dyDescent="0.35">
      <c r="A9" s="5" t="s">
        <v>99</v>
      </c>
      <c r="B9" s="5" t="s">
        <v>94</v>
      </c>
      <c r="C9" s="5" t="s">
        <v>94</v>
      </c>
      <c r="E9" t="s">
        <v>100</v>
      </c>
      <c r="F9" t="s">
        <v>84</v>
      </c>
      <c r="H9" s="2">
        <v>44263</v>
      </c>
      <c r="I9" t="s">
        <v>85</v>
      </c>
      <c r="J9" t="s">
        <v>85</v>
      </c>
    </row>
    <row r="10" spans="1:10" x14ac:dyDescent="0.35">
      <c r="A10" s="5" t="s">
        <v>101</v>
      </c>
      <c r="B10" s="5" t="s">
        <v>96</v>
      </c>
      <c r="C10" s="5" t="s">
        <v>96</v>
      </c>
      <c r="E10" t="s">
        <v>102</v>
      </c>
      <c r="F10" t="s">
        <v>84</v>
      </c>
      <c r="H10" s="2">
        <v>44264</v>
      </c>
      <c r="I10" t="s">
        <v>85</v>
      </c>
      <c r="J10" t="s">
        <v>85</v>
      </c>
    </row>
    <row r="11" spans="1:10" x14ac:dyDescent="0.35">
      <c r="A11" s="5" t="s">
        <v>103</v>
      </c>
      <c r="B11" s="5" t="s">
        <v>89</v>
      </c>
      <c r="C11" s="5" t="s">
        <v>89</v>
      </c>
      <c r="E11" t="s">
        <v>104</v>
      </c>
      <c r="F11" t="s">
        <v>84</v>
      </c>
      <c r="H11" s="2">
        <v>44265</v>
      </c>
      <c r="I11" t="s">
        <v>85</v>
      </c>
      <c r="J11" t="s">
        <v>85</v>
      </c>
    </row>
    <row r="12" spans="1:10" x14ac:dyDescent="0.35">
      <c r="A12" s="5" t="s">
        <v>105</v>
      </c>
      <c r="B12" s="5" t="s">
        <v>106</v>
      </c>
      <c r="C12" s="5" t="s">
        <v>106</v>
      </c>
      <c r="E12" t="s">
        <v>107</v>
      </c>
      <c r="F12" t="s">
        <v>84</v>
      </c>
      <c r="H12" s="2">
        <v>44266</v>
      </c>
      <c r="I12" t="s">
        <v>85</v>
      </c>
      <c r="J12" t="s">
        <v>85</v>
      </c>
    </row>
    <row r="13" spans="1:10" x14ac:dyDescent="0.35">
      <c r="A13" s="5" t="s">
        <v>108</v>
      </c>
      <c r="B13" s="5" t="s">
        <v>106</v>
      </c>
      <c r="C13" s="5" t="s">
        <v>106</v>
      </c>
      <c r="E13" t="s">
        <v>82</v>
      </c>
      <c r="F13" t="s">
        <v>84</v>
      </c>
      <c r="H13" s="2">
        <v>44267</v>
      </c>
      <c r="I13" t="s">
        <v>85</v>
      </c>
      <c r="J13" t="s">
        <v>85</v>
      </c>
    </row>
    <row r="14" spans="1:10" x14ac:dyDescent="0.35">
      <c r="A14" s="5" t="s">
        <v>109</v>
      </c>
      <c r="B14" s="5" t="s">
        <v>110</v>
      </c>
      <c r="C14" s="5" t="s">
        <v>110</v>
      </c>
      <c r="E14" t="s">
        <v>46</v>
      </c>
      <c r="F14" t="s">
        <v>84</v>
      </c>
      <c r="H14" s="2">
        <v>44268</v>
      </c>
      <c r="I14" t="s">
        <v>85</v>
      </c>
      <c r="J14" t="s">
        <v>85</v>
      </c>
    </row>
    <row r="15" spans="1:10" x14ac:dyDescent="0.35">
      <c r="A15" s="5" t="s">
        <v>111</v>
      </c>
      <c r="B15" s="5" t="s">
        <v>104</v>
      </c>
      <c r="C15" s="5" t="s">
        <v>104</v>
      </c>
      <c r="E15" t="s">
        <v>93</v>
      </c>
      <c r="F15" t="s">
        <v>84</v>
      </c>
      <c r="H15" s="2">
        <v>44269</v>
      </c>
      <c r="I15" t="s">
        <v>85</v>
      </c>
      <c r="J15" t="s">
        <v>85</v>
      </c>
    </row>
    <row r="16" spans="1:10" x14ac:dyDescent="0.35">
      <c r="A16" s="5" t="s">
        <v>112</v>
      </c>
      <c r="B16" s="5" t="s">
        <v>104</v>
      </c>
      <c r="C16" s="5" t="s">
        <v>104</v>
      </c>
      <c r="E16" t="s">
        <v>113</v>
      </c>
      <c r="F16" t="s">
        <v>84</v>
      </c>
      <c r="H16" s="2">
        <v>44270</v>
      </c>
      <c r="I16" t="s">
        <v>85</v>
      </c>
      <c r="J16" t="s">
        <v>85</v>
      </c>
    </row>
    <row r="17" spans="1:10" x14ac:dyDescent="0.35">
      <c r="A17" s="5" t="s">
        <v>114</v>
      </c>
      <c r="B17" s="5" t="s">
        <v>115</v>
      </c>
      <c r="C17" s="5" t="s">
        <v>115</v>
      </c>
      <c r="E17" t="s">
        <v>116</v>
      </c>
      <c r="F17" t="s">
        <v>84</v>
      </c>
      <c r="H17" s="2">
        <v>44271</v>
      </c>
      <c r="I17" t="s">
        <v>85</v>
      </c>
      <c r="J17" t="s">
        <v>85</v>
      </c>
    </row>
    <row r="18" spans="1:10" x14ac:dyDescent="0.35">
      <c r="A18" s="5" t="s">
        <v>117</v>
      </c>
      <c r="B18" s="5" t="s">
        <v>115</v>
      </c>
      <c r="C18" s="5" t="s">
        <v>115</v>
      </c>
      <c r="E18" t="s">
        <v>118</v>
      </c>
      <c r="F18" t="s">
        <v>84</v>
      </c>
      <c r="H18" s="2">
        <v>44272</v>
      </c>
      <c r="I18" t="s">
        <v>85</v>
      </c>
      <c r="J18" t="s">
        <v>85</v>
      </c>
    </row>
    <row r="19" spans="1:10" x14ac:dyDescent="0.35">
      <c r="A19" s="5" t="s">
        <v>119</v>
      </c>
      <c r="B19" s="5" t="s">
        <v>107</v>
      </c>
      <c r="C19" s="5" t="s">
        <v>107</v>
      </c>
      <c r="E19" t="s">
        <v>120</v>
      </c>
      <c r="F19" t="s">
        <v>84</v>
      </c>
      <c r="H19" s="2">
        <v>44273</v>
      </c>
      <c r="I19" t="s">
        <v>85</v>
      </c>
      <c r="J19" t="s">
        <v>85</v>
      </c>
    </row>
    <row r="20" spans="1:10" x14ac:dyDescent="0.35">
      <c r="A20" s="5" t="s">
        <v>121</v>
      </c>
      <c r="B20" s="5" t="s">
        <v>107</v>
      </c>
      <c r="C20" s="5" t="s">
        <v>107</v>
      </c>
      <c r="E20" t="s">
        <v>122</v>
      </c>
      <c r="F20" t="s">
        <v>84</v>
      </c>
      <c r="H20" s="2">
        <v>44274</v>
      </c>
      <c r="I20" t="s">
        <v>85</v>
      </c>
      <c r="J20" t="s">
        <v>85</v>
      </c>
    </row>
    <row r="21" spans="1:10" x14ac:dyDescent="0.35">
      <c r="A21" s="5" t="s">
        <v>123</v>
      </c>
      <c r="B21" s="5" t="s">
        <v>113</v>
      </c>
      <c r="C21" s="5" t="s">
        <v>113</v>
      </c>
      <c r="E21" t="s">
        <v>110</v>
      </c>
      <c r="F21" t="s">
        <v>84</v>
      </c>
      <c r="H21" s="2">
        <v>44275</v>
      </c>
      <c r="I21" t="s">
        <v>85</v>
      </c>
      <c r="J21" t="s">
        <v>85</v>
      </c>
    </row>
    <row r="22" spans="1:10" x14ac:dyDescent="0.35">
      <c r="A22" s="5" t="s">
        <v>124</v>
      </c>
      <c r="B22" s="5" t="s">
        <v>113</v>
      </c>
      <c r="C22" s="5" t="s">
        <v>113</v>
      </c>
      <c r="E22" t="s">
        <v>125</v>
      </c>
      <c r="F22" t="s">
        <v>84</v>
      </c>
      <c r="H22" s="2">
        <v>44276</v>
      </c>
      <c r="I22" t="s">
        <v>85</v>
      </c>
      <c r="J22" t="s">
        <v>85</v>
      </c>
    </row>
    <row r="23" spans="1:10" x14ac:dyDescent="0.35">
      <c r="A23" s="5" t="s">
        <v>126</v>
      </c>
      <c r="B23" s="5" t="s">
        <v>116</v>
      </c>
      <c r="C23" s="5" t="s">
        <v>116</v>
      </c>
      <c r="E23" t="s">
        <v>127</v>
      </c>
      <c r="F23" t="s">
        <v>84</v>
      </c>
      <c r="H23" s="2">
        <v>44277</v>
      </c>
      <c r="I23" t="s">
        <v>85</v>
      </c>
      <c r="J23" t="s">
        <v>85</v>
      </c>
    </row>
    <row r="24" spans="1:10" x14ac:dyDescent="0.35">
      <c r="A24" s="5" t="s">
        <v>128</v>
      </c>
      <c r="B24" s="5" t="s">
        <v>118</v>
      </c>
      <c r="C24" s="5" t="s">
        <v>118</v>
      </c>
      <c r="E24" t="s">
        <v>129</v>
      </c>
      <c r="F24" t="s">
        <v>84</v>
      </c>
      <c r="H24" s="2">
        <v>44278</v>
      </c>
      <c r="I24" t="s">
        <v>85</v>
      </c>
      <c r="J24" t="s">
        <v>85</v>
      </c>
    </row>
    <row r="25" spans="1:10" x14ac:dyDescent="0.35">
      <c r="A25" s="5" t="s">
        <v>130</v>
      </c>
      <c r="B25" s="5" t="s">
        <v>118</v>
      </c>
      <c r="C25" s="5" t="s">
        <v>118</v>
      </c>
      <c r="E25" t="s">
        <v>131</v>
      </c>
      <c r="F25" t="s">
        <v>84</v>
      </c>
      <c r="H25" s="2">
        <v>44279</v>
      </c>
      <c r="I25" t="s">
        <v>85</v>
      </c>
      <c r="J25" t="s">
        <v>85</v>
      </c>
    </row>
    <row r="26" spans="1:10" x14ac:dyDescent="0.35">
      <c r="A26" s="5" t="s">
        <v>132</v>
      </c>
      <c r="B26" s="5" t="s">
        <v>120</v>
      </c>
      <c r="C26" s="5" t="s">
        <v>120</v>
      </c>
      <c r="E26" t="s">
        <v>133</v>
      </c>
      <c r="F26" t="s">
        <v>84</v>
      </c>
      <c r="H26" s="2">
        <v>44280</v>
      </c>
      <c r="I26" t="s">
        <v>85</v>
      </c>
      <c r="J26" t="s">
        <v>85</v>
      </c>
    </row>
    <row r="27" spans="1:10" x14ac:dyDescent="0.35">
      <c r="A27" s="5" t="s">
        <v>134</v>
      </c>
      <c r="B27" s="5" t="s">
        <v>120</v>
      </c>
      <c r="C27" s="5" t="s">
        <v>120</v>
      </c>
      <c r="E27" t="s">
        <v>106</v>
      </c>
      <c r="F27" t="s">
        <v>135</v>
      </c>
      <c r="H27" s="2">
        <v>44281</v>
      </c>
      <c r="I27" t="s">
        <v>85</v>
      </c>
      <c r="J27" t="s">
        <v>85</v>
      </c>
    </row>
    <row r="28" spans="1:10" x14ac:dyDescent="0.35">
      <c r="A28" t="s">
        <v>136</v>
      </c>
      <c r="B28" s="5" t="s">
        <v>82</v>
      </c>
      <c r="C28" s="5" t="s">
        <v>82</v>
      </c>
      <c r="E28" t="s">
        <v>115</v>
      </c>
      <c r="F28" t="s">
        <v>135</v>
      </c>
      <c r="H28" s="2">
        <v>44282</v>
      </c>
      <c r="I28" t="s">
        <v>85</v>
      </c>
      <c r="J28" t="s">
        <v>85</v>
      </c>
    </row>
    <row r="29" spans="1:10" x14ac:dyDescent="0.35">
      <c r="A29" t="s">
        <v>137</v>
      </c>
      <c r="B29" t="s">
        <v>91</v>
      </c>
      <c r="C29" t="s">
        <v>91</v>
      </c>
      <c r="H29" s="2">
        <v>44283</v>
      </c>
      <c r="I29" t="s">
        <v>85</v>
      </c>
      <c r="J29" t="s">
        <v>85</v>
      </c>
    </row>
    <row r="30" spans="1:10" x14ac:dyDescent="0.35">
      <c r="A30" t="s">
        <v>138</v>
      </c>
      <c r="B30" t="s">
        <v>127</v>
      </c>
      <c r="C30" t="s">
        <v>127</v>
      </c>
      <c r="H30" s="2">
        <v>44284</v>
      </c>
      <c r="I30" t="s">
        <v>85</v>
      </c>
      <c r="J30" t="s">
        <v>85</v>
      </c>
    </row>
    <row r="31" spans="1:10" x14ac:dyDescent="0.35">
      <c r="A31" t="s">
        <v>139</v>
      </c>
      <c r="B31" t="s">
        <v>122</v>
      </c>
      <c r="C31" t="s">
        <v>122</v>
      </c>
      <c r="H31" s="2">
        <v>44285</v>
      </c>
      <c r="I31" t="s">
        <v>85</v>
      </c>
      <c r="J31" t="s">
        <v>85</v>
      </c>
    </row>
    <row r="32" spans="1:10" x14ac:dyDescent="0.35">
      <c r="A32" t="s">
        <v>140</v>
      </c>
      <c r="B32" t="s">
        <v>129</v>
      </c>
      <c r="C32" t="s">
        <v>129</v>
      </c>
      <c r="H32" s="2">
        <v>44286</v>
      </c>
      <c r="I32" t="s">
        <v>85</v>
      </c>
      <c r="J32" t="s">
        <v>85</v>
      </c>
    </row>
    <row r="33" spans="1:10" x14ac:dyDescent="0.35">
      <c r="A33" t="s">
        <v>141</v>
      </c>
      <c r="B33" t="s">
        <v>110</v>
      </c>
      <c r="C33" t="s">
        <v>110</v>
      </c>
      <c r="H33" s="2">
        <v>44287</v>
      </c>
      <c r="I33" t="s">
        <v>85</v>
      </c>
      <c r="J33" t="s">
        <v>85</v>
      </c>
    </row>
    <row r="34" spans="1:10" x14ac:dyDescent="0.35">
      <c r="A34" t="s">
        <v>142</v>
      </c>
      <c r="B34" t="s">
        <v>110</v>
      </c>
      <c r="C34" t="s">
        <v>110</v>
      </c>
      <c r="H34" s="2">
        <v>44288</v>
      </c>
      <c r="I34" t="s">
        <v>85</v>
      </c>
      <c r="J34" t="s">
        <v>85</v>
      </c>
    </row>
    <row r="35" spans="1:10" x14ac:dyDescent="0.35">
      <c r="A35" t="s">
        <v>143</v>
      </c>
      <c r="B35" t="s">
        <v>125</v>
      </c>
      <c r="C35" t="s">
        <v>125</v>
      </c>
      <c r="H35" s="2">
        <v>44289</v>
      </c>
      <c r="I35" t="s">
        <v>85</v>
      </c>
      <c r="J35" t="s">
        <v>85</v>
      </c>
    </row>
    <row r="36" spans="1:10" x14ac:dyDescent="0.35">
      <c r="A36" t="s">
        <v>144</v>
      </c>
      <c r="B36" t="s">
        <v>145</v>
      </c>
      <c r="C36" t="s">
        <v>104</v>
      </c>
      <c r="H36" s="2">
        <v>44290</v>
      </c>
      <c r="I36" t="s">
        <v>85</v>
      </c>
      <c r="J36" t="s">
        <v>85</v>
      </c>
    </row>
    <row r="37" spans="1:10" x14ac:dyDescent="0.35">
      <c r="A37" t="s">
        <v>146</v>
      </c>
      <c r="B37" t="s">
        <v>145</v>
      </c>
      <c r="C37" t="s">
        <v>104</v>
      </c>
      <c r="H37" s="2">
        <v>44291</v>
      </c>
      <c r="I37" t="s">
        <v>85</v>
      </c>
      <c r="J37" t="s">
        <v>85</v>
      </c>
    </row>
    <row r="38" spans="1:10" x14ac:dyDescent="0.35">
      <c r="A38" t="s">
        <v>147</v>
      </c>
      <c r="B38" t="s">
        <v>145</v>
      </c>
      <c r="C38" t="s">
        <v>104</v>
      </c>
      <c r="H38" s="2">
        <v>44292</v>
      </c>
      <c r="I38" t="s">
        <v>85</v>
      </c>
      <c r="J38" t="s">
        <v>85</v>
      </c>
    </row>
    <row r="39" spans="1:10" x14ac:dyDescent="0.35">
      <c r="A39" t="s">
        <v>148</v>
      </c>
      <c r="B39" t="s">
        <v>149</v>
      </c>
      <c r="C39" t="s">
        <v>104</v>
      </c>
      <c r="H39" s="2">
        <v>44293</v>
      </c>
      <c r="I39" t="s">
        <v>85</v>
      </c>
      <c r="J39" t="s">
        <v>85</v>
      </c>
    </row>
    <row r="40" spans="1:10" x14ac:dyDescent="0.35">
      <c r="A40" t="s">
        <v>150</v>
      </c>
      <c r="B40" t="s">
        <v>149</v>
      </c>
      <c r="C40" t="s">
        <v>104</v>
      </c>
      <c r="H40" s="2">
        <v>44294</v>
      </c>
      <c r="I40" t="s">
        <v>85</v>
      </c>
      <c r="J40" t="s">
        <v>85</v>
      </c>
    </row>
    <row r="41" spans="1:10" x14ac:dyDescent="0.35">
      <c r="A41" t="s">
        <v>115</v>
      </c>
      <c r="B41" t="s">
        <v>151</v>
      </c>
      <c r="C41" t="s">
        <v>151</v>
      </c>
      <c r="H41" s="2">
        <v>44295</v>
      </c>
      <c r="I41" t="s">
        <v>85</v>
      </c>
      <c r="J41" t="s">
        <v>85</v>
      </c>
    </row>
    <row r="42" spans="1:10" x14ac:dyDescent="0.35">
      <c r="A42" t="s">
        <v>152</v>
      </c>
      <c r="B42" t="s">
        <v>107</v>
      </c>
      <c r="C42" t="s">
        <v>107</v>
      </c>
      <c r="H42" s="2">
        <v>44296</v>
      </c>
      <c r="I42" t="s">
        <v>85</v>
      </c>
      <c r="J42" t="s">
        <v>85</v>
      </c>
    </row>
    <row r="43" spans="1:10" x14ac:dyDescent="0.35">
      <c r="A43" t="s">
        <v>153</v>
      </c>
      <c r="B43" t="s">
        <v>107</v>
      </c>
      <c r="C43" t="s">
        <v>107</v>
      </c>
      <c r="H43" s="2">
        <v>44297</v>
      </c>
      <c r="I43" t="s">
        <v>85</v>
      </c>
      <c r="J43" t="s">
        <v>85</v>
      </c>
    </row>
    <row r="44" spans="1:10" x14ac:dyDescent="0.35">
      <c r="A44" t="s">
        <v>154</v>
      </c>
      <c r="B44" t="s">
        <v>113</v>
      </c>
      <c r="C44" t="s">
        <v>113</v>
      </c>
      <c r="H44" s="2">
        <v>44298</v>
      </c>
      <c r="I44" t="s">
        <v>85</v>
      </c>
      <c r="J44" t="s">
        <v>85</v>
      </c>
    </row>
    <row r="45" spans="1:10" x14ac:dyDescent="0.35">
      <c r="A45" t="s">
        <v>155</v>
      </c>
      <c r="B45" t="s">
        <v>120</v>
      </c>
      <c r="C45" t="s">
        <v>120</v>
      </c>
      <c r="H45" s="2">
        <v>44299</v>
      </c>
      <c r="I45" t="s">
        <v>85</v>
      </c>
      <c r="J45" t="s">
        <v>85</v>
      </c>
    </row>
    <row r="46" spans="1:10" x14ac:dyDescent="0.35">
      <c r="A46" t="s">
        <v>156</v>
      </c>
      <c r="B46" t="s">
        <v>82</v>
      </c>
      <c r="C46" t="s">
        <v>82</v>
      </c>
      <c r="H46" s="2">
        <v>44300</v>
      </c>
      <c r="I46" t="s">
        <v>85</v>
      </c>
      <c r="J46" t="s">
        <v>85</v>
      </c>
    </row>
    <row r="47" spans="1:10" x14ac:dyDescent="0.35">
      <c r="A47" t="s">
        <v>157</v>
      </c>
      <c r="B47" t="s">
        <v>82</v>
      </c>
      <c r="C47" t="s">
        <v>82</v>
      </c>
      <c r="H47" s="2">
        <v>44301</v>
      </c>
      <c r="I47" t="s">
        <v>85</v>
      </c>
      <c r="J47" t="s">
        <v>85</v>
      </c>
    </row>
    <row r="48" spans="1:10" x14ac:dyDescent="0.35">
      <c r="A48" t="s">
        <v>158</v>
      </c>
      <c r="B48" t="s">
        <v>46</v>
      </c>
      <c r="C48" t="s">
        <v>46</v>
      </c>
      <c r="H48" s="2">
        <v>44302</v>
      </c>
      <c r="I48" t="s">
        <v>85</v>
      </c>
      <c r="J48" t="s">
        <v>85</v>
      </c>
    </row>
    <row r="49" spans="1:10" x14ac:dyDescent="0.35">
      <c r="A49" t="s">
        <v>159</v>
      </c>
      <c r="B49" t="s">
        <v>100</v>
      </c>
      <c r="C49" t="s">
        <v>100</v>
      </c>
      <c r="H49" s="2">
        <v>44303</v>
      </c>
      <c r="I49" t="s">
        <v>85</v>
      </c>
      <c r="J49" t="s">
        <v>85</v>
      </c>
    </row>
    <row r="50" spans="1:10" x14ac:dyDescent="0.35">
      <c r="A50" t="s">
        <v>160</v>
      </c>
      <c r="B50" t="s">
        <v>102</v>
      </c>
      <c r="C50" t="s">
        <v>102</v>
      </c>
      <c r="H50" s="2">
        <v>44304</v>
      </c>
      <c r="I50" t="s">
        <v>85</v>
      </c>
      <c r="J50" t="s">
        <v>85</v>
      </c>
    </row>
    <row r="51" spans="1:10" x14ac:dyDescent="0.35">
      <c r="A51" t="s">
        <v>161</v>
      </c>
      <c r="B51" t="s">
        <v>110</v>
      </c>
      <c r="C51" t="s">
        <v>110</v>
      </c>
      <c r="H51" s="2">
        <v>44305</v>
      </c>
      <c r="I51" t="s">
        <v>85</v>
      </c>
      <c r="J51" t="s">
        <v>85</v>
      </c>
    </row>
    <row r="52" spans="1:10" x14ac:dyDescent="0.35">
      <c r="A52" t="s">
        <v>162</v>
      </c>
      <c r="B52" t="s">
        <v>110</v>
      </c>
      <c r="C52" t="s">
        <v>110</v>
      </c>
      <c r="H52" s="2">
        <v>44306</v>
      </c>
      <c r="I52" t="s">
        <v>85</v>
      </c>
      <c r="J52" t="s">
        <v>85</v>
      </c>
    </row>
    <row r="53" spans="1:10" x14ac:dyDescent="0.35">
      <c r="A53" t="s">
        <v>163</v>
      </c>
      <c r="B53" t="s">
        <v>104</v>
      </c>
      <c r="C53" t="s">
        <v>104</v>
      </c>
      <c r="H53" s="2">
        <v>44307</v>
      </c>
      <c r="I53" t="s">
        <v>85</v>
      </c>
      <c r="J53" t="s">
        <v>85</v>
      </c>
    </row>
    <row r="54" spans="1:10" x14ac:dyDescent="0.35">
      <c r="A54" t="s">
        <v>164</v>
      </c>
      <c r="B54" t="s">
        <v>104</v>
      </c>
      <c r="C54" t="s">
        <v>104</v>
      </c>
      <c r="H54" s="2">
        <v>44308</v>
      </c>
      <c r="I54" t="s">
        <v>85</v>
      </c>
      <c r="J54" t="s">
        <v>85</v>
      </c>
    </row>
    <row r="55" spans="1:10" x14ac:dyDescent="0.35">
      <c r="A55" t="s">
        <v>165</v>
      </c>
      <c r="B55" t="s">
        <v>107</v>
      </c>
      <c r="C55" t="s">
        <v>107</v>
      </c>
      <c r="H55" s="2">
        <v>44309</v>
      </c>
      <c r="I55" t="s">
        <v>85</v>
      </c>
      <c r="J55" t="s">
        <v>85</v>
      </c>
    </row>
    <row r="56" spans="1:10" x14ac:dyDescent="0.35">
      <c r="A56" t="s">
        <v>166</v>
      </c>
      <c r="B56" t="s">
        <v>113</v>
      </c>
      <c r="C56" t="s">
        <v>113</v>
      </c>
      <c r="H56" s="2">
        <v>44310</v>
      </c>
      <c r="I56" t="s">
        <v>85</v>
      </c>
      <c r="J56" t="s">
        <v>85</v>
      </c>
    </row>
    <row r="57" spans="1:10" x14ac:dyDescent="0.35">
      <c r="A57" t="s">
        <v>167</v>
      </c>
      <c r="B57" t="s">
        <v>116</v>
      </c>
      <c r="C57" t="s">
        <v>116</v>
      </c>
      <c r="H57" s="2">
        <v>44311</v>
      </c>
      <c r="I57" t="s">
        <v>85</v>
      </c>
      <c r="J57" t="s">
        <v>85</v>
      </c>
    </row>
    <row r="58" spans="1:10" x14ac:dyDescent="0.35">
      <c r="A58" t="s">
        <v>168</v>
      </c>
      <c r="B58" t="s">
        <v>118</v>
      </c>
      <c r="C58" t="s">
        <v>118</v>
      </c>
      <c r="H58" s="2">
        <v>44312</v>
      </c>
      <c r="I58" t="s">
        <v>85</v>
      </c>
      <c r="J58" t="s">
        <v>85</v>
      </c>
    </row>
    <row r="59" spans="1:10" x14ac:dyDescent="0.35">
      <c r="A59" t="s">
        <v>169</v>
      </c>
      <c r="B59" t="s">
        <v>120</v>
      </c>
      <c r="C59" t="s">
        <v>120</v>
      </c>
      <c r="H59" s="2">
        <v>44313</v>
      </c>
      <c r="I59" t="s">
        <v>170</v>
      </c>
      <c r="J59" t="s">
        <v>170</v>
      </c>
    </row>
    <row r="60" spans="1:10" x14ac:dyDescent="0.35">
      <c r="A60" t="s">
        <v>171</v>
      </c>
      <c r="B60" t="s">
        <v>107</v>
      </c>
      <c r="C60" t="s">
        <v>107</v>
      </c>
      <c r="H60" s="2">
        <v>44314</v>
      </c>
      <c r="I60" t="s">
        <v>170</v>
      </c>
      <c r="J60" t="s">
        <v>170</v>
      </c>
    </row>
    <row r="61" spans="1:10" x14ac:dyDescent="0.35">
      <c r="A61" t="s">
        <v>172</v>
      </c>
      <c r="B61" t="s">
        <v>104</v>
      </c>
      <c r="C61" t="s">
        <v>104</v>
      </c>
      <c r="H61" s="2">
        <v>44315</v>
      </c>
      <c r="I61" t="s">
        <v>170</v>
      </c>
      <c r="J61" t="s">
        <v>170</v>
      </c>
    </row>
    <row r="62" spans="1:10" x14ac:dyDescent="0.35">
      <c r="A62" t="s">
        <v>173</v>
      </c>
      <c r="B62" t="s">
        <v>106</v>
      </c>
      <c r="C62" t="s">
        <v>106</v>
      </c>
      <c r="H62" s="2">
        <v>44316</v>
      </c>
      <c r="I62" t="s">
        <v>170</v>
      </c>
      <c r="J62" t="s">
        <v>170</v>
      </c>
    </row>
    <row r="63" spans="1:10" x14ac:dyDescent="0.35">
      <c r="A63" t="s">
        <v>174</v>
      </c>
      <c r="B63" t="s">
        <v>175</v>
      </c>
      <c r="C63" t="s">
        <v>175</v>
      </c>
      <c r="H63" s="2">
        <v>44317</v>
      </c>
      <c r="I63" t="s">
        <v>170</v>
      </c>
      <c r="J63" t="s">
        <v>170</v>
      </c>
    </row>
    <row r="64" spans="1:10" x14ac:dyDescent="0.35">
      <c r="A64" t="s">
        <v>176</v>
      </c>
      <c r="B64" t="s">
        <v>145</v>
      </c>
      <c r="C64" t="s">
        <v>104</v>
      </c>
      <c r="H64" s="2">
        <v>44318</v>
      </c>
      <c r="I64" t="s">
        <v>170</v>
      </c>
      <c r="J64" t="s">
        <v>170</v>
      </c>
    </row>
    <row r="65" spans="1:10" x14ac:dyDescent="0.35">
      <c r="A65" t="s">
        <v>177</v>
      </c>
      <c r="B65" t="s">
        <v>110</v>
      </c>
      <c r="C65" t="s">
        <v>110</v>
      </c>
      <c r="H65" s="2">
        <v>44319</v>
      </c>
      <c r="I65" t="s">
        <v>170</v>
      </c>
      <c r="J65" t="s">
        <v>170</v>
      </c>
    </row>
    <row r="66" spans="1:10" x14ac:dyDescent="0.35">
      <c r="A66" t="s">
        <v>178</v>
      </c>
      <c r="B66" t="s">
        <v>149</v>
      </c>
      <c r="C66" t="s">
        <v>104</v>
      </c>
      <c r="H66" s="2">
        <v>44320</v>
      </c>
      <c r="I66" t="s">
        <v>170</v>
      </c>
      <c r="J66" t="s">
        <v>170</v>
      </c>
    </row>
    <row r="67" spans="1:10" x14ac:dyDescent="0.35">
      <c r="A67" t="s">
        <v>179</v>
      </c>
      <c r="B67" t="s">
        <v>149</v>
      </c>
      <c r="C67" t="s">
        <v>104</v>
      </c>
      <c r="H67" s="2">
        <v>44321</v>
      </c>
      <c r="I67" t="s">
        <v>170</v>
      </c>
      <c r="J67" t="s">
        <v>170</v>
      </c>
    </row>
    <row r="68" spans="1:10" x14ac:dyDescent="0.35">
      <c r="A68" t="s">
        <v>180</v>
      </c>
      <c r="B68" t="s">
        <v>181</v>
      </c>
      <c r="C68" t="s">
        <v>181</v>
      </c>
      <c r="H68" s="2">
        <v>44322</v>
      </c>
      <c r="I68" t="s">
        <v>170</v>
      </c>
      <c r="J68" t="s">
        <v>170</v>
      </c>
    </row>
    <row r="69" spans="1:10" x14ac:dyDescent="0.35">
      <c r="A69" s="4" t="s">
        <v>182</v>
      </c>
      <c r="B69" t="s">
        <v>175</v>
      </c>
      <c r="C69" t="s">
        <v>175</v>
      </c>
      <c r="H69" s="2">
        <v>44323</v>
      </c>
      <c r="I69" t="s">
        <v>170</v>
      </c>
      <c r="J69" t="s">
        <v>170</v>
      </c>
    </row>
    <row r="70" spans="1:10" x14ac:dyDescent="0.35">
      <c r="A70" t="s">
        <v>183</v>
      </c>
      <c r="B70" t="s">
        <v>107</v>
      </c>
      <c r="C70" t="s">
        <v>107</v>
      </c>
      <c r="H70" s="2">
        <v>44324</v>
      </c>
      <c r="I70" t="s">
        <v>170</v>
      </c>
      <c r="J70" t="s">
        <v>170</v>
      </c>
    </row>
    <row r="71" spans="1:10" x14ac:dyDescent="0.35">
      <c r="A71" s="4" t="s">
        <v>184</v>
      </c>
      <c r="B71" t="s">
        <v>175</v>
      </c>
      <c r="C71" t="s">
        <v>175</v>
      </c>
      <c r="H71" s="2">
        <v>44325</v>
      </c>
      <c r="I71" t="s">
        <v>170</v>
      </c>
      <c r="J71" t="s">
        <v>170</v>
      </c>
    </row>
    <row r="72" spans="1:10" x14ac:dyDescent="0.35">
      <c r="A72" t="s">
        <v>185</v>
      </c>
      <c r="B72" t="s">
        <v>110</v>
      </c>
      <c r="C72" t="s">
        <v>110</v>
      </c>
      <c r="H72" s="2">
        <v>44326</v>
      </c>
      <c r="I72" t="s">
        <v>170</v>
      </c>
      <c r="J72" t="s">
        <v>170</v>
      </c>
    </row>
    <row r="73" spans="1:10" x14ac:dyDescent="0.35">
      <c r="A73" t="s">
        <v>186</v>
      </c>
      <c r="B73" t="s">
        <v>110</v>
      </c>
      <c r="C73" t="s">
        <v>110</v>
      </c>
      <c r="H73" s="2">
        <v>44327</v>
      </c>
      <c r="I73" t="s">
        <v>170</v>
      </c>
      <c r="J73" t="s">
        <v>170</v>
      </c>
    </row>
    <row r="74" spans="1:10" x14ac:dyDescent="0.35">
      <c r="H74" s="2">
        <v>44328</v>
      </c>
      <c r="I74" t="s">
        <v>170</v>
      </c>
      <c r="J74" t="s">
        <v>170</v>
      </c>
    </row>
    <row r="75" spans="1:10" x14ac:dyDescent="0.35">
      <c r="H75" s="2">
        <v>44329</v>
      </c>
      <c r="I75" t="s">
        <v>170</v>
      </c>
      <c r="J75" t="s">
        <v>170</v>
      </c>
    </row>
    <row r="76" spans="1:10" x14ac:dyDescent="0.35">
      <c r="H76" s="2">
        <v>44330</v>
      </c>
      <c r="I76" t="s">
        <v>170</v>
      </c>
      <c r="J76" t="s">
        <v>170</v>
      </c>
    </row>
    <row r="77" spans="1:10" x14ac:dyDescent="0.35">
      <c r="H77" s="2">
        <v>44331</v>
      </c>
      <c r="I77" t="s">
        <v>170</v>
      </c>
      <c r="J77" t="s">
        <v>170</v>
      </c>
    </row>
    <row r="78" spans="1:10" x14ac:dyDescent="0.35">
      <c r="H78" s="2">
        <v>44332</v>
      </c>
      <c r="I78" t="s">
        <v>170</v>
      </c>
      <c r="J78" t="s">
        <v>170</v>
      </c>
    </row>
    <row r="79" spans="1:10" x14ac:dyDescent="0.35">
      <c r="H79" s="2">
        <v>44333</v>
      </c>
      <c r="I79" t="s">
        <v>170</v>
      </c>
      <c r="J79" t="s">
        <v>170</v>
      </c>
    </row>
    <row r="80" spans="1:10" x14ac:dyDescent="0.35">
      <c r="H80" s="2">
        <v>44334</v>
      </c>
      <c r="I80" t="s">
        <v>170</v>
      </c>
      <c r="J80" t="s">
        <v>170</v>
      </c>
    </row>
    <row r="81" spans="8:10" x14ac:dyDescent="0.35">
      <c r="H81" s="2">
        <v>44335</v>
      </c>
      <c r="I81" t="s">
        <v>170</v>
      </c>
      <c r="J81" t="s">
        <v>170</v>
      </c>
    </row>
    <row r="82" spans="8:10" x14ac:dyDescent="0.35">
      <c r="H82" s="2">
        <v>44336</v>
      </c>
      <c r="I82" t="s">
        <v>170</v>
      </c>
      <c r="J82" t="s">
        <v>170</v>
      </c>
    </row>
    <row r="83" spans="8:10" x14ac:dyDescent="0.35">
      <c r="H83" s="2">
        <v>44337</v>
      </c>
      <c r="I83" t="s">
        <v>170</v>
      </c>
      <c r="J83" t="s">
        <v>170</v>
      </c>
    </row>
    <row r="84" spans="8:10" x14ac:dyDescent="0.35">
      <c r="H84" s="2">
        <v>44338</v>
      </c>
      <c r="I84" t="s">
        <v>170</v>
      </c>
      <c r="J84" t="s">
        <v>170</v>
      </c>
    </row>
    <row r="85" spans="8:10" x14ac:dyDescent="0.35">
      <c r="H85" s="2">
        <v>44339</v>
      </c>
      <c r="I85" t="s">
        <v>170</v>
      </c>
      <c r="J85" t="s">
        <v>170</v>
      </c>
    </row>
    <row r="86" spans="8:10" x14ac:dyDescent="0.35">
      <c r="H86" s="2">
        <v>44340</v>
      </c>
      <c r="I86" t="s">
        <v>170</v>
      </c>
      <c r="J86" t="s">
        <v>170</v>
      </c>
    </row>
    <row r="87" spans="8:10" x14ac:dyDescent="0.35">
      <c r="H87" s="2">
        <v>44341</v>
      </c>
      <c r="I87" t="s">
        <v>170</v>
      </c>
      <c r="J87" t="s">
        <v>170</v>
      </c>
    </row>
    <row r="88" spans="8:10" x14ac:dyDescent="0.35">
      <c r="H88" s="2">
        <v>44342</v>
      </c>
      <c r="I88" t="s">
        <v>170</v>
      </c>
      <c r="J88" t="s">
        <v>170</v>
      </c>
    </row>
    <row r="89" spans="8:10" x14ac:dyDescent="0.35">
      <c r="H89" s="2">
        <v>44343</v>
      </c>
      <c r="I89" t="s">
        <v>170</v>
      </c>
      <c r="J89" t="s">
        <v>170</v>
      </c>
    </row>
    <row r="90" spans="8:10" x14ac:dyDescent="0.35">
      <c r="H90" s="2">
        <v>44344</v>
      </c>
      <c r="I90" t="s">
        <v>170</v>
      </c>
      <c r="J90" t="s">
        <v>170</v>
      </c>
    </row>
    <row r="91" spans="8:10" x14ac:dyDescent="0.35">
      <c r="H91" s="2">
        <v>44345</v>
      </c>
      <c r="I91" t="s">
        <v>170</v>
      </c>
      <c r="J91" t="s">
        <v>170</v>
      </c>
    </row>
    <row r="92" spans="8:10" x14ac:dyDescent="0.35">
      <c r="H92" s="2">
        <v>44346</v>
      </c>
      <c r="I92" t="s">
        <v>170</v>
      </c>
      <c r="J92" t="s">
        <v>170</v>
      </c>
    </row>
    <row r="93" spans="8:10" x14ac:dyDescent="0.35">
      <c r="H93" s="2">
        <v>44347</v>
      </c>
      <c r="I93" t="s">
        <v>170</v>
      </c>
      <c r="J93" t="s">
        <v>170</v>
      </c>
    </row>
    <row r="94" spans="8:10" x14ac:dyDescent="0.35">
      <c r="H94" s="2">
        <v>44348</v>
      </c>
      <c r="I94" t="s">
        <v>170</v>
      </c>
      <c r="J94" t="s">
        <v>170</v>
      </c>
    </row>
    <row r="95" spans="8:10" x14ac:dyDescent="0.35">
      <c r="H95" s="2">
        <v>44349</v>
      </c>
      <c r="I95" t="s">
        <v>170</v>
      </c>
      <c r="J95" t="s">
        <v>170</v>
      </c>
    </row>
    <row r="96" spans="8:10" x14ac:dyDescent="0.35">
      <c r="H96" s="2">
        <v>44350</v>
      </c>
      <c r="I96" t="s">
        <v>170</v>
      </c>
      <c r="J96" t="s">
        <v>170</v>
      </c>
    </row>
    <row r="97" spans="8:10" x14ac:dyDescent="0.35">
      <c r="H97" s="2">
        <v>44351</v>
      </c>
      <c r="I97" t="s">
        <v>170</v>
      </c>
      <c r="J97" t="s">
        <v>170</v>
      </c>
    </row>
    <row r="98" spans="8:10" x14ac:dyDescent="0.35">
      <c r="H98" s="2">
        <v>44352</v>
      </c>
      <c r="I98" t="s">
        <v>170</v>
      </c>
      <c r="J98" t="s">
        <v>170</v>
      </c>
    </row>
    <row r="99" spans="8:10" x14ac:dyDescent="0.35">
      <c r="H99" s="2">
        <v>44353</v>
      </c>
      <c r="I99" t="s">
        <v>170</v>
      </c>
      <c r="J99" t="s">
        <v>170</v>
      </c>
    </row>
    <row r="100" spans="8:10" x14ac:dyDescent="0.35">
      <c r="H100" s="2">
        <v>44354</v>
      </c>
      <c r="I100" t="s">
        <v>170</v>
      </c>
      <c r="J100" t="s">
        <v>170</v>
      </c>
    </row>
    <row r="101" spans="8:10" x14ac:dyDescent="0.35">
      <c r="H101" s="2">
        <v>44355</v>
      </c>
      <c r="I101" t="s">
        <v>170</v>
      </c>
      <c r="J101" t="s">
        <v>170</v>
      </c>
    </row>
    <row r="102" spans="8:10" x14ac:dyDescent="0.35">
      <c r="H102" s="2">
        <v>44356</v>
      </c>
      <c r="I102" t="s">
        <v>170</v>
      </c>
      <c r="J102" t="s">
        <v>170</v>
      </c>
    </row>
    <row r="103" spans="8:10" x14ac:dyDescent="0.35">
      <c r="H103" s="2">
        <v>44357</v>
      </c>
      <c r="I103" t="s">
        <v>170</v>
      </c>
      <c r="J103" t="s">
        <v>170</v>
      </c>
    </row>
    <row r="104" spans="8:10" x14ac:dyDescent="0.35">
      <c r="H104" s="2">
        <v>44358</v>
      </c>
      <c r="I104" t="s">
        <v>170</v>
      </c>
      <c r="J104" t="s">
        <v>170</v>
      </c>
    </row>
    <row r="105" spans="8:10" x14ac:dyDescent="0.35">
      <c r="H105" s="2">
        <v>44359</v>
      </c>
      <c r="I105" t="s">
        <v>170</v>
      </c>
      <c r="J105" t="s">
        <v>170</v>
      </c>
    </row>
    <row r="106" spans="8:10" x14ac:dyDescent="0.35">
      <c r="H106" s="2">
        <v>44360</v>
      </c>
      <c r="I106" t="s">
        <v>170</v>
      </c>
      <c r="J106" t="s">
        <v>170</v>
      </c>
    </row>
    <row r="107" spans="8:10" x14ac:dyDescent="0.35">
      <c r="H107" s="2">
        <v>44361</v>
      </c>
      <c r="I107" t="s">
        <v>170</v>
      </c>
      <c r="J107" t="s">
        <v>170</v>
      </c>
    </row>
    <row r="108" spans="8:10" x14ac:dyDescent="0.35">
      <c r="H108" s="2">
        <v>44362</v>
      </c>
      <c r="I108" t="s">
        <v>170</v>
      </c>
      <c r="J108" t="s">
        <v>170</v>
      </c>
    </row>
    <row r="109" spans="8:10" x14ac:dyDescent="0.35">
      <c r="H109" s="2">
        <v>44363</v>
      </c>
      <c r="I109" t="s">
        <v>170</v>
      </c>
      <c r="J109" t="s">
        <v>170</v>
      </c>
    </row>
    <row r="110" spans="8:10" x14ac:dyDescent="0.35">
      <c r="H110" s="2">
        <v>44364</v>
      </c>
      <c r="I110" t="s">
        <v>170</v>
      </c>
      <c r="J110" t="s">
        <v>170</v>
      </c>
    </row>
    <row r="111" spans="8:10" x14ac:dyDescent="0.35">
      <c r="H111" s="2">
        <v>44365</v>
      </c>
      <c r="I111" t="s">
        <v>170</v>
      </c>
      <c r="J111" t="s">
        <v>170</v>
      </c>
    </row>
    <row r="112" spans="8:10" x14ac:dyDescent="0.35">
      <c r="H112" s="2">
        <v>44366</v>
      </c>
      <c r="I112" t="s">
        <v>170</v>
      </c>
      <c r="J112" t="s">
        <v>170</v>
      </c>
    </row>
    <row r="113" spans="8:10" x14ac:dyDescent="0.35">
      <c r="H113" s="2">
        <v>44367</v>
      </c>
      <c r="I113" t="s">
        <v>170</v>
      </c>
      <c r="J113" t="s">
        <v>170</v>
      </c>
    </row>
    <row r="114" spans="8:10" x14ac:dyDescent="0.35">
      <c r="H114" s="2">
        <v>44368</v>
      </c>
      <c r="I114" t="s">
        <v>170</v>
      </c>
      <c r="J114" t="s">
        <v>170</v>
      </c>
    </row>
    <row r="115" spans="8:10" x14ac:dyDescent="0.35">
      <c r="H115" s="2">
        <v>44369</v>
      </c>
      <c r="I115" t="s">
        <v>170</v>
      </c>
      <c r="J115" t="s">
        <v>170</v>
      </c>
    </row>
    <row r="116" spans="8:10" x14ac:dyDescent="0.35">
      <c r="H116" s="2">
        <v>44370</v>
      </c>
      <c r="I116" t="s">
        <v>170</v>
      </c>
    </row>
    <row r="117" spans="8:10" x14ac:dyDescent="0.35">
      <c r="H117" s="2">
        <v>44371</v>
      </c>
      <c r="I117" t="s">
        <v>170</v>
      </c>
    </row>
    <row r="118" spans="8:10" x14ac:dyDescent="0.35">
      <c r="H118" s="2">
        <v>44372</v>
      </c>
      <c r="I118" t="s">
        <v>170</v>
      </c>
    </row>
    <row r="119" spans="8:10" x14ac:dyDescent="0.35">
      <c r="H119" s="2">
        <v>44373</v>
      </c>
      <c r="I119" t="s">
        <v>170</v>
      </c>
    </row>
    <row r="120" spans="8:10" x14ac:dyDescent="0.35">
      <c r="H120" s="2">
        <v>44374</v>
      </c>
      <c r="I120" t="s">
        <v>170</v>
      </c>
    </row>
    <row r="121" spans="8:10" x14ac:dyDescent="0.35">
      <c r="H121" s="2">
        <v>44375</v>
      </c>
      <c r="I121" t="s">
        <v>170</v>
      </c>
    </row>
    <row r="122" spans="8:10" x14ac:dyDescent="0.35">
      <c r="H122" s="2">
        <v>44376</v>
      </c>
      <c r="I122" t="s">
        <v>170</v>
      </c>
    </row>
    <row r="123" spans="8:10" x14ac:dyDescent="0.35">
      <c r="H123" s="2">
        <v>44377</v>
      </c>
      <c r="I123" t="s">
        <v>170</v>
      </c>
    </row>
    <row r="124" spans="8:10" x14ac:dyDescent="0.35">
      <c r="H124" s="2">
        <v>44378</v>
      </c>
      <c r="I124" t="s">
        <v>170</v>
      </c>
    </row>
    <row r="125" spans="8:10" x14ac:dyDescent="0.35">
      <c r="H125" s="2">
        <v>44379</v>
      </c>
      <c r="I125" t="s">
        <v>170</v>
      </c>
    </row>
    <row r="126" spans="8:10" x14ac:dyDescent="0.35">
      <c r="H126" s="2">
        <v>44380</v>
      </c>
      <c r="I126" t="s">
        <v>170</v>
      </c>
    </row>
    <row r="127" spans="8:10" x14ac:dyDescent="0.35">
      <c r="H127" s="2">
        <v>44381</v>
      </c>
      <c r="I127" t="s">
        <v>170</v>
      </c>
    </row>
    <row r="128" spans="8:10" x14ac:dyDescent="0.35">
      <c r="H128" s="2">
        <v>44382</v>
      </c>
      <c r="I128" t="s">
        <v>170</v>
      </c>
    </row>
    <row r="129" spans="8:9" x14ac:dyDescent="0.35">
      <c r="H129" s="2">
        <v>44383</v>
      </c>
      <c r="I129" t="s">
        <v>170</v>
      </c>
    </row>
    <row r="130" spans="8:9" x14ac:dyDescent="0.35">
      <c r="H130" s="2">
        <v>44384</v>
      </c>
      <c r="I130" t="s">
        <v>170</v>
      </c>
    </row>
    <row r="131" spans="8:9" x14ac:dyDescent="0.35">
      <c r="H131" s="2">
        <v>44385</v>
      </c>
      <c r="I131" t="s">
        <v>170</v>
      </c>
    </row>
    <row r="132" spans="8:9" x14ac:dyDescent="0.35">
      <c r="H132" s="2">
        <v>44386</v>
      </c>
      <c r="I132" t="s">
        <v>170</v>
      </c>
    </row>
    <row r="133" spans="8:9" x14ac:dyDescent="0.35">
      <c r="H133" s="2">
        <v>44387</v>
      </c>
      <c r="I133" t="s">
        <v>170</v>
      </c>
    </row>
    <row r="134" spans="8:9" x14ac:dyDescent="0.35">
      <c r="H134" s="2">
        <v>44388</v>
      </c>
      <c r="I134" t="s">
        <v>170</v>
      </c>
    </row>
    <row r="135" spans="8:9" x14ac:dyDescent="0.35">
      <c r="H135" s="2">
        <v>44389</v>
      </c>
      <c r="I135" t="s">
        <v>170</v>
      </c>
    </row>
    <row r="136" spans="8:9" x14ac:dyDescent="0.35">
      <c r="H136" s="2">
        <v>44390</v>
      </c>
      <c r="I136" t="s">
        <v>170</v>
      </c>
    </row>
    <row r="137" spans="8:9" x14ac:dyDescent="0.35">
      <c r="H137" s="2">
        <v>44391</v>
      </c>
      <c r="I137" t="s">
        <v>170</v>
      </c>
    </row>
    <row r="138" spans="8:9" x14ac:dyDescent="0.35">
      <c r="H138" s="2">
        <v>44392</v>
      </c>
      <c r="I138" t="s">
        <v>170</v>
      </c>
    </row>
    <row r="139" spans="8:9" x14ac:dyDescent="0.35">
      <c r="H139" s="2">
        <v>44393</v>
      </c>
      <c r="I139" t="s">
        <v>170</v>
      </c>
    </row>
    <row r="140" spans="8:9" x14ac:dyDescent="0.35">
      <c r="H140" s="2">
        <v>44394</v>
      </c>
      <c r="I140" t="s">
        <v>170</v>
      </c>
    </row>
    <row r="141" spans="8:9" x14ac:dyDescent="0.35">
      <c r="H141" s="2">
        <v>44395</v>
      </c>
      <c r="I141" t="s">
        <v>170</v>
      </c>
    </row>
    <row r="142" spans="8:9" x14ac:dyDescent="0.35">
      <c r="H142" s="2">
        <v>44396</v>
      </c>
      <c r="I142" t="s">
        <v>170</v>
      </c>
    </row>
    <row r="143" spans="8:9" x14ac:dyDescent="0.35">
      <c r="H143" s="2">
        <v>44397</v>
      </c>
      <c r="I143" t="s">
        <v>170</v>
      </c>
    </row>
    <row r="144" spans="8:9" x14ac:dyDescent="0.35">
      <c r="H144" s="2">
        <v>44398</v>
      </c>
      <c r="I144" t="s">
        <v>170</v>
      </c>
    </row>
    <row r="145" spans="8:9" x14ac:dyDescent="0.35">
      <c r="H145" s="2">
        <v>44399</v>
      </c>
      <c r="I145" t="s">
        <v>170</v>
      </c>
    </row>
    <row r="146" spans="8:9" x14ac:dyDescent="0.35">
      <c r="H146" s="2">
        <v>44400</v>
      </c>
      <c r="I146" t="s">
        <v>170</v>
      </c>
    </row>
    <row r="147" spans="8:9" x14ac:dyDescent="0.35">
      <c r="H147" s="2">
        <v>44401</v>
      </c>
      <c r="I147" t="s">
        <v>170</v>
      </c>
    </row>
    <row r="148" spans="8:9" x14ac:dyDescent="0.35">
      <c r="H148" s="2">
        <v>44402</v>
      </c>
      <c r="I148" t="s">
        <v>170</v>
      </c>
    </row>
    <row r="149" spans="8:9" x14ac:dyDescent="0.35">
      <c r="H149" s="2">
        <v>44403</v>
      </c>
      <c r="I149" t="s">
        <v>170</v>
      </c>
    </row>
    <row r="150" spans="8:9" x14ac:dyDescent="0.35">
      <c r="H150" s="2">
        <v>44404</v>
      </c>
      <c r="I150" t="s">
        <v>170</v>
      </c>
    </row>
    <row r="151" spans="8:9" x14ac:dyDescent="0.35">
      <c r="H151" s="2">
        <v>44405</v>
      </c>
      <c r="I151" t="s">
        <v>170</v>
      </c>
    </row>
    <row r="152" spans="8:9" x14ac:dyDescent="0.35">
      <c r="H152" s="2">
        <v>44406</v>
      </c>
      <c r="I152" t="s">
        <v>170</v>
      </c>
    </row>
    <row r="153" spans="8:9" x14ac:dyDescent="0.35">
      <c r="H153" s="2">
        <v>44407</v>
      </c>
      <c r="I153" t="s">
        <v>170</v>
      </c>
    </row>
    <row r="154" spans="8:9" x14ac:dyDescent="0.35">
      <c r="H154" s="2">
        <v>44408</v>
      </c>
      <c r="I154" t="s">
        <v>170</v>
      </c>
    </row>
    <row r="155" spans="8:9" x14ac:dyDescent="0.35">
      <c r="H155" s="2">
        <v>44409</v>
      </c>
      <c r="I155" t="s">
        <v>170</v>
      </c>
    </row>
    <row r="156" spans="8:9" x14ac:dyDescent="0.35">
      <c r="H156" s="2">
        <v>44410</v>
      </c>
      <c r="I156" t="s">
        <v>170</v>
      </c>
    </row>
    <row r="157" spans="8:9" x14ac:dyDescent="0.35">
      <c r="H157" s="2">
        <v>44411</v>
      </c>
      <c r="I157" t="s">
        <v>170</v>
      </c>
    </row>
    <row r="158" spans="8:9" x14ac:dyDescent="0.35">
      <c r="H158" s="2">
        <v>44412</v>
      </c>
      <c r="I158" t="s">
        <v>170</v>
      </c>
    </row>
    <row r="159" spans="8:9" x14ac:dyDescent="0.35">
      <c r="H159" s="2">
        <v>44413</v>
      </c>
      <c r="I159" t="s">
        <v>170</v>
      </c>
    </row>
    <row r="160" spans="8:9" x14ac:dyDescent="0.35">
      <c r="H160" s="2">
        <v>44414</v>
      </c>
      <c r="I160" t="s">
        <v>170</v>
      </c>
    </row>
    <row r="161" spans="8:9" x14ac:dyDescent="0.35">
      <c r="H161" s="2">
        <v>44415</v>
      </c>
      <c r="I161" t="s">
        <v>170</v>
      </c>
    </row>
    <row r="162" spans="8:9" x14ac:dyDescent="0.35">
      <c r="H162" s="2">
        <v>44416</v>
      </c>
      <c r="I162" t="s">
        <v>170</v>
      </c>
    </row>
    <row r="163" spans="8:9" x14ac:dyDescent="0.35">
      <c r="H163" s="2">
        <v>44417</v>
      </c>
      <c r="I163" t="s">
        <v>170</v>
      </c>
    </row>
    <row r="164" spans="8:9" x14ac:dyDescent="0.35">
      <c r="H164" s="2">
        <v>44418</v>
      </c>
      <c r="I164" t="s">
        <v>170</v>
      </c>
    </row>
    <row r="165" spans="8:9" x14ac:dyDescent="0.35">
      <c r="H165" s="2">
        <v>44419</v>
      </c>
      <c r="I165" t="s">
        <v>170</v>
      </c>
    </row>
    <row r="166" spans="8:9" x14ac:dyDescent="0.35">
      <c r="H166" s="2">
        <v>44420</v>
      </c>
      <c r="I166" t="s">
        <v>170</v>
      </c>
    </row>
    <row r="167" spans="8:9" x14ac:dyDescent="0.35">
      <c r="H167" s="2">
        <v>44421</v>
      </c>
      <c r="I167" t="s">
        <v>170</v>
      </c>
    </row>
    <row r="168" spans="8:9" x14ac:dyDescent="0.35">
      <c r="H168" s="2">
        <v>44422</v>
      </c>
      <c r="I168" t="s">
        <v>170</v>
      </c>
    </row>
    <row r="169" spans="8:9" x14ac:dyDescent="0.35">
      <c r="H169" s="2">
        <v>44423</v>
      </c>
      <c r="I169" t="s">
        <v>170</v>
      </c>
    </row>
    <row r="170" spans="8:9" x14ac:dyDescent="0.35">
      <c r="H170" s="2">
        <v>44424</v>
      </c>
      <c r="I170" t="s">
        <v>170</v>
      </c>
    </row>
    <row r="171" spans="8:9" x14ac:dyDescent="0.35">
      <c r="H171" s="2">
        <v>44425</v>
      </c>
      <c r="I171" t="s">
        <v>170</v>
      </c>
    </row>
    <row r="172" spans="8:9" x14ac:dyDescent="0.35">
      <c r="H172" s="2">
        <v>44426</v>
      </c>
      <c r="I172" t="s">
        <v>170</v>
      </c>
    </row>
    <row r="173" spans="8:9" x14ac:dyDescent="0.35">
      <c r="H173" s="2">
        <v>44427</v>
      </c>
      <c r="I173" t="s">
        <v>170</v>
      </c>
    </row>
    <row r="174" spans="8:9" x14ac:dyDescent="0.35">
      <c r="H174" s="2">
        <v>44428</v>
      </c>
      <c r="I174" t="s">
        <v>170</v>
      </c>
    </row>
    <row r="175" spans="8:9" x14ac:dyDescent="0.35">
      <c r="H175" s="2">
        <v>44429</v>
      </c>
      <c r="I175" t="s">
        <v>170</v>
      </c>
    </row>
    <row r="176" spans="8:9" x14ac:dyDescent="0.35">
      <c r="H176" s="2">
        <v>44430</v>
      </c>
      <c r="I176" t="s">
        <v>170</v>
      </c>
    </row>
    <row r="177" spans="8:9" x14ac:dyDescent="0.35">
      <c r="H177" s="2">
        <v>44431</v>
      </c>
      <c r="I177" t="s">
        <v>170</v>
      </c>
    </row>
    <row r="178" spans="8:9" x14ac:dyDescent="0.35">
      <c r="H178" s="2">
        <v>44432</v>
      </c>
      <c r="I178" t="s">
        <v>170</v>
      </c>
    </row>
    <row r="179" spans="8:9" x14ac:dyDescent="0.35">
      <c r="H179" s="2">
        <v>44433</v>
      </c>
      <c r="I179" t="s">
        <v>170</v>
      </c>
    </row>
    <row r="180" spans="8:9" x14ac:dyDescent="0.35">
      <c r="H180" s="2">
        <v>44434</v>
      </c>
      <c r="I180" t="s">
        <v>170</v>
      </c>
    </row>
    <row r="181" spans="8:9" x14ac:dyDescent="0.35">
      <c r="H181" s="2">
        <v>44435</v>
      </c>
      <c r="I181" t="s">
        <v>170</v>
      </c>
    </row>
    <row r="182" spans="8:9" x14ac:dyDescent="0.35">
      <c r="H182" s="2">
        <v>44436</v>
      </c>
      <c r="I182" t="s">
        <v>170</v>
      </c>
    </row>
    <row r="183" spans="8:9" x14ac:dyDescent="0.35">
      <c r="H183" s="2">
        <v>44437</v>
      </c>
      <c r="I183" t="s">
        <v>170</v>
      </c>
    </row>
    <row r="184" spans="8:9" x14ac:dyDescent="0.35">
      <c r="H184" s="2">
        <v>44438</v>
      </c>
      <c r="I184" t="s">
        <v>170</v>
      </c>
    </row>
    <row r="185" spans="8:9" x14ac:dyDescent="0.35">
      <c r="H185" s="2">
        <v>44439</v>
      </c>
      <c r="I185" t="s">
        <v>170</v>
      </c>
    </row>
    <row r="186" spans="8:9" x14ac:dyDescent="0.35">
      <c r="H186" s="2">
        <v>44440</v>
      </c>
      <c r="I186" t="s">
        <v>170</v>
      </c>
    </row>
    <row r="187" spans="8:9" x14ac:dyDescent="0.35">
      <c r="H187" s="2">
        <v>44441</v>
      </c>
      <c r="I187" t="s">
        <v>170</v>
      </c>
    </row>
    <row r="188" spans="8:9" x14ac:dyDescent="0.35">
      <c r="H188" s="2">
        <v>44442</v>
      </c>
      <c r="I188" t="s">
        <v>170</v>
      </c>
    </row>
    <row r="189" spans="8:9" x14ac:dyDescent="0.35">
      <c r="H189" s="2">
        <v>44443</v>
      </c>
      <c r="I189" t="s">
        <v>170</v>
      </c>
    </row>
    <row r="190" spans="8:9" x14ac:dyDescent="0.35">
      <c r="H190" s="2">
        <v>44444</v>
      </c>
      <c r="I190" t="s">
        <v>170</v>
      </c>
    </row>
    <row r="191" spans="8:9" x14ac:dyDescent="0.35">
      <c r="H191" s="2">
        <v>44445</v>
      </c>
      <c r="I191" t="s">
        <v>170</v>
      </c>
    </row>
    <row r="192" spans="8:9" x14ac:dyDescent="0.35">
      <c r="H192" s="2">
        <v>44446</v>
      </c>
      <c r="I192" t="s">
        <v>170</v>
      </c>
    </row>
    <row r="193" spans="8:9" x14ac:dyDescent="0.35">
      <c r="H193" s="2">
        <v>44447</v>
      </c>
      <c r="I193" t="s">
        <v>170</v>
      </c>
    </row>
    <row r="194" spans="8:9" x14ac:dyDescent="0.35">
      <c r="H194" s="2">
        <v>44448</v>
      </c>
      <c r="I194" t="s">
        <v>170</v>
      </c>
    </row>
    <row r="195" spans="8:9" x14ac:dyDescent="0.35">
      <c r="H195" s="2">
        <v>44449</v>
      </c>
      <c r="I195" t="s">
        <v>170</v>
      </c>
    </row>
    <row r="196" spans="8:9" x14ac:dyDescent="0.35">
      <c r="H196" s="2">
        <v>44450</v>
      </c>
      <c r="I196" t="s">
        <v>170</v>
      </c>
    </row>
    <row r="197" spans="8:9" x14ac:dyDescent="0.35">
      <c r="H197" s="2">
        <v>44451</v>
      </c>
      <c r="I197" t="s">
        <v>170</v>
      </c>
    </row>
    <row r="198" spans="8:9" x14ac:dyDescent="0.35">
      <c r="H198" s="2">
        <v>44452</v>
      </c>
      <c r="I198" t="s">
        <v>170</v>
      </c>
    </row>
    <row r="199" spans="8:9" x14ac:dyDescent="0.35">
      <c r="H199" s="2">
        <v>44453</v>
      </c>
      <c r="I199" t="s">
        <v>170</v>
      </c>
    </row>
    <row r="200" spans="8:9" x14ac:dyDescent="0.35">
      <c r="H200" s="2">
        <v>44454</v>
      </c>
      <c r="I200" t="s">
        <v>170</v>
      </c>
    </row>
    <row r="201" spans="8:9" x14ac:dyDescent="0.35">
      <c r="H201" s="2">
        <v>44455</v>
      </c>
      <c r="I201" t="s">
        <v>170</v>
      </c>
    </row>
    <row r="202" spans="8:9" x14ac:dyDescent="0.35">
      <c r="H202" s="2">
        <v>44456</v>
      </c>
      <c r="I202" t="s">
        <v>170</v>
      </c>
    </row>
    <row r="203" spans="8:9" x14ac:dyDescent="0.35">
      <c r="H203" s="2">
        <v>44457</v>
      </c>
      <c r="I203" t="s">
        <v>170</v>
      </c>
    </row>
    <row r="204" spans="8:9" x14ac:dyDescent="0.35">
      <c r="H204" s="2">
        <v>44458</v>
      </c>
      <c r="I204" t="s">
        <v>170</v>
      </c>
    </row>
    <row r="205" spans="8:9" x14ac:dyDescent="0.35">
      <c r="H205" s="2">
        <v>44459</v>
      </c>
      <c r="I205" t="s">
        <v>170</v>
      </c>
    </row>
    <row r="206" spans="8:9" x14ac:dyDescent="0.35">
      <c r="H206" s="2">
        <v>44460</v>
      </c>
      <c r="I206" t="s">
        <v>170</v>
      </c>
    </row>
    <row r="207" spans="8:9" x14ac:dyDescent="0.35">
      <c r="H207" s="2">
        <v>44461</v>
      </c>
      <c r="I207" t="s">
        <v>170</v>
      </c>
    </row>
    <row r="208" spans="8:9" x14ac:dyDescent="0.35">
      <c r="H208" s="2">
        <v>44462</v>
      </c>
      <c r="I208" t="s">
        <v>170</v>
      </c>
    </row>
    <row r="209" spans="8:9" x14ac:dyDescent="0.35">
      <c r="H209" s="2">
        <v>44463</v>
      </c>
      <c r="I209" t="s">
        <v>170</v>
      </c>
    </row>
    <row r="210" spans="8:9" x14ac:dyDescent="0.35">
      <c r="H210" s="2">
        <v>44464</v>
      </c>
      <c r="I210" t="s">
        <v>170</v>
      </c>
    </row>
    <row r="211" spans="8:9" x14ac:dyDescent="0.35">
      <c r="H211" s="2">
        <v>44465</v>
      </c>
      <c r="I211" t="s">
        <v>170</v>
      </c>
    </row>
    <row r="212" spans="8:9" x14ac:dyDescent="0.35">
      <c r="H212" s="2">
        <v>44466</v>
      </c>
      <c r="I212" t="s">
        <v>170</v>
      </c>
    </row>
    <row r="213" spans="8:9" x14ac:dyDescent="0.35">
      <c r="H213" s="2">
        <v>44467</v>
      </c>
      <c r="I213" t="s">
        <v>170</v>
      </c>
    </row>
    <row r="214" spans="8:9" x14ac:dyDescent="0.35">
      <c r="H214" s="2">
        <v>44468</v>
      </c>
      <c r="I214" t="s">
        <v>170</v>
      </c>
    </row>
    <row r="215" spans="8:9" x14ac:dyDescent="0.35">
      <c r="H215" s="2">
        <v>44469</v>
      </c>
      <c r="I215" t="s">
        <v>170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73A2-6281-4786-9A6F-7CF87070DEB0}">
  <dimension ref="A1:N40"/>
  <sheetViews>
    <sheetView showGridLines="0" topLeftCell="A2" zoomScale="80" zoomScaleNormal="80" workbookViewId="0">
      <selection activeCell="G1" sqref="B1:I1048576"/>
    </sheetView>
  </sheetViews>
  <sheetFormatPr defaultRowHeight="14.5" x14ac:dyDescent="0.35"/>
  <cols>
    <col min="1" max="1" width="1.453125" customWidth="1"/>
    <col min="2" max="2" width="18.1796875" customWidth="1"/>
    <col min="3" max="3" width="21.81640625" bestFit="1" customWidth="1"/>
    <col min="4" max="4" width="19.54296875" customWidth="1"/>
    <col min="5" max="5" width="14.26953125" customWidth="1"/>
    <col min="6" max="6" width="6.54296875" customWidth="1"/>
    <col min="7" max="7" width="23.7265625" bestFit="1" customWidth="1"/>
    <col min="9" max="9" width="9.81640625" bestFit="1" customWidth="1"/>
    <col min="12" max="12" width="9.1796875" hidden="1" customWidth="1"/>
    <col min="13" max="13" width="12.453125" hidden="1" customWidth="1"/>
  </cols>
  <sheetData>
    <row r="1" spans="1:14" ht="25.5" hidden="1" customHeight="1" thickBot="1" x14ac:dyDescent="0.4">
      <c r="D1" s="170" t="s">
        <v>187</v>
      </c>
      <c r="E1" s="171">
        <v>2588790.7804000005</v>
      </c>
      <c r="F1" s="97"/>
    </row>
    <row r="2" spans="1:14" x14ac:dyDescent="0.35">
      <c r="B2" s="539" t="s">
        <v>188</v>
      </c>
      <c r="C2" s="539" t="s">
        <v>189</v>
      </c>
      <c r="D2" s="539" t="s">
        <v>34</v>
      </c>
      <c r="E2" s="539" t="s">
        <v>190</v>
      </c>
      <c r="F2" s="539"/>
      <c r="G2" s="539" t="s">
        <v>191</v>
      </c>
      <c r="H2" s="328"/>
      <c r="L2" s="330"/>
      <c r="M2" s="360" t="s">
        <v>192</v>
      </c>
      <c r="N2" s="325"/>
    </row>
    <row r="3" spans="1:14" hidden="1" x14ac:dyDescent="0.35">
      <c r="B3" s="540"/>
      <c r="C3" s="541" t="s">
        <v>26</v>
      </c>
      <c r="D3" s="542" t="s">
        <v>193</v>
      </c>
      <c r="E3" s="542"/>
      <c r="F3" s="543"/>
      <c r="G3" s="544"/>
      <c r="H3" s="328"/>
      <c r="L3" s="330"/>
      <c r="M3" s="330"/>
      <c r="N3" s="325"/>
    </row>
    <row r="4" spans="1:14" ht="21" customHeight="1" x14ac:dyDescent="0.35">
      <c r="B4" s="610" t="s">
        <v>53</v>
      </c>
      <c r="C4" s="541" t="s">
        <v>194</v>
      </c>
      <c r="D4" s="592" t="s">
        <v>53</v>
      </c>
      <c r="E4" s="545">
        <f>E1-SUM(E28,E9)</f>
        <v>808146.74510808033</v>
      </c>
      <c r="F4" s="546"/>
      <c r="G4" s="547">
        <f>1-SUM(G28,G9)</f>
        <v>0.31217151699806789</v>
      </c>
      <c r="H4" s="328"/>
      <c r="L4" s="330"/>
      <c r="M4" s="330"/>
      <c r="N4" s="325"/>
    </row>
    <row r="5" spans="1:14" ht="24.75" hidden="1" customHeight="1" x14ac:dyDescent="0.35">
      <c r="B5" s="610"/>
      <c r="C5" s="609" t="s">
        <v>195</v>
      </c>
      <c r="D5" s="546" t="s">
        <v>196</v>
      </c>
      <c r="E5" s="546">
        <f>SUM(E6:E7)</f>
        <v>-159733.55814503104</v>
      </c>
      <c r="F5" s="546"/>
      <c r="G5" s="548">
        <f>SUM(G6:G7)</f>
        <v>-6.1701995910364842E-2</v>
      </c>
      <c r="H5" s="328"/>
      <c r="L5" s="330"/>
      <c r="M5" s="330"/>
      <c r="N5" s="325"/>
    </row>
    <row r="6" spans="1:14" ht="24.75" hidden="1" customHeight="1" x14ac:dyDescent="0.35">
      <c r="B6" s="610"/>
      <c r="C6" s="609"/>
      <c r="D6" s="549" t="s">
        <v>197</v>
      </c>
      <c r="E6" s="549">
        <v>-118254.50768608456</v>
      </c>
      <c r="F6" s="550"/>
      <c r="G6" s="551">
        <f>E6/E$1</f>
        <v>-4.5679437898729212E-2</v>
      </c>
      <c r="H6" s="328"/>
      <c r="L6" s="330"/>
      <c r="M6" s="330"/>
      <c r="N6" s="325"/>
    </row>
    <row r="7" spans="1:14" ht="24.75" hidden="1" customHeight="1" thickBot="1" x14ac:dyDescent="0.4">
      <c r="B7" s="610"/>
      <c r="C7" s="609"/>
      <c r="D7" s="549" t="s">
        <v>198</v>
      </c>
      <c r="E7" s="549">
        <v>-41479.050458946484</v>
      </c>
      <c r="F7" s="550"/>
      <c r="G7" s="551">
        <f>E7/E$1</f>
        <v>-1.6022558011635629E-2</v>
      </c>
      <c r="H7" s="328"/>
      <c r="L7" s="330"/>
      <c r="M7" s="330"/>
      <c r="N7" s="325"/>
    </row>
    <row r="8" spans="1:14" ht="21.75" customHeight="1" x14ac:dyDescent="0.35">
      <c r="B8" s="610" t="s">
        <v>35</v>
      </c>
      <c r="C8" s="611" t="s">
        <v>199</v>
      </c>
      <c r="D8" s="611"/>
      <c r="E8" s="549"/>
      <c r="F8" s="550"/>
      <c r="G8" s="548">
        <f>SUM(G28,G9)</f>
        <v>0.68782848300193211</v>
      </c>
      <c r="H8" s="559"/>
      <c r="L8" s="330"/>
      <c r="M8" s="330"/>
      <c r="N8" s="325"/>
    </row>
    <row r="9" spans="1:14" ht="23.25" customHeight="1" x14ac:dyDescent="0.35">
      <c r="B9" s="610"/>
      <c r="C9" s="609" t="s">
        <v>36</v>
      </c>
      <c r="D9" s="546" t="s">
        <v>200</v>
      </c>
      <c r="E9" s="546">
        <f>SUM(E13,E10:E10,E18:E19,E17,E21,E20,E24,E27)</f>
        <v>1732116.4879759129</v>
      </c>
      <c r="F9" s="546"/>
      <c r="G9" s="552">
        <f t="shared" ref="G9:G15" si="0">E9/E$1</f>
        <v>0.66908322645844687</v>
      </c>
      <c r="H9" s="328"/>
      <c r="L9" s="329">
        <v>5096056.6200000327</v>
      </c>
      <c r="M9" s="330"/>
      <c r="N9" s="325"/>
    </row>
    <row r="10" spans="1:14" ht="18.75" customHeight="1" x14ac:dyDescent="0.35">
      <c r="B10" s="610"/>
      <c r="C10" s="609"/>
      <c r="D10" s="546" t="s">
        <v>37</v>
      </c>
      <c r="E10" s="546">
        <f>SUM(E11:E12)</f>
        <v>613496.04371253343</v>
      </c>
      <c r="F10" s="546"/>
      <c r="G10" s="552">
        <f t="shared" si="0"/>
        <v>0.23698170140181843</v>
      </c>
      <c r="H10" s="328"/>
      <c r="L10" s="329">
        <v>1934587.08</v>
      </c>
      <c r="M10" s="436">
        <f>L10/SUM($L$9)</f>
        <v>0.37962432999812074</v>
      </c>
      <c r="N10" s="325"/>
    </row>
    <row r="11" spans="1:14" ht="12.75" customHeight="1" x14ac:dyDescent="0.35">
      <c r="A11" s="325" t="s">
        <v>201</v>
      </c>
      <c r="B11" s="610"/>
      <c r="C11" s="609"/>
      <c r="D11" s="591" t="s">
        <v>38</v>
      </c>
      <c r="E11" s="553">
        <f>VLOOKUP($A11,'Contribution Total'!$J$4:$O$19,6,0)</f>
        <v>590080.37340298924</v>
      </c>
      <c r="F11" s="554"/>
      <c r="G11" s="555">
        <f>E11/E$1</f>
        <v>0.227936679113101</v>
      </c>
      <c r="H11" s="328"/>
      <c r="L11" s="329">
        <v>1866785.03</v>
      </c>
      <c r="M11" s="436"/>
      <c r="N11" s="325"/>
    </row>
    <row r="12" spans="1:14" ht="12" customHeight="1" x14ac:dyDescent="0.35">
      <c r="A12" s="325" t="s">
        <v>202</v>
      </c>
      <c r="B12" s="610"/>
      <c r="C12" s="609"/>
      <c r="D12" s="591" t="s">
        <v>39</v>
      </c>
      <c r="E12" s="553">
        <f>VLOOKUP($A12,'Contribution Total'!$J$4:$O$19,6,0)</f>
        <v>23415.670309544214</v>
      </c>
      <c r="F12" s="554"/>
      <c r="G12" s="555">
        <f t="shared" si="0"/>
        <v>9.0450222887174369E-3</v>
      </c>
      <c r="H12" s="328"/>
      <c r="L12" s="329">
        <v>67802.049999999988</v>
      </c>
      <c r="M12" s="436"/>
      <c r="N12" s="325"/>
    </row>
    <row r="13" spans="1:14" ht="18.75" customHeight="1" x14ac:dyDescent="0.35">
      <c r="A13" s="325"/>
      <c r="B13" s="610"/>
      <c r="C13" s="609"/>
      <c r="D13" s="546" t="s">
        <v>40</v>
      </c>
      <c r="E13" s="546">
        <f>SUM(E14:E15)</f>
        <v>307301.2206153124</v>
      </c>
      <c r="F13" s="543"/>
      <c r="G13" s="552">
        <f t="shared" si="0"/>
        <v>0.11870454072299752</v>
      </c>
      <c r="H13" s="328"/>
      <c r="L13" s="329">
        <v>1306693.5</v>
      </c>
      <c r="M13" s="436">
        <f>L13/SUM($L$9)</f>
        <v>0.25641267306013404</v>
      </c>
      <c r="N13" s="325"/>
    </row>
    <row r="14" spans="1:14" ht="11.25" customHeight="1" x14ac:dyDescent="0.35">
      <c r="A14" s="325" t="s">
        <v>203</v>
      </c>
      <c r="B14" s="610"/>
      <c r="C14" s="609"/>
      <c r="D14" s="591" t="s">
        <v>41</v>
      </c>
      <c r="E14" s="553">
        <f>VLOOKUP($A14,'Contribution Total'!$J$4:$O$19,6,0)</f>
        <v>202513.90735477285</v>
      </c>
      <c r="F14" s="543"/>
      <c r="G14" s="555">
        <f t="shared" si="0"/>
        <v>7.8227220557190766E-2</v>
      </c>
      <c r="H14" s="328"/>
      <c r="L14" s="329">
        <v>1020748.0499999999</v>
      </c>
      <c r="M14" s="436"/>
      <c r="N14" s="325"/>
    </row>
    <row r="15" spans="1:14" ht="12" customHeight="1" x14ac:dyDescent="0.35">
      <c r="A15" s="325" t="s">
        <v>204</v>
      </c>
      <c r="B15" s="610"/>
      <c r="C15" s="609"/>
      <c r="D15" s="591" t="s">
        <v>42</v>
      </c>
      <c r="E15" s="553">
        <f>VLOOKUP($A15,'Contribution Total'!$J$4:$O$19,6,0)</f>
        <v>104787.31326053957</v>
      </c>
      <c r="F15" s="543"/>
      <c r="G15" s="555">
        <f t="shared" si="0"/>
        <v>4.0477320165806761E-2</v>
      </c>
      <c r="H15" s="328"/>
      <c r="L15" s="329">
        <v>285945.44999999995</v>
      </c>
      <c r="M15" s="436"/>
      <c r="N15" s="325"/>
    </row>
    <row r="16" spans="1:14" ht="15" customHeight="1" x14ac:dyDescent="0.35">
      <c r="A16" s="325"/>
      <c r="B16" s="610"/>
      <c r="C16" s="609"/>
      <c r="D16" s="546" t="s">
        <v>118</v>
      </c>
      <c r="E16" s="542"/>
      <c r="F16" s="543"/>
      <c r="G16" s="552">
        <f>G17</f>
        <v>9.6417015245599785E-2</v>
      </c>
      <c r="H16" s="328"/>
      <c r="L16" s="329">
        <v>662079.40000003227</v>
      </c>
      <c r="M16" s="436">
        <f>L16/SUM($L$9)</f>
        <v>0.12991994582666705</v>
      </c>
      <c r="N16" s="325"/>
    </row>
    <row r="17" spans="1:14" ht="11.25" customHeight="1" x14ac:dyDescent="0.35">
      <c r="A17" s="325" t="s">
        <v>205</v>
      </c>
      <c r="B17" s="610"/>
      <c r="C17" s="609"/>
      <c r="D17" s="591" t="s">
        <v>38</v>
      </c>
      <c r="E17" s="553">
        <f>VLOOKUP($A17,'Contribution Total'!$J$4:$O$19,6,0)</f>
        <v>249603.48014149501</v>
      </c>
      <c r="F17" s="543"/>
      <c r="G17" s="555">
        <f>E17/E$1</f>
        <v>9.6417015245599785E-2</v>
      </c>
      <c r="H17" s="328"/>
      <c r="L17" s="329"/>
      <c r="M17" s="436"/>
      <c r="N17" s="325"/>
    </row>
    <row r="18" spans="1:14" ht="16.5" customHeight="1" x14ac:dyDescent="0.35">
      <c r="A18" s="325" t="s">
        <v>206</v>
      </c>
      <c r="B18" s="610"/>
      <c r="C18" s="609"/>
      <c r="D18" s="546" t="s">
        <v>207</v>
      </c>
      <c r="E18" s="546">
        <f>VLOOKUP($A18,'Contribution Total'!$J$4:$O$19,6,0)</f>
        <v>192836.69126618197</v>
      </c>
      <c r="F18" s="543"/>
      <c r="G18" s="552">
        <f>E18/E$1</f>
        <v>7.4489098433974762E-2</v>
      </c>
      <c r="H18" s="328"/>
      <c r="L18" s="329">
        <v>418160.88</v>
      </c>
      <c r="M18" s="436">
        <f>L18/SUM($L$9)</f>
        <v>8.205577590305449E-2</v>
      </c>
      <c r="N18" s="325"/>
    </row>
    <row r="19" spans="1:14" ht="15.75" customHeight="1" x14ac:dyDescent="0.35">
      <c r="A19" s="325" t="s">
        <v>208</v>
      </c>
      <c r="B19" s="610"/>
      <c r="C19" s="609"/>
      <c r="D19" s="546" t="s">
        <v>45</v>
      </c>
      <c r="E19" s="546">
        <f>VLOOKUP($A19,'Contribution Total'!$J$4:$O$19,6,0)</f>
        <v>162393.75650342333</v>
      </c>
      <c r="F19" s="543"/>
      <c r="G19" s="552">
        <f>E19/E$1</f>
        <v>6.2729579281926934E-2</v>
      </c>
      <c r="H19" s="328"/>
      <c r="L19" s="329">
        <v>407871.87999999995</v>
      </c>
      <c r="M19" s="436">
        <f>L19/SUM($L$9)</f>
        <v>8.0036763798750202E-2</v>
      </c>
      <c r="N19" s="325"/>
    </row>
    <row r="20" spans="1:14" ht="15.75" customHeight="1" x14ac:dyDescent="0.35">
      <c r="A20" s="325" t="s">
        <v>209</v>
      </c>
      <c r="B20" s="610"/>
      <c r="C20" s="609"/>
      <c r="D20" s="546" t="s">
        <v>46</v>
      </c>
      <c r="E20" s="546">
        <f>VLOOKUP($A20,'Contribution Total'!$J$4:$O$19,6,0)</f>
        <v>111078.09703429537</v>
      </c>
      <c r="F20" s="543"/>
      <c r="G20" s="552">
        <f>E20/E$1</f>
        <v>4.2907328732502831E-2</v>
      </c>
      <c r="H20" s="328"/>
      <c r="L20" s="329">
        <v>111678.75</v>
      </c>
      <c r="M20" s="436">
        <f>L20/SUM($L$9)</f>
        <v>2.1914738851547391E-2</v>
      </c>
      <c r="N20" s="325"/>
    </row>
    <row r="21" spans="1:14" ht="16.5" customHeight="1" x14ac:dyDescent="0.35">
      <c r="A21" s="325"/>
      <c r="B21" s="610"/>
      <c r="C21" s="609"/>
      <c r="D21" s="546" t="s">
        <v>47</v>
      </c>
      <c r="E21" s="546">
        <f>SUM(E22:E23)</f>
        <v>70677.512372477155</v>
      </c>
      <c r="F21" s="543"/>
      <c r="G21" s="552">
        <f t="shared" ref="G21:G27" si="1">E21/E$1</f>
        <v>2.7301361279398792E-2</v>
      </c>
      <c r="H21" s="328"/>
      <c r="L21" s="329"/>
      <c r="M21" s="436"/>
      <c r="N21" s="325"/>
    </row>
    <row r="22" spans="1:14" ht="10.5" customHeight="1" x14ac:dyDescent="0.35">
      <c r="A22" s="325" t="s">
        <v>210</v>
      </c>
      <c r="B22" s="610"/>
      <c r="C22" s="609"/>
      <c r="D22" s="591" t="s">
        <v>39</v>
      </c>
      <c r="E22" s="553">
        <f>VLOOKUP($A22,'Contribution Total'!$J$4:$O$19,6,0)</f>
        <v>44009.72049658453</v>
      </c>
      <c r="F22" s="543"/>
      <c r="G22" s="555">
        <f>E22/E$1</f>
        <v>1.7000107088524348E-2</v>
      </c>
      <c r="H22" s="328"/>
      <c r="L22" s="329">
        <v>197068.74000000002</v>
      </c>
      <c r="M22" s="436">
        <f>L22/SUM($L$9)</f>
        <v>3.8670830152589389E-2</v>
      </c>
      <c r="N22" s="325"/>
    </row>
    <row r="23" spans="1:14" ht="11.25" customHeight="1" x14ac:dyDescent="0.35">
      <c r="A23" s="325" t="s">
        <v>211</v>
      </c>
      <c r="B23" s="610"/>
      <c r="C23" s="609"/>
      <c r="D23" s="591" t="s">
        <v>38</v>
      </c>
      <c r="E23" s="553">
        <f>VLOOKUP($A23,'Contribution Total'!$J$4:$O$19,6,0)</f>
        <v>26667.791875892617</v>
      </c>
      <c r="F23" s="543"/>
      <c r="G23" s="555">
        <f t="shared" si="1"/>
        <v>1.0301254190874441E-2</v>
      </c>
      <c r="H23" s="328"/>
      <c r="L23" s="329"/>
      <c r="M23" s="436"/>
      <c r="N23" s="325"/>
    </row>
    <row r="24" spans="1:14" ht="18" customHeight="1" x14ac:dyDescent="0.35">
      <c r="A24" s="325"/>
      <c r="B24" s="610"/>
      <c r="C24" s="609"/>
      <c r="D24" s="546" t="s">
        <v>212</v>
      </c>
      <c r="E24" s="546">
        <f>SUM(E25:E26)</f>
        <v>19814.084829623418</v>
      </c>
      <c r="F24" s="543"/>
      <c r="G24" s="552">
        <f t="shared" si="1"/>
        <v>7.6537992099005754E-3</v>
      </c>
      <c r="H24" s="328"/>
      <c r="L24" s="329">
        <v>27537.62</v>
      </c>
      <c r="M24" s="436">
        <f>L24/SUM($L$9)</f>
        <v>5.4037115466742643E-3</v>
      </c>
      <c r="N24" s="325"/>
    </row>
    <row r="25" spans="1:14" ht="10.5" customHeight="1" x14ac:dyDescent="0.35">
      <c r="A25" s="325" t="s">
        <v>213</v>
      </c>
      <c r="B25" s="610"/>
      <c r="C25" s="609"/>
      <c r="D25" s="591" t="s">
        <v>39</v>
      </c>
      <c r="E25" s="553">
        <f>VLOOKUP($A25,'Contribution Total'!$J$4:$O$19,6,0)</f>
        <v>14406.062244924915</v>
      </c>
      <c r="F25" s="543"/>
      <c r="G25" s="555">
        <f t="shared" si="1"/>
        <v>5.5647842822968488E-3</v>
      </c>
      <c r="H25" s="328"/>
      <c r="L25" s="329"/>
      <c r="M25" s="436"/>
      <c r="N25" s="325"/>
    </row>
    <row r="26" spans="1:14" ht="12" customHeight="1" x14ac:dyDescent="0.35">
      <c r="A26" s="325" t="s">
        <v>214</v>
      </c>
      <c r="B26" s="610"/>
      <c r="C26" s="609"/>
      <c r="D26" s="591" t="s">
        <v>38</v>
      </c>
      <c r="E26" s="553">
        <f>VLOOKUP($A26,'Contribution Total'!$J$4:$O$19,6,0)</f>
        <v>5408.0225846985049</v>
      </c>
      <c r="F26" s="543"/>
      <c r="G26" s="555">
        <f t="shared" si="1"/>
        <v>2.0890149276037279E-3</v>
      </c>
      <c r="H26" s="328"/>
      <c r="L26" s="329"/>
      <c r="M26" s="436"/>
      <c r="N26" s="325"/>
    </row>
    <row r="27" spans="1:14" ht="15" customHeight="1" x14ac:dyDescent="0.35">
      <c r="A27" s="325" t="s">
        <v>215</v>
      </c>
      <c r="B27" s="610"/>
      <c r="C27" s="609"/>
      <c r="D27" s="546" t="s">
        <v>49</v>
      </c>
      <c r="E27" s="546">
        <f>VLOOKUP($A27,'Contribution Total'!$J$4:$O$19,6,0)</f>
        <v>4915.6015005710487</v>
      </c>
      <c r="F27" s="543"/>
      <c r="G27" s="552">
        <f t="shared" si="1"/>
        <v>1.898802150327315E-3</v>
      </c>
      <c r="H27" s="328"/>
      <c r="L27" s="329">
        <v>30378.770000000004</v>
      </c>
      <c r="M27" s="436">
        <f>L27/SUM($L$9)</f>
        <v>5.9612308624623972E-3</v>
      </c>
      <c r="N27" s="325"/>
    </row>
    <row r="28" spans="1:14" ht="17.25" customHeight="1" x14ac:dyDescent="0.35">
      <c r="A28" s="325"/>
      <c r="B28" s="610"/>
      <c r="C28" s="609" t="s">
        <v>216</v>
      </c>
      <c r="D28" s="546" t="s">
        <v>217</v>
      </c>
      <c r="E28" s="543">
        <f>SUM(E29:E31)</f>
        <v>48527.547316007272</v>
      </c>
      <c r="F28" s="543"/>
      <c r="G28" s="552">
        <f>SUM(G29:G31)</f>
        <v>1.8745256543485203E-2</v>
      </c>
      <c r="H28" s="328"/>
      <c r="L28" s="330"/>
      <c r="M28" s="330"/>
      <c r="N28" s="325"/>
    </row>
    <row r="29" spans="1:14" ht="14.25" customHeight="1" x14ac:dyDescent="0.35">
      <c r="A29" s="325"/>
      <c r="B29" s="610"/>
      <c r="C29" s="609"/>
      <c r="D29" s="549" t="s">
        <v>52</v>
      </c>
      <c r="E29" s="556">
        <f>VLOOKUP($D29,'Detailed contribution'!$C$47:$D$49,2,0)</f>
        <v>43492.248525277893</v>
      </c>
      <c r="F29" s="557"/>
      <c r="G29" s="555">
        <f>E29/E$1</f>
        <v>1.6800217636188351E-2</v>
      </c>
      <c r="H29" s="328"/>
      <c r="I29" s="330"/>
      <c r="J29" s="330"/>
      <c r="K29" s="325"/>
    </row>
    <row r="30" spans="1:14" ht="12.75" customHeight="1" x14ac:dyDescent="0.35">
      <c r="A30" s="325"/>
      <c r="B30" s="610"/>
      <c r="C30" s="609"/>
      <c r="D30" s="549" t="s">
        <v>51</v>
      </c>
      <c r="E30" s="556">
        <f>VLOOKUP($D30,'Detailed contribution'!$C$47:$D$49,2,0)</f>
        <v>4902.3847907293803</v>
      </c>
      <c r="F30" s="557"/>
      <c r="G30" s="555">
        <f>E30/E$1</f>
        <v>1.8936967899630347E-3</v>
      </c>
      <c r="H30" s="328"/>
      <c r="I30" s="328"/>
      <c r="J30" s="328"/>
    </row>
    <row r="31" spans="1:14" ht="2.25" customHeight="1" x14ac:dyDescent="0.35">
      <c r="B31" s="610"/>
      <c r="C31" s="609"/>
      <c r="D31" s="549" t="s">
        <v>218</v>
      </c>
      <c r="E31" s="556">
        <f>VLOOKUP($D31,'Detailed contribution'!$C$47:$D$49,2,0)</f>
        <v>132.91399999999945</v>
      </c>
      <c r="F31" s="557"/>
      <c r="G31" s="555">
        <f>E31/E$1</f>
        <v>5.134211733381659E-5</v>
      </c>
      <c r="H31" s="328"/>
      <c r="I31" s="328"/>
      <c r="J31" s="328"/>
    </row>
    <row r="32" spans="1:14" ht="15" thickBot="1" x14ac:dyDescent="0.4"/>
    <row r="33" spans="2:9" x14ac:dyDescent="0.35">
      <c r="B33" s="607" t="s">
        <v>219</v>
      </c>
      <c r="C33" s="613"/>
      <c r="D33" s="613"/>
      <c r="E33" s="613"/>
      <c r="F33" s="613"/>
      <c r="G33" s="613"/>
      <c r="H33" s="613"/>
      <c r="I33" s="608"/>
    </row>
    <row r="34" spans="2:9" x14ac:dyDescent="0.35">
      <c r="B34" s="614" t="s">
        <v>220</v>
      </c>
      <c r="C34" s="614"/>
      <c r="D34" s="614"/>
      <c r="E34" s="614"/>
      <c r="F34" s="614"/>
      <c r="G34" s="614"/>
      <c r="H34" s="614"/>
      <c r="I34" s="614"/>
    </row>
    <row r="35" spans="2:9" x14ac:dyDescent="0.35">
      <c r="B35" s="612" t="s">
        <v>221</v>
      </c>
      <c r="C35" s="612"/>
      <c r="D35" s="612"/>
      <c r="E35" s="612"/>
      <c r="F35" s="612"/>
      <c r="G35" s="612"/>
      <c r="H35" s="612"/>
      <c r="I35" s="612"/>
    </row>
    <row r="36" spans="2:9" x14ac:dyDescent="0.35">
      <c r="B36" s="612" t="s">
        <v>222</v>
      </c>
      <c r="C36" s="612"/>
      <c r="D36" s="612"/>
      <c r="E36" s="612"/>
      <c r="F36" s="612"/>
      <c r="G36" s="612"/>
      <c r="H36" s="612"/>
      <c r="I36" s="612"/>
    </row>
    <row r="37" spans="2:9" x14ac:dyDescent="0.35">
      <c r="B37" s="612" t="s">
        <v>223</v>
      </c>
      <c r="C37" s="612"/>
      <c r="D37" s="612"/>
      <c r="E37" s="612"/>
      <c r="F37" s="612"/>
      <c r="G37" s="612"/>
      <c r="H37" s="612"/>
      <c r="I37" s="612"/>
    </row>
    <row r="38" spans="2:9" x14ac:dyDescent="0.35">
      <c r="B38" s="615" t="s">
        <v>224</v>
      </c>
      <c r="C38" s="616"/>
      <c r="D38" s="616"/>
      <c r="E38" s="616"/>
      <c r="F38" s="616"/>
      <c r="G38" s="616"/>
      <c r="H38" s="616"/>
      <c r="I38" s="617"/>
    </row>
    <row r="39" spans="2:9" x14ac:dyDescent="0.35">
      <c r="B39" s="612" t="s">
        <v>225</v>
      </c>
      <c r="C39" s="612"/>
      <c r="D39" s="612"/>
      <c r="E39" s="612"/>
      <c r="F39" s="612"/>
      <c r="G39" s="612"/>
      <c r="H39" s="612"/>
      <c r="I39" s="612"/>
    </row>
    <row r="40" spans="2:9" x14ac:dyDescent="0.35">
      <c r="B40" s="612" t="s">
        <v>226</v>
      </c>
      <c r="C40" s="612"/>
      <c r="D40" s="612"/>
      <c r="E40" s="612"/>
      <c r="F40" s="612"/>
      <c r="G40" s="612"/>
      <c r="H40" s="612"/>
      <c r="I40" s="612"/>
    </row>
  </sheetData>
  <sortState xmlns:xlrd2="http://schemas.microsoft.com/office/spreadsheetml/2017/richdata2" ref="D10:G27">
    <sortCondition descending="1" ref="G10:G27"/>
  </sortState>
  <mergeCells count="14">
    <mergeCell ref="B39:I39"/>
    <mergeCell ref="B40:I40"/>
    <mergeCell ref="B33:I33"/>
    <mergeCell ref="B34:I34"/>
    <mergeCell ref="B35:I35"/>
    <mergeCell ref="B36:I36"/>
    <mergeCell ref="B37:I37"/>
    <mergeCell ref="B38:I38"/>
    <mergeCell ref="C28:C31"/>
    <mergeCell ref="C5:C7"/>
    <mergeCell ref="C9:C27"/>
    <mergeCell ref="B4:B7"/>
    <mergeCell ref="B8:B31"/>
    <mergeCell ref="C8:D8"/>
  </mergeCells>
  <pageMargins left="0.7" right="0.7" top="0.75" bottom="0.75" header="0.3" footer="0.3"/>
  <pageSetup orientation="portrait" r:id="rId1"/>
  <ignoredErrors>
    <ignoredError sqref="G16"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6DEC-B63E-4EE5-B40A-9785DBD1FC51}">
  <dimension ref="E16:N20"/>
  <sheetViews>
    <sheetView showGridLines="0" workbookViewId="0">
      <selection activeCell="M19" sqref="M19"/>
    </sheetView>
  </sheetViews>
  <sheetFormatPr defaultRowHeight="14.5" x14ac:dyDescent="0.35"/>
  <cols>
    <col min="5" max="5" width="13.81640625" bestFit="1" customWidth="1"/>
    <col min="6" max="7" width="11" customWidth="1"/>
    <col min="12" max="12" width="9.1796875" customWidth="1"/>
    <col min="14" max="14" width="0" hidden="1" customWidth="1"/>
  </cols>
  <sheetData>
    <row r="16" ht="15" thickBot="1" x14ac:dyDescent="0.4"/>
    <row r="17" spans="5:14" x14ac:dyDescent="0.35">
      <c r="E17" s="618" t="s">
        <v>227</v>
      </c>
      <c r="F17" s="619"/>
      <c r="G17" s="619"/>
      <c r="H17" s="619"/>
      <c r="I17" s="619"/>
      <c r="J17" s="619"/>
      <c r="K17" s="619"/>
      <c r="L17" s="619"/>
      <c r="M17" s="619"/>
      <c r="N17" s="620"/>
    </row>
    <row r="18" spans="5:14" x14ac:dyDescent="0.35">
      <c r="E18" s="562" t="s">
        <v>228</v>
      </c>
      <c r="F18" s="563" t="s">
        <v>229</v>
      </c>
      <c r="G18" s="563" t="s">
        <v>230</v>
      </c>
      <c r="H18" s="563" t="s">
        <v>10</v>
      </c>
      <c r="I18" s="563" t="s">
        <v>14</v>
      </c>
      <c r="J18" s="563" t="s">
        <v>17</v>
      </c>
      <c r="K18" s="563" t="s">
        <v>21</v>
      </c>
      <c r="L18" s="563" t="s">
        <v>23</v>
      </c>
      <c r="M18" s="563" t="s">
        <v>25</v>
      </c>
      <c r="N18" s="564" t="s">
        <v>231</v>
      </c>
    </row>
    <row r="19" spans="5:14" ht="15" thickBot="1" x14ac:dyDescent="0.4">
      <c r="E19" s="321" t="s">
        <v>232</v>
      </c>
      <c r="F19" s="322">
        <v>0</v>
      </c>
      <c r="G19" s="322">
        <v>1.2E-2</v>
      </c>
      <c r="H19" s="565">
        <v>0.14499999999999999</v>
      </c>
      <c r="I19" s="565">
        <v>0.56399999999999995</v>
      </c>
      <c r="J19" s="565">
        <v>0.78700000000000003</v>
      </c>
      <c r="K19" s="565">
        <v>0.82399999999999995</v>
      </c>
      <c r="L19" s="565">
        <v>0.85699999999999998</v>
      </c>
      <c r="M19" s="565">
        <v>0.877</v>
      </c>
      <c r="N19" s="161">
        <v>0.86099999999999999</v>
      </c>
    </row>
    <row r="20" spans="5:14" ht="15" thickBot="1" x14ac:dyDescent="0.4">
      <c r="E20" s="323" t="s">
        <v>233</v>
      </c>
      <c r="F20" s="621" t="s">
        <v>234</v>
      </c>
      <c r="G20" s="622"/>
      <c r="H20" s="623" t="s">
        <v>235</v>
      </c>
      <c r="I20" s="624"/>
      <c r="J20" s="623" t="s">
        <v>236</v>
      </c>
      <c r="K20" s="624"/>
      <c r="L20" s="623" t="s">
        <v>237</v>
      </c>
      <c r="M20" s="624"/>
      <c r="N20" s="324"/>
    </row>
  </sheetData>
  <mergeCells count="5">
    <mergeCell ref="E17:N17"/>
    <mergeCell ref="F20:G20"/>
    <mergeCell ref="H20:I20"/>
    <mergeCell ref="J20:K20"/>
    <mergeCell ref="L20:M2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82B6-643B-4C39-BE62-0748EE5F535D}">
  <dimension ref="A1:AC65"/>
  <sheetViews>
    <sheetView showGridLines="0" zoomScale="85" zoomScaleNormal="85" workbookViewId="0">
      <pane xSplit="1" ySplit="39" topLeftCell="G43" activePane="bottomRight" state="frozen"/>
      <selection pane="topRight" sqref="A1:T2"/>
      <selection pane="bottomLeft" sqref="A1:T2"/>
      <selection pane="bottomRight" activeCell="I46" sqref="I46"/>
    </sheetView>
  </sheetViews>
  <sheetFormatPr defaultColWidth="9.1796875" defaultRowHeight="14.5" x14ac:dyDescent="0.35"/>
  <cols>
    <col min="1" max="1" width="24" customWidth="1"/>
    <col min="2" max="2" width="0.453125" customWidth="1"/>
    <col min="3" max="5" width="11.26953125" customWidth="1"/>
    <col min="6" max="6" width="0.26953125" customWidth="1"/>
    <col min="7" max="7" width="19.26953125" customWidth="1"/>
    <col min="8" max="8" width="18.1796875" customWidth="1"/>
    <col min="9" max="9" width="17" customWidth="1"/>
    <col min="10" max="10" width="0.26953125" customWidth="1"/>
    <col min="11" max="11" width="17" customWidth="1"/>
    <col min="12" max="12" width="15.453125" customWidth="1"/>
    <col min="13" max="13" width="15.26953125" customWidth="1"/>
    <col min="14" max="14" width="0.26953125" customWidth="1"/>
    <col min="15" max="15" width="14.54296875" customWidth="1"/>
    <col min="16" max="16" width="14.81640625" customWidth="1"/>
    <col min="17" max="17" width="16.26953125" customWidth="1"/>
    <col min="18" max="18" width="0.26953125" customWidth="1"/>
    <col min="19" max="19" width="0.1796875" customWidth="1"/>
    <col min="20" max="20" width="0.26953125" customWidth="1"/>
    <col min="21" max="21" width="4" customWidth="1"/>
    <col min="22" max="22" width="15.26953125" customWidth="1"/>
    <col min="23" max="23" width="14" customWidth="1"/>
    <col min="24" max="24" width="15" customWidth="1"/>
    <col min="25" max="25" width="0.54296875" customWidth="1"/>
    <col min="26" max="26" width="16.7265625" customWidth="1"/>
    <col min="27" max="27" width="17.453125" customWidth="1"/>
    <col min="28" max="28" width="18.26953125" customWidth="1"/>
    <col min="29" max="29" width="10.26953125" bestFit="1" customWidth="1"/>
  </cols>
  <sheetData>
    <row r="1" spans="1:28" ht="15.5" x14ac:dyDescent="0.35">
      <c r="A1" s="628" t="s">
        <v>238</v>
      </c>
      <c r="G1" s="356" t="s">
        <v>239</v>
      </c>
      <c r="H1" s="357" t="s">
        <v>240</v>
      </c>
      <c r="I1" s="357" t="s">
        <v>241</v>
      </c>
    </row>
    <row r="2" spans="1:28" x14ac:dyDescent="0.35">
      <c r="A2" s="629"/>
      <c r="G2" s="288">
        <v>44348</v>
      </c>
      <c r="H2" s="288" t="s">
        <v>242</v>
      </c>
      <c r="I2" s="288" t="s">
        <v>243</v>
      </c>
    </row>
    <row r="3" spans="1:28" x14ac:dyDescent="0.35">
      <c r="G3" s="72" t="s">
        <v>244</v>
      </c>
      <c r="H3" s="72" t="s">
        <v>245</v>
      </c>
      <c r="I3" s="72" t="s">
        <v>246</v>
      </c>
      <c r="M3" s="235">
        <v>1234023.08</v>
      </c>
    </row>
    <row r="4" spans="1:28" ht="15.5" x14ac:dyDescent="0.35">
      <c r="A4" s="354" t="s">
        <v>26</v>
      </c>
      <c r="G4" s="299">
        <v>113324.04000000001</v>
      </c>
      <c r="H4" s="299">
        <v>590390.46079999988</v>
      </c>
      <c r="I4" s="299">
        <v>1876706.7395999997</v>
      </c>
      <c r="K4" s="594">
        <f>SUM(G4:I4)</f>
        <v>2580421.2403999995</v>
      </c>
      <c r="L4" s="413"/>
      <c r="M4" s="235">
        <f>H43*20</f>
        <v>1092607.3999999999</v>
      </c>
    </row>
    <row r="5" spans="1:28" ht="15.5" x14ac:dyDescent="0.35">
      <c r="A5" s="355" t="s">
        <v>247</v>
      </c>
      <c r="G5" s="299">
        <v>553190.33999999869</v>
      </c>
      <c r="H5" s="299">
        <v>949570.77999999817</v>
      </c>
      <c r="I5" s="299">
        <v>3593295.5000000354</v>
      </c>
      <c r="K5" s="594">
        <f>SUM(G5:I5)</f>
        <v>5096056.6200000327</v>
      </c>
      <c r="L5" s="296">
        <f>K5/K4</f>
        <v>1.9748933004481377</v>
      </c>
      <c r="M5" s="296">
        <f>I43/H43-1</f>
        <v>21.588590924791468</v>
      </c>
      <c r="O5" s="235">
        <f>SUM(C40:E40)</f>
        <v>613496.04371253343</v>
      </c>
    </row>
    <row r="6" spans="1:28" ht="15" thickBot="1" x14ac:dyDescent="0.4"/>
    <row r="7" spans="1:28" hidden="1" x14ac:dyDescent="0.35"/>
    <row r="8" spans="1:28" ht="15.5" x14ac:dyDescent="0.35">
      <c r="A8" s="630" t="s">
        <v>36</v>
      </c>
      <c r="B8" s="399"/>
      <c r="C8" s="632" t="s">
        <v>248</v>
      </c>
      <c r="D8" s="632"/>
      <c r="E8" s="632"/>
      <c r="F8" s="399"/>
      <c r="G8" s="626" t="s">
        <v>249</v>
      </c>
      <c r="H8" s="626"/>
      <c r="I8" s="626"/>
      <c r="J8" s="400"/>
      <c r="K8" s="633" t="s">
        <v>250</v>
      </c>
      <c r="L8" s="634"/>
      <c r="M8" s="635"/>
      <c r="N8" s="400"/>
      <c r="O8" s="626" t="s">
        <v>251</v>
      </c>
      <c r="P8" s="626"/>
      <c r="Q8" s="627"/>
      <c r="S8" s="295"/>
      <c r="V8" s="625" t="s">
        <v>252</v>
      </c>
      <c r="W8" s="626"/>
      <c r="X8" s="627"/>
      <c r="Y8" s="382"/>
      <c r="Z8" s="625" t="s">
        <v>253</v>
      </c>
      <c r="AA8" s="626"/>
      <c r="AB8" s="627"/>
    </row>
    <row r="9" spans="1:28" ht="16" thickBot="1" x14ac:dyDescent="0.4">
      <c r="A9" s="631"/>
      <c r="B9" s="401"/>
      <c r="C9" s="402" t="s">
        <v>239</v>
      </c>
      <c r="D9" s="403" t="s">
        <v>240</v>
      </c>
      <c r="E9" s="403" t="s">
        <v>241</v>
      </c>
      <c r="F9" s="401"/>
      <c r="G9" s="404" t="s">
        <v>239</v>
      </c>
      <c r="H9" s="405" t="s">
        <v>240</v>
      </c>
      <c r="I9" s="405" t="s">
        <v>241</v>
      </c>
      <c r="J9" s="406"/>
      <c r="K9" s="407" t="s">
        <v>239</v>
      </c>
      <c r="L9" s="408" t="s">
        <v>240</v>
      </c>
      <c r="M9" s="408" t="s">
        <v>241</v>
      </c>
      <c r="N9" s="406"/>
      <c r="O9" s="404" t="s">
        <v>239</v>
      </c>
      <c r="P9" s="405" t="s">
        <v>240</v>
      </c>
      <c r="Q9" s="409" t="s">
        <v>241</v>
      </c>
      <c r="S9" s="295"/>
      <c r="V9" s="352" t="s">
        <v>239</v>
      </c>
      <c r="W9" s="353" t="s">
        <v>240</v>
      </c>
      <c r="X9" s="365" t="s">
        <v>241</v>
      </c>
      <c r="Y9" s="351"/>
      <c r="Z9" s="352" t="s">
        <v>239</v>
      </c>
      <c r="AA9" s="353" t="s">
        <v>240</v>
      </c>
      <c r="AB9" s="365" t="s">
        <v>241</v>
      </c>
    </row>
    <row r="10" spans="1:28" hidden="1" x14ac:dyDescent="0.35">
      <c r="A10" s="40" t="s">
        <v>254</v>
      </c>
      <c r="B10" s="246"/>
      <c r="C10" s="234">
        <v>0</v>
      </c>
      <c r="D10" s="234">
        <v>4422.2285405002613</v>
      </c>
      <c r="E10" s="234">
        <v>6812.9904620861525</v>
      </c>
      <c r="F10" s="246"/>
      <c r="J10" s="246"/>
      <c r="N10" s="246"/>
      <c r="S10" s="295"/>
      <c r="V10" s="366"/>
      <c r="X10" s="367"/>
      <c r="Y10" s="246"/>
      <c r="Z10" s="387"/>
      <c r="AA10" s="40"/>
      <c r="AB10" s="388"/>
    </row>
    <row r="11" spans="1:28" hidden="1" x14ac:dyDescent="0.35">
      <c r="A11" s="40" t="s">
        <v>255</v>
      </c>
      <c r="B11" s="246"/>
      <c r="C11" s="234">
        <v>0</v>
      </c>
      <c r="D11" s="234">
        <v>0</v>
      </c>
      <c r="E11" s="234">
        <v>0</v>
      </c>
      <c r="F11" s="246"/>
      <c r="J11" s="246"/>
      <c r="N11" s="246"/>
      <c r="S11" s="295"/>
      <c r="V11" s="366"/>
      <c r="X11" s="367"/>
      <c r="Y11" s="246"/>
      <c r="Z11" s="387"/>
      <c r="AA11" s="40"/>
      <c r="AB11" s="388"/>
    </row>
    <row r="12" spans="1:28" hidden="1" x14ac:dyDescent="0.35">
      <c r="A12" s="40" t="s">
        <v>256</v>
      </c>
      <c r="B12" s="246"/>
      <c r="C12" s="234">
        <v>0</v>
      </c>
      <c r="D12" s="234">
        <v>33132.889827716877</v>
      </c>
      <c r="E12" s="234">
        <v>47675.586550166765</v>
      </c>
      <c r="F12" s="246"/>
      <c r="J12" s="246"/>
      <c r="N12" s="246"/>
      <c r="S12" s="295"/>
      <c r="V12" s="366"/>
      <c r="X12" s="367"/>
      <c r="Y12" s="246"/>
      <c r="Z12" s="387"/>
      <c r="AA12" s="40"/>
      <c r="AB12" s="388"/>
    </row>
    <row r="13" spans="1:28" hidden="1" x14ac:dyDescent="0.35">
      <c r="A13" s="40" t="s">
        <v>257</v>
      </c>
      <c r="B13" s="246"/>
      <c r="C13" s="234">
        <v>24448.174426714821</v>
      </c>
      <c r="D13" s="234">
        <v>40166.414763032895</v>
      </c>
      <c r="E13" s="234">
        <v>349.00030443504176</v>
      </c>
      <c r="F13" s="246"/>
      <c r="J13" s="246"/>
      <c r="N13" s="246"/>
      <c r="S13" s="295"/>
      <c r="V13" s="366"/>
      <c r="X13" s="367"/>
      <c r="Y13" s="246"/>
      <c r="Z13" s="387"/>
      <c r="AA13" s="40"/>
      <c r="AB13" s="388"/>
    </row>
    <row r="14" spans="1:28" hidden="1" x14ac:dyDescent="0.35">
      <c r="A14" s="40" t="s">
        <v>258</v>
      </c>
      <c r="B14" s="246"/>
      <c r="C14" s="234">
        <v>0</v>
      </c>
      <c r="D14" s="234">
        <v>0</v>
      </c>
      <c r="E14" s="234">
        <v>0</v>
      </c>
      <c r="F14" s="246"/>
      <c r="J14" s="246"/>
      <c r="N14" s="246"/>
      <c r="S14" s="295"/>
      <c r="V14" s="366"/>
      <c r="X14" s="367"/>
      <c r="Y14" s="246"/>
      <c r="Z14" s="387"/>
      <c r="AA14" s="40"/>
      <c r="AB14" s="388"/>
    </row>
    <row r="15" spans="1:28" hidden="1" x14ac:dyDescent="0.35">
      <c r="A15" s="40" t="s">
        <v>259</v>
      </c>
      <c r="B15" s="246"/>
      <c r="C15" s="234">
        <v>1481.9039630185255</v>
      </c>
      <c r="D15" s="234">
        <v>0</v>
      </c>
      <c r="E15" s="234">
        <v>0</v>
      </c>
      <c r="F15" s="246"/>
      <c r="J15" s="246"/>
      <c r="N15" s="246"/>
      <c r="S15" s="295"/>
      <c r="V15" s="366"/>
      <c r="X15" s="367"/>
      <c r="Y15" s="246"/>
      <c r="Z15" s="387"/>
      <c r="AA15" s="40"/>
      <c r="AB15" s="388"/>
    </row>
    <row r="16" spans="1:28" hidden="1" x14ac:dyDescent="0.35">
      <c r="A16" s="40" t="s">
        <v>260</v>
      </c>
      <c r="B16" s="246"/>
      <c r="C16" s="234">
        <v>0</v>
      </c>
      <c r="D16" s="234">
        <v>0</v>
      </c>
      <c r="E16" s="234">
        <v>0</v>
      </c>
      <c r="F16" s="246"/>
      <c r="J16" s="246"/>
      <c r="N16" s="246"/>
      <c r="S16" s="295"/>
      <c r="V16" s="366"/>
      <c r="X16" s="367"/>
      <c r="Y16" s="246"/>
      <c r="Z16" s="387"/>
      <c r="AA16" s="40"/>
      <c r="AB16" s="388"/>
    </row>
    <row r="17" spans="1:28" hidden="1" x14ac:dyDescent="0.35">
      <c r="A17" s="40" t="s">
        <v>261</v>
      </c>
      <c r="B17" s="246"/>
      <c r="C17" s="234">
        <v>0</v>
      </c>
      <c r="D17" s="234">
        <v>0</v>
      </c>
      <c r="E17" s="234">
        <v>6839.5113288519478</v>
      </c>
      <c r="F17" s="246"/>
      <c r="J17" s="246"/>
      <c r="N17" s="246"/>
      <c r="S17" s="295"/>
      <c r="V17" s="366"/>
      <c r="X17" s="367"/>
      <c r="Y17" s="246"/>
      <c r="Z17" s="387"/>
      <c r="AA17" s="40"/>
      <c r="AB17" s="388"/>
    </row>
    <row r="18" spans="1:28" hidden="1" x14ac:dyDescent="0.35">
      <c r="A18" s="40" t="s">
        <v>262</v>
      </c>
      <c r="B18" s="246"/>
      <c r="C18" s="234">
        <v>136.22112060803457</v>
      </c>
      <c r="D18" s="234">
        <v>0</v>
      </c>
      <c r="E18" s="234">
        <v>0</v>
      </c>
      <c r="F18" s="246"/>
      <c r="J18" s="246"/>
      <c r="N18" s="246"/>
      <c r="S18" s="295"/>
      <c r="V18" s="366"/>
      <c r="X18" s="367"/>
      <c r="Y18" s="246"/>
      <c r="Z18" s="387"/>
      <c r="AA18" s="40"/>
      <c r="AB18" s="388"/>
    </row>
    <row r="19" spans="1:28" hidden="1" x14ac:dyDescent="0.35">
      <c r="A19" s="40" t="s">
        <v>263</v>
      </c>
      <c r="B19" s="246"/>
      <c r="C19" s="234">
        <v>0</v>
      </c>
      <c r="D19" s="234">
        <v>0</v>
      </c>
      <c r="E19" s="234">
        <v>0</v>
      </c>
      <c r="F19" s="246"/>
      <c r="J19" s="246"/>
      <c r="N19" s="246"/>
      <c r="S19" s="295"/>
      <c r="V19" s="366"/>
      <c r="X19" s="367"/>
      <c r="Y19" s="246"/>
      <c r="Z19" s="387"/>
      <c r="AA19" s="40"/>
      <c r="AB19" s="388"/>
    </row>
    <row r="20" spans="1:28" hidden="1" x14ac:dyDescent="0.35">
      <c r="A20" s="40" t="s">
        <v>264</v>
      </c>
      <c r="B20" s="246"/>
      <c r="C20" s="234">
        <v>0</v>
      </c>
      <c r="D20" s="234">
        <v>761.495439304</v>
      </c>
      <c r="E20" s="234">
        <v>11051.016353163996</v>
      </c>
      <c r="F20" s="246"/>
      <c r="J20" s="246"/>
      <c r="N20" s="246"/>
      <c r="S20" s="295"/>
      <c r="V20" s="366"/>
      <c r="X20" s="367"/>
      <c r="Y20" s="246"/>
      <c r="Z20" s="387"/>
      <c r="AA20" s="40"/>
      <c r="AB20" s="388"/>
    </row>
    <row r="21" spans="1:28" hidden="1" x14ac:dyDescent="0.35">
      <c r="A21" s="40" t="s">
        <v>265</v>
      </c>
      <c r="B21" s="246"/>
      <c r="C21" s="234">
        <v>108.2881779573939</v>
      </c>
      <c r="D21" s="234">
        <v>2851.0700930827629</v>
      </c>
      <c r="E21" s="234">
        <v>0</v>
      </c>
      <c r="F21" s="246"/>
      <c r="J21" s="246"/>
      <c r="N21" s="246"/>
      <c r="S21" s="295"/>
      <c r="V21" s="366"/>
      <c r="X21" s="367"/>
      <c r="Y21" s="246"/>
      <c r="Z21" s="387"/>
      <c r="AA21" s="40"/>
      <c r="AB21" s="388"/>
    </row>
    <row r="22" spans="1:28" hidden="1" x14ac:dyDescent="0.35">
      <c r="A22" s="40" t="s">
        <v>266</v>
      </c>
      <c r="B22" s="246"/>
      <c r="C22" s="234">
        <v>0</v>
      </c>
      <c r="D22" s="234">
        <v>0</v>
      </c>
      <c r="E22" s="234">
        <v>0</v>
      </c>
      <c r="F22" s="246"/>
      <c r="J22" s="246"/>
      <c r="N22" s="246"/>
      <c r="S22" s="295"/>
      <c r="V22" s="366"/>
      <c r="X22" s="367"/>
      <c r="Y22" s="246"/>
      <c r="Z22" s="387"/>
      <c r="AA22" s="40"/>
      <c r="AB22" s="388"/>
    </row>
    <row r="23" spans="1:28" hidden="1" x14ac:dyDescent="0.35">
      <c r="A23" s="40" t="s">
        <v>267</v>
      </c>
      <c r="B23" s="246"/>
      <c r="C23" s="234">
        <v>0</v>
      </c>
      <c r="D23" s="234">
        <v>6353.3818206465185</v>
      </c>
      <c r="E23" s="234">
        <v>24488.735847196105</v>
      </c>
      <c r="F23" s="246"/>
      <c r="J23" s="246"/>
      <c r="N23" s="246"/>
      <c r="S23" s="295"/>
      <c r="V23" s="366"/>
      <c r="X23" s="367"/>
      <c r="Y23" s="246"/>
      <c r="Z23" s="387"/>
      <c r="AA23" s="40"/>
      <c r="AB23" s="388"/>
    </row>
    <row r="24" spans="1:28" hidden="1" x14ac:dyDescent="0.35">
      <c r="A24" s="40" t="s">
        <v>268</v>
      </c>
      <c r="B24" s="246"/>
      <c r="C24" s="234">
        <v>660.77879930008442</v>
      </c>
      <c r="D24" s="234">
        <v>91.149150147926875</v>
      </c>
      <c r="E24" s="234">
        <v>0</v>
      </c>
      <c r="F24" s="246"/>
      <c r="J24" s="246"/>
      <c r="N24" s="246"/>
      <c r="S24" s="295"/>
      <c r="V24" s="366"/>
      <c r="X24" s="367"/>
      <c r="Y24" s="246"/>
      <c r="Z24" s="387"/>
      <c r="AA24" s="40"/>
      <c r="AB24" s="388"/>
    </row>
    <row r="25" spans="1:28" hidden="1" x14ac:dyDescent="0.35">
      <c r="A25" s="40" t="s">
        <v>269</v>
      </c>
      <c r="B25" s="246"/>
      <c r="C25" s="234">
        <v>0</v>
      </c>
      <c r="D25" s="234">
        <v>0</v>
      </c>
      <c r="E25" s="234">
        <v>0</v>
      </c>
      <c r="F25" s="246"/>
      <c r="J25" s="246"/>
      <c r="N25" s="246"/>
      <c r="S25" s="295"/>
      <c r="V25" s="366"/>
      <c r="X25" s="367"/>
      <c r="Y25" s="246"/>
      <c r="Z25" s="387"/>
      <c r="AA25" s="40"/>
      <c r="AB25" s="388"/>
    </row>
    <row r="26" spans="1:28" hidden="1" x14ac:dyDescent="0.35">
      <c r="A26" s="40" t="s">
        <v>270</v>
      </c>
      <c r="B26" s="246"/>
      <c r="C26" s="234">
        <v>0</v>
      </c>
      <c r="D26" s="234">
        <v>0</v>
      </c>
      <c r="E26" s="234">
        <v>0</v>
      </c>
      <c r="F26" s="246"/>
      <c r="J26" s="246"/>
      <c r="N26" s="246"/>
      <c r="S26" s="295"/>
      <c r="V26" s="366"/>
      <c r="X26" s="367"/>
      <c r="Y26" s="246"/>
      <c r="Z26" s="387"/>
      <c r="AA26" s="40"/>
      <c r="AB26" s="388"/>
    </row>
    <row r="27" spans="1:28" hidden="1" x14ac:dyDescent="0.35">
      <c r="A27" s="40" t="s">
        <v>271</v>
      </c>
      <c r="B27" s="246"/>
      <c r="C27" s="234">
        <v>0</v>
      </c>
      <c r="D27" s="234">
        <v>0</v>
      </c>
      <c r="E27" s="234">
        <v>0</v>
      </c>
      <c r="F27" s="246"/>
      <c r="J27" s="246"/>
      <c r="N27" s="246"/>
      <c r="S27" s="295"/>
      <c r="V27" s="366"/>
      <c r="X27" s="367"/>
      <c r="Y27" s="246"/>
      <c r="Z27" s="387"/>
      <c r="AA27" s="40"/>
      <c r="AB27" s="388"/>
    </row>
    <row r="28" spans="1:28" hidden="1" x14ac:dyDescent="0.35">
      <c r="A28" s="40" t="s">
        <v>272</v>
      </c>
      <c r="B28" s="246"/>
      <c r="C28" s="234">
        <v>0</v>
      </c>
      <c r="D28" s="234">
        <v>0</v>
      </c>
      <c r="E28" s="234">
        <v>1126.3742909477423</v>
      </c>
      <c r="F28" s="246"/>
      <c r="J28" s="246"/>
      <c r="N28" s="246"/>
      <c r="S28" s="295"/>
      <c r="V28" s="366"/>
      <c r="X28" s="367"/>
      <c r="Y28" s="246"/>
      <c r="Z28" s="387"/>
      <c r="AA28" s="40"/>
      <c r="AB28" s="388"/>
    </row>
    <row r="29" spans="1:28" hidden="1" x14ac:dyDescent="0.35">
      <c r="A29" s="40" t="s">
        <v>273</v>
      </c>
      <c r="B29" s="246"/>
      <c r="C29" s="234">
        <v>0</v>
      </c>
      <c r="D29" s="234">
        <v>0</v>
      </c>
      <c r="E29" s="234">
        <v>0</v>
      </c>
      <c r="F29" s="246"/>
      <c r="J29" s="246"/>
      <c r="N29" s="246"/>
      <c r="S29" s="295"/>
      <c r="V29" s="366"/>
      <c r="X29" s="367"/>
      <c r="Y29" s="246"/>
      <c r="Z29" s="387"/>
      <c r="AA29" s="40"/>
      <c r="AB29" s="388"/>
    </row>
    <row r="30" spans="1:28" hidden="1" x14ac:dyDescent="0.35">
      <c r="A30" s="40" t="s">
        <v>274</v>
      </c>
      <c r="B30" s="246"/>
      <c r="C30" s="234">
        <v>0</v>
      </c>
      <c r="D30" s="234">
        <v>0</v>
      </c>
      <c r="E30" s="234">
        <v>8217.1162528141504</v>
      </c>
      <c r="F30" s="246"/>
      <c r="J30" s="246"/>
      <c r="N30" s="246"/>
      <c r="S30" s="295"/>
      <c r="V30" s="366"/>
      <c r="X30" s="367"/>
      <c r="Y30" s="246"/>
      <c r="Z30" s="387"/>
      <c r="AA30" s="40"/>
      <c r="AB30" s="388"/>
    </row>
    <row r="31" spans="1:28" hidden="1" x14ac:dyDescent="0.35">
      <c r="A31" s="40" t="s">
        <v>275</v>
      </c>
      <c r="B31" s="246"/>
      <c r="C31" s="234">
        <v>0</v>
      </c>
      <c r="D31" s="234">
        <v>0</v>
      </c>
      <c r="E31" s="234">
        <v>0</v>
      </c>
      <c r="F31" s="246"/>
      <c r="J31" s="246"/>
      <c r="N31" s="246"/>
      <c r="S31" s="295"/>
      <c r="V31" s="366"/>
      <c r="X31" s="367"/>
      <c r="Y31" s="246"/>
      <c r="Z31" s="387"/>
      <c r="AA31" s="40"/>
      <c r="AB31" s="388"/>
    </row>
    <row r="32" spans="1:28" hidden="1" x14ac:dyDescent="0.35">
      <c r="A32" s="40" t="s">
        <v>276</v>
      </c>
      <c r="B32" s="246"/>
      <c r="C32" s="234">
        <v>0</v>
      </c>
      <c r="D32" s="234">
        <v>0</v>
      </c>
      <c r="E32" s="234">
        <v>0</v>
      </c>
      <c r="F32" s="246"/>
      <c r="J32" s="246"/>
      <c r="N32" s="246"/>
      <c r="S32" s="295"/>
      <c r="V32" s="366"/>
      <c r="X32" s="367"/>
      <c r="Y32" s="246"/>
      <c r="Z32" s="387"/>
      <c r="AA32" s="40"/>
      <c r="AB32" s="388"/>
    </row>
    <row r="33" spans="1:29" hidden="1" x14ac:dyDescent="0.35">
      <c r="A33" s="40" t="s">
        <v>277</v>
      </c>
      <c r="B33" s="246"/>
      <c r="C33" s="234">
        <v>0</v>
      </c>
      <c r="D33" s="234">
        <v>0</v>
      </c>
      <c r="E33" s="234">
        <v>0</v>
      </c>
      <c r="F33" s="246"/>
      <c r="J33" s="246"/>
      <c r="N33" s="246"/>
      <c r="S33" s="295"/>
      <c r="V33" s="366"/>
      <c r="X33" s="367"/>
      <c r="Y33" s="246"/>
      <c r="Z33" s="387"/>
      <c r="AA33" s="40"/>
      <c r="AB33" s="388"/>
    </row>
    <row r="34" spans="1:29" hidden="1" x14ac:dyDescent="0.35">
      <c r="A34" s="40" t="s">
        <v>278</v>
      </c>
      <c r="B34" s="246"/>
      <c r="C34" s="234">
        <v>0</v>
      </c>
      <c r="D34" s="234">
        <v>1236.6752742390531</v>
      </c>
      <c r="E34" s="234">
        <v>2606.7564314377601</v>
      </c>
      <c r="F34" s="246"/>
      <c r="J34" s="246"/>
      <c r="N34" s="246"/>
      <c r="S34" s="295"/>
      <c r="V34" s="366"/>
      <c r="X34" s="367"/>
      <c r="Y34" s="246"/>
      <c r="Z34" s="387"/>
      <c r="AA34" s="40"/>
      <c r="AB34" s="388"/>
    </row>
    <row r="35" spans="1:29" hidden="1" x14ac:dyDescent="0.35">
      <c r="A35" s="40" t="s">
        <v>279</v>
      </c>
      <c r="B35" s="246"/>
      <c r="C35" s="234">
        <v>658.90408209462976</v>
      </c>
      <c r="D35" s="234">
        <v>879.10135022537338</v>
      </c>
      <c r="E35" s="234">
        <v>0</v>
      </c>
      <c r="F35" s="246"/>
      <c r="J35" s="246"/>
      <c r="N35" s="246"/>
      <c r="S35" s="295"/>
      <c r="V35" s="366"/>
      <c r="X35" s="367"/>
      <c r="Y35" s="246"/>
      <c r="Z35" s="387"/>
      <c r="AA35" s="40"/>
      <c r="AB35" s="388"/>
    </row>
    <row r="36" spans="1:29" hidden="1" x14ac:dyDescent="0.35">
      <c r="A36" s="40" t="s">
        <v>280</v>
      </c>
      <c r="B36" s="246"/>
      <c r="C36" s="234">
        <v>0</v>
      </c>
      <c r="D36" s="234">
        <v>0</v>
      </c>
      <c r="E36" s="234">
        <v>0</v>
      </c>
      <c r="F36" s="246"/>
      <c r="J36" s="246"/>
      <c r="N36" s="246"/>
      <c r="S36" s="295"/>
      <c r="V36" s="366"/>
      <c r="X36" s="367"/>
      <c r="Y36" s="246"/>
      <c r="Z36" s="387"/>
      <c r="AA36" s="40"/>
      <c r="AB36" s="388"/>
    </row>
    <row r="37" spans="1:29" hidden="1" x14ac:dyDescent="0.35">
      <c r="B37" s="246"/>
      <c r="F37" s="246"/>
      <c r="J37" s="246"/>
      <c r="N37" s="246"/>
      <c r="S37" s="295"/>
      <c r="V37" s="366"/>
      <c r="X37" s="367"/>
      <c r="Y37" s="246"/>
      <c r="Z37" s="366"/>
      <c r="AB37" s="367"/>
    </row>
    <row r="38" spans="1:29" hidden="1" x14ac:dyDescent="0.35">
      <c r="B38" s="246"/>
      <c r="E38" s="235">
        <f>SUM(C10:E36)</f>
        <v>226555.76464968882</v>
      </c>
      <c r="F38" s="246"/>
      <c r="J38" s="246"/>
      <c r="N38" s="246"/>
      <c r="S38" s="295"/>
      <c r="V38" s="366"/>
      <c r="X38" s="367"/>
      <c r="Y38" s="246"/>
      <c r="Z38" s="366"/>
      <c r="AB38" s="367"/>
    </row>
    <row r="39" spans="1:29" ht="23.25" customHeight="1" thickBot="1" x14ac:dyDescent="0.4">
      <c r="A39" s="437" t="s">
        <v>200</v>
      </c>
      <c r="B39" s="438"/>
      <c r="C39" s="439">
        <f>SUM(C40,C43,C46,C47,C48,C50,C49,C53,C56)</f>
        <v>76453.845137156852</v>
      </c>
      <c r="D39" s="439">
        <f>SUM(D40,D43,D46,D47,D48,D50,D49,D53,D56)</f>
        <v>313365.1851324591</v>
      </c>
      <c r="E39" s="439">
        <f>SUM(E40,E43,E46,E47,E48,E50,E49,E53,E56)</f>
        <v>1342297.4562810326</v>
      </c>
      <c r="F39" s="440"/>
      <c r="G39" s="439">
        <f>SUM(G40,G43,G46,G47,G48,G50,G49,G53,G56)</f>
        <v>553190.33999999869</v>
      </c>
      <c r="H39" s="439">
        <f>SUM(H40,H44:H45,H46,H47,H48,H50,H49,H53,H56)</f>
        <v>949570.77999999817</v>
      </c>
      <c r="I39" s="439">
        <f>SUM(I40,I43,I46,I47,I48,I50,I49,I53,I56)</f>
        <v>3593295.5000000354</v>
      </c>
      <c r="J39" s="440"/>
      <c r="K39" s="441">
        <f>IFERROR(C39/G39,0)</f>
        <v>0.13820531489605736</v>
      </c>
      <c r="L39" s="441">
        <f t="shared" ref="L39" si="0">IFERROR(D39/H39,0)</f>
        <v>0.33000719033546894</v>
      </c>
      <c r="M39" s="441">
        <f t="shared" ref="M39" si="1">IFERROR(E39/I39,0)</f>
        <v>0.37355610087759811</v>
      </c>
      <c r="N39" s="440"/>
      <c r="O39" s="441">
        <f>IFERROR(C39*1000/Z39,0)</f>
        <v>4.4871909400721544</v>
      </c>
      <c r="P39" s="441">
        <f t="shared" ref="P39" si="2">IFERROR(D39*1000/AA39,0)</f>
        <v>6.4527145839059266</v>
      </c>
      <c r="Q39" s="441">
        <f>IFERROR(E39*1000/AB39,0)</f>
        <v>2.0180630050342212</v>
      </c>
      <c r="S39" s="440"/>
      <c r="V39" s="482">
        <f t="shared" ref="V39:X41" si="3">IFERROR(G39*1000/Z39,0)</f>
        <v>32.467571478324977</v>
      </c>
      <c r="W39" s="441">
        <f t="shared" si="3"/>
        <v>19.553254513474137</v>
      </c>
      <c r="X39" s="483">
        <f t="shared" si="3"/>
        <v>5.4023023591186732</v>
      </c>
      <c r="Y39" s="484"/>
      <c r="Z39" s="485">
        <f>SUM(Z40,Z43,Z46,Z47,Z48,Z50,Z49,Z53,Z56)</f>
        <v>17038242</v>
      </c>
      <c r="AA39" s="439">
        <f>SUM(AA40,AA43,AA46,AA47,AA48,AA50,AA49,AA53,AA56)</f>
        <v>48563311</v>
      </c>
      <c r="AB39" s="486">
        <f>SUM(AB40,AB43,AB46,AB47,AB48,AB50,AB49,AB53,AB56)</f>
        <v>665141501</v>
      </c>
    </row>
    <row r="40" spans="1:29" ht="15.5" x14ac:dyDescent="0.35">
      <c r="A40" s="450" t="s">
        <v>37</v>
      </c>
      <c r="B40" s="400"/>
      <c r="C40" s="451">
        <f>SUM(C41:C42)</f>
        <v>65546.970608481774</v>
      </c>
      <c r="D40" s="451">
        <f>SUM(D41:D42)</f>
        <v>146159.03484729148</v>
      </c>
      <c r="E40" s="451">
        <f>SUM(E41:E42)</f>
        <v>401790.03825676016</v>
      </c>
      <c r="F40" s="400"/>
      <c r="G40" s="452">
        <f>SUM(G41:G42)</f>
        <v>469806.04</v>
      </c>
      <c r="H40" s="452">
        <f>SUM(H41:H42)</f>
        <v>572444.83000000007</v>
      </c>
      <c r="I40" s="452">
        <f>SUM(I41:I42)</f>
        <v>892336.20999999985</v>
      </c>
      <c r="J40" s="453"/>
      <c r="K40" s="454">
        <f>IFERROR(C40/G40,0)</f>
        <v>0.13951921650152002</v>
      </c>
      <c r="L40" s="454">
        <f t="shared" ref="K40:M41" si="4">IFERROR(D40/H40,0)</f>
        <v>0.25532422896943879</v>
      </c>
      <c r="M40" s="454">
        <f t="shared" si="4"/>
        <v>0.45026754910770711</v>
      </c>
      <c r="N40" s="455"/>
      <c r="O40" s="454">
        <f>IFERROR(C40*1000/Z40,0)</f>
        <v>6.3387130211094966</v>
      </c>
      <c r="P40" s="454">
        <f>IFERROR(D40*1000/AA40,0)</f>
        <v>9.5966179739677191</v>
      </c>
      <c r="Q40" s="454">
        <f t="shared" ref="O40:Q41" si="5">IFERROR(E40*1000/AB40,0)</f>
        <v>10.837187218339031</v>
      </c>
      <c r="R40" s="456"/>
      <c r="S40" s="457"/>
      <c r="V40" s="490">
        <f>IFERROR(G40*1000/Z40,0)</f>
        <v>45.432544563066969</v>
      </c>
      <c r="W40" s="454">
        <f t="shared" si="3"/>
        <v>37.586005890245517</v>
      </c>
      <c r="X40" s="476">
        <f>IFERROR(I40*1000/AB40,0)</f>
        <v>24.068328352365231</v>
      </c>
      <c r="Y40" s="491"/>
      <c r="Z40" s="492">
        <f>SUM(Z41:Z42)</f>
        <v>10340738</v>
      </c>
      <c r="AA40" s="451">
        <f>SUM(AA41:AA42)</f>
        <v>15230265</v>
      </c>
      <c r="AB40" s="493">
        <f>SUM(AB41:AB42)</f>
        <v>37075122</v>
      </c>
      <c r="AC40" s="235">
        <f>SUM(Z40:AB40)</f>
        <v>62646125</v>
      </c>
    </row>
    <row r="41" spans="1:29" ht="15" thickBot="1" x14ac:dyDescent="0.4">
      <c r="A41" s="458" t="s">
        <v>281</v>
      </c>
      <c r="B41" s="314"/>
      <c r="C41" s="313">
        <v>63916.767988762811</v>
      </c>
      <c r="D41" s="313">
        <v>146159.03484729148</v>
      </c>
      <c r="E41" s="313">
        <v>380004.57056693494</v>
      </c>
      <c r="F41" s="314"/>
      <c r="G41" s="313">
        <v>460569.32</v>
      </c>
      <c r="H41" s="313">
        <v>572444.83000000007</v>
      </c>
      <c r="I41" s="313">
        <v>833770.87999999989</v>
      </c>
      <c r="J41" s="314"/>
      <c r="K41" s="315">
        <f t="shared" si="4"/>
        <v>0.13877773705978247</v>
      </c>
      <c r="L41" s="315">
        <f t="shared" si="4"/>
        <v>0.25532422896943879</v>
      </c>
      <c r="M41" s="315">
        <f t="shared" si="4"/>
        <v>0.45576618191191204</v>
      </c>
      <c r="N41" s="314"/>
      <c r="O41" s="315">
        <f t="shared" si="5"/>
        <v>6.4905123741562196</v>
      </c>
      <c r="P41" s="315">
        <f t="shared" si="5"/>
        <v>9.5966179739677191</v>
      </c>
      <c r="Q41" s="315">
        <f t="shared" si="5"/>
        <v>11.846602144412925</v>
      </c>
      <c r="S41" s="459"/>
      <c r="V41" s="372">
        <f t="shared" si="3"/>
        <v>46.769118099686601</v>
      </c>
      <c r="W41" s="315">
        <f t="shared" si="3"/>
        <v>37.586005890245517</v>
      </c>
      <c r="X41" s="373">
        <f t="shared" si="3"/>
        <v>25.992718667096213</v>
      </c>
      <c r="Y41" s="385"/>
      <c r="Z41" s="378">
        <v>9847723</v>
      </c>
      <c r="AA41" s="313">
        <v>15230265</v>
      </c>
      <c r="AB41" s="393">
        <v>32077094</v>
      </c>
      <c r="AC41" s="235">
        <f>SUM(G40:I40)</f>
        <v>1934587.08</v>
      </c>
    </row>
    <row r="42" spans="1:29" ht="16" thickBot="1" x14ac:dyDescent="0.4">
      <c r="A42" s="460" t="s">
        <v>282</v>
      </c>
      <c r="B42" s="461"/>
      <c r="C42" s="462">
        <v>1630.2026197189632</v>
      </c>
      <c r="D42" s="463" t="s">
        <v>283</v>
      </c>
      <c r="E42" s="463">
        <v>21785.467689825244</v>
      </c>
      <c r="F42" s="461"/>
      <c r="G42" s="462">
        <v>9236.7199999999993</v>
      </c>
      <c r="H42" s="463" t="s">
        <v>283</v>
      </c>
      <c r="I42" s="463">
        <v>58565.329999999994</v>
      </c>
      <c r="J42" s="461"/>
      <c r="K42" s="464">
        <f>IFERROR(C42/G42,0)</f>
        <v>0.17649150561226964</v>
      </c>
      <c r="L42" s="465" t="s">
        <v>283</v>
      </c>
      <c r="M42" s="465">
        <f>IFERROR(E42/I42,0)</f>
        <v>0.37198574121968142</v>
      </c>
      <c r="N42" s="461"/>
      <c r="O42" s="464">
        <f>IFERROR(C42*1000/Z42,0)</f>
        <v>3.3065984193563347</v>
      </c>
      <c r="P42" s="465" t="s">
        <v>283</v>
      </c>
      <c r="Q42" s="465">
        <f t="shared" ref="Q42:Q56" si="6">IFERROR(E42*1000/AB42,0)</f>
        <v>4.3588126536756588</v>
      </c>
      <c r="R42" s="466"/>
      <c r="S42" s="467"/>
      <c r="V42" s="494">
        <f>IFERROR(G42*1000/Z42,0)</f>
        <v>18.735170329503159</v>
      </c>
      <c r="W42" s="465" t="s">
        <v>283</v>
      </c>
      <c r="X42" s="481">
        <f t="shared" ref="X42:X56" si="7">IFERROR(I42*1000/AB42,0)</f>
        <v>11.717687455932618</v>
      </c>
      <c r="Y42" s="495"/>
      <c r="Z42" s="496">
        <v>493015</v>
      </c>
      <c r="AA42" s="463" t="s">
        <v>283</v>
      </c>
      <c r="AB42" s="497">
        <v>4998028</v>
      </c>
      <c r="AC42" s="476">
        <f>IFERROR(AC41*1000/AC40,0)</f>
        <v>30.881193050647585</v>
      </c>
    </row>
    <row r="43" spans="1:29" ht="15.5" x14ac:dyDescent="0.35">
      <c r="A43" s="450" t="s">
        <v>40</v>
      </c>
      <c r="B43" s="470"/>
      <c r="C43" s="451">
        <f>SUM(C44:C45)</f>
        <v>2663.4144824297364</v>
      </c>
      <c r="D43" s="471">
        <f>SUM(D44:D45)</f>
        <v>24240.511316705488</v>
      </c>
      <c r="E43" s="451">
        <f>SUM(E44:E45)</f>
        <v>280397.29339091352</v>
      </c>
      <c r="F43" s="470"/>
      <c r="G43" s="511">
        <f>SUM(G44:G45)</f>
        <v>18040.05</v>
      </c>
      <c r="H43" s="472">
        <f>SUM(H44:H45)</f>
        <v>54630.369999999995</v>
      </c>
      <c r="I43" s="452">
        <f>SUM(I44:I45)</f>
        <v>1234023.08</v>
      </c>
      <c r="J43" s="473"/>
      <c r="K43" s="513">
        <f>IFERROR(C43/G43,0)</f>
        <v>0.14763897452777217</v>
      </c>
      <c r="L43" s="475">
        <f>IFERROR(D43/H43,0)</f>
        <v>0.44371860041778027</v>
      </c>
      <c r="M43" s="454">
        <f>IFERROR(E43/I43,0)</f>
        <v>0.22722208193295176</v>
      </c>
      <c r="N43" s="455"/>
      <c r="O43" s="513">
        <f>IFERROR(C43*1000/Z43,0)</f>
        <v>0.62976434504999879</v>
      </c>
      <c r="P43" s="475">
        <f>IFERROR(D43*1000/AA43,0)</f>
        <v>1.3167385398473663</v>
      </c>
      <c r="Q43" s="476">
        <f>IFERROR(E43*1000/AB43,0)</f>
        <v>1.0450602165145406</v>
      </c>
      <c r="S43" s="449"/>
      <c r="V43" s="524">
        <f>IFERROR(G43*1000/Z43,0)</f>
        <v>4.2655697593695674</v>
      </c>
      <c r="W43" s="475">
        <f>IFERROR(H43*1000/AA43,0)</f>
        <v>2.9675080977168862</v>
      </c>
      <c r="X43" s="476">
        <f t="shared" si="7"/>
        <v>4.5992898560929243</v>
      </c>
      <c r="Y43" s="491"/>
      <c r="Z43" s="586">
        <f>SUM(Z44:Z45)</f>
        <v>4229224</v>
      </c>
      <c r="AA43" s="587">
        <f>SUM(AA44:AA45)</f>
        <v>18409510</v>
      </c>
      <c r="AB43" s="493">
        <f>SUM(AB44:AB45)</f>
        <v>268307308</v>
      </c>
    </row>
    <row r="44" spans="1:29" x14ac:dyDescent="0.35">
      <c r="A44" s="458" t="s">
        <v>284</v>
      </c>
      <c r="B44" s="314"/>
      <c r="C44" s="313">
        <v>2663.4144824297364</v>
      </c>
      <c r="D44" s="427">
        <v>10467.511613910858</v>
      </c>
      <c r="E44" s="313">
        <v>189382.98125843226</v>
      </c>
      <c r="F44" s="314"/>
      <c r="G44" s="319">
        <v>18040.05</v>
      </c>
      <c r="H44" s="427">
        <v>39668.649999999994</v>
      </c>
      <c r="I44" s="313">
        <v>963039.35</v>
      </c>
      <c r="J44" s="314"/>
      <c r="K44" s="579">
        <f>IFERROR(C44/G44,0)</f>
        <v>0.14763897452777217</v>
      </c>
      <c r="L44" s="425">
        <f t="shared" ref="L44:M47" si="8">IFERROR(D44/H44,0)</f>
        <v>0.26387365372683114</v>
      </c>
      <c r="M44" s="315">
        <f>IFERROR(E44/I44,0)</f>
        <v>0.19665134270830395</v>
      </c>
      <c r="N44" s="314"/>
      <c r="O44" s="317">
        <f>IFERROR(C44*1000/Z44,0)</f>
        <v>0.62976434504999879</v>
      </c>
      <c r="P44" s="425">
        <f>IFERROR(D44*1000/AA44,0)</f>
        <v>0.61929880330428355</v>
      </c>
      <c r="Q44" s="373">
        <f t="shared" si="6"/>
        <v>0.76933150389211014</v>
      </c>
      <c r="S44" s="295"/>
      <c r="V44" s="374">
        <f>IFERROR(G44*1000/Z44,0)</f>
        <v>4.2655697593695674</v>
      </c>
      <c r="W44" s="425">
        <f>IFERROR(H44*1000/AA44,0)</f>
        <v>2.3469520149419605</v>
      </c>
      <c r="X44" s="373">
        <f>IFERROR(I44*1000/AB44,0)</f>
        <v>3.9121599339053166</v>
      </c>
      <c r="Y44" s="385"/>
      <c r="Z44" s="394">
        <v>4229224</v>
      </c>
      <c r="AA44" s="319">
        <v>16902199</v>
      </c>
      <c r="AB44" s="393">
        <v>246165639</v>
      </c>
    </row>
    <row r="45" spans="1:29" ht="15" thickBot="1" x14ac:dyDescent="0.4">
      <c r="A45" s="460" t="s">
        <v>285</v>
      </c>
      <c r="B45" s="461"/>
      <c r="C45" s="463" t="s">
        <v>283</v>
      </c>
      <c r="D45" s="477">
        <v>13772.999702794628</v>
      </c>
      <c r="E45" s="463">
        <v>91014.312132481253</v>
      </c>
      <c r="F45" s="461"/>
      <c r="G45" s="478" t="s">
        <v>283</v>
      </c>
      <c r="H45" s="477">
        <v>14961.720000000001</v>
      </c>
      <c r="I45" s="463">
        <v>270983.73</v>
      </c>
      <c r="J45" s="461"/>
      <c r="K45" s="479" t="s">
        <v>283</v>
      </c>
      <c r="L45" s="480">
        <f t="shared" si="8"/>
        <v>0.92054922180034293</v>
      </c>
      <c r="M45" s="465">
        <f>IFERROR(E45/I45,0)</f>
        <v>0.3358663346042261</v>
      </c>
      <c r="N45" s="461"/>
      <c r="O45" s="479" t="s">
        <v>283</v>
      </c>
      <c r="P45" s="480">
        <f>IFERROR(D45*1000/AA45,0)</f>
        <v>9.1374638032858702</v>
      </c>
      <c r="Q45" s="481">
        <f t="shared" si="6"/>
        <v>4.1105443375782214</v>
      </c>
      <c r="S45" s="295"/>
      <c r="V45" s="501" t="s">
        <v>283</v>
      </c>
      <c r="W45" s="480">
        <f>IFERROR(H45*1000/AA45,0)</f>
        <v>9.9261001876852237</v>
      </c>
      <c r="X45" s="481">
        <f t="shared" si="7"/>
        <v>12.238631604510031</v>
      </c>
      <c r="Y45" s="495"/>
      <c r="Z45" s="502" t="s">
        <v>283</v>
      </c>
      <c r="AA45" s="477">
        <v>1507311</v>
      </c>
      <c r="AB45" s="497">
        <v>22141669</v>
      </c>
    </row>
    <row r="46" spans="1:29" ht="15.5" x14ac:dyDescent="0.35">
      <c r="A46" s="468" t="s">
        <v>286</v>
      </c>
      <c r="B46" s="469"/>
      <c r="C46" s="442">
        <v>5536.4615213848228</v>
      </c>
      <c r="D46" s="442">
        <v>18617.618202587204</v>
      </c>
      <c r="E46" s="442">
        <v>225449.40041752299</v>
      </c>
      <c r="F46" s="469"/>
      <c r="G46" s="445">
        <v>28333.469999998721</v>
      </c>
      <c r="H46" s="444">
        <v>74444.829999998125</v>
      </c>
      <c r="I46" s="444">
        <v>559301.10000003502</v>
      </c>
      <c r="J46" s="448"/>
      <c r="K46" s="446">
        <f>IFERROR(C46/G46,0)</f>
        <v>0.19540358174925532</v>
      </c>
      <c r="L46" s="447">
        <f t="shared" si="8"/>
        <v>0.25008611346936616</v>
      </c>
      <c r="M46" s="447">
        <f t="shared" si="8"/>
        <v>0.40309128735400107</v>
      </c>
      <c r="N46" s="448"/>
      <c r="O46" s="446">
        <f>IFERROR(C46*1000/Z46,0)</f>
        <v>7.4091848587204208</v>
      </c>
      <c r="P46" s="447">
        <f>IFERROR(D46*1000/AA46,0)</f>
        <v>8.9195637969754884</v>
      </c>
      <c r="Q46" s="447">
        <f t="shared" si="6"/>
        <v>15.779988123332922</v>
      </c>
      <c r="S46" s="295"/>
      <c r="V46" s="498">
        <f>IFERROR(G46*1000/Z46,0)</f>
        <v>37.917344157119871</v>
      </c>
      <c r="W46" s="447">
        <f>IFERROR(H46*1000/AA46,0)</f>
        <v>35.665969906274206</v>
      </c>
      <c r="X46" s="487">
        <f t="shared" si="7"/>
        <v>39.147430416859123</v>
      </c>
      <c r="Y46" s="488"/>
      <c r="Z46" s="499">
        <v>747243</v>
      </c>
      <c r="AA46" s="442">
        <v>2087279</v>
      </c>
      <c r="AB46" s="489">
        <v>14287045</v>
      </c>
    </row>
    <row r="47" spans="1:29" ht="15.5" x14ac:dyDescent="0.35">
      <c r="A47" s="185" t="s">
        <v>113</v>
      </c>
      <c r="B47" s="304"/>
      <c r="C47" s="299">
        <v>2706.9985248605294</v>
      </c>
      <c r="D47" s="299">
        <v>53418.708533494013</v>
      </c>
      <c r="E47" s="299">
        <v>136710.98420782742</v>
      </c>
      <c r="F47" s="304"/>
      <c r="G47" s="426">
        <v>37010.78</v>
      </c>
      <c r="H47" s="331">
        <v>151935.08000000002</v>
      </c>
      <c r="I47" s="331">
        <v>229215.02</v>
      </c>
      <c r="J47" s="334"/>
      <c r="K47" s="424">
        <f>IFERROR(C47/G47,0)</f>
        <v>7.3140812618932363E-2</v>
      </c>
      <c r="L47" s="333">
        <f t="shared" si="8"/>
        <v>0.35158903745924908</v>
      </c>
      <c r="M47" s="333">
        <f>IFERROR(E47/I47,0)</f>
        <v>0.59643117718824634</v>
      </c>
      <c r="N47" s="334"/>
      <c r="O47" s="424">
        <f>IFERROR(C47*1000/Z47,0)</f>
        <v>1.5728880464862343</v>
      </c>
      <c r="P47" s="333">
        <f>IFERROR(D47*1000/AA47,0)</f>
        <v>9.3349236523001142</v>
      </c>
      <c r="Q47" s="333">
        <f t="shared" si="6"/>
        <v>24.594671931787278</v>
      </c>
      <c r="S47" s="295"/>
      <c r="V47" s="428">
        <f>IFERROR(G47*1000/Z47,0)</f>
        <v>21.504929876580224</v>
      </c>
      <c r="W47" s="333">
        <f>IFERROR(H47*1000/AA47,0)</f>
        <v>26.550667562785087</v>
      </c>
      <c r="X47" s="371">
        <f t="shared" si="7"/>
        <v>41.236395534743615</v>
      </c>
      <c r="Y47" s="384"/>
      <c r="Z47" s="429">
        <v>1721037</v>
      </c>
      <c r="AA47" s="299">
        <v>5722458</v>
      </c>
      <c r="AB47" s="392">
        <v>5558561</v>
      </c>
    </row>
    <row r="48" spans="1:29" ht="15.5" x14ac:dyDescent="0.35">
      <c r="A48" s="185" t="s">
        <v>45</v>
      </c>
      <c r="B48" s="304"/>
      <c r="C48" s="299" t="s">
        <v>283</v>
      </c>
      <c r="D48" s="299" t="s">
        <v>283</v>
      </c>
      <c r="E48" s="299">
        <v>162393.75650342333</v>
      </c>
      <c r="F48" s="304"/>
      <c r="G48" s="331" t="s">
        <v>283</v>
      </c>
      <c r="H48" s="331" t="s">
        <v>283</v>
      </c>
      <c r="I48" s="331">
        <v>407871.87999999995</v>
      </c>
      <c r="J48" s="334"/>
      <c r="K48" s="333" t="s">
        <v>283</v>
      </c>
      <c r="L48" s="333" t="s">
        <v>283</v>
      </c>
      <c r="M48" s="333">
        <f t="shared" ref="M48:M56" si="9">IFERROR(E48/I48,0)</f>
        <v>0.39814893957245434</v>
      </c>
      <c r="N48" s="334"/>
      <c r="O48" s="333" t="s">
        <v>283</v>
      </c>
      <c r="P48" s="333" t="s">
        <v>283</v>
      </c>
      <c r="Q48" s="333">
        <f>IFERROR(E48*1000/AB48,0)</f>
        <v>0.53387330152905232</v>
      </c>
      <c r="S48" s="295"/>
      <c r="V48" s="370" t="s">
        <v>283</v>
      </c>
      <c r="W48" s="333" t="s">
        <v>283</v>
      </c>
      <c r="X48" s="371">
        <f t="shared" si="7"/>
        <v>1.3408884175412932</v>
      </c>
      <c r="Y48" s="384"/>
      <c r="Z48" s="391" t="s">
        <v>283</v>
      </c>
      <c r="AA48" s="299" t="s">
        <v>283</v>
      </c>
      <c r="AB48" s="392">
        <v>304180329</v>
      </c>
    </row>
    <row r="49" spans="1:28" ht="16" thickBot="1" x14ac:dyDescent="0.4">
      <c r="A49" s="503" t="s">
        <v>46</v>
      </c>
      <c r="B49" s="504"/>
      <c r="C49" s="505" t="s">
        <v>283</v>
      </c>
      <c r="D49" s="505">
        <v>55292.20314835231</v>
      </c>
      <c r="E49" s="505">
        <v>55785.893885942351</v>
      </c>
      <c r="F49" s="504"/>
      <c r="G49" s="506" t="s">
        <v>283</v>
      </c>
      <c r="H49" s="506">
        <v>59115.07</v>
      </c>
      <c r="I49" s="506">
        <v>52563.68</v>
      </c>
      <c r="J49" s="507"/>
      <c r="K49" s="508" t="s">
        <v>283</v>
      </c>
      <c r="L49" s="508">
        <f>IFERROR(D49/H49,0)</f>
        <v>0.93533177154915503</v>
      </c>
      <c r="M49" s="508">
        <f>IFERROR(E49/I49,0)</f>
        <v>1.0613011472169063</v>
      </c>
      <c r="N49" s="507"/>
      <c r="O49" s="508" t="s">
        <v>283</v>
      </c>
      <c r="P49" s="508">
        <f>IFERROR(D49*1000/AA49,0)</f>
        <v>214.70699099249899</v>
      </c>
      <c r="Q49" s="508">
        <f t="shared" si="6"/>
        <v>253.22348713336788</v>
      </c>
      <c r="S49" s="295"/>
      <c r="V49" s="519" t="s">
        <v>283</v>
      </c>
      <c r="W49" s="508">
        <f>IFERROR(H49*1000/AA49,0)</f>
        <v>229.55169226945839</v>
      </c>
      <c r="X49" s="520">
        <f t="shared" si="7"/>
        <v>238.59720475890023</v>
      </c>
      <c r="Y49" s="521"/>
      <c r="Z49" s="522" t="s">
        <v>283</v>
      </c>
      <c r="AA49" s="505">
        <v>257524</v>
      </c>
      <c r="AB49" s="523">
        <v>220303</v>
      </c>
    </row>
    <row r="50" spans="1:28" ht="15.5" x14ac:dyDescent="0.35">
      <c r="A50" s="509" t="s">
        <v>47</v>
      </c>
      <c r="B50" s="510"/>
      <c r="C50" s="451" t="s">
        <v>283</v>
      </c>
      <c r="D50" s="451">
        <f>SUM(D51:D52)</f>
        <v>15637.109084028574</v>
      </c>
      <c r="E50" s="451">
        <f>SUM(E51:E52)</f>
        <v>55040.403288448564</v>
      </c>
      <c r="F50" s="510"/>
      <c r="G50" s="511"/>
      <c r="H50" s="472">
        <f>SUM(H51:H52)</f>
        <v>37000.600000000006</v>
      </c>
      <c r="I50" s="452">
        <f>SUM(I51:I52)</f>
        <v>160068.14000000001</v>
      </c>
      <c r="J50" s="455"/>
      <c r="K50" s="512" t="s">
        <v>283</v>
      </c>
      <c r="L50" s="475">
        <f>IFERROR(D50/H50,0)</f>
        <v>0.42261771657834118</v>
      </c>
      <c r="M50" s="454">
        <f t="shared" si="9"/>
        <v>0.34385608084437391</v>
      </c>
      <c r="N50" s="455"/>
      <c r="O50" s="513" t="s">
        <v>283</v>
      </c>
      <c r="P50" s="454">
        <f>IFERROR(D50*1000/AA50,0)</f>
        <v>2.2807003925642677</v>
      </c>
      <c r="Q50" s="476">
        <f t="shared" si="6"/>
        <v>2.0417420906331936</v>
      </c>
      <c r="S50" s="295"/>
      <c r="V50" s="524" t="s">
        <v>283</v>
      </c>
      <c r="W50" s="474">
        <f>IFERROR(H50*1000/AA50,0)</f>
        <v>5.3966038410069617</v>
      </c>
      <c r="X50" s="476">
        <f t="shared" si="7"/>
        <v>5.9377809623709021</v>
      </c>
      <c r="Y50" s="491"/>
      <c r="Z50" s="492"/>
      <c r="AA50" s="451">
        <f>SUM(AA51:AA52)</f>
        <v>6856275</v>
      </c>
      <c r="AB50" s="493">
        <f>SUM(AB51:AB52)</f>
        <v>26957569</v>
      </c>
    </row>
    <row r="51" spans="1:28" x14ac:dyDescent="0.35">
      <c r="A51" s="458" t="s">
        <v>287</v>
      </c>
      <c r="B51" s="314"/>
      <c r="C51" s="313" t="s">
        <v>283</v>
      </c>
      <c r="D51" s="313">
        <v>9916.8772687416385</v>
      </c>
      <c r="E51" s="313">
        <v>34092.843227842888</v>
      </c>
      <c r="F51" s="314"/>
      <c r="G51" s="313" t="s">
        <v>283</v>
      </c>
      <c r="H51" s="427">
        <v>22000.600000000002</v>
      </c>
      <c r="I51" s="313">
        <v>100378.66</v>
      </c>
      <c r="J51" s="314"/>
      <c r="K51" s="315" t="s">
        <v>283</v>
      </c>
      <c r="L51" s="425">
        <f>IFERROR(D51/H51,0)</f>
        <v>0.45075485526493086</v>
      </c>
      <c r="M51" s="315">
        <f t="shared" si="9"/>
        <v>0.33964234258400028</v>
      </c>
      <c r="N51" s="314"/>
      <c r="O51" s="315" t="s">
        <v>283</v>
      </c>
      <c r="P51" s="318">
        <f>IFERROR(D51*1000/AA51,0)</f>
        <v>3.1621213127897509</v>
      </c>
      <c r="Q51" s="373">
        <f t="shared" si="6"/>
        <v>2.0575205081804446</v>
      </c>
      <c r="S51" s="295"/>
      <c r="V51" s="372" t="s">
        <v>283</v>
      </c>
      <c r="W51" s="318">
        <f>IFERROR(H51*1000/AA51,0)</f>
        <v>7.0151686129508608</v>
      </c>
      <c r="X51" s="373">
        <f t="shared" si="7"/>
        <v>6.0579034184219207</v>
      </c>
      <c r="Y51" s="385"/>
      <c r="Z51" s="395" t="s">
        <v>283</v>
      </c>
      <c r="AA51" s="313">
        <v>3136147</v>
      </c>
      <c r="AB51" s="393">
        <v>16569868</v>
      </c>
    </row>
    <row r="52" spans="1:28" ht="15" thickBot="1" x14ac:dyDescent="0.4">
      <c r="A52" s="460" t="s">
        <v>288</v>
      </c>
      <c r="B52" s="461"/>
      <c r="C52" s="463" t="s">
        <v>283</v>
      </c>
      <c r="D52" s="463">
        <v>5720.2318152869357</v>
      </c>
      <c r="E52" s="463">
        <v>20947.56006060568</v>
      </c>
      <c r="F52" s="461"/>
      <c r="G52" s="463" t="s">
        <v>283</v>
      </c>
      <c r="H52" s="477">
        <v>15000</v>
      </c>
      <c r="I52" s="463">
        <v>59689.48</v>
      </c>
      <c r="J52" s="461"/>
      <c r="K52" s="465" t="s">
        <v>283</v>
      </c>
      <c r="L52" s="480">
        <f>IFERROR(D52/H52,0)</f>
        <v>0.38134878768579572</v>
      </c>
      <c r="M52" s="465">
        <f t="shared" si="9"/>
        <v>0.35094224410408131</v>
      </c>
      <c r="N52" s="461"/>
      <c r="O52" s="465" t="s">
        <v>283</v>
      </c>
      <c r="P52" s="479">
        <f>IFERROR(D52*1000/AA52,0)</f>
        <v>1.5376438163651722</v>
      </c>
      <c r="Q52" s="481">
        <f t="shared" si="6"/>
        <v>2.016573259146146</v>
      </c>
      <c r="S52" s="295"/>
      <c r="V52" s="525" t="s">
        <v>283</v>
      </c>
      <c r="W52" s="479">
        <f>IFERROR(H52*1000/AA52,0)</f>
        <v>4.0321193249264544</v>
      </c>
      <c r="X52" s="481">
        <f t="shared" si="7"/>
        <v>5.7461684736593783</v>
      </c>
      <c r="Y52" s="495"/>
      <c r="Z52" s="526" t="s">
        <v>283</v>
      </c>
      <c r="AA52" s="463">
        <v>3720128</v>
      </c>
      <c r="AB52" s="497">
        <v>10387701</v>
      </c>
    </row>
    <row r="53" spans="1:28" ht="15.5" x14ac:dyDescent="0.35">
      <c r="A53" s="509" t="s">
        <v>212</v>
      </c>
      <c r="B53" s="400"/>
      <c r="C53" s="451" t="s">
        <v>283</v>
      </c>
      <c r="D53" s="451" t="s">
        <v>283</v>
      </c>
      <c r="E53" s="451">
        <f>SUM(E54:E55)</f>
        <v>19814.084829623418</v>
      </c>
      <c r="F53" s="400"/>
      <c r="G53" s="515" t="s">
        <v>283</v>
      </c>
      <c r="H53" s="516" t="s">
        <v>283</v>
      </c>
      <c r="I53" s="472">
        <f>SUM(I54:I55)</f>
        <v>27537.62</v>
      </c>
      <c r="J53" s="453"/>
      <c r="K53" s="515" t="s">
        <v>283</v>
      </c>
      <c r="L53" s="516" t="s">
        <v>283</v>
      </c>
      <c r="M53" s="475">
        <f t="shared" si="9"/>
        <v>0.71952786150812664</v>
      </c>
      <c r="N53" s="453"/>
      <c r="O53" s="515" t="s">
        <v>283</v>
      </c>
      <c r="P53" s="516" t="s">
        <v>283</v>
      </c>
      <c r="Q53" s="517">
        <f t="shared" si="6"/>
        <v>4.0078280815428755</v>
      </c>
      <c r="S53" s="295"/>
      <c r="V53" s="533" t="s">
        <v>283</v>
      </c>
      <c r="W53" s="516" t="s">
        <v>283</v>
      </c>
      <c r="X53" s="517">
        <f t="shared" si="7"/>
        <v>5.5700804596259674</v>
      </c>
      <c r="Y53" s="534"/>
      <c r="Z53" s="492" t="s">
        <v>283</v>
      </c>
      <c r="AA53" s="451" t="s">
        <v>283</v>
      </c>
      <c r="AB53" s="535">
        <f>SUM(AB54:AB55)</f>
        <v>4943846</v>
      </c>
    </row>
    <row r="54" spans="1:28" x14ac:dyDescent="0.35">
      <c r="A54" s="458" t="s">
        <v>289</v>
      </c>
      <c r="B54" s="314"/>
      <c r="C54" s="313" t="s">
        <v>283</v>
      </c>
      <c r="D54" s="313" t="s">
        <v>283</v>
      </c>
      <c r="E54" s="313">
        <v>14406.062244924915</v>
      </c>
      <c r="F54" s="314"/>
      <c r="G54" s="313" t="s">
        <v>283</v>
      </c>
      <c r="H54" s="313" t="s">
        <v>283</v>
      </c>
      <c r="I54" s="427">
        <v>15505.869999999999</v>
      </c>
      <c r="J54" s="314"/>
      <c r="K54" s="313" t="s">
        <v>283</v>
      </c>
      <c r="L54" s="313" t="s">
        <v>283</v>
      </c>
      <c r="M54" s="425">
        <f t="shared" si="9"/>
        <v>0.92907152226382106</v>
      </c>
      <c r="N54" s="314"/>
      <c r="O54" s="313" t="s">
        <v>283</v>
      </c>
      <c r="P54" s="313" t="s">
        <v>283</v>
      </c>
      <c r="Q54" s="410">
        <f t="shared" si="6"/>
        <v>4.4500197370851335</v>
      </c>
      <c r="S54" s="295"/>
      <c r="V54" s="378" t="s">
        <v>283</v>
      </c>
      <c r="W54" s="313" t="s">
        <v>283</v>
      </c>
      <c r="X54" s="410">
        <f t="shared" si="7"/>
        <v>4.7897493685330037</v>
      </c>
      <c r="Y54" s="385"/>
      <c r="Z54" s="395" t="s">
        <v>283</v>
      </c>
      <c r="AA54" s="301" t="s">
        <v>283</v>
      </c>
      <c r="AB54" s="430">
        <v>3237303</v>
      </c>
    </row>
    <row r="55" spans="1:28" ht="15" thickBot="1" x14ac:dyDescent="0.4">
      <c r="A55" s="460" t="s">
        <v>290</v>
      </c>
      <c r="B55" s="461"/>
      <c r="C55" s="463" t="s">
        <v>283</v>
      </c>
      <c r="D55" s="463" t="s">
        <v>283</v>
      </c>
      <c r="E55" s="463">
        <v>5408.0225846985049</v>
      </c>
      <c r="F55" s="461"/>
      <c r="G55" s="463" t="s">
        <v>283</v>
      </c>
      <c r="H55" s="462" t="s">
        <v>283</v>
      </c>
      <c r="I55" s="477">
        <v>12031.75</v>
      </c>
      <c r="J55" s="461"/>
      <c r="K55" s="463" t="s">
        <v>283</v>
      </c>
      <c r="L55" s="462" t="s">
        <v>283</v>
      </c>
      <c r="M55" s="480">
        <f t="shared" si="9"/>
        <v>0.44947930140657055</v>
      </c>
      <c r="N55" s="461"/>
      <c r="O55" s="463" t="s">
        <v>283</v>
      </c>
      <c r="P55" s="462" t="s">
        <v>283</v>
      </c>
      <c r="Q55" s="518">
        <f t="shared" si="6"/>
        <v>3.168992861415449</v>
      </c>
      <c r="S55" s="295"/>
      <c r="V55" s="502" t="s">
        <v>283</v>
      </c>
      <c r="W55" s="462" t="s">
        <v>283</v>
      </c>
      <c r="X55" s="518">
        <f t="shared" si="7"/>
        <v>7.050364391638535</v>
      </c>
      <c r="Y55" s="495"/>
      <c r="Z55" s="526" t="s">
        <v>283</v>
      </c>
      <c r="AA55" s="536" t="s">
        <v>283</v>
      </c>
      <c r="AB55" s="537">
        <v>1706543</v>
      </c>
    </row>
    <row r="56" spans="1:28" ht="16" thickBot="1" x14ac:dyDescent="0.4">
      <c r="A56" s="468" t="s">
        <v>49</v>
      </c>
      <c r="B56" s="469"/>
      <c r="C56" s="442" t="s">
        <v>283</v>
      </c>
      <c r="D56" s="442" t="s">
        <v>283</v>
      </c>
      <c r="E56" s="443">
        <v>4915.6015005710487</v>
      </c>
      <c r="F56" s="469"/>
      <c r="G56" s="442" t="s">
        <v>283</v>
      </c>
      <c r="H56" s="442" t="s">
        <v>283</v>
      </c>
      <c r="I56" s="445">
        <v>30378.770000000004</v>
      </c>
      <c r="J56" s="448"/>
      <c r="K56" s="444" t="s">
        <v>283</v>
      </c>
      <c r="L56" s="444" t="s">
        <v>283</v>
      </c>
      <c r="M56" s="446">
        <f t="shared" si="9"/>
        <v>0.16181041893964265</v>
      </c>
      <c r="N56" s="448"/>
      <c r="O56" s="444" t="s">
        <v>283</v>
      </c>
      <c r="P56" s="444" t="s">
        <v>283</v>
      </c>
      <c r="Q56" s="514">
        <f t="shared" si="6"/>
        <v>1.3611278175417658</v>
      </c>
      <c r="S56" s="295"/>
      <c r="V56" s="527" t="s">
        <v>283</v>
      </c>
      <c r="W56" s="528" t="s">
        <v>283</v>
      </c>
      <c r="X56" s="529">
        <f t="shared" si="7"/>
        <v>8.4118675822073232</v>
      </c>
      <c r="Y56" s="488"/>
      <c r="Z56" s="530" t="s">
        <v>283</v>
      </c>
      <c r="AA56" s="531" t="s">
        <v>283</v>
      </c>
      <c r="AB56" s="532">
        <v>3611418</v>
      </c>
    </row>
    <row r="60" spans="1:28" x14ac:dyDescent="0.35">
      <c r="G60" s="235">
        <f>SUM(C40:E40)</f>
        <v>613496.04371253343</v>
      </c>
      <c r="H60" s="235">
        <f>SUM(G40:I40)</f>
        <v>1934587.08</v>
      </c>
      <c r="I60" s="123">
        <f>G60/H60</f>
        <v>0.3171198908826236</v>
      </c>
    </row>
    <row r="61" spans="1:28" x14ac:dyDescent="0.35">
      <c r="C61" s="235"/>
      <c r="H61" s="235">
        <f>SUM(Z45:AB45)</f>
        <v>23648980</v>
      </c>
      <c r="I61" s="123">
        <f>G60/H61*1000</f>
        <v>25.941754938797928</v>
      </c>
    </row>
    <row r="63" spans="1:28" hidden="1" x14ac:dyDescent="0.35">
      <c r="A63" s="40" t="s">
        <v>291</v>
      </c>
      <c r="B63" s="246"/>
      <c r="F63" s="246"/>
      <c r="J63" s="246"/>
      <c r="N63" s="246"/>
      <c r="R63" s="246"/>
      <c r="T63" s="246"/>
    </row>
    <row r="64" spans="1:28" x14ac:dyDescent="0.35">
      <c r="E64" s="235"/>
      <c r="H64" s="235"/>
    </row>
    <row r="65" spans="7:9" x14ac:dyDescent="0.35">
      <c r="G65" s="235"/>
      <c r="H65" s="235"/>
      <c r="I65" s="235"/>
    </row>
  </sheetData>
  <mergeCells count="8">
    <mergeCell ref="V8:X8"/>
    <mergeCell ref="O8:Q8"/>
    <mergeCell ref="A1:A2"/>
    <mergeCell ref="A8:A9"/>
    <mergeCell ref="Z8:AB8"/>
    <mergeCell ref="C8:E8"/>
    <mergeCell ref="G8:I8"/>
    <mergeCell ref="K8:M8"/>
  </mergeCells>
  <pageMargins left="0.7" right="0.7" top="0.75" bottom="0.75" header="0.3" footer="0.3"/>
  <pageSetup orientation="portrait" r:id="rId1"/>
  <ignoredErrors>
    <ignoredError sqref="F43 B4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E17F-7492-4E51-A7E1-5BD945B1B6F5}">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41" sqref="A41:XFD41"/>
    </sheetView>
  </sheetViews>
  <sheetFormatPr defaultColWidth="9.1796875" defaultRowHeight="14.5" x14ac:dyDescent="0.35"/>
  <cols>
    <col min="1" max="1" width="24" customWidth="1"/>
    <col min="2" max="2" width="0.453125" customWidth="1"/>
    <col min="3" max="5" width="11.26953125" hidden="1" customWidth="1"/>
    <col min="6" max="6" width="0.26953125" hidden="1" customWidth="1"/>
    <col min="7" max="7" width="19.26953125" customWidth="1"/>
    <col min="8" max="8" width="18.1796875" customWidth="1"/>
    <col min="9" max="9" width="17" customWidth="1"/>
    <col min="10" max="10" width="0.26953125" customWidth="1"/>
    <col min="11" max="11" width="17" customWidth="1"/>
    <col min="12" max="12" width="15.453125" customWidth="1"/>
    <col min="13" max="13" width="15.26953125" customWidth="1"/>
    <col min="14" max="14" width="0.26953125" customWidth="1"/>
    <col min="15" max="15" width="14.54296875" customWidth="1"/>
    <col min="16" max="16" width="14.81640625" customWidth="1"/>
    <col min="17" max="17" width="16.26953125" customWidth="1"/>
    <col min="18" max="18" width="0.26953125" customWidth="1"/>
    <col min="19" max="19" width="0.1796875" customWidth="1"/>
    <col min="20" max="20" width="0.26953125" customWidth="1"/>
    <col min="21" max="21" width="4" customWidth="1"/>
    <col min="22" max="22" width="15.26953125" customWidth="1"/>
    <col min="23" max="23" width="14" customWidth="1"/>
    <col min="24" max="24" width="15" customWidth="1"/>
    <col min="25" max="25" width="0.54296875" customWidth="1"/>
    <col min="26" max="26" width="16.7265625" customWidth="1"/>
    <col min="27" max="27" width="17.453125" customWidth="1"/>
    <col min="28" max="28" width="18.26953125" customWidth="1"/>
  </cols>
  <sheetData>
    <row r="1" spans="1:28" ht="15.5" x14ac:dyDescent="0.35">
      <c r="A1" s="628" t="s">
        <v>238</v>
      </c>
      <c r="G1" s="356" t="s">
        <v>239</v>
      </c>
      <c r="H1" s="357" t="s">
        <v>240</v>
      </c>
      <c r="I1" s="357" t="s">
        <v>241</v>
      </c>
    </row>
    <row r="2" spans="1:28" x14ac:dyDescent="0.35">
      <c r="A2" s="629"/>
      <c r="G2" s="288">
        <v>44348</v>
      </c>
      <c r="H2" s="288" t="s">
        <v>242</v>
      </c>
      <c r="I2" s="288" t="s">
        <v>243</v>
      </c>
    </row>
    <row r="3" spans="1:28" x14ac:dyDescent="0.35">
      <c r="G3" s="72" t="s">
        <v>244</v>
      </c>
      <c r="H3" s="72" t="s">
        <v>245</v>
      </c>
      <c r="I3" s="72" t="s">
        <v>246</v>
      </c>
    </row>
    <row r="4" spans="1:28" ht="15.5" x14ac:dyDescent="0.35">
      <c r="A4" s="354" t="s">
        <v>26</v>
      </c>
      <c r="G4" s="299">
        <v>113324.04000000001</v>
      </c>
      <c r="H4" s="299">
        <v>590390.46079999988</v>
      </c>
      <c r="I4" s="299">
        <v>1876706.7395999997</v>
      </c>
      <c r="K4" s="296"/>
      <c r="L4" s="413"/>
    </row>
    <row r="5" spans="1:28" ht="15.5" x14ac:dyDescent="0.35">
      <c r="A5" s="355" t="s">
        <v>247</v>
      </c>
      <c r="G5" s="299">
        <v>553190.33999999869</v>
      </c>
      <c r="H5" s="299">
        <v>949570.77999999817</v>
      </c>
      <c r="I5" s="299">
        <v>3593295.5000000354</v>
      </c>
      <c r="K5" s="235"/>
      <c r="L5" s="296"/>
    </row>
    <row r="6" spans="1:28" ht="15" thickBot="1" x14ac:dyDescent="0.4"/>
    <row r="7" spans="1:28" ht="15" hidden="1" thickBot="1" x14ac:dyDescent="0.4"/>
    <row r="8" spans="1:28" ht="15.5" x14ac:dyDescent="0.35">
      <c r="A8" s="630" t="s">
        <v>36</v>
      </c>
      <c r="B8" s="399"/>
      <c r="C8" s="632" t="s">
        <v>248</v>
      </c>
      <c r="D8" s="632"/>
      <c r="E8" s="632"/>
      <c r="F8" s="399"/>
      <c r="G8" s="626" t="s">
        <v>249</v>
      </c>
      <c r="H8" s="626"/>
      <c r="I8" s="626"/>
      <c r="J8" s="400"/>
      <c r="K8" s="633" t="s">
        <v>250</v>
      </c>
      <c r="L8" s="634"/>
      <c r="M8" s="635"/>
      <c r="N8" s="400"/>
      <c r="O8" s="626" t="s">
        <v>251</v>
      </c>
      <c r="P8" s="626"/>
      <c r="Q8" s="627"/>
      <c r="S8" s="295"/>
      <c r="V8" s="625" t="s">
        <v>292</v>
      </c>
      <c r="W8" s="626"/>
      <c r="X8" s="627"/>
      <c r="Y8" s="382"/>
      <c r="Z8" s="625" t="s">
        <v>253</v>
      </c>
      <c r="AA8" s="626"/>
      <c r="AB8" s="627"/>
    </row>
    <row r="9" spans="1:28" ht="16" thickBot="1" x14ac:dyDescent="0.4">
      <c r="A9" s="631"/>
      <c r="B9" s="401"/>
      <c r="C9" s="402" t="s">
        <v>239</v>
      </c>
      <c r="D9" s="403" t="s">
        <v>240</v>
      </c>
      <c r="E9" s="403" t="s">
        <v>241</v>
      </c>
      <c r="F9" s="401"/>
      <c r="G9" s="404" t="s">
        <v>239</v>
      </c>
      <c r="H9" s="405" t="s">
        <v>240</v>
      </c>
      <c r="I9" s="405" t="s">
        <v>241</v>
      </c>
      <c r="J9" s="406"/>
      <c r="K9" s="407" t="s">
        <v>239</v>
      </c>
      <c r="L9" s="408" t="s">
        <v>240</v>
      </c>
      <c r="M9" s="408" t="s">
        <v>241</v>
      </c>
      <c r="N9" s="406"/>
      <c r="O9" s="404" t="s">
        <v>239</v>
      </c>
      <c r="P9" s="405" t="s">
        <v>240</v>
      </c>
      <c r="Q9" s="409" t="s">
        <v>241</v>
      </c>
      <c r="S9" s="295"/>
      <c r="V9" s="352" t="s">
        <v>239</v>
      </c>
      <c r="W9" s="353" t="s">
        <v>240</v>
      </c>
      <c r="X9" s="365" t="s">
        <v>241</v>
      </c>
      <c r="Y9" s="351"/>
      <c r="Z9" s="352" t="s">
        <v>239</v>
      </c>
      <c r="AA9" s="353" t="s">
        <v>240</v>
      </c>
      <c r="AB9" s="365" t="s">
        <v>241</v>
      </c>
    </row>
    <row r="10" spans="1:28" hidden="1" x14ac:dyDescent="0.35">
      <c r="A10" s="40" t="s">
        <v>254</v>
      </c>
      <c r="B10" s="246"/>
      <c r="C10" s="234">
        <v>0</v>
      </c>
      <c r="D10" s="234">
        <v>4422.2285405002613</v>
      </c>
      <c r="E10" s="234">
        <v>6812.9904620861525</v>
      </c>
      <c r="F10" s="246"/>
      <c r="J10" s="246"/>
      <c r="N10" s="246"/>
      <c r="S10" s="295"/>
      <c r="V10" s="366"/>
      <c r="X10" s="367"/>
      <c r="Y10" s="246"/>
      <c r="Z10" s="387"/>
      <c r="AA10" s="40"/>
      <c r="AB10" s="388"/>
    </row>
    <row r="11" spans="1:28" hidden="1" x14ac:dyDescent="0.35">
      <c r="A11" s="40" t="s">
        <v>255</v>
      </c>
      <c r="B11" s="246"/>
      <c r="C11" s="234">
        <v>0</v>
      </c>
      <c r="D11" s="234">
        <v>0</v>
      </c>
      <c r="E11" s="234">
        <v>0</v>
      </c>
      <c r="F11" s="246"/>
      <c r="J11" s="246"/>
      <c r="N11" s="246"/>
      <c r="S11" s="295"/>
      <c r="V11" s="366"/>
      <c r="X11" s="367"/>
      <c r="Y11" s="246"/>
      <c r="Z11" s="387"/>
      <c r="AA11" s="40"/>
      <c r="AB11" s="388"/>
    </row>
    <row r="12" spans="1:28" hidden="1" x14ac:dyDescent="0.35">
      <c r="A12" s="40" t="s">
        <v>256</v>
      </c>
      <c r="B12" s="246"/>
      <c r="C12" s="234">
        <v>0</v>
      </c>
      <c r="D12" s="234">
        <v>33132.889827716877</v>
      </c>
      <c r="E12" s="234">
        <v>47675.586550166765</v>
      </c>
      <c r="F12" s="246"/>
      <c r="J12" s="246"/>
      <c r="N12" s="246"/>
      <c r="S12" s="295"/>
      <c r="V12" s="366"/>
      <c r="X12" s="367"/>
      <c r="Y12" s="246"/>
      <c r="Z12" s="387"/>
      <c r="AA12" s="40"/>
      <c r="AB12" s="388"/>
    </row>
    <row r="13" spans="1:28" hidden="1" x14ac:dyDescent="0.35">
      <c r="A13" s="40" t="s">
        <v>257</v>
      </c>
      <c r="B13" s="246"/>
      <c r="C13" s="234">
        <v>24448.174426714821</v>
      </c>
      <c r="D13" s="234">
        <v>40166.414763032895</v>
      </c>
      <c r="E13" s="234">
        <v>349.00030443504176</v>
      </c>
      <c r="F13" s="246"/>
      <c r="J13" s="246"/>
      <c r="N13" s="246"/>
      <c r="S13" s="295"/>
      <c r="V13" s="366"/>
      <c r="X13" s="367"/>
      <c r="Y13" s="246"/>
      <c r="Z13" s="387"/>
      <c r="AA13" s="40"/>
      <c r="AB13" s="388"/>
    </row>
    <row r="14" spans="1:28" hidden="1" x14ac:dyDescent="0.35">
      <c r="A14" s="40" t="s">
        <v>258</v>
      </c>
      <c r="B14" s="246"/>
      <c r="C14" s="234">
        <v>0</v>
      </c>
      <c r="D14" s="234">
        <v>0</v>
      </c>
      <c r="E14" s="234">
        <v>0</v>
      </c>
      <c r="F14" s="246"/>
      <c r="J14" s="246"/>
      <c r="N14" s="246"/>
      <c r="S14" s="295"/>
      <c r="V14" s="366"/>
      <c r="X14" s="367"/>
      <c r="Y14" s="246"/>
      <c r="Z14" s="387"/>
      <c r="AA14" s="40"/>
      <c r="AB14" s="388"/>
    </row>
    <row r="15" spans="1:28" hidden="1" x14ac:dyDescent="0.35">
      <c r="A15" s="40" t="s">
        <v>259</v>
      </c>
      <c r="B15" s="246"/>
      <c r="C15" s="234">
        <v>1481.9039630185255</v>
      </c>
      <c r="D15" s="234">
        <v>0</v>
      </c>
      <c r="E15" s="234">
        <v>0</v>
      </c>
      <c r="F15" s="246"/>
      <c r="J15" s="246"/>
      <c r="N15" s="246"/>
      <c r="S15" s="295"/>
      <c r="V15" s="366"/>
      <c r="X15" s="367"/>
      <c r="Y15" s="246"/>
      <c r="Z15" s="387"/>
      <c r="AA15" s="40"/>
      <c r="AB15" s="388"/>
    </row>
    <row r="16" spans="1:28" hidden="1" x14ac:dyDescent="0.35">
      <c r="A16" s="40" t="s">
        <v>260</v>
      </c>
      <c r="B16" s="246"/>
      <c r="C16" s="234">
        <v>0</v>
      </c>
      <c r="D16" s="234">
        <v>0</v>
      </c>
      <c r="E16" s="234">
        <v>0</v>
      </c>
      <c r="F16" s="246"/>
      <c r="J16" s="246"/>
      <c r="N16" s="246"/>
      <c r="S16" s="295"/>
      <c r="V16" s="366"/>
      <c r="X16" s="367"/>
      <c r="Y16" s="246"/>
      <c r="Z16" s="387"/>
      <c r="AA16" s="40"/>
      <c r="AB16" s="388"/>
    </row>
    <row r="17" spans="1:28" hidden="1" x14ac:dyDescent="0.35">
      <c r="A17" s="40" t="s">
        <v>261</v>
      </c>
      <c r="B17" s="246"/>
      <c r="C17" s="234">
        <v>0</v>
      </c>
      <c r="D17" s="234">
        <v>0</v>
      </c>
      <c r="E17" s="234">
        <v>6839.5113288519478</v>
      </c>
      <c r="F17" s="246"/>
      <c r="J17" s="246"/>
      <c r="N17" s="246"/>
      <c r="S17" s="295"/>
      <c r="V17" s="366"/>
      <c r="X17" s="367"/>
      <c r="Y17" s="246"/>
      <c r="Z17" s="387"/>
      <c r="AA17" s="40"/>
      <c r="AB17" s="388"/>
    </row>
    <row r="18" spans="1:28" hidden="1" x14ac:dyDescent="0.35">
      <c r="A18" s="40" t="s">
        <v>262</v>
      </c>
      <c r="B18" s="246"/>
      <c r="C18" s="234">
        <v>136.22112060803457</v>
      </c>
      <c r="D18" s="234">
        <v>0</v>
      </c>
      <c r="E18" s="234">
        <v>0</v>
      </c>
      <c r="F18" s="246"/>
      <c r="J18" s="246"/>
      <c r="N18" s="246"/>
      <c r="S18" s="295"/>
      <c r="V18" s="366"/>
      <c r="X18" s="367"/>
      <c r="Y18" s="246"/>
      <c r="Z18" s="387"/>
      <c r="AA18" s="40"/>
      <c r="AB18" s="388"/>
    </row>
    <row r="19" spans="1:28" hidden="1" x14ac:dyDescent="0.35">
      <c r="A19" s="40" t="s">
        <v>263</v>
      </c>
      <c r="B19" s="246"/>
      <c r="C19" s="234">
        <v>0</v>
      </c>
      <c r="D19" s="234">
        <v>0</v>
      </c>
      <c r="E19" s="234">
        <v>0</v>
      </c>
      <c r="F19" s="246"/>
      <c r="J19" s="246"/>
      <c r="N19" s="246"/>
      <c r="S19" s="295"/>
      <c r="V19" s="366"/>
      <c r="X19" s="367"/>
      <c r="Y19" s="246"/>
      <c r="Z19" s="387"/>
      <c r="AA19" s="40"/>
      <c r="AB19" s="388"/>
    </row>
    <row r="20" spans="1:28" hidden="1" x14ac:dyDescent="0.35">
      <c r="A20" s="40" t="s">
        <v>264</v>
      </c>
      <c r="B20" s="246"/>
      <c r="C20" s="234">
        <v>0</v>
      </c>
      <c r="D20" s="234">
        <v>761.495439304</v>
      </c>
      <c r="E20" s="234">
        <v>11051.016353163996</v>
      </c>
      <c r="F20" s="246"/>
      <c r="J20" s="246"/>
      <c r="N20" s="246"/>
      <c r="S20" s="295"/>
      <c r="V20" s="366"/>
      <c r="X20" s="367"/>
      <c r="Y20" s="246"/>
      <c r="Z20" s="387"/>
      <c r="AA20" s="40"/>
      <c r="AB20" s="388"/>
    </row>
    <row r="21" spans="1:28" hidden="1" x14ac:dyDescent="0.35">
      <c r="A21" s="40" t="s">
        <v>265</v>
      </c>
      <c r="B21" s="246"/>
      <c r="C21" s="234">
        <v>108.2881779573939</v>
      </c>
      <c r="D21" s="234">
        <v>2851.0700930827629</v>
      </c>
      <c r="E21" s="234">
        <v>0</v>
      </c>
      <c r="F21" s="246"/>
      <c r="J21" s="246"/>
      <c r="N21" s="246"/>
      <c r="S21" s="295"/>
      <c r="V21" s="366"/>
      <c r="X21" s="367"/>
      <c r="Y21" s="246"/>
      <c r="Z21" s="387"/>
      <c r="AA21" s="40"/>
      <c r="AB21" s="388"/>
    </row>
    <row r="22" spans="1:28" hidden="1" x14ac:dyDescent="0.35">
      <c r="A22" s="40" t="s">
        <v>266</v>
      </c>
      <c r="B22" s="246"/>
      <c r="C22" s="234">
        <v>0</v>
      </c>
      <c r="D22" s="234">
        <v>0</v>
      </c>
      <c r="E22" s="234">
        <v>0</v>
      </c>
      <c r="F22" s="246"/>
      <c r="J22" s="246"/>
      <c r="N22" s="246"/>
      <c r="S22" s="295"/>
      <c r="V22" s="366"/>
      <c r="X22" s="367"/>
      <c r="Y22" s="246"/>
      <c r="Z22" s="387"/>
      <c r="AA22" s="40"/>
      <c r="AB22" s="388"/>
    </row>
    <row r="23" spans="1:28" hidden="1" x14ac:dyDescent="0.35">
      <c r="A23" s="40" t="s">
        <v>267</v>
      </c>
      <c r="B23" s="246"/>
      <c r="C23" s="234">
        <v>0</v>
      </c>
      <c r="D23" s="234">
        <v>6353.3818206465185</v>
      </c>
      <c r="E23" s="234">
        <v>24488.735847196105</v>
      </c>
      <c r="F23" s="246"/>
      <c r="J23" s="246"/>
      <c r="N23" s="246"/>
      <c r="S23" s="295"/>
      <c r="V23" s="366"/>
      <c r="X23" s="367"/>
      <c r="Y23" s="246"/>
      <c r="Z23" s="387"/>
      <c r="AA23" s="40"/>
      <c r="AB23" s="388"/>
    </row>
    <row r="24" spans="1:28" hidden="1" x14ac:dyDescent="0.35">
      <c r="A24" s="40" t="s">
        <v>268</v>
      </c>
      <c r="B24" s="246"/>
      <c r="C24" s="234">
        <v>660.77879930008442</v>
      </c>
      <c r="D24" s="234">
        <v>91.149150147926875</v>
      </c>
      <c r="E24" s="234">
        <v>0</v>
      </c>
      <c r="F24" s="246"/>
      <c r="J24" s="246"/>
      <c r="N24" s="246"/>
      <c r="S24" s="295"/>
      <c r="V24" s="366"/>
      <c r="X24" s="367"/>
      <c r="Y24" s="246"/>
      <c r="Z24" s="387"/>
      <c r="AA24" s="40"/>
      <c r="AB24" s="388"/>
    </row>
    <row r="25" spans="1:28" hidden="1" x14ac:dyDescent="0.35">
      <c r="A25" s="40" t="s">
        <v>269</v>
      </c>
      <c r="B25" s="246"/>
      <c r="C25" s="234">
        <v>0</v>
      </c>
      <c r="D25" s="234">
        <v>0</v>
      </c>
      <c r="E25" s="234">
        <v>0</v>
      </c>
      <c r="F25" s="246"/>
      <c r="J25" s="246"/>
      <c r="N25" s="246"/>
      <c r="S25" s="295"/>
      <c r="V25" s="366"/>
      <c r="X25" s="367"/>
      <c r="Y25" s="246"/>
      <c r="Z25" s="387"/>
      <c r="AA25" s="40"/>
      <c r="AB25" s="388"/>
    </row>
    <row r="26" spans="1:28" hidden="1" x14ac:dyDescent="0.35">
      <c r="A26" s="40" t="s">
        <v>270</v>
      </c>
      <c r="B26" s="246"/>
      <c r="C26" s="234">
        <v>0</v>
      </c>
      <c r="D26" s="234">
        <v>0</v>
      </c>
      <c r="E26" s="234">
        <v>0</v>
      </c>
      <c r="F26" s="246"/>
      <c r="J26" s="246"/>
      <c r="N26" s="246"/>
      <c r="S26" s="295"/>
      <c r="V26" s="366"/>
      <c r="X26" s="367"/>
      <c r="Y26" s="246"/>
      <c r="Z26" s="387"/>
      <c r="AA26" s="40"/>
      <c r="AB26" s="388"/>
    </row>
    <row r="27" spans="1:28" hidden="1" x14ac:dyDescent="0.35">
      <c r="A27" s="40" t="s">
        <v>271</v>
      </c>
      <c r="B27" s="246"/>
      <c r="C27" s="234">
        <v>0</v>
      </c>
      <c r="D27" s="234">
        <v>0</v>
      </c>
      <c r="E27" s="234">
        <v>0</v>
      </c>
      <c r="F27" s="246"/>
      <c r="J27" s="246"/>
      <c r="N27" s="246"/>
      <c r="S27" s="295"/>
      <c r="V27" s="366"/>
      <c r="X27" s="367"/>
      <c r="Y27" s="246"/>
      <c r="Z27" s="387"/>
      <c r="AA27" s="40"/>
      <c r="AB27" s="388"/>
    </row>
    <row r="28" spans="1:28" hidden="1" x14ac:dyDescent="0.35">
      <c r="A28" s="40" t="s">
        <v>272</v>
      </c>
      <c r="B28" s="246"/>
      <c r="C28" s="234">
        <v>0</v>
      </c>
      <c r="D28" s="234">
        <v>0</v>
      </c>
      <c r="E28" s="234">
        <v>1126.3742909477423</v>
      </c>
      <c r="F28" s="246"/>
      <c r="J28" s="246"/>
      <c r="N28" s="246"/>
      <c r="S28" s="295"/>
      <c r="V28" s="366"/>
      <c r="X28" s="367"/>
      <c r="Y28" s="246"/>
      <c r="Z28" s="387"/>
      <c r="AA28" s="40"/>
      <c r="AB28" s="388"/>
    </row>
    <row r="29" spans="1:28" hidden="1" x14ac:dyDescent="0.35">
      <c r="A29" s="40" t="s">
        <v>273</v>
      </c>
      <c r="B29" s="246"/>
      <c r="C29" s="234">
        <v>0</v>
      </c>
      <c r="D29" s="234">
        <v>0</v>
      </c>
      <c r="E29" s="234">
        <v>0</v>
      </c>
      <c r="F29" s="246"/>
      <c r="J29" s="246"/>
      <c r="N29" s="246"/>
      <c r="S29" s="295"/>
      <c r="V29" s="366"/>
      <c r="X29" s="367"/>
      <c r="Y29" s="246"/>
      <c r="Z29" s="387"/>
      <c r="AA29" s="40"/>
      <c r="AB29" s="388"/>
    </row>
    <row r="30" spans="1:28" hidden="1" x14ac:dyDescent="0.35">
      <c r="A30" s="40" t="s">
        <v>274</v>
      </c>
      <c r="B30" s="246"/>
      <c r="C30" s="234">
        <v>0</v>
      </c>
      <c r="D30" s="234">
        <v>0</v>
      </c>
      <c r="E30" s="234">
        <v>8217.1162528141504</v>
      </c>
      <c r="F30" s="246"/>
      <c r="J30" s="246"/>
      <c r="N30" s="246"/>
      <c r="S30" s="295"/>
      <c r="V30" s="366"/>
      <c r="X30" s="367"/>
      <c r="Y30" s="246"/>
      <c r="Z30" s="387"/>
      <c r="AA30" s="40"/>
      <c r="AB30" s="388"/>
    </row>
    <row r="31" spans="1:28" hidden="1" x14ac:dyDescent="0.35">
      <c r="A31" s="40" t="s">
        <v>275</v>
      </c>
      <c r="B31" s="246"/>
      <c r="C31" s="234">
        <v>0</v>
      </c>
      <c r="D31" s="234">
        <v>0</v>
      </c>
      <c r="E31" s="234">
        <v>0</v>
      </c>
      <c r="F31" s="246"/>
      <c r="J31" s="246"/>
      <c r="N31" s="246"/>
      <c r="S31" s="295"/>
      <c r="V31" s="366"/>
      <c r="X31" s="367"/>
      <c r="Y31" s="246"/>
      <c r="Z31" s="387"/>
      <c r="AA31" s="40"/>
      <c r="AB31" s="388"/>
    </row>
    <row r="32" spans="1:28" hidden="1" x14ac:dyDescent="0.35">
      <c r="A32" s="40" t="s">
        <v>276</v>
      </c>
      <c r="B32" s="246"/>
      <c r="C32" s="234">
        <v>0</v>
      </c>
      <c r="D32" s="234">
        <v>0</v>
      </c>
      <c r="E32" s="234">
        <v>0</v>
      </c>
      <c r="F32" s="246"/>
      <c r="J32" s="246"/>
      <c r="N32" s="246"/>
      <c r="S32" s="295"/>
      <c r="V32" s="366"/>
      <c r="X32" s="367"/>
      <c r="Y32" s="246"/>
      <c r="Z32" s="387"/>
      <c r="AA32" s="40"/>
      <c r="AB32" s="388"/>
    </row>
    <row r="33" spans="1:28" hidden="1" x14ac:dyDescent="0.35">
      <c r="A33" s="40" t="s">
        <v>277</v>
      </c>
      <c r="B33" s="246"/>
      <c r="C33" s="234">
        <v>0</v>
      </c>
      <c r="D33" s="234">
        <v>0</v>
      </c>
      <c r="E33" s="234">
        <v>0</v>
      </c>
      <c r="F33" s="246"/>
      <c r="J33" s="246"/>
      <c r="N33" s="246"/>
      <c r="S33" s="295"/>
      <c r="V33" s="366"/>
      <c r="X33" s="367"/>
      <c r="Y33" s="246"/>
      <c r="Z33" s="387"/>
      <c r="AA33" s="40"/>
      <c r="AB33" s="388"/>
    </row>
    <row r="34" spans="1:28" hidden="1" x14ac:dyDescent="0.35">
      <c r="A34" s="40" t="s">
        <v>278</v>
      </c>
      <c r="B34" s="246"/>
      <c r="C34" s="234">
        <v>0</v>
      </c>
      <c r="D34" s="234">
        <v>1236.6752742390531</v>
      </c>
      <c r="E34" s="234">
        <v>2606.7564314377601</v>
      </c>
      <c r="F34" s="246"/>
      <c r="J34" s="246"/>
      <c r="N34" s="246"/>
      <c r="S34" s="295"/>
      <c r="V34" s="366"/>
      <c r="X34" s="367"/>
      <c r="Y34" s="246"/>
      <c r="Z34" s="387"/>
      <c r="AA34" s="40"/>
      <c r="AB34" s="388"/>
    </row>
    <row r="35" spans="1:28" hidden="1" x14ac:dyDescent="0.35">
      <c r="A35" s="40" t="s">
        <v>279</v>
      </c>
      <c r="B35" s="246"/>
      <c r="C35" s="234">
        <v>658.90408209462976</v>
      </c>
      <c r="D35" s="234">
        <v>879.10135022537338</v>
      </c>
      <c r="E35" s="234">
        <v>0</v>
      </c>
      <c r="F35" s="246"/>
      <c r="J35" s="246"/>
      <c r="N35" s="246"/>
      <c r="S35" s="295"/>
      <c r="V35" s="366"/>
      <c r="X35" s="367"/>
      <c r="Y35" s="246"/>
      <c r="Z35" s="387"/>
      <c r="AA35" s="40"/>
      <c r="AB35" s="388"/>
    </row>
    <row r="36" spans="1:28" hidden="1" x14ac:dyDescent="0.35">
      <c r="A36" s="40" t="s">
        <v>280</v>
      </c>
      <c r="B36" s="246"/>
      <c r="C36" s="234">
        <v>0</v>
      </c>
      <c r="D36" s="234">
        <v>0</v>
      </c>
      <c r="E36" s="234">
        <v>0</v>
      </c>
      <c r="F36" s="246"/>
      <c r="J36" s="246"/>
      <c r="N36" s="246"/>
      <c r="S36" s="295"/>
      <c r="V36" s="366"/>
      <c r="X36" s="367"/>
      <c r="Y36" s="246"/>
      <c r="Z36" s="387"/>
      <c r="AA36" s="40"/>
      <c r="AB36" s="388"/>
    </row>
    <row r="37" spans="1:28" hidden="1" x14ac:dyDescent="0.35">
      <c r="B37" s="246"/>
      <c r="F37" s="246"/>
      <c r="J37" s="246"/>
      <c r="N37" s="246"/>
      <c r="S37" s="295"/>
      <c r="V37" s="366"/>
      <c r="X37" s="367"/>
      <c r="Y37" s="246"/>
      <c r="Z37" s="366"/>
      <c r="AB37" s="367"/>
    </row>
    <row r="38" spans="1:28" hidden="1" x14ac:dyDescent="0.35">
      <c r="B38" s="246"/>
      <c r="E38" s="235">
        <f>SUM(C10:E36)</f>
        <v>226555.76464968882</v>
      </c>
      <c r="F38" s="246"/>
      <c r="J38" s="246"/>
      <c r="N38" s="246"/>
      <c r="S38" s="295"/>
      <c r="V38" s="366"/>
      <c r="X38" s="367"/>
      <c r="Y38" s="246"/>
      <c r="Z38" s="366"/>
      <c r="AB38" s="367"/>
    </row>
    <row r="39" spans="1:28" ht="23.25" customHeight="1" thickBot="1" x14ac:dyDescent="0.4">
      <c r="A39" s="437" t="s">
        <v>200</v>
      </c>
      <c r="B39" s="438"/>
      <c r="C39" s="439">
        <f>SUM(C40,C43,C46,C47,C48,C50,C49,C53,C56)</f>
        <v>76453.845137156852</v>
      </c>
      <c r="D39" s="439">
        <f>SUM(D40,D43,D46,D47,D48,D50,D49,D53,D56)</f>
        <v>313365.1851324591</v>
      </c>
      <c r="E39" s="439">
        <f>SUM(E40,E43,E46,E47,E48,E50,E49,E53,E56)</f>
        <v>1342297.4562810326</v>
      </c>
      <c r="F39" s="440"/>
      <c r="G39" s="439">
        <f>SUM(G40,G43,G46,G47,G48,G50,G49,G53,G56)</f>
        <v>553190.33999999869</v>
      </c>
      <c r="H39" s="439">
        <f>SUM(H40,H44:H45,H46,H47,H48,H50,H49,H53,H56)</f>
        <v>949570.77999999817</v>
      </c>
      <c r="I39" s="439">
        <f>SUM(I40,I43,I46,I47,I48,I50,I49,I53,I56)</f>
        <v>3593295.5000000354</v>
      </c>
      <c r="J39" s="440"/>
      <c r="K39" s="441">
        <f t="shared" ref="K39:K44" si="0">IFERROR(C39/G39,0)</f>
        <v>0.13820531489605736</v>
      </c>
      <c r="L39" s="441">
        <f>IFERROR(D39/H39,0)</f>
        <v>0.33000719033546894</v>
      </c>
      <c r="M39" s="441">
        <f>IFERROR(E39/I39,0)</f>
        <v>0.37355610087759811</v>
      </c>
      <c r="N39" s="440"/>
      <c r="O39" s="441">
        <f t="shared" ref="O39:Q41" si="1">IFERROR(C39*1000/Z39,0)</f>
        <v>4.4871909400721544</v>
      </c>
      <c r="P39" s="441">
        <f t="shared" si="1"/>
        <v>6.4527145839059266</v>
      </c>
      <c r="Q39" s="441">
        <f t="shared" si="1"/>
        <v>2.0180630050342212</v>
      </c>
      <c r="S39" s="440"/>
      <c r="V39" s="482">
        <f t="shared" ref="V39:X41" si="2">IFERROR(G39*1000/Z39,0)</f>
        <v>32.467571478324977</v>
      </c>
      <c r="W39" s="441">
        <f t="shared" si="2"/>
        <v>19.553254513474137</v>
      </c>
      <c r="X39" s="483">
        <f t="shared" si="2"/>
        <v>5.4023023591186732</v>
      </c>
      <c r="Y39" s="484"/>
      <c r="Z39" s="485">
        <f>SUM(Z40,Z43,Z46,Z47,Z48,Z50,Z49,Z53,Z56)</f>
        <v>17038242</v>
      </c>
      <c r="AA39" s="439">
        <f>SUM(AA40,AA43,AA46,AA47,AA48,AA50,AA49,AA53,AA56)</f>
        <v>48563311</v>
      </c>
      <c r="AB39" s="486">
        <f>SUM(AB40,AB43,AB46,AB47,AB48,AB50,AB49,AB53,AB56)</f>
        <v>665141501</v>
      </c>
    </row>
    <row r="40" spans="1:28" ht="15.5" x14ac:dyDescent="0.35">
      <c r="A40" s="450" t="s">
        <v>37</v>
      </c>
      <c r="B40" s="400"/>
      <c r="C40" s="451">
        <f>SUM(C41:C42)</f>
        <v>65546.970608481774</v>
      </c>
      <c r="D40" s="451">
        <f>SUM(D41:D42)</f>
        <v>146159.03484729148</v>
      </c>
      <c r="E40" s="451">
        <f>SUM(E41:E42)</f>
        <v>401790.03825676016</v>
      </c>
      <c r="F40" s="400"/>
      <c r="G40" s="452">
        <f>SUM(G41:G42)</f>
        <v>469806.04</v>
      </c>
      <c r="H40" s="452">
        <f>SUM(H41:H42)</f>
        <v>572444.83000000007</v>
      </c>
      <c r="I40" s="452">
        <f>SUM(I41:I42)</f>
        <v>892336.20999999985</v>
      </c>
      <c r="J40" s="453"/>
      <c r="K40" s="454">
        <f t="shared" si="0"/>
        <v>0.13951921650152002</v>
      </c>
      <c r="L40" s="454">
        <f t="shared" ref="L40:M42" si="3">IFERROR(D40/H40,0)</f>
        <v>0.25532422896943879</v>
      </c>
      <c r="M40" s="454">
        <f t="shared" si="3"/>
        <v>0.45026754910770711</v>
      </c>
      <c r="N40" s="455"/>
      <c r="O40" s="454">
        <f t="shared" si="1"/>
        <v>6.3387130211094966</v>
      </c>
      <c r="P40" s="454">
        <f t="shared" si="1"/>
        <v>9.5966179739677191</v>
      </c>
      <c r="Q40" s="454">
        <f t="shared" si="1"/>
        <v>10.837187218339031</v>
      </c>
      <c r="R40" s="456"/>
      <c r="S40" s="457"/>
      <c r="V40" s="490">
        <f t="shared" si="2"/>
        <v>45.432544563066969</v>
      </c>
      <c r="W40" s="454">
        <f t="shared" si="2"/>
        <v>37.586005890245517</v>
      </c>
      <c r="X40" s="476">
        <f t="shared" si="2"/>
        <v>24.068328352365231</v>
      </c>
      <c r="Y40" s="491"/>
      <c r="Z40" s="492">
        <f>SUM(Z41:Z42)</f>
        <v>10340738</v>
      </c>
      <c r="AA40" s="451">
        <f>SUM(AA41:AA42)</f>
        <v>15230265</v>
      </c>
      <c r="AB40" s="493">
        <f>SUM(AB41:AB42)</f>
        <v>37075122</v>
      </c>
    </row>
    <row r="41" spans="1:28" x14ac:dyDescent="0.35">
      <c r="A41" s="458" t="s">
        <v>281</v>
      </c>
      <c r="B41" s="314"/>
      <c r="C41" s="313">
        <v>63916.767988762811</v>
      </c>
      <c r="D41" s="313">
        <v>146159.03484729148</v>
      </c>
      <c r="E41" s="313">
        <v>380004.57056693494</v>
      </c>
      <c r="F41" s="314"/>
      <c r="G41" s="313">
        <v>460569.32</v>
      </c>
      <c r="H41" s="313">
        <v>572444.83000000007</v>
      </c>
      <c r="I41" s="313">
        <v>833770.87999999989</v>
      </c>
      <c r="J41" s="314"/>
      <c r="K41" s="315">
        <f t="shared" si="0"/>
        <v>0.13877773705978247</v>
      </c>
      <c r="L41" s="315">
        <f t="shared" si="3"/>
        <v>0.25532422896943879</v>
      </c>
      <c r="M41" s="315">
        <f t="shared" si="3"/>
        <v>0.45576618191191204</v>
      </c>
      <c r="N41" s="314"/>
      <c r="O41" s="315">
        <f t="shared" si="1"/>
        <v>6.4905123741562196</v>
      </c>
      <c r="P41" s="315">
        <f t="shared" si="1"/>
        <v>9.5966179739677191</v>
      </c>
      <c r="Q41" s="315">
        <f t="shared" si="1"/>
        <v>11.846602144412925</v>
      </c>
      <c r="S41" s="459"/>
      <c r="V41" s="372">
        <f t="shared" si="2"/>
        <v>46.769118099686601</v>
      </c>
      <c r="W41" s="315">
        <f t="shared" si="2"/>
        <v>37.586005890245517</v>
      </c>
      <c r="X41" s="373">
        <f t="shared" si="2"/>
        <v>25.992718667096213</v>
      </c>
      <c r="Y41" s="385"/>
      <c r="Z41" s="378">
        <v>9847723</v>
      </c>
      <c r="AA41" s="313">
        <v>15230265</v>
      </c>
      <c r="AB41" s="393">
        <v>32077094</v>
      </c>
    </row>
    <row r="42" spans="1:28" ht="15" thickBot="1" x14ac:dyDescent="0.4">
      <c r="A42" s="460" t="s">
        <v>282</v>
      </c>
      <c r="B42" s="461"/>
      <c r="C42" s="462">
        <v>1630.2026197189632</v>
      </c>
      <c r="D42" s="463" t="s">
        <v>283</v>
      </c>
      <c r="E42" s="463">
        <v>21785.467689825244</v>
      </c>
      <c r="F42" s="461"/>
      <c r="G42" s="462">
        <v>9236.7199999999993</v>
      </c>
      <c r="H42" s="463" t="s">
        <v>283</v>
      </c>
      <c r="I42" s="463">
        <v>58565.329999999994</v>
      </c>
      <c r="J42" s="461"/>
      <c r="K42" s="464">
        <f t="shared" si="0"/>
        <v>0.17649150561226964</v>
      </c>
      <c r="L42" s="465" t="s">
        <v>283</v>
      </c>
      <c r="M42" s="465">
        <f t="shared" si="3"/>
        <v>0.37198574121968142</v>
      </c>
      <c r="N42" s="461"/>
      <c r="O42" s="464">
        <f>IFERROR(C42*1000/Z42,0)</f>
        <v>3.3065984193563347</v>
      </c>
      <c r="P42" s="465" t="s">
        <v>283</v>
      </c>
      <c r="Q42" s="465">
        <f t="shared" ref="Q42:Q56" si="4">IFERROR(E42*1000/AB42,0)</f>
        <v>4.3588126536756588</v>
      </c>
      <c r="R42" s="466"/>
      <c r="S42" s="467"/>
      <c r="V42" s="494">
        <f>IFERROR(G42*1000/Z42,0)</f>
        <v>18.735170329503159</v>
      </c>
      <c r="W42" s="465" t="s">
        <v>283</v>
      </c>
      <c r="X42" s="481">
        <f t="shared" ref="X42:X56" si="5">IFERROR(I42*1000/AB42,0)</f>
        <v>11.717687455932618</v>
      </c>
      <c r="Y42" s="495"/>
      <c r="Z42" s="496">
        <v>493015</v>
      </c>
      <c r="AA42" s="463" t="s">
        <v>283</v>
      </c>
      <c r="AB42" s="497">
        <v>4998028</v>
      </c>
    </row>
    <row r="43" spans="1:28" ht="15.5" x14ac:dyDescent="0.35">
      <c r="A43" s="450" t="s">
        <v>40</v>
      </c>
      <c r="B43" s="470"/>
      <c r="C43" s="451">
        <f>SUM(C44:C45)</f>
        <v>2663.4144824297364</v>
      </c>
      <c r="D43" s="471">
        <f>SUM(D44:D45)</f>
        <v>24240.511316705488</v>
      </c>
      <c r="E43" s="451">
        <f>SUM(E44:E45)</f>
        <v>280397.29339091352</v>
      </c>
      <c r="F43" s="470"/>
      <c r="G43" s="452">
        <f>SUM(G44:G45)</f>
        <v>18040.05</v>
      </c>
      <c r="H43" s="472">
        <f>SUM(H44:H45)</f>
        <v>54630.369999999995</v>
      </c>
      <c r="I43" s="452">
        <f>SUM(I44:I45)</f>
        <v>1234023.08</v>
      </c>
      <c r="J43" s="473"/>
      <c r="K43" s="474">
        <f t="shared" si="0"/>
        <v>0.14763897452777217</v>
      </c>
      <c r="L43" s="475">
        <f>IFERROR(D43/H43,0)</f>
        <v>0.44371860041778027</v>
      </c>
      <c r="M43" s="454">
        <f>IFERROR(E43/I43,0)</f>
        <v>0.22722208193295176</v>
      </c>
      <c r="N43" s="455"/>
      <c r="O43" s="474">
        <f>IFERROR(C43*1000/Z43,0)</f>
        <v>0.62976434504999879</v>
      </c>
      <c r="P43" s="475">
        <f>IFERROR(D43*1000/AA43,0)</f>
        <v>1.3167385398473663</v>
      </c>
      <c r="Q43" s="476">
        <f t="shared" si="4"/>
        <v>1.0450602165145406</v>
      </c>
      <c r="S43" s="449"/>
      <c r="V43" s="500">
        <f>IFERROR(G43*1000/Z43,0)</f>
        <v>4.2655697593695674</v>
      </c>
      <c r="W43" s="475">
        <f>IFERROR(H43*1000/AA43,0)</f>
        <v>2.9675080977168862</v>
      </c>
      <c r="X43" s="476">
        <f t="shared" si="5"/>
        <v>4.5992898560929243</v>
      </c>
      <c r="Y43" s="491"/>
      <c r="Z43" s="492">
        <f>SUM(Z44:Z45)</f>
        <v>4229224</v>
      </c>
      <c r="AA43" s="451">
        <f>SUM(AA44:AA45)</f>
        <v>18409510</v>
      </c>
      <c r="AB43" s="493">
        <f>SUM(AB44:AB45)</f>
        <v>268307308</v>
      </c>
    </row>
    <row r="44" spans="1:28" x14ac:dyDescent="0.35">
      <c r="A44" s="458" t="s">
        <v>284</v>
      </c>
      <c r="B44" s="314"/>
      <c r="C44" s="313">
        <v>2663.4144824297364</v>
      </c>
      <c r="D44" s="427">
        <v>10467.511613910858</v>
      </c>
      <c r="E44" s="313">
        <v>189382.98125843226</v>
      </c>
      <c r="F44" s="314"/>
      <c r="G44" s="316">
        <v>18040.05</v>
      </c>
      <c r="H44" s="427">
        <v>39668.649999999994</v>
      </c>
      <c r="I44" s="313">
        <v>963039.35</v>
      </c>
      <c r="J44" s="314"/>
      <c r="K44" s="344">
        <f t="shared" si="0"/>
        <v>0.14763897452777217</v>
      </c>
      <c r="L44" s="425">
        <f t="shared" ref="L44:M47" si="6">IFERROR(D44/H44,0)</f>
        <v>0.26387365372683114</v>
      </c>
      <c r="M44" s="315">
        <f>IFERROR(E44/I44,0)</f>
        <v>0.19665134270830395</v>
      </c>
      <c r="N44" s="314"/>
      <c r="O44" s="318">
        <f>IFERROR(C44*1000/Z44,0)</f>
        <v>0.62976434504999879</v>
      </c>
      <c r="P44" s="425">
        <f>IFERROR(D44*1000/AA44,0)</f>
        <v>0.61929880330428355</v>
      </c>
      <c r="Q44" s="373">
        <f t="shared" si="4"/>
        <v>0.76933150389211014</v>
      </c>
      <c r="S44" s="295"/>
      <c r="V44" s="375">
        <f>IFERROR(G44*1000/Z44,0)</f>
        <v>4.2655697593695674</v>
      </c>
      <c r="W44" s="425">
        <f>IFERROR(H44*1000/AA44,0)</f>
        <v>2.3469520149419605</v>
      </c>
      <c r="X44" s="373">
        <f t="shared" si="5"/>
        <v>3.9121599339053166</v>
      </c>
      <c r="Y44" s="385"/>
      <c r="Z44" s="378">
        <v>4229224</v>
      </c>
      <c r="AA44" s="313">
        <v>16902199</v>
      </c>
      <c r="AB44" s="393">
        <v>246165639</v>
      </c>
    </row>
    <row r="45" spans="1:28" ht="15" thickBot="1" x14ac:dyDescent="0.4">
      <c r="A45" s="460" t="s">
        <v>285</v>
      </c>
      <c r="B45" s="461"/>
      <c r="C45" s="463" t="s">
        <v>283</v>
      </c>
      <c r="D45" s="477">
        <v>13772.999702794628</v>
      </c>
      <c r="E45" s="463">
        <v>91014.312132481253</v>
      </c>
      <c r="F45" s="461"/>
      <c r="G45" s="478" t="s">
        <v>283</v>
      </c>
      <c r="H45" s="477">
        <v>14961.720000000001</v>
      </c>
      <c r="I45" s="463">
        <v>270983.73</v>
      </c>
      <c r="J45" s="461"/>
      <c r="K45" s="479" t="s">
        <v>283</v>
      </c>
      <c r="L45" s="480">
        <f t="shared" si="6"/>
        <v>0.92054922180034293</v>
      </c>
      <c r="M45" s="465">
        <f>IFERROR(E45/I45,0)</f>
        <v>0.3358663346042261</v>
      </c>
      <c r="N45" s="461"/>
      <c r="O45" s="479" t="s">
        <v>283</v>
      </c>
      <c r="P45" s="480">
        <f>IFERROR(D45*1000/AA45,0)</f>
        <v>9.1374638032858702</v>
      </c>
      <c r="Q45" s="481">
        <f t="shared" si="4"/>
        <v>4.1105443375782214</v>
      </c>
      <c r="S45" s="295"/>
      <c r="V45" s="501" t="s">
        <v>283</v>
      </c>
      <c r="W45" s="480">
        <f>IFERROR(H45*1000/AA45,0)</f>
        <v>9.9261001876852237</v>
      </c>
      <c r="X45" s="481">
        <f t="shared" si="5"/>
        <v>12.238631604510031</v>
      </c>
      <c r="Y45" s="495"/>
      <c r="Z45" s="502" t="s">
        <v>283</v>
      </c>
      <c r="AA45" s="477">
        <v>1507311</v>
      </c>
      <c r="AB45" s="497">
        <v>22141669</v>
      </c>
    </row>
    <row r="46" spans="1:28" ht="15.5" x14ac:dyDescent="0.35">
      <c r="A46" s="468" t="s">
        <v>286</v>
      </c>
      <c r="B46" s="469"/>
      <c r="C46" s="442">
        <v>5536.4615213848228</v>
      </c>
      <c r="D46" s="442">
        <v>18617.618202587204</v>
      </c>
      <c r="E46" s="442">
        <v>225449.40041752299</v>
      </c>
      <c r="F46" s="469"/>
      <c r="G46" s="445">
        <v>28333.469999998721</v>
      </c>
      <c r="H46" s="444">
        <v>74444.829999998125</v>
      </c>
      <c r="I46" s="444">
        <v>559301.10000003502</v>
      </c>
      <c r="J46" s="448"/>
      <c r="K46" s="446">
        <f>IFERROR(C46/G46,0)</f>
        <v>0.19540358174925532</v>
      </c>
      <c r="L46" s="447">
        <f t="shared" si="6"/>
        <v>0.25008611346936616</v>
      </c>
      <c r="M46" s="447">
        <f t="shared" si="6"/>
        <v>0.40309128735400107</v>
      </c>
      <c r="N46" s="448"/>
      <c r="O46" s="446">
        <f>IFERROR(C46*1000/Z46,0)</f>
        <v>7.4091848587204208</v>
      </c>
      <c r="P46" s="447">
        <f>IFERROR(D46*1000/AA46,0)</f>
        <v>8.9195637969754884</v>
      </c>
      <c r="Q46" s="447">
        <f t="shared" si="4"/>
        <v>15.779988123332922</v>
      </c>
      <c r="S46" s="295"/>
      <c r="V46" s="498">
        <f>IFERROR(G46*1000/Z46,0)</f>
        <v>37.917344157119871</v>
      </c>
      <c r="W46" s="447">
        <f>IFERROR(H46*1000/AA46,0)</f>
        <v>35.665969906274206</v>
      </c>
      <c r="X46" s="487">
        <f t="shared" si="5"/>
        <v>39.147430416859123</v>
      </c>
      <c r="Y46" s="488"/>
      <c r="Z46" s="499">
        <v>747243</v>
      </c>
      <c r="AA46" s="442">
        <v>2087279</v>
      </c>
      <c r="AB46" s="489">
        <v>14287045</v>
      </c>
    </row>
    <row r="47" spans="1:28" ht="15.5" x14ac:dyDescent="0.35">
      <c r="A47" s="185" t="s">
        <v>113</v>
      </c>
      <c r="B47" s="304"/>
      <c r="C47" s="299">
        <v>2706.9985248605294</v>
      </c>
      <c r="D47" s="299">
        <v>53418.708533494013</v>
      </c>
      <c r="E47" s="299">
        <v>136710.98420782742</v>
      </c>
      <c r="F47" s="304"/>
      <c r="G47" s="426">
        <v>37010.78</v>
      </c>
      <c r="H47" s="331">
        <v>151935.08000000002</v>
      </c>
      <c r="I47" s="331">
        <v>229215.02</v>
      </c>
      <c r="J47" s="334"/>
      <c r="K47" s="424">
        <f>IFERROR(C47/G47,0)</f>
        <v>7.3140812618932363E-2</v>
      </c>
      <c r="L47" s="333">
        <f t="shared" si="6"/>
        <v>0.35158903745924908</v>
      </c>
      <c r="M47" s="333">
        <f>IFERROR(E47/I47,0)</f>
        <v>0.59643117718824634</v>
      </c>
      <c r="N47" s="334"/>
      <c r="O47" s="424">
        <f>IFERROR(C47*1000/Z47,0)</f>
        <v>1.5728880464862343</v>
      </c>
      <c r="P47" s="333">
        <f>IFERROR(D47*1000/AA47,0)</f>
        <v>9.3349236523001142</v>
      </c>
      <c r="Q47" s="333">
        <f t="shared" si="4"/>
        <v>24.594671931787278</v>
      </c>
      <c r="S47" s="295"/>
      <c r="V47" s="428">
        <f>IFERROR(G47*1000/Z47,0)</f>
        <v>21.504929876580224</v>
      </c>
      <c r="W47" s="333">
        <f>IFERROR(H47*1000/AA47,0)</f>
        <v>26.550667562785087</v>
      </c>
      <c r="X47" s="371">
        <f t="shared" si="5"/>
        <v>41.236395534743615</v>
      </c>
      <c r="Y47" s="384"/>
      <c r="Z47" s="429">
        <v>1721037</v>
      </c>
      <c r="AA47" s="299">
        <v>5722458</v>
      </c>
      <c r="AB47" s="392">
        <v>5558561</v>
      </c>
    </row>
    <row r="48" spans="1:28" ht="15.5" x14ac:dyDescent="0.35">
      <c r="A48" s="185" t="s">
        <v>45</v>
      </c>
      <c r="B48" s="304"/>
      <c r="C48" s="299" t="s">
        <v>283</v>
      </c>
      <c r="D48" s="299" t="s">
        <v>283</v>
      </c>
      <c r="E48" s="299">
        <v>162393.75650342333</v>
      </c>
      <c r="F48" s="304"/>
      <c r="G48" s="331" t="s">
        <v>283</v>
      </c>
      <c r="H48" s="331" t="s">
        <v>283</v>
      </c>
      <c r="I48" s="331">
        <v>407871.87999999995</v>
      </c>
      <c r="J48" s="334"/>
      <c r="K48" s="333" t="s">
        <v>283</v>
      </c>
      <c r="L48" s="333" t="s">
        <v>283</v>
      </c>
      <c r="M48" s="333">
        <f t="shared" ref="M48:M56" si="7">IFERROR(E48/I48,0)</f>
        <v>0.39814893957245434</v>
      </c>
      <c r="N48" s="334"/>
      <c r="O48" s="333" t="s">
        <v>283</v>
      </c>
      <c r="P48" s="333" t="s">
        <v>283</v>
      </c>
      <c r="Q48" s="333">
        <f t="shared" si="4"/>
        <v>0.53387330152905232</v>
      </c>
      <c r="S48" s="295"/>
      <c r="V48" s="370" t="s">
        <v>283</v>
      </c>
      <c r="W48" s="333" t="s">
        <v>283</v>
      </c>
      <c r="X48" s="371">
        <f t="shared" si="5"/>
        <v>1.3408884175412932</v>
      </c>
      <c r="Y48" s="384"/>
      <c r="Z48" s="391" t="s">
        <v>283</v>
      </c>
      <c r="AA48" s="299" t="s">
        <v>283</v>
      </c>
      <c r="AB48" s="392">
        <v>304180329</v>
      </c>
    </row>
    <row r="49" spans="1:28" ht="16" thickBot="1" x14ac:dyDescent="0.4">
      <c r="A49" s="503" t="s">
        <v>46</v>
      </c>
      <c r="B49" s="504"/>
      <c r="C49" s="505" t="s">
        <v>283</v>
      </c>
      <c r="D49" s="505">
        <v>55292.20314835231</v>
      </c>
      <c r="E49" s="505">
        <v>55785.893885942351</v>
      </c>
      <c r="F49" s="504"/>
      <c r="G49" s="506" t="s">
        <v>283</v>
      </c>
      <c r="H49" s="506">
        <v>59115.07</v>
      </c>
      <c r="I49" s="506">
        <v>52563.68</v>
      </c>
      <c r="J49" s="507"/>
      <c r="K49" s="508" t="s">
        <v>283</v>
      </c>
      <c r="L49" s="508">
        <f>IFERROR(D49/H49,0)</f>
        <v>0.93533177154915503</v>
      </c>
      <c r="M49" s="508">
        <f>IFERROR(E49/I49,0)</f>
        <v>1.0613011472169063</v>
      </c>
      <c r="N49" s="507"/>
      <c r="O49" s="508" t="s">
        <v>283</v>
      </c>
      <c r="P49" s="508">
        <f>IFERROR(D49*1000/AA49,0)</f>
        <v>214.70699099249899</v>
      </c>
      <c r="Q49" s="508">
        <f t="shared" si="4"/>
        <v>253.22348713336788</v>
      </c>
      <c r="S49" s="295"/>
      <c r="V49" s="519" t="s">
        <v>283</v>
      </c>
      <c r="W49" s="508">
        <f>IFERROR(H49*1000/AA49,0)</f>
        <v>229.55169226945839</v>
      </c>
      <c r="X49" s="520">
        <f t="shared" si="5"/>
        <v>238.59720475890023</v>
      </c>
      <c r="Y49" s="521"/>
      <c r="Z49" s="522" t="s">
        <v>283</v>
      </c>
      <c r="AA49" s="505">
        <v>257524</v>
      </c>
      <c r="AB49" s="523">
        <v>220303</v>
      </c>
    </row>
    <row r="50" spans="1:28" ht="15.5" x14ac:dyDescent="0.35">
      <c r="A50" s="509" t="s">
        <v>47</v>
      </c>
      <c r="B50" s="510"/>
      <c r="C50" s="451" t="s">
        <v>283</v>
      </c>
      <c r="D50" s="451">
        <f>SUM(D51:D52)</f>
        <v>15637.109084028574</v>
      </c>
      <c r="E50" s="451">
        <f>SUM(E51:E52)</f>
        <v>55040.403288448564</v>
      </c>
      <c r="F50" s="510"/>
      <c r="G50" s="511"/>
      <c r="H50" s="472">
        <f>SUM(H51:H52)</f>
        <v>37000.600000000006</v>
      </c>
      <c r="I50" s="452">
        <f>SUM(I51:I52)</f>
        <v>160068.14000000001</v>
      </c>
      <c r="J50" s="455"/>
      <c r="K50" s="512" t="s">
        <v>283</v>
      </c>
      <c r="L50" s="475">
        <f>IFERROR(D50/H50,0)</f>
        <v>0.42261771657834118</v>
      </c>
      <c r="M50" s="454">
        <f t="shared" si="7"/>
        <v>0.34385608084437391</v>
      </c>
      <c r="N50" s="455"/>
      <c r="O50" s="513" t="s">
        <v>283</v>
      </c>
      <c r="P50" s="454">
        <f>IFERROR(D50*1000/AA50,0)</f>
        <v>2.2807003925642677</v>
      </c>
      <c r="Q50" s="476">
        <f t="shared" si="4"/>
        <v>2.0417420906331936</v>
      </c>
      <c r="S50" s="295"/>
      <c r="V50" s="524" t="s">
        <v>283</v>
      </c>
      <c r="W50" s="474">
        <f>IFERROR(H50*1000/AA50,0)</f>
        <v>5.3966038410069617</v>
      </c>
      <c r="X50" s="476">
        <f t="shared" si="5"/>
        <v>5.9377809623709021</v>
      </c>
      <c r="Y50" s="491"/>
      <c r="Z50" s="492"/>
      <c r="AA50" s="451">
        <f>SUM(AA51:AA52)</f>
        <v>6856275</v>
      </c>
      <c r="AB50" s="493">
        <f>SUM(AB51:AB52)</f>
        <v>26957569</v>
      </c>
    </row>
    <row r="51" spans="1:28" x14ac:dyDescent="0.35">
      <c r="A51" s="458" t="s">
        <v>287</v>
      </c>
      <c r="B51" s="314"/>
      <c r="C51" s="313" t="s">
        <v>283</v>
      </c>
      <c r="D51" s="313">
        <v>9916.8772687416385</v>
      </c>
      <c r="E51" s="313">
        <v>34092.843227842888</v>
      </c>
      <c r="F51" s="314"/>
      <c r="G51" s="313" t="s">
        <v>283</v>
      </c>
      <c r="H51" s="427">
        <v>22000.600000000002</v>
      </c>
      <c r="I51" s="313">
        <v>100378.66</v>
      </c>
      <c r="J51" s="314"/>
      <c r="K51" s="315" t="s">
        <v>283</v>
      </c>
      <c r="L51" s="425">
        <f>IFERROR(D51/H51,0)</f>
        <v>0.45075485526493086</v>
      </c>
      <c r="M51" s="315">
        <f t="shared" si="7"/>
        <v>0.33964234258400028</v>
      </c>
      <c r="N51" s="314"/>
      <c r="O51" s="315" t="s">
        <v>283</v>
      </c>
      <c r="P51" s="318">
        <f>IFERROR(D51*1000/AA51,0)</f>
        <v>3.1621213127897509</v>
      </c>
      <c r="Q51" s="373">
        <f t="shared" si="4"/>
        <v>2.0575205081804446</v>
      </c>
      <c r="S51" s="295"/>
      <c r="V51" s="372" t="s">
        <v>283</v>
      </c>
      <c r="W51" s="318">
        <f>IFERROR(H51*1000/AA51,0)</f>
        <v>7.0151686129508608</v>
      </c>
      <c r="X51" s="373">
        <f t="shared" si="5"/>
        <v>6.0579034184219207</v>
      </c>
      <c r="Y51" s="385"/>
      <c r="Z51" s="395" t="s">
        <v>283</v>
      </c>
      <c r="AA51" s="313">
        <v>3136147</v>
      </c>
      <c r="AB51" s="393">
        <v>16569868</v>
      </c>
    </row>
    <row r="52" spans="1:28" ht="15" thickBot="1" x14ac:dyDescent="0.4">
      <c r="A52" s="460" t="s">
        <v>288</v>
      </c>
      <c r="B52" s="461"/>
      <c r="C52" s="463" t="s">
        <v>283</v>
      </c>
      <c r="D52" s="463">
        <v>5720.2318152869357</v>
      </c>
      <c r="E52" s="463">
        <v>20947.56006060568</v>
      </c>
      <c r="F52" s="461"/>
      <c r="G52" s="463" t="s">
        <v>283</v>
      </c>
      <c r="H52" s="477">
        <v>15000</v>
      </c>
      <c r="I52" s="463">
        <v>59689.48</v>
      </c>
      <c r="J52" s="461"/>
      <c r="K52" s="465" t="s">
        <v>283</v>
      </c>
      <c r="L52" s="480">
        <f>IFERROR(D52/H52,0)</f>
        <v>0.38134878768579572</v>
      </c>
      <c r="M52" s="465">
        <f t="shared" si="7"/>
        <v>0.35094224410408131</v>
      </c>
      <c r="N52" s="461"/>
      <c r="O52" s="465" t="s">
        <v>283</v>
      </c>
      <c r="P52" s="479">
        <f>IFERROR(D52*1000/AA52,0)</f>
        <v>1.5376438163651722</v>
      </c>
      <c r="Q52" s="481">
        <f t="shared" si="4"/>
        <v>2.016573259146146</v>
      </c>
      <c r="S52" s="295"/>
      <c r="V52" s="525" t="s">
        <v>283</v>
      </c>
      <c r="W52" s="479">
        <f>IFERROR(H52*1000/AA52,0)</f>
        <v>4.0321193249264544</v>
      </c>
      <c r="X52" s="481">
        <f t="shared" si="5"/>
        <v>5.7461684736593783</v>
      </c>
      <c r="Y52" s="495"/>
      <c r="Z52" s="526" t="s">
        <v>283</v>
      </c>
      <c r="AA52" s="463">
        <v>3720128</v>
      </c>
      <c r="AB52" s="497">
        <v>10387701</v>
      </c>
    </row>
    <row r="53" spans="1:28" ht="15.5" x14ac:dyDescent="0.35">
      <c r="A53" s="509" t="s">
        <v>212</v>
      </c>
      <c r="B53" s="400"/>
      <c r="C53" s="451" t="s">
        <v>283</v>
      </c>
      <c r="D53" s="451" t="s">
        <v>283</v>
      </c>
      <c r="E53" s="451">
        <f>SUM(E54:E55)</f>
        <v>19814.084829623418</v>
      </c>
      <c r="F53" s="400"/>
      <c r="G53" s="515" t="s">
        <v>283</v>
      </c>
      <c r="H53" s="516" t="s">
        <v>283</v>
      </c>
      <c r="I53" s="472">
        <f>SUM(I54:I55)</f>
        <v>27537.62</v>
      </c>
      <c r="J53" s="453"/>
      <c r="K53" s="515" t="s">
        <v>283</v>
      </c>
      <c r="L53" s="516" t="s">
        <v>283</v>
      </c>
      <c r="M53" s="475">
        <f t="shared" si="7"/>
        <v>0.71952786150812664</v>
      </c>
      <c r="N53" s="453"/>
      <c r="O53" s="515" t="s">
        <v>283</v>
      </c>
      <c r="P53" s="516" t="s">
        <v>283</v>
      </c>
      <c r="Q53" s="517">
        <f t="shared" si="4"/>
        <v>4.0078280815428755</v>
      </c>
      <c r="S53" s="295"/>
      <c r="V53" s="533" t="s">
        <v>283</v>
      </c>
      <c r="W53" s="516" t="s">
        <v>283</v>
      </c>
      <c r="X53" s="517">
        <f t="shared" si="5"/>
        <v>5.5700804596259674</v>
      </c>
      <c r="Y53" s="534"/>
      <c r="Z53" s="492" t="s">
        <v>283</v>
      </c>
      <c r="AA53" s="451" t="s">
        <v>283</v>
      </c>
      <c r="AB53" s="535">
        <f>SUM(AB54:AB55)</f>
        <v>4943846</v>
      </c>
    </row>
    <row r="54" spans="1:28" x14ac:dyDescent="0.35">
      <c r="A54" s="458" t="s">
        <v>289</v>
      </c>
      <c r="B54" s="314"/>
      <c r="C54" s="313" t="s">
        <v>283</v>
      </c>
      <c r="D54" s="313" t="s">
        <v>283</v>
      </c>
      <c r="E54" s="313">
        <v>14406.062244924915</v>
      </c>
      <c r="F54" s="314"/>
      <c r="G54" s="313" t="s">
        <v>283</v>
      </c>
      <c r="H54" s="313" t="s">
        <v>283</v>
      </c>
      <c r="I54" s="427">
        <v>15505.869999999999</v>
      </c>
      <c r="J54" s="314"/>
      <c r="K54" s="313" t="s">
        <v>283</v>
      </c>
      <c r="L54" s="313" t="s">
        <v>283</v>
      </c>
      <c r="M54" s="425">
        <f t="shared" si="7"/>
        <v>0.92907152226382106</v>
      </c>
      <c r="N54" s="314"/>
      <c r="O54" s="313" t="s">
        <v>283</v>
      </c>
      <c r="P54" s="313" t="s">
        <v>283</v>
      </c>
      <c r="Q54" s="410">
        <f t="shared" si="4"/>
        <v>4.4500197370851335</v>
      </c>
      <c r="S54" s="295"/>
      <c r="V54" s="378" t="s">
        <v>283</v>
      </c>
      <c r="W54" s="313" t="s">
        <v>283</v>
      </c>
      <c r="X54" s="410">
        <f t="shared" si="5"/>
        <v>4.7897493685330037</v>
      </c>
      <c r="Y54" s="385"/>
      <c r="Z54" s="395" t="s">
        <v>283</v>
      </c>
      <c r="AA54" s="301" t="s">
        <v>283</v>
      </c>
      <c r="AB54" s="430">
        <v>3237303</v>
      </c>
    </row>
    <row r="55" spans="1:28" ht="15" thickBot="1" x14ac:dyDescent="0.4">
      <c r="A55" s="460" t="s">
        <v>290</v>
      </c>
      <c r="B55" s="461"/>
      <c r="C55" s="463" t="s">
        <v>283</v>
      </c>
      <c r="D55" s="463" t="s">
        <v>283</v>
      </c>
      <c r="E55" s="463">
        <v>5408.0225846985049</v>
      </c>
      <c r="F55" s="461"/>
      <c r="G55" s="463" t="s">
        <v>283</v>
      </c>
      <c r="H55" s="462" t="s">
        <v>283</v>
      </c>
      <c r="I55" s="477">
        <v>12031.75</v>
      </c>
      <c r="J55" s="461"/>
      <c r="K55" s="463" t="s">
        <v>283</v>
      </c>
      <c r="L55" s="462" t="s">
        <v>283</v>
      </c>
      <c r="M55" s="480">
        <f t="shared" si="7"/>
        <v>0.44947930140657055</v>
      </c>
      <c r="N55" s="461"/>
      <c r="O55" s="463" t="s">
        <v>283</v>
      </c>
      <c r="P55" s="462" t="s">
        <v>283</v>
      </c>
      <c r="Q55" s="518">
        <f t="shared" si="4"/>
        <v>3.168992861415449</v>
      </c>
      <c r="S55" s="295"/>
      <c r="V55" s="502" t="s">
        <v>283</v>
      </c>
      <c r="W55" s="462" t="s">
        <v>283</v>
      </c>
      <c r="X55" s="518">
        <f t="shared" si="5"/>
        <v>7.050364391638535</v>
      </c>
      <c r="Y55" s="495"/>
      <c r="Z55" s="526" t="s">
        <v>283</v>
      </c>
      <c r="AA55" s="536" t="s">
        <v>283</v>
      </c>
      <c r="AB55" s="537">
        <v>1706543</v>
      </c>
    </row>
    <row r="56" spans="1:28" ht="16" thickBot="1" x14ac:dyDescent="0.4">
      <c r="A56" s="468" t="s">
        <v>49</v>
      </c>
      <c r="B56" s="469"/>
      <c r="C56" s="442" t="s">
        <v>283</v>
      </c>
      <c r="D56" s="442" t="s">
        <v>283</v>
      </c>
      <c r="E56" s="443">
        <v>4915.6015005710487</v>
      </c>
      <c r="F56" s="469"/>
      <c r="G56" s="442" t="s">
        <v>283</v>
      </c>
      <c r="H56" s="442" t="s">
        <v>283</v>
      </c>
      <c r="I56" s="445">
        <v>30378.770000000004</v>
      </c>
      <c r="J56" s="448"/>
      <c r="K56" s="444" t="s">
        <v>283</v>
      </c>
      <c r="L56" s="444" t="s">
        <v>283</v>
      </c>
      <c r="M56" s="446">
        <f t="shared" si="7"/>
        <v>0.16181041893964265</v>
      </c>
      <c r="N56" s="448"/>
      <c r="O56" s="444" t="s">
        <v>283</v>
      </c>
      <c r="P56" s="444" t="s">
        <v>283</v>
      </c>
      <c r="Q56" s="514">
        <f t="shared" si="4"/>
        <v>1.3611278175417658</v>
      </c>
      <c r="S56" s="295"/>
      <c r="V56" s="527" t="s">
        <v>283</v>
      </c>
      <c r="W56" s="528" t="s">
        <v>283</v>
      </c>
      <c r="X56" s="529">
        <f t="shared" si="5"/>
        <v>8.4118675822073232</v>
      </c>
      <c r="Y56" s="488"/>
      <c r="Z56" s="530" t="s">
        <v>283</v>
      </c>
      <c r="AA56" s="531" t="s">
        <v>283</v>
      </c>
      <c r="AB56" s="532">
        <v>3611418</v>
      </c>
    </row>
    <row r="61" spans="1:28" x14ac:dyDescent="0.35">
      <c r="C61" s="235"/>
    </row>
    <row r="63" spans="1:28" hidden="1" x14ac:dyDescent="0.35">
      <c r="A63" s="40" t="s">
        <v>291</v>
      </c>
      <c r="B63" s="246"/>
      <c r="F63" s="246"/>
      <c r="J63" s="246"/>
      <c r="N63" s="246"/>
      <c r="R63" s="246"/>
      <c r="T63" s="246"/>
    </row>
    <row r="64" spans="1:28" x14ac:dyDescent="0.35">
      <c r="E64" s="235"/>
      <c r="H64" s="235"/>
    </row>
    <row r="65" spans="7:9" x14ac:dyDescent="0.35">
      <c r="G65" s="235"/>
      <c r="H65" s="235"/>
      <c r="I65" s="235"/>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17E2B-828F-45B1-926D-9CF76EF49FF8}">
  <dimension ref="A1:AG65"/>
  <sheetViews>
    <sheetView showGridLines="0" zoomScale="85" zoomScaleNormal="85" workbookViewId="0">
      <pane xSplit="1" ySplit="39" topLeftCell="H40" activePane="bottomRight" state="frozen"/>
      <selection pane="topRight" sqref="A1:T2"/>
      <selection pane="bottomLeft" sqref="A1:T2"/>
      <selection pane="bottomRight" activeCell="O41" sqref="O41"/>
    </sheetView>
  </sheetViews>
  <sheetFormatPr defaultColWidth="9.1796875" defaultRowHeight="14.5" x14ac:dyDescent="0.35"/>
  <cols>
    <col min="1" max="1" width="24" customWidth="1"/>
    <col min="2" max="2" width="0.453125" customWidth="1"/>
    <col min="3" max="5" width="11.26953125" customWidth="1"/>
    <col min="6" max="6" width="0.26953125" customWidth="1"/>
    <col min="7" max="7" width="19.26953125" customWidth="1"/>
    <col min="8" max="8" width="18.1796875" customWidth="1"/>
    <col min="9" max="9" width="17" customWidth="1"/>
    <col min="10" max="10" width="0.26953125" customWidth="1"/>
    <col min="11" max="11" width="17" customWidth="1"/>
    <col min="12" max="12" width="15.453125" customWidth="1"/>
    <col min="13" max="13" width="15.26953125" customWidth="1"/>
    <col min="14" max="14" width="0.26953125" customWidth="1"/>
    <col min="15" max="15" width="14.54296875" customWidth="1"/>
    <col min="16" max="16" width="14.81640625" customWidth="1"/>
    <col min="17" max="17" width="16.26953125" customWidth="1"/>
    <col min="18" max="18" width="0.26953125" customWidth="1"/>
    <col min="19" max="19" width="0.1796875" customWidth="1"/>
    <col min="20" max="20" width="0.26953125" customWidth="1"/>
    <col min="21" max="21" width="4" customWidth="1"/>
    <col min="22" max="22" width="15.26953125" customWidth="1"/>
    <col min="23" max="23" width="14" customWidth="1"/>
    <col min="24" max="24" width="15" customWidth="1"/>
    <col min="25" max="25" width="0.54296875" customWidth="1"/>
    <col min="26" max="26" width="16.7265625" customWidth="1"/>
    <col min="27" max="27" width="17.453125" customWidth="1"/>
    <col min="28" max="28" width="18.26953125" customWidth="1"/>
    <col min="33" max="33" width="11.26953125" bestFit="1" customWidth="1"/>
  </cols>
  <sheetData>
    <row r="1" spans="1:28" ht="15.5" x14ac:dyDescent="0.35">
      <c r="A1" s="628" t="s">
        <v>238</v>
      </c>
      <c r="G1" s="356" t="s">
        <v>239</v>
      </c>
      <c r="H1" s="357" t="s">
        <v>240</v>
      </c>
      <c r="I1" s="357" t="s">
        <v>241</v>
      </c>
      <c r="K1" s="235">
        <f>SUM(C40:E40)</f>
        <v>613496.04371253343</v>
      </c>
      <c r="L1" s="235">
        <f>SUM(G40:I40)</f>
        <v>1934587.08</v>
      </c>
      <c r="M1" s="235">
        <f>SUM(Z40:AB40)</f>
        <v>62646125</v>
      </c>
      <c r="O1" s="251">
        <f>K1/L1</f>
        <v>0.3171198908826236</v>
      </c>
      <c r="P1" s="251">
        <f>K1/M1*1000</f>
        <v>9.7930405705465979</v>
      </c>
    </row>
    <row r="2" spans="1:28" x14ac:dyDescent="0.35">
      <c r="A2" s="629"/>
      <c r="G2" s="288">
        <v>44348</v>
      </c>
      <c r="H2" s="288" t="s">
        <v>242</v>
      </c>
      <c r="I2" s="288" t="s">
        <v>243</v>
      </c>
    </row>
    <row r="3" spans="1:28" x14ac:dyDescent="0.35">
      <c r="G3" s="72" t="s">
        <v>244</v>
      </c>
      <c r="H3" s="72" t="s">
        <v>245</v>
      </c>
      <c r="I3" s="72" t="s">
        <v>246</v>
      </c>
      <c r="M3" s="235">
        <v>1234023.08</v>
      </c>
    </row>
    <row r="4" spans="1:28" ht="15.5" x14ac:dyDescent="0.35">
      <c r="A4" s="354" t="s">
        <v>26</v>
      </c>
      <c r="G4" s="299">
        <v>113324.04000000001</v>
      </c>
      <c r="H4" s="299">
        <v>590390.46079999988</v>
      </c>
      <c r="I4" s="299">
        <v>1876706.7395999997</v>
      </c>
      <c r="K4" s="594">
        <f>SUM(G4:I4)</f>
        <v>2580421.2403999995</v>
      </c>
      <c r="L4" s="413"/>
      <c r="M4" s="235">
        <f>H43*20</f>
        <v>1092607.3999999999</v>
      </c>
    </row>
    <row r="5" spans="1:28" ht="15.5" x14ac:dyDescent="0.35">
      <c r="A5" s="355" t="s">
        <v>247</v>
      </c>
      <c r="G5" s="299">
        <v>553190.33999999869</v>
      </c>
      <c r="H5" s="299">
        <v>949570.77999999817</v>
      </c>
      <c r="I5" s="299">
        <v>3593295.5000000354</v>
      </c>
      <c r="K5" s="594">
        <f>SUM(G5:I5)</f>
        <v>5096056.6200000327</v>
      </c>
      <c r="L5" s="296">
        <f>K5/K4</f>
        <v>1.9748933004481377</v>
      </c>
      <c r="M5" s="296">
        <f>I43/H43-1</f>
        <v>21.588590924791468</v>
      </c>
    </row>
    <row r="6" spans="1:28" ht="15" thickBot="1" x14ac:dyDescent="0.4"/>
    <row r="7" spans="1:28" ht="15" hidden="1" thickBot="1" x14ac:dyDescent="0.4"/>
    <row r="8" spans="1:28" ht="15.5" x14ac:dyDescent="0.35">
      <c r="A8" s="630" t="s">
        <v>36</v>
      </c>
      <c r="B8" s="399"/>
      <c r="C8" s="632" t="s">
        <v>248</v>
      </c>
      <c r="D8" s="632"/>
      <c r="E8" s="632"/>
      <c r="F8" s="399"/>
      <c r="G8" s="626" t="s">
        <v>249</v>
      </c>
      <c r="H8" s="626"/>
      <c r="I8" s="626"/>
      <c r="J8" s="400"/>
      <c r="K8" s="633" t="s">
        <v>250</v>
      </c>
      <c r="L8" s="634"/>
      <c r="M8" s="635"/>
      <c r="N8" s="400"/>
      <c r="O8" s="626" t="s">
        <v>251</v>
      </c>
      <c r="P8" s="626"/>
      <c r="Q8" s="627"/>
      <c r="S8" s="295"/>
      <c r="V8" s="625" t="s">
        <v>252</v>
      </c>
      <c r="W8" s="626"/>
      <c r="X8" s="627"/>
      <c r="Y8" s="382"/>
      <c r="Z8" s="625" t="s">
        <v>253</v>
      </c>
      <c r="AA8" s="626"/>
      <c r="AB8" s="627"/>
    </row>
    <row r="9" spans="1:28" ht="16" thickBot="1" x14ac:dyDescent="0.4">
      <c r="A9" s="631"/>
      <c r="B9" s="401"/>
      <c r="C9" s="402" t="s">
        <v>239</v>
      </c>
      <c r="D9" s="403" t="s">
        <v>240</v>
      </c>
      <c r="E9" s="403" t="s">
        <v>241</v>
      </c>
      <c r="F9" s="401"/>
      <c r="G9" s="404" t="s">
        <v>239</v>
      </c>
      <c r="H9" s="405" t="s">
        <v>240</v>
      </c>
      <c r="I9" s="405" t="s">
        <v>241</v>
      </c>
      <c r="J9" s="406"/>
      <c r="K9" s="407" t="s">
        <v>239</v>
      </c>
      <c r="L9" s="408" t="s">
        <v>240</v>
      </c>
      <c r="M9" s="408" t="s">
        <v>241</v>
      </c>
      <c r="N9" s="406"/>
      <c r="O9" s="404" t="s">
        <v>239</v>
      </c>
      <c r="P9" s="405" t="s">
        <v>240</v>
      </c>
      <c r="Q9" s="409" t="s">
        <v>241</v>
      </c>
      <c r="S9" s="295"/>
      <c r="V9" s="352" t="s">
        <v>239</v>
      </c>
      <c r="W9" s="353" t="s">
        <v>240</v>
      </c>
      <c r="X9" s="365" t="s">
        <v>241</v>
      </c>
      <c r="Y9" s="351"/>
      <c r="Z9" s="352" t="s">
        <v>239</v>
      </c>
      <c r="AA9" s="353" t="s">
        <v>240</v>
      </c>
      <c r="AB9" s="365" t="s">
        <v>241</v>
      </c>
    </row>
    <row r="10" spans="1:28" hidden="1" x14ac:dyDescent="0.35">
      <c r="A10" s="40" t="s">
        <v>254</v>
      </c>
      <c r="B10" s="246"/>
      <c r="C10" s="234">
        <v>0</v>
      </c>
      <c r="D10" s="234">
        <v>4422.2285405002613</v>
      </c>
      <c r="E10" s="234">
        <v>6812.9904620861525</v>
      </c>
      <c r="F10" s="246"/>
      <c r="J10" s="246"/>
      <c r="N10" s="246"/>
      <c r="S10" s="295"/>
      <c r="V10" s="366"/>
      <c r="X10" s="367"/>
      <c r="Y10" s="246"/>
      <c r="Z10" s="387"/>
      <c r="AA10" s="40"/>
      <c r="AB10" s="388"/>
    </row>
    <row r="11" spans="1:28" hidden="1" x14ac:dyDescent="0.35">
      <c r="A11" s="40" t="s">
        <v>255</v>
      </c>
      <c r="B11" s="246"/>
      <c r="C11" s="234">
        <v>0</v>
      </c>
      <c r="D11" s="234">
        <v>0</v>
      </c>
      <c r="E11" s="234">
        <v>0</v>
      </c>
      <c r="F11" s="246"/>
      <c r="J11" s="246"/>
      <c r="N11" s="246"/>
      <c r="S11" s="295"/>
      <c r="V11" s="366"/>
      <c r="X11" s="367"/>
      <c r="Y11" s="246"/>
      <c r="Z11" s="387"/>
      <c r="AA11" s="40"/>
      <c r="AB11" s="388"/>
    </row>
    <row r="12" spans="1:28" hidden="1" x14ac:dyDescent="0.35">
      <c r="A12" s="40" t="s">
        <v>256</v>
      </c>
      <c r="B12" s="246"/>
      <c r="C12" s="234">
        <v>0</v>
      </c>
      <c r="D12" s="234">
        <v>33132.889827716877</v>
      </c>
      <c r="E12" s="234">
        <v>47675.586550166765</v>
      </c>
      <c r="F12" s="246"/>
      <c r="J12" s="246"/>
      <c r="N12" s="246"/>
      <c r="S12" s="295"/>
      <c r="V12" s="366"/>
      <c r="X12" s="367"/>
      <c r="Y12" s="246"/>
      <c r="Z12" s="387"/>
      <c r="AA12" s="40"/>
      <c r="AB12" s="388"/>
    </row>
    <row r="13" spans="1:28" hidden="1" x14ac:dyDescent="0.35">
      <c r="A13" s="40" t="s">
        <v>257</v>
      </c>
      <c r="B13" s="246"/>
      <c r="C13" s="234">
        <v>24448.174426714821</v>
      </c>
      <c r="D13" s="234">
        <v>40166.414763032895</v>
      </c>
      <c r="E13" s="234">
        <v>349.00030443504176</v>
      </c>
      <c r="F13" s="246"/>
      <c r="J13" s="246"/>
      <c r="N13" s="246"/>
      <c r="S13" s="295"/>
      <c r="V13" s="366"/>
      <c r="X13" s="367"/>
      <c r="Y13" s="246"/>
      <c r="Z13" s="387"/>
      <c r="AA13" s="40"/>
      <c r="AB13" s="388"/>
    </row>
    <row r="14" spans="1:28" hidden="1" x14ac:dyDescent="0.35">
      <c r="A14" s="40" t="s">
        <v>258</v>
      </c>
      <c r="B14" s="246"/>
      <c r="C14" s="234">
        <v>0</v>
      </c>
      <c r="D14" s="234">
        <v>0</v>
      </c>
      <c r="E14" s="234">
        <v>0</v>
      </c>
      <c r="F14" s="246"/>
      <c r="J14" s="246"/>
      <c r="N14" s="246"/>
      <c r="S14" s="295"/>
      <c r="V14" s="366"/>
      <c r="X14" s="367"/>
      <c r="Y14" s="246"/>
      <c r="Z14" s="387"/>
      <c r="AA14" s="40"/>
      <c r="AB14" s="388"/>
    </row>
    <row r="15" spans="1:28" hidden="1" x14ac:dyDescent="0.35">
      <c r="A15" s="40" t="s">
        <v>259</v>
      </c>
      <c r="B15" s="246"/>
      <c r="C15" s="234">
        <v>1481.9039630185255</v>
      </c>
      <c r="D15" s="234">
        <v>0</v>
      </c>
      <c r="E15" s="234">
        <v>0</v>
      </c>
      <c r="F15" s="246"/>
      <c r="J15" s="246"/>
      <c r="N15" s="246"/>
      <c r="S15" s="295"/>
      <c r="V15" s="366"/>
      <c r="X15" s="367"/>
      <c r="Y15" s="246"/>
      <c r="Z15" s="387"/>
      <c r="AA15" s="40"/>
      <c r="AB15" s="388"/>
    </row>
    <row r="16" spans="1:28" hidden="1" x14ac:dyDescent="0.35">
      <c r="A16" s="40" t="s">
        <v>260</v>
      </c>
      <c r="B16" s="246"/>
      <c r="C16" s="234">
        <v>0</v>
      </c>
      <c r="D16" s="234">
        <v>0</v>
      </c>
      <c r="E16" s="234">
        <v>0</v>
      </c>
      <c r="F16" s="246"/>
      <c r="J16" s="246"/>
      <c r="N16" s="246"/>
      <c r="S16" s="295"/>
      <c r="V16" s="366"/>
      <c r="X16" s="367"/>
      <c r="Y16" s="246"/>
      <c r="Z16" s="387"/>
      <c r="AA16" s="40"/>
      <c r="AB16" s="388"/>
    </row>
    <row r="17" spans="1:28" hidden="1" x14ac:dyDescent="0.35">
      <c r="A17" s="40" t="s">
        <v>261</v>
      </c>
      <c r="B17" s="246"/>
      <c r="C17" s="234">
        <v>0</v>
      </c>
      <c r="D17" s="234">
        <v>0</v>
      </c>
      <c r="E17" s="234">
        <v>6839.5113288519478</v>
      </c>
      <c r="F17" s="246"/>
      <c r="J17" s="246"/>
      <c r="N17" s="246"/>
      <c r="S17" s="295"/>
      <c r="V17" s="366"/>
      <c r="X17" s="367"/>
      <c r="Y17" s="246"/>
      <c r="Z17" s="387"/>
      <c r="AA17" s="40"/>
      <c r="AB17" s="388"/>
    </row>
    <row r="18" spans="1:28" hidden="1" x14ac:dyDescent="0.35">
      <c r="A18" s="40" t="s">
        <v>262</v>
      </c>
      <c r="B18" s="246"/>
      <c r="C18" s="234">
        <v>136.22112060803457</v>
      </c>
      <c r="D18" s="234">
        <v>0</v>
      </c>
      <c r="E18" s="234">
        <v>0</v>
      </c>
      <c r="F18" s="246"/>
      <c r="J18" s="246"/>
      <c r="N18" s="246"/>
      <c r="S18" s="295"/>
      <c r="V18" s="366"/>
      <c r="X18" s="367"/>
      <c r="Y18" s="246"/>
      <c r="Z18" s="387"/>
      <c r="AA18" s="40"/>
      <c r="AB18" s="388"/>
    </row>
    <row r="19" spans="1:28" hidden="1" x14ac:dyDescent="0.35">
      <c r="A19" s="40" t="s">
        <v>263</v>
      </c>
      <c r="B19" s="246"/>
      <c r="C19" s="234">
        <v>0</v>
      </c>
      <c r="D19" s="234">
        <v>0</v>
      </c>
      <c r="E19" s="234">
        <v>0</v>
      </c>
      <c r="F19" s="246"/>
      <c r="J19" s="246"/>
      <c r="N19" s="246"/>
      <c r="S19" s="295"/>
      <c r="V19" s="366"/>
      <c r="X19" s="367"/>
      <c r="Y19" s="246"/>
      <c r="Z19" s="387"/>
      <c r="AA19" s="40"/>
      <c r="AB19" s="388"/>
    </row>
    <row r="20" spans="1:28" hidden="1" x14ac:dyDescent="0.35">
      <c r="A20" s="40" t="s">
        <v>264</v>
      </c>
      <c r="B20" s="246"/>
      <c r="C20" s="234">
        <v>0</v>
      </c>
      <c r="D20" s="234">
        <v>761.495439304</v>
      </c>
      <c r="E20" s="234">
        <v>11051.016353163996</v>
      </c>
      <c r="F20" s="246"/>
      <c r="J20" s="246"/>
      <c r="N20" s="246"/>
      <c r="S20" s="295"/>
      <c r="V20" s="366"/>
      <c r="X20" s="367"/>
      <c r="Y20" s="246"/>
      <c r="Z20" s="387"/>
      <c r="AA20" s="40"/>
      <c r="AB20" s="388"/>
    </row>
    <row r="21" spans="1:28" hidden="1" x14ac:dyDescent="0.35">
      <c r="A21" s="40" t="s">
        <v>265</v>
      </c>
      <c r="B21" s="246"/>
      <c r="C21" s="234">
        <v>108.2881779573939</v>
      </c>
      <c r="D21" s="234">
        <v>2851.0700930827629</v>
      </c>
      <c r="E21" s="234">
        <v>0</v>
      </c>
      <c r="F21" s="246"/>
      <c r="J21" s="246"/>
      <c r="N21" s="246"/>
      <c r="S21" s="295"/>
      <c r="V21" s="366"/>
      <c r="X21" s="367"/>
      <c r="Y21" s="246"/>
      <c r="Z21" s="387"/>
      <c r="AA21" s="40"/>
      <c r="AB21" s="388"/>
    </row>
    <row r="22" spans="1:28" hidden="1" x14ac:dyDescent="0.35">
      <c r="A22" s="40" t="s">
        <v>266</v>
      </c>
      <c r="B22" s="246"/>
      <c r="C22" s="234">
        <v>0</v>
      </c>
      <c r="D22" s="234">
        <v>0</v>
      </c>
      <c r="E22" s="234">
        <v>0</v>
      </c>
      <c r="F22" s="246"/>
      <c r="J22" s="246"/>
      <c r="N22" s="246"/>
      <c r="S22" s="295"/>
      <c r="V22" s="366"/>
      <c r="X22" s="367"/>
      <c r="Y22" s="246"/>
      <c r="Z22" s="387"/>
      <c r="AA22" s="40"/>
      <c r="AB22" s="388"/>
    </row>
    <row r="23" spans="1:28" hidden="1" x14ac:dyDescent="0.35">
      <c r="A23" s="40" t="s">
        <v>267</v>
      </c>
      <c r="B23" s="246"/>
      <c r="C23" s="234">
        <v>0</v>
      </c>
      <c r="D23" s="234">
        <v>6353.3818206465185</v>
      </c>
      <c r="E23" s="234">
        <v>24488.735847196105</v>
      </c>
      <c r="F23" s="246"/>
      <c r="J23" s="246"/>
      <c r="N23" s="246"/>
      <c r="S23" s="295"/>
      <c r="V23" s="366"/>
      <c r="X23" s="367"/>
      <c r="Y23" s="246"/>
      <c r="Z23" s="387"/>
      <c r="AA23" s="40"/>
      <c r="AB23" s="388"/>
    </row>
    <row r="24" spans="1:28" hidden="1" x14ac:dyDescent="0.35">
      <c r="A24" s="40" t="s">
        <v>268</v>
      </c>
      <c r="B24" s="246"/>
      <c r="C24" s="234">
        <v>660.77879930008442</v>
      </c>
      <c r="D24" s="234">
        <v>91.149150147926875</v>
      </c>
      <c r="E24" s="234">
        <v>0</v>
      </c>
      <c r="F24" s="246"/>
      <c r="J24" s="246"/>
      <c r="N24" s="246"/>
      <c r="S24" s="295"/>
      <c r="V24" s="366"/>
      <c r="X24" s="367"/>
      <c r="Y24" s="246"/>
      <c r="Z24" s="387"/>
      <c r="AA24" s="40"/>
      <c r="AB24" s="388"/>
    </row>
    <row r="25" spans="1:28" hidden="1" x14ac:dyDescent="0.35">
      <c r="A25" s="40" t="s">
        <v>269</v>
      </c>
      <c r="B25" s="246"/>
      <c r="C25" s="234">
        <v>0</v>
      </c>
      <c r="D25" s="234">
        <v>0</v>
      </c>
      <c r="E25" s="234">
        <v>0</v>
      </c>
      <c r="F25" s="246"/>
      <c r="J25" s="246"/>
      <c r="N25" s="246"/>
      <c r="S25" s="295"/>
      <c r="V25" s="366"/>
      <c r="X25" s="367"/>
      <c r="Y25" s="246"/>
      <c r="Z25" s="387"/>
      <c r="AA25" s="40"/>
      <c r="AB25" s="388"/>
    </row>
    <row r="26" spans="1:28" hidden="1" x14ac:dyDescent="0.35">
      <c r="A26" s="40" t="s">
        <v>270</v>
      </c>
      <c r="B26" s="246"/>
      <c r="C26" s="234">
        <v>0</v>
      </c>
      <c r="D26" s="234">
        <v>0</v>
      </c>
      <c r="E26" s="234">
        <v>0</v>
      </c>
      <c r="F26" s="246"/>
      <c r="J26" s="246"/>
      <c r="N26" s="246"/>
      <c r="S26" s="295"/>
      <c r="V26" s="366"/>
      <c r="X26" s="367"/>
      <c r="Y26" s="246"/>
      <c r="Z26" s="387"/>
      <c r="AA26" s="40"/>
      <c r="AB26" s="388"/>
    </row>
    <row r="27" spans="1:28" hidden="1" x14ac:dyDescent="0.35">
      <c r="A27" s="40" t="s">
        <v>271</v>
      </c>
      <c r="B27" s="246"/>
      <c r="C27" s="234">
        <v>0</v>
      </c>
      <c r="D27" s="234">
        <v>0</v>
      </c>
      <c r="E27" s="234">
        <v>0</v>
      </c>
      <c r="F27" s="246"/>
      <c r="J27" s="246"/>
      <c r="N27" s="246"/>
      <c r="S27" s="295"/>
      <c r="V27" s="366"/>
      <c r="X27" s="367"/>
      <c r="Y27" s="246"/>
      <c r="Z27" s="387"/>
      <c r="AA27" s="40"/>
      <c r="AB27" s="388"/>
    </row>
    <row r="28" spans="1:28" hidden="1" x14ac:dyDescent="0.35">
      <c r="A28" s="40" t="s">
        <v>272</v>
      </c>
      <c r="B28" s="246"/>
      <c r="C28" s="234">
        <v>0</v>
      </c>
      <c r="D28" s="234">
        <v>0</v>
      </c>
      <c r="E28" s="234">
        <v>1126.3742909477423</v>
      </c>
      <c r="F28" s="246"/>
      <c r="J28" s="246"/>
      <c r="N28" s="246"/>
      <c r="S28" s="295"/>
      <c r="V28" s="366"/>
      <c r="X28" s="367"/>
      <c r="Y28" s="246"/>
      <c r="Z28" s="387"/>
      <c r="AA28" s="40"/>
      <c r="AB28" s="388"/>
    </row>
    <row r="29" spans="1:28" hidden="1" x14ac:dyDescent="0.35">
      <c r="A29" s="40" t="s">
        <v>273</v>
      </c>
      <c r="B29" s="246"/>
      <c r="C29" s="234">
        <v>0</v>
      </c>
      <c r="D29" s="234">
        <v>0</v>
      </c>
      <c r="E29" s="234">
        <v>0</v>
      </c>
      <c r="F29" s="246"/>
      <c r="J29" s="246"/>
      <c r="N29" s="246"/>
      <c r="S29" s="295"/>
      <c r="V29" s="366"/>
      <c r="X29" s="367"/>
      <c r="Y29" s="246"/>
      <c r="Z29" s="387"/>
      <c r="AA29" s="40"/>
      <c r="AB29" s="388"/>
    </row>
    <row r="30" spans="1:28" hidden="1" x14ac:dyDescent="0.35">
      <c r="A30" s="40" t="s">
        <v>274</v>
      </c>
      <c r="B30" s="246"/>
      <c r="C30" s="234">
        <v>0</v>
      </c>
      <c r="D30" s="234">
        <v>0</v>
      </c>
      <c r="E30" s="234">
        <v>8217.1162528141504</v>
      </c>
      <c r="F30" s="246"/>
      <c r="J30" s="246"/>
      <c r="N30" s="246"/>
      <c r="S30" s="295"/>
      <c r="V30" s="366"/>
      <c r="X30" s="367"/>
      <c r="Y30" s="246"/>
      <c r="Z30" s="387"/>
      <c r="AA30" s="40"/>
      <c r="AB30" s="388"/>
    </row>
    <row r="31" spans="1:28" hidden="1" x14ac:dyDescent="0.35">
      <c r="A31" s="40" t="s">
        <v>275</v>
      </c>
      <c r="B31" s="246"/>
      <c r="C31" s="234">
        <v>0</v>
      </c>
      <c r="D31" s="234">
        <v>0</v>
      </c>
      <c r="E31" s="234">
        <v>0</v>
      </c>
      <c r="F31" s="246"/>
      <c r="J31" s="246"/>
      <c r="N31" s="246"/>
      <c r="S31" s="295"/>
      <c r="V31" s="366"/>
      <c r="X31" s="367"/>
      <c r="Y31" s="246"/>
      <c r="Z31" s="387"/>
      <c r="AA31" s="40"/>
      <c r="AB31" s="388"/>
    </row>
    <row r="32" spans="1:28" hidden="1" x14ac:dyDescent="0.35">
      <c r="A32" s="40" t="s">
        <v>276</v>
      </c>
      <c r="B32" s="246"/>
      <c r="C32" s="234">
        <v>0</v>
      </c>
      <c r="D32" s="234">
        <v>0</v>
      </c>
      <c r="E32" s="234">
        <v>0</v>
      </c>
      <c r="F32" s="246"/>
      <c r="J32" s="246"/>
      <c r="N32" s="246"/>
      <c r="S32" s="295"/>
      <c r="V32" s="366"/>
      <c r="X32" s="367"/>
      <c r="Y32" s="246"/>
      <c r="Z32" s="387"/>
      <c r="AA32" s="40"/>
      <c r="AB32" s="388"/>
    </row>
    <row r="33" spans="1:33" hidden="1" x14ac:dyDescent="0.35">
      <c r="A33" s="40" t="s">
        <v>277</v>
      </c>
      <c r="B33" s="246"/>
      <c r="C33" s="234">
        <v>0</v>
      </c>
      <c r="D33" s="234">
        <v>0</v>
      </c>
      <c r="E33" s="234">
        <v>0</v>
      </c>
      <c r="F33" s="246"/>
      <c r="J33" s="246"/>
      <c r="N33" s="246"/>
      <c r="S33" s="295"/>
      <c r="V33" s="366"/>
      <c r="X33" s="367"/>
      <c r="Y33" s="246"/>
      <c r="Z33" s="387"/>
      <c r="AA33" s="40"/>
      <c r="AB33" s="388"/>
    </row>
    <row r="34" spans="1:33" hidden="1" x14ac:dyDescent="0.35">
      <c r="A34" s="40" t="s">
        <v>278</v>
      </c>
      <c r="B34" s="246"/>
      <c r="C34" s="234">
        <v>0</v>
      </c>
      <c r="D34" s="234">
        <v>1236.6752742390531</v>
      </c>
      <c r="E34" s="234">
        <v>2606.7564314377601</v>
      </c>
      <c r="F34" s="246"/>
      <c r="J34" s="246"/>
      <c r="N34" s="246"/>
      <c r="S34" s="295"/>
      <c r="V34" s="366"/>
      <c r="X34" s="367"/>
      <c r="Y34" s="246"/>
      <c r="Z34" s="387"/>
      <c r="AA34" s="40"/>
      <c r="AB34" s="388"/>
    </row>
    <row r="35" spans="1:33" hidden="1" x14ac:dyDescent="0.35">
      <c r="A35" s="40" t="s">
        <v>279</v>
      </c>
      <c r="B35" s="246"/>
      <c r="C35" s="234">
        <v>658.90408209462976</v>
      </c>
      <c r="D35" s="234">
        <v>879.10135022537338</v>
      </c>
      <c r="E35" s="234">
        <v>0</v>
      </c>
      <c r="F35" s="246"/>
      <c r="J35" s="246"/>
      <c r="N35" s="246"/>
      <c r="S35" s="295"/>
      <c r="V35" s="366"/>
      <c r="X35" s="367"/>
      <c r="Y35" s="246"/>
      <c r="Z35" s="387"/>
      <c r="AA35" s="40"/>
      <c r="AB35" s="388"/>
    </row>
    <row r="36" spans="1:33" hidden="1" x14ac:dyDescent="0.35">
      <c r="A36" s="40" t="s">
        <v>280</v>
      </c>
      <c r="B36" s="246"/>
      <c r="C36" s="234">
        <v>0</v>
      </c>
      <c r="D36" s="234">
        <v>0</v>
      </c>
      <c r="E36" s="234">
        <v>0</v>
      </c>
      <c r="F36" s="246"/>
      <c r="J36" s="246"/>
      <c r="N36" s="246"/>
      <c r="S36" s="295"/>
      <c r="V36" s="366"/>
      <c r="X36" s="367"/>
      <c r="Y36" s="246"/>
      <c r="Z36" s="387"/>
      <c r="AA36" s="40"/>
      <c r="AB36" s="388"/>
    </row>
    <row r="37" spans="1:33" hidden="1" x14ac:dyDescent="0.35">
      <c r="B37" s="246"/>
      <c r="F37" s="246"/>
      <c r="J37" s="246"/>
      <c r="N37" s="246"/>
      <c r="S37" s="295"/>
      <c r="V37" s="366"/>
      <c r="X37" s="367"/>
      <c r="Y37" s="246"/>
      <c r="Z37" s="366"/>
      <c r="AB37" s="367"/>
    </row>
    <row r="38" spans="1:33" hidden="1" x14ac:dyDescent="0.35">
      <c r="B38" s="246"/>
      <c r="E38" s="235">
        <f>SUM(C10:E36)</f>
        <v>226555.76464968882</v>
      </c>
      <c r="F38" s="246"/>
      <c r="J38" s="246"/>
      <c r="N38" s="246"/>
      <c r="S38" s="295"/>
      <c r="V38" s="366"/>
      <c r="X38" s="367"/>
      <c r="Y38" s="246"/>
      <c r="Z38" s="366"/>
      <c r="AB38" s="367"/>
    </row>
    <row r="39" spans="1:33" ht="23.25" customHeight="1" thickBot="1" x14ac:dyDescent="0.4">
      <c r="A39" s="437" t="s">
        <v>200</v>
      </c>
      <c r="B39" s="438"/>
      <c r="C39" s="439">
        <f>SUM(C40,C43,C46,C47,C48,C50,C49,C53,C56)</f>
        <v>76453.845137156852</v>
      </c>
      <c r="D39" s="439">
        <f>SUM(D40,D43,D46,D47,D48,D50,D49,D53,D56)</f>
        <v>313365.1851324591</v>
      </c>
      <c r="E39" s="439">
        <f>SUM(E40,E43,E46,E47,E48,E50,E49,E53,E56)</f>
        <v>1342297.4562810326</v>
      </c>
      <c r="F39" s="440"/>
      <c r="G39" s="439">
        <f>SUM(G40,G43,G46,G47,G48,G50,G49,G53,G56)</f>
        <v>553190.33999999869</v>
      </c>
      <c r="H39" s="439">
        <f>SUM(H40,H44:H45,H46,H47,H48,H50,H49,H53,H56)</f>
        <v>949570.77999999817</v>
      </c>
      <c r="I39" s="439">
        <f>SUM(I40,I43,I46,I47,I48,I50,I49,I53,I56)</f>
        <v>3593295.5000000354</v>
      </c>
      <c r="J39" s="440"/>
      <c r="K39" s="441">
        <f t="shared" ref="K39:M41" si="0">IFERROR(C39/G39,0)</f>
        <v>0.13820531489605736</v>
      </c>
      <c r="L39" s="441">
        <f t="shared" si="0"/>
        <v>0.33000719033546894</v>
      </c>
      <c r="M39" s="441">
        <f t="shared" si="0"/>
        <v>0.37355610087759811</v>
      </c>
      <c r="N39" s="440"/>
      <c r="O39" s="441">
        <f t="shared" ref="O39:Q41" si="1">IFERROR(C39*1000/Z39,0)</f>
        <v>4.4871909400721544</v>
      </c>
      <c r="P39" s="441">
        <f t="shared" si="1"/>
        <v>6.4527145839059266</v>
      </c>
      <c r="Q39" s="441">
        <f t="shared" si="1"/>
        <v>2.0180630050342212</v>
      </c>
      <c r="S39" s="440"/>
      <c r="V39" s="482">
        <f t="shared" ref="V39:X54" si="2">IFERROR(G39*1000/Z39,0)</f>
        <v>32.467571478324977</v>
      </c>
      <c r="W39" s="441">
        <f t="shared" si="2"/>
        <v>19.553254513474137</v>
      </c>
      <c r="X39" s="483">
        <f t="shared" si="2"/>
        <v>5.4023023591186732</v>
      </c>
      <c r="Y39" s="484"/>
      <c r="Z39" s="485">
        <f>SUM(Z40,Z43,Z46,Z47,Z48,Z50,Z49,Z53,Z56)</f>
        <v>17038242</v>
      </c>
      <c r="AA39" s="439">
        <f>SUM(AA40,AA43,AA46,AA47,AA48,AA50,AA49,AA53,AA56)</f>
        <v>48563311</v>
      </c>
      <c r="AB39" s="486">
        <f>SUM(AB40,AB43,AB46,AB47,AB48,AB50,AB49,AB53,AB56)</f>
        <v>665141501</v>
      </c>
      <c r="AE39" t="s">
        <v>293</v>
      </c>
      <c r="AF39" t="s">
        <v>294</v>
      </c>
      <c r="AG39" t="s">
        <v>295</v>
      </c>
    </row>
    <row r="40" spans="1:33" ht="15.5" x14ac:dyDescent="0.35">
      <c r="A40" s="450" t="s">
        <v>37</v>
      </c>
      <c r="B40" s="400"/>
      <c r="C40" s="451">
        <f>SUM(C41:C42)</f>
        <v>65546.970608481774</v>
      </c>
      <c r="D40" s="451">
        <f>SUM(D41:D42)</f>
        <v>146159.03484729148</v>
      </c>
      <c r="E40" s="451">
        <f>SUM(E41:E42)</f>
        <v>401790.03825676016</v>
      </c>
      <c r="F40" s="400"/>
      <c r="G40" s="452">
        <f>SUM(G41:G42)</f>
        <v>469806.04</v>
      </c>
      <c r="H40" s="452">
        <f>SUM(H41:H42)</f>
        <v>572444.83000000007</v>
      </c>
      <c r="I40" s="452">
        <f>SUM(I41:I42)</f>
        <v>892336.20999999985</v>
      </c>
      <c r="J40" s="453"/>
      <c r="K40" s="454">
        <f t="shared" si="0"/>
        <v>0.13951921650152002</v>
      </c>
      <c r="L40" s="454">
        <f t="shared" si="0"/>
        <v>0.25532422896943879</v>
      </c>
      <c r="M40" s="454">
        <f t="shared" si="0"/>
        <v>0.45026754910770711</v>
      </c>
      <c r="N40" s="455"/>
      <c r="O40" s="454">
        <f>IFERROR(C40*1000/Z40,0)</f>
        <v>6.3387130211094966</v>
      </c>
      <c r="P40" s="454">
        <f t="shared" si="1"/>
        <v>9.5966179739677191</v>
      </c>
      <c r="Q40" s="454">
        <f t="shared" si="1"/>
        <v>10.837187218339031</v>
      </c>
      <c r="R40" s="456"/>
      <c r="S40" s="457"/>
      <c r="V40" s="490">
        <f>IFERROR(G40*1000/Z40,0)</f>
        <v>45.432544563066969</v>
      </c>
      <c r="W40" s="454">
        <f t="shared" si="2"/>
        <v>37.586005890245517</v>
      </c>
      <c r="X40" s="476">
        <f t="shared" si="2"/>
        <v>24.068328352365231</v>
      </c>
      <c r="Y40" s="491"/>
      <c r="Z40" s="492">
        <f>SUM(Z41:Z42)</f>
        <v>10340738</v>
      </c>
      <c r="AA40" s="451">
        <f>SUM(AA41:AA42)</f>
        <v>15230265</v>
      </c>
      <c r="AB40" s="493">
        <f>SUM(AB41:AB42)</f>
        <v>37075122</v>
      </c>
      <c r="AE40" s="235">
        <f>SUM(C40:E40)</f>
        <v>613496.04371253343</v>
      </c>
      <c r="AF40" s="235">
        <f>SUM(G40:I40)</f>
        <v>1934587.08</v>
      </c>
      <c r="AG40" s="235">
        <f>SUM(Z40:AB40)</f>
        <v>62646125</v>
      </c>
    </row>
    <row r="41" spans="1:33" x14ac:dyDescent="0.35">
      <c r="A41" s="458" t="s">
        <v>281</v>
      </c>
      <c r="B41" s="314"/>
      <c r="C41" s="313">
        <v>63916.767988762811</v>
      </c>
      <c r="D41" s="313">
        <v>146159.03484729148</v>
      </c>
      <c r="E41" s="313">
        <v>380004.57056693494</v>
      </c>
      <c r="F41" s="314"/>
      <c r="G41" s="313">
        <v>460569.32</v>
      </c>
      <c r="H41" s="313">
        <v>572444.83000000007</v>
      </c>
      <c r="I41" s="313">
        <v>833770.87999999989</v>
      </c>
      <c r="J41" s="314"/>
      <c r="K41" s="315">
        <f t="shared" si="0"/>
        <v>0.13877773705978247</v>
      </c>
      <c r="L41" s="315">
        <f t="shared" si="0"/>
        <v>0.25532422896943879</v>
      </c>
      <c r="M41" s="315">
        <f t="shared" si="0"/>
        <v>0.45576618191191204</v>
      </c>
      <c r="N41" s="314"/>
      <c r="O41" s="315">
        <f t="shared" si="1"/>
        <v>6.4905123741562196</v>
      </c>
      <c r="P41" s="315">
        <f t="shared" si="1"/>
        <v>9.5966179739677191</v>
      </c>
      <c r="Q41" s="315">
        <f t="shared" si="1"/>
        <v>11.846602144412925</v>
      </c>
      <c r="S41" s="459"/>
      <c r="V41" s="372">
        <f t="shared" si="2"/>
        <v>46.769118099686601</v>
      </c>
      <c r="W41" s="315">
        <f t="shared" si="2"/>
        <v>37.586005890245517</v>
      </c>
      <c r="X41" s="373">
        <f t="shared" si="2"/>
        <v>25.992718667096213</v>
      </c>
      <c r="Y41" s="385"/>
      <c r="Z41" s="378">
        <v>9847723</v>
      </c>
      <c r="AA41" s="313">
        <v>15230265</v>
      </c>
      <c r="AB41" s="393">
        <v>32077094</v>
      </c>
      <c r="AE41" s="235">
        <f t="shared" ref="AE41:AE56" si="3">SUM(C41:E41)</f>
        <v>590080.37340298924</v>
      </c>
      <c r="AF41" s="235">
        <f t="shared" ref="AF41:AF56" si="4">SUM(G41:I41)</f>
        <v>1866785.03</v>
      </c>
      <c r="AG41" s="235">
        <f t="shared" ref="AG41:AG56" si="5">SUM(Z41:AB41)</f>
        <v>57155082</v>
      </c>
    </row>
    <row r="42" spans="1:33" ht="15" thickBot="1" x14ac:dyDescent="0.4">
      <c r="A42" s="460" t="s">
        <v>282</v>
      </c>
      <c r="B42" s="461"/>
      <c r="C42" s="462">
        <v>1630.2026197189632</v>
      </c>
      <c r="D42" s="463" t="s">
        <v>283</v>
      </c>
      <c r="E42" s="463">
        <v>21785.467689825244</v>
      </c>
      <c r="F42" s="461"/>
      <c r="G42" s="462">
        <v>9236.7199999999993</v>
      </c>
      <c r="H42" s="463" t="s">
        <v>283</v>
      </c>
      <c r="I42" s="463">
        <v>58565.329999999994</v>
      </c>
      <c r="J42" s="461"/>
      <c r="K42" s="464">
        <f>IFERROR(C42/G42,0)</f>
        <v>0.17649150561226964</v>
      </c>
      <c r="L42" s="465" t="s">
        <v>283</v>
      </c>
      <c r="M42" s="465">
        <f t="shared" ref="M42:M56" si="6">IFERROR(E42/I42,0)</f>
        <v>0.37198574121968142</v>
      </c>
      <c r="N42" s="461"/>
      <c r="O42" s="464">
        <f>IFERROR(C42*1000/Z42,0)</f>
        <v>3.3065984193563347</v>
      </c>
      <c r="P42" s="465" t="s">
        <v>283</v>
      </c>
      <c r="Q42" s="465">
        <f t="shared" ref="Q42:Q56" si="7">IFERROR(E42*1000/AB42,0)</f>
        <v>4.3588126536756588</v>
      </c>
      <c r="R42" s="466"/>
      <c r="S42" s="467"/>
      <c r="V42" s="494">
        <f>IFERROR(G42*1000/Z42,0)</f>
        <v>18.735170329503159</v>
      </c>
      <c r="W42" s="465" t="s">
        <v>283</v>
      </c>
      <c r="X42" s="481">
        <f t="shared" si="2"/>
        <v>11.717687455932618</v>
      </c>
      <c r="Y42" s="495"/>
      <c r="Z42" s="496">
        <v>493015</v>
      </c>
      <c r="AA42" s="463" t="s">
        <v>283</v>
      </c>
      <c r="AB42" s="497">
        <v>4998028</v>
      </c>
      <c r="AE42" s="235">
        <f t="shared" si="3"/>
        <v>23415.670309544206</v>
      </c>
      <c r="AF42" s="235">
        <f t="shared" si="4"/>
        <v>67802.049999999988</v>
      </c>
      <c r="AG42" s="235">
        <f t="shared" si="5"/>
        <v>5491043</v>
      </c>
    </row>
    <row r="43" spans="1:33" ht="15.5" x14ac:dyDescent="0.35">
      <c r="A43" s="450" t="s">
        <v>40</v>
      </c>
      <c r="B43" s="470"/>
      <c r="C43" s="451">
        <f>SUM(C44:C45)</f>
        <v>2663.4144824297364</v>
      </c>
      <c r="D43" s="471">
        <f>SUM(D44:D45)</f>
        <v>24240.511316705488</v>
      </c>
      <c r="E43" s="451">
        <f>SUM(E44:E45)</f>
        <v>280397.29339091352</v>
      </c>
      <c r="F43" s="470"/>
      <c r="G43" s="511">
        <f>SUM(G44:G45)</f>
        <v>18040.05</v>
      </c>
      <c r="H43" s="472">
        <f>SUM(H44:H45)</f>
        <v>54630.369999999995</v>
      </c>
      <c r="I43" s="452">
        <f>SUM(I44:I45)</f>
        <v>1234023.08</v>
      </c>
      <c r="J43" s="473"/>
      <c r="K43" s="513">
        <f>IFERROR(C43/G43,0)</f>
        <v>0.14763897452777217</v>
      </c>
      <c r="L43" s="475">
        <f>IFERROR(D43/H43,0)</f>
        <v>0.44371860041778027</v>
      </c>
      <c r="M43" s="454">
        <f t="shared" si="6"/>
        <v>0.22722208193295176</v>
      </c>
      <c r="N43" s="455"/>
      <c r="O43" s="513">
        <f>IFERROR(C43*1000/Z43,0)</f>
        <v>0.62976434504999879</v>
      </c>
      <c r="P43" s="475">
        <f>IFERROR(D43*1000/AA43,0)</f>
        <v>1.3167385398473663</v>
      </c>
      <c r="Q43" s="476">
        <f t="shared" si="7"/>
        <v>1.0450602165145406</v>
      </c>
      <c r="S43" s="449"/>
      <c r="V43" s="524">
        <f>IFERROR(G43*1000/Z43,0)</f>
        <v>4.2655697593695674</v>
      </c>
      <c r="W43" s="475">
        <f>IFERROR(H43*1000/AA43,0)</f>
        <v>2.9675080977168862</v>
      </c>
      <c r="X43" s="476">
        <f t="shared" si="2"/>
        <v>4.5992898560929243</v>
      </c>
      <c r="Y43" s="491"/>
      <c r="Z43" s="586">
        <f>SUM(Z44:Z45)</f>
        <v>4229224</v>
      </c>
      <c r="AA43" s="587">
        <f>SUM(AA44:AA45)</f>
        <v>18409510</v>
      </c>
      <c r="AB43" s="493">
        <f>SUM(AB44:AB45)</f>
        <v>268307308</v>
      </c>
      <c r="AE43" s="235">
        <f t="shared" si="3"/>
        <v>307301.21919004875</v>
      </c>
      <c r="AF43" s="235">
        <f t="shared" si="4"/>
        <v>1306693.5</v>
      </c>
      <c r="AG43" s="235">
        <f t="shared" si="5"/>
        <v>290946042</v>
      </c>
    </row>
    <row r="44" spans="1:33" x14ac:dyDescent="0.35">
      <c r="A44" s="458" t="s">
        <v>284</v>
      </c>
      <c r="B44" s="314"/>
      <c r="C44" s="313">
        <v>2663.4144824297364</v>
      </c>
      <c r="D44" s="427">
        <v>10467.511613910858</v>
      </c>
      <c r="E44" s="313">
        <v>189382.98125843226</v>
      </c>
      <c r="F44" s="314"/>
      <c r="G44" s="319">
        <v>18040.05</v>
      </c>
      <c r="H44" s="427">
        <v>39668.649999999994</v>
      </c>
      <c r="I44" s="313">
        <v>963039.35</v>
      </c>
      <c r="J44" s="314"/>
      <c r="K44" s="579">
        <f>IFERROR(C44/G44,0)</f>
        <v>0.14763897452777217</v>
      </c>
      <c r="L44" s="425">
        <f>IFERROR(D44/H44,0)</f>
        <v>0.26387365372683114</v>
      </c>
      <c r="M44" s="315">
        <f t="shared" si="6"/>
        <v>0.19665134270830395</v>
      </c>
      <c r="N44" s="314"/>
      <c r="O44" s="317">
        <f>IFERROR(C44*1000/Z44,0)</f>
        <v>0.62976434504999879</v>
      </c>
      <c r="P44" s="425">
        <f>IFERROR(D44*1000/AA44,0)</f>
        <v>0.61929880330428355</v>
      </c>
      <c r="Q44" s="373">
        <f t="shared" si="7"/>
        <v>0.76933150389211014</v>
      </c>
      <c r="S44" s="295"/>
      <c r="V44" s="374">
        <f>IFERROR(G44*1000/Z44,0)</f>
        <v>4.2655697593695674</v>
      </c>
      <c r="W44" s="425">
        <f>IFERROR(H44*1000/AA44,0)</f>
        <v>2.3469520149419605</v>
      </c>
      <c r="X44" s="373">
        <f>IFERROR(I44*1000/AB44,0)</f>
        <v>3.9121599339053166</v>
      </c>
      <c r="Y44" s="385"/>
      <c r="Z44" s="394">
        <v>4229224</v>
      </c>
      <c r="AA44" s="319">
        <v>16902199</v>
      </c>
      <c r="AB44" s="393">
        <v>246165639</v>
      </c>
      <c r="AE44" s="235">
        <f t="shared" si="3"/>
        <v>202513.90735477285</v>
      </c>
      <c r="AF44" s="235">
        <f t="shared" si="4"/>
        <v>1020748.0499999999</v>
      </c>
      <c r="AG44" s="235">
        <f t="shared" si="5"/>
        <v>267297062</v>
      </c>
    </row>
    <row r="45" spans="1:33" ht="15" thickBot="1" x14ac:dyDescent="0.4">
      <c r="A45" s="460" t="s">
        <v>285</v>
      </c>
      <c r="B45" s="461"/>
      <c r="C45" s="463" t="s">
        <v>283</v>
      </c>
      <c r="D45" s="477">
        <v>13772.999702794628</v>
      </c>
      <c r="E45" s="463">
        <v>91014.312132481253</v>
      </c>
      <c r="F45" s="461"/>
      <c r="G45" s="478" t="s">
        <v>283</v>
      </c>
      <c r="H45" s="477">
        <v>14961.720000000001</v>
      </c>
      <c r="I45" s="463">
        <v>270983.73</v>
      </c>
      <c r="J45" s="461"/>
      <c r="K45" s="479" t="s">
        <v>283</v>
      </c>
      <c r="L45" s="480">
        <f>IFERROR(D45/H45,0)</f>
        <v>0.92054922180034293</v>
      </c>
      <c r="M45" s="465">
        <f t="shared" si="6"/>
        <v>0.3358663346042261</v>
      </c>
      <c r="N45" s="461"/>
      <c r="O45" s="479" t="s">
        <v>283</v>
      </c>
      <c r="P45" s="480">
        <f>IFERROR(D45*1000/AA45,0)</f>
        <v>9.1374638032858702</v>
      </c>
      <c r="Q45" s="481">
        <f t="shared" si="7"/>
        <v>4.1105443375782214</v>
      </c>
      <c r="S45" s="295"/>
      <c r="V45" s="501" t="s">
        <v>283</v>
      </c>
      <c r="W45" s="480">
        <f>IFERROR(H45*1000/AA45,0)</f>
        <v>9.9261001876852237</v>
      </c>
      <c r="X45" s="481">
        <f t="shared" si="2"/>
        <v>12.238631604510031</v>
      </c>
      <c r="Y45" s="495"/>
      <c r="Z45" s="502" t="s">
        <v>283</v>
      </c>
      <c r="AA45" s="477">
        <v>1507311</v>
      </c>
      <c r="AB45" s="497">
        <v>22141669</v>
      </c>
      <c r="AE45" s="235">
        <f t="shared" si="3"/>
        <v>104787.31183527588</v>
      </c>
      <c r="AF45" s="235">
        <f t="shared" si="4"/>
        <v>285945.44999999995</v>
      </c>
      <c r="AG45" s="235">
        <f t="shared" si="5"/>
        <v>23648980</v>
      </c>
    </row>
    <row r="46" spans="1:33" ht="15.5" x14ac:dyDescent="0.35">
      <c r="A46" s="468" t="s">
        <v>286</v>
      </c>
      <c r="B46" s="469"/>
      <c r="C46" s="442">
        <v>5536.4615213848228</v>
      </c>
      <c r="D46" s="442">
        <v>18617.618202587204</v>
      </c>
      <c r="E46" s="442">
        <v>225449.40041752299</v>
      </c>
      <c r="F46" s="469"/>
      <c r="G46" s="445">
        <v>28333.469999998721</v>
      </c>
      <c r="H46" s="444">
        <v>74444.829999998125</v>
      </c>
      <c r="I46" s="444">
        <v>559301.10000003502</v>
      </c>
      <c r="J46" s="448"/>
      <c r="K46" s="446">
        <f>IFERROR(C46/G46,0)</f>
        <v>0.19540358174925532</v>
      </c>
      <c r="L46" s="447">
        <f>IFERROR(D46/H46,0)</f>
        <v>0.25008611346936616</v>
      </c>
      <c r="M46" s="447">
        <f t="shared" si="6"/>
        <v>0.40309128735400107</v>
      </c>
      <c r="N46" s="448"/>
      <c r="O46" s="446">
        <f>IFERROR(C46*1000/Z46,0)</f>
        <v>7.4091848587204208</v>
      </c>
      <c r="P46" s="447">
        <f>IFERROR(D46*1000/AA46,0)</f>
        <v>8.9195637969754884</v>
      </c>
      <c r="Q46" s="447">
        <f t="shared" si="7"/>
        <v>15.779988123332922</v>
      </c>
      <c r="S46" s="295"/>
      <c r="V46" s="498">
        <f>IFERROR(G46*1000/Z46,0)</f>
        <v>37.917344157119871</v>
      </c>
      <c r="W46" s="447">
        <f>IFERROR(H46*1000/AA46,0)</f>
        <v>35.665969906274206</v>
      </c>
      <c r="X46" s="487">
        <f t="shared" si="2"/>
        <v>39.147430416859123</v>
      </c>
      <c r="Y46" s="488"/>
      <c r="Z46" s="499">
        <v>747243</v>
      </c>
      <c r="AA46" s="442">
        <v>2087279</v>
      </c>
      <c r="AB46" s="489">
        <v>14287045</v>
      </c>
      <c r="AE46" s="235">
        <f t="shared" si="3"/>
        <v>249603.48014149501</v>
      </c>
      <c r="AF46" s="235">
        <f t="shared" si="4"/>
        <v>662079.4000000318</v>
      </c>
      <c r="AG46" s="235">
        <f t="shared" si="5"/>
        <v>17121567</v>
      </c>
    </row>
    <row r="47" spans="1:33" ht="15.5" x14ac:dyDescent="0.35">
      <c r="A47" s="185" t="s">
        <v>113</v>
      </c>
      <c r="B47" s="304"/>
      <c r="C47" s="299">
        <v>2706.9985248605294</v>
      </c>
      <c r="D47" s="299">
        <v>53418.708533494013</v>
      </c>
      <c r="E47" s="299">
        <v>136710.98420782742</v>
      </c>
      <c r="F47" s="304"/>
      <c r="G47" s="426">
        <v>37010.78</v>
      </c>
      <c r="H47" s="331">
        <v>151935.08000000002</v>
      </c>
      <c r="I47" s="331">
        <v>229215.02</v>
      </c>
      <c r="J47" s="334"/>
      <c r="K47" s="424">
        <f>IFERROR(C47/G47,0)</f>
        <v>7.3140812618932363E-2</v>
      </c>
      <c r="L47" s="333">
        <f>IFERROR(D47/H47,0)</f>
        <v>0.35158903745924908</v>
      </c>
      <c r="M47" s="333">
        <f t="shared" si="6"/>
        <v>0.59643117718824634</v>
      </c>
      <c r="N47" s="334"/>
      <c r="O47" s="424">
        <f>IFERROR(C47*1000/Z47,0)</f>
        <v>1.5728880464862343</v>
      </c>
      <c r="P47" s="333">
        <f>IFERROR(D47*1000/AA47,0)</f>
        <v>9.3349236523001142</v>
      </c>
      <c r="Q47" s="333">
        <f t="shared" si="7"/>
        <v>24.594671931787278</v>
      </c>
      <c r="S47" s="295"/>
      <c r="V47" s="428">
        <f>IFERROR(G47*1000/Z47,0)</f>
        <v>21.504929876580224</v>
      </c>
      <c r="W47" s="333">
        <f>IFERROR(H47*1000/AA47,0)</f>
        <v>26.550667562785087</v>
      </c>
      <c r="X47" s="371">
        <f t="shared" si="2"/>
        <v>41.236395534743615</v>
      </c>
      <c r="Y47" s="384"/>
      <c r="Z47" s="429">
        <v>1721037</v>
      </c>
      <c r="AA47" s="299">
        <v>5722458</v>
      </c>
      <c r="AB47" s="392">
        <v>5558561</v>
      </c>
      <c r="AE47" s="235">
        <f t="shared" si="3"/>
        <v>192836.69126618197</v>
      </c>
      <c r="AF47" s="235">
        <f t="shared" si="4"/>
        <v>418160.88</v>
      </c>
      <c r="AG47" s="235">
        <f t="shared" si="5"/>
        <v>13002056</v>
      </c>
    </row>
    <row r="48" spans="1:33" ht="15.5" x14ac:dyDescent="0.35">
      <c r="A48" s="185" t="s">
        <v>45</v>
      </c>
      <c r="B48" s="304"/>
      <c r="C48" s="299" t="s">
        <v>283</v>
      </c>
      <c r="D48" s="299" t="s">
        <v>283</v>
      </c>
      <c r="E48" s="299">
        <v>162393.75650342333</v>
      </c>
      <c r="F48" s="304"/>
      <c r="G48" s="331" t="s">
        <v>283</v>
      </c>
      <c r="H48" s="331" t="s">
        <v>283</v>
      </c>
      <c r="I48" s="331">
        <v>407871.87999999995</v>
      </c>
      <c r="J48" s="334"/>
      <c r="K48" s="333" t="s">
        <v>283</v>
      </c>
      <c r="L48" s="333" t="s">
        <v>283</v>
      </c>
      <c r="M48" s="333">
        <f t="shared" si="6"/>
        <v>0.39814893957245434</v>
      </c>
      <c r="N48" s="334"/>
      <c r="O48" s="333" t="s">
        <v>283</v>
      </c>
      <c r="P48" s="333" t="s">
        <v>283</v>
      </c>
      <c r="Q48" s="333">
        <f t="shared" si="7"/>
        <v>0.53387330152905232</v>
      </c>
      <c r="S48" s="295"/>
      <c r="V48" s="370" t="s">
        <v>283</v>
      </c>
      <c r="W48" s="333" t="s">
        <v>283</v>
      </c>
      <c r="X48" s="371">
        <f t="shared" si="2"/>
        <v>1.3408884175412932</v>
      </c>
      <c r="Y48" s="384"/>
      <c r="Z48" s="391" t="s">
        <v>283</v>
      </c>
      <c r="AA48" s="299" t="s">
        <v>283</v>
      </c>
      <c r="AB48" s="392">
        <v>304180329</v>
      </c>
      <c r="AE48" s="235">
        <f t="shared" si="3"/>
        <v>162393.75650342333</v>
      </c>
      <c r="AF48" s="235">
        <f t="shared" si="4"/>
        <v>407871.87999999995</v>
      </c>
      <c r="AG48" s="235">
        <f t="shared" si="5"/>
        <v>304180329</v>
      </c>
    </row>
    <row r="49" spans="1:33" ht="16" thickBot="1" x14ac:dyDescent="0.4">
      <c r="A49" s="503" t="s">
        <v>46</v>
      </c>
      <c r="B49" s="504"/>
      <c r="C49" s="505" t="s">
        <v>283</v>
      </c>
      <c r="D49" s="505">
        <v>55292.20314835231</v>
      </c>
      <c r="E49" s="505">
        <v>55785.893885942351</v>
      </c>
      <c r="F49" s="504"/>
      <c r="G49" s="506" t="s">
        <v>283</v>
      </c>
      <c r="H49" s="506">
        <v>59115.07</v>
      </c>
      <c r="I49" s="506">
        <v>52563.68</v>
      </c>
      <c r="J49" s="507"/>
      <c r="K49" s="508" t="s">
        <v>283</v>
      </c>
      <c r="L49" s="508">
        <f>IFERROR(D49/H49,0)</f>
        <v>0.93533177154915503</v>
      </c>
      <c r="M49" s="508">
        <f t="shared" si="6"/>
        <v>1.0613011472169063</v>
      </c>
      <c r="N49" s="507"/>
      <c r="O49" s="508" t="s">
        <v>283</v>
      </c>
      <c r="P49" s="508">
        <f>IFERROR(D49*1000/AA49,0)</f>
        <v>214.70699099249899</v>
      </c>
      <c r="Q49" s="508">
        <f t="shared" si="7"/>
        <v>253.22348713336788</v>
      </c>
      <c r="S49" s="295"/>
      <c r="V49" s="519" t="s">
        <v>283</v>
      </c>
      <c r="W49" s="508">
        <f>IFERROR(H49*1000/AA49,0)</f>
        <v>229.55169226945839</v>
      </c>
      <c r="X49" s="520">
        <f t="shared" si="2"/>
        <v>238.59720475890023</v>
      </c>
      <c r="Y49" s="521"/>
      <c r="Z49" s="522" t="s">
        <v>283</v>
      </c>
      <c r="AA49" s="505">
        <v>257524</v>
      </c>
      <c r="AB49" s="523">
        <v>220303</v>
      </c>
      <c r="AE49" s="235">
        <f t="shared" si="3"/>
        <v>111078.09703429465</v>
      </c>
      <c r="AF49" s="235">
        <f t="shared" si="4"/>
        <v>111678.75</v>
      </c>
      <c r="AG49" s="235">
        <f t="shared" si="5"/>
        <v>477827</v>
      </c>
    </row>
    <row r="50" spans="1:33" ht="15.5" x14ac:dyDescent="0.35">
      <c r="A50" s="509" t="s">
        <v>47</v>
      </c>
      <c r="B50" s="510"/>
      <c r="C50" s="451" t="s">
        <v>283</v>
      </c>
      <c r="D50" s="451">
        <f>SUM(D51:D52)</f>
        <v>15637.109084028574</v>
      </c>
      <c r="E50" s="451">
        <f>SUM(E51:E52)</f>
        <v>55040.403288448564</v>
      </c>
      <c r="F50" s="510"/>
      <c r="G50" s="511"/>
      <c r="H50" s="472">
        <f>SUM(H51:H52)</f>
        <v>37000.600000000006</v>
      </c>
      <c r="I50" s="452">
        <f>SUM(I51:I52)</f>
        <v>160068.14000000001</v>
      </c>
      <c r="J50" s="455"/>
      <c r="K50" s="512" t="s">
        <v>283</v>
      </c>
      <c r="L50" s="475">
        <f>IFERROR(D50/H50,0)</f>
        <v>0.42261771657834118</v>
      </c>
      <c r="M50" s="454">
        <f t="shared" si="6"/>
        <v>0.34385608084437391</v>
      </c>
      <c r="N50" s="455"/>
      <c r="O50" s="513" t="s">
        <v>283</v>
      </c>
      <c r="P50" s="454">
        <f>IFERROR(D50*1000/AA50,0)</f>
        <v>2.2807003925642677</v>
      </c>
      <c r="Q50" s="476">
        <f t="shared" si="7"/>
        <v>2.0417420906331936</v>
      </c>
      <c r="S50" s="295"/>
      <c r="V50" s="524" t="s">
        <v>283</v>
      </c>
      <c r="W50" s="474">
        <f>IFERROR(H50*1000/AA50,0)</f>
        <v>5.3966038410069617</v>
      </c>
      <c r="X50" s="476">
        <f t="shared" si="2"/>
        <v>5.9377809623709021</v>
      </c>
      <c r="Y50" s="491"/>
      <c r="Z50" s="492"/>
      <c r="AA50" s="451">
        <f>SUM(AA51:AA52)</f>
        <v>6856275</v>
      </c>
      <c r="AB50" s="493">
        <f>SUM(AB51:AB52)</f>
        <v>26957569</v>
      </c>
      <c r="AE50" s="235">
        <f t="shared" si="3"/>
        <v>70677.51237247714</v>
      </c>
      <c r="AF50" s="235">
        <f t="shared" si="4"/>
        <v>197068.74000000002</v>
      </c>
      <c r="AG50" s="235">
        <f t="shared" si="5"/>
        <v>33813844</v>
      </c>
    </row>
    <row r="51" spans="1:33" x14ac:dyDescent="0.35">
      <c r="A51" s="458" t="s">
        <v>287</v>
      </c>
      <c r="B51" s="314"/>
      <c r="C51" s="313" t="s">
        <v>283</v>
      </c>
      <c r="D51" s="313">
        <v>9916.8772687416385</v>
      </c>
      <c r="E51" s="313">
        <v>34092.843227842888</v>
      </c>
      <c r="F51" s="314"/>
      <c r="G51" s="313" t="s">
        <v>283</v>
      </c>
      <c r="H51" s="427">
        <v>22000.600000000002</v>
      </c>
      <c r="I51" s="313">
        <v>100378.66</v>
      </c>
      <c r="J51" s="314"/>
      <c r="K51" s="315" t="s">
        <v>283</v>
      </c>
      <c r="L51" s="425">
        <f>IFERROR(D51/H51,0)</f>
        <v>0.45075485526493086</v>
      </c>
      <c r="M51" s="315">
        <f t="shared" si="6"/>
        <v>0.33964234258400028</v>
      </c>
      <c r="N51" s="314"/>
      <c r="O51" s="315" t="s">
        <v>283</v>
      </c>
      <c r="P51" s="318">
        <f>IFERROR(D51*1000/AA51,0)</f>
        <v>3.1621213127897509</v>
      </c>
      <c r="Q51" s="373">
        <f t="shared" si="7"/>
        <v>2.0575205081804446</v>
      </c>
      <c r="S51" s="295"/>
      <c r="V51" s="372" t="s">
        <v>283</v>
      </c>
      <c r="W51" s="318">
        <f>IFERROR(H51*1000/AA51,0)</f>
        <v>7.0151686129508608</v>
      </c>
      <c r="X51" s="373">
        <f t="shared" si="2"/>
        <v>6.0579034184219207</v>
      </c>
      <c r="Y51" s="385"/>
      <c r="Z51" s="395" t="s">
        <v>283</v>
      </c>
      <c r="AA51" s="313">
        <v>3136147</v>
      </c>
      <c r="AB51" s="393">
        <v>16569868</v>
      </c>
      <c r="AE51" s="235">
        <f t="shared" si="3"/>
        <v>44009.72049658453</v>
      </c>
      <c r="AF51" s="235">
        <f t="shared" si="4"/>
        <v>122379.26000000001</v>
      </c>
      <c r="AG51" s="235">
        <f t="shared" si="5"/>
        <v>19706015</v>
      </c>
    </row>
    <row r="52" spans="1:33" ht="15" thickBot="1" x14ac:dyDescent="0.4">
      <c r="A52" s="460" t="s">
        <v>288</v>
      </c>
      <c r="B52" s="461"/>
      <c r="C52" s="463" t="s">
        <v>283</v>
      </c>
      <c r="D52" s="463">
        <v>5720.2318152869357</v>
      </c>
      <c r="E52" s="463">
        <v>20947.56006060568</v>
      </c>
      <c r="F52" s="461"/>
      <c r="G52" s="463" t="s">
        <v>283</v>
      </c>
      <c r="H52" s="477">
        <v>15000</v>
      </c>
      <c r="I52" s="463">
        <v>59689.48</v>
      </c>
      <c r="J52" s="461"/>
      <c r="K52" s="465" t="s">
        <v>283</v>
      </c>
      <c r="L52" s="480">
        <f>IFERROR(D52/H52,0)</f>
        <v>0.38134878768579572</v>
      </c>
      <c r="M52" s="465">
        <f t="shared" si="6"/>
        <v>0.35094224410408131</v>
      </c>
      <c r="N52" s="461"/>
      <c r="O52" s="465" t="s">
        <v>283</v>
      </c>
      <c r="P52" s="479">
        <f>IFERROR(D52*1000/AA52,0)</f>
        <v>1.5376438163651722</v>
      </c>
      <c r="Q52" s="481">
        <f t="shared" si="7"/>
        <v>2.016573259146146</v>
      </c>
      <c r="S52" s="295"/>
      <c r="V52" s="525" t="s">
        <v>283</v>
      </c>
      <c r="W52" s="479">
        <f>IFERROR(H52*1000/AA52,0)</f>
        <v>4.0321193249264544</v>
      </c>
      <c r="X52" s="481">
        <f t="shared" si="2"/>
        <v>5.7461684736593783</v>
      </c>
      <c r="Y52" s="495"/>
      <c r="Z52" s="526" t="s">
        <v>283</v>
      </c>
      <c r="AA52" s="463">
        <v>3720128</v>
      </c>
      <c r="AB52" s="497">
        <v>10387701</v>
      </c>
      <c r="AE52" s="235">
        <f t="shared" si="3"/>
        <v>26667.791875892617</v>
      </c>
      <c r="AF52" s="235">
        <f t="shared" si="4"/>
        <v>74689.48000000001</v>
      </c>
      <c r="AG52" s="235">
        <f t="shared" si="5"/>
        <v>14107829</v>
      </c>
    </row>
    <row r="53" spans="1:33" ht="15.5" x14ac:dyDescent="0.35">
      <c r="A53" s="509" t="s">
        <v>212</v>
      </c>
      <c r="B53" s="400"/>
      <c r="C53" s="451" t="s">
        <v>283</v>
      </c>
      <c r="D53" s="451" t="s">
        <v>283</v>
      </c>
      <c r="E53" s="451">
        <f>SUM(E54:E55)</f>
        <v>19814.084829623418</v>
      </c>
      <c r="F53" s="400"/>
      <c r="G53" s="515" t="s">
        <v>283</v>
      </c>
      <c r="H53" s="516" t="s">
        <v>283</v>
      </c>
      <c r="I53" s="472">
        <f>SUM(I54:I55)</f>
        <v>27537.62</v>
      </c>
      <c r="J53" s="453"/>
      <c r="K53" s="515" t="s">
        <v>283</v>
      </c>
      <c r="L53" s="516" t="s">
        <v>283</v>
      </c>
      <c r="M53" s="475">
        <f t="shared" si="6"/>
        <v>0.71952786150812664</v>
      </c>
      <c r="N53" s="453"/>
      <c r="O53" s="515" t="s">
        <v>283</v>
      </c>
      <c r="P53" s="516" t="s">
        <v>283</v>
      </c>
      <c r="Q53" s="517">
        <f t="shared" si="7"/>
        <v>4.0078280815428755</v>
      </c>
      <c r="S53" s="295"/>
      <c r="V53" s="533" t="s">
        <v>283</v>
      </c>
      <c r="W53" s="516" t="s">
        <v>283</v>
      </c>
      <c r="X53" s="517">
        <f t="shared" si="2"/>
        <v>5.5700804596259674</v>
      </c>
      <c r="Y53" s="534"/>
      <c r="Z53" s="492" t="s">
        <v>283</v>
      </c>
      <c r="AA53" s="451" t="s">
        <v>283</v>
      </c>
      <c r="AB53" s="535">
        <f>SUM(AB54:AB55)</f>
        <v>4943846</v>
      </c>
      <c r="AE53" s="235">
        <f t="shared" si="3"/>
        <v>19814.084829623418</v>
      </c>
      <c r="AF53" s="235">
        <f t="shared" si="4"/>
        <v>27537.62</v>
      </c>
      <c r="AG53" s="235">
        <f t="shared" si="5"/>
        <v>4943846</v>
      </c>
    </row>
    <row r="54" spans="1:33" x14ac:dyDescent="0.35">
      <c r="A54" s="458" t="s">
        <v>289</v>
      </c>
      <c r="B54" s="314"/>
      <c r="C54" s="313" t="s">
        <v>283</v>
      </c>
      <c r="D54" s="313" t="s">
        <v>283</v>
      </c>
      <c r="E54" s="313">
        <v>14406.062244924915</v>
      </c>
      <c r="F54" s="314"/>
      <c r="G54" s="313" t="s">
        <v>283</v>
      </c>
      <c r="H54" s="313" t="s">
        <v>283</v>
      </c>
      <c r="I54" s="427">
        <v>15505.869999999999</v>
      </c>
      <c r="J54" s="314"/>
      <c r="K54" s="313" t="s">
        <v>283</v>
      </c>
      <c r="L54" s="313" t="s">
        <v>283</v>
      </c>
      <c r="M54" s="425">
        <f t="shared" si="6"/>
        <v>0.92907152226382106</v>
      </c>
      <c r="N54" s="314"/>
      <c r="O54" s="313" t="s">
        <v>283</v>
      </c>
      <c r="P54" s="313" t="s">
        <v>283</v>
      </c>
      <c r="Q54" s="410">
        <f t="shared" si="7"/>
        <v>4.4500197370851335</v>
      </c>
      <c r="S54" s="295"/>
      <c r="V54" s="378" t="s">
        <v>283</v>
      </c>
      <c r="W54" s="313" t="s">
        <v>283</v>
      </c>
      <c r="X54" s="410">
        <f t="shared" si="2"/>
        <v>4.7897493685330037</v>
      </c>
      <c r="Y54" s="385"/>
      <c r="Z54" s="395" t="s">
        <v>283</v>
      </c>
      <c r="AA54" s="301" t="s">
        <v>283</v>
      </c>
      <c r="AB54" s="430">
        <v>3237303</v>
      </c>
      <c r="AE54" s="235">
        <f t="shared" si="3"/>
        <v>14406.062244924915</v>
      </c>
      <c r="AF54" s="235">
        <f t="shared" si="4"/>
        <v>15505.869999999999</v>
      </c>
      <c r="AG54" s="235">
        <f t="shared" si="5"/>
        <v>3237303</v>
      </c>
    </row>
    <row r="55" spans="1:33" ht="15" thickBot="1" x14ac:dyDescent="0.4">
      <c r="A55" s="460" t="s">
        <v>290</v>
      </c>
      <c r="B55" s="461"/>
      <c r="C55" s="463" t="s">
        <v>283</v>
      </c>
      <c r="D55" s="463" t="s">
        <v>283</v>
      </c>
      <c r="E55" s="463">
        <v>5408.0225846985049</v>
      </c>
      <c r="F55" s="461"/>
      <c r="G55" s="463" t="s">
        <v>283</v>
      </c>
      <c r="H55" s="462" t="s">
        <v>283</v>
      </c>
      <c r="I55" s="477">
        <v>12031.75</v>
      </c>
      <c r="J55" s="461"/>
      <c r="K55" s="463" t="s">
        <v>283</v>
      </c>
      <c r="L55" s="462" t="s">
        <v>283</v>
      </c>
      <c r="M55" s="480">
        <f t="shared" si="6"/>
        <v>0.44947930140657055</v>
      </c>
      <c r="N55" s="461"/>
      <c r="O55" s="463" t="s">
        <v>283</v>
      </c>
      <c r="P55" s="462" t="s">
        <v>283</v>
      </c>
      <c r="Q55" s="518">
        <f t="shared" si="7"/>
        <v>3.168992861415449</v>
      </c>
      <c r="S55" s="295"/>
      <c r="V55" s="502" t="s">
        <v>283</v>
      </c>
      <c r="W55" s="462" t="s">
        <v>283</v>
      </c>
      <c r="X55" s="518">
        <f t="shared" ref="X55:X56" si="8">IFERROR(I55*1000/AB55,0)</f>
        <v>7.050364391638535</v>
      </c>
      <c r="Y55" s="495"/>
      <c r="Z55" s="526" t="s">
        <v>283</v>
      </c>
      <c r="AA55" s="536" t="s">
        <v>283</v>
      </c>
      <c r="AB55" s="537">
        <v>1706543</v>
      </c>
      <c r="AE55" s="235">
        <f t="shared" si="3"/>
        <v>5408.0225846985049</v>
      </c>
      <c r="AF55" s="235">
        <f t="shared" si="4"/>
        <v>12031.75</v>
      </c>
      <c r="AG55" s="235">
        <f t="shared" si="5"/>
        <v>1706543</v>
      </c>
    </row>
    <row r="56" spans="1:33" ht="16" thickBot="1" x14ac:dyDescent="0.4">
      <c r="A56" s="468" t="s">
        <v>49</v>
      </c>
      <c r="B56" s="469"/>
      <c r="C56" s="442" t="s">
        <v>283</v>
      </c>
      <c r="D56" s="442" t="s">
        <v>283</v>
      </c>
      <c r="E56" s="443">
        <v>4915.6015005710487</v>
      </c>
      <c r="F56" s="469"/>
      <c r="G56" s="442" t="s">
        <v>283</v>
      </c>
      <c r="H56" s="442" t="s">
        <v>283</v>
      </c>
      <c r="I56" s="445">
        <v>30378.770000000004</v>
      </c>
      <c r="J56" s="448"/>
      <c r="K56" s="444" t="s">
        <v>283</v>
      </c>
      <c r="L56" s="444" t="s">
        <v>283</v>
      </c>
      <c r="M56" s="446">
        <f t="shared" si="6"/>
        <v>0.16181041893964265</v>
      </c>
      <c r="N56" s="448"/>
      <c r="O56" s="444" t="s">
        <v>283</v>
      </c>
      <c r="P56" s="444" t="s">
        <v>283</v>
      </c>
      <c r="Q56" s="514">
        <f t="shared" si="7"/>
        <v>1.3611278175417658</v>
      </c>
      <c r="S56" s="295"/>
      <c r="V56" s="527" t="s">
        <v>283</v>
      </c>
      <c r="W56" s="528" t="s">
        <v>283</v>
      </c>
      <c r="X56" s="529">
        <f t="shared" si="8"/>
        <v>8.4118675822073232</v>
      </c>
      <c r="Y56" s="488"/>
      <c r="Z56" s="530" t="s">
        <v>283</v>
      </c>
      <c r="AA56" s="531" t="s">
        <v>283</v>
      </c>
      <c r="AB56" s="532">
        <v>3611418</v>
      </c>
      <c r="AE56" s="235">
        <f t="shared" si="3"/>
        <v>4915.6015005710487</v>
      </c>
      <c r="AF56" s="235">
        <f t="shared" si="4"/>
        <v>30378.770000000004</v>
      </c>
      <c r="AG56" s="235">
        <f t="shared" si="5"/>
        <v>3611418</v>
      </c>
    </row>
    <row r="60" spans="1:33" x14ac:dyDescent="0.35">
      <c r="G60" s="235">
        <f>SUM(C45:E45)</f>
        <v>104787.31183527588</v>
      </c>
      <c r="H60" s="235">
        <f>SUM(G45:I45)</f>
        <v>285945.44999999995</v>
      </c>
      <c r="I60" s="123">
        <f>G60/H60</f>
        <v>0.36645909852832381</v>
      </c>
    </row>
    <row r="61" spans="1:33" x14ac:dyDescent="0.35">
      <c r="C61" s="235"/>
      <c r="H61" s="235">
        <f>SUM(Z45:AB45)</f>
        <v>23648980</v>
      </c>
      <c r="I61" s="123">
        <f>G60/H61*1000</f>
        <v>4.4309442451757279</v>
      </c>
    </row>
    <row r="63" spans="1:33" hidden="1" x14ac:dyDescent="0.35">
      <c r="A63" s="40" t="s">
        <v>291</v>
      </c>
      <c r="B63" s="246"/>
      <c r="F63" s="246"/>
      <c r="J63" s="246"/>
      <c r="N63" s="246"/>
      <c r="R63" s="246"/>
      <c r="T63" s="246"/>
    </row>
    <row r="64" spans="1:33" x14ac:dyDescent="0.35">
      <c r="E64" s="235"/>
      <c r="H64" s="235"/>
    </row>
    <row r="65" spans="7:9" x14ac:dyDescent="0.35">
      <c r="G65" s="235"/>
      <c r="H65" s="235"/>
      <c r="I65" s="235"/>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B555-32B1-4F11-97E5-BA5703D49A2C}">
  <dimension ref="A1:J10"/>
  <sheetViews>
    <sheetView workbookViewId="0">
      <selection activeCell="J2" sqref="J2:J10"/>
    </sheetView>
  </sheetViews>
  <sheetFormatPr defaultRowHeight="14.5" x14ac:dyDescent="0.35"/>
  <cols>
    <col min="1" max="1" width="15.7265625" bestFit="1" customWidth="1"/>
    <col min="2" max="2" width="10.1796875" bestFit="1" customWidth="1"/>
    <col min="3" max="3" width="11.7265625" bestFit="1" customWidth="1"/>
    <col min="4" max="4" width="13.81640625" bestFit="1" customWidth="1"/>
  </cols>
  <sheetData>
    <row r="1" spans="1:10" ht="15" thickBot="1" x14ac:dyDescent="0.4">
      <c r="B1" t="s">
        <v>293</v>
      </c>
      <c r="C1" t="s">
        <v>294</v>
      </c>
      <c r="D1" t="s">
        <v>295</v>
      </c>
      <c r="F1" t="s">
        <v>296</v>
      </c>
      <c r="G1" t="s">
        <v>297</v>
      </c>
      <c r="H1" t="s">
        <v>298</v>
      </c>
    </row>
    <row r="2" spans="1:10" ht="15" thickBot="1" x14ac:dyDescent="0.4">
      <c r="A2" s="450" t="s">
        <v>37</v>
      </c>
      <c r="B2" s="235">
        <v>613496.04371253343</v>
      </c>
      <c r="C2" s="235">
        <v>1934587.08</v>
      </c>
      <c r="D2" s="235">
        <v>62646125</v>
      </c>
      <c r="F2" s="123">
        <f>C2/D2*1000</f>
        <v>30.881193050647589</v>
      </c>
      <c r="G2" s="123">
        <f>B2*1000/D2</f>
        <v>9.7930405705465979</v>
      </c>
      <c r="H2" s="123">
        <f>B2/C2</f>
        <v>0.3171198908826236</v>
      </c>
      <c r="J2" s="413">
        <f>D2/1000000</f>
        <v>62.646124999999998</v>
      </c>
    </row>
    <row r="3" spans="1:10" x14ac:dyDescent="0.35">
      <c r="A3" s="450" t="s">
        <v>40</v>
      </c>
      <c r="B3" s="235">
        <v>307301.21919004875</v>
      </c>
      <c r="C3" s="235">
        <v>1306693.5</v>
      </c>
      <c r="D3" s="235">
        <v>290946042</v>
      </c>
      <c r="F3" s="123">
        <f t="shared" ref="F3:F10" si="0">C3/D3*1000</f>
        <v>4.4911884383015597</v>
      </c>
      <c r="G3" s="123">
        <f t="shared" ref="G3:G10" si="1">B3*1000/D3</f>
        <v>1.056213781351419</v>
      </c>
      <c r="H3" s="123">
        <f t="shared" ref="H3:H10" si="2">B3/C3</f>
        <v>0.23517467500224709</v>
      </c>
      <c r="J3" s="413">
        <f t="shared" ref="J3:J10" si="3">D3/1000000</f>
        <v>290.94604199999998</v>
      </c>
    </row>
    <row r="4" spans="1:10" x14ac:dyDescent="0.35">
      <c r="A4" s="468" t="s">
        <v>286</v>
      </c>
      <c r="B4" s="235">
        <v>249603.48014149501</v>
      </c>
      <c r="C4" s="235">
        <v>662079.4000000318</v>
      </c>
      <c r="D4" s="235">
        <v>17121567</v>
      </c>
      <c r="F4" s="123">
        <f t="shared" si="0"/>
        <v>38.669322731969089</v>
      </c>
      <c r="G4" s="123">
        <f t="shared" si="1"/>
        <v>14.578308173632415</v>
      </c>
      <c r="H4" s="123">
        <f t="shared" si="2"/>
        <v>0.37699931479741405</v>
      </c>
      <c r="J4" s="413">
        <f t="shared" si="3"/>
        <v>17.121566999999999</v>
      </c>
    </row>
    <row r="5" spans="1:10" x14ac:dyDescent="0.35">
      <c r="A5" s="185" t="s">
        <v>113</v>
      </c>
      <c r="B5" s="235">
        <v>192836.69126618197</v>
      </c>
      <c r="C5" s="235">
        <v>418160.88</v>
      </c>
      <c r="D5" s="235">
        <v>13002056</v>
      </c>
      <c r="F5" s="123">
        <f t="shared" si="0"/>
        <v>32.161135131243853</v>
      </c>
      <c r="G5" s="123">
        <f t="shared" si="1"/>
        <v>14.831246017259268</v>
      </c>
      <c r="H5" s="123">
        <f t="shared" si="2"/>
        <v>0.4611543080409195</v>
      </c>
      <c r="J5" s="413">
        <f t="shared" si="3"/>
        <v>13.002056</v>
      </c>
    </row>
    <row r="6" spans="1:10" x14ac:dyDescent="0.35">
      <c r="A6" s="185" t="s">
        <v>45</v>
      </c>
      <c r="B6" s="235">
        <v>162393.75650342333</v>
      </c>
      <c r="C6" s="235">
        <v>407871.87999999995</v>
      </c>
      <c r="D6" s="235">
        <v>304180329</v>
      </c>
      <c r="F6" s="123">
        <f t="shared" si="0"/>
        <v>1.3408884175412932</v>
      </c>
      <c r="G6" s="123">
        <f t="shared" si="1"/>
        <v>0.53387330152905232</v>
      </c>
      <c r="H6" s="123">
        <f t="shared" si="2"/>
        <v>0.39814893957245434</v>
      </c>
      <c r="J6" s="413">
        <f t="shared" si="3"/>
        <v>304.18032899999997</v>
      </c>
    </row>
    <row r="7" spans="1:10" ht="15" thickBot="1" x14ac:dyDescent="0.4">
      <c r="A7" s="503" t="s">
        <v>46</v>
      </c>
      <c r="B7" s="235">
        <v>111078.09703429465</v>
      </c>
      <c r="C7" s="235">
        <v>111678.75</v>
      </c>
      <c r="D7" s="235">
        <v>477827</v>
      </c>
      <c r="F7" s="123">
        <f t="shared" si="0"/>
        <v>233.72214211419615</v>
      </c>
      <c r="G7" s="123">
        <f t="shared" si="1"/>
        <v>232.46509099380037</v>
      </c>
      <c r="H7" s="123">
        <f t="shared" si="2"/>
        <v>0.99462160020858625</v>
      </c>
      <c r="J7" s="413">
        <f t="shared" si="3"/>
        <v>0.477827</v>
      </c>
    </row>
    <row r="8" spans="1:10" ht="15" thickBot="1" x14ac:dyDescent="0.4">
      <c r="A8" s="509" t="s">
        <v>47</v>
      </c>
      <c r="B8" s="235">
        <v>70677.51237247714</v>
      </c>
      <c r="C8" s="235">
        <v>197068.74000000002</v>
      </c>
      <c r="D8" s="235">
        <v>33813844</v>
      </c>
      <c r="F8" s="123">
        <f t="shared" si="0"/>
        <v>5.8280490085658405</v>
      </c>
      <c r="G8" s="123">
        <f t="shared" si="1"/>
        <v>2.0901945479040225</v>
      </c>
      <c r="H8" s="123">
        <f t="shared" si="2"/>
        <v>0.35864395526392023</v>
      </c>
      <c r="J8" s="413">
        <f t="shared" si="3"/>
        <v>33.813844000000003</v>
      </c>
    </row>
    <row r="9" spans="1:10" x14ac:dyDescent="0.35">
      <c r="A9" s="509" t="s">
        <v>212</v>
      </c>
      <c r="B9" s="235">
        <v>19814.084829623418</v>
      </c>
      <c r="C9" s="235">
        <v>27537.62</v>
      </c>
      <c r="D9" s="235">
        <v>4943846</v>
      </c>
      <c r="F9" s="123">
        <f t="shared" si="0"/>
        <v>5.5700804596259674</v>
      </c>
      <c r="G9" s="123">
        <f t="shared" si="1"/>
        <v>4.0078280815428755</v>
      </c>
      <c r="H9" s="123">
        <f t="shared" si="2"/>
        <v>0.71952786150812664</v>
      </c>
      <c r="J9" s="413">
        <f t="shared" si="3"/>
        <v>4.9438459999999997</v>
      </c>
    </row>
    <row r="10" spans="1:10" x14ac:dyDescent="0.35">
      <c r="A10" s="468" t="s">
        <v>49</v>
      </c>
      <c r="B10" s="235">
        <v>4915.6015005710487</v>
      </c>
      <c r="C10" s="235">
        <v>30378.770000000004</v>
      </c>
      <c r="D10" s="235">
        <v>3611418</v>
      </c>
      <c r="F10" s="123">
        <f t="shared" si="0"/>
        <v>8.4118675822073214</v>
      </c>
      <c r="G10" s="123">
        <f t="shared" si="1"/>
        <v>1.3611278175417658</v>
      </c>
      <c r="H10" s="123">
        <f t="shared" si="2"/>
        <v>0.16181041893964265</v>
      </c>
      <c r="J10" s="413">
        <f t="shared" si="3"/>
        <v>3.611418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1FC56-239F-4D51-9908-F7CF5D4B9528}">
  <dimension ref="A1:W65"/>
  <sheetViews>
    <sheetView showGridLines="0" zoomScale="85" zoomScaleNormal="85" workbookViewId="0">
      <pane xSplit="1" ySplit="39" topLeftCell="B40" activePane="bottomRight" state="frozen"/>
      <selection pane="topRight" sqref="A1:T2"/>
      <selection pane="bottomLeft" sqref="A1:T2"/>
      <selection pane="bottomRight" activeCell="W56" sqref="W40:W56"/>
    </sheetView>
  </sheetViews>
  <sheetFormatPr defaultColWidth="9.1796875" defaultRowHeight="14.5" x14ac:dyDescent="0.35"/>
  <cols>
    <col min="1" max="1" width="24" customWidth="1"/>
    <col min="2" max="2" width="0.453125" customWidth="1"/>
    <col min="3" max="3" width="0.26953125" customWidth="1"/>
    <col min="4" max="4" width="19.26953125" customWidth="1"/>
    <col min="5" max="5" width="18.1796875" customWidth="1"/>
    <col min="6" max="6" width="17" customWidth="1"/>
    <col min="7" max="8" width="0.26953125" customWidth="1"/>
    <col min="9" max="9" width="0.1796875" customWidth="1"/>
    <col min="10" max="11" width="0.26953125" customWidth="1"/>
    <col min="12" max="12" width="27.1796875" customWidth="1"/>
    <col min="13" max="13" width="15.26953125" customWidth="1"/>
    <col min="14" max="14" width="14" customWidth="1"/>
    <col min="15" max="15" width="15" customWidth="1"/>
    <col min="16" max="16" width="0.54296875" customWidth="1"/>
    <col min="17" max="17" width="16.7265625" customWidth="1"/>
    <col min="18" max="18" width="17.453125" customWidth="1"/>
    <col min="19" max="19" width="18.26953125" customWidth="1"/>
    <col min="20" max="20" width="11.26953125" bestFit="1" customWidth="1"/>
    <col min="23" max="23" width="10.26953125" bestFit="1" customWidth="1"/>
  </cols>
  <sheetData>
    <row r="1" spans="1:19" ht="15.5" x14ac:dyDescent="0.35">
      <c r="A1" s="628" t="s">
        <v>238</v>
      </c>
      <c r="D1" s="356" t="s">
        <v>239</v>
      </c>
      <c r="E1" s="357" t="s">
        <v>240</v>
      </c>
      <c r="F1" s="357" t="s">
        <v>241</v>
      </c>
    </row>
    <row r="2" spans="1:19" x14ac:dyDescent="0.35">
      <c r="A2" s="629"/>
      <c r="D2" s="288">
        <v>44348</v>
      </c>
      <c r="E2" s="288" t="s">
        <v>242</v>
      </c>
      <c r="F2" s="288" t="s">
        <v>243</v>
      </c>
    </row>
    <row r="3" spans="1:19" x14ac:dyDescent="0.35">
      <c r="D3" s="72" t="s">
        <v>244</v>
      </c>
      <c r="E3" s="72" t="s">
        <v>245</v>
      </c>
      <c r="F3" s="72" t="s">
        <v>246</v>
      </c>
    </row>
    <row r="4" spans="1:19" ht="15.5" x14ac:dyDescent="0.35">
      <c r="A4" s="354" t="s">
        <v>26</v>
      </c>
      <c r="D4" s="299">
        <v>113324.04000000001</v>
      </c>
      <c r="E4" s="299">
        <v>590390.46079999988</v>
      </c>
      <c r="F4" s="299">
        <v>1876706.7395999997</v>
      </c>
    </row>
    <row r="5" spans="1:19" ht="15.5" x14ac:dyDescent="0.35">
      <c r="A5" s="355" t="s">
        <v>247</v>
      </c>
      <c r="D5" s="299">
        <v>553190.33999999869</v>
      </c>
      <c r="E5" s="299">
        <v>949570.77999999817</v>
      </c>
      <c r="F5" s="299">
        <v>3593295.5000000354</v>
      </c>
    </row>
    <row r="6" spans="1:19" ht="15" thickBot="1" x14ac:dyDescent="0.4"/>
    <row r="7" spans="1:19" ht="15" hidden="1" thickBot="1" x14ac:dyDescent="0.4"/>
    <row r="8" spans="1:19" ht="15.5" x14ac:dyDescent="0.35">
      <c r="A8" s="630" t="s">
        <v>36</v>
      </c>
      <c r="B8" s="399"/>
      <c r="C8" s="399"/>
      <c r="D8" s="626" t="s">
        <v>249</v>
      </c>
      <c r="E8" s="626"/>
      <c r="F8" s="626"/>
      <c r="G8" s="400"/>
      <c r="I8" s="295"/>
      <c r="M8" s="625" t="s">
        <v>252</v>
      </c>
      <c r="N8" s="626"/>
      <c r="O8" s="627"/>
      <c r="P8" s="382"/>
      <c r="Q8" s="625" t="s">
        <v>253</v>
      </c>
      <c r="R8" s="626"/>
      <c r="S8" s="627"/>
    </row>
    <row r="9" spans="1:19" ht="16" thickBot="1" x14ac:dyDescent="0.4">
      <c r="A9" s="631"/>
      <c r="B9" s="401"/>
      <c r="C9" s="401"/>
      <c r="D9" s="404" t="s">
        <v>239</v>
      </c>
      <c r="E9" s="405" t="s">
        <v>240</v>
      </c>
      <c r="F9" s="405" t="s">
        <v>241</v>
      </c>
      <c r="G9" s="406"/>
      <c r="I9" s="295"/>
      <c r="M9" s="352" t="s">
        <v>239</v>
      </c>
      <c r="N9" s="353" t="s">
        <v>240</v>
      </c>
      <c r="O9" s="365" t="s">
        <v>241</v>
      </c>
      <c r="P9" s="351"/>
      <c r="Q9" s="352" t="s">
        <v>239</v>
      </c>
      <c r="R9" s="353" t="s">
        <v>240</v>
      </c>
      <c r="S9" s="365" t="s">
        <v>241</v>
      </c>
    </row>
    <row r="10" spans="1:19" hidden="1" x14ac:dyDescent="0.35">
      <c r="A10" s="40" t="s">
        <v>254</v>
      </c>
      <c r="B10" s="246"/>
      <c r="C10" s="246"/>
      <c r="G10" s="246"/>
      <c r="I10" s="295"/>
      <c r="M10" s="366"/>
      <c r="O10" s="367"/>
      <c r="P10" s="246"/>
      <c r="Q10" s="387"/>
      <c r="R10" s="40"/>
      <c r="S10" s="388"/>
    </row>
    <row r="11" spans="1:19" hidden="1" x14ac:dyDescent="0.35">
      <c r="A11" s="40" t="s">
        <v>255</v>
      </c>
      <c r="B11" s="246"/>
      <c r="C11" s="246"/>
      <c r="G11" s="246"/>
      <c r="I11" s="295"/>
      <c r="M11" s="366"/>
      <c r="O11" s="367"/>
      <c r="P11" s="246"/>
      <c r="Q11" s="387"/>
      <c r="R11" s="40"/>
      <c r="S11" s="388"/>
    </row>
    <row r="12" spans="1:19" hidden="1" x14ac:dyDescent="0.35">
      <c r="A12" s="40" t="s">
        <v>256</v>
      </c>
      <c r="B12" s="246"/>
      <c r="C12" s="246"/>
      <c r="G12" s="246"/>
      <c r="I12" s="295"/>
      <c r="M12" s="366"/>
      <c r="O12" s="367"/>
      <c r="P12" s="246"/>
      <c r="Q12" s="387"/>
      <c r="R12" s="40"/>
      <c r="S12" s="388"/>
    </row>
    <row r="13" spans="1:19" hidden="1" x14ac:dyDescent="0.35">
      <c r="A13" s="40" t="s">
        <v>257</v>
      </c>
      <c r="B13" s="246"/>
      <c r="C13" s="246"/>
      <c r="G13" s="246"/>
      <c r="I13" s="295"/>
      <c r="M13" s="366"/>
      <c r="O13" s="367"/>
      <c r="P13" s="246"/>
      <c r="Q13" s="387"/>
      <c r="R13" s="40"/>
      <c r="S13" s="388"/>
    </row>
    <row r="14" spans="1:19" hidden="1" x14ac:dyDescent="0.35">
      <c r="A14" s="40" t="s">
        <v>258</v>
      </c>
      <c r="B14" s="246"/>
      <c r="C14" s="246"/>
      <c r="G14" s="246"/>
      <c r="I14" s="295"/>
      <c r="M14" s="366"/>
      <c r="O14" s="367"/>
      <c r="P14" s="246"/>
      <c r="Q14" s="387"/>
      <c r="R14" s="40"/>
      <c r="S14" s="388"/>
    </row>
    <row r="15" spans="1:19" hidden="1" x14ac:dyDescent="0.35">
      <c r="A15" s="40" t="s">
        <v>259</v>
      </c>
      <c r="B15" s="246"/>
      <c r="C15" s="246"/>
      <c r="G15" s="246"/>
      <c r="I15" s="295"/>
      <c r="M15" s="366"/>
      <c r="O15" s="367"/>
      <c r="P15" s="246"/>
      <c r="Q15" s="387"/>
      <c r="R15" s="40"/>
      <c r="S15" s="388"/>
    </row>
    <row r="16" spans="1:19" hidden="1" x14ac:dyDescent="0.35">
      <c r="A16" s="40" t="s">
        <v>260</v>
      </c>
      <c r="B16" s="246"/>
      <c r="C16" s="246"/>
      <c r="G16" s="246"/>
      <c r="I16" s="295"/>
      <c r="M16" s="366"/>
      <c r="O16" s="367"/>
      <c r="P16" s="246"/>
      <c r="Q16" s="387"/>
      <c r="R16" s="40"/>
      <c r="S16" s="388"/>
    </row>
    <row r="17" spans="1:19" hidden="1" x14ac:dyDescent="0.35">
      <c r="A17" s="40" t="s">
        <v>261</v>
      </c>
      <c r="B17" s="246"/>
      <c r="C17" s="246"/>
      <c r="G17" s="246"/>
      <c r="I17" s="295"/>
      <c r="M17" s="366"/>
      <c r="O17" s="367"/>
      <c r="P17" s="246"/>
      <c r="Q17" s="387"/>
      <c r="R17" s="40"/>
      <c r="S17" s="388"/>
    </row>
    <row r="18" spans="1:19" hidden="1" x14ac:dyDescent="0.35">
      <c r="A18" s="40" t="s">
        <v>262</v>
      </c>
      <c r="B18" s="246"/>
      <c r="C18" s="246"/>
      <c r="G18" s="246"/>
      <c r="I18" s="295"/>
      <c r="M18" s="366"/>
      <c r="O18" s="367"/>
      <c r="P18" s="246"/>
      <c r="Q18" s="387"/>
      <c r="R18" s="40"/>
      <c r="S18" s="388"/>
    </row>
    <row r="19" spans="1:19" hidden="1" x14ac:dyDescent="0.35">
      <c r="A19" s="40" t="s">
        <v>263</v>
      </c>
      <c r="B19" s="246"/>
      <c r="C19" s="246"/>
      <c r="G19" s="246"/>
      <c r="I19" s="295"/>
      <c r="M19" s="366"/>
      <c r="O19" s="367"/>
      <c r="P19" s="246"/>
      <c r="Q19" s="387"/>
      <c r="R19" s="40"/>
      <c r="S19" s="388"/>
    </row>
    <row r="20" spans="1:19" hidden="1" x14ac:dyDescent="0.35">
      <c r="A20" s="40" t="s">
        <v>264</v>
      </c>
      <c r="B20" s="246"/>
      <c r="C20" s="246"/>
      <c r="G20" s="246"/>
      <c r="I20" s="295"/>
      <c r="M20" s="366"/>
      <c r="O20" s="367"/>
      <c r="P20" s="246"/>
      <c r="Q20" s="387"/>
      <c r="R20" s="40"/>
      <c r="S20" s="388"/>
    </row>
    <row r="21" spans="1:19" hidden="1" x14ac:dyDescent="0.35">
      <c r="A21" s="40" t="s">
        <v>265</v>
      </c>
      <c r="B21" s="246"/>
      <c r="C21" s="246"/>
      <c r="G21" s="246"/>
      <c r="I21" s="295"/>
      <c r="M21" s="366"/>
      <c r="O21" s="367"/>
      <c r="P21" s="246"/>
      <c r="Q21" s="387"/>
      <c r="R21" s="40"/>
      <c r="S21" s="388"/>
    </row>
    <row r="22" spans="1:19" hidden="1" x14ac:dyDescent="0.35">
      <c r="A22" s="40" t="s">
        <v>266</v>
      </c>
      <c r="B22" s="246"/>
      <c r="C22" s="246"/>
      <c r="G22" s="246"/>
      <c r="I22" s="295"/>
      <c r="M22" s="366"/>
      <c r="O22" s="367"/>
      <c r="P22" s="246"/>
      <c r="Q22" s="387"/>
      <c r="R22" s="40"/>
      <c r="S22" s="388"/>
    </row>
    <row r="23" spans="1:19" hidden="1" x14ac:dyDescent="0.35">
      <c r="A23" s="40" t="s">
        <v>267</v>
      </c>
      <c r="B23" s="246"/>
      <c r="C23" s="246"/>
      <c r="G23" s="246"/>
      <c r="I23" s="295"/>
      <c r="M23" s="366"/>
      <c r="O23" s="367"/>
      <c r="P23" s="246"/>
      <c r="Q23" s="387"/>
      <c r="R23" s="40"/>
      <c r="S23" s="388"/>
    </row>
    <row r="24" spans="1:19" hidden="1" x14ac:dyDescent="0.35">
      <c r="A24" s="40" t="s">
        <v>268</v>
      </c>
      <c r="B24" s="246"/>
      <c r="C24" s="246"/>
      <c r="G24" s="246"/>
      <c r="I24" s="295"/>
      <c r="M24" s="366"/>
      <c r="O24" s="367"/>
      <c r="P24" s="246"/>
      <c r="Q24" s="387"/>
      <c r="R24" s="40"/>
      <c r="S24" s="388"/>
    </row>
    <row r="25" spans="1:19" hidden="1" x14ac:dyDescent="0.35">
      <c r="A25" s="40" t="s">
        <v>269</v>
      </c>
      <c r="B25" s="246"/>
      <c r="C25" s="246"/>
      <c r="G25" s="246"/>
      <c r="I25" s="295"/>
      <c r="M25" s="366"/>
      <c r="O25" s="367"/>
      <c r="P25" s="246"/>
      <c r="Q25" s="387"/>
      <c r="R25" s="40"/>
      <c r="S25" s="388"/>
    </row>
    <row r="26" spans="1:19" hidden="1" x14ac:dyDescent="0.35">
      <c r="A26" s="40" t="s">
        <v>270</v>
      </c>
      <c r="B26" s="246"/>
      <c r="C26" s="246"/>
      <c r="G26" s="246"/>
      <c r="I26" s="295"/>
      <c r="M26" s="366"/>
      <c r="O26" s="367"/>
      <c r="P26" s="246"/>
      <c r="Q26" s="387"/>
      <c r="R26" s="40"/>
      <c r="S26" s="388"/>
    </row>
    <row r="27" spans="1:19" hidden="1" x14ac:dyDescent="0.35">
      <c r="A27" s="40" t="s">
        <v>271</v>
      </c>
      <c r="B27" s="246"/>
      <c r="C27" s="246"/>
      <c r="G27" s="246"/>
      <c r="I27" s="295"/>
      <c r="M27" s="366"/>
      <c r="O27" s="367"/>
      <c r="P27" s="246"/>
      <c r="Q27" s="387"/>
      <c r="R27" s="40"/>
      <c r="S27" s="388"/>
    </row>
    <row r="28" spans="1:19" hidden="1" x14ac:dyDescent="0.35">
      <c r="A28" s="40" t="s">
        <v>272</v>
      </c>
      <c r="B28" s="246"/>
      <c r="C28" s="246"/>
      <c r="G28" s="246"/>
      <c r="I28" s="295"/>
      <c r="M28" s="366"/>
      <c r="O28" s="367"/>
      <c r="P28" s="246"/>
      <c r="Q28" s="387"/>
      <c r="R28" s="40"/>
      <c r="S28" s="388"/>
    </row>
    <row r="29" spans="1:19" hidden="1" x14ac:dyDescent="0.35">
      <c r="A29" s="40" t="s">
        <v>273</v>
      </c>
      <c r="B29" s="246"/>
      <c r="C29" s="246"/>
      <c r="G29" s="246"/>
      <c r="I29" s="295"/>
      <c r="M29" s="366"/>
      <c r="O29" s="367"/>
      <c r="P29" s="246"/>
      <c r="Q29" s="387"/>
      <c r="R29" s="40"/>
      <c r="S29" s="388"/>
    </row>
    <row r="30" spans="1:19" hidden="1" x14ac:dyDescent="0.35">
      <c r="A30" s="40" t="s">
        <v>274</v>
      </c>
      <c r="B30" s="246"/>
      <c r="C30" s="246"/>
      <c r="G30" s="246"/>
      <c r="I30" s="295"/>
      <c r="M30" s="366"/>
      <c r="O30" s="367"/>
      <c r="P30" s="246"/>
      <c r="Q30" s="387"/>
      <c r="R30" s="40"/>
      <c r="S30" s="388"/>
    </row>
    <row r="31" spans="1:19" hidden="1" x14ac:dyDescent="0.35">
      <c r="A31" s="40" t="s">
        <v>275</v>
      </c>
      <c r="B31" s="246"/>
      <c r="C31" s="246"/>
      <c r="G31" s="246"/>
      <c r="I31" s="295"/>
      <c r="M31" s="366"/>
      <c r="O31" s="367"/>
      <c r="P31" s="246"/>
      <c r="Q31" s="387"/>
      <c r="R31" s="40"/>
      <c r="S31" s="388"/>
    </row>
    <row r="32" spans="1:19" hidden="1" x14ac:dyDescent="0.35">
      <c r="A32" s="40" t="s">
        <v>276</v>
      </c>
      <c r="B32" s="246"/>
      <c r="C32" s="246"/>
      <c r="G32" s="246"/>
      <c r="I32" s="295"/>
      <c r="M32" s="366"/>
      <c r="O32" s="367"/>
      <c r="P32" s="246"/>
      <c r="Q32" s="387"/>
      <c r="R32" s="40"/>
      <c r="S32" s="388"/>
    </row>
    <row r="33" spans="1:23" hidden="1" x14ac:dyDescent="0.35">
      <c r="A33" s="40" t="s">
        <v>277</v>
      </c>
      <c r="B33" s="246"/>
      <c r="C33" s="246"/>
      <c r="G33" s="246"/>
      <c r="I33" s="295"/>
      <c r="M33" s="366"/>
      <c r="O33" s="367"/>
      <c r="P33" s="246"/>
      <c r="Q33" s="387"/>
      <c r="R33" s="40"/>
      <c r="S33" s="388"/>
    </row>
    <row r="34" spans="1:23" hidden="1" x14ac:dyDescent="0.35">
      <c r="A34" s="40" t="s">
        <v>278</v>
      </c>
      <c r="B34" s="246"/>
      <c r="C34" s="246"/>
      <c r="G34" s="246"/>
      <c r="I34" s="295"/>
      <c r="M34" s="366"/>
      <c r="O34" s="367"/>
      <c r="P34" s="246"/>
      <c r="Q34" s="387"/>
      <c r="R34" s="40"/>
      <c r="S34" s="388"/>
    </row>
    <row r="35" spans="1:23" hidden="1" x14ac:dyDescent="0.35">
      <c r="A35" s="40" t="s">
        <v>279</v>
      </c>
      <c r="B35" s="246"/>
      <c r="C35" s="246"/>
      <c r="G35" s="246"/>
      <c r="I35" s="295"/>
      <c r="M35" s="366"/>
      <c r="O35" s="367"/>
      <c r="P35" s="246"/>
      <c r="Q35" s="387"/>
      <c r="R35" s="40"/>
      <c r="S35" s="388"/>
    </row>
    <row r="36" spans="1:23" hidden="1" x14ac:dyDescent="0.35">
      <c r="A36" s="40" t="s">
        <v>280</v>
      </c>
      <c r="B36" s="246"/>
      <c r="C36" s="246"/>
      <c r="G36" s="246"/>
      <c r="I36" s="295"/>
      <c r="M36" s="366"/>
      <c r="O36" s="367"/>
      <c r="P36" s="246"/>
      <c r="Q36" s="387"/>
      <c r="R36" s="40"/>
      <c r="S36" s="388"/>
    </row>
    <row r="37" spans="1:23" hidden="1" x14ac:dyDescent="0.35">
      <c r="B37" s="246"/>
      <c r="C37" s="246"/>
      <c r="G37" s="246"/>
      <c r="I37" s="295"/>
      <c r="M37" s="366"/>
      <c r="O37" s="367"/>
      <c r="P37" s="246"/>
      <c r="Q37" s="366"/>
      <c r="S37" s="367"/>
    </row>
    <row r="38" spans="1:23" hidden="1" x14ac:dyDescent="0.35">
      <c r="B38" s="246"/>
      <c r="C38" s="246"/>
      <c r="G38" s="246"/>
      <c r="I38" s="295"/>
      <c r="M38" s="366"/>
      <c r="O38" s="367"/>
      <c r="P38" s="246"/>
      <c r="Q38" s="366"/>
      <c r="S38" s="367"/>
    </row>
    <row r="39" spans="1:23" ht="23.25" customHeight="1" thickBot="1" x14ac:dyDescent="0.4">
      <c r="A39" s="437" t="s">
        <v>200</v>
      </c>
      <c r="B39" s="438"/>
      <c r="C39" s="440"/>
      <c r="D39" s="439">
        <f>SUM(D40,D43,D46,D47,D48,D50,D49,D53,D56)</f>
        <v>553190.33999999869</v>
      </c>
      <c r="E39" s="439">
        <f>SUM(E40,E44:E45,E46,E47,E48,E50,E49,E53,E56)</f>
        <v>949570.77999999817</v>
      </c>
      <c r="F39" s="439">
        <f>SUM(F40,F43,F46,F47,F48,F50,F49,F53,F56)</f>
        <v>3593295.5000000354</v>
      </c>
      <c r="G39" s="440"/>
      <c r="I39" s="440"/>
      <c r="M39" s="482">
        <f t="shared" ref="M39:O41" si="0">IFERROR(D39*1000/Q39,0)</f>
        <v>32.467571478324977</v>
      </c>
      <c r="N39" s="441">
        <f t="shared" si="0"/>
        <v>19.553254513474137</v>
      </c>
      <c r="O39" s="483">
        <f t="shared" si="0"/>
        <v>5.4023023591186732</v>
      </c>
      <c r="P39" s="484"/>
      <c r="Q39" s="485">
        <f>SUM(Q40,Q43,Q46,Q47,Q48,Q50,Q49,Q53,Q56)</f>
        <v>17038242</v>
      </c>
      <c r="R39" s="439">
        <f>SUM(R40,R43,R46,R47,R48,R50,R49,R53,R56)</f>
        <v>48563311</v>
      </c>
      <c r="S39" s="486">
        <f>SUM(S40,S43,S46,S47,S48,S50,S49,S53,S56)</f>
        <v>665141501</v>
      </c>
    </row>
    <row r="40" spans="1:23" ht="16" thickBot="1" x14ac:dyDescent="0.4">
      <c r="A40" s="450" t="s">
        <v>37</v>
      </c>
      <c r="B40" s="400"/>
      <c r="C40" s="400"/>
      <c r="D40" s="452">
        <f>SUM(D41:D42)</f>
        <v>469806.04</v>
      </c>
      <c r="E40" s="452">
        <f>SUM(E41:E42)</f>
        <v>572444.83000000007</v>
      </c>
      <c r="F40" s="452">
        <f>SUM(F41:F42)</f>
        <v>892336.20999999985</v>
      </c>
      <c r="G40" s="453"/>
      <c r="H40" s="456"/>
      <c r="I40" s="457"/>
      <c r="L40" s="235">
        <f>SUM(D40:F40)</f>
        <v>1934587.08</v>
      </c>
      <c r="M40" s="490">
        <f t="shared" si="0"/>
        <v>45.432544563066969</v>
      </c>
      <c r="N40" s="454">
        <f t="shared" si="0"/>
        <v>37.586005890245517</v>
      </c>
      <c r="O40" s="476">
        <f t="shared" si="0"/>
        <v>24.068328352365231</v>
      </c>
      <c r="P40" s="491"/>
      <c r="Q40" s="492">
        <f>SUM(Q41:Q42)</f>
        <v>10340738</v>
      </c>
      <c r="R40" s="451">
        <f>SUM(R41:R42)</f>
        <v>15230265</v>
      </c>
      <c r="S40" s="493">
        <f>SUM(S41:S42)</f>
        <v>37075122</v>
      </c>
      <c r="T40" s="235">
        <f>SUM(Q40:S40)</f>
        <v>62646125</v>
      </c>
      <c r="V40" s="490">
        <f>IFERROR(L40*1000/T40,0)</f>
        <v>30.881193050647585</v>
      </c>
      <c r="W40" s="309">
        <f>T40/L40*1000</f>
        <v>32382.168602097765</v>
      </c>
    </row>
    <row r="41" spans="1:23" ht="16" thickBot="1" x14ac:dyDescent="0.4">
      <c r="A41" s="458" t="s">
        <v>281</v>
      </c>
      <c r="B41" s="314"/>
      <c r="C41" s="314"/>
      <c r="D41" s="313">
        <v>460569.32</v>
      </c>
      <c r="E41" s="313">
        <v>572444.83000000007</v>
      </c>
      <c r="F41" s="313">
        <v>833770.87999999989</v>
      </c>
      <c r="G41" s="314"/>
      <c r="I41" s="459"/>
      <c r="L41" s="235">
        <f t="shared" ref="L41:L56" si="1">SUM(D41:F41)</f>
        <v>1866785.03</v>
      </c>
      <c r="M41" s="372">
        <f t="shared" si="0"/>
        <v>46.769118099686601</v>
      </c>
      <c r="N41" s="315">
        <f t="shared" si="0"/>
        <v>37.586005890245517</v>
      </c>
      <c r="O41" s="373">
        <f t="shared" si="0"/>
        <v>25.992718667096213</v>
      </c>
      <c r="P41" s="385"/>
      <c r="Q41" s="378">
        <v>9847723</v>
      </c>
      <c r="R41" s="313">
        <v>15230265</v>
      </c>
      <c r="S41" s="393">
        <v>32077094</v>
      </c>
      <c r="T41" s="235">
        <f t="shared" ref="T41:T58" si="2">SUM(Q41:S41)</f>
        <v>57155082</v>
      </c>
      <c r="V41" s="490">
        <f t="shared" ref="V41:V56" si="3">IFERROR(L41*1000/T41,0)</f>
        <v>32.661750533399641</v>
      </c>
      <c r="W41" s="309">
        <f t="shared" ref="W41:W56" si="4">T41/L41*1000</f>
        <v>30616.852546755206</v>
      </c>
    </row>
    <row r="42" spans="1:23" ht="16" thickBot="1" x14ac:dyDescent="0.4">
      <c r="A42" s="460" t="s">
        <v>282</v>
      </c>
      <c r="B42" s="461"/>
      <c r="C42" s="461"/>
      <c r="D42" s="462">
        <v>9236.7199999999993</v>
      </c>
      <c r="E42" s="463" t="s">
        <v>283</v>
      </c>
      <c r="F42" s="463">
        <v>58565.329999999994</v>
      </c>
      <c r="G42" s="461"/>
      <c r="H42" s="466"/>
      <c r="I42" s="467"/>
      <c r="L42" s="235">
        <f t="shared" si="1"/>
        <v>67802.049999999988</v>
      </c>
      <c r="M42" s="494">
        <f>IFERROR(D42*1000/Q42,0)</f>
        <v>18.735170329503159</v>
      </c>
      <c r="N42" s="465" t="s">
        <v>283</v>
      </c>
      <c r="O42" s="481">
        <f t="shared" ref="O42:O56" si="5">IFERROR(F42*1000/S42,0)</f>
        <v>11.717687455932618</v>
      </c>
      <c r="P42" s="495"/>
      <c r="Q42" s="496">
        <v>493015</v>
      </c>
      <c r="R42" s="463" t="s">
        <v>283</v>
      </c>
      <c r="S42" s="497">
        <v>4998028</v>
      </c>
      <c r="T42" s="235">
        <f t="shared" si="2"/>
        <v>5491043</v>
      </c>
      <c r="V42" s="490">
        <f t="shared" si="3"/>
        <v>12.347754333739507</v>
      </c>
      <c r="W42" s="309">
        <f t="shared" si="4"/>
        <v>80986.386104844918</v>
      </c>
    </row>
    <row r="43" spans="1:23" ht="16" thickBot="1" x14ac:dyDescent="0.4">
      <c r="A43" s="450" t="s">
        <v>40</v>
      </c>
      <c r="B43" s="470"/>
      <c r="C43" s="470"/>
      <c r="D43" s="511">
        <f>SUM(D44:D45)</f>
        <v>18040.05</v>
      </c>
      <c r="E43" s="472">
        <f>SUM(E44:E45)</f>
        <v>54630.369999999995</v>
      </c>
      <c r="F43" s="452">
        <f>SUM(F44:F45)</f>
        <v>1234023.08</v>
      </c>
      <c r="G43" s="473"/>
      <c r="I43" s="449"/>
      <c r="L43" s="235">
        <f t="shared" si="1"/>
        <v>1306693.5</v>
      </c>
      <c r="M43" s="524">
        <f>IFERROR(D43*1000/Q43,0)</f>
        <v>4.2655697593695674</v>
      </c>
      <c r="N43" s="475">
        <f>IFERROR(E43*1000/R43,0)</f>
        <v>2.9675080977168862</v>
      </c>
      <c r="O43" s="476">
        <f t="shared" si="5"/>
        <v>4.5992898560929243</v>
      </c>
      <c r="P43" s="491"/>
      <c r="Q43" s="586">
        <f>SUM(Q44:Q45)</f>
        <v>4229224</v>
      </c>
      <c r="R43" s="587">
        <f>SUM(R44:R45)</f>
        <v>18409510</v>
      </c>
      <c r="S43" s="493">
        <f>SUM(S44:S45)</f>
        <v>268307308</v>
      </c>
      <c r="T43" s="235">
        <f t="shared" si="2"/>
        <v>290946042</v>
      </c>
      <c r="V43" s="490">
        <f t="shared" si="3"/>
        <v>4.4911884383015597</v>
      </c>
      <c r="W43" s="309">
        <f t="shared" si="4"/>
        <v>222658.21479941547</v>
      </c>
    </row>
    <row r="44" spans="1:23" ht="16" thickBot="1" x14ac:dyDescent="0.4">
      <c r="A44" s="458" t="s">
        <v>284</v>
      </c>
      <c r="B44" s="314"/>
      <c r="C44" s="314"/>
      <c r="D44" s="319">
        <v>18040.05</v>
      </c>
      <c r="E44" s="427">
        <v>39668.649999999994</v>
      </c>
      <c r="F44" s="313">
        <v>963039.35</v>
      </c>
      <c r="G44" s="314"/>
      <c r="I44" s="295"/>
      <c r="L44" s="235">
        <f t="shared" si="1"/>
        <v>1020748.0499999999</v>
      </c>
      <c r="M44" s="374">
        <f>IFERROR(D44*1000/Q44,0)</f>
        <v>4.2655697593695674</v>
      </c>
      <c r="N44" s="425">
        <f>IFERROR(E44*1000/R44,0)</f>
        <v>2.3469520149419605</v>
      </c>
      <c r="O44" s="373">
        <f t="shared" si="5"/>
        <v>3.9121599339053166</v>
      </c>
      <c r="P44" s="385"/>
      <c r="Q44" s="394">
        <v>4229224</v>
      </c>
      <c r="R44" s="319">
        <v>16902199</v>
      </c>
      <c r="S44" s="393">
        <v>246165639</v>
      </c>
      <c r="T44" s="235">
        <f t="shared" si="2"/>
        <v>267297062</v>
      </c>
      <c r="V44" s="490">
        <f t="shared" si="3"/>
        <v>3.8187776639310758</v>
      </c>
      <c r="W44" s="309">
        <f t="shared" si="4"/>
        <v>261863.89677648662</v>
      </c>
    </row>
    <row r="45" spans="1:23" ht="16" thickBot="1" x14ac:dyDescent="0.4">
      <c r="A45" s="460" t="s">
        <v>285</v>
      </c>
      <c r="B45" s="461"/>
      <c r="C45" s="461"/>
      <c r="D45" s="478" t="s">
        <v>283</v>
      </c>
      <c r="E45" s="477">
        <v>14961.720000000001</v>
      </c>
      <c r="F45" s="463">
        <v>270983.73</v>
      </c>
      <c r="G45" s="461"/>
      <c r="I45" s="295"/>
      <c r="L45" s="235">
        <f t="shared" si="1"/>
        <v>285945.44999999995</v>
      </c>
      <c r="M45" s="501" t="s">
        <v>283</v>
      </c>
      <c r="N45" s="480">
        <f>IFERROR(E45*1000/R45,0)</f>
        <v>9.9261001876852237</v>
      </c>
      <c r="O45" s="481">
        <f t="shared" si="5"/>
        <v>12.238631604510031</v>
      </c>
      <c r="P45" s="495"/>
      <c r="Q45" s="502" t="s">
        <v>283</v>
      </c>
      <c r="R45" s="477">
        <v>1507311</v>
      </c>
      <c r="S45" s="497">
        <v>22141669</v>
      </c>
      <c r="T45" s="235">
        <f t="shared" si="2"/>
        <v>23648980</v>
      </c>
      <c r="V45" s="490">
        <f t="shared" si="3"/>
        <v>12.091238184479835</v>
      </c>
      <c r="W45" s="309">
        <f t="shared" si="4"/>
        <v>82704.515843843648</v>
      </c>
    </row>
    <row r="46" spans="1:23" ht="16" thickBot="1" x14ac:dyDescent="0.4">
      <c r="A46" s="468" t="s">
        <v>286</v>
      </c>
      <c r="B46" s="469"/>
      <c r="C46" s="469"/>
      <c r="D46" s="445">
        <v>28333.469999998721</v>
      </c>
      <c r="E46" s="444">
        <v>74444.829999998125</v>
      </c>
      <c r="F46" s="444">
        <v>559301.10000003502</v>
      </c>
      <c r="G46" s="448"/>
      <c r="I46" s="295"/>
      <c r="L46" s="235">
        <f t="shared" si="1"/>
        <v>662079.4000000318</v>
      </c>
      <c r="M46" s="498">
        <f>IFERROR(D46*1000/Q46,0)</f>
        <v>37.917344157119871</v>
      </c>
      <c r="N46" s="447">
        <f>IFERROR(E46*1000/R46,0)</f>
        <v>35.665969906274206</v>
      </c>
      <c r="O46" s="487">
        <f t="shared" si="5"/>
        <v>39.147430416859123</v>
      </c>
      <c r="P46" s="488"/>
      <c r="Q46" s="499">
        <v>747243</v>
      </c>
      <c r="R46" s="442">
        <v>2087279</v>
      </c>
      <c r="S46" s="489">
        <v>14287045</v>
      </c>
      <c r="T46" s="235">
        <f t="shared" si="2"/>
        <v>17121567</v>
      </c>
      <c r="V46" s="490">
        <f t="shared" si="3"/>
        <v>38.669322731969089</v>
      </c>
      <c r="W46" s="309">
        <f t="shared" si="4"/>
        <v>25860.292587262462</v>
      </c>
    </row>
    <row r="47" spans="1:23" ht="16" thickBot="1" x14ac:dyDescent="0.4">
      <c r="A47" s="185" t="s">
        <v>113</v>
      </c>
      <c r="B47" s="304"/>
      <c r="C47" s="304"/>
      <c r="D47" s="426">
        <v>37010.78</v>
      </c>
      <c r="E47" s="331">
        <v>151935.08000000002</v>
      </c>
      <c r="F47" s="331">
        <v>229215.02</v>
      </c>
      <c r="G47" s="334"/>
      <c r="I47" s="295"/>
      <c r="L47" s="235">
        <f t="shared" si="1"/>
        <v>418160.88</v>
      </c>
      <c r="M47" s="428">
        <f>IFERROR(D47*1000/Q47,0)</f>
        <v>21.504929876580224</v>
      </c>
      <c r="N47" s="333">
        <f>IFERROR(E47*1000/R47,0)</f>
        <v>26.550667562785087</v>
      </c>
      <c r="O47" s="371">
        <f t="shared" si="5"/>
        <v>41.236395534743615</v>
      </c>
      <c r="P47" s="384"/>
      <c r="Q47" s="429">
        <v>1721037</v>
      </c>
      <c r="R47" s="299">
        <v>5722458</v>
      </c>
      <c r="S47" s="392">
        <v>5558561</v>
      </c>
      <c r="T47" s="235">
        <f t="shared" si="2"/>
        <v>13002056</v>
      </c>
      <c r="V47" s="490">
        <f t="shared" si="3"/>
        <v>32.16113513124386</v>
      </c>
      <c r="W47" s="309">
        <f t="shared" si="4"/>
        <v>31093.429877993371</v>
      </c>
    </row>
    <row r="48" spans="1:23" ht="16" thickBot="1" x14ac:dyDescent="0.4">
      <c r="A48" s="185" t="s">
        <v>45</v>
      </c>
      <c r="B48" s="304"/>
      <c r="C48" s="304"/>
      <c r="D48" s="331" t="s">
        <v>283</v>
      </c>
      <c r="E48" s="331" t="s">
        <v>283</v>
      </c>
      <c r="F48" s="331">
        <v>407871.87999999995</v>
      </c>
      <c r="G48" s="334"/>
      <c r="I48" s="295"/>
      <c r="L48" s="235">
        <f t="shared" si="1"/>
        <v>407871.87999999995</v>
      </c>
      <c r="M48" s="370" t="s">
        <v>283</v>
      </c>
      <c r="N48" s="333" t="s">
        <v>283</v>
      </c>
      <c r="O48" s="371">
        <f t="shared" si="5"/>
        <v>1.3408884175412932</v>
      </c>
      <c r="P48" s="384"/>
      <c r="Q48" s="391" t="s">
        <v>283</v>
      </c>
      <c r="R48" s="299" t="s">
        <v>283</v>
      </c>
      <c r="S48" s="392">
        <v>304180329</v>
      </c>
      <c r="T48" s="235">
        <f t="shared" si="2"/>
        <v>304180329</v>
      </c>
      <c r="V48" s="490">
        <f t="shared" si="3"/>
        <v>1.3408884175412932</v>
      </c>
      <c r="W48" s="309">
        <f t="shared" si="4"/>
        <v>745774.2097837195</v>
      </c>
    </row>
    <row r="49" spans="1:23" ht="16" thickBot="1" x14ac:dyDescent="0.4">
      <c r="A49" s="503" t="s">
        <v>46</v>
      </c>
      <c r="B49" s="504"/>
      <c r="C49" s="504"/>
      <c r="D49" s="506" t="s">
        <v>283</v>
      </c>
      <c r="E49" s="506">
        <v>59115.07</v>
      </c>
      <c r="F49" s="506">
        <v>52563.68</v>
      </c>
      <c r="G49" s="507"/>
      <c r="I49" s="295"/>
      <c r="L49" s="235">
        <f t="shared" si="1"/>
        <v>111678.75</v>
      </c>
      <c r="M49" s="519" t="s">
        <v>283</v>
      </c>
      <c r="N49" s="508">
        <f>IFERROR(E49*1000/R49,0)</f>
        <v>229.55169226945839</v>
      </c>
      <c r="O49" s="520">
        <f t="shared" si="5"/>
        <v>238.59720475890023</v>
      </c>
      <c r="P49" s="521"/>
      <c r="Q49" s="522" t="s">
        <v>283</v>
      </c>
      <c r="R49" s="505">
        <v>257524</v>
      </c>
      <c r="S49" s="523">
        <v>220303</v>
      </c>
      <c r="T49" s="235">
        <f t="shared" si="2"/>
        <v>477827</v>
      </c>
      <c r="V49" s="490">
        <f t="shared" si="3"/>
        <v>233.72214211419615</v>
      </c>
      <c r="W49" s="309">
        <f t="shared" si="4"/>
        <v>4278.5847800051488</v>
      </c>
    </row>
    <row r="50" spans="1:23" ht="16" thickBot="1" x14ac:dyDescent="0.4">
      <c r="A50" s="509" t="s">
        <v>47</v>
      </c>
      <c r="B50" s="510"/>
      <c r="C50" s="510"/>
      <c r="D50" s="511"/>
      <c r="E50" s="472">
        <f>SUM(E51:E52)</f>
        <v>37000.600000000006</v>
      </c>
      <c r="F50" s="452">
        <f>SUM(F51:F52)</f>
        <v>160068.14000000001</v>
      </c>
      <c r="G50" s="455"/>
      <c r="I50" s="295"/>
      <c r="L50" s="235">
        <f t="shared" si="1"/>
        <v>197068.74000000002</v>
      </c>
      <c r="M50" s="524" t="s">
        <v>283</v>
      </c>
      <c r="N50" s="474">
        <f>IFERROR(E50*1000/R50,0)</f>
        <v>5.3966038410069617</v>
      </c>
      <c r="O50" s="476">
        <f t="shared" si="5"/>
        <v>5.9377809623709021</v>
      </c>
      <c r="P50" s="491"/>
      <c r="Q50" s="492"/>
      <c r="R50" s="451">
        <f>SUM(R51:R52)</f>
        <v>6856275</v>
      </c>
      <c r="S50" s="493">
        <f>SUM(S51:S52)</f>
        <v>26957569</v>
      </c>
      <c r="T50" s="235">
        <f t="shared" si="2"/>
        <v>33813844</v>
      </c>
      <c r="V50" s="490">
        <f t="shared" si="3"/>
        <v>5.8280490085658414</v>
      </c>
      <c r="W50" s="309">
        <f t="shared" si="4"/>
        <v>171584.00667706097</v>
      </c>
    </row>
    <row r="51" spans="1:23" ht="16" thickBot="1" x14ac:dyDescent="0.4">
      <c r="A51" s="458" t="s">
        <v>287</v>
      </c>
      <c r="B51" s="314"/>
      <c r="C51" s="314"/>
      <c r="D51" s="313" t="s">
        <v>283</v>
      </c>
      <c r="E51" s="427">
        <v>22000.600000000002</v>
      </c>
      <c r="F51" s="313">
        <v>100378.66</v>
      </c>
      <c r="G51" s="314"/>
      <c r="I51" s="295"/>
      <c r="L51" s="235">
        <f t="shared" si="1"/>
        <v>122379.26000000001</v>
      </c>
      <c r="M51" s="372" t="s">
        <v>283</v>
      </c>
      <c r="N51" s="318">
        <f>IFERROR(E51*1000/R51,0)</f>
        <v>7.0151686129508608</v>
      </c>
      <c r="O51" s="373">
        <f t="shared" si="5"/>
        <v>6.0579034184219207</v>
      </c>
      <c r="P51" s="385"/>
      <c r="Q51" s="395" t="s">
        <v>283</v>
      </c>
      <c r="R51" s="313">
        <v>3136147</v>
      </c>
      <c r="S51" s="393">
        <v>16569868</v>
      </c>
      <c r="T51" s="235">
        <f t="shared" si="2"/>
        <v>19706015</v>
      </c>
      <c r="V51" s="490">
        <f t="shared" si="3"/>
        <v>6.2102490026522368</v>
      </c>
      <c r="W51" s="309">
        <f t="shared" si="4"/>
        <v>161024.13922097583</v>
      </c>
    </row>
    <row r="52" spans="1:23" ht="16" thickBot="1" x14ac:dyDescent="0.4">
      <c r="A52" s="460" t="s">
        <v>288</v>
      </c>
      <c r="B52" s="461"/>
      <c r="C52" s="461"/>
      <c r="D52" s="463" t="s">
        <v>283</v>
      </c>
      <c r="E52" s="477">
        <v>15000</v>
      </c>
      <c r="F52" s="463">
        <v>59689.48</v>
      </c>
      <c r="G52" s="461"/>
      <c r="I52" s="295"/>
      <c r="L52" s="235">
        <f t="shared" si="1"/>
        <v>74689.48000000001</v>
      </c>
      <c r="M52" s="525" t="s">
        <v>283</v>
      </c>
      <c r="N52" s="479">
        <f>IFERROR(E52*1000/R52,0)</f>
        <v>4.0321193249264544</v>
      </c>
      <c r="O52" s="481">
        <f t="shared" si="5"/>
        <v>5.7461684736593783</v>
      </c>
      <c r="P52" s="495"/>
      <c r="Q52" s="526" t="s">
        <v>283</v>
      </c>
      <c r="R52" s="463">
        <v>3720128</v>
      </c>
      <c r="S52" s="497">
        <v>10387701</v>
      </c>
      <c r="T52" s="235">
        <f t="shared" si="2"/>
        <v>14107829</v>
      </c>
      <c r="V52" s="490">
        <f t="shared" si="3"/>
        <v>5.2941866533823179</v>
      </c>
      <c r="W52" s="309">
        <f t="shared" si="4"/>
        <v>188886.4268435126</v>
      </c>
    </row>
    <row r="53" spans="1:23" ht="16" thickBot="1" x14ac:dyDescent="0.4">
      <c r="A53" s="509" t="s">
        <v>212</v>
      </c>
      <c r="B53" s="400"/>
      <c r="C53" s="400"/>
      <c r="D53" s="515" t="s">
        <v>283</v>
      </c>
      <c r="E53" s="516" t="s">
        <v>283</v>
      </c>
      <c r="F53" s="472">
        <f>SUM(F54:F55)</f>
        <v>27537.62</v>
      </c>
      <c r="G53" s="453"/>
      <c r="I53" s="295"/>
      <c r="L53" s="235">
        <f t="shared" si="1"/>
        <v>27537.62</v>
      </c>
      <c r="M53" s="533" t="s">
        <v>283</v>
      </c>
      <c r="N53" s="516" t="s">
        <v>283</v>
      </c>
      <c r="O53" s="517">
        <f t="shared" si="5"/>
        <v>5.5700804596259674</v>
      </c>
      <c r="P53" s="534"/>
      <c r="Q53" s="492" t="s">
        <v>283</v>
      </c>
      <c r="R53" s="451" t="s">
        <v>283</v>
      </c>
      <c r="S53" s="535">
        <f>SUM(S54:S55)</f>
        <v>4943846</v>
      </c>
      <c r="T53" s="235">
        <f t="shared" si="2"/>
        <v>4943846</v>
      </c>
      <c r="V53" s="490">
        <f t="shared" si="3"/>
        <v>5.5700804596259674</v>
      </c>
      <c r="W53" s="309">
        <f t="shared" si="4"/>
        <v>179530.620293257</v>
      </c>
    </row>
    <row r="54" spans="1:23" ht="16" thickBot="1" x14ac:dyDescent="0.4">
      <c r="A54" s="458" t="s">
        <v>289</v>
      </c>
      <c r="B54" s="314"/>
      <c r="C54" s="314"/>
      <c r="D54" s="313" t="s">
        <v>283</v>
      </c>
      <c r="E54" s="313" t="s">
        <v>283</v>
      </c>
      <c r="F54" s="427">
        <v>15505.869999999999</v>
      </c>
      <c r="G54" s="314"/>
      <c r="I54" s="295"/>
      <c r="L54" s="235">
        <f t="shared" si="1"/>
        <v>15505.869999999999</v>
      </c>
      <c r="M54" s="378" t="s">
        <v>283</v>
      </c>
      <c r="N54" s="313" t="s">
        <v>283</v>
      </c>
      <c r="O54" s="410">
        <f t="shared" si="5"/>
        <v>4.7897493685330037</v>
      </c>
      <c r="P54" s="385"/>
      <c r="Q54" s="395" t="s">
        <v>283</v>
      </c>
      <c r="R54" s="301" t="s">
        <v>283</v>
      </c>
      <c r="S54" s="430">
        <v>3237303</v>
      </c>
      <c r="T54" s="235">
        <f t="shared" si="2"/>
        <v>3237303</v>
      </c>
      <c r="V54" s="490">
        <f t="shared" si="3"/>
        <v>4.7897493685330037</v>
      </c>
      <c r="W54" s="309">
        <f t="shared" si="4"/>
        <v>208779.19136430271</v>
      </c>
    </row>
    <row r="55" spans="1:23" ht="16" thickBot="1" x14ac:dyDescent="0.4">
      <c r="A55" s="460" t="s">
        <v>290</v>
      </c>
      <c r="B55" s="461"/>
      <c r="C55" s="461"/>
      <c r="D55" s="463" t="s">
        <v>283</v>
      </c>
      <c r="E55" s="462" t="s">
        <v>283</v>
      </c>
      <c r="F55" s="477">
        <v>12031.75</v>
      </c>
      <c r="G55" s="461"/>
      <c r="I55" s="295"/>
      <c r="L55" s="235">
        <f t="shared" si="1"/>
        <v>12031.75</v>
      </c>
      <c r="M55" s="502" t="s">
        <v>283</v>
      </c>
      <c r="N55" s="462" t="s">
        <v>283</v>
      </c>
      <c r="O55" s="518">
        <f t="shared" si="5"/>
        <v>7.050364391638535</v>
      </c>
      <c r="P55" s="495"/>
      <c r="Q55" s="526" t="s">
        <v>283</v>
      </c>
      <c r="R55" s="536" t="s">
        <v>283</v>
      </c>
      <c r="S55" s="537">
        <v>1706543</v>
      </c>
      <c r="T55" s="235">
        <f t="shared" si="2"/>
        <v>1706543</v>
      </c>
      <c r="V55" s="490">
        <f t="shared" si="3"/>
        <v>7.050364391638535</v>
      </c>
      <c r="W55" s="309">
        <f t="shared" si="4"/>
        <v>141836.64055519769</v>
      </c>
    </row>
    <row r="56" spans="1:23" ht="16" thickBot="1" x14ac:dyDescent="0.4">
      <c r="A56" s="468" t="s">
        <v>49</v>
      </c>
      <c r="B56" s="469"/>
      <c r="C56" s="469"/>
      <c r="D56" s="442" t="s">
        <v>283</v>
      </c>
      <c r="E56" s="442" t="s">
        <v>283</v>
      </c>
      <c r="F56" s="445">
        <v>30378.770000000004</v>
      </c>
      <c r="G56" s="448"/>
      <c r="I56" s="295"/>
      <c r="L56" s="235">
        <f t="shared" si="1"/>
        <v>30378.770000000004</v>
      </c>
      <c r="M56" s="527" t="s">
        <v>283</v>
      </c>
      <c r="N56" s="528" t="s">
        <v>283</v>
      </c>
      <c r="O56" s="529">
        <f t="shared" si="5"/>
        <v>8.4118675822073232</v>
      </c>
      <c r="P56" s="488"/>
      <c r="Q56" s="530" t="s">
        <v>283</v>
      </c>
      <c r="R56" s="531" t="s">
        <v>283</v>
      </c>
      <c r="S56" s="532">
        <v>3611418</v>
      </c>
      <c r="T56" s="235">
        <f t="shared" si="2"/>
        <v>3611418</v>
      </c>
      <c r="V56" s="490">
        <f t="shared" si="3"/>
        <v>8.4118675822073232</v>
      </c>
      <c r="W56" s="309">
        <f t="shared" si="4"/>
        <v>118879.66497656092</v>
      </c>
    </row>
    <row r="57" spans="1:23" x14ac:dyDescent="0.35">
      <c r="T57" s="235">
        <f t="shared" si="2"/>
        <v>0</v>
      </c>
    </row>
    <row r="58" spans="1:23" x14ac:dyDescent="0.35">
      <c r="T58" s="235">
        <f t="shared" si="2"/>
        <v>0</v>
      </c>
    </row>
    <row r="60" spans="1:23" x14ac:dyDescent="0.35">
      <c r="D60" s="235" t="e">
        <f>SUM(#REF!)</f>
        <v>#REF!</v>
      </c>
      <c r="E60" s="235">
        <f>SUM(D45:F45)</f>
        <v>285945.44999999995</v>
      </c>
      <c r="F60" s="123" t="e">
        <f>D60/E60</f>
        <v>#REF!</v>
      </c>
    </row>
    <row r="61" spans="1:23" x14ac:dyDescent="0.35">
      <c r="E61" s="235">
        <f>SUM(Q45:S45)</f>
        <v>23648980</v>
      </c>
      <c r="F61" s="123" t="e">
        <f>D60/E61*1000</f>
        <v>#REF!</v>
      </c>
    </row>
    <row r="63" spans="1:23" hidden="1" x14ac:dyDescent="0.35">
      <c r="A63" s="40" t="s">
        <v>291</v>
      </c>
      <c r="B63" s="246"/>
      <c r="C63" s="246"/>
      <c r="G63" s="246"/>
      <c r="H63" s="246"/>
      <c r="J63" s="246"/>
      <c r="K63" s="246"/>
    </row>
    <row r="64" spans="1:23" x14ac:dyDescent="0.35">
      <c r="E64" s="235"/>
    </row>
    <row r="65" spans="4:6" x14ac:dyDescent="0.35">
      <c r="D65" s="235"/>
      <c r="E65" s="235"/>
      <c r="F65" s="235"/>
    </row>
  </sheetData>
  <mergeCells count="5">
    <mergeCell ref="M8:O8"/>
    <mergeCell ref="Q8:S8"/>
    <mergeCell ref="A1:A2"/>
    <mergeCell ref="A8:A9"/>
    <mergeCell ref="D8:F8"/>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2B3AB-A687-4EA8-A4F8-0EB8B331B8E5}">
  <dimension ref="A1:T19"/>
  <sheetViews>
    <sheetView showGridLines="0" workbookViewId="0"/>
  </sheetViews>
  <sheetFormatPr defaultRowHeight="14.5" x14ac:dyDescent="0.35"/>
  <sheetData>
    <row r="1" spans="1:20" ht="15" customHeight="1" x14ac:dyDescent="0.35">
      <c r="A1" s="646" t="s">
        <v>299</v>
      </c>
      <c r="B1" s="646"/>
      <c r="C1" s="646"/>
      <c r="D1" s="646"/>
      <c r="E1" s="646"/>
      <c r="F1" s="646"/>
      <c r="G1" s="646"/>
      <c r="H1" s="646"/>
      <c r="I1" s="646"/>
      <c r="J1" s="646"/>
      <c r="K1" s="646"/>
      <c r="L1" s="646"/>
      <c r="M1" s="646"/>
      <c r="N1" s="646"/>
      <c r="O1" s="646"/>
      <c r="P1" s="646"/>
      <c r="Q1" s="646"/>
      <c r="R1" s="646"/>
      <c r="S1" s="646"/>
      <c r="T1" s="646"/>
    </row>
    <row r="2" spans="1:20" x14ac:dyDescent="0.35">
      <c r="A2" s="646"/>
      <c r="B2" s="646"/>
      <c r="C2" s="646"/>
      <c r="D2" s="646"/>
      <c r="E2" s="646"/>
      <c r="F2" s="646"/>
      <c r="G2" s="646"/>
      <c r="H2" s="646"/>
      <c r="I2" s="646"/>
      <c r="J2" s="646"/>
      <c r="K2" s="646"/>
      <c r="L2" s="646"/>
      <c r="M2" s="646"/>
      <c r="N2" s="646"/>
      <c r="O2" s="646"/>
      <c r="P2" s="646"/>
      <c r="Q2" s="646"/>
      <c r="R2" s="646"/>
      <c r="S2" s="646"/>
      <c r="T2" s="646"/>
    </row>
    <row r="6" spans="1:20" x14ac:dyDescent="0.35">
      <c r="A6" s="647" t="s">
        <v>300</v>
      </c>
      <c r="B6" s="647"/>
      <c r="C6" s="647"/>
      <c r="D6" s="647"/>
      <c r="E6" s="647"/>
      <c r="F6" s="647"/>
      <c r="G6" s="647"/>
      <c r="H6" s="647"/>
      <c r="I6" s="647"/>
      <c r="J6" s="647"/>
    </row>
    <row r="7" spans="1:20" x14ac:dyDescent="0.35">
      <c r="A7" s="647"/>
      <c r="B7" s="647"/>
      <c r="C7" s="647"/>
      <c r="D7" s="647"/>
      <c r="E7" s="647"/>
      <c r="F7" s="647"/>
      <c r="G7" s="647"/>
      <c r="H7" s="647"/>
      <c r="I7" s="647"/>
      <c r="J7" s="647"/>
    </row>
    <row r="9" spans="1:20" ht="15" customHeight="1" x14ac:dyDescent="0.35">
      <c r="A9" s="647" t="s">
        <v>301</v>
      </c>
      <c r="B9" s="647"/>
      <c r="C9" s="647"/>
      <c r="D9" s="647"/>
      <c r="E9" s="647"/>
      <c r="F9" s="647"/>
      <c r="G9" s="647"/>
      <c r="H9" s="647"/>
      <c r="I9" s="647"/>
      <c r="J9" s="647"/>
    </row>
    <row r="10" spans="1:20" x14ac:dyDescent="0.35">
      <c r="A10" s="647"/>
      <c r="B10" s="647"/>
      <c r="C10" s="647"/>
      <c r="D10" s="647"/>
      <c r="E10" s="647"/>
      <c r="F10" s="647"/>
      <c r="G10" s="647"/>
      <c r="H10" s="647"/>
      <c r="I10" s="647"/>
      <c r="J10" s="647"/>
    </row>
    <row r="11" spans="1:20" x14ac:dyDescent="0.35">
      <c r="A11" s="647"/>
      <c r="B11" s="647"/>
      <c r="C11" s="647"/>
      <c r="D11" s="647"/>
      <c r="E11" s="647"/>
      <c r="F11" s="647"/>
      <c r="G11" s="647"/>
      <c r="H11" s="647"/>
      <c r="I11" s="647"/>
      <c r="J11" s="647"/>
    </row>
    <row r="13" spans="1:20" x14ac:dyDescent="0.35">
      <c r="A13" s="648" t="s">
        <v>302</v>
      </c>
      <c r="B13" s="648"/>
      <c r="C13" s="648"/>
      <c r="D13" s="648"/>
      <c r="E13" s="648"/>
      <c r="F13" s="648"/>
      <c r="G13" s="648"/>
      <c r="H13" s="648"/>
      <c r="I13" s="648"/>
      <c r="J13" s="648"/>
    </row>
    <row r="15" spans="1:20" x14ac:dyDescent="0.35">
      <c r="A15" s="636" t="s">
        <v>303</v>
      </c>
      <c r="B15" s="636"/>
      <c r="C15" s="636"/>
      <c r="D15" s="636"/>
      <c r="E15" s="636"/>
      <c r="F15" s="636"/>
      <c r="G15" s="636"/>
      <c r="H15" s="636"/>
      <c r="I15" s="636"/>
      <c r="J15" s="636"/>
    </row>
    <row r="16" spans="1:20" ht="15" customHeight="1" x14ac:dyDescent="0.35">
      <c r="A16" s="637" t="s">
        <v>304</v>
      </c>
      <c r="B16" s="638"/>
      <c r="C16" s="638"/>
      <c r="D16" s="638"/>
      <c r="E16" s="638"/>
      <c r="F16" s="638"/>
      <c r="G16" s="638"/>
      <c r="H16" s="638"/>
      <c r="I16" s="638"/>
      <c r="J16" s="639"/>
    </row>
    <row r="17" spans="1:10" x14ac:dyDescent="0.35">
      <c r="A17" s="640"/>
      <c r="B17" s="641"/>
      <c r="C17" s="641"/>
      <c r="D17" s="641"/>
      <c r="E17" s="641"/>
      <c r="F17" s="641"/>
      <c r="G17" s="641"/>
      <c r="H17" s="641"/>
      <c r="I17" s="641"/>
      <c r="J17" s="642"/>
    </row>
    <row r="18" spans="1:10" x14ac:dyDescent="0.35">
      <c r="A18" s="640"/>
      <c r="B18" s="641"/>
      <c r="C18" s="641"/>
      <c r="D18" s="641"/>
      <c r="E18" s="641"/>
      <c r="F18" s="641"/>
      <c r="G18" s="641"/>
      <c r="H18" s="641"/>
      <c r="I18" s="641"/>
      <c r="J18" s="642"/>
    </row>
    <row r="19" spans="1:10" x14ac:dyDescent="0.35">
      <c r="A19" s="643"/>
      <c r="B19" s="644"/>
      <c r="C19" s="644"/>
      <c r="D19" s="644"/>
      <c r="E19" s="644"/>
      <c r="F19" s="644"/>
      <c r="G19" s="644"/>
      <c r="H19" s="644"/>
      <c r="I19" s="644"/>
      <c r="J19" s="645"/>
    </row>
  </sheetData>
  <mergeCells count="6">
    <mergeCell ref="A15:J15"/>
    <mergeCell ref="A16:J19"/>
    <mergeCell ref="A1:T2"/>
    <mergeCell ref="A6:J7"/>
    <mergeCell ref="A9:J11"/>
    <mergeCell ref="A13:J1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C76D-0E97-42FF-BF81-3B1573560E5D}">
  <dimension ref="B1:L34"/>
  <sheetViews>
    <sheetView showGridLines="0" zoomScaleNormal="100" workbookViewId="0">
      <selection activeCell="B17" sqref="B17"/>
    </sheetView>
  </sheetViews>
  <sheetFormatPr defaultRowHeight="14.5" x14ac:dyDescent="0.35"/>
  <cols>
    <col min="2" max="2" width="18.7265625" bestFit="1" customWidth="1"/>
    <col min="3" max="4" width="13.26953125" customWidth="1"/>
    <col min="5" max="5" width="25" style="236" customWidth="1"/>
    <col min="6" max="6" width="17.7265625" style="236" bestFit="1" customWidth="1"/>
    <col min="7" max="7" width="18.1796875" style="236" bestFit="1" customWidth="1"/>
    <col min="8" max="8" width="11.54296875" bestFit="1" customWidth="1"/>
    <col min="9" max="9" width="10.7265625" bestFit="1" customWidth="1"/>
    <col min="10" max="10" width="10.7265625" hidden="1" customWidth="1"/>
    <col min="11" max="11" width="12.7265625" hidden="1" customWidth="1"/>
    <col min="12" max="12" width="12.7265625" bestFit="1" customWidth="1"/>
    <col min="13" max="15" width="11.1796875" bestFit="1" customWidth="1"/>
  </cols>
  <sheetData>
    <row r="1" spans="2:12" ht="11.25" customHeight="1" thickBot="1" x14ac:dyDescent="0.4">
      <c r="G1" s="414"/>
    </row>
    <row r="2" spans="2:12" ht="40.5" customHeight="1" x14ac:dyDescent="0.35">
      <c r="B2" s="415" t="s">
        <v>305</v>
      </c>
      <c r="C2" s="416" t="s">
        <v>306</v>
      </c>
      <c r="D2" s="416" t="s">
        <v>307</v>
      </c>
      <c r="E2" s="417" t="s">
        <v>308</v>
      </c>
      <c r="F2" s="560" t="s">
        <v>309</v>
      </c>
      <c r="G2" s="561" t="s">
        <v>310</v>
      </c>
    </row>
    <row r="3" spans="2:12" x14ac:dyDescent="0.35">
      <c r="B3" s="649" t="s">
        <v>311</v>
      </c>
      <c r="C3" s="650"/>
      <c r="D3" s="650"/>
      <c r="E3" s="650"/>
      <c r="F3" s="651"/>
      <c r="G3" s="652"/>
    </row>
    <row r="4" spans="2:12" x14ac:dyDescent="0.35">
      <c r="B4" s="418" t="s">
        <v>312</v>
      </c>
      <c r="C4" s="33">
        <v>0.45576600884669582</v>
      </c>
      <c r="D4" s="33">
        <v>0.47005468965737279</v>
      </c>
      <c r="E4" s="419">
        <v>0.32999960492757729</v>
      </c>
      <c r="F4" s="51">
        <v>13668.38</v>
      </c>
      <c r="G4" s="52">
        <v>18178.939999999999</v>
      </c>
      <c r="J4">
        <v>1.65</v>
      </c>
      <c r="K4">
        <v>55.52</v>
      </c>
    </row>
    <row r="5" spans="2:12" x14ac:dyDescent="0.35">
      <c r="B5" s="418" t="s">
        <v>313</v>
      </c>
      <c r="C5" s="33">
        <v>0.37198576297323266</v>
      </c>
      <c r="D5" s="33">
        <v>0.37209534234941344</v>
      </c>
      <c r="E5" s="419">
        <v>3.9999782806608986E-2</v>
      </c>
      <c r="F5" s="51">
        <v>1105.0060000000001</v>
      </c>
      <c r="G5" s="52">
        <v>1149.2059999999999</v>
      </c>
    </row>
    <row r="6" spans="2:12" x14ac:dyDescent="0.35">
      <c r="B6" s="418" t="s">
        <v>284</v>
      </c>
      <c r="C6" s="33">
        <v>0.18996030411343634</v>
      </c>
      <c r="D6" s="33">
        <v>0.19628745515308224</v>
      </c>
      <c r="E6" s="419">
        <v>-0.32999968962845994</v>
      </c>
      <c r="F6" s="51">
        <v>15787.53</v>
      </c>
      <c r="G6" s="52">
        <v>10577.65</v>
      </c>
    </row>
    <row r="7" spans="2:12" x14ac:dyDescent="0.35">
      <c r="B7" s="418" t="s">
        <v>285</v>
      </c>
      <c r="C7" s="33">
        <v>0.33586637360895888</v>
      </c>
      <c r="D7" s="33">
        <v>0.33670357582544241</v>
      </c>
      <c r="E7" s="419">
        <v>0.10000009004231081</v>
      </c>
      <c r="F7" s="51">
        <v>4442.3559999999998</v>
      </c>
      <c r="G7" s="52">
        <v>4886.5919999999996</v>
      </c>
    </row>
    <row r="8" spans="2:12" x14ac:dyDescent="0.35">
      <c r="B8" s="418" t="s">
        <v>286</v>
      </c>
      <c r="C8" s="33">
        <v>0.403091285721001</v>
      </c>
      <c r="D8" s="33">
        <v>0.40567897475248599</v>
      </c>
      <c r="E8" s="419">
        <v>0.11999939796295522</v>
      </c>
      <c r="F8" s="51">
        <v>9168.8709999999992</v>
      </c>
      <c r="G8" s="52">
        <v>10269.129999999999</v>
      </c>
    </row>
    <row r="9" spans="2:12" x14ac:dyDescent="0.35">
      <c r="B9" s="418" t="s">
        <v>113</v>
      </c>
      <c r="C9" s="33">
        <v>0.57547470834620718</v>
      </c>
      <c r="D9" s="33">
        <v>0.58511312034279717</v>
      </c>
      <c r="E9" s="419">
        <v>-0.21000057749273948</v>
      </c>
      <c r="F9" s="51">
        <v>3757.623</v>
      </c>
      <c r="G9" s="52">
        <v>2968.52</v>
      </c>
    </row>
    <row r="10" spans="2:12" x14ac:dyDescent="0.35">
      <c r="B10" s="418" t="s">
        <v>45</v>
      </c>
      <c r="C10" s="33">
        <v>0.39814899563653161</v>
      </c>
      <c r="D10" s="33">
        <v>0.39862385410863188</v>
      </c>
      <c r="E10" s="419">
        <v>7.0000047858167491E-2</v>
      </c>
      <c r="F10" s="51">
        <v>6686.424</v>
      </c>
      <c r="G10" s="52">
        <v>7154.4740000000002</v>
      </c>
    </row>
    <row r="11" spans="2:12" x14ac:dyDescent="0.35">
      <c r="B11" s="418" t="s">
        <v>46</v>
      </c>
      <c r="C11" s="33">
        <v>1.0613012933973742</v>
      </c>
      <c r="D11" s="33">
        <v>1.0720169720243571</v>
      </c>
      <c r="E11" s="419">
        <v>0.21000056168065973</v>
      </c>
      <c r="F11" s="51">
        <v>861.69960000000003</v>
      </c>
      <c r="G11" s="52">
        <v>1042.6569999999999</v>
      </c>
    </row>
    <row r="12" spans="2:12" x14ac:dyDescent="0.35">
      <c r="B12" s="566" t="s">
        <v>314</v>
      </c>
      <c r="C12" s="567">
        <v>0.33964225986173641</v>
      </c>
      <c r="D12" s="567">
        <v>0.34068804876550302</v>
      </c>
      <c r="E12" s="568">
        <v>-9.000019446362062E-2</v>
      </c>
      <c r="F12" s="569">
        <v>1645.5519999999999</v>
      </c>
      <c r="G12" s="570">
        <v>1497.452</v>
      </c>
    </row>
    <row r="13" spans="2:12" x14ac:dyDescent="0.35">
      <c r="B13" s="566" t="s">
        <v>315</v>
      </c>
      <c r="C13" s="567">
        <v>0.31189052484675522</v>
      </c>
      <c r="D13" s="567">
        <v>0.31335216867153892</v>
      </c>
      <c r="E13" s="568">
        <v>-0.10999931426779797</v>
      </c>
      <c r="F13" s="569">
        <v>978.51610000000005</v>
      </c>
      <c r="G13" s="570">
        <v>870.88</v>
      </c>
      <c r="J13">
        <v>1.7</v>
      </c>
      <c r="K13">
        <v>113.02</v>
      </c>
    </row>
    <row r="14" spans="2:12" x14ac:dyDescent="0.35">
      <c r="B14" s="566" t="s">
        <v>316</v>
      </c>
      <c r="C14" s="567">
        <v>0.9290715082979154</v>
      </c>
      <c r="D14" s="567">
        <v>0.93352182909277859</v>
      </c>
      <c r="E14" s="568">
        <v>-0.1400000350834868</v>
      </c>
      <c r="F14" s="569">
        <v>969.11689999999999</v>
      </c>
      <c r="G14" s="570">
        <v>833.44050000000004</v>
      </c>
      <c r="L14" s="238"/>
    </row>
    <row r="15" spans="2:12" x14ac:dyDescent="0.35">
      <c r="B15" s="566" t="s">
        <v>317</v>
      </c>
      <c r="C15" s="567">
        <v>0.44947705073904398</v>
      </c>
      <c r="D15" s="567">
        <v>0.45013806074672857</v>
      </c>
      <c r="E15" s="568">
        <v>8.0000069150375275E-2</v>
      </c>
      <c r="F15" s="569">
        <v>925.51919999999996</v>
      </c>
      <c r="G15" s="570">
        <v>999.56079999999997</v>
      </c>
      <c r="L15" s="238"/>
    </row>
    <row r="16" spans="2:12" ht="15" thickBot="1" x14ac:dyDescent="0.4">
      <c r="B16" s="571" t="s">
        <v>318</v>
      </c>
      <c r="C16" s="572">
        <v>7.8388940858114362E-2</v>
      </c>
      <c r="D16" s="572">
        <v>0.16302473697174424</v>
      </c>
      <c r="E16" s="573">
        <v>-0.12999536817971091</v>
      </c>
      <c r="F16" s="574">
        <v>979.96029999999996</v>
      </c>
      <c r="G16" s="575">
        <v>852.57</v>
      </c>
    </row>
    <row r="17" spans="2:10" x14ac:dyDescent="0.35">
      <c r="B17" s="420" t="s">
        <v>319</v>
      </c>
    </row>
    <row r="18" spans="2:10" x14ac:dyDescent="0.35">
      <c r="B18" s="420" t="s">
        <v>320</v>
      </c>
      <c r="G18" s="421"/>
    </row>
    <row r="19" spans="2:10" x14ac:dyDescent="0.35">
      <c r="E19" s="422"/>
      <c r="F19" s="422"/>
      <c r="G19" s="422"/>
      <c r="H19" s="67"/>
      <c r="I19" s="422"/>
      <c r="J19" s="422"/>
    </row>
    <row r="20" spans="2:10" hidden="1" x14ac:dyDescent="0.35">
      <c r="B20" s="649" t="s">
        <v>321</v>
      </c>
      <c r="C20" s="650"/>
      <c r="D20" s="650"/>
      <c r="E20" s="650"/>
      <c r="F20" s="651"/>
      <c r="G20" s="652"/>
      <c r="I20" s="422"/>
      <c r="J20" s="422"/>
    </row>
    <row r="21" spans="2:10" hidden="1" x14ac:dyDescent="0.35">
      <c r="B21" s="137" t="s">
        <v>322</v>
      </c>
      <c r="C21" s="432">
        <v>0.25532415858003571</v>
      </c>
      <c r="D21" s="432">
        <v>0.25620466051766499</v>
      </c>
      <c r="E21" s="433">
        <f t="shared" ref="E21:E26" si="0">G21/F21-1</f>
        <v>0.12000003773289447</v>
      </c>
      <c r="F21" s="434">
        <v>5300.415</v>
      </c>
      <c r="G21" s="434">
        <v>5936.4650000000001</v>
      </c>
    </row>
    <row r="22" spans="2:10" hidden="1" x14ac:dyDescent="0.35">
      <c r="B22" s="137" t="s">
        <v>284</v>
      </c>
      <c r="C22" s="432">
        <v>0.27462950728559998</v>
      </c>
      <c r="D22" s="432">
        <v>0.27610445442727988</v>
      </c>
      <c r="E22" s="433">
        <f t="shared" si="0"/>
        <v>0.11000006408083318</v>
      </c>
      <c r="F22" s="434">
        <v>639.81690000000003</v>
      </c>
      <c r="G22" s="434">
        <v>710.19680000000005</v>
      </c>
    </row>
    <row r="23" spans="2:10" hidden="1" x14ac:dyDescent="0.35">
      <c r="B23" s="137" t="s">
        <v>285</v>
      </c>
      <c r="C23" s="432">
        <v>0.92054913791131754</v>
      </c>
      <c r="D23" s="432">
        <v>0.920738328106811</v>
      </c>
      <c r="E23" s="433">
        <f t="shared" si="0"/>
        <v>3.9999891456334424E-2</v>
      </c>
      <c r="F23" s="434">
        <v>515.92139999999995</v>
      </c>
      <c r="G23" s="434">
        <v>536.55820000000006</v>
      </c>
      <c r="I23" s="238"/>
    </row>
    <row r="24" spans="2:10" hidden="1" x14ac:dyDescent="0.35">
      <c r="B24" s="137" t="s">
        <v>286</v>
      </c>
      <c r="C24" s="432">
        <v>0.25008608119411746</v>
      </c>
      <c r="D24" s="432">
        <v>0.2502526600906157</v>
      </c>
      <c r="E24" s="433">
        <f t="shared" si="0"/>
        <v>5.0000011014868173E-2</v>
      </c>
      <c r="F24" s="434">
        <v>907.86379999999997</v>
      </c>
      <c r="G24" s="434">
        <v>953.25699999999995</v>
      </c>
    </row>
    <row r="25" spans="2:10" hidden="1" x14ac:dyDescent="0.35">
      <c r="B25" s="137" t="s">
        <v>113</v>
      </c>
      <c r="C25" s="432">
        <v>0.3515890585096027</v>
      </c>
      <c r="D25" s="432">
        <v>0.35162622073218108</v>
      </c>
      <c r="E25" s="433">
        <f t="shared" si="0"/>
        <v>2.0000229045224804E-2</v>
      </c>
      <c r="F25" s="434">
        <v>1746.38</v>
      </c>
      <c r="G25" s="434">
        <v>1781.308</v>
      </c>
    </row>
    <row r="26" spans="2:10" hidden="1" x14ac:dyDescent="0.35">
      <c r="B26" s="137" t="s">
        <v>46</v>
      </c>
      <c r="C26" s="432">
        <v>0.93533174798243168</v>
      </c>
      <c r="D26" s="432">
        <v>0.93571712459107836</v>
      </c>
      <c r="E26" s="433">
        <f t="shared" si="0"/>
        <v>5.0000006428140731E-2</v>
      </c>
      <c r="F26" s="434">
        <v>777.82989999999995</v>
      </c>
      <c r="G26" s="434">
        <v>816.72140000000002</v>
      </c>
    </row>
    <row r="27" spans="2:10" hidden="1" x14ac:dyDescent="0.35">
      <c r="E27" s="431"/>
    </row>
    <row r="28" spans="2:10" hidden="1" x14ac:dyDescent="0.35"/>
    <row r="29" spans="2:10" hidden="1" x14ac:dyDescent="0.35">
      <c r="B29" s="649" t="s">
        <v>323</v>
      </c>
      <c r="C29" s="650"/>
      <c r="D29" s="650"/>
      <c r="E29" s="650"/>
      <c r="F29" s="651"/>
      <c r="G29" s="652"/>
    </row>
    <row r="30" spans="2:10" hidden="1" x14ac:dyDescent="0.35">
      <c r="B30" s="137" t="s">
        <v>322</v>
      </c>
      <c r="C30" s="432">
        <v>0.25532415858003571</v>
      </c>
      <c r="D30" s="432">
        <v>0.25620466051766499</v>
      </c>
      <c r="E30" s="433">
        <f>G30/F30-1</f>
        <v>0.12000003773289447</v>
      </c>
      <c r="F30" s="434">
        <v>5300.415</v>
      </c>
      <c r="G30" s="434">
        <v>5936.4650000000001</v>
      </c>
    </row>
    <row r="31" spans="2:10" hidden="1" x14ac:dyDescent="0.35">
      <c r="B31" s="418" t="s">
        <v>313</v>
      </c>
      <c r="C31" s="432">
        <v>0.58730604001491715</v>
      </c>
      <c r="D31" s="432">
        <v>0.58768471735993644</v>
      </c>
      <c r="E31" s="433">
        <f>G31/F31-1</f>
        <v>6.0000096864965435E-2</v>
      </c>
      <c r="F31" s="434">
        <v>103.23650000000001</v>
      </c>
      <c r="G31" s="434">
        <v>109.4307</v>
      </c>
    </row>
    <row r="32" spans="2:10" hidden="1" x14ac:dyDescent="0.35">
      <c r="B32" s="418" t="s">
        <v>284</v>
      </c>
      <c r="C32" s="432">
        <v>0.14764361373327606</v>
      </c>
      <c r="D32" s="432">
        <v>0.14767298339225748</v>
      </c>
      <c r="E32" s="433">
        <f>G32/F32-1</f>
        <v>3.0000194573203576E-2</v>
      </c>
      <c r="F32" s="434">
        <v>334.06450000000001</v>
      </c>
      <c r="G32" s="434">
        <v>344.0865</v>
      </c>
    </row>
    <row r="33" spans="2:7" hidden="1" x14ac:dyDescent="0.35">
      <c r="B33" s="137" t="s">
        <v>286</v>
      </c>
      <c r="C33" s="432">
        <v>0.19540351426044783</v>
      </c>
      <c r="D33" s="432">
        <v>0.1962853677858398</v>
      </c>
      <c r="E33" s="433">
        <f>G33/F33-1</f>
        <v>0.1399999265885945</v>
      </c>
      <c r="F33" s="434">
        <v>708.33680000000004</v>
      </c>
      <c r="G33" s="434">
        <v>807.50390000000004</v>
      </c>
    </row>
    <row r="34" spans="2:7" hidden="1" x14ac:dyDescent="0.35">
      <c r="B34" s="137" t="s">
        <v>113</v>
      </c>
      <c r="C34" s="432">
        <v>7.314078948328312E-2</v>
      </c>
      <c r="D34" s="432">
        <v>7.3559954244442838E-2</v>
      </c>
      <c r="E34" s="433">
        <f>G34/F34-1</f>
        <v>0.15999928669450192</v>
      </c>
      <c r="F34" s="434">
        <v>1233.693</v>
      </c>
      <c r="G34" s="434">
        <v>1431.0830000000001</v>
      </c>
    </row>
  </sheetData>
  <mergeCells count="3">
    <mergeCell ref="B3:G3"/>
    <mergeCell ref="B20:G20"/>
    <mergeCell ref="B29:G29"/>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80751-39D4-4540-AD47-77B5BD5E8537}">
  <dimension ref="A1:S17"/>
  <sheetViews>
    <sheetView zoomScale="90" zoomScaleNormal="90" workbookViewId="0">
      <selection activeCell="A10" sqref="A10:XFD10"/>
    </sheetView>
  </sheetViews>
  <sheetFormatPr defaultRowHeight="14.5" x14ac:dyDescent="0.35"/>
  <cols>
    <col min="1" max="1" width="17.26953125" bestFit="1" customWidth="1"/>
  </cols>
  <sheetData>
    <row r="1" spans="1:19" x14ac:dyDescent="0.35">
      <c r="B1" s="653" t="s">
        <v>9</v>
      </c>
      <c r="C1" s="653"/>
      <c r="D1" s="653"/>
      <c r="E1" s="653"/>
      <c r="F1" s="653"/>
      <c r="H1" s="653" t="s">
        <v>324</v>
      </c>
      <c r="I1" s="653"/>
      <c r="J1" s="653"/>
      <c r="K1" s="653"/>
      <c r="L1" s="653"/>
      <c r="N1" s="653" t="s">
        <v>250</v>
      </c>
      <c r="O1" s="653"/>
      <c r="P1" s="653"/>
      <c r="Q1" s="653"/>
      <c r="R1" s="653"/>
    </row>
    <row r="2" spans="1:19" x14ac:dyDescent="0.35">
      <c r="A2" s="242" t="s">
        <v>325</v>
      </c>
      <c r="B2" s="267" t="s">
        <v>14</v>
      </c>
      <c r="C2" s="267" t="s">
        <v>17</v>
      </c>
      <c r="D2" s="267" t="s">
        <v>21</v>
      </c>
      <c r="E2" s="267" t="s">
        <v>23</v>
      </c>
      <c r="F2" s="267" t="s">
        <v>25</v>
      </c>
      <c r="H2" s="267" t="s">
        <v>14</v>
      </c>
      <c r="I2" s="267" t="s">
        <v>17</v>
      </c>
      <c r="J2" s="267" t="s">
        <v>21</v>
      </c>
      <c r="K2" s="267" t="s">
        <v>23</v>
      </c>
      <c r="L2" s="267" t="s">
        <v>25</v>
      </c>
      <c r="N2" s="267" t="s">
        <v>14</v>
      </c>
      <c r="O2" s="267" t="s">
        <v>17</v>
      </c>
      <c r="P2" s="267" t="s">
        <v>21</v>
      </c>
      <c r="Q2" s="267" t="s">
        <v>23</v>
      </c>
      <c r="R2" s="267" t="s">
        <v>25</v>
      </c>
    </row>
    <row r="3" spans="1:19" x14ac:dyDescent="0.35">
      <c r="A3" s="40" t="s">
        <v>326</v>
      </c>
      <c r="B3" s="234">
        <v>0</v>
      </c>
      <c r="C3" s="234">
        <v>25028.93</v>
      </c>
      <c r="D3" s="234">
        <v>34086.14</v>
      </c>
      <c r="E3" s="234">
        <v>24280.42</v>
      </c>
      <c r="F3" s="234">
        <v>28283.260000000006</v>
      </c>
      <c r="G3" s="235"/>
      <c r="H3" s="235"/>
      <c r="I3" s="235">
        <v>19367.679872462359</v>
      </c>
      <c r="J3" s="235">
        <v>30651.980380983943</v>
      </c>
      <c r="K3" s="235">
        <v>24055.789252153136</v>
      </c>
      <c r="L3" s="235">
        <v>37002.647528695918</v>
      </c>
      <c r="N3" s="131"/>
      <c r="O3" s="251">
        <f t="shared" ref="O3:R15" si="0">I3/C3</f>
        <v>0.77381173995302066</v>
      </c>
      <c r="P3" s="251">
        <f t="shared" si="0"/>
        <v>0.89925055700011625</v>
      </c>
      <c r="Q3" s="251">
        <f t="shared" si="0"/>
        <v>0.99074848178709995</v>
      </c>
      <c r="R3" s="251">
        <f t="shared" si="0"/>
        <v>1.3082879246839265</v>
      </c>
      <c r="S3" t="s">
        <v>293</v>
      </c>
    </row>
    <row r="4" spans="1:19" x14ac:dyDescent="0.35">
      <c r="A4" s="40" t="s">
        <v>327</v>
      </c>
      <c r="B4" s="234">
        <v>460569.32</v>
      </c>
      <c r="C4" s="234">
        <v>283208.03000000009</v>
      </c>
      <c r="D4" s="234">
        <v>289236.79999999993</v>
      </c>
      <c r="E4" s="234">
        <v>400761.98</v>
      </c>
      <c r="F4" s="234">
        <v>433008.89999999997</v>
      </c>
      <c r="G4" s="235"/>
      <c r="H4" s="235">
        <v>23575.897758667768</v>
      </c>
      <c r="I4" s="235">
        <v>84239.552104809962</v>
      </c>
      <c r="J4" s="235">
        <v>65958.581013942676</v>
      </c>
      <c r="K4" s="235">
        <v>139185.84026973438</v>
      </c>
      <c r="L4" s="235">
        <v>277120.50225583446</v>
      </c>
      <c r="N4" s="251">
        <f>H4/B4</f>
        <v>5.1188597969720973E-2</v>
      </c>
      <c r="O4" s="251">
        <f t="shared" si="0"/>
        <v>0.2974476115836473</v>
      </c>
      <c r="P4" s="251">
        <f t="shared" si="0"/>
        <v>0.22804353047033674</v>
      </c>
      <c r="Q4" s="251">
        <f t="shared" si="0"/>
        <v>0.34730300581341172</v>
      </c>
      <c r="R4" s="251">
        <f t="shared" si="0"/>
        <v>0.63998800545631851</v>
      </c>
    </row>
    <row r="5" spans="1:19" x14ac:dyDescent="0.35">
      <c r="A5" s="40" t="s">
        <v>328</v>
      </c>
      <c r="B5" s="234">
        <v>9236.7199999999993</v>
      </c>
      <c r="C5" s="234">
        <v>0</v>
      </c>
      <c r="D5" s="234">
        <v>0</v>
      </c>
      <c r="E5" s="234">
        <v>22448.799999999996</v>
      </c>
      <c r="F5" s="234">
        <v>36116.53</v>
      </c>
      <c r="G5" s="235"/>
      <c r="H5" s="235">
        <v>1630.2026197189684</v>
      </c>
      <c r="I5" s="235"/>
      <c r="J5" s="235"/>
      <c r="K5" s="235">
        <v>8107.5445930543074</v>
      </c>
      <c r="L5" s="235">
        <v>13677.923096770939</v>
      </c>
      <c r="N5" s="251">
        <f>H5/B5</f>
        <v>0.17649150561227023</v>
      </c>
      <c r="O5" s="251"/>
      <c r="P5" s="251"/>
      <c r="Q5" s="251">
        <f t="shared" si="0"/>
        <v>0.36115714840233371</v>
      </c>
      <c r="R5" s="251">
        <f t="shared" si="0"/>
        <v>0.37871642421824409</v>
      </c>
    </row>
    <row r="6" spans="1:19" x14ac:dyDescent="0.35">
      <c r="A6" s="40" t="s">
        <v>329</v>
      </c>
      <c r="B6" s="234">
        <v>0</v>
      </c>
      <c r="C6" s="234">
        <v>0</v>
      </c>
      <c r="D6" s="234">
        <v>14961.720000000001</v>
      </c>
      <c r="E6" s="234">
        <v>113303.43</v>
      </c>
      <c r="F6" s="234">
        <v>157680.29999999999</v>
      </c>
      <c r="G6" s="235"/>
      <c r="H6" s="235"/>
      <c r="I6" s="235"/>
      <c r="J6" s="235">
        <v>10372.645829567493</v>
      </c>
      <c r="K6" s="235">
        <v>25113.678844109225</v>
      </c>
      <c r="L6" s="235">
        <v>69300.987161599172</v>
      </c>
      <c r="N6" s="251"/>
      <c r="O6" s="251"/>
      <c r="P6" s="251">
        <f t="shared" si="0"/>
        <v>0.69327896990235693</v>
      </c>
      <c r="Q6" s="251">
        <f t="shared" si="0"/>
        <v>0.22164976686150831</v>
      </c>
      <c r="R6" s="251">
        <f t="shared" si="0"/>
        <v>0.43950314123957895</v>
      </c>
    </row>
    <row r="7" spans="1:19" x14ac:dyDescent="0.35">
      <c r="A7" s="40" t="s">
        <v>330</v>
      </c>
      <c r="B7" s="234">
        <v>18040.05</v>
      </c>
      <c r="C7" s="234">
        <v>8794.7100000000009</v>
      </c>
      <c r="D7" s="234">
        <v>30873.939999999995</v>
      </c>
      <c r="E7" s="234">
        <v>282831.26</v>
      </c>
      <c r="F7" s="234">
        <v>680208.09</v>
      </c>
      <c r="G7" s="235"/>
      <c r="H7" s="235">
        <v>45.663970846383243</v>
      </c>
      <c r="I7" s="235">
        <v>2680.4216061571651</v>
      </c>
      <c r="J7" s="235">
        <v>10404.326441517964</v>
      </c>
      <c r="K7" s="235">
        <v>7335.1135302939056</v>
      </c>
      <c r="L7" s="235">
        <v>182048.38180595744</v>
      </c>
      <c r="N7" s="251">
        <f>H7/B7</f>
        <v>2.5312552263648518E-3</v>
      </c>
      <c r="O7" s="251">
        <f t="shared" si="0"/>
        <v>0.30477657661903174</v>
      </c>
      <c r="P7" s="251">
        <f t="shared" si="0"/>
        <v>0.3369938025894319</v>
      </c>
      <c r="Q7" s="251">
        <f t="shared" si="0"/>
        <v>2.5934592697758746E-2</v>
      </c>
      <c r="R7" s="251">
        <f t="shared" si="0"/>
        <v>0.26763630789212967</v>
      </c>
      <c r="S7" t="s">
        <v>331</v>
      </c>
    </row>
    <row r="8" spans="1:19" x14ac:dyDescent="0.35">
      <c r="A8" s="40" t="s">
        <v>332</v>
      </c>
      <c r="B8" s="234">
        <v>37010.78</v>
      </c>
      <c r="C8" s="234">
        <v>47735.180000000008</v>
      </c>
      <c r="D8" s="234">
        <v>104199.90000000001</v>
      </c>
      <c r="E8" s="234">
        <v>123730.61</v>
      </c>
      <c r="F8" s="234">
        <v>105484.41</v>
      </c>
      <c r="G8" s="235"/>
      <c r="H8" s="235">
        <v>2412.4462931895036</v>
      </c>
      <c r="I8" s="235">
        <v>5720.6264303396856</v>
      </c>
      <c r="J8" s="235">
        <v>27219.296946188802</v>
      </c>
      <c r="K8" s="235">
        <v>83615.160879665404</v>
      </c>
      <c r="L8" s="235">
        <v>73869.16071679852</v>
      </c>
      <c r="N8" s="251">
        <f>H8/B8</f>
        <v>6.518226022768242E-2</v>
      </c>
      <c r="O8" s="251">
        <f t="shared" si="0"/>
        <v>0.11984088947270513</v>
      </c>
      <c r="P8" s="251">
        <f t="shared" si="0"/>
        <v>0.26122191044510407</v>
      </c>
      <c r="Q8" s="251">
        <f t="shared" si="0"/>
        <v>0.67578395418615811</v>
      </c>
      <c r="R8" s="251">
        <f t="shared" si="0"/>
        <v>0.70028510105709951</v>
      </c>
      <c r="S8" t="s">
        <v>333</v>
      </c>
    </row>
    <row r="9" spans="1:19" x14ac:dyDescent="0.35">
      <c r="A9" s="40" t="s">
        <v>334</v>
      </c>
      <c r="B9" s="234">
        <v>0</v>
      </c>
      <c r="C9" s="234">
        <v>0</v>
      </c>
      <c r="D9" s="234">
        <v>0</v>
      </c>
      <c r="E9" s="234">
        <v>0</v>
      </c>
      <c r="F9" s="234">
        <v>30378.770000000004</v>
      </c>
      <c r="G9" s="235"/>
      <c r="H9" s="235"/>
      <c r="I9" s="235"/>
      <c r="J9" s="235"/>
      <c r="K9" s="235"/>
      <c r="L9" s="235">
        <v>4915.6015005710515</v>
      </c>
      <c r="N9" s="251"/>
      <c r="O9" s="251"/>
      <c r="P9" s="251"/>
      <c r="Q9" s="251"/>
      <c r="R9" s="251">
        <f t="shared" si="0"/>
        <v>0.16181041893964274</v>
      </c>
      <c r="S9" t="s">
        <v>331</v>
      </c>
    </row>
    <row r="10" spans="1:19" x14ac:dyDescent="0.35">
      <c r="A10" s="40" t="s">
        <v>335</v>
      </c>
      <c r="B10" s="234">
        <v>0</v>
      </c>
      <c r="C10" s="234">
        <v>0</v>
      </c>
      <c r="D10" s="234">
        <v>0</v>
      </c>
      <c r="E10" s="234">
        <v>165221.08000000002</v>
      </c>
      <c r="F10" s="234">
        <v>242650.79999999993</v>
      </c>
      <c r="G10" s="235"/>
      <c r="H10" s="235"/>
      <c r="I10" s="235"/>
      <c r="J10" s="235"/>
      <c r="K10" s="235">
        <v>38471.776247758862</v>
      </c>
      <c r="L10" s="235">
        <v>123921.98025566444</v>
      </c>
      <c r="N10" s="251"/>
      <c r="O10" s="251"/>
      <c r="P10" s="251"/>
      <c r="Q10" s="251">
        <f t="shared" si="0"/>
        <v>0.23285028912629585</v>
      </c>
      <c r="R10" s="251">
        <f t="shared" si="0"/>
        <v>0.51070089303503008</v>
      </c>
    </row>
    <row r="11" spans="1:19" x14ac:dyDescent="0.35">
      <c r="A11" s="40" t="s">
        <v>336</v>
      </c>
      <c r="B11" s="234">
        <v>0</v>
      </c>
      <c r="C11" s="234">
        <v>0</v>
      </c>
      <c r="D11" s="234">
        <v>15000</v>
      </c>
      <c r="E11" s="234">
        <v>30000.020000000004</v>
      </c>
      <c r="F11" s="234">
        <v>29689.46</v>
      </c>
      <c r="G11" s="235"/>
      <c r="H11" s="235"/>
      <c r="I11" s="235"/>
      <c r="J11" s="235">
        <v>1096.8555065759447</v>
      </c>
      <c r="K11" s="235">
        <v>11513.553143306639</v>
      </c>
      <c r="L11" s="235">
        <v>14057.383226010032</v>
      </c>
      <c r="N11" s="251"/>
      <c r="O11" s="251"/>
      <c r="P11" s="251">
        <f t="shared" si="0"/>
        <v>7.3123700438396305E-2</v>
      </c>
      <c r="Q11" s="251">
        <f t="shared" si="0"/>
        <v>0.38378484892032194</v>
      </c>
      <c r="R11" s="251">
        <f t="shared" si="0"/>
        <v>0.47348059634665068</v>
      </c>
      <c r="S11" t="s">
        <v>331</v>
      </c>
    </row>
    <row r="12" spans="1:19" x14ac:dyDescent="0.35">
      <c r="A12" s="40" t="s">
        <v>337</v>
      </c>
      <c r="B12" s="234">
        <v>0</v>
      </c>
      <c r="C12" s="234">
        <v>0</v>
      </c>
      <c r="D12" s="234">
        <v>22000.600000000002</v>
      </c>
      <c r="E12" s="234">
        <v>44999.93</v>
      </c>
      <c r="F12" s="234">
        <v>55378.73</v>
      </c>
      <c r="G12" s="235"/>
      <c r="H12" s="235"/>
      <c r="I12" s="235"/>
      <c r="J12" s="235">
        <v>7898.1197447704108</v>
      </c>
      <c r="K12" s="235">
        <v>17026.084924431179</v>
      </c>
      <c r="L12" s="235">
        <v>19085.515827382937</v>
      </c>
      <c r="N12" s="251"/>
      <c r="O12" s="251"/>
      <c r="P12" s="251">
        <f t="shared" si="0"/>
        <v>0.35899565215359625</v>
      </c>
      <c r="Q12" s="251">
        <f t="shared" si="0"/>
        <v>0.37835803132207491</v>
      </c>
      <c r="R12" s="251">
        <f t="shared" si="0"/>
        <v>0.34463621371206843</v>
      </c>
      <c r="S12" t="s">
        <v>331</v>
      </c>
    </row>
    <row r="13" spans="1:19" x14ac:dyDescent="0.35">
      <c r="A13" s="40" t="s">
        <v>338</v>
      </c>
      <c r="B13" s="234">
        <v>0</v>
      </c>
      <c r="C13" s="234">
        <v>0</v>
      </c>
      <c r="D13" s="234">
        <v>0</v>
      </c>
      <c r="E13" s="234">
        <v>0</v>
      </c>
      <c r="F13" s="234">
        <v>12031.75</v>
      </c>
      <c r="G13" s="235"/>
      <c r="H13" s="235"/>
      <c r="I13" s="235"/>
      <c r="J13" s="235"/>
      <c r="K13" s="235"/>
      <c r="L13" s="235">
        <v>5408.0225846984858</v>
      </c>
      <c r="N13" s="251"/>
      <c r="O13" s="251"/>
      <c r="P13" s="251"/>
      <c r="Q13" s="251"/>
      <c r="R13" s="251">
        <f t="shared" si="0"/>
        <v>0.44947930140656894</v>
      </c>
    </row>
    <row r="14" spans="1:19" x14ac:dyDescent="0.35">
      <c r="A14" s="40" t="s">
        <v>339</v>
      </c>
      <c r="B14" s="234">
        <v>0</v>
      </c>
      <c r="C14" s="234">
        <v>0</v>
      </c>
      <c r="D14" s="234">
        <v>0</v>
      </c>
      <c r="E14" s="234">
        <v>0</v>
      </c>
      <c r="F14" s="234">
        <v>15505.869999999999</v>
      </c>
      <c r="G14" s="235"/>
      <c r="H14" s="235"/>
      <c r="I14" s="235"/>
      <c r="J14" s="235"/>
      <c r="K14" s="235"/>
      <c r="L14" s="235">
        <v>14406.062244924884</v>
      </c>
      <c r="N14" s="251"/>
      <c r="O14" s="251"/>
      <c r="P14" s="251"/>
      <c r="Q14" s="251"/>
      <c r="R14" s="251">
        <f t="shared" si="0"/>
        <v>0.92907152226381917</v>
      </c>
    </row>
    <row r="15" spans="1:19" x14ac:dyDescent="0.35">
      <c r="A15" s="40" t="s">
        <v>340</v>
      </c>
      <c r="B15" s="234">
        <v>28333.469999998721</v>
      </c>
      <c r="C15" s="234">
        <v>31355.099999999002</v>
      </c>
      <c r="D15" s="234">
        <v>43089.72999999913</v>
      </c>
      <c r="E15" s="234">
        <v>196388.14000001381</v>
      </c>
      <c r="F15" s="234">
        <v>362912.96000002156</v>
      </c>
      <c r="G15" s="235"/>
      <c r="H15" s="235">
        <v>2349.4434412177711</v>
      </c>
      <c r="I15" s="235">
        <v>7048.0397651940202</v>
      </c>
      <c r="J15" s="235">
        <v>8947.3209048716872</v>
      </c>
      <c r="K15" s="235">
        <v>71561.965667014025</v>
      </c>
      <c r="L15" s="235">
        <v>159696.71036319752</v>
      </c>
      <c r="N15" s="251">
        <f>H15/B15</f>
        <v>8.2921133246929415E-2</v>
      </c>
      <c r="O15" s="251">
        <f t="shared" si="0"/>
        <v>0.22478128805821843</v>
      </c>
      <c r="P15" s="251">
        <f t="shared" si="0"/>
        <v>0.20764393058094974</v>
      </c>
      <c r="Q15" s="251">
        <f t="shared" si="0"/>
        <v>0.36439046506071593</v>
      </c>
      <c r="R15" s="251">
        <f t="shared" si="0"/>
        <v>0.44004135416709295</v>
      </c>
      <c r="S15" t="s">
        <v>293</v>
      </c>
    </row>
    <row r="17" spans="4:6" x14ac:dyDescent="0.35">
      <c r="D17" s="236">
        <f>D15/C15-1</f>
        <v>0.37424948413497328</v>
      </c>
      <c r="E17" s="236">
        <f>E15/D15-1</f>
        <v>3.5576553856340656</v>
      </c>
      <c r="F17" s="236">
        <f>F15/E15-1</f>
        <v>0.8479372532373699</v>
      </c>
    </row>
  </sheetData>
  <mergeCells count="3">
    <mergeCell ref="B1:F1"/>
    <mergeCell ref="H1:L1"/>
    <mergeCell ref="N1:R1"/>
  </mergeCells>
  <conditionalFormatting sqref="Q3:Q15">
    <cfRule type="colorScale" priority="2">
      <colorScale>
        <cfvo type="min"/>
        <cfvo type="percentile" val="50"/>
        <cfvo type="max"/>
        <color rgb="FFF8696B"/>
        <color rgb="FFFFEB84"/>
        <color rgb="FF63BE7B"/>
      </colorScale>
    </cfRule>
  </conditionalFormatting>
  <conditionalFormatting sqref="R3:R1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E02E-49A5-4F45-AAFD-82188C4C996D}">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56" sqref="A56:XFD56"/>
    </sheetView>
  </sheetViews>
  <sheetFormatPr defaultColWidth="9.1796875" defaultRowHeight="14.5" x14ac:dyDescent="0.35"/>
  <cols>
    <col min="1" max="1" width="25.26953125" customWidth="1"/>
    <col min="2" max="2" width="0.453125" customWidth="1"/>
    <col min="3" max="5" width="11.26953125" hidden="1" customWidth="1"/>
    <col min="6" max="6" width="10.453125" hidden="1" customWidth="1"/>
    <col min="7" max="7" width="19.26953125" customWidth="1"/>
    <col min="8" max="8" width="18.1796875" customWidth="1"/>
    <col min="9" max="9" width="17" customWidth="1"/>
    <col min="10" max="10" width="0.26953125" customWidth="1"/>
    <col min="11" max="11" width="17" customWidth="1"/>
    <col min="12" max="12" width="15.453125" customWidth="1"/>
    <col min="13" max="13" width="15.26953125" customWidth="1"/>
    <col min="14" max="14" width="0.26953125" customWidth="1"/>
    <col min="15" max="15" width="14.54296875" customWidth="1"/>
    <col min="16" max="16" width="14.81640625" customWidth="1"/>
    <col min="17" max="17" width="16.26953125" customWidth="1"/>
    <col min="18" max="18" width="0.26953125" customWidth="1"/>
    <col min="19" max="19" width="0.1796875" customWidth="1"/>
    <col min="20" max="20" width="0.26953125" customWidth="1"/>
    <col min="21" max="21" width="4" customWidth="1"/>
    <col min="22" max="22" width="15.26953125" customWidth="1"/>
    <col min="23" max="23" width="14" customWidth="1"/>
    <col min="24" max="24" width="15" customWidth="1"/>
    <col min="25" max="25" width="0.54296875" customWidth="1"/>
    <col min="26" max="26" width="16.7265625" customWidth="1"/>
    <col min="27" max="27" width="17.453125" customWidth="1"/>
    <col min="28" max="28" width="18.26953125" customWidth="1"/>
  </cols>
  <sheetData>
    <row r="1" spans="1:28" ht="15.5" x14ac:dyDescent="0.35">
      <c r="A1" s="628" t="s">
        <v>238</v>
      </c>
      <c r="G1" s="356" t="s">
        <v>239</v>
      </c>
      <c r="H1" s="357" t="s">
        <v>240</v>
      </c>
      <c r="I1" s="357" t="s">
        <v>241</v>
      </c>
    </row>
    <row r="2" spans="1:28" x14ac:dyDescent="0.35">
      <c r="A2" s="629"/>
      <c r="G2" s="288">
        <v>44348</v>
      </c>
      <c r="H2" s="288" t="s">
        <v>242</v>
      </c>
      <c r="I2" s="288" t="s">
        <v>243</v>
      </c>
    </row>
    <row r="3" spans="1:28" x14ac:dyDescent="0.35">
      <c r="G3" s="72" t="s">
        <v>244</v>
      </c>
      <c r="H3" s="72" t="s">
        <v>245</v>
      </c>
      <c r="I3" s="72" t="s">
        <v>246</v>
      </c>
      <c r="W3" s="235"/>
    </row>
    <row r="4" spans="1:28" ht="15.5" x14ac:dyDescent="0.35">
      <c r="A4" s="354" t="s">
        <v>26</v>
      </c>
      <c r="G4" s="299">
        <v>113324.04000000001</v>
      </c>
      <c r="H4" s="299">
        <v>590390.46079999988</v>
      </c>
      <c r="I4" s="299">
        <v>1876706.7395999997</v>
      </c>
      <c r="K4" s="235">
        <f>SUM(G4:I4)</f>
        <v>2580421.2403999995</v>
      </c>
    </row>
    <row r="5" spans="1:28" ht="15.5" x14ac:dyDescent="0.35">
      <c r="A5" s="355" t="s">
        <v>247</v>
      </c>
      <c r="G5" s="299">
        <v>553190.33999999869</v>
      </c>
      <c r="H5" s="299">
        <v>949570.77999999817</v>
      </c>
      <c r="I5" s="299">
        <v>3593295.5000000354</v>
      </c>
      <c r="K5" s="235">
        <f>SUM(G5:I5)</f>
        <v>5096056.6200000327</v>
      </c>
      <c r="L5" s="296">
        <f>K5/K4</f>
        <v>1.9748933004481377</v>
      </c>
    </row>
    <row r="6" spans="1:28" ht="15" thickBot="1" x14ac:dyDescent="0.4"/>
    <row r="7" spans="1:28" ht="15" hidden="1" thickBot="1" x14ac:dyDescent="0.4"/>
    <row r="8" spans="1:28" ht="15.5" x14ac:dyDescent="0.35">
      <c r="A8" s="630" t="s">
        <v>36</v>
      </c>
      <c r="B8" s="399"/>
      <c r="C8" s="632" t="s">
        <v>248</v>
      </c>
      <c r="D8" s="632"/>
      <c r="E8" s="632"/>
      <c r="F8" s="399"/>
      <c r="G8" s="626" t="s">
        <v>249</v>
      </c>
      <c r="H8" s="626"/>
      <c r="I8" s="626"/>
      <c r="J8" s="400"/>
      <c r="K8" s="633" t="s">
        <v>250</v>
      </c>
      <c r="L8" s="634"/>
      <c r="M8" s="635"/>
      <c r="N8" s="400"/>
      <c r="O8" s="626" t="s">
        <v>251</v>
      </c>
      <c r="P8" s="626"/>
      <c r="Q8" s="627"/>
      <c r="S8" s="295"/>
      <c r="V8" s="625" t="s">
        <v>292</v>
      </c>
      <c r="W8" s="626"/>
      <c r="X8" s="627"/>
      <c r="Y8" s="382"/>
      <c r="Z8" s="625" t="s">
        <v>253</v>
      </c>
      <c r="AA8" s="626"/>
      <c r="AB8" s="627"/>
    </row>
    <row r="9" spans="1:28" ht="16" thickBot="1" x14ac:dyDescent="0.4">
      <c r="A9" s="631"/>
      <c r="B9" s="401"/>
      <c r="C9" s="402" t="s">
        <v>239</v>
      </c>
      <c r="D9" s="403" t="s">
        <v>240</v>
      </c>
      <c r="E9" s="403" t="s">
        <v>241</v>
      </c>
      <c r="F9" s="401"/>
      <c r="G9" s="404" t="s">
        <v>239</v>
      </c>
      <c r="H9" s="405" t="s">
        <v>240</v>
      </c>
      <c r="I9" s="405" t="s">
        <v>241</v>
      </c>
      <c r="J9" s="406"/>
      <c r="K9" s="407" t="s">
        <v>239</v>
      </c>
      <c r="L9" s="408" t="s">
        <v>240</v>
      </c>
      <c r="M9" s="408" t="s">
        <v>241</v>
      </c>
      <c r="N9" s="406"/>
      <c r="O9" s="404" t="s">
        <v>239</v>
      </c>
      <c r="P9" s="405" t="s">
        <v>240</v>
      </c>
      <c r="Q9" s="409" t="s">
        <v>241</v>
      </c>
      <c r="S9" s="295"/>
      <c r="V9" s="352" t="s">
        <v>239</v>
      </c>
      <c r="W9" s="353" t="s">
        <v>240</v>
      </c>
      <c r="X9" s="365" t="s">
        <v>241</v>
      </c>
      <c r="Y9" s="351"/>
      <c r="Z9" s="352" t="s">
        <v>239</v>
      </c>
      <c r="AA9" s="353" t="s">
        <v>240</v>
      </c>
      <c r="AB9" s="365" t="s">
        <v>241</v>
      </c>
    </row>
    <row r="10" spans="1:28" hidden="1" x14ac:dyDescent="0.35">
      <c r="A10" s="40" t="s">
        <v>254</v>
      </c>
      <c r="B10" s="246"/>
      <c r="C10" s="234">
        <v>0</v>
      </c>
      <c r="D10" s="234">
        <v>4422.2285405002613</v>
      </c>
      <c r="E10" s="234">
        <v>6812.9904620861525</v>
      </c>
      <c r="F10" s="246"/>
      <c r="J10" s="246"/>
      <c r="N10" s="246"/>
      <c r="S10" s="295"/>
      <c r="V10" s="366"/>
      <c r="X10" s="367"/>
      <c r="Y10" s="246"/>
      <c r="Z10" s="387"/>
      <c r="AA10" s="40"/>
      <c r="AB10" s="388"/>
    </row>
    <row r="11" spans="1:28" hidden="1" x14ac:dyDescent="0.35">
      <c r="A11" s="40" t="s">
        <v>255</v>
      </c>
      <c r="B11" s="246"/>
      <c r="C11" s="234">
        <v>0</v>
      </c>
      <c r="D11" s="234">
        <v>0</v>
      </c>
      <c r="E11" s="234">
        <v>0</v>
      </c>
      <c r="F11" s="246"/>
      <c r="J11" s="246"/>
      <c r="N11" s="246"/>
      <c r="S11" s="295"/>
      <c r="V11" s="366"/>
      <c r="X11" s="367"/>
      <c r="Y11" s="246"/>
      <c r="Z11" s="387"/>
      <c r="AA11" s="40"/>
      <c r="AB11" s="388"/>
    </row>
    <row r="12" spans="1:28" hidden="1" x14ac:dyDescent="0.35">
      <c r="A12" s="40" t="s">
        <v>256</v>
      </c>
      <c r="B12" s="246"/>
      <c r="C12" s="234">
        <v>0</v>
      </c>
      <c r="D12" s="234">
        <v>33132.889827716877</v>
      </c>
      <c r="E12" s="234">
        <v>47675.586550166765</v>
      </c>
      <c r="F12" s="246"/>
      <c r="J12" s="246"/>
      <c r="N12" s="246"/>
      <c r="S12" s="295"/>
      <c r="V12" s="366"/>
      <c r="X12" s="367"/>
      <c r="Y12" s="246"/>
      <c r="Z12" s="387"/>
      <c r="AA12" s="40"/>
      <c r="AB12" s="388"/>
    </row>
    <row r="13" spans="1:28" hidden="1" x14ac:dyDescent="0.35">
      <c r="A13" s="40" t="s">
        <v>257</v>
      </c>
      <c r="B13" s="246"/>
      <c r="C13" s="234">
        <v>24448.174426714821</v>
      </c>
      <c r="D13" s="234">
        <v>40166.414763032895</v>
      </c>
      <c r="E13" s="234">
        <v>349.00030443504176</v>
      </c>
      <c r="F13" s="246"/>
      <c r="J13" s="246"/>
      <c r="N13" s="246"/>
      <c r="S13" s="295"/>
      <c r="V13" s="366"/>
      <c r="X13" s="367"/>
      <c r="Y13" s="246"/>
      <c r="Z13" s="387"/>
      <c r="AA13" s="40"/>
      <c r="AB13" s="388"/>
    </row>
    <row r="14" spans="1:28" hidden="1" x14ac:dyDescent="0.35">
      <c r="A14" s="40" t="s">
        <v>258</v>
      </c>
      <c r="B14" s="246"/>
      <c r="C14" s="234">
        <v>0</v>
      </c>
      <c r="D14" s="234">
        <v>0</v>
      </c>
      <c r="E14" s="234">
        <v>0</v>
      </c>
      <c r="F14" s="246"/>
      <c r="J14" s="246"/>
      <c r="N14" s="246"/>
      <c r="S14" s="295"/>
      <c r="V14" s="366"/>
      <c r="X14" s="367"/>
      <c r="Y14" s="246"/>
      <c r="Z14" s="387"/>
      <c r="AA14" s="40"/>
      <c r="AB14" s="388"/>
    </row>
    <row r="15" spans="1:28" hidden="1" x14ac:dyDescent="0.35">
      <c r="A15" s="40" t="s">
        <v>259</v>
      </c>
      <c r="B15" s="246"/>
      <c r="C15" s="234">
        <v>1481.9039630185255</v>
      </c>
      <c r="D15" s="234">
        <v>0</v>
      </c>
      <c r="E15" s="234">
        <v>0</v>
      </c>
      <c r="F15" s="246"/>
      <c r="J15" s="246"/>
      <c r="N15" s="246"/>
      <c r="S15" s="295"/>
      <c r="V15" s="366"/>
      <c r="X15" s="367"/>
      <c r="Y15" s="246"/>
      <c r="Z15" s="387"/>
      <c r="AA15" s="40"/>
      <c r="AB15" s="388"/>
    </row>
    <row r="16" spans="1:28" hidden="1" x14ac:dyDescent="0.35">
      <c r="A16" s="40" t="s">
        <v>260</v>
      </c>
      <c r="B16" s="246"/>
      <c r="C16" s="234">
        <v>0</v>
      </c>
      <c r="D16" s="234">
        <v>0</v>
      </c>
      <c r="E16" s="234">
        <v>0</v>
      </c>
      <c r="F16" s="246"/>
      <c r="J16" s="246"/>
      <c r="N16" s="246"/>
      <c r="S16" s="295"/>
      <c r="V16" s="366"/>
      <c r="X16" s="367"/>
      <c r="Y16" s="246"/>
      <c r="Z16" s="387"/>
      <c r="AA16" s="40"/>
      <c r="AB16" s="388"/>
    </row>
    <row r="17" spans="1:28" hidden="1" x14ac:dyDescent="0.35">
      <c r="A17" s="40" t="s">
        <v>261</v>
      </c>
      <c r="B17" s="246"/>
      <c r="C17" s="234">
        <v>0</v>
      </c>
      <c r="D17" s="234">
        <v>0</v>
      </c>
      <c r="E17" s="234">
        <v>6839.5113288519478</v>
      </c>
      <c r="F17" s="246"/>
      <c r="J17" s="246"/>
      <c r="N17" s="246"/>
      <c r="S17" s="295"/>
      <c r="V17" s="366"/>
      <c r="X17" s="367"/>
      <c r="Y17" s="246"/>
      <c r="Z17" s="387"/>
      <c r="AA17" s="40"/>
      <c r="AB17" s="388"/>
    </row>
    <row r="18" spans="1:28" hidden="1" x14ac:dyDescent="0.35">
      <c r="A18" s="40" t="s">
        <v>262</v>
      </c>
      <c r="B18" s="246"/>
      <c r="C18" s="234">
        <v>136.22112060803457</v>
      </c>
      <c r="D18" s="234">
        <v>0</v>
      </c>
      <c r="E18" s="234">
        <v>0</v>
      </c>
      <c r="F18" s="246"/>
      <c r="J18" s="246"/>
      <c r="N18" s="246"/>
      <c r="S18" s="295"/>
      <c r="V18" s="366"/>
      <c r="X18" s="367"/>
      <c r="Y18" s="246"/>
      <c r="Z18" s="387"/>
      <c r="AA18" s="40"/>
      <c r="AB18" s="388"/>
    </row>
    <row r="19" spans="1:28" hidden="1" x14ac:dyDescent="0.35">
      <c r="A19" s="40" t="s">
        <v>263</v>
      </c>
      <c r="B19" s="246"/>
      <c r="C19" s="234">
        <v>0</v>
      </c>
      <c r="D19" s="234">
        <v>0</v>
      </c>
      <c r="E19" s="234">
        <v>0</v>
      </c>
      <c r="F19" s="246"/>
      <c r="J19" s="246"/>
      <c r="N19" s="246"/>
      <c r="S19" s="295"/>
      <c r="V19" s="366"/>
      <c r="X19" s="367"/>
      <c r="Y19" s="246"/>
      <c r="Z19" s="387"/>
      <c r="AA19" s="40"/>
      <c r="AB19" s="388"/>
    </row>
    <row r="20" spans="1:28" hidden="1" x14ac:dyDescent="0.35">
      <c r="A20" s="40" t="s">
        <v>264</v>
      </c>
      <c r="B20" s="246"/>
      <c r="C20" s="234">
        <v>0</v>
      </c>
      <c r="D20" s="234">
        <v>761.495439304</v>
      </c>
      <c r="E20" s="234">
        <v>11051.016353163996</v>
      </c>
      <c r="F20" s="246"/>
      <c r="J20" s="246"/>
      <c r="N20" s="246"/>
      <c r="S20" s="295"/>
      <c r="V20" s="366"/>
      <c r="X20" s="367"/>
      <c r="Y20" s="246"/>
      <c r="Z20" s="387"/>
      <c r="AA20" s="40"/>
      <c r="AB20" s="388"/>
    </row>
    <row r="21" spans="1:28" hidden="1" x14ac:dyDescent="0.35">
      <c r="A21" s="40" t="s">
        <v>265</v>
      </c>
      <c r="B21" s="246"/>
      <c r="C21" s="234">
        <v>108.2881779573939</v>
      </c>
      <c r="D21" s="234">
        <v>2851.0700930827629</v>
      </c>
      <c r="E21" s="234">
        <v>0</v>
      </c>
      <c r="F21" s="246"/>
      <c r="J21" s="246"/>
      <c r="N21" s="246"/>
      <c r="S21" s="295"/>
      <c r="V21" s="366"/>
      <c r="X21" s="367"/>
      <c r="Y21" s="246"/>
      <c r="Z21" s="387"/>
      <c r="AA21" s="40"/>
      <c r="AB21" s="388"/>
    </row>
    <row r="22" spans="1:28" hidden="1" x14ac:dyDescent="0.35">
      <c r="A22" s="40" t="s">
        <v>266</v>
      </c>
      <c r="B22" s="246"/>
      <c r="C22" s="234">
        <v>0</v>
      </c>
      <c r="D22" s="234">
        <v>0</v>
      </c>
      <c r="E22" s="234">
        <v>0</v>
      </c>
      <c r="F22" s="246"/>
      <c r="J22" s="246"/>
      <c r="N22" s="246"/>
      <c r="S22" s="295"/>
      <c r="V22" s="366"/>
      <c r="X22" s="367"/>
      <c r="Y22" s="246"/>
      <c r="Z22" s="387"/>
      <c r="AA22" s="40"/>
      <c r="AB22" s="388"/>
    </row>
    <row r="23" spans="1:28" hidden="1" x14ac:dyDescent="0.35">
      <c r="A23" s="40" t="s">
        <v>267</v>
      </c>
      <c r="B23" s="246"/>
      <c r="C23" s="234">
        <v>0</v>
      </c>
      <c r="D23" s="234">
        <v>6353.3818206465185</v>
      </c>
      <c r="E23" s="234">
        <v>24488.735847196105</v>
      </c>
      <c r="F23" s="246"/>
      <c r="J23" s="246"/>
      <c r="N23" s="246"/>
      <c r="S23" s="295"/>
      <c r="V23" s="366"/>
      <c r="X23" s="367"/>
      <c r="Y23" s="246"/>
      <c r="Z23" s="387"/>
      <c r="AA23" s="40"/>
      <c r="AB23" s="388"/>
    </row>
    <row r="24" spans="1:28" hidden="1" x14ac:dyDescent="0.35">
      <c r="A24" s="40" t="s">
        <v>268</v>
      </c>
      <c r="B24" s="246"/>
      <c r="C24" s="234">
        <v>660.77879930008442</v>
      </c>
      <c r="D24" s="234">
        <v>91.149150147926875</v>
      </c>
      <c r="E24" s="234">
        <v>0</v>
      </c>
      <c r="F24" s="246"/>
      <c r="J24" s="246"/>
      <c r="N24" s="246"/>
      <c r="S24" s="295"/>
      <c r="V24" s="366"/>
      <c r="X24" s="367"/>
      <c r="Y24" s="246"/>
      <c r="Z24" s="387"/>
      <c r="AA24" s="40"/>
      <c r="AB24" s="388"/>
    </row>
    <row r="25" spans="1:28" hidden="1" x14ac:dyDescent="0.35">
      <c r="A25" s="40" t="s">
        <v>269</v>
      </c>
      <c r="B25" s="246"/>
      <c r="C25" s="234">
        <v>0</v>
      </c>
      <c r="D25" s="234">
        <v>0</v>
      </c>
      <c r="E25" s="234">
        <v>0</v>
      </c>
      <c r="F25" s="246"/>
      <c r="J25" s="246"/>
      <c r="N25" s="246"/>
      <c r="S25" s="295"/>
      <c r="V25" s="366"/>
      <c r="X25" s="367"/>
      <c r="Y25" s="246"/>
      <c r="Z25" s="387"/>
      <c r="AA25" s="40"/>
      <c r="AB25" s="388"/>
    </row>
    <row r="26" spans="1:28" hidden="1" x14ac:dyDescent="0.35">
      <c r="A26" s="40" t="s">
        <v>270</v>
      </c>
      <c r="B26" s="246"/>
      <c r="C26" s="234">
        <v>0</v>
      </c>
      <c r="D26" s="234">
        <v>0</v>
      </c>
      <c r="E26" s="234">
        <v>0</v>
      </c>
      <c r="F26" s="246"/>
      <c r="J26" s="246"/>
      <c r="N26" s="246"/>
      <c r="S26" s="295"/>
      <c r="V26" s="366"/>
      <c r="X26" s="367"/>
      <c r="Y26" s="246"/>
      <c r="Z26" s="387"/>
      <c r="AA26" s="40"/>
      <c r="AB26" s="388"/>
    </row>
    <row r="27" spans="1:28" hidden="1" x14ac:dyDescent="0.35">
      <c r="A27" s="40" t="s">
        <v>271</v>
      </c>
      <c r="B27" s="246"/>
      <c r="C27" s="234">
        <v>0</v>
      </c>
      <c r="D27" s="234">
        <v>0</v>
      </c>
      <c r="E27" s="234">
        <v>0</v>
      </c>
      <c r="F27" s="246"/>
      <c r="J27" s="246"/>
      <c r="N27" s="246"/>
      <c r="S27" s="295"/>
      <c r="V27" s="366"/>
      <c r="X27" s="367"/>
      <c r="Y27" s="246"/>
      <c r="Z27" s="387"/>
      <c r="AA27" s="40"/>
      <c r="AB27" s="388"/>
    </row>
    <row r="28" spans="1:28" hidden="1" x14ac:dyDescent="0.35">
      <c r="A28" s="40" t="s">
        <v>272</v>
      </c>
      <c r="B28" s="246"/>
      <c r="C28" s="234">
        <v>0</v>
      </c>
      <c r="D28" s="234">
        <v>0</v>
      </c>
      <c r="E28" s="234">
        <v>1126.3742909477423</v>
      </c>
      <c r="F28" s="246"/>
      <c r="J28" s="246"/>
      <c r="N28" s="246"/>
      <c r="S28" s="295"/>
      <c r="V28" s="366"/>
      <c r="X28" s="367"/>
      <c r="Y28" s="246"/>
      <c r="Z28" s="387"/>
      <c r="AA28" s="40"/>
      <c r="AB28" s="388"/>
    </row>
    <row r="29" spans="1:28" hidden="1" x14ac:dyDescent="0.35">
      <c r="A29" s="40" t="s">
        <v>273</v>
      </c>
      <c r="B29" s="246"/>
      <c r="C29" s="234">
        <v>0</v>
      </c>
      <c r="D29" s="234">
        <v>0</v>
      </c>
      <c r="E29" s="234">
        <v>0</v>
      </c>
      <c r="F29" s="246"/>
      <c r="J29" s="246"/>
      <c r="N29" s="246"/>
      <c r="S29" s="295"/>
      <c r="V29" s="366"/>
      <c r="X29" s="367"/>
      <c r="Y29" s="246"/>
      <c r="Z29" s="387"/>
      <c r="AA29" s="40"/>
      <c r="AB29" s="388"/>
    </row>
    <row r="30" spans="1:28" hidden="1" x14ac:dyDescent="0.35">
      <c r="A30" s="40" t="s">
        <v>274</v>
      </c>
      <c r="B30" s="246"/>
      <c r="C30" s="234">
        <v>0</v>
      </c>
      <c r="D30" s="234">
        <v>0</v>
      </c>
      <c r="E30" s="234">
        <v>8217.1162528141504</v>
      </c>
      <c r="F30" s="246"/>
      <c r="J30" s="246"/>
      <c r="N30" s="246"/>
      <c r="S30" s="295"/>
      <c r="V30" s="366"/>
      <c r="X30" s="367"/>
      <c r="Y30" s="246"/>
      <c r="Z30" s="387"/>
      <c r="AA30" s="40"/>
      <c r="AB30" s="388"/>
    </row>
    <row r="31" spans="1:28" hidden="1" x14ac:dyDescent="0.35">
      <c r="A31" s="40" t="s">
        <v>275</v>
      </c>
      <c r="B31" s="246"/>
      <c r="C31" s="234">
        <v>0</v>
      </c>
      <c r="D31" s="234">
        <v>0</v>
      </c>
      <c r="E31" s="234">
        <v>0</v>
      </c>
      <c r="F31" s="246"/>
      <c r="J31" s="246"/>
      <c r="N31" s="246"/>
      <c r="S31" s="295"/>
      <c r="V31" s="366"/>
      <c r="X31" s="367"/>
      <c r="Y31" s="246"/>
      <c r="Z31" s="387"/>
      <c r="AA31" s="40"/>
      <c r="AB31" s="388"/>
    </row>
    <row r="32" spans="1:28" hidden="1" x14ac:dyDescent="0.35">
      <c r="A32" s="40" t="s">
        <v>276</v>
      </c>
      <c r="B32" s="246"/>
      <c r="C32" s="234">
        <v>0</v>
      </c>
      <c r="D32" s="234">
        <v>0</v>
      </c>
      <c r="E32" s="234">
        <v>0</v>
      </c>
      <c r="F32" s="246"/>
      <c r="J32" s="246"/>
      <c r="N32" s="246"/>
      <c r="S32" s="295"/>
      <c r="V32" s="366"/>
      <c r="X32" s="367"/>
      <c r="Y32" s="246"/>
      <c r="Z32" s="387"/>
      <c r="AA32" s="40"/>
      <c r="AB32" s="388"/>
    </row>
    <row r="33" spans="1:28" hidden="1" x14ac:dyDescent="0.35">
      <c r="A33" s="40" t="s">
        <v>277</v>
      </c>
      <c r="B33" s="246"/>
      <c r="C33" s="234">
        <v>0</v>
      </c>
      <c r="D33" s="234">
        <v>0</v>
      </c>
      <c r="E33" s="234">
        <v>0</v>
      </c>
      <c r="F33" s="246"/>
      <c r="J33" s="246"/>
      <c r="N33" s="246"/>
      <c r="S33" s="295"/>
      <c r="V33" s="366"/>
      <c r="X33" s="367"/>
      <c r="Y33" s="246"/>
      <c r="Z33" s="387"/>
      <c r="AA33" s="40"/>
      <c r="AB33" s="388"/>
    </row>
    <row r="34" spans="1:28" hidden="1" x14ac:dyDescent="0.35">
      <c r="A34" s="40" t="s">
        <v>278</v>
      </c>
      <c r="B34" s="246"/>
      <c r="C34" s="234">
        <v>0</v>
      </c>
      <c r="D34" s="234">
        <v>1236.6752742390531</v>
      </c>
      <c r="E34" s="234">
        <v>2606.7564314377601</v>
      </c>
      <c r="F34" s="246"/>
      <c r="J34" s="246"/>
      <c r="N34" s="246"/>
      <c r="S34" s="295"/>
      <c r="V34" s="366"/>
      <c r="X34" s="367"/>
      <c r="Y34" s="246"/>
      <c r="Z34" s="387"/>
      <c r="AA34" s="40"/>
      <c r="AB34" s="388"/>
    </row>
    <row r="35" spans="1:28" hidden="1" x14ac:dyDescent="0.35">
      <c r="A35" s="40" t="s">
        <v>279</v>
      </c>
      <c r="B35" s="246"/>
      <c r="C35" s="234">
        <v>658.90408209462976</v>
      </c>
      <c r="D35" s="234">
        <v>879.10135022537338</v>
      </c>
      <c r="E35" s="234">
        <v>0</v>
      </c>
      <c r="F35" s="246"/>
      <c r="J35" s="246"/>
      <c r="N35" s="246"/>
      <c r="S35" s="295"/>
      <c r="V35" s="366"/>
      <c r="X35" s="367"/>
      <c r="Y35" s="246"/>
      <c r="Z35" s="387"/>
      <c r="AA35" s="40"/>
      <c r="AB35" s="388"/>
    </row>
    <row r="36" spans="1:28" hidden="1" x14ac:dyDescent="0.35">
      <c r="A36" s="40" t="s">
        <v>280</v>
      </c>
      <c r="B36" s="246"/>
      <c r="C36" s="234">
        <v>0</v>
      </c>
      <c r="D36" s="234">
        <v>0</v>
      </c>
      <c r="E36" s="234">
        <v>0</v>
      </c>
      <c r="F36" s="246"/>
      <c r="J36" s="246"/>
      <c r="N36" s="246"/>
      <c r="S36" s="295"/>
      <c r="V36" s="366"/>
      <c r="X36" s="367"/>
      <c r="Y36" s="246"/>
      <c r="Z36" s="387"/>
      <c r="AA36" s="40"/>
      <c r="AB36" s="388"/>
    </row>
    <row r="37" spans="1:28" hidden="1" x14ac:dyDescent="0.35">
      <c r="B37" s="246"/>
      <c r="F37" s="246"/>
      <c r="J37" s="246"/>
      <c r="N37" s="246"/>
      <c r="S37" s="295"/>
      <c r="V37" s="366"/>
      <c r="X37" s="367"/>
      <c r="Y37" s="246"/>
      <c r="Z37" s="366"/>
      <c r="AB37" s="367"/>
    </row>
    <row r="38" spans="1:28" hidden="1" x14ac:dyDescent="0.35">
      <c r="B38" s="246"/>
      <c r="E38" s="235">
        <f>SUM(C10:E36)</f>
        <v>226555.76464968882</v>
      </c>
      <c r="F38" s="246"/>
      <c r="J38" s="246"/>
      <c r="N38" s="246"/>
      <c r="S38" s="295"/>
      <c r="V38" s="366"/>
      <c r="X38" s="367"/>
      <c r="Y38" s="246"/>
      <c r="Z38" s="366"/>
      <c r="AB38" s="367"/>
    </row>
    <row r="39" spans="1:28" ht="23.25" customHeight="1" x14ac:dyDescent="0.35">
      <c r="A39" s="310" t="s">
        <v>200</v>
      </c>
      <c r="B39" s="303"/>
      <c r="C39" s="312" t="e">
        <f>SUM(C40,#REF!,C46,C47,C48,C50,C49,C53,C56)</f>
        <v>#REF!</v>
      </c>
      <c r="D39" s="312">
        <f>SUM(D40,C43,D46,D47,D48,D50,D49,D53,D56)</f>
        <v>670304.21915218071</v>
      </c>
      <c r="E39" s="312">
        <f>SUM(E40,E43,E46,E47,E48,E50,E49,E53,E56)</f>
        <v>1010757.509221706</v>
      </c>
      <c r="F39" s="295"/>
      <c r="G39" s="312">
        <f>SUM(G40,G44:I45,G46,G47,G48,G50,G49,G53,G56)</f>
        <v>1841843.7899999986</v>
      </c>
      <c r="H39" s="312">
        <f>SUM(H40,H44:H45,H46,H47,H48,H50,H49,H53,H56)</f>
        <v>949570.77999999817</v>
      </c>
      <c r="I39" s="312">
        <f>SUM(I40,I43,I46,I47,I48,I50,I49,I53,I56)</f>
        <v>2359272.4200000353</v>
      </c>
      <c r="J39" s="295"/>
      <c r="K39" s="311" t="s">
        <v>283</v>
      </c>
      <c r="L39" s="311" t="s">
        <v>283</v>
      </c>
      <c r="M39" s="311" t="s">
        <v>283</v>
      </c>
      <c r="N39" s="295"/>
      <c r="O39" s="311" t="s">
        <v>283</v>
      </c>
      <c r="P39" s="311" t="s">
        <v>283</v>
      </c>
      <c r="Q39" s="311" t="s">
        <v>283</v>
      </c>
      <c r="S39" s="295"/>
      <c r="V39" s="368">
        <f t="shared" ref="V39:X41" si="0">IFERROR(G39*1000/Z39,0)</f>
        <v>6.0938213637448744</v>
      </c>
      <c r="W39" s="311">
        <f t="shared" si="0"/>
        <v>2.9711920177158526</v>
      </c>
      <c r="X39" s="369">
        <f t="shared" si="0"/>
        <v>5.94523471418713</v>
      </c>
      <c r="Y39" s="383"/>
      <c r="Z39" s="389">
        <f>SUM(Z40,Z43,Z46,Z47,Z48,Z50,Z49,Z53,Z56)</f>
        <v>302247749</v>
      </c>
      <c r="AA39" s="312">
        <f>SUM(AA40,Z43,AA46,AA47,AA48,AA50,AA49,AA53,AA56)</f>
        <v>319592532</v>
      </c>
      <c r="AB39" s="390">
        <f>SUM(AB40,AB43,AB46,AB47,AB48,AB50,AB49,AB53,AB56)</f>
        <v>396834193</v>
      </c>
    </row>
    <row r="40" spans="1:28" ht="15.5" x14ac:dyDescent="0.35">
      <c r="A40" s="137" t="s">
        <v>37</v>
      </c>
      <c r="B40" s="295"/>
      <c r="C40" s="299">
        <f>SUM(C41:C42)</f>
        <v>72500.454604043989</v>
      </c>
      <c r="D40" s="299">
        <f>SUM(D41:D42)</f>
        <v>147400.94151239967</v>
      </c>
      <c r="E40" s="299">
        <f>SUM(E41:E42)</f>
        <v>399700.83653175621</v>
      </c>
      <c r="F40" s="295"/>
      <c r="G40" s="331">
        <f>SUM(G41:G42)</f>
        <v>469806.04</v>
      </c>
      <c r="H40" s="331">
        <f>SUM(H41:H42)</f>
        <v>572444.83000000007</v>
      </c>
      <c r="I40" s="331">
        <f>SUM(I41:I42)</f>
        <v>892336.20999999985</v>
      </c>
      <c r="J40" s="332"/>
      <c r="K40" s="333">
        <f t="shared" ref="K40:M41" si="1">IFERROR(C40/G40,0)</f>
        <v>0.1543199712886705</v>
      </c>
      <c r="L40" s="333">
        <f t="shared" si="1"/>
        <v>0.25749370731918331</v>
      </c>
      <c r="M40" s="333">
        <f t="shared" si="1"/>
        <v>0.44792627717276684</v>
      </c>
      <c r="N40" s="334"/>
      <c r="O40" s="333">
        <f t="shared" ref="O40:Q41" si="2">IFERROR(C40*1000/Z40,0)</f>
        <v>7.0111489725437384</v>
      </c>
      <c r="P40" s="333">
        <f t="shared" si="2"/>
        <v>9.6781599999999788</v>
      </c>
      <c r="Q40" s="333">
        <f t="shared" si="2"/>
        <v>10.780836716646711</v>
      </c>
      <c r="S40" s="295"/>
      <c r="V40" s="370">
        <f t="shared" si="0"/>
        <v>45.432544563066969</v>
      </c>
      <c r="W40" s="333">
        <f t="shared" si="0"/>
        <v>37.586005890245517</v>
      </c>
      <c r="X40" s="371">
        <f t="shared" si="0"/>
        <v>24.068328352365231</v>
      </c>
      <c r="Y40" s="384"/>
      <c r="Z40" s="391">
        <f>SUM(Z41:Z42)</f>
        <v>10340738</v>
      </c>
      <c r="AA40" s="299">
        <f>SUM(AA41:AA42)</f>
        <v>15230265</v>
      </c>
      <c r="AB40" s="392">
        <f>SUM(AB41:AB42)</f>
        <v>37075122</v>
      </c>
    </row>
    <row r="41" spans="1:28" x14ac:dyDescent="0.35">
      <c r="A41" s="300" t="s">
        <v>281</v>
      </c>
      <c r="B41" s="314"/>
      <c r="C41" s="313">
        <v>71018.550641025475</v>
      </c>
      <c r="D41" s="313">
        <v>147400.94151239967</v>
      </c>
      <c r="E41" s="313">
        <v>375494.66285625275</v>
      </c>
      <c r="F41" s="314"/>
      <c r="G41" s="313">
        <v>460569.32</v>
      </c>
      <c r="H41" s="313">
        <v>572444.83000000007</v>
      </c>
      <c r="I41" s="313">
        <v>833770.87999999989</v>
      </c>
      <c r="J41" s="314"/>
      <c r="K41" s="315">
        <f t="shared" si="1"/>
        <v>0.15419731093036218</v>
      </c>
      <c r="L41" s="315">
        <f t="shared" si="1"/>
        <v>0.25749370731918331</v>
      </c>
      <c r="M41" s="315">
        <f t="shared" si="1"/>
        <v>0.45035713271282968</v>
      </c>
      <c r="N41" s="314"/>
      <c r="O41" s="315">
        <f t="shared" si="2"/>
        <v>7.211672245556203</v>
      </c>
      <c r="P41" s="315">
        <f t="shared" si="2"/>
        <v>9.6781599999999788</v>
      </c>
      <c r="Q41" s="315">
        <f t="shared" si="2"/>
        <v>11.706006250324693</v>
      </c>
      <c r="S41" s="295"/>
      <c r="V41" s="372">
        <f t="shared" si="0"/>
        <v>46.769118099686601</v>
      </c>
      <c r="W41" s="315">
        <f t="shared" si="0"/>
        <v>37.586005890245517</v>
      </c>
      <c r="X41" s="373">
        <f t="shared" si="0"/>
        <v>25.992718667096213</v>
      </c>
      <c r="Y41" s="385"/>
      <c r="Z41" s="378">
        <v>9847723</v>
      </c>
      <c r="AA41" s="313">
        <v>15230265</v>
      </c>
      <c r="AB41" s="393">
        <v>32077094</v>
      </c>
    </row>
    <row r="42" spans="1:28" x14ac:dyDescent="0.35">
      <c r="A42" s="300" t="s">
        <v>282</v>
      </c>
      <c r="B42" s="314"/>
      <c r="C42" s="319">
        <v>1481.9039630185205</v>
      </c>
      <c r="D42" s="313" t="s">
        <v>283</v>
      </c>
      <c r="E42" s="313">
        <v>24206.173675503454</v>
      </c>
      <c r="F42" s="314"/>
      <c r="G42" s="319">
        <v>9236.7199999999993</v>
      </c>
      <c r="H42" s="313">
        <v>0</v>
      </c>
      <c r="I42" s="313">
        <v>58565.329999999994</v>
      </c>
      <c r="J42" s="314"/>
      <c r="K42" s="317">
        <f>IFERROR(C42/G42,0)</f>
        <v>0.16043616814394293</v>
      </c>
      <c r="L42" s="315" t="s">
        <v>283</v>
      </c>
      <c r="M42" s="315">
        <f>IFERROR(E42/I42,0)</f>
        <v>0.41331917152184505</v>
      </c>
      <c r="N42" s="314"/>
      <c r="O42" s="317">
        <f>IFERROR(C42*1000/Z42,0)</f>
        <v>3.0057989371895792</v>
      </c>
      <c r="P42" s="315" t="s">
        <v>283</v>
      </c>
      <c r="Q42" s="315">
        <f>IFERROR(E42*1000/AB42,0)</f>
        <v>4.8431448714379863</v>
      </c>
      <c r="S42" s="295"/>
      <c r="V42" s="374">
        <f>IFERROR(G42*1000/Z42,0)</f>
        <v>18.735170329503159</v>
      </c>
      <c r="W42" s="315" t="s">
        <v>283</v>
      </c>
      <c r="X42" s="373">
        <f>IFERROR(I42*1000/AB42,0)</f>
        <v>11.717687455932618</v>
      </c>
      <c r="Y42" s="385"/>
      <c r="Z42" s="394">
        <v>493015</v>
      </c>
      <c r="AA42" s="313" t="s">
        <v>283</v>
      </c>
      <c r="AB42" s="393">
        <v>4998028</v>
      </c>
    </row>
    <row r="43" spans="1:28" ht="15.5" x14ac:dyDescent="0.35">
      <c r="A43" s="137" t="s">
        <v>40</v>
      </c>
      <c r="B43" s="302"/>
      <c r="C43" s="654">
        <v>399552.02013500227</v>
      </c>
      <c r="D43" s="655"/>
      <c r="E43" s="656"/>
      <c r="F43" s="302"/>
      <c r="G43" s="657">
        <v>1306693.5</v>
      </c>
      <c r="H43" s="658"/>
      <c r="I43" s="659"/>
      <c r="J43" s="335"/>
      <c r="K43" s="660">
        <f>IFERROR(C43/G43,0)</f>
        <v>0.30577332797247575</v>
      </c>
      <c r="L43" s="661"/>
      <c r="M43" s="662"/>
      <c r="N43" s="334"/>
      <c r="O43" s="660">
        <f>IFERROR(C43*1000/Z43,0)</f>
        <v>1.3804372993018763</v>
      </c>
      <c r="P43" s="661"/>
      <c r="Q43" s="662"/>
      <c r="S43" s="295"/>
      <c r="V43" s="665">
        <f>IFERROR(G43*1000/Z43,0)</f>
        <v>4.5145772146161045</v>
      </c>
      <c r="W43" s="661"/>
      <c r="X43" s="666"/>
      <c r="Y43" s="384"/>
      <c r="Z43" s="663">
        <v>289438731</v>
      </c>
      <c r="AA43" s="655"/>
      <c r="AB43" s="664"/>
    </row>
    <row r="44" spans="1:28" x14ac:dyDescent="0.35">
      <c r="A44" s="300" t="s">
        <v>284</v>
      </c>
      <c r="B44" s="314"/>
      <c r="C44" s="313">
        <v>2959.3582710401997</v>
      </c>
      <c r="D44" s="313">
        <v>9903.7420908559816</v>
      </c>
      <c r="E44" s="313">
        <v>292513.90524469625</v>
      </c>
      <c r="F44" s="314"/>
      <c r="G44" s="316">
        <v>18040.05</v>
      </c>
      <c r="H44" s="316">
        <v>39668.649999999994</v>
      </c>
      <c r="I44" s="313">
        <v>963039.35</v>
      </c>
      <c r="J44" s="314"/>
      <c r="K44" s="344">
        <f>IFERROR(C44/G44,0)</f>
        <v>0.16404379539082209</v>
      </c>
      <c r="L44" s="344">
        <f t="shared" ref="L44:M47" si="3">IFERROR(D44/H44,0)</f>
        <v>0.2496616872733502</v>
      </c>
      <c r="M44" s="345">
        <f t="shared" si="3"/>
        <v>0.30374034585886472</v>
      </c>
      <c r="N44" s="314"/>
      <c r="O44" s="318">
        <f>IFERROR(C44*1000/Z44,0)</f>
        <v>0.69974025283129948</v>
      </c>
      <c r="P44" s="318">
        <f t="shared" ref="P44:Q47" si="4">IFERROR(D44*1000/AA44,0)</f>
        <v>0.58594399999999891</v>
      </c>
      <c r="Q44" s="315">
        <f t="shared" si="4"/>
        <v>1.1882808113795942</v>
      </c>
      <c r="S44" s="295"/>
      <c r="V44" s="375">
        <f>IFERROR(G44*1000/Z44,0)</f>
        <v>4.2655697593695674</v>
      </c>
      <c r="W44" s="318">
        <f t="shared" ref="W44:X47" si="5">IFERROR(H44*1000/AA44,0)</f>
        <v>2.3469520149419605</v>
      </c>
      <c r="X44" s="373">
        <f t="shared" si="5"/>
        <v>3.9121599339053166</v>
      </c>
      <c r="Y44" s="385"/>
      <c r="Z44" s="378">
        <v>4229224</v>
      </c>
      <c r="AA44" s="313">
        <v>16902199</v>
      </c>
      <c r="AB44" s="393">
        <v>246165639</v>
      </c>
    </row>
    <row r="45" spans="1:28" x14ac:dyDescent="0.35">
      <c r="A45" s="300" t="s">
        <v>285</v>
      </c>
      <c r="B45" s="314"/>
      <c r="C45" s="313">
        <v>136.2211206080361</v>
      </c>
      <c r="D45" s="319">
        <v>12520.70491814997</v>
      </c>
      <c r="E45" s="313">
        <v>81518.088489651869</v>
      </c>
      <c r="F45" s="314"/>
      <c r="G45" s="316" t="s">
        <v>283</v>
      </c>
      <c r="H45" s="319">
        <v>14961.720000000001</v>
      </c>
      <c r="I45" s="313">
        <v>270983.73</v>
      </c>
      <c r="J45" s="314"/>
      <c r="K45" s="318" t="s">
        <v>283</v>
      </c>
      <c r="L45" s="317">
        <f t="shared" si="3"/>
        <v>0.83684930062519336</v>
      </c>
      <c r="M45" s="315">
        <f t="shared" si="3"/>
        <v>0.30082281504373665</v>
      </c>
      <c r="N45" s="314"/>
      <c r="O45" s="318" t="s">
        <v>283</v>
      </c>
      <c r="P45" s="317">
        <f t="shared" si="4"/>
        <v>8.3066499999999799</v>
      </c>
      <c r="Q45" s="315">
        <f t="shared" si="4"/>
        <v>3.6816596115519511</v>
      </c>
      <c r="S45" s="295"/>
      <c r="V45" s="375" t="s">
        <v>283</v>
      </c>
      <c r="W45" s="317">
        <f t="shared" si="5"/>
        <v>9.9261001876852237</v>
      </c>
      <c r="X45" s="373">
        <f t="shared" si="5"/>
        <v>12.238631604510031</v>
      </c>
      <c r="Y45" s="385"/>
      <c r="Z45" s="378" t="s">
        <v>283</v>
      </c>
      <c r="AA45" s="319">
        <v>1507311</v>
      </c>
      <c r="AB45" s="393">
        <v>22141669</v>
      </c>
    </row>
    <row r="46" spans="1:28" ht="15.5" x14ac:dyDescent="0.35">
      <c r="A46" s="185" t="s">
        <v>286</v>
      </c>
      <c r="B46" s="304"/>
      <c r="C46" s="299">
        <v>6152.0366741399985</v>
      </c>
      <c r="D46" s="299">
        <v>16925.119227299536</v>
      </c>
      <c r="E46" s="299">
        <v>212683.6035414635</v>
      </c>
      <c r="F46" s="304"/>
      <c r="G46" s="339">
        <v>28333.469999998721</v>
      </c>
      <c r="H46" s="331">
        <v>74444.829999998125</v>
      </c>
      <c r="I46" s="331">
        <v>559301.10000003537</v>
      </c>
      <c r="J46" s="334"/>
      <c r="K46" s="338">
        <f>IFERROR(C46/G46,0)</f>
        <v>0.21712965881483193</v>
      </c>
      <c r="L46" s="333">
        <f t="shared" si="3"/>
        <v>0.22735117035393812</v>
      </c>
      <c r="M46" s="333">
        <f t="shared" si="3"/>
        <v>0.38026673564820462</v>
      </c>
      <c r="N46" s="334"/>
      <c r="O46" s="338">
        <f>IFERROR(C46*1000/Z46,0)</f>
        <v>8.2329799999999977</v>
      </c>
      <c r="P46" s="333">
        <f t="shared" si="4"/>
        <v>8.1086999999997786</v>
      </c>
      <c r="Q46" s="333">
        <f t="shared" si="4"/>
        <v>14.886465573634261</v>
      </c>
      <c r="S46" s="295"/>
      <c r="V46" s="376">
        <f>IFERROR(G46*1000/Z46,0)</f>
        <v>37.917344157119871</v>
      </c>
      <c r="W46" s="333">
        <f t="shared" si="5"/>
        <v>35.665969906274206</v>
      </c>
      <c r="X46" s="371">
        <f t="shared" si="5"/>
        <v>39.147430416859144</v>
      </c>
      <c r="Y46" s="384"/>
      <c r="Z46" s="412">
        <v>747243</v>
      </c>
      <c r="AA46" s="299">
        <v>2087279</v>
      </c>
      <c r="AB46" s="392">
        <v>14287045</v>
      </c>
    </row>
    <row r="47" spans="1:28" ht="15.5" x14ac:dyDescent="0.35">
      <c r="A47" s="185" t="s">
        <v>113</v>
      </c>
      <c r="B47" s="304"/>
      <c r="C47" s="299">
        <v>3007.7186819399631</v>
      </c>
      <c r="D47" s="299">
        <v>50418.345679379665</v>
      </c>
      <c r="E47" s="299">
        <v>119916.0642538562</v>
      </c>
      <c r="F47" s="304"/>
      <c r="G47" s="337">
        <v>37010.78</v>
      </c>
      <c r="H47" s="331">
        <v>151935.08000000002</v>
      </c>
      <c r="I47" s="331">
        <v>229215.02</v>
      </c>
      <c r="J47" s="334"/>
      <c r="K47" s="338">
        <f>IFERROR(C47/G47,0)</f>
        <v>8.1266017142572061E-2</v>
      </c>
      <c r="L47" s="333">
        <f t="shared" si="3"/>
        <v>0.3318413738247919</v>
      </c>
      <c r="M47" s="333">
        <f t="shared" si="3"/>
        <v>0.52315971376507608</v>
      </c>
      <c r="N47" s="334"/>
      <c r="O47" s="338">
        <f>IFERROR(C47*1000/Z47,0)</f>
        <v>1.7476199999999786</v>
      </c>
      <c r="P47" s="333">
        <f t="shared" si="4"/>
        <v>8.8106099999999419</v>
      </c>
      <c r="Q47" s="333">
        <f t="shared" si="4"/>
        <v>21.573220884659932</v>
      </c>
      <c r="S47" s="295"/>
      <c r="V47" s="376">
        <f>IFERROR(G47*1000/Z47,0)</f>
        <v>21.504929876580224</v>
      </c>
      <c r="W47" s="333">
        <f t="shared" si="5"/>
        <v>26.550667562785087</v>
      </c>
      <c r="X47" s="371">
        <f t="shared" si="5"/>
        <v>41.236395534743615</v>
      </c>
      <c r="Y47" s="384"/>
      <c r="Z47" s="412">
        <v>1721037</v>
      </c>
      <c r="AA47" s="299">
        <v>5722458</v>
      </c>
      <c r="AB47" s="392">
        <v>5558561</v>
      </c>
    </row>
    <row r="48" spans="1:28" ht="15.5" x14ac:dyDescent="0.35">
      <c r="A48" s="185" t="s">
        <v>45</v>
      </c>
      <c r="B48" s="304"/>
      <c r="C48" s="299" t="s">
        <v>283</v>
      </c>
      <c r="D48" s="299" t="s">
        <v>283</v>
      </c>
      <c r="E48" s="299">
        <v>161405.11990415736</v>
      </c>
      <c r="F48" s="304"/>
      <c r="G48" s="331" t="s">
        <v>283</v>
      </c>
      <c r="H48" s="331" t="s">
        <v>283</v>
      </c>
      <c r="I48" s="331">
        <v>407871.87999999995</v>
      </c>
      <c r="J48" s="334"/>
      <c r="K48" s="333" t="s">
        <v>283</v>
      </c>
      <c r="L48" s="333" t="s">
        <v>283</v>
      </c>
      <c r="M48" s="333">
        <f t="shared" ref="M48:M56" si="6">IFERROR(E48/I48,0)</f>
        <v>0.39572504950367593</v>
      </c>
      <c r="N48" s="334"/>
      <c r="O48" s="333" t="s">
        <v>283</v>
      </c>
      <c r="P48" s="333" t="s">
        <v>283</v>
      </c>
      <c r="Q48" s="333">
        <f t="shared" ref="Q48:Q56" si="7">IFERROR(E48*1000/AB48,0)</f>
        <v>0.53062313541043404</v>
      </c>
      <c r="S48" s="295"/>
      <c r="V48" s="370" t="s">
        <v>283</v>
      </c>
      <c r="W48" s="333" t="s">
        <v>283</v>
      </c>
      <c r="X48" s="371">
        <f t="shared" ref="X48:X56" si="8">IFERROR(I48*1000/AB48,0)</f>
        <v>1.3408884175412932</v>
      </c>
      <c r="Y48" s="384"/>
      <c r="Z48" s="391" t="s">
        <v>283</v>
      </c>
      <c r="AA48" s="299" t="s">
        <v>283</v>
      </c>
      <c r="AB48" s="392">
        <v>304180329</v>
      </c>
    </row>
    <row r="49" spans="1:28" ht="15.5" x14ac:dyDescent="0.35">
      <c r="A49" s="185" t="s">
        <v>46</v>
      </c>
      <c r="B49" s="304"/>
      <c r="C49" s="299" t="s">
        <v>283</v>
      </c>
      <c r="D49" s="299">
        <v>42234.966095999574</v>
      </c>
      <c r="E49" s="299">
        <v>40708.913459123971</v>
      </c>
      <c r="F49" s="304"/>
      <c r="G49" s="331" t="s">
        <v>283</v>
      </c>
      <c r="H49" s="331">
        <v>59115.07</v>
      </c>
      <c r="I49" s="331">
        <v>52563.68</v>
      </c>
      <c r="J49" s="334"/>
      <c r="K49" s="333" t="s">
        <v>283</v>
      </c>
      <c r="L49" s="333">
        <f>IFERROR(D49/H49,0)</f>
        <v>0.71445345655514869</v>
      </c>
      <c r="M49" s="333">
        <f t="shared" si="6"/>
        <v>0.77446848202264318</v>
      </c>
      <c r="N49" s="334"/>
      <c r="O49" s="333" t="s">
        <v>283</v>
      </c>
      <c r="P49" s="333">
        <f>IFERROR(D49*1000/AA49,0)</f>
        <v>164.00399999999834</v>
      </c>
      <c r="Q49" s="333">
        <f t="shared" si="7"/>
        <v>184.78601498447125</v>
      </c>
      <c r="S49" s="295"/>
      <c r="V49" s="370" t="s">
        <v>283</v>
      </c>
      <c r="W49" s="333">
        <f>IFERROR(H49*1000/AA49,0)</f>
        <v>229.55169226945839</v>
      </c>
      <c r="X49" s="371">
        <f t="shared" si="8"/>
        <v>238.59720475890023</v>
      </c>
      <c r="Y49" s="384"/>
      <c r="Z49" s="391" t="s">
        <v>283</v>
      </c>
      <c r="AA49" s="299">
        <v>257524</v>
      </c>
      <c r="AB49" s="392">
        <v>220303</v>
      </c>
    </row>
    <row r="50" spans="1:28" ht="15.5" x14ac:dyDescent="0.35">
      <c r="A50" s="185" t="s">
        <v>47</v>
      </c>
      <c r="B50" s="304"/>
      <c r="C50" s="299" t="s">
        <v>283</v>
      </c>
      <c r="D50" s="299">
        <f>SUM(D51:D52)</f>
        <v>13772.826502100008</v>
      </c>
      <c r="E50" s="299">
        <f>SUM(E51:E52)</f>
        <v>51681.297927058054</v>
      </c>
      <c r="F50" s="304"/>
      <c r="G50" s="339"/>
      <c r="H50" s="339">
        <f>SUM(H51:H52)</f>
        <v>37000.600000000006</v>
      </c>
      <c r="I50" s="331">
        <f>SUM(I51:I52)</f>
        <v>160068.14000000001</v>
      </c>
      <c r="J50" s="334"/>
      <c r="K50" s="340" t="s">
        <v>283</v>
      </c>
      <c r="L50" s="338">
        <f>IFERROR(D50/H50,0)</f>
        <v>0.37223251790781786</v>
      </c>
      <c r="M50" s="333">
        <f t="shared" si="6"/>
        <v>0.32287060952328206</v>
      </c>
      <c r="N50" s="334"/>
      <c r="O50" s="338" t="s">
        <v>283</v>
      </c>
      <c r="P50" s="333">
        <f>IFERROR(D50*1000/AA50,0)</f>
        <v>2.0087914358890226</v>
      </c>
      <c r="Q50" s="333">
        <f t="shared" si="7"/>
        <v>1.9171349585364339</v>
      </c>
      <c r="S50" s="295"/>
      <c r="V50" s="376" t="s">
        <v>283</v>
      </c>
      <c r="W50" s="336">
        <f>IFERROR(H50*1000/AA50,0)</f>
        <v>5.3966038410069617</v>
      </c>
      <c r="X50" s="371">
        <f t="shared" si="8"/>
        <v>5.9377809623709021</v>
      </c>
      <c r="Y50" s="384"/>
      <c r="Z50" s="391"/>
      <c r="AA50" s="299">
        <f>SUM(AA51:AA52)</f>
        <v>6856275</v>
      </c>
      <c r="AB50" s="392">
        <f>SUM(AB51:AB52)</f>
        <v>26957569</v>
      </c>
    </row>
    <row r="51" spans="1:28" x14ac:dyDescent="0.35">
      <c r="A51" s="300" t="s">
        <v>287</v>
      </c>
      <c r="B51" s="314"/>
      <c r="C51" s="313" t="s">
        <v>283</v>
      </c>
      <c r="D51" s="313">
        <v>8264.0609597000057</v>
      </c>
      <c r="E51" s="313">
        <v>28410.55842837246</v>
      </c>
      <c r="F51" s="314"/>
      <c r="G51" s="313" t="s">
        <v>283</v>
      </c>
      <c r="H51" s="319">
        <v>22000.600000000002</v>
      </c>
      <c r="I51" s="313">
        <v>100378.66</v>
      </c>
      <c r="J51" s="314"/>
      <c r="K51" s="315"/>
      <c r="L51" s="317">
        <f>IFERROR(D51/H51,0)</f>
        <v>0.37562889010754275</v>
      </c>
      <c r="M51" s="315">
        <f t="shared" si="6"/>
        <v>0.28303384831369993</v>
      </c>
      <c r="N51" s="314"/>
      <c r="O51" s="315">
        <f>IFERROR(C51*1000/Z51,0)</f>
        <v>0</v>
      </c>
      <c r="P51" s="318">
        <f>IFERROR(D51*1000/AA51,0)</f>
        <v>2.6351000000000018</v>
      </c>
      <c r="Q51" s="315">
        <f t="shared" si="7"/>
        <v>1.7145917172286744</v>
      </c>
      <c r="S51" s="295"/>
      <c r="V51" s="372" t="s">
        <v>283</v>
      </c>
      <c r="W51" s="318">
        <f>IFERROR(H51*1000/AA51,0)</f>
        <v>7.0151686129508608</v>
      </c>
      <c r="X51" s="373">
        <f t="shared" si="8"/>
        <v>6.0579034184219207</v>
      </c>
      <c r="Y51" s="385"/>
      <c r="Z51" s="395" t="s">
        <v>283</v>
      </c>
      <c r="AA51" s="313">
        <v>3136147</v>
      </c>
      <c r="AB51" s="393">
        <v>16569868</v>
      </c>
    </row>
    <row r="52" spans="1:28" x14ac:dyDescent="0.35">
      <c r="A52" s="300" t="s">
        <v>288</v>
      </c>
      <c r="B52" s="314"/>
      <c r="C52" s="313" t="s">
        <v>283</v>
      </c>
      <c r="D52" s="313">
        <v>5508.7655424000013</v>
      </c>
      <c r="E52" s="313">
        <v>23270.739498685594</v>
      </c>
      <c r="F52" s="314"/>
      <c r="G52" s="313" t="s">
        <v>283</v>
      </c>
      <c r="H52" s="319">
        <v>15000</v>
      </c>
      <c r="I52" s="313">
        <v>59689.48</v>
      </c>
      <c r="J52" s="314"/>
      <c r="K52" s="315"/>
      <c r="L52" s="317">
        <f>IFERROR(D52/H52,0)</f>
        <v>0.3672510361600001</v>
      </c>
      <c r="M52" s="315">
        <f t="shared" si="6"/>
        <v>0.38986333100381498</v>
      </c>
      <c r="N52" s="314"/>
      <c r="O52" s="315">
        <f>IFERROR(C52*1000/Z52,0)</f>
        <v>0</v>
      </c>
      <c r="P52" s="318">
        <f>IFERROR(D52*1000/AA52,0)</f>
        <v>1.4808000000000003</v>
      </c>
      <c r="Q52" s="315">
        <f t="shared" si="7"/>
        <v>2.2402203816499529</v>
      </c>
      <c r="S52" s="295"/>
      <c r="V52" s="372" t="s">
        <v>283</v>
      </c>
      <c r="W52" s="318">
        <f>IFERROR(H52*1000/AA52,0)</f>
        <v>4.0321193249264544</v>
      </c>
      <c r="X52" s="373">
        <f t="shared" si="8"/>
        <v>5.7461684736593783</v>
      </c>
      <c r="Y52" s="385"/>
      <c r="Z52" s="395" t="s">
        <v>283</v>
      </c>
      <c r="AA52" s="313">
        <v>3720128</v>
      </c>
      <c r="AB52" s="393">
        <v>10387701</v>
      </c>
    </row>
    <row r="53" spans="1:28" ht="15.5" x14ac:dyDescent="0.35">
      <c r="A53" s="185" t="s">
        <v>212</v>
      </c>
      <c r="B53" s="295"/>
      <c r="C53" s="299" t="s">
        <v>283</v>
      </c>
      <c r="D53" s="299" t="s">
        <v>283</v>
      </c>
      <c r="E53" s="299">
        <f>SUM(E54:E55)</f>
        <v>22015.598571423823</v>
      </c>
      <c r="F53" s="295"/>
      <c r="G53" s="341" t="s">
        <v>283</v>
      </c>
      <c r="H53" s="342" t="s">
        <v>283</v>
      </c>
      <c r="I53" s="331">
        <f>SUM(I54:I55)</f>
        <v>27537.62</v>
      </c>
      <c r="J53" s="332"/>
      <c r="K53" s="341" t="s">
        <v>283</v>
      </c>
      <c r="L53" s="342" t="s">
        <v>283</v>
      </c>
      <c r="M53" s="333">
        <f t="shared" si="6"/>
        <v>0.79947354097499435</v>
      </c>
      <c r="N53" s="332"/>
      <c r="O53" s="341" t="s">
        <v>283</v>
      </c>
      <c r="P53" s="342" t="s">
        <v>283</v>
      </c>
      <c r="Q53" s="333">
        <f t="shared" si="7"/>
        <v>4.4531319485727963</v>
      </c>
      <c r="S53" s="295"/>
      <c r="V53" s="377" t="s">
        <v>283</v>
      </c>
      <c r="W53" s="342" t="s">
        <v>283</v>
      </c>
      <c r="X53" s="371">
        <f t="shared" si="8"/>
        <v>5.5700804596259674</v>
      </c>
      <c r="Y53" s="386"/>
      <c r="Z53" s="391" t="s">
        <v>283</v>
      </c>
      <c r="AA53" s="299" t="s">
        <v>283</v>
      </c>
      <c r="AB53" s="392">
        <f>SUM(AB54:AB55)</f>
        <v>4943846</v>
      </c>
    </row>
    <row r="54" spans="1:28" x14ac:dyDescent="0.35">
      <c r="A54" s="300" t="s">
        <v>289</v>
      </c>
      <c r="B54" s="314"/>
      <c r="C54" s="313" t="s">
        <v>283</v>
      </c>
      <c r="D54" s="313" t="s">
        <v>283</v>
      </c>
      <c r="E54" s="313">
        <v>16006.715191379979</v>
      </c>
      <c r="F54" s="314"/>
      <c r="G54" s="313" t="s">
        <v>283</v>
      </c>
      <c r="H54" s="313" t="s">
        <v>283</v>
      </c>
      <c r="I54" s="319">
        <v>15505.869999999999</v>
      </c>
      <c r="J54" s="314"/>
      <c r="K54" s="313" t="s">
        <v>283</v>
      </c>
      <c r="L54" s="313" t="s">
        <v>283</v>
      </c>
      <c r="M54" s="317">
        <f t="shared" si="6"/>
        <v>1.0323003605331387</v>
      </c>
      <c r="N54" s="314"/>
      <c r="O54" s="313" t="s">
        <v>283</v>
      </c>
      <c r="P54" s="313" t="s">
        <v>283</v>
      </c>
      <c r="Q54" s="317">
        <f t="shared" si="7"/>
        <v>4.9444599999999932</v>
      </c>
      <c r="S54" s="295"/>
      <c r="V54" s="378" t="s">
        <v>283</v>
      </c>
      <c r="W54" s="313" t="s">
        <v>283</v>
      </c>
      <c r="X54" s="410">
        <f t="shared" si="8"/>
        <v>4.7897493685330037</v>
      </c>
      <c r="Y54" s="385"/>
      <c r="Z54" s="395" t="s">
        <v>283</v>
      </c>
      <c r="AA54" s="301" t="s">
        <v>283</v>
      </c>
      <c r="AB54" s="411">
        <v>3237303</v>
      </c>
    </row>
    <row r="55" spans="1:28" x14ac:dyDescent="0.35">
      <c r="A55" s="300" t="s">
        <v>290</v>
      </c>
      <c r="B55" s="314"/>
      <c r="C55" s="313" t="s">
        <v>283</v>
      </c>
      <c r="D55" s="313" t="s">
        <v>283</v>
      </c>
      <c r="E55" s="313">
        <v>6008.8833800438433</v>
      </c>
      <c r="F55" s="314"/>
      <c r="G55" s="313" t="s">
        <v>283</v>
      </c>
      <c r="H55" s="319" t="s">
        <v>283</v>
      </c>
      <c r="I55" s="319">
        <v>12031.75</v>
      </c>
      <c r="J55" s="314"/>
      <c r="K55" s="313" t="s">
        <v>283</v>
      </c>
      <c r="L55" s="319" t="s">
        <v>283</v>
      </c>
      <c r="M55" s="317">
        <f t="shared" si="6"/>
        <v>0.49941890249081333</v>
      </c>
      <c r="N55" s="314"/>
      <c r="O55" s="313" t="s">
        <v>283</v>
      </c>
      <c r="P55" s="319" t="s">
        <v>283</v>
      </c>
      <c r="Q55" s="317">
        <f t="shared" si="7"/>
        <v>3.5210852466324281</v>
      </c>
      <c r="S55" s="295"/>
      <c r="V55" s="378" t="s">
        <v>283</v>
      </c>
      <c r="W55" s="319" t="s">
        <v>283</v>
      </c>
      <c r="X55" s="410">
        <f t="shared" si="8"/>
        <v>7.050364391638535</v>
      </c>
      <c r="Y55" s="385"/>
      <c r="Z55" s="395" t="s">
        <v>283</v>
      </c>
      <c r="AA55" s="301" t="s">
        <v>283</v>
      </c>
      <c r="AB55" s="411">
        <v>1706543</v>
      </c>
    </row>
    <row r="56" spans="1:28" ht="16" thickBot="1" x14ac:dyDescent="0.4">
      <c r="A56" s="185" t="s">
        <v>49</v>
      </c>
      <c r="B56" s="304"/>
      <c r="C56" s="299" t="s">
        <v>283</v>
      </c>
      <c r="D56" s="299" t="s">
        <v>283</v>
      </c>
      <c r="E56" s="299">
        <v>2646.0750328669633</v>
      </c>
      <c r="F56" s="304"/>
      <c r="G56" s="299" t="s">
        <v>283</v>
      </c>
      <c r="H56" s="299" t="s">
        <v>283</v>
      </c>
      <c r="I56" s="337">
        <v>30378.770000000004</v>
      </c>
      <c r="J56" s="334"/>
      <c r="K56" s="331" t="s">
        <v>283</v>
      </c>
      <c r="L56" s="331" t="s">
        <v>283</v>
      </c>
      <c r="M56" s="336">
        <f t="shared" si="6"/>
        <v>8.7102770548872221E-2</v>
      </c>
      <c r="N56" s="334"/>
      <c r="O56" s="331" t="s">
        <v>283</v>
      </c>
      <c r="P56" s="331" t="s">
        <v>283</v>
      </c>
      <c r="Q56" s="336">
        <f t="shared" si="7"/>
        <v>0.73269697190050087</v>
      </c>
      <c r="S56" s="295"/>
      <c r="V56" s="379" t="s">
        <v>283</v>
      </c>
      <c r="W56" s="380" t="s">
        <v>283</v>
      </c>
      <c r="X56" s="381">
        <f t="shared" si="8"/>
        <v>8.4118675822073232</v>
      </c>
      <c r="Y56" s="384"/>
      <c r="Z56" s="396" t="s">
        <v>283</v>
      </c>
      <c r="AA56" s="397" t="s">
        <v>283</v>
      </c>
      <c r="AB56" s="398">
        <v>3611418</v>
      </c>
    </row>
    <row r="61" spans="1:28" x14ac:dyDescent="0.35">
      <c r="C61" s="235" t="e">
        <f>SUM(C39:E39)</f>
        <v>#REF!</v>
      </c>
    </row>
    <row r="63" spans="1:28" hidden="1" x14ac:dyDescent="0.35">
      <c r="A63" s="40" t="s">
        <v>291</v>
      </c>
      <c r="B63" s="246"/>
      <c r="F63" s="246"/>
      <c r="J63" s="246"/>
      <c r="N63" s="246"/>
      <c r="R63" s="246"/>
      <c r="T63" s="246"/>
    </row>
    <row r="64" spans="1:28" x14ac:dyDescent="0.35">
      <c r="E64" s="235"/>
      <c r="H64" s="235"/>
    </row>
    <row r="65" spans="7:9" x14ac:dyDescent="0.35">
      <c r="G65" s="235"/>
      <c r="H65" s="235"/>
      <c r="I65" s="235"/>
    </row>
  </sheetData>
  <mergeCells count="14">
    <mergeCell ref="A1:A2"/>
    <mergeCell ref="A8:A9"/>
    <mergeCell ref="C8:E8"/>
    <mergeCell ref="G8:I8"/>
    <mergeCell ref="K8:M8"/>
    <mergeCell ref="V8:X8"/>
    <mergeCell ref="Z8:AB8"/>
    <mergeCell ref="C43:E43"/>
    <mergeCell ref="G43:I43"/>
    <mergeCell ref="K43:M43"/>
    <mergeCell ref="Z43:AB43"/>
    <mergeCell ref="V43:X43"/>
    <mergeCell ref="O43:Q43"/>
    <mergeCell ref="O8:Q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BC2FC-6138-4D3E-B975-5F60448BB42C}">
  <dimension ref="A1:X63"/>
  <sheetViews>
    <sheetView zoomScale="80" zoomScaleNormal="80" workbookViewId="0">
      <pane xSplit="1" ySplit="2" topLeftCell="B10" activePane="bottomRight" state="frozen"/>
      <selection pane="topRight" activeCell="B1" sqref="B1"/>
      <selection pane="bottomLeft" activeCell="A3" sqref="A3"/>
      <selection pane="bottomRight" activeCell="H27" sqref="H27:H29"/>
    </sheetView>
  </sheetViews>
  <sheetFormatPr defaultRowHeight="14.5" x14ac:dyDescent="0.35"/>
  <cols>
    <col min="1" max="1" width="61.54296875" bestFit="1" customWidth="1"/>
    <col min="2" max="2" width="22.7265625" bestFit="1" customWidth="1"/>
    <col min="4" max="4" width="36.81640625" hidden="1" customWidth="1"/>
    <col min="5" max="5" width="36.81640625" customWidth="1"/>
    <col min="6" max="6" width="12" bestFit="1" customWidth="1"/>
    <col min="7" max="7" width="15.26953125" bestFit="1" customWidth="1"/>
    <col min="8" max="8" width="14.26953125" bestFit="1" customWidth="1"/>
    <col min="9" max="10" width="13.453125" bestFit="1" customWidth="1"/>
    <col min="11" max="11" width="19.81640625" bestFit="1" customWidth="1"/>
    <col min="13" max="13" width="10.26953125" bestFit="1" customWidth="1"/>
    <col min="14" max="15" width="10.26953125" customWidth="1"/>
    <col min="16" max="16" width="47.26953125" bestFit="1" customWidth="1"/>
  </cols>
  <sheetData>
    <row r="1" spans="1:24" x14ac:dyDescent="0.35">
      <c r="B1" s="264" t="s">
        <v>36</v>
      </c>
      <c r="G1" t="s">
        <v>187</v>
      </c>
      <c r="H1" s="234">
        <v>2588790.7804000005</v>
      </c>
      <c r="L1">
        <v>18968.88</v>
      </c>
      <c r="M1">
        <f>L1*0.01</f>
        <v>189.68880000000001</v>
      </c>
      <c r="R1" s="239">
        <v>25.27037</v>
      </c>
      <c r="S1">
        <f>R1*0.3</f>
        <v>7.5811109999999999</v>
      </c>
      <c r="T1" s="241">
        <v>0.3</v>
      </c>
    </row>
    <row r="2" spans="1:24" x14ac:dyDescent="0.35">
      <c r="B2" s="265" t="s">
        <v>341</v>
      </c>
      <c r="C2" s="265" t="s">
        <v>342</v>
      </c>
      <c r="D2" s="265" t="s">
        <v>343</v>
      </c>
      <c r="E2" s="265" t="s">
        <v>344</v>
      </c>
      <c r="F2" s="265" t="s">
        <v>345</v>
      </c>
      <c r="G2" s="265" t="s">
        <v>9</v>
      </c>
      <c r="H2" s="265" t="s">
        <v>324</v>
      </c>
      <c r="I2" s="265" t="s">
        <v>346</v>
      </c>
      <c r="J2" s="265" t="s">
        <v>347</v>
      </c>
      <c r="K2" s="265" t="s">
        <v>348</v>
      </c>
      <c r="L2" s="265" t="s">
        <v>349</v>
      </c>
      <c r="M2" s="265" t="s">
        <v>350</v>
      </c>
      <c r="N2" s="265" t="s">
        <v>351</v>
      </c>
      <c r="O2" s="265" t="s">
        <v>250</v>
      </c>
      <c r="R2">
        <v>19.21564</v>
      </c>
      <c r="S2">
        <f>R2*0.35</f>
        <v>6.7254740000000002</v>
      </c>
      <c r="T2">
        <v>35</v>
      </c>
    </row>
    <row r="3" spans="1:24" x14ac:dyDescent="0.35">
      <c r="A3" s="40" t="s">
        <v>352</v>
      </c>
      <c r="B3" t="s">
        <v>104</v>
      </c>
      <c r="C3" t="s">
        <v>38</v>
      </c>
      <c r="D3" t="str">
        <f>A3</f>
        <v>DigitalImp_FB_AEO_May_Jun_TRFM_TRFM_TRFM</v>
      </c>
      <c r="E3" s="234">
        <f>F3</f>
        <v>9847723</v>
      </c>
      <c r="F3" s="234">
        <v>9847723</v>
      </c>
      <c r="G3" s="235">
        <v>460569.32</v>
      </c>
      <c r="H3" s="234">
        <f>VLOOKUP(A3,[1]Sheet1!$A$4:$B$55,2,FALSE)</f>
        <v>63916.767988762811</v>
      </c>
      <c r="I3" s="237">
        <f>H3/$H$1</f>
        <v>2.4689815983849756E-2</v>
      </c>
      <c r="J3" s="237">
        <f t="shared" ref="J3:J29" si="0">G3/SUM($G$3:$G$29)</f>
        <v>9.0377590820409109E-2</v>
      </c>
      <c r="K3" s="237">
        <f t="shared" ref="K3:K29" si="1">H3/SUM($H$3:$H$29)</f>
        <v>3.6900963897326319E-2</v>
      </c>
      <c r="L3" s="236"/>
      <c r="M3" s="248">
        <f>G3*1000/F3</f>
        <v>46.769118099686601</v>
      </c>
      <c r="N3" s="248">
        <f>H3*1000/F3</f>
        <v>6.4905123741562196</v>
      </c>
      <c r="O3" s="248">
        <f>H3/G3</f>
        <v>0.13877773705978247</v>
      </c>
      <c r="P3" t="str">
        <f>A3</f>
        <v>DigitalImp_FB_AEO_May_Jun_TRFM_TRFM_TRFM</v>
      </c>
      <c r="R3" s="238">
        <v>30.405799999999999</v>
      </c>
      <c r="S3">
        <f>R3*0.45</f>
        <v>13.68261</v>
      </c>
      <c r="T3" s="241">
        <v>0.45</v>
      </c>
    </row>
    <row r="4" spans="1:24" x14ac:dyDescent="0.35">
      <c r="A4" s="40" t="s">
        <v>353</v>
      </c>
      <c r="B4" t="s">
        <v>104</v>
      </c>
      <c r="C4" t="s">
        <v>38</v>
      </c>
      <c r="D4" t="s">
        <v>354</v>
      </c>
      <c r="E4" s="234">
        <f t="shared" ref="E4:E29" si="2">F4</f>
        <v>15230265</v>
      </c>
      <c r="F4" s="234">
        <v>15230265</v>
      </c>
      <c r="G4" s="235">
        <v>572444.83000000007</v>
      </c>
      <c r="H4" s="234">
        <f>VLOOKUP(A4,[1]Sheet1!$A$4:$B$55,2,FALSE)</f>
        <v>146159.03484729148</v>
      </c>
      <c r="I4" s="237">
        <f t="shared" ref="I4:I28" si="3">H4/$H$1</f>
        <v>5.6458419102028819E-2</v>
      </c>
      <c r="J4" s="237">
        <f t="shared" si="0"/>
        <v>0.11233093991800985</v>
      </c>
      <c r="K4" s="237">
        <f t="shared" si="1"/>
        <v>8.438175830661801E-2</v>
      </c>
      <c r="L4" s="236"/>
      <c r="M4" s="248">
        <f t="shared" ref="M4:M29" si="4">G4*1000/F4</f>
        <v>37.586005890245517</v>
      </c>
      <c r="N4" s="248">
        <f t="shared" ref="N4:N29" si="5">H4*1000/F4</f>
        <v>9.5966179739677191</v>
      </c>
      <c r="O4" s="248">
        <f t="shared" ref="O4:O29" si="6">H4/G4</f>
        <v>0.25532422896943879</v>
      </c>
      <c r="P4" t="str">
        <f t="shared" ref="P4:P29" si="7">A4</f>
        <v>DigitalImp_FB_AEO_Jul_Aug_TRFM_TRFM_TRFM_SC2</v>
      </c>
      <c r="R4">
        <v>34.506630000000001</v>
      </c>
      <c r="S4">
        <f>R4*0.5</f>
        <v>17.253315000000001</v>
      </c>
      <c r="T4" s="241">
        <v>0.5</v>
      </c>
      <c r="W4">
        <v>4572.57</v>
      </c>
      <c r="X4">
        <f>W4*0.05</f>
        <v>228.6285</v>
      </c>
    </row>
    <row r="5" spans="1:24" x14ac:dyDescent="0.35">
      <c r="A5" s="40" t="s">
        <v>355</v>
      </c>
      <c r="B5" t="s">
        <v>104</v>
      </c>
      <c r="C5" t="s">
        <v>38</v>
      </c>
      <c r="D5" t="s">
        <v>356</v>
      </c>
      <c r="E5" s="234">
        <f t="shared" si="2"/>
        <v>32077094</v>
      </c>
      <c r="F5" s="234">
        <v>32077094</v>
      </c>
      <c r="G5" s="235">
        <v>833770.87999999989</v>
      </c>
      <c r="H5" s="234">
        <f>VLOOKUP(A5,[1]Sheet1!$A$4:$B$55,2,FALSE)</f>
        <v>380004.57056693494</v>
      </c>
      <c r="I5" s="237">
        <f>H5/$H$1</f>
        <v>0.14678844402722244</v>
      </c>
      <c r="J5" s="237">
        <f t="shared" si="0"/>
        <v>0.16361099221852729</v>
      </c>
      <c r="K5" s="237">
        <f t="shared" si="1"/>
        <v>0.21938742180729096</v>
      </c>
      <c r="L5" s="236"/>
      <c r="M5" s="248">
        <f t="shared" si="4"/>
        <v>25.992718667096213</v>
      </c>
      <c r="N5" s="248">
        <f t="shared" si="5"/>
        <v>11.846602144412925</v>
      </c>
      <c r="O5" s="248">
        <f t="shared" si="6"/>
        <v>0.45576618191191204</v>
      </c>
      <c r="P5" t="str">
        <f t="shared" si="7"/>
        <v>DigitalImp_FB_AEO_Sep_Oct_TRFM_TRFM_SC</v>
      </c>
      <c r="R5">
        <v>100.23</v>
      </c>
      <c r="S5">
        <f>R5*0.3</f>
        <v>30.068999999999999</v>
      </c>
    </row>
    <row r="6" spans="1:24" x14ac:dyDescent="0.35">
      <c r="A6" s="40" t="s">
        <v>357</v>
      </c>
      <c r="B6" t="s">
        <v>104</v>
      </c>
      <c r="C6" t="s">
        <v>39</v>
      </c>
      <c r="D6" t="s">
        <v>358</v>
      </c>
      <c r="E6" s="234">
        <f t="shared" si="2"/>
        <v>493015</v>
      </c>
      <c r="F6" s="234">
        <v>493015</v>
      </c>
      <c r="G6" s="235">
        <v>9236.7199999999993</v>
      </c>
      <c r="H6" s="234">
        <f>VLOOKUP(A6,[1]Sheet1!$A$4:$B$55,2,FALSE)</f>
        <v>1630.2026197189684</v>
      </c>
      <c r="I6" s="237">
        <f t="shared" si="3"/>
        <v>6.2971586273460141E-4</v>
      </c>
      <c r="J6" s="237">
        <f t="shared" si="0"/>
        <v>1.8125230327601697E-3</v>
      </c>
      <c r="K6" s="237">
        <f t="shared" si="1"/>
        <v>9.411622318912067E-4</v>
      </c>
      <c r="L6" s="236"/>
      <c r="M6" s="248">
        <f t="shared" si="4"/>
        <v>18.735170329503159</v>
      </c>
      <c r="N6" s="248">
        <f t="shared" si="5"/>
        <v>3.3065984193563449</v>
      </c>
      <c r="O6" s="248">
        <f t="shared" si="6"/>
        <v>0.17649150561227023</v>
      </c>
      <c r="P6" t="str">
        <f t="shared" si="7"/>
        <v>DigitalImp_FB_MAIA_May_Jun_TRFM_SC2</v>
      </c>
      <c r="R6">
        <v>37.636020000000002</v>
      </c>
      <c r="S6">
        <f>R6*0.55</f>
        <v>20.699811000000004</v>
      </c>
      <c r="T6" s="241">
        <v>0.55000000000000004</v>
      </c>
    </row>
    <row r="7" spans="1:24" ht="15" thickBot="1" x14ac:dyDescent="0.4">
      <c r="A7" s="40" t="s">
        <v>359</v>
      </c>
      <c r="B7" t="s">
        <v>104</v>
      </c>
      <c r="C7" t="s">
        <v>39</v>
      </c>
      <c r="D7" t="s">
        <v>360</v>
      </c>
      <c r="E7" s="234">
        <f t="shared" si="2"/>
        <v>4998028</v>
      </c>
      <c r="F7" s="234">
        <v>4998028</v>
      </c>
      <c r="G7" s="348">
        <v>58565.329999999994</v>
      </c>
      <c r="H7" s="234">
        <f>VLOOKUP(A7,[1]Sheet1!$A$4:$B$55,2,FALSE)</f>
        <v>21785.467689825244</v>
      </c>
      <c r="I7" s="237">
        <f t="shared" si="3"/>
        <v>8.4153064259828349E-3</v>
      </c>
      <c r="J7" s="237">
        <f t="shared" si="0"/>
        <v>1.1492284008414259E-2</v>
      </c>
      <c r="K7" s="237">
        <f t="shared" si="1"/>
        <v>1.2577368693766628E-2</v>
      </c>
      <c r="L7" s="236"/>
      <c r="M7" s="248">
        <f t="shared" si="4"/>
        <v>11.717687455932618</v>
      </c>
      <c r="N7" s="248">
        <f t="shared" si="5"/>
        <v>4.3588126536756588</v>
      </c>
      <c r="O7" s="248">
        <f>H7/G7</f>
        <v>0.37198574121968142</v>
      </c>
      <c r="P7" t="str">
        <f t="shared" si="7"/>
        <v>DigitalImp_FB_MAIA_Sep_Oct_TRFM_SC</v>
      </c>
    </row>
    <row r="8" spans="1:24" ht="15" thickBot="1" x14ac:dyDescent="0.4">
      <c r="A8" s="40" t="s">
        <v>361</v>
      </c>
      <c r="B8" t="s">
        <v>107</v>
      </c>
      <c r="C8" s="346" t="s">
        <v>42</v>
      </c>
      <c r="D8" s="7" t="s">
        <v>362</v>
      </c>
      <c r="E8" s="234">
        <f t="shared" si="2"/>
        <v>0</v>
      </c>
      <c r="F8" s="347">
        <v>0</v>
      </c>
      <c r="G8" s="348">
        <v>0</v>
      </c>
      <c r="H8" s="234">
        <f>VLOOKUP(A8,[1]Sheet1!$A$4:$B$55,2,FALSE)</f>
        <v>1.4252636836759711E-3</v>
      </c>
      <c r="I8" s="349">
        <f t="shared" si="3"/>
        <v>5.5055190031839889E-10</v>
      </c>
      <c r="J8" s="349">
        <f t="shared" si="0"/>
        <v>0</v>
      </c>
      <c r="K8" s="349">
        <f t="shared" si="1"/>
        <v>8.2284516865345563E-10</v>
      </c>
      <c r="L8" s="350"/>
      <c r="M8" s="248" t="e">
        <f t="shared" si="4"/>
        <v>#DIV/0!</v>
      </c>
      <c r="N8" s="248" t="e">
        <f t="shared" si="5"/>
        <v>#DIV/0!</v>
      </c>
      <c r="O8" s="248" t="e">
        <f>H8/G8</f>
        <v>#DIV/0!</v>
      </c>
      <c r="P8" t="str">
        <f t="shared" si="7"/>
        <v>DigitalImp_Google_UAC1_0_May_Jun_TRFM_SC</v>
      </c>
      <c r="R8" s="239">
        <v>211.81513000000001</v>
      </c>
      <c r="S8">
        <f>R8*0.2</f>
        <v>42.363026000000005</v>
      </c>
      <c r="T8" s="241">
        <v>0.2</v>
      </c>
    </row>
    <row r="9" spans="1:24" x14ac:dyDescent="0.35">
      <c r="A9" s="40" t="s">
        <v>363</v>
      </c>
      <c r="B9" t="s">
        <v>107</v>
      </c>
      <c r="C9" s="346" t="s">
        <v>42</v>
      </c>
      <c r="D9" s="7" t="s">
        <v>364</v>
      </c>
      <c r="E9" s="234">
        <f t="shared" si="2"/>
        <v>1507311</v>
      </c>
      <c r="F9" s="347">
        <v>1507311</v>
      </c>
      <c r="G9" s="348">
        <v>14961.720000000001</v>
      </c>
      <c r="H9" s="234">
        <f>VLOOKUP(A9,[1]Sheet1!$A$4:$B$55,2,FALSE)</f>
        <v>13772.999702794628</v>
      </c>
      <c r="I9" s="349">
        <f t="shared" si="3"/>
        <v>5.3202444195457645E-3</v>
      </c>
      <c r="J9" s="349">
        <f t="shared" si="0"/>
        <v>2.9359406921189006E-3</v>
      </c>
      <c r="K9" s="349">
        <f t="shared" si="1"/>
        <v>7.9515435586490178E-3</v>
      </c>
      <c r="L9" s="350"/>
      <c r="M9" s="248">
        <f t="shared" si="4"/>
        <v>9.9261001876852237</v>
      </c>
      <c r="N9" s="248">
        <f t="shared" si="5"/>
        <v>9.1374638032858702</v>
      </c>
      <c r="O9" s="248">
        <f t="shared" si="6"/>
        <v>0.92054922180034293</v>
      </c>
      <c r="P9" t="str">
        <f t="shared" si="7"/>
        <v>DigitalImp_Google_UAC1_0_Jul_Aug_TRFM_SC2</v>
      </c>
      <c r="R9" s="239">
        <v>11.537766</v>
      </c>
      <c r="S9">
        <f>R9*0.25</f>
        <v>2.8844414999999999</v>
      </c>
      <c r="T9" s="241">
        <v>0.25</v>
      </c>
    </row>
    <row r="10" spans="1:24" x14ac:dyDescent="0.35">
      <c r="A10" s="40" t="s">
        <v>365</v>
      </c>
      <c r="B10" t="s">
        <v>107</v>
      </c>
      <c r="C10" s="346" t="s">
        <v>42</v>
      </c>
      <c r="D10" s="346" t="s">
        <v>366</v>
      </c>
      <c r="E10" s="234">
        <f t="shared" si="2"/>
        <v>22141669</v>
      </c>
      <c r="F10" s="347">
        <v>22141669</v>
      </c>
      <c r="G10" s="348">
        <v>270983.73</v>
      </c>
      <c r="H10" s="234">
        <f>VLOOKUP(A10,[1]Sheet1!$A$4:$B$55,2,FALSE)</f>
        <v>91014.312132481253</v>
      </c>
      <c r="I10" s="349">
        <f t="shared" si="3"/>
        <v>3.5157075195709098E-2</v>
      </c>
      <c r="J10" s="349">
        <f t="shared" si="0"/>
        <v>5.3175180380942912E-2</v>
      </c>
      <c r="K10" s="349">
        <f t="shared" si="1"/>
        <v>5.2545145066332816E-2</v>
      </c>
      <c r="L10" s="350"/>
      <c r="M10" s="248">
        <f t="shared" si="4"/>
        <v>12.238631604510031</v>
      </c>
      <c r="N10" s="248">
        <f>H10*1000/F10</f>
        <v>4.1105443375782214</v>
      </c>
      <c r="O10" s="248">
        <f t="shared" si="6"/>
        <v>0.3358663346042261</v>
      </c>
      <c r="P10" t="str">
        <f t="shared" si="7"/>
        <v>DigitalImp_Google_UAC1_0_Sep_Oct_TRFM_TRFM_SC2</v>
      </c>
    </row>
    <row r="11" spans="1:24" x14ac:dyDescent="0.35">
      <c r="A11" s="40" t="s">
        <v>367</v>
      </c>
      <c r="B11" t="s">
        <v>107</v>
      </c>
      <c r="C11" s="346" t="s">
        <v>41</v>
      </c>
      <c r="D11" s="346" t="s">
        <v>368</v>
      </c>
      <c r="E11" s="234">
        <f t="shared" si="2"/>
        <v>4229224</v>
      </c>
      <c r="F11" s="347">
        <v>4229224</v>
      </c>
      <c r="G11" s="348">
        <v>18040.05</v>
      </c>
      <c r="H11" s="234">
        <f>VLOOKUP(A11,[1]Sheet1!$A$4:$B$55,2,FALSE)</f>
        <v>2663.4144824297364</v>
      </c>
      <c r="I11" s="349">
        <f t="shared" si="3"/>
        <v>1.0288256983124011E-3</v>
      </c>
      <c r="J11" s="349">
        <f t="shared" si="0"/>
        <v>3.5400018769806926E-3</v>
      </c>
      <c r="K11" s="349">
        <f t="shared" si="1"/>
        <v>1.5376647592230382E-3</v>
      </c>
      <c r="L11" s="350"/>
      <c r="M11" s="248">
        <f t="shared" si="4"/>
        <v>4.2655697593695674</v>
      </c>
      <c r="N11" s="362">
        <f>H11*1000/F11</f>
        <v>0.62976434504999879</v>
      </c>
      <c r="O11" s="248">
        <f t="shared" si="6"/>
        <v>0.14763897452777217</v>
      </c>
      <c r="P11" t="str">
        <f t="shared" si="7"/>
        <v>DigitalImp_Google_UAC2_5_May_Jun_TRFM_TRFM_SC2</v>
      </c>
      <c r="W11">
        <v>67543.100000000006</v>
      </c>
      <c r="X11">
        <f>W11*0.03</f>
        <v>2026.2930000000001</v>
      </c>
    </row>
    <row r="12" spans="1:24" x14ac:dyDescent="0.35">
      <c r="A12" t="s">
        <v>369</v>
      </c>
      <c r="B12" t="s">
        <v>107</v>
      </c>
      <c r="C12" s="346" t="s">
        <v>41</v>
      </c>
      <c r="D12" s="346" t="s">
        <v>370</v>
      </c>
      <c r="E12" s="234">
        <f t="shared" si="2"/>
        <v>16902199</v>
      </c>
      <c r="F12" s="347">
        <v>16902199</v>
      </c>
      <c r="G12" s="348">
        <v>39668.649999999994</v>
      </c>
      <c r="H12" s="234">
        <f>VLOOKUP(A12,[1]Sheet1!$A$4:$B$55,2,FALSE)</f>
        <v>10467.511613910858</v>
      </c>
      <c r="I12" s="349">
        <f t="shared" si="3"/>
        <v>4.0433980579510165E-3</v>
      </c>
      <c r="J12" s="349">
        <f t="shared" si="0"/>
        <v>7.7841854904664972E-3</v>
      </c>
      <c r="K12" s="349">
        <f t="shared" si="1"/>
        <v>6.0431914865857576E-3</v>
      </c>
      <c r="L12" s="350"/>
      <c r="M12" s="248">
        <f t="shared" si="4"/>
        <v>2.3469520149419605</v>
      </c>
      <c r="N12" s="362">
        <f t="shared" si="5"/>
        <v>0.61929880330428355</v>
      </c>
      <c r="O12" s="248">
        <f t="shared" si="6"/>
        <v>0.26387365372683114</v>
      </c>
      <c r="P12" t="str">
        <f t="shared" si="7"/>
        <v>DigitalImp_Google_UAC2_5_Jul_Aug_TRFM_SC2</v>
      </c>
    </row>
    <row r="13" spans="1:24" x14ac:dyDescent="0.35">
      <c r="A13" s="40" t="s">
        <v>371</v>
      </c>
      <c r="B13" t="s">
        <v>107</v>
      </c>
      <c r="C13" s="346" t="s">
        <v>41</v>
      </c>
      <c r="D13" s="346" t="s">
        <v>372</v>
      </c>
      <c r="E13" s="234">
        <f t="shared" si="2"/>
        <v>246165639</v>
      </c>
      <c r="F13" s="347">
        <v>246165639</v>
      </c>
      <c r="G13" s="348">
        <v>963039.35</v>
      </c>
      <c r="H13" s="234">
        <f>VLOOKUP(A13,[1]Sheet1!$A$4:$B$55,2,FALSE)</f>
        <v>189382.98125843226</v>
      </c>
      <c r="I13" s="349">
        <f t="shared" si="3"/>
        <v>7.3154996800927352E-2</v>
      </c>
      <c r="J13" s="349">
        <f t="shared" si="0"/>
        <v>0.188977364619625</v>
      </c>
      <c r="K13" s="349">
        <f t="shared" si="1"/>
        <v>0.10933616911628052</v>
      </c>
      <c r="L13" s="350"/>
      <c r="M13" s="248">
        <f t="shared" si="4"/>
        <v>3.9121599339053166</v>
      </c>
      <c r="N13" s="362">
        <f t="shared" si="5"/>
        <v>0.76933150389211014</v>
      </c>
      <c r="O13" s="248">
        <f t="shared" si="6"/>
        <v>0.19665134270830395</v>
      </c>
      <c r="P13" t="str">
        <f t="shared" si="7"/>
        <v>DigitalImp_Google_UAC2_5_Sep_Oct_TRFM_TRFM_SC6</v>
      </c>
      <c r="R13">
        <v>4.2685199999999996</v>
      </c>
      <c r="S13">
        <v>2.1342599999999998</v>
      </c>
    </row>
    <row r="14" spans="1:24" x14ac:dyDescent="0.35">
      <c r="A14" s="40" t="s">
        <v>373</v>
      </c>
      <c r="B14" t="s">
        <v>118</v>
      </c>
      <c r="C14" t="s">
        <v>38</v>
      </c>
      <c r="D14" t="s">
        <v>374</v>
      </c>
      <c r="E14" s="234">
        <f t="shared" si="2"/>
        <v>747243</v>
      </c>
      <c r="F14" s="234">
        <v>747243</v>
      </c>
      <c r="G14" s="235">
        <v>28333.469999998721</v>
      </c>
      <c r="H14" s="234">
        <f>VLOOKUP(A14,[1]Sheet1!$A$4:$B$55,2,FALSE)</f>
        <v>5536.4615213848228</v>
      </c>
      <c r="I14" s="237">
        <f t="shared" si="3"/>
        <v>2.1386284142009227E-3</v>
      </c>
      <c r="J14" s="237">
        <f t="shared" si="0"/>
        <v>5.5598813185867898E-3</v>
      </c>
      <c r="K14" s="237">
        <f t="shared" si="1"/>
        <v>3.19635634197705E-3</v>
      </c>
      <c r="L14" s="236"/>
      <c r="M14" s="248">
        <f t="shared" si="4"/>
        <v>37.917344157119871</v>
      </c>
      <c r="N14" s="248">
        <f t="shared" si="5"/>
        <v>7.4091848587204208</v>
      </c>
      <c r="O14" s="362">
        <f t="shared" si="6"/>
        <v>0.19540358174925532</v>
      </c>
      <c r="P14" t="str">
        <f t="shared" si="7"/>
        <v>DigitalImp_Unity_AEO_May_Jun_TRFM_TRFM_SC2</v>
      </c>
      <c r="R14">
        <v>15.31358</v>
      </c>
      <c r="S14">
        <v>5.3597530000000004</v>
      </c>
    </row>
    <row r="15" spans="1:24" x14ac:dyDescent="0.35">
      <c r="A15" t="s">
        <v>375</v>
      </c>
      <c r="B15" t="s">
        <v>118</v>
      </c>
      <c r="C15" t="s">
        <v>38</v>
      </c>
      <c r="D15" t="s">
        <v>376</v>
      </c>
      <c r="E15" s="234">
        <f t="shared" si="2"/>
        <v>2087279</v>
      </c>
      <c r="F15" s="234">
        <v>2087279</v>
      </c>
      <c r="G15" s="235">
        <v>74444.829999998125</v>
      </c>
      <c r="H15" s="234">
        <f>VLOOKUP(A15,[1]Sheet1!$A$4:$B$55,2,FALSE)</f>
        <v>18617.618202587204</v>
      </c>
      <c r="I15" s="237">
        <f t="shared" si="3"/>
        <v>7.1916272043083176E-3</v>
      </c>
      <c r="J15" s="237">
        <f t="shared" si="0"/>
        <v>1.4608320815712924E-2</v>
      </c>
      <c r="K15" s="237">
        <f t="shared" si="1"/>
        <v>1.0748479292142218E-2</v>
      </c>
      <c r="L15" s="236"/>
      <c r="M15" s="248">
        <f t="shared" si="4"/>
        <v>35.665969906274206</v>
      </c>
      <c r="N15" s="248">
        <f t="shared" si="5"/>
        <v>8.9195637969754884</v>
      </c>
      <c r="O15" s="248">
        <f t="shared" si="6"/>
        <v>0.25008611346936616</v>
      </c>
      <c r="P15" t="str">
        <f t="shared" si="7"/>
        <v>DigitalImp_Unity_AEO_Jul_Aug_TRFM_TRFM_SC</v>
      </c>
    </row>
    <row r="16" spans="1:24" x14ac:dyDescent="0.35">
      <c r="A16" s="40" t="s">
        <v>377</v>
      </c>
      <c r="B16" t="s">
        <v>118</v>
      </c>
      <c r="C16" t="s">
        <v>38</v>
      </c>
      <c r="D16" s="103" t="s">
        <v>378</v>
      </c>
      <c r="E16" s="234">
        <f t="shared" si="2"/>
        <v>14287045</v>
      </c>
      <c r="F16" s="234">
        <v>14287045</v>
      </c>
      <c r="G16" s="235">
        <v>559301.10000003537</v>
      </c>
      <c r="H16" s="234">
        <f>VLOOKUP(A16,[1]Sheet1!$A$4:$B$55,2,FALSE)</f>
        <v>225449.40041752299</v>
      </c>
      <c r="I16" s="237">
        <f t="shared" si="3"/>
        <v>8.7086759627090546E-2</v>
      </c>
      <c r="J16" s="237">
        <f t="shared" si="0"/>
        <v>0.10975174369236733</v>
      </c>
      <c r="K16" s="237">
        <f t="shared" si="1"/>
        <v>0.1301583363373989</v>
      </c>
      <c r="L16" s="236"/>
      <c r="M16" s="248">
        <f t="shared" si="4"/>
        <v>39.147430416859144</v>
      </c>
      <c r="N16" s="248">
        <f t="shared" si="5"/>
        <v>15.779988123332922</v>
      </c>
      <c r="O16" s="248">
        <f t="shared" si="6"/>
        <v>0.40309128735400079</v>
      </c>
      <c r="P16" t="str">
        <f t="shared" si="7"/>
        <v>DigitalImp_Unity_AEO_Sep_Oct_TRFM_TRFM_SC</v>
      </c>
    </row>
    <row r="17" spans="1:19" x14ac:dyDescent="0.35">
      <c r="A17" s="40" t="s">
        <v>379</v>
      </c>
      <c r="B17" t="s">
        <v>207</v>
      </c>
      <c r="C17" t="s">
        <v>380</v>
      </c>
      <c r="D17" t="s">
        <v>381</v>
      </c>
      <c r="E17" s="234">
        <f t="shared" si="2"/>
        <v>1721037</v>
      </c>
      <c r="F17" s="234">
        <v>1721037</v>
      </c>
      <c r="G17" s="235">
        <v>37010.78</v>
      </c>
      <c r="H17" s="234">
        <f>VLOOKUP(A17,[1]Sheet1!$A$4:$B$55,2,FALSE)</f>
        <v>2706.9985248605294</v>
      </c>
      <c r="I17" s="237">
        <f t="shared" si="3"/>
        <v>1.0456613741656885E-3</v>
      </c>
      <c r="J17" s="237">
        <f t="shared" si="0"/>
        <v>7.2626312381905526E-3</v>
      </c>
      <c r="K17" s="237">
        <f t="shared" si="1"/>
        <v>1.562827063683129E-3</v>
      </c>
      <c r="L17" s="236"/>
      <c r="M17" s="248">
        <f t="shared" si="4"/>
        <v>21.504929876580224</v>
      </c>
      <c r="N17" s="248">
        <f t="shared" si="5"/>
        <v>1.5728880464862343</v>
      </c>
      <c r="O17" s="248">
        <f t="shared" si="6"/>
        <v>7.3140812618932363E-2</v>
      </c>
      <c r="P17" t="str">
        <f t="shared" si="7"/>
        <v>DigitalImp_IronSource_Total_May_Jun_TRFM_SC</v>
      </c>
    </row>
    <row r="18" spans="1:19" x14ac:dyDescent="0.35">
      <c r="A18" t="s">
        <v>382</v>
      </c>
      <c r="B18" t="s">
        <v>207</v>
      </c>
      <c r="C18" t="s">
        <v>380</v>
      </c>
      <c r="D18" t="s">
        <v>383</v>
      </c>
      <c r="E18" s="234">
        <f t="shared" si="2"/>
        <v>5722458</v>
      </c>
      <c r="F18" s="234">
        <v>5722458</v>
      </c>
      <c r="G18" s="235">
        <v>151935.08000000002</v>
      </c>
      <c r="H18" s="234">
        <f>VLOOKUP(A18,[1]Sheet1!$A$4:$B$55,2,FALSE)</f>
        <v>53418.708533494013</v>
      </c>
      <c r="I18" s="237">
        <f t="shared" si="3"/>
        <v>2.0634617883350217E-2</v>
      </c>
      <c r="J18" s="237">
        <f t="shared" si="0"/>
        <v>2.9814244881760956E-2</v>
      </c>
      <c r="K18" s="237">
        <f t="shared" si="1"/>
        <v>3.0840136275082253E-2</v>
      </c>
      <c r="L18" s="236"/>
      <c r="M18" s="248">
        <f t="shared" si="4"/>
        <v>26.550667562785087</v>
      </c>
      <c r="N18" s="248">
        <f t="shared" si="5"/>
        <v>9.3349236523001142</v>
      </c>
      <c r="O18" s="248">
        <f t="shared" si="6"/>
        <v>0.35158903745924908</v>
      </c>
      <c r="P18" t="str">
        <f t="shared" si="7"/>
        <v>DigitalImp_IronSource_Total_Jul_Aug_TRFM_TRFM_SC2</v>
      </c>
    </row>
    <row r="19" spans="1:19" x14ac:dyDescent="0.35">
      <c r="A19" s="40" t="s">
        <v>384</v>
      </c>
      <c r="B19" t="s">
        <v>207</v>
      </c>
      <c r="C19" t="s">
        <v>380</v>
      </c>
      <c r="D19" t="s">
        <v>385</v>
      </c>
      <c r="E19" s="234">
        <f t="shared" si="2"/>
        <v>5558561</v>
      </c>
      <c r="F19" s="234">
        <v>5558561</v>
      </c>
      <c r="G19" s="235">
        <v>229215.02000000002</v>
      </c>
      <c r="H19" s="234">
        <f>VLOOKUP(A19,[1]Sheet1!$A$4:$B$55,2,FALSE)</f>
        <v>136710.98420782742</v>
      </c>
      <c r="I19" s="237">
        <f t="shared" si="3"/>
        <v>5.2808819176458854E-2</v>
      </c>
      <c r="J19" s="237">
        <f t="shared" si="0"/>
        <v>4.4978899783102988E-2</v>
      </c>
      <c r="K19" s="237">
        <f t="shared" si="1"/>
        <v>7.892713056936651E-2</v>
      </c>
      <c r="L19" s="236"/>
      <c r="M19" s="248">
        <f t="shared" si="4"/>
        <v>41.236395534743622</v>
      </c>
      <c r="N19" s="248">
        <f t="shared" si="5"/>
        <v>24.594671931787278</v>
      </c>
      <c r="O19" s="248">
        <f t="shared" si="6"/>
        <v>0.59643117718824623</v>
      </c>
      <c r="P19" t="str">
        <f t="shared" si="7"/>
        <v>DigitalImp_IronSource_Total_Sep_Oct_TRFM_TRFM_SC3</v>
      </c>
    </row>
    <row r="20" spans="1:19" x14ac:dyDescent="0.35">
      <c r="A20" s="40" t="s">
        <v>386</v>
      </c>
      <c r="B20" t="s">
        <v>45</v>
      </c>
      <c r="C20" t="s">
        <v>380</v>
      </c>
      <c r="D20" s="103" t="s">
        <v>387</v>
      </c>
      <c r="E20" s="234">
        <f t="shared" si="2"/>
        <v>304180329</v>
      </c>
      <c r="F20" s="234">
        <v>304180329</v>
      </c>
      <c r="G20" s="235">
        <v>407871.87999999995</v>
      </c>
      <c r="H20" s="234">
        <f>VLOOKUP(A20,[1]Sheet1!$A$4:$B$55,2,FALSE)</f>
        <v>162393.75650342333</v>
      </c>
      <c r="I20" s="237">
        <f t="shared" si="3"/>
        <v>6.2729579281926934E-2</v>
      </c>
      <c r="J20" s="237">
        <f t="shared" si="0"/>
        <v>8.0036763798750202E-2</v>
      </c>
      <c r="K20" s="237">
        <f t="shared" si="1"/>
        <v>9.3754523804106663E-2</v>
      </c>
      <c r="L20" s="236"/>
      <c r="M20" s="248">
        <f t="shared" si="4"/>
        <v>1.3408884175412932</v>
      </c>
      <c r="N20" s="248">
        <f t="shared" si="5"/>
        <v>0.53387330152905232</v>
      </c>
      <c r="O20" s="248">
        <f t="shared" si="6"/>
        <v>0.39814893957245434</v>
      </c>
      <c r="P20" t="str">
        <f t="shared" si="7"/>
        <v>DigitalImp_Moloco_Total_Sep_Oct_TRFM_SC</v>
      </c>
      <c r="R20" s="236">
        <v>8.1280090117188716E-2</v>
      </c>
      <c r="S20">
        <v>13</v>
      </c>
    </row>
    <row r="21" spans="1:19" x14ac:dyDescent="0.35">
      <c r="A21" s="40" t="s">
        <v>388</v>
      </c>
      <c r="B21" t="s">
        <v>46</v>
      </c>
      <c r="C21" t="s">
        <v>380</v>
      </c>
      <c r="D21" t="s">
        <v>389</v>
      </c>
      <c r="E21" s="234">
        <f t="shared" si="2"/>
        <v>257524</v>
      </c>
      <c r="F21" s="234">
        <v>257524</v>
      </c>
      <c r="G21" s="235">
        <v>59115.07</v>
      </c>
      <c r="H21" s="234">
        <f>VLOOKUP(A21,[1]Sheet1!$A$4:$B$55,2,FALSE)</f>
        <v>55292.203148352412</v>
      </c>
      <c r="I21" s="361">
        <f t="shared" si="3"/>
        <v>2.1358312756278079E-2</v>
      </c>
      <c r="J21" s="237">
        <f t="shared" si="0"/>
        <v>1.1600159575934936E-2</v>
      </c>
      <c r="K21" s="237">
        <f t="shared" si="1"/>
        <v>3.1921757879555111E-2</v>
      </c>
      <c r="L21" s="236"/>
      <c r="M21" s="248">
        <f t="shared" si="4"/>
        <v>229.55169226945839</v>
      </c>
      <c r="N21" s="248">
        <f t="shared" si="5"/>
        <v>214.70699099249939</v>
      </c>
      <c r="O21" s="362">
        <f>H21/G21</f>
        <v>0.93533177154915681</v>
      </c>
      <c r="P21" t="str">
        <f t="shared" si="7"/>
        <v>DigitalImp_AppleSearch_Total_Jul_Aug_TRFM_SC2</v>
      </c>
      <c r="R21" s="320">
        <v>6.0999999999999999E-2</v>
      </c>
    </row>
    <row r="22" spans="1:19" x14ac:dyDescent="0.35">
      <c r="A22" s="40" t="s">
        <v>390</v>
      </c>
      <c r="B22" t="s">
        <v>46</v>
      </c>
      <c r="C22" t="s">
        <v>380</v>
      </c>
      <c r="D22" t="s">
        <v>391</v>
      </c>
      <c r="E22" s="234">
        <f t="shared" si="2"/>
        <v>220303</v>
      </c>
      <c r="F22" s="234">
        <v>220303</v>
      </c>
      <c r="G22" s="235">
        <v>52563.680000000008</v>
      </c>
      <c r="H22" s="234">
        <f>VLOOKUP(A22,[1]Sheet1!$A$4:$B$55,2,FALSE)</f>
        <v>55785.893885942955</v>
      </c>
      <c r="I22" s="237">
        <f t="shared" si="3"/>
        <v>2.1549015976224752E-2</v>
      </c>
      <c r="J22" s="237">
        <f t="shared" si="0"/>
        <v>1.0314579275612457E-2</v>
      </c>
      <c r="K22" s="237">
        <f t="shared" si="1"/>
        <v>3.2206779551606425E-2</v>
      </c>
      <c r="L22" s="236"/>
      <c r="M22" s="248">
        <f t="shared" si="4"/>
        <v>238.59720475890029</v>
      </c>
      <c r="N22" s="248">
        <f t="shared" si="5"/>
        <v>253.22348713337064</v>
      </c>
      <c r="O22" s="248">
        <f>H22/G22</f>
        <v>1.0613011472169176</v>
      </c>
      <c r="P22" t="str">
        <f t="shared" si="7"/>
        <v>DigitalImp_AppleSearch_Total_Sep_Oct_TRFM_SC</v>
      </c>
    </row>
    <row r="23" spans="1:19" x14ac:dyDescent="0.35">
      <c r="A23" s="40" t="s">
        <v>392</v>
      </c>
      <c r="B23" t="s">
        <v>393</v>
      </c>
      <c r="C23" t="s">
        <v>38</v>
      </c>
      <c r="D23" t="s">
        <v>394</v>
      </c>
      <c r="E23" s="234">
        <f t="shared" si="2"/>
        <v>3720128</v>
      </c>
      <c r="F23" s="234">
        <v>3720128</v>
      </c>
      <c r="G23" s="235">
        <v>15000</v>
      </c>
      <c r="H23" s="234">
        <f>VLOOKUP(A23,[1]Sheet1!$A$4:$B$55,2,FALSE)</f>
        <v>5720.2318152869357</v>
      </c>
      <c r="I23" s="237">
        <f t="shared" si="3"/>
        <v>2.2096153380162641E-3</v>
      </c>
      <c r="J23" s="237">
        <f t="shared" si="0"/>
        <v>2.9434523825992939E-3</v>
      </c>
      <c r="K23" s="237">
        <f t="shared" si="1"/>
        <v>3.3024521474138194E-3</v>
      </c>
      <c r="L23" s="236"/>
      <c r="M23" s="248">
        <f t="shared" si="4"/>
        <v>4.0321193249264544</v>
      </c>
      <c r="N23" s="248">
        <f t="shared" si="5"/>
        <v>1.5376438163651722</v>
      </c>
      <c r="O23" s="248">
        <f t="shared" si="6"/>
        <v>0.38134878768579572</v>
      </c>
      <c r="P23" t="str">
        <f t="shared" si="7"/>
        <v>DigitalImp_Snapchat_AEO_Jul_Aug_TRFM_TRFM_TRFM_SC2</v>
      </c>
    </row>
    <row r="24" spans="1:19" x14ac:dyDescent="0.35">
      <c r="A24" s="40" t="s">
        <v>395</v>
      </c>
      <c r="B24" t="s">
        <v>393</v>
      </c>
      <c r="C24" t="s">
        <v>38</v>
      </c>
      <c r="D24" t="s">
        <v>396</v>
      </c>
      <c r="E24" s="234">
        <f t="shared" si="2"/>
        <v>10387701</v>
      </c>
      <c r="F24" s="234">
        <v>10387701</v>
      </c>
      <c r="G24" s="235">
        <v>59689.48</v>
      </c>
      <c r="H24" s="234">
        <f>VLOOKUP(A24,[1]Sheet1!$A$4:$B$55,2,FALSE)</f>
        <v>20947.56006060568</v>
      </c>
      <c r="I24" s="237">
        <f>H24/$H$1</f>
        <v>8.0916388528581747E-3</v>
      </c>
      <c r="J24" s="237">
        <f t="shared" si="0"/>
        <v>1.1712876141474194E-2</v>
      </c>
      <c r="K24" s="237">
        <f t="shared" si="1"/>
        <v>1.209362084248977E-2</v>
      </c>
      <c r="L24" s="236"/>
      <c r="M24" s="248">
        <f t="shared" si="4"/>
        <v>5.7461684736593783</v>
      </c>
      <c r="N24" s="248">
        <f t="shared" si="5"/>
        <v>2.016573259146146</v>
      </c>
      <c r="O24" s="248">
        <f>H24/G24</f>
        <v>0.35094224410408131</v>
      </c>
      <c r="P24" t="str">
        <f t="shared" si="7"/>
        <v>DigitalImp_Snapchat_AEO_Sep_Oct_TRFM_TRFM_SC2</v>
      </c>
      <c r="R24">
        <f>(R21*S20)/R20</f>
        <v>9.7563868206428097</v>
      </c>
    </row>
    <row r="25" spans="1:19" x14ac:dyDescent="0.35">
      <c r="A25" s="40" t="s">
        <v>397</v>
      </c>
      <c r="B25" t="s">
        <v>393</v>
      </c>
      <c r="C25" t="s">
        <v>39</v>
      </c>
      <c r="D25" t="s">
        <v>398</v>
      </c>
      <c r="E25" s="234">
        <f t="shared" si="2"/>
        <v>3136147</v>
      </c>
      <c r="F25" s="234">
        <v>3136147</v>
      </c>
      <c r="G25" s="235">
        <v>22000.600000000002</v>
      </c>
      <c r="H25" s="234">
        <f>VLOOKUP(A25,[1]Sheet1!$A$4:$B$55,2,FALSE)</f>
        <v>9916.8772687416385</v>
      </c>
      <c r="I25" s="237">
        <f t="shared" si="3"/>
        <v>3.8306986195343904E-3</v>
      </c>
      <c r="J25" s="237">
        <f t="shared" si="0"/>
        <v>4.3171812325742687E-3</v>
      </c>
      <c r="K25" s="237">
        <f t="shared" si="1"/>
        <v>5.7252946540161023E-3</v>
      </c>
      <c r="L25" s="236"/>
      <c r="M25" s="248">
        <f t="shared" si="4"/>
        <v>7.0151686129508608</v>
      </c>
      <c r="N25" s="248">
        <f t="shared" si="5"/>
        <v>3.1621213127897509</v>
      </c>
      <c r="O25" s="248">
        <f>H25/G25</f>
        <v>0.45075485526493086</v>
      </c>
      <c r="P25" t="str">
        <f t="shared" si="7"/>
        <v>DigitalImp_Snapchat_MAIA_Jul_Aug_TRFM_SC</v>
      </c>
    </row>
    <row r="26" spans="1:19" x14ac:dyDescent="0.35">
      <c r="A26" s="40" t="s">
        <v>399</v>
      </c>
      <c r="B26" t="s">
        <v>393</v>
      </c>
      <c r="C26" t="s">
        <v>39</v>
      </c>
      <c r="D26" t="s">
        <v>400</v>
      </c>
      <c r="E26" s="234">
        <f t="shared" si="2"/>
        <v>16569868</v>
      </c>
      <c r="F26" s="234">
        <v>16569868</v>
      </c>
      <c r="G26" s="235">
        <v>100378.66</v>
      </c>
      <c r="H26" s="234">
        <f>VLOOKUP(A26,[1]Sheet1!$A$4:$B$55,2,FALSE)</f>
        <v>34092.843227842888</v>
      </c>
      <c r="I26" s="237">
        <f t="shared" si="3"/>
        <v>1.3169408468989957E-2</v>
      </c>
      <c r="J26" s="237">
        <f t="shared" si="0"/>
        <v>1.9697320395941628E-2</v>
      </c>
      <c r="K26" s="237">
        <f t="shared" si="1"/>
        <v>1.9682765832731333E-2</v>
      </c>
      <c r="L26" s="236"/>
      <c r="M26" s="248">
        <f t="shared" si="4"/>
        <v>6.0579034184219207</v>
      </c>
      <c r="N26" s="248">
        <f t="shared" si="5"/>
        <v>2.0575205081804446</v>
      </c>
      <c r="O26" s="248">
        <f>H26/G26</f>
        <v>0.33964234258400028</v>
      </c>
      <c r="P26" t="str">
        <f t="shared" si="7"/>
        <v>DigitalImp_Snapchat_MAIA_Sep_Oct_TRFM_SC</v>
      </c>
    </row>
    <row r="27" spans="1:19" x14ac:dyDescent="0.35">
      <c r="A27" s="40" t="s">
        <v>401</v>
      </c>
      <c r="B27" t="s">
        <v>402</v>
      </c>
      <c r="C27" t="s">
        <v>38</v>
      </c>
      <c r="D27" t="s">
        <v>403</v>
      </c>
      <c r="E27" s="234">
        <f t="shared" si="2"/>
        <v>1706543</v>
      </c>
      <c r="F27" s="234">
        <v>1706543</v>
      </c>
      <c r="G27" s="235">
        <v>12031.75</v>
      </c>
      <c r="H27" s="234">
        <f>VLOOKUP(A27,[1]Sheet1!$A$4:$B$55,2,FALSE)</f>
        <v>5408.0225846985049</v>
      </c>
      <c r="I27" s="237">
        <f t="shared" si="3"/>
        <v>2.0890149276037279E-3</v>
      </c>
      <c r="J27" s="237">
        <f t="shared" si="0"/>
        <v>2.3609922136226037E-3</v>
      </c>
      <c r="K27" s="237">
        <f t="shared" si="1"/>
        <v>3.1222048991740277E-3</v>
      </c>
      <c r="L27" s="236"/>
      <c r="M27" s="248">
        <f t="shared" si="4"/>
        <v>7.050364391638535</v>
      </c>
      <c r="N27" s="248">
        <f t="shared" si="5"/>
        <v>3.168992861415449</v>
      </c>
      <c r="O27" s="248">
        <f>H27/G27</f>
        <v>0.44947930140657055</v>
      </c>
      <c r="P27" t="str">
        <f t="shared" si="7"/>
        <v>DigitalImp_TikTok_AEO_Sep_Oct_TRFM_SC</v>
      </c>
    </row>
    <row r="28" spans="1:19" x14ac:dyDescent="0.35">
      <c r="A28" s="40" t="s">
        <v>404</v>
      </c>
      <c r="B28" t="s">
        <v>402</v>
      </c>
      <c r="C28" t="s">
        <v>39</v>
      </c>
      <c r="D28" t="s">
        <v>405</v>
      </c>
      <c r="E28" s="234">
        <f t="shared" si="2"/>
        <v>3237303</v>
      </c>
      <c r="F28" s="234">
        <v>3237303</v>
      </c>
      <c r="G28" s="235">
        <v>15505.869999999999</v>
      </c>
      <c r="H28" s="234">
        <f>VLOOKUP(A28,[1]Sheet1!$A$4:$B$55,2,FALSE)</f>
        <v>14406.062244924915</v>
      </c>
      <c r="I28" s="237">
        <f t="shared" si="3"/>
        <v>5.5647842822968488E-3</v>
      </c>
      <c r="J28" s="237">
        <f t="shared" si="0"/>
        <v>3.0427193330516606E-3</v>
      </c>
      <c r="K28" s="237">
        <f t="shared" si="1"/>
        <v>8.3170285283522168E-3</v>
      </c>
      <c r="L28" s="236"/>
      <c r="M28" s="248">
        <f t="shared" si="4"/>
        <v>4.7897493685330037</v>
      </c>
      <c r="N28" s="248">
        <f t="shared" si="5"/>
        <v>4.4500197370851335</v>
      </c>
      <c r="O28" s="248">
        <f t="shared" si="6"/>
        <v>0.92907152226382106</v>
      </c>
      <c r="P28" t="str">
        <f t="shared" si="7"/>
        <v>DigitalImp_TikTok_MAIA_Sep_Oct_TRFM_SC</v>
      </c>
    </row>
    <row r="29" spans="1:19" x14ac:dyDescent="0.35">
      <c r="A29" s="40" t="s">
        <v>406</v>
      </c>
      <c r="B29" t="s">
        <v>49</v>
      </c>
      <c r="C29" t="s">
        <v>380</v>
      </c>
      <c r="D29" t="s">
        <v>407</v>
      </c>
      <c r="E29" s="234">
        <f t="shared" si="2"/>
        <v>3611418</v>
      </c>
      <c r="F29" s="234">
        <v>3611418</v>
      </c>
      <c r="G29" s="235">
        <v>30378.770000000004</v>
      </c>
      <c r="H29" s="234">
        <f>VLOOKUP(A29,[1]Sheet1!$A$4:$B$55,2,FALSE)</f>
        <v>4915.6015005710487</v>
      </c>
      <c r="I29" s="237">
        <f>H29/$H$1</f>
        <v>1.898802150327315E-3</v>
      </c>
      <c r="J29" s="237">
        <f t="shared" si="0"/>
        <v>5.9612308624623972E-3</v>
      </c>
      <c r="K29" s="237">
        <f t="shared" si="1"/>
        <v>2.8379162340953401E-3</v>
      </c>
      <c r="L29" s="236"/>
      <c r="M29" s="248">
        <f t="shared" si="4"/>
        <v>8.4118675822073232</v>
      </c>
      <c r="N29" s="248">
        <f t="shared" si="5"/>
        <v>1.3611278175417658</v>
      </c>
      <c r="O29" s="248">
        <f t="shared" si="6"/>
        <v>0.16181041893964265</v>
      </c>
      <c r="P29" t="str">
        <f t="shared" si="7"/>
        <v>DigitalImp_Kaden_Total_Sep_Oct_TRFM_TRFM_TRFM_TRFM_SC2</v>
      </c>
    </row>
    <row r="32" spans="1:19" x14ac:dyDescent="0.35">
      <c r="B32" t="s">
        <v>380</v>
      </c>
      <c r="G32" s="309">
        <f>SUM(G3:G29)</f>
        <v>5096056.6200000327</v>
      </c>
      <c r="H32" s="309">
        <f>SUM(H3:H29)</f>
        <v>1732116.4879759126</v>
      </c>
      <c r="I32" s="240">
        <f>SUM(I3:I29)</f>
        <v>0.66908322645844698</v>
      </c>
      <c r="J32" s="240">
        <f>SUM(J3:J29)</f>
        <v>1</v>
      </c>
      <c r="K32" s="240">
        <f>SUM(K3:K29)</f>
        <v>1.0000000000000002</v>
      </c>
    </row>
    <row r="33" spans="1:9" x14ac:dyDescent="0.35">
      <c r="H33" s="234"/>
    </row>
    <row r="34" spans="1:9" x14ac:dyDescent="0.35">
      <c r="B34" s="264" t="s">
        <v>408</v>
      </c>
      <c r="E34">
        <v>1945.57</v>
      </c>
      <c r="F34">
        <f>E34*0.02</f>
        <v>38.9114</v>
      </c>
    </row>
    <row r="35" spans="1:9" x14ac:dyDescent="0.35">
      <c r="A35" s="40" t="s">
        <v>409</v>
      </c>
      <c r="B35" t="s">
        <v>216</v>
      </c>
      <c r="C35" t="s">
        <v>51</v>
      </c>
      <c r="H35" s="234">
        <f>VLOOKUP(A35,[2]Sheet1!$A$4:$B$55,2,FALSE)</f>
        <v>4902.3847907293803</v>
      </c>
      <c r="I35" s="237">
        <f t="shared" ref="I35:I41" si="8">H35/$H$1</f>
        <v>1.8936967899630347E-3</v>
      </c>
    </row>
    <row r="36" spans="1:9" x14ac:dyDescent="0.35">
      <c r="A36" s="40" t="s">
        <v>410</v>
      </c>
      <c r="B36" t="s">
        <v>216</v>
      </c>
      <c r="C36" t="s">
        <v>218</v>
      </c>
      <c r="H36" s="234">
        <f>VLOOKUP(A36,[2]Sheet1!$A$4:$B$55,2,FALSE)</f>
        <v>132.91399999999945</v>
      </c>
      <c r="I36" s="237">
        <f t="shared" si="8"/>
        <v>5.134211733381659E-5</v>
      </c>
    </row>
    <row r="37" spans="1:9" x14ac:dyDescent="0.35">
      <c r="A37" s="40" t="s">
        <v>411</v>
      </c>
      <c r="B37" t="s">
        <v>216</v>
      </c>
      <c r="C37" t="s">
        <v>52</v>
      </c>
      <c r="H37" s="234">
        <f>VLOOKUP(A37,[2]Sheet1!$A$4:$B$55,2,FALSE)</f>
        <v>6890.082433385468</v>
      </c>
      <c r="I37" s="237">
        <f t="shared" si="8"/>
        <v>2.6615060921689718E-3</v>
      </c>
    </row>
    <row r="38" spans="1:9" x14ac:dyDescent="0.35">
      <c r="A38" s="40" t="s">
        <v>412</v>
      </c>
      <c r="B38" t="s">
        <v>216</v>
      </c>
      <c r="C38" t="s">
        <v>52</v>
      </c>
      <c r="H38" s="234">
        <f>VLOOKUP(A38,[2]Sheet1!$A$4:$B$55,2,FALSE)</f>
        <v>3097.8479999999813</v>
      </c>
      <c r="I38" s="237">
        <f t="shared" si="8"/>
        <v>1.1966389958795068E-3</v>
      </c>
    </row>
    <row r="39" spans="1:9" x14ac:dyDescent="0.35">
      <c r="A39" s="40" t="s">
        <v>413</v>
      </c>
      <c r="B39" t="s">
        <v>216</v>
      </c>
      <c r="C39" t="s">
        <v>52</v>
      </c>
      <c r="H39" s="234">
        <f>VLOOKUP(A39,[2]Sheet1!$A$4:$B$55,2,FALSE)</f>
        <v>22685.872877414462</v>
      </c>
      <c r="I39" s="237">
        <f t="shared" si="8"/>
        <v>8.763115601759526E-3</v>
      </c>
    </row>
    <row r="40" spans="1:9" x14ac:dyDescent="0.35">
      <c r="A40" s="40" t="s">
        <v>414</v>
      </c>
      <c r="B40" t="s">
        <v>216</v>
      </c>
      <c r="C40" t="s">
        <v>52</v>
      </c>
      <c r="H40" s="234">
        <f>VLOOKUP(A40,[2]Sheet1!$A$4:$B$55,2,FALSE)</f>
        <v>9050.8105132785295</v>
      </c>
      <c r="I40" s="237">
        <f t="shared" si="8"/>
        <v>3.4961537184863066E-3</v>
      </c>
    </row>
    <row r="41" spans="1:9" x14ac:dyDescent="0.35">
      <c r="A41" s="40" t="s">
        <v>415</v>
      </c>
      <c r="B41" t="s">
        <v>216</v>
      </c>
      <c r="C41" t="s">
        <v>52</v>
      </c>
      <c r="H41" s="234">
        <f>VLOOKUP(A41,[2]Sheet1!$A$4:$B$55,2,FALSE)</f>
        <v>1767.6347011994526</v>
      </c>
      <c r="I41" s="237">
        <f t="shared" si="8"/>
        <v>6.828032278940405E-4</v>
      </c>
    </row>
    <row r="42" spans="1:9" x14ac:dyDescent="0.35">
      <c r="A42" s="40"/>
      <c r="B42" t="s">
        <v>216</v>
      </c>
      <c r="C42" t="s">
        <v>52</v>
      </c>
      <c r="H42" s="234"/>
      <c r="I42" s="237"/>
    </row>
    <row r="43" spans="1:9" x14ac:dyDescent="0.35">
      <c r="A43" s="40"/>
    </row>
    <row r="45" spans="1:9" x14ac:dyDescent="0.35">
      <c r="B45" t="s">
        <v>380</v>
      </c>
      <c r="I45" s="240">
        <f>SUM(I35:I42)</f>
        <v>1.8745256543485203E-2</v>
      </c>
    </row>
    <row r="47" spans="1:9" x14ac:dyDescent="0.35">
      <c r="C47" s="163" t="s">
        <v>51</v>
      </c>
      <c r="D47" s="235">
        <f>H35</f>
        <v>4902.3847907293803</v>
      </c>
      <c r="E47" s="237">
        <f>D47/$H$1</f>
        <v>1.8936967899630347E-3</v>
      </c>
    </row>
    <row r="48" spans="1:9" x14ac:dyDescent="0.35">
      <c r="C48" s="163" t="s">
        <v>52</v>
      </c>
      <c r="D48" s="235">
        <f>SUM(H37:H42)</f>
        <v>43492.248525277893</v>
      </c>
      <c r="E48" s="237">
        <f>D48/$H$1</f>
        <v>1.6800217636188351E-2</v>
      </c>
    </row>
    <row r="49" spans="2:12" ht="15" thickBot="1" x14ac:dyDescent="0.4">
      <c r="C49" s="164" t="s">
        <v>218</v>
      </c>
      <c r="D49" s="235">
        <f>H36</f>
        <v>132.91399999999945</v>
      </c>
      <c r="E49" s="237">
        <f>D49/$H$1</f>
        <v>5.134211733381659E-5</v>
      </c>
      <c r="I49" s="240">
        <f>SUM(I45,I32)</f>
        <v>0.68782848300193222</v>
      </c>
    </row>
    <row r="53" spans="2:12" x14ac:dyDescent="0.35">
      <c r="B53" s="40" t="s">
        <v>416</v>
      </c>
      <c r="C53">
        <v>6408.3725171879205</v>
      </c>
    </row>
    <row r="54" spans="2:12" x14ac:dyDescent="0.35">
      <c r="B54" s="40" t="s">
        <v>417</v>
      </c>
      <c r="C54">
        <v>3958.0553892867279</v>
      </c>
      <c r="K54">
        <v>2.4393099999999999</v>
      </c>
      <c r="L54">
        <v>0.43179299999999998</v>
      </c>
    </row>
    <row r="55" spans="2:12" x14ac:dyDescent="0.35">
      <c r="B55" s="40" t="s">
        <v>418</v>
      </c>
      <c r="C55">
        <v>21913.471265610719</v>
      </c>
      <c r="E55" t="s">
        <v>419</v>
      </c>
      <c r="F55" s="234">
        <f>SUM(C53:C55)</f>
        <v>32279.899172085366</v>
      </c>
      <c r="G55" s="245">
        <f>F55/$H$1</f>
        <v>1.2469103110409609E-2</v>
      </c>
    </row>
    <row r="56" spans="2:12" x14ac:dyDescent="0.35">
      <c r="B56" s="40" t="s">
        <v>420</v>
      </c>
      <c r="C56">
        <v>-16307.195066130147</v>
      </c>
      <c r="E56" t="s">
        <v>5</v>
      </c>
      <c r="F56" s="234">
        <f>SUM(C57:C59)</f>
        <v>30897.584702618173</v>
      </c>
      <c r="G56" s="245">
        <f>F56/$H$1</f>
        <v>1.1935141664033627E-2</v>
      </c>
    </row>
    <row r="57" spans="2:12" x14ac:dyDescent="0.35">
      <c r="B57" s="40" t="s">
        <v>421</v>
      </c>
      <c r="C57">
        <v>3498.6372044024165</v>
      </c>
      <c r="E57" t="s">
        <v>4</v>
      </c>
      <c r="F57" s="234">
        <f>SUM(C60:C62)</f>
        <v>30160.045895863281</v>
      </c>
      <c r="G57" s="245">
        <f>F57/$H$1</f>
        <v>1.1650244633211794E-2</v>
      </c>
    </row>
    <row r="58" spans="2:12" x14ac:dyDescent="0.35">
      <c r="B58" s="40" t="s">
        <v>422</v>
      </c>
      <c r="C58">
        <v>1503.4235696628</v>
      </c>
      <c r="E58" t="s">
        <v>423</v>
      </c>
      <c r="F58" s="234">
        <f>C56</f>
        <v>-16307.195066130147</v>
      </c>
      <c r="G58" s="245">
        <f>F58/$H$1</f>
        <v>-6.2991552618286446E-3</v>
      </c>
    </row>
    <row r="59" spans="2:12" x14ac:dyDescent="0.35">
      <c r="B59" s="40" t="s">
        <v>424</v>
      </c>
      <c r="C59">
        <v>25895.523928552957</v>
      </c>
      <c r="E59" t="s">
        <v>58</v>
      </c>
      <c r="F59" s="234">
        <f>C63</f>
        <v>7705.8134784003196</v>
      </c>
      <c r="G59" s="245">
        <f>F59/$H$1</f>
        <v>2.9766072780936259E-3</v>
      </c>
    </row>
    <row r="60" spans="2:12" x14ac:dyDescent="0.35">
      <c r="B60" s="40" t="s">
        <v>425</v>
      </c>
      <c r="C60">
        <v>5719.2077209785211</v>
      </c>
    </row>
    <row r="61" spans="2:12" x14ac:dyDescent="0.35">
      <c r="B61" s="40" t="s">
        <v>426</v>
      </c>
      <c r="C61">
        <v>-535.82925201236401</v>
      </c>
    </row>
    <row r="62" spans="2:12" x14ac:dyDescent="0.35">
      <c r="B62" s="40" t="s">
        <v>427</v>
      </c>
      <c r="C62">
        <v>24976.667426897122</v>
      </c>
    </row>
    <row r="63" spans="2:12" x14ac:dyDescent="0.35">
      <c r="B63" s="40" t="s">
        <v>58</v>
      </c>
      <c r="C63">
        <v>7705.8134784003196</v>
      </c>
    </row>
  </sheetData>
  <conditionalFormatting sqref="J3:J29">
    <cfRule type="colorScale" priority="20">
      <colorScale>
        <cfvo type="min"/>
        <cfvo type="percentile" val="50"/>
        <cfvo type="max"/>
        <color rgb="FFF8696B"/>
        <color rgb="FFFFEB84"/>
        <color rgb="FF63BE7B"/>
      </colorScale>
    </cfRule>
  </conditionalFormatting>
  <conditionalFormatting sqref="K3:K29">
    <cfRule type="colorScale" priority="22">
      <colorScale>
        <cfvo type="min"/>
        <cfvo type="percentile" val="50"/>
        <cfvo type="max"/>
        <color rgb="FFF8696B"/>
        <color rgb="FFFFEB84"/>
        <color rgb="FF63BE7B"/>
      </colorScale>
    </cfRule>
  </conditionalFormatting>
  <conditionalFormatting sqref="I3:I29">
    <cfRule type="colorScale" priority="24">
      <colorScale>
        <cfvo type="min"/>
        <cfvo type="percentile" val="50"/>
        <cfvo type="max"/>
        <color rgb="FFF8696B"/>
        <color rgb="FFFFEB84"/>
        <color rgb="FF63BE7B"/>
      </colorScale>
    </cfRule>
  </conditionalFormatting>
  <conditionalFormatting sqref="I35:I42">
    <cfRule type="colorScale" priority="25">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58FF7-48A6-4540-8AC5-682B287EDC19}">
  <dimension ref="A1:V21"/>
  <sheetViews>
    <sheetView showGridLines="0" topLeftCell="B4" zoomScale="85" zoomScaleNormal="85" workbookViewId="0">
      <selection activeCell="C9" sqref="C9:C10"/>
    </sheetView>
  </sheetViews>
  <sheetFormatPr defaultRowHeight="14.5" x14ac:dyDescent="0.35"/>
  <cols>
    <col min="1" max="1" width="0" hidden="1" customWidth="1"/>
    <col min="3" max="3" width="34.1796875" customWidth="1"/>
    <col min="4" max="4" width="9.7265625" style="131" hidden="1" customWidth="1"/>
    <col min="5" max="6" width="17.54296875" style="131" customWidth="1"/>
    <col min="7" max="7" width="9.1796875" hidden="1" customWidth="1"/>
    <col min="8" max="8" width="22.26953125" customWidth="1"/>
    <col min="9" max="9" width="20.81640625" hidden="1" customWidth="1"/>
    <col min="10" max="10" width="28.26953125" hidden="1" customWidth="1"/>
    <col min="20" max="20" width="10" bestFit="1" customWidth="1"/>
    <col min="21" max="21" width="11.26953125" bestFit="1" customWidth="1"/>
    <col min="22" max="22" width="9.26953125" bestFit="1" customWidth="1"/>
  </cols>
  <sheetData>
    <row r="1" spans="1:22" hidden="1" x14ac:dyDescent="0.35">
      <c r="C1" s="667" t="s">
        <v>238</v>
      </c>
    </row>
    <row r="2" spans="1:22" hidden="1" x14ac:dyDescent="0.35">
      <c r="C2" s="667"/>
    </row>
    <row r="3" spans="1:22" hidden="1" x14ac:dyDescent="0.35"/>
    <row r="4" spans="1:22" x14ac:dyDescent="0.35">
      <c r="B4" s="305">
        <v>2580421.2403999995</v>
      </c>
    </row>
    <row r="5" spans="1:22" x14ac:dyDescent="0.35">
      <c r="B5" s="673"/>
      <c r="C5" s="667" t="s">
        <v>195</v>
      </c>
      <c r="D5" s="674" t="s">
        <v>428</v>
      </c>
      <c r="E5" s="675"/>
      <c r="F5" s="358" t="s">
        <v>429</v>
      </c>
      <c r="I5" s="667" t="s">
        <v>430</v>
      </c>
      <c r="J5" s="359" t="s">
        <v>431</v>
      </c>
      <c r="T5" s="325"/>
      <c r="U5" s="326"/>
      <c r="V5" s="327"/>
    </row>
    <row r="6" spans="1:22" x14ac:dyDescent="0.35">
      <c r="B6" s="673"/>
      <c r="C6" s="667"/>
      <c r="D6" s="128" t="s">
        <v>380</v>
      </c>
      <c r="E6" s="128" t="s">
        <v>380</v>
      </c>
      <c r="F6" s="359" t="s">
        <v>380</v>
      </c>
      <c r="I6" s="667"/>
      <c r="J6" s="128" t="s">
        <v>380</v>
      </c>
      <c r="T6" s="325"/>
      <c r="U6" s="326"/>
      <c r="V6" s="327"/>
    </row>
    <row r="7" spans="1:22" x14ac:dyDescent="0.35">
      <c r="C7" s="138" t="s">
        <v>432</v>
      </c>
      <c r="D7" s="166"/>
      <c r="E7" s="88"/>
      <c r="F7" s="166">
        <v>400569</v>
      </c>
      <c r="I7" s="139" t="s">
        <v>433</v>
      </c>
      <c r="J7" s="168">
        <v>0.12384225493179009</v>
      </c>
      <c r="T7" s="325"/>
      <c r="U7" s="326"/>
      <c r="V7" s="327"/>
    </row>
    <row r="8" spans="1:22" x14ac:dyDescent="0.35">
      <c r="C8" s="139" t="s">
        <v>196</v>
      </c>
      <c r="D8" s="167">
        <f>SUM(D10:D10)</f>
        <v>-2429.915032511235</v>
      </c>
      <c r="E8" s="168">
        <f>SUM(E9:E10)</f>
        <v>-9.2172331441169889E-2</v>
      </c>
      <c r="F8" s="167">
        <f>SUM(F10:F11)</f>
        <v>374651</v>
      </c>
      <c r="I8" s="139" t="s">
        <v>434</v>
      </c>
      <c r="J8" s="168">
        <v>5.2428468100000694E-3</v>
      </c>
      <c r="T8" s="325"/>
      <c r="U8" s="325"/>
      <c r="V8" s="327"/>
    </row>
    <row r="9" spans="1:22" x14ac:dyDescent="0.35">
      <c r="A9" s="165" t="s">
        <v>96</v>
      </c>
      <c r="B9" s="165"/>
      <c r="C9" s="138" t="s">
        <v>56</v>
      </c>
      <c r="D9" s="166">
        <v>-235413.52679547222</v>
      </c>
      <c r="E9" s="88">
        <f>D9/$B$4</f>
        <v>-9.1230657657654382E-2</v>
      </c>
      <c r="F9" s="166">
        <v>275871</v>
      </c>
      <c r="G9" s="252">
        <f>F9/F7</f>
        <v>0.68869782734060803</v>
      </c>
      <c r="T9" s="325"/>
      <c r="U9" s="325"/>
      <c r="V9" s="327"/>
    </row>
    <row r="10" spans="1:22" x14ac:dyDescent="0.35">
      <c r="A10" s="165" t="s">
        <v>100</v>
      </c>
      <c r="B10" s="165"/>
      <c r="C10" s="138" t="s">
        <v>435</v>
      </c>
      <c r="D10" s="166">
        <v>-2429.915032511235</v>
      </c>
      <c r="E10" s="88">
        <f>D10/$B$4</f>
        <v>-9.416737835155031E-4</v>
      </c>
      <c r="F10" s="166">
        <v>374651</v>
      </c>
      <c r="G10" s="252">
        <f>F10/F7</f>
        <v>0.93529703996065594</v>
      </c>
      <c r="T10" s="325"/>
      <c r="U10" s="325"/>
      <c r="V10" s="327"/>
    </row>
    <row r="11" spans="1:22" x14ac:dyDescent="0.35">
      <c r="A11" s="165"/>
      <c r="B11" s="165"/>
      <c r="C11" s="131"/>
      <c r="G11" s="131"/>
      <c r="H11" s="131"/>
      <c r="T11" s="325"/>
      <c r="U11" s="325"/>
      <c r="V11" s="327"/>
    </row>
    <row r="12" spans="1:22" x14ac:dyDescent="0.35">
      <c r="C12" s="131"/>
      <c r="G12" s="131"/>
      <c r="H12" s="131"/>
      <c r="T12" s="325"/>
      <c r="U12" s="325"/>
      <c r="V12" s="325"/>
    </row>
    <row r="13" spans="1:22" x14ac:dyDescent="0.35">
      <c r="U13" s="325"/>
      <c r="V13" s="327"/>
    </row>
    <row r="15" spans="1:22" hidden="1" x14ac:dyDescent="0.35">
      <c r="C15" s="668" t="s">
        <v>219</v>
      </c>
      <c r="D15" s="669"/>
      <c r="E15" s="669"/>
      <c r="F15" s="669"/>
      <c r="G15" s="669"/>
      <c r="H15" s="669"/>
    </row>
    <row r="16" spans="1:22" hidden="1" x14ac:dyDescent="0.35">
      <c r="C16" s="670"/>
      <c r="D16" s="671"/>
      <c r="E16" s="671"/>
      <c r="F16" s="671"/>
      <c r="G16" s="671"/>
      <c r="H16" s="672"/>
    </row>
    <row r="20" spans="5:5" x14ac:dyDescent="0.35">
      <c r="E20" s="40"/>
    </row>
    <row r="21" spans="5:5" x14ac:dyDescent="0.35">
      <c r="E21" s="40"/>
    </row>
  </sheetData>
  <mergeCells count="7">
    <mergeCell ref="I5:I6"/>
    <mergeCell ref="C15:H15"/>
    <mergeCell ref="C16:H16"/>
    <mergeCell ref="C1:C2"/>
    <mergeCell ref="B5:B6"/>
    <mergeCell ref="C5:C6"/>
    <mergeCell ref="D5:E5"/>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13F5-C190-41D4-9059-478E7A24B8C6}">
  <dimension ref="A1:G3"/>
  <sheetViews>
    <sheetView workbookViewId="0">
      <selection activeCell="B3" sqref="B3:G3"/>
    </sheetView>
  </sheetViews>
  <sheetFormatPr defaultRowHeight="14.5" x14ac:dyDescent="0.35"/>
  <sheetData>
    <row r="1" spans="1:7" x14ac:dyDescent="0.35">
      <c r="A1" s="359" t="s">
        <v>436</v>
      </c>
      <c r="B1" s="676" t="s">
        <v>437</v>
      </c>
      <c r="C1" s="677"/>
      <c r="D1" s="677"/>
      <c r="E1" s="677"/>
      <c r="F1" s="677"/>
      <c r="G1" s="678"/>
    </row>
    <row r="2" spans="1:7" x14ac:dyDescent="0.35">
      <c r="A2" s="131">
        <v>1</v>
      </c>
      <c r="B2" t="s">
        <v>438</v>
      </c>
    </row>
    <row r="3" spans="1:7" x14ac:dyDescent="0.35">
      <c r="A3" s="72">
        <v>2</v>
      </c>
      <c r="B3" s="615" t="s">
        <v>439</v>
      </c>
      <c r="C3" s="616"/>
      <c r="D3" s="616"/>
      <c r="E3" s="616"/>
      <c r="F3" s="616"/>
      <c r="G3" s="617"/>
    </row>
  </sheetData>
  <mergeCells count="2">
    <mergeCell ref="B1:G1"/>
    <mergeCell ref="B3:G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169D-3C0F-44B1-9ABD-74209C5341AE}">
  <dimension ref="A1:B13"/>
  <sheetViews>
    <sheetView workbookViewId="0">
      <selection activeCell="A2" sqref="A2:A13"/>
    </sheetView>
  </sheetViews>
  <sheetFormatPr defaultRowHeight="14.5" x14ac:dyDescent="0.35"/>
  <cols>
    <col min="1" max="1" width="17.81640625" customWidth="1"/>
  </cols>
  <sheetData>
    <row r="1" spans="1:2" x14ac:dyDescent="0.35">
      <c r="A1" s="595">
        <v>52563.68</v>
      </c>
      <c r="B1">
        <f>A1/1000</f>
        <v>52.563679999999998</v>
      </c>
    </row>
    <row r="2" spans="1:2" x14ac:dyDescent="0.35">
      <c r="A2" s="595" t="s">
        <v>440</v>
      </c>
      <c r="B2" t="e">
        <f>A2/1000</f>
        <v>#VALUE!</v>
      </c>
    </row>
    <row r="3" spans="1:2" x14ac:dyDescent="0.35">
      <c r="A3" s="595">
        <v>58565.33</v>
      </c>
      <c r="B3">
        <f t="shared" ref="B3:B13" si="0">A3/1000</f>
        <v>58.565330000000003</v>
      </c>
    </row>
    <row r="4" spans="1:2" x14ac:dyDescent="0.35">
      <c r="A4" s="595" t="s">
        <v>441</v>
      </c>
      <c r="B4" t="e">
        <f t="shared" si="0"/>
        <v>#VALUE!</v>
      </c>
    </row>
    <row r="5" spans="1:2" x14ac:dyDescent="0.35">
      <c r="A5" s="595" t="s">
        <v>442</v>
      </c>
      <c r="B5" t="e">
        <f t="shared" si="0"/>
        <v>#VALUE!</v>
      </c>
    </row>
    <row r="6" spans="1:2" x14ac:dyDescent="0.35">
      <c r="A6" s="595" t="s">
        <v>443</v>
      </c>
      <c r="B6" t="e">
        <f t="shared" si="0"/>
        <v>#VALUE!</v>
      </c>
    </row>
    <row r="7" spans="1:2" x14ac:dyDescent="0.35">
      <c r="A7" s="595">
        <v>30378.77</v>
      </c>
      <c r="B7">
        <f t="shared" si="0"/>
        <v>30.378769999999999</v>
      </c>
    </row>
    <row r="8" spans="1:2" x14ac:dyDescent="0.35">
      <c r="A8" s="595" t="s">
        <v>444</v>
      </c>
      <c r="B8" t="e">
        <f t="shared" si="0"/>
        <v>#VALUE!</v>
      </c>
    </row>
    <row r="9" spans="1:2" x14ac:dyDescent="0.35">
      <c r="A9" s="595">
        <v>59689.48</v>
      </c>
      <c r="B9">
        <f t="shared" si="0"/>
        <v>59.689480000000003</v>
      </c>
    </row>
    <row r="10" spans="1:2" x14ac:dyDescent="0.35">
      <c r="A10" s="595" t="s">
        <v>445</v>
      </c>
      <c r="B10" t="e">
        <f t="shared" si="0"/>
        <v>#VALUE!</v>
      </c>
    </row>
    <row r="11" spans="1:2" x14ac:dyDescent="0.35">
      <c r="A11" s="595">
        <v>12031.75</v>
      </c>
      <c r="B11">
        <f t="shared" si="0"/>
        <v>12.031750000000001</v>
      </c>
    </row>
    <row r="12" spans="1:2" x14ac:dyDescent="0.35">
      <c r="A12" s="595">
        <v>15505.87</v>
      </c>
      <c r="B12">
        <f t="shared" si="0"/>
        <v>15.505870000000002</v>
      </c>
    </row>
    <row r="13" spans="1:2" x14ac:dyDescent="0.35">
      <c r="A13" s="595" t="s">
        <v>446</v>
      </c>
      <c r="B13" t="e">
        <f t="shared" si="0"/>
        <v>#VALUE!</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9A98-BB93-4F70-8A0A-703F1C56A216}">
  <dimension ref="A1:C9"/>
  <sheetViews>
    <sheetView workbookViewId="0">
      <selection activeCell="C1" sqref="C1:C3"/>
    </sheetView>
  </sheetViews>
  <sheetFormatPr defaultRowHeight="14.5" x14ac:dyDescent="0.35"/>
  <cols>
    <col min="1" max="1" width="15.7265625" customWidth="1"/>
  </cols>
  <sheetData>
    <row r="1" spans="1:3" x14ac:dyDescent="0.35">
      <c r="A1" s="546" t="s">
        <v>37</v>
      </c>
      <c r="B1" s="235">
        <v>1934587.08</v>
      </c>
      <c r="C1" s="236">
        <v>0.37962432999812079</v>
      </c>
    </row>
    <row r="2" spans="1:3" x14ac:dyDescent="0.35">
      <c r="A2" s="546" t="s">
        <v>40</v>
      </c>
      <c r="B2" s="235">
        <v>1306693.5</v>
      </c>
      <c r="C2" s="236">
        <v>0.25641267306013404</v>
      </c>
    </row>
    <row r="3" spans="1:3" x14ac:dyDescent="0.35">
      <c r="A3" s="546" t="s">
        <v>118</v>
      </c>
      <c r="B3" s="235">
        <v>662079.40000003227</v>
      </c>
      <c r="C3" s="236">
        <v>0.12991994582666708</v>
      </c>
    </row>
    <row r="4" spans="1:3" x14ac:dyDescent="0.35">
      <c r="A4" s="546" t="s">
        <v>207</v>
      </c>
      <c r="B4" s="235">
        <v>418160.88</v>
      </c>
      <c r="C4" s="236">
        <v>8.2055775903054504E-2</v>
      </c>
    </row>
    <row r="5" spans="1:3" x14ac:dyDescent="0.35">
      <c r="A5" s="546" t="s">
        <v>45</v>
      </c>
      <c r="B5" s="235">
        <v>407871.87999999995</v>
      </c>
      <c r="C5" s="236">
        <v>8.0036763798750216E-2</v>
      </c>
    </row>
    <row r="6" spans="1:3" x14ac:dyDescent="0.35">
      <c r="A6" s="546" t="s">
        <v>46</v>
      </c>
      <c r="B6" s="235">
        <v>111678.75</v>
      </c>
      <c r="C6" s="236">
        <v>2.1914738851547395E-2</v>
      </c>
    </row>
    <row r="7" spans="1:3" x14ac:dyDescent="0.35">
      <c r="A7" s="546" t="s">
        <v>47</v>
      </c>
      <c r="B7" s="235">
        <v>197068.74000000002</v>
      </c>
      <c r="C7" s="236">
        <v>3.8670830152589396E-2</v>
      </c>
    </row>
    <row r="8" spans="1:3" x14ac:dyDescent="0.35">
      <c r="A8" s="546" t="s">
        <v>212</v>
      </c>
      <c r="B8" s="235">
        <v>27537.62</v>
      </c>
      <c r="C8" s="236">
        <v>5.4037115466742652E-3</v>
      </c>
    </row>
    <row r="9" spans="1:3" x14ac:dyDescent="0.35">
      <c r="A9" s="546" t="s">
        <v>49</v>
      </c>
      <c r="B9" s="235">
        <v>30378.770000000004</v>
      </c>
      <c r="C9" s="236">
        <v>5.961230862462398E-3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A6F5B-5310-42C0-A099-ED076EA53B84}">
  <dimension ref="A1:AC56"/>
  <sheetViews>
    <sheetView zoomScale="80" zoomScaleNormal="80" workbookViewId="0">
      <pane xSplit="1" ySplit="39" topLeftCell="D40" activePane="bottomRight" state="frozen"/>
      <selection pane="topRight" activeCell="B1" sqref="B1"/>
      <selection pane="bottomLeft" activeCell="A33" sqref="A33"/>
      <selection pane="bottomRight" activeCell="N40" sqref="N40:P52"/>
    </sheetView>
  </sheetViews>
  <sheetFormatPr defaultColWidth="9.1796875" defaultRowHeight="14.5" x14ac:dyDescent="0.35"/>
  <cols>
    <col min="1" max="1" width="32" customWidth="1"/>
    <col min="2" max="2" width="13.81640625" customWidth="1"/>
    <col min="3" max="3" width="14.26953125" customWidth="1"/>
    <col min="4" max="4" width="14" customWidth="1"/>
    <col min="5" max="5" width="1.1796875" customWidth="1"/>
    <col min="6" max="6" width="10.7265625" customWidth="1"/>
    <col min="7" max="8" width="10.81640625" bestFit="1" customWidth="1"/>
    <col min="9" max="9" width="1.1796875" customWidth="1"/>
    <col min="10" max="12" width="10.1796875" bestFit="1" customWidth="1"/>
    <col min="13" max="13" width="1.1796875" customWidth="1"/>
    <col min="17" max="17" width="1.1796875" customWidth="1"/>
    <col min="21" max="21" width="1.1796875" customWidth="1"/>
    <col min="25" max="25" width="1.1796875" customWidth="1"/>
  </cols>
  <sheetData>
    <row r="1" spans="1:25" x14ac:dyDescent="0.35">
      <c r="A1" s="680" t="s">
        <v>238</v>
      </c>
      <c r="B1" s="289" t="s">
        <v>447</v>
      </c>
      <c r="C1" s="290" t="s">
        <v>448</v>
      </c>
      <c r="D1" s="290" t="s">
        <v>449</v>
      </c>
    </row>
    <row r="2" spans="1:25" x14ac:dyDescent="0.35">
      <c r="A2" s="680"/>
      <c r="B2" s="288">
        <v>44348</v>
      </c>
      <c r="C2" s="288" t="s">
        <v>242</v>
      </c>
      <c r="D2" s="288" t="s">
        <v>243</v>
      </c>
    </row>
    <row r="3" spans="1:25" x14ac:dyDescent="0.35">
      <c r="B3" s="131" t="s">
        <v>244</v>
      </c>
      <c r="C3" s="131" t="s">
        <v>245</v>
      </c>
      <c r="D3" s="131" t="s">
        <v>246</v>
      </c>
    </row>
    <row r="4" spans="1:25" x14ac:dyDescent="0.35">
      <c r="A4" s="289" t="s">
        <v>26</v>
      </c>
      <c r="B4" s="292">
        <v>113324.04000000001</v>
      </c>
      <c r="C4" s="292">
        <v>590390.46079999988</v>
      </c>
      <c r="D4" s="292">
        <v>1876706.7395999997</v>
      </c>
      <c r="F4" s="235">
        <f>SUM(B4:D4)</f>
        <v>2580421.2403999995</v>
      </c>
    </row>
    <row r="5" spans="1:25" x14ac:dyDescent="0.35">
      <c r="A5" s="291" t="s">
        <v>247</v>
      </c>
      <c r="B5" s="292">
        <v>553190.33999999869</v>
      </c>
      <c r="C5" s="292">
        <v>949570.77999999817</v>
      </c>
      <c r="D5" s="292">
        <v>3593295.5000000354</v>
      </c>
      <c r="F5" s="235">
        <f>SUM(B5:D5)</f>
        <v>5096056.6200000327</v>
      </c>
      <c r="G5" s="296">
        <f>F5/F4</f>
        <v>1.9748933004481377</v>
      </c>
    </row>
    <row r="8" spans="1:25" x14ac:dyDescent="0.35">
      <c r="A8" s="681" t="s">
        <v>36</v>
      </c>
      <c r="B8" s="679" t="s">
        <v>345</v>
      </c>
      <c r="C8" s="679"/>
      <c r="D8" s="679"/>
      <c r="E8" s="295"/>
      <c r="F8" s="679" t="s">
        <v>248</v>
      </c>
      <c r="G8" s="679"/>
      <c r="H8" s="679"/>
      <c r="I8" s="295"/>
      <c r="J8" s="679" t="s">
        <v>9</v>
      </c>
      <c r="K8" s="679"/>
      <c r="L8" s="679"/>
      <c r="M8" s="295"/>
      <c r="N8" s="679" t="s">
        <v>250</v>
      </c>
      <c r="O8" s="679"/>
      <c r="P8" s="679"/>
      <c r="Q8" s="295"/>
      <c r="R8" s="679" t="s">
        <v>350</v>
      </c>
      <c r="S8" s="679"/>
      <c r="T8" s="679"/>
      <c r="U8" s="295"/>
      <c r="V8" s="679" t="s">
        <v>450</v>
      </c>
      <c r="W8" s="679"/>
      <c r="X8" s="679"/>
      <c r="Y8" s="295"/>
    </row>
    <row r="9" spans="1:25" x14ac:dyDescent="0.35">
      <c r="A9" s="681"/>
      <c r="B9" s="293" t="s">
        <v>447</v>
      </c>
      <c r="C9" s="294" t="s">
        <v>448</v>
      </c>
      <c r="D9" s="294" t="s">
        <v>449</v>
      </c>
      <c r="E9" s="246"/>
      <c r="F9" s="293" t="s">
        <v>447</v>
      </c>
      <c r="G9" s="294" t="s">
        <v>448</v>
      </c>
      <c r="H9" s="294" t="s">
        <v>449</v>
      </c>
      <c r="I9" s="246"/>
      <c r="J9" s="293" t="s">
        <v>447</v>
      </c>
      <c r="K9" s="294" t="s">
        <v>448</v>
      </c>
      <c r="L9" s="294" t="s">
        <v>449</v>
      </c>
      <c r="M9" s="246"/>
      <c r="N9" s="293" t="s">
        <v>447</v>
      </c>
      <c r="O9" s="294" t="s">
        <v>448</v>
      </c>
      <c r="P9" s="294" t="s">
        <v>449</v>
      </c>
      <c r="Q9" s="246"/>
      <c r="R9" s="293" t="s">
        <v>447</v>
      </c>
      <c r="S9" s="294" t="s">
        <v>448</v>
      </c>
      <c r="T9" s="294" t="s">
        <v>449</v>
      </c>
      <c r="U9" s="246"/>
      <c r="V9" s="293" t="s">
        <v>447</v>
      </c>
      <c r="W9" s="294" t="s">
        <v>448</v>
      </c>
      <c r="X9" s="294" t="s">
        <v>449</v>
      </c>
      <c r="Y9" s="246"/>
    </row>
    <row r="10" spans="1:25" hidden="1" x14ac:dyDescent="0.35">
      <c r="A10" s="40" t="s">
        <v>254</v>
      </c>
      <c r="B10" s="40"/>
      <c r="C10" s="40"/>
      <c r="D10" s="40"/>
      <c r="E10" s="246"/>
      <c r="F10" s="234">
        <v>0</v>
      </c>
      <c r="G10" s="234">
        <v>4422.2285405002613</v>
      </c>
      <c r="H10" s="234">
        <v>6812.9904620861525</v>
      </c>
      <c r="I10" s="246"/>
      <c r="M10" s="246"/>
      <c r="Q10" s="246"/>
      <c r="U10" s="246"/>
      <c r="Y10" s="246"/>
    </row>
    <row r="11" spans="1:25" hidden="1" x14ac:dyDescent="0.35">
      <c r="A11" s="40" t="s">
        <v>255</v>
      </c>
      <c r="B11" s="40"/>
      <c r="C11" s="40"/>
      <c r="D11" s="40"/>
      <c r="E11" s="246"/>
      <c r="F11" s="234">
        <v>0</v>
      </c>
      <c r="G11" s="234">
        <v>0</v>
      </c>
      <c r="H11" s="234">
        <v>0</v>
      </c>
      <c r="I11" s="246"/>
      <c r="M11" s="246"/>
      <c r="Q11" s="246"/>
      <c r="U11" s="246"/>
      <c r="Y11" s="246"/>
    </row>
    <row r="12" spans="1:25" hidden="1" x14ac:dyDescent="0.35">
      <c r="A12" s="40" t="s">
        <v>256</v>
      </c>
      <c r="B12" s="40"/>
      <c r="C12" s="40"/>
      <c r="D12" s="40"/>
      <c r="E12" s="246"/>
      <c r="F12" s="234">
        <v>0</v>
      </c>
      <c r="G12" s="234">
        <v>33132.889827716877</v>
      </c>
      <c r="H12" s="234">
        <v>47675.586550166765</v>
      </c>
      <c r="I12" s="246"/>
      <c r="M12" s="246"/>
      <c r="Q12" s="246"/>
      <c r="U12" s="246"/>
      <c r="Y12" s="246"/>
    </row>
    <row r="13" spans="1:25" hidden="1" x14ac:dyDescent="0.35">
      <c r="A13" s="40" t="s">
        <v>257</v>
      </c>
      <c r="B13" s="40"/>
      <c r="C13" s="40"/>
      <c r="D13" s="40"/>
      <c r="E13" s="246"/>
      <c r="F13" s="234">
        <v>24448.174426714821</v>
      </c>
      <c r="G13" s="234">
        <v>40166.414763032895</v>
      </c>
      <c r="H13" s="234">
        <v>349.00030443504176</v>
      </c>
      <c r="I13" s="246"/>
      <c r="M13" s="246"/>
      <c r="Q13" s="246"/>
      <c r="U13" s="246"/>
      <c r="Y13" s="246"/>
    </row>
    <row r="14" spans="1:25" hidden="1" x14ac:dyDescent="0.35">
      <c r="A14" s="40" t="s">
        <v>258</v>
      </c>
      <c r="B14" s="40"/>
      <c r="C14" s="40"/>
      <c r="D14" s="40"/>
      <c r="E14" s="246"/>
      <c r="F14" s="234">
        <v>0</v>
      </c>
      <c r="G14" s="234">
        <v>0</v>
      </c>
      <c r="H14" s="234">
        <v>0</v>
      </c>
      <c r="I14" s="246"/>
      <c r="M14" s="246"/>
      <c r="Q14" s="246"/>
      <c r="U14" s="246"/>
      <c r="Y14" s="246"/>
    </row>
    <row r="15" spans="1:25" hidden="1" x14ac:dyDescent="0.35">
      <c r="A15" s="40" t="s">
        <v>259</v>
      </c>
      <c r="B15" s="40"/>
      <c r="C15" s="40"/>
      <c r="D15" s="40"/>
      <c r="E15" s="246"/>
      <c r="F15" s="234">
        <v>1481.9039630185255</v>
      </c>
      <c r="G15" s="234">
        <v>0</v>
      </c>
      <c r="H15" s="234">
        <v>0</v>
      </c>
      <c r="I15" s="246"/>
      <c r="M15" s="246"/>
      <c r="Q15" s="246"/>
      <c r="U15" s="246"/>
      <c r="Y15" s="246"/>
    </row>
    <row r="16" spans="1:25" hidden="1" x14ac:dyDescent="0.35">
      <c r="A16" s="40" t="s">
        <v>260</v>
      </c>
      <c r="B16" s="40"/>
      <c r="C16" s="40"/>
      <c r="D16" s="40"/>
      <c r="E16" s="246"/>
      <c r="F16" s="234">
        <v>0</v>
      </c>
      <c r="G16" s="234">
        <v>0</v>
      </c>
      <c r="H16" s="234">
        <v>0</v>
      </c>
      <c r="I16" s="246"/>
      <c r="M16" s="246"/>
      <c r="Q16" s="246"/>
      <c r="U16" s="246"/>
      <c r="Y16" s="246"/>
    </row>
    <row r="17" spans="1:25" hidden="1" x14ac:dyDescent="0.35">
      <c r="A17" s="40" t="s">
        <v>261</v>
      </c>
      <c r="B17" s="40"/>
      <c r="C17" s="40"/>
      <c r="D17" s="40"/>
      <c r="E17" s="246"/>
      <c r="F17" s="234">
        <v>0</v>
      </c>
      <c r="G17" s="234">
        <v>0</v>
      </c>
      <c r="H17" s="234">
        <v>6839.5113288519478</v>
      </c>
      <c r="I17" s="246"/>
      <c r="M17" s="246"/>
      <c r="Q17" s="246"/>
      <c r="U17" s="246"/>
      <c r="Y17" s="246"/>
    </row>
    <row r="18" spans="1:25" hidden="1" x14ac:dyDescent="0.35">
      <c r="A18" s="40" t="s">
        <v>262</v>
      </c>
      <c r="B18" s="40"/>
      <c r="C18" s="40"/>
      <c r="D18" s="40"/>
      <c r="E18" s="246"/>
      <c r="F18" s="234">
        <v>136.22112060803457</v>
      </c>
      <c r="G18" s="234">
        <v>0</v>
      </c>
      <c r="H18" s="234">
        <v>0</v>
      </c>
      <c r="I18" s="246"/>
      <c r="M18" s="246"/>
      <c r="Q18" s="246"/>
      <c r="U18" s="246"/>
      <c r="Y18" s="246"/>
    </row>
    <row r="19" spans="1:25" hidden="1" x14ac:dyDescent="0.35">
      <c r="A19" s="40" t="s">
        <v>263</v>
      </c>
      <c r="B19" s="40"/>
      <c r="C19" s="40"/>
      <c r="D19" s="40"/>
      <c r="E19" s="246"/>
      <c r="F19" s="234">
        <v>0</v>
      </c>
      <c r="G19" s="234">
        <v>0</v>
      </c>
      <c r="H19" s="234">
        <v>0</v>
      </c>
      <c r="I19" s="246"/>
      <c r="M19" s="246"/>
      <c r="Q19" s="246"/>
      <c r="U19" s="246"/>
      <c r="Y19" s="246"/>
    </row>
    <row r="20" spans="1:25" hidden="1" x14ac:dyDescent="0.35">
      <c r="A20" s="40" t="s">
        <v>264</v>
      </c>
      <c r="B20" s="40"/>
      <c r="C20" s="40"/>
      <c r="D20" s="40"/>
      <c r="E20" s="246"/>
      <c r="F20" s="234">
        <v>0</v>
      </c>
      <c r="G20" s="234">
        <v>761.495439304</v>
      </c>
      <c r="H20" s="234">
        <v>11051.016353163996</v>
      </c>
      <c r="I20" s="246"/>
      <c r="M20" s="246"/>
      <c r="Q20" s="246"/>
      <c r="U20" s="246"/>
      <c r="Y20" s="246"/>
    </row>
    <row r="21" spans="1:25" hidden="1" x14ac:dyDescent="0.35">
      <c r="A21" s="40" t="s">
        <v>265</v>
      </c>
      <c r="B21" s="40"/>
      <c r="C21" s="40"/>
      <c r="D21" s="40"/>
      <c r="E21" s="246"/>
      <c r="F21" s="234">
        <v>108.2881779573939</v>
      </c>
      <c r="G21" s="234">
        <v>2851.0700930827629</v>
      </c>
      <c r="H21" s="234">
        <v>0</v>
      </c>
      <c r="I21" s="246"/>
      <c r="M21" s="246"/>
      <c r="Q21" s="246"/>
      <c r="U21" s="246"/>
      <c r="Y21" s="246"/>
    </row>
    <row r="22" spans="1:25" hidden="1" x14ac:dyDescent="0.35">
      <c r="A22" s="40" t="s">
        <v>266</v>
      </c>
      <c r="B22" s="40"/>
      <c r="C22" s="40"/>
      <c r="D22" s="40"/>
      <c r="E22" s="246"/>
      <c r="F22" s="234">
        <v>0</v>
      </c>
      <c r="G22" s="234">
        <v>0</v>
      </c>
      <c r="H22" s="234">
        <v>0</v>
      </c>
      <c r="I22" s="246"/>
      <c r="M22" s="246"/>
      <c r="Q22" s="246"/>
      <c r="U22" s="246"/>
      <c r="Y22" s="246"/>
    </row>
    <row r="23" spans="1:25" hidden="1" x14ac:dyDescent="0.35">
      <c r="A23" s="40" t="s">
        <v>267</v>
      </c>
      <c r="B23" s="40"/>
      <c r="C23" s="40"/>
      <c r="D23" s="40"/>
      <c r="E23" s="246"/>
      <c r="F23" s="234">
        <v>0</v>
      </c>
      <c r="G23" s="234">
        <v>6353.3818206465185</v>
      </c>
      <c r="H23" s="234">
        <v>24488.735847196105</v>
      </c>
      <c r="I23" s="246"/>
      <c r="M23" s="246"/>
      <c r="Q23" s="246"/>
      <c r="U23" s="246"/>
      <c r="Y23" s="246"/>
    </row>
    <row r="24" spans="1:25" hidden="1" x14ac:dyDescent="0.35">
      <c r="A24" s="40" t="s">
        <v>268</v>
      </c>
      <c r="B24" s="40"/>
      <c r="C24" s="40"/>
      <c r="D24" s="40"/>
      <c r="E24" s="246"/>
      <c r="F24" s="234">
        <v>660.77879930008442</v>
      </c>
      <c r="G24" s="234">
        <v>91.149150147926875</v>
      </c>
      <c r="H24" s="234">
        <v>0</v>
      </c>
      <c r="I24" s="246"/>
      <c r="M24" s="246"/>
      <c r="Q24" s="246"/>
      <c r="U24" s="246"/>
      <c r="Y24" s="246"/>
    </row>
    <row r="25" spans="1:25" hidden="1" x14ac:dyDescent="0.35">
      <c r="A25" s="40" t="s">
        <v>269</v>
      </c>
      <c r="B25" s="40"/>
      <c r="C25" s="40"/>
      <c r="D25" s="40"/>
      <c r="E25" s="246"/>
      <c r="F25" s="234">
        <v>0</v>
      </c>
      <c r="G25" s="234">
        <v>0</v>
      </c>
      <c r="H25" s="234">
        <v>0</v>
      </c>
      <c r="I25" s="246"/>
      <c r="M25" s="246"/>
      <c r="Q25" s="246"/>
      <c r="U25" s="246"/>
      <c r="Y25" s="246"/>
    </row>
    <row r="26" spans="1:25" hidden="1" x14ac:dyDescent="0.35">
      <c r="A26" s="40" t="s">
        <v>270</v>
      </c>
      <c r="B26" s="40"/>
      <c r="C26" s="40"/>
      <c r="D26" s="40"/>
      <c r="E26" s="246"/>
      <c r="F26" s="234">
        <v>0</v>
      </c>
      <c r="G26" s="234">
        <v>0</v>
      </c>
      <c r="H26" s="234">
        <v>0</v>
      </c>
      <c r="I26" s="246"/>
      <c r="M26" s="246"/>
      <c r="Q26" s="246"/>
      <c r="U26" s="246"/>
      <c r="Y26" s="246"/>
    </row>
    <row r="27" spans="1:25" hidden="1" x14ac:dyDescent="0.35">
      <c r="A27" s="40" t="s">
        <v>271</v>
      </c>
      <c r="B27" s="40"/>
      <c r="C27" s="40"/>
      <c r="D27" s="40"/>
      <c r="E27" s="246"/>
      <c r="F27" s="234">
        <v>0</v>
      </c>
      <c r="G27" s="234">
        <v>0</v>
      </c>
      <c r="H27" s="234">
        <v>0</v>
      </c>
      <c r="I27" s="246"/>
      <c r="M27" s="246"/>
      <c r="Q27" s="246"/>
      <c r="U27" s="246"/>
      <c r="Y27" s="246"/>
    </row>
    <row r="28" spans="1:25" hidden="1" x14ac:dyDescent="0.35">
      <c r="A28" s="40" t="s">
        <v>272</v>
      </c>
      <c r="B28" s="40"/>
      <c r="C28" s="40"/>
      <c r="D28" s="40"/>
      <c r="E28" s="246"/>
      <c r="F28" s="234">
        <v>0</v>
      </c>
      <c r="G28" s="234">
        <v>0</v>
      </c>
      <c r="H28" s="234">
        <v>1126.3742909477423</v>
      </c>
      <c r="I28" s="246"/>
      <c r="M28" s="246"/>
      <c r="Q28" s="246"/>
      <c r="U28" s="246"/>
      <c r="Y28" s="246"/>
    </row>
    <row r="29" spans="1:25" hidden="1" x14ac:dyDescent="0.35">
      <c r="A29" s="40" t="s">
        <v>273</v>
      </c>
      <c r="B29" s="40"/>
      <c r="C29" s="40"/>
      <c r="D29" s="40"/>
      <c r="E29" s="246"/>
      <c r="F29" s="234">
        <v>0</v>
      </c>
      <c r="G29" s="234">
        <v>0</v>
      </c>
      <c r="H29" s="234">
        <v>0</v>
      </c>
      <c r="I29" s="246"/>
      <c r="M29" s="246"/>
      <c r="Q29" s="246"/>
      <c r="U29" s="246"/>
      <c r="Y29" s="246"/>
    </row>
    <row r="30" spans="1:25" hidden="1" x14ac:dyDescent="0.35">
      <c r="A30" s="40" t="s">
        <v>274</v>
      </c>
      <c r="B30" s="40"/>
      <c r="C30" s="40"/>
      <c r="D30" s="40"/>
      <c r="E30" s="246"/>
      <c r="F30" s="234">
        <v>0</v>
      </c>
      <c r="G30" s="234">
        <v>0</v>
      </c>
      <c r="H30" s="234">
        <v>8217.1162528141504</v>
      </c>
      <c r="I30" s="246"/>
      <c r="M30" s="246"/>
      <c r="Q30" s="246"/>
      <c r="U30" s="246"/>
      <c r="Y30" s="246"/>
    </row>
    <row r="31" spans="1:25" hidden="1" x14ac:dyDescent="0.35">
      <c r="A31" s="40" t="s">
        <v>275</v>
      </c>
      <c r="B31" s="40"/>
      <c r="C31" s="40"/>
      <c r="D31" s="40"/>
      <c r="E31" s="246"/>
      <c r="F31" s="234">
        <v>0</v>
      </c>
      <c r="G31" s="234">
        <v>0</v>
      </c>
      <c r="H31" s="234">
        <v>0</v>
      </c>
      <c r="I31" s="246"/>
      <c r="M31" s="246"/>
      <c r="Q31" s="246"/>
      <c r="U31" s="246"/>
      <c r="Y31" s="246"/>
    </row>
    <row r="32" spans="1:25" hidden="1" x14ac:dyDescent="0.35">
      <c r="A32" s="40" t="s">
        <v>276</v>
      </c>
      <c r="B32" s="40"/>
      <c r="C32" s="40"/>
      <c r="D32" s="40"/>
      <c r="E32" s="246"/>
      <c r="F32" s="234">
        <v>0</v>
      </c>
      <c r="G32" s="234">
        <v>0</v>
      </c>
      <c r="H32" s="234">
        <v>0</v>
      </c>
      <c r="I32" s="246"/>
      <c r="M32" s="246"/>
      <c r="Q32" s="246"/>
      <c r="U32" s="246"/>
      <c r="Y32" s="246"/>
    </row>
    <row r="33" spans="1:29" hidden="1" x14ac:dyDescent="0.35">
      <c r="A33" s="40" t="s">
        <v>277</v>
      </c>
      <c r="B33" s="40"/>
      <c r="C33" s="40"/>
      <c r="D33" s="40"/>
      <c r="E33" s="246"/>
      <c r="F33" s="234">
        <v>0</v>
      </c>
      <c r="G33" s="234">
        <v>0</v>
      </c>
      <c r="H33" s="234">
        <v>0</v>
      </c>
      <c r="I33" s="246"/>
      <c r="M33" s="246"/>
      <c r="Q33" s="246"/>
      <c r="U33" s="246"/>
      <c r="Y33" s="246"/>
    </row>
    <row r="34" spans="1:29" hidden="1" x14ac:dyDescent="0.35">
      <c r="A34" s="40" t="s">
        <v>278</v>
      </c>
      <c r="B34" s="40"/>
      <c r="C34" s="40"/>
      <c r="D34" s="40"/>
      <c r="E34" s="246"/>
      <c r="F34" s="234">
        <v>0</v>
      </c>
      <c r="G34" s="234">
        <v>1236.6752742390531</v>
      </c>
      <c r="H34" s="234">
        <v>2606.7564314377601</v>
      </c>
      <c r="I34" s="246"/>
      <c r="M34" s="246"/>
      <c r="Q34" s="246"/>
      <c r="U34" s="246"/>
      <c r="Y34" s="246"/>
    </row>
    <row r="35" spans="1:29" hidden="1" x14ac:dyDescent="0.35">
      <c r="A35" s="40" t="s">
        <v>279</v>
      </c>
      <c r="B35" s="40"/>
      <c r="C35" s="40"/>
      <c r="D35" s="40"/>
      <c r="E35" s="246"/>
      <c r="F35" s="234">
        <v>658.90408209462976</v>
      </c>
      <c r="G35" s="234">
        <v>879.10135022537338</v>
      </c>
      <c r="H35" s="234">
        <v>0</v>
      </c>
      <c r="I35" s="246"/>
      <c r="M35" s="246"/>
      <c r="Q35" s="246"/>
      <c r="U35" s="246"/>
      <c r="Y35" s="246"/>
    </row>
    <row r="36" spans="1:29" hidden="1" x14ac:dyDescent="0.35">
      <c r="A36" s="40" t="s">
        <v>280</v>
      </c>
      <c r="B36" s="40"/>
      <c r="C36" s="40"/>
      <c r="D36" s="40"/>
      <c r="E36" s="246"/>
      <c r="F36" s="234">
        <v>0</v>
      </c>
      <c r="G36" s="234">
        <v>0</v>
      </c>
      <c r="H36" s="234">
        <v>0</v>
      </c>
      <c r="I36" s="246"/>
      <c r="M36" s="246"/>
      <c r="Q36" s="246"/>
      <c r="U36" s="246"/>
      <c r="Y36" s="246"/>
    </row>
    <row r="37" spans="1:29" hidden="1" x14ac:dyDescent="0.35">
      <c r="E37" s="246"/>
      <c r="I37" s="246"/>
      <c r="M37" s="246"/>
      <c r="Q37" s="246"/>
      <c r="U37" s="246"/>
      <c r="Y37" s="246"/>
    </row>
    <row r="38" spans="1:29" hidden="1" x14ac:dyDescent="0.35">
      <c r="E38" s="246"/>
      <c r="H38" s="235">
        <f>SUM(F10:H36)</f>
        <v>226555.76464968882</v>
      </c>
      <c r="I38" s="246"/>
      <c r="M38" s="246"/>
      <c r="Q38" s="246"/>
      <c r="U38" s="246"/>
      <c r="Y38" s="246"/>
    </row>
    <row r="39" spans="1:29" x14ac:dyDescent="0.35">
      <c r="E39" s="246"/>
      <c r="I39" s="246"/>
      <c r="M39" s="246"/>
      <c r="Q39" s="246"/>
      <c r="U39" s="246"/>
      <c r="Y39" s="246"/>
    </row>
    <row r="40" spans="1:29" x14ac:dyDescent="0.35">
      <c r="A40" s="40" t="s">
        <v>451</v>
      </c>
      <c r="B40" s="234">
        <v>0</v>
      </c>
      <c r="C40" s="234">
        <v>257524</v>
      </c>
      <c r="D40" s="234">
        <v>220303</v>
      </c>
      <c r="E40" s="246"/>
      <c r="F40" s="234">
        <f>SUM(F10:F11)</f>
        <v>0</v>
      </c>
      <c r="G40" s="234">
        <v>11235.219002586415</v>
      </c>
      <c r="H40" s="234">
        <v>62050.96283232735</v>
      </c>
      <c r="I40" s="246"/>
      <c r="J40" s="234">
        <v>0</v>
      </c>
      <c r="K40" s="234">
        <v>59115.07</v>
      </c>
      <c r="L40" s="234">
        <v>52563.680000000008</v>
      </c>
      <c r="M40" s="246"/>
      <c r="N40" s="252"/>
      <c r="O40" s="252">
        <f>IFERROR(G40/K40,0)</f>
        <v>0.19005676560285584</v>
      </c>
      <c r="P40" s="252">
        <f>IFERROR(H40/L40,0)</f>
        <v>1.1804912219298067</v>
      </c>
      <c r="Q40" s="246"/>
      <c r="R40" s="252">
        <f t="shared" ref="R40:R52" si="0">IFERROR(J40*1000/B40,0)</f>
        <v>0</v>
      </c>
      <c r="S40" s="252">
        <f t="shared" ref="S40:S52" si="1">IFERROR(K40*1000/C40,0)</f>
        <v>229.55169226945839</v>
      </c>
      <c r="T40" s="252">
        <f t="shared" ref="T40:T52" si="2">IFERROR(L40*1000/D40,0)</f>
        <v>238.59720475890029</v>
      </c>
      <c r="U40" s="246"/>
      <c r="V40" s="252">
        <f t="shared" ref="V40:X41" si="3">IFERROR(F40*1000/B40,0)</f>
        <v>0</v>
      </c>
      <c r="W40" s="252">
        <f t="shared" si="3"/>
        <v>43.627852171395347</v>
      </c>
      <c r="X40" s="252">
        <f t="shared" si="3"/>
        <v>281.66190579487051</v>
      </c>
      <c r="Y40" s="246"/>
      <c r="AA40" s="298"/>
      <c r="AB40" s="298">
        <f t="shared" ref="AB40:AC52" si="4">K40/SUM($J$40:$L$52)</f>
        <v>1.1600159575934936E-2</v>
      </c>
      <c r="AC40" s="298">
        <f t="shared" si="4"/>
        <v>1.0314579275612457E-2</v>
      </c>
    </row>
    <row r="41" spans="1:29" x14ac:dyDescent="0.35">
      <c r="A41" s="40" t="s">
        <v>281</v>
      </c>
      <c r="B41" s="234">
        <v>9847723</v>
      </c>
      <c r="C41" s="234">
        <v>15230265</v>
      </c>
      <c r="D41" s="234">
        <v>32077094</v>
      </c>
      <c r="E41" s="246"/>
      <c r="F41" s="234">
        <v>64963.589494182765</v>
      </c>
      <c r="G41" s="234">
        <v>108862.58356170003</v>
      </c>
      <c r="H41" s="234">
        <v>277882.44936549658</v>
      </c>
      <c r="I41" s="246"/>
      <c r="J41" s="234">
        <v>460569.32</v>
      </c>
      <c r="K41" s="234">
        <v>572444.83000000007</v>
      </c>
      <c r="L41" s="234">
        <v>833770.87999999989</v>
      </c>
      <c r="M41" s="246"/>
      <c r="N41" s="252">
        <f>IFERROR(F41/J41,0)</f>
        <v>0.14105062294245471</v>
      </c>
      <c r="O41" s="252">
        <f t="shared" ref="O41:O52" si="5">IFERROR(G41/K41,0)</f>
        <v>0.19017131059022754</v>
      </c>
      <c r="P41" s="252">
        <f t="shared" ref="P41:P52" si="6">IFERROR(H41/L41,0)</f>
        <v>0.33328394650278098</v>
      </c>
      <c r="Q41" s="246"/>
      <c r="R41" s="252">
        <f t="shared" si="0"/>
        <v>46.769118099686601</v>
      </c>
      <c r="S41" s="252">
        <f t="shared" si="1"/>
        <v>37.586005890245517</v>
      </c>
      <c r="T41" s="252">
        <f t="shared" si="2"/>
        <v>25.992718667096213</v>
      </c>
      <c r="U41" s="246"/>
      <c r="V41" s="252">
        <f t="shared" si="3"/>
        <v>6.5968132424300281</v>
      </c>
      <c r="W41" s="252">
        <f t="shared" si="3"/>
        <v>7.1477800000000018</v>
      </c>
      <c r="X41" s="252">
        <f t="shared" si="3"/>
        <v>8.6629558577063293</v>
      </c>
      <c r="Y41" s="246"/>
      <c r="AA41" s="298">
        <f>J41/SUM($J$40:$L$52)</f>
        <v>9.0377590820409109E-2</v>
      </c>
      <c r="AB41" s="298">
        <f t="shared" si="4"/>
        <v>0.11233093991800985</v>
      </c>
      <c r="AC41" s="298">
        <f t="shared" si="4"/>
        <v>0.16361099221852729</v>
      </c>
    </row>
    <row r="42" spans="1:29" x14ac:dyDescent="0.35">
      <c r="A42" s="40" t="s">
        <v>282</v>
      </c>
      <c r="B42" s="234">
        <v>493015</v>
      </c>
      <c r="C42" s="234">
        <v>0</v>
      </c>
      <c r="D42" s="234">
        <v>4998028</v>
      </c>
      <c r="E42" s="246"/>
      <c r="F42" s="235">
        <v>1481.9039630185255</v>
      </c>
      <c r="G42" s="234">
        <v>0</v>
      </c>
      <c r="H42" s="235">
        <v>24206.173675503567</v>
      </c>
      <c r="I42" s="246"/>
      <c r="J42" s="234">
        <v>9236.7199999999993</v>
      </c>
      <c r="K42" s="234">
        <v>0</v>
      </c>
      <c r="L42" s="234">
        <v>58565.329999999994</v>
      </c>
      <c r="M42" s="246"/>
      <c r="N42" s="297">
        <f>IFERROR(F42/J42,0)</f>
        <v>0.16043616814394349</v>
      </c>
      <c r="O42" s="252"/>
      <c r="P42" s="252">
        <f t="shared" si="6"/>
        <v>0.41331917152184694</v>
      </c>
      <c r="Q42" s="246"/>
      <c r="R42" s="252">
        <f t="shared" si="0"/>
        <v>18.735170329503159</v>
      </c>
      <c r="S42" s="252">
        <f t="shared" si="1"/>
        <v>0</v>
      </c>
      <c r="T42" s="252">
        <f t="shared" si="2"/>
        <v>11.717687455932618</v>
      </c>
      <c r="U42" s="246"/>
      <c r="V42" s="252">
        <f t="shared" ref="V42:X43" si="7">IFERROR(F43*1000/B42,0)</f>
        <v>0.27630218270850698</v>
      </c>
      <c r="W42" s="252">
        <f t="shared" si="7"/>
        <v>0</v>
      </c>
      <c r="X42" s="252">
        <f t="shared" si="7"/>
        <v>13.102824752625956</v>
      </c>
      <c r="Y42" s="246"/>
      <c r="AA42" s="298">
        <f>J42/SUM($J$40:$L$52)</f>
        <v>1.8125230327601697E-3</v>
      </c>
      <c r="AB42" s="298"/>
      <c r="AC42" s="298">
        <f t="shared" si="4"/>
        <v>1.1492284008414259E-2</v>
      </c>
    </row>
    <row r="43" spans="1:29" x14ac:dyDescent="0.35">
      <c r="A43" s="40" t="s">
        <v>285</v>
      </c>
      <c r="B43" s="234">
        <v>0</v>
      </c>
      <c r="C43" s="234">
        <v>1507311</v>
      </c>
      <c r="D43" s="234">
        <v>22141669</v>
      </c>
      <c r="E43" s="246"/>
      <c r="F43" s="234">
        <v>136.22112060803457</v>
      </c>
      <c r="G43" s="234">
        <v>9287.0404836299949</v>
      </c>
      <c r="H43" s="234">
        <v>65488.284992717599</v>
      </c>
      <c r="I43" s="246"/>
      <c r="J43" s="234">
        <v>0</v>
      </c>
      <c r="K43" s="234">
        <v>14961.720000000001</v>
      </c>
      <c r="L43" s="234">
        <v>270983.73</v>
      </c>
      <c r="M43" s="246"/>
      <c r="N43" s="252"/>
      <c r="O43" s="297">
        <f t="shared" si="5"/>
        <v>0.62072010996262428</v>
      </c>
      <c r="P43" s="252">
        <f t="shared" si="6"/>
        <v>0.24166869720450598</v>
      </c>
      <c r="Q43" s="246"/>
      <c r="R43" s="252">
        <f t="shared" si="0"/>
        <v>0</v>
      </c>
      <c r="S43" s="252">
        <f t="shared" si="1"/>
        <v>9.9261001876852237</v>
      </c>
      <c r="T43" s="252">
        <f t="shared" si="2"/>
        <v>12.238631604510031</v>
      </c>
      <c r="U43" s="246"/>
      <c r="V43" s="252">
        <f t="shared" si="7"/>
        <v>0</v>
      </c>
      <c r="W43" s="252">
        <f t="shared" si="7"/>
        <v>7.9160876360989834</v>
      </c>
      <c r="X43" s="252">
        <f t="shared" si="7"/>
        <v>9.4072264844187181</v>
      </c>
      <c r="Y43" s="246"/>
      <c r="AA43" s="298"/>
      <c r="AB43" s="298">
        <f t="shared" si="4"/>
        <v>2.9359406921189006E-3</v>
      </c>
      <c r="AC43" s="298">
        <f t="shared" si="4"/>
        <v>5.3175180380942912E-2</v>
      </c>
    </row>
    <row r="44" spans="1:29" x14ac:dyDescent="0.35">
      <c r="A44" s="40" t="s">
        <v>284</v>
      </c>
      <c r="B44" s="234">
        <v>4229224</v>
      </c>
      <c r="C44" s="234">
        <v>16902199</v>
      </c>
      <c r="D44" s="234">
        <v>246165639</v>
      </c>
      <c r="E44" s="246"/>
      <c r="F44" s="234">
        <v>2959.358271040157</v>
      </c>
      <c r="G44" s="234">
        <v>11932.005970855995</v>
      </c>
      <c r="H44" s="234">
        <v>208291.69502603289</v>
      </c>
      <c r="I44" s="246"/>
      <c r="J44" s="234">
        <v>18040.05</v>
      </c>
      <c r="K44" s="234">
        <v>39668.649999999994</v>
      </c>
      <c r="L44" s="234">
        <v>963039.35</v>
      </c>
      <c r="M44" s="246"/>
      <c r="N44" s="297">
        <f>IFERROR(F44/J44,0)</f>
        <v>0.1640437953908197</v>
      </c>
      <c r="O44" s="297">
        <f t="shared" si="5"/>
        <v>0.30079183362317591</v>
      </c>
      <c r="P44" s="252">
        <f t="shared" si="6"/>
        <v>0.21628575719780599</v>
      </c>
      <c r="Q44" s="246"/>
      <c r="R44" s="252">
        <f t="shared" si="0"/>
        <v>4.2655697593695674</v>
      </c>
      <c r="S44" s="252">
        <f t="shared" si="1"/>
        <v>2.3469520149419605</v>
      </c>
      <c r="T44" s="252">
        <f t="shared" si="2"/>
        <v>3.9121599339053166</v>
      </c>
      <c r="U44" s="246"/>
      <c r="V44" s="252">
        <f>IFERROR(#REF!*1000/B44,0)</f>
        <v>0</v>
      </c>
      <c r="W44" s="252">
        <f>IFERROR(#REF!*1000/C44,0)</f>
        <v>0</v>
      </c>
      <c r="X44" s="252">
        <f>IFERROR(#REF!*1000/D44,0)</f>
        <v>0</v>
      </c>
      <c r="Y44" s="246"/>
      <c r="AA44" s="298">
        <f>J44/SUM($J$40:$L$52)</f>
        <v>3.5400018769806926E-3</v>
      </c>
      <c r="AB44" s="298">
        <f t="shared" si="4"/>
        <v>7.7841854904664972E-3</v>
      </c>
      <c r="AC44" s="298">
        <f t="shared" si="4"/>
        <v>0.188977364619625</v>
      </c>
    </row>
    <row r="45" spans="1:29" x14ac:dyDescent="0.35">
      <c r="A45" s="40" t="s">
        <v>452</v>
      </c>
      <c r="B45" s="234">
        <v>1721037</v>
      </c>
      <c r="C45" s="234">
        <v>5722458</v>
      </c>
      <c r="D45" s="234">
        <v>5558561</v>
      </c>
      <c r="E45" s="246"/>
      <c r="F45" s="234">
        <v>751.92794944801108</v>
      </c>
      <c r="G45" s="234">
        <v>50418.345679379978</v>
      </c>
      <c r="H45" s="234">
        <v>99155.761209636228</v>
      </c>
      <c r="I45" s="246"/>
      <c r="J45" s="234">
        <v>37010.78</v>
      </c>
      <c r="K45" s="234">
        <v>151935.08000000002</v>
      </c>
      <c r="L45" s="234">
        <v>229215.02000000002</v>
      </c>
      <c r="M45" s="246"/>
      <c r="N45" s="297">
        <f>IFERROR(F45/J45,0)</f>
        <v>2.0316457784678169E-2</v>
      </c>
      <c r="O45" s="252">
        <f t="shared" si="5"/>
        <v>0.33184137382479395</v>
      </c>
      <c r="P45" s="252">
        <f t="shared" si="6"/>
        <v>0.43258841069680432</v>
      </c>
      <c r="Q45" s="246"/>
      <c r="R45" s="252">
        <f t="shared" si="0"/>
        <v>21.504929876580224</v>
      </c>
      <c r="S45" s="252">
        <f t="shared" si="1"/>
        <v>26.550667562785087</v>
      </c>
      <c r="T45" s="252">
        <f t="shared" si="2"/>
        <v>41.236395534743622</v>
      </c>
      <c r="U45" s="246"/>
      <c r="V45" s="252">
        <f t="shared" ref="V45:X52" si="8">IFERROR(F45*1000/B45,0)</f>
        <v>0.43690400000000645</v>
      </c>
      <c r="W45" s="252">
        <f t="shared" si="8"/>
        <v>8.8106099999999952</v>
      </c>
      <c r="X45" s="252">
        <f t="shared" si="8"/>
        <v>17.838386807239541</v>
      </c>
      <c r="Y45" s="246"/>
      <c r="AA45" s="298">
        <f>J45/SUM($J$40:$L$52)</f>
        <v>7.2626312381905526E-3</v>
      </c>
      <c r="AB45" s="298">
        <f t="shared" si="4"/>
        <v>2.9814244881760956E-2</v>
      </c>
      <c r="AC45" s="298">
        <f t="shared" si="4"/>
        <v>4.4978899783102988E-2</v>
      </c>
    </row>
    <row r="46" spans="1:29" x14ac:dyDescent="0.35">
      <c r="A46" s="40" t="s">
        <v>453</v>
      </c>
      <c r="B46" s="234">
        <v>0</v>
      </c>
      <c r="C46" s="234">
        <v>0</v>
      </c>
      <c r="D46" s="234">
        <v>3611418</v>
      </c>
      <c r="E46" s="246"/>
      <c r="F46" s="234">
        <v>0</v>
      </c>
      <c r="G46" s="234">
        <v>0</v>
      </c>
      <c r="H46" s="234">
        <v>3599.4403020628074</v>
      </c>
      <c r="I46" s="246"/>
      <c r="J46" s="234">
        <v>0</v>
      </c>
      <c r="K46" s="234">
        <v>0</v>
      </c>
      <c r="L46" s="234">
        <v>30378.770000000004</v>
      </c>
      <c r="M46" s="246"/>
      <c r="N46" s="252"/>
      <c r="O46" s="252"/>
      <c r="P46" s="297">
        <f t="shared" si="6"/>
        <v>0.11848538640842954</v>
      </c>
      <c r="Q46" s="246"/>
      <c r="R46" s="252">
        <f t="shared" si="0"/>
        <v>0</v>
      </c>
      <c r="S46" s="252">
        <f t="shared" si="1"/>
        <v>0</v>
      </c>
      <c r="T46" s="252">
        <f t="shared" si="2"/>
        <v>8.4118675822073232</v>
      </c>
      <c r="U46" s="246"/>
      <c r="V46" s="252">
        <f t="shared" si="8"/>
        <v>0</v>
      </c>
      <c r="W46" s="252">
        <f t="shared" si="8"/>
        <v>0</v>
      </c>
      <c r="X46" s="252">
        <f t="shared" si="8"/>
        <v>0.99668338089437658</v>
      </c>
      <c r="Y46" s="246"/>
      <c r="AA46" s="298"/>
      <c r="AB46" s="298"/>
      <c r="AC46" s="298">
        <f t="shared" si="4"/>
        <v>5.9612308624623972E-3</v>
      </c>
    </row>
    <row r="47" spans="1:29" x14ac:dyDescent="0.35">
      <c r="A47" s="40" t="s">
        <v>454</v>
      </c>
      <c r="B47" s="234">
        <v>0</v>
      </c>
      <c r="C47" s="234">
        <v>0</v>
      </c>
      <c r="D47" s="234">
        <v>304180329</v>
      </c>
      <c r="E47" s="246"/>
      <c r="F47" s="234">
        <v>0</v>
      </c>
      <c r="G47" s="234">
        <v>0</v>
      </c>
      <c r="H47" s="234">
        <v>129980.4828728398</v>
      </c>
      <c r="I47" s="246"/>
      <c r="J47" s="234">
        <v>0</v>
      </c>
      <c r="K47" s="234">
        <v>0</v>
      </c>
      <c r="L47" s="234">
        <v>407871.87999999995</v>
      </c>
      <c r="M47" s="246"/>
      <c r="N47" s="252"/>
      <c r="O47" s="252"/>
      <c r="P47" s="252">
        <f t="shared" si="6"/>
        <v>0.31867968655461076</v>
      </c>
      <c r="Q47" s="246"/>
      <c r="R47" s="252">
        <f t="shared" si="0"/>
        <v>0</v>
      </c>
      <c r="S47" s="252">
        <f t="shared" si="1"/>
        <v>0</v>
      </c>
      <c r="T47" s="252">
        <f t="shared" si="2"/>
        <v>1.3408884175412932</v>
      </c>
      <c r="U47" s="246"/>
      <c r="V47" s="252">
        <f t="shared" si="8"/>
        <v>0</v>
      </c>
      <c r="W47" s="252">
        <f t="shared" si="8"/>
        <v>0</v>
      </c>
      <c r="X47" s="252">
        <f t="shared" si="8"/>
        <v>0.42731390060676733</v>
      </c>
      <c r="Y47" s="246"/>
      <c r="AA47" s="298"/>
      <c r="AB47" s="298"/>
      <c r="AC47" s="298">
        <f t="shared" si="4"/>
        <v>8.0036763798750202E-2</v>
      </c>
    </row>
    <row r="48" spans="1:29" x14ac:dyDescent="0.35">
      <c r="A48" s="40" t="s">
        <v>288</v>
      </c>
      <c r="B48" s="234">
        <v>0</v>
      </c>
      <c r="C48" s="234">
        <v>3720128</v>
      </c>
      <c r="D48" s="234">
        <v>10387701</v>
      </c>
      <c r="E48" s="246"/>
      <c r="F48" s="234">
        <v>0</v>
      </c>
      <c r="G48" s="234">
        <v>5508.7655423999977</v>
      </c>
      <c r="H48" s="234">
        <v>9024.5681188499857</v>
      </c>
      <c r="I48" s="246"/>
      <c r="J48" s="234">
        <v>0</v>
      </c>
      <c r="K48" s="234">
        <v>15000</v>
      </c>
      <c r="L48" s="234">
        <v>59689.48</v>
      </c>
      <c r="M48" s="246"/>
      <c r="N48" s="252"/>
      <c r="O48" s="297">
        <f t="shared" si="5"/>
        <v>0.36725103615999982</v>
      </c>
      <c r="P48" s="252">
        <f t="shared" si="6"/>
        <v>0.1511919373204455</v>
      </c>
      <c r="Q48" s="246"/>
      <c r="R48" s="252">
        <f t="shared" si="0"/>
        <v>0</v>
      </c>
      <c r="S48" s="252">
        <f t="shared" si="1"/>
        <v>4.0321193249264544</v>
      </c>
      <c r="T48" s="252">
        <f t="shared" si="2"/>
        <v>5.7461684736593783</v>
      </c>
      <c r="U48" s="246"/>
      <c r="V48" s="252">
        <f t="shared" si="8"/>
        <v>0</v>
      </c>
      <c r="W48" s="252">
        <f t="shared" si="8"/>
        <v>1.4807999999999995</v>
      </c>
      <c r="X48" s="252">
        <f t="shared" si="8"/>
        <v>0.86877434370222872</v>
      </c>
      <c r="Y48" s="246"/>
      <c r="AA48" s="298"/>
      <c r="AB48" s="298">
        <f t="shared" si="4"/>
        <v>2.9434523825992939E-3</v>
      </c>
      <c r="AC48" s="298">
        <f t="shared" si="4"/>
        <v>1.1712876141474194E-2</v>
      </c>
    </row>
    <row r="49" spans="1:29" x14ac:dyDescent="0.35">
      <c r="A49" s="40" t="s">
        <v>287</v>
      </c>
      <c r="B49" s="234">
        <v>0</v>
      </c>
      <c r="C49" s="234">
        <v>3136147</v>
      </c>
      <c r="D49" s="234">
        <v>16569868</v>
      </c>
      <c r="E49" s="246"/>
      <c r="F49" s="234">
        <v>0</v>
      </c>
      <c r="G49" s="234">
        <v>10459.363859700004</v>
      </c>
      <c r="H49" s="234">
        <v>42615.915555269778</v>
      </c>
      <c r="I49" s="246"/>
      <c r="J49" s="234">
        <v>0</v>
      </c>
      <c r="K49" s="234">
        <v>22000.600000000002</v>
      </c>
      <c r="L49" s="234">
        <v>100378.66</v>
      </c>
      <c r="M49" s="246"/>
      <c r="N49" s="252"/>
      <c r="O49" s="297">
        <f t="shared" si="5"/>
        <v>0.47541266418643141</v>
      </c>
      <c r="P49" s="252">
        <f t="shared" si="6"/>
        <v>0.42455154865854733</v>
      </c>
      <c r="Q49" s="246"/>
      <c r="R49" s="252">
        <f t="shared" si="0"/>
        <v>0</v>
      </c>
      <c r="S49" s="252">
        <f t="shared" si="1"/>
        <v>7.0151686129508608</v>
      </c>
      <c r="T49" s="252">
        <f t="shared" si="2"/>
        <v>6.0579034184219207</v>
      </c>
      <c r="U49" s="246"/>
      <c r="V49" s="252">
        <f t="shared" si="8"/>
        <v>0</v>
      </c>
      <c r="W49" s="252">
        <f t="shared" si="8"/>
        <v>3.3351000000000011</v>
      </c>
      <c r="X49" s="252">
        <f t="shared" si="8"/>
        <v>2.5718922779149342</v>
      </c>
      <c r="Y49" s="246"/>
      <c r="AA49" s="298"/>
      <c r="AB49" s="298">
        <f t="shared" si="4"/>
        <v>4.3171812325742687E-3</v>
      </c>
      <c r="AC49" s="298">
        <f t="shared" si="4"/>
        <v>1.9697320395941628E-2</v>
      </c>
    </row>
    <row r="50" spans="1:29" x14ac:dyDescent="0.35">
      <c r="A50" s="40" t="s">
        <v>290</v>
      </c>
      <c r="B50" s="234">
        <v>0</v>
      </c>
      <c r="C50" s="234">
        <v>0</v>
      </c>
      <c r="D50" s="234">
        <v>1706543</v>
      </c>
      <c r="E50" s="246"/>
      <c r="F50" s="234">
        <v>0</v>
      </c>
      <c r="G50" s="234">
        <v>0</v>
      </c>
      <c r="H50" s="234">
        <v>24035.478562467946</v>
      </c>
      <c r="I50" s="246"/>
      <c r="J50" s="234">
        <v>0</v>
      </c>
      <c r="K50" s="234">
        <v>0</v>
      </c>
      <c r="L50" s="234">
        <v>12031.75</v>
      </c>
      <c r="M50" s="246"/>
      <c r="N50" s="252"/>
      <c r="O50" s="297"/>
      <c r="P50" s="297">
        <f t="shared" si="6"/>
        <v>1.9976710422397361</v>
      </c>
      <c r="Q50" s="246"/>
      <c r="R50" s="252">
        <f t="shared" si="0"/>
        <v>0</v>
      </c>
      <c r="S50" s="252">
        <f t="shared" si="1"/>
        <v>0</v>
      </c>
      <c r="T50" s="252">
        <f t="shared" si="2"/>
        <v>7.050364391638535</v>
      </c>
      <c r="U50" s="246"/>
      <c r="V50" s="252">
        <f t="shared" si="8"/>
        <v>0</v>
      </c>
      <c r="W50" s="252">
        <f t="shared" si="8"/>
        <v>0</v>
      </c>
      <c r="X50" s="252">
        <f t="shared" si="8"/>
        <v>14.084308782414476</v>
      </c>
      <c r="Y50" s="246"/>
      <c r="AA50" s="298"/>
      <c r="AB50" s="298"/>
      <c r="AC50" s="298">
        <f t="shared" si="4"/>
        <v>2.3609922136226037E-3</v>
      </c>
    </row>
    <row r="51" spans="1:29" x14ac:dyDescent="0.35">
      <c r="A51" s="40" t="s">
        <v>289</v>
      </c>
      <c r="B51" s="234">
        <v>0</v>
      </c>
      <c r="C51" s="234">
        <v>0</v>
      </c>
      <c r="D51" s="234">
        <v>3237303</v>
      </c>
      <c r="E51" s="246"/>
      <c r="F51" s="234">
        <v>0</v>
      </c>
      <c r="G51" s="234">
        <v>0</v>
      </c>
      <c r="H51" s="234">
        <v>20207.24007068195</v>
      </c>
      <c r="I51" s="246"/>
      <c r="J51" s="234">
        <v>0</v>
      </c>
      <c r="K51" s="234">
        <v>0</v>
      </c>
      <c r="L51" s="234">
        <v>15505.869999999999</v>
      </c>
      <c r="M51" s="246"/>
      <c r="N51" s="252"/>
      <c r="O51" s="252"/>
      <c r="P51" s="297">
        <f t="shared" si="6"/>
        <v>1.3031993735715539</v>
      </c>
      <c r="Q51" s="246"/>
      <c r="R51" s="252">
        <f t="shared" si="0"/>
        <v>0</v>
      </c>
      <c r="S51" s="252">
        <f t="shared" si="1"/>
        <v>0</v>
      </c>
      <c r="T51" s="252">
        <f t="shared" si="2"/>
        <v>4.7897493685330037</v>
      </c>
      <c r="U51" s="246"/>
      <c r="V51" s="252">
        <f t="shared" si="8"/>
        <v>0</v>
      </c>
      <c r="W51" s="252">
        <f t="shared" si="8"/>
        <v>0</v>
      </c>
      <c r="X51" s="252">
        <f t="shared" si="8"/>
        <v>6.241998376636956</v>
      </c>
      <c r="Y51" s="246"/>
      <c r="AA51" s="298"/>
      <c r="AB51" s="298"/>
      <c r="AC51" s="298">
        <f t="shared" si="4"/>
        <v>3.0427193330516606E-3</v>
      </c>
    </row>
    <row r="52" spans="1:29" x14ac:dyDescent="0.35">
      <c r="A52" s="40" t="s">
        <v>455</v>
      </c>
      <c r="B52" s="234">
        <v>747243</v>
      </c>
      <c r="C52" s="234">
        <v>2087279</v>
      </c>
      <c r="D52" s="234">
        <v>14287045</v>
      </c>
      <c r="E52" s="246"/>
      <c r="F52" s="234">
        <v>1538.0054323200027</v>
      </c>
      <c r="G52" s="234">
        <v>5641.7064091001157</v>
      </c>
      <c r="H52" s="234">
        <v>89740.178796224747</v>
      </c>
      <c r="I52" s="246"/>
      <c r="J52" s="234">
        <v>28333.469999998721</v>
      </c>
      <c r="K52" s="234">
        <v>74444.829999998125</v>
      </c>
      <c r="L52" s="234">
        <v>559301.10000003537</v>
      </c>
      <c r="M52" s="246"/>
      <c r="N52" s="297">
        <f>IFERROR(F52/J52,0)</f>
        <v>5.4282282837932384E-2</v>
      </c>
      <c r="O52" s="252">
        <f t="shared" si="5"/>
        <v>7.5783723451316329E-2</v>
      </c>
      <c r="P52" s="252">
        <f t="shared" si="6"/>
        <v>0.16045056731735208</v>
      </c>
      <c r="Q52" s="246"/>
      <c r="R52" s="252">
        <f t="shared" si="0"/>
        <v>37.917344157119871</v>
      </c>
      <c r="S52" s="252">
        <f t="shared" si="1"/>
        <v>35.665969906274206</v>
      </c>
      <c r="T52" s="252">
        <f t="shared" si="2"/>
        <v>39.147430416859144</v>
      </c>
      <c r="U52" s="246"/>
      <c r="V52" s="252">
        <f t="shared" si="8"/>
        <v>2.0582400000000036</v>
      </c>
      <c r="W52" s="252">
        <f t="shared" si="8"/>
        <v>2.7029000000000551</v>
      </c>
      <c r="X52" s="252">
        <f t="shared" si="8"/>
        <v>6.2812274194016151</v>
      </c>
      <c r="Y52" s="246"/>
      <c r="AA52" s="298">
        <f>J52/SUM($J$40:$L$52)</f>
        <v>5.5598813185867898E-3</v>
      </c>
      <c r="AB52" s="298">
        <f t="shared" si="4"/>
        <v>1.4608320815712924E-2</v>
      </c>
      <c r="AC52" s="298">
        <f t="shared" si="4"/>
        <v>0.10975174369236733</v>
      </c>
    </row>
    <row r="53" spans="1:29" x14ac:dyDescent="0.35">
      <c r="A53" s="40" t="s">
        <v>456</v>
      </c>
      <c r="B53" s="40"/>
      <c r="C53" s="40"/>
      <c r="D53" s="40"/>
      <c r="E53" s="246"/>
      <c r="I53" s="246"/>
      <c r="M53" s="246"/>
      <c r="Q53" s="246"/>
      <c r="U53" s="246"/>
      <c r="Y53" s="246"/>
    </row>
    <row r="54" spans="1:29" x14ac:dyDescent="0.35">
      <c r="E54" s="246"/>
      <c r="I54" s="246"/>
      <c r="M54" s="246"/>
      <c r="Q54" s="246"/>
      <c r="U54" s="246"/>
      <c r="Y54" s="246"/>
    </row>
    <row r="55" spans="1:29" x14ac:dyDescent="0.35">
      <c r="H55" s="235"/>
      <c r="K55" s="235"/>
    </row>
    <row r="56" spans="1:29" x14ac:dyDescent="0.35">
      <c r="J56" s="235"/>
      <c r="K56" s="235"/>
      <c r="L56" s="235"/>
    </row>
  </sheetData>
  <mergeCells count="8">
    <mergeCell ref="N8:P8"/>
    <mergeCell ref="R8:T8"/>
    <mergeCell ref="V8:X8"/>
    <mergeCell ref="A1:A2"/>
    <mergeCell ref="A8:A9"/>
    <mergeCell ref="B8:D8"/>
    <mergeCell ref="F8:H8"/>
    <mergeCell ref="J8:L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BB78-EB45-4F3D-B811-1DFE6AF3D46A}">
  <dimension ref="A1:AL55"/>
  <sheetViews>
    <sheetView workbookViewId="0">
      <selection activeCell="K8" sqref="K8"/>
    </sheetView>
  </sheetViews>
  <sheetFormatPr defaultRowHeight="14.5" x14ac:dyDescent="0.35"/>
  <cols>
    <col min="1" max="1" width="13.1796875" bestFit="1" customWidth="1"/>
    <col min="2" max="2" width="11.1796875" bestFit="1" customWidth="1"/>
    <col min="3" max="3" width="13.26953125" bestFit="1" customWidth="1"/>
    <col min="4" max="4" width="15.81640625" customWidth="1"/>
    <col min="6" max="6" width="12.26953125" bestFit="1" customWidth="1"/>
    <col min="9" max="9" width="1" style="246" customWidth="1"/>
    <col min="10" max="10" width="17.26953125" bestFit="1" customWidth="1"/>
    <col min="11" max="11" width="14.453125" bestFit="1" customWidth="1"/>
    <col min="12" max="12" width="9" bestFit="1" customWidth="1"/>
    <col min="13" max="13" width="11.1796875" bestFit="1" customWidth="1"/>
    <col min="14" max="14" width="13.26953125" bestFit="1" customWidth="1"/>
    <col min="15" max="15" width="15.81640625" bestFit="1" customWidth="1"/>
    <col min="16" max="17" width="12.26953125" bestFit="1" customWidth="1"/>
    <col min="27" max="27" width="12.54296875" bestFit="1" customWidth="1"/>
    <col min="29" max="29" width="13.26953125" bestFit="1" customWidth="1"/>
    <col min="30" max="30" width="15.81640625" bestFit="1" customWidth="1"/>
    <col min="31" max="31" width="12.26953125" bestFit="1" customWidth="1"/>
    <col min="38" max="38" width="11.81640625" bestFit="1" customWidth="1"/>
  </cols>
  <sheetData>
    <row r="1" spans="1:38" x14ac:dyDescent="0.35">
      <c r="B1" s="234" t="s">
        <v>187</v>
      </c>
      <c r="C1" s="234">
        <v>2588790.7804000005</v>
      </c>
      <c r="D1" s="234"/>
      <c r="L1" s="234" t="s">
        <v>187</v>
      </c>
      <c r="M1" s="234">
        <v>2588790.7804000005</v>
      </c>
      <c r="AC1" s="131" t="s">
        <v>457</v>
      </c>
      <c r="AD1" s="131" t="s">
        <v>458</v>
      </c>
      <c r="AE1" s="131" t="s">
        <v>346</v>
      </c>
      <c r="AF1" s="131" t="s">
        <v>250</v>
      </c>
      <c r="AG1" s="131" t="s">
        <v>459</v>
      </c>
      <c r="AL1" t="s">
        <v>460</v>
      </c>
    </row>
    <row r="2" spans="1:38" x14ac:dyDescent="0.35">
      <c r="AA2" s="103" t="s">
        <v>104</v>
      </c>
      <c r="AB2" t="s">
        <v>38</v>
      </c>
      <c r="AC2" s="234">
        <v>1883513.0499999998</v>
      </c>
      <c r="AD2" s="234">
        <v>323888.65611859824</v>
      </c>
      <c r="AE2" s="237">
        <v>0.12511194746628129</v>
      </c>
      <c r="AF2" s="250">
        <v>0.1719598683527031</v>
      </c>
      <c r="AG2" s="250">
        <v>5.6292596207372618</v>
      </c>
      <c r="AH2" s="237">
        <f>AC2/$AC$17</f>
        <v>0.36534123202005042</v>
      </c>
      <c r="AJ2" s="103" t="s">
        <v>104</v>
      </c>
      <c r="AK2" t="s">
        <v>38</v>
      </c>
      <c r="AL2" s="237">
        <v>0.36534123202005042</v>
      </c>
    </row>
    <row r="3" spans="1:38" x14ac:dyDescent="0.35">
      <c r="A3" s="39" t="s">
        <v>2</v>
      </c>
      <c r="B3" t="s">
        <v>461</v>
      </c>
      <c r="C3" t="s">
        <v>457</v>
      </c>
      <c r="D3" t="s">
        <v>458</v>
      </c>
      <c r="F3" s="254" t="s">
        <v>346</v>
      </c>
      <c r="G3" s="254" t="s">
        <v>250</v>
      </c>
      <c r="H3" s="254" t="s">
        <v>459</v>
      </c>
      <c r="K3" s="39" t="s">
        <v>341</v>
      </c>
      <c r="L3" s="39" t="s">
        <v>342</v>
      </c>
      <c r="M3" t="s">
        <v>461</v>
      </c>
      <c r="N3" t="s">
        <v>457</v>
      </c>
      <c r="O3" t="s">
        <v>458</v>
      </c>
      <c r="Q3" s="242" t="s">
        <v>346</v>
      </c>
      <c r="R3" s="242" t="s">
        <v>250</v>
      </c>
      <c r="S3" s="254" t="s">
        <v>459</v>
      </c>
      <c r="AA3" s="103" t="s">
        <v>107</v>
      </c>
      <c r="AB3" t="s">
        <v>41</v>
      </c>
      <c r="AC3" s="234">
        <v>1020749.1200000001</v>
      </c>
      <c r="AD3" s="234">
        <v>280051.22662443644</v>
      </c>
      <c r="AE3" s="237">
        <v>0.10817839307244637</v>
      </c>
      <c r="AF3" s="250">
        <v>0.27435852859166454</v>
      </c>
      <c r="AG3" s="250">
        <v>1.0477147978467805</v>
      </c>
      <c r="AH3" s="237">
        <f t="shared" ref="AH3:AH15" si="0">AC3/$AC$17</f>
        <v>0.19799265053363044</v>
      </c>
      <c r="AJ3" s="103" t="s">
        <v>107</v>
      </c>
      <c r="AK3" t="s">
        <v>41</v>
      </c>
      <c r="AL3" s="237">
        <v>0.19799265053363044</v>
      </c>
    </row>
    <row r="4" spans="1:38" x14ac:dyDescent="0.35">
      <c r="A4" s="40" t="s">
        <v>104</v>
      </c>
      <c r="B4" s="234">
        <v>62646125</v>
      </c>
      <c r="C4" s="234">
        <v>1934587.08</v>
      </c>
      <c r="D4" s="234">
        <v>613496.04371253343</v>
      </c>
      <c r="F4" s="245">
        <f>C4/$C$1</f>
        <v>0.74729371513795417</v>
      </c>
      <c r="G4" s="251">
        <f>D4/C4</f>
        <v>0.3171198908826236</v>
      </c>
      <c r="H4" s="251">
        <f>D4/B4</f>
        <v>9.7930405705465972E-3</v>
      </c>
      <c r="J4" t="str">
        <f>K4&amp;L4</f>
        <v>FacebookAEO</v>
      </c>
      <c r="K4" t="s">
        <v>104</v>
      </c>
      <c r="L4" t="s">
        <v>38</v>
      </c>
      <c r="M4" s="234">
        <v>57155082</v>
      </c>
      <c r="N4" s="234">
        <v>1866785.03</v>
      </c>
      <c r="O4" s="234">
        <v>590080.37340298924</v>
      </c>
      <c r="Q4" s="245">
        <f t="shared" ref="Q4:Q17" si="1">O4/$C$1</f>
        <v>0.227936679113101</v>
      </c>
      <c r="R4" s="251">
        <f t="shared" ref="R4:R17" si="2">O4/N4</f>
        <v>0.3160944425416724</v>
      </c>
      <c r="S4" s="251">
        <f t="shared" ref="S4:S17" si="3">O4/M4</f>
        <v>1.0324197827290131E-2</v>
      </c>
      <c r="U4">
        <v>400000</v>
      </c>
      <c r="V4">
        <f>U4/N4</f>
        <v>0.21427212751968555</v>
      </c>
      <c r="AA4" s="103" t="s">
        <v>207</v>
      </c>
      <c r="AB4" t="s">
        <v>380</v>
      </c>
      <c r="AC4" s="234">
        <v>418160.88</v>
      </c>
      <c r="AD4" s="234">
        <v>189306.33330925356</v>
      </c>
      <c r="AE4" s="237">
        <v>7.3125389174942657E-2</v>
      </c>
      <c r="AF4" s="250">
        <v>0.45271172499267165</v>
      </c>
      <c r="AG4" s="250">
        <v>14.55972296298782</v>
      </c>
      <c r="AH4" s="237">
        <f t="shared" si="0"/>
        <v>8.1109823519294688E-2</v>
      </c>
      <c r="AJ4" s="247" t="s">
        <v>118</v>
      </c>
      <c r="AK4" t="s">
        <v>38</v>
      </c>
      <c r="AL4" s="237">
        <v>0.12842220747613492</v>
      </c>
    </row>
    <row r="5" spans="1:38" x14ac:dyDescent="0.35">
      <c r="A5" s="40" t="s">
        <v>107</v>
      </c>
      <c r="B5" s="234">
        <v>290946042</v>
      </c>
      <c r="C5" s="234">
        <v>1306693.5</v>
      </c>
      <c r="D5" s="234">
        <v>307301.22061531246</v>
      </c>
      <c r="F5" s="245">
        <f t="shared" ref="F5:F12" si="4">C5/$C$1</f>
        <v>0.50475052286693467</v>
      </c>
      <c r="G5" s="251">
        <f t="shared" ref="G5:G13" si="5">D5/C5</f>
        <v>0.23517467609298773</v>
      </c>
      <c r="H5" s="251">
        <f t="shared" ref="H5:H13" si="6">D5/B5</f>
        <v>1.0562137862501406E-3</v>
      </c>
      <c r="J5" t="str">
        <f t="shared" ref="J5:J16" si="7">K5&amp;L5</f>
        <v>FacebookMAIA</v>
      </c>
      <c r="K5" t="s">
        <v>104</v>
      </c>
      <c r="L5" t="s">
        <v>39</v>
      </c>
      <c r="M5" s="234">
        <v>5491043</v>
      </c>
      <c r="N5" s="234">
        <v>67802.049999999988</v>
      </c>
      <c r="O5" s="234">
        <v>23415.670309544214</v>
      </c>
      <c r="Q5" s="245">
        <f t="shared" si="1"/>
        <v>9.0450222887174369E-3</v>
      </c>
      <c r="R5" s="251">
        <f t="shared" si="2"/>
        <v>0.34535342677019676</v>
      </c>
      <c r="S5" s="251">
        <f t="shared" si="3"/>
        <v>4.2643392720734868E-3</v>
      </c>
      <c r="AA5" s="103" t="s">
        <v>393</v>
      </c>
      <c r="AB5" t="s">
        <v>39</v>
      </c>
      <c r="AC5" s="234">
        <v>122379.26</v>
      </c>
      <c r="AD5" s="234">
        <v>102199.52212096904</v>
      </c>
      <c r="AE5" s="237">
        <v>3.9477706307799003E-2</v>
      </c>
      <c r="AF5" s="250">
        <v>0.83510491991019586</v>
      </c>
      <c r="AG5" s="250">
        <v>5.1862094959822693</v>
      </c>
      <c r="AH5" s="237">
        <f t="shared" si="0"/>
        <v>2.3737658532337794E-2</v>
      </c>
      <c r="AJ5" s="103" t="s">
        <v>207</v>
      </c>
      <c r="AK5" t="s">
        <v>380</v>
      </c>
      <c r="AL5" s="237">
        <v>8.1109823519294688E-2</v>
      </c>
    </row>
    <row r="6" spans="1:38" x14ac:dyDescent="0.35">
      <c r="A6" s="40" t="s">
        <v>118</v>
      </c>
      <c r="B6" s="234">
        <v>17121567</v>
      </c>
      <c r="C6" s="234">
        <v>662079.40000003227</v>
      </c>
      <c r="D6" s="234">
        <v>249603.48014149501</v>
      </c>
      <c r="F6" s="245">
        <f t="shared" si="4"/>
        <v>0.25574851587571429</v>
      </c>
      <c r="G6" s="251">
        <f t="shared" si="5"/>
        <v>0.37699931479741378</v>
      </c>
      <c r="H6" s="251">
        <f t="shared" si="6"/>
        <v>1.4578308173632414E-2</v>
      </c>
      <c r="J6" t="str">
        <f t="shared" si="7"/>
        <v>GoogleUAC 1.0</v>
      </c>
      <c r="K6" t="s">
        <v>107</v>
      </c>
      <c r="L6" t="s">
        <v>42</v>
      </c>
      <c r="M6" s="234">
        <v>23648980</v>
      </c>
      <c r="N6" s="234">
        <v>285945.44999999995</v>
      </c>
      <c r="O6" s="234">
        <v>104787.31326053957</v>
      </c>
      <c r="Q6" s="245">
        <f t="shared" si="1"/>
        <v>4.0477320165806761E-2</v>
      </c>
      <c r="R6" s="251">
        <f t="shared" si="2"/>
        <v>0.36645910351271399</v>
      </c>
      <c r="S6" s="251">
        <f t="shared" si="3"/>
        <v>4.430944305443176E-3</v>
      </c>
      <c r="AA6" s="103" t="s">
        <v>107</v>
      </c>
      <c r="AB6" t="s">
        <v>42</v>
      </c>
      <c r="AC6" s="234">
        <v>289073.75999999995</v>
      </c>
      <c r="AD6" s="234">
        <v>96330.487153257825</v>
      </c>
      <c r="AE6" s="237">
        <v>3.721061117900519E-2</v>
      </c>
      <c r="AF6" s="250">
        <v>0.3332384342088256</v>
      </c>
      <c r="AG6" s="250">
        <v>4.0005880271207097</v>
      </c>
      <c r="AH6" s="237">
        <f t="shared" si="0"/>
        <v>5.6071054895567816E-2</v>
      </c>
      <c r="AJ6" s="103" t="s">
        <v>45</v>
      </c>
      <c r="AK6" t="s">
        <v>380</v>
      </c>
      <c r="AL6" s="237">
        <v>7.9114086916219781E-2</v>
      </c>
    </row>
    <row r="7" spans="1:38" x14ac:dyDescent="0.35">
      <c r="A7" s="40" t="s">
        <v>207</v>
      </c>
      <c r="B7" s="234">
        <v>13002056</v>
      </c>
      <c r="C7" s="234">
        <v>418160.88</v>
      </c>
      <c r="D7" s="234">
        <v>192836.69126618197</v>
      </c>
      <c r="F7" s="245">
        <f t="shared" si="4"/>
        <v>0.16152749120011503</v>
      </c>
      <c r="G7" s="251">
        <f t="shared" si="5"/>
        <v>0.4611543080409195</v>
      </c>
      <c r="H7" s="251">
        <f t="shared" si="6"/>
        <v>1.4831246017259268E-2</v>
      </c>
      <c r="J7" t="str">
        <f t="shared" si="7"/>
        <v>GoogleUAC 2.5</v>
      </c>
      <c r="K7" t="s">
        <v>107</v>
      </c>
      <c r="L7" t="s">
        <v>41</v>
      </c>
      <c r="M7" s="234">
        <v>267297062</v>
      </c>
      <c r="N7" s="234">
        <v>1020748.0499999999</v>
      </c>
      <c r="O7" s="234">
        <v>202513.90735477285</v>
      </c>
      <c r="Q7" s="245">
        <f t="shared" si="1"/>
        <v>7.8227220557190766E-2</v>
      </c>
      <c r="R7" s="251">
        <f t="shared" si="2"/>
        <v>0.19839754516775501</v>
      </c>
      <c r="S7" s="251">
        <f t="shared" si="3"/>
        <v>7.5763611406537965E-4</v>
      </c>
      <c r="AA7" s="103" t="s">
        <v>46</v>
      </c>
      <c r="AB7" t="s">
        <v>380</v>
      </c>
      <c r="AC7" s="234">
        <v>111678.75</v>
      </c>
      <c r="AD7" s="234">
        <v>69575.759101316624</v>
      </c>
      <c r="AE7" s="237">
        <v>2.6875775218330428E-2</v>
      </c>
      <c r="AF7" s="250">
        <v>0.62299908533464621</v>
      </c>
      <c r="AG7" s="250">
        <v>145.6086807595984</v>
      </c>
      <c r="AH7" s="237">
        <f t="shared" si="0"/>
        <v>2.1662102163539143E-2</v>
      </c>
      <c r="AJ7" s="103" t="s">
        <v>107</v>
      </c>
      <c r="AK7" t="s">
        <v>42</v>
      </c>
      <c r="AL7" s="237">
        <v>5.6071054895567816E-2</v>
      </c>
    </row>
    <row r="8" spans="1:38" x14ac:dyDescent="0.35">
      <c r="A8" s="40" t="s">
        <v>45</v>
      </c>
      <c r="B8" s="234">
        <v>304180329</v>
      </c>
      <c r="C8" s="234">
        <v>407871.87999999995</v>
      </c>
      <c r="D8" s="234">
        <v>162393.75650342333</v>
      </c>
      <c r="F8" s="245">
        <f t="shared" si="4"/>
        <v>0.15755304873921819</v>
      </c>
      <c r="G8" s="251">
        <f t="shared" si="5"/>
        <v>0.39814893957245434</v>
      </c>
      <c r="H8" s="251">
        <f t="shared" si="6"/>
        <v>5.338733015290523E-4</v>
      </c>
      <c r="J8" t="str">
        <f t="shared" si="7"/>
        <v>UnityAEO</v>
      </c>
      <c r="K8" t="s">
        <v>118</v>
      </c>
      <c r="L8" t="s">
        <v>38</v>
      </c>
      <c r="M8" s="234">
        <v>17121567</v>
      </c>
      <c r="N8" s="234">
        <v>662079.40000003227</v>
      </c>
      <c r="O8" s="234">
        <v>249603.48014149501</v>
      </c>
      <c r="Q8" s="245">
        <f t="shared" si="1"/>
        <v>9.6417015245599785E-2</v>
      </c>
      <c r="R8" s="251">
        <f t="shared" si="2"/>
        <v>0.37699931479741378</v>
      </c>
      <c r="S8" s="251">
        <f t="shared" si="3"/>
        <v>1.4578308173632414E-2</v>
      </c>
      <c r="AA8" s="247" t="s">
        <v>118</v>
      </c>
      <c r="AB8" t="s">
        <v>38</v>
      </c>
      <c r="AC8" s="234">
        <v>662079.4000000325</v>
      </c>
      <c r="AD8" s="234">
        <v>63609.624926056546</v>
      </c>
      <c r="AE8" s="237">
        <v>2.457117253647978E-2</v>
      </c>
      <c r="AF8" s="250">
        <v>9.6075523458445347E-2</v>
      </c>
      <c r="AG8" s="250">
        <v>3.7151754232574938</v>
      </c>
      <c r="AH8" s="237">
        <f t="shared" si="0"/>
        <v>0.12842220747613492</v>
      </c>
      <c r="AJ8" s="103" t="s">
        <v>393</v>
      </c>
      <c r="AK8" t="s">
        <v>39</v>
      </c>
      <c r="AL8" s="237">
        <v>2.3737658532337794E-2</v>
      </c>
    </row>
    <row r="9" spans="1:38" x14ac:dyDescent="0.35">
      <c r="A9" s="40" t="s">
        <v>393</v>
      </c>
      <c r="B9" s="234">
        <v>33813844</v>
      </c>
      <c r="C9" s="234">
        <v>197068.74000000002</v>
      </c>
      <c r="D9" s="234">
        <v>70677.512372477155</v>
      </c>
      <c r="F9" s="245">
        <f t="shared" si="4"/>
        <v>7.6123857320579011E-2</v>
      </c>
      <c r="G9" s="251">
        <f t="shared" si="5"/>
        <v>0.35864395526392034</v>
      </c>
      <c r="H9" s="251">
        <f t="shared" si="6"/>
        <v>2.090194547904023E-3</v>
      </c>
      <c r="J9" t="str">
        <f t="shared" si="7"/>
        <v>IronSourceTotal</v>
      </c>
      <c r="K9" t="s">
        <v>207</v>
      </c>
      <c r="L9" t="s">
        <v>380</v>
      </c>
      <c r="M9" s="234">
        <v>13002056</v>
      </c>
      <c r="N9" s="234">
        <v>418160.88</v>
      </c>
      <c r="O9" s="234">
        <v>192836.69126618197</v>
      </c>
      <c r="Q9" s="255">
        <f t="shared" si="1"/>
        <v>7.4489098433974762E-2</v>
      </c>
      <c r="R9" s="251">
        <f t="shared" si="2"/>
        <v>0.4611543080409195</v>
      </c>
      <c r="S9" s="251">
        <f t="shared" si="3"/>
        <v>1.4831246017259268E-2</v>
      </c>
      <c r="AA9" s="247" t="s">
        <v>104</v>
      </c>
      <c r="AB9" t="s">
        <v>39</v>
      </c>
      <c r="AC9" s="234">
        <v>104561.01</v>
      </c>
      <c r="AD9" s="234">
        <v>24403.615487058585</v>
      </c>
      <c r="AE9" s="237">
        <v>9.4266464759612291E-3</v>
      </c>
      <c r="AF9" s="250">
        <v>0.23339116069229426</v>
      </c>
      <c r="AG9" s="250">
        <v>3.484705976093402</v>
      </c>
      <c r="AH9" s="237">
        <f t="shared" si="0"/>
        <v>2.0281488474242753E-2</v>
      </c>
      <c r="AJ9" s="103" t="s">
        <v>46</v>
      </c>
      <c r="AK9" t="s">
        <v>380</v>
      </c>
      <c r="AL9" s="237">
        <v>2.1662102163539143E-2</v>
      </c>
    </row>
    <row r="10" spans="1:38" x14ac:dyDescent="0.35">
      <c r="A10" s="40" t="s">
        <v>46</v>
      </c>
      <c r="B10" s="234">
        <v>477827</v>
      </c>
      <c r="C10" s="234">
        <v>111678.75</v>
      </c>
      <c r="D10" s="234">
        <v>111078.09703429537</v>
      </c>
      <c r="F10" s="245">
        <f t="shared" si="4"/>
        <v>4.3139349400318952E-2</v>
      </c>
      <c r="G10" s="251">
        <f t="shared" si="5"/>
        <v>0.99462160020859269</v>
      </c>
      <c r="H10" s="251">
        <f t="shared" si="6"/>
        <v>0.23246509099380186</v>
      </c>
      <c r="J10" t="str">
        <f t="shared" si="7"/>
        <v>MolocoTotal</v>
      </c>
      <c r="K10" t="s">
        <v>45</v>
      </c>
      <c r="L10" t="s">
        <v>380</v>
      </c>
      <c r="M10" s="234">
        <v>304180329</v>
      </c>
      <c r="N10" s="234">
        <v>407871.87999999995</v>
      </c>
      <c r="O10" s="234">
        <v>162393.75650342333</v>
      </c>
      <c r="Q10" s="245">
        <f t="shared" si="1"/>
        <v>6.2729579281926934E-2</v>
      </c>
      <c r="R10" s="251">
        <f t="shared" si="2"/>
        <v>0.39814893957245434</v>
      </c>
      <c r="S10" s="251">
        <f t="shared" si="3"/>
        <v>5.338733015290523E-4</v>
      </c>
      <c r="AA10" s="103" t="s">
        <v>402</v>
      </c>
      <c r="AB10" t="s">
        <v>38</v>
      </c>
      <c r="AC10" s="234">
        <v>12031.75</v>
      </c>
      <c r="AD10" s="234">
        <v>24035.478562468037</v>
      </c>
      <c r="AE10" s="237">
        <v>9.2844422749196655E-3</v>
      </c>
      <c r="AF10" s="250">
        <v>1.9976710422397437</v>
      </c>
      <c r="AG10" s="250">
        <v>14.08430878241453</v>
      </c>
      <c r="AH10" s="237">
        <f t="shared" si="0"/>
        <v>2.3337743098500127E-3</v>
      </c>
      <c r="AJ10" s="247" t="s">
        <v>104</v>
      </c>
      <c r="AK10" t="s">
        <v>39</v>
      </c>
      <c r="AL10" s="237">
        <v>2.0281488474242753E-2</v>
      </c>
    </row>
    <row r="11" spans="1:38" x14ac:dyDescent="0.35">
      <c r="A11" s="40" t="s">
        <v>49</v>
      </c>
      <c r="B11" s="234">
        <v>3611418</v>
      </c>
      <c r="C11" s="234">
        <v>30378.770000000004</v>
      </c>
      <c r="D11" s="234">
        <v>4915.6015005710487</v>
      </c>
      <c r="F11" s="245">
        <f t="shared" si="4"/>
        <v>1.173473354046251E-2</v>
      </c>
      <c r="G11" s="251">
        <f t="shared" si="5"/>
        <v>0.16181041893964265</v>
      </c>
      <c r="H11" s="251">
        <f t="shared" si="6"/>
        <v>1.3611278175417658E-3</v>
      </c>
      <c r="J11" t="str">
        <f t="shared" si="7"/>
        <v>SnapchatAEO</v>
      </c>
      <c r="K11" t="s">
        <v>393</v>
      </c>
      <c r="L11" t="s">
        <v>38</v>
      </c>
      <c r="M11" s="234">
        <v>14107829</v>
      </c>
      <c r="N11" s="234">
        <v>74689.48000000001</v>
      </c>
      <c r="O11" s="234">
        <v>26667.791875892617</v>
      </c>
      <c r="Q11" s="245">
        <f t="shared" si="1"/>
        <v>1.0301254190874441E-2</v>
      </c>
      <c r="R11" s="251">
        <f t="shared" si="2"/>
        <v>0.35704883573821389</v>
      </c>
      <c r="S11" s="251">
        <f t="shared" si="3"/>
        <v>1.8902831807709477E-3</v>
      </c>
      <c r="AA11" s="103" t="s">
        <v>45</v>
      </c>
      <c r="AB11" t="s">
        <v>380</v>
      </c>
      <c r="AC11" s="234">
        <v>407871.88000000006</v>
      </c>
      <c r="AD11" s="234">
        <v>22967.207837753227</v>
      </c>
      <c r="AE11" s="237">
        <v>8.8717898764320013E-3</v>
      </c>
      <c r="AF11" s="250">
        <v>5.6309858472599839E-2</v>
      </c>
      <c r="AG11" s="250">
        <v>7.5505237019298579E-2</v>
      </c>
      <c r="AH11" s="237">
        <f t="shared" si="0"/>
        <v>7.9114086916219781E-2</v>
      </c>
      <c r="AJ11" s="247" t="s">
        <v>393</v>
      </c>
      <c r="AK11" t="s">
        <v>38</v>
      </c>
      <c r="AL11" s="237">
        <v>1.4487367975569335E-2</v>
      </c>
    </row>
    <row r="12" spans="1:38" x14ac:dyDescent="0.35">
      <c r="A12" s="40" t="s">
        <v>402</v>
      </c>
      <c r="B12" s="234">
        <v>4943846</v>
      </c>
      <c r="C12" s="234">
        <v>27537.62</v>
      </c>
      <c r="D12" s="234">
        <v>19814.084829623418</v>
      </c>
      <c r="F12" s="245">
        <f t="shared" si="4"/>
        <v>1.0637252036159173E-2</v>
      </c>
      <c r="G12" s="251">
        <f t="shared" si="5"/>
        <v>0.71952786150812664</v>
      </c>
      <c r="H12" s="251">
        <f t="shared" si="6"/>
        <v>4.0078280815428755E-3</v>
      </c>
      <c r="J12" t="str">
        <f t="shared" si="7"/>
        <v>SnapchatMAIA</v>
      </c>
      <c r="K12" t="s">
        <v>393</v>
      </c>
      <c r="L12" t="s">
        <v>39</v>
      </c>
      <c r="M12" s="234">
        <v>19706015</v>
      </c>
      <c r="N12" s="234">
        <v>122379.26000000001</v>
      </c>
      <c r="O12" s="234">
        <v>44009.72049658453</v>
      </c>
      <c r="Q12" s="245">
        <f t="shared" si="1"/>
        <v>1.7000107088524348E-2</v>
      </c>
      <c r="R12" s="251">
        <f t="shared" si="2"/>
        <v>0.3596174751880713</v>
      </c>
      <c r="S12" s="251">
        <f t="shared" si="3"/>
        <v>2.2333140666230353E-3</v>
      </c>
      <c r="AA12" s="247" t="s">
        <v>402</v>
      </c>
      <c r="AB12" t="s">
        <v>39</v>
      </c>
      <c r="AC12" s="234">
        <v>15505.869999999999</v>
      </c>
      <c r="AD12" s="234">
        <v>16006.715191380055</v>
      </c>
      <c r="AE12" s="237">
        <v>6.1830856755858881E-3</v>
      </c>
      <c r="AF12" s="250">
        <v>1.0323003605331436</v>
      </c>
      <c r="AG12" s="250">
        <v>4.9444600000000172</v>
      </c>
      <c r="AH12" s="237">
        <f t="shared" si="0"/>
        <v>3.0076423677248957E-3</v>
      </c>
      <c r="AJ12" s="103" t="s">
        <v>49</v>
      </c>
      <c r="AK12" t="s">
        <v>380</v>
      </c>
      <c r="AL12" s="237">
        <v>5.8925088196515284E-3</v>
      </c>
    </row>
    <row r="13" spans="1:38" x14ac:dyDescent="0.35">
      <c r="A13" s="40" t="s">
        <v>6</v>
      </c>
      <c r="B13" s="234">
        <v>730743054</v>
      </c>
      <c r="C13" s="234">
        <v>5096056.6200000327</v>
      </c>
      <c r="D13" s="234">
        <v>1732116.4879759131</v>
      </c>
      <c r="F13" s="244">
        <f>D13/$C$1</f>
        <v>0.66908322645844698</v>
      </c>
      <c r="G13" s="253">
        <f t="shared" si="5"/>
        <v>0.3398934935648148</v>
      </c>
      <c r="H13" s="253">
        <f t="shared" si="6"/>
        <v>2.3703495756743974E-3</v>
      </c>
      <c r="J13" t="str">
        <f t="shared" si="7"/>
        <v>Apple SearchTotal</v>
      </c>
      <c r="K13" t="s">
        <v>46</v>
      </c>
      <c r="L13" t="s">
        <v>380</v>
      </c>
      <c r="M13" s="234">
        <v>477827</v>
      </c>
      <c r="N13" s="234">
        <v>111678.75</v>
      </c>
      <c r="O13" s="234">
        <v>111078.09703429537</v>
      </c>
      <c r="Q13" s="245">
        <f t="shared" si="1"/>
        <v>4.2907328732502831E-2</v>
      </c>
      <c r="R13" s="251">
        <f t="shared" si="2"/>
        <v>0.99462160020859269</v>
      </c>
      <c r="S13" s="251">
        <f t="shared" si="3"/>
        <v>0.23246509099380186</v>
      </c>
      <c r="AA13" s="247" t="s">
        <v>393</v>
      </c>
      <c r="AB13" t="s">
        <v>38</v>
      </c>
      <c r="AC13" s="234">
        <v>74689.48000000001</v>
      </c>
      <c r="AD13" s="234">
        <v>14533.333661250192</v>
      </c>
      <c r="AE13" s="237">
        <v>5.6139467782732946E-3</v>
      </c>
      <c r="AF13" s="250">
        <v>0.19458340935363574</v>
      </c>
      <c r="AG13" s="250">
        <v>1.0301608887696465</v>
      </c>
      <c r="AH13" s="237">
        <f t="shared" si="0"/>
        <v>1.4487367975569335E-2</v>
      </c>
      <c r="AJ13" s="247" t="s">
        <v>402</v>
      </c>
      <c r="AK13" t="s">
        <v>39</v>
      </c>
      <c r="AL13" s="237">
        <v>3.0076423677248957E-3</v>
      </c>
    </row>
    <row r="14" spans="1:38" x14ac:dyDescent="0.35">
      <c r="J14" t="str">
        <f t="shared" si="7"/>
        <v>KadenTotal</v>
      </c>
      <c r="K14" t="s">
        <v>49</v>
      </c>
      <c r="L14" t="s">
        <v>380</v>
      </c>
      <c r="M14" s="234">
        <v>3611418</v>
      </c>
      <c r="N14" s="234">
        <v>30378.770000000004</v>
      </c>
      <c r="O14" s="234">
        <v>4915.6015005710487</v>
      </c>
      <c r="Q14" s="245">
        <f t="shared" si="1"/>
        <v>1.898802150327315E-3</v>
      </c>
      <c r="R14" s="251">
        <f t="shared" si="2"/>
        <v>0.16181041893964265</v>
      </c>
      <c r="S14" s="251">
        <f t="shared" si="3"/>
        <v>1.3611278175417658E-3</v>
      </c>
      <c r="AA14" s="103" t="s">
        <v>49</v>
      </c>
      <c r="AB14" t="s">
        <v>380</v>
      </c>
      <c r="AC14" s="234">
        <v>30378.770000000004</v>
      </c>
      <c r="AD14" s="234">
        <v>3599.4403020628147</v>
      </c>
      <c r="AE14" s="237">
        <v>1.3903944379416618E-3</v>
      </c>
      <c r="AF14" s="250">
        <v>0.11848538640842977</v>
      </c>
      <c r="AG14" s="250">
        <v>0.99668338089437836</v>
      </c>
      <c r="AH14" s="237">
        <f t="shared" si="0"/>
        <v>5.8925088196515284E-3</v>
      </c>
      <c r="AJ14" s="103" t="s">
        <v>402</v>
      </c>
      <c r="AK14" t="s">
        <v>38</v>
      </c>
      <c r="AL14" s="237">
        <v>2.3337743098500127E-3</v>
      </c>
    </row>
    <row r="15" spans="1:38" x14ac:dyDescent="0.35">
      <c r="J15" t="str">
        <f t="shared" si="7"/>
        <v>TikTokAEO</v>
      </c>
      <c r="K15" t="s">
        <v>402</v>
      </c>
      <c r="L15" t="s">
        <v>38</v>
      </c>
      <c r="M15" s="234">
        <v>1706543</v>
      </c>
      <c r="N15" s="234">
        <v>12031.75</v>
      </c>
      <c r="O15" s="234">
        <v>5408.0225846985049</v>
      </c>
      <c r="Q15" s="245">
        <f t="shared" si="1"/>
        <v>2.0890149276037279E-3</v>
      </c>
      <c r="R15" s="251">
        <f t="shared" si="2"/>
        <v>0.44947930140657055</v>
      </c>
      <c r="S15" s="251">
        <f t="shared" si="3"/>
        <v>3.1689928614154492E-3</v>
      </c>
      <c r="AA15" s="103" t="s">
        <v>118</v>
      </c>
      <c r="AB15" t="s">
        <v>39</v>
      </c>
      <c r="AC15" s="234">
        <v>2816.97</v>
      </c>
      <c r="AD15" s="234">
        <v>61.641571599999807</v>
      </c>
      <c r="AE15" s="237">
        <v>2.3810951455287326E-5</v>
      </c>
      <c r="AF15" s="250">
        <v>2.1882225085819093E-2</v>
      </c>
      <c r="AG15" s="250">
        <v>1.1114599999999966</v>
      </c>
      <c r="AH15" s="237">
        <f t="shared" si="0"/>
        <v>5.4640199618660539E-4</v>
      </c>
      <c r="AJ15" s="103" t="s">
        <v>118</v>
      </c>
      <c r="AK15" t="s">
        <v>39</v>
      </c>
      <c r="AL15" s="237">
        <v>5.4640199618660539E-4</v>
      </c>
    </row>
    <row r="16" spans="1:38" x14ac:dyDescent="0.35">
      <c r="J16" t="str">
        <f t="shared" si="7"/>
        <v>TikTokMAIA</v>
      </c>
      <c r="K16" t="s">
        <v>402</v>
      </c>
      <c r="L16" t="s">
        <v>39</v>
      </c>
      <c r="M16" s="234">
        <v>3237303</v>
      </c>
      <c r="N16" s="234">
        <v>15505.869999999999</v>
      </c>
      <c r="O16" s="234">
        <v>14406.062244924915</v>
      </c>
      <c r="Q16" s="245">
        <f t="shared" si="1"/>
        <v>5.5647842822968488E-3</v>
      </c>
      <c r="R16" s="251">
        <f t="shared" si="2"/>
        <v>0.92907152226382106</v>
      </c>
      <c r="S16" s="251">
        <f t="shared" si="3"/>
        <v>4.4500197370851338E-3</v>
      </c>
    </row>
    <row r="17" spans="11:33" x14ac:dyDescent="0.35">
      <c r="K17" t="s">
        <v>6</v>
      </c>
      <c r="M17" s="234">
        <v>730743054</v>
      </c>
      <c r="N17" s="234">
        <v>5096056.6200000327</v>
      </c>
      <c r="O17" s="234">
        <v>1732116.4879759126</v>
      </c>
      <c r="Q17" s="244">
        <f t="shared" si="1"/>
        <v>0.66908322645844676</v>
      </c>
      <c r="R17" s="243">
        <f t="shared" si="2"/>
        <v>0.33989349356481474</v>
      </c>
      <c r="S17" s="243">
        <f t="shared" si="3"/>
        <v>2.3703495756743965E-3</v>
      </c>
      <c r="AC17" s="234">
        <v>5155489.9500000319</v>
      </c>
      <c r="AD17" s="234">
        <v>1230569.0419674611</v>
      </c>
      <c r="AE17" s="237">
        <v>0.47534511142585373</v>
      </c>
      <c r="AF17" s="250">
        <v>0.23869099812083883</v>
      </c>
      <c r="AG17" s="250">
        <v>1.6785316788750855</v>
      </c>
    </row>
    <row r="21" spans="11:33" x14ac:dyDescent="0.35">
      <c r="M21" s="236">
        <f>N18/M1</f>
        <v>0</v>
      </c>
    </row>
    <row r="26" spans="11:33" x14ac:dyDescent="0.35">
      <c r="N26" s="103" t="s">
        <v>104</v>
      </c>
      <c r="O26" t="s">
        <v>38</v>
      </c>
      <c r="P26" s="236">
        <v>0.15250217609719494</v>
      </c>
    </row>
    <row r="27" spans="11:33" x14ac:dyDescent="0.35">
      <c r="N27" s="103" t="s">
        <v>107</v>
      </c>
      <c r="O27" t="s">
        <v>41</v>
      </c>
      <c r="P27" s="236">
        <v>0.10037684615310367</v>
      </c>
    </row>
    <row r="28" spans="11:33" x14ac:dyDescent="0.35">
      <c r="N28" s="103" t="s">
        <v>107</v>
      </c>
      <c r="O28" t="s">
        <v>42</v>
      </c>
      <c r="P28" s="236">
        <v>4.1587043049927636E-2</v>
      </c>
    </row>
    <row r="29" spans="11:33" x14ac:dyDescent="0.35">
      <c r="N29" s="103" t="s">
        <v>393</v>
      </c>
      <c r="O29" t="s">
        <v>39</v>
      </c>
      <c r="P29" s="236">
        <v>4.0328771018590504E-2</v>
      </c>
    </row>
    <row r="30" spans="11:33" x14ac:dyDescent="0.35">
      <c r="N30" s="247" t="s">
        <v>118</v>
      </c>
      <c r="O30" t="s">
        <v>38</v>
      </c>
      <c r="P30" s="236">
        <v>4.0322470825640312E-2</v>
      </c>
    </row>
    <row r="31" spans="11:33" x14ac:dyDescent="0.35">
      <c r="N31" s="247" t="s">
        <v>46</v>
      </c>
      <c r="O31" t="s">
        <v>380</v>
      </c>
      <c r="P31" s="236">
        <v>3.8448833142585841E-2</v>
      </c>
    </row>
    <row r="32" spans="11:33" x14ac:dyDescent="0.35">
      <c r="N32" s="247" t="s">
        <v>207</v>
      </c>
      <c r="O32" t="s">
        <v>380</v>
      </c>
      <c r="P32" s="236">
        <v>2.2358746040132604E-2</v>
      </c>
    </row>
    <row r="33" spans="10:17" x14ac:dyDescent="0.35">
      <c r="N33" s="103" t="s">
        <v>45</v>
      </c>
      <c r="O33" t="s">
        <v>380</v>
      </c>
      <c r="P33" s="236">
        <v>1.3721850421892981E-2</v>
      </c>
    </row>
    <row r="34" spans="10:17" x14ac:dyDescent="0.35">
      <c r="N34" s="103" t="s">
        <v>104</v>
      </c>
      <c r="O34" t="s">
        <v>39</v>
      </c>
      <c r="P34" s="236">
        <v>9.9228094572219525E-3</v>
      </c>
    </row>
    <row r="35" spans="10:17" x14ac:dyDescent="0.35">
      <c r="N35" s="247" t="s">
        <v>402</v>
      </c>
      <c r="O35" t="s">
        <v>38</v>
      </c>
      <c r="P35" s="236">
        <v>9.2844422749196135E-3</v>
      </c>
    </row>
    <row r="36" spans="10:17" x14ac:dyDescent="0.35">
      <c r="N36" s="247" t="s">
        <v>402</v>
      </c>
      <c r="O36" t="s">
        <v>39</v>
      </c>
      <c r="P36" s="236">
        <v>6.1830856755858447E-3</v>
      </c>
    </row>
    <row r="37" spans="10:17" x14ac:dyDescent="0.35">
      <c r="N37" s="103" t="s">
        <v>393</v>
      </c>
      <c r="O37" t="s">
        <v>38</v>
      </c>
      <c r="P37" s="236">
        <v>4.9046367812265136E-3</v>
      </c>
    </row>
    <row r="38" spans="10:17" x14ac:dyDescent="0.35">
      <c r="N38" s="103" t="s">
        <v>49</v>
      </c>
      <c r="O38" t="s">
        <v>380</v>
      </c>
      <c r="P38" s="236">
        <v>1.3903944379416566E-3</v>
      </c>
    </row>
    <row r="41" spans="10:17" x14ac:dyDescent="0.35">
      <c r="K41" t="str">
        <f>K3</f>
        <v>Level1</v>
      </c>
      <c r="L41" t="str">
        <f t="shared" ref="L41:Q41" si="8">L3</f>
        <v>Level2</v>
      </c>
      <c r="M41" t="str">
        <f t="shared" si="8"/>
        <v>Sum of Imp</v>
      </c>
      <c r="N41" t="str">
        <f t="shared" si="8"/>
        <v>Sum of Spend</v>
      </c>
      <c r="O41" t="str">
        <f t="shared" si="8"/>
        <v>Sum of Decomps</v>
      </c>
      <c r="P41">
        <f t="shared" si="8"/>
        <v>0</v>
      </c>
      <c r="Q41" t="str">
        <f t="shared" si="8"/>
        <v>Contribution</v>
      </c>
    </row>
    <row r="42" spans="10:17" x14ac:dyDescent="0.35">
      <c r="J42" t="str">
        <f>K42&amp;L42</f>
        <v>FacebookAEO</v>
      </c>
      <c r="K42" t="str">
        <f>K4</f>
        <v>Facebook</v>
      </c>
      <c r="L42" t="str">
        <f t="shared" ref="L42:Q42" si="9">L4</f>
        <v>AEO</v>
      </c>
      <c r="M42">
        <f t="shared" si="9"/>
        <v>57155082</v>
      </c>
      <c r="N42">
        <f t="shared" si="9"/>
        <v>1866785.03</v>
      </c>
      <c r="O42">
        <f t="shared" si="9"/>
        <v>590080.37340298924</v>
      </c>
      <c r="Q42">
        <f t="shared" si="9"/>
        <v>0.227936679113101</v>
      </c>
    </row>
    <row r="43" spans="10:17" x14ac:dyDescent="0.35">
      <c r="K43" t="str">
        <f t="shared" ref="K43:Q55" si="10">K5</f>
        <v>Facebook</v>
      </c>
      <c r="L43" t="str">
        <f t="shared" si="10"/>
        <v>MAIA</v>
      </c>
      <c r="M43">
        <f t="shared" si="10"/>
        <v>5491043</v>
      </c>
      <c r="N43">
        <f t="shared" si="10"/>
        <v>67802.049999999988</v>
      </c>
      <c r="O43">
        <f t="shared" si="10"/>
        <v>23415.670309544214</v>
      </c>
      <c r="Q43">
        <f t="shared" si="10"/>
        <v>9.0450222887174369E-3</v>
      </c>
    </row>
    <row r="44" spans="10:17" x14ac:dyDescent="0.35">
      <c r="K44" t="str">
        <f t="shared" si="10"/>
        <v>Google</v>
      </c>
      <c r="L44" t="str">
        <f t="shared" si="10"/>
        <v>UAC 1.0</v>
      </c>
      <c r="M44">
        <f t="shared" si="10"/>
        <v>23648980</v>
      </c>
      <c r="N44">
        <f t="shared" si="10"/>
        <v>285945.44999999995</v>
      </c>
      <c r="O44">
        <f t="shared" si="10"/>
        <v>104787.31326053957</v>
      </c>
      <c r="Q44">
        <f t="shared" si="10"/>
        <v>4.0477320165806761E-2</v>
      </c>
    </row>
    <row r="45" spans="10:17" x14ac:dyDescent="0.35">
      <c r="K45" t="str">
        <f t="shared" si="10"/>
        <v>Google</v>
      </c>
      <c r="L45" t="str">
        <f t="shared" si="10"/>
        <v>UAC 2.5</v>
      </c>
      <c r="M45">
        <f t="shared" si="10"/>
        <v>267297062</v>
      </c>
      <c r="N45">
        <f t="shared" si="10"/>
        <v>1020748.0499999999</v>
      </c>
      <c r="O45">
        <f t="shared" si="10"/>
        <v>202513.90735477285</v>
      </c>
      <c r="Q45">
        <f t="shared" si="10"/>
        <v>7.8227220557190766E-2</v>
      </c>
    </row>
    <row r="46" spans="10:17" x14ac:dyDescent="0.35">
      <c r="K46" t="str">
        <f t="shared" si="10"/>
        <v>Unity</v>
      </c>
      <c r="L46" t="str">
        <f t="shared" si="10"/>
        <v>AEO</v>
      </c>
      <c r="M46">
        <f t="shared" si="10"/>
        <v>17121567</v>
      </c>
      <c r="N46">
        <f t="shared" si="10"/>
        <v>662079.40000003227</v>
      </c>
      <c r="O46">
        <f t="shared" si="10"/>
        <v>249603.48014149501</v>
      </c>
      <c r="Q46">
        <f t="shared" si="10"/>
        <v>9.6417015245599785E-2</v>
      </c>
    </row>
    <row r="47" spans="10:17" x14ac:dyDescent="0.35">
      <c r="K47" t="str">
        <f t="shared" si="10"/>
        <v>IronSource</v>
      </c>
      <c r="L47" t="str">
        <f t="shared" si="10"/>
        <v>Total</v>
      </c>
      <c r="M47">
        <f t="shared" si="10"/>
        <v>13002056</v>
      </c>
      <c r="N47">
        <f t="shared" si="10"/>
        <v>418160.88</v>
      </c>
      <c r="O47">
        <f t="shared" si="10"/>
        <v>192836.69126618197</v>
      </c>
      <c r="Q47">
        <f t="shared" si="10"/>
        <v>7.4489098433974762E-2</v>
      </c>
    </row>
    <row r="48" spans="10:17" x14ac:dyDescent="0.35">
      <c r="K48" t="str">
        <f t="shared" si="10"/>
        <v>Moloco</v>
      </c>
      <c r="L48" t="str">
        <f t="shared" si="10"/>
        <v>Total</v>
      </c>
      <c r="M48">
        <f t="shared" si="10"/>
        <v>304180329</v>
      </c>
      <c r="N48">
        <f t="shared" si="10"/>
        <v>407871.87999999995</v>
      </c>
      <c r="O48">
        <f t="shared" si="10"/>
        <v>162393.75650342333</v>
      </c>
      <c r="Q48">
        <f t="shared" si="10"/>
        <v>6.2729579281926934E-2</v>
      </c>
    </row>
    <row r="49" spans="11:17" x14ac:dyDescent="0.35">
      <c r="K49" t="str">
        <f t="shared" si="10"/>
        <v>Snapchat</v>
      </c>
      <c r="L49" t="str">
        <f t="shared" si="10"/>
        <v>AEO</v>
      </c>
      <c r="M49">
        <f t="shared" si="10"/>
        <v>14107829</v>
      </c>
      <c r="N49">
        <f t="shared" si="10"/>
        <v>74689.48000000001</v>
      </c>
      <c r="O49">
        <f t="shared" si="10"/>
        <v>26667.791875892617</v>
      </c>
      <c r="Q49">
        <f t="shared" si="10"/>
        <v>1.0301254190874441E-2</v>
      </c>
    </row>
    <row r="50" spans="11:17" x14ac:dyDescent="0.35">
      <c r="K50" t="str">
        <f t="shared" si="10"/>
        <v>Snapchat</v>
      </c>
      <c r="L50" t="str">
        <f t="shared" si="10"/>
        <v>MAIA</v>
      </c>
      <c r="M50">
        <f t="shared" si="10"/>
        <v>19706015</v>
      </c>
      <c r="N50">
        <f t="shared" si="10"/>
        <v>122379.26000000001</v>
      </c>
      <c r="O50">
        <f t="shared" si="10"/>
        <v>44009.72049658453</v>
      </c>
      <c r="Q50">
        <f t="shared" si="10"/>
        <v>1.7000107088524348E-2</v>
      </c>
    </row>
    <row r="51" spans="11:17" x14ac:dyDescent="0.35">
      <c r="K51" t="str">
        <f t="shared" si="10"/>
        <v>Apple Search</v>
      </c>
      <c r="L51" t="str">
        <f t="shared" si="10"/>
        <v>Total</v>
      </c>
      <c r="M51">
        <f t="shared" si="10"/>
        <v>477827</v>
      </c>
      <c r="N51">
        <f t="shared" si="10"/>
        <v>111678.75</v>
      </c>
      <c r="O51">
        <f t="shared" si="10"/>
        <v>111078.09703429537</v>
      </c>
      <c r="Q51">
        <f t="shared" si="10"/>
        <v>4.2907328732502831E-2</v>
      </c>
    </row>
    <row r="52" spans="11:17" x14ac:dyDescent="0.35">
      <c r="K52" t="str">
        <f t="shared" si="10"/>
        <v>Kaden</v>
      </c>
      <c r="L52" t="str">
        <f t="shared" si="10"/>
        <v>Total</v>
      </c>
      <c r="M52">
        <f t="shared" si="10"/>
        <v>3611418</v>
      </c>
      <c r="N52">
        <f t="shared" si="10"/>
        <v>30378.770000000004</v>
      </c>
      <c r="O52">
        <f t="shared" si="10"/>
        <v>4915.6015005710487</v>
      </c>
      <c r="Q52">
        <f t="shared" si="10"/>
        <v>1.898802150327315E-3</v>
      </c>
    </row>
    <row r="53" spans="11:17" x14ac:dyDescent="0.35">
      <c r="K53" t="str">
        <f t="shared" si="10"/>
        <v>TikTok</v>
      </c>
      <c r="L53" t="str">
        <f t="shared" si="10"/>
        <v>AEO</v>
      </c>
      <c r="M53">
        <f t="shared" si="10"/>
        <v>1706543</v>
      </c>
      <c r="N53">
        <f t="shared" si="10"/>
        <v>12031.75</v>
      </c>
      <c r="O53">
        <f t="shared" si="10"/>
        <v>5408.0225846985049</v>
      </c>
      <c r="Q53">
        <f t="shared" si="10"/>
        <v>2.0890149276037279E-3</v>
      </c>
    </row>
    <row r="54" spans="11:17" x14ac:dyDescent="0.35">
      <c r="K54" t="str">
        <f t="shared" si="10"/>
        <v>TikTok</v>
      </c>
      <c r="L54" t="str">
        <f t="shared" si="10"/>
        <v>MAIA</v>
      </c>
      <c r="M54">
        <f t="shared" si="10"/>
        <v>3237303</v>
      </c>
      <c r="N54">
        <f t="shared" si="10"/>
        <v>15505.869999999999</v>
      </c>
      <c r="O54">
        <f t="shared" si="10"/>
        <v>14406.062244924915</v>
      </c>
      <c r="Q54">
        <f t="shared" si="10"/>
        <v>5.5647842822968488E-3</v>
      </c>
    </row>
    <row r="55" spans="11:17" x14ac:dyDescent="0.35">
      <c r="K55" t="str">
        <f t="shared" si="10"/>
        <v>Grand Total</v>
      </c>
      <c r="L55">
        <f t="shared" si="10"/>
        <v>0</v>
      </c>
      <c r="M55">
        <f t="shared" si="10"/>
        <v>730743054</v>
      </c>
      <c r="N55">
        <f t="shared" si="10"/>
        <v>5096056.6200000327</v>
      </c>
      <c r="O55">
        <f t="shared" si="10"/>
        <v>1732116.4879759126</v>
      </c>
      <c r="Q55">
        <f t="shared" si="10"/>
        <v>0.66908322645844676</v>
      </c>
    </row>
  </sheetData>
  <sortState xmlns:xlrd2="http://schemas.microsoft.com/office/spreadsheetml/2017/richdata2" ref="N26:P38">
    <sortCondition descending="1" ref="P26:P38"/>
  </sortState>
  <pageMargins left="0.7" right="0.7" top="0.75" bottom="0.75" header="0.3" footer="0.3"/>
  <pageSetup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0623-F7DF-46EA-B5C3-FA46C1A51CD4}">
  <dimension ref="A1:N63"/>
  <sheetViews>
    <sheetView workbookViewId="0">
      <pane ySplit="1" topLeftCell="A2" activePane="bottomLeft" state="frozen"/>
      <selection pane="bottomLeft" sqref="A1:N63"/>
    </sheetView>
  </sheetViews>
  <sheetFormatPr defaultColWidth="9.1796875" defaultRowHeight="14.5" x14ac:dyDescent="0.35"/>
  <cols>
    <col min="1" max="1" width="17.26953125" style="4" bestFit="1" customWidth="1" collapsed="1"/>
    <col min="2" max="2" width="29.7265625" style="4" bestFit="1" customWidth="1" collapsed="1"/>
    <col min="3" max="6" width="7.26953125" style="4" bestFit="1" customWidth="1" collapsed="1"/>
    <col min="7" max="7" width="13.7265625" style="4" bestFit="1" customWidth="1" collapsed="1"/>
    <col min="8" max="8" width="6.453125" style="4" bestFit="1" customWidth="1" collapsed="1"/>
    <col min="9" max="9" width="17" style="4" bestFit="1" customWidth="1" collapsed="1"/>
    <col min="10" max="10" width="10.54296875" style="4" bestFit="1" customWidth="1" collapsed="1"/>
    <col min="11" max="11" width="6.54296875" style="4" bestFit="1" customWidth="1" collapsed="1"/>
    <col min="12" max="12" width="8" style="4" bestFit="1" customWidth="1" collapsed="1"/>
    <col min="13" max="13" width="13.7265625" style="4" bestFit="1" customWidth="1" collapsed="1"/>
    <col min="14" max="14" width="4.26953125" style="4" bestFit="1" customWidth="1" collapsed="1"/>
    <col min="15" max="16384" width="9.1796875" style="4"/>
  </cols>
  <sheetData>
    <row r="1" spans="1:14" x14ac:dyDescent="0.35">
      <c r="A1"/>
      <c r="B1"/>
      <c r="C1"/>
      <c r="D1"/>
      <c r="E1"/>
      <c r="F1"/>
      <c r="G1"/>
      <c r="H1"/>
      <c r="I1"/>
      <c r="J1"/>
      <c r="K1"/>
      <c r="L1"/>
      <c r="M1"/>
      <c r="N1"/>
    </row>
    <row r="2" spans="1:14" x14ac:dyDescent="0.35">
      <c r="A2" s="1" t="s">
        <v>462</v>
      </c>
      <c r="B2" s="1" t="s">
        <v>463</v>
      </c>
      <c r="C2"/>
      <c r="D2"/>
      <c r="E2"/>
      <c r="F2"/>
      <c r="G2"/>
      <c r="H2"/>
      <c r="I2"/>
      <c r="J2"/>
      <c r="K2"/>
      <c r="L2"/>
      <c r="M2"/>
      <c r="N2"/>
    </row>
    <row r="3" spans="1:14" x14ac:dyDescent="0.35">
      <c r="A3" s="1" t="s">
        <v>464</v>
      </c>
      <c r="B3" s="1" t="s">
        <v>465</v>
      </c>
      <c r="C3"/>
      <c r="D3"/>
      <c r="E3"/>
      <c r="F3"/>
      <c r="G3"/>
      <c r="H3"/>
      <c r="I3"/>
      <c r="J3"/>
      <c r="K3"/>
      <c r="L3"/>
      <c r="M3"/>
      <c r="N3"/>
    </row>
    <row r="4" spans="1:14" x14ac:dyDescent="0.35">
      <c r="A4" s="1" t="s">
        <v>466</v>
      </c>
      <c r="B4" s="1" t="s">
        <v>467</v>
      </c>
      <c r="C4"/>
      <c r="D4"/>
      <c r="E4"/>
      <c r="F4"/>
      <c r="G4"/>
      <c r="H4"/>
      <c r="I4"/>
      <c r="J4"/>
      <c r="K4"/>
      <c r="L4"/>
      <c r="M4"/>
      <c r="N4"/>
    </row>
    <row r="5" spans="1:14" x14ac:dyDescent="0.35">
      <c r="A5" s="1" t="s">
        <v>468</v>
      </c>
      <c r="B5" s="1" t="s">
        <v>469</v>
      </c>
      <c r="C5"/>
      <c r="D5"/>
      <c r="E5"/>
      <c r="F5"/>
      <c r="G5"/>
      <c r="H5"/>
      <c r="I5"/>
      <c r="J5"/>
      <c r="K5"/>
      <c r="L5"/>
      <c r="M5"/>
      <c r="N5"/>
    </row>
    <row r="6" spans="1:14" x14ac:dyDescent="0.35">
      <c r="A6" s="1" t="s">
        <v>470</v>
      </c>
      <c r="B6" s="1" t="s">
        <v>471</v>
      </c>
      <c r="C6"/>
      <c r="D6"/>
      <c r="E6"/>
      <c r="F6"/>
      <c r="G6"/>
      <c r="H6"/>
      <c r="I6"/>
      <c r="J6"/>
      <c r="K6"/>
      <c r="L6"/>
      <c r="M6"/>
      <c r="N6"/>
    </row>
    <row r="7" spans="1:14" x14ac:dyDescent="0.35">
      <c r="A7" s="1" t="s">
        <v>472</v>
      </c>
      <c r="B7" s="1" t="s">
        <v>473</v>
      </c>
      <c r="C7"/>
      <c r="D7"/>
      <c r="E7"/>
      <c r="F7"/>
      <c r="G7"/>
      <c r="H7"/>
      <c r="I7"/>
      <c r="J7"/>
      <c r="K7"/>
      <c r="L7"/>
      <c r="M7"/>
      <c r="N7"/>
    </row>
    <row r="8" spans="1:14" x14ac:dyDescent="0.35">
      <c r="A8" s="1" t="s">
        <v>474</v>
      </c>
      <c r="B8" s="1" t="s">
        <v>1</v>
      </c>
      <c r="C8"/>
      <c r="D8"/>
      <c r="E8"/>
      <c r="F8"/>
      <c r="G8"/>
      <c r="H8"/>
      <c r="I8"/>
      <c r="J8"/>
      <c r="K8"/>
      <c r="L8"/>
      <c r="M8"/>
      <c r="N8"/>
    </row>
    <row r="9" spans="1:14" x14ac:dyDescent="0.35">
      <c r="A9" s="1" t="s">
        <v>475</v>
      </c>
      <c r="B9" s="1" t="s">
        <v>476</v>
      </c>
      <c r="C9"/>
      <c r="D9"/>
      <c r="E9"/>
      <c r="F9"/>
      <c r="G9"/>
      <c r="H9"/>
      <c r="I9"/>
      <c r="J9"/>
      <c r="K9"/>
      <c r="L9"/>
      <c r="M9"/>
      <c r="N9"/>
    </row>
    <row r="10" spans="1:14" x14ac:dyDescent="0.35">
      <c r="A10"/>
      <c r="B10"/>
      <c r="C10"/>
      <c r="D10"/>
      <c r="E10"/>
      <c r="F10"/>
      <c r="G10"/>
      <c r="H10"/>
      <c r="I10"/>
      <c r="J10"/>
      <c r="K10"/>
      <c r="L10"/>
      <c r="M10"/>
      <c r="N10"/>
    </row>
    <row r="11" spans="1:14" x14ac:dyDescent="0.35">
      <c r="A11" s="1" t="s">
        <v>477</v>
      </c>
      <c r="B11" s="1" t="s">
        <v>478</v>
      </c>
      <c r="C11" s="1" t="s">
        <v>479</v>
      </c>
      <c r="D11" s="1" t="s">
        <v>480</v>
      </c>
      <c r="E11" s="1" t="s">
        <v>481</v>
      </c>
      <c r="F11" s="1" t="s">
        <v>482</v>
      </c>
      <c r="G11" s="1" t="s">
        <v>483</v>
      </c>
      <c r="H11" s="1" t="s">
        <v>484</v>
      </c>
      <c r="I11" s="1" t="s">
        <v>485</v>
      </c>
      <c r="J11" s="1" t="s">
        <v>486</v>
      </c>
      <c r="K11" s="1" t="s">
        <v>487</v>
      </c>
      <c r="L11" s="1" t="s">
        <v>488</v>
      </c>
      <c r="M11" s="1" t="s">
        <v>489</v>
      </c>
      <c r="N11" s="1" t="s">
        <v>490</v>
      </c>
    </row>
    <row r="12" spans="1:14" x14ac:dyDescent="0.35">
      <c r="A12" s="1"/>
      <c r="B12" s="1"/>
      <c r="C12" s="1"/>
      <c r="D12" s="1"/>
      <c r="E12" s="1"/>
      <c r="F12" s="1"/>
      <c r="G12" s="1" t="s">
        <v>491</v>
      </c>
      <c r="H12" s="1"/>
      <c r="I12" s="1"/>
      <c r="J12" s="1">
        <v>0.999999999999997</v>
      </c>
      <c r="K12" s="1"/>
      <c r="L12" s="1"/>
      <c r="M12" s="1"/>
      <c r="N12" s="1"/>
    </row>
    <row r="13" spans="1:14" x14ac:dyDescent="0.35">
      <c r="A13" s="1"/>
      <c r="B13" s="1"/>
      <c r="C13" s="1"/>
      <c r="D13" s="1"/>
      <c r="E13" s="1"/>
      <c r="F13" s="1"/>
      <c r="G13" s="1" t="s">
        <v>492</v>
      </c>
      <c r="H13" s="1"/>
      <c r="I13" s="1"/>
      <c r="J13" s="1">
        <v>5160.1594923919401</v>
      </c>
      <c r="K13" s="1">
        <v>0.98299717273795395</v>
      </c>
      <c r="L13" s="1">
        <v>0.327934763599732</v>
      </c>
      <c r="M13" s="1">
        <v>5249.4143782929596</v>
      </c>
      <c r="N13" s="1" t="s">
        <v>493</v>
      </c>
    </row>
    <row r="14" spans="1:14" x14ac:dyDescent="0.35">
      <c r="A14" s="1" t="s">
        <v>494</v>
      </c>
      <c r="B14" s="1" t="s">
        <v>495</v>
      </c>
      <c r="C14" s="1" t="s">
        <v>496</v>
      </c>
      <c r="D14" s="1"/>
      <c r="E14" s="1"/>
      <c r="F14" s="1"/>
      <c r="G14" s="1" t="s">
        <v>497</v>
      </c>
      <c r="H14" s="1"/>
      <c r="I14" s="1"/>
      <c r="J14" s="1">
        <v>-6.4837200561388295E-2</v>
      </c>
      <c r="K14" s="1">
        <v>-0.11631944870234499</v>
      </c>
      <c r="L14" s="1">
        <v>0.907628083335284</v>
      </c>
      <c r="M14" s="1">
        <v>0.55740636054167703</v>
      </c>
      <c r="N14" s="1">
        <v>9.7152294648609097</v>
      </c>
    </row>
    <row r="15" spans="1:14" x14ac:dyDescent="0.35">
      <c r="A15" s="1" t="s">
        <v>494</v>
      </c>
      <c r="B15" s="1" t="s">
        <v>495</v>
      </c>
      <c r="C15" s="1" t="s">
        <v>498</v>
      </c>
      <c r="D15" s="1"/>
      <c r="E15" s="1"/>
      <c r="F15" s="1"/>
      <c r="G15" s="1" t="s">
        <v>415</v>
      </c>
      <c r="H15" s="1"/>
      <c r="I15" s="1"/>
      <c r="J15" s="1">
        <v>353.52694023989199</v>
      </c>
      <c r="K15" s="1">
        <v>0.12570707563772501</v>
      </c>
      <c r="L15" s="1">
        <v>0.90021124227084004</v>
      </c>
      <c r="M15" s="1">
        <v>2812.3074094788399</v>
      </c>
      <c r="N15" s="1">
        <v>6.7975815036379297</v>
      </c>
    </row>
    <row r="16" spans="1:14" x14ac:dyDescent="0.35">
      <c r="A16" s="1" t="s">
        <v>494</v>
      </c>
      <c r="B16" s="1" t="s">
        <v>495</v>
      </c>
      <c r="C16" s="1" t="s">
        <v>498</v>
      </c>
      <c r="D16" s="1"/>
      <c r="E16" s="1"/>
      <c r="F16" s="1"/>
      <c r="G16" s="1" t="s">
        <v>413</v>
      </c>
      <c r="H16" s="1"/>
      <c r="I16" s="1"/>
      <c r="J16" s="1">
        <v>22708.581458873399</v>
      </c>
      <c r="K16" s="1">
        <v>4.7641544142452998</v>
      </c>
      <c r="L16" s="1">
        <v>6.2999639010019601E-6</v>
      </c>
      <c r="M16" s="1">
        <v>4766.5502593644796</v>
      </c>
      <c r="N16" s="1">
        <v>3.58576136048395</v>
      </c>
    </row>
    <row r="17" spans="1:14" x14ac:dyDescent="0.35">
      <c r="A17" s="1" t="s">
        <v>494</v>
      </c>
      <c r="B17" s="1" t="s">
        <v>495</v>
      </c>
      <c r="C17" s="1" t="s">
        <v>498</v>
      </c>
      <c r="D17" s="1"/>
      <c r="E17" s="1"/>
      <c r="F17" s="1"/>
      <c r="G17" s="1" t="s">
        <v>414</v>
      </c>
      <c r="H17" s="1"/>
      <c r="I17" s="1"/>
      <c r="J17" s="1">
        <v>4788.7886313643203</v>
      </c>
      <c r="K17" s="1">
        <v>1.0136701031919999</v>
      </c>
      <c r="L17" s="1">
        <v>0.313138704814796</v>
      </c>
      <c r="M17" s="1">
        <v>4724.2082175301803</v>
      </c>
      <c r="N17" s="1">
        <v>7.6671467818520398</v>
      </c>
    </row>
    <row r="18" spans="1:14" x14ac:dyDescent="0.35">
      <c r="A18" s="1" t="s">
        <v>494</v>
      </c>
      <c r="B18" s="1" t="s">
        <v>495</v>
      </c>
      <c r="C18" s="1" t="s">
        <v>498</v>
      </c>
      <c r="D18" s="1"/>
      <c r="E18" s="1"/>
      <c r="F18" s="1"/>
      <c r="G18" s="1" t="s">
        <v>411</v>
      </c>
      <c r="H18" s="1"/>
      <c r="I18" s="1"/>
      <c r="J18" s="1">
        <v>6890.0824333854798</v>
      </c>
      <c r="K18" s="1">
        <v>2.2011273047793698</v>
      </c>
      <c r="L18" s="1">
        <v>2.9981423989248902E-2</v>
      </c>
      <c r="M18" s="1">
        <v>3130.2516753232899</v>
      </c>
      <c r="N18" s="1">
        <v>1.5464112121764699</v>
      </c>
    </row>
    <row r="19" spans="1:14" x14ac:dyDescent="0.35">
      <c r="A19" s="1" t="s">
        <v>494</v>
      </c>
      <c r="B19" s="1" t="s">
        <v>495</v>
      </c>
      <c r="C19" s="1" t="s">
        <v>496</v>
      </c>
      <c r="D19" s="1"/>
      <c r="E19" s="1"/>
      <c r="F19" s="1"/>
      <c r="G19" s="1" t="s">
        <v>499</v>
      </c>
      <c r="H19" s="1"/>
      <c r="I19" s="1"/>
      <c r="J19" s="1">
        <v>-209.18251624625699</v>
      </c>
      <c r="K19" s="1">
        <v>-0.66727219235305901</v>
      </c>
      <c r="L19" s="1">
        <v>0.50610508970165702</v>
      </c>
      <c r="M19" s="1">
        <v>313.48903587394898</v>
      </c>
      <c r="N19" s="1">
        <v>7.1391061734055503</v>
      </c>
    </row>
    <row r="20" spans="1:14" x14ac:dyDescent="0.35">
      <c r="A20" s="1" t="s">
        <v>494</v>
      </c>
      <c r="B20" s="1" t="s">
        <v>495</v>
      </c>
      <c r="C20" s="1" t="s">
        <v>500</v>
      </c>
      <c r="D20" s="1"/>
      <c r="E20" s="1"/>
      <c r="F20" s="1"/>
      <c r="G20" s="1" t="s">
        <v>417</v>
      </c>
      <c r="H20" s="1"/>
      <c r="I20" s="1"/>
      <c r="J20" s="1">
        <v>310.31646285189402</v>
      </c>
      <c r="K20" s="1">
        <v>0.24364991466286601</v>
      </c>
      <c r="L20" s="1">
        <v>0.80799133764985198</v>
      </c>
      <c r="M20" s="1">
        <v>1273.6161360092201</v>
      </c>
      <c r="N20" s="1">
        <v>1.22866030497274</v>
      </c>
    </row>
    <row r="21" spans="1:14" x14ac:dyDescent="0.35">
      <c r="A21" s="1" t="s">
        <v>494</v>
      </c>
      <c r="B21" s="1" t="s">
        <v>495</v>
      </c>
      <c r="C21" s="1" t="s">
        <v>500</v>
      </c>
      <c r="D21" s="1"/>
      <c r="E21" s="1"/>
      <c r="F21" s="1"/>
      <c r="G21" s="1" t="s">
        <v>425</v>
      </c>
      <c r="H21" s="1"/>
      <c r="I21" s="1"/>
      <c r="J21" s="1">
        <v>1333.5481355423699</v>
      </c>
      <c r="K21" s="1">
        <v>1.1746954678125801</v>
      </c>
      <c r="L21" s="1">
        <v>0.242851688153218</v>
      </c>
      <c r="M21" s="1">
        <v>1135.2288078761401</v>
      </c>
      <c r="N21" s="1">
        <v>2.1226591916430699</v>
      </c>
    </row>
    <row r="22" spans="1:14" x14ac:dyDescent="0.35">
      <c r="A22" s="1" t="s">
        <v>494</v>
      </c>
      <c r="B22" s="1" t="s">
        <v>495</v>
      </c>
      <c r="C22" s="1" t="s">
        <v>500</v>
      </c>
      <c r="D22" s="1"/>
      <c r="E22" s="1"/>
      <c r="F22" s="1"/>
      <c r="G22" s="1" t="s">
        <v>421</v>
      </c>
      <c r="H22" s="1"/>
      <c r="I22" s="1"/>
      <c r="J22" s="1">
        <v>1562.7879812932499</v>
      </c>
      <c r="K22" s="1">
        <v>1.4874361632700801</v>
      </c>
      <c r="L22" s="1">
        <v>0.13998456890886399</v>
      </c>
      <c r="M22" s="1">
        <v>1050.65885843297</v>
      </c>
      <c r="N22" s="1">
        <v>1.81818017069287</v>
      </c>
    </row>
    <row r="23" spans="1:14" x14ac:dyDescent="0.35">
      <c r="A23" s="1" t="s">
        <v>494</v>
      </c>
      <c r="B23" s="1" t="s">
        <v>495</v>
      </c>
      <c r="C23" s="1" t="s">
        <v>500</v>
      </c>
      <c r="D23" s="1"/>
      <c r="E23" s="1"/>
      <c r="F23" s="1"/>
      <c r="G23" s="1" t="s">
        <v>416</v>
      </c>
      <c r="H23" s="1"/>
      <c r="I23" s="1"/>
      <c r="J23" s="1">
        <v>1723.44337512517</v>
      </c>
      <c r="K23" s="1">
        <v>1.62356267003239</v>
      </c>
      <c r="L23" s="1">
        <v>0.10755577508125599</v>
      </c>
      <c r="M23" s="1">
        <v>1061.51946391499</v>
      </c>
      <c r="N23" s="1">
        <v>1.85596331377667</v>
      </c>
    </row>
    <row r="24" spans="1:14" x14ac:dyDescent="0.35">
      <c r="A24" s="1" t="s">
        <v>494</v>
      </c>
      <c r="B24" s="1" t="s">
        <v>495</v>
      </c>
      <c r="C24" s="1"/>
      <c r="D24" s="1"/>
      <c r="E24" s="1"/>
      <c r="F24" s="1"/>
      <c r="G24" s="1" t="s">
        <v>58</v>
      </c>
      <c r="H24" s="1"/>
      <c r="I24" s="1"/>
      <c r="J24" s="1">
        <v>7332.9485520022299</v>
      </c>
      <c r="K24" s="1">
        <v>2.95972945037777</v>
      </c>
      <c r="L24" s="1">
        <v>3.8288292065815602E-3</v>
      </c>
      <c r="M24" s="1">
        <v>2477.57393874844</v>
      </c>
      <c r="N24" s="1">
        <v>2.3559640190767501</v>
      </c>
    </row>
    <row r="25" spans="1:14" x14ac:dyDescent="0.35">
      <c r="A25" s="1" t="s">
        <v>494</v>
      </c>
      <c r="B25" s="1" t="s">
        <v>495</v>
      </c>
      <c r="C25" s="1"/>
      <c r="D25" s="1"/>
      <c r="E25" s="1"/>
      <c r="F25" s="1"/>
      <c r="G25" s="1" t="s">
        <v>427</v>
      </c>
      <c r="H25" s="1"/>
      <c r="I25" s="1"/>
      <c r="J25" s="1">
        <v>5519.2100030642196</v>
      </c>
      <c r="K25" s="1">
        <v>4.3521453174787901</v>
      </c>
      <c r="L25" s="1">
        <v>3.2086159295285903E-5</v>
      </c>
      <c r="M25" s="1">
        <v>1268.15848287472</v>
      </c>
      <c r="N25" s="1">
        <v>2.37090151290744</v>
      </c>
    </row>
    <row r="26" spans="1:14" x14ac:dyDescent="0.35">
      <c r="A26" s="1" t="s">
        <v>494</v>
      </c>
      <c r="B26" s="1" t="s">
        <v>495</v>
      </c>
      <c r="C26" s="1"/>
      <c r="D26" s="1"/>
      <c r="E26" s="1"/>
      <c r="F26" s="1"/>
      <c r="G26" s="1" t="s">
        <v>424</v>
      </c>
      <c r="H26" s="1"/>
      <c r="I26" s="1"/>
      <c r="J26" s="1">
        <v>5651.2387992288805</v>
      </c>
      <c r="K26" s="1">
        <v>4.1568398903123098</v>
      </c>
      <c r="L26" s="1">
        <v>6.7293391705192094E-5</v>
      </c>
      <c r="M26" s="1">
        <v>1359.50360089628</v>
      </c>
      <c r="N26" s="1">
        <v>2.7247532298754198</v>
      </c>
    </row>
    <row r="27" spans="1:14" x14ac:dyDescent="0.35">
      <c r="A27" s="1" t="s">
        <v>494</v>
      </c>
      <c r="B27" s="1" t="s">
        <v>495</v>
      </c>
      <c r="C27" s="1"/>
      <c r="D27" s="1"/>
      <c r="E27" s="1"/>
      <c r="F27" s="1"/>
      <c r="G27" s="1" t="s">
        <v>418</v>
      </c>
      <c r="H27" s="1"/>
      <c r="I27" s="1"/>
      <c r="J27" s="1">
        <v>5025.1538781760501</v>
      </c>
      <c r="K27" s="1">
        <v>3.3466042981920601</v>
      </c>
      <c r="L27" s="1">
        <v>1.1462876794365901E-3</v>
      </c>
      <c r="M27" s="1">
        <v>1501.5679866576399</v>
      </c>
      <c r="N27" s="1">
        <v>3.3239650808034402</v>
      </c>
    </row>
    <row r="28" spans="1:14" x14ac:dyDescent="0.35">
      <c r="A28" s="1" t="s">
        <v>494</v>
      </c>
      <c r="B28" s="1" t="s">
        <v>495</v>
      </c>
      <c r="C28" s="1" t="s">
        <v>498</v>
      </c>
      <c r="D28" s="1"/>
      <c r="E28" s="1"/>
      <c r="F28" s="1"/>
      <c r="G28" s="1" t="s">
        <v>412</v>
      </c>
      <c r="H28" s="1">
        <v>484.03859999999997</v>
      </c>
      <c r="I28" s="1">
        <v>145.21158</v>
      </c>
      <c r="J28" s="1">
        <v>774.46199999999806</v>
      </c>
      <c r="K28" s="1">
        <v>3.8436676875458098E-2</v>
      </c>
      <c r="L28" s="1">
        <v>0.96941464746466499</v>
      </c>
      <c r="M28" s="1">
        <v>20149.036362050701</v>
      </c>
      <c r="N28" s="1">
        <v>105.318424952849</v>
      </c>
    </row>
    <row r="29" spans="1:14" x14ac:dyDescent="0.35">
      <c r="A29" s="1" t="s">
        <v>494</v>
      </c>
      <c r="B29" s="1" t="s">
        <v>495</v>
      </c>
      <c r="C29" s="1" t="s">
        <v>433</v>
      </c>
      <c r="D29" s="1"/>
      <c r="E29" s="1"/>
      <c r="F29" s="1"/>
      <c r="G29" s="1" t="s">
        <v>501</v>
      </c>
      <c r="H29" s="1"/>
      <c r="I29" s="1"/>
      <c r="J29" s="1">
        <v>1449.41606162479</v>
      </c>
      <c r="K29" s="1">
        <v>1.3623226922759299</v>
      </c>
      <c r="L29" s="1">
        <v>0.17609678180923</v>
      </c>
      <c r="M29" s="1">
        <v>1063.9300584528701</v>
      </c>
      <c r="N29" s="1">
        <v>1.8644022640414399</v>
      </c>
    </row>
    <row r="30" spans="1:14" x14ac:dyDescent="0.35">
      <c r="A30" s="1" t="s">
        <v>494</v>
      </c>
      <c r="B30" s="1" t="s">
        <v>495</v>
      </c>
      <c r="C30" s="1" t="s">
        <v>433</v>
      </c>
      <c r="D30" s="1"/>
      <c r="E30" s="1"/>
      <c r="F30" s="1"/>
      <c r="G30" s="1" t="s">
        <v>502</v>
      </c>
      <c r="H30" s="1"/>
      <c r="I30" s="1"/>
      <c r="J30" s="1">
        <v>1001.9034788531</v>
      </c>
      <c r="K30" s="1">
        <v>0.90565744658803404</v>
      </c>
      <c r="L30" s="1">
        <v>0.36725154313018299</v>
      </c>
      <c r="M30" s="1">
        <v>1106.27200452849</v>
      </c>
      <c r="N30" s="1">
        <v>1.8042233372182099</v>
      </c>
    </row>
    <row r="31" spans="1:14" x14ac:dyDescent="0.35">
      <c r="A31" s="1" t="s">
        <v>494</v>
      </c>
      <c r="B31" s="1" t="s">
        <v>495</v>
      </c>
      <c r="C31" s="1" t="s">
        <v>433</v>
      </c>
      <c r="D31" s="1"/>
      <c r="E31" s="1"/>
      <c r="F31" s="1"/>
      <c r="G31" s="1" t="s">
        <v>503</v>
      </c>
      <c r="H31" s="1"/>
      <c r="I31" s="1"/>
      <c r="J31" s="1">
        <v>2607.1995659314698</v>
      </c>
      <c r="K31" s="1">
        <v>2.3902049400021399</v>
      </c>
      <c r="L31" s="1">
        <v>1.86743219497316E-2</v>
      </c>
      <c r="M31" s="1">
        <v>1090.7849458001399</v>
      </c>
      <c r="N31" s="1">
        <v>1.9597096668009</v>
      </c>
    </row>
    <row r="32" spans="1:14" x14ac:dyDescent="0.35">
      <c r="A32" s="1" t="s">
        <v>494</v>
      </c>
      <c r="B32" s="1" t="s">
        <v>495</v>
      </c>
      <c r="C32" s="1" t="s">
        <v>433</v>
      </c>
      <c r="D32" s="1"/>
      <c r="E32" s="1"/>
      <c r="F32" s="1"/>
      <c r="G32" s="1" t="s">
        <v>504</v>
      </c>
      <c r="H32" s="1"/>
      <c r="I32" s="1"/>
      <c r="J32" s="1">
        <v>1279.1751327116201</v>
      </c>
      <c r="K32" s="1">
        <v>1.2068026790780599</v>
      </c>
      <c r="L32" s="1">
        <v>0.23029949775753</v>
      </c>
      <c r="M32" s="1">
        <v>1059.9704118065499</v>
      </c>
      <c r="N32" s="1">
        <v>1.8505505327932901</v>
      </c>
    </row>
    <row r="33" spans="1:14" x14ac:dyDescent="0.35">
      <c r="A33" s="1" t="s">
        <v>494</v>
      </c>
      <c r="B33" s="1" t="s">
        <v>495</v>
      </c>
      <c r="C33" s="1" t="s">
        <v>433</v>
      </c>
      <c r="D33" s="1"/>
      <c r="E33" s="1"/>
      <c r="F33" s="1"/>
      <c r="G33" s="1" t="s">
        <v>505</v>
      </c>
      <c r="H33" s="1"/>
      <c r="I33" s="1"/>
      <c r="J33" s="1">
        <v>2986.9576481567601</v>
      </c>
      <c r="K33" s="1">
        <v>2.4081257433110301</v>
      </c>
      <c r="L33" s="1">
        <v>1.7830145069463999E-2</v>
      </c>
      <c r="M33" s="1">
        <v>1240.36614634993</v>
      </c>
      <c r="N33" s="1">
        <v>2.5340388724071299</v>
      </c>
    </row>
    <row r="34" spans="1:14" x14ac:dyDescent="0.35">
      <c r="A34" s="1" t="s">
        <v>494</v>
      </c>
      <c r="B34" s="1" t="s">
        <v>495</v>
      </c>
      <c r="C34" s="1" t="s">
        <v>498</v>
      </c>
      <c r="D34" s="1"/>
      <c r="E34" s="1"/>
      <c r="F34" s="1"/>
      <c r="G34" s="1" t="s">
        <v>409</v>
      </c>
      <c r="H34" s="1"/>
      <c r="I34" s="1"/>
      <c r="J34" s="1">
        <v>1634.1282635764601</v>
      </c>
      <c r="K34" s="1">
        <v>0.84925386735828801</v>
      </c>
      <c r="L34" s="1">
        <v>0.39772888190081701</v>
      </c>
      <c r="M34" s="1">
        <v>1924.1929020113</v>
      </c>
      <c r="N34" s="1">
        <v>2.1174745181800998</v>
      </c>
    </row>
    <row r="35" spans="1:14" x14ac:dyDescent="0.35">
      <c r="A35" s="1" t="s">
        <v>494</v>
      </c>
      <c r="B35" s="1" t="s">
        <v>495</v>
      </c>
      <c r="C35" s="1" t="s">
        <v>498</v>
      </c>
      <c r="D35" s="1"/>
      <c r="E35" s="1"/>
      <c r="F35" s="1"/>
      <c r="G35" s="1" t="s">
        <v>410</v>
      </c>
      <c r="H35" s="1">
        <v>97.7958</v>
      </c>
      <c r="I35" s="1">
        <v>17.559159999999999</v>
      </c>
      <c r="J35" s="1">
        <v>132.91399999999999</v>
      </c>
      <c r="K35" s="1">
        <v>2.3084250715191199E-2</v>
      </c>
      <c r="L35" s="1">
        <v>0.98162816798535601</v>
      </c>
      <c r="M35" s="1">
        <v>5757.7783935838297</v>
      </c>
      <c r="N35" s="1">
        <v>2.6011332306450599</v>
      </c>
    </row>
    <row r="36" spans="1:14" x14ac:dyDescent="0.35">
      <c r="A36" s="1" t="s">
        <v>506</v>
      </c>
      <c r="B36" s="1" t="s">
        <v>36</v>
      </c>
      <c r="C36" s="1" t="s">
        <v>507</v>
      </c>
      <c r="D36" s="1" t="s">
        <v>508</v>
      </c>
      <c r="E36" s="1"/>
      <c r="F36" s="1"/>
      <c r="G36" s="1" t="s">
        <v>390</v>
      </c>
      <c r="H36" s="1">
        <v>2733.05</v>
      </c>
      <c r="I36" s="1">
        <v>54.661000000000001</v>
      </c>
      <c r="J36" s="1">
        <v>2623.73</v>
      </c>
      <c r="K36" s="1">
        <v>4.7644472240411802E-2</v>
      </c>
      <c r="L36" s="1">
        <v>0.96209275172334097</v>
      </c>
      <c r="M36" s="1">
        <v>55068.9277606178</v>
      </c>
      <c r="N36" s="1">
        <v>3396.34578597266</v>
      </c>
    </row>
    <row r="37" spans="1:14" x14ac:dyDescent="0.35">
      <c r="A37" s="1" t="s">
        <v>506</v>
      </c>
      <c r="B37" s="1" t="s">
        <v>36</v>
      </c>
      <c r="C37" s="1" t="s">
        <v>507</v>
      </c>
      <c r="D37" s="1" t="s">
        <v>509</v>
      </c>
      <c r="E37" s="1"/>
      <c r="F37" s="1"/>
      <c r="G37" s="1" t="s">
        <v>359</v>
      </c>
      <c r="H37" s="1">
        <v>1369.71</v>
      </c>
      <c r="I37" s="1">
        <v>68.489999999999995</v>
      </c>
      <c r="J37" s="1">
        <v>1232.73</v>
      </c>
      <c r="K37" s="1">
        <v>5.5585061181083702E-2</v>
      </c>
      <c r="L37" s="1">
        <v>0.95578109988544202</v>
      </c>
      <c r="M37" s="1">
        <v>22177.361575334799</v>
      </c>
      <c r="N37" s="1">
        <v>542.95319086141205</v>
      </c>
    </row>
    <row r="38" spans="1:14" x14ac:dyDescent="0.35">
      <c r="A38" s="1" t="s">
        <v>506</v>
      </c>
      <c r="B38" s="1" t="s">
        <v>36</v>
      </c>
      <c r="C38" s="1" t="s">
        <v>507</v>
      </c>
      <c r="D38" s="1" t="s">
        <v>509</v>
      </c>
      <c r="E38" s="1"/>
      <c r="F38" s="1"/>
      <c r="G38" s="1" t="s">
        <v>355</v>
      </c>
      <c r="H38" s="1">
        <v>18968.88</v>
      </c>
      <c r="I38" s="1">
        <v>189.68879999999999</v>
      </c>
      <c r="J38" s="1">
        <v>18589.500000000098</v>
      </c>
      <c r="K38" s="1">
        <v>8.8673503184072203E-2</v>
      </c>
      <c r="L38" s="1">
        <v>0.92951526148375496</v>
      </c>
      <c r="M38" s="1">
        <v>209639.85105461799</v>
      </c>
      <c r="N38" s="1">
        <v>53515.4140316185</v>
      </c>
    </row>
    <row r="39" spans="1:14" x14ac:dyDescent="0.35">
      <c r="A39" s="1" t="s">
        <v>506</v>
      </c>
      <c r="B39" s="1" t="s">
        <v>36</v>
      </c>
      <c r="C39" s="1" t="s">
        <v>507</v>
      </c>
      <c r="D39" s="1" t="s">
        <v>107</v>
      </c>
      <c r="E39" s="1"/>
      <c r="F39" s="1"/>
      <c r="G39" s="1" t="s">
        <v>361</v>
      </c>
      <c r="H39" s="1">
        <v>2.0999999999999999E-3</v>
      </c>
      <c r="I39" s="1">
        <v>2.1000000000000001E-4</v>
      </c>
      <c r="J39" s="1">
        <v>1.68000000021772E-3</v>
      </c>
      <c r="K39" s="1">
        <v>2.33886948951194E-7</v>
      </c>
      <c r="L39" s="1">
        <v>0.99999981384203596</v>
      </c>
      <c r="M39" s="1">
        <v>7182.9574405551202</v>
      </c>
      <c r="N39" s="1">
        <v>3.5322137962143101</v>
      </c>
    </row>
    <row r="40" spans="1:14" x14ac:dyDescent="0.35">
      <c r="A40" s="1" t="s">
        <v>506</v>
      </c>
      <c r="B40" s="1" t="s">
        <v>36</v>
      </c>
      <c r="C40" s="1" t="s">
        <v>507</v>
      </c>
      <c r="D40" s="1" t="s">
        <v>207</v>
      </c>
      <c r="E40" s="1"/>
      <c r="F40" s="1"/>
      <c r="G40" s="1" t="s">
        <v>379</v>
      </c>
      <c r="H40" s="1">
        <v>303.64</v>
      </c>
      <c r="I40" s="1">
        <v>15.18</v>
      </c>
      <c r="J40" s="1">
        <v>273.27999999999901</v>
      </c>
      <c r="K40" s="1">
        <v>3.3547465665746998E-2</v>
      </c>
      <c r="L40" s="1">
        <v>0.97330357578990001</v>
      </c>
      <c r="M40" s="1">
        <v>8146.0698916230504</v>
      </c>
      <c r="N40" s="1">
        <v>45.085915647051799</v>
      </c>
    </row>
    <row r="41" spans="1:14" x14ac:dyDescent="0.35">
      <c r="A41" s="1" t="s">
        <v>506</v>
      </c>
      <c r="B41" s="1" t="s">
        <v>36</v>
      </c>
      <c r="C41" s="1" t="s">
        <v>507</v>
      </c>
      <c r="D41" s="1" t="s">
        <v>45</v>
      </c>
      <c r="E41" s="1"/>
      <c r="F41" s="1"/>
      <c r="G41" s="1" t="s">
        <v>386</v>
      </c>
      <c r="H41" s="1">
        <v>7702.3</v>
      </c>
      <c r="I41" s="1">
        <v>77.022999999999996</v>
      </c>
      <c r="J41" s="1">
        <v>7548.25</v>
      </c>
      <c r="K41" s="1">
        <v>0.12782826638516001</v>
      </c>
      <c r="L41" s="1">
        <v>0.89853656249640101</v>
      </c>
      <c r="M41" s="1">
        <v>59049.928575705897</v>
      </c>
      <c r="N41" s="1">
        <v>4867.8514735004801</v>
      </c>
    </row>
    <row r="42" spans="1:14" x14ac:dyDescent="0.35">
      <c r="A42" s="1" t="s">
        <v>506</v>
      </c>
      <c r="B42" s="1" t="s">
        <v>36</v>
      </c>
      <c r="C42" s="1" t="s">
        <v>507</v>
      </c>
      <c r="D42" s="1" t="s">
        <v>393</v>
      </c>
      <c r="E42" s="1"/>
      <c r="F42" s="1"/>
      <c r="G42" s="1" t="s">
        <v>397</v>
      </c>
      <c r="H42" s="1">
        <v>698.89</v>
      </c>
      <c r="I42" s="1">
        <v>69.888999999999996</v>
      </c>
      <c r="J42" s="1">
        <v>838.66799999999603</v>
      </c>
      <c r="K42" s="1">
        <v>0.194489496845101</v>
      </c>
      <c r="L42" s="1">
        <v>0.846179460745075</v>
      </c>
      <c r="M42" s="1">
        <v>4312.1505973556305</v>
      </c>
      <c r="N42" s="1">
        <v>16.795098736367301</v>
      </c>
    </row>
    <row r="43" spans="1:14" x14ac:dyDescent="0.35">
      <c r="A43" s="1" t="s">
        <v>506</v>
      </c>
      <c r="B43" s="1" t="s">
        <v>36</v>
      </c>
      <c r="C43" s="1" t="s">
        <v>507</v>
      </c>
      <c r="D43" s="1" t="s">
        <v>393</v>
      </c>
      <c r="E43" s="1"/>
      <c r="F43" s="1"/>
      <c r="G43" s="1" t="s">
        <v>399</v>
      </c>
      <c r="H43" s="1">
        <v>913.68</v>
      </c>
      <c r="I43" s="1">
        <v>91.367999999999995</v>
      </c>
      <c r="J43" s="1">
        <v>1096.42</v>
      </c>
      <c r="K43" s="1">
        <v>4.9152271929716398E-2</v>
      </c>
      <c r="L43" s="1">
        <v>0.96089406522864695</v>
      </c>
      <c r="M43" s="1">
        <v>22306.598595641499</v>
      </c>
      <c r="N43" s="1">
        <v>1007.60342752256</v>
      </c>
    </row>
    <row r="44" spans="1:14" x14ac:dyDescent="0.35">
      <c r="A44" s="1" t="s">
        <v>506</v>
      </c>
      <c r="B44" s="1" t="s">
        <v>36</v>
      </c>
      <c r="C44" s="1" t="s">
        <v>507</v>
      </c>
      <c r="D44" s="1" t="s">
        <v>402</v>
      </c>
      <c r="E44" s="1"/>
      <c r="F44" s="1"/>
      <c r="G44" s="1" t="s">
        <v>404</v>
      </c>
      <c r="H44" s="1">
        <v>3114.44</v>
      </c>
      <c r="I44" s="1">
        <v>155.72</v>
      </c>
      <c r="J44" s="1">
        <v>2803</v>
      </c>
      <c r="K44" s="1">
        <v>6.3376790497080698E-2</v>
      </c>
      <c r="L44" s="1">
        <v>0.949590501907569</v>
      </c>
      <c r="M44" s="1">
        <v>44227.547308964997</v>
      </c>
      <c r="N44" s="1">
        <v>825.10305683610898</v>
      </c>
    </row>
    <row r="45" spans="1:14" x14ac:dyDescent="0.35">
      <c r="A45" s="1" t="s">
        <v>506</v>
      </c>
      <c r="B45" s="1" t="s">
        <v>36</v>
      </c>
      <c r="C45" s="1" t="s">
        <v>507</v>
      </c>
      <c r="D45" s="1" t="s">
        <v>402</v>
      </c>
      <c r="E45" s="1"/>
      <c r="F45" s="1"/>
      <c r="G45" s="1" t="s">
        <v>401</v>
      </c>
      <c r="H45" s="1">
        <v>1410.45</v>
      </c>
      <c r="I45" s="1">
        <v>70.52</v>
      </c>
      <c r="J45" s="1">
        <v>1269.4100000000001</v>
      </c>
      <c r="K45" s="1">
        <v>4.8239990434050598E-2</v>
      </c>
      <c r="L45" s="1">
        <v>0.96161930984840305</v>
      </c>
      <c r="M45" s="1">
        <v>26314.474538203402</v>
      </c>
      <c r="N45" s="1">
        <v>221.34300407708599</v>
      </c>
    </row>
    <row r="46" spans="1:14" x14ac:dyDescent="0.35">
      <c r="A46" s="1" t="s">
        <v>506</v>
      </c>
      <c r="B46" s="1" t="s">
        <v>36</v>
      </c>
      <c r="C46" s="1" t="s">
        <v>507</v>
      </c>
      <c r="D46" s="1" t="s">
        <v>207</v>
      </c>
      <c r="E46" s="1"/>
      <c r="F46" s="1"/>
      <c r="G46" s="1" t="s">
        <v>510</v>
      </c>
      <c r="H46" s="1">
        <v>4894.4399999999996</v>
      </c>
      <c r="I46" s="1">
        <v>244.72</v>
      </c>
      <c r="J46" s="1">
        <v>5383.88</v>
      </c>
      <c r="K46" s="1">
        <v>9.9038684019692902E-2</v>
      </c>
      <c r="L46" s="1">
        <v>0.92130193556414397</v>
      </c>
      <c r="M46" s="1">
        <v>54361.384678026101</v>
      </c>
      <c r="N46" s="1">
        <v>4365.5300655459296</v>
      </c>
    </row>
    <row r="47" spans="1:14" x14ac:dyDescent="0.35">
      <c r="A47" s="1" t="s">
        <v>506</v>
      </c>
      <c r="B47" s="1" t="s">
        <v>36</v>
      </c>
      <c r="C47" s="1" t="s">
        <v>507</v>
      </c>
      <c r="D47" s="1" t="s">
        <v>393</v>
      </c>
      <c r="E47" s="1"/>
      <c r="F47" s="1"/>
      <c r="G47" s="1" t="s">
        <v>511</v>
      </c>
      <c r="H47" s="1">
        <v>1006.15</v>
      </c>
      <c r="I47" s="1">
        <v>100.61499999999999</v>
      </c>
      <c r="J47" s="1">
        <v>804.919999999987</v>
      </c>
      <c r="K47" s="1">
        <v>9.76368219226929E-3</v>
      </c>
      <c r="L47" s="1">
        <v>0.99222890356781801</v>
      </c>
      <c r="M47" s="1">
        <v>82440.208944665195</v>
      </c>
      <c r="N47" s="1">
        <v>9637.6557329323605</v>
      </c>
    </row>
    <row r="48" spans="1:14" x14ac:dyDescent="0.35">
      <c r="A48" s="1" t="s">
        <v>506</v>
      </c>
      <c r="B48" s="1" t="s">
        <v>36</v>
      </c>
      <c r="C48" s="1" t="s">
        <v>507</v>
      </c>
      <c r="D48" s="1" t="s">
        <v>118</v>
      </c>
      <c r="E48" s="1"/>
      <c r="F48" s="1"/>
      <c r="G48" s="1" t="s">
        <v>375</v>
      </c>
      <c r="H48" s="1">
        <v>567.10766709999996</v>
      </c>
      <c r="I48" s="1">
        <v>28.355383360000001</v>
      </c>
      <c r="J48" s="1">
        <v>623.81799999999498</v>
      </c>
      <c r="K48" s="1">
        <v>5.4535423090252402E-2</v>
      </c>
      <c r="L48" s="1">
        <v>0.95661526195795799</v>
      </c>
      <c r="M48" s="1">
        <v>11438.767037116701</v>
      </c>
      <c r="N48" s="1">
        <v>231.115113170249</v>
      </c>
    </row>
    <row r="49" spans="1:14" x14ac:dyDescent="0.35">
      <c r="A49" s="1" t="s">
        <v>506</v>
      </c>
      <c r="B49" s="1" t="s">
        <v>36</v>
      </c>
      <c r="C49" s="1" t="s">
        <v>507</v>
      </c>
      <c r="D49" s="1" t="s">
        <v>118</v>
      </c>
      <c r="E49" s="1"/>
      <c r="F49" s="1"/>
      <c r="G49" s="1" t="s">
        <v>377</v>
      </c>
      <c r="H49" s="1">
        <v>11598.561561</v>
      </c>
      <c r="I49" s="1">
        <v>499.92807800000003</v>
      </c>
      <c r="J49" s="1">
        <v>10598.7</v>
      </c>
      <c r="K49" s="1">
        <v>6.5987109035260602E-2</v>
      </c>
      <c r="L49" s="1">
        <v>0.94751725208793403</v>
      </c>
      <c r="M49" s="1">
        <v>160617.73511454399</v>
      </c>
      <c r="N49" s="1">
        <v>33336.956276634701</v>
      </c>
    </row>
    <row r="50" spans="1:14" x14ac:dyDescent="0.35">
      <c r="A50" s="1" t="s">
        <v>506</v>
      </c>
      <c r="B50" s="1" t="s">
        <v>36</v>
      </c>
      <c r="C50" s="1" t="s">
        <v>507</v>
      </c>
      <c r="D50" s="1" t="s">
        <v>49</v>
      </c>
      <c r="E50" s="1"/>
      <c r="F50" s="1"/>
      <c r="G50" s="1" t="s">
        <v>512</v>
      </c>
      <c r="H50" s="1">
        <v>500.2</v>
      </c>
      <c r="I50" s="1">
        <v>10</v>
      </c>
      <c r="J50" s="1">
        <v>480.20000000000101</v>
      </c>
      <c r="K50" s="1">
        <v>3.4605248498311902E-3</v>
      </c>
      <c r="L50" s="1">
        <v>0.99724566520686497</v>
      </c>
      <c r="M50" s="1">
        <v>138765.07779547601</v>
      </c>
      <c r="N50" s="1">
        <v>14619.925351469399</v>
      </c>
    </row>
    <row r="51" spans="1:14" x14ac:dyDescent="0.35">
      <c r="A51" s="1" t="s">
        <v>506</v>
      </c>
      <c r="B51" s="1" t="s">
        <v>36</v>
      </c>
      <c r="C51" s="1" t="s">
        <v>507</v>
      </c>
      <c r="D51" s="1" t="s">
        <v>508</v>
      </c>
      <c r="E51" s="1"/>
      <c r="F51" s="1"/>
      <c r="G51" s="1" t="s">
        <v>388</v>
      </c>
      <c r="H51" s="1">
        <v>1945.57</v>
      </c>
      <c r="I51" s="1">
        <v>38.9114</v>
      </c>
      <c r="J51" s="1">
        <v>2023.39</v>
      </c>
      <c r="K51" s="1">
        <v>0.10201182838166301</v>
      </c>
      <c r="L51" s="1">
        <v>0.91894756011095102</v>
      </c>
      <c r="M51" s="1">
        <v>19834.856722984801</v>
      </c>
      <c r="N51" s="1">
        <v>527.89994257339697</v>
      </c>
    </row>
    <row r="52" spans="1:14" x14ac:dyDescent="0.35">
      <c r="A52" s="1" t="s">
        <v>506</v>
      </c>
      <c r="B52" s="1" t="s">
        <v>36</v>
      </c>
      <c r="C52" s="1" t="s">
        <v>507</v>
      </c>
      <c r="D52" s="1" t="s">
        <v>509</v>
      </c>
      <c r="E52" s="1"/>
      <c r="F52" s="1"/>
      <c r="G52" s="1" t="s">
        <v>357</v>
      </c>
      <c r="H52" s="1">
        <v>242.08</v>
      </c>
      <c r="I52" s="1">
        <v>12.1</v>
      </c>
      <c r="J52" s="1">
        <v>266.27999999999997</v>
      </c>
      <c r="K52" s="1">
        <v>1.6291147375225801E-2</v>
      </c>
      <c r="L52" s="1">
        <v>0.98703394362990604</v>
      </c>
      <c r="M52" s="1">
        <v>16345.0734234309</v>
      </c>
      <c r="N52" s="1">
        <v>123.215090913084</v>
      </c>
    </row>
    <row r="53" spans="1:14" x14ac:dyDescent="0.35">
      <c r="A53" s="1" t="s">
        <v>506</v>
      </c>
      <c r="B53" s="1" t="s">
        <v>36</v>
      </c>
      <c r="C53" s="1" t="s">
        <v>507</v>
      </c>
      <c r="D53" s="1" t="s">
        <v>509</v>
      </c>
      <c r="E53" s="1"/>
      <c r="F53" s="1"/>
      <c r="G53" s="1" t="s">
        <v>353</v>
      </c>
      <c r="H53" s="1">
        <v>4572.57</v>
      </c>
      <c r="I53" s="1">
        <v>228.6285</v>
      </c>
      <c r="J53" s="1">
        <v>5029.83</v>
      </c>
      <c r="K53" s="1">
        <v>0.35780307284702401</v>
      </c>
      <c r="L53" s="1">
        <v>0.72123003432905897</v>
      </c>
      <c r="M53" s="1">
        <v>14057.5371809354</v>
      </c>
      <c r="N53" s="1">
        <v>283.06919406973401</v>
      </c>
    </row>
    <row r="54" spans="1:14" x14ac:dyDescent="0.35">
      <c r="A54" s="1" t="s">
        <v>506</v>
      </c>
      <c r="B54" s="1" t="s">
        <v>36</v>
      </c>
      <c r="C54" s="1" t="s">
        <v>507</v>
      </c>
      <c r="D54" s="1" t="s">
        <v>107</v>
      </c>
      <c r="E54" s="1"/>
      <c r="F54" s="1"/>
      <c r="G54" s="1" t="s">
        <v>363</v>
      </c>
      <c r="H54" s="1">
        <v>1519.03</v>
      </c>
      <c r="I54" s="1">
        <v>75.95</v>
      </c>
      <c r="J54" s="1">
        <v>1670.93</v>
      </c>
      <c r="K54" s="1">
        <v>0.22921784744894999</v>
      </c>
      <c r="L54" s="1">
        <v>0.819158586545365</v>
      </c>
      <c r="M54" s="1">
        <v>7289.7028682382297</v>
      </c>
      <c r="N54" s="1">
        <v>32.773082730492902</v>
      </c>
    </row>
    <row r="55" spans="1:14" x14ac:dyDescent="0.35">
      <c r="A55" s="1" t="s">
        <v>506</v>
      </c>
      <c r="B55" s="1" t="s">
        <v>36</v>
      </c>
      <c r="C55" s="1" t="s">
        <v>507</v>
      </c>
      <c r="D55" s="1" t="s">
        <v>107</v>
      </c>
      <c r="E55" s="1"/>
      <c r="F55" s="1"/>
      <c r="G55" s="1" t="s">
        <v>365</v>
      </c>
      <c r="H55" s="1">
        <v>5156.79</v>
      </c>
      <c r="I55" s="1">
        <v>257.83949999999999</v>
      </c>
      <c r="J55" s="1">
        <v>4641.1100000000097</v>
      </c>
      <c r="K55" s="1">
        <v>9.1242188680929301E-2</v>
      </c>
      <c r="L55" s="1">
        <v>0.92747910082309204</v>
      </c>
      <c r="M55" s="1">
        <v>50865.833745284297</v>
      </c>
      <c r="N55" s="1">
        <v>3293.7599867773201</v>
      </c>
    </row>
    <row r="56" spans="1:14" x14ac:dyDescent="0.35">
      <c r="A56" s="1" t="s">
        <v>506</v>
      </c>
      <c r="B56" s="1" t="s">
        <v>36</v>
      </c>
      <c r="C56" s="1" t="s">
        <v>507</v>
      </c>
      <c r="D56" s="1" t="s">
        <v>107</v>
      </c>
      <c r="E56" s="1"/>
      <c r="F56" s="1"/>
      <c r="G56" s="1" t="s">
        <v>367</v>
      </c>
      <c r="H56" s="1">
        <v>324.57</v>
      </c>
      <c r="I56" s="1">
        <v>16.23</v>
      </c>
      <c r="J56" s="1">
        <v>292.11</v>
      </c>
      <c r="K56" s="1">
        <v>3.5878650094694299E-2</v>
      </c>
      <c r="L56" s="1">
        <v>0.97144924187985904</v>
      </c>
      <c r="M56" s="1">
        <v>8141.6106578434901</v>
      </c>
      <c r="N56" s="1">
        <v>50.703150032538801</v>
      </c>
    </row>
    <row r="57" spans="1:14" x14ac:dyDescent="0.35">
      <c r="A57" s="1" t="s">
        <v>506</v>
      </c>
      <c r="B57" s="1" t="s">
        <v>36</v>
      </c>
      <c r="C57" s="1" t="s">
        <v>507</v>
      </c>
      <c r="D57" s="1" t="s">
        <v>107</v>
      </c>
      <c r="E57" s="1"/>
      <c r="F57" s="1"/>
      <c r="G57" s="1" t="s">
        <v>369</v>
      </c>
      <c r="H57" s="1">
        <v>981.32</v>
      </c>
      <c r="I57" s="1">
        <v>49.07</v>
      </c>
      <c r="J57" s="1">
        <v>1079.46</v>
      </c>
      <c r="K57" s="1">
        <v>0.236397648039509</v>
      </c>
      <c r="L57" s="1">
        <v>0.81359819165175296</v>
      </c>
      <c r="M57" s="1">
        <v>4566.2890851587099</v>
      </c>
      <c r="N57" s="1">
        <v>20.843782975866699</v>
      </c>
    </row>
    <row r="58" spans="1:14" x14ac:dyDescent="0.35">
      <c r="A58" s="1" t="s">
        <v>506</v>
      </c>
      <c r="B58" s="1" t="s">
        <v>36</v>
      </c>
      <c r="C58" s="1" t="s">
        <v>507</v>
      </c>
      <c r="D58" s="1" t="s">
        <v>118</v>
      </c>
      <c r="E58" s="1"/>
      <c r="F58" s="1"/>
      <c r="G58" s="1" t="s">
        <v>373</v>
      </c>
      <c r="H58" s="1">
        <v>635.21</v>
      </c>
      <c r="I58" s="1">
        <v>31.76</v>
      </c>
      <c r="J58" s="1">
        <v>571.68999999999903</v>
      </c>
      <c r="K58" s="1">
        <v>4.1063780110868697E-2</v>
      </c>
      <c r="L58" s="1">
        <v>0.967325321634944</v>
      </c>
      <c r="M58" s="1">
        <v>13922.0012978953</v>
      </c>
      <c r="N58" s="1">
        <v>132.24645164678799</v>
      </c>
    </row>
    <row r="59" spans="1:14" x14ac:dyDescent="0.35">
      <c r="A59" s="1" t="s">
        <v>506</v>
      </c>
      <c r="B59" s="1" t="s">
        <v>36</v>
      </c>
      <c r="C59" s="1" t="s">
        <v>507</v>
      </c>
      <c r="D59" s="1" t="s">
        <v>207</v>
      </c>
      <c r="E59" s="1"/>
      <c r="F59" s="1"/>
      <c r="G59" s="1" t="s">
        <v>382</v>
      </c>
      <c r="H59" s="1">
        <v>1662.57</v>
      </c>
      <c r="I59" s="1">
        <v>86.63</v>
      </c>
      <c r="J59" s="1">
        <v>1835.8300000000099</v>
      </c>
      <c r="K59" s="1">
        <v>0.10473319781180999</v>
      </c>
      <c r="L59" s="1">
        <v>0.91679319173998697</v>
      </c>
      <c r="M59" s="1">
        <v>17528.635030305501</v>
      </c>
      <c r="N59" s="1">
        <v>555.58100171728904</v>
      </c>
    </row>
    <row r="60" spans="1:14" x14ac:dyDescent="0.35">
      <c r="A60" s="1" t="s">
        <v>506</v>
      </c>
      <c r="B60" s="1" t="s">
        <v>36</v>
      </c>
      <c r="C60" s="1" t="s">
        <v>507</v>
      </c>
      <c r="D60" s="1" t="s">
        <v>393</v>
      </c>
      <c r="E60" s="1"/>
      <c r="F60" s="1"/>
      <c r="G60" s="1" t="s">
        <v>392</v>
      </c>
      <c r="H60" s="1">
        <v>456.51</v>
      </c>
      <c r="I60" s="1">
        <v>24.33</v>
      </c>
      <c r="J60" s="1">
        <v>505.17000000000399</v>
      </c>
      <c r="K60" s="1">
        <v>5.124474900368E-2</v>
      </c>
      <c r="L60" s="1">
        <v>0.95923071495168</v>
      </c>
      <c r="M60" s="1">
        <v>9857.9856438310708</v>
      </c>
      <c r="N60" s="1">
        <v>79.790004062937598</v>
      </c>
    </row>
    <row r="61" spans="1:14" x14ac:dyDescent="0.35">
      <c r="A61" s="1" t="s">
        <v>506</v>
      </c>
      <c r="B61" s="1" t="s">
        <v>36</v>
      </c>
      <c r="C61" s="1" t="s">
        <v>507</v>
      </c>
      <c r="D61" s="1" t="s">
        <v>509</v>
      </c>
      <c r="E61" s="1"/>
      <c r="F61" s="1"/>
      <c r="G61" s="1" t="s">
        <v>352</v>
      </c>
      <c r="H61" s="1">
        <v>4206.47</v>
      </c>
      <c r="I61" s="1">
        <v>210.32</v>
      </c>
      <c r="J61" s="1">
        <v>3785.8299999999899</v>
      </c>
      <c r="K61" s="1">
        <v>0.190973209143593</v>
      </c>
      <c r="L61" s="1">
        <v>0.84892619222121801</v>
      </c>
      <c r="M61" s="1">
        <v>19823.880098037302</v>
      </c>
      <c r="N61" s="1">
        <v>495.42656519948503</v>
      </c>
    </row>
    <row r="62" spans="1:14" x14ac:dyDescent="0.35">
      <c r="A62" s="1" t="s">
        <v>494</v>
      </c>
      <c r="B62" s="1" t="s">
        <v>495</v>
      </c>
      <c r="C62" s="1" t="s">
        <v>500</v>
      </c>
      <c r="D62" s="1"/>
      <c r="E62" s="1"/>
      <c r="F62" s="1"/>
      <c r="G62" s="1" t="s">
        <v>513</v>
      </c>
      <c r="H62" s="1"/>
      <c r="I62" s="1"/>
      <c r="J62" s="1">
        <v>-1976.56038608214</v>
      </c>
      <c r="K62" s="1">
        <v>-0.79631892856660302</v>
      </c>
      <c r="L62" s="1">
        <v>0.42769619747049697</v>
      </c>
      <c r="M62" s="1">
        <v>2482.12156609162</v>
      </c>
      <c r="N62" s="1">
        <v>3.5234415555940299</v>
      </c>
    </row>
    <row r="63" spans="1:14" x14ac:dyDescent="0.35">
      <c r="A63" s="1" t="s">
        <v>506</v>
      </c>
      <c r="B63" s="1" t="s">
        <v>36</v>
      </c>
      <c r="C63" s="1" t="s">
        <v>507</v>
      </c>
      <c r="D63" s="1" t="s">
        <v>107</v>
      </c>
      <c r="E63" s="1"/>
      <c r="F63" s="1"/>
      <c r="G63" s="1" t="s">
        <v>514</v>
      </c>
      <c r="H63" s="1">
        <v>16079</v>
      </c>
      <c r="I63" s="1">
        <v>321.58</v>
      </c>
      <c r="J63" s="1">
        <v>15435.8</v>
      </c>
      <c r="K63" s="1">
        <v>0.124265764331684</v>
      </c>
      <c r="L63" s="1">
        <v>0.90134941507535404</v>
      </c>
      <c r="M63" s="1">
        <v>124216.03072266599</v>
      </c>
      <c r="N63" s="1">
        <v>13257.5026543237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2D6-BF94-4989-BC1B-2140A5A89494}">
  <dimension ref="A1:P33"/>
  <sheetViews>
    <sheetView workbookViewId="0">
      <selection activeCell="D9" sqref="D9"/>
    </sheetView>
  </sheetViews>
  <sheetFormatPr defaultRowHeight="14.5" x14ac:dyDescent="0.35"/>
  <cols>
    <col min="1" max="1" width="29.26953125" customWidth="1"/>
    <col min="2" max="2" width="8.1796875" customWidth="1"/>
    <col min="3" max="3" width="11.7265625" bestFit="1" customWidth="1"/>
    <col min="4" max="4" width="10.453125" customWidth="1"/>
    <col min="5" max="5" width="17.7265625" bestFit="1" customWidth="1"/>
    <col min="6" max="6" width="18.1796875" bestFit="1" customWidth="1"/>
    <col min="7" max="7" width="4" customWidth="1"/>
    <col min="8" max="8" width="2.26953125" customWidth="1"/>
    <col min="11" max="11" width="15.7265625" bestFit="1" customWidth="1"/>
  </cols>
  <sheetData>
    <row r="1" spans="1:16" x14ac:dyDescent="0.35">
      <c r="B1" t="s">
        <v>250</v>
      </c>
      <c r="C1" t="s">
        <v>515</v>
      </c>
      <c r="D1" t="s">
        <v>516</v>
      </c>
      <c r="E1" t="s">
        <v>517</v>
      </c>
      <c r="F1" t="s">
        <v>518</v>
      </c>
      <c r="K1" t="s">
        <v>358</v>
      </c>
      <c r="L1" s="251">
        <v>0.25532415858003571</v>
      </c>
      <c r="M1" s="251">
        <v>0.25620466051766499</v>
      </c>
      <c r="N1" s="236">
        <f t="shared" ref="N1:N6" si="0">P1/O1-1</f>
        <v>0.12000003773289447</v>
      </c>
      <c r="O1" s="234">
        <v>5300.415</v>
      </c>
      <c r="P1" s="234">
        <v>5936.4650000000001</v>
      </c>
    </row>
    <row r="2" spans="1:16" x14ac:dyDescent="0.35">
      <c r="A2" t="s">
        <v>398</v>
      </c>
      <c r="B2" s="251">
        <v>0.93533174798243168</v>
      </c>
      <c r="C2" s="251">
        <v>0.93571712459107836</v>
      </c>
      <c r="D2" s="236">
        <f>F2/E2-1</f>
        <v>5.0000006428140731E-2</v>
      </c>
      <c r="E2" s="234">
        <v>777.82989999999995</v>
      </c>
      <c r="F2" s="234">
        <v>816.72140000000002</v>
      </c>
      <c r="K2" t="s">
        <v>364</v>
      </c>
      <c r="L2" s="251">
        <v>0.92054913791131754</v>
      </c>
      <c r="M2" s="251">
        <v>0.920738328106811</v>
      </c>
      <c r="N2" s="236">
        <f t="shared" si="0"/>
        <v>3.9999891456334424E-2</v>
      </c>
      <c r="O2" s="234">
        <v>515.92139999999995</v>
      </c>
      <c r="P2" s="234">
        <v>536.55820000000006</v>
      </c>
    </row>
    <row r="3" spans="1:16" x14ac:dyDescent="0.35">
      <c r="A3" t="s">
        <v>400</v>
      </c>
      <c r="B3" s="251">
        <v>1.0613012933973742</v>
      </c>
      <c r="C3" s="251">
        <v>1.0720169720243571</v>
      </c>
      <c r="D3" s="236">
        <f>F3/E3-1</f>
        <v>0.21000056168065973</v>
      </c>
      <c r="E3" s="234">
        <v>861.69960000000003</v>
      </c>
      <c r="F3" s="234">
        <v>1042.6569999999999</v>
      </c>
      <c r="K3" t="s">
        <v>370</v>
      </c>
      <c r="L3" s="251">
        <v>0.27462950728559998</v>
      </c>
      <c r="M3" s="251">
        <v>0.27610445442727988</v>
      </c>
      <c r="N3" s="236">
        <f t="shared" si="0"/>
        <v>0.11000006408083318</v>
      </c>
      <c r="O3" s="234">
        <v>639.81690000000003</v>
      </c>
      <c r="P3" s="234">
        <v>710.19680000000005</v>
      </c>
    </row>
    <row r="4" spans="1:16" x14ac:dyDescent="0.35">
      <c r="E4" s="234"/>
      <c r="F4" s="234"/>
      <c r="K4" t="s">
        <v>376</v>
      </c>
      <c r="L4" s="251">
        <v>0.25008608119411746</v>
      </c>
      <c r="M4" s="251">
        <v>0.2502526600906157</v>
      </c>
      <c r="N4" s="236">
        <f t="shared" si="0"/>
        <v>5.0000011014868173E-2</v>
      </c>
      <c r="O4" s="234">
        <v>907.86379999999997</v>
      </c>
      <c r="P4" s="234">
        <v>953.25699999999995</v>
      </c>
    </row>
    <row r="5" spans="1:16" x14ac:dyDescent="0.35">
      <c r="A5" t="s">
        <v>519</v>
      </c>
      <c r="B5" s="251">
        <v>0.58730604001491715</v>
      </c>
      <c r="C5" s="251">
        <v>0.58768471735993644</v>
      </c>
      <c r="D5" s="236">
        <f>F5/E5-1</f>
        <v>6.0000096864965435E-2</v>
      </c>
      <c r="E5" s="234">
        <v>103.23650000000001</v>
      </c>
      <c r="F5" s="234">
        <v>109.4307</v>
      </c>
      <c r="K5" t="s">
        <v>383</v>
      </c>
      <c r="L5" s="251">
        <v>0.3515890585096027</v>
      </c>
      <c r="M5" s="251">
        <v>0.35162622073218108</v>
      </c>
      <c r="N5" s="236">
        <f t="shared" si="0"/>
        <v>2.0000229045224804E-2</v>
      </c>
      <c r="O5" s="234">
        <v>1746.38</v>
      </c>
      <c r="P5" s="234">
        <v>1781.308</v>
      </c>
    </row>
    <row r="6" spans="1:16" x14ac:dyDescent="0.35">
      <c r="A6" t="s">
        <v>354</v>
      </c>
      <c r="B6" s="251">
        <v>0.37198576297323266</v>
      </c>
      <c r="C6" s="251">
        <v>0.37209534234941344</v>
      </c>
      <c r="D6" s="236">
        <f>F6/E6-1</f>
        <v>3.9999782806608986E-2</v>
      </c>
      <c r="E6" s="234">
        <v>1105.0060000000001</v>
      </c>
      <c r="F6" s="234">
        <v>1149.2059999999999</v>
      </c>
      <c r="K6" t="s">
        <v>398</v>
      </c>
      <c r="L6" s="251">
        <v>0.93533174798243168</v>
      </c>
      <c r="M6" s="251">
        <v>0.93571712459107836</v>
      </c>
      <c r="N6" s="236">
        <f t="shared" si="0"/>
        <v>5.0000006428140731E-2</v>
      </c>
      <c r="O6" s="234">
        <v>777.82989999999995</v>
      </c>
      <c r="P6" s="234">
        <v>816.72140000000002</v>
      </c>
    </row>
    <row r="7" spans="1:16" x14ac:dyDescent="0.35">
      <c r="A7" t="s">
        <v>356</v>
      </c>
      <c r="B7" s="251">
        <v>0.14415472390854789</v>
      </c>
      <c r="C7" s="251">
        <v>0.14496231095294218</v>
      </c>
      <c r="D7" s="236">
        <f>F7/E7-1</f>
        <v>0.13999995128442677</v>
      </c>
      <c r="E7" s="234">
        <v>6158.1949999999997</v>
      </c>
      <c r="F7" s="234">
        <v>7020.3419999999996</v>
      </c>
    </row>
    <row r="8" spans="1:16" x14ac:dyDescent="0.35">
      <c r="A8" t="s">
        <v>358</v>
      </c>
      <c r="B8" s="251">
        <v>0.25532415858003571</v>
      </c>
      <c r="C8" s="251">
        <v>0.25620466051766499</v>
      </c>
      <c r="D8" s="236">
        <f>F8/E8-1</f>
        <v>0.12000003773289447</v>
      </c>
      <c r="E8" s="234">
        <v>5300.415</v>
      </c>
      <c r="F8" s="234">
        <v>5936.4650000000001</v>
      </c>
    </row>
    <row r="9" spans="1:16" x14ac:dyDescent="0.35">
      <c r="A9" t="s">
        <v>360</v>
      </c>
      <c r="B9" s="251">
        <v>0.45576600884669582</v>
      </c>
      <c r="C9" s="251">
        <v>0.47005468965737279</v>
      </c>
      <c r="D9" s="236">
        <v>0.32999960492757729</v>
      </c>
      <c r="E9" s="234">
        <v>13668.38</v>
      </c>
      <c r="F9" s="234">
        <v>18178.939999999999</v>
      </c>
    </row>
    <row r="10" spans="1:16" x14ac:dyDescent="0.35">
      <c r="D10" s="236"/>
      <c r="E10" s="234"/>
      <c r="F10" s="234"/>
    </row>
    <row r="11" spans="1:16" x14ac:dyDescent="0.35">
      <c r="A11" t="s">
        <v>362</v>
      </c>
      <c r="D11" s="236"/>
      <c r="E11" s="234"/>
      <c r="F11" s="234"/>
      <c r="K11" t="s">
        <v>358</v>
      </c>
      <c r="L11" s="251">
        <v>0.25532415858003571</v>
      </c>
      <c r="M11" s="251">
        <v>0.25620466051766499</v>
      </c>
      <c r="N11" s="236">
        <f>P11/O11-1</f>
        <v>0.12000003773289447</v>
      </c>
      <c r="O11" s="234">
        <v>5300.415</v>
      </c>
      <c r="P11" s="234">
        <v>5936.4650000000001</v>
      </c>
    </row>
    <row r="12" spans="1:16" x14ac:dyDescent="0.35">
      <c r="A12" t="s">
        <v>364</v>
      </c>
      <c r="B12" s="251">
        <v>0.92054913791131754</v>
      </c>
      <c r="C12" s="251">
        <v>0.920738328106811</v>
      </c>
      <c r="D12" s="236">
        <f>F12/E12-1</f>
        <v>3.9999891456334424E-2</v>
      </c>
      <c r="E12" s="234">
        <v>515.92139999999995</v>
      </c>
      <c r="F12" s="234">
        <v>536.55820000000006</v>
      </c>
      <c r="K12" t="s">
        <v>519</v>
      </c>
      <c r="L12" s="251">
        <v>0.58730604001491715</v>
      </c>
      <c r="M12" s="251">
        <v>0.58768471735993644</v>
      </c>
      <c r="N12" s="236">
        <f>P12/O12-1</f>
        <v>6.0000096864965435E-2</v>
      </c>
      <c r="O12" s="234">
        <v>103.23650000000001</v>
      </c>
      <c r="P12" s="234">
        <v>109.4307</v>
      </c>
    </row>
    <row r="13" spans="1:16" x14ac:dyDescent="0.35">
      <c r="A13" t="s">
        <v>366</v>
      </c>
      <c r="B13" s="251">
        <v>0.33586637360895888</v>
      </c>
      <c r="C13" s="251">
        <v>0.33670357582544241</v>
      </c>
      <c r="D13" s="236">
        <f>F13/E13-1</f>
        <v>0.10000009004231081</v>
      </c>
      <c r="E13" s="234">
        <v>4442.3559999999998</v>
      </c>
      <c r="F13" s="234">
        <v>4886.5919999999996</v>
      </c>
      <c r="K13" t="s">
        <v>368</v>
      </c>
      <c r="L13" s="251">
        <v>0.14764361373327606</v>
      </c>
      <c r="M13" s="251">
        <v>0.14767298339225748</v>
      </c>
      <c r="N13" s="236">
        <f>P13/O13-1</f>
        <v>3.0000194573203576E-2</v>
      </c>
      <c r="O13" s="234">
        <v>334.06450000000001</v>
      </c>
      <c r="P13" s="234">
        <v>344.0865</v>
      </c>
    </row>
    <row r="14" spans="1:16" x14ac:dyDescent="0.35">
      <c r="A14" t="s">
        <v>368</v>
      </c>
      <c r="B14" s="251">
        <v>0.14764361373327606</v>
      </c>
      <c r="C14" s="251">
        <v>0.14767298339225748</v>
      </c>
      <c r="D14" s="236">
        <f>F14/E14-1</f>
        <v>3.0000194573203576E-2</v>
      </c>
      <c r="E14" s="234">
        <v>334.06450000000001</v>
      </c>
      <c r="F14" s="234">
        <v>344.0865</v>
      </c>
      <c r="K14" t="s">
        <v>374</v>
      </c>
      <c r="L14" s="251">
        <v>0.19540351426044783</v>
      </c>
      <c r="M14" s="251">
        <v>0.1962853677858398</v>
      </c>
      <c r="N14" s="236">
        <f>P14/O14-1</f>
        <v>0.1399999265885945</v>
      </c>
      <c r="O14" s="234">
        <v>708.33680000000004</v>
      </c>
      <c r="P14" s="234">
        <v>807.50390000000004</v>
      </c>
    </row>
    <row r="15" spans="1:16" x14ac:dyDescent="0.35">
      <c r="A15" t="s">
        <v>370</v>
      </c>
      <c r="B15" s="251">
        <v>0.27462950728559998</v>
      </c>
      <c r="C15" s="251">
        <v>0.27610445442727988</v>
      </c>
      <c r="D15" s="236">
        <f>F15/E15-1</f>
        <v>0.11000006408083318</v>
      </c>
      <c r="E15" s="234">
        <v>639.81690000000003</v>
      </c>
      <c r="F15" s="234">
        <v>710.19680000000005</v>
      </c>
      <c r="K15" t="s">
        <v>381</v>
      </c>
      <c r="L15" s="251">
        <v>7.314078948328312E-2</v>
      </c>
      <c r="M15" s="251">
        <v>7.3559954244442838E-2</v>
      </c>
      <c r="N15" s="236">
        <f>P15/O15-1</f>
        <v>0.15999928669450192</v>
      </c>
      <c r="O15" s="234">
        <v>1233.693</v>
      </c>
      <c r="P15" s="234">
        <v>1431.0830000000001</v>
      </c>
    </row>
    <row r="16" spans="1:16" x14ac:dyDescent="0.35">
      <c r="A16" t="s">
        <v>372</v>
      </c>
      <c r="B16" s="251">
        <v>0.19057946366531053</v>
      </c>
      <c r="C16" s="251">
        <v>0.19082878948630924</v>
      </c>
      <c r="D16" s="236">
        <f>F16/E16-1</f>
        <v>7.9999847981286454E-2</v>
      </c>
      <c r="E16" s="234">
        <v>15787.53</v>
      </c>
      <c r="F16" s="234">
        <v>17050.53</v>
      </c>
    </row>
    <row r="17" spans="1:14" x14ac:dyDescent="0.35">
      <c r="B17" s="251"/>
      <c r="C17" s="251"/>
      <c r="E17" s="234"/>
      <c r="F17" s="234"/>
    </row>
    <row r="18" spans="1:14" x14ac:dyDescent="0.35">
      <c r="A18" t="s">
        <v>374</v>
      </c>
      <c r="B18" s="251">
        <v>0.19540351426044783</v>
      </c>
      <c r="C18" s="251">
        <v>0.1962853677858398</v>
      </c>
      <c r="D18" s="236">
        <f>F18/E18-1</f>
        <v>0.1399999265885945</v>
      </c>
      <c r="E18" s="234">
        <v>708.33680000000004</v>
      </c>
      <c r="F18" s="234">
        <v>807.50390000000004</v>
      </c>
    </row>
    <row r="19" spans="1:14" x14ac:dyDescent="0.35">
      <c r="A19" t="s">
        <v>376</v>
      </c>
      <c r="B19" s="251">
        <v>0.25008608119411746</v>
      </c>
      <c r="C19" s="251">
        <v>0.2502526600906157</v>
      </c>
      <c r="D19" s="236">
        <f t="shared" ref="D19:D33" si="1">F19/E19-1</f>
        <v>5.0000011014868173E-2</v>
      </c>
      <c r="E19" s="234">
        <v>907.86379999999997</v>
      </c>
      <c r="F19" s="234">
        <v>953.25699999999995</v>
      </c>
      <c r="J19" s="423" t="s">
        <v>520</v>
      </c>
      <c r="K19" s="423" t="s">
        <v>521</v>
      </c>
      <c r="L19" s="423" t="s">
        <v>522</v>
      </c>
      <c r="M19" s="423" t="s">
        <v>523</v>
      </c>
    </row>
    <row r="20" spans="1:14" x14ac:dyDescent="0.35">
      <c r="A20" t="s">
        <v>378</v>
      </c>
      <c r="B20" s="251">
        <v>0.403091285721001</v>
      </c>
      <c r="C20" s="251">
        <v>0.40467897475248638</v>
      </c>
      <c r="D20" s="236">
        <f t="shared" si="1"/>
        <v>0.11999939796295522</v>
      </c>
      <c r="E20" s="234">
        <v>9168.8709999999992</v>
      </c>
      <c r="F20" s="234">
        <v>10269.129999999999</v>
      </c>
      <c r="J20" t="s">
        <v>524</v>
      </c>
      <c r="K20">
        <v>1</v>
      </c>
      <c r="L20">
        <v>13668.38</v>
      </c>
      <c r="M20">
        <v>6229.5829999999996</v>
      </c>
      <c r="N20" s="123">
        <f>M20/L20</f>
        <v>0.45576600884669582</v>
      </c>
    </row>
    <row r="21" spans="1:14" x14ac:dyDescent="0.35">
      <c r="B21" s="251"/>
      <c r="C21" s="251"/>
      <c r="D21" s="236"/>
      <c r="E21" s="234"/>
      <c r="F21" s="234"/>
      <c r="J21" t="s">
        <v>525</v>
      </c>
      <c r="K21">
        <v>0.47</v>
      </c>
      <c r="L21">
        <v>6424.1360000000004</v>
      </c>
      <c r="M21">
        <v>2676.7919999999999</v>
      </c>
      <c r="N21" s="123">
        <f>M21/L21</f>
        <v>0.41667735552298391</v>
      </c>
    </row>
    <row r="22" spans="1:14" x14ac:dyDescent="0.35">
      <c r="A22" t="s">
        <v>381</v>
      </c>
      <c r="B22" s="251">
        <v>7.314078948328312E-2</v>
      </c>
      <c r="C22" s="251">
        <v>7.3559954244442838E-2</v>
      </c>
      <c r="D22" s="236">
        <f t="shared" si="1"/>
        <v>0.15999928669450192</v>
      </c>
      <c r="E22" s="234">
        <v>1233.693</v>
      </c>
      <c r="F22" s="234">
        <v>1431.0830000000001</v>
      </c>
      <c r="J22" t="s">
        <v>526</v>
      </c>
      <c r="K22">
        <v>0.88</v>
      </c>
      <c r="L22">
        <v>12028.17</v>
      </c>
      <c r="M22">
        <v>5511.6360000000004</v>
      </c>
      <c r="N22" s="123">
        <f>M22/L22</f>
        <v>0.45822731138652018</v>
      </c>
    </row>
    <row r="23" spans="1:14" x14ac:dyDescent="0.35">
      <c r="A23" t="s">
        <v>383</v>
      </c>
      <c r="B23" s="251">
        <v>0.3515890585096027</v>
      </c>
      <c r="C23" s="251">
        <v>0.35162622073218108</v>
      </c>
      <c r="D23" s="236">
        <f t="shared" si="1"/>
        <v>2.0000229045224804E-2</v>
      </c>
      <c r="E23" s="234">
        <v>1746.38</v>
      </c>
      <c r="F23" s="234">
        <v>1781.308</v>
      </c>
    </row>
    <row r="24" spans="1:14" x14ac:dyDescent="0.35">
      <c r="A24" t="s">
        <v>385</v>
      </c>
      <c r="B24" s="251">
        <v>0.57547470834620718</v>
      </c>
      <c r="C24" s="251">
        <v>0.57796389149866301</v>
      </c>
      <c r="D24" s="236">
        <f t="shared" si="1"/>
        <v>0.1200000638701646</v>
      </c>
      <c r="E24" s="234">
        <v>3757.623</v>
      </c>
      <c r="F24" s="234">
        <v>4208.5379999999996</v>
      </c>
    </row>
    <row r="25" spans="1:14" x14ac:dyDescent="0.35">
      <c r="B25" s="251"/>
      <c r="C25" s="251"/>
      <c r="E25" s="234"/>
      <c r="F25" s="234"/>
      <c r="J25">
        <f>N20</f>
        <v>0.45576600884669582</v>
      </c>
      <c r="K25">
        <f>N22</f>
        <v>0.45822731138652018</v>
      </c>
      <c r="L25" s="236">
        <f>N25/M25-1</f>
        <v>-0.12000032191086285</v>
      </c>
      <c r="M25">
        <f>L20</f>
        <v>13668.38</v>
      </c>
      <c r="N25">
        <f>L22</f>
        <v>12028.17</v>
      </c>
    </row>
    <row r="26" spans="1:14" x14ac:dyDescent="0.35">
      <c r="A26" t="s">
        <v>387</v>
      </c>
      <c r="B26" s="251">
        <v>0.39814899563653161</v>
      </c>
      <c r="C26" s="251">
        <v>0.39862385410863188</v>
      </c>
      <c r="D26" s="236">
        <f t="shared" si="1"/>
        <v>7.0000047858167491E-2</v>
      </c>
      <c r="E26" s="234">
        <v>6686.424</v>
      </c>
      <c r="F26" s="234">
        <v>7154.4740000000002</v>
      </c>
    </row>
    <row r="27" spans="1:14" x14ac:dyDescent="0.35">
      <c r="A27" t="s">
        <v>394</v>
      </c>
      <c r="B27" s="251">
        <v>0.38134879999999999</v>
      </c>
      <c r="C27" s="251">
        <v>0.38153721904761906</v>
      </c>
      <c r="D27" s="236">
        <f t="shared" si="1"/>
        <v>5.0000000000000044E-2</v>
      </c>
      <c r="E27" s="234">
        <v>312.5</v>
      </c>
      <c r="F27" s="234">
        <v>328.125</v>
      </c>
    </row>
    <row r="28" spans="1:14" x14ac:dyDescent="0.35">
      <c r="A28" t="s">
        <v>396</v>
      </c>
      <c r="B28" s="251">
        <v>0.31189052484675522</v>
      </c>
      <c r="C28" s="251">
        <v>0.31335216867153892</v>
      </c>
      <c r="D28" s="236">
        <f t="shared" si="1"/>
        <v>0.12999980276257062</v>
      </c>
      <c r="E28" s="234">
        <v>978.51610000000005</v>
      </c>
      <c r="F28" s="234">
        <v>1105.723</v>
      </c>
    </row>
    <row r="29" spans="1:14" x14ac:dyDescent="0.35">
      <c r="A29" t="s">
        <v>389</v>
      </c>
      <c r="B29" s="251">
        <v>0.45075491346804569</v>
      </c>
      <c r="C29" s="251">
        <v>0.45157136891396615</v>
      </c>
      <c r="D29" s="236">
        <f t="shared" si="1"/>
        <v>-8.0000019090387564E-2</v>
      </c>
      <c r="E29" s="234">
        <v>628.58860000000004</v>
      </c>
      <c r="F29" s="234">
        <v>578.30150000000003</v>
      </c>
    </row>
    <row r="30" spans="1:14" x14ac:dyDescent="0.35">
      <c r="A30" t="s">
        <v>391</v>
      </c>
      <c r="B30" s="251">
        <v>0.33964225986173641</v>
      </c>
      <c r="C30" s="251">
        <v>0.34068804876550302</v>
      </c>
      <c r="D30" s="236">
        <f t="shared" si="1"/>
        <v>-9.000019446362062E-2</v>
      </c>
      <c r="E30" s="234">
        <v>1645.5519999999999</v>
      </c>
      <c r="F30" s="234">
        <v>1497.452</v>
      </c>
    </row>
    <row r="31" spans="1:14" x14ac:dyDescent="0.35">
      <c r="A31" t="s">
        <v>405</v>
      </c>
      <c r="B31" s="251">
        <v>0.9290715082979154</v>
      </c>
      <c r="C31" s="251">
        <v>0.93352182909277859</v>
      </c>
      <c r="D31" s="236">
        <f t="shared" si="1"/>
        <v>-0.1400000350834868</v>
      </c>
      <c r="E31" s="234">
        <v>969.11689999999999</v>
      </c>
      <c r="F31" s="234">
        <v>833.44050000000004</v>
      </c>
    </row>
    <row r="32" spans="1:14" x14ac:dyDescent="0.35">
      <c r="A32" t="s">
        <v>407</v>
      </c>
      <c r="B32" s="251">
        <v>0.51183811205645435</v>
      </c>
      <c r="C32" s="251">
        <v>0.51258972940915648</v>
      </c>
      <c r="D32" s="236">
        <f t="shared" si="1"/>
        <v>8.0000069150375275E-2</v>
      </c>
      <c r="E32" s="234">
        <v>925.51919999999996</v>
      </c>
      <c r="F32" s="234">
        <v>999.56079999999997</v>
      </c>
    </row>
    <row r="33" spans="1:6" x14ac:dyDescent="0.35">
      <c r="A33" t="s">
        <v>403</v>
      </c>
      <c r="B33" s="251">
        <v>7.8388940858114362E-2</v>
      </c>
      <c r="C33" s="251">
        <v>7.8390425799226657E-2</v>
      </c>
      <c r="D33" s="236">
        <f t="shared" si="1"/>
        <v>9.9999969386515009E-3</v>
      </c>
      <c r="E33" s="234">
        <v>979.96029999999996</v>
      </c>
      <c r="F33" s="234">
        <v>989.75990000000002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894D-2F24-4EC5-929D-676D3DD30A7F}">
  <dimension ref="A1:AK48"/>
  <sheetViews>
    <sheetView zoomScale="80" zoomScaleNormal="80" workbookViewId="0">
      <pane xSplit="1" ySplit="32" topLeftCell="E33" activePane="bottomRight" state="frozen"/>
      <selection pane="topRight" activeCell="B1" sqref="B1"/>
      <selection pane="bottomLeft" activeCell="A33" sqref="A33"/>
      <selection pane="bottomRight" activeCell="A37" sqref="A37:XFD37"/>
    </sheetView>
  </sheetViews>
  <sheetFormatPr defaultRowHeight="14.5" x14ac:dyDescent="0.35"/>
  <cols>
    <col min="1" max="1" width="32" customWidth="1"/>
    <col min="2" max="2" width="11" customWidth="1"/>
    <col min="3" max="3" width="9.81640625" customWidth="1"/>
    <col min="4" max="5" width="11.1796875" customWidth="1"/>
    <col min="6" max="6" width="13.1796875" customWidth="1"/>
    <col min="7" max="7" width="1.1796875" style="268" customWidth="1"/>
    <col min="8" max="10" width="9.81640625" bestFit="1" customWidth="1"/>
    <col min="11" max="12" width="10.81640625" bestFit="1" customWidth="1"/>
    <col min="13" max="13" width="1.1796875" style="268" customWidth="1"/>
    <col min="14" max="18" width="10.1796875" bestFit="1" customWidth="1"/>
    <col min="19" max="19" width="1.1796875" style="268" customWidth="1"/>
    <col min="25" max="25" width="1.1796875" style="268" customWidth="1"/>
    <col min="31" max="31" width="1.1796875" style="268" customWidth="1"/>
    <col min="37" max="37" width="1.1796875" style="268" customWidth="1"/>
  </cols>
  <sheetData>
    <row r="1" spans="1:36" x14ac:dyDescent="0.35">
      <c r="B1" s="682" t="s">
        <v>345</v>
      </c>
      <c r="C1" s="682"/>
      <c r="D1" s="682"/>
      <c r="E1" s="682"/>
      <c r="F1" s="682"/>
      <c r="H1" s="682" t="s">
        <v>324</v>
      </c>
      <c r="I1" s="682"/>
      <c r="J1" s="682"/>
      <c r="K1" s="682"/>
      <c r="L1" s="682"/>
      <c r="N1" s="682" t="s">
        <v>9</v>
      </c>
      <c r="O1" s="682"/>
      <c r="P1" s="682"/>
      <c r="Q1" s="682"/>
      <c r="R1" s="682"/>
      <c r="T1" s="682" t="s">
        <v>250</v>
      </c>
      <c r="U1" s="682"/>
      <c r="V1" s="682"/>
      <c r="W1" s="682"/>
      <c r="X1" s="682"/>
      <c r="Z1" s="682" t="s">
        <v>350</v>
      </c>
      <c r="AA1" s="682"/>
      <c r="AB1" s="682"/>
      <c r="AC1" s="682"/>
      <c r="AD1" s="682"/>
      <c r="AF1" s="682" t="s">
        <v>450</v>
      </c>
      <c r="AG1" s="682"/>
      <c r="AH1" s="682"/>
      <c r="AI1" s="682"/>
      <c r="AJ1" s="682"/>
    </row>
    <row r="2" spans="1:36" x14ac:dyDescent="0.35">
      <c r="A2" s="131" t="s">
        <v>36</v>
      </c>
      <c r="B2" s="267" t="s">
        <v>14</v>
      </c>
      <c r="C2" s="267" t="s">
        <v>17</v>
      </c>
      <c r="D2" s="267" t="s">
        <v>21</v>
      </c>
      <c r="E2" s="267" t="s">
        <v>23</v>
      </c>
      <c r="F2" s="267" t="s">
        <v>25</v>
      </c>
      <c r="H2" s="267" t="s">
        <v>14</v>
      </c>
      <c r="I2" s="267" t="s">
        <v>17</v>
      </c>
      <c r="J2" s="267" t="s">
        <v>21</v>
      </c>
      <c r="K2" s="267" t="s">
        <v>23</v>
      </c>
      <c r="L2" s="267" t="s">
        <v>25</v>
      </c>
      <c r="N2" s="267" t="s">
        <v>14</v>
      </c>
      <c r="O2" s="267" t="s">
        <v>17</v>
      </c>
      <c r="P2" s="267" t="s">
        <v>21</v>
      </c>
      <c r="Q2" s="267" t="s">
        <v>23</v>
      </c>
      <c r="R2" s="267" t="s">
        <v>25</v>
      </c>
      <c r="T2" s="267" t="s">
        <v>14</v>
      </c>
      <c r="U2" s="267" t="s">
        <v>17</v>
      </c>
      <c r="V2" s="267" t="s">
        <v>21</v>
      </c>
      <c r="W2" s="267" t="s">
        <v>23</v>
      </c>
      <c r="X2" s="267" t="s">
        <v>25</v>
      </c>
      <c r="Z2" s="267" t="s">
        <v>14</v>
      </c>
      <c r="AA2" s="267" t="s">
        <v>17</v>
      </c>
      <c r="AB2" s="267" t="s">
        <v>21</v>
      </c>
      <c r="AC2" s="267" t="s">
        <v>23</v>
      </c>
      <c r="AD2" s="267" t="s">
        <v>25</v>
      </c>
      <c r="AF2" s="267" t="s">
        <v>14</v>
      </c>
      <c r="AG2" s="267" t="s">
        <v>17</v>
      </c>
      <c r="AH2" s="267" t="s">
        <v>21</v>
      </c>
      <c r="AI2" s="267" t="s">
        <v>23</v>
      </c>
      <c r="AJ2" s="267" t="s">
        <v>25</v>
      </c>
    </row>
    <row r="3" spans="1:36" hidden="1" x14ac:dyDescent="0.35">
      <c r="A3" s="40" t="s">
        <v>254</v>
      </c>
      <c r="B3" s="40"/>
      <c r="C3" s="40"/>
      <c r="D3" s="40"/>
      <c r="E3" s="40"/>
      <c r="F3" s="40"/>
      <c r="H3" s="234">
        <v>0</v>
      </c>
      <c r="I3" s="234">
        <v>4422.2285405002613</v>
      </c>
      <c r="J3" s="234">
        <v>6812.9904620861525</v>
      </c>
      <c r="K3" s="234">
        <v>1291.7953950090975</v>
      </c>
      <c r="L3" s="234">
        <v>0</v>
      </c>
    </row>
    <row r="4" spans="1:36" hidden="1" x14ac:dyDescent="0.35">
      <c r="A4" s="40" t="s">
        <v>255</v>
      </c>
      <c r="B4" s="40"/>
      <c r="C4" s="40"/>
      <c r="D4" s="40"/>
      <c r="E4" s="40"/>
      <c r="F4" s="40"/>
      <c r="H4" s="234">
        <v>0</v>
      </c>
      <c r="I4" s="234">
        <v>0</v>
      </c>
      <c r="J4" s="234">
        <v>0</v>
      </c>
      <c r="K4" s="234">
        <v>21571.112435117313</v>
      </c>
      <c r="L4" s="234">
        <v>39188.055002200941</v>
      </c>
    </row>
    <row r="5" spans="1:36" hidden="1" x14ac:dyDescent="0.35">
      <c r="A5" s="40" t="s">
        <v>256</v>
      </c>
      <c r="B5" s="40"/>
      <c r="C5" s="40"/>
      <c r="D5" s="40"/>
      <c r="E5" s="40"/>
      <c r="F5" s="40"/>
      <c r="H5" s="234">
        <v>0</v>
      </c>
      <c r="I5" s="234">
        <v>33132.889827716877</v>
      </c>
      <c r="J5" s="234">
        <v>47675.586550166765</v>
      </c>
      <c r="K5" s="234">
        <v>27980.815119815768</v>
      </c>
      <c r="L5" s="234">
        <v>73.292064000545764</v>
      </c>
    </row>
    <row r="6" spans="1:36" hidden="1" x14ac:dyDescent="0.35">
      <c r="A6" s="40" t="s">
        <v>257</v>
      </c>
      <c r="B6" s="40"/>
      <c r="C6" s="40"/>
      <c r="D6" s="40"/>
      <c r="E6" s="40"/>
      <c r="F6" s="40"/>
      <c r="H6" s="234">
        <v>24448.174426714821</v>
      </c>
      <c r="I6" s="234">
        <v>40166.414763032895</v>
      </c>
      <c r="J6" s="234">
        <v>349.00030443504176</v>
      </c>
      <c r="K6" s="234">
        <v>0</v>
      </c>
      <c r="L6" s="234">
        <v>0</v>
      </c>
    </row>
    <row r="7" spans="1:36" hidden="1" x14ac:dyDescent="0.35">
      <c r="A7" s="40" t="s">
        <v>258</v>
      </c>
      <c r="B7" s="40"/>
      <c r="C7" s="40"/>
      <c r="D7" s="40"/>
      <c r="E7" s="40"/>
      <c r="F7" s="40"/>
      <c r="H7" s="234">
        <v>0</v>
      </c>
      <c r="I7" s="234">
        <v>0</v>
      </c>
      <c r="J7" s="234">
        <v>0</v>
      </c>
      <c r="K7" s="234">
        <v>83165.475164797055</v>
      </c>
      <c r="L7" s="234">
        <v>194716.97420069957</v>
      </c>
    </row>
    <row r="8" spans="1:36" hidden="1" x14ac:dyDescent="0.35">
      <c r="A8" s="40" t="s">
        <v>259</v>
      </c>
      <c r="B8" s="40"/>
      <c r="C8" s="40"/>
      <c r="D8" s="40"/>
      <c r="E8" s="40"/>
      <c r="F8" s="40"/>
      <c r="H8" s="234">
        <v>1481.9039630185255</v>
      </c>
      <c r="I8" s="234">
        <v>0</v>
      </c>
      <c r="J8" s="234">
        <v>0</v>
      </c>
      <c r="K8" s="234">
        <v>0</v>
      </c>
      <c r="L8" s="234">
        <v>0</v>
      </c>
    </row>
    <row r="9" spans="1:36" hidden="1" x14ac:dyDescent="0.35">
      <c r="A9" s="40" t="s">
        <v>260</v>
      </c>
      <c r="B9" s="40"/>
      <c r="C9" s="40"/>
      <c r="D9" s="40"/>
      <c r="E9" s="40"/>
      <c r="F9" s="40"/>
      <c r="H9" s="234">
        <v>0</v>
      </c>
      <c r="I9" s="234">
        <v>0</v>
      </c>
      <c r="J9" s="234">
        <v>0</v>
      </c>
      <c r="K9" s="234">
        <v>8986.8417076125988</v>
      </c>
      <c r="L9" s="234">
        <v>15219.331967890961</v>
      </c>
    </row>
    <row r="10" spans="1:36" hidden="1" x14ac:dyDescent="0.35">
      <c r="A10" s="40" t="s">
        <v>261</v>
      </c>
      <c r="B10" s="40"/>
      <c r="C10" s="40"/>
      <c r="D10" s="40"/>
      <c r="E10" s="40"/>
      <c r="F10" s="40"/>
      <c r="H10" s="234">
        <v>0</v>
      </c>
      <c r="I10" s="234">
        <v>0</v>
      </c>
      <c r="J10" s="234">
        <v>6839.5113288519478</v>
      </c>
      <c r="K10" s="234">
        <v>2447.5291547780444</v>
      </c>
      <c r="L10" s="234">
        <v>0</v>
      </c>
    </row>
    <row r="11" spans="1:36" hidden="1" x14ac:dyDescent="0.35">
      <c r="A11" s="40" t="s">
        <v>262</v>
      </c>
      <c r="B11" s="40"/>
      <c r="C11" s="40"/>
      <c r="D11" s="40"/>
      <c r="E11" s="40"/>
      <c r="F11" s="40"/>
      <c r="H11" s="234">
        <v>136.22112060803457</v>
      </c>
      <c r="I11" s="234">
        <v>0</v>
      </c>
      <c r="J11" s="234">
        <v>0</v>
      </c>
      <c r="K11" s="234">
        <v>0</v>
      </c>
      <c r="L11" s="234">
        <v>0</v>
      </c>
    </row>
    <row r="12" spans="1:36" hidden="1" x14ac:dyDescent="0.35">
      <c r="A12" s="40" t="s">
        <v>263</v>
      </c>
      <c r="B12" s="40"/>
      <c r="C12" s="40"/>
      <c r="D12" s="40"/>
      <c r="E12" s="40"/>
      <c r="F12" s="40"/>
      <c r="H12" s="234">
        <v>0</v>
      </c>
      <c r="I12" s="234">
        <v>0</v>
      </c>
      <c r="J12" s="234">
        <v>0</v>
      </c>
      <c r="K12" s="234">
        <v>16958.679562610039</v>
      </c>
      <c r="L12" s="234">
        <v>48529.605430107571</v>
      </c>
    </row>
    <row r="13" spans="1:36" hidden="1" x14ac:dyDescent="0.35">
      <c r="A13" s="40" t="s">
        <v>264</v>
      </c>
      <c r="B13" s="40"/>
      <c r="C13" s="40"/>
      <c r="D13" s="40"/>
      <c r="E13" s="40"/>
      <c r="F13" s="40"/>
      <c r="H13" s="234">
        <v>0</v>
      </c>
      <c r="I13" s="234">
        <v>761.495439304</v>
      </c>
      <c r="J13" s="234">
        <v>11051.016353163996</v>
      </c>
      <c r="K13" s="234">
        <v>119.49417838799903</v>
      </c>
      <c r="L13" s="234">
        <v>0</v>
      </c>
    </row>
    <row r="14" spans="1:36" hidden="1" x14ac:dyDescent="0.35">
      <c r="A14" s="40" t="s">
        <v>265</v>
      </c>
      <c r="B14" s="40"/>
      <c r="C14" s="40"/>
      <c r="D14" s="40"/>
      <c r="E14" s="40"/>
      <c r="F14" s="40"/>
      <c r="H14" s="234">
        <v>108.2881779573939</v>
      </c>
      <c r="I14" s="234">
        <v>2851.0700930827629</v>
      </c>
      <c r="J14" s="234">
        <v>0</v>
      </c>
      <c r="K14" s="234">
        <v>0</v>
      </c>
      <c r="L14" s="234">
        <v>0</v>
      </c>
    </row>
    <row r="15" spans="1:36" hidden="1" x14ac:dyDescent="0.35">
      <c r="A15" s="40" t="s">
        <v>266</v>
      </c>
      <c r="B15" s="40"/>
      <c r="C15" s="40"/>
      <c r="D15" s="40"/>
      <c r="E15" s="40"/>
      <c r="F15" s="40"/>
      <c r="H15" s="234">
        <v>0</v>
      </c>
      <c r="I15" s="234">
        <v>0</v>
      </c>
      <c r="J15" s="234">
        <v>0</v>
      </c>
      <c r="K15" s="234">
        <v>12336.157430123687</v>
      </c>
      <c r="L15" s="234">
        <v>195955.53759590918</v>
      </c>
    </row>
    <row r="16" spans="1:36" hidden="1" x14ac:dyDescent="0.35">
      <c r="A16" s="40" t="s">
        <v>267</v>
      </c>
      <c r="B16" s="40"/>
      <c r="C16" s="40"/>
      <c r="D16" s="40"/>
      <c r="E16" s="40"/>
      <c r="F16" s="40"/>
      <c r="H16" s="234">
        <v>0</v>
      </c>
      <c r="I16" s="234">
        <v>6353.3818206465185</v>
      </c>
      <c r="J16" s="234">
        <v>24488.735847196105</v>
      </c>
      <c r="K16" s="234">
        <v>19576.22801153738</v>
      </c>
      <c r="L16" s="234">
        <v>0</v>
      </c>
    </row>
    <row r="17" spans="1:12" hidden="1" x14ac:dyDescent="0.35">
      <c r="A17" s="40" t="s">
        <v>268</v>
      </c>
      <c r="B17" s="40"/>
      <c r="C17" s="40"/>
      <c r="D17" s="40"/>
      <c r="E17" s="40"/>
      <c r="F17" s="40"/>
      <c r="H17" s="234">
        <v>660.77879930008442</v>
      </c>
      <c r="I17" s="234">
        <v>91.149150147926875</v>
      </c>
      <c r="J17" s="234">
        <v>0</v>
      </c>
      <c r="K17" s="234">
        <v>0</v>
      </c>
      <c r="L17" s="234">
        <v>0</v>
      </c>
    </row>
    <row r="18" spans="1:12" hidden="1" x14ac:dyDescent="0.35">
      <c r="A18" s="40" t="s">
        <v>269</v>
      </c>
      <c r="B18" s="40"/>
      <c r="C18" s="40"/>
      <c r="D18" s="40"/>
      <c r="E18" s="40"/>
      <c r="F18" s="40"/>
      <c r="H18" s="234">
        <v>0</v>
      </c>
      <c r="I18" s="234">
        <v>0</v>
      </c>
      <c r="J18" s="234">
        <v>0</v>
      </c>
      <c r="K18" s="234">
        <v>46494.625999564356</v>
      </c>
      <c r="L18" s="234">
        <v>52661.135210071829</v>
      </c>
    </row>
    <row r="19" spans="1:12" hidden="1" x14ac:dyDescent="0.35">
      <c r="A19" s="40" t="s">
        <v>270</v>
      </c>
      <c r="B19" s="40"/>
      <c r="C19" s="40"/>
      <c r="D19" s="40"/>
      <c r="E19" s="40"/>
      <c r="F19" s="40"/>
      <c r="H19" s="234">
        <v>0</v>
      </c>
      <c r="I19" s="234">
        <v>0</v>
      </c>
      <c r="J19" s="234">
        <v>0</v>
      </c>
      <c r="K19" s="234">
        <v>0</v>
      </c>
      <c r="L19" s="234">
        <v>3599.4403020628074</v>
      </c>
    </row>
    <row r="20" spans="1:12" hidden="1" x14ac:dyDescent="0.35">
      <c r="A20" s="40" t="s">
        <v>271</v>
      </c>
      <c r="B20" s="40"/>
      <c r="C20" s="40"/>
      <c r="D20" s="40"/>
      <c r="E20" s="40"/>
      <c r="F20" s="40"/>
      <c r="H20" s="234">
        <v>0</v>
      </c>
      <c r="I20" s="234">
        <v>0</v>
      </c>
      <c r="J20" s="234">
        <v>0</v>
      </c>
      <c r="K20" s="234">
        <v>34185.510272699612</v>
      </c>
      <c r="L20" s="234">
        <v>95794.972600140187</v>
      </c>
    </row>
    <row r="21" spans="1:12" hidden="1" x14ac:dyDescent="0.35">
      <c r="A21" s="40" t="s">
        <v>272</v>
      </c>
      <c r="B21" s="40"/>
      <c r="C21" s="40"/>
      <c r="D21" s="40"/>
      <c r="E21" s="40"/>
      <c r="F21" s="40"/>
      <c r="H21" s="234">
        <v>0</v>
      </c>
      <c r="I21" s="234">
        <v>0</v>
      </c>
      <c r="J21" s="234">
        <v>1126.3742909477423</v>
      </c>
      <c r="K21" s="234">
        <v>4381.516740313099</v>
      </c>
      <c r="L21" s="234">
        <v>0.87451113915652612</v>
      </c>
    </row>
    <row r="22" spans="1:12" hidden="1" x14ac:dyDescent="0.35">
      <c r="A22" s="40" t="s">
        <v>273</v>
      </c>
      <c r="B22" s="40"/>
      <c r="C22" s="40"/>
      <c r="D22" s="40"/>
      <c r="E22" s="40"/>
      <c r="F22" s="40"/>
      <c r="H22" s="234">
        <v>0</v>
      </c>
      <c r="I22" s="234">
        <v>0</v>
      </c>
      <c r="J22" s="234">
        <v>0</v>
      </c>
      <c r="K22" s="234">
        <v>2997.3990474262041</v>
      </c>
      <c r="L22" s="234">
        <v>6027.169071423783</v>
      </c>
    </row>
    <row r="23" spans="1:12" hidden="1" x14ac:dyDescent="0.35">
      <c r="A23" s="40" t="s">
        <v>274</v>
      </c>
      <c r="B23" s="40"/>
      <c r="C23" s="40"/>
      <c r="D23" s="40"/>
      <c r="E23" s="40"/>
      <c r="F23" s="40"/>
      <c r="H23" s="234">
        <v>0</v>
      </c>
      <c r="I23" s="234">
        <v>0</v>
      </c>
      <c r="J23" s="234">
        <v>8217.1162528141504</v>
      </c>
      <c r="K23" s="234">
        <v>2242.2476068858527</v>
      </c>
      <c r="L23" s="234">
        <v>0</v>
      </c>
    </row>
    <row r="24" spans="1:12" hidden="1" x14ac:dyDescent="0.35">
      <c r="A24" s="40" t="s">
        <v>275</v>
      </c>
      <c r="B24" s="40"/>
      <c r="C24" s="40"/>
      <c r="D24" s="40"/>
      <c r="E24" s="40"/>
      <c r="F24" s="40"/>
      <c r="H24" s="234">
        <v>0</v>
      </c>
      <c r="I24" s="234">
        <v>0</v>
      </c>
      <c r="J24" s="234">
        <v>0</v>
      </c>
      <c r="K24" s="234">
        <v>18732.742096684171</v>
      </c>
      <c r="L24" s="234">
        <v>23883.173458585596</v>
      </c>
    </row>
    <row r="25" spans="1:12" hidden="1" x14ac:dyDescent="0.35">
      <c r="A25" s="40" t="s">
        <v>276</v>
      </c>
      <c r="B25" s="40"/>
      <c r="C25" s="40"/>
      <c r="D25" s="40"/>
      <c r="E25" s="40"/>
      <c r="F25" s="40"/>
      <c r="H25" s="234">
        <v>0</v>
      </c>
      <c r="I25" s="234">
        <v>0</v>
      </c>
      <c r="J25" s="234">
        <v>0</v>
      </c>
      <c r="K25" s="234">
        <v>0</v>
      </c>
      <c r="L25" s="234">
        <v>24035.478562467946</v>
      </c>
    </row>
    <row r="26" spans="1:12" hidden="1" x14ac:dyDescent="0.35">
      <c r="A26" s="40" t="s">
        <v>277</v>
      </c>
      <c r="B26" s="40"/>
      <c r="C26" s="40"/>
      <c r="D26" s="40"/>
      <c r="E26" s="40"/>
      <c r="F26" s="40"/>
      <c r="H26" s="234">
        <v>0</v>
      </c>
      <c r="I26" s="234">
        <v>0</v>
      </c>
      <c r="J26" s="234">
        <v>0</v>
      </c>
      <c r="K26" s="234">
        <v>0</v>
      </c>
      <c r="L26" s="234">
        <v>20207.24007068195</v>
      </c>
    </row>
    <row r="27" spans="1:12" hidden="1" x14ac:dyDescent="0.35">
      <c r="A27" s="40" t="s">
        <v>278</v>
      </c>
      <c r="B27" s="40"/>
      <c r="C27" s="40"/>
      <c r="D27" s="40"/>
      <c r="E27" s="40"/>
      <c r="F27" s="40"/>
      <c r="H27" s="234">
        <v>0</v>
      </c>
      <c r="I27" s="234">
        <v>1236.6752742390531</v>
      </c>
      <c r="J27" s="234">
        <v>2606.7564314377601</v>
      </c>
      <c r="K27" s="234">
        <v>1798.2747034233005</v>
      </c>
      <c r="L27" s="234">
        <v>0</v>
      </c>
    </row>
    <row r="28" spans="1:12" hidden="1" x14ac:dyDescent="0.35">
      <c r="A28" s="40" t="s">
        <v>279</v>
      </c>
      <c r="B28" s="40"/>
      <c r="C28" s="40"/>
      <c r="D28" s="40"/>
      <c r="E28" s="40"/>
      <c r="F28" s="40"/>
      <c r="H28" s="234">
        <v>658.90408209462976</v>
      </c>
      <c r="I28" s="234">
        <v>879.10135022537338</v>
      </c>
      <c r="J28" s="234">
        <v>0</v>
      </c>
      <c r="K28" s="234">
        <v>0</v>
      </c>
      <c r="L28" s="234">
        <v>0</v>
      </c>
    </row>
    <row r="29" spans="1:12" hidden="1" x14ac:dyDescent="0.35">
      <c r="A29" s="40" t="s">
        <v>280</v>
      </c>
      <c r="B29" s="40"/>
      <c r="C29" s="40"/>
      <c r="D29" s="40"/>
      <c r="E29" s="40"/>
      <c r="F29" s="40"/>
      <c r="H29" s="234">
        <v>0</v>
      </c>
      <c r="I29" s="234">
        <v>0</v>
      </c>
      <c r="J29" s="234">
        <v>0</v>
      </c>
      <c r="K29" s="234">
        <v>27825.96701863184</v>
      </c>
      <c r="L29" s="234">
        <v>61914.211777592915</v>
      </c>
    </row>
    <row r="30" spans="1:12" hidden="1" x14ac:dyDescent="0.35"/>
    <row r="31" spans="1:12" hidden="1" x14ac:dyDescent="0.35">
      <c r="J31" s="235">
        <f>SUM(H3:L29)</f>
        <v>1341454.6681200811</v>
      </c>
    </row>
    <row r="33" spans="1:36" x14ac:dyDescent="0.35">
      <c r="A33" s="40" t="s">
        <v>527</v>
      </c>
      <c r="B33" s="234">
        <v>0</v>
      </c>
      <c r="C33" s="234">
        <v>122175</v>
      </c>
      <c r="D33" s="234">
        <v>135349</v>
      </c>
      <c r="E33" s="234">
        <v>92868</v>
      </c>
      <c r="F33" s="234">
        <v>127435</v>
      </c>
      <c r="H33" s="234">
        <f>SUM(H3:H4)</f>
        <v>0</v>
      </c>
      <c r="I33" s="234">
        <f>SUM(I3:I4)</f>
        <v>4422.2285405002613</v>
      </c>
      <c r="J33" s="234">
        <f>SUM(J3:J4)</f>
        <v>6812.9904620861525</v>
      </c>
      <c r="K33" s="234">
        <f>SUM(K3:K4)</f>
        <v>22862.907830126409</v>
      </c>
      <c r="L33" s="234">
        <f>SUM(L3:L4)</f>
        <v>39188.055002200941</v>
      </c>
      <c r="N33" s="234">
        <v>0</v>
      </c>
      <c r="O33" s="234">
        <v>25028.93</v>
      </c>
      <c r="P33" s="234">
        <v>34086.14</v>
      </c>
      <c r="Q33" s="234">
        <v>24280.42</v>
      </c>
      <c r="R33" s="234">
        <v>28283.260000000006</v>
      </c>
      <c r="T33" s="251">
        <f>IFERROR(H33/N33,0)</f>
        <v>0</v>
      </c>
      <c r="U33" s="251">
        <f t="shared" ref="U33:X45" si="0">IFERROR(I33/O33,0)</f>
        <v>0.17668468210587754</v>
      </c>
      <c r="V33" s="251">
        <f t="shared" si="0"/>
        <v>0.19987568149653062</v>
      </c>
      <c r="W33" s="251">
        <f t="shared" si="0"/>
        <v>0.94161912479794052</v>
      </c>
      <c r="X33" s="251">
        <f t="shared" si="0"/>
        <v>1.3855565094759561</v>
      </c>
      <c r="Z33" s="252">
        <f>IFERROR(N33*1000/B33,0)</f>
        <v>0</v>
      </c>
      <c r="AA33" s="252">
        <f t="shared" ref="AA33:AD45" si="1">IFERROR(O33*1000/C33,0)</f>
        <v>204.86130550439944</v>
      </c>
      <c r="AB33" s="252">
        <f t="shared" si="1"/>
        <v>251.83887579516656</v>
      </c>
      <c r="AC33" s="252">
        <f t="shared" si="1"/>
        <v>261.45087651290004</v>
      </c>
      <c r="AD33" s="252">
        <f t="shared" si="1"/>
        <v>221.94263742300001</v>
      </c>
      <c r="AF33" s="252">
        <f>IFERROR(H33*1000/B33,0)</f>
        <v>0</v>
      </c>
      <c r="AG33" s="252">
        <f t="shared" ref="AG33:AJ45" si="2">IFERROR(I33*1000/C33,0)</f>
        <v>36.195854638839869</v>
      </c>
      <c r="AH33" s="252">
        <f t="shared" si="2"/>
        <v>50.336466926879048</v>
      </c>
      <c r="AI33" s="252">
        <f t="shared" si="2"/>
        <v>246.18714551973133</v>
      </c>
      <c r="AJ33" s="252">
        <f t="shared" si="2"/>
        <v>307.51406601169958</v>
      </c>
    </row>
    <row r="34" spans="1:36" x14ac:dyDescent="0.35">
      <c r="A34" s="40" t="s">
        <v>281</v>
      </c>
      <c r="B34" s="234">
        <v>9847723</v>
      </c>
      <c r="C34" s="234">
        <v>7863129</v>
      </c>
      <c r="D34" s="234">
        <v>7367136</v>
      </c>
      <c r="E34" s="234">
        <v>13245204</v>
      </c>
      <c r="F34" s="234">
        <v>18831890</v>
      </c>
      <c r="H34" s="234">
        <f>SUM(H5:H7)</f>
        <v>24448.174426714821</v>
      </c>
      <c r="I34" s="234">
        <f>SUM(I5:I7)</f>
        <v>73299.304590749773</v>
      </c>
      <c r="J34" s="234">
        <f>SUM(J5:J7)</f>
        <v>48024.58685460181</v>
      </c>
      <c r="K34" s="234">
        <f>SUM(K5:K7)</f>
        <v>111146.29028461283</v>
      </c>
      <c r="L34" s="234">
        <f>SUM(L5:L7)</f>
        <v>194790.2662647001</v>
      </c>
      <c r="N34" s="234">
        <v>460569.32</v>
      </c>
      <c r="O34" s="234">
        <v>283208.03000000009</v>
      </c>
      <c r="P34" s="234">
        <v>289236.79999999993</v>
      </c>
      <c r="Q34" s="234">
        <v>400761.98</v>
      </c>
      <c r="R34" s="234">
        <v>433008.89999999997</v>
      </c>
      <c r="T34" s="251">
        <f t="shared" ref="T34:T45" si="3">IFERROR(H34/N34,0)</f>
        <v>5.3082507594545858E-2</v>
      </c>
      <c r="U34" s="251">
        <f t="shared" si="0"/>
        <v>0.25881788941771794</v>
      </c>
      <c r="V34" s="251">
        <f t="shared" si="0"/>
        <v>0.16603899246085499</v>
      </c>
      <c r="W34" s="251">
        <f t="shared" si="0"/>
        <v>0.2773374118089067</v>
      </c>
      <c r="X34" s="251">
        <f t="shared" si="0"/>
        <v>0.44985280040364095</v>
      </c>
      <c r="Z34" s="252">
        <f t="shared" ref="Z34:Z45" si="4">IFERROR(N34*1000/B34,0)</f>
        <v>46.769118099686601</v>
      </c>
      <c r="AA34" s="252">
        <f t="shared" si="1"/>
        <v>36.017217827661234</v>
      </c>
      <c r="AB34" s="252">
        <f t="shared" si="1"/>
        <v>39.260412730265863</v>
      </c>
      <c r="AC34" s="252">
        <f t="shared" si="1"/>
        <v>30.257139112391172</v>
      </c>
      <c r="AD34" s="252">
        <f t="shared" si="1"/>
        <v>22.993385156773957</v>
      </c>
      <c r="AF34" s="252">
        <f t="shared" ref="AF34:AF45" si="5">IFERROR(H34*1000/B34,0)</f>
        <v>2.4826220667168255</v>
      </c>
      <c r="AG34" s="252">
        <f t="shared" si="2"/>
        <v>9.3219003008534855</v>
      </c>
      <c r="AH34" s="252">
        <f t="shared" si="2"/>
        <v>6.5187593733306688</v>
      </c>
      <c r="AI34" s="252">
        <f t="shared" si="2"/>
        <v>8.3914366501726079</v>
      </c>
      <c r="AJ34" s="252">
        <f t="shared" si="2"/>
        <v>10.343638703534275</v>
      </c>
    </row>
    <row r="35" spans="1:36" x14ac:dyDescent="0.35">
      <c r="A35" s="40" t="s">
        <v>282</v>
      </c>
      <c r="B35" s="234">
        <v>493015</v>
      </c>
      <c r="C35" s="234">
        <v>0</v>
      </c>
      <c r="D35" s="234">
        <v>0</v>
      </c>
      <c r="E35" s="234">
        <v>1842110</v>
      </c>
      <c r="F35" s="234">
        <v>3155918</v>
      </c>
      <c r="H35" s="234">
        <f>SUM(H8:H9)</f>
        <v>1481.9039630185255</v>
      </c>
      <c r="I35" s="234">
        <f>SUM(I8:I9)</f>
        <v>0</v>
      </c>
      <c r="J35" s="234">
        <f>SUM(J8:J9)</f>
        <v>0</v>
      </c>
      <c r="K35" s="234">
        <f>SUM(K8:K9)</f>
        <v>8986.8417076125988</v>
      </c>
      <c r="L35" s="234">
        <f>SUM(L8:L9)</f>
        <v>15219.331967890961</v>
      </c>
      <c r="N35" s="234">
        <v>9236.7199999999993</v>
      </c>
      <c r="O35" s="234">
        <v>0</v>
      </c>
      <c r="P35" s="234">
        <v>0</v>
      </c>
      <c r="Q35" s="234">
        <v>22448.799999999996</v>
      </c>
      <c r="R35" s="234">
        <v>36116.53</v>
      </c>
      <c r="T35" s="251">
        <f t="shared" si="3"/>
        <v>0.16043616814394349</v>
      </c>
      <c r="U35" s="251">
        <f t="shared" si="0"/>
        <v>0</v>
      </c>
      <c r="V35" s="251">
        <f t="shared" si="0"/>
        <v>0</v>
      </c>
      <c r="W35" s="251">
        <f t="shared" si="0"/>
        <v>0.40032615140286343</v>
      </c>
      <c r="X35" s="251">
        <f t="shared" si="0"/>
        <v>0.42139518851592228</v>
      </c>
      <c r="Z35" s="252">
        <f t="shared" si="4"/>
        <v>18.735170329503159</v>
      </c>
      <c r="AA35" s="252">
        <f t="shared" si="1"/>
        <v>0</v>
      </c>
      <c r="AB35" s="252">
        <f t="shared" si="1"/>
        <v>0</v>
      </c>
      <c r="AC35" s="252">
        <f t="shared" si="1"/>
        <v>12.186460091959761</v>
      </c>
      <c r="AD35" s="252">
        <f t="shared" si="1"/>
        <v>11.444064769743701</v>
      </c>
      <c r="AF35" s="252">
        <f t="shared" si="5"/>
        <v>3.0057989371895895</v>
      </c>
      <c r="AG35" s="252">
        <f t="shared" si="2"/>
        <v>0</v>
      </c>
      <c r="AH35" s="252">
        <f t="shared" si="2"/>
        <v>0</v>
      </c>
      <c r="AI35" s="252">
        <f t="shared" si="2"/>
        <v>4.8785586678388357</v>
      </c>
      <c r="AJ35" s="252">
        <f t="shared" si="2"/>
        <v>4.8224738310345714</v>
      </c>
    </row>
    <row r="36" spans="1:36" x14ac:dyDescent="0.35">
      <c r="A36" s="40" t="s">
        <v>528</v>
      </c>
      <c r="B36" s="234">
        <v>0</v>
      </c>
      <c r="C36" s="234">
        <v>0</v>
      </c>
      <c r="D36" s="234">
        <v>1507311</v>
      </c>
      <c r="E36" s="234">
        <v>9191321</v>
      </c>
      <c r="F36" s="234">
        <v>12950348</v>
      </c>
      <c r="H36" s="234">
        <f>SUM(H10:H12)</f>
        <v>136.22112060803457</v>
      </c>
      <c r="I36" s="234">
        <f>SUM(I10:I12)</f>
        <v>0</v>
      </c>
      <c r="J36" s="234">
        <f>SUM(J10:J12)</f>
        <v>6839.5113288519478</v>
      </c>
      <c r="K36" s="234">
        <f>SUM(K10:K12)</f>
        <v>19406.208717388083</v>
      </c>
      <c r="L36" s="234">
        <f>SUM(L10:L12)</f>
        <v>48529.605430107571</v>
      </c>
      <c r="N36" s="234">
        <v>0</v>
      </c>
      <c r="O36" s="234">
        <v>0</v>
      </c>
      <c r="P36" s="234">
        <v>14961.720000000001</v>
      </c>
      <c r="Q36" s="234">
        <v>113303.43</v>
      </c>
      <c r="R36" s="234">
        <v>157680.29999999999</v>
      </c>
      <c r="T36" s="251">
        <f t="shared" si="3"/>
        <v>0</v>
      </c>
      <c r="U36" s="251">
        <f t="shared" si="0"/>
        <v>0</v>
      </c>
      <c r="V36" s="251">
        <f t="shared" si="0"/>
        <v>0.45713402796282426</v>
      </c>
      <c r="W36" s="251">
        <f t="shared" si="0"/>
        <v>0.17127644518253404</v>
      </c>
      <c r="X36" s="251">
        <f t="shared" si="0"/>
        <v>0.30777215308511952</v>
      </c>
      <c r="Z36" s="252">
        <f t="shared" si="4"/>
        <v>0</v>
      </c>
      <c r="AA36" s="252">
        <f t="shared" si="1"/>
        <v>0</v>
      </c>
      <c r="AB36" s="252">
        <f t="shared" si="1"/>
        <v>9.9261001876852237</v>
      </c>
      <c r="AC36" s="252">
        <f t="shared" si="1"/>
        <v>12.327219340941308</v>
      </c>
      <c r="AD36" s="252">
        <f t="shared" si="1"/>
        <v>12.175757747977119</v>
      </c>
      <c r="AF36" s="252">
        <f t="shared" si="5"/>
        <v>0</v>
      </c>
      <c r="AG36" s="252">
        <f t="shared" si="2"/>
        <v>0</v>
      </c>
      <c r="AH36" s="252">
        <f t="shared" si="2"/>
        <v>4.537558160759092</v>
      </c>
      <c r="AI36" s="252">
        <f t="shared" si="2"/>
        <v>2.1113623077018073</v>
      </c>
      <c r="AJ36" s="252">
        <f t="shared" si="2"/>
        <v>3.7473591775377444</v>
      </c>
    </row>
    <row r="37" spans="1:36" x14ac:dyDescent="0.35">
      <c r="A37" s="40" t="s">
        <v>529</v>
      </c>
      <c r="B37" s="234">
        <v>4229224</v>
      </c>
      <c r="C37" s="234">
        <v>1078691</v>
      </c>
      <c r="D37" s="234">
        <v>15823508</v>
      </c>
      <c r="E37" s="234">
        <v>35653450</v>
      </c>
      <c r="F37" s="234">
        <v>210512189</v>
      </c>
      <c r="H37" s="234">
        <f>SUM(H13:H15)</f>
        <v>108.2881779573939</v>
      </c>
      <c r="I37" s="234">
        <f>SUM(I13:I15)</f>
        <v>3612.5655323867632</v>
      </c>
      <c r="J37" s="234">
        <f>SUM(J13:J15)</f>
        <v>11051.016353163996</v>
      </c>
      <c r="K37" s="234">
        <f>SUM(K13:K15)</f>
        <v>12455.651608511685</v>
      </c>
      <c r="L37" s="234">
        <f>SUM(L13:L15)</f>
        <v>195955.53759590918</v>
      </c>
      <c r="N37" s="234">
        <v>18040.05</v>
      </c>
      <c r="O37" s="234">
        <v>8794.7100000000009</v>
      </c>
      <c r="P37" s="234">
        <v>30873.939999999995</v>
      </c>
      <c r="Q37" s="234">
        <v>282831.26</v>
      </c>
      <c r="R37" s="234">
        <v>680208.09</v>
      </c>
      <c r="T37" s="251">
        <f t="shared" si="3"/>
        <v>6.002653981413239E-3</v>
      </c>
      <c r="U37" s="251">
        <f t="shared" si="0"/>
        <v>0.4107657367197739</v>
      </c>
      <c r="V37" s="251">
        <f t="shared" si="0"/>
        <v>0.35793994395156553</v>
      </c>
      <c r="W37" s="251">
        <f t="shared" si="0"/>
        <v>4.403916175500433E-2</v>
      </c>
      <c r="X37" s="251">
        <f t="shared" si="0"/>
        <v>0.28808175097698291</v>
      </c>
      <c r="Z37" s="252">
        <f t="shared" si="4"/>
        <v>4.2655697593695674</v>
      </c>
      <c r="AA37" s="252">
        <f t="shared" si="1"/>
        <v>8.1531318978280165</v>
      </c>
      <c r="AB37" s="252">
        <f t="shared" si="1"/>
        <v>1.9511438298005723</v>
      </c>
      <c r="AC37" s="252">
        <f t="shared" si="1"/>
        <v>7.9327879910639787</v>
      </c>
      <c r="AD37" s="252">
        <f t="shared" si="1"/>
        <v>3.2312052486423957</v>
      </c>
      <c r="AF37" s="252">
        <f t="shared" si="5"/>
        <v>2.5604739299075644E-2</v>
      </c>
      <c r="AG37" s="252">
        <f t="shared" si="2"/>
        <v>3.3490272305848134</v>
      </c>
      <c r="AH37" s="252">
        <f t="shared" si="2"/>
        <v>0.69839231308025973</v>
      </c>
      <c r="AI37" s="252">
        <f t="shared" si="2"/>
        <v>0.3493533335066224</v>
      </c>
      <c r="AJ37" s="252">
        <f t="shared" si="2"/>
        <v>0.93085126579491884</v>
      </c>
    </row>
    <row r="38" spans="1:36" x14ac:dyDescent="0.35">
      <c r="A38" s="40" t="s">
        <v>530</v>
      </c>
      <c r="B38" s="234">
        <v>1721037</v>
      </c>
      <c r="C38" s="234">
        <v>1902921</v>
      </c>
      <c r="D38" s="234">
        <v>3819537</v>
      </c>
      <c r="E38" s="234">
        <v>3169928</v>
      </c>
      <c r="F38" s="234">
        <v>2388633</v>
      </c>
      <c r="H38" s="234">
        <f>SUM(H16:H18)</f>
        <v>660.77879930008442</v>
      </c>
      <c r="I38" s="234">
        <f>SUM(I16:I18)</f>
        <v>6444.5309707944452</v>
      </c>
      <c r="J38" s="234">
        <f>SUM(J16:J18)</f>
        <v>24488.735847196105</v>
      </c>
      <c r="K38" s="234">
        <f>SUM(K16:K18)</f>
        <v>66070.854011101736</v>
      </c>
      <c r="L38" s="234">
        <f>SUM(L16:L18)</f>
        <v>52661.135210071829</v>
      </c>
      <c r="N38" s="234">
        <v>37010.78</v>
      </c>
      <c r="O38" s="234">
        <v>47735.180000000008</v>
      </c>
      <c r="P38" s="234">
        <v>104199.90000000001</v>
      </c>
      <c r="Q38" s="234">
        <v>123730.61</v>
      </c>
      <c r="R38" s="234">
        <v>105484.41</v>
      </c>
      <c r="T38" s="251">
        <f t="shared" si="3"/>
        <v>1.7853684772384814E-2</v>
      </c>
      <c r="U38" s="251">
        <f t="shared" si="0"/>
        <v>0.13500590069618348</v>
      </c>
      <c r="V38" s="251">
        <f t="shared" si="0"/>
        <v>0.23501688434630075</v>
      </c>
      <c r="W38" s="251">
        <f t="shared" si="0"/>
        <v>0.53398956015089338</v>
      </c>
      <c r="X38" s="251">
        <f t="shared" si="0"/>
        <v>0.49923145240203576</v>
      </c>
      <c r="Z38" s="252">
        <f t="shared" si="4"/>
        <v>21.504929876580224</v>
      </c>
      <c r="AA38" s="252">
        <f t="shared" si="1"/>
        <v>25.085213731941582</v>
      </c>
      <c r="AB38" s="252">
        <f t="shared" si="1"/>
        <v>27.280767276243171</v>
      </c>
      <c r="AC38" s="252">
        <f t="shared" si="1"/>
        <v>39.032624715766417</v>
      </c>
      <c r="AD38" s="252">
        <f t="shared" si="1"/>
        <v>44.160995012628561</v>
      </c>
      <c r="AF38" s="252">
        <f t="shared" si="5"/>
        <v>0.38394223906870362</v>
      </c>
      <c r="AG38" s="252">
        <f t="shared" si="2"/>
        <v>3.3866518740370437</v>
      </c>
      <c r="AH38" s="252">
        <f t="shared" si="2"/>
        <v>6.4114409278391875</v>
      </c>
      <c r="AI38" s="252">
        <f t="shared" si="2"/>
        <v>20.843014103506999</v>
      </c>
      <c r="AJ38" s="252">
        <f t="shared" si="2"/>
        <v>22.046557679673619</v>
      </c>
    </row>
    <row r="39" spans="1:36" x14ac:dyDescent="0.35">
      <c r="A39" s="40" t="s">
        <v>531</v>
      </c>
      <c r="B39" s="234">
        <v>0</v>
      </c>
      <c r="C39" s="234">
        <v>0</v>
      </c>
      <c r="D39" s="234">
        <v>0</v>
      </c>
      <c r="E39" s="234">
        <v>0</v>
      </c>
      <c r="F39" s="234">
        <v>3611418</v>
      </c>
      <c r="H39" s="234">
        <f t="shared" ref="H39:L40" si="6">SUM(H19)</f>
        <v>0</v>
      </c>
      <c r="I39" s="234">
        <f t="shared" si="6"/>
        <v>0</v>
      </c>
      <c r="J39" s="234">
        <f t="shared" si="6"/>
        <v>0</v>
      </c>
      <c r="K39" s="234">
        <f t="shared" si="6"/>
        <v>0</v>
      </c>
      <c r="L39" s="234">
        <f t="shared" si="6"/>
        <v>3599.4403020628074</v>
      </c>
      <c r="N39" s="234">
        <v>0</v>
      </c>
      <c r="O39" s="234">
        <v>0</v>
      </c>
      <c r="P39" s="234">
        <v>0</v>
      </c>
      <c r="Q39" s="234">
        <v>0</v>
      </c>
      <c r="R39" s="234">
        <v>30378.770000000004</v>
      </c>
      <c r="T39" s="251">
        <f t="shared" si="3"/>
        <v>0</v>
      </c>
      <c r="U39" s="251">
        <f t="shared" si="0"/>
        <v>0</v>
      </c>
      <c r="V39" s="251">
        <f t="shared" si="0"/>
        <v>0</v>
      </c>
      <c r="W39" s="251">
        <f t="shared" si="0"/>
        <v>0</v>
      </c>
      <c r="X39" s="251">
        <f t="shared" si="0"/>
        <v>0.11848538640842954</v>
      </c>
      <c r="Z39" s="252">
        <f t="shared" si="4"/>
        <v>0</v>
      </c>
      <c r="AA39" s="252">
        <f t="shared" si="1"/>
        <v>0</v>
      </c>
      <c r="AB39" s="252">
        <f t="shared" si="1"/>
        <v>0</v>
      </c>
      <c r="AC39" s="252">
        <f t="shared" si="1"/>
        <v>0</v>
      </c>
      <c r="AD39" s="252">
        <f t="shared" si="1"/>
        <v>8.4118675822073232</v>
      </c>
      <c r="AF39" s="252">
        <f t="shared" si="5"/>
        <v>0</v>
      </c>
      <c r="AG39" s="252">
        <f t="shared" si="2"/>
        <v>0</v>
      </c>
      <c r="AH39" s="252">
        <f t="shared" si="2"/>
        <v>0</v>
      </c>
      <c r="AI39" s="252">
        <f t="shared" si="2"/>
        <v>0</v>
      </c>
      <c r="AJ39" s="252">
        <f t="shared" si="2"/>
        <v>0.99668338089437658</v>
      </c>
    </row>
    <row r="40" spans="1:36" x14ac:dyDescent="0.35">
      <c r="A40" s="40" t="s">
        <v>532</v>
      </c>
      <c r="B40" s="234">
        <v>0</v>
      </c>
      <c r="C40" s="234">
        <v>0</v>
      </c>
      <c r="D40" s="234">
        <v>0</v>
      </c>
      <c r="E40" s="234">
        <v>90287966</v>
      </c>
      <c r="F40" s="234">
        <v>213892363</v>
      </c>
      <c r="H40" s="234">
        <f t="shared" si="6"/>
        <v>0</v>
      </c>
      <c r="I40" s="234">
        <f t="shared" si="6"/>
        <v>0</v>
      </c>
      <c r="J40" s="234">
        <f t="shared" si="6"/>
        <v>0</v>
      </c>
      <c r="K40" s="234">
        <f t="shared" si="6"/>
        <v>34185.510272699612</v>
      </c>
      <c r="L40" s="234">
        <f t="shared" si="6"/>
        <v>95794.972600140187</v>
      </c>
      <c r="N40" s="234">
        <v>0</v>
      </c>
      <c r="O40" s="234">
        <v>0</v>
      </c>
      <c r="P40" s="234">
        <v>0</v>
      </c>
      <c r="Q40" s="234">
        <v>165221.08000000002</v>
      </c>
      <c r="R40" s="234">
        <v>242650.79999999993</v>
      </c>
      <c r="T40" s="251">
        <f t="shared" si="3"/>
        <v>0</v>
      </c>
      <c r="U40" s="251">
        <f t="shared" si="0"/>
        <v>0</v>
      </c>
      <c r="V40" s="251">
        <f t="shared" si="0"/>
        <v>0</v>
      </c>
      <c r="W40" s="251">
        <f t="shared" si="0"/>
        <v>0.2069076795327788</v>
      </c>
      <c r="X40" s="251">
        <f t="shared" si="0"/>
        <v>0.39478531535910955</v>
      </c>
      <c r="Z40" s="252">
        <f t="shared" si="4"/>
        <v>0</v>
      </c>
      <c r="AA40" s="252">
        <f t="shared" si="1"/>
        <v>0</v>
      </c>
      <c r="AB40" s="252">
        <f t="shared" si="1"/>
        <v>0</v>
      </c>
      <c r="AC40" s="252">
        <f t="shared" si="1"/>
        <v>1.8299346781164616</v>
      </c>
      <c r="AD40" s="252">
        <f t="shared" si="1"/>
        <v>1.1344528462664183</v>
      </c>
      <c r="AF40" s="252">
        <f t="shared" si="5"/>
        <v>0</v>
      </c>
      <c r="AG40" s="252">
        <f t="shared" si="2"/>
        <v>0</v>
      </c>
      <c r="AH40" s="252">
        <f t="shared" si="2"/>
        <v>0</v>
      </c>
      <c r="AI40" s="252">
        <f t="shared" si="2"/>
        <v>0.37862753794563953</v>
      </c>
      <c r="AJ40" s="252">
        <f t="shared" si="2"/>
        <v>0.44786532467332735</v>
      </c>
    </row>
    <row r="41" spans="1:36" x14ac:dyDescent="0.35">
      <c r="A41" s="40" t="s">
        <v>533</v>
      </c>
      <c r="B41" s="234">
        <v>0</v>
      </c>
      <c r="C41" s="234">
        <v>0</v>
      </c>
      <c r="D41" s="234">
        <v>3720128</v>
      </c>
      <c r="E41" s="234">
        <v>4775342</v>
      </c>
      <c r="F41" s="234">
        <v>5612359</v>
      </c>
      <c r="H41" s="234">
        <f>SUM(H21:H22)</f>
        <v>0</v>
      </c>
      <c r="I41" s="234">
        <f>SUM(I21:I22)</f>
        <v>0</v>
      </c>
      <c r="J41" s="234">
        <f>SUM(J21:J22)</f>
        <v>1126.3742909477423</v>
      </c>
      <c r="K41" s="234">
        <f>SUM(K21:K22)</f>
        <v>7378.9157877393027</v>
      </c>
      <c r="L41" s="234">
        <f>SUM(L21:L22)</f>
        <v>6028.0435825629393</v>
      </c>
      <c r="N41" s="234">
        <v>0</v>
      </c>
      <c r="O41" s="234">
        <v>0</v>
      </c>
      <c r="P41" s="234">
        <v>15000</v>
      </c>
      <c r="Q41" s="234">
        <v>30000.020000000004</v>
      </c>
      <c r="R41" s="234">
        <v>29689.46</v>
      </c>
      <c r="T41" s="251">
        <f t="shared" si="3"/>
        <v>0</v>
      </c>
      <c r="U41" s="251">
        <f t="shared" si="0"/>
        <v>0</v>
      </c>
      <c r="V41" s="251">
        <f t="shared" si="0"/>
        <v>7.5091619396516152E-2</v>
      </c>
      <c r="W41" s="251">
        <f t="shared" si="0"/>
        <v>0.24596369561551298</v>
      </c>
      <c r="X41" s="251">
        <f t="shared" si="0"/>
        <v>0.20303648441443325</v>
      </c>
      <c r="Z41" s="252">
        <f t="shared" si="4"/>
        <v>0</v>
      </c>
      <c r="AA41" s="252">
        <f t="shared" si="1"/>
        <v>0</v>
      </c>
      <c r="AB41" s="252">
        <f t="shared" si="1"/>
        <v>4.0321193249264544</v>
      </c>
      <c r="AC41" s="252">
        <f t="shared" si="1"/>
        <v>6.2822767458330739</v>
      </c>
      <c r="AD41" s="252">
        <f t="shared" si="1"/>
        <v>5.290014412834247</v>
      </c>
      <c r="AF41" s="252">
        <f t="shared" si="5"/>
        <v>0</v>
      </c>
      <c r="AG41" s="252">
        <f t="shared" si="2"/>
        <v>0</v>
      </c>
      <c r="AH41" s="252">
        <f t="shared" si="2"/>
        <v>0.30277836970871497</v>
      </c>
      <c r="AI41" s="252">
        <f t="shared" si="2"/>
        <v>1.5452120052845018</v>
      </c>
      <c r="AJ41" s="252">
        <f t="shared" si="2"/>
        <v>1.0740659288835477</v>
      </c>
    </row>
    <row r="42" spans="1:36" x14ac:dyDescent="0.35">
      <c r="A42" s="40" t="s">
        <v>534</v>
      </c>
      <c r="B42" s="234">
        <v>0</v>
      </c>
      <c r="C42" s="234">
        <v>0</v>
      </c>
      <c r="D42" s="234">
        <v>3136147</v>
      </c>
      <c r="E42" s="234">
        <v>7811028</v>
      </c>
      <c r="F42" s="234">
        <v>8758840</v>
      </c>
      <c r="H42" s="234">
        <f>SUM(H23:H24)</f>
        <v>0</v>
      </c>
      <c r="I42" s="234">
        <f>SUM(I23:I24)</f>
        <v>0</v>
      </c>
      <c r="J42" s="234">
        <f>SUM(J23:J24)</f>
        <v>8217.1162528141504</v>
      </c>
      <c r="K42" s="234">
        <f>SUM(K23:K24)</f>
        <v>20974.989703570023</v>
      </c>
      <c r="L42" s="234">
        <f>SUM(L23:L24)</f>
        <v>23883.173458585596</v>
      </c>
      <c r="N42" s="234">
        <v>0</v>
      </c>
      <c r="O42" s="234">
        <v>0</v>
      </c>
      <c r="P42" s="234">
        <v>22000.600000000002</v>
      </c>
      <c r="Q42" s="234">
        <v>44999.93</v>
      </c>
      <c r="R42" s="234">
        <v>55378.73</v>
      </c>
      <c r="T42" s="251">
        <f t="shared" si="3"/>
        <v>0</v>
      </c>
      <c r="U42" s="251">
        <f t="shared" si="0"/>
        <v>0</v>
      </c>
      <c r="V42" s="251">
        <f t="shared" si="0"/>
        <v>0.37349509798887981</v>
      </c>
      <c r="W42" s="251">
        <f t="shared" si="0"/>
        <v>0.46611160736405644</v>
      </c>
      <c r="X42" s="251">
        <f t="shared" si="0"/>
        <v>0.43126979362989354</v>
      </c>
      <c r="Z42" s="252">
        <f t="shared" si="4"/>
        <v>0</v>
      </c>
      <c r="AA42" s="252">
        <f t="shared" si="1"/>
        <v>0</v>
      </c>
      <c r="AB42" s="252">
        <f t="shared" si="1"/>
        <v>7.0151686129508608</v>
      </c>
      <c r="AC42" s="252">
        <f t="shared" si="1"/>
        <v>5.761076518993403</v>
      </c>
      <c r="AD42" s="252">
        <f t="shared" si="1"/>
        <v>6.3226100716533242</v>
      </c>
      <c r="AF42" s="252">
        <f t="shared" si="5"/>
        <v>0</v>
      </c>
      <c r="AG42" s="252">
        <f t="shared" si="2"/>
        <v>0</v>
      </c>
      <c r="AH42" s="252">
        <f t="shared" si="2"/>
        <v>2.6201310885025957</v>
      </c>
      <c r="AI42" s="252">
        <f t="shared" si="2"/>
        <v>2.6853046364153377</v>
      </c>
      <c r="AJ42" s="252">
        <f t="shared" si="2"/>
        <v>2.7267507408042153</v>
      </c>
    </row>
    <row r="43" spans="1:36" x14ac:dyDescent="0.35">
      <c r="A43" s="40" t="s">
        <v>535</v>
      </c>
      <c r="B43" s="234">
        <v>0</v>
      </c>
      <c r="C43" s="234">
        <v>0</v>
      </c>
      <c r="D43" s="234">
        <v>0</v>
      </c>
      <c r="E43" s="234">
        <v>0</v>
      </c>
      <c r="F43" s="234">
        <v>1706543</v>
      </c>
      <c r="H43" s="234">
        <f t="shared" ref="H43:L44" si="7">SUM(H25)</f>
        <v>0</v>
      </c>
      <c r="I43" s="234">
        <f t="shared" si="7"/>
        <v>0</v>
      </c>
      <c r="J43" s="234">
        <f t="shared" si="7"/>
        <v>0</v>
      </c>
      <c r="K43" s="234">
        <f t="shared" si="7"/>
        <v>0</v>
      </c>
      <c r="L43" s="234">
        <f t="shared" si="7"/>
        <v>24035.478562467946</v>
      </c>
      <c r="N43" s="234">
        <v>0</v>
      </c>
      <c r="O43" s="234">
        <v>0</v>
      </c>
      <c r="P43" s="234">
        <v>0</v>
      </c>
      <c r="Q43" s="234">
        <v>0</v>
      </c>
      <c r="R43" s="234">
        <v>12031.75</v>
      </c>
      <c r="T43" s="251">
        <f t="shared" si="3"/>
        <v>0</v>
      </c>
      <c r="U43" s="251">
        <f t="shared" si="0"/>
        <v>0</v>
      </c>
      <c r="V43" s="251">
        <f t="shared" si="0"/>
        <v>0</v>
      </c>
      <c r="W43" s="251">
        <f t="shared" si="0"/>
        <v>0</v>
      </c>
      <c r="X43" s="251">
        <f t="shared" si="0"/>
        <v>1.9976710422397361</v>
      </c>
      <c r="Z43" s="252">
        <f t="shared" si="4"/>
        <v>0</v>
      </c>
      <c r="AA43" s="252">
        <f t="shared" si="1"/>
        <v>0</v>
      </c>
      <c r="AB43" s="252">
        <f t="shared" si="1"/>
        <v>0</v>
      </c>
      <c r="AC43" s="252">
        <f t="shared" si="1"/>
        <v>0</v>
      </c>
      <c r="AD43" s="252">
        <f t="shared" si="1"/>
        <v>7.050364391638535</v>
      </c>
      <c r="AF43" s="252">
        <f t="shared" si="5"/>
        <v>0</v>
      </c>
      <c r="AG43" s="252">
        <f t="shared" si="2"/>
        <v>0</v>
      </c>
      <c r="AH43" s="252">
        <f t="shared" si="2"/>
        <v>0</v>
      </c>
      <c r="AI43" s="252">
        <f t="shared" si="2"/>
        <v>0</v>
      </c>
      <c r="AJ43" s="252">
        <f t="shared" si="2"/>
        <v>14.084308782414476</v>
      </c>
    </row>
    <row r="44" spans="1:36" x14ac:dyDescent="0.35">
      <c r="A44" s="40" t="s">
        <v>536</v>
      </c>
      <c r="B44" s="234">
        <v>0</v>
      </c>
      <c r="C44" s="234">
        <v>0</v>
      </c>
      <c r="D44" s="234">
        <v>0</v>
      </c>
      <c r="E44" s="234">
        <v>0</v>
      </c>
      <c r="F44" s="234">
        <v>3237303</v>
      </c>
      <c r="H44" s="234">
        <f t="shared" si="7"/>
        <v>0</v>
      </c>
      <c r="I44" s="234">
        <f t="shared" si="7"/>
        <v>0</v>
      </c>
      <c r="J44" s="234">
        <f t="shared" si="7"/>
        <v>0</v>
      </c>
      <c r="K44" s="234">
        <f t="shared" si="7"/>
        <v>0</v>
      </c>
      <c r="L44" s="234">
        <f t="shared" si="7"/>
        <v>20207.24007068195</v>
      </c>
      <c r="N44" s="234">
        <v>0</v>
      </c>
      <c r="O44" s="234">
        <v>0</v>
      </c>
      <c r="P44" s="234">
        <v>0</v>
      </c>
      <c r="Q44" s="234">
        <v>0</v>
      </c>
      <c r="R44" s="234">
        <v>15505.869999999999</v>
      </c>
      <c r="T44" s="251">
        <f t="shared" si="3"/>
        <v>0</v>
      </c>
      <c r="U44" s="251">
        <f t="shared" si="0"/>
        <v>0</v>
      </c>
      <c r="V44" s="251">
        <f t="shared" si="0"/>
        <v>0</v>
      </c>
      <c r="W44" s="251">
        <f t="shared" si="0"/>
        <v>0</v>
      </c>
      <c r="X44" s="251">
        <f t="shared" si="0"/>
        <v>1.3031993735715539</v>
      </c>
      <c r="Z44" s="252">
        <f t="shared" si="4"/>
        <v>0</v>
      </c>
      <c r="AA44" s="252">
        <f t="shared" si="1"/>
        <v>0</v>
      </c>
      <c r="AB44" s="252">
        <f t="shared" si="1"/>
        <v>0</v>
      </c>
      <c r="AC44" s="252">
        <f t="shared" si="1"/>
        <v>0</v>
      </c>
      <c r="AD44" s="252">
        <f t="shared" si="1"/>
        <v>4.7897493685330037</v>
      </c>
      <c r="AF44" s="252">
        <f t="shared" si="5"/>
        <v>0</v>
      </c>
      <c r="AG44" s="252">
        <f t="shared" si="2"/>
        <v>0</v>
      </c>
      <c r="AH44" s="252">
        <f t="shared" si="2"/>
        <v>0</v>
      </c>
      <c r="AI44" s="252">
        <f t="shared" si="2"/>
        <v>0</v>
      </c>
      <c r="AJ44" s="252">
        <f t="shared" si="2"/>
        <v>6.241998376636956</v>
      </c>
    </row>
    <row r="45" spans="1:36" x14ac:dyDescent="0.35">
      <c r="A45" s="40" t="s">
        <v>537</v>
      </c>
      <c r="B45" s="234">
        <v>747243</v>
      </c>
      <c r="C45" s="234">
        <v>802026</v>
      </c>
      <c r="D45" s="234">
        <v>1285253</v>
      </c>
      <c r="E45" s="234">
        <v>5500833</v>
      </c>
      <c r="F45" s="234">
        <v>8786212</v>
      </c>
      <c r="H45" s="234">
        <f>SUM(H27:H29)</f>
        <v>658.90408209462976</v>
      </c>
      <c r="I45" s="234">
        <f>SUM(I27:I29)</f>
        <v>2115.7766244644263</v>
      </c>
      <c r="J45" s="234">
        <f>SUM(J27:J29)</f>
        <v>2606.7564314377601</v>
      </c>
      <c r="K45" s="234">
        <f>SUM(K27:K29)</f>
        <v>29624.24172205514</v>
      </c>
      <c r="L45" s="234">
        <f>SUM(L27:L29)</f>
        <v>61914.211777592915</v>
      </c>
      <c r="N45" s="234">
        <v>28333.469999998721</v>
      </c>
      <c r="O45" s="234">
        <v>31355.099999999002</v>
      </c>
      <c r="P45" s="234">
        <v>43089.72999999913</v>
      </c>
      <c r="Q45" s="234">
        <v>196388.14000001381</v>
      </c>
      <c r="R45" s="234">
        <v>362912.96000002156</v>
      </c>
      <c r="T45" s="251">
        <f t="shared" si="3"/>
        <v>2.3255326018827186E-2</v>
      </c>
      <c r="U45" s="251">
        <f t="shared" si="0"/>
        <v>6.7477910275026823E-2</v>
      </c>
      <c r="V45" s="251">
        <f t="shared" si="0"/>
        <v>6.0496002909227159E-2</v>
      </c>
      <c r="W45" s="251">
        <f t="shared" si="0"/>
        <v>0.15084537040807586</v>
      </c>
      <c r="X45" s="251">
        <f t="shared" si="0"/>
        <v>0.17060347411563709</v>
      </c>
      <c r="Z45" s="252">
        <f t="shared" si="4"/>
        <v>37.917344157119871</v>
      </c>
      <c r="AA45" s="252">
        <f t="shared" si="1"/>
        <v>39.094867248691443</v>
      </c>
      <c r="AB45" s="252">
        <f t="shared" si="1"/>
        <v>33.526262922552313</v>
      </c>
      <c r="AC45" s="252">
        <f t="shared" si="1"/>
        <v>35.701527386854643</v>
      </c>
      <c r="AD45" s="252">
        <f t="shared" si="1"/>
        <v>41.304826243666959</v>
      </c>
      <c r="AF45" s="252">
        <f t="shared" si="5"/>
        <v>0.88178020014189462</v>
      </c>
      <c r="AG45" s="252">
        <f t="shared" si="2"/>
        <v>2.6380399444212856</v>
      </c>
      <c r="AH45" s="252">
        <f t="shared" si="2"/>
        <v>2.0282048992982395</v>
      </c>
      <c r="AI45" s="252">
        <f t="shared" si="2"/>
        <v>5.3854101228041538</v>
      </c>
      <c r="AJ45" s="252">
        <f t="shared" si="2"/>
        <v>7.0467468549123229</v>
      </c>
    </row>
    <row r="46" spans="1:36" x14ac:dyDescent="0.35">
      <c r="A46" s="40" t="s">
        <v>291</v>
      </c>
      <c r="B46" s="40"/>
      <c r="C46" s="40"/>
      <c r="D46" s="40"/>
      <c r="E46" s="40"/>
      <c r="F46" s="40"/>
    </row>
    <row r="48" spans="1:36" x14ac:dyDescent="0.35">
      <c r="J48" s="235">
        <f>SUM(H33:L45)</f>
        <v>1341454.6681200815</v>
      </c>
      <c r="O48" s="235">
        <f>SUM(N33:R45)</f>
        <v>5096056.6200000308</v>
      </c>
    </row>
  </sheetData>
  <mergeCells count="6">
    <mergeCell ref="AF1:AJ1"/>
    <mergeCell ref="H1:L1"/>
    <mergeCell ref="N1:R1"/>
    <mergeCell ref="T1:X1"/>
    <mergeCell ref="B1:F1"/>
    <mergeCell ref="Z1:AD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5A94D-0334-4186-9E7B-D0A5B879A366}">
  <dimension ref="A1:W199"/>
  <sheetViews>
    <sheetView topLeftCell="F177" workbookViewId="0">
      <selection activeCell="H145" sqref="H145"/>
    </sheetView>
  </sheetViews>
  <sheetFormatPr defaultRowHeight="14.5" x14ac:dyDescent="0.35"/>
  <cols>
    <col min="1" max="5" width="0" hidden="1" customWidth="1"/>
    <col min="6" max="6" width="9.7265625" bestFit="1" customWidth="1"/>
    <col min="7" max="7" width="9.7265625" customWidth="1"/>
    <col min="8" max="8" width="31.26953125" bestFit="1" customWidth="1"/>
    <col min="9" max="9" width="16.26953125" bestFit="1" customWidth="1"/>
    <col min="10" max="10" width="7.54296875" bestFit="1" customWidth="1"/>
    <col min="11" max="11" width="9.1796875" bestFit="1" customWidth="1"/>
    <col min="12" max="13" width="7.54296875" bestFit="1" customWidth="1"/>
    <col min="14" max="14" width="14" customWidth="1"/>
    <col min="15" max="15" width="11.26953125" bestFit="1" customWidth="1"/>
    <col min="16" max="16" width="18" customWidth="1"/>
    <col min="17" max="17" width="17.1796875" customWidth="1"/>
    <col min="18" max="18" width="18" customWidth="1"/>
    <col min="19" max="19" width="16.7265625" customWidth="1"/>
    <col min="20" max="20" width="20.1796875" customWidth="1"/>
    <col min="21" max="21" width="12.26953125" customWidth="1"/>
    <col min="22" max="22" width="16.26953125" bestFit="1" customWidth="1"/>
    <col min="23" max="23" width="9.7265625" bestFit="1" customWidth="1"/>
    <col min="24" max="53" width="6.7265625" bestFit="1" customWidth="1"/>
    <col min="54" max="54" width="8.81640625" bestFit="1" customWidth="1"/>
    <col min="55" max="85" width="6.1796875" bestFit="1" customWidth="1"/>
    <col min="86" max="86" width="8.26953125" bestFit="1" customWidth="1"/>
    <col min="87" max="117" width="7.1796875" bestFit="1" customWidth="1"/>
    <col min="118" max="118" width="9.26953125" bestFit="1" customWidth="1"/>
    <col min="119" max="148" width="7" bestFit="1" customWidth="1"/>
    <col min="149" max="149" width="9.1796875" bestFit="1" customWidth="1"/>
    <col min="150" max="180" width="6.7265625" bestFit="1" customWidth="1"/>
    <col min="181" max="181" width="8.81640625" bestFit="1" customWidth="1"/>
    <col min="182" max="182" width="11.26953125" bestFit="1" customWidth="1"/>
  </cols>
  <sheetData>
    <row r="1" spans="1:23" x14ac:dyDescent="0.35">
      <c r="F1" t="s">
        <v>14</v>
      </c>
      <c r="H1" s="234">
        <f>SUM(H23:H52)</f>
        <v>460569.32</v>
      </c>
      <c r="I1" s="234">
        <f t="shared" ref="I1:U1" si="0">SUM(I23:I52)</f>
        <v>9236.7199999999993</v>
      </c>
      <c r="J1" s="234">
        <f t="shared" si="0"/>
        <v>0</v>
      </c>
      <c r="K1" s="234">
        <f t="shared" si="0"/>
        <v>18040.05</v>
      </c>
      <c r="L1" s="234">
        <f t="shared" si="0"/>
        <v>0</v>
      </c>
      <c r="M1" s="234">
        <f t="shared" si="0"/>
        <v>0</v>
      </c>
      <c r="N1" s="234">
        <f t="shared" si="0"/>
        <v>0</v>
      </c>
      <c r="O1" s="234">
        <f t="shared" si="0"/>
        <v>0</v>
      </c>
      <c r="P1" s="234">
        <f t="shared" si="0"/>
        <v>0</v>
      </c>
      <c r="Q1" s="234">
        <f t="shared" si="0"/>
        <v>0</v>
      </c>
      <c r="R1" s="234">
        <f t="shared" si="0"/>
        <v>28333.469999998721</v>
      </c>
      <c r="S1" s="234">
        <f t="shared" si="0"/>
        <v>37010.78</v>
      </c>
      <c r="T1" s="234">
        <f t="shared" si="0"/>
        <v>0</v>
      </c>
      <c r="U1" s="234">
        <f t="shared" si="0"/>
        <v>0</v>
      </c>
    </row>
    <row r="2" spans="1:23" x14ac:dyDescent="0.35">
      <c r="F2" t="s">
        <v>538</v>
      </c>
      <c r="H2" s="234">
        <f>SUM(H53:H114)</f>
        <v>572444.82999999984</v>
      </c>
      <c r="I2" s="234">
        <f t="shared" ref="I2:U2" si="1">SUM(I53:I114)</f>
        <v>0</v>
      </c>
      <c r="J2" s="234">
        <f t="shared" si="1"/>
        <v>14961.720000000001</v>
      </c>
      <c r="K2" s="234">
        <f t="shared" si="1"/>
        <v>39668.650000000009</v>
      </c>
      <c r="L2" s="234">
        <f t="shared" si="1"/>
        <v>22000.600000000002</v>
      </c>
      <c r="M2" s="234">
        <f t="shared" si="1"/>
        <v>15000</v>
      </c>
      <c r="N2" s="234">
        <f t="shared" si="1"/>
        <v>0</v>
      </c>
      <c r="O2" s="234">
        <f t="shared" si="1"/>
        <v>0</v>
      </c>
      <c r="P2" s="234">
        <f t="shared" si="1"/>
        <v>0</v>
      </c>
      <c r="Q2" s="234">
        <f t="shared" si="1"/>
        <v>0</v>
      </c>
      <c r="R2" s="234">
        <f t="shared" si="1"/>
        <v>74444.829999998139</v>
      </c>
      <c r="S2" s="234">
        <f t="shared" si="1"/>
        <v>151935.07999999999</v>
      </c>
      <c r="T2" s="234">
        <f t="shared" si="1"/>
        <v>59115.07</v>
      </c>
      <c r="U2" s="234">
        <f t="shared" si="1"/>
        <v>0</v>
      </c>
    </row>
    <row r="3" spans="1:23" x14ac:dyDescent="0.35">
      <c r="F3" t="s">
        <v>539</v>
      </c>
      <c r="H3" s="234">
        <f>SUM(H115:H175)</f>
        <v>833770.88</v>
      </c>
      <c r="I3" s="234">
        <f t="shared" ref="I3:U3" si="2">SUM(I115:I175)</f>
        <v>58565.33</v>
      </c>
      <c r="J3" s="234">
        <f t="shared" si="2"/>
        <v>270983.72999999992</v>
      </c>
      <c r="K3" s="234">
        <f t="shared" si="2"/>
        <v>963039.35000000009</v>
      </c>
      <c r="L3" s="234">
        <f t="shared" si="2"/>
        <v>100378.65999999999</v>
      </c>
      <c r="M3" s="234">
        <f t="shared" si="2"/>
        <v>59689.480000000018</v>
      </c>
      <c r="N3" s="234">
        <f t="shared" si="2"/>
        <v>15505.869999999999</v>
      </c>
      <c r="O3" s="234">
        <f t="shared" si="2"/>
        <v>12031.75</v>
      </c>
      <c r="P3" s="234">
        <f t="shared" si="2"/>
        <v>407871.88000000006</v>
      </c>
      <c r="Q3" s="234">
        <f t="shared" si="2"/>
        <v>0</v>
      </c>
      <c r="R3" s="234">
        <f t="shared" si="2"/>
        <v>559301.1000000356</v>
      </c>
      <c r="S3" s="234">
        <f t="shared" si="2"/>
        <v>229215.02</v>
      </c>
      <c r="T3" s="234">
        <f t="shared" si="2"/>
        <v>52563.679999999993</v>
      </c>
      <c r="U3" s="234">
        <f t="shared" si="2"/>
        <v>30378.770000000004</v>
      </c>
    </row>
    <row r="4" spans="1:23" x14ac:dyDescent="0.35">
      <c r="H4" s="234"/>
      <c r="I4" s="234"/>
      <c r="J4" s="234"/>
      <c r="K4" s="234"/>
      <c r="L4" s="234"/>
      <c r="M4" s="234"/>
      <c r="N4" s="234"/>
      <c r="O4" s="234"/>
      <c r="P4" s="234"/>
      <c r="Q4" s="234"/>
      <c r="R4" s="234"/>
      <c r="S4" s="234"/>
      <c r="T4" s="234"/>
      <c r="U4" s="234"/>
    </row>
    <row r="5" spans="1:23" x14ac:dyDescent="0.35">
      <c r="F5" t="s">
        <v>540</v>
      </c>
      <c r="H5" s="234">
        <f>SUM(H23:H175)</f>
        <v>1866785.0300000003</v>
      </c>
      <c r="I5" s="234">
        <f t="shared" ref="I5:U5" si="3">SUM(I23:I175)</f>
        <v>67802.05</v>
      </c>
      <c r="J5" s="234">
        <f t="shared" si="3"/>
        <v>285945.44999999995</v>
      </c>
      <c r="K5" s="234">
        <f t="shared" si="3"/>
        <v>1020748.05</v>
      </c>
      <c r="L5" s="234">
        <f t="shared" si="3"/>
        <v>122379.25999999997</v>
      </c>
      <c r="M5" s="234">
        <f t="shared" si="3"/>
        <v>74689.480000000025</v>
      </c>
      <c r="N5" s="234">
        <f t="shared" si="3"/>
        <v>15505.869999999999</v>
      </c>
      <c r="O5" s="234">
        <f t="shared" si="3"/>
        <v>12031.75</v>
      </c>
      <c r="P5" s="234">
        <f t="shared" si="3"/>
        <v>407871.88000000006</v>
      </c>
      <c r="Q5" s="234">
        <f t="shared" si="3"/>
        <v>0</v>
      </c>
      <c r="R5" s="234">
        <f t="shared" si="3"/>
        <v>662079.4000000325</v>
      </c>
      <c r="S5" s="234">
        <f t="shared" si="3"/>
        <v>418160.87999999995</v>
      </c>
      <c r="T5" s="234">
        <f t="shared" si="3"/>
        <v>111678.74999999997</v>
      </c>
      <c r="U5" s="234">
        <f t="shared" si="3"/>
        <v>30378.770000000004</v>
      </c>
      <c r="W5" s="234">
        <f>SUM(H5:U5)</f>
        <v>5096056.6200000318</v>
      </c>
    </row>
    <row r="6" spans="1:23" ht="15" thickBot="1" x14ac:dyDescent="0.4">
      <c r="F6">
        <v>6</v>
      </c>
      <c r="H6" s="234">
        <f>SUM(H8:H175)</f>
        <v>1883513.0500000005</v>
      </c>
      <c r="I6" s="234">
        <f t="shared" ref="I6:U6" si="4">SUM(I8:I175)</f>
        <v>104561.01</v>
      </c>
      <c r="J6" s="234">
        <f t="shared" si="4"/>
        <v>289073.75999999995</v>
      </c>
      <c r="K6" s="234">
        <f t="shared" si="4"/>
        <v>1020749.1200000001</v>
      </c>
      <c r="L6" s="234">
        <f t="shared" si="4"/>
        <v>122379.25999999997</v>
      </c>
      <c r="M6" s="234">
        <f t="shared" si="4"/>
        <v>74689.480000000025</v>
      </c>
      <c r="N6" s="234">
        <f t="shared" si="4"/>
        <v>15505.869999999999</v>
      </c>
      <c r="O6" s="234">
        <f t="shared" si="4"/>
        <v>12031.75</v>
      </c>
      <c r="P6" s="234">
        <f t="shared" si="4"/>
        <v>407871.88000000006</v>
      </c>
      <c r="Q6" s="234">
        <f t="shared" si="4"/>
        <v>2816.97</v>
      </c>
      <c r="R6" s="234">
        <f t="shared" si="4"/>
        <v>662079.4000000325</v>
      </c>
      <c r="S6" s="234">
        <f t="shared" si="4"/>
        <v>418160.87999999995</v>
      </c>
      <c r="T6" s="234">
        <f t="shared" si="4"/>
        <v>111678.74999999997</v>
      </c>
      <c r="U6" s="234">
        <f t="shared" si="4"/>
        <v>30378.770000000004</v>
      </c>
      <c r="W6" s="234">
        <f>SUM(H6:U6)</f>
        <v>5155489.9500000319</v>
      </c>
    </row>
    <row r="7" spans="1:23" ht="58.5" thickBot="1" x14ac:dyDescent="0.4">
      <c r="A7" t="s">
        <v>541</v>
      </c>
      <c r="B7" s="269" t="s">
        <v>542</v>
      </c>
      <c r="C7" s="271"/>
      <c r="D7" s="271" t="s">
        <v>543</v>
      </c>
      <c r="E7" s="271" t="s">
        <v>544</v>
      </c>
      <c r="F7" s="274" t="s">
        <v>545</v>
      </c>
      <c r="G7" s="273" t="s">
        <v>1</v>
      </c>
      <c r="H7" s="271" t="s">
        <v>281</v>
      </c>
      <c r="I7" s="271" t="s">
        <v>282</v>
      </c>
      <c r="J7" s="276" t="s">
        <v>528</v>
      </c>
      <c r="K7" s="276" t="s">
        <v>529</v>
      </c>
      <c r="L7" s="277" t="s">
        <v>534</v>
      </c>
      <c r="M7" s="277" t="s">
        <v>533</v>
      </c>
      <c r="N7" s="278" t="s">
        <v>536</v>
      </c>
      <c r="O7" s="278" t="s">
        <v>535</v>
      </c>
      <c r="P7" s="273" t="s">
        <v>532</v>
      </c>
      <c r="Q7" s="276" t="s">
        <v>291</v>
      </c>
      <c r="R7" s="276" t="s">
        <v>537</v>
      </c>
      <c r="S7" s="273" t="s">
        <v>530</v>
      </c>
      <c r="T7" s="273" t="s">
        <v>527</v>
      </c>
      <c r="U7" s="273" t="s">
        <v>531</v>
      </c>
    </row>
    <row r="8" spans="1:23" x14ac:dyDescent="0.35">
      <c r="B8" s="270"/>
      <c r="C8" s="272"/>
      <c r="D8" s="272"/>
      <c r="E8" s="272"/>
      <c r="F8" s="275">
        <v>44333</v>
      </c>
      <c r="G8" s="235">
        <v>4.99</v>
      </c>
      <c r="H8" s="272">
        <v>0</v>
      </c>
      <c r="I8" s="272">
        <v>0</v>
      </c>
      <c r="J8">
        <v>0</v>
      </c>
      <c r="K8">
        <v>0</v>
      </c>
      <c r="L8">
        <v>0</v>
      </c>
      <c r="M8">
        <v>0</v>
      </c>
      <c r="N8" s="273">
        <v>0</v>
      </c>
      <c r="O8" s="273">
        <v>0</v>
      </c>
      <c r="P8" s="273">
        <v>0</v>
      </c>
      <c r="Q8" s="273">
        <v>0</v>
      </c>
      <c r="R8" s="273">
        <v>0</v>
      </c>
      <c r="S8" s="273">
        <v>0</v>
      </c>
      <c r="T8" s="273">
        <v>0</v>
      </c>
      <c r="U8" s="273">
        <v>0</v>
      </c>
      <c r="W8" s="308">
        <f>SUM(H8:U22)</f>
        <v>59433.329999999994</v>
      </c>
    </row>
    <row r="9" spans="1:23" x14ac:dyDescent="0.35">
      <c r="A9">
        <v>1840.8</v>
      </c>
      <c r="B9" s="270">
        <v>1365.63</v>
      </c>
      <c r="C9" s="272"/>
      <c r="D9" s="272">
        <v>0</v>
      </c>
      <c r="E9" s="272">
        <v>0</v>
      </c>
      <c r="F9" s="275">
        <v>44334</v>
      </c>
      <c r="G9" s="235">
        <v>287.57</v>
      </c>
      <c r="H9" s="272">
        <v>0</v>
      </c>
      <c r="I9" s="272">
        <v>3206.4300000000003</v>
      </c>
      <c r="J9">
        <v>0</v>
      </c>
      <c r="K9">
        <v>0</v>
      </c>
      <c r="L9">
        <v>0</v>
      </c>
      <c r="M9">
        <v>0</v>
      </c>
      <c r="N9" s="273">
        <v>0</v>
      </c>
      <c r="O9" s="273">
        <v>0</v>
      </c>
      <c r="P9" s="273">
        <v>0</v>
      </c>
      <c r="Q9" s="273">
        <v>0</v>
      </c>
      <c r="R9" s="273">
        <v>0</v>
      </c>
      <c r="S9" s="273">
        <v>0</v>
      </c>
      <c r="T9" s="273">
        <v>0</v>
      </c>
      <c r="U9" s="273">
        <v>0</v>
      </c>
      <c r="W9" t="e" cm="1">
        <f t="array" ref="W9">sum</f>
        <v>#NAME?</v>
      </c>
    </row>
    <row r="10" spans="1:23" x14ac:dyDescent="0.35">
      <c r="A10">
        <v>3571.55</v>
      </c>
      <c r="B10" s="270">
        <v>2358.48</v>
      </c>
      <c r="C10" s="272"/>
      <c r="D10" s="272">
        <v>0</v>
      </c>
      <c r="E10" s="272">
        <v>0</v>
      </c>
      <c r="F10" s="275">
        <v>44335</v>
      </c>
      <c r="G10" s="235">
        <v>106.61</v>
      </c>
      <c r="H10" s="272">
        <v>0</v>
      </c>
      <c r="I10" s="272">
        <v>5930.0300000000007</v>
      </c>
      <c r="J10">
        <v>0</v>
      </c>
      <c r="K10">
        <v>0</v>
      </c>
      <c r="L10">
        <v>0</v>
      </c>
      <c r="M10">
        <v>0</v>
      </c>
      <c r="N10" s="273">
        <v>0</v>
      </c>
      <c r="O10" s="273">
        <v>0</v>
      </c>
      <c r="P10" s="273">
        <v>0</v>
      </c>
      <c r="Q10" s="273">
        <v>1440.52</v>
      </c>
      <c r="R10" s="273">
        <v>0</v>
      </c>
      <c r="S10" s="273">
        <v>0</v>
      </c>
      <c r="T10" s="273">
        <v>0</v>
      </c>
      <c r="U10" s="273">
        <v>0</v>
      </c>
    </row>
    <row r="11" spans="1:23" x14ac:dyDescent="0.35">
      <c r="A11">
        <v>5433.26</v>
      </c>
      <c r="B11" s="270">
        <v>2853.83</v>
      </c>
      <c r="C11" s="272"/>
      <c r="D11" s="272">
        <v>0</v>
      </c>
      <c r="E11" s="272">
        <v>0</v>
      </c>
      <c r="F11" s="275">
        <v>44336</v>
      </c>
      <c r="G11" s="235">
        <v>220.37</v>
      </c>
      <c r="H11" s="272">
        <v>0</v>
      </c>
      <c r="I11" s="272">
        <v>8287.09</v>
      </c>
      <c r="J11">
        <v>2989.57</v>
      </c>
      <c r="K11">
        <v>0.93</v>
      </c>
      <c r="L11">
        <v>0</v>
      </c>
      <c r="M11">
        <v>0</v>
      </c>
      <c r="N11" s="273">
        <v>0</v>
      </c>
      <c r="O11" s="273">
        <v>0</v>
      </c>
      <c r="P11" s="273">
        <v>0</v>
      </c>
      <c r="Q11" s="273">
        <v>1195.4100000000001</v>
      </c>
      <c r="R11" s="273">
        <v>0</v>
      </c>
      <c r="S11" s="273">
        <v>0</v>
      </c>
      <c r="T11" s="273">
        <v>0</v>
      </c>
      <c r="U11" s="273">
        <v>0</v>
      </c>
    </row>
    <row r="12" spans="1:23" x14ac:dyDescent="0.35">
      <c r="A12">
        <v>2507.6799999999998</v>
      </c>
      <c r="B12" s="270">
        <v>1321.5</v>
      </c>
      <c r="C12" s="272"/>
      <c r="D12" s="272">
        <v>0</v>
      </c>
      <c r="E12" s="272">
        <v>0</v>
      </c>
      <c r="F12" s="275">
        <v>44337</v>
      </c>
      <c r="G12" s="235">
        <v>526.01</v>
      </c>
      <c r="H12" s="272">
        <v>0</v>
      </c>
      <c r="I12" s="272">
        <v>3829.18</v>
      </c>
      <c r="J12">
        <v>138.74</v>
      </c>
      <c r="K12">
        <v>0.14000000000000001</v>
      </c>
      <c r="L12">
        <v>0</v>
      </c>
      <c r="M12">
        <v>0</v>
      </c>
      <c r="N12" s="273">
        <v>0</v>
      </c>
      <c r="O12" s="273">
        <v>0</v>
      </c>
      <c r="P12" s="273">
        <v>0</v>
      </c>
      <c r="Q12" s="273">
        <v>179.88</v>
      </c>
      <c r="R12" s="273">
        <v>0</v>
      </c>
      <c r="S12" s="273">
        <v>0</v>
      </c>
      <c r="T12" s="273">
        <v>0</v>
      </c>
      <c r="U12" s="273">
        <v>0</v>
      </c>
    </row>
    <row r="13" spans="1:23" x14ac:dyDescent="0.35">
      <c r="A13">
        <v>1393.62</v>
      </c>
      <c r="B13" s="270">
        <v>1238.55</v>
      </c>
      <c r="C13" s="272"/>
      <c r="D13" s="272">
        <v>0</v>
      </c>
      <c r="E13" s="272">
        <v>0</v>
      </c>
      <c r="F13" s="275">
        <v>44338</v>
      </c>
      <c r="G13" s="235">
        <v>383.36</v>
      </c>
      <c r="H13" s="272">
        <v>0</v>
      </c>
      <c r="I13" s="272">
        <v>2632.17</v>
      </c>
      <c r="J13">
        <v>0</v>
      </c>
      <c r="K13">
        <v>0</v>
      </c>
      <c r="L13">
        <v>0</v>
      </c>
      <c r="M13">
        <v>0</v>
      </c>
      <c r="N13" s="273">
        <v>0</v>
      </c>
      <c r="O13" s="273">
        <v>0</v>
      </c>
      <c r="P13" s="273">
        <v>0</v>
      </c>
      <c r="Q13" s="273">
        <v>0.49</v>
      </c>
      <c r="R13" s="273">
        <v>0</v>
      </c>
      <c r="S13" s="273">
        <v>0</v>
      </c>
      <c r="T13" s="273">
        <v>0</v>
      </c>
      <c r="U13" s="273">
        <v>0</v>
      </c>
    </row>
    <row r="14" spans="1:23" x14ac:dyDescent="0.35">
      <c r="A14">
        <v>1506.54</v>
      </c>
      <c r="B14" s="270">
        <v>1524.66</v>
      </c>
      <c r="C14" s="272"/>
      <c r="D14" s="272">
        <v>0</v>
      </c>
      <c r="E14" s="272">
        <v>0</v>
      </c>
      <c r="F14" s="275">
        <v>44339</v>
      </c>
      <c r="G14" s="235">
        <v>372.27</v>
      </c>
      <c r="H14" s="272">
        <v>0</v>
      </c>
      <c r="I14" s="272">
        <v>3031.2</v>
      </c>
      <c r="J14">
        <v>0</v>
      </c>
      <c r="K14">
        <v>0</v>
      </c>
      <c r="L14">
        <v>0</v>
      </c>
      <c r="M14">
        <v>0</v>
      </c>
      <c r="N14" s="273">
        <v>0</v>
      </c>
      <c r="O14" s="273">
        <v>0</v>
      </c>
      <c r="P14" s="273">
        <v>0</v>
      </c>
      <c r="Q14" s="273">
        <v>0.2</v>
      </c>
      <c r="R14" s="273">
        <v>0</v>
      </c>
      <c r="S14" s="273">
        <v>0</v>
      </c>
      <c r="T14" s="273">
        <v>0</v>
      </c>
      <c r="U14" s="273">
        <v>0</v>
      </c>
    </row>
    <row r="15" spans="1:23" x14ac:dyDescent="0.35">
      <c r="A15">
        <v>1495.02</v>
      </c>
      <c r="B15" s="270">
        <v>997.37</v>
      </c>
      <c r="C15" s="272"/>
      <c r="D15" s="272">
        <v>0</v>
      </c>
      <c r="E15" s="272">
        <v>0</v>
      </c>
      <c r="F15" s="275">
        <v>44340</v>
      </c>
      <c r="G15" s="235">
        <v>312.24</v>
      </c>
      <c r="H15" s="272">
        <v>0</v>
      </c>
      <c r="I15" s="272">
        <v>2492.39</v>
      </c>
      <c r="J15">
        <v>0</v>
      </c>
      <c r="K15">
        <v>0</v>
      </c>
      <c r="L15">
        <v>0</v>
      </c>
      <c r="M15">
        <v>0</v>
      </c>
      <c r="N15" s="273">
        <v>0</v>
      </c>
      <c r="O15" s="273">
        <v>0</v>
      </c>
      <c r="P15" s="273">
        <v>0</v>
      </c>
      <c r="Q15" s="273">
        <v>0.25</v>
      </c>
      <c r="R15" s="273">
        <v>0</v>
      </c>
      <c r="S15" s="273">
        <v>0</v>
      </c>
      <c r="T15" s="273">
        <v>0</v>
      </c>
      <c r="U15" s="273">
        <v>0</v>
      </c>
    </row>
    <row r="16" spans="1:23" x14ac:dyDescent="0.35">
      <c r="A16">
        <v>747.96</v>
      </c>
      <c r="B16" s="270">
        <v>551.85</v>
      </c>
      <c r="C16" s="272"/>
      <c r="D16" s="272">
        <v>882.76</v>
      </c>
      <c r="E16" s="272">
        <v>0</v>
      </c>
      <c r="F16" s="275">
        <v>44341</v>
      </c>
      <c r="G16" s="235">
        <v>236.43</v>
      </c>
      <c r="H16" s="272">
        <v>882.76</v>
      </c>
      <c r="I16" s="272">
        <v>1299.81</v>
      </c>
      <c r="J16">
        <v>0</v>
      </c>
      <c r="K16">
        <v>0</v>
      </c>
      <c r="L16">
        <v>0</v>
      </c>
      <c r="M16">
        <v>0</v>
      </c>
      <c r="N16" s="273">
        <v>0</v>
      </c>
      <c r="O16" s="273">
        <v>0</v>
      </c>
      <c r="P16" s="273">
        <v>0</v>
      </c>
      <c r="Q16" s="273">
        <v>0.22</v>
      </c>
      <c r="R16" s="273">
        <v>0</v>
      </c>
      <c r="S16" s="273">
        <v>0</v>
      </c>
      <c r="T16" s="273">
        <v>0</v>
      </c>
      <c r="U16" s="273">
        <v>0</v>
      </c>
    </row>
    <row r="17" spans="1:21" x14ac:dyDescent="0.35">
      <c r="A17">
        <v>494.75</v>
      </c>
      <c r="B17" s="270">
        <v>478.92</v>
      </c>
      <c r="C17" s="272"/>
      <c r="D17" s="272">
        <v>1963.41</v>
      </c>
      <c r="E17" s="272">
        <v>0</v>
      </c>
      <c r="F17" s="275">
        <v>44342</v>
      </c>
      <c r="G17" s="235">
        <v>543.47</v>
      </c>
      <c r="H17" s="272">
        <v>1963.41</v>
      </c>
      <c r="I17" s="272">
        <v>973.67000000000007</v>
      </c>
      <c r="J17">
        <v>0</v>
      </c>
      <c r="K17">
        <v>0</v>
      </c>
      <c r="L17">
        <v>0</v>
      </c>
      <c r="M17">
        <v>0</v>
      </c>
      <c r="N17" s="273">
        <v>0</v>
      </c>
      <c r="O17" s="273">
        <v>0</v>
      </c>
      <c r="P17" s="273">
        <v>0</v>
      </c>
      <c r="Q17" s="273">
        <v>0</v>
      </c>
      <c r="R17" s="273">
        <v>0</v>
      </c>
      <c r="S17" s="273">
        <v>0</v>
      </c>
      <c r="T17" s="273">
        <v>0</v>
      </c>
      <c r="U17" s="273">
        <v>0</v>
      </c>
    </row>
    <row r="18" spans="1:21" x14ac:dyDescent="0.35">
      <c r="A18">
        <v>494.01</v>
      </c>
      <c r="B18" s="270">
        <v>475.45</v>
      </c>
      <c r="C18" s="272"/>
      <c r="D18" s="272">
        <v>1975.74</v>
      </c>
      <c r="E18" s="272">
        <v>0</v>
      </c>
      <c r="F18" s="275">
        <v>44343</v>
      </c>
      <c r="G18" s="235">
        <v>1008.14</v>
      </c>
      <c r="H18" s="272">
        <v>1975.74</v>
      </c>
      <c r="I18" s="272">
        <v>969.46</v>
      </c>
      <c r="J18">
        <v>0</v>
      </c>
      <c r="K18">
        <v>0</v>
      </c>
      <c r="L18">
        <v>0</v>
      </c>
      <c r="M18">
        <v>0</v>
      </c>
      <c r="N18" s="273">
        <v>0</v>
      </c>
      <c r="O18" s="273">
        <v>0</v>
      </c>
      <c r="P18" s="273">
        <v>0</v>
      </c>
      <c r="Q18" s="273">
        <v>0</v>
      </c>
      <c r="R18" s="273">
        <v>0</v>
      </c>
      <c r="S18" s="273">
        <v>0</v>
      </c>
      <c r="T18" s="273">
        <v>0</v>
      </c>
      <c r="U18" s="273">
        <v>0</v>
      </c>
    </row>
    <row r="19" spans="1:21" x14ac:dyDescent="0.35">
      <c r="A19">
        <v>492.48</v>
      </c>
      <c r="B19" s="270">
        <v>484.6</v>
      </c>
      <c r="C19" s="272"/>
      <c r="D19" s="272">
        <v>1866.68</v>
      </c>
      <c r="E19" s="272">
        <v>0</v>
      </c>
      <c r="F19" s="275">
        <v>44344</v>
      </c>
      <c r="G19" s="235">
        <v>388.31</v>
      </c>
      <c r="H19" s="272">
        <v>1866.68</v>
      </c>
      <c r="I19" s="272">
        <v>977.08</v>
      </c>
      <c r="J19">
        <v>0</v>
      </c>
      <c r="K19">
        <v>0</v>
      </c>
      <c r="L19">
        <v>0</v>
      </c>
      <c r="M19">
        <v>0</v>
      </c>
      <c r="N19" s="273">
        <v>0</v>
      </c>
      <c r="O19" s="273">
        <v>0</v>
      </c>
      <c r="P19" s="273">
        <v>0</v>
      </c>
      <c r="Q19" s="273">
        <v>0</v>
      </c>
      <c r="R19" s="273">
        <v>0</v>
      </c>
      <c r="S19" s="273">
        <v>0</v>
      </c>
      <c r="T19" s="273">
        <v>0</v>
      </c>
      <c r="U19" s="273">
        <v>0</v>
      </c>
    </row>
    <row r="20" spans="1:21" x14ac:dyDescent="0.35">
      <c r="A20">
        <v>488.42</v>
      </c>
      <c r="B20" s="270">
        <v>515.04</v>
      </c>
      <c r="C20" s="272"/>
      <c r="D20" s="272">
        <v>1857.92</v>
      </c>
      <c r="E20" s="272">
        <v>0</v>
      </c>
      <c r="F20" s="275">
        <v>44345</v>
      </c>
      <c r="G20" s="235">
        <v>1070.78</v>
      </c>
      <c r="H20" s="272">
        <v>1857.92</v>
      </c>
      <c r="I20" s="272">
        <v>1003.46</v>
      </c>
      <c r="J20">
        <v>0</v>
      </c>
      <c r="K20">
        <v>0</v>
      </c>
      <c r="L20">
        <v>0</v>
      </c>
      <c r="M20">
        <v>0</v>
      </c>
      <c r="N20" s="273">
        <v>0</v>
      </c>
      <c r="O20" s="273">
        <v>0</v>
      </c>
      <c r="P20" s="273">
        <v>0</v>
      </c>
      <c r="Q20" s="273">
        <v>0</v>
      </c>
      <c r="R20" s="273">
        <v>0</v>
      </c>
      <c r="S20" s="273">
        <v>0</v>
      </c>
      <c r="T20" s="273">
        <v>0</v>
      </c>
      <c r="U20" s="273">
        <v>0</v>
      </c>
    </row>
    <row r="21" spans="1:21" x14ac:dyDescent="0.35">
      <c r="A21">
        <v>502.76</v>
      </c>
      <c r="B21" s="270">
        <v>518.08000000000004</v>
      </c>
      <c r="C21" s="272"/>
      <c r="D21" s="272">
        <v>2019.7</v>
      </c>
      <c r="E21" s="272">
        <v>0</v>
      </c>
      <c r="F21" s="275">
        <v>44346</v>
      </c>
      <c r="G21" s="235">
        <v>1210.6400000000001</v>
      </c>
      <c r="H21" s="272">
        <v>2019.7</v>
      </c>
      <c r="I21" s="272">
        <v>1020.84</v>
      </c>
      <c r="J21">
        <v>0</v>
      </c>
      <c r="K21">
        <v>0</v>
      </c>
      <c r="L21">
        <v>0</v>
      </c>
      <c r="M21">
        <v>0</v>
      </c>
      <c r="N21" s="273">
        <v>0</v>
      </c>
      <c r="O21" s="273">
        <v>0</v>
      </c>
      <c r="P21" s="273">
        <v>0</v>
      </c>
      <c r="Q21" s="273">
        <v>0</v>
      </c>
      <c r="R21" s="273">
        <v>0</v>
      </c>
      <c r="S21" s="273">
        <v>0</v>
      </c>
      <c r="T21" s="273">
        <v>0</v>
      </c>
      <c r="U21" s="273">
        <v>0</v>
      </c>
    </row>
    <row r="22" spans="1:21" x14ac:dyDescent="0.35">
      <c r="A22">
        <v>133.79</v>
      </c>
      <c r="B22" s="270">
        <v>972.36</v>
      </c>
      <c r="C22" s="272"/>
      <c r="D22" s="272">
        <v>2348.39</v>
      </c>
      <c r="E22" s="272">
        <v>3813.42</v>
      </c>
      <c r="F22" s="275">
        <v>44347</v>
      </c>
      <c r="G22" s="235">
        <v>1698.35</v>
      </c>
      <c r="H22" s="272">
        <v>6161.8099999999995</v>
      </c>
      <c r="I22" s="272">
        <v>1106.1500000000001</v>
      </c>
      <c r="J22">
        <v>0</v>
      </c>
      <c r="K22">
        <v>0</v>
      </c>
      <c r="L22">
        <v>0</v>
      </c>
      <c r="M22">
        <v>0</v>
      </c>
      <c r="N22" s="273">
        <v>0</v>
      </c>
      <c r="O22" s="273">
        <v>0</v>
      </c>
      <c r="P22" s="273">
        <v>0</v>
      </c>
      <c r="Q22" s="273">
        <v>0</v>
      </c>
      <c r="R22" s="273">
        <v>0</v>
      </c>
      <c r="S22" s="273">
        <v>0</v>
      </c>
      <c r="T22" s="273">
        <v>0</v>
      </c>
      <c r="U22" s="273">
        <v>0</v>
      </c>
    </row>
    <row r="23" spans="1:21" x14ac:dyDescent="0.35">
      <c r="A23">
        <v>0</v>
      </c>
      <c r="B23" s="270">
        <v>966.53</v>
      </c>
      <c r="C23" s="272"/>
      <c r="D23" s="272">
        <v>5359.12</v>
      </c>
      <c r="E23" s="272">
        <v>3905.18</v>
      </c>
      <c r="F23" s="275">
        <v>44348</v>
      </c>
      <c r="G23" s="235">
        <v>856.73</v>
      </c>
      <c r="H23" s="272">
        <v>9264.2999999999993</v>
      </c>
      <c r="I23" s="272">
        <v>966.53</v>
      </c>
      <c r="J23">
        <v>0</v>
      </c>
      <c r="K23">
        <v>0</v>
      </c>
      <c r="L23">
        <v>0</v>
      </c>
      <c r="M23">
        <v>0</v>
      </c>
      <c r="N23" s="273">
        <v>0</v>
      </c>
      <c r="O23" s="273">
        <v>0</v>
      </c>
      <c r="P23" s="273">
        <v>0</v>
      </c>
      <c r="Q23" s="273">
        <v>0</v>
      </c>
      <c r="R23" s="273">
        <v>0</v>
      </c>
      <c r="S23" s="273">
        <v>0</v>
      </c>
      <c r="T23" s="273">
        <v>0</v>
      </c>
      <c r="U23" s="273">
        <v>0</v>
      </c>
    </row>
    <row r="24" spans="1:21" x14ac:dyDescent="0.35">
      <c r="A24">
        <v>0</v>
      </c>
      <c r="B24" s="270">
        <v>1113.53</v>
      </c>
      <c r="C24" s="272"/>
      <c r="D24" s="272">
        <v>5780.91</v>
      </c>
      <c r="E24" s="272">
        <v>8419.0400000000009</v>
      </c>
      <c r="F24" s="275">
        <v>44349</v>
      </c>
      <c r="G24" s="235">
        <v>1167.94</v>
      </c>
      <c r="H24" s="272">
        <v>14199.95</v>
      </c>
      <c r="I24" s="272">
        <v>1113.53</v>
      </c>
      <c r="J24">
        <v>0</v>
      </c>
      <c r="K24">
        <v>0</v>
      </c>
      <c r="L24">
        <v>0</v>
      </c>
      <c r="M24">
        <v>0</v>
      </c>
      <c r="N24" s="273">
        <v>0</v>
      </c>
      <c r="O24" s="273">
        <v>0</v>
      </c>
      <c r="P24" s="273">
        <v>0</v>
      </c>
      <c r="Q24" s="273">
        <v>0</v>
      </c>
      <c r="R24" s="273">
        <v>0</v>
      </c>
      <c r="S24" s="273">
        <v>0</v>
      </c>
      <c r="T24" s="273">
        <v>0</v>
      </c>
      <c r="U24" s="273">
        <v>0</v>
      </c>
    </row>
    <row r="25" spans="1:21" x14ac:dyDescent="0.35">
      <c r="A25">
        <v>0</v>
      </c>
      <c r="B25" s="270">
        <v>1131.9000000000001</v>
      </c>
      <c r="C25" s="272"/>
      <c r="D25" s="272">
        <v>5845.12</v>
      </c>
      <c r="E25" s="272">
        <v>8825.81</v>
      </c>
      <c r="F25" s="275">
        <v>44350</v>
      </c>
      <c r="G25" s="235">
        <v>2130.46</v>
      </c>
      <c r="H25" s="272">
        <v>14670.93</v>
      </c>
      <c r="I25" s="272">
        <v>1131.9000000000001</v>
      </c>
      <c r="J25">
        <v>0</v>
      </c>
      <c r="K25">
        <v>0</v>
      </c>
      <c r="L25">
        <v>0</v>
      </c>
      <c r="M25">
        <v>0</v>
      </c>
      <c r="N25" s="273">
        <v>0</v>
      </c>
      <c r="O25" s="273">
        <v>0</v>
      </c>
      <c r="P25" s="273">
        <v>0</v>
      </c>
      <c r="Q25" s="273">
        <v>0</v>
      </c>
      <c r="R25" s="273">
        <v>0</v>
      </c>
      <c r="S25" s="273">
        <v>0</v>
      </c>
      <c r="T25" s="273">
        <v>0</v>
      </c>
      <c r="U25" s="273">
        <v>0</v>
      </c>
    </row>
    <row r="26" spans="1:21" x14ac:dyDescent="0.35">
      <c r="A26">
        <v>0</v>
      </c>
      <c r="B26" s="270">
        <v>1182.01</v>
      </c>
      <c r="C26" s="272"/>
      <c r="D26" s="272">
        <v>5648.65</v>
      </c>
      <c r="E26" s="272">
        <v>8702.01</v>
      </c>
      <c r="F26" s="275">
        <v>44351</v>
      </c>
      <c r="G26" s="235">
        <v>3395.91</v>
      </c>
      <c r="H26" s="272">
        <v>14350.66</v>
      </c>
      <c r="I26" s="272">
        <v>1182.01</v>
      </c>
      <c r="J26">
        <v>0</v>
      </c>
      <c r="K26">
        <v>0</v>
      </c>
      <c r="L26">
        <v>0</v>
      </c>
      <c r="M26">
        <v>0</v>
      </c>
      <c r="N26" s="273">
        <v>0</v>
      </c>
      <c r="O26" s="273">
        <v>0</v>
      </c>
      <c r="P26" s="273">
        <v>0</v>
      </c>
      <c r="Q26" s="273">
        <v>0</v>
      </c>
      <c r="R26" s="273">
        <v>0</v>
      </c>
      <c r="S26" s="273">
        <v>0</v>
      </c>
      <c r="T26" s="273">
        <v>0</v>
      </c>
      <c r="U26" s="273">
        <v>0</v>
      </c>
    </row>
    <row r="27" spans="1:21" x14ac:dyDescent="0.35">
      <c r="A27">
        <v>0</v>
      </c>
      <c r="B27" s="270">
        <v>1166.23</v>
      </c>
      <c r="C27" s="272"/>
      <c r="D27" s="272">
        <v>6025.99</v>
      </c>
      <c r="E27" s="272">
        <v>8807.99</v>
      </c>
      <c r="F27" s="275">
        <v>44352</v>
      </c>
      <c r="G27" s="235">
        <v>2945.65</v>
      </c>
      <c r="H27" s="272">
        <v>14833.98</v>
      </c>
      <c r="I27" s="272">
        <v>1166.23</v>
      </c>
      <c r="J27">
        <v>0</v>
      </c>
      <c r="K27">
        <v>0</v>
      </c>
      <c r="L27">
        <v>0</v>
      </c>
      <c r="M27">
        <v>0</v>
      </c>
      <c r="N27" s="273">
        <v>0</v>
      </c>
      <c r="O27" s="273">
        <v>0</v>
      </c>
      <c r="P27" s="273">
        <v>0</v>
      </c>
      <c r="Q27" s="273">
        <v>0</v>
      </c>
      <c r="R27" s="273">
        <v>0</v>
      </c>
      <c r="S27" s="273">
        <v>0</v>
      </c>
      <c r="T27" s="273">
        <v>0</v>
      </c>
      <c r="U27" s="273">
        <v>0</v>
      </c>
    </row>
    <row r="28" spans="1:21" x14ac:dyDescent="0.35">
      <c r="A28">
        <v>0</v>
      </c>
      <c r="B28" s="270">
        <v>1186.77</v>
      </c>
      <c r="C28" s="272"/>
      <c r="D28" s="272">
        <v>5786.47</v>
      </c>
      <c r="E28" s="272">
        <v>8593.56</v>
      </c>
      <c r="F28" s="275">
        <v>44353</v>
      </c>
      <c r="G28" s="235">
        <v>2464.58</v>
      </c>
      <c r="H28" s="272">
        <v>14380.029999999999</v>
      </c>
      <c r="I28" s="272">
        <v>1186.77</v>
      </c>
      <c r="J28">
        <v>0</v>
      </c>
      <c r="K28">
        <v>0</v>
      </c>
      <c r="L28">
        <v>0</v>
      </c>
      <c r="M28">
        <v>0</v>
      </c>
      <c r="N28" s="273">
        <v>0</v>
      </c>
      <c r="O28" s="273">
        <v>0</v>
      </c>
      <c r="P28" s="273">
        <v>0</v>
      </c>
      <c r="Q28" s="273">
        <v>0</v>
      </c>
      <c r="R28" s="273">
        <v>0</v>
      </c>
      <c r="S28" s="273">
        <v>0</v>
      </c>
      <c r="T28" s="273">
        <v>0</v>
      </c>
      <c r="U28" s="273">
        <v>0</v>
      </c>
    </row>
    <row r="29" spans="1:21" x14ac:dyDescent="0.35">
      <c r="A29">
        <v>0</v>
      </c>
      <c r="B29" s="270">
        <v>1208.95</v>
      </c>
      <c r="C29" s="272"/>
      <c r="D29" s="272">
        <v>6993.73</v>
      </c>
      <c r="E29" s="272">
        <v>8981.77</v>
      </c>
      <c r="F29" s="275">
        <v>44354</v>
      </c>
      <c r="G29" s="235">
        <v>2650.77</v>
      </c>
      <c r="H29" s="272">
        <v>15975.5</v>
      </c>
      <c r="I29" s="272">
        <v>1208.95</v>
      </c>
      <c r="J29">
        <v>0</v>
      </c>
      <c r="K29">
        <v>0</v>
      </c>
      <c r="L29">
        <v>0</v>
      </c>
      <c r="M29">
        <v>0</v>
      </c>
      <c r="N29" s="273">
        <v>0</v>
      </c>
      <c r="O29" s="273">
        <v>0</v>
      </c>
      <c r="P29" s="273">
        <v>0</v>
      </c>
      <c r="Q29" s="273">
        <v>0</v>
      </c>
      <c r="R29" s="273">
        <v>0</v>
      </c>
      <c r="S29" s="273">
        <v>207.1</v>
      </c>
      <c r="T29" s="273">
        <v>0</v>
      </c>
      <c r="U29" s="273">
        <v>0</v>
      </c>
    </row>
    <row r="30" spans="1:21" x14ac:dyDescent="0.35">
      <c r="A30">
        <v>0</v>
      </c>
      <c r="B30" s="270">
        <v>1166.5899999999999</v>
      </c>
      <c r="C30" s="272"/>
      <c r="D30" s="272">
        <v>7018.68</v>
      </c>
      <c r="E30" s="272">
        <v>9071.42</v>
      </c>
      <c r="F30" s="275">
        <v>44355</v>
      </c>
      <c r="G30" s="235">
        <v>3154.83</v>
      </c>
      <c r="H30" s="272">
        <v>16090.1</v>
      </c>
      <c r="I30" s="272">
        <v>1166.5899999999999</v>
      </c>
      <c r="J30">
        <v>0</v>
      </c>
      <c r="K30">
        <v>0</v>
      </c>
      <c r="L30">
        <v>0</v>
      </c>
      <c r="M30">
        <v>0</v>
      </c>
      <c r="N30" s="273">
        <v>0</v>
      </c>
      <c r="O30" s="273">
        <v>0</v>
      </c>
      <c r="P30" s="273">
        <v>0</v>
      </c>
      <c r="Q30" s="273">
        <v>0</v>
      </c>
      <c r="R30" s="273">
        <v>0</v>
      </c>
      <c r="S30" s="273">
        <v>1253.5</v>
      </c>
      <c r="T30" s="273">
        <v>0</v>
      </c>
      <c r="U30" s="273">
        <v>0</v>
      </c>
    </row>
    <row r="31" spans="1:21" x14ac:dyDescent="0.35">
      <c r="A31">
        <v>0</v>
      </c>
      <c r="B31" s="270">
        <v>114.21</v>
      </c>
      <c r="C31" s="272"/>
      <c r="D31" s="272">
        <v>7343.05</v>
      </c>
      <c r="E31" s="272">
        <v>10496.81</v>
      </c>
      <c r="F31" s="275">
        <v>44356</v>
      </c>
      <c r="G31" s="235">
        <v>4119.95</v>
      </c>
      <c r="H31" s="272">
        <v>17839.86</v>
      </c>
      <c r="I31" s="272">
        <v>114.21</v>
      </c>
      <c r="J31">
        <v>0</v>
      </c>
      <c r="K31">
        <v>0</v>
      </c>
      <c r="L31">
        <v>0</v>
      </c>
      <c r="M31">
        <v>0</v>
      </c>
      <c r="N31" s="273">
        <v>0</v>
      </c>
      <c r="O31" s="273">
        <v>0</v>
      </c>
      <c r="P31" s="273">
        <v>0</v>
      </c>
      <c r="Q31" s="273">
        <v>0</v>
      </c>
      <c r="R31" s="273">
        <v>0</v>
      </c>
      <c r="S31" s="273">
        <v>1422.45</v>
      </c>
      <c r="T31" s="273">
        <v>0</v>
      </c>
      <c r="U31" s="273">
        <v>0</v>
      </c>
    </row>
    <row r="32" spans="1:21" x14ac:dyDescent="0.35">
      <c r="A32">
        <v>0</v>
      </c>
      <c r="B32" s="270">
        <v>0</v>
      </c>
      <c r="C32" s="272"/>
      <c r="D32" s="272">
        <v>7756.12</v>
      </c>
      <c r="E32" s="272">
        <v>9837.73</v>
      </c>
      <c r="F32" s="275">
        <v>44357</v>
      </c>
      <c r="G32" s="235">
        <v>3872.72</v>
      </c>
      <c r="H32" s="272">
        <v>17593.849999999999</v>
      </c>
      <c r="I32" s="272">
        <v>0</v>
      </c>
      <c r="J32">
        <v>0</v>
      </c>
      <c r="K32">
        <v>0</v>
      </c>
      <c r="L32">
        <v>0</v>
      </c>
      <c r="M32">
        <v>0</v>
      </c>
      <c r="N32" s="273">
        <v>0</v>
      </c>
      <c r="O32" s="273">
        <v>0</v>
      </c>
      <c r="P32" s="273">
        <v>0</v>
      </c>
      <c r="Q32" s="273">
        <v>0</v>
      </c>
      <c r="R32" s="273">
        <v>0</v>
      </c>
      <c r="S32" s="273">
        <v>2294.4499999999998</v>
      </c>
      <c r="T32" s="273">
        <v>0</v>
      </c>
      <c r="U32" s="273">
        <v>0</v>
      </c>
    </row>
    <row r="33" spans="1:21" x14ac:dyDescent="0.35">
      <c r="A33">
        <v>0</v>
      </c>
      <c r="B33" s="270">
        <v>0</v>
      </c>
      <c r="C33" s="272"/>
      <c r="D33" s="272">
        <v>10377.83</v>
      </c>
      <c r="E33" s="272">
        <v>9779.23</v>
      </c>
      <c r="F33" s="275">
        <v>44358</v>
      </c>
      <c r="G33" s="235">
        <v>4397.63</v>
      </c>
      <c r="H33" s="272">
        <v>20157.059999999998</v>
      </c>
      <c r="I33" s="272">
        <v>0</v>
      </c>
      <c r="J33">
        <v>0</v>
      </c>
      <c r="K33">
        <v>0</v>
      </c>
      <c r="L33">
        <v>0</v>
      </c>
      <c r="M33">
        <v>0</v>
      </c>
      <c r="N33" s="273">
        <v>0</v>
      </c>
      <c r="O33" s="273">
        <v>0</v>
      </c>
      <c r="P33" s="273">
        <v>0</v>
      </c>
      <c r="Q33" s="273">
        <v>0</v>
      </c>
      <c r="R33" s="273">
        <v>2453.6199999999503</v>
      </c>
      <c r="S33" s="273">
        <v>1771.25</v>
      </c>
      <c r="T33" s="273">
        <v>0</v>
      </c>
      <c r="U33" s="273">
        <v>0</v>
      </c>
    </row>
    <row r="34" spans="1:21" x14ac:dyDescent="0.35">
      <c r="A34">
        <v>0</v>
      </c>
      <c r="B34" s="270">
        <v>0</v>
      </c>
      <c r="C34" s="272"/>
      <c r="D34" s="272">
        <v>11809.61</v>
      </c>
      <c r="E34" s="272">
        <v>10938.37</v>
      </c>
      <c r="F34" s="275">
        <v>44359</v>
      </c>
      <c r="G34" s="235">
        <v>4078.54</v>
      </c>
      <c r="H34" s="272">
        <v>22747.980000000003</v>
      </c>
      <c r="I34" s="272">
        <v>0</v>
      </c>
      <c r="J34">
        <v>0</v>
      </c>
      <c r="K34">
        <v>0</v>
      </c>
      <c r="L34">
        <v>0</v>
      </c>
      <c r="M34">
        <v>0</v>
      </c>
      <c r="N34" s="273">
        <v>0</v>
      </c>
      <c r="O34" s="273">
        <v>0</v>
      </c>
      <c r="P34" s="273">
        <v>0</v>
      </c>
      <c r="Q34" s="273">
        <v>0</v>
      </c>
      <c r="R34" s="273">
        <v>1450.2299999999123</v>
      </c>
      <c r="S34" s="273">
        <v>1526</v>
      </c>
      <c r="T34" s="273">
        <v>0</v>
      </c>
      <c r="U34" s="273">
        <v>0</v>
      </c>
    </row>
    <row r="35" spans="1:21" x14ac:dyDescent="0.35">
      <c r="A35">
        <v>0</v>
      </c>
      <c r="B35" s="270">
        <v>0</v>
      </c>
      <c r="C35" s="272"/>
      <c r="D35" s="272">
        <v>11428.2</v>
      </c>
      <c r="E35" s="272">
        <v>10630.7</v>
      </c>
      <c r="F35" s="275">
        <v>44360</v>
      </c>
      <c r="G35" s="235">
        <v>4504.2700000000004</v>
      </c>
      <c r="H35" s="272">
        <v>22058.9</v>
      </c>
      <c r="I35" s="272">
        <v>0</v>
      </c>
      <c r="J35">
        <v>0</v>
      </c>
      <c r="K35">
        <v>0</v>
      </c>
      <c r="L35">
        <v>0</v>
      </c>
      <c r="M35">
        <v>0</v>
      </c>
      <c r="N35" s="273">
        <v>0</v>
      </c>
      <c r="O35" s="273">
        <v>0</v>
      </c>
      <c r="P35" s="273">
        <v>0</v>
      </c>
      <c r="Q35" s="273">
        <v>0</v>
      </c>
      <c r="R35" s="273">
        <v>1454.3699999999303</v>
      </c>
      <c r="S35" s="273">
        <v>2103.6999999999998</v>
      </c>
      <c r="T35" s="273">
        <v>0</v>
      </c>
      <c r="U35" s="273">
        <v>0</v>
      </c>
    </row>
    <row r="36" spans="1:21" x14ac:dyDescent="0.35">
      <c r="A36">
        <v>0</v>
      </c>
      <c r="B36" s="270">
        <v>0</v>
      </c>
      <c r="C36" s="272"/>
      <c r="D36" s="272">
        <v>10819.62</v>
      </c>
      <c r="E36" s="272">
        <v>10088.620000000001</v>
      </c>
      <c r="F36" s="275">
        <v>44361</v>
      </c>
      <c r="G36" s="235">
        <v>4322.63</v>
      </c>
      <c r="H36" s="272">
        <v>20908.240000000002</v>
      </c>
      <c r="I36" s="272">
        <v>0</v>
      </c>
      <c r="J36">
        <v>0</v>
      </c>
      <c r="K36">
        <v>0</v>
      </c>
      <c r="L36">
        <v>0</v>
      </c>
      <c r="M36">
        <v>0</v>
      </c>
      <c r="N36" s="273">
        <v>0</v>
      </c>
      <c r="O36" s="273">
        <v>0</v>
      </c>
      <c r="P36" s="273">
        <v>0</v>
      </c>
      <c r="Q36" s="273">
        <v>0</v>
      </c>
      <c r="R36" s="273">
        <v>1625.8999999999085</v>
      </c>
      <c r="S36" s="273">
        <v>1782.15</v>
      </c>
      <c r="T36" s="273">
        <v>0</v>
      </c>
      <c r="U36" s="273">
        <v>0</v>
      </c>
    </row>
    <row r="37" spans="1:21" x14ac:dyDescent="0.35">
      <c r="A37">
        <v>0</v>
      </c>
      <c r="B37" s="270">
        <v>0</v>
      </c>
      <c r="C37" s="272"/>
      <c r="D37" s="272">
        <v>7241.66</v>
      </c>
      <c r="E37" s="272">
        <v>10126.27</v>
      </c>
      <c r="F37" s="275">
        <v>44362</v>
      </c>
      <c r="G37" s="235">
        <v>3784.31</v>
      </c>
      <c r="H37" s="272">
        <v>17367.93</v>
      </c>
      <c r="I37" s="272">
        <v>0</v>
      </c>
      <c r="J37">
        <v>0</v>
      </c>
      <c r="K37">
        <v>0</v>
      </c>
      <c r="L37">
        <v>0</v>
      </c>
      <c r="M37">
        <v>0</v>
      </c>
      <c r="N37" s="273">
        <v>0</v>
      </c>
      <c r="O37" s="273">
        <v>0</v>
      </c>
      <c r="P37" s="273">
        <v>0</v>
      </c>
      <c r="Q37" s="273">
        <v>0</v>
      </c>
      <c r="R37" s="273">
        <v>1682.7199999998929</v>
      </c>
      <c r="S37" s="273">
        <v>1482.4</v>
      </c>
      <c r="T37" s="273">
        <v>0</v>
      </c>
      <c r="U37" s="273">
        <v>0</v>
      </c>
    </row>
    <row r="38" spans="1:21" x14ac:dyDescent="0.35">
      <c r="A38">
        <v>0</v>
      </c>
      <c r="B38" s="270">
        <v>0</v>
      </c>
      <c r="C38" s="272"/>
      <c r="D38" s="272">
        <v>11946</v>
      </c>
      <c r="E38" s="272">
        <v>10043.549999999999</v>
      </c>
      <c r="F38" s="275">
        <v>44363</v>
      </c>
      <c r="G38" s="235">
        <v>3854.37</v>
      </c>
      <c r="H38" s="272">
        <v>21989.55</v>
      </c>
      <c r="I38" s="272">
        <v>0</v>
      </c>
      <c r="J38">
        <v>0</v>
      </c>
      <c r="K38">
        <v>0</v>
      </c>
      <c r="L38">
        <v>0</v>
      </c>
      <c r="M38">
        <v>0</v>
      </c>
      <c r="N38" s="273">
        <v>0</v>
      </c>
      <c r="O38" s="273">
        <v>0</v>
      </c>
      <c r="P38" s="273">
        <v>0</v>
      </c>
      <c r="Q38" s="273">
        <v>0</v>
      </c>
      <c r="R38" s="273">
        <v>1653.3599999999176</v>
      </c>
      <c r="S38" s="273">
        <v>1662.25</v>
      </c>
      <c r="T38" s="273">
        <v>0</v>
      </c>
      <c r="U38" s="273">
        <v>0</v>
      </c>
    </row>
    <row r="39" spans="1:21" x14ac:dyDescent="0.35">
      <c r="A39">
        <v>0</v>
      </c>
      <c r="B39" s="270">
        <v>0</v>
      </c>
      <c r="C39" s="272"/>
      <c r="D39" s="272">
        <v>11333.51</v>
      </c>
      <c r="E39" s="272">
        <v>10074.1</v>
      </c>
      <c r="F39" s="275">
        <v>44364</v>
      </c>
      <c r="G39" s="235">
        <v>3556.99</v>
      </c>
      <c r="H39" s="272">
        <v>21407.61</v>
      </c>
      <c r="I39" s="272">
        <v>0</v>
      </c>
      <c r="J39">
        <v>0</v>
      </c>
      <c r="K39">
        <v>0</v>
      </c>
      <c r="L39">
        <v>0</v>
      </c>
      <c r="M39">
        <v>0</v>
      </c>
      <c r="N39" s="273">
        <v>0</v>
      </c>
      <c r="O39" s="273">
        <v>0</v>
      </c>
      <c r="P39" s="273">
        <v>0</v>
      </c>
      <c r="Q39" s="273">
        <v>0</v>
      </c>
      <c r="R39" s="273">
        <v>1674.959999999927</v>
      </c>
      <c r="S39" s="273">
        <v>2712.45</v>
      </c>
      <c r="T39" s="273">
        <v>0</v>
      </c>
      <c r="U39" s="273">
        <v>0</v>
      </c>
    </row>
    <row r="40" spans="1:21" x14ac:dyDescent="0.35">
      <c r="A40">
        <v>0</v>
      </c>
      <c r="B40" s="270">
        <v>0</v>
      </c>
      <c r="C40" s="272"/>
      <c r="D40" s="272">
        <v>7024.14</v>
      </c>
      <c r="E40" s="272">
        <v>7866.72</v>
      </c>
      <c r="F40" s="275">
        <v>44365</v>
      </c>
      <c r="G40" s="235">
        <v>4521.4799999999996</v>
      </c>
      <c r="H40" s="272">
        <v>14890.86</v>
      </c>
      <c r="I40" s="272">
        <v>0</v>
      </c>
      <c r="J40">
        <v>0</v>
      </c>
      <c r="K40">
        <v>0</v>
      </c>
      <c r="L40">
        <v>0</v>
      </c>
      <c r="M40">
        <v>0</v>
      </c>
      <c r="N40" s="273">
        <v>0</v>
      </c>
      <c r="O40" s="273">
        <v>0</v>
      </c>
      <c r="P40" s="273">
        <v>0</v>
      </c>
      <c r="Q40" s="273">
        <v>0</v>
      </c>
      <c r="R40" s="273">
        <v>1699.7099999999184</v>
      </c>
      <c r="S40" s="273">
        <v>759.7</v>
      </c>
      <c r="T40" s="273">
        <v>0</v>
      </c>
      <c r="U40" s="273">
        <v>0</v>
      </c>
    </row>
    <row r="41" spans="1:21" x14ac:dyDescent="0.35">
      <c r="A41">
        <v>0</v>
      </c>
      <c r="B41" s="270">
        <v>0</v>
      </c>
      <c r="C41" s="272"/>
      <c r="D41" s="272">
        <v>7599.7</v>
      </c>
      <c r="E41" s="272">
        <v>8198.02</v>
      </c>
      <c r="F41" s="275">
        <v>44366</v>
      </c>
      <c r="G41" s="235">
        <v>4326.3</v>
      </c>
      <c r="H41" s="272">
        <v>15797.720000000001</v>
      </c>
      <c r="I41" s="272">
        <v>0</v>
      </c>
      <c r="J41">
        <v>0</v>
      </c>
      <c r="K41">
        <v>0</v>
      </c>
      <c r="L41">
        <v>0</v>
      </c>
      <c r="M41">
        <v>0</v>
      </c>
      <c r="N41" s="273">
        <v>0</v>
      </c>
      <c r="O41" s="273">
        <v>0</v>
      </c>
      <c r="P41" s="273">
        <v>0</v>
      </c>
      <c r="Q41" s="273">
        <v>0</v>
      </c>
      <c r="R41" s="273">
        <v>1702.9899999999236</v>
      </c>
      <c r="S41" s="273">
        <v>1540.8</v>
      </c>
      <c r="T41" s="273">
        <v>0</v>
      </c>
      <c r="U41" s="273">
        <v>0</v>
      </c>
    </row>
    <row r="42" spans="1:21" x14ac:dyDescent="0.35">
      <c r="A42">
        <v>0</v>
      </c>
      <c r="B42" s="270">
        <v>0</v>
      </c>
      <c r="C42" s="272"/>
      <c r="D42" s="272">
        <v>7517.55</v>
      </c>
      <c r="E42" s="272">
        <v>7845.78</v>
      </c>
      <c r="F42" s="275">
        <v>44367</v>
      </c>
      <c r="G42" s="235">
        <v>4067.7</v>
      </c>
      <c r="H42" s="272">
        <v>15363.33</v>
      </c>
      <c r="I42" s="272">
        <v>0</v>
      </c>
      <c r="J42">
        <v>0</v>
      </c>
      <c r="K42">
        <v>0</v>
      </c>
      <c r="L42">
        <v>0</v>
      </c>
      <c r="M42">
        <v>0</v>
      </c>
      <c r="N42" s="273">
        <v>0</v>
      </c>
      <c r="O42" s="273">
        <v>0</v>
      </c>
      <c r="P42" s="273">
        <v>0</v>
      </c>
      <c r="Q42" s="273">
        <v>0</v>
      </c>
      <c r="R42" s="273">
        <v>1703.0699999999094</v>
      </c>
      <c r="S42" s="273">
        <v>1877.85</v>
      </c>
      <c r="T42" s="273">
        <v>0</v>
      </c>
      <c r="U42" s="273">
        <v>0</v>
      </c>
    </row>
    <row r="43" spans="1:21" x14ac:dyDescent="0.35">
      <c r="A43">
        <v>0</v>
      </c>
      <c r="B43" s="270">
        <v>0</v>
      </c>
      <c r="C43" s="272"/>
      <c r="D43" s="272">
        <v>7533.43</v>
      </c>
      <c r="E43" s="272">
        <v>8024.69</v>
      </c>
      <c r="F43" s="275">
        <v>44368</v>
      </c>
      <c r="G43" s="235">
        <v>4055.75</v>
      </c>
      <c r="H43" s="272">
        <v>15558.119999999999</v>
      </c>
      <c r="I43" s="272">
        <v>0</v>
      </c>
      <c r="J43">
        <v>0</v>
      </c>
      <c r="K43">
        <v>2255.87</v>
      </c>
      <c r="L43">
        <v>0</v>
      </c>
      <c r="M43">
        <v>0</v>
      </c>
      <c r="N43" s="273">
        <v>0</v>
      </c>
      <c r="O43" s="273">
        <v>0</v>
      </c>
      <c r="P43" s="273">
        <v>0</v>
      </c>
      <c r="Q43" s="273">
        <v>0</v>
      </c>
      <c r="R43" s="273">
        <v>1700.2199999999193</v>
      </c>
      <c r="S43" s="273">
        <v>1465.9</v>
      </c>
      <c r="T43" s="273">
        <v>0</v>
      </c>
      <c r="U43" s="273">
        <v>0</v>
      </c>
    </row>
    <row r="44" spans="1:21" x14ac:dyDescent="0.35">
      <c r="A44">
        <v>0</v>
      </c>
      <c r="B44" s="270">
        <v>0</v>
      </c>
      <c r="C44" s="272"/>
      <c r="D44" s="272">
        <v>8098.61</v>
      </c>
      <c r="E44" s="272">
        <v>8201.94</v>
      </c>
      <c r="F44" s="275">
        <v>44369</v>
      </c>
      <c r="G44" s="235">
        <v>4181.78</v>
      </c>
      <c r="H44" s="272">
        <v>16300.55</v>
      </c>
      <c r="I44" s="272">
        <v>0</v>
      </c>
      <c r="J44">
        <v>0</v>
      </c>
      <c r="K44">
        <v>1988.78</v>
      </c>
      <c r="L44">
        <v>0</v>
      </c>
      <c r="M44">
        <v>0</v>
      </c>
      <c r="N44" s="273">
        <v>0</v>
      </c>
      <c r="O44" s="273">
        <v>0</v>
      </c>
      <c r="P44" s="273">
        <v>0</v>
      </c>
      <c r="Q44" s="273">
        <v>0</v>
      </c>
      <c r="R44" s="273">
        <v>1711.9099999999069</v>
      </c>
      <c r="S44" s="273">
        <v>1514.46</v>
      </c>
      <c r="T44" s="273">
        <v>0</v>
      </c>
      <c r="U44" s="273">
        <v>0</v>
      </c>
    </row>
    <row r="45" spans="1:21" x14ac:dyDescent="0.35">
      <c r="A45">
        <v>0</v>
      </c>
      <c r="B45" s="270">
        <v>0</v>
      </c>
      <c r="C45" s="272"/>
      <c r="D45" s="272">
        <v>7390.78</v>
      </c>
      <c r="E45" s="272">
        <v>1485.51</v>
      </c>
      <c r="F45" s="275">
        <v>44370</v>
      </c>
      <c r="G45" s="235">
        <v>4567.46</v>
      </c>
      <c r="H45" s="272">
        <v>8876.2899999999991</v>
      </c>
      <c r="I45" s="272">
        <v>0</v>
      </c>
      <c r="J45">
        <v>0</v>
      </c>
      <c r="K45">
        <v>1968.42</v>
      </c>
      <c r="L45">
        <v>0</v>
      </c>
      <c r="M45">
        <v>0</v>
      </c>
      <c r="N45" s="273">
        <v>0</v>
      </c>
      <c r="O45" s="273">
        <v>0</v>
      </c>
      <c r="P45" s="273">
        <v>0</v>
      </c>
      <c r="Q45" s="273">
        <v>0</v>
      </c>
      <c r="R45" s="273">
        <v>655.43999999997914</v>
      </c>
      <c r="S45" s="273">
        <v>1385.32</v>
      </c>
      <c r="T45" s="273">
        <v>0</v>
      </c>
      <c r="U45" s="273">
        <v>0</v>
      </c>
    </row>
    <row r="46" spans="1:21" x14ac:dyDescent="0.35">
      <c r="A46">
        <v>0</v>
      </c>
      <c r="B46" s="270">
        <v>0</v>
      </c>
      <c r="C46" s="272"/>
      <c r="D46" s="272">
        <v>7260.69</v>
      </c>
      <c r="E46" s="272">
        <v>1627.4</v>
      </c>
      <c r="F46" s="275">
        <v>44371</v>
      </c>
      <c r="G46" s="235">
        <v>3850.97</v>
      </c>
      <c r="H46" s="272">
        <v>8888.09</v>
      </c>
      <c r="I46" s="272">
        <v>0</v>
      </c>
      <c r="J46">
        <v>0</v>
      </c>
      <c r="K46">
        <v>1967.71</v>
      </c>
      <c r="L46">
        <v>0</v>
      </c>
      <c r="M46">
        <v>0</v>
      </c>
      <c r="N46" s="273">
        <v>0</v>
      </c>
      <c r="O46" s="273">
        <v>0</v>
      </c>
      <c r="P46" s="273">
        <v>0</v>
      </c>
      <c r="Q46" s="273">
        <v>0</v>
      </c>
      <c r="R46" s="273">
        <v>1027.7599999999625</v>
      </c>
      <c r="S46" s="273">
        <v>1772.74</v>
      </c>
      <c r="T46" s="273">
        <v>0</v>
      </c>
      <c r="U46" s="273">
        <v>0</v>
      </c>
    </row>
    <row r="47" spans="1:21" x14ac:dyDescent="0.35">
      <c r="A47">
        <v>0</v>
      </c>
      <c r="B47" s="270">
        <v>0</v>
      </c>
      <c r="C47" s="272"/>
      <c r="D47" s="272">
        <v>7136.87</v>
      </c>
      <c r="E47" s="272">
        <v>4796.88</v>
      </c>
      <c r="F47" s="275">
        <v>44372</v>
      </c>
      <c r="G47" s="235">
        <v>5585.39</v>
      </c>
      <c r="H47" s="272">
        <v>11933.75</v>
      </c>
      <c r="I47" s="272">
        <v>0</v>
      </c>
      <c r="J47">
        <v>0</v>
      </c>
      <c r="K47">
        <v>1964.75</v>
      </c>
      <c r="L47">
        <v>0</v>
      </c>
      <c r="M47">
        <v>0</v>
      </c>
      <c r="N47" s="273">
        <v>0</v>
      </c>
      <c r="O47" s="273">
        <v>0</v>
      </c>
      <c r="P47" s="273">
        <v>0</v>
      </c>
      <c r="Q47" s="273">
        <v>0</v>
      </c>
      <c r="R47" s="273">
        <v>1032.7799999999638</v>
      </c>
      <c r="S47" s="273">
        <v>1132.9100000000001</v>
      </c>
      <c r="T47" s="273">
        <v>0</v>
      </c>
      <c r="U47" s="273">
        <v>0</v>
      </c>
    </row>
    <row r="48" spans="1:21" x14ac:dyDescent="0.35">
      <c r="A48">
        <v>0</v>
      </c>
      <c r="B48" s="270">
        <v>0</v>
      </c>
      <c r="C48" s="272"/>
      <c r="D48" s="272">
        <v>7685.84</v>
      </c>
      <c r="E48" s="272">
        <v>4785.76</v>
      </c>
      <c r="F48" s="275">
        <v>44373</v>
      </c>
      <c r="G48" s="235">
        <v>5159.88</v>
      </c>
      <c r="H48" s="272">
        <v>12471.6</v>
      </c>
      <c r="I48" s="272">
        <v>0</v>
      </c>
      <c r="J48">
        <v>0</v>
      </c>
      <c r="K48">
        <v>1947.63</v>
      </c>
      <c r="L48">
        <v>0</v>
      </c>
      <c r="M48">
        <v>0</v>
      </c>
      <c r="N48" s="273">
        <v>0</v>
      </c>
      <c r="O48" s="273">
        <v>0</v>
      </c>
      <c r="P48" s="273">
        <v>0</v>
      </c>
      <c r="Q48" s="273">
        <v>0</v>
      </c>
      <c r="R48" s="273">
        <v>1047.7599999999625</v>
      </c>
      <c r="S48" s="273">
        <v>1537.94</v>
      </c>
      <c r="T48" s="273">
        <v>0</v>
      </c>
      <c r="U48" s="273">
        <v>0</v>
      </c>
    </row>
    <row r="49" spans="1:21" x14ac:dyDescent="0.35">
      <c r="A49">
        <v>0</v>
      </c>
      <c r="B49" s="270">
        <v>0</v>
      </c>
      <c r="C49" s="272"/>
      <c r="D49" s="272">
        <v>7519.84</v>
      </c>
      <c r="E49" s="272">
        <v>4409.45</v>
      </c>
      <c r="F49" s="275">
        <v>44374</v>
      </c>
      <c r="G49" s="235">
        <v>4124.6499999999996</v>
      </c>
      <c r="H49" s="272">
        <v>11929.29</v>
      </c>
      <c r="I49" s="272">
        <v>0</v>
      </c>
      <c r="J49">
        <v>0</v>
      </c>
      <c r="K49">
        <v>259.14999999999998</v>
      </c>
      <c r="L49">
        <v>0</v>
      </c>
      <c r="M49">
        <v>0</v>
      </c>
      <c r="N49" s="273">
        <v>0</v>
      </c>
      <c r="O49" s="273">
        <v>0</v>
      </c>
      <c r="P49" s="273">
        <v>0</v>
      </c>
      <c r="Q49" s="273">
        <v>0</v>
      </c>
      <c r="R49" s="273">
        <v>1030.3999999999555</v>
      </c>
      <c r="S49" s="273">
        <v>1382.52</v>
      </c>
      <c r="T49" s="273">
        <v>0</v>
      </c>
      <c r="U49" s="273">
        <v>0</v>
      </c>
    </row>
    <row r="50" spans="1:21" x14ac:dyDescent="0.35">
      <c r="A50">
        <v>0</v>
      </c>
      <c r="B50" s="270">
        <v>0</v>
      </c>
      <c r="C50" s="272"/>
      <c r="D50" s="272">
        <v>7258.74</v>
      </c>
      <c r="E50" s="272">
        <v>3609.01</v>
      </c>
      <c r="F50" s="275">
        <v>44375</v>
      </c>
      <c r="G50" s="235">
        <v>4369.95</v>
      </c>
      <c r="H50" s="272">
        <v>10867.75</v>
      </c>
      <c r="I50" s="272">
        <v>0</v>
      </c>
      <c r="J50">
        <v>0</v>
      </c>
      <c r="K50">
        <v>1647.68</v>
      </c>
      <c r="L50">
        <v>0</v>
      </c>
      <c r="M50">
        <v>0</v>
      </c>
      <c r="N50" s="273">
        <v>0</v>
      </c>
      <c r="O50" s="273">
        <v>0</v>
      </c>
      <c r="P50" s="273">
        <v>0</v>
      </c>
      <c r="Q50" s="273">
        <v>0</v>
      </c>
      <c r="R50" s="273">
        <v>1003.0399999999648</v>
      </c>
      <c r="S50" s="273">
        <v>1995.1</v>
      </c>
      <c r="T50" s="273">
        <v>0</v>
      </c>
      <c r="U50" s="273">
        <v>0</v>
      </c>
    </row>
    <row r="51" spans="1:21" x14ac:dyDescent="0.35">
      <c r="A51">
        <v>0</v>
      </c>
      <c r="B51" s="270">
        <v>0</v>
      </c>
      <c r="C51" s="272"/>
      <c r="D51" s="272">
        <v>7276</v>
      </c>
      <c r="E51" s="272">
        <v>2792.4</v>
      </c>
      <c r="F51" s="275">
        <v>44376</v>
      </c>
      <c r="G51" s="235">
        <v>4168.6499999999996</v>
      </c>
      <c r="H51" s="272">
        <v>10068.4</v>
      </c>
      <c r="I51" s="272">
        <v>0</v>
      </c>
      <c r="J51">
        <v>0</v>
      </c>
      <c r="K51">
        <v>2427.77</v>
      </c>
      <c r="L51">
        <v>0</v>
      </c>
      <c r="M51">
        <v>0</v>
      </c>
      <c r="N51" s="273">
        <v>0</v>
      </c>
      <c r="O51" s="273">
        <v>0</v>
      </c>
      <c r="P51" s="273">
        <v>0</v>
      </c>
      <c r="Q51" s="273">
        <v>0</v>
      </c>
      <c r="R51" s="273">
        <v>1036.6299999999562</v>
      </c>
      <c r="S51" s="273">
        <v>1399.38</v>
      </c>
      <c r="T51" s="273">
        <v>0</v>
      </c>
      <c r="U51" s="273">
        <v>0</v>
      </c>
    </row>
    <row r="52" spans="1:21" x14ac:dyDescent="0.35">
      <c r="A52">
        <v>0</v>
      </c>
      <c r="B52" s="270">
        <v>0</v>
      </c>
      <c r="C52" s="272"/>
      <c r="D52" s="272">
        <v>4897.2299999999996</v>
      </c>
      <c r="E52" s="272">
        <v>6889.91</v>
      </c>
      <c r="F52" s="275">
        <v>44377</v>
      </c>
      <c r="G52" s="235">
        <v>5085.8</v>
      </c>
      <c r="H52" s="272">
        <v>11787.14</v>
      </c>
      <c r="I52" s="272">
        <v>0</v>
      </c>
      <c r="J52">
        <v>0</v>
      </c>
      <c r="K52">
        <v>1612.29</v>
      </c>
      <c r="L52">
        <v>0</v>
      </c>
      <c r="M52">
        <v>0</v>
      </c>
      <c r="N52" s="273">
        <v>0</v>
      </c>
      <c r="O52" s="273">
        <v>0</v>
      </c>
      <c r="P52" s="273">
        <v>0</v>
      </c>
      <c r="Q52" s="273">
        <v>0</v>
      </c>
      <c r="R52" s="273">
        <v>986.59999999996535</v>
      </c>
      <c r="S52" s="273">
        <v>1028.46</v>
      </c>
      <c r="T52" s="273">
        <v>0</v>
      </c>
      <c r="U52" s="273">
        <v>0</v>
      </c>
    </row>
    <row r="53" spans="1:21" x14ac:dyDescent="0.35">
      <c r="A53">
        <v>0</v>
      </c>
      <c r="B53" s="270">
        <v>0</v>
      </c>
      <c r="C53" s="272"/>
      <c r="D53" s="272">
        <v>3770.16</v>
      </c>
      <c r="E53" s="272">
        <v>7794.89</v>
      </c>
      <c r="F53" s="275">
        <v>44378</v>
      </c>
      <c r="G53" s="235">
        <v>6275</v>
      </c>
      <c r="H53" s="272">
        <v>11565.05</v>
      </c>
      <c r="I53" s="272">
        <v>0</v>
      </c>
      <c r="J53">
        <v>0</v>
      </c>
      <c r="K53">
        <v>2085.56</v>
      </c>
      <c r="L53">
        <v>0</v>
      </c>
      <c r="M53">
        <v>0</v>
      </c>
      <c r="N53" s="273">
        <v>0</v>
      </c>
      <c r="O53" s="273">
        <v>0</v>
      </c>
      <c r="P53" s="273">
        <v>0</v>
      </c>
      <c r="Q53" s="273">
        <v>0</v>
      </c>
      <c r="R53" s="273">
        <v>1040.2599999999618</v>
      </c>
      <c r="S53" s="273">
        <v>1049.18</v>
      </c>
      <c r="T53" s="273">
        <v>271.91000000000003</v>
      </c>
      <c r="U53" s="273">
        <v>0</v>
      </c>
    </row>
    <row r="54" spans="1:21" x14ac:dyDescent="0.35">
      <c r="A54">
        <v>0</v>
      </c>
      <c r="B54" s="270">
        <v>0</v>
      </c>
      <c r="C54" s="272"/>
      <c r="D54" s="272">
        <v>3830.68</v>
      </c>
      <c r="E54" s="272">
        <v>4160.17</v>
      </c>
      <c r="F54" s="275">
        <v>44379</v>
      </c>
      <c r="G54" s="235">
        <v>7537</v>
      </c>
      <c r="H54" s="272">
        <v>7990.85</v>
      </c>
      <c r="I54" s="272">
        <v>0</v>
      </c>
      <c r="J54">
        <v>0</v>
      </c>
      <c r="K54">
        <v>1956.96</v>
      </c>
      <c r="L54">
        <v>0</v>
      </c>
      <c r="M54">
        <v>0</v>
      </c>
      <c r="N54" s="273">
        <v>0</v>
      </c>
      <c r="O54" s="273">
        <v>0</v>
      </c>
      <c r="P54" s="273">
        <v>0</v>
      </c>
      <c r="Q54" s="273">
        <v>0</v>
      </c>
      <c r="R54" s="273">
        <v>1026.3799999999708</v>
      </c>
      <c r="S54" s="273">
        <v>828.3</v>
      </c>
      <c r="T54" s="273">
        <v>503.05</v>
      </c>
      <c r="U54" s="273">
        <v>0</v>
      </c>
    </row>
    <row r="55" spans="1:21" x14ac:dyDescent="0.35">
      <c r="A55">
        <v>0</v>
      </c>
      <c r="B55" s="270">
        <v>0</v>
      </c>
      <c r="C55" s="272"/>
      <c r="D55" s="272">
        <v>4172.38</v>
      </c>
      <c r="E55" s="272">
        <v>4107.6099999999997</v>
      </c>
      <c r="F55" s="275">
        <v>44380</v>
      </c>
      <c r="G55" s="235">
        <v>5785</v>
      </c>
      <c r="H55" s="272">
        <v>8279.99</v>
      </c>
      <c r="I55" s="272">
        <v>0</v>
      </c>
      <c r="J55">
        <v>0</v>
      </c>
      <c r="K55">
        <v>1961.39</v>
      </c>
      <c r="L55">
        <v>0</v>
      </c>
      <c r="M55">
        <v>0</v>
      </c>
      <c r="N55" s="273">
        <v>0</v>
      </c>
      <c r="O55" s="273">
        <v>0</v>
      </c>
      <c r="P55" s="273">
        <v>0</v>
      </c>
      <c r="Q55" s="273">
        <v>0</v>
      </c>
      <c r="R55" s="273">
        <v>1020.1499999999734</v>
      </c>
      <c r="S55" s="273">
        <v>753</v>
      </c>
      <c r="T55" s="273">
        <v>427.97</v>
      </c>
      <c r="U55" s="273">
        <v>0</v>
      </c>
    </row>
    <row r="56" spans="1:21" x14ac:dyDescent="0.35">
      <c r="A56">
        <v>0</v>
      </c>
      <c r="B56" s="270">
        <v>0</v>
      </c>
      <c r="C56" s="272"/>
      <c r="D56" s="272">
        <v>3798.47</v>
      </c>
      <c r="E56" s="272">
        <v>3834.37</v>
      </c>
      <c r="F56" s="275">
        <v>44381</v>
      </c>
      <c r="G56" s="235">
        <v>5908</v>
      </c>
      <c r="H56" s="272">
        <v>7632.84</v>
      </c>
      <c r="I56" s="272">
        <v>0</v>
      </c>
      <c r="J56">
        <v>0</v>
      </c>
      <c r="K56">
        <v>1961.04</v>
      </c>
      <c r="L56">
        <v>0</v>
      </c>
      <c r="M56">
        <v>0</v>
      </c>
      <c r="N56" s="273">
        <v>0</v>
      </c>
      <c r="O56" s="273">
        <v>0</v>
      </c>
      <c r="P56" s="273">
        <v>0</v>
      </c>
      <c r="Q56" s="273">
        <v>0</v>
      </c>
      <c r="R56" s="273">
        <v>996.66999999996756</v>
      </c>
      <c r="S56" s="273">
        <v>928.7</v>
      </c>
      <c r="T56" s="273">
        <v>404.63</v>
      </c>
      <c r="U56" s="273">
        <v>0</v>
      </c>
    </row>
    <row r="57" spans="1:21" x14ac:dyDescent="0.35">
      <c r="A57">
        <v>0</v>
      </c>
      <c r="B57" s="270">
        <v>0</v>
      </c>
      <c r="C57" s="272"/>
      <c r="D57" s="272">
        <v>3880.25</v>
      </c>
      <c r="E57" s="272">
        <v>3839.89</v>
      </c>
      <c r="F57" s="275">
        <v>44382</v>
      </c>
      <c r="G57" s="235">
        <v>7045</v>
      </c>
      <c r="H57" s="272">
        <v>7720.1399999999994</v>
      </c>
      <c r="I57" s="272">
        <v>0</v>
      </c>
      <c r="J57">
        <v>0</v>
      </c>
      <c r="K57">
        <v>814.08</v>
      </c>
      <c r="L57">
        <v>0</v>
      </c>
      <c r="M57">
        <v>0</v>
      </c>
      <c r="N57" s="273">
        <v>0</v>
      </c>
      <c r="O57" s="273">
        <v>0</v>
      </c>
      <c r="P57" s="273">
        <v>0</v>
      </c>
      <c r="Q57" s="273">
        <v>0</v>
      </c>
      <c r="R57" s="273">
        <v>1001.8599999999583</v>
      </c>
      <c r="S57" s="273">
        <v>933.72</v>
      </c>
      <c r="T57" s="273">
        <v>584.39</v>
      </c>
      <c r="U57" s="273">
        <v>0</v>
      </c>
    </row>
    <row r="58" spans="1:21" x14ac:dyDescent="0.35">
      <c r="A58">
        <v>0</v>
      </c>
      <c r="B58" s="270">
        <v>0</v>
      </c>
      <c r="C58" s="272"/>
      <c r="D58" s="272">
        <v>5079.58</v>
      </c>
      <c r="E58" s="272">
        <v>5069.3900000000003</v>
      </c>
      <c r="F58" s="275">
        <v>44383</v>
      </c>
      <c r="G58" s="235">
        <v>6140</v>
      </c>
      <c r="H58" s="272">
        <v>10148.970000000001</v>
      </c>
      <c r="I58" s="272">
        <v>0</v>
      </c>
      <c r="J58">
        <v>0</v>
      </c>
      <c r="K58">
        <v>15.68</v>
      </c>
      <c r="L58">
        <v>0</v>
      </c>
      <c r="M58">
        <v>0</v>
      </c>
      <c r="N58" s="273">
        <v>0</v>
      </c>
      <c r="O58" s="273">
        <v>0</v>
      </c>
      <c r="P58" s="273">
        <v>0</v>
      </c>
      <c r="Q58" s="273">
        <v>0</v>
      </c>
      <c r="R58" s="273">
        <v>998.99999999996339</v>
      </c>
      <c r="S58" s="273">
        <v>863.44</v>
      </c>
      <c r="T58" s="273">
        <v>649.59</v>
      </c>
      <c r="U58" s="273">
        <v>0</v>
      </c>
    </row>
    <row r="59" spans="1:21" x14ac:dyDescent="0.35">
      <c r="A59">
        <v>0</v>
      </c>
      <c r="B59" s="270">
        <v>0</v>
      </c>
      <c r="C59" s="272"/>
      <c r="D59" s="272">
        <v>5203.46</v>
      </c>
      <c r="E59" s="272">
        <v>5278.62</v>
      </c>
      <c r="F59" s="275">
        <v>44384</v>
      </c>
      <c r="G59" s="235">
        <v>8066.1842999999999</v>
      </c>
      <c r="H59" s="272">
        <v>10482.08</v>
      </c>
      <c r="I59" s="272">
        <v>0</v>
      </c>
      <c r="J59">
        <v>0</v>
      </c>
      <c r="K59">
        <v>0</v>
      </c>
      <c r="L59">
        <v>0</v>
      </c>
      <c r="M59">
        <v>0</v>
      </c>
      <c r="N59" s="273">
        <v>0</v>
      </c>
      <c r="O59" s="273">
        <v>0</v>
      </c>
      <c r="P59" s="273">
        <v>0</v>
      </c>
      <c r="Q59" s="273">
        <v>0</v>
      </c>
      <c r="R59" s="273">
        <v>1023.619999999962</v>
      </c>
      <c r="S59" s="273">
        <v>993.96</v>
      </c>
      <c r="T59" s="273">
        <v>804.23</v>
      </c>
      <c r="U59" s="273">
        <v>0</v>
      </c>
    </row>
    <row r="60" spans="1:21" x14ac:dyDescent="0.35">
      <c r="A60">
        <v>0</v>
      </c>
      <c r="B60" s="270">
        <v>0</v>
      </c>
      <c r="C60" s="272"/>
      <c r="D60" s="272">
        <v>5174.96</v>
      </c>
      <c r="E60" s="272">
        <v>5424.55</v>
      </c>
      <c r="F60" s="275">
        <v>44385</v>
      </c>
      <c r="G60" s="235">
        <v>7901.4256999999998</v>
      </c>
      <c r="H60" s="272">
        <v>10599.51</v>
      </c>
      <c r="I60" s="272">
        <v>0</v>
      </c>
      <c r="J60">
        <v>0</v>
      </c>
      <c r="K60">
        <v>0</v>
      </c>
      <c r="L60">
        <v>0</v>
      </c>
      <c r="M60">
        <v>0</v>
      </c>
      <c r="N60" s="273">
        <v>0</v>
      </c>
      <c r="O60" s="273">
        <v>0</v>
      </c>
      <c r="P60" s="273">
        <v>0</v>
      </c>
      <c r="Q60" s="273">
        <v>0</v>
      </c>
      <c r="R60" s="273">
        <v>1033.2299999999684</v>
      </c>
      <c r="S60" s="273">
        <v>953.8</v>
      </c>
      <c r="T60" s="273">
        <v>747.9</v>
      </c>
      <c r="U60" s="273">
        <v>0</v>
      </c>
    </row>
    <row r="61" spans="1:21" x14ac:dyDescent="0.35">
      <c r="A61">
        <v>0</v>
      </c>
      <c r="B61" s="270">
        <v>0</v>
      </c>
      <c r="C61" s="272"/>
      <c r="D61" s="272">
        <v>6573.29</v>
      </c>
      <c r="E61" s="272">
        <v>6583.21</v>
      </c>
      <c r="F61" s="275">
        <v>44386</v>
      </c>
      <c r="G61" s="235">
        <v>8121.4270999999999</v>
      </c>
      <c r="H61" s="272">
        <v>13156.5</v>
      </c>
      <c r="I61" s="272">
        <v>0</v>
      </c>
      <c r="J61">
        <v>0</v>
      </c>
      <c r="K61">
        <v>0</v>
      </c>
      <c r="L61">
        <v>0</v>
      </c>
      <c r="M61">
        <v>0</v>
      </c>
      <c r="N61" s="273">
        <v>0</v>
      </c>
      <c r="O61" s="273">
        <v>0</v>
      </c>
      <c r="P61" s="273">
        <v>0</v>
      </c>
      <c r="Q61" s="273">
        <v>0</v>
      </c>
      <c r="R61" s="273">
        <v>995.19999999997049</v>
      </c>
      <c r="S61" s="273">
        <v>908.62</v>
      </c>
      <c r="T61" s="273">
        <v>719.97</v>
      </c>
      <c r="U61" s="273">
        <v>0</v>
      </c>
    </row>
    <row r="62" spans="1:21" x14ac:dyDescent="0.35">
      <c r="A62">
        <v>0</v>
      </c>
      <c r="B62" s="270">
        <v>0</v>
      </c>
      <c r="C62" s="272"/>
      <c r="D62" s="272">
        <v>7370.04</v>
      </c>
      <c r="E62" s="272">
        <v>7245.93</v>
      </c>
      <c r="F62" s="275">
        <v>44387</v>
      </c>
      <c r="G62" s="235">
        <v>7934.7242999999999</v>
      </c>
      <c r="H62" s="272">
        <v>14615.970000000001</v>
      </c>
      <c r="I62" s="272">
        <v>0</v>
      </c>
      <c r="J62">
        <v>0</v>
      </c>
      <c r="K62">
        <v>0</v>
      </c>
      <c r="L62">
        <v>0</v>
      </c>
      <c r="M62">
        <v>0</v>
      </c>
      <c r="N62" s="273">
        <v>0</v>
      </c>
      <c r="O62" s="273">
        <v>0</v>
      </c>
      <c r="P62" s="273">
        <v>0</v>
      </c>
      <c r="Q62" s="273">
        <v>0</v>
      </c>
      <c r="R62" s="273">
        <v>1024.5699999999706</v>
      </c>
      <c r="S62" s="273">
        <v>828.3</v>
      </c>
      <c r="T62" s="273">
        <v>697.23</v>
      </c>
      <c r="U62" s="273">
        <v>0</v>
      </c>
    </row>
    <row r="63" spans="1:21" x14ac:dyDescent="0.35">
      <c r="A63">
        <v>0</v>
      </c>
      <c r="B63" s="270">
        <v>0</v>
      </c>
      <c r="C63" s="272"/>
      <c r="D63" s="272">
        <v>6605.99</v>
      </c>
      <c r="E63" s="272">
        <v>6794.58</v>
      </c>
      <c r="F63" s="275">
        <v>44388</v>
      </c>
      <c r="G63" s="235">
        <v>8947.8071</v>
      </c>
      <c r="H63" s="272">
        <v>13400.57</v>
      </c>
      <c r="I63" s="272">
        <v>0</v>
      </c>
      <c r="J63">
        <v>0</v>
      </c>
      <c r="K63">
        <v>0</v>
      </c>
      <c r="L63">
        <v>0</v>
      </c>
      <c r="M63">
        <v>0</v>
      </c>
      <c r="N63" s="273">
        <v>0</v>
      </c>
      <c r="O63" s="273">
        <v>0</v>
      </c>
      <c r="P63" s="273">
        <v>0</v>
      </c>
      <c r="Q63" s="273">
        <v>0</v>
      </c>
      <c r="R63" s="273">
        <v>1029.1399999999694</v>
      </c>
      <c r="S63" s="273">
        <v>582.32000000000005</v>
      </c>
      <c r="T63" s="273">
        <v>642.54999999999995</v>
      </c>
      <c r="U63" s="273">
        <v>0</v>
      </c>
    </row>
    <row r="64" spans="1:21" x14ac:dyDescent="0.35">
      <c r="A64">
        <v>0</v>
      </c>
      <c r="B64" s="270">
        <v>0</v>
      </c>
      <c r="C64" s="272"/>
      <c r="D64" s="272">
        <v>6758.31</v>
      </c>
      <c r="E64" s="272">
        <v>6725.01</v>
      </c>
      <c r="F64" s="275">
        <v>44389</v>
      </c>
      <c r="G64" s="235">
        <v>9102.4470999999994</v>
      </c>
      <c r="H64" s="272">
        <v>13483.32</v>
      </c>
      <c r="I64" s="272">
        <v>0</v>
      </c>
      <c r="J64">
        <v>0</v>
      </c>
      <c r="K64">
        <v>0</v>
      </c>
      <c r="L64">
        <v>0</v>
      </c>
      <c r="M64">
        <v>0</v>
      </c>
      <c r="N64" s="273">
        <v>0</v>
      </c>
      <c r="O64" s="273">
        <v>0</v>
      </c>
      <c r="P64" s="273">
        <v>0</v>
      </c>
      <c r="Q64" s="273">
        <v>0</v>
      </c>
      <c r="R64" s="273">
        <v>1000.14999999997</v>
      </c>
      <c r="S64" s="273">
        <v>778.1</v>
      </c>
      <c r="T64" s="273">
        <v>747.46</v>
      </c>
      <c r="U64" s="273">
        <v>0</v>
      </c>
    </row>
    <row r="65" spans="1:21" x14ac:dyDescent="0.35">
      <c r="A65">
        <v>0</v>
      </c>
      <c r="B65" s="270">
        <v>0</v>
      </c>
      <c r="C65" s="272"/>
      <c r="D65" s="272">
        <v>7131.75</v>
      </c>
      <c r="E65" s="272">
        <v>7161.82</v>
      </c>
      <c r="F65" s="275">
        <v>44390</v>
      </c>
      <c r="G65" s="235">
        <v>6932.2614000000003</v>
      </c>
      <c r="H65" s="272">
        <v>14293.57</v>
      </c>
      <c r="I65" s="272">
        <v>0</v>
      </c>
      <c r="J65">
        <v>0</v>
      </c>
      <c r="K65">
        <v>0</v>
      </c>
      <c r="L65">
        <v>0</v>
      </c>
      <c r="M65">
        <v>0</v>
      </c>
      <c r="N65" s="273">
        <v>0</v>
      </c>
      <c r="O65" s="273">
        <v>0</v>
      </c>
      <c r="P65" s="273">
        <v>0</v>
      </c>
      <c r="Q65" s="273">
        <v>0</v>
      </c>
      <c r="R65" s="273">
        <v>1010.109999999967</v>
      </c>
      <c r="S65" s="273">
        <v>522.08000000000004</v>
      </c>
      <c r="T65" s="273">
        <v>814.75</v>
      </c>
      <c r="U65" s="273">
        <v>0</v>
      </c>
    </row>
    <row r="66" spans="1:21" x14ac:dyDescent="0.35">
      <c r="A66">
        <v>0</v>
      </c>
      <c r="B66" s="270">
        <v>0</v>
      </c>
      <c r="C66" s="272"/>
      <c r="D66" s="272">
        <v>6846.46</v>
      </c>
      <c r="E66" s="272">
        <v>7145.47</v>
      </c>
      <c r="F66" s="275">
        <v>44391</v>
      </c>
      <c r="G66" s="235">
        <v>9765.32</v>
      </c>
      <c r="H66" s="272">
        <v>13991.93</v>
      </c>
      <c r="I66" s="272">
        <v>0</v>
      </c>
      <c r="J66">
        <v>0</v>
      </c>
      <c r="K66">
        <v>0</v>
      </c>
      <c r="L66">
        <v>0</v>
      </c>
      <c r="M66">
        <v>0</v>
      </c>
      <c r="N66" s="273">
        <v>0</v>
      </c>
      <c r="O66" s="273">
        <v>0</v>
      </c>
      <c r="P66" s="273">
        <v>0</v>
      </c>
      <c r="Q66" s="273">
        <v>0</v>
      </c>
      <c r="R66" s="273">
        <v>993.54999999997062</v>
      </c>
      <c r="S66" s="273">
        <v>1656.6</v>
      </c>
      <c r="T66" s="273">
        <v>877.44</v>
      </c>
      <c r="U66" s="273">
        <v>0</v>
      </c>
    </row>
    <row r="67" spans="1:21" x14ac:dyDescent="0.35">
      <c r="A67">
        <v>0</v>
      </c>
      <c r="B67" s="270">
        <v>0</v>
      </c>
      <c r="C67" s="272"/>
      <c r="D67" s="272">
        <v>6964.79</v>
      </c>
      <c r="E67" s="272">
        <v>6660.1</v>
      </c>
      <c r="F67" s="275">
        <v>44392</v>
      </c>
      <c r="G67" s="235">
        <v>8626.0414000000001</v>
      </c>
      <c r="H67" s="272">
        <v>13624.89</v>
      </c>
      <c r="I67" s="272">
        <v>0</v>
      </c>
      <c r="J67">
        <v>0</v>
      </c>
      <c r="K67">
        <v>0</v>
      </c>
      <c r="L67">
        <v>0</v>
      </c>
      <c r="M67">
        <v>0</v>
      </c>
      <c r="N67" s="273">
        <v>0</v>
      </c>
      <c r="O67" s="273">
        <v>0</v>
      </c>
      <c r="P67" s="273">
        <v>0</v>
      </c>
      <c r="Q67" s="273">
        <v>0</v>
      </c>
      <c r="R67" s="273">
        <v>1008.9499999999721</v>
      </c>
      <c r="S67" s="273">
        <v>1425.68</v>
      </c>
      <c r="T67" s="273">
        <v>578.11</v>
      </c>
      <c r="U67" s="273">
        <v>0</v>
      </c>
    </row>
    <row r="68" spans="1:21" x14ac:dyDescent="0.35">
      <c r="A68">
        <v>0</v>
      </c>
      <c r="B68" s="270">
        <v>0</v>
      </c>
      <c r="C68" s="272"/>
      <c r="D68" s="272">
        <v>7142.52</v>
      </c>
      <c r="E68" s="272">
        <v>6999.86</v>
      </c>
      <c r="F68" s="275">
        <v>44393</v>
      </c>
      <c r="G68" s="235">
        <v>7230.24</v>
      </c>
      <c r="H68" s="272">
        <v>14142.380000000001</v>
      </c>
      <c r="I68" s="272">
        <v>0</v>
      </c>
      <c r="J68">
        <v>0</v>
      </c>
      <c r="K68">
        <v>0</v>
      </c>
      <c r="L68">
        <v>0</v>
      </c>
      <c r="M68">
        <v>0</v>
      </c>
      <c r="N68" s="273">
        <v>0</v>
      </c>
      <c r="O68" s="273">
        <v>0</v>
      </c>
      <c r="P68" s="273">
        <v>0</v>
      </c>
      <c r="Q68" s="273">
        <v>0</v>
      </c>
      <c r="R68" s="273">
        <v>1016.5899999999682</v>
      </c>
      <c r="S68" s="273">
        <v>732.92</v>
      </c>
      <c r="T68" s="273">
        <v>645.20000000000005</v>
      </c>
      <c r="U68" s="273">
        <v>0</v>
      </c>
    </row>
    <row r="69" spans="1:21" x14ac:dyDescent="0.35">
      <c r="A69">
        <v>0</v>
      </c>
      <c r="B69" s="270">
        <v>0</v>
      </c>
      <c r="C69" s="272"/>
      <c r="D69" s="272">
        <v>7550.18</v>
      </c>
      <c r="E69" s="272">
        <v>7513.16</v>
      </c>
      <c r="F69" s="275">
        <v>44394</v>
      </c>
      <c r="G69" s="235">
        <v>7657.2357000000002</v>
      </c>
      <c r="H69" s="272">
        <v>15063.34</v>
      </c>
      <c r="I69" s="272">
        <v>0</v>
      </c>
      <c r="J69">
        <v>0</v>
      </c>
      <c r="K69">
        <v>0</v>
      </c>
      <c r="L69">
        <v>0</v>
      </c>
      <c r="M69">
        <v>0</v>
      </c>
      <c r="N69" s="273">
        <v>0</v>
      </c>
      <c r="O69" s="273">
        <v>0</v>
      </c>
      <c r="P69" s="273">
        <v>0</v>
      </c>
      <c r="Q69" s="273">
        <v>0</v>
      </c>
      <c r="R69" s="273">
        <v>1001.2099999999699</v>
      </c>
      <c r="S69" s="273">
        <v>697.78</v>
      </c>
      <c r="T69" s="273">
        <v>812.4</v>
      </c>
      <c r="U69" s="273">
        <v>0</v>
      </c>
    </row>
    <row r="70" spans="1:21" x14ac:dyDescent="0.35">
      <c r="A70">
        <v>0</v>
      </c>
      <c r="B70" s="270">
        <v>0</v>
      </c>
      <c r="C70" s="272"/>
      <c r="D70" s="272">
        <v>6146.33</v>
      </c>
      <c r="E70" s="272">
        <v>6711.16</v>
      </c>
      <c r="F70" s="275">
        <v>44395</v>
      </c>
      <c r="G70" s="235">
        <v>9752.8670999999995</v>
      </c>
      <c r="H70" s="272">
        <v>12857.49</v>
      </c>
      <c r="I70" s="272">
        <v>0</v>
      </c>
      <c r="J70">
        <v>0</v>
      </c>
      <c r="K70">
        <v>0</v>
      </c>
      <c r="L70">
        <v>0</v>
      </c>
      <c r="M70">
        <v>0</v>
      </c>
      <c r="N70" s="273">
        <v>0</v>
      </c>
      <c r="O70" s="273">
        <v>0</v>
      </c>
      <c r="P70" s="273">
        <v>0</v>
      </c>
      <c r="Q70" s="273">
        <v>0</v>
      </c>
      <c r="R70" s="273">
        <v>1018.3799999999734</v>
      </c>
      <c r="S70" s="273">
        <v>2123.46</v>
      </c>
      <c r="T70" s="273">
        <v>827.89</v>
      </c>
      <c r="U70" s="273">
        <v>0</v>
      </c>
    </row>
    <row r="71" spans="1:21" x14ac:dyDescent="0.35">
      <c r="A71">
        <v>0</v>
      </c>
      <c r="B71" s="270">
        <v>0</v>
      </c>
      <c r="C71" s="272"/>
      <c r="D71" s="272">
        <v>0</v>
      </c>
      <c r="E71" s="272">
        <v>6798.76</v>
      </c>
      <c r="F71" s="275">
        <v>44396</v>
      </c>
      <c r="G71" s="235">
        <v>9759.8670999999995</v>
      </c>
      <c r="H71" s="272">
        <v>6798.76</v>
      </c>
      <c r="I71" s="272">
        <v>0</v>
      </c>
      <c r="J71">
        <v>0</v>
      </c>
      <c r="K71">
        <v>0</v>
      </c>
      <c r="L71">
        <v>0</v>
      </c>
      <c r="M71">
        <v>0</v>
      </c>
      <c r="N71" s="273">
        <v>0</v>
      </c>
      <c r="O71" s="273">
        <v>0</v>
      </c>
      <c r="P71" s="273">
        <v>0</v>
      </c>
      <c r="Q71" s="273">
        <v>0</v>
      </c>
      <c r="R71" s="273">
        <v>1012.4399999999722</v>
      </c>
      <c r="S71" s="273">
        <v>3333.28</v>
      </c>
      <c r="T71" s="273">
        <v>897.83</v>
      </c>
      <c r="U71" s="273">
        <v>0</v>
      </c>
    </row>
    <row r="72" spans="1:21" x14ac:dyDescent="0.35">
      <c r="A72">
        <v>0</v>
      </c>
      <c r="B72" s="270">
        <v>0</v>
      </c>
      <c r="C72" s="272"/>
      <c r="D72" s="272">
        <v>0</v>
      </c>
      <c r="E72" s="272">
        <v>7139.09</v>
      </c>
      <c r="F72" s="275">
        <v>44397</v>
      </c>
      <c r="G72" s="235">
        <v>7581.6985999999997</v>
      </c>
      <c r="H72" s="272">
        <v>7139.09</v>
      </c>
      <c r="I72" s="272">
        <v>0</v>
      </c>
      <c r="J72">
        <v>0</v>
      </c>
      <c r="K72">
        <v>0</v>
      </c>
      <c r="L72">
        <v>0</v>
      </c>
      <c r="M72">
        <v>0</v>
      </c>
      <c r="N72" s="273">
        <v>0</v>
      </c>
      <c r="O72" s="273">
        <v>0</v>
      </c>
      <c r="P72" s="273">
        <v>0</v>
      </c>
      <c r="Q72" s="273">
        <v>0</v>
      </c>
      <c r="R72" s="273">
        <v>1011.3899999999757</v>
      </c>
      <c r="S72" s="273">
        <v>2816.22</v>
      </c>
      <c r="T72" s="273">
        <v>928.64</v>
      </c>
      <c r="U72" s="273">
        <v>0</v>
      </c>
    </row>
    <row r="73" spans="1:21" x14ac:dyDescent="0.35">
      <c r="A73">
        <v>0</v>
      </c>
      <c r="B73" s="270">
        <v>0</v>
      </c>
      <c r="C73" s="272"/>
      <c r="D73" s="272">
        <v>534.22</v>
      </c>
      <c r="E73" s="272">
        <v>5762.06</v>
      </c>
      <c r="F73" s="275">
        <v>44398</v>
      </c>
      <c r="G73" s="235">
        <v>7959.7457000000004</v>
      </c>
      <c r="H73" s="272">
        <v>6296.2800000000007</v>
      </c>
      <c r="I73" s="272">
        <v>0</v>
      </c>
      <c r="J73">
        <v>0</v>
      </c>
      <c r="K73">
        <v>0</v>
      </c>
      <c r="L73">
        <v>0</v>
      </c>
      <c r="M73">
        <v>0</v>
      </c>
      <c r="N73" s="273">
        <v>0</v>
      </c>
      <c r="O73" s="273">
        <v>0</v>
      </c>
      <c r="P73" s="273">
        <v>0</v>
      </c>
      <c r="Q73" s="273">
        <v>0</v>
      </c>
      <c r="R73" s="273">
        <v>993.0199999999769</v>
      </c>
      <c r="S73" s="273">
        <v>2720.84</v>
      </c>
      <c r="T73" s="273">
        <v>931.98</v>
      </c>
      <c r="U73" s="273">
        <v>0</v>
      </c>
    </row>
    <row r="74" spans="1:21" x14ac:dyDescent="0.35">
      <c r="A74">
        <v>0</v>
      </c>
      <c r="B74" s="270">
        <v>0</v>
      </c>
      <c r="C74" s="272"/>
      <c r="D74" s="272">
        <v>5053.7299999999996</v>
      </c>
      <c r="E74" s="272">
        <v>0</v>
      </c>
      <c r="F74" s="275">
        <v>44399</v>
      </c>
      <c r="G74" s="235">
        <v>8286.6843000000008</v>
      </c>
      <c r="H74" s="272">
        <v>5053.7299999999996</v>
      </c>
      <c r="I74" s="272">
        <v>0</v>
      </c>
      <c r="J74">
        <v>0</v>
      </c>
      <c r="K74">
        <v>0</v>
      </c>
      <c r="L74">
        <v>0</v>
      </c>
      <c r="M74">
        <v>0</v>
      </c>
      <c r="N74" s="273">
        <v>0</v>
      </c>
      <c r="O74" s="273">
        <v>0</v>
      </c>
      <c r="P74" s="273">
        <v>0</v>
      </c>
      <c r="Q74" s="273">
        <v>0</v>
      </c>
      <c r="R74" s="273">
        <v>998.93999999996538</v>
      </c>
      <c r="S74" s="273">
        <v>2369.44</v>
      </c>
      <c r="T74" s="273">
        <v>896.07</v>
      </c>
      <c r="U74" s="273">
        <v>0</v>
      </c>
    </row>
    <row r="75" spans="1:21" x14ac:dyDescent="0.35">
      <c r="A75">
        <v>0</v>
      </c>
      <c r="B75" s="270">
        <v>0</v>
      </c>
      <c r="C75" s="272"/>
      <c r="D75" s="272">
        <v>4808.6400000000003</v>
      </c>
      <c r="E75" s="272">
        <v>0</v>
      </c>
      <c r="F75" s="275">
        <v>44400</v>
      </c>
      <c r="G75" s="235">
        <v>9684.4086000000007</v>
      </c>
      <c r="H75" s="272">
        <v>4808.6400000000003</v>
      </c>
      <c r="I75" s="272">
        <v>0</v>
      </c>
      <c r="J75">
        <v>0</v>
      </c>
      <c r="K75">
        <v>0</v>
      </c>
      <c r="L75">
        <v>0</v>
      </c>
      <c r="M75">
        <v>0</v>
      </c>
      <c r="N75" s="273">
        <v>0</v>
      </c>
      <c r="O75" s="273">
        <v>0</v>
      </c>
      <c r="P75" s="273">
        <v>0</v>
      </c>
      <c r="Q75" s="273">
        <v>0</v>
      </c>
      <c r="R75" s="273">
        <v>1014.7199999999666</v>
      </c>
      <c r="S75" s="273">
        <v>2098.36</v>
      </c>
      <c r="T75" s="273">
        <v>828.72</v>
      </c>
      <c r="U75" s="273">
        <v>0</v>
      </c>
    </row>
    <row r="76" spans="1:21" x14ac:dyDescent="0.35">
      <c r="A76">
        <v>0</v>
      </c>
      <c r="B76" s="270">
        <v>0</v>
      </c>
      <c r="C76" s="272"/>
      <c r="D76" s="272">
        <v>5062.1400000000003</v>
      </c>
      <c r="E76" s="272">
        <v>0</v>
      </c>
      <c r="F76" s="275">
        <v>44401</v>
      </c>
      <c r="G76" s="235">
        <v>9089.8757000000005</v>
      </c>
      <c r="H76" s="272">
        <v>5062.1400000000003</v>
      </c>
      <c r="I76" s="272">
        <v>0</v>
      </c>
      <c r="J76">
        <v>0</v>
      </c>
      <c r="K76">
        <v>0</v>
      </c>
      <c r="L76">
        <v>0</v>
      </c>
      <c r="M76">
        <v>0</v>
      </c>
      <c r="N76" s="273">
        <v>0</v>
      </c>
      <c r="O76" s="273">
        <v>0</v>
      </c>
      <c r="P76" s="273">
        <v>0</v>
      </c>
      <c r="Q76" s="273">
        <v>0</v>
      </c>
      <c r="R76" s="273">
        <v>1006.4499999999634</v>
      </c>
      <c r="S76" s="273">
        <v>1942.74</v>
      </c>
      <c r="T76" s="273">
        <v>1044.4000000000001</v>
      </c>
      <c r="U76" s="273">
        <v>0</v>
      </c>
    </row>
    <row r="77" spans="1:21" x14ac:dyDescent="0.35">
      <c r="A77">
        <v>0</v>
      </c>
      <c r="B77" s="270">
        <v>0</v>
      </c>
      <c r="C77" s="272"/>
      <c r="D77" s="272">
        <v>4784.53</v>
      </c>
      <c r="E77" s="272">
        <v>0</v>
      </c>
      <c r="F77" s="275">
        <v>44402</v>
      </c>
      <c r="G77" s="235">
        <v>7239.2371000000003</v>
      </c>
      <c r="H77" s="272">
        <v>4784.53</v>
      </c>
      <c r="I77" s="272">
        <v>0</v>
      </c>
      <c r="J77">
        <v>0</v>
      </c>
      <c r="K77">
        <v>0</v>
      </c>
      <c r="L77">
        <v>0</v>
      </c>
      <c r="M77">
        <v>0</v>
      </c>
      <c r="N77" s="273">
        <v>0</v>
      </c>
      <c r="O77" s="273">
        <v>0</v>
      </c>
      <c r="P77" s="273">
        <v>0</v>
      </c>
      <c r="Q77" s="273">
        <v>0</v>
      </c>
      <c r="R77" s="273">
        <v>1025.6199999999631</v>
      </c>
      <c r="S77" s="273">
        <v>2002.98</v>
      </c>
      <c r="T77" s="273">
        <v>1104.21</v>
      </c>
      <c r="U77" s="273">
        <v>0</v>
      </c>
    </row>
    <row r="78" spans="1:21" x14ac:dyDescent="0.35">
      <c r="A78">
        <v>0</v>
      </c>
      <c r="B78" s="270">
        <v>0</v>
      </c>
      <c r="C78" s="272"/>
      <c r="D78" s="272">
        <v>4842.2299999999996</v>
      </c>
      <c r="E78" s="272">
        <v>0</v>
      </c>
      <c r="F78" s="275">
        <v>44403</v>
      </c>
      <c r="G78" s="235">
        <v>7467.3056999999999</v>
      </c>
      <c r="H78" s="272">
        <v>4842.2299999999996</v>
      </c>
      <c r="I78" s="272">
        <v>0</v>
      </c>
      <c r="J78">
        <v>0</v>
      </c>
      <c r="K78">
        <v>0</v>
      </c>
      <c r="L78">
        <v>0</v>
      </c>
      <c r="M78">
        <v>0</v>
      </c>
      <c r="N78" s="273">
        <v>0</v>
      </c>
      <c r="O78" s="273">
        <v>0</v>
      </c>
      <c r="P78" s="273">
        <v>0</v>
      </c>
      <c r="Q78" s="273">
        <v>0</v>
      </c>
      <c r="R78" s="273">
        <v>1017.5099999999655</v>
      </c>
      <c r="S78" s="273">
        <v>2138.52</v>
      </c>
      <c r="T78" s="273">
        <v>1129.46</v>
      </c>
      <c r="U78" s="273">
        <v>0</v>
      </c>
    </row>
    <row r="79" spans="1:21" x14ac:dyDescent="0.35">
      <c r="A79">
        <v>0</v>
      </c>
      <c r="B79" s="270">
        <v>0</v>
      </c>
      <c r="C79" s="272"/>
      <c r="D79" s="272">
        <v>5050.6000000000004</v>
      </c>
      <c r="E79" s="272">
        <v>0</v>
      </c>
      <c r="F79" s="275">
        <v>44404</v>
      </c>
      <c r="G79" s="235">
        <v>8462.98</v>
      </c>
      <c r="H79" s="272">
        <v>5050.6000000000004</v>
      </c>
      <c r="I79" s="272">
        <v>0</v>
      </c>
      <c r="J79">
        <v>0</v>
      </c>
      <c r="K79">
        <v>0</v>
      </c>
      <c r="L79">
        <v>0</v>
      </c>
      <c r="M79">
        <v>0</v>
      </c>
      <c r="N79" s="273">
        <v>0</v>
      </c>
      <c r="O79" s="273">
        <v>0</v>
      </c>
      <c r="P79" s="273">
        <v>0</v>
      </c>
      <c r="Q79" s="273">
        <v>0</v>
      </c>
      <c r="R79" s="273">
        <v>987.36999999996533</v>
      </c>
      <c r="S79" s="273">
        <v>2113.42</v>
      </c>
      <c r="T79" s="273">
        <v>1142.6400000000001</v>
      </c>
      <c r="U79" s="273">
        <v>0</v>
      </c>
    </row>
    <row r="80" spans="1:21" x14ac:dyDescent="0.35">
      <c r="A80">
        <v>0</v>
      </c>
      <c r="B80" s="270">
        <v>0</v>
      </c>
      <c r="C80" s="272"/>
      <c r="D80" s="272">
        <v>4873.2700000000004</v>
      </c>
      <c r="E80" s="272">
        <v>0</v>
      </c>
      <c r="F80" s="275">
        <v>44405</v>
      </c>
      <c r="G80" s="235">
        <v>7541.9929000000002</v>
      </c>
      <c r="H80" s="272">
        <v>4873.2700000000004</v>
      </c>
      <c r="I80" s="272">
        <v>0</v>
      </c>
      <c r="J80">
        <v>0</v>
      </c>
      <c r="K80">
        <v>0</v>
      </c>
      <c r="L80">
        <v>0</v>
      </c>
      <c r="M80">
        <v>0</v>
      </c>
      <c r="N80" s="273">
        <v>0</v>
      </c>
      <c r="O80" s="273">
        <v>0</v>
      </c>
      <c r="P80" s="273">
        <v>0</v>
      </c>
      <c r="Q80" s="273">
        <v>0</v>
      </c>
      <c r="R80" s="273">
        <v>1021.0599999999622</v>
      </c>
      <c r="S80" s="273">
        <v>2143.54</v>
      </c>
      <c r="T80" s="273">
        <v>1018.77</v>
      </c>
      <c r="U80" s="273">
        <v>0</v>
      </c>
    </row>
    <row r="81" spans="1:21" x14ac:dyDescent="0.35">
      <c r="A81">
        <v>0</v>
      </c>
      <c r="B81" s="270">
        <v>0</v>
      </c>
      <c r="C81" s="272"/>
      <c r="D81" s="272">
        <v>4956.1499999999996</v>
      </c>
      <c r="E81" s="272">
        <v>0</v>
      </c>
      <c r="F81" s="275">
        <v>44406</v>
      </c>
      <c r="G81" s="235">
        <v>7815.6286</v>
      </c>
      <c r="H81" s="272">
        <v>4956.1499999999996</v>
      </c>
      <c r="I81" s="272">
        <v>0</v>
      </c>
      <c r="J81">
        <v>0</v>
      </c>
      <c r="K81">
        <v>0</v>
      </c>
      <c r="L81">
        <v>0</v>
      </c>
      <c r="M81">
        <v>0</v>
      </c>
      <c r="N81" s="273">
        <v>0</v>
      </c>
      <c r="O81" s="273">
        <v>0</v>
      </c>
      <c r="P81" s="273">
        <v>0</v>
      </c>
      <c r="Q81" s="273">
        <v>0</v>
      </c>
      <c r="R81" s="273">
        <v>1010.1699999999652</v>
      </c>
      <c r="S81" s="273">
        <v>2459.8000000000002</v>
      </c>
      <c r="T81" s="273">
        <v>1135.47</v>
      </c>
      <c r="U81" s="273">
        <v>0</v>
      </c>
    </row>
    <row r="82" spans="1:21" x14ac:dyDescent="0.35">
      <c r="A82">
        <v>0</v>
      </c>
      <c r="B82" s="270">
        <v>0</v>
      </c>
      <c r="C82" s="272"/>
      <c r="D82" s="272">
        <v>5092.08</v>
      </c>
      <c r="E82" s="272">
        <v>0</v>
      </c>
      <c r="F82" s="275">
        <v>44407</v>
      </c>
      <c r="G82" s="235">
        <v>9519.7042999999994</v>
      </c>
      <c r="H82" s="272">
        <v>5092.08</v>
      </c>
      <c r="I82" s="272">
        <v>0</v>
      </c>
      <c r="J82">
        <v>0</v>
      </c>
      <c r="K82">
        <v>0</v>
      </c>
      <c r="L82">
        <v>0</v>
      </c>
      <c r="M82">
        <v>0</v>
      </c>
      <c r="N82" s="273">
        <v>0</v>
      </c>
      <c r="O82" s="273">
        <v>0</v>
      </c>
      <c r="P82" s="273">
        <v>0</v>
      </c>
      <c r="Q82" s="273">
        <v>0</v>
      </c>
      <c r="R82" s="273">
        <v>1018.4099999999672</v>
      </c>
      <c r="S82" s="273">
        <v>2043.14</v>
      </c>
      <c r="T82" s="273">
        <v>1107.01</v>
      </c>
      <c r="U82" s="273">
        <v>0</v>
      </c>
    </row>
    <row r="83" spans="1:21" x14ac:dyDescent="0.35">
      <c r="A83">
        <v>0</v>
      </c>
      <c r="B83" s="270">
        <v>0</v>
      </c>
      <c r="C83" s="272"/>
      <c r="D83" s="272">
        <v>5401.14</v>
      </c>
      <c r="E83" s="272">
        <v>0</v>
      </c>
      <c r="F83" s="275">
        <v>44408</v>
      </c>
      <c r="G83" s="235">
        <v>8921.5671000000002</v>
      </c>
      <c r="H83" s="272">
        <v>5401.14</v>
      </c>
      <c r="I83" s="272">
        <v>0</v>
      </c>
      <c r="J83">
        <v>0</v>
      </c>
      <c r="K83">
        <v>0</v>
      </c>
      <c r="L83">
        <v>0</v>
      </c>
      <c r="M83">
        <v>0</v>
      </c>
      <c r="N83" s="273">
        <v>0</v>
      </c>
      <c r="O83" s="273">
        <v>0</v>
      </c>
      <c r="P83" s="273">
        <v>0</v>
      </c>
      <c r="Q83" s="273">
        <v>0</v>
      </c>
      <c r="R83" s="273">
        <v>998.97999999996398</v>
      </c>
      <c r="S83" s="273">
        <v>1992.94</v>
      </c>
      <c r="T83" s="273">
        <v>1107.06</v>
      </c>
      <c r="U83" s="273">
        <v>0</v>
      </c>
    </row>
    <row r="84" spans="1:21" x14ac:dyDescent="0.35">
      <c r="A84">
        <v>0</v>
      </c>
      <c r="B84" s="270">
        <v>0</v>
      </c>
      <c r="C84" s="272"/>
      <c r="D84" s="272">
        <v>5051.34</v>
      </c>
      <c r="E84" s="272">
        <v>5092.8999999999996</v>
      </c>
      <c r="F84" s="275">
        <v>44409</v>
      </c>
      <c r="G84" s="235">
        <v>9554.6043000000009</v>
      </c>
      <c r="H84" s="272">
        <v>10144.24</v>
      </c>
      <c r="I84" s="272">
        <v>0</v>
      </c>
      <c r="J84">
        <v>0</v>
      </c>
      <c r="K84">
        <v>2016.21</v>
      </c>
      <c r="L84">
        <v>0</v>
      </c>
      <c r="M84">
        <v>0</v>
      </c>
      <c r="N84" s="273">
        <v>0</v>
      </c>
      <c r="O84" s="273">
        <v>0</v>
      </c>
      <c r="P84" s="273">
        <v>0</v>
      </c>
      <c r="Q84" s="273">
        <v>0</v>
      </c>
      <c r="R84" s="273">
        <v>998.52999999996359</v>
      </c>
      <c r="S84" s="273">
        <v>2965.83</v>
      </c>
      <c r="T84" s="273">
        <v>1142.05</v>
      </c>
      <c r="U84" s="273">
        <v>0</v>
      </c>
    </row>
    <row r="85" spans="1:21" x14ac:dyDescent="0.35">
      <c r="A85">
        <v>0</v>
      </c>
      <c r="B85" s="270">
        <v>0</v>
      </c>
      <c r="C85" s="272"/>
      <c r="D85" s="272">
        <v>4771.38</v>
      </c>
      <c r="E85" s="272">
        <v>4786.83</v>
      </c>
      <c r="F85" s="275">
        <v>44410</v>
      </c>
      <c r="G85" s="235">
        <v>8701.7142999999996</v>
      </c>
      <c r="H85" s="272">
        <v>9558.2099999999991</v>
      </c>
      <c r="I85" s="272">
        <v>0</v>
      </c>
      <c r="J85">
        <v>0</v>
      </c>
      <c r="K85">
        <v>1958.76</v>
      </c>
      <c r="L85">
        <v>0</v>
      </c>
      <c r="M85">
        <v>0</v>
      </c>
      <c r="N85" s="273">
        <v>0</v>
      </c>
      <c r="O85" s="273">
        <v>0</v>
      </c>
      <c r="P85" s="273">
        <v>0</v>
      </c>
      <c r="Q85" s="273">
        <v>0</v>
      </c>
      <c r="R85" s="273">
        <v>1021.7699999999644</v>
      </c>
      <c r="S85" s="273">
        <v>2576.0700000000002</v>
      </c>
      <c r="T85" s="273">
        <v>1115.9100000000001</v>
      </c>
      <c r="U85" s="273">
        <v>0</v>
      </c>
    </row>
    <row r="86" spans="1:21" x14ac:dyDescent="0.35">
      <c r="A86">
        <v>0</v>
      </c>
      <c r="B86" s="270">
        <v>0</v>
      </c>
      <c r="C86" s="272"/>
      <c r="D86" s="272">
        <v>4937.03</v>
      </c>
      <c r="E86" s="272">
        <v>4876.5200000000004</v>
      </c>
      <c r="F86" s="275">
        <v>44411</v>
      </c>
      <c r="G86" s="235">
        <v>7350.5571</v>
      </c>
      <c r="H86" s="272">
        <v>9813.5499999999993</v>
      </c>
      <c r="I86" s="272">
        <v>0</v>
      </c>
      <c r="J86">
        <v>0</v>
      </c>
      <c r="K86">
        <v>1962.98</v>
      </c>
      <c r="L86">
        <v>0</v>
      </c>
      <c r="M86">
        <v>0</v>
      </c>
      <c r="N86" s="273">
        <v>0</v>
      </c>
      <c r="O86" s="273">
        <v>0</v>
      </c>
      <c r="P86" s="273">
        <v>0</v>
      </c>
      <c r="Q86" s="273">
        <v>0</v>
      </c>
      <c r="R86" s="273">
        <v>985.19999999996685</v>
      </c>
      <c r="S86" s="273">
        <v>4080.3</v>
      </c>
      <c r="T86" s="273">
        <v>1009.62</v>
      </c>
      <c r="U86" s="273">
        <v>0</v>
      </c>
    </row>
    <row r="87" spans="1:21" x14ac:dyDescent="0.35">
      <c r="A87">
        <v>0</v>
      </c>
      <c r="B87" s="270">
        <v>0</v>
      </c>
      <c r="C87" s="272"/>
      <c r="D87" s="272">
        <v>283.5</v>
      </c>
      <c r="E87" s="272">
        <v>4842.13</v>
      </c>
      <c r="F87" s="275">
        <v>44412</v>
      </c>
      <c r="G87" s="235">
        <v>6519.2142999999996</v>
      </c>
      <c r="H87" s="272">
        <v>5125.63</v>
      </c>
      <c r="I87" s="272">
        <v>0</v>
      </c>
      <c r="J87">
        <v>0</v>
      </c>
      <c r="K87">
        <v>1970.28</v>
      </c>
      <c r="L87">
        <v>0</v>
      </c>
      <c r="M87">
        <v>0</v>
      </c>
      <c r="N87" s="273">
        <v>0</v>
      </c>
      <c r="O87" s="273">
        <v>0</v>
      </c>
      <c r="P87" s="273">
        <v>0</v>
      </c>
      <c r="Q87" s="273">
        <v>0</v>
      </c>
      <c r="R87" s="273">
        <v>1004.0799999999596</v>
      </c>
      <c r="S87" s="273">
        <v>2844.03</v>
      </c>
      <c r="T87" s="273">
        <v>1051.25</v>
      </c>
      <c r="U87" s="273">
        <v>0</v>
      </c>
    </row>
    <row r="88" spans="1:21" x14ac:dyDescent="0.35">
      <c r="A88">
        <v>0</v>
      </c>
      <c r="B88" s="270">
        <v>0</v>
      </c>
      <c r="C88" s="272"/>
      <c r="D88" s="272">
        <v>0</v>
      </c>
      <c r="E88" s="272">
        <v>4947.03</v>
      </c>
      <c r="F88" s="275">
        <v>44413</v>
      </c>
      <c r="G88" s="235">
        <v>8303.9385999999995</v>
      </c>
      <c r="H88" s="272">
        <v>4947.03</v>
      </c>
      <c r="I88" s="272">
        <v>0</v>
      </c>
      <c r="J88">
        <v>0</v>
      </c>
      <c r="K88">
        <v>1521.02</v>
      </c>
      <c r="L88">
        <v>0</v>
      </c>
      <c r="M88">
        <v>0</v>
      </c>
      <c r="N88" s="273">
        <v>0</v>
      </c>
      <c r="O88" s="273">
        <v>0</v>
      </c>
      <c r="P88" s="273">
        <v>0</v>
      </c>
      <c r="Q88" s="273">
        <v>0</v>
      </c>
      <c r="R88" s="273">
        <v>1000.1599999999643</v>
      </c>
      <c r="S88" s="273">
        <v>4378.71</v>
      </c>
      <c r="T88" s="273">
        <v>1081.4000000000001</v>
      </c>
      <c r="U88" s="273">
        <v>0</v>
      </c>
    </row>
    <row r="89" spans="1:21" x14ac:dyDescent="0.35">
      <c r="A89">
        <v>0</v>
      </c>
      <c r="B89" s="270">
        <v>0</v>
      </c>
      <c r="C89" s="272"/>
      <c r="D89" s="272">
        <v>0</v>
      </c>
      <c r="E89" s="272">
        <v>4973.24</v>
      </c>
      <c r="F89" s="275">
        <v>44414</v>
      </c>
      <c r="G89" s="235">
        <v>10828.8971</v>
      </c>
      <c r="H89" s="272">
        <v>4973.24</v>
      </c>
      <c r="I89" s="272">
        <v>0</v>
      </c>
      <c r="J89">
        <v>0</v>
      </c>
      <c r="K89">
        <v>414.79</v>
      </c>
      <c r="L89">
        <v>0</v>
      </c>
      <c r="M89">
        <v>0</v>
      </c>
      <c r="N89" s="273">
        <v>0</v>
      </c>
      <c r="O89" s="273">
        <v>0</v>
      </c>
      <c r="P89" s="273">
        <v>0</v>
      </c>
      <c r="Q89" s="273">
        <v>0</v>
      </c>
      <c r="R89" s="273">
        <v>1018.7299999999659</v>
      </c>
      <c r="S89" s="273">
        <v>2673.51</v>
      </c>
      <c r="T89" s="273">
        <v>1016.3</v>
      </c>
      <c r="U89" s="273">
        <v>0</v>
      </c>
    </row>
    <row r="90" spans="1:21" x14ac:dyDescent="0.35">
      <c r="A90">
        <v>0</v>
      </c>
      <c r="B90" s="270">
        <v>0</v>
      </c>
      <c r="C90" s="272"/>
      <c r="D90" s="272">
        <v>0</v>
      </c>
      <c r="E90" s="272">
        <v>5481.35</v>
      </c>
      <c r="F90" s="275">
        <v>44415</v>
      </c>
      <c r="G90" s="235">
        <v>11321.66</v>
      </c>
      <c r="H90" s="272">
        <v>5481.35</v>
      </c>
      <c r="I90" s="272">
        <v>0</v>
      </c>
      <c r="J90">
        <v>0</v>
      </c>
      <c r="K90">
        <v>237.23</v>
      </c>
      <c r="L90">
        <v>0</v>
      </c>
      <c r="M90">
        <v>0</v>
      </c>
      <c r="N90" s="273">
        <v>0</v>
      </c>
      <c r="O90" s="273">
        <v>0</v>
      </c>
      <c r="P90" s="273">
        <v>0</v>
      </c>
      <c r="Q90" s="273">
        <v>0</v>
      </c>
      <c r="R90" s="273">
        <v>1007.4899999999702</v>
      </c>
      <c r="S90" s="273">
        <v>3611.37</v>
      </c>
      <c r="T90" s="273">
        <v>1125.29</v>
      </c>
      <c r="U90" s="273">
        <v>0</v>
      </c>
    </row>
    <row r="91" spans="1:21" x14ac:dyDescent="0.35">
      <c r="A91">
        <v>0</v>
      </c>
      <c r="B91" s="270">
        <v>0</v>
      </c>
      <c r="C91" s="272"/>
      <c r="D91" s="272">
        <v>4783.8500000000004</v>
      </c>
      <c r="E91" s="272">
        <v>4755.96</v>
      </c>
      <c r="F91" s="275">
        <v>44416</v>
      </c>
      <c r="G91" s="235">
        <v>10282.885700000001</v>
      </c>
      <c r="H91" s="272">
        <v>9539.8100000000013</v>
      </c>
      <c r="I91" s="272">
        <v>0</v>
      </c>
      <c r="J91">
        <v>0</v>
      </c>
      <c r="K91">
        <v>447.05</v>
      </c>
      <c r="L91">
        <v>0</v>
      </c>
      <c r="M91">
        <v>0</v>
      </c>
      <c r="N91" s="273">
        <v>0</v>
      </c>
      <c r="O91" s="273">
        <v>0</v>
      </c>
      <c r="P91" s="273">
        <v>0</v>
      </c>
      <c r="Q91" s="273">
        <v>0</v>
      </c>
      <c r="R91" s="273">
        <v>1059.0499999999656</v>
      </c>
      <c r="S91" s="273">
        <v>3264.24</v>
      </c>
      <c r="T91" s="273">
        <v>1041.94</v>
      </c>
      <c r="U91" s="273">
        <v>0</v>
      </c>
    </row>
    <row r="92" spans="1:21" x14ac:dyDescent="0.35">
      <c r="A92">
        <v>0</v>
      </c>
      <c r="B92" s="270">
        <v>0</v>
      </c>
      <c r="C92" s="272"/>
      <c r="D92" s="272">
        <v>4769.8100000000004</v>
      </c>
      <c r="E92" s="272">
        <v>4768.83</v>
      </c>
      <c r="F92" s="275">
        <v>44417</v>
      </c>
      <c r="G92" s="235">
        <v>9077.9570999999996</v>
      </c>
      <c r="H92" s="272">
        <v>9538.64</v>
      </c>
      <c r="I92" s="272">
        <v>0</v>
      </c>
      <c r="J92">
        <v>0</v>
      </c>
      <c r="K92">
        <v>3922.84</v>
      </c>
      <c r="L92">
        <v>0</v>
      </c>
      <c r="M92">
        <v>0</v>
      </c>
      <c r="N92" s="273">
        <v>0</v>
      </c>
      <c r="O92" s="273">
        <v>0</v>
      </c>
      <c r="P92" s="273">
        <v>0</v>
      </c>
      <c r="Q92" s="273">
        <v>0</v>
      </c>
      <c r="R92" s="273">
        <v>1003.5199999999712</v>
      </c>
      <c r="S92" s="273">
        <v>2764.86</v>
      </c>
      <c r="T92" s="273">
        <v>1133.82</v>
      </c>
      <c r="U92" s="273">
        <v>0</v>
      </c>
    </row>
    <row r="93" spans="1:21" x14ac:dyDescent="0.35">
      <c r="A93">
        <v>0</v>
      </c>
      <c r="B93" s="270">
        <v>0</v>
      </c>
      <c r="C93" s="272"/>
      <c r="D93" s="272">
        <v>4972.25</v>
      </c>
      <c r="E93" s="272">
        <v>5147.43</v>
      </c>
      <c r="F93" s="275">
        <v>44418</v>
      </c>
      <c r="G93" s="235">
        <v>8885.4086000000007</v>
      </c>
      <c r="H93" s="272">
        <v>10119.68</v>
      </c>
      <c r="I93" s="272">
        <v>0</v>
      </c>
      <c r="J93">
        <v>0</v>
      </c>
      <c r="K93">
        <v>3998.26</v>
      </c>
      <c r="L93">
        <v>1000</v>
      </c>
      <c r="M93">
        <v>0</v>
      </c>
      <c r="N93" s="273">
        <v>0</v>
      </c>
      <c r="O93" s="273">
        <v>0</v>
      </c>
      <c r="P93" s="273">
        <v>0</v>
      </c>
      <c r="Q93" s="273">
        <v>0</v>
      </c>
      <c r="R93" s="273">
        <v>1045.3499999999769</v>
      </c>
      <c r="S93" s="273">
        <v>2789.22</v>
      </c>
      <c r="T93" s="273">
        <v>1123.1500000000001</v>
      </c>
      <c r="U93" s="273">
        <v>0</v>
      </c>
    </row>
    <row r="94" spans="1:21" x14ac:dyDescent="0.35">
      <c r="A94">
        <v>0</v>
      </c>
      <c r="B94" s="270">
        <v>0</v>
      </c>
      <c r="C94" s="272"/>
      <c r="D94" s="272">
        <v>5193.33</v>
      </c>
      <c r="E94" s="272">
        <v>5187.7</v>
      </c>
      <c r="F94" s="275">
        <v>44419</v>
      </c>
      <c r="G94" s="235">
        <v>8095.3113999999996</v>
      </c>
      <c r="H94" s="272">
        <v>10381.029999999999</v>
      </c>
      <c r="I94" s="272">
        <v>0</v>
      </c>
      <c r="J94">
        <v>0</v>
      </c>
      <c r="K94">
        <v>1837.92</v>
      </c>
      <c r="L94">
        <v>1000.01</v>
      </c>
      <c r="M94">
        <v>0</v>
      </c>
      <c r="N94" s="273">
        <v>0</v>
      </c>
      <c r="O94" s="273">
        <v>0</v>
      </c>
      <c r="P94" s="273">
        <v>0</v>
      </c>
      <c r="Q94" s="273">
        <v>0</v>
      </c>
      <c r="R94" s="273">
        <v>1065.7299999999714</v>
      </c>
      <c r="S94" s="273">
        <v>2405.5500000000002</v>
      </c>
      <c r="T94" s="273">
        <v>1106.94</v>
      </c>
      <c r="U94" s="273">
        <v>0</v>
      </c>
    </row>
    <row r="95" spans="1:21" x14ac:dyDescent="0.35">
      <c r="A95">
        <v>0</v>
      </c>
      <c r="B95" s="270">
        <v>0</v>
      </c>
      <c r="C95" s="272"/>
      <c r="D95" s="272">
        <v>4760.17</v>
      </c>
      <c r="E95" s="272">
        <v>4865.78</v>
      </c>
      <c r="F95" s="275">
        <v>44420</v>
      </c>
      <c r="G95" s="235">
        <v>12352.1214</v>
      </c>
      <c r="H95" s="272">
        <v>9625.9500000000007</v>
      </c>
      <c r="I95" s="272">
        <v>0</v>
      </c>
      <c r="J95">
        <v>0</v>
      </c>
      <c r="K95">
        <v>1261.2</v>
      </c>
      <c r="L95">
        <v>1000.01</v>
      </c>
      <c r="M95">
        <v>0</v>
      </c>
      <c r="N95" s="273">
        <v>0</v>
      </c>
      <c r="O95" s="273">
        <v>0</v>
      </c>
      <c r="P95" s="273">
        <v>0</v>
      </c>
      <c r="Q95" s="273">
        <v>0</v>
      </c>
      <c r="R95" s="273">
        <v>991.15999999997791</v>
      </c>
      <c r="S95" s="273">
        <v>2563.89</v>
      </c>
      <c r="T95" s="273">
        <v>1135.75</v>
      </c>
      <c r="U95" s="273">
        <v>0</v>
      </c>
    </row>
    <row r="96" spans="1:21" x14ac:dyDescent="0.35">
      <c r="A96">
        <v>0</v>
      </c>
      <c r="B96" s="270">
        <v>0</v>
      </c>
      <c r="C96" s="272"/>
      <c r="D96" s="272">
        <v>5027.4399999999996</v>
      </c>
      <c r="E96" s="272">
        <v>4954.2299999999996</v>
      </c>
      <c r="F96" s="275">
        <v>44421</v>
      </c>
      <c r="G96" s="235">
        <v>10112.3271</v>
      </c>
      <c r="H96" s="272">
        <v>9981.6699999999983</v>
      </c>
      <c r="I96" s="272">
        <v>0</v>
      </c>
      <c r="J96">
        <v>0</v>
      </c>
      <c r="K96">
        <v>894.57</v>
      </c>
      <c r="L96">
        <v>1000.01</v>
      </c>
      <c r="M96">
        <v>0</v>
      </c>
      <c r="N96" s="273">
        <v>0</v>
      </c>
      <c r="O96" s="273">
        <v>0</v>
      </c>
      <c r="P96" s="273">
        <v>0</v>
      </c>
      <c r="Q96" s="273">
        <v>0</v>
      </c>
      <c r="R96" s="273">
        <v>1029.3099999999813</v>
      </c>
      <c r="S96" s="273">
        <v>2369.0100000000002</v>
      </c>
      <c r="T96" s="273">
        <v>1134.17</v>
      </c>
      <c r="U96" s="273">
        <v>0</v>
      </c>
    </row>
    <row r="97" spans="1:21" x14ac:dyDescent="0.35">
      <c r="A97">
        <v>0</v>
      </c>
      <c r="B97" s="270">
        <v>0</v>
      </c>
      <c r="C97" s="272"/>
      <c r="D97" s="272">
        <v>5493.15</v>
      </c>
      <c r="E97" s="272">
        <v>5320.07</v>
      </c>
      <c r="F97" s="275">
        <v>44422</v>
      </c>
      <c r="G97" s="235">
        <v>9078.0771000000004</v>
      </c>
      <c r="H97" s="272">
        <v>10813.22</v>
      </c>
      <c r="I97" s="272">
        <v>0</v>
      </c>
      <c r="J97">
        <v>0</v>
      </c>
      <c r="K97">
        <v>3989.93</v>
      </c>
      <c r="L97">
        <v>1000</v>
      </c>
      <c r="M97">
        <v>0</v>
      </c>
      <c r="N97" s="273">
        <v>0</v>
      </c>
      <c r="O97" s="273">
        <v>0</v>
      </c>
      <c r="P97" s="273">
        <v>0</v>
      </c>
      <c r="Q97" s="273">
        <v>0</v>
      </c>
      <c r="R97" s="273">
        <v>996.43999999998152</v>
      </c>
      <c r="S97" s="273">
        <v>2722.23</v>
      </c>
      <c r="T97" s="273">
        <v>1146.71</v>
      </c>
      <c r="U97" s="273">
        <v>0</v>
      </c>
    </row>
    <row r="98" spans="1:21" x14ac:dyDescent="0.35">
      <c r="A98">
        <v>0</v>
      </c>
      <c r="B98" s="270">
        <v>0</v>
      </c>
      <c r="C98" s="272"/>
      <c r="D98" s="272">
        <v>4810.8100000000004</v>
      </c>
      <c r="E98" s="272">
        <v>4844.1899999999996</v>
      </c>
      <c r="F98" s="275">
        <v>44423</v>
      </c>
      <c r="G98" s="235">
        <v>11265.405699999999</v>
      </c>
      <c r="H98" s="272">
        <v>9655</v>
      </c>
      <c r="I98" s="272">
        <v>0</v>
      </c>
      <c r="J98">
        <v>0</v>
      </c>
      <c r="K98">
        <v>2939.98</v>
      </c>
      <c r="L98">
        <v>1000</v>
      </c>
      <c r="M98">
        <v>0</v>
      </c>
      <c r="N98" s="273">
        <v>0</v>
      </c>
      <c r="O98" s="273">
        <v>0</v>
      </c>
      <c r="P98" s="273">
        <v>0</v>
      </c>
      <c r="Q98" s="273">
        <v>0</v>
      </c>
      <c r="R98" s="273">
        <v>999.11999999998216</v>
      </c>
      <c r="S98" s="273">
        <v>3325.14</v>
      </c>
      <c r="T98" s="273">
        <v>1163.1400000000001</v>
      </c>
      <c r="U98" s="273">
        <v>0</v>
      </c>
    </row>
    <row r="99" spans="1:21" x14ac:dyDescent="0.35">
      <c r="A99">
        <v>0</v>
      </c>
      <c r="B99" s="270">
        <v>0</v>
      </c>
      <c r="C99" s="272"/>
      <c r="D99" s="272">
        <v>4867.84</v>
      </c>
      <c r="E99" s="272">
        <v>4894.29</v>
      </c>
      <c r="F99" s="275">
        <v>44424</v>
      </c>
      <c r="G99" s="235">
        <v>12223.572899999999</v>
      </c>
      <c r="H99" s="272">
        <v>9762.130000000001</v>
      </c>
      <c r="I99" s="272">
        <v>0</v>
      </c>
      <c r="J99">
        <v>497.74</v>
      </c>
      <c r="K99">
        <v>353.12</v>
      </c>
      <c r="L99">
        <v>1000.57</v>
      </c>
      <c r="M99">
        <v>0</v>
      </c>
      <c r="N99" s="273">
        <v>0</v>
      </c>
      <c r="O99" s="273">
        <v>0</v>
      </c>
      <c r="P99" s="273">
        <v>0</v>
      </c>
      <c r="Q99" s="273">
        <v>0</v>
      </c>
      <c r="R99" s="273">
        <v>1021.5399999999854</v>
      </c>
      <c r="S99" s="273">
        <v>3629.64</v>
      </c>
      <c r="T99" s="273">
        <v>1120.1099999999999</v>
      </c>
      <c r="U99" s="273">
        <v>0</v>
      </c>
    </row>
    <row r="100" spans="1:21" x14ac:dyDescent="0.35">
      <c r="A100">
        <v>0</v>
      </c>
      <c r="B100" s="270">
        <v>0</v>
      </c>
      <c r="C100" s="272"/>
      <c r="D100" s="272">
        <v>4833.3999999999996</v>
      </c>
      <c r="E100" s="272">
        <v>4822.83</v>
      </c>
      <c r="F100" s="275">
        <v>44425</v>
      </c>
      <c r="G100" s="235">
        <v>9586.9500000000007</v>
      </c>
      <c r="H100" s="272">
        <v>9656.23</v>
      </c>
      <c r="I100" s="272">
        <v>0</v>
      </c>
      <c r="J100">
        <v>498.64</v>
      </c>
      <c r="K100">
        <v>0</v>
      </c>
      <c r="L100">
        <v>1000.01</v>
      </c>
      <c r="M100">
        <v>1000</v>
      </c>
      <c r="N100" s="273">
        <v>0</v>
      </c>
      <c r="O100" s="273">
        <v>0</v>
      </c>
      <c r="P100" s="273">
        <v>0</v>
      </c>
      <c r="Q100" s="273">
        <v>0</v>
      </c>
      <c r="R100" s="273">
        <v>1016.8699999999842</v>
      </c>
      <c r="S100" s="273">
        <v>4457.88</v>
      </c>
      <c r="T100" s="273">
        <v>1094.29</v>
      </c>
      <c r="U100" s="273">
        <v>0</v>
      </c>
    </row>
    <row r="101" spans="1:21" x14ac:dyDescent="0.35">
      <c r="A101">
        <v>0</v>
      </c>
      <c r="B101" s="270">
        <v>0</v>
      </c>
      <c r="C101" s="272"/>
      <c r="D101" s="272">
        <v>4929.21</v>
      </c>
      <c r="E101" s="272">
        <v>5099.12</v>
      </c>
      <c r="F101" s="275">
        <v>44426</v>
      </c>
      <c r="G101" s="235">
        <v>12435.59</v>
      </c>
      <c r="H101" s="272">
        <v>10028.33</v>
      </c>
      <c r="I101" s="272">
        <v>0</v>
      </c>
      <c r="J101">
        <v>906.71</v>
      </c>
      <c r="K101">
        <v>0</v>
      </c>
      <c r="L101">
        <v>1000</v>
      </c>
      <c r="M101">
        <v>1000</v>
      </c>
      <c r="N101" s="273">
        <v>0</v>
      </c>
      <c r="O101" s="273">
        <v>0</v>
      </c>
      <c r="P101" s="273">
        <v>0</v>
      </c>
      <c r="Q101" s="273">
        <v>0</v>
      </c>
      <c r="R101" s="273">
        <v>2455.1099999999865</v>
      </c>
      <c r="S101" s="273">
        <v>2764.86</v>
      </c>
      <c r="T101" s="273">
        <v>1060.4100000000001</v>
      </c>
      <c r="U101" s="273">
        <v>0</v>
      </c>
    </row>
    <row r="102" spans="1:21" x14ac:dyDescent="0.35">
      <c r="A102">
        <v>0</v>
      </c>
      <c r="B102" s="270">
        <v>0</v>
      </c>
      <c r="C102" s="272"/>
      <c r="D102" s="272">
        <v>5058.28</v>
      </c>
      <c r="E102" s="272">
        <v>5010.57</v>
      </c>
      <c r="F102" s="275">
        <v>44427</v>
      </c>
      <c r="G102" s="235">
        <v>10947.0514</v>
      </c>
      <c r="H102" s="272">
        <v>10068.849999999999</v>
      </c>
      <c r="I102" s="272">
        <v>0</v>
      </c>
      <c r="J102">
        <v>300.2</v>
      </c>
      <c r="K102">
        <v>0</v>
      </c>
      <c r="L102">
        <v>1000</v>
      </c>
      <c r="M102">
        <v>1000</v>
      </c>
      <c r="N102" s="273">
        <v>0</v>
      </c>
      <c r="O102" s="273">
        <v>0</v>
      </c>
      <c r="P102" s="273">
        <v>0</v>
      </c>
      <c r="Q102" s="273">
        <v>0</v>
      </c>
      <c r="R102" s="273">
        <v>1669.0999999999758</v>
      </c>
      <c r="S102" s="273">
        <v>5091.24</v>
      </c>
      <c r="T102" s="273">
        <v>1119.0899999999999</v>
      </c>
      <c r="U102" s="273">
        <v>0</v>
      </c>
    </row>
    <row r="103" spans="1:21" x14ac:dyDescent="0.35">
      <c r="A103">
        <v>0</v>
      </c>
      <c r="B103" s="270">
        <v>0</v>
      </c>
      <c r="C103" s="272"/>
      <c r="D103" s="272">
        <v>5358.11</v>
      </c>
      <c r="E103" s="272">
        <v>5318.55</v>
      </c>
      <c r="F103" s="275">
        <v>44428</v>
      </c>
      <c r="G103" s="235">
        <v>11763.178599999999</v>
      </c>
      <c r="H103" s="272">
        <v>10676.66</v>
      </c>
      <c r="I103" s="272">
        <v>0</v>
      </c>
      <c r="J103">
        <v>67.61</v>
      </c>
      <c r="K103">
        <v>0</v>
      </c>
      <c r="L103">
        <v>1000</v>
      </c>
      <c r="M103">
        <v>1000</v>
      </c>
      <c r="N103" s="273">
        <v>0</v>
      </c>
      <c r="O103" s="273">
        <v>0</v>
      </c>
      <c r="P103" s="273">
        <v>0</v>
      </c>
      <c r="Q103" s="273">
        <v>0</v>
      </c>
      <c r="R103" s="273">
        <v>1820.1899999999741</v>
      </c>
      <c r="S103" s="273">
        <v>1650.39</v>
      </c>
      <c r="T103" s="273">
        <v>1121.3599999999999</v>
      </c>
      <c r="U103" s="273">
        <v>0</v>
      </c>
    </row>
    <row r="104" spans="1:21" x14ac:dyDescent="0.35">
      <c r="A104">
        <v>0</v>
      </c>
      <c r="B104" s="270">
        <v>0</v>
      </c>
      <c r="C104" s="272"/>
      <c r="D104" s="272">
        <v>5142.3500000000004</v>
      </c>
      <c r="E104" s="272">
        <v>5010.45</v>
      </c>
      <c r="F104" s="275">
        <v>44429</v>
      </c>
      <c r="G104" s="235">
        <v>11088.6443</v>
      </c>
      <c r="H104" s="272">
        <v>10152.799999999999</v>
      </c>
      <c r="I104" s="272">
        <v>0</v>
      </c>
      <c r="J104">
        <v>1936.25</v>
      </c>
      <c r="K104">
        <v>0</v>
      </c>
      <c r="L104">
        <v>1000.01</v>
      </c>
      <c r="M104">
        <v>999.99</v>
      </c>
      <c r="N104" s="273">
        <v>0</v>
      </c>
      <c r="O104" s="273">
        <v>0</v>
      </c>
      <c r="P104" s="273">
        <v>0</v>
      </c>
      <c r="Q104" s="273">
        <v>0</v>
      </c>
      <c r="R104" s="273">
        <v>2378.0099999999834</v>
      </c>
      <c r="S104" s="273">
        <v>5365.29</v>
      </c>
      <c r="T104" s="273">
        <v>1138.49</v>
      </c>
      <c r="U104" s="273">
        <v>0</v>
      </c>
    </row>
    <row r="105" spans="1:21" x14ac:dyDescent="0.35">
      <c r="A105">
        <v>0</v>
      </c>
      <c r="B105" s="270">
        <v>0</v>
      </c>
      <c r="C105" s="272"/>
      <c r="D105" s="272">
        <v>4825.58</v>
      </c>
      <c r="E105" s="272">
        <v>4858.97</v>
      </c>
      <c r="F105" s="275">
        <v>44430</v>
      </c>
      <c r="G105" s="235">
        <v>12045.598599999999</v>
      </c>
      <c r="H105" s="272">
        <v>9684.5499999999993</v>
      </c>
      <c r="I105" s="272">
        <v>0</v>
      </c>
      <c r="J105">
        <v>1777.97</v>
      </c>
      <c r="K105">
        <v>0</v>
      </c>
      <c r="L105">
        <v>999.99</v>
      </c>
      <c r="M105">
        <v>1000</v>
      </c>
      <c r="N105" s="273">
        <v>0</v>
      </c>
      <c r="O105" s="273">
        <v>0</v>
      </c>
      <c r="P105" s="273">
        <v>0</v>
      </c>
      <c r="Q105" s="273">
        <v>0</v>
      </c>
      <c r="R105" s="273">
        <v>1255.8799999999799</v>
      </c>
      <c r="S105" s="273">
        <v>5785.5</v>
      </c>
      <c r="T105" s="273">
        <v>1126.0999999999999</v>
      </c>
      <c r="U105" s="273">
        <v>0</v>
      </c>
    </row>
    <row r="106" spans="1:21" x14ac:dyDescent="0.35">
      <c r="A106">
        <v>0</v>
      </c>
      <c r="B106" s="270">
        <v>0</v>
      </c>
      <c r="C106" s="272"/>
      <c r="D106" s="272">
        <v>4865.24</v>
      </c>
      <c r="E106" s="272">
        <v>4917.62</v>
      </c>
      <c r="F106" s="275">
        <v>44431</v>
      </c>
      <c r="G106" s="235">
        <v>10715.04</v>
      </c>
      <c r="H106" s="272">
        <v>9782.86</v>
      </c>
      <c r="I106" s="272">
        <v>0</v>
      </c>
      <c r="J106">
        <v>1199.28</v>
      </c>
      <c r="K106">
        <v>0</v>
      </c>
      <c r="L106">
        <v>1000</v>
      </c>
      <c r="M106">
        <v>1000</v>
      </c>
      <c r="N106" s="273">
        <v>0</v>
      </c>
      <c r="O106" s="273">
        <v>0</v>
      </c>
      <c r="P106" s="273">
        <v>0</v>
      </c>
      <c r="Q106" s="273">
        <v>0</v>
      </c>
      <c r="R106" s="273">
        <v>741.13999999999294</v>
      </c>
      <c r="S106" s="273">
        <v>1735.65</v>
      </c>
      <c r="T106" s="273">
        <v>1107.6300000000001</v>
      </c>
      <c r="U106" s="273">
        <v>0</v>
      </c>
    </row>
    <row r="107" spans="1:21" x14ac:dyDescent="0.35">
      <c r="A107">
        <v>0</v>
      </c>
      <c r="B107" s="270">
        <v>0</v>
      </c>
      <c r="C107" s="272"/>
      <c r="D107" s="272">
        <v>4844.8100000000004</v>
      </c>
      <c r="E107" s="272">
        <v>5006.74</v>
      </c>
      <c r="F107" s="275">
        <v>44432</v>
      </c>
      <c r="G107" s="235">
        <v>14301.911400000001</v>
      </c>
      <c r="H107" s="272">
        <v>9851.5499999999993</v>
      </c>
      <c r="I107" s="272">
        <v>0</v>
      </c>
      <c r="J107">
        <v>711.27</v>
      </c>
      <c r="K107">
        <v>0</v>
      </c>
      <c r="L107">
        <v>999.99</v>
      </c>
      <c r="M107">
        <v>1000</v>
      </c>
      <c r="N107" s="273">
        <v>0</v>
      </c>
      <c r="O107" s="273">
        <v>0</v>
      </c>
      <c r="P107" s="273">
        <v>0</v>
      </c>
      <c r="Q107" s="273">
        <v>0</v>
      </c>
      <c r="R107" s="273">
        <v>2586.319999999967</v>
      </c>
      <c r="S107" s="273">
        <v>2923.2</v>
      </c>
      <c r="T107" s="273">
        <v>1094.54</v>
      </c>
      <c r="U107" s="273">
        <v>0</v>
      </c>
    </row>
    <row r="108" spans="1:21" x14ac:dyDescent="0.35">
      <c r="A108">
        <v>0</v>
      </c>
      <c r="B108" s="270">
        <v>0</v>
      </c>
      <c r="C108" s="272"/>
      <c r="D108" s="272">
        <v>5215.2700000000004</v>
      </c>
      <c r="E108" s="272">
        <v>5143.91</v>
      </c>
      <c r="F108" s="275">
        <v>44433</v>
      </c>
      <c r="G108" s="235">
        <v>11903.9686</v>
      </c>
      <c r="H108" s="272">
        <v>10359.18</v>
      </c>
      <c r="I108" s="272">
        <v>0</v>
      </c>
      <c r="J108">
        <v>477.48</v>
      </c>
      <c r="K108">
        <v>0</v>
      </c>
      <c r="L108">
        <v>1000.01</v>
      </c>
      <c r="M108">
        <v>1000</v>
      </c>
      <c r="N108" s="273">
        <v>0</v>
      </c>
      <c r="O108" s="273">
        <v>0</v>
      </c>
      <c r="P108" s="273">
        <v>0</v>
      </c>
      <c r="Q108" s="273">
        <v>0</v>
      </c>
      <c r="R108" s="273">
        <v>2745.5600000000736</v>
      </c>
      <c r="S108" s="273">
        <v>3355.59</v>
      </c>
      <c r="T108" s="273">
        <v>1065.96</v>
      </c>
      <c r="U108" s="273">
        <v>0</v>
      </c>
    </row>
    <row r="109" spans="1:21" x14ac:dyDescent="0.35">
      <c r="A109">
        <v>0</v>
      </c>
      <c r="B109" s="270">
        <v>0</v>
      </c>
      <c r="C109" s="272"/>
      <c r="D109" s="272">
        <v>5138.34</v>
      </c>
      <c r="E109" s="272">
        <v>5062.3599999999997</v>
      </c>
      <c r="F109" s="275">
        <v>44434</v>
      </c>
      <c r="G109" s="235">
        <v>12106.11</v>
      </c>
      <c r="H109" s="272">
        <v>10200.700000000001</v>
      </c>
      <c r="I109" s="272">
        <v>0</v>
      </c>
      <c r="J109">
        <v>1591.57</v>
      </c>
      <c r="K109">
        <v>0</v>
      </c>
      <c r="L109">
        <v>1000</v>
      </c>
      <c r="M109">
        <v>999.99</v>
      </c>
      <c r="N109" s="273">
        <v>0</v>
      </c>
      <c r="O109" s="273">
        <v>0</v>
      </c>
      <c r="P109" s="273">
        <v>0</v>
      </c>
      <c r="Q109" s="273">
        <v>0</v>
      </c>
      <c r="R109" s="273">
        <v>2492.2800000000198</v>
      </c>
      <c r="S109" s="273">
        <v>5718.51</v>
      </c>
      <c r="T109" s="273">
        <v>1128.98</v>
      </c>
      <c r="U109" s="273">
        <v>0</v>
      </c>
    </row>
    <row r="110" spans="1:21" x14ac:dyDescent="0.35">
      <c r="A110">
        <v>0</v>
      </c>
      <c r="B110" s="270">
        <v>0</v>
      </c>
      <c r="C110" s="272"/>
      <c r="D110" s="272">
        <v>5026.9799999999996</v>
      </c>
      <c r="E110" s="272">
        <v>5069.42</v>
      </c>
      <c r="F110" s="275">
        <v>44435</v>
      </c>
      <c r="G110" s="235">
        <v>12484.73</v>
      </c>
      <c r="H110" s="272">
        <v>10096.4</v>
      </c>
      <c r="I110" s="272">
        <v>0</v>
      </c>
      <c r="J110">
        <v>1179.8699999999999</v>
      </c>
      <c r="K110">
        <v>0</v>
      </c>
      <c r="L110">
        <v>1000</v>
      </c>
      <c r="M110">
        <v>1000.01</v>
      </c>
      <c r="N110" s="273">
        <v>0</v>
      </c>
      <c r="O110" s="273">
        <v>0</v>
      </c>
      <c r="P110" s="273">
        <v>0</v>
      </c>
      <c r="Q110" s="273">
        <v>0</v>
      </c>
      <c r="R110" s="273">
        <v>1538.8199999999358</v>
      </c>
      <c r="S110" s="273">
        <v>3477.39</v>
      </c>
      <c r="T110" s="273">
        <v>1114.99</v>
      </c>
      <c r="U110" s="273">
        <v>0</v>
      </c>
    </row>
    <row r="111" spans="1:21" x14ac:dyDescent="0.35">
      <c r="A111">
        <v>0</v>
      </c>
      <c r="B111" s="270">
        <v>0</v>
      </c>
      <c r="C111" s="272"/>
      <c r="D111" s="272">
        <v>5083.78</v>
      </c>
      <c r="E111" s="272">
        <v>4940.9799999999996</v>
      </c>
      <c r="F111" s="275">
        <v>44436</v>
      </c>
      <c r="G111" s="235">
        <v>15381.331</v>
      </c>
      <c r="H111" s="272">
        <v>10024.759999999998</v>
      </c>
      <c r="I111" s="272">
        <v>0</v>
      </c>
      <c r="J111">
        <v>1166.1199999999999</v>
      </c>
      <c r="K111">
        <v>0</v>
      </c>
      <c r="L111">
        <v>1000</v>
      </c>
      <c r="M111">
        <v>999.99</v>
      </c>
      <c r="N111" s="273">
        <v>0</v>
      </c>
      <c r="O111" s="273">
        <v>0</v>
      </c>
      <c r="P111" s="273">
        <v>0</v>
      </c>
      <c r="Q111" s="273">
        <v>0</v>
      </c>
      <c r="R111" s="273">
        <v>996.27999999996655</v>
      </c>
      <c r="S111" s="273">
        <v>4482.24</v>
      </c>
      <c r="T111" s="273">
        <v>1104.3599999999999</v>
      </c>
      <c r="U111" s="273">
        <v>0</v>
      </c>
    </row>
    <row r="112" spans="1:21" x14ac:dyDescent="0.35">
      <c r="A112">
        <v>0</v>
      </c>
      <c r="B112" s="270">
        <v>0</v>
      </c>
      <c r="C112" s="272"/>
      <c r="D112" s="272">
        <v>4837.16</v>
      </c>
      <c r="E112" s="272">
        <v>4824.66</v>
      </c>
      <c r="F112" s="275">
        <v>44437</v>
      </c>
      <c r="G112" s="235">
        <v>17351.312999999998</v>
      </c>
      <c r="H112" s="272">
        <v>9661.82</v>
      </c>
      <c r="I112" s="272">
        <v>0</v>
      </c>
      <c r="J112">
        <v>664.27</v>
      </c>
      <c r="K112">
        <v>0</v>
      </c>
      <c r="L112">
        <v>999.99</v>
      </c>
      <c r="M112">
        <v>1000</v>
      </c>
      <c r="N112" s="273">
        <v>0</v>
      </c>
      <c r="O112" s="273">
        <v>0</v>
      </c>
      <c r="P112" s="273">
        <v>0</v>
      </c>
      <c r="Q112" s="273">
        <v>0</v>
      </c>
      <c r="R112" s="273">
        <v>2103.9799999999041</v>
      </c>
      <c r="S112" s="273">
        <v>4287.3599999999997</v>
      </c>
      <c r="T112" s="273">
        <v>1134.3599999999999</v>
      </c>
      <c r="U112" s="273">
        <v>0</v>
      </c>
    </row>
    <row r="113" spans="1:21" x14ac:dyDescent="0.35">
      <c r="A113">
        <v>0</v>
      </c>
      <c r="B113" s="270">
        <v>0</v>
      </c>
      <c r="C113" s="272"/>
      <c r="D113" s="272">
        <v>4846.97</v>
      </c>
      <c r="E113" s="272">
        <v>4874.04</v>
      </c>
      <c r="F113" s="275">
        <v>44438</v>
      </c>
      <c r="G113" s="235">
        <v>14506.6414</v>
      </c>
      <c r="H113" s="272">
        <v>9721.01</v>
      </c>
      <c r="I113" s="272">
        <v>0</v>
      </c>
      <c r="J113">
        <v>504.78</v>
      </c>
      <c r="K113">
        <v>0</v>
      </c>
      <c r="L113">
        <v>1000</v>
      </c>
      <c r="M113">
        <v>1000.01</v>
      </c>
      <c r="N113" s="273">
        <v>0</v>
      </c>
      <c r="O113" s="273">
        <v>0</v>
      </c>
      <c r="P113" s="273">
        <v>0</v>
      </c>
      <c r="Q113" s="273">
        <v>0</v>
      </c>
      <c r="R113" s="273">
        <v>1563.1699999999073</v>
      </c>
      <c r="S113" s="273">
        <v>1260.6300000000001</v>
      </c>
      <c r="T113" s="273">
        <v>899.79</v>
      </c>
      <c r="U113" s="273">
        <v>0</v>
      </c>
    </row>
    <row r="114" spans="1:21" x14ac:dyDescent="0.35">
      <c r="A114">
        <v>0</v>
      </c>
      <c r="B114" s="270">
        <v>0</v>
      </c>
      <c r="C114" s="272"/>
      <c r="D114" s="272">
        <v>4894.12</v>
      </c>
      <c r="E114" s="272">
        <v>4916.6000000000004</v>
      </c>
      <c r="F114" s="275">
        <v>44439</v>
      </c>
      <c r="G114" s="235">
        <v>11760.072899999999</v>
      </c>
      <c r="H114" s="272">
        <v>9810.7200000000012</v>
      </c>
      <c r="I114" s="272">
        <v>0</v>
      </c>
      <c r="J114">
        <v>1481.96</v>
      </c>
      <c r="K114">
        <v>1147.8</v>
      </c>
      <c r="L114">
        <v>1000</v>
      </c>
      <c r="M114">
        <v>1000.01</v>
      </c>
      <c r="N114" s="273">
        <v>0</v>
      </c>
      <c r="O114" s="273">
        <v>0</v>
      </c>
      <c r="P114" s="273">
        <v>0</v>
      </c>
      <c r="Q114" s="273">
        <v>0</v>
      </c>
      <c r="R114" s="273">
        <v>1479.8399999999342</v>
      </c>
      <c r="S114" s="273">
        <v>2880.57</v>
      </c>
      <c r="T114" s="273">
        <v>1128.24</v>
      </c>
      <c r="U114" s="273">
        <v>0</v>
      </c>
    </row>
    <row r="115" spans="1:21" x14ac:dyDescent="0.35">
      <c r="A115">
        <v>0</v>
      </c>
      <c r="B115" s="270">
        <v>0</v>
      </c>
      <c r="C115" s="272"/>
      <c r="D115" s="272">
        <v>5150.8900000000003</v>
      </c>
      <c r="E115" s="272">
        <v>5149.8900000000003</v>
      </c>
      <c r="F115" s="275">
        <v>44440</v>
      </c>
      <c r="G115" s="235">
        <v>12457.9414</v>
      </c>
      <c r="H115" s="272">
        <v>10300.780000000001</v>
      </c>
      <c r="I115" s="272">
        <v>0</v>
      </c>
      <c r="J115">
        <v>768.43</v>
      </c>
      <c r="K115">
        <v>5062.51</v>
      </c>
      <c r="L115">
        <v>1500</v>
      </c>
      <c r="M115">
        <v>1000.01</v>
      </c>
      <c r="N115" s="273">
        <v>0</v>
      </c>
      <c r="O115" s="273">
        <v>0</v>
      </c>
      <c r="P115" s="273">
        <v>2056.9299999999998</v>
      </c>
      <c r="Q115" s="273">
        <v>0</v>
      </c>
      <c r="R115" s="273">
        <v>1699.2499999999213</v>
      </c>
      <c r="S115" s="273">
        <v>3113.49</v>
      </c>
      <c r="T115" s="273">
        <v>829.98</v>
      </c>
      <c r="U115" s="273">
        <v>0</v>
      </c>
    </row>
    <row r="116" spans="1:21" x14ac:dyDescent="0.35">
      <c r="A116">
        <v>0</v>
      </c>
      <c r="B116" s="270">
        <v>0</v>
      </c>
      <c r="C116" s="272"/>
      <c r="D116" s="272">
        <v>5165.3599999999997</v>
      </c>
      <c r="E116" s="272">
        <v>5164.21</v>
      </c>
      <c r="F116" s="275">
        <v>44441</v>
      </c>
      <c r="G116" s="235">
        <v>14624.337100000001</v>
      </c>
      <c r="H116" s="272">
        <v>10329.57</v>
      </c>
      <c r="I116" s="272">
        <v>0</v>
      </c>
      <c r="J116">
        <v>539.58000000000004</v>
      </c>
      <c r="K116">
        <v>5057.88</v>
      </c>
      <c r="L116">
        <v>1500</v>
      </c>
      <c r="M116">
        <v>999.98</v>
      </c>
      <c r="N116" s="273">
        <v>0</v>
      </c>
      <c r="O116" s="273">
        <v>0</v>
      </c>
      <c r="P116" s="273">
        <v>3042.82</v>
      </c>
      <c r="Q116" s="273">
        <v>0</v>
      </c>
      <c r="R116" s="273">
        <v>2044.9299999999089</v>
      </c>
      <c r="S116" s="273">
        <v>4415.2</v>
      </c>
      <c r="T116" s="273">
        <v>808.57</v>
      </c>
      <c r="U116" s="273">
        <v>0</v>
      </c>
    </row>
    <row r="117" spans="1:21" x14ac:dyDescent="0.35">
      <c r="A117">
        <v>0</v>
      </c>
      <c r="B117" s="270">
        <v>0</v>
      </c>
      <c r="C117" s="272"/>
      <c r="D117" s="272">
        <v>4901.66</v>
      </c>
      <c r="E117" s="272">
        <v>4884.1400000000003</v>
      </c>
      <c r="F117" s="275">
        <v>44442</v>
      </c>
      <c r="G117" s="235">
        <v>15772.4871</v>
      </c>
      <c r="H117" s="272">
        <v>9785.7999999999993</v>
      </c>
      <c r="I117" s="272">
        <v>0</v>
      </c>
      <c r="J117">
        <v>1722.58</v>
      </c>
      <c r="K117">
        <v>5056.6499999999996</v>
      </c>
      <c r="L117">
        <v>1499.99</v>
      </c>
      <c r="M117">
        <v>1000.01</v>
      </c>
      <c r="N117" s="273">
        <v>0</v>
      </c>
      <c r="O117" s="273">
        <v>0</v>
      </c>
      <c r="P117" s="273">
        <v>3038.16</v>
      </c>
      <c r="Q117" s="273">
        <v>0</v>
      </c>
      <c r="R117" s="273">
        <v>3872.5300000002767</v>
      </c>
      <c r="S117" s="273">
        <v>4218.8599999999997</v>
      </c>
      <c r="T117" s="273">
        <v>806.75</v>
      </c>
      <c r="U117" s="273">
        <v>0</v>
      </c>
    </row>
    <row r="118" spans="1:21" x14ac:dyDescent="0.35">
      <c r="A118">
        <v>0</v>
      </c>
      <c r="B118" s="270">
        <v>0</v>
      </c>
      <c r="C118" s="272"/>
      <c r="D118" s="272">
        <v>5199.41</v>
      </c>
      <c r="E118" s="272">
        <v>5181.0600000000004</v>
      </c>
      <c r="F118" s="275">
        <v>44443</v>
      </c>
      <c r="G118" s="235">
        <v>17810.771000000001</v>
      </c>
      <c r="H118" s="272">
        <v>10380.470000000001</v>
      </c>
      <c r="I118" s="272">
        <v>0</v>
      </c>
      <c r="J118">
        <v>1227.6600000000001</v>
      </c>
      <c r="K118">
        <v>5084.28</v>
      </c>
      <c r="L118">
        <v>1500</v>
      </c>
      <c r="M118">
        <v>1000.01</v>
      </c>
      <c r="N118" s="273">
        <v>0</v>
      </c>
      <c r="O118" s="273">
        <v>0</v>
      </c>
      <c r="P118" s="273">
        <v>3025.67</v>
      </c>
      <c r="Q118" s="273">
        <v>0</v>
      </c>
      <c r="R118" s="273">
        <v>4201.4400000002788</v>
      </c>
      <c r="S118" s="273">
        <v>4567.8599999999997</v>
      </c>
      <c r="T118" s="273">
        <v>809.72</v>
      </c>
      <c r="U118" s="273">
        <v>0</v>
      </c>
    </row>
    <row r="119" spans="1:21" x14ac:dyDescent="0.35">
      <c r="A119">
        <v>0</v>
      </c>
      <c r="B119" s="270">
        <v>0</v>
      </c>
      <c r="C119" s="272"/>
      <c r="D119" s="272">
        <v>4854.26</v>
      </c>
      <c r="E119" s="272">
        <v>4828.59</v>
      </c>
      <c r="F119" s="275">
        <v>44444</v>
      </c>
      <c r="G119" s="235">
        <v>16631.886999999999</v>
      </c>
      <c r="H119" s="272">
        <v>9682.85</v>
      </c>
      <c r="I119" s="272">
        <v>0</v>
      </c>
      <c r="J119">
        <v>1403.52</v>
      </c>
      <c r="K119">
        <v>1496.12</v>
      </c>
      <c r="L119">
        <v>1500</v>
      </c>
      <c r="M119">
        <v>1000</v>
      </c>
      <c r="N119" s="273">
        <v>0</v>
      </c>
      <c r="O119" s="273">
        <v>0</v>
      </c>
      <c r="P119" s="273">
        <v>3180.63</v>
      </c>
      <c r="Q119" s="273">
        <v>0</v>
      </c>
      <c r="R119" s="273">
        <v>3585.6800000002277</v>
      </c>
      <c r="S119" s="273">
        <v>4741.41</v>
      </c>
      <c r="T119" s="273">
        <v>811.02</v>
      </c>
      <c r="U119" s="273">
        <v>0</v>
      </c>
    </row>
    <row r="120" spans="1:21" x14ac:dyDescent="0.35">
      <c r="A120">
        <v>0</v>
      </c>
      <c r="B120" s="270">
        <v>0</v>
      </c>
      <c r="C120" s="272"/>
      <c r="D120" s="272">
        <v>6739.21</v>
      </c>
      <c r="E120" s="272">
        <v>6761.92</v>
      </c>
      <c r="F120" s="275">
        <v>44445</v>
      </c>
      <c r="G120" s="235">
        <v>18040.574000000001</v>
      </c>
      <c r="H120" s="272">
        <v>13501.130000000001</v>
      </c>
      <c r="I120" s="272">
        <v>0</v>
      </c>
      <c r="J120">
        <v>3466.4</v>
      </c>
      <c r="K120">
        <v>1647.7</v>
      </c>
      <c r="L120">
        <v>1500.02</v>
      </c>
      <c r="M120">
        <v>999.99</v>
      </c>
      <c r="N120" s="273">
        <v>0</v>
      </c>
      <c r="O120" s="273">
        <v>0</v>
      </c>
      <c r="P120" s="273">
        <v>3084.78</v>
      </c>
      <c r="Q120" s="273">
        <v>0</v>
      </c>
      <c r="R120" s="273">
        <v>5539.1500000005199</v>
      </c>
      <c r="S120" s="273">
        <v>5389.11</v>
      </c>
      <c r="T120" s="273">
        <v>819.95</v>
      </c>
      <c r="U120" s="273">
        <v>0</v>
      </c>
    </row>
    <row r="121" spans="1:21" x14ac:dyDescent="0.35">
      <c r="A121">
        <v>0</v>
      </c>
      <c r="B121" s="270">
        <v>0</v>
      </c>
      <c r="C121" s="272"/>
      <c r="D121" s="272">
        <v>6818.54</v>
      </c>
      <c r="E121" s="272">
        <v>6826.42</v>
      </c>
      <c r="F121" s="275">
        <v>44446</v>
      </c>
      <c r="G121" s="235">
        <v>20006.167000000001</v>
      </c>
      <c r="H121" s="272">
        <v>13644.96</v>
      </c>
      <c r="I121" s="272">
        <v>0</v>
      </c>
      <c r="J121">
        <v>1113.6600000000001</v>
      </c>
      <c r="K121">
        <v>3349.29</v>
      </c>
      <c r="L121">
        <v>1500.01</v>
      </c>
      <c r="M121">
        <v>1000</v>
      </c>
      <c r="N121" s="273">
        <v>0</v>
      </c>
      <c r="O121" s="273">
        <v>0</v>
      </c>
      <c r="P121" s="273">
        <v>3097.7</v>
      </c>
      <c r="Q121" s="273">
        <v>0</v>
      </c>
      <c r="R121" s="273">
        <v>7423.9600000007204</v>
      </c>
      <c r="S121" s="273">
        <v>3647.1</v>
      </c>
      <c r="T121" s="273">
        <v>807.32</v>
      </c>
      <c r="U121" s="273">
        <v>0</v>
      </c>
    </row>
    <row r="122" spans="1:21" x14ac:dyDescent="0.35">
      <c r="A122">
        <v>0</v>
      </c>
      <c r="B122" s="270">
        <v>0</v>
      </c>
      <c r="C122" s="272"/>
      <c r="D122" s="272">
        <v>6835</v>
      </c>
      <c r="E122" s="272">
        <v>6858.93</v>
      </c>
      <c r="F122" s="275">
        <v>44447</v>
      </c>
      <c r="G122" s="235">
        <v>17108.835999999999</v>
      </c>
      <c r="H122" s="272">
        <v>13693.93</v>
      </c>
      <c r="I122" s="272">
        <v>0</v>
      </c>
      <c r="J122">
        <v>1800.07</v>
      </c>
      <c r="K122">
        <v>6808.54</v>
      </c>
      <c r="L122">
        <v>1499.99</v>
      </c>
      <c r="M122">
        <v>1000.01</v>
      </c>
      <c r="N122" s="273">
        <v>0</v>
      </c>
      <c r="O122" s="273">
        <v>0</v>
      </c>
      <c r="P122" s="273">
        <v>3529.8</v>
      </c>
      <c r="Q122" s="273">
        <v>0</v>
      </c>
      <c r="R122" s="273">
        <v>5280.2200000005078</v>
      </c>
      <c r="S122" s="273">
        <v>2667.55</v>
      </c>
      <c r="T122" s="273">
        <v>812.36</v>
      </c>
      <c r="U122" s="273">
        <v>0</v>
      </c>
    </row>
    <row r="123" spans="1:21" x14ac:dyDescent="0.35">
      <c r="A123">
        <v>34.18</v>
      </c>
      <c r="B123" s="270">
        <v>0</v>
      </c>
      <c r="C123" s="272"/>
      <c r="D123" s="272">
        <v>7080.04</v>
      </c>
      <c r="E123" s="272">
        <v>7225.94</v>
      </c>
      <c r="F123" s="275">
        <v>44448</v>
      </c>
      <c r="G123" s="235">
        <v>18450.074000000001</v>
      </c>
      <c r="H123" s="272">
        <v>14305.98</v>
      </c>
      <c r="I123" s="272">
        <v>34.18</v>
      </c>
      <c r="J123">
        <v>2125.16</v>
      </c>
      <c r="K123">
        <v>6370.67</v>
      </c>
      <c r="L123">
        <v>1499.98</v>
      </c>
      <c r="M123">
        <v>1000</v>
      </c>
      <c r="N123" s="273">
        <v>0</v>
      </c>
      <c r="O123" s="273">
        <v>0</v>
      </c>
      <c r="P123" s="273">
        <v>3440</v>
      </c>
      <c r="Q123" s="273">
        <v>0</v>
      </c>
      <c r="R123" s="273">
        <v>6956.8600000005999</v>
      </c>
      <c r="S123" s="273">
        <v>3965.85</v>
      </c>
      <c r="T123" s="273">
        <v>806.42</v>
      </c>
      <c r="U123" s="273">
        <v>0</v>
      </c>
    </row>
    <row r="124" spans="1:21" x14ac:dyDescent="0.35">
      <c r="A124">
        <v>97.05</v>
      </c>
      <c r="B124" s="270">
        <v>0</v>
      </c>
      <c r="C124" s="272"/>
      <c r="D124" s="272">
        <v>7390.37</v>
      </c>
      <c r="E124" s="272">
        <v>7268.37</v>
      </c>
      <c r="F124" s="275">
        <v>44449</v>
      </c>
      <c r="G124" s="235">
        <v>19952.577000000001</v>
      </c>
      <c r="H124" s="272">
        <v>14658.74</v>
      </c>
      <c r="I124" s="272">
        <v>97.05</v>
      </c>
      <c r="J124">
        <v>2118.54</v>
      </c>
      <c r="K124">
        <v>8644.1299999999992</v>
      </c>
      <c r="L124">
        <v>1499.99</v>
      </c>
      <c r="M124">
        <v>1000</v>
      </c>
      <c r="N124" s="273">
        <v>0</v>
      </c>
      <c r="O124" s="273">
        <v>0</v>
      </c>
      <c r="P124" s="273">
        <v>3630.73</v>
      </c>
      <c r="Q124" s="273">
        <v>0</v>
      </c>
      <c r="R124" s="273">
        <v>7159.0800000006075</v>
      </c>
      <c r="S124" s="273">
        <v>4382.18</v>
      </c>
      <c r="T124" s="273">
        <v>806.87</v>
      </c>
      <c r="U124" s="273">
        <v>0</v>
      </c>
    </row>
    <row r="125" spans="1:21" x14ac:dyDescent="0.35">
      <c r="A125">
        <v>331.01</v>
      </c>
      <c r="B125" s="270">
        <v>0</v>
      </c>
      <c r="C125" s="272"/>
      <c r="D125" s="272">
        <v>7104.21</v>
      </c>
      <c r="E125" s="272">
        <v>7026.76</v>
      </c>
      <c r="F125" s="275">
        <v>44450</v>
      </c>
      <c r="G125" s="235">
        <v>20770.866999999998</v>
      </c>
      <c r="H125" s="272">
        <v>14130.970000000001</v>
      </c>
      <c r="I125" s="272">
        <v>331.01</v>
      </c>
      <c r="J125">
        <v>7753.56</v>
      </c>
      <c r="K125">
        <v>13702.28</v>
      </c>
      <c r="L125">
        <v>1500.01</v>
      </c>
      <c r="M125">
        <v>999.99</v>
      </c>
      <c r="N125" s="273">
        <v>0</v>
      </c>
      <c r="O125" s="273">
        <v>0</v>
      </c>
      <c r="P125" s="273">
        <v>4397.24</v>
      </c>
      <c r="Q125" s="273">
        <v>0</v>
      </c>
      <c r="R125" s="273">
        <v>6384.4800000005225</v>
      </c>
      <c r="S125" s="273">
        <v>4843.84</v>
      </c>
      <c r="T125" s="273">
        <v>818.36</v>
      </c>
      <c r="U125" s="273">
        <v>0</v>
      </c>
    </row>
    <row r="126" spans="1:21" x14ac:dyDescent="0.35">
      <c r="A126">
        <v>340.43</v>
      </c>
      <c r="B126" s="270">
        <v>0</v>
      </c>
      <c r="C126" s="272"/>
      <c r="D126" s="272">
        <v>6785.51</v>
      </c>
      <c r="E126" s="272">
        <v>6766.51</v>
      </c>
      <c r="F126" s="275">
        <v>44451</v>
      </c>
      <c r="G126" s="235">
        <v>19373.046999999999</v>
      </c>
      <c r="H126" s="272">
        <v>13552.02</v>
      </c>
      <c r="I126" s="272">
        <v>340.43</v>
      </c>
      <c r="J126">
        <v>5495.86</v>
      </c>
      <c r="K126">
        <v>14945.31</v>
      </c>
      <c r="L126">
        <v>1500</v>
      </c>
      <c r="M126">
        <v>1000</v>
      </c>
      <c r="N126" s="273">
        <v>0</v>
      </c>
      <c r="O126" s="273">
        <v>0</v>
      </c>
      <c r="P126" s="273">
        <v>4370.1899999999996</v>
      </c>
      <c r="Q126" s="273">
        <v>0</v>
      </c>
      <c r="R126" s="273">
        <v>6076.3300000004683</v>
      </c>
      <c r="S126" s="273">
        <v>4780.0600000000004</v>
      </c>
      <c r="T126" s="273">
        <v>806.83</v>
      </c>
      <c r="U126" s="273">
        <v>0</v>
      </c>
    </row>
    <row r="127" spans="1:21" x14ac:dyDescent="0.35">
      <c r="A127">
        <v>130.26</v>
      </c>
      <c r="B127" s="270">
        <v>0</v>
      </c>
      <c r="C127" s="272"/>
      <c r="D127" s="272">
        <v>6769.32</v>
      </c>
      <c r="E127" s="272">
        <v>6775.87</v>
      </c>
      <c r="F127" s="275">
        <v>44452</v>
      </c>
      <c r="G127" s="235">
        <v>20547.513999999999</v>
      </c>
      <c r="H127" s="272">
        <v>13545.189999999999</v>
      </c>
      <c r="I127" s="272">
        <v>130.26</v>
      </c>
      <c r="J127">
        <v>2908.91</v>
      </c>
      <c r="K127">
        <v>10631.1</v>
      </c>
      <c r="L127">
        <v>1500</v>
      </c>
      <c r="M127">
        <v>1000.01</v>
      </c>
      <c r="N127" s="273">
        <v>0</v>
      </c>
      <c r="O127" s="273">
        <v>0</v>
      </c>
      <c r="P127" s="273">
        <v>3671.69</v>
      </c>
      <c r="Q127" s="273">
        <v>0</v>
      </c>
      <c r="R127" s="273">
        <v>6817.3100000005934</v>
      </c>
      <c r="S127" s="273">
        <v>4273.93</v>
      </c>
      <c r="T127" s="273">
        <v>806.33</v>
      </c>
      <c r="U127" s="273">
        <v>0</v>
      </c>
    </row>
    <row r="128" spans="1:21" x14ac:dyDescent="0.35">
      <c r="A128">
        <v>800.04</v>
      </c>
      <c r="B128" s="270">
        <v>0</v>
      </c>
      <c r="C128" s="272"/>
      <c r="D128" s="272">
        <v>6802.52</v>
      </c>
      <c r="E128" s="272">
        <v>6851.75</v>
      </c>
      <c r="F128" s="275">
        <v>44453</v>
      </c>
      <c r="G128" s="235">
        <v>22898.61</v>
      </c>
      <c r="H128" s="272">
        <v>13654.27</v>
      </c>
      <c r="I128" s="272">
        <v>800.04</v>
      </c>
      <c r="J128">
        <v>1739.68</v>
      </c>
      <c r="K128">
        <v>13517.5</v>
      </c>
      <c r="L128">
        <v>1500</v>
      </c>
      <c r="M128">
        <v>1000</v>
      </c>
      <c r="N128" s="273">
        <v>0</v>
      </c>
      <c r="O128" s="273">
        <v>0</v>
      </c>
      <c r="P128" s="273">
        <v>3448.37</v>
      </c>
      <c r="Q128" s="273">
        <v>0</v>
      </c>
      <c r="R128" s="273">
        <v>6488.8100000004788</v>
      </c>
      <c r="S128" s="273">
        <v>3754.8</v>
      </c>
      <c r="T128" s="273">
        <v>802.75</v>
      </c>
      <c r="U128" s="273">
        <v>0</v>
      </c>
    </row>
    <row r="129" spans="1:21" x14ac:dyDescent="0.35">
      <c r="A129">
        <v>1654.82</v>
      </c>
      <c r="B129" s="270">
        <v>0</v>
      </c>
      <c r="C129" s="272"/>
      <c r="D129" s="272">
        <v>7277.82</v>
      </c>
      <c r="E129" s="272">
        <v>7249.23</v>
      </c>
      <c r="F129" s="275">
        <v>44454</v>
      </c>
      <c r="G129" s="235">
        <v>25298.074000000001</v>
      </c>
      <c r="H129" s="272">
        <v>14527.05</v>
      </c>
      <c r="I129" s="272">
        <v>1654.82</v>
      </c>
      <c r="J129">
        <v>1076.06</v>
      </c>
      <c r="K129">
        <v>7750.44</v>
      </c>
      <c r="L129">
        <v>1499.98</v>
      </c>
      <c r="M129">
        <v>1000</v>
      </c>
      <c r="N129" s="273">
        <v>0</v>
      </c>
      <c r="O129" s="273">
        <v>0</v>
      </c>
      <c r="P129" s="273">
        <v>4139.24</v>
      </c>
      <c r="Q129" s="273">
        <v>0</v>
      </c>
      <c r="R129" s="273">
        <v>4761.7300000003506</v>
      </c>
      <c r="S129" s="273">
        <v>4045.88</v>
      </c>
      <c r="T129" s="273">
        <v>804.43</v>
      </c>
      <c r="U129" s="273">
        <v>0</v>
      </c>
    </row>
    <row r="130" spans="1:21" x14ac:dyDescent="0.35">
      <c r="A130">
        <v>2196.27</v>
      </c>
      <c r="B130" s="270">
        <v>0</v>
      </c>
      <c r="C130" s="272"/>
      <c r="D130" s="272">
        <v>6966.44</v>
      </c>
      <c r="E130" s="272">
        <v>6916</v>
      </c>
      <c r="F130" s="275">
        <v>44455</v>
      </c>
      <c r="G130" s="235">
        <v>25304.069</v>
      </c>
      <c r="H130" s="272">
        <v>13882.439999999999</v>
      </c>
      <c r="I130" s="272">
        <v>2196.27</v>
      </c>
      <c r="J130">
        <v>914.73</v>
      </c>
      <c r="K130">
        <v>3247.9</v>
      </c>
      <c r="L130">
        <v>1500</v>
      </c>
      <c r="M130">
        <v>1000.01</v>
      </c>
      <c r="N130" s="273">
        <v>0</v>
      </c>
      <c r="O130" s="273">
        <v>0</v>
      </c>
      <c r="P130" s="273">
        <v>4981.4799999999996</v>
      </c>
      <c r="Q130" s="273">
        <v>0</v>
      </c>
      <c r="R130" s="273">
        <v>5903.0500000004995</v>
      </c>
      <c r="S130" s="273">
        <v>4144.7</v>
      </c>
      <c r="T130" s="273">
        <v>802.97</v>
      </c>
      <c r="U130" s="273">
        <v>0</v>
      </c>
    </row>
    <row r="131" spans="1:21" x14ac:dyDescent="0.35">
      <c r="A131">
        <v>1380.32</v>
      </c>
      <c r="B131" s="270">
        <v>0</v>
      </c>
      <c r="C131" s="272"/>
      <c r="D131" s="272">
        <v>7134.6</v>
      </c>
      <c r="E131" s="272">
        <v>7124.7</v>
      </c>
      <c r="F131" s="275">
        <v>44456</v>
      </c>
      <c r="G131" s="235">
        <v>25581.370999999999</v>
      </c>
      <c r="H131" s="272">
        <v>14259.3</v>
      </c>
      <c r="I131" s="272">
        <v>1380.32</v>
      </c>
      <c r="J131">
        <v>4056.47</v>
      </c>
      <c r="K131">
        <v>4398.46</v>
      </c>
      <c r="L131">
        <v>1499.99</v>
      </c>
      <c r="M131">
        <v>999.99</v>
      </c>
      <c r="N131" s="273">
        <v>0</v>
      </c>
      <c r="O131" s="273">
        <v>0</v>
      </c>
      <c r="P131" s="273">
        <v>5218.88</v>
      </c>
      <c r="Q131" s="273">
        <v>0</v>
      </c>
      <c r="R131" s="273">
        <v>6047.8900000005633</v>
      </c>
      <c r="S131" s="273">
        <v>4021.14</v>
      </c>
      <c r="T131" s="273">
        <v>807.15</v>
      </c>
      <c r="U131" s="273">
        <v>0</v>
      </c>
    </row>
    <row r="132" spans="1:21" x14ac:dyDescent="0.35">
      <c r="A132">
        <v>2192.67</v>
      </c>
      <c r="B132" s="270">
        <v>0</v>
      </c>
      <c r="C132" s="272"/>
      <c r="D132" s="272">
        <v>7263.79</v>
      </c>
      <c r="E132" s="272">
        <v>7315.94</v>
      </c>
      <c r="F132" s="275">
        <v>44457</v>
      </c>
      <c r="G132" s="235">
        <v>26127.573</v>
      </c>
      <c r="H132" s="272">
        <v>14579.73</v>
      </c>
      <c r="I132" s="272">
        <v>2192.67</v>
      </c>
      <c r="J132">
        <v>12141.28</v>
      </c>
      <c r="K132">
        <v>5073.04</v>
      </c>
      <c r="L132">
        <v>1499.99</v>
      </c>
      <c r="M132">
        <v>999.99</v>
      </c>
      <c r="N132" s="273">
        <v>0</v>
      </c>
      <c r="O132" s="273">
        <v>0</v>
      </c>
      <c r="P132" s="273">
        <v>6445.97</v>
      </c>
      <c r="Q132" s="273">
        <v>0</v>
      </c>
      <c r="R132" s="273">
        <v>9923.5500000009324</v>
      </c>
      <c r="S132" s="273">
        <v>4310.76</v>
      </c>
      <c r="T132" s="273">
        <v>802.57</v>
      </c>
      <c r="U132" s="273">
        <v>0</v>
      </c>
    </row>
    <row r="133" spans="1:21" x14ac:dyDescent="0.35">
      <c r="A133">
        <v>1864.44</v>
      </c>
      <c r="B133" s="270">
        <v>0</v>
      </c>
      <c r="C133" s="272"/>
      <c r="D133" s="272">
        <v>6802.27</v>
      </c>
      <c r="E133" s="272">
        <v>6794.41</v>
      </c>
      <c r="F133" s="275">
        <v>44458</v>
      </c>
      <c r="G133" s="235">
        <v>26331.745999999999</v>
      </c>
      <c r="H133" s="272">
        <v>13596.68</v>
      </c>
      <c r="I133" s="272">
        <v>1864.44</v>
      </c>
      <c r="J133">
        <v>14355.02</v>
      </c>
      <c r="K133">
        <v>5593.85</v>
      </c>
      <c r="L133">
        <v>1500.01</v>
      </c>
      <c r="M133">
        <v>1000.01</v>
      </c>
      <c r="N133" s="273">
        <v>0</v>
      </c>
      <c r="O133" s="273">
        <v>0</v>
      </c>
      <c r="P133" s="273">
        <v>7284.99</v>
      </c>
      <c r="Q133" s="273">
        <v>0</v>
      </c>
      <c r="R133" s="273">
        <v>9551.800000000756</v>
      </c>
      <c r="S133" s="273">
        <v>4765.3900000000003</v>
      </c>
      <c r="T133" s="273">
        <v>813.74</v>
      </c>
      <c r="U133" s="273">
        <v>0</v>
      </c>
    </row>
    <row r="134" spans="1:21" x14ac:dyDescent="0.35">
      <c r="A134">
        <v>1763.34</v>
      </c>
      <c r="B134" s="270">
        <v>0</v>
      </c>
      <c r="C134" s="272"/>
      <c r="D134" s="272">
        <v>6735.26</v>
      </c>
      <c r="E134" s="272">
        <v>6727.74</v>
      </c>
      <c r="F134" s="275">
        <v>44459</v>
      </c>
      <c r="G134" s="235">
        <v>24702.159</v>
      </c>
      <c r="H134" s="272">
        <v>13463</v>
      </c>
      <c r="I134" s="272">
        <v>1763.34</v>
      </c>
      <c r="J134">
        <v>4122</v>
      </c>
      <c r="K134">
        <v>3671.41</v>
      </c>
      <c r="L134">
        <v>1499.99</v>
      </c>
      <c r="M134">
        <v>999.99</v>
      </c>
      <c r="N134" s="273">
        <v>0</v>
      </c>
      <c r="O134" s="273">
        <v>0</v>
      </c>
      <c r="P134" s="273">
        <v>7268.59</v>
      </c>
      <c r="Q134" s="273">
        <v>0</v>
      </c>
      <c r="R134" s="273">
        <v>11719.420000000971</v>
      </c>
      <c r="S134" s="273">
        <v>4356.18</v>
      </c>
      <c r="T134" s="273">
        <v>801.14</v>
      </c>
      <c r="U134" s="273">
        <v>0</v>
      </c>
    </row>
    <row r="135" spans="1:21" x14ac:dyDescent="0.35">
      <c r="A135">
        <v>2054.9899999999998</v>
      </c>
      <c r="B135" s="270">
        <v>0</v>
      </c>
      <c r="C135" s="272"/>
      <c r="D135" s="272">
        <v>6930.84</v>
      </c>
      <c r="E135" s="272">
        <v>6891.91</v>
      </c>
      <c r="F135" s="275">
        <v>44460</v>
      </c>
      <c r="G135" s="235">
        <v>21162.442999999999</v>
      </c>
      <c r="H135" s="272">
        <v>13822.75</v>
      </c>
      <c r="I135" s="272">
        <v>2054.9899999999998</v>
      </c>
      <c r="J135">
        <v>3881.94</v>
      </c>
      <c r="K135">
        <v>3204.68</v>
      </c>
      <c r="L135">
        <v>1499.99</v>
      </c>
      <c r="M135">
        <v>1000</v>
      </c>
      <c r="N135" s="273">
        <v>0</v>
      </c>
      <c r="O135" s="273">
        <v>0</v>
      </c>
      <c r="P135" s="273">
        <v>6888.22</v>
      </c>
      <c r="Q135" s="273">
        <v>0</v>
      </c>
      <c r="R135" s="273">
        <v>9312.9300000005987</v>
      </c>
      <c r="S135" s="273">
        <v>3835.3</v>
      </c>
      <c r="T135" s="273">
        <v>812.29</v>
      </c>
      <c r="U135" s="273">
        <v>0</v>
      </c>
    </row>
    <row r="136" spans="1:21" x14ac:dyDescent="0.35">
      <c r="A136">
        <v>1236.45</v>
      </c>
      <c r="B136" s="270">
        <v>0</v>
      </c>
      <c r="C136" s="272"/>
      <c r="D136" s="272">
        <v>6908.71</v>
      </c>
      <c r="E136" s="272">
        <v>6992.47</v>
      </c>
      <c r="F136" s="275">
        <v>44461</v>
      </c>
      <c r="G136" s="235">
        <v>23944.399000000001</v>
      </c>
      <c r="H136" s="272">
        <v>13901.18</v>
      </c>
      <c r="I136" s="272">
        <v>1236.45</v>
      </c>
      <c r="J136">
        <v>2455.2600000000002</v>
      </c>
      <c r="K136">
        <v>2143.4699999999998</v>
      </c>
      <c r="L136">
        <v>1500</v>
      </c>
      <c r="M136">
        <v>1000</v>
      </c>
      <c r="N136" s="273">
        <v>0</v>
      </c>
      <c r="O136" s="273">
        <v>0</v>
      </c>
      <c r="P136" s="273">
        <v>7526.19</v>
      </c>
      <c r="Q136" s="273">
        <v>0</v>
      </c>
      <c r="R136" s="273">
        <v>12801.830000000855</v>
      </c>
      <c r="S136" s="273">
        <v>3820.5</v>
      </c>
      <c r="T136" s="273">
        <v>804.96</v>
      </c>
      <c r="U136" s="273">
        <v>0</v>
      </c>
    </row>
    <row r="137" spans="1:21" x14ac:dyDescent="0.35">
      <c r="A137">
        <v>817.59</v>
      </c>
      <c r="B137" s="270">
        <v>0</v>
      </c>
      <c r="C137" s="272"/>
      <c r="D137" s="272">
        <v>6984</v>
      </c>
      <c r="E137" s="272">
        <v>7077.49</v>
      </c>
      <c r="F137" s="275">
        <v>44462</v>
      </c>
      <c r="G137" s="235">
        <v>24517.71</v>
      </c>
      <c r="H137" s="272">
        <v>14061.49</v>
      </c>
      <c r="I137" s="272">
        <v>817.59</v>
      </c>
      <c r="J137">
        <v>2688.45</v>
      </c>
      <c r="K137">
        <v>3274.65</v>
      </c>
      <c r="L137">
        <v>1499.99</v>
      </c>
      <c r="M137">
        <v>1000.01</v>
      </c>
      <c r="N137" s="273">
        <v>0</v>
      </c>
      <c r="O137" s="273">
        <v>0</v>
      </c>
      <c r="P137" s="273">
        <v>7917.25</v>
      </c>
      <c r="Q137" s="273">
        <v>0</v>
      </c>
      <c r="R137" s="273">
        <v>8199.0100000003986</v>
      </c>
      <c r="S137" s="273">
        <v>4033.71</v>
      </c>
      <c r="T137" s="273">
        <v>807.28</v>
      </c>
      <c r="U137" s="273">
        <v>0</v>
      </c>
    </row>
    <row r="138" spans="1:21" x14ac:dyDescent="0.35">
      <c r="A138">
        <v>874.03</v>
      </c>
      <c r="B138" s="270">
        <v>0</v>
      </c>
      <c r="C138" s="272"/>
      <c r="D138" s="272">
        <v>7069.06</v>
      </c>
      <c r="E138" s="272">
        <v>6985.06</v>
      </c>
      <c r="F138" s="275">
        <v>44463</v>
      </c>
      <c r="G138" s="235">
        <v>24217.513999999999</v>
      </c>
      <c r="H138" s="272">
        <v>14054.12</v>
      </c>
      <c r="I138" s="272">
        <v>874.03</v>
      </c>
      <c r="J138">
        <v>4319.75</v>
      </c>
      <c r="K138">
        <v>12561.88</v>
      </c>
      <c r="L138">
        <v>1499.99</v>
      </c>
      <c r="M138">
        <v>1000.02</v>
      </c>
      <c r="N138" s="273">
        <v>0</v>
      </c>
      <c r="O138" s="273">
        <v>0</v>
      </c>
      <c r="P138" s="273">
        <v>8346.5499999999993</v>
      </c>
      <c r="Q138" s="273">
        <v>0</v>
      </c>
      <c r="R138" s="273">
        <v>7456.0200000003442</v>
      </c>
      <c r="S138" s="273">
        <v>4336</v>
      </c>
      <c r="T138" s="273">
        <v>807.93</v>
      </c>
      <c r="U138" s="273">
        <v>0</v>
      </c>
    </row>
    <row r="139" spans="1:21" x14ac:dyDescent="0.35">
      <c r="A139">
        <v>1659.37</v>
      </c>
      <c r="B139" s="270">
        <v>0</v>
      </c>
      <c r="C139" s="272"/>
      <c r="D139" s="272">
        <v>7569.86</v>
      </c>
      <c r="E139" s="272">
        <v>7530.92</v>
      </c>
      <c r="F139" s="275">
        <v>44464</v>
      </c>
      <c r="G139" s="235">
        <v>19359.026000000002</v>
      </c>
      <c r="H139" s="272">
        <v>15100.779999999999</v>
      </c>
      <c r="I139" s="272">
        <v>1659.37</v>
      </c>
      <c r="J139">
        <v>9764.57</v>
      </c>
      <c r="K139">
        <v>14337.64</v>
      </c>
      <c r="L139">
        <v>1499.99</v>
      </c>
      <c r="M139">
        <v>999.99</v>
      </c>
      <c r="N139" s="273">
        <v>0</v>
      </c>
      <c r="O139" s="273">
        <v>0</v>
      </c>
      <c r="P139" s="273">
        <v>9242</v>
      </c>
      <c r="Q139" s="273">
        <v>0</v>
      </c>
      <c r="R139" s="273">
        <v>6420.2700000003515</v>
      </c>
      <c r="S139" s="273">
        <v>5714.1</v>
      </c>
      <c r="T139" s="273">
        <v>801.56</v>
      </c>
      <c r="U139" s="273">
        <v>0</v>
      </c>
    </row>
    <row r="140" spans="1:21" x14ac:dyDescent="0.35">
      <c r="A140">
        <v>1255.3699999999999</v>
      </c>
      <c r="B140" s="270">
        <v>0</v>
      </c>
      <c r="C140" s="272"/>
      <c r="D140" s="272">
        <v>6895.97</v>
      </c>
      <c r="E140" s="272">
        <v>6898.8</v>
      </c>
      <c r="F140" s="275">
        <v>44465</v>
      </c>
      <c r="G140" s="235">
        <v>23674.681</v>
      </c>
      <c r="H140" s="272">
        <v>13794.77</v>
      </c>
      <c r="I140" s="272">
        <v>1255.3699999999999</v>
      </c>
      <c r="J140">
        <v>8898.2000000000007</v>
      </c>
      <c r="K140">
        <v>30534.07</v>
      </c>
      <c r="L140">
        <v>1500.01</v>
      </c>
      <c r="M140">
        <v>999.99</v>
      </c>
      <c r="N140" s="273">
        <v>0</v>
      </c>
      <c r="O140" s="273">
        <v>0</v>
      </c>
      <c r="P140" s="273">
        <v>9589.73</v>
      </c>
      <c r="Q140" s="273">
        <v>0</v>
      </c>
      <c r="R140" s="273">
        <v>5778.5800000002973</v>
      </c>
      <c r="S140" s="273">
        <v>5552.21</v>
      </c>
      <c r="T140" s="273">
        <v>815.36</v>
      </c>
      <c r="U140" s="273">
        <v>0</v>
      </c>
    </row>
    <row r="141" spans="1:21" x14ac:dyDescent="0.35">
      <c r="A141">
        <v>357.44</v>
      </c>
      <c r="B141" s="270">
        <v>0</v>
      </c>
      <c r="C141" s="272"/>
      <c r="D141" s="272">
        <v>6847.1</v>
      </c>
      <c r="E141" s="272">
        <v>6815.8</v>
      </c>
      <c r="F141" s="275">
        <v>44466</v>
      </c>
      <c r="G141" s="235">
        <v>24082.541000000001</v>
      </c>
      <c r="H141" s="272">
        <v>13662.900000000001</v>
      </c>
      <c r="I141" s="272">
        <v>357.44</v>
      </c>
      <c r="J141">
        <v>4766.51</v>
      </c>
      <c r="K141">
        <v>28489.77</v>
      </c>
      <c r="L141">
        <v>1500.01</v>
      </c>
      <c r="M141">
        <v>1000</v>
      </c>
      <c r="N141" s="273">
        <v>0</v>
      </c>
      <c r="O141" s="273">
        <v>0</v>
      </c>
      <c r="P141" s="273">
        <v>8512</v>
      </c>
      <c r="Q141" s="273">
        <v>0</v>
      </c>
      <c r="R141" s="273">
        <v>7405.3600000003553</v>
      </c>
      <c r="S141" s="273">
        <v>4677.43</v>
      </c>
      <c r="T141" s="273">
        <v>814.95</v>
      </c>
      <c r="U141" s="273">
        <v>0</v>
      </c>
    </row>
    <row r="142" spans="1:21" x14ac:dyDescent="0.35">
      <c r="A142">
        <v>245.92</v>
      </c>
      <c r="B142" s="270">
        <v>0</v>
      </c>
      <c r="C142" s="272"/>
      <c r="D142" s="272">
        <v>7151.85</v>
      </c>
      <c r="E142" s="272">
        <v>7174.42</v>
      </c>
      <c r="F142" s="275">
        <v>44467</v>
      </c>
      <c r="G142" s="235">
        <v>25173.374</v>
      </c>
      <c r="H142" s="272">
        <v>14326.27</v>
      </c>
      <c r="I142" s="272">
        <v>245.92</v>
      </c>
      <c r="J142">
        <v>2897.55</v>
      </c>
      <c r="K142">
        <v>19923.7</v>
      </c>
      <c r="L142">
        <v>1500.01</v>
      </c>
      <c r="M142">
        <v>1000</v>
      </c>
      <c r="N142" s="273">
        <v>0</v>
      </c>
      <c r="O142" s="273">
        <v>0</v>
      </c>
      <c r="P142" s="273">
        <v>8335.02</v>
      </c>
      <c r="Q142" s="273">
        <v>0</v>
      </c>
      <c r="R142" s="273">
        <v>6365.7900000003128</v>
      </c>
      <c r="S142" s="273">
        <v>3069.98</v>
      </c>
      <c r="T142" s="273">
        <v>815.99</v>
      </c>
      <c r="U142" s="273">
        <v>0</v>
      </c>
    </row>
    <row r="143" spans="1:21" x14ac:dyDescent="0.35">
      <c r="A143">
        <v>576.67999999999995</v>
      </c>
      <c r="B143" s="270">
        <v>0</v>
      </c>
      <c r="C143" s="272"/>
      <c r="D143" s="272">
        <v>7195.11</v>
      </c>
      <c r="E143" s="272">
        <v>7262.2</v>
      </c>
      <c r="F143" s="275">
        <v>44468</v>
      </c>
      <c r="G143" s="235">
        <v>30022.221000000001</v>
      </c>
      <c r="H143" s="272">
        <v>14457.31</v>
      </c>
      <c r="I143" s="272">
        <v>576.67999999999995</v>
      </c>
      <c r="J143">
        <v>1435.82</v>
      </c>
      <c r="K143">
        <v>20608.59</v>
      </c>
      <c r="L143">
        <v>1500</v>
      </c>
      <c r="M143">
        <v>1000.01</v>
      </c>
      <c r="N143" s="273">
        <v>0</v>
      </c>
      <c r="O143" s="273">
        <v>0</v>
      </c>
      <c r="P143" s="273">
        <v>8353.81</v>
      </c>
      <c r="Q143" s="273">
        <v>0</v>
      </c>
      <c r="R143" s="273">
        <v>5581.4300000002904</v>
      </c>
      <c r="S143" s="273">
        <v>2462.4</v>
      </c>
      <c r="T143" s="273">
        <v>807.42</v>
      </c>
      <c r="U143" s="273">
        <v>0</v>
      </c>
    </row>
    <row r="144" spans="1:21" x14ac:dyDescent="0.35">
      <c r="A144">
        <v>586.13</v>
      </c>
      <c r="B144" s="270">
        <v>0</v>
      </c>
      <c r="C144" s="272"/>
      <c r="D144" s="272">
        <v>7123.12</v>
      </c>
      <c r="E144" s="272">
        <v>6982.43</v>
      </c>
      <c r="F144" s="275">
        <v>44469</v>
      </c>
      <c r="G144" s="235">
        <v>27842.45</v>
      </c>
      <c r="H144" s="272">
        <v>14105.55</v>
      </c>
      <c r="I144" s="272">
        <v>586.13</v>
      </c>
      <c r="J144">
        <v>1346.21</v>
      </c>
      <c r="K144">
        <v>16643.75</v>
      </c>
      <c r="L144">
        <v>1499.99</v>
      </c>
      <c r="M144">
        <v>1000</v>
      </c>
      <c r="N144" s="273">
        <v>0</v>
      </c>
      <c r="O144" s="273">
        <v>0</v>
      </c>
      <c r="P144" s="273">
        <v>8156.45</v>
      </c>
      <c r="Q144" s="273">
        <v>0</v>
      </c>
      <c r="R144" s="273">
        <v>5629.4500000003363</v>
      </c>
      <c r="S144" s="273">
        <v>1823.69</v>
      </c>
      <c r="T144" s="273">
        <v>807.45</v>
      </c>
      <c r="U144" s="273">
        <v>0</v>
      </c>
    </row>
    <row r="145" spans="1:21" x14ac:dyDescent="0.35">
      <c r="A145">
        <v>388.91</v>
      </c>
      <c r="B145" s="270">
        <v>0</v>
      </c>
      <c r="C145" s="272"/>
      <c r="D145" s="272">
        <v>6681.03</v>
      </c>
      <c r="E145" s="272">
        <v>6682.26</v>
      </c>
      <c r="F145" s="275">
        <v>44470</v>
      </c>
      <c r="G145" s="235">
        <v>32123.582999999999</v>
      </c>
      <c r="H145" s="272">
        <v>13363.29</v>
      </c>
      <c r="I145" s="272">
        <v>388.91</v>
      </c>
      <c r="J145">
        <v>3790.9</v>
      </c>
      <c r="K145">
        <v>21135.89</v>
      </c>
      <c r="L145">
        <v>1500</v>
      </c>
      <c r="M145">
        <v>1000</v>
      </c>
      <c r="N145" s="273">
        <v>0</v>
      </c>
      <c r="O145" s="273">
        <v>0</v>
      </c>
      <c r="P145" s="273">
        <v>6018.28</v>
      </c>
      <c r="Q145" s="273">
        <v>0</v>
      </c>
      <c r="R145" s="273">
        <v>4695.9000000003225</v>
      </c>
      <c r="S145" s="273">
        <v>2314.11</v>
      </c>
      <c r="T145" s="273">
        <v>802.94</v>
      </c>
      <c r="U145" s="273">
        <v>386.08</v>
      </c>
    </row>
    <row r="146" spans="1:21" x14ac:dyDescent="0.35">
      <c r="A146">
        <v>482.75</v>
      </c>
      <c r="B146" s="270">
        <v>0</v>
      </c>
      <c r="C146" s="272"/>
      <c r="D146" s="272">
        <v>7102.95</v>
      </c>
      <c r="E146" s="272">
        <v>7180.3</v>
      </c>
      <c r="F146" s="275">
        <v>44471</v>
      </c>
      <c r="G146" s="235">
        <v>35968.093999999997</v>
      </c>
      <c r="H146" s="272">
        <v>14283.25</v>
      </c>
      <c r="I146" s="272">
        <v>482.75</v>
      </c>
      <c r="J146">
        <v>8073.26</v>
      </c>
      <c r="K146">
        <v>22332.46</v>
      </c>
      <c r="L146">
        <v>1500</v>
      </c>
      <c r="M146">
        <v>999.99</v>
      </c>
      <c r="N146" s="273">
        <v>0</v>
      </c>
      <c r="O146" s="273">
        <v>0</v>
      </c>
      <c r="P146" s="273">
        <v>6010.7</v>
      </c>
      <c r="Q146" s="273">
        <v>0</v>
      </c>
      <c r="R146" s="273">
        <v>8252.8600000004335</v>
      </c>
      <c r="S146" s="273">
        <v>3644.97</v>
      </c>
      <c r="T146" s="273">
        <v>801.16</v>
      </c>
      <c r="U146" s="273">
        <v>687.96</v>
      </c>
    </row>
    <row r="147" spans="1:21" x14ac:dyDescent="0.35">
      <c r="A147">
        <v>707.41</v>
      </c>
      <c r="B147" s="270">
        <v>0</v>
      </c>
      <c r="C147" s="272"/>
      <c r="D147" s="272">
        <v>7085.74</v>
      </c>
      <c r="E147" s="272">
        <v>7038.97</v>
      </c>
      <c r="F147" s="275">
        <v>44472</v>
      </c>
      <c r="G147" s="235">
        <v>32072.919000000002</v>
      </c>
      <c r="H147" s="272">
        <v>14124.71</v>
      </c>
      <c r="I147" s="272">
        <v>707.41</v>
      </c>
      <c r="J147">
        <v>8549.85</v>
      </c>
      <c r="K147">
        <v>27021.3</v>
      </c>
      <c r="L147">
        <v>1500.01</v>
      </c>
      <c r="M147">
        <v>1000.01</v>
      </c>
      <c r="N147" s="273">
        <v>0</v>
      </c>
      <c r="O147" s="273">
        <v>0</v>
      </c>
      <c r="P147" s="273">
        <v>6017.16</v>
      </c>
      <c r="Q147" s="273">
        <v>0</v>
      </c>
      <c r="R147" s="273">
        <v>7846.5100000003677</v>
      </c>
      <c r="S147" s="273">
        <v>4331.07</v>
      </c>
      <c r="T147" s="273">
        <v>797.61</v>
      </c>
      <c r="U147" s="273">
        <v>614.64</v>
      </c>
    </row>
    <row r="148" spans="1:21" x14ac:dyDescent="0.35">
      <c r="A148">
        <v>166.63</v>
      </c>
      <c r="B148" s="270">
        <v>0</v>
      </c>
      <c r="C148" s="272"/>
      <c r="D148" s="272">
        <v>6837.75</v>
      </c>
      <c r="E148" s="272">
        <v>6834.09</v>
      </c>
      <c r="F148" s="275">
        <v>44473</v>
      </c>
      <c r="G148" s="235">
        <v>28478.169000000002</v>
      </c>
      <c r="H148" s="272">
        <v>13671.84</v>
      </c>
      <c r="I148" s="272">
        <v>166.63</v>
      </c>
      <c r="J148">
        <v>5412.56</v>
      </c>
      <c r="K148">
        <v>21954.23</v>
      </c>
      <c r="L148">
        <v>1499.99</v>
      </c>
      <c r="M148">
        <v>1000</v>
      </c>
      <c r="N148" s="273">
        <v>0</v>
      </c>
      <c r="O148" s="273">
        <v>0</v>
      </c>
      <c r="P148" s="273">
        <v>6015.1</v>
      </c>
      <c r="Q148" s="273">
        <v>0</v>
      </c>
      <c r="R148" s="273">
        <v>5514.8600000002971</v>
      </c>
      <c r="S148" s="273">
        <v>3712.61</v>
      </c>
      <c r="T148" s="273">
        <v>808.31</v>
      </c>
      <c r="U148" s="273">
        <v>522.41999999999996</v>
      </c>
    </row>
    <row r="149" spans="1:21" x14ac:dyDescent="0.35">
      <c r="A149">
        <v>289.47000000000003</v>
      </c>
      <c r="B149" s="270">
        <v>0</v>
      </c>
      <c r="C149" s="272"/>
      <c r="D149" s="272">
        <v>6889.57</v>
      </c>
      <c r="E149" s="272">
        <v>6866.93</v>
      </c>
      <c r="F149" s="275">
        <v>44474</v>
      </c>
      <c r="G149" s="235">
        <v>31357.824000000001</v>
      </c>
      <c r="H149" s="272">
        <v>13756.5</v>
      </c>
      <c r="I149" s="272">
        <v>289.47000000000003</v>
      </c>
      <c r="J149">
        <v>3120.92</v>
      </c>
      <c r="K149">
        <v>35913.35</v>
      </c>
      <c r="L149">
        <v>1500</v>
      </c>
      <c r="M149">
        <v>1000.01</v>
      </c>
      <c r="N149" s="273">
        <v>0</v>
      </c>
      <c r="O149" s="273">
        <v>0</v>
      </c>
      <c r="P149" s="273">
        <v>6313.55</v>
      </c>
      <c r="Q149" s="273">
        <v>0</v>
      </c>
      <c r="R149" s="273">
        <v>5237.0700000002917</v>
      </c>
      <c r="S149" s="273">
        <v>2319.4</v>
      </c>
      <c r="T149" s="273">
        <v>803</v>
      </c>
      <c r="U149" s="273">
        <v>593.11</v>
      </c>
    </row>
    <row r="150" spans="1:21" x14ac:dyDescent="0.35">
      <c r="A150">
        <v>282.16000000000003</v>
      </c>
      <c r="B150" s="270">
        <v>0</v>
      </c>
      <c r="C150" s="272"/>
      <c r="D150" s="272">
        <v>6924.21</v>
      </c>
      <c r="E150" s="272">
        <v>6878.91</v>
      </c>
      <c r="F150" s="275">
        <v>44475</v>
      </c>
      <c r="G150" s="235">
        <v>30221.471000000001</v>
      </c>
      <c r="H150" s="272">
        <v>13803.119999999999</v>
      </c>
      <c r="I150" s="272">
        <v>282.16000000000003</v>
      </c>
      <c r="J150">
        <v>2187.5</v>
      </c>
      <c r="K150">
        <v>24895.35</v>
      </c>
      <c r="L150">
        <v>1500</v>
      </c>
      <c r="M150">
        <v>1000.01</v>
      </c>
      <c r="N150" s="273">
        <v>0</v>
      </c>
      <c r="O150" s="273">
        <v>0</v>
      </c>
      <c r="P150" s="273">
        <v>6512.65</v>
      </c>
      <c r="Q150" s="273">
        <v>0</v>
      </c>
      <c r="R150" s="273">
        <v>7599.7000000005755</v>
      </c>
      <c r="S150" s="273">
        <v>2035.95</v>
      </c>
      <c r="T150" s="273">
        <v>818.67</v>
      </c>
      <c r="U150" s="273">
        <v>250.38</v>
      </c>
    </row>
    <row r="151" spans="1:21" x14ac:dyDescent="0.35">
      <c r="A151">
        <v>395.78</v>
      </c>
      <c r="B151" s="270">
        <v>0</v>
      </c>
      <c r="C151" s="272"/>
      <c r="D151" s="272">
        <v>7267.25</v>
      </c>
      <c r="E151" s="272">
        <v>7253.23</v>
      </c>
      <c r="F151" s="275">
        <v>44476</v>
      </c>
      <c r="G151" s="235">
        <v>33794.148999999998</v>
      </c>
      <c r="H151" s="272">
        <v>14520.48</v>
      </c>
      <c r="I151" s="272">
        <v>395.78</v>
      </c>
      <c r="J151">
        <v>1834.96</v>
      </c>
      <c r="K151">
        <v>18709.490000000002</v>
      </c>
      <c r="L151">
        <v>1500</v>
      </c>
      <c r="M151">
        <v>1000.01</v>
      </c>
      <c r="N151" s="273">
        <v>0</v>
      </c>
      <c r="O151" s="273">
        <v>0</v>
      </c>
      <c r="P151" s="273">
        <v>6725.67</v>
      </c>
      <c r="Q151" s="273">
        <v>0</v>
      </c>
      <c r="R151" s="273">
        <v>9607.8600000007409</v>
      </c>
      <c r="S151" s="273">
        <v>2055.8000000000002</v>
      </c>
      <c r="T151" s="273">
        <v>809.85</v>
      </c>
      <c r="U151" s="273">
        <v>473.64</v>
      </c>
    </row>
    <row r="152" spans="1:21" x14ac:dyDescent="0.35">
      <c r="A152">
        <v>634.37</v>
      </c>
      <c r="B152" s="270">
        <v>0</v>
      </c>
      <c r="C152" s="272"/>
      <c r="D152" s="272">
        <v>6857.61</v>
      </c>
      <c r="E152" s="272">
        <v>6938.88</v>
      </c>
      <c r="F152" s="275">
        <v>44477</v>
      </c>
      <c r="G152" s="235">
        <v>35500.839999999997</v>
      </c>
      <c r="H152" s="272">
        <v>13796.49</v>
      </c>
      <c r="I152" s="272">
        <v>634.37</v>
      </c>
      <c r="J152">
        <v>1634.07</v>
      </c>
      <c r="K152">
        <v>15103.1</v>
      </c>
      <c r="L152">
        <v>1500.01</v>
      </c>
      <c r="M152">
        <v>1000</v>
      </c>
      <c r="N152" s="273">
        <v>0</v>
      </c>
      <c r="O152" s="273">
        <v>0</v>
      </c>
      <c r="P152" s="273">
        <v>7017.69</v>
      </c>
      <c r="Q152" s="273">
        <v>0</v>
      </c>
      <c r="R152" s="273">
        <v>10432.770000000794</v>
      </c>
      <c r="S152" s="273">
        <v>2461.21</v>
      </c>
      <c r="T152" s="273">
        <v>1638.42</v>
      </c>
      <c r="U152" s="273">
        <v>471.03</v>
      </c>
    </row>
    <row r="153" spans="1:21" x14ac:dyDescent="0.35">
      <c r="A153">
        <v>861.47</v>
      </c>
      <c r="B153" s="270">
        <v>0</v>
      </c>
      <c r="C153" s="272"/>
      <c r="D153" s="272">
        <v>7137.87</v>
      </c>
      <c r="E153" s="272">
        <v>7188.99</v>
      </c>
      <c r="F153" s="275">
        <v>44478</v>
      </c>
      <c r="G153" s="235">
        <v>31198.046999999999</v>
      </c>
      <c r="H153" s="272">
        <v>14326.86</v>
      </c>
      <c r="I153" s="272">
        <v>861.47</v>
      </c>
      <c r="J153">
        <v>3327.87</v>
      </c>
      <c r="K153">
        <v>17225.32</v>
      </c>
      <c r="L153">
        <v>2000</v>
      </c>
      <c r="M153">
        <v>1000.01</v>
      </c>
      <c r="N153" s="273">
        <v>0</v>
      </c>
      <c r="O153" s="273">
        <v>0</v>
      </c>
      <c r="P153" s="273">
        <v>7012.55</v>
      </c>
      <c r="Q153" s="273">
        <v>0</v>
      </c>
      <c r="R153" s="273">
        <v>13009.82000000092</v>
      </c>
      <c r="S153" s="273">
        <v>3895.91</v>
      </c>
      <c r="T153" s="273">
        <v>1615.72</v>
      </c>
      <c r="U153" s="273">
        <v>1216.72</v>
      </c>
    </row>
    <row r="154" spans="1:21" x14ac:dyDescent="0.35">
      <c r="A154">
        <v>1067.32</v>
      </c>
      <c r="B154" s="270">
        <v>0</v>
      </c>
      <c r="C154" s="272"/>
      <c r="D154" s="272">
        <v>6857.56</v>
      </c>
      <c r="E154" s="272">
        <v>6846.21</v>
      </c>
      <c r="F154" s="275">
        <v>44479</v>
      </c>
      <c r="G154" s="235">
        <v>38751.843999999997</v>
      </c>
      <c r="H154" s="272">
        <v>13703.77</v>
      </c>
      <c r="I154" s="272">
        <v>1067.32</v>
      </c>
      <c r="J154">
        <v>5474.25</v>
      </c>
      <c r="K154">
        <v>20217.21</v>
      </c>
      <c r="L154">
        <v>2000.01</v>
      </c>
      <c r="M154">
        <v>1000.01</v>
      </c>
      <c r="N154" s="273">
        <v>1000</v>
      </c>
      <c r="O154" s="273">
        <v>0</v>
      </c>
      <c r="P154" s="273">
        <v>7015.62</v>
      </c>
      <c r="Q154" s="273">
        <v>0</v>
      </c>
      <c r="R154" s="273">
        <v>15639.140000000822</v>
      </c>
      <c r="S154" s="273">
        <v>3988.91</v>
      </c>
      <c r="T154" s="273">
        <v>1602.1</v>
      </c>
      <c r="U154" s="273">
        <v>1264.05</v>
      </c>
    </row>
    <row r="155" spans="1:21" x14ac:dyDescent="0.35">
      <c r="A155">
        <v>2077.38</v>
      </c>
      <c r="B155" s="270">
        <v>0</v>
      </c>
      <c r="C155" s="272"/>
      <c r="D155" s="272">
        <v>6806.46</v>
      </c>
      <c r="E155" s="272">
        <v>6773.29</v>
      </c>
      <c r="F155" s="275">
        <v>44480</v>
      </c>
      <c r="G155" s="235">
        <v>30344.434000000001</v>
      </c>
      <c r="H155" s="272">
        <v>13579.75</v>
      </c>
      <c r="I155" s="272">
        <v>2077.38</v>
      </c>
      <c r="J155">
        <v>6888.13</v>
      </c>
      <c r="K155">
        <v>25752.799999999999</v>
      </c>
      <c r="L155">
        <v>2000</v>
      </c>
      <c r="M155">
        <v>1000</v>
      </c>
      <c r="N155" s="273">
        <v>1000</v>
      </c>
      <c r="O155" s="273">
        <v>0</v>
      </c>
      <c r="P155" s="273">
        <v>7014.46</v>
      </c>
      <c r="Q155" s="273">
        <v>0</v>
      </c>
      <c r="R155" s="273">
        <v>12962.440000000701</v>
      </c>
      <c r="S155" s="273">
        <v>3896.36</v>
      </c>
      <c r="T155" s="273">
        <v>1609.06</v>
      </c>
      <c r="U155" s="273">
        <v>1202.26</v>
      </c>
    </row>
    <row r="156" spans="1:21" x14ac:dyDescent="0.35">
      <c r="A156">
        <v>2105.48</v>
      </c>
      <c r="B156" s="270">
        <v>0</v>
      </c>
      <c r="C156" s="272"/>
      <c r="D156" s="272">
        <v>6902.62</v>
      </c>
      <c r="E156" s="272">
        <v>6845.01</v>
      </c>
      <c r="F156" s="275">
        <v>44481</v>
      </c>
      <c r="G156" s="235">
        <v>33795.343000000001</v>
      </c>
      <c r="H156" s="272">
        <v>13747.630000000001</v>
      </c>
      <c r="I156" s="272">
        <v>2105.48</v>
      </c>
      <c r="J156">
        <v>3069.08</v>
      </c>
      <c r="K156">
        <v>19124.84</v>
      </c>
      <c r="L156">
        <v>2000.01</v>
      </c>
      <c r="M156">
        <v>999.99</v>
      </c>
      <c r="N156" s="273">
        <v>2000</v>
      </c>
      <c r="O156" s="273">
        <v>0</v>
      </c>
      <c r="P156" s="273">
        <v>7015.4</v>
      </c>
      <c r="Q156" s="273">
        <v>0</v>
      </c>
      <c r="R156" s="273">
        <v>12858.740000000662</v>
      </c>
      <c r="S156" s="273">
        <v>2406.0100000000002</v>
      </c>
      <c r="T156" s="273">
        <v>810.47</v>
      </c>
      <c r="U156" s="273">
        <v>888.39</v>
      </c>
    </row>
    <row r="157" spans="1:21" x14ac:dyDescent="0.35">
      <c r="A157">
        <v>2132.42</v>
      </c>
      <c r="B157" s="270">
        <v>0</v>
      </c>
      <c r="C157" s="272"/>
      <c r="D157" s="272">
        <v>6907.96</v>
      </c>
      <c r="E157" s="272">
        <v>6933.66</v>
      </c>
      <c r="F157" s="275">
        <v>44482</v>
      </c>
      <c r="G157" s="235">
        <v>38866.646999999997</v>
      </c>
      <c r="H157" s="272">
        <v>13841.619999999999</v>
      </c>
      <c r="I157" s="272">
        <v>2132.42</v>
      </c>
      <c r="J157">
        <v>1952.68</v>
      </c>
      <c r="K157">
        <v>12443.66</v>
      </c>
      <c r="L157">
        <v>1999.99</v>
      </c>
      <c r="M157">
        <v>1000.01</v>
      </c>
      <c r="N157" s="273">
        <v>2000</v>
      </c>
      <c r="O157" s="273">
        <v>0</v>
      </c>
      <c r="P157" s="273">
        <v>7518.8</v>
      </c>
      <c r="Q157" s="273">
        <v>0</v>
      </c>
      <c r="R157" s="273">
        <v>12973.360000000663</v>
      </c>
      <c r="S157" s="273">
        <v>2265.71</v>
      </c>
      <c r="T157" s="273">
        <v>804.17</v>
      </c>
      <c r="U157" s="273">
        <v>768.17</v>
      </c>
    </row>
    <row r="158" spans="1:21" x14ac:dyDescent="0.35">
      <c r="A158">
        <v>1968.93</v>
      </c>
      <c r="B158" s="270">
        <v>0</v>
      </c>
      <c r="C158" s="272"/>
      <c r="D158" s="272">
        <v>7010.74</v>
      </c>
      <c r="E158" s="272">
        <v>7053.26</v>
      </c>
      <c r="F158" s="275">
        <v>44483</v>
      </c>
      <c r="G158" s="235">
        <v>39889.129999999997</v>
      </c>
      <c r="H158" s="272">
        <v>14064</v>
      </c>
      <c r="I158" s="272">
        <v>1968.93</v>
      </c>
      <c r="J158">
        <v>963.01</v>
      </c>
      <c r="K158">
        <v>7815.13</v>
      </c>
      <c r="L158">
        <v>2000</v>
      </c>
      <c r="M158">
        <v>1000</v>
      </c>
      <c r="N158" s="273">
        <v>1903.79</v>
      </c>
      <c r="O158" s="273">
        <v>0</v>
      </c>
      <c r="P158" s="273">
        <v>7524.84</v>
      </c>
      <c r="Q158" s="273">
        <v>0</v>
      </c>
      <c r="R158" s="273">
        <v>12944.390000000869</v>
      </c>
      <c r="S158" s="273">
        <v>1945.3</v>
      </c>
      <c r="T158" s="273">
        <v>803.93</v>
      </c>
      <c r="U158" s="273">
        <v>1027.82</v>
      </c>
    </row>
    <row r="159" spans="1:21" x14ac:dyDescent="0.35">
      <c r="A159">
        <v>1616.3</v>
      </c>
      <c r="B159" s="270">
        <v>0</v>
      </c>
      <c r="C159" s="272"/>
      <c r="D159" s="272">
        <v>7112.79</v>
      </c>
      <c r="E159" s="272">
        <v>7082.61</v>
      </c>
      <c r="F159" s="275">
        <v>44484</v>
      </c>
      <c r="G159" s="235">
        <v>41569.769</v>
      </c>
      <c r="H159" s="272">
        <v>14195.4</v>
      </c>
      <c r="I159" s="272">
        <v>1616.3</v>
      </c>
      <c r="J159">
        <v>3088.87</v>
      </c>
      <c r="K159">
        <v>11434.97</v>
      </c>
      <c r="L159">
        <v>2000</v>
      </c>
      <c r="M159">
        <v>999.99</v>
      </c>
      <c r="N159" s="273">
        <v>1901.69</v>
      </c>
      <c r="O159" s="273">
        <v>0</v>
      </c>
      <c r="P159" s="273">
        <v>7522.64</v>
      </c>
      <c r="Q159" s="273">
        <v>0</v>
      </c>
      <c r="R159" s="273">
        <v>12496.78000000083</v>
      </c>
      <c r="S159" s="273">
        <v>1804.51</v>
      </c>
      <c r="T159" s="273">
        <v>804.26</v>
      </c>
      <c r="U159" s="273">
        <v>753.52</v>
      </c>
    </row>
    <row r="160" spans="1:21" x14ac:dyDescent="0.35">
      <c r="A160">
        <v>1819.49</v>
      </c>
      <c r="B160" s="270">
        <v>0</v>
      </c>
      <c r="C160" s="272"/>
      <c r="D160" s="272">
        <v>7401.87</v>
      </c>
      <c r="E160" s="272">
        <v>7465.96</v>
      </c>
      <c r="F160" s="275">
        <v>44485</v>
      </c>
      <c r="G160" s="235">
        <v>45606.67</v>
      </c>
      <c r="H160" s="272">
        <v>14867.83</v>
      </c>
      <c r="I160" s="272">
        <v>1819.49</v>
      </c>
      <c r="J160">
        <v>10333.17</v>
      </c>
      <c r="K160">
        <v>18946.25</v>
      </c>
      <c r="L160">
        <v>2000.01</v>
      </c>
      <c r="M160">
        <v>1000</v>
      </c>
      <c r="N160" s="273">
        <v>1917.15</v>
      </c>
      <c r="O160" s="273">
        <v>0</v>
      </c>
      <c r="P160" s="273">
        <v>7515.5</v>
      </c>
      <c r="Q160" s="273">
        <v>0</v>
      </c>
      <c r="R160" s="273">
        <v>13538.980000000884</v>
      </c>
      <c r="S160" s="273">
        <v>4119.79</v>
      </c>
      <c r="T160" s="273">
        <v>823.06</v>
      </c>
      <c r="U160" s="273">
        <v>915.86</v>
      </c>
    </row>
    <row r="161" spans="1:21" x14ac:dyDescent="0.35">
      <c r="A161">
        <v>1775.41</v>
      </c>
      <c r="B161" s="270">
        <v>0</v>
      </c>
      <c r="C161" s="272"/>
      <c r="D161" s="272">
        <v>6836.09</v>
      </c>
      <c r="E161" s="272">
        <v>6844.3</v>
      </c>
      <c r="F161" s="275">
        <v>44486</v>
      </c>
      <c r="G161" s="235">
        <v>47695.006000000001</v>
      </c>
      <c r="H161" s="272">
        <v>13680.39</v>
      </c>
      <c r="I161" s="272">
        <v>1775.41</v>
      </c>
      <c r="J161">
        <v>12893.95</v>
      </c>
      <c r="K161">
        <v>21933.59</v>
      </c>
      <c r="L161">
        <v>2000.01</v>
      </c>
      <c r="M161">
        <v>1000.01</v>
      </c>
      <c r="N161" s="273">
        <v>1902.07</v>
      </c>
      <c r="O161" s="273">
        <v>0</v>
      </c>
      <c r="P161" s="273">
        <v>7516.14</v>
      </c>
      <c r="Q161" s="273">
        <v>0</v>
      </c>
      <c r="R161" s="273">
        <v>13024.210000000929</v>
      </c>
      <c r="S161" s="273">
        <v>4341.92</v>
      </c>
      <c r="T161" s="273">
        <v>801.47</v>
      </c>
      <c r="U161" s="273">
        <v>889.48</v>
      </c>
    </row>
    <row r="162" spans="1:21" x14ac:dyDescent="0.35">
      <c r="A162">
        <v>940.13</v>
      </c>
      <c r="B162" s="270">
        <v>0</v>
      </c>
      <c r="C162" s="272"/>
      <c r="D162" s="272">
        <v>6882.26</v>
      </c>
      <c r="E162" s="272">
        <v>6871.58</v>
      </c>
      <c r="F162" s="275">
        <v>44487</v>
      </c>
      <c r="G162" s="235">
        <v>40175.620000000003</v>
      </c>
      <c r="H162" s="272">
        <v>13753.84</v>
      </c>
      <c r="I162" s="272">
        <v>940.13</v>
      </c>
      <c r="J162">
        <v>8920.11</v>
      </c>
      <c r="K162">
        <v>28305.89</v>
      </c>
      <c r="L162">
        <v>2000.01</v>
      </c>
      <c r="M162">
        <v>1000</v>
      </c>
      <c r="N162" s="273">
        <v>1000</v>
      </c>
      <c r="O162" s="273">
        <v>0</v>
      </c>
      <c r="P162" s="273">
        <v>7511.57</v>
      </c>
      <c r="Q162" s="273">
        <v>0</v>
      </c>
      <c r="R162" s="273">
        <v>13020.200000000794</v>
      </c>
      <c r="S162" s="273">
        <v>2718.18</v>
      </c>
      <c r="T162" s="273">
        <v>807.27</v>
      </c>
      <c r="U162" s="273">
        <v>578.9</v>
      </c>
    </row>
    <row r="163" spans="1:21" x14ac:dyDescent="0.35">
      <c r="A163">
        <v>681.03</v>
      </c>
      <c r="B163" s="270">
        <v>0</v>
      </c>
      <c r="C163" s="272"/>
      <c r="D163" s="272">
        <v>7025.88</v>
      </c>
      <c r="E163" s="272">
        <v>6989.47</v>
      </c>
      <c r="F163" s="275">
        <v>44488</v>
      </c>
      <c r="G163" s="235">
        <v>38759.39</v>
      </c>
      <c r="H163" s="272">
        <v>14015.35</v>
      </c>
      <c r="I163" s="272">
        <v>681.03</v>
      </c>
      <c r="J163">
        <v>6420.16</v>
      </c>
      <c r="K163">
        <v>23453.43</v>
      </c>
      <c r="L163">
        <v>1999.99</v>
      </c>
      <c r="M163">
        <v>1000</v>
      </c>
      <c r="N163" s="273">
        <v>881.17</v>
      </c>
      <c r="O163" s="273">
        <v>165.16</v>
      </c>
      <c r="P163" s="273">
        <v>8024.28</v>
      </c>
      <c r="Q163" s="273">
        <v>0</v>
      </c>
      <c r="R163" s="273">
        <v>12931.670000000839</v>
      </c>
      <c r="S163" s="273">
        <v>2033.13</v>
      </c>
      <c r="T163" s="273">
        <v>825.97</v>
      </c>
      <c r="U163" s="273">
        <v>548.86</v>
      </c>
    </row>
    <row r="164" spans="1:21" x14ac:dyDescent="0.35">
      <c r="A164">
        <v>797.68</v>
      </c>
      <c r="B164" s="270">
        <v>0</v>
      </c>
      <c r="C164" s="272"/>
      <c r="D164" s="272">
        <v>6917.64</v>
      </c>
      <c r="E164" s="272">
        <v>6904.16</v>
      </c>
      <c r="F164" s="275">
        <v>44489</v>
      </c>
      <c r="G164" s="235">
        <v>39486.235999999997</v>
      </c>
      <c r="H164" s="272">
        <v>13821.8</v>
      </c>
      <c r="I164" s="272">
        <v>797.68</v>
      </c>
      <c r="J164">
        <v>5164.3</v>
      </c>
      <c r="K164">
        <v>25833.17</v>
      </c>
      <c r="L164">
        <v>2000.01</v>
      </c>
      <c r="M164">
        <v>1000.01</v>
      </c>
      <c r="N164" s="273">
        <v>0</v>
      </c>
      <c r="O164" s="273">
        <v>1000</v>
      </c>
      <c r="P164" s="273">
        <v>8025.33</v>
      </c>
      <c r="Q164" s="273">
        <v>0</v>
      </c>
      <c r="R164" s="273">
        <v>12032.30000000064</v>
      </c>
      <c r="S164" s="273">
        <v>2480.4499999999998</v>
      </c>
      <c r="T164" s="273">
        <v>814.91</v>
      </c>
      <c r="U164" s="273">
        <v>835.66</v>
      </c>
    </row>
    <row r="165" spans="1:21" x14ac:dyDescent="0.35">
      <c r="A165">
        <v>782.92</v>
      </c>
      <c r="B165" s="270">
        <v>0</v>
      </c>
      <c r="C165" s="272"/>
      <c r="D165" s="272">
        <v>6890.03</v>
      </c>
      <c r="E165" s="272">
        <v>6902.79</v>
      </c>
      <c r="F165" s="275">
        <v>44490</v>
      </c>
      <c r="G165" s="235">
        <v>40898.447</v>
      </c>
      <c r="H165" s="272">
        <v>13792.82</v>
      </c>
      <c r="I165" s="272">
        <v>782.92</v>
      </c>
      <c r="J165">
        <v>2881.87</v>
      </c>
      <c r="K165">
        <v>29219.040000000001</v>
      </c>
      <c r="L165">
        <v>1332.19</v>
      </c>
      <c r="M165">
        <v>667.82</v>
      </c>
      <c r="N165" s="273">
        <v>0</v>
      </c>
      <c r="O165" s="273">
        <v>1000</v>
      </c>
      <c r="P165" s="273">
        <v>8534.8799999999992</v>
      </c>
      <c r="Q165" s="273">
        <v>0</v>
      </c>
      <c r="R165" s="273">
        <v>14279.140000000853</v>
      </c>
      <c r="S165" s="273">
        <v>3093.7</v>
      </c>
      <c r="T165" s="273">
        <v>818.97</v>
      </c>
      <c r="U165" s="273">
        <v>801.62</v>
      </c>
    </row>
    <row r="166" spans="1:21" x14ac:dyDescent="0.35">
      <c r="A166">
        <v>1144.47</v>
      </c>
      <c r="B166" s="270">
        <v>0</v>
      </c>
      <c r="C166" s="272"/>
      <c r="D166" s="272">
        <v>7115.53</v>
      </c>
      <c r="E166" s="272">
        <v>7125.58</v>
      </c>
      <c r="F166" s="275">
        <v>44491</v>
      </c>
      <c r="G166" s="235">
        <v>45450.667000000001</v>
      </c>
      <c r="H166" s="272">
        <v>14241.11</v>
      </c>
      <c r="I166" s="272">
        <v>1144.47</v>
      </c>
      <c r="J166">
        <v>4898.8</v>
      </c>
      <c r="K166">
        <v>27382.44</v>
      </c>
      <c r="L166">
        <v>90.29</v>
      </c>
      <c r="M166">
        <v>22.19</v>
      </c>
      <c r="N166" s="273">
        <v>0</v>
      </c>
      <c r="O166" s="273">
        <v>1000</v>
      </c>
      <c r="P166" s="273">
        <v>9029.27</v>
      </c>
      <c r="Q166" s="273">
        <v>0</v>
      </c>
      <c r="R166" s="273">
        <v>12605.650000000671</v>
      </c>
      <c r="S166" s="273">
        <v>3466.18</v>
      </c>
      <c r="T166" s="273">
        <v>810.56</v>
      </c>
      <c r="U166" s="273">
        <v>1775.14</v>
      </c>
    </row>
    <row r="167" spans="1:21" x14ac:dyDescent="0.35">
      <c r="A167">
        <v>1882.71</v>
      </c>
      <c r="B167" s="270">
        <v>0</v>
      </c>
      <c r="C167" s="272"/>
      <c r="D167" s="272">
        <v>7332.57</v>
      </c>
      <c r="E167" s="272">
        <v>7362.12</v>
      </c>
      <c r="F167" s="275">
        <v>44492</v>
      </c>
      <c r="G167" s="235">
        <v>43980.07</v>
      </c>
      <c r="H167" s="272">
        <v>14694.689999999999</v>
      </c>
      <c r="I167" s="272">
        <v>1882.71</v>
      </c>
      <c r="J167">
        <v>12700.33</v>
      </c>
      <c r="K167">
        <v>33361.14</v>
      </c>
      <c r="L167">
        <v>1999.99</v>
      </c>
      <c r="M167">
        <v>999.99</v>
      </c>
      <c r="N167" s="273">
        <v>0</v>
      </c>
      <c r="O167" s="273">
        <v>970.33</v>
      </c>
      <c r="P167" s="273">
        <v>9017.44</v>
      </c>
      <c r="Q167" s="273">
        <v>0</v>
      </c>
      <c r="R167" s="273">
        <v>13715.080000000757</v>
      </c>
      <c r="S167" s="273">
        <v>5977.23</v>
      </c>
      <c r="T167" s="273">
        <v>803.18</v>
      </c>
      <c r="U167" s="273">
        <v>1596.58</v>
      </c>
    </row>
    <row r="168" spans="1:21" x14ac:dyDescent="0.35">
      <c r="A168">
        <v>1899.14</v>
      </c>
      <c r="B168" s="270">
        <v>0</v>
      </c>
      <c r="C168" s="272"/>
      <c r="D168" s="272">
        <v>6830.6</v>
      </c>
      <c r="E168" s="272">
        <v>6837.01</v>
      </c>
      <c r="F168" s="275">
        <v>44493</v>
      </c>
      <c r="G168" s="235">
        <v>45416.845999999998</v>
      </c>
      <c r="H168" s="272">
        <v>13667.61</v>
      </c>
      <c r="I168" s="272">
        <v>1899.14</v>
      </c>
      <c r="J168">
        <v>10269.030000000001</v>
      </c>
      <c r="K168">
        <v>36249.120000000003</v>
      </c>
      <c r="L168">
        <v>1956.22</v>
      </c>
      <c r="M168">
        <v>1000</v>
      </c>
      <c r="N168" s="273">
        <v>0</v>
      </c>
      <c r="O168" s="273">
        <v>1000</v>
      </c>
      <c r="P168" s="273">
        <v>9028.14</v>
      </c>
      <c r="Q168" s="273">
        <v>0</v>
      </c>
      <c r="R168" s="273">
        <v>12852.950000000747</v>
      </c>
      <c r="S168" s="273">
        <v>5570.93</v>
      </c>
      <c r="T168" s="273">
        <v>802</v>
      </c>
      <c r="U168" s="273">
        <v>1868.16</v>
      </c>
    </row>
    <row r="169" spans="1:21" x14ac:dyDescent="0.35">
      <c r="A169">
        <v>1635.91</v>
      </c>
      <c r="B169" s="270">
        <v>0</v>
      </c>
      <c r="C169" s="272"/>
      <c r="D169" s="272">
        <v>7169.78</v>
      </c>
      <c r="E169" s="272">
        <v>7165.88</v>
      </c>
      <c r="F169" s="275">
        <v>44494</v>
      </c>
      <c r="G169" s="235">
        <v>33961.447</v>
      </c>
      <c r="H169" s="272">
        <v>14335.66</v>
      </c>
      <c r="I169" s="272">
        <v>1635.91</v>
      </c>
      <c r="J169">
        <v>1913.11</v>
      </c>
      <c r="K169">
        <v>22373.040000000001</v>
      </c>
      <c r="L169">
        <v>2000</v>
      </c>
      <c r="M169">
        <v>1000</v>
      </c>
      <c r="N169" s="273">
        <v>0</v>
      </c>
      <c r="O169" s="273">
        <v>1000</v>
      </c>
      <c r="P169" s="273">
        <v>9023.86</v>
      </c>
      <c r="Q169" s="273">
        <v>0</v>
      </c>
      <c r="R169" s="273">
        <v>13216.850000000788</v>
      </c>
      <c r="S169" s="273">
        <v>3899</v>
      </c>
      <c r="T169" s="273">
        <v>804.66</v>
      </c>
      <c r="U169" s="273">
        <v>1142.4000000000001</v>
      </c>
    </row>
    <row r="170" spans="1:21" x14ac:dyDescent="0.35">
      <c r="A170">
        <v>1374.43</v>
      </c>
      <c r="B170" s="270">
        <v>0</v>
      </c>
      <c r="C170" s="272"/>
      <c r="D170" s="272">
        <v>6796.72</v>
      </c>
      <c r="E170" s="272">
        <v>6781.06</v>
      </c>
      <c r="F170" s="275">
        <v>44495</v>
      </c>
      <c r="G170" s="235">
        <v>44146.45</v>
      </c>
      <c r="H170" s="272">
        <v>13577.78</v>
      </c>
      <c r="I170" s="272">
        <v>1374.43</v>
      </c>
      <c r="J170">
        <v>1545.8</v>
      </c>
      <c r="K170">
        <v>23355.54</v>
      </c>
      <c r="L170">
        <v>1999.98</v>
      </c>
      <c r="M170">
        <v>999.41</v>
      </c>
      <c r="N170" s="273">
        <v>0</v>
      </c>
      <c r="O170" s="273">
        <v>1000</v>
      </c>
      <c r="P170" s="273">
        <v>9018.73</v>
      </c>
      <c r="Q170" s="273">
        <v>0</v>
      </c>
      <c r="R170" s="273">
        <v>14414.730000000656</v>
      </c>
      <c r="S170" s="273">
        <v>3202.05</v>
      </c>
      <c r="T170" s="273">
        <v>807.46</v>
      </c>
      <c r="U170" s="273">
        <v>913.92</v>
      </c>
    </row>
    <row r="171" spans="1:21" x14ac:dyDescent="0.35">
      <c r="A171">
        <v>585.95000000000005</v>
      </c>
      <c r="B171" s="270">
        <v>0</v>
      </c>
      <c r="C171" s="272"/>
      <c r="D171" s="272">
        <v>7178.65</v>
      </c>
      <c r="E171" s="272">
        <v>7139.99</v>
      </c>
      <c r="F171" s="275">
        <v>44496</v>
      </c>
      <c r="G171" s="235">
        <v>40793.036999999997</v>
      </c>
      <c r="H171" s="272">
        <v>14318.64</v>
      </c>
      <c r="I171" s="272">
        <v>585.95000000000005</v>
      </c>
      <c r="J171">
        <v>1369.5</v>
      </c>
      <c r="K171">
        <v>21197.13</v>
      </c>
      <c r="L171">
        <v>2000</v>
      </c>
      <c r="M171">
        <v>1000</v>
      </c>
      <c r="N171" s="273">
        <v>0</v>
      </c>
      <c r="O171" s="273">
        <v>1000</v>
      </c>
      <c r="P171" s="273">
        <v>9036.7800000000007</v>
      </c>
      <c r="Q171" s="273">
        <v>0</v>
      </c>
      <c r="R171" s="273">
        <v>13241.500000000748</v>
      </c>
      <c r="S171" s="273">
        <v>2520.9499999999998</v>
      </c>
      <c r="T171" s="273">
        <v>816.25</v>
      </c>
      <c r="U171" s="273">
        <v>1223.04</v>
      </c>
    </row>
    <row r="172" spans="1:21" x14ac:dyDescent="0.35">
      <c r="A172">
        <v>752.4</v>
      </c>
      <c r="B172" s="270">
        <v>0</v>
      </c>
      <c r="C172" s="272"/>
      <c r="D172" s="272">
        <v>6869.97</v>
      </c>
      <c r="E172" s="272">
        <v>6874.02</v>
      </c>
      <c r="F172" s="275">
        <v>44497</v>
      </c>
      <c r="G172" s="235">
        <v>40589.796000000002</v>
      </c>
      <c r="H172" s="272">
        <v>13743.990000000002</v>
      </c>
      <c r="I172" s="272">
        <v>752.4</v>
      </c>
      <c r="J172">
        <v>1371.35</v>
      </c>
      <c r="K172">
        <v>18261.53</v>
      </c>
      <c r="L172">
        <v>2000</v>
      </c>
      <c r="M172">
        <v>999.99</v>
      </c>
      <c r="N172" s="273">
        <v>0</v>
      </c>
      <c r="O172" s="273">
        <v>1000</v>
      </c>
      <c r="P172" s="273">
        <v>10032.11</v>
      </c>
      <c r="Q172" s="273">
        <v>0</v>
      </c>
      <c r="R172" s="273">
        <v>16835.570000000924</v>
      </c>
      <c r="S172" s="273">
        <v>2462.36</v>
      </c>
      <c r="T172" s="273">
        <v>801.79</v>
      </c>
      <c r="U172" s="273">
        <v>1142.4000000000001</v>
      </c>
    </row>
    <row r="173" spans="1:21" x14ac:dyDescent="0.35">
      <c r="A173">
        <v>1344.25</v>
      </c>
      <c r="B173" s="270">
        <v>0</v>
      </c>
      <c r="C173" s="272"/>
      <c r="D173" s="272">
        <v>7148.32</v>
      </c>
      <c r="E173" s="272">
        <v>7159.36</v>
      </c>
      <c r="F173" s="275">
        <v>44498</v>
      </c>
      <c r="G173" s="235">
        <v>65386.86</v>
      </c>
      <c r="H173" s="272">
        <v>14307.68</v>
      </c>
      <c r="I173" s="272">
        <v>1344.25</v>
      </c>
      <c r="J173">
        <v>2716.08</v>
      </c>
      <c r="K173">
        <v>16616.48</v>
      </c>
      <c r="L173">
        <v>2000.01</v>
      </c>
      <c r="M173">
        <v>1000</v>
      </c>
      <c r="N173" s="273">
        <v>0</v>
      </c>
      <c r="O173" s="273">
        <v>1000</v>
      </c>
      <c r="P173" s="273">
        <v>10031</v>
      </c>
      <c r="Q173" s="273">
        <v>0</v>
      </c>
      <c r="R173" s="273">
        <v>8989.9800000004016</v>
      </c>
      <c r="S173" s="273">
        <v>3381.08</v>
      </c>
      <c r="T173" s="273">
        <v>812.84</v>
      </c>
      <c r="U173" s="273">
        <v>1290.24</v>
      </c>
    </row>
    <row r="174" spans="1:21" x14ac:dyDescent="0.35">
      <c r="A174">
        <v>1830.12</v>
      </c>
      <c r="B174" s="270">
        <v>0</v>
      </c>
      <c r="C174" s="272"/>
      <c r="D174" s="272">
        <v>6926.46</v>
      </c>
      <c r="E174" s="272">
        <v>6965.33</v>
      </c>
      <c r="F174" s="275">
        <v>44499</v>
      </c>
      <c r="G174" s="235">
        <v>51409.987000000001</v>
      </c>
      <c r="H174" s="272">
        <v>13891.79</v>
      </c>
      <c r="I174" s="272">
        <v>1830.12</v>
      </c>
      <c r="J174">
        <v>6908.72</v>
      </c>
      <c r="K174">
        <v>20239.48</v>
      </c>
      <c r="L174">
        <v>2000.01</v>
      </c>
      <c r="M174">
        <v>1000</v>
      </c>
      <c r="N174" s="273">
        <v>0</v>
      </c>
      <c r="O174" s="273">
        <v>1000</v>
      </c>
      <c r="P174" s="273">
        <v>10027.61</v>
      </c>
      <c r="Q174" s="273">
        <v>0</v>
      </c>
      <c r="R174" s="273">
        <v>13161.98000000082</v>
      </c>
      <c r="S174" s="273">
        <v>7055.89</v>
      </c>
      <c r="T174" s="273">
        <v>818.61</v>
      </c>
      <c r="U174" s="273">
        <v>2096.64</v>
      </c>
    </row>
    <row r="175" spans="1:21" x14ac:dyDescent="0.35">
      <c r="A175">
        <v>1693.71</v>
      </c>
      <c r="B175" s="270">
        <v>0</v>
      </c>
      <c r="C175" s="272"/>
      <c r="D175" s="272">
        <v>6760.8</v>
      </c>
      <c r="E175" s="272">
        <v>6758.41</v>
      </c>
      <c r="F175" s="275">
        <v>44500</v>
      </c>
      <c r="G175" s="235">
        <v>47230.906999999999</v>
      </c>
      <c r="H175" s="272">
        <v>13519.21</v>
      </c>
      <c r="I175" s="272">
        <v>1693.71</v>
      </c>
      <c r="J175">
        <v>8006.11</v>
      </c>
      <c r="K175">
        <v>12401.72</v>
      </c>
      <c r="L175">
        <v>1999.99</v>
      </c>
      <c r="M175">
        <v>1000</v>
      </c>
      <c r="N175" s="273">
        <v>0</v>
      </c>
      <c r="O175" s="273">
        <v>896.26</v>
      </c>
      <c r="P175" s="273">
        <v>10023.049999999999</v>
      </c>
      <c r="Q175" s="273">
        <v>0</v>
      </c>
      <c r="R175" s="273">
        <v>12979.970000000852</v>
      </c>
      <c r="S175" s="273">
        <v>6083.74</v>
      </c>
      <c r="T175" s="273">
        <v>784.59</v>
      </c>
      <c r="U175" s="273">
        <v>1639.68</v>
      </c>
    </row>
    <row r="178" spans="8:18" x14ac:dyDescent="0.35">
      <c r="I178" s="39" t="s">
        <v>546</v>
      </c>
    </row>
    <row r="179" spans="8:18" x14ac:dyDescent="0.35">
      <c r="I179" t="s">
        <v>10</v>
      </c>
      <c r="J179" t="s">
        <v>14</v>
      </c>
      <c r="K179" t="s">
        <v>17</v>
      </c>
      <c r="L179" t="s">
        <v>21</v>
      </c>
      <c r="M179" t="s">
        <v>23</v>
      </c>
      <c r="N179" t="s">
        <v>25</v>
      </c>
    </row>
    <row r="180" spans="8:18" x14ac:dyDescent="0.35">
      <c r="H180" s="39" t="s">
        <v>325</v>
      </c>
    </row>
    <row r="181" spans="8:18" x14ac:dyDescent="0.35">
      <c r="H181" s="40" t="s">
        <v>547</v>
      </c>
      <c r="I181" s="234">
        <v>0</v>
      </c>
      <c r="J181" s="234">
        <v>0</v>
      </c>
      <c r="K181" s="234">
        <v>25028.93</v>
      </c>
      <c r="L181" s="234">
        <v>34086.14</v>
      </c>
      <c r="M181" s="234">
        <v>24280.42</v>
      </c>
      <c r="N181" s="234">
        <v>28283.260000000006</v>
      </c>
      <c r="P181" s="234">
        <f>J181</f>
        <v>0</v>
      </c>
      <c r="Q181" s="234">
        <f>SUM(K181:L181)</f>
        <v>59115.07</v>
      </c>
      <c r="R181" s="234">
        <f>SUM(M181:N181)</f>
        <v>52563.680000000008</v>
      </c>
    </row>
    <row r="182" spans="8:18" x14ac:dyDescent="0.35">
      <c r="H182" s="40" t="s">
        <v>548</v>
      </c>
      <c r="I182" s="234">
        <v>16728.02</v>
      </c>
      <c r="J182" s="234">
        <v>460569.32</v>
      </c>
      <c r="K182" s="234">
        <v>283208.03000000009</v>
      </c>
      <c r="L182" s="234">
        <v>289236.79999999993</v>
      </c>
      <c r="M182" s="234">
        <v>400761.98</v>
      </c>
      <c r="N182" s="234">
        <v>433008.89999999997</v>
      </c>
      <c r="P182" s="234">
        <f t="shared" ref="P182:P194" si="5">J182</f>
        <v>460569.32</v>
      </c>
      <c r="Q182" s="234">
        <f t="shared" ref="Q182:Q194" si="6">SUM(K182:L182)</f>
        <v>572444.83000000007</v>
      </c>
      <c r="R182" s="234">
        <f t="shared" ref="R182:R194" si="7">SUM(M182:N182)</f>
        <v>833770.87999999989</v>
      </c>
    </row>
    <row r="183" spans="8:18" x14ac:dyDescent="0.35">
      <c r="H183" s="40" t="s">
        <v>549</v>
      </c>
      <c r="I183" s="234">
        <v>36758.959999999999</v>
      </c>
      <c r="J183" s="234">
        <v>9236.7199999999993</v>
      </c>
      <c r="K183" s="234">
        <v>0</v>
      </c>
      <c r="L183" s="234">
        <v>0</v>
      </c>
      <c r="M183" s="234">
        <v>22448.799999999996</v>
      </c>
      <c r="N183" s="234">
        <v>36116.53</v>
      </c>
      <c r="P183" s="234">
        <f t="shared" si="5"/>
        <v>9236.7199999999993</v>
      </c>
      <c r="Q183" s="234">
        <f t="shared" si="6"/>
        <v>0</v>
      </c>
      <c r="R183" s="234">
        <f t="shared" si="7"/>
        <v>58565.329999999994</v>
      </c>
    </row>
    <row r="184" spans="8:18" x14ac:dyDescent="0.35">
      <c r="H184" s="40" t="s">
        <v>550</v>
      </c>
      <c r="I184" s="234">
        <v>3128.3100000000004</v>
      </c>
      <c r="J184" s="234">
        <v>0</v>
      </c>
      <c r="K184" s="234">
        <v>0</v>
      </c>
      <c r="L184" s="234">
        <v>14961.720000000001</v>
      </c>
      <c r="M184" s="234">
        <v>113303.43</v>
      </c>
      <c r="N184" s="234">
        <v>157680.29999999999</v>
      </c>
      <c r="P184" s="234">
        <f t="shared" si="5"/>
        <v>0</v>
      </c>
      <c r="Q184" s="234">
        <f t="shared" si="6"/>
        <v>14961.720000000001</v>
      </c>
      <c r="R184" s="234">
        <f t="shared" si="7"/>
        <v>270983.73</v>
      </c>
    </row>
    <row r="185" spans="8:18" x14ac:dyDescent="0.35">
      <c r="H185" s="40" t="s">
        <v>551</v>
      </c>
      <c r="I185" s="234">
        <v>1.07</v>
      </c>
      <c r="J185" s="234">
        <v>18040.05</v>
      </c>
      <c r="K185" s="234">
        <v>8794.7100000000009</v>
      </c>
      <c r="L185" s="234">
        <v>30873.939999999995</v>
      </c>
      <c r="M185" s="234">
        <v>282831.26</v>
      </c>
      <c r="N185" s="234">
        <v>680208.09</v>
      </c>
      <c r="P185" s="234">
        <f>J185</f>
        <v>18040.05</v>
      </c>
      <c r="Q185" s="234">
        <f t="shared" si="6"/>
        <v>39668.649999999994</v>
      </c>
      <c r="R185" s="234">
        <f t="shared" si="7"/>
        <v>963039.35</v>
      </c>
    </row>
    <row r="186" spans="8:18" x14ac:dyDescent="0.35">
      <c r="H186" s="40" t="s">
        <v>552</v>
      </c>
      <c r="I186" s="234">
        <v>0</v>
      </c>
      <c r="J186" s="234">
        <v>37010.78</v>
      </c>
      <c r="K186" s="234">
        <v>47735.180000000008</v>
      </c>
      <c r="L186" s="234">
        <v>104199.90000000001</v>
      </c>
      <c r="M186" s="234">
        <v>123730.61</v>
      </c>
      <c r="N186" s="234">
        <v>105484.41</v>
      </c>
      <c r="P186" s="234">
        <f t="shared" si="5"/>
        <v>37010.78</v>
      </c>
      <c r="Q186" s="234">
        <f t="shared" si="6"/>
        <v>151935.08000000002</v>
      </c>
      <c r="R186" s="234">
        <f t="shared" si="7"/>
        <v>229215.02000000002</v>
      </c>
    </row>
    <row r="187" spans="8:18" x14ac:dyDescent="0.35">
      <c r="H187" s="40" t="s">
        <v>553</v>
      </c>
      <c r="I187" s="234">
        <v>0</v>
      </c>
      <c r="J187" s="234">
        <v>0</v>
      </c>
      <c r="K187" s="234">
        <v>0</v>
      </c>
      <c r="L187" s="234">
        <v>0</v>
      </c>
      <c r="M187" s="234">
        <v>0</v>
      </c>
      <c r="N187" s="234">
        <v>30378.770000000004</v>
      </c>
      <c r="P187" s="234">
        <f t="shared" si="5"/>
        <v>0</v>
      </c>
      <c r="Q187" s="234">
        <f t="shared" si="6"/>
        <v>0</v>
      </c>
      <c r="R187" s="234">
        <f t="shared" si="7"/>
        <v>30378.770000000004</v>
      </c>
    </row>
    <row r="188" spans="8:18" x14ac:dyDescent="0.35">
      <c r="H188" s="40" t="s">
        <v>554</v>
      </c>
      <c r="I188" s="234">
        <v>0</v>
      </c>
      <c r="J188" s="234">
        <v>0</v>
      </c>
      <c r="K188" s="234">
        <v>0</v>
      </c>
      <c r="L188" s="234">
        <v>0</v>
      </c>
      <c r="M188" s="234">
        <v>165221.08000000002</v>
      </c>
      <c r="N188" s="234">
        <v>242650.79999999993</v>
      </c>
      <c r="P188" s="234">
        <f t="shared" si="5"/>
        <v>0</v>
      </c>
      <c r="Q188" s="234">
        <f t="shared" si="6"/>
        <v>0</v>
      </c>
      <c r="R188" s="234">
        <f t="shared" si="7"/>
        <v>407871.87999999995</v>
      </c>
    </row>
    <row r="189" spans="8:18" x14ac:dyDescent="0.35">
      <c r="H189" s="40" t="s">
        <v>555</v>
      </c>
      <c r="I189" s="234">
        <v>0</v>
      </c>
      <c r="J189" s="234">
        <v>0</v>
      </c>
      <c r="K189" s="234">
        <v>0</v>
      </c>
      <c r="L189" s="234">
        <v>15000</v>
      </c>
      <c r="M189" s="234">
        <v>30000.020000000004</v>
      </c>
      <c r="N189" s="234">
        <v>29689.46</v>
      </c>
      <c r="P189" s="234">
        <f t="shared" si="5"/>
        <v>0</v>
      </c>
      <c r="Q189" s="234">
        <f t="shared" si="6"/>
        <v>15000</v>
      </c>
      <c r="R189" s="234">
        <f t="shared" si="7"/>
        <v>59689.48</v>
      </c>
    </row>
    <row r="190" spans="8:18" x14ac:dyDescent="0.35">
      <c r="H190" s="40" t="s">
        <v>556</v>
      </c>
      <c r="I190" s="234">
        <v>0</v>
      </c>
      <c r="J190" s="234">
        <v>0</v>
      </c>
      <c r="K190" s="234">
        <v>0</v>
      </c>
      <c r="L190" s="234">
        <v>22000.600000000002</v>
      </c>
      <c r="M190" s="234">
        <v>44999.93</v>
      </c>
      <c r="N190" s="234">
        <v>55378.73</v>
      </c>
      <c r="P190" s="234">
        <f t="shared" si="5"/>
        <v>0</v>
      </c>
      <c r="Q190" s="234">
        <f t="shared" si="6"/>
        <v>22000.600000000002</v>
      </c>
      <c r="R190" s="234">
        <f t="shared" si="7"/>
        <v>100378.66</v>
      </c>
    </row>
    <row r="191" spans="8:18" x14ac:dyDescent="0.35">
      <c r="H191" s="40" t="s">
        <v>557</v>
      </c>
      <c r="I191" s="234">
        <v>0</v>
      </c>
      <c r="J191" s="234">
        <v>0</v>
      </c>
      <c r="K191" s="234">
        <v>0</v>
      </c>
      <c r="L191" s="234">
        <v>0</v>
      </c>
      <c r="M191" s="234">
        <v>0</v>
      </c>
      <c r="N191" s="234">
        <v>12031.75</v>
      </c>
      <c r="P191" s="234">
        <f t="shared" si="5"/>
        <v>0</v>
      </c>
      <c r="Q191" s="234">
        <f t="shared" si="6"/>
        <v>0</v>
      </c>
      <c r="R191" s="234">
        <f t="shared" si="7"/>
        <v>12031.75</v>
      </c>
    </row>
    <row r="192" spans="8:18" x14ac:dyDescent="0.35">
      <c r="H192" s="40" t="s">
        <v>558</v>
      </c>
      <c r="I192" s="234">
        <v>0</v>
      </c>
      <c r="J192" s="234">
        <v>0</v>
      </c>
      <c r="K192" s="234">
        <v>0</v>
      </c>
      <c r="L192" s="234">
        <v>0</v>
      </c>
      <c r="M192" s="234">
        <v>0</v>
      </c>
      <c r="N192" s="234">
        <v>15505.869999999999</v>
      </c>
      <c r="P192" s="234">
        <f t="shared" si="5"/>
        <v>0</v>
      </c>
      <c r="Q192" s="234">
        <f t="shared" si="6"/>
        <v>0</v>
      </c>
      <c r="R192" s="234">
        <f t="shared" si="7"/>
        <v>15505.869999999999</v>
      </c>
    </row>
    <row r="193" spans="8:18" x14ac:dyDescent="0.35">
      <c r="H193" s="40" t="s">
        <v>559</v>
      </c>
      <c r="I193" s="234">
        <v>0</v>
      </c>
      <c r="J193" s="234">
        <v>28333.469999998721</v>
      </c>
      <c r="K193" s="234">
        <v>31355.099999999002</v>
      </c>
      <c r="L193" s="234">
        <v>43089.72999999913</v>
      </c>
      <c r="M193" s="234">
        <v>196388.14000001381</v>
      </c>
      <c r="N193" s="234">
        <v>362912.96000002156</v>
      </c>
      <c r="P193" s="234">
        <f t="shared" si="5"/>
        <v>28333.469999998721</v>
      </c>
      <c r="Q193" s="234">
        <f t="shared" si="6"/>
        <v>74444.829999998125</v>
      </c>
      <c r="R193" s="234">
        <f t="shared" si="7"/>
        <v>559301.10000003537</v>
      </c>
    </row>
    <row r="194" spans="8:18" x14ac:dyDescent="0.35">
      <c r="H194" s="40" t="s">
        <v>560</v>
      </c>
      <c r="I194" s="234">
        <v>2816.97</v>
      </c>
      <c r="J194" s="234">
        <v>0</v>
      </c>
      <c r="K194" s="234">
        <v>0</v>
      </c>
      <c r="L194" s="234">
        <v>0</v>
      </c>
      <c r="M194" s="234">
        <v>0</v>
      </c>
      <c r="N194" s="234">
        <v>0</v>
      </c>
      <c r="P194" s="235">
        <f t="shared" si="5"/>
        <v>0</v>
      </c>
      <c r="Q194" s="235">
        <f t="shared" si="6"/>
        <v>0</v>
      </c>
      <c r="R194" s="235">
        <f t="shared" si="7"/>
        <v>0</v>
      </c>
    </row>
    <row r="196" spans="8:18" x14ac:dyDescent="0.35">
      <c r="I196" s="235">
        <f t="shared" ref="I196:N196" si="8">SUM(I181:I194)</f>
        <v>59433.329999999994</v>
      </c>
      <c r="J196" s="235">
        <f t="shared" si="8"/>
        <v>553190.33999999869</v>
      </c>
      <c r="K196" s="235">
        <f t="shared" si="8"/>
        <v>396121.94999999908</v>
      </c>
      <c r="L196" s="235">
        <f t="shared" si="8"/>
        <v>553448.82999999903</v>
      </c>
      <c r="M196" s="235">
        <f t="shared" si="8"/>
        <v>1403965.6700000137</v>
      </c>
      <c r="N196" s="235">
        <f t="shared" si="8"/>
        <v>2189329.8300000215</v>
      </c>
    </row>
    <row r="199" spans="8:18" x14ac:dyDescent="0.35">
      <c r="I199" s="235">
        <f>SUM(I181:N194)</f>
        <v>5155489.9500000309</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98D3-F138-4EDF-BC70-55204F5C0568}">
  <dimension ref="A1:Z195"/>
  <sheetViews>
    <sheetView workbookViewId="0">
      <selection activeCell="I7" sqref="I7:I175"/>
    </sheetView>
  </sheetViews>
  <sheetFormatPr defaultRowHeight="14.5" x14ac:dyDescent="0.35"/>
  <cols>
    <col min="1" max="1" width="9.7265625" bestFit="1" customWidth="1"/>
    <col min="2" max="8" width="0" hidden="1" customWidth="1"/>
    <col min="10" max="10" width="35.7265625" bestFit="1" customWidth="1"/>
    <col min="11" max="11" width="16.453125" bestFit="1" customWidth="1"/>
    <col min="12" max="13" width="11.7265625" bestFit="1" customWidth="1"/>
    <col min="14" max="15" width="12.7265625" bestFit="1" customWidth="1"/>
    <col min="16" max="16" width="13.81640625" bestFit="1" customWidth="1"/>
    <col min="17" max="17" width="11.26953125" bestFit="1" customWidth="1"/>
    <col min="18" max="27" width="35.7265625" bestFit="1" customWidth="1"/>
    <col min="28" max="28" width="40.7265625" bestFit="1" customWidth="1"/>
    <col min="29" max="29" width="19.54296875" bestFit="1" customWidth="1"/>
    <col min="30" max="30" width="20.81640625" bestFit="1" customWidth="1"/>
    <col min="31" max="55" width="6.7265625" bestFit="1" customWidth="1"/>
    <col min="56" max="56" width="8.81640625" bestFit="1" customWidth="1"/>
    <col min="57" max="87" width="6.1796875" bestFit="1" customWidth="1"/>
    <col min="88" max="88" width="8.26953125" bestFit="1" customWidth="1"/>
    <col min="89" max="119" width="7.1796875" bestFit="1" customWidth="1"/>
    <col min="120" max="120" width="9.26953125" bestFit="1" customWidth="1"/>
    <col min="121" max="150" width="7" bestFit="1" customWidth="1"/>
    <col min="151" max="151" width="9.1796875" bestFit="1" customWidth="1"/>
    <col min="152" max="182" width="6.7265625" bestFit="1" customWidth="1"/>
    <col min="183" max="183" width="8.81640625" bestFit="1" customWidth="1"/>
    <col min="184" max="184" width="11.26953125" bestFit="1" customWidth="1"/>
  </cols>
  <sheetData>
    <row r="1" spans="1:26" x14ac:dyDescent="0.35">
      <c r="A1" t="s">
        <v>14</v>
      </c>
      <c r="J1" s="234">
        <f>SUM(J23:J52)</f>
        <v>9847723</v>
      </c>
      <c r="K1" s="234">
        <f t="shared" ref="K1:W1" si="0">SUM(K23:K52)</f>
        <v>493015</v>
      </c>
      <c r="L1" s="234">
        <f>SUM(L23:L52)</f>
        <v>0</v>
      </c>
      <c r="M1" s="234">
        <f t="shared" si="0"/>
        <v>4229224</v>
      </c>
      <c r="N1" s="234">
        <f t="shared" si="0"/>
        <v>0</v>
      </c>
      <c r="O1" s="234">
        <f t="shared" si="0"/>
        <v>0</v>
      </c>
      <c r="P1" s="234">
        <f t="shared" si="0"/>
        <v>0</v>
      </c>
      <c r="Q1" s="234">
        <f t="shared" si="0"/>
        <v>0</v>
      </c>
      <c r="R1" s="234">
        <f t="shared" si="0"/>
        <v>0</v>
      </c>
      <c r="S1" s="234">
        <f t="shared" si="0"/>
        <v>0</v>
      </c>
      <c r="T1" s="234">
        <f t="shared" si="0"/>
        <v>747243</v>
      </c>
      <c r="U1" s="234">
        <f t="shared" si="0"/>
        <v>1721037</v>
      </c>
      <c r="V1" s="234">
        <f t="shared" si="0"/>
        <v>0</v>
      </c>
      <c r="W1" s="234">
        <f t="shared" si="0"/>
        <v>0</v>
      </c>
      <c r="Z1">
        <f>M1/1000</f>
        <v>4229.2240000000002</v>
      </c>
    </row>
    <row r="2" spans="1:26" x14ac:dyDescent="0.35">
      <c r="A2" t="s">
        <v>538</v>
      </c>
      <c r="J2" s="234">
        <f>SUM(J53:J114)</f>
        <v>15230265</v>
      </c>
      <c r="K2" s="234">
        <f t="shared" ref="K2:W2" si="1">SUM(K53:K114)</f>
        <v>0</v>
      </c>
      <c r="L2" s="234">
        <f t="shared" si="1"/>
        <v>1507311</v>
      </c>
      <c r="M2" s="234">
        <f t="shared" si="1"/>
        <v>16902199</v>
      </c>
      <c r="N2" s="234">
        <f t="shared" si="1"/>
        <v>3136147</v>
      </c>
      <c r="O2" s="234">
        <f t="shared" si="1"/>
        <v>3720128</v>
      </c>
      <c r="P2" s="234">
        <f t="shared" si="1"/>
        <v>0</v>
      </c>
      <c r="Q2" s="234">
        <f t="shared" si="1"/>
        <v>0</v>
      </c>
      <c r="R2" s="234">
        <f t="shared" si="1"/>
        <v>0</v>
      </c>
      <c r="S2" s="234">
        <f t="shared" si="1"/>
        <v>0</v>
      </c>
      <c r="T2" s="234">
        <f t="shared" si="1"/>
        <v>2087279</v>
      </c>
      <c r="U2" s="234">
        <f t="shared" si="1"/>
        <v>5722458</v>
      </c>
      <c r="V2" s="234">
        <f t="shared" si="1"/>
        <v>257524</v>
      </c>
      <c r="W2" s="234">
        <f t="shared" si="1"/>
        <v>0</v>
      </c>
    </row>
    <row r="3" spans="1:26" x14ac:dyDescent="0.35">
      <c r="A3" t="s">
        <v>539</v>
      </c>
      <c r="J3" s="234">
        <f>SUM(J115:J175)</f>
        <v>32077094</v>
      </c>
      <c r="K3" s="234">
        <f t="shared" ref="K3:W3" si="2">SUM(K115:K175)</f>
        <v>4998028</v>
      </c>
      <c r="L3" s="234">
        <f t="shared" si="2"/>
        <v>22141669</v>
      </c>
      <c r="M3" s="234">
        <f t="shared" si="2"/>
        <v>246165639</v>
      </c>
      <c r="N3" s="234">
        <f t="shared" si="2"/>
        <v>16569868</v>
      </c>
      <c r="O3" s="234">
        <f t="shared" si="2"/>
        <v>10387701</v>
      </c>
      <c r="P3" s="234">
        <f t="shared" si="2"/>
        <v>3237303</v>
      </c>
      <c r="Q3" s="234">
        <f t="shared" si="2"/>
        <v>1706543</v>
      </c>
      <c r="R3" s="234">
        <f t="shared" si="2"/>
        <v>304180329</v>
      </c>
      <c r="S3" s="234">
        <f t="shared" si="2"/>
        <v>0</v>
      </c>
      <c r="T3" s="234">
        <f t="shared" si="2"/>
        <v>14287045</v>
      </c>
      <c r="U3" s="234">
        <f t="shared" si="2"/>
        <v>5558561</v>
      </c>
      <c r="V3" s="234">
        <f t="shared" si="2"/>
        <v>220303</v>
      </c>
      <c r="W3" s="234">
        <f t="shared" si="2"/>
        <v>3611418</v>
      </c>
    </row>
    <row r="4" spans="1:26" x14ac:dyDescent="0.35">
      <c r="J4" s="234"/>
      <c r="K4" s="234"/>
      <c r="L4" s="234"/>
      <c r="M4" s="234"/>
      <c r="N4" s="234"/>
      <c r="O4" s="234"/>
      <c r="P4" s="234"/>
      <c r="Q4" s="234"/>
      <c r="R4" s="234"/>
      <c r="S4" s="234"/>
      <c r="T4" s="234"/>
      <c r="U4" s="234"/>
      <c r="V4" s="234"/>
      <c r="W4" s="234"/>
    </row>
    <row r="5" spans="1:26" x14ac:dyDescent="0.35">
      <c r="A5" t="s">
        <v>540</v>
      </c>
      <c r="J5" s="234">
        <f>SUM(J23:J175)</f>
        <v>57155082</v>
      </c>
      <c r="K5" s="234">
        <f t="shared" ref="K5:W5" si="3">SUM(K23:K175)</f>
        <v>5491043</v>
      </c>
      <c r="L5" s="234">
        <f t="shared" si="3"/>
        <v>23648980</v>
      </c>
      <c r="M5" s="234">
        <f t="shared" si="3"/>
        <v>267297062</v>
      </c>
      <c r="N5" s="234">
        <f t="shared" si="3"/>
        <v>19706015</v>
      </c>
      <c r="O5" s="234">
        <f t="shared" si="3"/>
        <v>14107829</v>
      </c>
      <c r="P5" s="234">
        <f t="shared" si="3"/>
        <v>3237303</v>
      </c>
      <c r="Q5" s="234">
        <f t="shared" si="3"/>
        <v>1706543</v>
      </c>
      <c r="R5" s="234">
        <f t="shared" si="3"/>
        <v>304180329</v>
      </c>
      <c r="S5" s="234">
        <f t="shared" si="3"/>
        <v>0</v>
      </c>
      <c r="T5" s="234">
        <f t="shared" si="3"/>
        <v>17121567</v>
      </c>
      <c r="U5" s="234">
        <f t="shared" si="3"/>
        <v>13002056</v>
      </c>
      <c r="V5" s="234">
        <f t="shared" si="3"/>
        <v>477827</v>
      </c>
      <c r="W5" s="234">
        <f t="shared" si="3"/>
        <v>3611418</v>
      </c>
    </row>
    <row r="6" spans="1:26" ht="15" thickBot="1" x14ac:dyDescent="0.4">
      <c r="A6">
        <v>6</v>
      </c>
      <c r="J6" s="234">
        <f>SUM(J8:J175)</f>
        <v>57536635</v>
      </c>
      <c r="K6" s="234">
        <f t="shared" ref="K6:W6" si="4">SUM(K8:K175)</f>
        <v>7003063</v>
      </c>
      <c r="L6" s="234">
        <f t="shared" si="4"/>
        <v>24079082</v>
      </c>
      <c r="M6" s="234">
        <f t="shared" si="4"/>
        <v>267297195</v>
      </c>
      <c r="N6" s="234">
        <f t="shared" si="4"/>
        <v>19706015</v>
      </c>
      <c r="O6" s="234">
        <f t="shared" si="4"/>
        <v>14107829</v>
      </c>
      <c r="P6" s="234">
        <f t="shared" si="4"/>
        <v>3237303</v>
      </c>
      <c r="Q6" s="234">
        <f t="shared" si="4"/>
        <v>1706543</v>
      </c>
      <c r="R6" s="234">
        <f t="shared" si="4"/>
        <v>304180329</v>
      </c>
      <c r="S6" s="234">
        <f t="shared" si="4"/>
        <v>55460</v>
      </c>
      <c r="T6" s="234">
        <f t="shared" si="4"/>
        <v>17121567</v>
      </c>
      <c r="U6" s="234">
        <f t="shared" si="4"/>
        <v>13002056</v>
      </c>
      <c r="V6" s="234">
        <f t="shared" si="4"/>
        <v>477827</v>
      </c>
      <c r="W6" s="234">
        <f t="shared" si="4"/>
        <v>3611418</v>
      </c>
    </row>
    <row r="7" spans="1:26" ht="53" thickBot="1" x14ac:dyDescent="0.4">
      <c r="A7" s="274" t="s">
        <v>545</v>
      </c>
      <c r="B7" s="279" t="s">
        <v>561</v>
      </c>
      <c r="C7" s="269" t="s">
        <v>562</v>
      </c>
      <c r="D7" s="269" t="s">
        <v>563</v>
      </c>
      <c r="E7" s="269" t="s">
        <v>564</v>
      </c>
      <c r="F7" s="269" t="s">
        <v>565</v>
      </c>
      <c r="G7" s="269" t="s">
        <v>566</v>
      </c>
      <c r="H7" s="269" t="s">
        <v>567</v>
      </c>
      <c r="I7" s="273" t="s">
        <v>1</v>
      </c>
      <c r="J7" s="271" t="s">
        <v>281</v>
      </c>
      <c r="K7" s="271" t="s">
        <v>282</v>
      </c>
      <c r="L7" s="280" t="s">
        <v>568</v>
      </c>
      <c r="M7" s="280" t="s">
        <v>569</v>
      </c>
      <c r="N7" s="281" t="s">
        <v>570</v>
      </c>
      <c r="O7" s="281" t="s">
        <v>571</v>
      </c>
      <c r="P7" s="282" t="s">
        <v>572</v>
      </c>
      <c r="Q7" s="282" t="s">
        <v>573</v>
      </c>
      <c r="R7" s="283" t="s">
        <v>574</v>
      </c>
      <c r="S7" s="284" t="s">
        <v>575</v>
      </c>
      <c r="T7" s="284" t="s">
        <v>576</v>
      </c>
      <c r="U7" s="285" t="s">
        <v>577</v>
      </c>
      <c r="V7" s="286" t="s">
        <v>578</v>
      </c>
      <c r="W7" s="287" t="s">
        <v>579</v>
      </c>
    </row>
    <row r="8" spans="1:26" x14ac:dyDescent="0.35">
      <c r="A8" s="275">
        <v>44333</v>
      </c>
      <c r="B8" s="270"/>
      <c r="C8" s="270"/>
      <c r="D8" s="270"/>
      <c r="E8" s="270"/>
      <c r="F8" s="270"/>
      <c r="G8" s="270"/>
      <c r="H8" s="270"/>
      <c r="I8" s="235">
        <v>4.99</v>
      </c>
      <c r="J8" s="270">
        <v>0</v>
      </c>
      <c r="K8" s="270">
        <v>0</v>
      </c>
      <c r="L8" s="270">
        <v>0</v>
      </c>
      <c r="M8" s="270">
        <v>0</v>
      </c>
      <c r="N8" s="270">
        <v>0</v>
      </c>
      <c r="O8" s="270">
        <v>0</v>
      </c>
      <c r="P8" s="270">
        <v>0</v>
      </c>
      <c r="Q8" s="270">
        <v>0</v>
      </c>
      <c r="R8" s="270">
        <v>0</v>
      </c>
      <c r="S8" s="270">
        <v>0</v>
      </c>
      <c r="T8" s="270">
        <v>0</v>
      </c>
      <c r="U8" s="270">
        <v>0</v>
      </c>
      <c r="V8" s="270">
        <v>0</v>
      </c>
      <c r="W8" s="270">
        <v>0</v>
      </c>
    </row>
    <row r="9" spans="1:26" x14ac:dyDescent="0.35">
      <c r="A9" s="275">
        <v>44334</v>
      </c>
      <c r="B9" s="270">
        <v>137394</v>
      </c>
      <c r="C9" s="270">
        <v>99592</v>
      </c>
      <c r="D9" s="270">
        <v>0</v>
      </c>
      <c r="E9" s="270"/>
      <c r="F9" s="270">
        <v>37802</v>
      </c>
      <c r="G9" s="270">
        <v>0</v>
      </c>
      <c r="H9" s="270"/>
      <c r="I9" s="235">
        <v>287.57</v>
      </c>
      <c r="J9" s="270">
        <v>0</v>
      </c>
      <c r="K9" s="270">
        <v>137394</v>
      </c>
      <c r="L9" s="270">
        <v>0</v>
      </c>
      <c r="M9" s="270">
        <v>0</v>
      </c>
      <c r="N9" s="270">
        <v>0</v>
      </c>
      <c r="O9" s="270">
        <v>0</v>
      </c>
      <c r="P9" s="270">
        <v>0</v>
      </c>
      <c r="Q9" s="270">
        <v>0</v>
      </c>
      <c r="R9" s="270">
        <v>0</v>
      </c>
      <c r="S9" s="270">
        <v>0</v>
      </c>
      <c r="T9" s="270">
        <v>0</v>
      </c>
      <c r="U9" s="270">
        <v>0</v>
      </c>
      <c r="V9" s="270">
        <v>0</v>
      </c>
      <c r="W9" s="270">
        <v>0</v>
      </c>
    </row>
    <row r="10" spans="1:26" x14ac:dyDescent="0.35">
      <c r="A10" s="275">
        <v>44335</v>
      </c>
      <c r="B10" s="270">
        <v>236179</v>
      </c>
      <c r="C10" s="270">
        <v>178707</v>
      </c>
      <c r="D10" s="270">
        <v>0</v>
      </c>
      <c r="E10" s="270"/>
      <c r="F10" s="270">
        <v>57472</v>
      </c>
      <c r="G10" s="270">
        <v>0</v>
      </c>
      <c r="H10" s="270"/>
      <c r="I10" s="235">
        <v>106.61</v>
      </c>
      <c r="J10" s="270">
        <v>0</v>
      </c>
      <c r="K10" s="270">
        <v>236179</v>
      </c>
      <c r="L10" s="270">
        <v>0</v>
      </c>
      <c r="M10" s="270">
        <v>0</v>
      </c>
      <c r="N10" s="270">
        <v>0</v>
      </c>
      <c r="O10" s="270">
        <v>0</v>
      </c>
      <c r="P10" s="270">
        <v>0</v>
      </c>
      <c r="Q10" s="270">
        <v>0</v>
      </c>
      <c r="R10" s="270">
        <v>0</v>
      </c>
      <c r="S10" s="270">
        <v>29874</v>
      </c>
      <c r="T10" s="270">
        <v>0</v>
      </c>
      <c r="U10" s="270">
        <v>0</v>
      </c>
      <c r="V10" s="270">
        <v>0</v>
      </c>
      <c r="W10" s="270">
        <v>0</v>
      </c>
    </row>
    <row r="11" spans="1:26" x14ac:dyDescent="0.35">
      <c r="A11" s="275">
        <v>44336</v>
      </c>
      <c r="B11" s="270">
        <v>301687</v>
      </c>
      <c r="C11" s="270">
        <v>234934</v>
      </c>
      <c r="D11" s="270">
        <v>0</v>
      </c>
      <c r="E11" s="270"/>
      <c r="F11" s="270">
        <v>66753</v>
      </c>
      <c r="G11" s="270">
        <v>0</v>
      </c>
      <c r="H11" s="270"/>
      <c r="I11" s="235">
        <v>220.37</v>
      </c>
      <c r="J11" s="270">
        <v>0</v>
      </c>
      <c r="K11" s="270">
        <v>301687</v>
      </c>
      <c r="L11" s="270">
        <v>401203</v>
      </c>
      <c r="M11" s="270">
        <v>117</v>
      </c>
      <c r="N11" s="270">
        <v>0</v>
      </c>
      <c r="O11" s="270">
        <v>0</v>
      </c>
      <c r="P11" s="270">
        <v>0</v>
      </c>
      <c r="Q11" s="270">
        <v>0</v>
      </c>
      <c r="R11" s="270">
        <v>0</v>
      </c>
      <c r="S11" s="270">
        <v>22537</v>
      </c>
      <c r="T11" s="270">
        <v>0</v>
      </c>
      <c r="U11" s="270">
        <v>0</v>
      </c>
      <c r="V11" s="270">
        <v>0</v>
      </c>
      <c r="W11" s="270">
        <v>0</v>
      </c>
    </row>
    <row r="12" spans="1:26" x14ac:dyDescent="0.35">
      <c r="A12" s="275">
        <v>44337</v>
      </c>
      <c r="B12" s="270">
        <v>138448</v>
      </c>
      <c r="C12" s="270">
        <v>107589</v>
      </c>
      <c r="D12" s="270">
        <v>0</v>
      </c>
      <c r="E12" s="270"/>
      <c r="F12" s="270">
        <v>30859</v>
      </c>
      <c r="G12" s="270">
        <v>0</v>
      </c>
      <c r="H12" s="270"/>
      <c r="I12" s="235">
        <v>526.01</v>
      </c>
      <c r="J12" s="270">
        <v>0</v>
      </c>
      <c r="K12" s="270">
        <v>138448</v>
      </c>
      <c r="L12" s="270">
        <v>28899</v>
      </c>
      <c r="M12" s="270">
        <v>16</v>
      </c>
      <c r="N12" s="270">
        <v>0</v>
      </c>
      <c r="O12" s="270">
        <v>0</v>
      </c>
      <c r="P12" s="270">
        <v>0</v>
      </c>
      <c r="Q12" s="270">
        <v>0</v>
      </c>
      <c r="R12" s="270">
        <v>0</v>
      </c>
      <c r="S12" s="270">
        <v>3028</v>
      </c>
      <c r="T12" s="270">
        <v>0</v>
      </c>
      <c r="U12" s="270">
        <v>0</v>
      </c>
      <c r="V12" s="270">
        <v>0</v>
      </c>
      <c r="W12" s="270">
        <v>0</v>
      </c>
    </row>
    <row r="13" spans="1:26" x14ac:dyDescent="0.35">
      <c r="A13" s="275">
        <v>44338</v>
      </c>
      <c r="B13" s="270">
        <v>98376</v>
      </c>
      <c r="C13" s="270">
        <v>67999</v>
      </c>
      <c r="D13" s="270">
        <v>0</v>
      </c>
      <c r="E13" s="270"/>
      <c r="F13" s="270">
        <v>30377</v>
      </c>
      <c r="G13" s="270">
        <v>0</v>
      </c>
      <c r="H13" s="270"/>
      <c r="I13" s="235">
        <v>383.36</v>
      </c>
      <c r="J13" s="270">
        <v>0</v>
      </c>
      <c r="K13" s="270">
        <v>98376</v>
      </c>
      <c r="L13" s="270">
        <v>0</v>
      </c>
      <c r="M13" s="270">
        <v>0</v>
      </c>
      <c r="N13" s="270">
        <v>0</v>
      </c>
      <c r="O13" s="270">
        <v>0</v>
      </c>
      <c r="P13" s="270">
        <v>0</v>
      </c>
      <c r="Q13" s="270">
        <v>0</v>
      </c>
      <c r="R13" s="270">
        <v>0</v>
      </c>
      <c r="S13" s="270">
        <v>10</v>
      </c>
      <c r="T13" s="270">
        <v>0</v>
      </c>
      <c r="U13" s="270">
        <v>0</v>
      </c>
      <c r="V13" s="270">
        <v>0</v>
      </c>
      <c r="W13" s="270">
        <v>0</v>
      </c>
    </row>
    <row r="14" spans="1:26" x14ac:dyDescent="0.35">
      <c r="A14" s="275">
        <v>44339</v>
      </c>
      <c r="B14" s="270">
        <v>124223</v>
      </c>
      <c r="C14" s="270">
        <v>80845</v>
      </c>
      <c r="D14" s="270">
        <v>0</v>
      </c>
      <c r="E14" s="270"/>
      <c r="F14" s="270">
        <v>43378</v>
      </c>
      <c r="G14" s="270">
        <v>0</v>
      </c>
      <c r="H14" s="270"/>
      <c r="I14" s="235">
        <v>372.27</v>
      </c>
      <c r="J14" s="270">
        <v>0</v>
      </c>
      <c r="K14" s="270">
        <v>124223</v>
      </c>
      <c r="L14" s="270">
        <v>0</v>
      </c>
      <c r="M14" s="270">
        <v>0</v>
      </c>
      <c r="N14" s="270">
        <v>0</v>
      </c>
      <c r="O14" s="270">
        <v>0</v>
      </c>
      <c r="P14" s="270">
        <v>0</v>
      </c>
      <c r="Q14" s="270">
        <v>0</v>
      </c>
      <c r="R14" s="270">
        <v>0</v>
      </c>
      <c r="S14" s="270">
        <v>4</v>
      </c>
      <c r="T14" s="270">
        <v>0</v>
      </c>
      <c r="U14" s="270">
        <v>0</v>
      </c>
      <c r="V14" s="270">
        <v>0</v>
      </c>
      <c r="W14" s="270">
        <v>0</v>
      </c>
    </row>
    <row r="15" spans="1:26" x14ac:dyDescent="0.35">
      <c r="A15" s="275">
        <v>44340</v>
      </c>
      <c r="B15" s="270">
        <v>127306</v>
      </c>
      <c r="C15" s="270">
        <v>99045</v>
      </c>
      <c r="D15" s="270">
        <v>0</v>
      </c>
      <c r="E15" s="270"/>
      <c r="F15" s="270">
        <v>28261</v>
      </c>
      <c r="G15" s="270">
        <v>0</v>
      </c>
      <c r="H15" s="270"/>
      <c r="I15" s="235">
        <v>312.24</v>
      </c>
      <c r="J15" s="270">
        <v>0</v>
      </c>
      <c r="K15" s="270">
        <v>127306</v>
      </c>
      <c r="L15" s="270">
        <v>0</v>
      </c>
      <c r="M15" s="270">
        <v>0</v>
      </c>
      <c r="N15" s="270">
        <v>0</v>
      </c>
      <c r="O15" s="270">
        <v>0</v>
      </c>
      <c r="P15" s="270">
        <v>0</v>
      </c>
      <c r="Q15" s="270">
        <v>0</v>
      </c>
      <c r="R15" s="270">
        <v>0</v>
      </c>
      <c r="S15" s="270">
        <v>4</v>
      </c>
      <c r="T15" s="270">
        <v>0</v>
      </c>
      <c r="U15" s="270">
        <v>0</v>
      </c>
      <c r="V15" s="270">
        <v>0</v>
      </c>
      <c r="W15" s="270">
        <v>0</v>
      </c>
    </row>
    <row r="16" spans="1:26" x14ac:dyDescent="0.35">
      <c r="A16" s="275">
        <v>44341</v>
      </c>
      <c r="B16" s="270">
        <v>81685</v>
      </c>
      <c r="C16" s="270">
        <v>40026</v>
      </c>
      <c r="D16" s="270">
        <v>21700</v>
      </c>
      <c r="E16" s="270"/>
      <c r="F16" s="270">
        <v>19959</v>
      </c>
      <c r="G16" s="270">
        <v>0</v>
      </c>
      <c r="H16" s="270"/>
      <c r="I16" s="235">
        <v>236.43</v>
      </c>
      <c r="J16" s="270">
        <v>21700</v>
      </c>
      <c r="K16" s="270">
        <v>59985</v>
      </c>
      <c r="L16" s="270">
        <v>0</v>
      </c>
      <c r="M16" s="270">
        <v>0</v>
      </c>
      <c r="N16" s="270">
        <v>0</v>
      </c>
      <c r="O16" s="270">
        <v>0</v>
      </c>
      <c r="P16" s="270">
        <v>0</v>
      </c>
      <c r="Q16" s="270">
        <v>0</v>
      </c>
      <c r="R16" s="270">
        <v>0</v>
      </c>
      <c r="S16" s="270">
        <v>3</v>
      </c>
      <c r="T16" s="270">
        <v>0</v>
      </c>
      <c r="U16" s="270">
        <v>0</v>
      </c>
      <c r="V16" s="270">
        <v>0</v>
      </c>
      <c r="W16" s="270">
        <v>0</v>
      </c>
    </row>
    <row r="17" spans="1:23" x14ac:dyDescent="0.35">
      <c r="A17" s="275">
        <v>44342</v>
      </c>
      <c r="B17" s="270">
        <v>99545</v>
      </c>
      <c r="C17" s="270">
        <v>24627</v>
      </c>
      <c r="D17" s="270">
        <v>50105</v>
      </c>
      <c r="E17" s="270"/>
      <c r="F17" s="270">
        <v>24813</v>
      </c>
      <c r="G17" s="270">
        <v>0</v>
      </c>
      <c r="H17" s="270"/>
      <c r="I17" s="235">
        <v>543.47</v>
      </c>
      <c r="J17" s="270">
        <v>50105</v>
      </c>
      <c r="K17" s="270">
        <v>49440</v>
      </c>
      <c r="L17" s="270">
        <v>0</v>
      </c>
      <c r="M17" s="270">
        <v>0</v>
      </c>
      <c r="N17" s="270">
        <v>0</v>
      </c>
      <c r="O17" s="270">
        <v>0</v>
      </c>
      <c r="P17" s="270">
        <v>0</v>
      </c>
      <c r="Q17" s="270">
        <v>0</v>
      </c>
      <c r="R17" s="270">
        <v>0</v>
      </c>
      <c r="S17" s="270">
        <v>0</v>
      </c>
      <c r="T17" s="270">
        <v>0</v>
      </c>
      <c r="U17" s="270">
        <v>0</v>
      </c>
      <c r="V17" s="270">
        <v>0</v>
      </c>
      <c r="W17" s="270">
        <v>0</v>
      </c>
    </row>
    <row r="18" spans="1:23" x14ac:dyDescent="0.35">
      <c r="A18" s="275">
        <v>44343</v>
      </c>
      <c r="B18" s="270">
        <v>95401</v>
      </c>
      <c r="C18" s="270">
        <v>22843</v>
      </c>
      <c r="D18" s="270">
        <v>50030</v>
      </c>
      <c r="E18" s="270"/>
      <c r="F18" s="270">
        <v>22528</v>
      </c>
      <c r="G18" s="270">
        <v>0</v>
      </c>
      <c r="H18" s="270"/>
      <c r="I18" s="235">
        <v>1008.14</v>
      </c>
      <c r="J18" s="270">
        <v>50030</v>
      </c>
      <c r="K18" s="270">
        <v>45371</v>
      </c>
      <c r="L18" s="270">
        <v>0</v>
      </c>
      <c r="M18" s="270">
        <v>0</v>
      </c>
      <c r="N18" s="270">
        <v>0</v>
      </c>
      <c r="O18" s="270">
        <v>0</v>
      </c>
      <c r="P18" s="270">
        <v>0</v>
      </c>
      <c r="Q18" s="270">
        <v>0</v>
      </c>
      <c r="R18" s="270">
        <v>0</v>
      </c>
      <c r="S18" s="270">
        <v>0</v>
      </c>
      <c r="T18" s="270">
        <v>0</v>
      </c>
      <c r="U18" s="270">
        <v>0</v>
      </c>
      <c r="V18" s="270">
        <v>0</v>
      </c>
      <c r="W18" s="270">
        <v>0</v>
      </c>
    </row>
    <row r="19" spans="1:23" x14ac:dyDescent="0.35">
      <c r="A19" s="275">
        <v>44344</v>
      </c>
      <c r="B19" s="270">
        <v>84292</v>
      </c>
      <c r="C19" s="270">
        <v>22229</v>
      </c>
      <c r="D19" s="270">
        <v>41279</v>
      </c>
      <c r="E19" s="270"/>
      <c r="F19" s="270">
        <v>20784</v>
      </c>
      <c r="G19" s="270">
        <v>0</v>
      </c>
      <c r="H19" s="270"/>
      <c r="I19" s="235">
        <v>388.31</v>
      </c>
      <c r="J19" s="270">
        <v>41279</v>
      </c>
      <c r="K19" s="270">
        <v>43013</v>
      </c>
      <c r="L19" s="270">
        <v>0</v>
      </c>
      <c r="M19" s="270">
        <v>0</v>
      </c>
      <c r="N19" s="270">
        <v>0</v>
      </c>
      <c r="O19" s="270">
        <v>0</v>
      </c>
      <c r="P19" s="270">
        <v>0</v>
      </c>
      <c r="Q19" s="270">
        <v>0</v>
      </c>
      <c r="R19" s="270">
        <v>0</v>
      </c>
      <c r="S19" s="270">
        <v>0</v>
      </c>
      <c r="T19" s="270">
        <v>0</v>
      </c>
      <c r="U19" s="270">
        <v>0</v>
      </c>
      <c r="V19" s="270">
        <v>0</v>
      </c>
      <c r="W19" s="270">
        <v>0</v>
      </c>
    </row>
    <row r="20" spans="1:23" x14ac:dyDescent="0.35">
      <c r="A20" s="275">
        <v>44345</v>
      </c>
      <c r="B20" s="270">
        <v>74003</v>
      </c>
      <c r="C20" s="270">
        <v>18490</v>
      </c>
      <c r="D20" s="270">
        <v>34338</v>
      </c>
      <c r="E20" s="270"/>
      <c r="F20" s="270">
        <v>21175</v>
      </c>
      <c r="G20" s="270">
        <v>0</v>
      </c>
      <c r="H20" s="270"/>
      <c r="I20" s="235">
        <v>1070.78</v>
      </c>
      <c r="J20" s="270">
        <v>34338</v>
      </c>
      <c r="K20" s="270">
        <v>39665</v>
      </c>
      <c r="L20" s="270">
        <v>0</v>
      </c>
      <c r="M20" s="270">
        <v>0</v>
      </c>
      <c r="N20" s="270">
        <v>0</v>
      </c>
      <c r="O20" s="270">
        <v>0</v>
      </c>
      <c r="P20" s="270">
        <v>0</v>
      </c>
      <c r="Q20" s="270">
        <v>0</v>
      </c>
      <c r="R20" s="270">
        <v>0</v>
      </c>
      <c r="S20" s="270">
        <v>0</v>
      </c>
      <c r="T20" s="270">
        <v>0</v>
      </c>
      <c r="U20" s="270">
        <v>0</v>
      </c>
      <c r="V20" s="270">
        <v>0</v>
      </c>
      <c r="W20" s="270">
        <v>0</v>
      </c>
    </row>
    <row r="21" spans="1:23" x14ac:dyDescent="0.35">
      <c r="A21" s="275">
        <v>44346</v>
      </c>
      <c r="B21" s="270">
        <v>94229</v>
      </c>
      <c r="C21" s="270">
        <v>22843</v>
      </c>
      <c r="D21" s="270">
        <v>44079</v>
      </c>
      <c r="E21" s="270"/>
      <c r="F21" s="270">
        <v>27307</v>
      </c>
      <c r="G21" s="270">
        <v>0</v>
      </c>
      <c r="H21" s="270"/>
      <c r="I21" s="235">
        <v>1210.6400000000001</v>
      </c>
      <c r="J21" s="270">
        <v>44079</v>
      </c>
      <c r="K21" s="270">
        <v>50150</v>
      </c>
      <c r="L21" s="270">
        <v>0</v>
      </c>
      <c r="M21" s="270">
        <v>0</v>
      </c>
      <c r="N21" s="270">
        <v>0</v>
      </c>
      <c r="O21" s="270">
        <v>0</v>
      </c>
      <c r="P21" s="270">
        <v>0</v>
      </c>
      <c r="Q21" s="270">
        <v>0</v>
      </c>
      <c r="R21" s="270">
        <v>0</v>
      </c>
      <c r="S21" s="270">
        <v>0</v>
      </c>
      <c r="T21" s="270">
        <v>0</v>
      </c>
      <c r="U21" s="270">
        <v>0</v>
      </c>
      <c r="V21" s="270">
        <v>0</v>
      </c>
      <c r="W21" s="270">
        <v>0</v>
      </c>
    </row>
    <row r="22" spans="1:23" x14ac:dyDescent="0.35">
      <c r="A22" s="275">
        <v>44347</v>
      </c>
      <c r="B22" s="270">
        <v>200805</v>
      </c>
      <c r="C22" s="270">
        <v>7368</v>
      </c>
      <c r="D22" s="270">
        <v>57768</v>
      </c>
      <c r="E22" s="270"/>
      <c r="F22" s="270">
        <v>53415</v>
      </c>
      <c r="G22" s="270">
        <v>82254</v>
      </c>
      <c r="H22" s="270"/>
      <c r="I22" s="235">
        <v>1698.35</v>
      </c>
      <c r="J22" s="270">
        <v>140022</v>
      </c>
      <c r="K22" s="270">
        <v>60783</v>
      </c>
      <c r="L22" s="270">
        <v>0</v>
      </c>
      <c r="M22" s="270">
        <v>0</v>
      </c>
      <c r="N22" s="270">
        <v>0</v>
      </c>
      <c r="O22" s="270">
        <v>0</v>
      </c>
      <c r="P22" s="270">
        <v>0</v>
      </c>
      <c r="Q22" s="270">
        <v>0</v>
      </c>
      <c r="R22" s="270">
        <v>0</v>
      </c>
      <c r="S22" s="270">
        <v>0</v>
      </c>
      <c r="T22" s="270">
        <v>0</v>
      </c>
      <c r="U22" s="270">
        <v>0</v>
      </c>
      <c r="V22" s="270">
        <v>0</v>
      </c>
      <c r="W22" s="270">
        <v>0</v>
      </c>
    </row>
    <row r="23" spans="1:23" x14ac:dyDescent="0.35">
      <c r="A23" s="275">
        <v>44348</v>
      </c>
      <c r="B23" s="270">
        <v>251284</v>
      </c>
      <c r="C23" s="270">
        <v>0</v>
      </c>
      <c r="D23" s="270">
        <v>112397</v>
      </c>
      <c r="E23" s="270"/>
      <c r="F23" s="270">
        <v>54331</v>
      </c>
      <c r="G23" s="270">
        <v>84556</v>
      </c>
      <c r="H23" s="270"/>
      <c r="I23" s="235">
        <v>856.73</v>
      </c>
      <c r="J23" s="270">
        <v>196953</v>
      </c>
      <c r="K23" s="270">
        <v>54331</v>
      </c>
      <c r="L23" s="270">
        <v>0</v>
      </c>
      <c r="M23" s="270">
        <v>0</v>
      </c>
      <c r="N23" s="270">
        <v>0</v>
      </c>
      <c r="O23" s="270">
        <v>0</v>
      </c>
      <c r="P23" s="270">
        <v>0</v>
      </c>
      <c r="Q23" s="270">
        <v>0</v>
      </c>
      <c r="R23" s="270">
        <v>0</v>
      </c>
      <c r="S23" s="270">
        <v>0</v>
      </c>
      <c r="T23" s="270">
        <v>0</v>
      </c>
      <c r="U23" s="270">
        <v>0</v>
      </c>
      <c r="V23" s="270">
        <v>0</v>
      </c>
      <c r="W23" s="270">
        <v>0</v>
      </c>
    </row>
    <row r="24" spans="1:23" x14ac:dyDescent="0.35">
      <c r="A24" s="275">
        <v>44349</v>
      </c>
      <c r="B24" s="270">
        <v>343351</v>
      </c>
      <c r="C24" s="270">
        <v>0</v>
      </c>
      <c r="D24" s="270">
        <v>114511</v>
      </c>
      <c r="E24" s="270"/>
      <c r="F24" s="270">
        <v>60782</v>
      </c>
      <c r="G24" s="270">
        <v>168058</v>
      </c>
      <c r="H24" s="270"/>
      <c r="I24" s="235">
        <v>1167.94</v>
      </c>
      <c r="J24" s="270">
        <v>282569</v>
      </c>
      <c r="K24" s="270">
        <v>60782</v>
      </c>
      <c r="L24" s="270">
        <v>0</v>
      </c>
      <c r="M24" s="270">
        <v>0</v>
      </c>
      <c r="N24" s="270">
        <v>0</v>
      </c>
      <c r="O24" s="270">
        <v>0</v>
      </c>
      <c r="P24" s="270">
        <v>0</v>
      </c>
      <c r="Q24" s="270">
        <v>0</v>
      </c>
      <c r="R24" s="270">
        <v>0</v>
      </c>
      <c r="S24" s="270">
        <v>0</v>
      </c>
      <c r="T24" s="270">
        <v>0</v>
      </c>
      <c r="U24" s="270">
        <v>0</v>
      </c>
      <c r="V24" s="270">
        <v>0</v>
      </c>
      <c r="W24" s="270">
        <v>0</v>
      </c>
    </row>
    <row r="25" spans="1:23" x14ac:dyDescent="0.35">
      <c r="A25" s="275">
        <v>44350</v>
      </c>
      <c r="B25" s="270">
        <v>366470</v>
      </c>
      <c r="C25" s="270">
        <v>0</v>
      </c>
      <c r="D25" s="270">
        <v>119857</v>
      </c>
      <c r="E25" s="270"/>
      <c r="F25" s="270">
        <v>60963</v>
      </c>
      <c r="G25" s="270">
        <v>185650</v>
      </c>
      <c r="H25" s="270"/>
      <c r="I25" s="235">
        <v>2130.46</v>
      </c>
      <c r="J25" s="270">
        <v>305507</v>
      </c>
      <c r="K25" s="270">
        <v>60963</v>
      </c>
      <c r="L25" s="270">
        <v>0</v>
      </c>
      <c r="M25" s="270">
        <v>0</v>
      </c>
      <c r="N25" s="270">
        <v>0</v>
      </c>
      <c r="O25" s="270">
        <v>0</v>
      </c>
      <c r="P25" s="270">
        <v>0</v>
      </c>
      <c r="Q25" s="270">
        <v>0</v>
      </c>
      <c r="R25" s="270">
        <v>0</v>
      </c>
      <c r="S25" s="270">
        <v>0</v>
      </c>
      <c r="T25" s="270">
        <v>0</v>
      </c>
      <c r="U25" s="270">
        <v>0</v>
      </c>
      <c r="V25" s="270">
        <v>0</v>
      </c>
      <c r="W25" s="270">
        <v>0</v>
      </c>
    </row>
    <row r="26" spans="1:23" x14ac:dyDescent="0.35">
      <c r="A26" s="275">
        <v>44351</v>
      </c>
      <c r="B26" s="270">
        <v>335350</v>
      </c>
      <c r="C26" s="270">
        <v>0</v>
      </c>
      <c r="D26" s="270">
        <v>119816</v>
      </c>
      <c r="E26" s="270"/>
      <c r="F26" s="270">
        <v>58478</v>
      </c>
      <c r="G26" s="270">
        <v>157056</v>
      </c>
      <c r="H26" s="270"/>
      <c r="I26" s="235">
        <v>3395.91</v>
      </c>
      <c r="J26" s="270">
        <v>276872</v>
      </c>
      <c r="K26" s="270">
        <v>58478</v>
      </c>
      <c r="L26" s="270">
        <v>0</v>
      </c>
      <c r="M26" s="270">
        <v>0</v>
      </c>
      <c r="N26" s="270">
        <v>0</v>
      </c>
      <c r="O26" s="270">
        <v>0</v>
      </c>
      <c r="P26" s="270">
        <v>0</v>
      </c>
      <c r="Q26" s="270">
        <v>0</v>
      </c>
      <c r="R26" s="270">
        <v>0</v>
      </c>
      <c r="S26" s="270">
        <v>0</v>
      </c>
      <c r="T26" s="270">
        <v>0</v>
      </c>
      <c r="U26" s="270">
        <v>0</v>
      </c>
      <c r="V26" s="270">
        <v>0</v>
      </c>
      <c r="W26" s="270">
        <v>0</v>
      </c>
    </row>
    <row r="27" spans="1:23" x14ac:dyDescent="0.35">
      <c r="A27" s="275">
        <v>44352</v>
      </c>
      <c r="B27" s="270">
        <v>347097</v>
      </c>
      <c r="C27" s="270">
        <v>0</v>
      </c>
      <c r="D27" s="270">
        <v>128898</v>
      </c>
      <c r="E27" s="270"/>
      <c r="F27" s="270">
        <v>61481</v>
      </c>
      <c r="G27" s="270">
        <v>156718</v>
      </c>
      <c r="H27" s="270"/>
      <c r="I27" s="235">
        <v>2945.65</v>
      </c>
      <c r="J27" s="270">
        <v>285616</v>
      </c>
      <c r="K27" s="270">
        <v>61481</v>
      </c>
      <c r="L27" s="270">
        <v>0</v>
      </c>
      <c r="M27" s="270">
        <v>0</v>
      </c>
      <c r="N27" s="270">
        <v>0</v>
      </c>
      <c r="O27" s="270">
        <v>0</v>
      </c>
      <c r="P27" s="270">
        <v>0</v>
      </c>
      <c r="Q27" s="270">
        <v>0</v>
      </c>
      <c r="R27" s="270">
        <v>0</v>
      </c>
      <c r="S27" s="270">
        <v>0</v>
      </c>
      <c r="T27" s="270">
        <v>0</v>
      </c>
      <c r="U27" s="270">
        <v>0</v>
      </c>
      <c r="V27" s="270">
        <v>0</v>
      </c>
      <c r="W27" s="270">
        <v>0</v>
      </c>
    </row>
    <row r="28" spans="1:23" x14ac:dyDescent="0.35">
      <c r="A28" s="275">
        <v>44353</v>
      </c>
      <c r="B28" s="270">
        <v>363760</v>
      </c>
      <c r="C28" s="270">
        <v>0</v>
      </c>
      <c r="D28" s="270">
        <v>133878</v>
      </c>
      <c r="E28" s="270"/>
      <c r="F28" s="270">
        <v>59119</v>
      </c>
      <c r="G28" s="270">
        <v>170763</v>
      </c>
      <c r="H28" s="270"/>
      <c r="I28" s="235">
        <v>2464.58</v>
      </c>
      <c r="J28" s="270">
        <v>304641</v>
      </c>
      <c r="K28" s="270">
        <v>59119</v>
      </c>
      <c r="L28" s="270">
        <v>0</v>
      </c>
      <c r="M28" s="270">
        <v>0</v>
      </c>
      <c r="N28" s="270">
        <v>0</v>
      </c>
      <c r="O28" s="270">
        <v>0</v>
      </c>
      <c r="P28" s="270">
        <v>0</v>
      </c>
      <c r="Q28" s="270">
        <v>0</v>
      </c>
      <c r="R28" s="270">
        <v>0</v>
      </c>
      <c r="S28" s="270">
        <v>0</v>
      </c>
      <c r="T28" s="270">
        <v>0</v>
      </c>
      <c r="U28" s="270">
        <v>0</v>
      </c>
      <c r="V28" s="270">
        <v>0</v>
      </c>
      <c r="W28" s="270">
        <v>0</v>
      </c>
    </row>
    <row r="29" spans="1:23" x14ac:dyDescent="0.35">
      <c r="A29" s="275">
        <v>44354</v>
      </c>
      <c r="B29" s="270">
        <v>397751</v>
      </c>
      <c r="C29" s="270">
        <v>0</v>
      </c>
      <c r="D29" s="270">
        <v>151929</v>
      </c>
      <c r="E29" s="270"/>
      <c r="F29" s="270">
        <v>68647</v>
      </c>
      <c r="G29" s="270">
        <v>177175</v>
      </c>
      <c r="H29" s="270"/>
      <c r="I29" s="235">
        <v>2650.77</v>
      </c>
      <c r="J29" s="270">
        <v>329104</v>
      </c>
      <c r="K29" s="270">
        <v>68647</v>
      </c>
      <c r="L29" s="270">
        <v>0</v>
      </c>
      <c r="M29" s="270">
        <v>0</v>
      </c>
      <c r="N29" s="270">
        <v>0</v>
      </c>
      <c r="O29" s="270">
        <v>0</v>
      </c>
      <c r="P29" s="270">
        <v>0</v>
      </c>
      <c r="Q29" s="270">
        <v>0</v>
      </c>
      <c r="R29" s="270">
        <v>0</v>
      </c>
      <c r="S29" s="270">
        <v>0</v>
      </c>
      <c r="T29" s="270">
        <v>0</v>
      </c>
      <c r="U29" s="270">
        <v>16197</v>
      </c>
      <c r="V29" s="270">
        <v>0</v>
      </c>
      <c r="W29" s="270">
        <v>0</v>
      </c>
    </row>
    <row r="30" spans="1:23" x14ac:dyDescent="0.35">
      <c r="A30" s="275">
        <v>44355</v>
      </c>
      <c r="B30" s="270">
        <v>429750</v>
      </c>
      <c r="C30" s="270">
        <v>0</v>
      </c>
      <c r="D30" s="270">
        <v>153258</v>
      </c>
      <c r="E30" s="270"/>
      <c r="F30" s="270">
        <v>62716</v>
      </c>
      <c r="G30" s="270">
        <v>213776</v>
      </c>
      <c r="H30" s="270"/>
      <c r="I30" s="235">
        <v>3154.83</v>
      </c>
      <c r="J30" s="270">
        <v>367034</v>
      </c>
      <c r="K30" s="270">
        <v>62716</v>
      </c>
      <c r="L30" s="270">
        <v>0</v>
      </c>
      <c r="M30" s="270">
        <v>0</v>
      </c>
      <c r="N30" s="270">
        <v>0</v>
      </c>
      <c r="O30" s="270">
        <v>0</v>
      </c>
      <c r="P30" s="270">
        <v>0</v>
      </c>
      <c r="Q30" s="270">
        <v>0</v>
      </c>
      <c r="R30" s="270">
        <v>0</v>
      </c>
      <c r="S30" s="270">
        <v>0</v>
      </c>
      <c r="T30" s="270">
        <v>0</v>
      </c>
      <c r="U30" s="270">
        <v>60849</v>
      </c>
      <c r="V30" s="270">
        <v>0</v>
      </c>
      <c r="W30" s="270">
        <v>0</v>
      </c>
    </row>
    <row r="31" spans="1:23" x14ac:dyDescent="0.35">
      <c r="A31" s="275">
        <v>44356</v>
      </c>
      <c r="B31" s="270">
        <v>421948</v>
      </c>
      <c r="C31" s="270">
        <v>0</v>
      </c>
      <c r="D31" s="270">
        <v>173788</v>
      </c>
      <c r="E31" s="270"/>
      <c r="F31" s="270">
        <v>6498</v>
      </c>
      <c r="G31" s="270">
        <v>241662</v>
      </c>
      <c r="H31" s="270"/>
      <c r="I31" s="235">
        <v>4119.95</v>
      </c>
      <c r="J31" s="270">
        <v>415450</v>
      </c>
      <c r="K31" s="270">
        <v>6498</v>
      </c>
      <c r="L31" s="270">
        <v>0</v>
      </c>
      <c r="M31" s="270">
        <v>0</v>
      </c>
      <c r="N31" s="270">
        <v>0</v>
      </c>
      <c r="O31" s="270">
        <v>0</v>
      </c>
      <c r="P31" s="270">
        <v>0</v>
      </c>
      <c r="Q31" s="270">
        <v>0</v>
      </c>
      <c r="R31" s="270">
        <v>0</v>
      </c>
      <c r="S31" s="270">
        <v>0</v>
      </c>
      <c r="T31" s="270">
        <v>0</v>
      </c>
      <c r="U31" s="270">
        <v>108263</v>
      </c>
      <c r="V31" s="270">
        <v>0</v>
      </c>
      <c r="W31" s="270">
        <v>0</v>
      </c>
    </row>
    <row r="32" spans="1:23" x14ac:dyDescent="0.35">
      <c r="A32" s="275">
        <v>44357</v>
      </c>
      <c r="B32" s="270">
        <v>508119</v>
      </c>
      <c r="C32" s="270">
        <v>0</v>
      </c>
      <c r="D32" s="270">
        <v>220380</v>
      </c>
      <c r="E32" s="270"/>
      <c r="F32" s="270">
        <v>0</v>
      </c>
      <c r="G32" s="270">
        <v>287739</v>
      </c>
      <c r="H32" s="270"/>
      <c r="I32" s="235">
        <v>3872.72</v>
      </c>
      <c r="J32" s="270">
        <v>508119</v>
      </c>
      <c r="K32" s="270">
        <v>0</v>
      </c>
      <c r="L32" s="270">
        <v>0</v>
      </c>
      <c r="M32" s="270">
        <v>0</v>
      </c>
      <c r="N32" s="270">
        <v>0</v>
      </c>
      <c r="O32" s="270">
        <v>0</v>
      </c>
      <c r="P32" s="270">
        <v>0</v>
      </c>
      <c r="Q32" s="270">
        <v>0</v>
      </c>
      <c r="R32" s="270">
        <v>0</v>
      </c>
      <c r="S32" s="270">
        <v>0</v>
      </c>
      <c r="T32" s="270">
        <v>0</v>
      </c>
      <c r="U32" s="270">
        <v>97577</v>
      </c>
      <c r="V32" s="270">
        <v>0</v>
      </c>
      <c r="W32" s="270">
        <v>0</v>
      </c>
    </row>
    <row r="33" spans="1:23" x14ac:dyDescent="0.35">
      <c r="A33" s="275">
        <v>44358</v>
      </c>
      <c r="B33" s="270">
        <v>615337</v>
      </c>
      <c r="C33" s="270">
        <v>0</v>
      </c>
      <c r="D33" s="270">
        <v>340284</v>
      </c>
      <c r="E33" s="270"/>
      <c r="F33" s="270">
        <v>0</v>
      </c>
      <c r="G33" s="270">
        <v>275053</v>
      </c>
      <c r="H33" s="270"/>
      <c r="I33" s="235">
        <v>4397.63</v>
      </c>
      <c r="J33" s="270">
        <v>615337</v>
      </c>
      <c r="K33" s="270">
        <v>0</v>
      </c>
      <c r="L33" s="270">
        <v>0</v>
      </c>
      <c r="M33" s="270">
        <v>0</v>
      </c>
      <c r="N33" s="270">
        <v>0</v>
      </c>
      <c r="O33" s="270">
        <v>0</v>
      </c>
      <c r="P33" s="270">
        <v>0</v>
      </c>
      <c r="Q33" s="270">
        <v>0</v>
      </c>
      <c r="R33" s="270">
        <v>0</v>
      </c>
      <c r="S33" s="270">
        <v>0</v>
      </c>
      <c r="T33" s="270">
        <v>59105</v>
      </c>
      <c r="U33" s="270">
        <v>71111</v>
      </c>
      <c r="V33" s="270">
        <v>0</v>
      </c>
      <c r="W33" s="270">
        <v>0</v>
      </c>
    </row>
    <row r="34" spans="1:23" x14ac:dyDescent="0.35">
      <c r="A34" s="275">
        <v>44359</v>
      </c>
      <c r="B34" s="270">
        <v>648628</v>
      </c>
      <c r="C34" s="270">
        <v>0</v>
      </c>
      <c r="D34" s="270">
        <v>404844</v>
      </c>
      <c r="E34" s="270"/>
      <c r="F34" s="270">
        <v>0</v>
      </c>
      <c r="G34" s="270">
        <v>243784</v>
      </c>
      <c r="H34" s="270"/>
      <c r="I34" s="235">
        <v>4078.54</v>
      </c>
      <c r="J34" s="270">
        <v>648628</v>
      </c>
      <c r="K34" s="270">
        <v>0</v>
      </c>
      <c r="L34" s="270">
        <v>0</v>
      </c>
      <c r="M34" s="270">
        <v>0</v>
      </c>
      <c r="N34" s="270">
        <v>0</v>
      </c>
      <c r="O34" s="270">
        <v>0</v>
      </c>
      <c r="P34" s="270">
        <v>0</v>
      </c>
      <c r="Q34" s="270">
        <v>0</v>
      </c>
      <c r="R34" s="270">
        <v>0</v>
      </c>
      <c r="S34" s="270">
        <v>0</v>
      </c>
      <c r="T34" s="270">
        <v>35570</v>
      </c>
      <c r="U34" s="270">
        <v>110354</v>
      </c>
      <c r="V34" s="270">
        <v>0</v>
      </c>
      <c r="W34" s="270">
        <v>0</v>
      </c>
    </row>
    <row r="35" spans="1:23" x14ac:dyDescent="0.35">
      <c r="A35" s="275">
        <v>44360</v>
      </c>
      <c r="B35" s="270">
        <v>581520</v>
      </c>
      <c r="C35" s="270">
        <v>0</v>
      </c>
      <c r="D35" s="270">
        <v>337601</v>
      </c>
      <c r="E35" s="270"/>
      <c r="F35" s="270">
        <v>0</v>
      </c>
      <c r="G35" s="270">
        <v>243919</v>
      </c>
      <c r="H35" s="270"/>
      <c r="I35" s="235">
        <v>4504.2700000000004</v>
      </c>
      <c r="J35" s="270">
        <v>581520</v>
      </c>
      <c r="K35" s="270">
        <v>0</v>
      </c>
      <c r="L35" s="270">
        <v>0</v>
      </c>
      <c r="M35" s="270">
        <v>0</v>
      </c>
      <c r="N35" s="270">
        <v>0</v>
      </c>
      <c r="O35" s="270">
        <v>0</v>
      </c>
      <c r="P35" s="270">
        <v>0</v>
      </c>
      <c r="Q35" s="270">
        <v>0</v>
      </c>
      <c r="R35" s="270">
        <v>0</v>
      </c>
      <c r="S35" s="270">
        <v>0</v>
      </c>
      <c r="T35" s="270">
        <v>33511</v>
      </c>
      <c r="U35" s="270">
        <v>102215</v>
      </c>
      <c r="V35" s="270">
        <v>0</v>
      </c>
      <c r="W35" s="270">
        <v>0</v>
      </c>
    </row>
    <row r="36" spans="1:23" x14ac:dyDescent="0.35">
      <c r="A36" s="275">
        <v>44361</v>
      </c>
      <c r="B36" s="270">
        <v>498690</v>
      </c>
      <c r="C36" s="270">
        <v>0</v>
      </c>
      <c r="D36" s="270">
        <v>279321</v>
      </c>
      <c r="E36" s="270"/>
      <c r="F36" s="270">
        <v>0</v>
      </c>
      <c r="G36" s="270">
        <v>219369</v>
      </c>
      <c r="H36" s="270"/>
      <c r="I36" s="235">
        <v>4322.63</v>
      </c>
      <c r="J36" s="270">
        <v>498690</v>
      </c>
      <c r="K36" s="270">
        <v>0</v>
      </c>
      <c r="L36" s="270">
        <v>0</v>
      </c>
      <c r="M36" s="270">
        <v>0</v>
      </c>
      <c r="N36" s="270">
        <v>0</v>
      </c>
      <c r="O36" s="270">
        <v>0</v>
      </c>
      <c r="P36" s="270">
        <v>0</v>
      </c>
      <c r="Q36" s="270">
        <v>0</v>
      </c>
      <c r="R36" s="270">
        <v>0</v>
      </c>
      <c r="S36" s="270">
        <v>0</v>
      </c>
      <c r="T36" s="270">
        <v>43579</v>
      </c>
      <c r="U36" s="270">
        <v>76760</v>
      </c>
      <c r="V36" s="270">
        <v>0</v>
      </c>
      <c r="W36" s="270">
        <v>0</v>
      </c>
    </row>
    <row r="37" spans="1:23" x14ac:dyDescent="0.35">
      <c r="A37" s="275">
        <v>44362</v>
      </c>
      <c r="B37" s="270">
        <v>417232</v>
      </c>
      <c r="C37" s="270">
        <v>0</v>
      </c>
      <c r="D37" s="270">
        <v>195966</v>
      </c>
      <c r="E37" s="270"/>
      <c r="F37" s="270">
        <v>0</v>
      </c>
      <c r="G37" s="270">
        <v>221266</v>
      </c>
      <c r="H37" s="270"/>
      <c r="I37" s="235">
        <v>3784.31</v>
      </c>
      <c r="J37" s="270">
        <v>417232</v>
      </c>
      <c r="K37" s="270">
        <v>0</v>
      </c>
      <c r="L37" s="270">
        <v>0</v>
      </c>
      <c r="M37" s="270">
        <v>0</v>
      </c>
      <c r="N37" s="270">
        <v>0</v>
      </c>
      <c r="O37" s="270">
        <v>0</v>
      </c>
      <c r="P37" s="270">
        <v>0</v>
      </c>
      <c r="Q37" s="270">
        <v>0</v>
      </c>
      <c r="R37" s="270">
        <v>0</v>
      </c>
      <c r="S37" s="270">
        <v>0</v>
      </c>
      <c r="T37" s="270">
        <v>46869</v>
      </c>
      <c r="U37" s="270">
        <v>73754</v>
      </c>
      <c r="V37" s="270">
        <v>0</v>
      </c>
      <c r="W37" s="270">
        <v>0</v>
      </c>
    </row>
    <row r="38" spans="1:23" x14ac:dyDescent="0.35">
      <c r="A38" s="275">
        <v>44363</v>
      </c>
      <c r="B38" s="270">
        <v>498500</v>
      </c>
      <c r="C38" s="270">
        <v>0</v>
      </c>
      <c r="D38" s="270">
        <v>291390</v>
      </c>
      <c r="E38" s="270"/>
      <c r="F38" s="270">
        <v>0</v>
      </c>
      <c r="G38" s="270">
        <v>207110</v>
      </c>
      <c r="H38" s="270"/>
      <c r="I38" s="235">
        <v>3854.37</v>
      </c>
      <c r="J38" s="270">
        <v>498500</v>
      </c>
      <c r="K38" s="270">
        <v>0</v>
      </c>
      <c r="L38" s="270">
        <v>0</v>
      </c>
      <c r="M38" s="270">
        <v>0</v>
      </c>
      <c r="N38" s="270">
        <v>0</v>
      </c>
      <c r="O38" s="270">
        <v>0</v>
      </c>
      <c r="P38" s="270">
        <v>0</v>
      </c>
      <c r="Q38" s="270">
        <v>0</v>
      </c>
      <c r="R38" s="270">
        <v>0</v>
      </c>
      <c r="S38" s="270">
        <v>0</v>
      </c>
      <c r="T38" s="270">
        <v>43893</v>
      </c>
      <c r="U38" s="270">
        <v>94759</v>
      </c>
      <c r="V38" s="270">
        <v>0</v>
      </c>
      <c r="W38" s="270">
        <v>0</v>
      </c>
    </row>
    <row r="39" spans="1:23" x14ac:dyDescent="0.35">
      <c r="A39" s="275">
        <v>44364</v>
      </c>
      <c r="B39" s="270">
        <v>451671</v>
      </c>
      <c r="C39" s="270">
        <v>0</v>
      </c>
      <c r="D39" s="270">
        <v>276398</v>
      </c>
      <c r="E39" s="270"/>
      <c r="F39" s="270">
        <v>0</v>
      </c>
      <c r="G39" s="270">
        <v>175273</v>
      </c>
      <c r="H39" s="270"/>
      <c r="I39" s="235">
        <v>3556.99</v>
      </c>
      <c r="J39" s="270">
        <v>451671</v>
      </c>
      <c r="K39" s="270">
        <v>0</v>
      </c>
      <c r="L39" s="270">
        <v>0</v>
      </c>
      <c r="M39" s="270">
        <v>0</v>
      </c>
      <c r="N39" s="270">
        <v>0</v>
      </c>
      <c r="O39" s="270">
        <v>0</v>
      </c>
      <c r="P39" s="270">
        <v>0</v>
      </c>
      <c r="Q39" s="270">
        <v>0</v>
      </c>
      <c r="R39" s="270">
        <v>0</v>
      </c>
      <c r="S39" s="270">
        <v>0</v>
      </c>
      <c r="T39" s="270">
        <v>43219</v>
      </c>
      <c r="U39" s="270">
        <v>94946</v>
      </c>
      <c r="V39" s="270">
        <v>0</v>
      </c>
      <c r="W39" s="270">
        <v>0</v>
      </c>
    </row>
    <row r="40" spans="1:23" x14ac:dyDescent="0.35">
      <c r="A40" s="275">
        <v>44365</v>
      </c>
      <c r="B40" s="270">
        <v>309108</v>
      </c>
      <c r="C40" s="270">
        <v>0</v>
      </c>
      <c r="D40" s="270">
        <v>169237</v>
      </c>
      <c r="E40" s="270"/>
      <c r="F40" s="270">
        <v>0</v>
      </c>
      <c r="G40" s="270">
        <v>139871</v>
      </c>
      <c r="H40" s="270"/>
      <c r="I40" s="235">
        <v>4521.4799999999996</v>
      </c>
      <c r="J40" s="270">
        <v>309108</v>
      </c>
      <c r="K40" s="270">
        <v>0</v>
      </c>
      <c r="L40" s="270">
        <v>0</v>
      </c>
      <c r="M40" s="270">
        <v>0</v>
      </c>
      <c r="N40" s="270">
        <v>0</v>
      </c>
      <c r="O40" s="270">
        <v>0</v>
      </c>
      <c r="P40" s="270">
        <v>0</v>
      </c>
      <c r="Q40" s="270">
        <v>0</v>
      </c>
      <c r="R40" s="270">
        <v>0</v>
      </c>
      <c r="S40" s="270">
        <v>0</v>
      </c>
      <c r="T40" s="270">
        <v>42267</v>
      </c>
      <c r="U40" s="270">
        <v>88463</v>
      </c>
      <c r="V40" s="270">
        <v>0</v>
      </c>
      <c r="W40" s="270">
        <v>0</v>
      </c>
    </row>
    <row r="41" spans="1:23" x14ac:dyDescent="0.35">
      <c r="A41" s="275">
        <v>44366</v>
      </c>
      <c r="B41" s="270">
        <v>273355</v>
      </c>
      <c r="C41" s="270">
        <v>0</v>
      </c>
      <c r="D41" s="270">
        <v>143949</v>
      </c>
      <c r="E41" s="270"/>
      <c r="F41" s="270">
        <v>0</v>
      </c>
      <c r="G41" s="270">
        <v>129406</v>
      </c>
      <c r="H41" s="270"/>
      <c r="I41" s="235">
        <v>4326.3</v>
      </c>
      <c r="J41" s="270">
        <v>273355</v>
      </c>
      <c r="K41" s="270">
        <v>0</v>
      </c>
      <c r="L41" s="270">
        <v>0</v>
      </c>
      <c r="M41" s="270">
        <v>0</v>
      </c>
      <c r="N41" s="270">
        <v>0</v>
      </c>
      <c r="O41" s="270">
        <v>0</v>
      </c>
      <c r="P41" s="270">
        <v>0</v>
      </c>
      <c r="Q41" s="270">
        <v>0</v>
      </c>
      <c r="R41" s="270">
        <v>0</v>
      </c>
      <c r="S41" s="270">
        <v>0</v>
      </c>
      <c r="T41" s="270">
        <v>45424</v>
      </c>
      <c r="U41" s="270">
        <v>88365</v>
      </c>
      <c r="V41" s="270">
        <v>0</v>
      </c>
      <c r="W41" s="270">
        <v>0</v>
      </c>
    </row>
    <row r="42" spans="1:23" x14ac:dyDescent="0.35">
      <c r="A42" s="275">
        <v>44367</v>
      </c>
      <c r="B42" s="270">
        <v>253246</v>
      </c>
      <c r="C42" s="270">
        <v>0</v>
      </c>
      <c r="D42" s="270">
        <v>124159</v>
      </c>
      <c r="E42" s="270"/>
      <c r="F42" s="270">
        <v>0</v>
      </c>
      <c r="G42" s="270">
        <v>129087</v>
      </c>
      <c r="H42" s="270"/>
      <c r="I42" s="235">
        <v>4067.7</v>
      </c>
      <c r="J42" s="270">
        <v>253246</v>
      </c>
      <c r="K42" s="270">
        <v>0</v>
      </c>
      <c r="L42" s="270">
        <v>0</v>
      </c>
      <c r="M42" s="270">
        <v>0</v>
      </c>
      <c r="N42" s="270">
        <v>0</v>
      </c>
      <c r="O42" s="270">
        <v>0</v>
      </c>
      <c r="P42" s="270">
        <v>0</v>
      </c>
      <c r="Q42" s="270">
        <v>0</v>
      </c>
      <c r="R42" s="270">
        <v>0</v>
      </c>
      <c r="S42" s="270">
        <v>0</v>
      </c>
      <c r="T42" s="270">
        <v>48750</v>
      </c>
      <c r="U42" s="270">
        <v>68864</v>
      </c>
      <c r="V42" s="270">
        <v>0</v>
      </c>
      <c r="W42" s="270">
        <v>0</v>
      </c>
    </row>
    <row r="43" spans="1:23" x14ac:dyDescent="0.35">
      <c r="A43" s="275">
        <v>44368</v>
      </c>
      <c r="B43" s="270">
        <v>267641</v>
      </c>
      <c r="C43" s="270">
        <v>0</v>
      </c>
      <c r="D43" s="270">
        <v>129681</v>
      </c>
      <c r="E43" s="270"/>
      <c r="F43" s="270">
        <v>0</v>
      </c>
      <c r="G43" s="270">
        <v>137960</v>
      </c>
      <c r="H43" s="270"/>
      <c r="I43" s="235">
        <v>4055.75</v>
      </c>
      <c r="J43" s="270">
        <v>267641</v>
      </c>
      <c r="K43" s="270">
        <v>0</v>
      </c>
      <c r="L43" s="270">
        <v>0</v>
      </c>
      <c r="M43" s="270">
        <v>279405</v>
      </c>
      <c r="N43" s="270">
        <v>0</v>
      </c>
      <c r="O43" s="270">
        <v>0</v>
      </c>
      <c r="P43" s="270">
        <v>0</v>
      </c>
      <c r="Q43" s="270">
        <v>0</v>
      </c>
      <c r="R43" s="270">
        <v>0</v>
      </c>
      <c r="S43" s="270">
        <v>0</v>
      </c>
      <c r="T43" s="270">
        <v>42954</v>
      </c>
      <c r="U43" s="270">
        <v>53085</v>
      </c>
      <c r="V43" s="270">
        <v>0</v>
      </c>
      <c r="W43" s="270">
        <v>0</v>
      </c>
    </row>
    <row r="44" spans="1:23" x14ac:dyDescent="0.35">
      <c r="A44" s="275">
        <v>44369</v>
      </c>
      <c r="B44" s="270">
        <v>274877</v>
      </c>
      <c r="C44" s="270">
        <v>0</v>
      </c>
      <c r="D44" s="270">
        <v>140147</v>
      </c>
      <c r="E44" s="270"/>
      <c r="F44" s="270">
        <v>0</v>
      </c>
      <c r="G44" s="270">
        <v>134730</v>
      </c>
      <c r="H44" s="270"/>
      <c r="I44" s="235">
        <v>4181.78</v>
      </c>
      <c r="J44" s="270">
        <v>274877</v>
      </c>
      <c r="K44" s="270">
        <v>0</v>
      </c>
      <c r="L44" s="270">
        <v>0</v>
      </c>
      <c r="M44" s="270">
        <v>515431</v>
      </c>
      <c r="N44" s="270">
        <v>0</v>
      </c>
      <c r="O44" s="270">
        <v>0</v>
      </c>
      <c r="P44" s="270">
        <v>0</v>
      </c>
      <c r="Q44" s="270">
        <v>0</v>
      </c>
      <c r="R44" s="270">
        <v>0</v>
      </c>
      <c r="S44" s="270">
        <v>0</v>
      </c>
      <c r="T44" s="270">
        <v>48841</v>
      </c>
      <c r="U44" s="270">
        <v>57914</v>
      </c>
      <c r="V44" s="270">
        <v>0</v>
      </c>
      <c r="W44" s="270">
        <v>0</v>
      </c>
    </row>
    <row r="45" spans="1:23" x14ac:dyDescent="0.35">
      <c r="A45" s="275">
        <v>44370</v>
      </c>
      <c r="B45" s="270">
        <v>168049</v>
      </c>
      <c r="C45" s="270">
        <v>0</v>
      </c>
      <c r="D45" s="270">
        <v>138836</v>
      </c>
      <c r="E45" s="270"/>
      <c r="F45" s="270">
        <v>0</v>
      </c>
      <c r="G45" s="270">
        <v>29213</v>
      </c>
      <c r="H45" s="270"/>
      <c r="I45" s="235">
        <v>4567.46</v>
      </c>
      <c r="J45" s="270">
        <v>168049</v>
      </c>
      <c r="K45" s="270">
        <v>0</v>
      </c>
      <c r="L45" s="270">
        <v>0</v>
      </c>
      <c r="M45" s="270">
        <v>328883</v>
      </c>
      <c r="N45" s="270">
        <v>0</v>
      </c>
      <c r="O45" s="270">
        <v>0</v>
      </c>
      <c r="P45" s="270">
        <v>0</v>
      </c>
      <c r="Q45" s="270">
        <v>0</v>
      </c>
      <c r="R45" s="270">
        <v>0</v>
      </c>
      <c r="S45" s="270">
        <v>0</v>
      </c>
      <c r="T45" s="270">
        <v>18623</v>
      </c>
      <c r="U45" s="270">
        <v>46082</v>
      </c>
      <c r="V45" s="270">
        <v>0</v>
      </c>
      <c r="W45" s="270">
        <v>0</v>
      </c>
    </row>
    <row r="46" spans="1:23" x14ac:dyDescent="0.35">
      <c r="A46" s="275">
        <v>44371</v>
      </c>
      <c r="B46" s="270">
        <v>155337</v>
      </c>
      <c r="C46" s="270">
        <v>0</v>
      </c>
      <c r="D46" s="270">
        <v>120262</v>
      </c>
      <c r="E46" s="270"/>
      <c r="F46" s="270">
        <v>0</v>
      </c>
      <c r="G46" s="270">
        <v>35075</v>
      </c>
      <c r="H46" s="270"/>
      <c r="I46" s="235">
        <v>3850.97</v>
      </c>
      <c r="J46" s="270">
        <v>155337</v>
      </c>
      <c r="K46" s="270">
        <v>0</v>
      </c>
      <c r="L46" s="270">
        <v>0</v>
      </c>
      <c r="M46" s="270">
        <v>212302</v>
      </c>
      <c r="N46" s="270">
        <v>0</v>
      </c>
      <c r="O46" s="270">
        <v>0</v>
      </c>
      <c r="P46" s="270">
        <v>0</v>
      </c>
      <c r="Q46" s="270">
        <v>0</v>
      </c>
      <c r="R46" s="270">
        <v>0</v>
      </c>
      <c r="S46" s="270">
        <v>0</v>
      </c>
      <c r="T46" s="270">
        <v>27993</v>
      </c>
      <c r="U46" s="270">
        <v>47176</v>
      </c>
      <c r="V46" s="270">
        <v>0</v>
      </c>
      <c r="W46" s="270">
        <v>0</v>
      </c>
    </row>
    <row r="47" spans="1:23" x14ac:dyDescent="0.35">
      <c r="A47" s="275">
        <v>44372</v>
      </c>
      <c r="B47" s="270">
        <v>208644</v>
      </c>
      <c r="C47" s="270">
        <v>0</v>
      </c>
      <c r="D47" s="270">
        <v>105692</v>
      </c>
      <c r="E47" s="270"/>
      <c r="F47" s="270">
        <v>0</v>
      </c>
      <c r="G47" s="270">
        <v>102952</v>
      </c>
      <c r="H47" s="270"/>
      <c r="I47" s="235">
        <v>5585.39</v>
      </c>
      <c r="J47" s="270">
        <v>208644</v>
      </c>
      <c r="K47" s="270">
        <v>0</v>
      </c>
      <c r="L47" s="270">
        <v>0</v>
      </c>
      <c r="M47" s="270">
        <v>312097</v>
      </c>
      <c r="N47" s="270">
        <v>0</v>
      </c>
      <c r="O47" s="270">
        <v>0</v>
      </c>
      <c r="P47" s="270">
        <v>0</v>
      </c>
      <c r="Q47" s="270">
        <v>0</v>
      </c>
      <c r="R47" s="270">
        <v>0</v>
      </c>
      <c r="S47" s="270">
        <v>0</v>
      </c>
      <c r="T47" s="270">
        <v>24539</v>
      </c>
      <c r="U47" s="270">
        <v>49063</v>
      </c>
      <c r="V47" s="270">
        <v>0</v>
      </c>
      <c r="W47" s="270">
        <v>0</v>
      </c>
    </row>
    <row r="48" spans="1:23" x14ac:dyDescent="0.35">
      <c r="A48" s="275">
        <v>44373</v>
      </c>
      <c r="B48" s="270">
        <v>219872</v>
      </c>
      <c r="C48" s="270">
        <v>0</v>
      </c>
      <c r="D48" s="270">
        <v>116464</v>
      </c>
      <c r="E48" s="270"/>
      <c r="F48" s="270">
        <v>0</v>
      </c>
      <c r="G48" s="270">
        <v>103408</v>
      </c>
      <c r="H48" s="270"/>
      <c r="I48" s="235">
        <v>5159.88</v>
      </c>
      <c r="J48" s="270">
        <v>219872</v>
      </c>
      <c r="K48" s="270">
        <v>0</v>
      </c>
      <c r="L48" s="270">
        <v>0</v>
      </c>
      <c r="M48" s="270">
        <v>299544</v>
      </c>
      <c r="N48" s="270">
        <v>0</v>
      </c>
      <c r="O48" s="270">
        <v>0</v>
      </c>
      <c r="P48" s="270">
        <v>0</v>
      </c>
      <c r="Q48" s="270">
        <v>0</v>
      </c>
      <c r="R48" s="270">
        <v>0</v>
      </c>
      <c r="S48" s="270">
        <v>0</v>
      </c>
      <c r="T48" s="270">
        <v>28201</v>
      </c>
      <c r="U48" s="270">
        <v>42906</v>
      </c>
      <c r="V48" s="270">
        <v>0</v>
      </c>
      <c r="W48" s="270">
        <v>0</v>
      </c>
    </row>
    <row r="49" spans="1:23" x14ac:dyDescent="0.35">
      <c r="A49" s="275">
        <v>44374</v>
      </c>
      <c r="B49" s="270">
        <v>183920</v>
      </c>
      <c r="C49" s="270">
        <v>0</v>
      </c>
      <c r="D49" s="270">
        <v>99352</v>
      </c>
      <c r="E49" s="270"/>
      <c r="F49" s="270">
        <v>0</v>
      </c>
      <c r="G49" s="270">
        <v>84568</v>
      </c>
      <c r="H49" s="270"/>
      <c r="I49" s="235">
        <v>4124.6499999999996</v>
      </c>
      <c r="J49" s="270">
        <v>183920</v>
      </c>
      <c r="K49" s="270">
        <v>0</v>
      </c>
      <c r="L49" s="270">
        <v>0</v>
      </c>
      <c r="M49" s="270">
        <v>64635</v>
      </c>
      <c r="N49" s="270">
        <v>0</v>
      </c>
      <c r="O49" s="270">
        <v>0</v>
      </c>
      <c r="P49" s="270">
        <v>0</v>
      </c>
      <c r="Q49" s="270">
        <v>0</v>
      </c>
      <c r="R49" s="270">
        <v>0</v>
      </c>
      <c r="S49" s="270">
        <v>0</v>
      </c>
      <c r="T49" s="270">
        <v>29784</v>
      </c>
      <c r="U49" s="270">
        <v>38717</v>
      </c>
      <c r="V49" s="270">
        <v>0</v>
      </c>
      <c r="W49" s="270">
        <v>0</v>
      </c>
    </row>
    <row r="50" spans="1:23" x14ac:dyDescent="0.35">
      <c r="A50" s="275">
        <v>44375</v>
      </c>
      <c r="B50" s="270">
        <v>173917</v>
      </c>
      <c r="C50" s="270">
        <v>0</v>
      </c>
      <c r="D50" s="270">
        <v>107808</v>
      </c>
      <c r="E50" s="270"/>
      <c r="F50" s="270">
        <v>0</v>
      </c>
      <c r="G50" s="270">
        <v>66109</v>
      </c>
      <c r="H50" s="270"/>
      <c r="I50" s="235">
        <v>4369.95</v>
      </c>
      <c r="J50" s="270">
        <v>173917</v>
      </c>
      <c r="K50" s="270">
        <v>0</v>
      </c>
      <c r="L50" s="270">
        <v>0</v>
      </c>
      <c r="M50" s="270">
        <v>484259</v>
      </c>
      <c r="N50" s="270">
        <v>0</v>
      </c>
      <c r="O50" s="270">
        <v>0</v>
      </c>
      <c r="P50" s="270">
        <v>0</v>
      </c>
      <c r="Q50" s="270">
        <v>0</v>
      </c>
      <c r="R50" s="270">
        <v>0</v>
      </c>
      <c r="S50" s="270">
        <v>0</v>
      </c>
      <c r="T50" s="270">
        <v>25793</v>
      </c>
      <c r="U50" s="270">
        <v>63744</v>
      </c>
      <c r="V50" s="270">
        <v>0</v>
      </c>
      <c r="W50" s="270">
        <v>0</v>
      </c>
    </row>
    <row r="51" spans="1:23" x14ac:dyDescent="0.35">
      <c r="A51" s="275">
        <v>44376</v>
      </c>
      <c r="B51" s="270">
        <v>145738</v>
      </c>
      <c r="C51" s="270">
        <v>0</v>
      </c>
      <c r="D51" s="270">
        <v>98388</v>
      </c>
      <c r="E51" s="270"/>
      <c r="F51" s="270">
        <v>0</v>
      </c>
      <c r="G51" s="270">
        <v>47350</v>
      </c>
      <c r="H51" s="270"/>
      <c r="I51" s="235">
        <v>4168.6499999999996</v>
      </c>
      <c r="J51" s="270">
        <v>145738</v>
      </c>
      <c r="K51" s="270">
        <v>0</v>
      </c>
      <c r="L51" s="270">
        <v>0</v>
      </c>
      <c r="M51" s="270">
        <v>950542</v>
      </c>
      <c r="N51" s="270">
        <v>0</v>
      </c>
      <c r="O51" s="270">
        <v>0</v>
      </c>
      <c r="P51" s="270">
        <v>0</v>
      </c>
      <c r="Q51" s="270">
        <v>0</v>
      </c>
      <c r="R51" s="270">
        <v>0</v>
      </c>
      <c r="S51" s="270">
        <v>0</v>
      </c>
      <c r="T51" s="270">
        <v>30487</v>
      </c>
      <c r="U51" s="270">
        <v>87478</v>
      </c>
      <c r="V51" s="270">
        <v>0</v>
      </c>
      <c r="W51" s="270">
        <v>0</v>
      </c>
    </row>
    <row r="52" spans="1:23" x14ac:dyDescent="0.35">
      <c r="A52" s="275">
        <v>44377</v>
      </c>
      <c r="B52" s="270">
        <v>230576</v>
      </c>
      <c r="C52" s="270">
        <v>0</v>
      </c>
      <c r="D52" s="270">
        <v>103037</v>
      </c>
      <c r="E52" s="270"/>
      <c r="F52" s="270">
        <v>0</v>
      </c>
      <c r="G52" s="270">
        <v>127539</v>
      </c>
      <c r="H52" s="270"/>
      <c r="I52" s="235">
        <v>5085.8</v>
      </c>
      <c r="J52" s="270">
        <v>230576</v>
      </c>
      <c r="K52" s="270">
        <v>0</v>
      </c>
      <c r="L52" s="270">
        <v>0</v>
      </c>
      <c r="M52" s="270">
        <v>782126</v>
      </c>
      <c r="N52" s="270">
        <v>0</v>
      </c>
      <c r="O52" s="270">
        <v>0</v>
      </c>
      <c r="P52" s="270">
        <v>0</v>
      </c>
      <c r="Q52" s="270">
        <v>0</v>
      </c>
      <c r="R52" s="270">
        <v>0</v>
      </c>
      <c r="S52" s="270">
        <v>0</v>
      </c>
      <c r="T52" s="270">
        <v>27841</v>
      </c>
      <c r="U52" s="270">
        <v>82395</v>
      </c>
      <c r="V52" s="270">
        <v>0</v>
      </c>
      <c r="W52" s="270">
        <v>0</v>
      </c>
    </row>
    <row r="53" spans="1:23" x14ac:dyDescent="0.35">
      <c r="A53" s="275">
        <v>44378</v>
      </c>
      <c r="B53" s="270">
        <v>275318</v>
      </c>
      <c r="C53" s="270">
        <v>0</v>
      </c>
      <c r="D53" s="270">
        <v>107038</v>
      </c>
      <c r="E53" s="270"/>
      <c r="F53" s="270">
        <v>0</v>
      </c>
      <c r="G53" s="270">
        <v>168280</v>
      </c>
      <c r="H53" s="270"/>
      <c r="I53" s="235">
        <v>6275</v>
      </c>
      <c r="J53" s="270">
        <v>275318</v>
      </c>
      <c r="K53" s="270">
        <v>0</v>
      </c>
      <c r="L53" s="270">
        <v>0</v>
      </c>
      <c r="M53" s="270">
        <v>370096</v>
      </c>
      <c r="N53" s="270">
        <v>0</v>
      </c>
      <c r="O53" s="270">
        <v>0</v>
      </c>
      <c r="P53" s="270">
        <v>0</v>
      </c>
      <c r="Q53" s="270">
        <v>0</v>
      </c>
      <c r="R53" s="270">
        <v>0</v>
      </c>
      <c r="S53" s="270">
        <v>0</v>
      </c>
      <c r="T53" s="270">
        <v>25799</v>
      </c>
      <c r="U53" s="270">
        <v>43645</v>
      </c>
      <c r="V53" s="270">
        <v>1528</v>
      </c>
      <c r="W53" s="270">
        <v>0</v>
      </c>
    </row>
    <row r="54" spans="1:23" x14ac:dyDescent="0.35">
      <c r="A54" s="275">
        <v>44379</v>
      </c>
      <c r="B54" s="270">
        <v>209686</v>
      </c>
      <c r="C54" s="270">
        <v>0</v>
      </c>
      <c r="D54" s="270">
        <v>104392</v>
      </c>
      <c r="E54" s="270"/>
      <c r="F54" s="270">
        <v>0</v>
      </c>
      <c r="G54" s="270">
        <v>105294</v>
      </c>
      <c r="H54" s="270"/>
      <c r="I54" s="235">
        <v>7537</v>
      </c>
      <c r="J54" s="270">
        <v>209686</v>
      </c>
      <c r="K54" s="270">
        <v>0</v>
      </c>
      <c r="L54" s="270">
        <v>0</v>
      </c>
      <c r="M54" s="270">
        <v>279399</v>
      </c>
      <c r="N54" s="270">
        <v>0</v>
      </c>
      <c r="O54" s="270">
        <v>0</v>
      </c>
      <c r="P54" s="270">
        <v>0</v>
      </c>
      <c r="Q54" s="270">
        <v>0</v>
      </c>
      <c r="R54" s="270">
        <v>0</v>
      </c>
      <c r="S54" s="270">
        <v>0</v>
      </c>
      <c r="T54" s="270">
        <v>25247</v>
      </c>
      <c r="U54" s="270">
        <v>35679</v>
      </c>
      <c r="V54" s="270">
        <v>4201</v>
      </c>
      <c r="W54" s="270">
        <v>0</v>
      </c>
    </row>
    <row r="55" spans="1:23" x14ac:dyDescent="0.35">
      <c r="A55" s="275">
        <v>44380</v>
      </c>
      <c r="B55" s="270">
        <v>257482</v>
      </c>
      <c r="C55" s="270">
        <v>0</v>
      </c>
      <c r="D55" s="270">
        <v>123311</v>
      </c>
      <c r="E55" s="270"/>
      <c r="F55" s="270">
        <v>0</v>
      </c>
      <c r="G55" s="270">
        <v>134171</v>
      </c>
      <c r="H55" s="270"/>
      <c r="I55" s="235">
        <v>5785</v>
      </c>
      <c r="J55" s="270">
        <v>257482</v>
      </c>
      <c r="K55" s="270">
        <v>0</v>
      </c>
      <c r="L55" s="270">
        <v>0</v>
      </c>
      <c r="M55" s="270">
        <v>205686</v>
      </c>
      <c r="N55" s="270">
        <v>0</v>
      </c>
      <c r="O55" s="270">
        <v>0</v>
      </c>
      <c r="P55" s="270">
        <v>0</v>
      </c>
      <c r="Q55" s="270">
        <v>0</v>
      </c>
      <c r="R55" s="270">
        <v>0</v>
      </c>
      <c r="S55" s="270">
        <v>0</v>
      </c>
      <c r="T55" s="270">
        <v>26420</v>
      </c>
      <c r="U55" s="270">
        <v>26439</v>
      </c>
      <c r="V55" s="270">
        <v>4358</v>
      </c>
      <c r="W55" s="270">
        <v>0</v>
      </c>
    </row>
    <row r="56" spans="1:23" x14ac:dyDescent="0.35">
      <c r="A56" s="275">
        <v>44381</v>
      </c>
      <c r="B56" s="270">
        <v>239528</v>
      </c>
      <c r="C56" s="270">
        <v>0</v>
      </c>
      <c r="D56" s="270">
        <v>109156</v>
      </c>
      <c r="E56" s="270"/>
      <c r="F56" s="270">
        <v>0</v>
      </c>
      <c r="G56" s="270">
        <v>130372</v>
      </c>
      <c r="H56" s="270"/>
      <c r="I56" s="235">
        <v>5908</v>
      </c>
      <c r="J56" s="270">
        <v>239528</v>
      </c>
      <c r="K56" s="270">
        <v>0</v>
      </c>
      <c r="L56" s="270">
        <v>0</v>
      </c>
      <c r="M56" s="270">
        <v>127777</v>
      </c>
      <c r="N56" s="270">
        <v>0</v>
      </c>
      <c r="O56" s="270">
        <v>0</v>
      </c>
      <c r="P56" s="270">
        <v>0</v>
      </c>
      <c r="Q56" s="270">
        <v>0</v>
      </c>
      <c r="R56" s="270">
        <v>0</v>
      </c>
      <c r="S56" s="270">
        <v>0</v>
      </c>
      <c r="T56" s="270">
        <v>25217</v>
      </c>
      <c r="U56" s="270">
        <v>44932</v>
      </c>
      <c r="V56" s="270">
        <v>3114</v>
      </c>
      <c r="W56" s="270">
        <v>0</v>
      </c>
    </row>
    <row r="57" spans="1:23" x14ac:dyDescent="0.35">
      <c r="A57" s="275">
        <v>44382</v>
      </c>
      <c r="B57" s="270">
        <v>254564</v>
      </c>
      <c r="C57" s="270">
        <v>0</v>
      </c>
      <c r="D57" s="270">
        <v>106700</v>
      </c>
      <c r="E57" s="270"/>
      <c r="F57" s="270">
        <v>0</v>
      </c>
      <c r="G57" s="270">
        <v>147864</v>
      </c>
      <c r="H57" s="270"/>
      <c r="I57" s="235">
        <v>7045</v>
      </c>
      <c r="J57" s="270">
        <v>254564</v>
      </c>
      <c r="K57" s="270">
        <v>0</v>
      </c>
      <c r="L57" s="270">
        <v>0</v>
      </c>
      <c r="M57" s="270">
        <v>93117</v>
      </c>
      <c r="N57" s="270">
        <v>0</v>
      </c>
      <c r="O57" s="270">
        <v>0</v>
      </c>
      <c r="P57" s="270">
        <v>0</v>
      </c>
      <c r="Q57" s="270">
        <v>0</v>
      </c>
      <c r="R57" s="270">
        <v>0</v>
      </c>
      <c r="S57" s="270">
        <v>0</v>
      </c>
      <c r="T57" s="270">
        <v>24392</v>
      </c>
      <c r="U57" s="270">
        <v>33214</v>
      </c>
      <c r="V57" s="270">
        <v>3893</v>
      </c>
      <c r="W57" s="270">
        <v>0</v>
      </c>
    </row>
    <row r="58" spans="1:23" x14ac:dyDescent="0.35">
      <c r="A58" s="275">
        <v>44383</v>
      </c>
      <c r="B58" s="270">
        <v>318585</v>
      </c>
      <c r="C58" s="270">
        <v>0</v>
      </c>
      <c r="D58" s="270">
        <v>128066</v>
      </c>
      <c r="E58" s="270"/>
      <c r="F58" s="270">
        <v>0</v>
      </c>
      <c r="G58" s="270">
        <v>190519</v>
      </c>
      <c r="H58" s="270"/>
      <c r="I58" s="235">
        <v>6140</v>
      </c>
      <c r="J58" s="270">
        <v>318585</v>
      </c>
      <c r="K58" s="270">
        <v>0</v>
      </c>
      <c r="L58" s="270">
        <v>0</v>
      </c>
      <c r="M58" s="270">
        <v>2616</v>
      </c>
      <c r="N58" s="270">
        <v>0</v>
      </c>
      <c r="O58" s="270">
        <v>0</v>
      </c>
      <c r="P58" s="270">
        <v>0</v>
      </c>
      <c r="Q58" s="270">
        <v>0</v>
      </c>
      <c r="R58" s="270">
        <v>0</v>
      </c>
      <c r="S58" s="270">
        <v>0</v>
      </c>
      <c r="T58" s="270">
        <v>25369</v>
      </c>
      <c r="U58" s="270">
        <v>40059</v>
      </c>
      <c r="V58" s="270">
        <v>4252</v>
      </c>
      <c r="W58" s="270">
        <v>0</v>
      </c>
    </row>
    <row r="59" spans="1:23" x14ac:dyDescent="0.35">
      <c r="A59" s="275">
        <v>44384</v>
      </c>
      <c r="B59" s="270">
        <v>304607</v>
      </c>
      <c r="C59" s="270">
        <v>0</v>
      </c>
      <c r="D59" s="270">
        <v>126673</v>
      </c>
      <c r="E59" s="270"/>
      <c r="F59" s="270">
        <v>0</v>
      </c>
      <c r="G59" s="270">
        <v>177934</v>
      </c>
      <c r="H59" s="270"/>
      <c r="I59" s="235">
        <v>8066.1842999999999</v>
      </c>
      <c r="J59" s="270">
        <v>304607</v>
      </c>
      <c r="K59" s="270">
        <v>0</v>
      </c>
      <c r="L59" s="270">
        <v>0</v>
      </c>
      <c r="M59" s="270">
        <v>0</v>
      </c>
      <c r="N59" s="270">
        <v>0</v>
      </c>
      <c r="O59" s="270">
        <v>0</v>
      </c>
      <c r="P59" s="270">
        <v>0</v>
      </c>
      <c r="Q59" s="270">
        <v>0</v>
      </c>
      <c r="R59" s="270">
        <v>0</v>
      </c>
      <c r="S59" s="270">
        <v>0</v>
      </c>
      <c r="T59" s="270">
        <v>27906</v>
      </c>
      <c r="U59" s="270">
        <v>33809</v>
      </c>
      <c r="V59" s="270">
        <v>3673</v>
      </c>
      <c r="W59" s="270">
        <v>0</v>
      </c>
    </row>
    <row r="60" spans="1:23" x14ac:dyDescent="0.35">
      <c r="A60" s="275">
        <v>44385</v>
      </c>
      <c r="B60" s="270">
        <v>329532</v>
      </c>
      <c r="C60" s="270">
        <v>0</v>
      </c>
      <c r="D60" s="270">
        <v>138843</v>
      </c>
      <c r="E60" s="270"/>
      <c r="F60" s="270">
        <v>0</v>
      </c>
      <c r="G60" s="270">
        <v>190689</v>
      </c>
      <c r="H60" s="270"/>
      <c r="I60" s="235">
        <v>7901.4256999999998</v>
      </c>
      <c r="J60" s="270">
        <v>329532</v>
      </c>
      <c r="K60" s="270">
        <v>0</v>
      </c>
      <c r="L60" s="270">
        <v>0</v>
      </c>
      <c r="M60" s="270">
        <v>0</v>
      </c>
      <c r="N60" s="270">
        <v>0</v>
      </c>
      <c r="O60" s="270">
        <v>0</v>
      </c>
      <c r="P60" s="270">
        <v>0</v>
      </c>
      <c r="Q60" s="270">
        <v>0</v>
      </c>
      <c r="R60" s="270">
        <v>0</v>
      </c>
      <c r="S60" s="270">
        <v>0</v>
      </c>
      <c r="T60" s="270">
        <v>25405</v>
      </c>
      <c r="U60" s="270">
        <v>40098</v>
      </c>
      <c r="V60" s="270">
        <v>3480</v>
      </c>
      <c r="W60" s="270">
        <v>0</v>
      </c>
    </row>
    <row r="61" spans="1:23" x14ac:dyDescent="0.35">
      <c r="A61" s="275">
        <v>44386</v>
      </c>
      <c r="B61" s="270">
        <v>430980</v>
      </c>
      <c r="C61" s="270">
        <v>0</v>
      </c>
      <c r="D61" s="270">
        <v>224608</v>
      </c>
      <c r="E61" s="270"/>
      <c r="F61" s="270">
        <v>0</v>
      </c>
      <c r="G61" s="270">
        <v>206372</v>
      </c>
      <c r="H61" s="270"/>
      <c r="I61" s="235">
        <v>8121.4270999999999</v>
      </c>
      <c r="J61" s="270">
        <v>430980</v>
      </c>
      <c r="K61" s="270">
        <v>0</v>
      </c>
      <c r="L61" s="270">
        <v>0</v>
      </c>
      <c r="M61" s="270">
        <v>0</v>
      </c>
      <c r="N61" s="270">
        <v>0</v>
      </c>
      <c r="O61" s="270">
        <v>0</v>
      </c>
      <c r="P61" s="270">
        <v>0</v>
      </c>
      <c r="Q61" s="270">
        <v>0</v>
      </c>
      <c r="R61" s="270">
        <v>0</v>
      </c>
      <c r="S61" s="270">
        <v>0</v>
      </c>
      <c r="T61" s="270">
        <v>25228</v>
      </c>
      <c r="U61" s="270">
        <v>31353</v>
      </c>
      <c r="V61" s="270">
        <v>3509</v>
      </c>
      <c r="W61" s="270">
        <v>0</v>
      </c>
    </row>
    <row r="62" spans="1:23" x14ac:dyDescent="0.35">
      <c r="A62" s="275">
        <v>44387</v>
      </c>
      <c r="B62" s="270">
        <v>452351</v>
      </c>
      <c r="C62" s="270">
        <v>0</v>
      </c>
      <c r="D62" s="270">
        <v>219247</v>
      </c>
      <c r="E62" s="270"/>
      <c r="F62" s="270">
        <v>0</v>
      </c>
      <c r="G62" s="270">
        <v>233104</v>
      </c>
      <c r="H62" s="270"/>
      <c r="I62" s="235">
        <v>7934.7242999999999</v>
      </c>
      <c r="J62" s="270">
        <v>452351</v>
      </c>
      <c r="K62" s="270">
        <v>0</v>
      </c>
      <c r="L62" s="270">
        <v>0</v>
      </c>
      <c r="M62" s="270">
        <v>0</v>
      </c>
      <c r="N62" s="270">
        <v>0</v>
      </c>
      <c r="O62" s="270">
        <v>0</v>
      </c>
      <c r="P62" s="270">
        <v>0</v>
      </c>
      <c r="Q62" s="270">
        <v>0</v>
      </c>
      <c r="R62" s="270">
        <v>0</v>
      </c>
      <c r="S62" s="270">
        <v>0</v>
      </c>
      <c r="T62" s="270">
        <v>24696</v>
      </c>
      <c r="U62" s="270">
        <v>34680</v>
      </c>
      <c r="V62" s="270">
        <v>2996</v>
      </c>
      <c r="W62" s="270">
        <v>0</v>
      </c>
    </row>
    <row r="63" spans="1:23" x14ac:dyDescent="0.35">
      <c r="A63" s="275">
        <v>44388</v>
      </c>
      <c r="B63" s="270">
        <v>407969</v>
      </c>
      <c r="C63" s="270">
        <v>0</v>
      </c>
      <c r="D63" s="270">
        <v>190431</v>
      </c>
      <c r="E63" s="270"/>
      <c r="F63" s="270">
        <v>0</v>
      </c>
      <c r="G63" s="270">
        <v>217538</v>
      </c>
      <c r="H63" s="270"/>
      <c r="I63" s="235">
        <v>8947.8071</v>
      </c>
      <c r="J63" s="270">
        <v>407969</v>
      </c>
      <c r="K63" s="270">
        <v>0</v>
      </c>
      <c r="L63" s="270">
        <v>0</v>
      </c>
      <c r="M63" s="270">
        <v>0</v>
      </c>
      <c r="N63" s="270">
        <v>0</v>
      </c>
      <c r="O63" s="270">
        <v>0</v>
      </c>
      <c r="P63" s="270">
        <v>0</v>
      </c>
      <c r="Q63" s="270">
        <v>0</v>
      </c>
      <c r="R63" s="270">
        <v>0</v>
      </c>
      <c r="S63" s="270">
        <v>0</v>
      </c>
      <c r="T63" s="270">
        <v>24303</v>
      </c>
      <c r="U63" s="270">
        <v>18331</v>
      </c>
      <c r="V63" s="270">
        <v>2907</v>
      </c>
      <c r="W63" s="270">
        <v>0</v>
      </c>
    </row>
    <row r="64" spans="1:23" x14ac:dyDescent="0.35">
      <c r="A64" s="275">
        <v>44389</v>
      </c>
      <c r="B64" s="270">
        <v>399506</v>
      </c>
      <c r="C64" s="270">
        <v>0</v>
      </c>
      <c r="D64" s="270">
        <v>195785</v>
      </c>
      <c r="E64" s="270"/>
      <c r="F64" s="270">
        <v>0</v>
      </c>
      <c r="G64" s="270">
        <v>203721</v>
      </c>
      <c r="H64" s="270"/>
      <c r="I64" s="235">
        <v>9102.4470999999994</v>
      </c>
      <c r="J64" s="270">
        <v>399506</v>
      </c>
      <c r="K64" s="270">
        <v>0</v>
      </c>
      <c r="L64" s="270">
        <v>0</v>
      </c>
      <c r="M64" s="270">
        <v>0</v>
      </c>
      <c r="N64" s="270">
        <v>0</v>
      </c>
      <c r="O64" s="270">
        <v>0</v>
      </c>
      <c r="P64" s="270">
        <v>0</v>
      </c>
      <c r="Q64" s="270">
        <v>0</v>
      </c>
      <c r="R64" s="270">
        <v>0</v>
      </c>
      <c r="S64" s="270">
        <v>0</v>
      </c>
      <c r="T64" s="270">
        <v>27442</v>
      </c>
      <c r="U64" s="270">
        <v>26264</v>
      </c>
      <c r="V64" s="270">
        <v>3346</v>
      </c>
      <c r="W64" s="270">
        <v>0</v>
      </c>
    </row>
    <row r="65" spans="1:23" x14ac:dyDescent="0.35">
      <c r="A65" s="275">
        <v>44390</v>
      </c>
      <c r="B65" s="270">
        <v>379169</v>
      </c>
      <c r="C65" s="270">
        <v>0</v>
      </c>
      <c r="D65" s="270">
        <v>160614</v>
      </c>
      <c r="E65" s="270"/>
      <c r="F65" s="270">
        <v>0</v>
      </c>
      <c r="G65" s="270">
        <v>218555</v>
      </c>
      <c r="H65" s="270"/>
      <c r="I65" s="235">
        <v>6932.2614000000003</v>
      </c>
      <c r="J65" s="270">
        <v>379169</v>
      </c>
      <c r="K65" s="270">
        <v>0</v>
      </c>
      <c r="L65" s="270">
        <v>0</v>
      </c>
      <c r="M65" s="270">
        <v>0</v>
      </c>
      <c r="N65" s="270">
        <v>0</v>
      </c>
      <c r="O65" s="270">
        <v>0</v>
      </c>
      <c r="P65" s="270">
        <v>0</v>
      </c>
      <c r="Q65" s="270">
        <v>0</v>
      </c>
      <c r="R65" s="270">
        <v>0</v>
      </c>
      <c r="S65" s="270">
        <v>0</v>
      </c>
      <c r="T65" s="270">
        <v>26218</v>
      </c>
      <c r="U65" s="270">
        <v>35107</v>
      </c>
      <c r="V65" s="270">
        <v>3848</v>
      </c>
      <c r="W65" s="270">
        <v>0</v>
      </c>
    </row>
    <row r="66" spans="1:23" x14ac:dyDescent="0.35">
      <c r="A66" s="275">
        <v>44391</v>
      </c>
      <c r="B66" s="270">
        <v>354906</v>
      </c>
      <c r="C66" s="270">
        <v>0</v>
      </c>
      <c r="D66" s="270">
        <v>153724</v>
      </c>
      <c r="E66" s="270"/>
      <c r="F66" s="270">
        <v>0</v>
      </c>
      <c r="G66" s="270">
        <v>201182</v>
      </c>
      <c r="H66" s="270"/>
      <c r="I66" s="235">
        <v>9765.32</v>
      </c>
      <c r="J66" s="270">
        <v>354906</v>
      </c>
      <c r="K66" s="270">
        <v>0</v>
      </c>
      <c r="L66" s="270">
        <v>0</v>
      </c>
      <c r="M66" s="270">
        <v>0</v>
      </c>
      <c r="N66" s="270">
        <v>0</v>
      </c>
      <c r="O66" s="270">
        <v>0</v>
      </c>
      <c r="P66" s="270">
        <v>0</v>
      </c>
      <c r="Q66" s="270">
        <v>0</v>
      </c>
      <c r="R66" s="270">
        <v>0</v>
      </c>
      <c r="S66" s="270">
        <v>0</v>
      </c>
      <c r="T66" s="270">
        <v>23730</v>
      </c>
      <c r="U66" s="270">
        <v>31566</v>
      </c>
      <c r="V66" s="270">
        <v>4896</v>
      </c>
      <c r="W66" s="270">
        <v>0</v>
      </c>
    </row>
    <row r="67" spans="1:23" x14ac:dyDescent="0.35">
      <c r="A67" s="275">
        <v>44392</v>
      </c>
      <c r="B67" s="270">
        <v>330509</v>
      </c>
      <c r="C67" s="270">
        <v>0</v>
      </c>
      <c r="D67" s="270">
        <v>150254</v>
      </c>
      <c r="E67" s="270"/>
      <c r="F67" s="270">
        <v>0</v>
      </c>
      <c r="G67" s="270">
        <v>180255</v>
      </c>
      <c r="H67" s="270"/>
      <c r="I67" s="235">
        <v>8626.0414000000001</v>
      </c>
      <c r="J67" s="270">
        <v>330509</v>
      </c>
      <c r="K67" s="270">
        <v>0</v>
      </c>
      <c r="L67" s="270">
        <v>0</v>
      </c>
      <c r="M67" s="270">
        <v>0</v>
      </c>
      <c r="N67" s="270">
        <v>0</v>
      </c>
      <c r="O67" s="270">
        <v>0</v>
      </c>
      <c r="P67" s="270">
        <v>0</v>
      </c>
      <c r="Q67" s="270">
        <v>0</v>
      </c>
      <c r="R67" s="270">
        <v>0</v>
      </c>
      <c r="S67" s="270">
        <v>0</v>
      </c>
      <c r="T67" s="270">
        <v>22082</v>
      </c>
      <c r="U67" s="270">
        <v>164545</v>
      </c>
      <c r="V67" s="270">
        <v>2946</v>
      </c>
      <c r="W67" s="270">
        <v>0</v>
      </c>
    </row>
    <row r="68" spans="1:23" x14ac:dyDescent="0.35">
      <c r="A68" s="275">
        <v>44393</v>
      </c>
      <c r="B68" s="270">
        <v>341781</v>
      </c>
      <c r="C68" s="270">
        <v>0</v>
      </c>
      <c r="D68" s="270">
        <v>171090</v>
      </c>
      <c r="E68" s="270"/>
      <c r="F68" s="270">
        <v>0</v>
      </c>
      <c r="G68" s="270">
        <v>170691</v>
      </c>
      <c r="H68" s="270"/>
      <c r="I68" s="235">
        <v>7230.24</v>
      </c>
      <c r="J68" s="270">
        <v>341781</v>
      </c>
      <c r="K68" s="270">
        <v>0</v>
      </c>
      <c r="L68" s="270">
        <v>0</v>
      </c>
      <c r="M68" s="270">
        <v>0</v>
      </c>
      <c r="N68" s="270">
        <v>0</v>
      </c>
      <c r="O68" s="270">
        <v>0</v>
      </c>
      <c r="P68" s="270">
        <v>0</v>
      </c>
      <c r="Q68" s="270">
        <v>0</v>
      </c>
      <c r="R68" s="270">
        <v>0</v>
      </c>
      <c r="S68" s="270">
        <v>0</v>
      </c>
      <c r="T68" s="270">
        <v>22562</v>
      </c>
      <c r="U68" s="270">
        <v>89903</v>
      </c>
      <c r="V68" s="270">
        <v>3252</v>
      </c>
      <c r="W68" s="270">
        <v>0</v>
      </c>
    </row>
    <row r="69" spans="1:23" x14ac:dyDescent="0.35">
      <c r="A69" s="275">
        <v>44394</v>
      </c>
      <c r="B69" s="270">
        <v>354850</v>
      </c>
      <c r="C69" s="270">
        <v>0</v>
      </c>
      <c r="D69" s="270">
        <v>167741</v>
      </c>
      <c r="E69" s="270"/>
      <c r="F69" s="270">
        <v>0</v>
      </c>
      <c r="G69" s="270">
        <v>187109</v>
      </c>
      <c r="H69" s="270"/>
      <c r="I69" s="235">
        <v>7657.2357000000002</v>
      </c>
      <c r="J69" s="270">
        <v>354850</v>
      </c>
      <c r="K69" s="270">
        <v>0</v>
      </c>
      <c r="L69" s="270">
        <v>0</v>
      </c>
      <c r="M69" s="270">
        <v>0</v>
      </c>
      <c r="N69" s="270">
        <v>0</v>
      </c>
      <c r="O69" s="270">
        <v>0</v>
      </c>
      <c r="P69" s="270">
        <v>0</v>
      </c>
      <c r="Q69" s="270">
        <v>0</v>
      </c>
      <c r="R69" s="270">
        <v>0</v>
      </c>
      <c r="S69" s="270">
        <v>0</v>
      </c>
      <c r="T69" s="270">
        <v>22126</v>
      </c>
      <c r="U69" s="270">
        <v>74738</v>
      </c>
      <c r="V69" s="270">
        <v>3507</v>
      </c>
      <c r="W69" s="270">
        <v>0</v>
      </c>
    </row>
    <row r="70" spans="1:23" x14ac:dyDescent="0.35">
      <c r="A70" s="275">
        <v>44395</v>
      </c>
      <c r="B70" s="270">
        <v>323682</v>
      </c>
      <c r="C70" s="270">
        <v>0</v>
      </c>
      <c r="D70" s="270">
        <v>141179</v>
      </c>
      <c r="E70" s="270"/>
      <c r="F70" s="270">
        <v>0</v>
      </c>
      <c r="G70" s="270">
        <v>182503</v>
      </c>
      <c r="H70" s="270"/>
      <c r="I70" s="235">
        <v>9752.8670999999995</v>
      </c>
      <c r="J70" s="270">
        <v>323682</v>
      </c>
      <c r="K70" s="270">
        <v>0</v>
      </c>
      <c r="L70" s="270">
        <v>0</v>
      </c>
      <c r="M70" s="270">
        <v>0</v>
      </c>
      <c r="N70" s="270">
        <v>0</v>
      </c>
      <c r="O70" s="270">
        <v>0</v>
      </c>
      <c r="P70" s="270">
        <v>0</v>
      </c>
      <c r="Q70" s="270">
        <v>0</v>
      </c>
      <c r="R70" s="270">
        <v>0</v>
      </c>
      <c r="S70" s="270">
        <v>0</v>
      </c>
      <c r="T70" s="270">
        <v>22723</v>
      </c>
      <c r="U70" s="270">
        <v>74375</v>
      </c>
      <c r="V70" s="270">
        <v>3214</v>
      </c>
      <c r="W70" s="270">
        <v>0</v>
      </c>
    </row>
    <row r="71" spans="1:23" x14ac:dyDescent="0.35">
      <c r="A71" s="275">
        <v>44396</v>
      </c>
      <c r="B71" s="270">
        <v>184220</v>
      </c>
      <c r="C71" s="270">
        <v>0</v>
      </c>
      <c r="D71" s="270">
        <v>0</v>
      </c>
      <c r="E71" s="270"/>
      <c r="F71" s="270">
        <v>0</v>
      </c>
      <c r="G71" s="270">
        <v>184220</v>
      </c>
      <c r="H71" s="270"/>
      <c r="I71" s="235">
        <v>9759.8670999999995</v>
      </c>
      <c r="J71" s="270">
        <v>184220</v>
      </c>
      <c r="K71" s="270">
        <v>0</v>
      </c>
      <c r="L71" s="270">
        <v>0</v>
      </c>
      <c r="M71" s="270">
        <v>0</v>
      </c>
      <c r="N71" s="270">
        <v>0</v>
      </c>
      <c r="O71" s="270">
        <v>0</v>
      </c>
      <c r="P71" s="270">
        <v>0</v>
      </c>
      <c r="Q71" s="270">
        <v>0</v>
      </c>
      <c r="R71" s="270">
        <v>0</v>
      </c>
      <c r="S71" s="270">
        <v>0</v>
      </c>
      <c r="T71" s="270">
        <v>22547</v>
      </c>
      <c r="U71" s="270">
        <v>114315</v>
      </c>
      <c r="V71" s="270">
        <v>3280</v>
      </c>
      <c r="W71" s="270">
        <v>0</v>
      </c>
    </row>
    <row r="72" spans="1:23" x14ac:dyDescent="0.35">
      <c r="A72" s="275">
        <v>44397</v>
      </c>
      <c r="B72" s="270">
        <v>203219</v>
      </c>
      <c r="C72" s="270">
        <v>0</v>
      </c>
      <c r="D72" s="270">
        <v>0</v>
      </c>
      <c r="E72" s="270"/>
      <c r="F72" s="270">
        <v>0</v>
      </c>
      <c r="G72" s="270">
        <v>203219</v>
      </c>
      <c r="H72" s="270"/>
      <c r="I72" s="235">
        <v>7581.6985999999997</v>
      </c>
      <c r="J72" s="270">
        <v>203219</v>
      </c>
      <c r="K72" s="270">
        <v>0</v>
      </c>
      <c r="L72" s="270">
        <v>0</v>
      </c>
      <c r="M72" s="270">
        <v>0</v>
      </c>
      <c r="N72" s="270">
        <v>0</v>
      </c>
      <c r="O72" s="270">
        <v>0</v>
      </c>
      <c r="P72" s="270">
        <v>0</v>
      </c>
      <c r="Q72" s="270">
        <v>0</v>
      </c>
      <c r="R72" s="270">
        <v>0</v>
      </c>
      <c r="S72" s="270">
        <v>0</v>
      </c>
      <c r="T72" s="270">
        <v>21845</v>
      </c>
      <c r="U72" s="270">
        <v>103125</v>
      </c>
      <c r="V72" s="270">
        <v>3590</v>
      </c>
      <c r="W72" s="270">
        <v>0</v>
      </c>
    </row>
    <row r="73" spans="1:23" x14ac:dyDescent="0.35">
      <c r="A73" s="275">
        <v>44398</v>
      </c>
      <c r="B73" s="270">
        <v>180599</v>
      </c>
      <c r="C73" s="270">
        <v>0</v>
      </c>
      <c r="D73" s="270">
        <v>14457</v>
      </c>
      <c r="E73" s="270"/>
      <c r="F73" s="270">
        <v>0</v>
      </c>
      <c r="G73" s="270">
        <v>166142</v>
      </c>
      <c r="H73" s="270"/>
      <c r="I73" s="235">
        <v>7959.7457000000004</v>
      </c>
      <c r="J73" s="270">
        <v>180599</v>
      </c>
      <c r="K73" s="270">
        <v>0</v>
      </c>
      <c r="L73" s="270">
        <v>0</v>
      </c>
      <c r="M73" s="270">
        <v>0</v>
      </c>
      <c r="N73" s="270">
        <v>0</v>
      </c>
      <c r="O73" s="270">
        <v>0</v>
      </c>
      <c r="P73" s="270">
        <v>0</v>
      </c>
      <c r="Q73" s="270">
        <v>0</v>
      </c>
      <c r="R73" s="270">
        <v>0</v>
      </c>
      <c r="S73" s="270">
        <v>0</v>
      </c>
      <c r="T73" s="270">
        <v>22065</v>
      </c>
      <c r="U73" s="270">
        <v>109875</v>
      </c>
      <c r="V73" s="270">
        <v>4018</v>
      </c>
      <c r="W73" s="270">
        <v>0</v>
      </c>
    </row>
    <row r="74" spans="1:23" x14ac:dyDescent="0.35">
      <c r="A74" s="275">
        <v>44399</v>
      </c>
      <c r="B74" s="270">
        <v>123934</v>
      </c>
      <c r="C74" s="270">
        <v>0</v>
      </c>
      <c r="D74" s="270">
        <v>123934</v>
      </c>
      <c r="E74" s="270"/>
      <c r="F74" s="270">
        <v>0</v>
      </c>
      <c r="G74" s="270">
        <v>0</v>
      </c>
      <c r="H74" s="270"/>
      <c r="I74" s="235">
        <v>8286.6843000000008</v>
      </c>
      <c r="J74" s="270">
        <v>123934</v>
      </c>
      <c r="K74" s="270">
        <v>0</v>
      </c>
      <c r="L74" s="270">
        <v>0</v>
      </c>
      <c r="M74" s="270">
        <v>0</v>
      </c>
      <c r="N74" s="270">
        <v>0</v>
      </c>
      <c r="O74" s="270">
        <v>0</v>
      </c>
      <c r="P74" s="270">
        <v>0</v>
      </c>
      <c r="Q74" s="270">
        <v>0</v>
      </c>
      <c r="R74" s="270">
        <v>0</v>
      </c>
      <c r="S74" s="270">
        <v>0</v>
      </c>
      <c r="T74" s="270">
        <v>22523</v>
      </c>
      <c r="U74" s="270">
        <v>96795</v>
      </c>
      <c r="V74" s="270">
        <v>3790</v>
      </c>
      <c r="W74" s="270">
        <v>0</v>
      </c>
    </row>
    <row r="75" spans="1:23" x14ac:dyDescent="0.35">
      <c r="A75" s="275">
        <v>44400</v>
      </c>
      <c r="B75" s="270">
        <v>120734</v>
      </c>
      <c r="C75" s="270">
        <v>0</v>
      </c>
      <c r="D75" s="270">
        <v>120734</v>
      </c>
      <c r="E75" s="270"/>
      <c r="F75" s="270">
        <v>0</v>
      </c>
      <c r="G75" s="270">
        <v>0</v>
      </c>
      <c r="H75" s="270"/>
      <c r="I75" s="235">
        <v>9684.4086000000007</v>
      </c>
      <c r="J75" s="270">
        <v>120734</v>
      </c>
      <c r="K75" s="270">
        <v>0</v>
      </c>
      <c r="L75" s="270">
        <v>0</v>
      </c>
      <c r="M75" s="270">
        <v>0</v>
      </c>
      <c r="N75" s="270">
        <v>0</v>
      </c>
      <c r="O75" s="270">
        <v>0</v>
      </c>
      <c r="P75" s="270">
        <v>0</v>
      </c>
      <c r="Q75" s="270">
        <v>0</v>
      </c>
      <c r="R75" s="270">
        <v>0</v>
      </c>
      <c r="S75" s="270">
        <v>0</v>
      </c>
      <c r="T75" s="270">
        <v>25660</v>
      </c>
      <c r="U75" s="270">
        <v>68504</v>
      </c>
      <c r="V75" s="270">
        <v>4091</v>
      </c>
      <c r="W75" s="270">
        <v>0</v>
      </c>
    </row>
    <row r="76" spans="1:23" x14ac:dyDescent="0.35">
      <c r="A76" s="275">
        <v>44401</v>
      </c>
      <c r="B76" s="270">
        <v>121032</v>
      </c>
      <c r="C76" s="270">
        <v>0</v>
      </c>
      <c r="D76" s="270">
        <v>121032</v>
      </c>
      <c r="E76" s="270"/>
      <c r="F76" s="270">
        <v>0</v>
      </c>
      <c r="G76" s="270">
        <v>0</v>
      </c>
      <c r="H76" s="270"/>
      <c r="I76" s="235">
        <v>9089.8757000000005</v>
      </c>
      <c r="J76" s="270">
        <v>121032</v>
      </c>
      <c r="K76" s="270">
        <v>0</v>
      </c>
      <c r="L76" s="270">
        <v>0</v>
      </c>
      <c r="M76" s="270">
        <v>0</v>
      </c>
      <c r="N76" s="270">
        <v>0</v>
      </c>
      <c r="O76" s="270">
        <v>0</v>
      </c>
      <c r="P76" s="270">
        <v>0</v>
      </c>
      <c r="Q76" s="270">
        <v>0</v>
      </c>
      <c r="R76" s="270">
        <v>0</v>
      </c>
      <c r="S76" s="270">
        <v>0</v>
      </c>
      <c r="T76" s="270">
        <v>28930</v>
      </c>
      <c r="U76" s="270">
        <v>54602</v>
      </c>
      <c r="V76" s="270">
        <v>3855</v>
      </c>
      <c r="W76" s="270">
        <v>0</v>
      </c>
    </row>
    <row r="77" spans="1:23" x14ac:dyDescent="0.35">
      <c r="A77" s="275">
        <v>44402</v>
      </c>
      <c r="B77" s="270">
        <v>123954</v>
      </c>
      <c r="C77" s="270">
        <v>0</v>
      </c>
      <c r="D77" s="270">
        <v>123954</v>
      </c>
      <c r="E77" s="270"/>
      <c r="F77" s="270">
        <v>0</v>
      </c>
      <c r="G77" s="270">
        <v>0</v>
      </c>
      <c r="H77" s="270"/>
      <c r="I77" s="235">
        <v>7239.2371000000003</v>
      </c>
      <c r="J77" s="270">
        <v>123954</v>
      </c>
      <c r="K77" s="270">
        <v>0</v>
      </c>
      <c r="L77" s="270">
        <v>0</v>
      </c>
      <c r="M77" s="270">
        <v>0</v>
      </c>
      <c r="N77" s="270">
        <v>0</v>
      </c>
      <c r="O77" s="270">
        <v>0</v>
      </c>
      <c r="P77" s="270">
        <v>0</v>
      </c>
      <c r="Q77" s="270">
        <v>0</v>
      </c>
      <c r="R77" s="270">
        <v>0</v>
      </c>
      <c r="S77" s="270">
        <v>0</v>
      </c>
      <c r="T77" s="270">
        <v>31391</v>
      </c>
      <c r="U77" s="270">
        <v>60296</v>
      </c>
      <c r="V77" s="270">
        <v>3872</v>
      </c>
      <c r="W77" s="270">
        <v>0</v>
      </c>
    </row>
    <row r="78" spans="1:23" x14ac:dyDescent="0.35">
      <c r="A78" s="275">
        <v>44403</v>
      </c>
      <c r="B78" s="270">
        <v>145327</v>
      </c>
      <c r="C78" s="270">
        <v>0</v>
      </c>
      <c r="D78" s="270">
        <v>145327</v>
      </c>
      <c r="E78" s="270"/>
      <c r="F78" s="270">
        <v>0</v>
      </c>
      <c r="G78" s="270">
        <v>0</v>
      </c>
      <c r="H78" s="270"/>
      <c r="I78" s="235">
        <v>7467.3056999999999</v>
      </c>
      <c r="J78" s="270">
        <v>145327</v>
      </c>
      <c r="K78" s="270">
        <v>0</v>
      </c>
      <c r="L78" s="270">
        <v>0</v>
      </c>
      <c r="M78" s="270">
        <v>0</v>
      </c>
      <c r="N78" s="270">
        <v>0</v>
      </c>
      <c r="O78" s="270">
        <v>0</v>
      </c>
      <c r="P78" s="270">
        <v>0</v>
      </c>
      <c r="Q78" s="270">
        <v>0</v>
      </c>
      <c r="R78" s="270">
        <v>0</v>
      </c>
      <c r="S78" s="270">
        <v>0</v>
      </c>
      <c r="T78" s="270">
        <v>29459</v>
      </c>
      <c r="U78" s="270">
        <v>56359</v>
      </c>
      <c r="V78" s="270">
        <v>7685</v>
      </c>
      <c r="W78" s="270">
        <v>0</v>
      </c>
    </row>
    <row r="79" spans="1:23" x14ac:dyDescent="0.35">
      <c r="A79" s="275">
        <v>44404</v>
      </c>
      <c r="B79" s="270">
        <v>150416</v>
      </c>
      <c r="C79" s="270">
        <v>0</v>
      </c>
      <c r="D79" s="270">
        <v>150416</v>
      </c>
      <c r="E79" s="270"/>
      <c r="F79" s="270">
        <v>0</v>
      </c>
      <c r="G79" s="270">
        <v>0</v>
      </c>
      <c r="H79" s="270"/>
      <c r="I79" s="235">
        <v>8462.98</v>
      </c>
      <c r="J79" s="270">
        <v>150416</v>
      </c>
      <c r="K79" s="270">
        <v>0</v>
      </c>
      <c r="L79" s="270">
        <v>0</v>
      </c>
      <c r="M79" s="270">
        <v>0</v>
      </c>
      <c r="N79" s="270">
        <v>0</v>
      </c>
      <c r="O79" s="270">
        <v>0</v>
      </c>
      <c r="P79" s="270">
        <v>0</v>
      </c>
      <c r="Q79" s="270">
        <v>0</v>
      </c>
      <c r="R79" s="270">
        <v>0</v>
      </c>
      <c r="S79" s="270">
        <v>0</v>
      </c>
      <c r="T79" s="270">
        <v>29716</v>
      </c>
      <c r="U79" s="270">
        <v>59458</v>
      </c>
      <c r="V79" s="270">
        <v>5024</v>
      </c>
      <c r="W79" s="270">
        <v>0</v>
      </c>
    </row>
    <row r="80" spans="1:23" x14ac:dyDescent="0.35">
      <c r="A80" s="275">
        <v>44405</v>
      </c>
      <c r="B80" s="270">
        <v>143933</v>
      </c>
      <c r="C80" s="270">
        <v>0</v>
      </c>
      <c r="D80" s="270">
        <v>143933</v>
      </c>
      <c r="E80" s="270"/>
      <c r="F80" s="270">
        <v>0</v>
      </c>
      <c r="G80" s="270">
        <v>0</v>
      </c>
      <c r="H80" s="270"/>
      <c r="I80" s="235">
        <v>7541.9929000000002</v>
      </c>
      <c r="J80" s="270">
        <v>143933</v>
      </c>
      <c r="K80" s="270">
        <v>0</v>
      </c>
      <c r="L80" s="270">
        <v>0</v>
      </c>
      <c r="M80" s="270">
        <v>0</v>
      </c>
      <c r="N80" s="270">
        <v>0</v>
      </c>
      <c r="O80" s="270">
        <v>0</v>
      </c>
      <c r="P80" s="270">
        <v>0</v>
      </c>
      <c r="Q80" s="270">
        <v>0</v>
      </c>
      <c r="R80" s="270">
        <v>0</v>
      </c>
      <c r="S80" s="270">
        <v>0</v>
      </c>
      <c r="T80" s="270">
        <v>31693</v>
      </c>
      <c r="U80" s="270">
        <v>64763</v>
      </c>
      <c r="V80" s="270">
        <v>5433</v>
      </c>
      <c r="W80" s="270">
        <v>0</v>
      </c>
    </row>
    <row r="81" spans="1:23" x14ac:dyDescent="0.35">
      <c r="A81" s="275">
        <v>44406</v>
      </c>
      <c r="B81" s="270">
        <v>124475</v>
      </c>
      <c r="C81" s="270">
        <v>0</v>
      </c>
      <c r="D81" s="270">
        <v>124475</v>
      </c>
      <c r="E81" s="270"/>
      <c r="F81" s="270">
        <v>0</v>
      </c>
      <c r="G81" s="270">
        <v>0</v>
      </c>
      <c r="H81" s="270"/>
      <c r="I81" s="235">
        <v>7815.6286</v>
      </c>
      <c r="J81" s="270">
        <v>124475</v>
      </c>
      <c r="K81" s="270">
        <v>0</v>
      </c>
      <c r="L81" s="270">
        <v>0</v>
      </c>
      <c r="M81" s="270">
        <v>0</v>
      </c>
      <c r="N81" s="270">
        <v>0</v>
      </c>
      <c r="O81" s="270">
        <v>0</v>
      </c>
      <c r="P81" s="270">
        <v>0</v>
      </c>
      <c r="Q81" s="270">
        <v>0</v>
      </c>
      <c r="R81" s="270">
        <v>0</v>
      </c>
      <c r="S81" s="270">
        <v>0</v>
      </c>
      <c r="T81" s="270">
        <v>31747</v>
      </c>
      <c r="U81" s="270">
        <v>78444</v>
      </c>
      <c r="V81" s="270">
        <v>4676</v>
      </c>
      <c r="W81" s="270">
        <v>0</v>
      </c>
    </row>
    <row r="82" spans="1:23" x14ac:dyDescent="0.35">
      <c r="A82" s="275">
        <v>44407</v>
      </c>
      <c r="B82" s="270">
        <v>131504</v>
      </c>
      <c r="C82" s="270">
        <v>0</v>
      </c>
      <c r="D82" s="270">
        <v>131504</v>
      </c>
      <c r="E82" s="270"/>
      <c r="F82" s="270">
        <v>0</v>
      </c>
      <c r="G82" s="270">
        <v>0</v>
      </c>
      <c r="H82" s="270"/>
      <c r="I82" s="235">
        <v>9519.7042999999994</v>
      </c>
      <c r="J82" s="270">
        <v>131504</v>
      </c>
      <c r="K82" s="270">
        <v>0</v>
      </c>
      <c r="L82" s="270">
        <v>0</v>
      </c>
      <c r="M82" s="270">
        <v>0</v>
      </c>
      <c r="N82" s="270">
        <v>0</v>
      </c>
      <c r="O82" s="270">
        <v>0</v>
      </c>
      <c r="P82" s="270">
        <v>0</v>
      </c>
      <c r="Q82" s="270">
        <v>0</v>
      </c>
      <c r="R82" s="270">
        <v>0</v>
      </c>
      <c r="S82" s="270">
        <v>0</v>
      </c>
      <c r="T82" s="270">
        <v>29551</v>
      </c>
      <c r="U82" s="270">
        <v>80133</v>
      </c>
      <c r="V82" s="270">
        <v>5052</v>
      </c>
      <c r="W82" s="270">
        <v>0</v>
      </c>
    </row>
    <row r="83" spans="1:23" x14ac:dyDescent="0.35">
      <c r="A83" s="275">
        <v>44408</v>
      </c>
      <c r="B83" s="270">
        <v>144777</v>
      </c>
      <c r="C83" s="270">
        <v>0</v>
      </c>
      <c r="D83" s="270">
        <v>144777</v>
      </c>
      <c r="E83" s="270"/>
      <c r="F83" s="270">
        <v>0</v>
      </c>
      <c r="G83" s="270">
        <v>0</v>
      </c>
      <c r="H83" s="270"/>
      <c r="I83" s="235">
        <v>8921.5671000000002</v>
      </c>
      <c r="J83" s="270">
        <v>144777</v>
      </c>
      <c r="K83" s="270">
        <v>0</v>
      </c>
      <c r="L83" s="270">
        <v>0</v>
      </c>
      <c r="M83" s="270">
        <v>0</v>
      </c>
      <c r="N83" s="270">
        <v>0</v>
      </c>
      <c r="O83" s="270">
        <v>0</v>
      </c>
      <c r="P83" s="270">
        <v>0</v>
      </c>
      <c r="Q83" s="270">
        <v>0</v>
      </c>
      <c r="R83" s="270">
        <v>0</v>
      </c>
      <c r="S83" s="270">
        <v>0</v>
      </c>
      <c r="T83" s="270">
        <v>28034</v>
      </c>
      <c r="U83" s="270">
        <v>77515</v>
      </c>
      <c r="V83" s="270">
        <v>4889</v>
      </c>
      <c r="W83" s="270">
        <v>0</v>
      </c>
    </row>
    <row r="84" spans="1:23" x14ac:dyDescent="0.35">
      <c r="A84" s="275">
        <v>44409</v>
      </c>
      <c r="B84" s="270">
        <v>274301</v>
      </c>
      <c r="C84" s="270">
        <v>0</v>
      </c>
      <c r="D84" s="270">
        <v>139765</v>
      </c>
      <c r="E84" s="270"/>
      <c r="F84" s="270">
        <v>0</v>
      </c>
      <c r="G84" s="270">
        <v>134536</v>
      </c>
      <c r="H84" s="270"/>
      <c r="I84" s="235">
        <v>9554.6043000000009</v>
      </c>
      <c r="J84" s="270">
        <v>274301</v>
      </c>
      <c r="K84" s="270">
        <v>0</v>
      </c>
      <c r="L84" s="270">
        <v>0</v>
      </c>
      <c r="M84" s="270">
        <v>779441</v>
      </c>
      <c r="N84" s="270">
        <v>0</v>
      </c>
      <c r="O84" s="270">
        <v>0</v>
      </c>
      <c r="P84" s="270">
        <v>0</v>
      </c>
      <c r="Q84" s="270">
        <v>0</v>
      </c>
      <c r="R84" s="270">
        <v>0</v>
      </c>
      <c r="S84" s="270">
        <v>0</v>
      </c>
      <c r="T84" s="270">
        <v>25612</v>
      </c>
      <c r="U84" s="270">
        <v>68463</v>
      </c>
      <c r="V84" s="270">
        <v>4355</v>
      </c>
      <c r="W84" s="270">
        <v>0</v>
      </c>
    </row>
    <row r="85" spans="1:23" x14ac:dyDescent="0.35">
      <c r="A85" s="275">
        <v>44410</v>
      </c>
      <c r="B85" s="270">
        <v>261736</v>
      </c>
      <c r="C85" s="270">
        <v>0</v>
      </c>
      <c r="D85" s="270">
        <v>118808</v>
      </c>
      <c r="E85" s="270"/>
      <c r="F85" s="270">
        <v>0</v>
      </c>
      <c r="G85" s="270">
        <v>142928</v>
      </c>
      <c r="H85" s="270"/>
      <c r="I85" s="235">
        <v>8701.7142999999996</v>
      </c>
      <c r="J85" s="270">
        <v>261736</v>
      </c>
      <c r="K85" s="270">
        <v>0</v>
      </c>
      <c r="L85" s="270">
        <v>0</v>
      </c>
      <c r="M85" s="270">
        <v>891304</v>
      </c>
      <c r="N85" s="270">
        <v>0</v>
      </c>
      <c r="O85" s="270">
        <v>0</v>
      </c>
      <c r="P85" s="270">
        <v>0</v>
      </c>
      <c r="Q85" s="270">
        <v>0</v>
      </c>
      <c r="R85" s="270">
        <v>0</v>
      </c>
      <c r="S85" s="270">
        <v>0</v>
      </c>
      <c r="T85" s="270">
        <v>28760</v>
      </c>
      <c r="U85" s="270">
        <v>80905</v>
      </c>
      <c r="V85" s="270">
        <v>5002</v>
      </c>
      <c r="W85" s="270">
        <v>0</v>
      </c>
    </row>
    <row r="86" spans="1:23" x14ac:dyDescent="0.35">
      <c r="A86" s="275">
        <v>44411</v>
      </c>
      <c r="B86" s="270">
        <v>252095</v>
      </c>
      <c r="C86" s="270">
        <v>0</v>
      </c>
      <c r="D86" s="270">
        <v>115426</v>
      </c>
      <c r="E86" s="270"/>
      <c r="F86" s="270">
        <v>0</v>
      </c>
      <c r="G86" s="270">
        <v>136669</v>
      </c>
      <c r="H86" s="270"/>
      <c r="I86" s="235">
        <v>7350.5571</v>
      </c>
      <c r="J86" s="270">
        <v>252095</v>
      </c>
      <c r="K86" s="270">
        <v>0</v>
      </c>
      <c r="L86" s="270">
        <v>0</v>
      </c>
      <c r="M86" s="270">
        <v>1809108</v>
      </c>
      <c r="N86" s="270">
        <v>0</v>
      </c>
      <c r="O86" s="270">
        <v>0</v>
      </c>
      <c r="P86" s="270">
        <v>0</v>
      </c>
      <c r="Q86" s="270">
        <v>0</v>
      </c>
      <c r="R86" s="270">
        <v>0</v>
      </c>
      <c r="S86" s="270">
        <v>0</v>
      </c>
      <c r="T86" s="270">
        <v>28336</v>
      </c>
      <c r="U86" s="270">
        <v>123792</v>
      </c>
      <c r="V86" s="270">
        <v>4430</v>
      </c>
      <c r="W86" s="270">
        <v>0</v>
      </c>
    </row>
    <row r="87" spans="1:23" x14ac:dyDescent="0.35">
      <c r="A87" s="275">
        <v>44412</v>
      </c>
      <c r="B87" s="270">
        <v>126886</v>
      </c>
      <c r="C87" s="270">
        <v>0</v>
      </c>
      <c r="D87" s="270">
        <v>6659</v>
      </c>
      <c r="E87" s="270"/>
      <c r="F87" s="270">
        <v>0</v>
      </c>
      <c r="G87" s="270">
        <v>120227</v>
      </c>
      <c r="H87" s="270"/>
      <c r="I87" s="235">
        <v>6519.2142999999996</v>
      </c>
      <c r="J87" s="270">
        <v>126886</v>
      </c>
      <c r="K87" s="270">
        <v>0</v>
      </c>
      <c r="L87" s="270">
        <v>0</v>
      </c>
      <c r="M87" s="270">
        <v>1673312</v>
      </c>
      <c r="N87" s="270">
        <v>0</v>
      </c>
      <c r="O87" s="270">
        <v>0</v>
      </c>
      <c r="P87" s="270">
        <v>0</v>
      </c>
      <c r="Q87" s="270">
        <v>0</v>
      </c>
      <c r="R87" s="270">
        <v>0</v>
      </c>
      <c r="S87" s="270">
        <v>0</v>
      </c>
      <c r="T87" s="270">
        <v>29754</v>
      </c>
      <c r="U87" s="270">
        <v>127215</v>
      </c>
      <c r="V87" s="270">
        <v>5100</v>
      </c>
      <c r="W87" s="270">
        <v>0</v>
      </c>
    </row>
    <row r="88" spans="1:23" x14ac:dyDescent="0.35">
      <c r="A88" s="275">
        <v>44413</v>
      </c>
      <c r="B88" s="270">
        <v>122230</v>
      </c>
      <c r="C88" s="270">
        <v>0</v>
      </c>
      <c r="D88" s="270">
        <v>0</v>
      </c>
      <c r="E88" s="270"/>
      <c r="F88" s="270">
        <v>0</v>
      </c>
      <c r="G88" s="270">
        <v>122230</v>
      </c>
      <c r="H88" s="270"/>
      <c r="I88" s="235">
        <v>8303.9385999999995</v>
      </c>
      <c r="J88" s="270">
        <v>122230</v>
      </c>
      <c r="K88" s="270">
        <v>0</v>
      </c>
      <c r="L88" s="270">
        <v>0</v>
      </c>
      <c r="M88" s="270">
        <v>1429313</v>
      </c>
      <c r="N88" s="270">
        <v>0</v>
      </c>
      <c r="O88" s="270">
        <v>0</v>
      </c>
      <c r="P88" s="270">
        <v>0</v>
      </c>
      <c r="Q88" s="270">
        <v>0</v>
      </c>
      <c r="R88" s="270">
        <v>0</v>
      </c>
      <c r="S88" s="270">
        <v>0</v>
      </c>
      <c r="T88" s="270">
        <v>29086</v>
      </c>
      <c r="U88" s="270">
        <v>122145</v>
      </c>
      <c r="V88" s="270">
        <v>4883</v>
      </c>
      <c r="W88" s="270">
        <v>0</v>
      </c>
    </row>
    <row r="89" spans="1:23" x14ac:dyDescent="0.35">
      <c r="A89" s="275">
        <v>44414</v>
      </c>
      <c r="B89" s="270">
        <v>119238</v>
      </c>
      <c r="C89" s="270">
        <v>0</v>
      </c>
      <c r="D89" s="270">
        <v>0</v>
      </c>
      <c r="E89" s="270"/>
      <c r="F89" s="270">
        <v>0</v>
      </c>
      <c r="G89" s="270">
        <v>119238</v>
      </c>
      <c r="H89" s="270"/>
      <c r="I89" s="235">
        <v>10828.8971</v>
      </c>
      <c r="J89" s="270">
        <v>119238</v>
      </c>
      <c r="K89" s="270">
        <v>0</v>
      </c>
      <c r="L89" s="270">
        <v>0</v>
      </c>
      <c r="M89" s="270">
        <v>413428</v>
      </c>
      <c r="N89" s="270">
        <v>0</v>
      </c>
      <c r="O89" s="270">
        <v>0</v>
      </c>
      <c r="P89" s="270">
        <v>0</v>
      </c>
      <c r="Q89" s="270">
        <v>0</v>
      </c>
      <c r="R89" s="270">
        <v>0</v>
      </c>
      <c r="S89" s="270">
        <v>0</v>
      </c>
      <c r="T89" s="270">
        <v>28417</v>
      </c>
      <c r="U89" s="270">
        <v>119733</v>
      </c>
      <c r="V89" s="270">
        <v>4182</v>
      </c>
      <c r="W89" s="270">
        <v>0</v>
      </c>
    </row>
    <row r="90" spans="1:23" x14ac:dyDescent="0.35">
      <c r="A90" s="275">
        <v>44415</v>
      </c>
      <c r="B90" s="270">
        <v>151341</v>
      </c>
      <c r="C90" s="270">
        <v>0</v>
      </c>
      <c r="D90" s="270">
        <v>0</v>
      </c>
      <c r="E90" s="270"/>
      <c r="F90" s="270">
        <v>0</v>
      </c>
      <c r="G90" s="270">
        <v>151341</v>
      </c>
      <c r="H90" s="270"/>
      <c r="I90" s="235">
        <v>11321.66</v>
      </c>
      <c r="J90" s="270">
        <v>151341</v>
      </c>
      <c r="K90" s="270">
        <v>0</v>
      </c>
      <c r="L90" s="270">
        <v>0</v>
      </c>
      <c r="M90" s="270">
        <v>37714</v>
      </c>
      <c r="N90" s="270">
        <v>0</v>
      </c>
      <c r="O90" s="270">
        <v>0</v>
      </c>
      <c r="P90" s="270">
        <v>0</v>
      </c>
      <c r="Q90" s="270">
        <v>0</v>
      </c>
      <c r="R90" s="270">
        <v>0</v>
      </c>
      <c r="S90" s="270">
        <v>0</v>
      </c>
      <c r="T90" s="270">
        <v>30816</v>
      </c>
      <c r="U90" s="270">
        <v>111656</v>
      </c>
      <c r="V90" s="270">
        <v>4361</v>
      </c>
      <c r="W90" s="270">
        <v>0</v>
      </c>
    </row>
    <row r="91" spans="1:23" x14ac:dyDescent="0.35">
      <c r="A91" s="275">
        <v>44416</v>
      </c>
      <c r="B91" s="270">
        <v>270630</v>
      </c>
      <c r="C91" s="270">
        <v>0</v>
      </c>
      <c r="D91" s="270">
        <v>139742</v>
      </c>
      <c r="E91" s="270"/>
      <c r="F91" s="270">
        <v>0</v>
      </c>
      <c r="G91" s="270">
        <v>130888</v>
      </c>
      <c r="H91" s="270"/>
      <c r="I91" s="235">
        <v>10282.885700000001</v>
      </c>
      <c r="J91" s="270">
        <v>270630</v>
      </c>
      <c r="K91" s="270">
        <v>0</v>
      </c>
      <c r="L91" s="270">
        <v>0</v>
      </c>
      <c r="M91" s="270">
        <v>41942</v>
      </c>
      <c r="N91" s="270">
        <v>0</v>
      </c>
      <c r="O91" s="270">
        <v>0</v>
      </c>
      <c r="P91" s="270">
        <v>0</v>
      </c>
      <c r="Q91" s="270">
        <v>0</v>
      </c>
      <c r="R91" s="270">
        <v>0</v>
      </c>
      <c r="S91" s="270">
        <v>0</v>
      </c>
      <c r="T91" s="270">
        <v>32320</v>
      </c>
      <c r="U91" s="270">
        <v>106378</v>
      </c>
      <c r="V91" s="270">
        <v>5548</v>
      </c>
      <c r="W91" s="270">
        <v>0</v>
      </c>
    </row>
    <row r="92" spans="1:23" x14ac:dyDescent="0.35">
      <c r="A92" s="275">
        <v>44417</v>
      </c>
      <c r="B92" s="270">
        <v>269064</v>
      </c>
      <c r="C92" s="270">
        <v>0</v>
      </c>
      <c r="D92" s="270">
        <v>146750</v>
      </c>
      <c r="E92" s="270"/>
      <c r="F92" s="270">
        <v>0</v>
      </c>
      <c r="G92" s="270">
        <v>122314</v>
      </c>
      <c r="H92" s="270"/>
      <c r="I92" s="235">
        <v>9077.9570999999996</v>
      </c>
      <c r="J92" s="270">
        <v>269064</v>
      </c>
      <c r="K92" s="270">
        <v>0</v>
      </c>
      <c r="L92" s="270">
        <v>0</v>
      </c>
      <c r="M92" s="270">
        <v>2623522</v>
      </c>
      <c r="N92" s="270">
        <v>0</v>
      </c>
      <c r="O92" s="270">
        <v>0</v>
      </c>
      <c r="P92" s="270">
        <v>0</v>
      </c>
      <c r="Q92" s="270">
        <v>0</v>
      </c>
      <c r="R92" s="270">
        <v>0</v>
      </c>
      <c r="S92" s="270">
        <v>0</v>
      </c>
      <c r="T92" s="270">
        <v>28892</v>
      </c>
      <c r="U92" s="270">
        <v>90041</v>
      </c>
      <c r="V92" s="270">
        <v>4149</v>
      </c>
      <c r="W92" s="270">
        <v>0</v>
      </c>
    </row>
    <row r="93" spans="1:23" x14ac:dyDescent="0.35">
      <c r="A93" s="275">
        <v>44418</v>
      </c>
      <c r="B93" s="270">
        <v>269547</v>
      </c>
      <c r="C93" s="270">
        <v>0</v>
      </c>
      <c r="D93" s="270">
        <v>141866</v>
      </c>
      <c r="E93" s="270"/>
      <c r="F93" s="270">
        <v>0</v>
      </c>
      <c r="G93" s="270">
        <v>127681</v>
      </c>
      <c r="H93" s="270"/>
      <c r="I93" s="235">
        <v>8885.4086000000007</v>
      </c>
      <c r="J93" s="270">
        <v>269547</v>
      </c>
      <c r="K93" s="270">
        <v>0</v>
      </c>
      <c r="L93" s="270">
        <v>0</v>
      </c>
      <c r="M93" s="270">
        <v>2755667</v>
      </c>
      <c r="N93" s="270">
        <v>109854</v>
      </c>
      <c r="O93" s="270">
        <v>0</v>
      </c>
      <c r="P93" s="270">
        <v>0</v>
      </c>
      <c r="Q93" s="270">
        <v>0</v>
      </c>
      <c r="R93" s="270">
        <v>0</v>
      </c>
      <c r="S93" s="270">
        <v>0</v>
      </c>
      <c r="T93" s="270">
        <v>30119</v>
      </c>
      <c r="U93" s="270">
        <v>56821</v>
      </c>
      <c r="V93" s="270">
        <v>3980</v>
      </c>
      <c r="W93" s="270">
        <v>0</v>
      </c>
    </row>
    <row r="94" spans="1:23" x14ac:dyDescent="0.35">
      <c r="A94" s="275">
        <v>44419</v>
      </c>
      <c r="B94" s="270">
        <v>243843</v>
      </c>
      <c r="C94" s="270">
        <v>0</v>
      </c>
      <c r="D94" s="270">
        <v>134270</v>
      </c>
      <c r="E94" s="270"/>
      <c r="F94" s="270">
        <v>0</v>
      </c>
      <c r="G94" s="270">
        <v>109573</v>
      </c>
      <c r="H94" s="270"/>
      <c r="I94" s="235">
        <v>8095.3113999999996</v>
      </c>
      <c r="J94" s="270">
        <v>243843</v>
      </c>
      <c r="K94" s="270">
        <v>0</v>
      </c>
      <c r="L94" s="270">
        <v>0</v>
      </c>
      <c r="M94" s="270">
        <v>1192282</v>
      </c>
      <c r="N94" s="270">
        <v>119864</v>
      </c>
      <c r="O94" s="270">
        <v>0</v>
      </c>
      <c r="P94" s="270">
        <v>0</v>
      </c>
      <c r="Q94" s="270">
        <v>0</v>
      </c>
      <c r="R94" s="270">
        <v>0</v>
      </c>
      <c r="S94" s="270">
        <v>0</v>
      </c>
      <c r="T94" s="270">
        <v>33598</v>
      </c>
      <c r="U94" s="270">
        <v>68705</v>
      </c>
      <c r="V94" s="270">
        <v>4259</v>
      </c>
      <c r="W94" s="270">
        <v>0</v>
      </c>
    </row>
    <row r="95" spans="1:23" x14ac:dyDescent="0.35">
      <c r="A95" s="275">
        <v>44420</v>
      </c>
      <c r="B95" s="270">
        <v>225310</v>
      </c>
      <c r="C95" s="270">
        <v>0</v>
      </c>
      <c r="D95" s="270">
        <v>135815</v>
      </c>
      <c r="E95" s="270"/>
      <c r="F95" s="270">
        <v>0</v>
      </c>
      <c r="G95" s="270">
        <v>89495</v>
      </c>
      <c r="H95" s="270"/>
      <c r="I95" s="235">
        <v>12352.1214</v>
      </c>
      <c r="J95" s="270">
        <v>225310</v>
      </c>
      <c r="K95" s="270">
        <v>0</v>
      </c>
      <c r="L95" s="270">
        <v>0</v>
      </c>
      <c r="M95" s="270">
        <v>1158440</v>
      </c>
      <c r="N95" s="270">
        <v>126856</v>
      </c>
      <c r="O95" s="270">
        <v>0</v>
      </c>
      <c r="P95" s="270">
        <v>0</v>
      </c>
      <c r="Q95" s="270">
        <v>0</v>
      </c>
      <c r="R95" s="270">
        <v>0</v>
      </c>
      <c r="S95" s="270">
        <v>0</v>
      </c>
      <c r="T95" s="270">
        <v>29122</v>
      </c>
      <c r="U95" s="270">
        <v>76286</v>
      </c>
      <c r="V95" s="270">
        <v>4411</v>
      </c>
      <c r="W95" s="270">
        <v>0</v>
      </c>
    </row>
    <row r="96" spans="1:23" x14ac:dyDescent="0.35">
      <c r="A96" s="275">
        <v>44421</v>
      </c>
      <c r="B96" s="270">
        <v>290292</v>
      </c>
      <c r="C96" s="270">
        <v>0</v>
      </c>
      <c r="D96" s="270">
        <v>168686</v>
      </c>
      <c r="E96" s="270"/>
      <c r="F96" s="270">
        <v>0</v>
      </c>
      <c r="G96" s="270">
        <v>121606</v>
      </c>
      <c r="H96" s="270"/>
      <c r="I96" s="235">
        <v>10112.3271</v>
      </c>
      <c r="J96" s="270">
        <v>290292</v>
      </c>
      <c r="K96" s="270">
        <v>0</v>
      </c>
      <c r="L96" s="270">
        <v>0</v>
      </c>
      <c r="M96" s="270">
        <v>186429</v>
      </c>
      <c r="N96" s="270">
        <v>134567</v>
      </c>
      <c r="O96" s="270">
        <v>0</v>
      </c>
      <c r="P96" s="270">
        <v>0</v>
      </c>
      <c r="Q96" s="270">
        <v>0</v>
      </c>
      <c r="R96" s="270">
        <v>0</v>
      </c>
      <c r="S96" s="270">
        <v>0</v>
      </c>
      <c r="T96" s="270">
        <v>29617</v>
      </c>
      <c r="U96" s="270">
        <v>81629</v>
      </c>
      <c r="V96" s="270">
        <v>4723</v>
      </c>
      <c r="W96" s="270">
        <v>0</v>
      </c>
    </row>
    <row r="97" spans="1:23" x14ac:dyDescent="0.35">
      <c r="A97" s="275">
        <v>44422</v>
      </c>
      <c r="B97" s="270">
        <v>306125</v>
      </c>
      <c r="C97" s="270">
        <v>0</v>
      </c>
      <c r="D97" s="270">
        <v>181695</v>
      </c>
      <c r="E97" s="270"/>
      <c r="F97" s="270">
        <v>0</v>
      </c>
      <c r="G97" s="270">
        <v>124430</v>
      </c>
      <c r="H97" s="270"/>
      <c r="I97" s="235">
        <v>9078.0771000000004</v>
      </c>
      <c r="J97" s="270">
        <v>306125</v>
      </c>
      <c r="K97" s="270">
        <v>0</v>
      </c>
      <c r="L97" s="270">
        <v>0</v>
      </c>
      <c r="M97" s="270">
        <v>350277</v>
      </c>
      <c r="N97" s="270">
        <v>135510</v>
      </c>
      <c r="O97" s="270">
        <v>0</v>
      </c>
      <c r="P97" s="270">
        <v>0</v>
      </c>
      <c r="Q97" s="270">
        <v>0</v>
      </c>
      <c r="R97" s="270">
        <v>0</v>
      </c>
      <c r="S97" s="270">
        <v>0</v>
      </c>
      <c r="T97" s="270">
        <v>28421</v>
      </c>
      <c r="U97" s="270">
        <v>78979</v>
      </c>
      <c r="V97" s="270">
        <v>4529</v>
      </c>
      <c r="W97" s="270">
        <v>0</v>
      </c>
    </row>
    <row r="98" spans="1:23" x14ac:dyDescent="0.35">
      <c r="A98" s="275">
        <v>44423</v>
      </c>
      <c r="B98" s="270">
        <v>305848</v>
      </c>
      <c r="C98" s="270">
        <v>0</v>
      </c>
      <c r="D98" s="270">
        <v>185630</v>
      </c>
      <c r="E98" s="270"/>
      <c r="F98" s="270">
        <v>0</v>
      </c>
      <c r="G98" s="270">
        <v>120218</v>
      </c>
      <c r="H98" s="270"/>
      <c r="I98" s="235">
        <v>11265.405699999999</v>
      </c>
      <c r="J98" s="270">
        <v>305848</v>
      </c>
      <c r="K98" s="270">
        <v>0</v>
      </c>
      <c r="L98" s="270">
        <v>0</v>
      </c>
      <c r="M98" s="270">
        <v>268002</v>
      </c>
      <c r="N98" s="270">
        <v>133267</v>
      </c>
      <c r="O98" s="270">
        <v>0</v>
      </c>
      <c r="P98" s="270">
        <v>0</v>
      </c>
      <c r="Q98" s="270">
        <v>0</v>
      </c>
      <c r="R98" s="270">
        <v>0</v>
      </c>
      <c r="S98" s="270">
        <v>0</v>
      </c>
      <c r="T98" s="270">
        <v>36257</v>
      </c>
      <c r="U98" s="270">
        <v>101488</v>
      </c>
      <c r="V98" s="270">
        <v>4109</v>
      </c>
      <c r="W98" s="270">
        <v>0</v>
      </c>
    </row>
    <row r="99" spans="1:23" x14ac:dyDescent="0.35">
      <c r="A99" s="275">
        <v>44424</v>
      </c>
      <c r="B99" s="270">
        <v>283294</v>
      </c>
      <c r="C99" s="270">
        <v>0</v>
      </c>
      <c r="D99" s="270">
        <v>184530</v>
      </c>
      <c r="E99" s="270"/>
      <c r="F99" s="270">
        <v>0</v>
      </c>
      <c r="G99" s="270">
        <v>98764</v>
      </c>
      <c r="H99" s="270"/>
      <c r="I99" s="235">
        <v>12223.572899999999</v>
      </c>
      <c r="J99" s="270">
        <v>283294</v>
      </c>
      <c r="K99" s="270">
        <v>0</v>
      </c>
      <c r="L99" s="270">
        <v>90813</v>
      </c>
      <c r="M99" s="270">
        <v>30889</v>
      </c>
      <c r="N99" s="270">
        <v>132859</v>
      </c>
      <c r="O99" s="270">
        <v>0</v>
      </c>
      <c r="P99" s="270">
        <v>0</v>
      </c>
      <c r="Q99" s="270">
        <v>0</v>
      </c>
      <c r="R99" s="270">
        <v>0</v>
      </c>
      <c r="S99" s="270">
        <v>0</v>
      </c>
      <c r="T99" s="270">
        <v>36278</v>
      </c>
      <c r="U99" s="270">
        <v>129284</v>
      </c>
      <c r="V99" s="270">
        <v>4161</v>
      </c>
      <c r="W99" s="270">
        <v>0</v>
      </c>
    </row>
    <row r="100" spans="1:23" x14ac:dyDescent="0.35">
      <c r="A100" s="275">
        <v>44425</v>
      </c>
      <c r="B100" s="270">
        <v>302339</v>
      </c>
      <c r="C100" s="270">
        <v>0</v>
      </c>
      <c r="D100" s="270">
        <v>187339</v>
      </c>
      <c r="E100" s="270"/>
      <c r="F100" s="270">
        <v>0</v>
      </c>
      <c r="G100" s="270">
        <v>115000</v>
      </c>
      <c r="H100" s="270"/>
      <c r="I100" s="235">
        <v>9586.9500000000007</v>
      </c>
      <c r="J100" s="270">
        <v>302339</v>
      </c>
      <c r="K100" s="270">
        <v>0</v>
      </c>
      <c r="L100" s="270">
        <v>76348</v>
      </c>
      <c r="M100" s="270">
        <v>0</v>
      </c>
      <c r="N100" s="270">
        <v>128740</v>
      </c>
      <c r="O100" s="270">
        <v>130350</v>
      </c>
      <c r="P100" s="270">
        <v>0</v>
      </c>
      <c r="Q100" s="270">
        <v>0</v>
      </c>
      <c r="R100" s="270">
        <v>0</v>
      </c>
      <c r="S100" s="270">
        <v>0</v>
      </c>
      <c r="T100" s="270">
        <v>33168</v>
      </c>
      <c r="U100" s="270">
        <v>116514</v>
      </c>
      <c r="V100" s="270">
        <v>4282</v>
      </c>
      <c r="W100" s="270">
        <v>0</v>
      </c>
    </row>
    <row r="101" spans="1:23" x14ac:dyDescent="0.35">
      <c r="A101" s="275">
        <v>44426</v>
      </c>
      <c r="B101" s="270">
        <v>290842</v>
      </c>
      <c r="C101" s="270">
        <v>0</v>
      </c>
      <c r="D101" s="270">
        <v>173221</v>
      </c>
      <c r="E101" s="270"/>
      <c r="F101" s="270">
        <v>0</v>
      </c>
      <c r="G101" s="270">
        <v>117621</v>
      </c>
      <c r="H101" s="270"/>
      <c r="I101" s="235">
        <v>12435.59</v>
      </c>
      <c r="J101" s="270">
        <v>290842</v>
      </c>
      <c r="K101" s="270">
        <v>0</v>
      </c>
      <c r="L101" s="270">
        <v>163325</v>
      </c>
      <c r="M101" s="270">
        <v>0</v>
      </c>
      <c r="N101" s="270">
        <v>120643</v>
      </c>
      <c r="O101" s="270">
        <v>437351</v>
      </c>
      <c r="P101" s="270">
        <v>0</v>
      </c>
      <c r="Q101" s="270">
        <v>0</v>
      </c>
      <c r="R101" s="270">
        <v>0</v>
      </c>
      <c r="S101" s="270">
        <v>0</v>
      </c>
      <c r="T101" s="270">
        <v>60982</v>
      </c>
      <c r="U101" s="270">
        <v>168961</v>
      </c>
      <c r="V101" s="270">
        <v>4152</v>
      </c>
      <c r="W101" s="270">
        <v>0</v>
      </c>
    </row>
    <row r="102" spans="1:23" x14ac:dyDescent="0.35">
      <c r="A102" s="275">
        <v>44427</v>
      </c>
      <c r="B102" s="270">
        <v>257968</v>
      </c>
      <c r="C102" s="270">
        <v>0</v>
      </c>
      <c r="D102" s="270">
        <v>151670</v>
      </c>
      <c r="E102" s="270"/>
      <c r="F102" s="270">
        <v>0</v>
      </c>
      <c r="G102" s="270">
        <v>106298</v>
      </c>
      <c r="H102" s="270"/>
      <c r="I102" s="235">
        <v>10947.0514</v>
      </c>
      <c r="J102" s="270">
        <v>257968</v>
      </c>
      <c r="K102" s="270">
        <v>0</v>
      </c>
      <c r="L102" s="270">
        <v>46429</v>
      </c>
      <c r="M102" s="270">
        <v>0</v>
      </c>
      <c r="N102" s="270">
        <v>110679</v>
      </c>
      <c r="O102" s="270">
        <v>442562</v>
      </c>
      <c r="P102" s="270">
        <v>0</v>
      </c>
      <c r="Q102" s="270">
        <v>0</v>
      </c>
      <c r="R102" s="270">
        <v>0</v>
      </c>
      <c r="S102" s="270">
        <v>0</v>
      </c>
      <c r="T102" s="270">
        <v>41227</v>
      </c>
      <c r="U102" s="270">
        <v>173749</v>
      </c>
      <c r="V102" s="270">
        <v>4229</v>
      </c>
      <c r="W102" s="270">
        <v>0</v>
      </c>
    </row>
    <row r="103" spans="1:23" x14ac:dyDescent="0.35">
      <c r="A103" s="275">
        <v>44428</v>
      </c>
      <c r="B103" s="270">
        <v>216606</v>
      </c>
      <c r="C103" s="270">
        <v>0</v>
      </c>
      <c r="D103" s="270">
        <v>132517</v>
      </c>
      <c r="E103" s="270"/>
      <c r="F103" s="270">
        <v>0</v>
      </c>
      <c r="G103" s="270">
        <v>84089</v>
      </c>
      <c r="H103" s="270"/>
      <c r="I103" s="235">
        <v>11763.178599999999</v>
      </c>
      <c r="J103" s="270">
        <v>216606</v>
      </c>
      <c r="K103" s="270">
        <v>0</v>
      </c>
      <c r="L103" s="270">
        <v>4453</v>
      </c>
      <c r="M103" s="270">
        <v>0</v>
      </c>
      <c r="N103" s="270">
        <v>122719</v>
      </c>
      <c r="O103" s="270">
        <v>383179</v>
      </c>
      <c r="P103" s="270">
        <v>0</v>
      </c>
      <c r="Q103" s="270">
        <v>0</v>
      </c>
      <c r="R103" s="270">
        <v>0</v>
      </c>
      <c r="S103" s="270">
        <v>0</v>
      </c>
      <c r="T103" s="270">
        <v>51261</v>
      </c>
      <c r="U103" s="270">
        <v>176627</v>
      </c>
      <c r="V103" s="270">
        <v>5459</v>
      </c>
      <c r="W103" s="270">
        <v>0</v>
      </c>
    </row>
    <row r="104" spans="1:23" x14ac:dyDescent="0.35">
      <c r="A104" s="275">
        <v>44429</v>
      </c>
      <c r="B104" s="270">
        <v>210239</v>
      </c>
      <c r="C104" s="270">
        <v>0</v>
      </c>
      <c r="D104" s="270">
        <v>133615</v>
      </c>
      <c r="E104" s="270"/>
      <c r="F104" s="270">
        <v>0</v>
      </c>
      <c r="G104" s="270">
        <v>76624</v>
      </c>
      <c r="H104" s="270"/>
      <c r="I104" s="235">
        <v>11088.6443</v>
      </c>
      <c r="J104" s="270">
        <v>210239</v>
      </c>
      <c r="K104" s="270">
        <v>0</v>
      </c>
      <c r="L104" s="270">
        <v>189683</v>
      </c>
      <c r="M104" s="270">
        <v>0</v>
      </c>
      <c r="N104" s="270">
        <v>141845</v>
      </c>
      <c r="O104" s="270">
        <v>159352</v>
      </c>
      <c r="P104" s="270">
        <v>0</v>
      </c>
      <c r="Q104" s="270">
        <v>0</v>
      </c>
      <c r="R104" s="270">
        <v>0</v>
      </c>
      <c r="S104" s="270">
        <v>0</v>
      </c>
      <c r="T104" s="270">
        <v>100144</v>
      </c>
      <c r="U104" s="270">
        <v>128659</v>
      </c>
      <c r="V104" s="270">
        <v>4241</v>
      </c>
      <c r="W104" s="270">
        <v>0</v>
      </c>
    </row>
    <row r="105" spans="1:23" x14ac:dyDescent="0.35">
      <c r="A105" s="275">
        <v>44430</v>
      </c>
      <c r="B105" s="270">
        <v>213484</v>
      </c>
      <c r="C105" s="270">
        <v>0</v>
      </c>
      <c r="D105" s="270">
        <v>126590</v>
      </c>
      <c r="E105" s="270"/>
      <c r="F105" s="270">
        <v>0</v>
      </c>
      <c r="G105" s="270">
        <v>86894</v>
      </c>
      <c r="H105" s="270"/>
      <c r="I105" s="235">
        <v>12045.598599999999</v>
      </c>
      <c r="J105" s="270">
        <v>213484</v>
      </c>
      <c r="K105" s="270">
        <v>0</v>
      </c>
      <c r="L105" s="270">
        <v>193236</v>
      </c>
      <c r="M105" s="270">
        <v>0</v>
      </c>
      <c r="N105" s="270">
        <v>148326</v>
      </c>
      <c r="O105" s="270">
        <v>156223</v>
      </c>
      <c r="P105" s="270">
        <v>0</v>
      </c>
      <c r="Q105" s="270">
        <v>0</v>
      </c>
      <c r="R105" s="270">
        <v>0</v>
      </c>
      <c r="S105" s="270">
        <v>0</v>
      </c>
      <c r="T105" s="270">
        <v>42757</v>
      </c>
      <c r="U105" s="270">
        <v>191312</v>
      </c>
      <c r="V105" s="270">
        <v>3559</v>
      </c>
      <c r="W105" s="270">
        <v>0</v>
      </c>
    </row>
    <row r="106" spans="1:23" x14ac:dyDescent="0.35">
      <c r="A106" s="275">
        <v>44431</v>
      </c>
      <c r="B106" s="270">
        <v>220691</v>
      </c>
      <c r="C106" s="270">
        <v>0</v>
      </c>
      <c r="D106" s="270">
        <v>131549</v>
      </c>
      <c r="E106" s="270"/>
      <c r="F106" s="270">
        <v>0</v>
      </c>
      <c r="G106" s="270">
        <v>89142</v>
      </c>
      <c r="H106" s="270"/>
      <c r="I106" s="235">
        <v>10715.04</v>
      </c>
      <c r="J106" s="270">
        <v>220691</v>
      </c>
      <c r="K106" s="270">
        <v>0</v>
      </c>
      <c r="L106" s="270">
        <v>125216</v>
      </c>
      <c r="M106" s="270">
        <v>0</v>
      </c>
      <c r="N106" s="270">
        <v>136195</v>
      </c>
      <c r="O106" s="270">
        <v>166891</v>
      </c>
      <c r="P106" s="270">
        <v>0</v>
      </c>
      <c r="Q106" s="270">
        <v>0</v>
      </c>
      <c r="R106" s="270">
        <v>0</v>
      </c>
      <c r="S106" s="270">
        <v>0</v>
      </c>
      <c r="T106" s="270">
        <v>19922</v>
      </c>
      <c r="U106" s="270">
        <v>134768</v>
      </c>
      <c r="V106" s="270">
        <v>4489</v>
      </c>
      <c r="W106" s="270">
        <v>0</v>
      </c>
    </row>
    <row r="107" spans="1:23" x14ac:dyDescent="0.35">
      <c r="A107" s="275">
        <v>44432</v>
      </c>
      <c r="B107" s="270">
        <v>201460</v>
      </c>
      <c r="C107" s="270">
        <v>0</v>
      </c>
      <c r="D107" s="270">
        <v>121306</v>
      </c>
      <c r="E107" s="270"/>
      <c r="F107" s="270">
        <v>0</v>
      </c>
      <c r="G107" s="270">
        <v>80154</v>
      </c>
      <c r="H107" s="270"/>
      <c r="I107" s="235">
        <v>14301.911400000001</v>
      </c>
      <c r="J107" s="270">
        <v>201460</v>
      </c>
      <c r="K107" s="270">
        <v>0</v>
      </c>
      <c r="L107" s="270">
        <v>53005</v>
      </c>
      <c r="M107" s="270">
        <v>0</v>
      </c>
      <c r="N107" s="270">
        <v>118432</v>
      </c>
      <c r="O107" s="270">
        <v>145669</v>
      </c>
      <c r="P107" s="270">
        <v>0</v>
      </c>
      <c r="Q107" s="270">
        <v>0</v>
      </c>
      <c r="R107" s="270">
        <v>0</v>
      </c>
      <c r="S107" s="270">
        <v>0</v>
      </c>
      <c r="T107" s="270">
        <v>81667</v>
      </c>
      <c r="U107" s="270">
        <v>127978</v>
      </c>
      <c r="V107" s="270">
        <v>4071</v>
      </c>
      <c r="W107" s="270">
        <v>0</v>
      </c>
    </row>
    <row r="108" spans="1:23" x14ac:dyDescent="0.35">
      <c r="A108" s="275">
        <v>44433</v>
      </c>
      <c r="B108" s="270">
        <v>243355</v>
      </c>
      <c r="C108" s="270">
        <v>0</v>
      </c>
      <c r="D108" s="270">
        <v>136291</v>
      </c>
      <c r="E108" s="270"/>
      <c r="F108" s="270">
        <v>0</v>
      </c>
      <c r="G108" s="270">
        <v>107064</v>
      </c>
      <c r="H108" s="270"/>
      <c r="I108" s="235">
        <v>11903.9686</v>
      </c>
      <c r="J108" s="270">
        <v>243355</v>
      </c>
      <c r="K108" s="270">
        <v>0</v>
      </c>
      <c r="L108" s="270">
        <v>29182</v>
      </c>
      <c r="M108" s="270">
        <v>0</v>
      </c>
      <c r="N108" s="270">
        <v>125454</v>
      </c>
      <c r="O108" s="270">
        <v>151826</v>
      </c>
      <c r="P108" s="270">
        <v>0</v>
      </c>
      <c r="Q108" s="270">
        <v>0</v>
      </c>
      <c r="R108" s="270">
        <v>0</v>
      </c>
      <c r="S108" s="270">
        <v>0</v>
      </c>
      <c r="T108" s="270">
        <v>86152</v>
      </c>
      <c r="U108" s="270">
        <v>125970</v>
      </c>
      <c r="V108" s="270">
        <v>3736</v>
      </c>
      <c r="W108" s="270">
        <v>0</v>
      </c>
    </row>
    <row r="109" spans="1:23" x14ac:dyDescent="0.35">
      <c r="A109" s="275">
        <v>44434</v>
      </c>
      <c r="B109" s="270">
        <v>254381</v>
      </c>
      <c r="C109" s="270">
        <v>0</v>
      </c>
      <c r="D109" s="270">
        <v>142669</v>
      </c>
      <c r="E109" s="270"/>
      <c r="F109" s="270">
        <v>0</v>
      </c>
      <c r="G109" s="270">
        <v>111712</v>
      </c>
      <c r="H109" s="270"/>
      <c r="I109" s="235">
        <v>12106.11</v>
      </c>
      <c r="J109" s="270">
        <v>254381</v>
      </c>
      <c r="K109" s="270">
        <v>0</v>
      </c>
      <c r="L109" s="270">
        <v>152851</v>
      </c>
      <c r="M109" s="270">
        <v>0</v>
      </c>
      <c r="N109" s="270">
        <v>143993</v>
      </c>
      <c r="O109" s="270">
        <v>161804</v>
      </c>
      <c r="P109" s="270">
        <v>0</v>
      </c>
      <c r="Q109" s="270">
        <v>0</v>
      </c>
      <c r="R109" s="270">
        <v>0</v>
      </c>
      <c r="S109" s="270">
        <v>0</v>
      </c>
      <c r="T109" s="270">
        <v>73354</v>
      </c>
      <c r="U109" s="270">
        <v>216080</v>
      </c>
      <c r="V109" s="270">
        <v>3511</v>
      </c>
      <c r="W109" s="270">
        <v>0</v>
      </c>
    </row>
    <row r="110" spans="1:23" x14ac:dyDescent="0.35">
      <c r="A110" s="275">
        <v>44435</v>
      </c>
      <c r="B110" s="270">
        <v>247031</v>
      </c>
      <c r="C110" s="270">
        <v>0</v>
      </c>
      <c r="D110" s="270">
        <v>133444</v>
      </c>
      <c r="E110" s="270"/>
      <c r="F110" s="270">
        <v>0</v>
      </c>
      <c r="G110" s="270">
        <v>113587</v>
      </c>
      <c r="H110" s="270"/>
      <c r="I110" s="235">
        <v>12484.73</v>
      </c>
      <c r="J110" s="270">
        <v>247031</v>
      </c>
      <c r="K110" s="270">
        <v>0</v>
      </c>
      <c r="L110" s="270">
        <v>105611</v>
      </c>
      <c r="M110" s="270">
        <v>0</v>
      </c>
      <c r="N110" s="270">
        <v>162304</v>
      </c>
      <c r="O110" s="270">
        <v>404973</v>
      </c>
      <c r="P110" s="270">
        <v>0</v>
      </c>
      <c r="Q110" s="270">
        <v>0</v>
      </c>
      <c r="R110" s="270">
        <v>0</v>
      </c>
      <c r="S110" s="270">
        <v>0</v>
      </c>
      <c r="T110" s="270">
        <v>39023</v>
      </c>
      <c r="U110" s="270">
        <v>147659</v>
      </c>
      <c r="V110" s="270">
        <v>4145</v>
      </c>
      <c r="W110" s="270">
        <v>0</v>
      </c>
    </row>
    <row r="111" spans="1:23" x14ac:dyDescent="0.35">
      <c r="A111" s="275">
        <v>44436</v>
      </c>
      <c r="B111" s="270">
        <v>258208</v>
      </c>
      <c r="C111" s="270">
        <v>0</v>
      </c>
      <c r="D111" s="270">
        <v>131976</v>
      </c>
      <c r="E111" s="270"/>
      <c r="F111" s="270">
        <v>0</v>
      </c>
      <c r="G111" s="270">
        <v>126232</v>
      </c>
      <c r="H111" s="270"/>
      <c r="I111" s="235">
        <v>15381.331</v>
      </c>
      <c r="J111" s="270">
        <v>258208</v>
      </c>
      <c r="K111" s="270">
        <v>0</v>
      </c>
      <c r="L111" s="270">
        <v>91077</v>
      </c>
      <c r="M111" s="270">
        <v>0</v>
      </c>
      <c r="N111" s="270">
        <v>206746</v>
      </c>
      <c r="O111" s="270">
        <v>340650</v>
      </c>
      <c r="P111" s="270">
        <v>0</v>
      </c>
      <c r="Q111" s="270">
        <v>0</v>
      </c>
      <c r="R111" s="270">
        <v>0</v>
      </c>
      <c r="S111" s="270">
        <v>0</v>
      </c>
      <c r="T111" s="270">
        <v>28654</v>
      </c>
      <c r="U111" s="270">
        <v>180390</v>
      </c>
      <c r="V111" s="270">
        <v>4468</v>
      </c>
      <c r="W111" s="270">
        <v>0</v>
      </c>
    </row>
    <row r="112" spans="1:23" x14ac:dyDescent="0.35">
      <c r="A112" s="275">
        <v>44437</v>
      </c>
      <c r="B112" s="270">
        <v>230264</v>
      </c>
      <c r="C112" s="270">
        <v>0</v>
      </c>
      <c r="D112" s="270">
        <v>108217</v>
      </c>
      <c r="E112" s="270"/>
      <c r="F112" s="270">
        <v>0</v>
      </c>
      <c r="G112" s="270">
        <v>122047</v>
      </c>
      <c r="H112" s="270"/>
      <c r="I112" s="235">
        <v>17351.312999999998</v>
      </c>
      <c r="J112" s="270">
        <v>230264</v>
      </c>
      <c r="K112" s="270">
        <v>0</v>
      </c>
      <c r="L112" s="270">
        <v>58165</v>
      </c>
      <c r="M112" s="270">
        <v>0</v>
      </c>
      <c r="N112" s="270">
        <v>232873</v>
      </c>
      <c r="O112" s="270">
        <v>279074</v>
      </c>
      <c r="P112" s="270">
        <v>0</v>
      </c>
      <c r="Q112" s="270">
        <v>0</v>
      </c>
      <c r="R112" s="270">
        <v>0</v>
      </c>
      <c r="S112" s="270">
        <v>0</v>
      </c>
      <c r="T112" s="270">
        <v>57349</v>
      </c>
      <c r="U112" s="270">
        <v>157509</v>
      </c>
      <c r="V112" s="270">
        <v>4790</v>
      </c>
      <c r="W112" s="270">
        <v>0</v>
      </c>
    </row>
    <row r="113" spans="1:23" x14ac:dyDescent="0.35">
      <c r="A113" s="275">
        <v>44438</v>
      </c>
      <c r="B113" s="270">
        <v>233929</v>
      </c>
      <c r="C113" s="270">
        <v>0</v>
      </c>
      <c r="D113" s="270">
        <v>112592</v>
      </c>
      <c r="E113" s="270"/>
      <c r="F113" s="270">
        <v>0</v>
      </c>
      <c r="G113" s="270">
        <v>121337</v>
      </c>
      <c r="H113" s="270"/>
      <c r="I113" s="235">
        <v>14506.6414</v>
      </c>
      <c r="J113" s="270">
        <v>233929</v>
      </c>
      <c r="K113" s="270">
        <v>0</v>
      </c>
      <c r="L113" s="270">
        <v>35429</v>
      </c>
      <c r="M113" s="270">
        <v>0</v>
      </c>
      <c r="N113" s="270">
        <v>179232</v>
      </c>
      <c r="O113" s="270">
        <v>172724</v>
      </c>
      <c r="P113" s="270">
        <v>0</v>
      </c>
      <c r="Q113" s="270">
        <v>0</v>
      </c>
      <c r="R113" s="270">
        <v>0</v>
      </c>
      <c r="S113" s="270">
        <v>0</v>
      </c>
      <c r="T113" s="270">
        <v>42335</v>
      </c>
      <c r="U113" s="270">
        <v>142248</v>
      </c>
      <c r="V113" s="270">
        <v>3781</v>
      </c>
      <c r="W113" s="270">
        <v>0</v>
      </c>
    </row>
    <row r="114" spans="1:23" x14ac:dyDescent="0.35">
      <c r="A114" s="275">
        <v>44439</v>
      </c>
      <c r="B114" s="270">
        <v>214559</v>
      </c>
      <c r="C114" s="270">
        <v>0</v>
      </c>
      <c r="D114" s="270">
        <v>108110</v>
      </c>
      <c r="E114" s="270"/>
      <c r="F114" s="270">
        <v>0</v>
      </c>
      <c r="G114" s="270">
        <v>106449</v>
      </c>
      <c r="H114" s="270"/>
      <c r="I114" s="235">
        <v>11760.072899999999</v>
      </c>
      <c r="J114" s="270">
        <v>214559</v>
      </c>
      <c r="K114" s="270">
        <v>0</v>
      </c>
      <c r="L114" s="270">
        <v>92488</v>
      </c>
      <c r="M114" s="270">
        <v>182438</v>
      </c>
      <c r="N114" s="270">
        <v>165189</v>
      </c>
      <c r="O114" s="270">
        <v>187500</v>
      </c>
      <c r="P114" s="270">
        <v>0</v>
      </c>
      <c r="Q114" s="270">
        <v>0</v>
      </c>
      <c r="R114" s="270">
        <v>0</v>
      </c>
      <c r="S114" s="270">
        <v>0</v>
      </c>
      <c r="T114" s="270">
        <v>41853</v>
      </c>
      <c r="U114" s="270">
        <v>87593</v>
      </c>
      <c r="V114" s="270">
        <v>4254</v>
      </c>
      <c r="W114" s="270">
        <v>0</v>
      </c>
    </row>
    <row r="115" spans="1:23" x14ac:dyDescent="0.35">
      <c r="A115" s="275">
        <v>44440</v>
      </c>
      <c r="B115" s="270">
        <v>244218</v>
      </c>
      <c r="C115" s="270">
        <v>0</v>
      </c>
      <c r="D115" s="270">
        <v>122084</v>
      </c>
      <c r="E115" s="270"/>
      <c r="F115" s="270">
        <v>0</v>
      </c>
      <c r="G115" s="270">
        <v>122134</v>
      </c>
      <c r="H115" s="270"/>
      <c r="I115" s="235">
        <v>12457.9414</v>
      </c>
      <c r="J115" s="270">
        <v>244218</v>
      </c>
      <c r="K115" s="270">
        <v>0</v>
      </c>
      <c r="L115" s="270">
        <v>46359</v>
      </c>
      <c r="M115" s="270">
        <v>386593</v>
      </c>
      <c r="N115" s="270">
        <v>253814</v>
      </c>
      <c r="O115" s="270">
        <v>159032</v>
      </c>
      <c r="P115" s="270">
        <v>0</v>
      </c>
      <c r="Q115" s="270">
        <v>0</v>
      </c>
      <c r="R115" s="270">
        <v>91323</v>
      </c>
      <c r="S115" s="270">
        <v>0</v>
      </c>
      <c r="T115" s="270">
        <v>57053</v>
      </c>
      <c r="U115" s="270">
        <v>87132</v>
      </c>
      <c r="V115" s="270">
        <v>3393</v>
      </c>
      <c r="W115" s="270">
        <v>0</v>
      </c>
    </row>
    <row r="116" spans="1:23" x14ac:dyDescent="0.35">
      <c r="A116" s="275">
        <v>44441</v>
      </c>
      <c r="B116" s="270">
        <v>266643</v>
      </c>
      <c r="C116" s="270">
        <v>0</v>
      </c>
      <c r="D116" s="270">
        <v>123013</v>
      </c>
      <c r="E116" s="270"/>
      <c r="F116" s="270">
        <v>0</v>
      </c>
      <c r="G116" s="270">
        <v>143630</v>
      </c>
      <c r="H116" s="270"/>
      <c r="I116" s="235">
        <v>14624.337100000001</v>
      </c>
      <c r="J116" s="270">
        <v>266643</v>
      </c>
      <c r="K116" s="270">
        <v>0</v>
      </c>
      <c r="L116" s="270">
        <v>24351</v>
      </c>
      <c r="M116" s="270">
        <v>406694</v>
      </c>
      <c r="N116" s="270">
        <v>246653</v>
      </c>
      <c r="O116" s="270">
        <v>150672</v>
      </c>
      <c r="P116" s="270">
        <v>0</v>
      </c>
      <c r="Q116" s="270">
        <v>0</v>
      </c>
      <c r="R116" s="270">
        <v>124346</v>
      </c>
      <c r="S116" s="270">
        <v>0</v>
      </c>
      <c r="T116" s="270">
        <v>67969</v>
      </c>
      <c r="U116" s="270">
        <v>156211</v>
      </c>
      <c r="V116" s="270">
        <v>3146</v>
      </c>
      <c r="W116" s="270">
        <v>0</v>
      </c>
    </row>
    <row r="117" spans="1:23" x14ac:dyDescent="0.35">
      <c r="A117" s="275">
        <v>44442</v>
      </c>
      <c r="B117" s="270">
        <v>269796</v>
      </c>
      <c r="C117" s="270">
        <v>0</v>
      </c>
      <c r="D117" s="270">
        <v>118309</v>
      </c>
      <c r="E117" s="270"/>
      <c r="F117" s="270">
        <v>0</v>
      </c>
      <c r="G117" s="270">
        <v>151487</v>
      </c>
      <c r="H117" s="270"/>
      <c r="I117" s="235">
        <v>15772.4871</v>
      </c>
      <c r="J117" s="270">
        <v>269796</v>
      </c>
      <c r="K117" s="270">
        <v>0</v>
      </c>
      <c r="L117" s="270">
        <v>132335</v>
      </c>
      <c r="M117" s="270">
        <v>385704</v>
      </c>
      <c r="N117" s="270">
        <v>260941</v>
      </c>
      <c r="O117" s="270">
        <v>146326</v>
      </c>
      <c r="P117" s="270">
        <v>0</v>
      </c>
      <c r="Q117" s="270">
        <v>0</v>
      </c>
      <c r="R117" s="270">
        <v>164829</v>
      </c>
      <c r="S117" s="270">
        <v>0</v>
      </c>
      <c r="T117" s="270">
        <v>135880</v>
      </c>
      <c r="U117" s="270">
        <v>113460</v>
      </c>
      <c r="V117" s="270">
        <v>3326</v>
      </c>
      <c r="W117" s="270">
        <v>0</v>
      </c>
    </row>
    <row r="118" spans="1:23" x14ac:dyDescent="0.35">
      <c r="A118" s="275">
        <v>44443</v>
      </c>
      <c r="B118" s="270">
        <v>313121</v>
      </c>
      <c r="C118" s="270">
        <v>0</v>
      </c>
      <c r="D118" s="270">
        <v>137998</v>
      </c>
      <c r="E118" s="270"/>
      <c r="F118" s="270">
        <v>0</v>
      </c>
      <c r="G118" s="270">
        <v>175123</v>
      </c>
      <c r="H118" s="270"/>
      <c r="I118" s="235">
        <v>17810.771000000001</v>
      </c>
      <c r="J118" s="270">
        <v>313121</v>
      </c>
      <c r="K118" s="270">
        <v>0</v>
      </c>
      <c r="L118" s="270">
        <v>89367</v>
      </c>
      <c r="M118" s="270">
        <v>440088</v>
      </c>
      <c r="N118" s="270">
        <v>316198</v>
      </c>
      <c r="O118" s="270">
        <v>154819</v>
      </c>
      <c r="P118" s="270">
        <v>0</v>
      </c>
      <c r="Q118" s="270">
        <v>0</v>
      </c>
      <c r="R118" s="270">
        <v>313052</v>
      </c>
      <c r="S118" s="270">
        <v>0</v>
      </c>
      <c r="T118" s="270">
        <v>123088</v>
      </c>
      <c r="U118" s="270">
        <v>125015</v>
      </c>
      <c r="V118" s="270">
        <v>2949</v>
      </c>
      <c r="W118" s="270">
        <v>0</v>
      </c>
    </row>
    <row r="119" spans="1:23" x14ac:dyDescent="0.35">
      <c r="A119" s="275">
        <v>44444</v>
      </c>
      <c r="B119" s="270">
        <v>302663</v>
      </c>
      <c r="C119" s="270">
        <v>0</v>
      </c>
      <c r="D119" s="270">
        <v>133709</v>
      </c>
      <c r="E119" s="270"/>
      <c r="F119" s="270">
        <v>0</v>
      </c>
      <c r="G119" s="270">
        <v>168954</v>
      </c>
      <c r="H119" s="270"/>
      <c r="I119" s="235">
        <v>16631.886999999999</v>
      </c>
      <c r="J119" s="270">
        <v>302663</v>
      </c>
      <c r="K119" s="270">
        <v>0</v>
      </c>
      <c r="L119" s="270">
        <v>114210</v>
      </c>
      <c r="M119" s="270">
        <v>116463</v>
      </c>
      <c r="N119" s="270">
        <v>293208</v>
      </c>
      <c r="O119" s="270">
        <v>150947</v>
      </c>
      <c r="P119" s="270">
        <v>0</v>
      </c>
      <c r="Q119" s="270">
        <v>0</v>
      </c>
      <c r="R119" s="270">
        <v>749366</v>
      </c>
      <c r="S119" s="270">
        <v>0</v>
      </c>
      <c r="T119" s="270">
        <v>118951</v>
      </c>
      <c r="U119" s="270">
        <v>135276</v>
      </c>
      <c r="V119" s="270">
        <v>3250</v>
      </c>
      <c r="W119" s="270">
        <v>0</v>
      </c>
    </row>
    <row r="120" spans="1:23" x14ac:dyDescent="0.35">
      <c r="A120" s="275">
        <v>44445</v>
      </c>
      <c r="B120" s="270">
        <v>458139</v>
      </c>
      <c r="C120" s="270">
        <v>0</v>
      </c>
      <c r="D120" s="270">
        <v>218470</v>
      </c>
      <c r="E120" s="270"/>
      <c r="F120" s="270">
        <v>0</v>
      </c>
      <c r="G120" s="270">
        <v>239669</v>
      </c>
      <c r="H120" s="270"/>
      <c r="I120" s="235">
        <v>18040.574000000001</v>
      </c>
      <c r="J120" s="270">
        <v>458139</v>
      </c>
      <c r="K120" s="270">
        <v>0</v>
      </c>
      <c r="L120" s="270">
        <v>300391</v>
      </c>
      <c r="M120" s="270">
        <v>105415</v>
      </c>
      <c r="N120" s="270">
        <v>302863</v>
      </c>
      <c r="O120" s="270">
        <v>159566</v>
      </c>
      <c r="P120" s="270">
        <v>0</v>
      </c>
      <c r="Q120" s="270">
        <v>0</v>
      </c>
      <c r="R120" s="270">
        <v>1756359</v>
      </c>
      <c r="S120" s="270">
        <v>0</v>
      </c>
      <c r="T120" s="270">
        <v>184495</v>
      </c>
      <c r="U120" s="270">
        <v>131613</v>
      </c>
      <c r="V120" s="270">
        <v>3092</v>
      </c>
      <c r="W120" s="270">
        <v>0</v>
      </c>
    </row>
    <row r="121" spans="1:23" x14ac:dyDescent="0.35">
      <c r="A121" s="275">
        <v>44446</v>
      </c>
      <c r="B121" s="270">
        <v>391909</v>
      </c>
      <c r="C121" s="270">
        <v>0</v>
      </c>
      <c r="D121" s="270">
        <v>181106</v>
      </c>
      <c r="E121" s="270"/>
      <c r="F121" s="270">
        <v>0</v>
      </c>
      <c r="G121" s="270">
        <v>210803</v>
      </c>
      <c r="H121" s="270"/>
      <c r="I121" s="235">
        <v>20006.167000000001</v>
      </c>
      <c r="J121" s="270">
        <v>391909</v>
      </c>
      <c r="K121" s="270">
        <v>0</v>
      </c>
      <c r="L121" s="270">
        <v>59102</v>
      </c>
      <c r="M121" s="270">
        <v>422280</v>
      </c>
      <c r="N121" s="270">
        <v>272926</v>
      </c>
      <c r="O121" s="270">
        <v>148624</v>
      </c>
      <c r="P121" s="270">
        <v>0</v>
      </c>
      <c r="Q121" s="270">
        <v>0</v>
      </c>
      <c r="R121" s="270">
        <v>2147863</v>
      </c>
      <c r="S121" s="270">
        <v>0</v>
      </c>
      <c r="T121" s="270">
        <v>233386</v>
      </c>
      <c r="U121" s="270">
        <v>103372</v>
      </c>
      <c r="V121" s="270">
        <v>2987</v>
      </c>
      <c r="W121" s="270">
        <v>0</v>
      </c>
    </row>
    <row r="122" spans="1:23" x14ac:dyDescent="0.35">
      <c r="A122" s="275">
        <v>44447</v>
      </c>
      <c r="B122" s="270">
        <v>416678</v>
      </c>
      <c r="C122" s="270">
        <v>0</v>
      </c>
      <c r="D122" s="270">
        <v>193548</v>
      </c>
      <c r="E122" s="270"/>
      <c r="F122" s="270">
        <v>0</v>
      </c>
      <c r="G122" s="270">
        <v>223130</v>
      </c>
      <c r="H122" s="270"/>
      <c r="I122" s="235">
        <v>17108.835999999999</v>
      </c>
      <c r="J122" s="270">
        <v>416678</v>
      </c>
      <c r="K122" s="270">
        <v>0</v>
      </c>
      <c r="L122" s="270">
        <v>135349</v>
      </c>
      <c r="M122" s="270">
        <v>1114244</v>
      </c>
      <c r="N122" s="270">
        <v>252550</v>
      </c>
      <c r="O122" s="270">
        <v>142313</v>
      </c>
      <c r="P122" s="270">
        <v>0</v>
      </c>
      <c r="Q122" s="270">
        <v>0</v>
      </c>
      <c r="R122" s="270">
        <v>2146609</v>
      </c>
      <c r="S122" s="270">
        <v>0</v>
      </c>
      <c r="T122" s="270">
        <v>165924</v>
      </c>
      <c r="U122" s="270">
        <v>77100</v>
      </c>
      <c r="V122" s="270">
        <v>2433</v>
      </c>
      <c r="W122" s="270">
        <v>0</v>
      </c>
    </row>
    <row r="123" spans="1:23" x14ac:dyDescent="0.35">
      <c r="A123" s="275">
        <v>44448</v>
      </c>
      <c r="B123" s="270">
        <v>384380</v>
      </c>
      <c r="C123" s="270">
        <v>3032</v>
      </c>
      <c r="D123" s="270">
        <v>178178</v>
      </c>
      <c r="E123" s="270"/>
      <c r="F123" s="270">
        <v>0</v>
      </c>
      <c r="G123" s="270">
        <v>203170</v>
      </c>
      <c r="H123" s="270"/>
      <c r="I123" s="235">
        <v>18450.074000000001</v>
      </c>
      <c r="J123" s="270">
        <v>381348</v>
      </c>
      <c r="K123" s="270">
        <v>3032</v>
      </c>
      <c r="L123" s="270">
        <v>168310</v>
      </c>
      <c r="M123" s="270">
        <v>896202</v>
      </c>
      <c r="N123" s="270">
        <v>244781</v>
      </c>
      <c r="O123" s="270">
        <v>143760</v>
      </c>
      <c r="P123" s="270">
        <v>0</v>
      </c>
      <c r="Q123" s="270">
        <v>0</v>
      </c>
      <c r="R123" s="270">
        <v>2187645</v>
      </c>
      <c r="S123" s="270">
        <v>0</v>
      </c>
      <c r="T123" s="270">
        <v>196435</v>
      </c>
      <c r="U123" s="270">
        <v>105541</v>
      </c>
      <c r="V123" s="270">
        <v>2520</v>
      </c>
      <c r="W123" s="270">
        <v>0</v>
      </c>
    </row>
    <row r="124" spans="1:23" x14ac:dyDescent="0.35">
      <c r="A124" s="275">
        <v>44449</v>
      </c>
      <c r="B124" s="270">
        <v>450219</v>
      </c>
      <c r="C124" s="270">
        <v>10098</v>
      </c>
      <c r="D124" s="270">
        <v>203690</v>
      </c>
      <c r="E124" s="270"/>
      <c r="F124" s="270">
        <v>0</v>
      </c>
      <c r="G124" s="270">
        <v>236431</v>
      </c>
      <c r="H124" s="270"/>
      <c r="I124" s="235">
        <v>19952.577000000001</v>
      </c>
      <c r="J124" s="270">
        <v>440121</v>
      </c>
      <c r="K124" s="270">
        <v>10098</v>
      </c>
      <c r="L124" s="270">
        <v>198081</v>
      </c>
      <c r="M124" s="270">
        <v>1213129</v>
      </c>
      <c r="N124" s="270">
        <v>268686</v>
      </c>
      <c r="O124" s="270">
        <v>149915</v>
      </c>
      <c r="P124" s="270">
        <v>0</v>
      </c>
      <c r="Q124" s="270">
        <v>0</v>
      </c>
      <c r="R124" s="270">
        <v>1957603</v>
      </c>
      <c r="S124" s="270">
        <v>0</v>
      </c>
      <c r="T124" s="270">
        <v>197483</v>
      </c>
      <c r="U124" s="270">
        <v>112490</v>
      </c>
      <c r="V124" s="270">
        <v>3012</v>
      </c>
      <c r="W124" s="270">
        <v>0</v>
      </c>
    </row>
    <row r="125" spans="1:23" x14ac:dyDescent="0.35">
      <c r="A125" s="275">
        <v>44450</v>
      </c>
      <c r="B125" s="270">
        <v>507980</v>
      </c>
      <c r="C125" s="270">
        <v>34430</v>
      </c>
      <c r="D125" s="270">
        <v>221377</v>
      </c>
      <c r="E125" s="270"/>
      <c r="F125" s="270">
        <v>0</v>
      </c>
      <c r="G125" s="270">
        <v>252173</v>
      </c>
      <c r="H125" s="270"/>
      <c r="I125" s="235">
        <v>20770.866999999998</v>
      </c>
      <c r="J125" s="270">
        <v>473550</v>
      </c>
      <c r="K125" s="270">
        <v>34430</v>
      </c>
      <c r="L125" s="270">
        <v>772220</v>
      </c>
      <c r="M125" s="270">
        <v>845997</v>
      </c>
      <c r="N125" s="270">
        <v>361968</v>
      </c>
      <c r="O125" s="270">
        <v>169402</v>
      </c>
      <c r="P125" s="270">
        <v>0</v>
      </c>
      <c r="Q125" s="270">
        <v>0</v>
      </c>
      <c r="R125" s="270">
        <v>2042890</v>
      </c>
      <c r="S125" s="270">
        <v>0</v>
      </c>
      <c r="T125" s="270">
        <v>170706</v>
      </c>
      <c r="U125" s="270">
        <v>118240</v>
      </c>
      <c r="V125" s="270">
        <v>2443</v>
      </c>
      <c r="W125" s="270">
        <v>0</v>
      </c>
    </row>
    <row r="126" spans="1:23" x14ac:dyDescent="0.35">
      <c r="A126" s="275">
        <v>44451</v>
      </c>
      <c r="B126" s="270">
        <v>503765</v>
      </c>
      <c r="C126" s="270">
        <v>31428</v>
      </c>
      <c r="D126" s="270">
        <v>225596</v>
      </c>
      <c r="E126" s="270"/>
      <c r="F126" s="270">
        <v>0</v>
      </c>
      <c r="G126" s="270">
        <v>246741</v>
      </c>
      <c r="H126" s="270"/>
      <c r="I126" s="235">
        <v>19373.046999999999</v>
      </c>
      <c r="J126" s="270">
        <v>472337</v>
      </c>
      <c r="K126" s="270">
        <v>31428</v>
      </c>
      <c r="L126" s="270">
        <v>515801</v>
      </c>
      <c r="M126" s="270">
        <v>953761</v>
      </c>
      <c r="N126" s="270">
        <v>323741</v>
      </c>
      <c r="O126" s="270">
        <v>149420</v>
      </c>
      <c r="P126" s="270">
        <v>0</v>
      </c>
      <c r="Q126" s="270">
        <v>0</v>
      </c>
      <c r="R126" s="270">
        <v>2173492</v>
      </c>
      <c r="S126" s="270">
        <v>0</v>
      </c>
      <c r="T126" s="270">
        <v>156241</v>
      </c>
      <c r="U126" s="270">
        <v>118670</v>
      </c>
      <c r="V126" s="270">
        <v>2539</v>
      </c>
      <c r="W126" s="270">
        <v>0</v>
      </c>
    </row>
    <row r="127" spans="1:23" x14ac:dyDescent="0.35">
      <c r="A127" s="275">
        <v>44452</v>
      </c>
      <c r="B127" s="270">
        <v>469730</v>
      </c>
      <c r="C127" s="270">
        <v>11477</v>
      </c>
      <c r="D127" s="270">
        <v>215876</v>
      </c>
      <c r="E127" s="270"/>
      <c r="F127" s="270">
        <v>0</v>
      </c>
      <c r="G127" s="270">
        <v>242377</v>
      </c>
      <c r="H127" s="270"/>
      <c r="I127" s="235">
        <v>20547.513999999999</v>
      </c>
      <c r="J127" s="270">
        <v>458253</v>
      </c>
      <c r="K127" s="270">
        <v>11477</v>
      </c>
      <c r="L127" s="270">
        <v>237277</v>
      </c>
      <c r="M127" s="270">
        <v>714159</v>
      </c>
      <c r="N127" s="270">
        <v>256063</v>
      </c>
      <c r="O127" s="270">
        <v>145400</v>
      </c>
      <c r="P127" s="270">
        <v>0</v>
      </c>
      <c r="Q127" s="270">
        <v>0</v>
      </c>
      <c r="R127" s="270">
        <v>2740190</v>
      </c>
      <c r="S127" s="270">
        <v>0</v>
      </c>
      <c r="T127" s="270">
        <v>191852</v>
      </c>
      <c r="U127" s="270">
        <v>117206</v>
      </c>
      <c r="V127" s="270">
        <v>2570</v>
      </c>
      <c r="W127" s="270">
        <v>0</v>
      </c>
    </row>
    <row r="128" spans="1:23" x14ac:dyDescent="0.35">
      <c r="A128" s="275">
        <v>44453</v>
      </c>
      <c r="B128" s="270">
        <v>489672</v>
      </c>
      <c r="C128" s="270">
        <v>65112</v>
      </c>
      <c r="D128" s="270">
        <v>192344</v>
      </c>
      <c r="E128" s="270"/>
      <c r="F128" s="270">
        <v>0</v>
      </c>
      <c r="G128" s="270">
        <v>232216</v>
      </c>
      <c r="H128" s="270"/>
      <c r="I128" s="235">
        <v>22898.61</v>
      </c>
      <c r="J128" s="270">
        <v>424560</v>
      </c>
      <c r="K128" s="270">
        <v>65112</v>
      </c>
      <c r="L128" s="270">
        <v>136109</v>
      </c>
      <c r="M128" s="270">
        <v>1038593</v>
      </c>
      <c r="N128" s="270">
        <v>224161</v>
      </c>
      <c r="O128" s="270">
        <v>163609</v>
      </c>
      <c r="P128" s="270">
        <v>0</v>
      </c>
      <c r="Q128" s="270">
        <v>0</v>
      </c>
      <c r="R128" s="270">
        <v>2874198</v>
      </c>
      <c r="S128" s="270">
        <v>0</v>
      </c>
      <c r="T128" s="270">
        <v>172972</v>
      </c>
      <c r="U128" s="270">
        <v>80304</v>
      </c>
      <c r="V128" s="270">
        <v>2629</v>
      </c>
      <c r="W128" s="270">
        <v>0</v>
      </c>
    </row>
    <row r="129" spans="1:23" x14ac:dyDescent="0.35">
      <c r="A129" s="275">
        <v>44454</v>
      </c>
      <c r="B129" s="270">
        <v>685860</v>
      </c>
      <c r="C129" s="270">
        <v>174564</v>
      </c>
      <c r="D129" s="270">
        <v>236257</v>
      </c>
      <c r="E129" s="270"/>
      <c r="F129" s="270">
        <v>0</v>
      </c>
      <c r="G129" s="270">
        <v>275039</v>
      </c>
      <c r="H129" s="270"/>
      <c r="I129" s="235">
        <v>25298.074000000001</v>
      </c>
      <c r="J129" s="270">
        <v>511296</v>
      </c>
      <c r="K129" s="270">
        <v>174564</v>
      </c>
      <c r="L129" s="270">
        <v>61521</v>
      </c>
      <c r="M129" s="270">
        <v>952894</v>
      </c>
      <c r="N129" s="270">
        <v>189813</v>
      </c>
      <c r="O129" s="270">
        <v>176333</v>
      </c>
      <c r="P129" s="270">
        <v>0</v>
      </c>
      <c r="Q129" s="270">
        <v>0</v>
      </c>
      <c r="R129" s="270">
        <v>3342137</v>
      </c>
      <c r="S129" s="270">
        <v>0</v>
      </c>
      <c r="T129" s="270">
        <v>127972</v>
      </c>
      <c r="U129" s="270">
        <v>65935</v>
      </c>
      <c r="V129" s="270">
        <v>3012</v>
      </c>
      <c r="W129" s="270">
        <v>0</v>
      </c>
    </row>
    <row r="130" spans="1:23" x14ac:dyDescent="0.35">
      <c r="A130" s="275">
        <v>44455</v>
      </c>
      <c r="B130" s="270">
        <v>741252</v>
      </c>
      <c r="C130" s="270">
        <v>209359</v>
      </c>
      <c r="D130" s="270">
        <v>238518</v>
      </c>
      <c r="E130" s="270"/>
      <c r="F130" s="270">
        <v>0</v>
      </c>
      <c r="G130" s="270">
        <v>293375</v>
      </c>
      <c r="H130" s="270"/>
      <c r="I130" s="235">
        <v>25304.069</v>
      </c>
      <c r="J130" s="270">
        <v>531893</v>
      </c>
      <c r="K130" s="270">
        <v>209359</v>
      </c>
      <c r="L130" s="270">
        <v>45708</v>
      </c>
      <c r="M130" s="270">
        <v>569160</v>
      </c>
      <c r="N130" s="270">
        <v>197917</v>
      </c>
      <c r="O130" s="270">
        <v>159590</v>
      </c>
      <c r="P130" s="270">
        <v>0</v>
      </c>
      <c r="Q130" s="270">
        <v>0</v>
      </c>
      <c r="R130" s="270">
        <v>3098774</v>
      </c>
      <c r="S130" s="270">
        <v>0</v>
      </c>
      <c r="T130" s="270">
        <v>160319</v>
      </c>
      <c r="U130" s="270">
        <v>80164</v>
      </c>
      <c r="V130" s="270">
        <v>2587</v>
      </c>
      <c r="W130" s="270">
        <v>0</v>
      </c>
    </row>
    <row r="131" spans="1:23" x14ac:dyDescent="0.35">
      <c r="A131" s="275">
        <v>44456</v>
      </c>
      <c r="B131" s="270">
        <v>674442</v>
      </c>
      <c r="C131" s="270">
        <v>114755</v>
      </c>
      <c r="D131" s="270">
        <v>252527</v>
      </c>
      <c r="E131" s="270"/>
      <c r="F131" s="270">
        <v>0</v>
      </c>
      <c r="G131" s="270">
        <v>307160</v>
      </c>
      <c r="H131" s="270"/>
      <c r="I131" s="235">
        <v>25581.370999999999</v>
      </c>
      <c r="J131" s="270">
        <v>559687</v>
      </c>
      <c r="K131" s="270">
        <v>114755</v>
      </c>
      <c r="L131" s="270">
        <v>264676</v>
      </c>
      <c r="M131" s="270">
        <v>410833</v>
      </c>
      <c r="N131" s="270">
        <v>224154</v>
      </c>
      <c r="O131" s="270">
        <v>147769</v>
      </c>
      <c r="P131" s="270">
        <v>0</v>
      </c>
      <c r="Q131" s="270">
        <v>0</v>
      </c>
      <c r="R131" s="270">
        <v>3774866</v>
      </c>
      <c r="S131" s="270">
        <v>0</v>
      </c>
      <c r="T131" s="270">
        <v>177293</v>
      </c>
      <c r="U131" s="270">
        <v>91152</v>
      </c>
      <c r="V131" s="270">
        <v>2961</v>
      </c>
      <c r="W131" s="270">
        <v>0</v>
      </c>
    </row>
    <row r="132" spans="1:23" x14ac:dyDescent="0.35">
      <c r="A132" s="275">
        <v>44457</v>
      </c>
      <c r="B132" s="270">
        <v>721247</v>
      </c>
      <c r="C132" s="270">
        <v>170177</v>
      </c>
      <c r="D132" s="270">
        <v>251460</v>
      </c>
      <c r="E132" s="270"/>
      <c r="F132" s="270">
        <v>0</v>
      </c>
      <c r="G132" s="270">
        <v>299610</v>
      </c>
      <c r="H132" s="270"/>
      <c r="I132" s="235">
        <v>26127.573</v>
      </c>
      <c r="J132" s="270">
        <v>551070</v>
      </c>
      <c r="K132" s="270">
        <v>170177</v>
      </c>
      <c r="L132" s="270">
        <v>1112066</v>
      </c>
      <c r="M132" s="270">
        <v>513742</v>
      </c>
      <c r="N132" s="270">
        <v>260076</v>
      </c>
      <c r="O132" s="270">
        <v>153817</v>
      </c>
      <c r="P132" s="270">
        <v>0</v>
      </c>
      <c r="Q132" s="270">
        <v>0</v>
      </c>
      <c r="R132" s="270">
        <v>4088945</v>
      </c>
      <c r="S132" s="270">
        <v>0</v>
      </c>
      <c r="T132" s="270">
        <v>225326</v>
      </c>
      <c r="U132" s="270">
        <v>95343</v>
      </c>
      <c r="V132" s="270">
        <v>2557</v>
      </c>
      <c r="W132" s="270">
        <v>0</v>
      </c>
    </row>
    <row r="133" spans="1:23" x14ac:dyDescent="0.35">
      <c r="A133" s="275">
        <v>44458</v>
      </c>
      <c r="B133" s="270">
        <v>658768</v>
      </c>
      <c r="C133" s="270">
        <v>150381</v>
      </c>
      <c r="D133" s="270">
        <v>237867</v>
      </c>
      <c r="E133" s="270"/>
      <c r="F133" s="270">
        <v>0</v>
      </c>
      <c r="G133" s="270">
        <v>270520</v>
      </c>
      <c r="H133" s="270"/>
      <c r="I133" s="235">
        <v>26331.745999999999</v>
      </c>
      <c r="J133" s="270">
        <v>508387</v>
      </c>
      <c r="K133" s="270">
        <v>150381</v>
      </c>
      <c r="L133" s="270">
        <v>1384571</v>
      </c>
      <c r="M133" s="270">
        <v>661246</v>
      </c>
      <c r="N133" s="270">
        <v>292181</v>
      </c>
      <c r="O133" s="270">
        <v>152711</v>
      </c>
      <c r="P133" s="270">
        <v>0</v>
      </c>
      <c r="Q133" s="270">
        <v>0</v>
      </c>
      <c r="R133" s="270">
        <v>4266730</v>
      </c>
      <c r="S133" s="270">
        <v>0</v>
      </c>
      <c r="T133" s="270">
        <v>250839</v>
      </c>
      <c r="U133" s="270">
        <v>128423</v>
      </c>
      <c r="V133" s="270">
        <v>2409</v>
      </c>
      <c r="W133" s="270">
        <v>0</v>
      </c>
    </row>
    <row r="134" spans="1:23" x14ac:dyDescent="0.35">
      <c r="A134" s="275">
        <v>44459</v>
      </c>
      <c r="B134" s="270">
        <v>673223</v>
      </c>
      <c r="C134" s="270">
        <v>144159</v>
      </c>
      <c r="D134" s="270">
        <v>246379</v>
      </c>
      <c r="E134" s="270"/>
      <c r="F134" s="270">
        <v>0</v>
      </c>
      <c r="G134" s="270">
        <v>282685</v>
      </c>
      <c r="H134" s="270"/>
      <c r="I134" s="235">
        <v>24702.159</v>
      </c>
      <c r="J134" s="270">
        <v>529064</v>
      </c>
      <c r="K134" s="270">
        <v>144159</v>
      </c>
      <c r="L134" s="270">
        <v>353697</v>
      </c>
      <c r="M134" s="270">
        <v>481559</v>
      </c>
      <c r="N134" s="270">
        <v>275750</v>
      </c>
      <c r="O134" s="270">
        <v>149181</v>
      </c>
      <c r="P134" s="270">
        <v>0</v>
      </c>
      <c r="Q134" s="270">
        <v>0</v>
      </c>
      <c r="R134" s="270">
        <v>4874475</v>
      </c>
      <c r="S134" s="270">
        <v>0</v>
      </c>
      <c r="T134" s="270">
        <v>325234</v>
      </c>
      <c r="U134" s="270">
        <v>143100</v>
      </c>
      <c r="V134" s="270">
        <v>3678</v>
      </c>
      <c r="W134" s="270">
        <v>0</v>
      </c>
    </row>
    <row r="135" spans="1:23" x14ac:dyDescent="0.35">
      <c r="A135" s="275">
        <v>44460</v>
      </c>
      <c r="B135" s="270">
        <v>685495</v>
      </c>
      <c r="C135" s="270">
        <v>169204</v>
      </c>
      <c r="D135" s="270">
        <v>245044</v>
      </c>
      <c r="E135" s="270"/>
      <c r="F135" s="270">
        <v>0</v>
      </c>
      <c r="G135" s="270">
        <v>271247</v>
      </c>
      <c r="H135" s="270"/>
      <c r="I135" s="235">
        <v>21162.442999999999</v>
      </c>
      <c r="J135" s="270">
        <v>516291</v>
      </c>
      <c r="K135" s="270">
        <v>169204</v>
      </c>
      <c r="L135" s="270">
        <v>316147</v>
      </c>
      <c r="M135" s="270">
        <v>523113</v>
      </c>
      <c r="N135" s="270">
        <v>225573</v>
      </c>
      <c r="O135" s="270">
        <v>149387</v>
      </c>
      <c r="P135" s="270">
        <v>0</v>
      </c>
      <c r="Q135" s="270">
        <v>0</v>
      </c>
      <c r="R135" s="270">
        <v>4040536</v>
      </c>
      <c r="S135" s="270">
        <v>0</v>
      </c>
      <c r="T135" s="270">
        <v>246545</v>
      </c>
      <c r="U135" s="270">
        <v>98058</v>
      </c>
      <c r="V135" s="270">
        <v>3223</v>
      </c>
      <c r="W135" s="270">
        <v>0</v>
      </c>
    </row>
    <row r="136" spans="1:23" x14ac:dyDescent="0.35">
      <c r="A136" s="275">
        <v>44461</v>
      </c>
      <c r="B136" s="270">
        <v>589162</v>
      </c>
      <c r="C136" s="270">
        <v>91862</v>
      </c>
      <c r="D136" s="270">
        <v>227854</v>
      </c>
      <c r="E136" s="270"/>
      <c r="F136" s="270">
        <v>0</v>
      </c>
      <c r="G136" s="270">
        <v>269446</v>
      </c>
      <c r="H136" s="270"/>
      <c r="I136" s="235">
        <v>23944.399000000001</v>
      </c>
      <c r="J136" s="270">
        <v>497300</v>
      </c>
      <c r="K136" s="270">
        <v>91862</v>
      </c>
      <c r="L136" s="270">
        <v>160207</v>
      </c>
      <c r="M136" s="270">
        <v>294111</v>
      </c>
      <c r="N136" s="270">
        <v>211799</v>
      </c>
      <c r="O136" s="270">
        <v>156042</v>
      </c>
      <c r="P136" s="270">
        <v>0</v>
      </c>
      <c r="Q136" s="270">
        <v>0</v>
      </c>
      <c r="R136" s="270">
        <v>4324129</v>
      </c>
      <c r="S136" s="270">
        <v>0</v>
      </c>
      <c r="T136" s="270">
        <v>357063</v>
      </c>
      <c r="U136" s="270">
        <v>92634</v>
      </c>
      <c r="V136" s="270">
        <v>3523</v>
      </c>
      <c r="W136" s="270">
        <v>0</v>
      </c>
    </row>
    <row r="137" spans="1:23" x14ac:dyDescent="0.35">
      <c r="A137" s="275">
        <v>44462</v>
      </c>
      <c r="B137" s="270">
        <v>529134</v>
      </c>
      <c r="C137" s="270">
        <v>58873</v>
      </c>
      <c r="D137" s="270">
        <v>211569</v>
      </c>
      <c r="E137" s="270"/>
      <c r="F137" s="270">
        <v>0</v>
      </c>
      <c r="G137" s="270">
        <v>258692</v>
      </c>
      <c r="H137" s="270"/>
      <c r="I137" s="235">
        <v>24517.71</v>
      </c>
      <c r="J137" s="270">
        <v>470261</v>
      </c>
      <c r="K137" s="270">
        <v>58873</v>
      </c>
      <c r="L137" s="270">
        <v>157564</v>
      </c>
      <c r="M137" s="270">
        <v>184601</v>
      </c>
      <c r="N137" s="270">
        <v>215173</v>
      </c>
      <c r="O137" s="270">
        <v>215618</v>
      </c>
      <c r="P137" s="270">
        <v>0</v>
      </c>
      <c r="Q137" s="270">
        <v>0</v>
      </c>
      <c r="R137" s="270">
        <v>4483028</v>
      </c>
      <c r="S137" s="270">
        <v>0</v>
      </c>
      <c r="T137" s="270">
        <v>246983</v>
      </c>
      <c r="U137" s="270">
        <v>121410</v>
      </c>
      <c r="V137" s="270">
        <v>3550</v>
      </c>
      <c r="W137" s="270">
        <v>0</v>
      </c>
    </row>
    <row r="138" spans="1:23" x14ac:dyDescent="0.35">
      <c r="A138" s="275">
        <v>44463</v>
      </c>
      <c r="B138" s="270">
        <v>514542</v>
      </c>
      <c r="C138" s="270">
        <v>60151</v>
      </c>
      <c r="D138" s="270">
        <v>207017</v>
      </c>
      <c r="E138" s="270"/>
      <c r="F138" s="270">
        <v>0</v>
      </c>
      <c r="G138" s="270">
        <v>247374</v>
      </c>
      <c r="H138" s="270"/>
      <c r="I138" s="235">
        <v>24217.513999999999</v>
      </c>
      <c r="J138" s="270">
        <v>454391</v>
      </c>
      <c r="K138" s="270">
        <v>60151</v>
      </c>
      <c r="L138" s="270">
        <v>311413</v>
      </c>
      <c r="M138" s="270">
        <v>551431</v>
      </c>
      <c r="N138" s="270">
        <v>250837</v>
      </c>
      <c r="O138" s="270">
        <v>203909</v>
      </c>
      <c r="P138" s="270">
        <v>0</v>
      </c>
      <c r="Q138" s="270">
        <v>0</v>
      </c>
      <c r="R138" s="270">
        <v>3914275</v>
      </c>
      <c r="S138" s="270">
        <v>0</v>
      </c>
      <c r="T138" s="270">
        <v>200222</v>
      </c>
      <c r="U138" s="270">
        <v>114964</v>
      </c>
      <c r="V138" s="270">
        <v>3141</v>
      </c>
      <c r="W138" s="270">
        <v>0</v>
      </c>
    </row>
    <row r="139" spans="1:23" x14ac:dyDescent="0.35">
      <c r="A139" s="275">
        <v>44464</v>
      </c>
      <c r="B139" s="270">
        <v>629848</v>
      </c>
      <c r="C139" s="270">
        <v>127402</v>
      </c>
      <c r="D139" s="270">
        <v>235722</v>
      </c>
      <c r="E139" s="270"/>
      <c r="F139" s="270">
        <v>0</v>
      </c>
      <c r="G139" s="270">
        <v>266724</v>
      </c>
      <c r="H139" s="270"/>
      <c r="I139" s="235">
        <v>19359.026000000002</v>
      </c>
      <c r="J139" s="270">
        <v>502446</v>
      </c>
      <c r="K139" s="270">
        <v>127402</v>
      </c>
      <c r="L139" s="270">
        <v>794751</v>
      </c>
      <c r="M139" s="270">
        <v>1065048</v>
      </c>
      <c r="N139" s="270">
        <v>279371</v>
      </c>
      <c r="O139" s="270">
        <v>193212</v>
      </c>
      <c r="P139" s="270">
        <v>0</v>
      </c>
      <c r="Q139" s="270">
        <v>0</v>
      </c>
      <c r="R139" s="270">
        <v>3757670</v>
      </c>
      <c r="S139" s="270">
        <v>0</v>
      </c>
      <c r="T139" s="270">
        <v>175358</v>
      </c>
      <c r="U139" s="270">
        <v>142092</v>
      </c>
      <c r="V139" s="270">
        <v>3113</v>
      </c>
      <c r="W139" s="270">
        <v>0</v>
      </c>
    </row>
    <row r="140" spans="1:23" x14ac:dyDescent="0.35">
      <c r="A140" s="275">
        <v>44465</v>
      </c>
      <c r="B140" s="270">
        <v>572054</v>
      </c>
      <c r="C140" s="270">
        <v>98299</v>
      </c>
      <c r="D140" s="270">
        <v>215995</v>
      </c>
      <c r="E140" s="270"/>
      <c r="F140" s="270">
        <v>0</v>
      </c>
      <c r="G140" s="270">
        <v>257760</v>
      </c>
      <c r="H140" s="270"/>
      <c r="I140" s="235">
        <v>23674.681</v>
      </c>
      <c r="J140" s="270">
        <v>473755</v>
      </c>
      <c r="K140" s="270">
        <v>98299</v>
      </c>
      <c r="L140" s="270">
        <v>683710</v>
      </c>
      <c r="M140" s="270">
        <v>3551200</v>
      </c>
      <c r="N140" s="270">
        <v>313396</v>
      </c>
      <c r="O140" s="270">
        <v>159734</v>
      </c>
      <c r="P140" s="270">
        <v>0</v>
      </c>
      <c r="Q140" s="270">
        <v>0</v>
      </c>
      <c r="R140" s="270">
        <v>4059934</v>
      </c>
      <c r="S140" s="270">
        <v>0</v>
      </c>
      <c r="T140" s="270">
        <v>144609</v>
      </c>
      <c r="U140" s="270">
        <v>140818</v>
      </c>
      <c r="V140" s="270">
        <v>3117</v>
      </c>
      <c r="W140" s="270">
        <v>0</v>
      </c>
    </row>
    <row r="141" spans="1:23" x14ac:dyDescent="0.35">
      <c r="A141" s="275">
        <v>44466</v>
      </c>
      <c r="B141" s="270">
        <v>502071</v>
      </c>
      <c r="C141" s="270">
        <v>27539</v>
      </c>
      <c r="D141" s="270">
        <v>214945</v>
      </c>
      <c r="E141" s="270"/>
      <c r="F141" s="270">
        <v>0</v>
      </c>
      <c r="G141" s="270">
        <v>259587</v>
      </c>
      <c r="H141" s="270"/>
      <c r="I141" s="235">
        <v>24082.541000000001</v>
      </c>
      <c r="J141" s="270">
        <v>474532</v>
      </c>
      <c r="K141" s="270">
        <v>27539</v>
      </c>
      <c r="L141" s="270">
        <v>315286</v>
      </c>
      <c r="M141" s="270">
        <v>3229824</v>
      </c>
      <c r="N141" s="270">
        <v>282780</v>
      </c>
      <c r="O141" s="270">
        <v>142938</v>
      </c>
      <c r="P141" s="270">
        <v>0</v>
      </c>
      <c r="Q141" s="270">
        <v>0</v>
      </c>
      <c r="R141" s="270">
        <v>4960293</v>
      </c>
      <c r="S141" s="270">
        <v>0</v>
      </c>
      <c r="T141" s="270">
        <v>204360</v>
      </c>
      <c r="U141" s="270">
        <v>111664</v>
      </c>
      <c r="V141" s="270">
        <v>3273</v>
      </c>
      <c r="W141" s="270">
        <v>0</v>
      </c>
    </row>
    <row r="142" spans="1:23" x14ac:dyDescent="0.35">
      <c r="A142" s="275">
        <v>44467</v>
      </c>
      <c r="B142" s="270">
        <v>486069</v>
      </c>
      <c r="C142" s="270">
        <v>16243</v>
      </c>
      <c r="D142" s="270">
        <v>213522</v>
      </c>
      <c r="E142" s="270"/>
      <c r="F142" s="270">
        <v>0</v>
      </c>
      <c r="G142" s="270">
        <v>256304</v>
      </c>
      <c r="H142" s="270"/>
      <c r="I142" s="235">
        <v>25173.374</v>
      </c>
      <c r="J142" s="270">
        <v>469826</v>
      </c>
      <c r="K142" s="270">
        <v>16243</v>
      </c>
      <c r="L142" s="270">
        <v>171614</v>
      </c>
      <c r="M142" s="270">
        <v>3791032</v>
      </c>
      <c r="N142" s="270">
        <v>247191</v>
      </c>
      <c r="O142" s="270">
        <v>149115</v>
      </c>
      <c r="P142" s="270">
        <v>0</v>
      </c>
      <c r="Q142" s="270">
        <v>0</v>
      </c>
      <c r="R142" s="270">
        <v>5477475</v>
      </c>
      <c r="S142" s="270">
        <v>0</v>
      </c>
      <c r="T142" s="270">
        <v>179088</v>
      </c>
      <c r="U142" s="270">
        <v>73973</v>
      </c>
      <c r="V142" s="270">
        <v>3683</v>
      </c>
      <c r="W142" s="270">
        <v>0</v>
      </c>
    </row>
    <row r="143" spans="1:23" x14ac:dyDescent="0.35">
      <c r="A143" s="275">
        <v>44468</v>
      </c>
      <c r="B143" s="270">
        <v>479052</v>
      </c>
      <c r="C143" s="270">
        <v>35915</v>
      </c>
      <c r="D143" s="270">
        <v>215324</v>
      </c>
      <c r="E143" s="270"/>
      <c r="F143" s="270">
        <v>0</v>
      </c>
      <c r="G143" s="270">
        <v>227813</v>
      </c>
      <c r="H143" s="270"/>
      <c r="I143" s="235">
        <v>30022.221000000001</v>
      </c>
      <c r="J143" s="270">
        <v>443137</v>
      </c>
      <c r="K143" s="270">
        <v>35915</v>
      </c>
      <c r="L143" s="270">
        <v>74219</v>
      </c>
      <c r="M143" s="270">
        <v>3332285</v>
      </c>
      <c r="N143" s="270">
        <v>218893</v>
      </c>
      <c r="O143" s="270">
        <v>154135</v>
      </c>
      <c r="P143" s="270">
        <v>0</v>
      </c>
      <c r="Q143" s="270">
        <v>0</v>
      </c>
      <c r="R143" s="270">
        <v>5314380</v>
      </c>
      <c r="S143" s="270">
        <v>0</v>
      </c>
      <c r="T143" s="270">
        <v>145856</v>
      </c>
      <c r="U143" s="270">
        <v>54717</v>
      </c>
      <c r="V143" s="270">
        <v>4141</v>
      </c>
      <c r="W143" s="270">
        <v>0</v>
      </c>
    </row>
    <row r="144" spans="1:23" x14ac:dyDescent="0.35">
      <c r="A144" s="275">
        <v>44469</v>
      </c>
      <c r="B144" s="270">
        <v>476182</v>
      </c>
      <c r="C144" s="270">
        <v>37650</v>
      </c>
      <c r="D144" s="270">
        <v>209879</v>
      </c>
      <c r="E144" s="270"/>
      <c r="F144" s="270">
        <v>0</v>
      </c>
      <c r="G144" s="270">
        <v>228653</v>
      </c>
      <c r="H144" s="270"/>
      <c r="I144" s="235">
        <v>27842.45</v>
      </c>
      <c r="J144" s="270">
        <v>438532</v>
      </c>
      <c r="K144" s="270">
        <v>37650</v>
      </c>
      <c r="L144" s="270">
        <v>54909</v>
      </c>
      <c r="M144" s="270">
        <v>6502049</v>
      </c>
      <c r="N144" s="270">
        <v>247571</v>
      </c>
      <c r="O144" s="270">
        <v>178046</v>
      </c>
      <c r="P144" s="270">
        <v>0</v>
      </c>
      <c r="Q144" s="270">
        <v>0</v>
      </c>
      <c r="R144" s="270">
        <v>5040554</v>
      </c>
      <c r="S144" s="270">
        <v>0</v>
      </c>
      <c r="T144" s="270">
        <v>161331</v>
      </c>
      <c r="U144" s="270">
        <v>33851</v>
      </c>
      <c r="V144" s="270">
        <v>4611</v>
      </c>
      <c r="W144" s="270">
        <v>0</v>
      </c>
    </row>
    <row r="145" spans="1:23" x14ac:dyDescent="0.35">
      <c r="A145" s="275">
        <v>44470</v>
      </c>
      <c r="B145" s="270">
        <v>510315</v>
      </c>
      <c r="C145" s="270">
        <v>22368</v>
      </c>
      <c r="D145" s="270">
        <v>224410</v>
      </c>
      <c r="E145" s="270"/>
      <c r="F145" s="270">
        <v>0</v>
      </c>
      <c r="G145" s="270">
        <v>263537</v>
      </c>
      <c r="H145" s="270"/>
      <c r="I145" s="235">
        <v>32123.582999999999</v>
      </c>
      <c r="J145" s="270">
        <v>487947</v>
      </c>
      <c r="K145" s="270">
        <v>22368</v>
      </c>
      <c r="L145" s="270">
        <v>242863</v>
      </c>
      <c r="M145" s="270">
        <v>13542051</v>
      </c>
      <c r="N145" s="270">
        <v>379425</v>
      </c>
      <c r="O145" s="270">
        <v>187880</v>
      </c>
      <c r="P145" s="270">
        <v>0</v>
      </c>
      <c r="Q145" s="270">
        <v>0</v>
      </c>
      <c r="R145" s="270">
        <v>5333420</v>
      </c>
      <c r="S145" s="270">
        <v>0</v>
      </c>
      <c r="T145" s="270">
        <v>145834</v>
      </c>
      <c r="U145" s="270">
        <v>44394</v>
      </c>
      <c r="V145" s="270">
        <v>3469</v>
      </c>
      <c r="W145" s="270">
        <v>189920</v>
      </c>
    </row>
    <row r="146" spans="1:23" x14ac:dyDescent="0.35">
      <c r="A146" s="275">
        <v>44471</v>
      </c>
      <c r="B146" s="270">
        <v>582858</v>
      </c>
      <c r="C146" s="270">
        <v>32429</v>
      </c>
      <c r="D146" s="270">
        <v>253248</v>
      </c>
      <c r="E146" s="270"/>
      <c r="F146" s="270">
        <v>0</v>
      </c>
      <c r="G146" s="270">
        <v>297181</v>
      </c>
      <c r="H146" s="270"/>
      <c r="I146" s="235">
        <v>35968.093999999997</v>
      </c>
      <c r="J146" s="270">
        <v>550429</v>
      </c>
      <c r="K146" s="270">
        <v>32429</v>
      </c>
      <c r="L146" s="270">
        <v>623175</v>
      </c>
      <c r="M146" s="270">
        <v>13845056</v>
      </c>
      <c r="N146" s="270">
        <v>356296</v>
      </c>
      <c r="O146" s="270">
        <v>188849</v>
      </c>
      <c r="P146" s="270">
        <v>0</v>
      </c>
      <c r="Q146" s="270">
        <v>0</v>
      </c>
      <c r="R146" s="270">
        <v>5081003</v>
      </c>
      <c r="S146" s="270">
        <v>0</v>
      </c>
      <c r="T146" s="270">
        <v>260069</v>
      </c>
      <c r="U146" s="270">
        <v>75148</v>
      </c>
      <c r="V146" s="270">
        <v>3754</v>
      </c>
      <c r="W146" s="270">
        <v>336109</v>
      </c>
    </row>
    <row r="147" spans="1:23" x14ac:dyDescent="0.35">
      <c r="A147" s="275">
        <v>44472</v>
      </c>
      <c r="B147" s="270">
        <v>607215</v>
      </c>
      <c r="C147" s="270">
        <v>51880</v>
      </c>
      <c r="D147" s="270">
        <v>263815</v>
      </c>
      <c r="E147" s="270"/>
      <c r="F147" s="270">
        <v>0</v>
      </c>
      <c r="G147" s="270">
        <v>291520</v>
      </c>
      <c r="H147" s="270"/>
      <c r="I147" s="235">
        <v>32072.919000000002</v>
      </c>
      <c r="J147" s="270">
        <v>555335</v>
      </c>
      <c r="K147" s="270">
        <v>51880</v>
      </c>
      <c r="L147" s="270">
        <v>762577</v>
      </c>
      <c r="M147" s="270">
        <v>14525430</v>
      </c>
      <c r="N147" s="270">
        <v>388546</v>
      </c>
      <c r="O147" s="270">
        <v>201897</v>
      </c>
      <c r="P147" s="270">
        <v>0</v>
      </c>
      <c r="Q147" s="270">
        <v>0</v>
      </c>
      <c r="R147" s="270">
        <v>5839663</v>
      </c>
      <c r="S147" s="270">
        <v>0</v>
      </c>
      <c r="T147" s="270">
        <v>217077</v>
      </c>
      <c r="U147" s="270">
        <v>89423</v>
      </c>
      <c r="V147" s="270">
        <v>3672</v>
      </c>
      <c r="W147" s="270">
        <v>277745</v>
      </c>
    </row>
    <row r="148" spans="1:23" x14ac:dyDescent="0.35">
      <c r="A148" s="275">
        <v>44473</v>
      </c>
      <c r="B148" s="270">
        <v>589834</v>
      </c>
      <c r="C148" s="270">
        <v>12559</v>
      </c>
      <c r="D148" s="270">
        <v>279659</v>
      </c>
      <c r="E148" s="270"/>
      <c r="F148" s="270">
        <v>0</v>
      </c>
      <c r="G148" s="270">
        <v>297616</v>
      </c>
      <c r="H148" s="270"/>
      <c r="I148" s="235">
        <v>28478.169000000002</v>
      </c>
      <c r="J148" s="270">
        <v>577275</v>
      </c>
      <c r="K148" s="270">
        <v>12559</v>
      </c>
      <c r="L148" s="270">
        <v>410257</v>
      </c>
      <c r="M148" s="270">
        <v>11515724</v>
      </c>
      <c r="N148" s="270">
        <v>311532</v>
      </c>
      <c r="O148" s="270">
        <v>222421</v>
      </c>
      <c r="P148" s="270">
        <v>0</v>
      </c>
      <c r="Q148" s="270">
        <v>0</v>
      </c>
      <c r="R148" s="270">
        <v>6146106</v>
      </c>
      <c r="S148" s="270">
        <v>0</v>
      </c>
      <c r="T148" s="270">
        <v>148076</v>
      </c>
      <c r="U148" s="270">
        <v>79801</v>
      </c>
      <c r="V148" s="270">
        <v>5042</v>
      </c>
      <c r="W148" s="270">
        <v>231144</v>
      </c>
    </row>
    <row r="149" spans="1:23" x14ac:dyDescent="0.35">
      <c r="A149" s="275">
        <v>44474</v>
      </c>
      <c r="B149" s="270">
        <v>591572</v>
      </c>
      <c r="C149" s="270">
        <v>20455</v>
      </c>
      <c r="D149" s="270">
        <v>257255</v>
      </c>
      <c r="E149" s="270"/>
      <c r="F149" s="270">
        <v>0</v>
      </c>
      <c r="G149" s="270">
        <v>313862</v>
      </c>
      <c r="H149" s="270"/>
      <c r="I149" s="235">
        <v>31357.824000000001</v>
      </c>
      <c r="J149" s="270">
        <v>571117</v>
      </c>
      <c r="K149" s="270">
        <v>20455</v>
      </c>
      <c r="L149" s="270">
        <v>252752</v>
      </c>
      <c r="M149" s="270">
        <v>18988097</v>
      </c>
      <c r="N149" s="270">
        <v>245750</v>
      </c>
      <c r="O149" s="270">
        <v>192189</v>
      </c>
      <c r="P149" s="270">
        <v>0</v>
      </c>
      <c r="Q149" s="270">
        <v>0</v>
      </c>
      <c r="R149" s="270">
        <v>6537781</v>
      </c>
      <c r="S149" s="270">
        <v>0</v>
      </c>
      <c r="T149" s="270">
        <v>126190</v>
      </c>
      <c r="U149" s="270">
        <v>41162</v>
      </c>
      <c r="V149" s="270">
        <v>4347</v>
      </c>
      <c r="W149" s="270">
        <v>221058</v>
      </c>
    </row>
    <row r="150" spans="1:23" x14ac:dyDescent="0.35">
      <c r="A150" s="275">
        <v>44475</v>
      </c>
      <c r="B150" s="270">
        <v>615527</v>
      </c>
      <c r="C150" s="270">
        <v>19981</v>
      </c>
      <c r="D150" s="270">
        <v>269465</v>
      </c>
      <c r="E150" s="270"/>
      <c r="F150" s="270">
        <v>0</v>
      </c>
      <c r="G150" s="270">
        <v>326081</v>
      </c>
      <c r="H150" s="270"/>
      <c r="I150" s="235">
        <v>30221.471000000001</v>
      </c>
      <c r="J150" s="270">
        <v>595546</v>
      </c>
      <c r="K150" s="270">
        <v>19981</v>
      </c>
      <c r="L150" s="270">
        <v>143336</v>
      </c>
      <c r="M150" s="270">
        <v>10794531</v>
      </c>
      <c r="N150" s="270">
        <v>249660</v>
      </c>
      <c r="O150" s="270">
        <v>244896</v>
      </c>
      <c r="P150" s="270">
        <v>0</v>
      </c>
      <c r="Q150" s="270">
        <v>0</v>
      </c>
      <c r="R150" s="270">
        <v>6650797</v>
      </c>
      <c r="S150" s="270">
        <v>0</v>
      </c>
      <c r="T150" s="270">
        <v>225367</v>
      </c>
      <c r="U150" s="270">
        <v>34925</v>
      </c>
      <c r="V150" s="270">
        <v>4978</v>
      </c>
      <c r="W150" s="270">
        <v>153409</v>
      </c>
    </row>
    <row r="151" spans="1:23" x14ac:dyDescent="0.35">
      <c r="A151" s="275">
        <v>44476</v>
      </c>
      <c r="B151" s="270">
        <v>602847</v>
      </c>
      <c r="C151" s="270">
        <v>27527</v>
      </c>
      <c r="D151" s="270">
        <v>260892</v>
      </c>
      <c r="E151" s="270"/>
      <c r="F151" s="270">
        <v>0</v>
      </c>
      <c r="G151" s="270">
        <v>314428</v>
      </c>
      <c r="H151" s="270"/>
      <c r="I151" s="235">
        <v>33794.148999999998</v>
      </c>
      <c r="J151" s="270">
        <v>575320</v>
      </c>
      <c r="K151" s="270">
        <v>27527</v>
      </c>
      <c r="L151" s="270">
        <v>95163</v>
      </c>
      <c r="M151" s="270">
        <v>8049522</v>
      </c>
      <c r="N151" s="270">
        <v>261749</v>
      </c>
      <c r="O151" s="270">
        <v>260309</v>
      </c>
      <c r="P151" s="270">
        <v>0</v>
      </c>
      <c r="Q151" s="270">
        <v>0</v>
      </c>
      <c r="R151" s="270">
        <v>5724786</v>
      </c>
      <c r="S151" s="270">
        <v>0</v>
      </c>
      <c r="T151" s="270">
        <v>336353</v>
      </c>
      <c r="U151" s="270">
        <v>37693</v>
      </c>
      <c r="V151" s="270">
        <v>3913</v>
      </c>
      <c r="W151" s="270">
        <v>111931</v>
      </c>
    </row>
    <row r="152" spans="1:23" x14ac:dyDescent="0.35">
      <c r="A152" s="275">
        <v>44477</v>
      </c>
      <c r="B152" s="270">
        <v>597899</v>
      </c>
      <c r="C152" s="270">
        <v>43710</v>
      </c>
      <c r="D152" s="270">
        <v>251517</v>
      </c>
      <c r="E152" s="270"/>
      <c r="F152" s="270">
        <v>0</v>
      </c>
      <c r="G152" s="270">
        <v>302672</v>
      </c>
      <c r="H152" s="270"/>
      <c r="I152" s="235">
        <v>35500.839999999997</v>
      </c>
      <c r="J152" s="270">
        <v>554189</v>
      </c>
      <c r="K152" s="270">
        <v>43710</v>
      </c>
      <c r="L152" s="270">
        <v>72120</v>
      </c>
      <c r="M152" s="270">
        <v>8398084</v>
      </c>
      <c r="N152" s="270">
        <v>258034</v>
      </c>
      <c r="O152" s="270">
        <v>218917</v>
      </c>
      <c r="P152" s="270">
        <v>0</v>
      </c>
      <c r="Q152" s="270">
        <v>0</v>
      </c>
      <c r="R152" s="270">
        <v>6211975</v>
      </c>
      <c r="S152" s="270">
        <v>0</v>
      </c>
      <c r="T152" s="270">
        <v>309493</v>
      </c>
      <c r="U152" s="270">
        <v>51922</v>
      </c>
      <c r="V152" s="270">
        <v>9890</v>
      </c>
      <c r="W152" s="270">
        <v>50386</v>
      </c>
    </row>
    <row r="153" spans="1:23" x14ac:dyDescent="0.35">
      <c r="A153" s="275">
        <v>44478</v>
      </c>
      <c r="B153" s="270">
        <v>611463</v>
      </c>
      <c r="C153" s="270">
        <v>57504</v>
      </c>
      <c r="D153" s="270">
        <v>253429</v>
      </c>
      <c r="E153" s="270"/>
      <c r="F153" s="270">
        <v>0</v>
      </c>
      <c r="G153" s="270">
        <v>300530</v>
      </c>
      <c r="H153" s="270"/>
      <c r="I153" s="235">
        <v>31198.046999999999</v>
      </c>
      <c r="J153" s="270">
        <v>553959</v>
      </c>
      <c r="K153" s="270">
        <v>57504</v>
      </c>
      <c r="L153" s="270">
        <v>199011</v>
      </c>
      <c r="M153" s="270">
        <v>6743628</v>
      </c>
      <c r="N153" s="270">
        <v>442923</v>
      </c>
      <c r="O153" s="270">
        <v>246542</v>
      </c>
      <c r="P153" s="270">
        <v>0</v>
      </c>
      <c r="Q153" s="270">
        <v>0</v>
      </c>
      <c r="R153" s="270">
        <v>5967095</v>
      </c>
      <c r="S153" s="270">
        <v>0</v>
      </c>
      <c r="T153" s="270">
        <v>369019</v>
      </c>
      <c r="U153" s="270">
        <v>96230</v>
      </c>
      <c r="V153" s="270">
        <v>7884</v>
      </c>
      <c r="W153" s="270">
        <v>89173</v>
      </c>
    </row>
    <row r="154" spans="1:23" x14ac:dyDescent="0.35">
      <c r="A154" s="275">
        <v>44479</v>
      </c>
      <c r="B154" s="270">
        <v>654502</v>
      </c>
      <c r="C154" s="270">
        <v>84375</v>
      </c>
      <c r="D154" s="270">
        <v>255913</v>
      </c>
      <c r="E154" s="270"/>
      <c r="F154" s="270">
        <v>0</v>
      </c>
      <c r="G154" s="270">
        <v>314214</v>
      </c>
      <c r="H154" s="270"/>
      <c r="I154" s="235">
        <v>38751.843999999997</v>
      </c>
      <c r="J154" s="270">
        <v>570127</v>
      </c>
      <c r="K154" s="270">
        <v>84375</v>
      </c>
      <c r="L154" s="270">
        <v>390803</v>
      </c>
      <c r="M154" s="270">
        <v>3082739</v>
      </c>
      <c r="N154" s="270">
        <v>475616</v>
      </c>
      <c r="O154" s="270">
        <v>242777</v>
      </c>
      <c r="P154" s="270">
        <v>243984</v>
      </c>
      <c r="Q154" s="270">
        <v>0</v>
      </c>
      <c r="R154" s="270">
        <v>6304029</v>
      </c>
      <c r="S154" s="270">
        <v>0</v>
      </c>
      <c r="T154" s="270">
        <v>415808</v>
      </c>
      <c r="U154" s="270">
        <v>94265</v>
      </c>
      <c r="V154" s="270">
        <v>7588</v>
      </c>
      <c r="W154" s="270">
        <v>93251</v>
      </c>
    </row>
    <row r="155" spans="1:23" x14ac:dyDescent="0.35">
      <c r="A155" s="275">
        <v>44480</v>
      </c>
      <c r="B155" s="270">
        <v>782482</v>
      </c>
      <c r="C155" s="270">
        <v>156761</v>
      </c>
      <c r="D155" s="270">
        <v>275056</v>
      </c>
      <c r="E155" s="270"/>
      <c r="F155" s="270">
        <v>0</v>
      </c>
      <c r="G155" s="270">
        <v>350665</v>
      </c>
      <c r="H155" s="270"/>
      <c r="I155" s="235">
        <v>30344.434000000001</v>
      </c>
      <c r="J155" s="270">
        <v>625721</v>
      </c>
      <c r="K155" s="270">
        <v>156761</v>
      </c>
      <c r="L155" s="270">
        <v>511909</v>
      </c>
      <c r="M155" s="270">
        <v>1841611</v>
      </c>
      <c r="N155" s="270">
        <v>402128</v>
      </c>
      <c r="O155" s="270">
        <v>227529</v>
      </c>
      <c r="P155" s="270">
        <v>237090</v>
      </c>
      <c r="Q155" s="270">
        <v>0</v>
      </c>
      <c r="R155" s="270">
        <v>7063338</v>
      </c>
      <c r="S155" s="270">
        <v>0</v>
      </c>
      <c r="T155" s="270">
        <v>343931</v>
      </c>
      <c r="U155" s="270">
        <v>79523</v>
      </c>
      <c r="V155" s="270">
        <v>6322</v>
      </c>
      <c r="W155" s="270">
        <v>90599</v>
      </c>
    </row>
    <row r="156" spans="1:23" x14ac:dyDescent="0.35">
      <c r="A156" s="275">
        <v>44481</v>
      </c>
      <c r="B156" s="270">
        <v>822831</v>
      </c>
      <c r="C156" s="270">
        <v>139160</v>
      </c>
      <c r="D156" s="270">
        <v>298974</v>
      </c>
      <c r="E156" s="270"/>
      <c r="F156" s="270">
        <v>0</v>
      </c>
      <c r="G156" s="270">
        <v>384697</v>
      </c>
      <c r="H156" s="270"/>
      <c r="I156" s="235">
        <v>33795.343000000001</v>
      </c>
      <c r="J156" s="270">
        <v>683671</v>
      </c>
      <c r="K156" s="270">
        <v>139160</v>
      </c>
      <c r="L156" s="270">
        <v>183872</v>
      </c>
      <c r="M156" s="270">
        <v>3111013</v>
      </c>
      <c r="N156" s="270">
        <v>361295</v>
      </c>
      <c r="O156" s="270">
        <v>216889</v>
      </c>
      <c r="P156" s="270">
        <v>379657</v>
      </c>
      <c r="Q156" s="270">
        <v>0</v>
      </c>
      <c r="R156" s="270">
        <v>7125464</v>
      </c>
      <c r="S156" s="270">
        <v>0</v>
      </c>
      <c r="T156" s="270">
        <v>325781</v>
      </c>
      <c r="U156" s="270">
        <v>51130</v>
      </c>
      <c r="V156" s="270">
        <v>3113</v>
      </c>
      <c r="W156" s="270">
        <v>80988</v>
      </c>
    </row>
    <row r="157" spans="1:23" x14ac:dyDescent="0.35">
      <c r="A157" s="275">
        <v>44482</v>
      </c>
      <c r="B157" s="270">
        <v>824416</v>
      </c>
      <c r="C157" s="270">
        <v>130011</v>
      </c>
      <c r="D157" s="270">
        <v>312820</v>
      </c>
      <c r="E157" s="270"/>
      <c r="F157" s="270">
        <v>0</v>
      </c>
      <c r="G157" s="270">
        <v>381585</v>
      </c>
      <c r="H157" s="270"/>
      <c r="I157" s="235">
        <v>38866.646999999997</v>
      </c>
      <c r="J157" s="270">
        <v>694405</v>
      </c>
      <c r="K157" s="270">
        <v>130011</v>
      </c>
      <c r="L157" s="270">
        <v>111510</v>
      </c>
      <c r="M157" s="270">
        <v>3431309</v>
      </c>
      <c r="N157" s="270">
        <v>314358</v>
      </c>
      <c r="O157" s="270">
        <v>371393</v>
      </c>
      <c r="P157" s="270">
        <v>386543</v>
      </c>
      <c r="Q157" s="270">
        <v>0</v>
      </c>
      <c r="R157" s="270">
        <v>7997538</v>
      </c>
      <c r="S157" s="270">
        <v>0</v>
      </c>
      <c r="T157" s="270">
        <v>353691</v>
      </c>
      <c r="U157" s="270">
        <v>48381</v>
      </c>
      <c r="V157" s="270">
        <v>3636</v>
      </c>
      <c r="W157" s="270">
        <v>67294</v>
      </c>
    </row>
    <row r="158" spans="1:23" x14ac:dyDescent="0.35">
      <c r="A158" s="275">
        <v>44483</v>
      </c>
      <c r="B158" s="270">
        <v>777943</v>
      </c>
      <c r="C158" s="270">
        <v>113884</v>
      </c>
      <c r="D158" s="270">
        <v>305951</v>
      </c>
      <c r="E158" s="270"/>
      <c r="F158" s="270">
        <v>0</v>
      </c>
      <c r="G158" s="270">
        <v>358108</v>
      </c>
      <c r="H158" s="270"/>
      <c r="I158" s="235">
        <v>39889.129999999997</v>
      </c>
      <c r="J158" s="270">
        <v>664059</v>
      </c>
      <c r="K158" s="270">
        <v>113884</v>
      </c>
      <c r="L158" s="270">
        <v>55406</v>
      </c>
      <c r="M158" s="270">
        <v>5384554</v>
      </c>
      <c r="N158" s="270">
        <v>243733</v>
      </c>
      <c r="O158" s="270">
        <v>260498</v>
      </c>
      <c r="P158" s="270">
        <v>353227</v>
      </c>
      <c r="Q158" s="270">
        <v>0</v>
      </c>
      <c r="R158" s="270">
        <v>7726074</v>
      </c>
      <c r="S158" s="270">
        <v>0</v>
      </c>
      <c r="T158" s="270">
        <v>352331</v>
      </c>
      <c r="U158" s="270">
        <v>40969</v>
      </c>
      <c r="V158" s="270">
        <v>3473</v>
      </c>
      <c r="W158" s="270">
        <v>86799</v>
      </c>
    </row>
    <row r="159" spans="1:23" x14ac:dyDescent="0.35">
      <c r="A159" s="275">
        <v>44484</v>
      </c>
      <c r="B159" s="270">
        <v>798040</v>
      </c>
      <c r="C159" s="270">
        <v>136852</v>
      </c>
      <c r="D159" s="270">
        <v>297100</v>
      </c>
      <c r="E159" s="270"/>
      <c r="F159" s="270">
        <v>0</v>
      </c>
      <c r="G159" s="270">
        <v>364088</v>
      </c>
      <c r="H159" s="270"/>
      <c r="I159" s="235">
        <v>41569.769</v>
      </c>
      <c r="J159" s="270">
        <v>661188</v>
      </c>
      <c r="K159" s="270">
        <v>136852</v>
      </c>
      <c r="L159" s="270">
        <v>312122</v>
      </c>
      <c r="M159" s="270">
        <v>7915389</v>
      </c>
      <c r="N159" s="270">
        <v>201769</v>
      </c>
      <c r="O159" s="270">
        <v>140850</v>
      </c>
      <c r="P159" s="270">
        <v>377553</v>
      </c>
      <c r="Q159" s="270">
        <v>0</v>
      </c>
      <c r="R159" s="270">
        <v>7258510</v>
      </c>
      <c r="S159" s="270">
        <v>0</v>
      </c>
      <c r="T159" s="270">
        <v>339404</v>
      </c>
      <c r="U159" s="270">
        <v>38931</v>
      </c>
      <c r="V159" s="270">
        <v>3151</v>
      </c>
      <c r="W159" s="270">
        <v>136926</v>
      </c>
    </row>
    <row r="160" spans="1:23" x14ac:dyDescent="0.35">
      <c r="A160" s="275">
        <v>44485</v>
      </c>
      <c r="B160" s="270">
        <v>809408</v>
      </c>
      <c r="C160" s="270">
        <v>158660</v>
      </c>
      <c r="D160" s="270">
        <v>297720</v>
      </c>
      <c r="E160" s="270"/>
      <c r="F160" s="270">
        <v>0</v>
      </c>
      <c r="G160" s="270">
        <v>353028</v>
      </c>
      <c r="H160" s="270"/>
      <c r="I160" s="235">
        <v>45606.67</v>
      </c>
      <c r="J160" s="270">
        <v>650748</v>
      </c>
      <c r="K160" s="270">
        <v>158660</v>
      </c>
      <c r="L160" s="270">
        <v>1072835</v>
      </c>
      <c r="M160" s="270">
        <v>9302175</v>
      </c>
      <c r="N160" s="270">
        <v>263866</v>
      </c>
      <c r="O160" s="270">
        <v>140996</v>
      </c>
      <c r="P160" s="270">
        <v>424731</v>
      </c>
      <c r="Q160" s="270">
        <v>0</v>
      </c>
      <c r="R160" s="270">
        <v>7021396</v>
      </c>
      <c r="S160" s="270">
        <v>0</v>
      </c>
      <c r="T160" s="270">
        <v>347557</v>
      </c>
      <c r="U160" s="270">
        <v>112726</v>
      </c>
      <c r="V160" s="270">
        <v>3093</v>
      </c>
      <c r="W160" s="270">
        <v>155790</v>
      </c>
    </row>
    <row r="161" spans="1:23" x14ac:dyDescent="0.35">
      <c r="A161" s="275">
        <v>44486</v>
      </c>
      <c r="B161" s="270">
        <v>799148</v>
      </c>
      <c r="C161" s="270">
        <v>169321</v>
      </c>
      <c r="D161" s="270">
        <v>285742</v>
      </c>
      <c r="E161" s="270"/>
      <c r="F161" s="270">
        <v>0</v>
      </c>
      <c r="G161" s="270">
        <v>344085</v>
      </c>
      <c r="H161" s="270"/>
      <c r="I161" s="235">
        <v>47695.006000000001</v>
      </c>
      <c r="J161" s="270">
        <v>629827</v>
      </c>
      <c r="K161" s="270">
        <v>169321</v>
      </c>
      <c r="L161" s="270">
        <v>1232129</v>
      </c>
      <c r="M161" s="270">
        <v>6089861</v>
      </c>
      <c r="N161" s="270">
        <v>257592</v>
      </c>
      <c r="O161" s="270">
        <v>140411</v>
      </c>
      <c r="P161" s="270">
        <v>450717</v>
      </c>
      <c r="Q161" s="270">
        <v>0</v>
      </c>
      <c r="R161" s="270">
        <v>7730342</v>
      </c>
      <c r="S161" s="270">
        <v>0</v>
      </c>
      <c r="T161" s="270">
        <v>359168</v>
      </c>
      <c r="U161" s="270">
        <v>97878</v>
      </c>
      <c r="V161" s="270">
        <v>2220</v>
      </c>
      <c r="W161" s="270">
        <v>91283</v>
      </c>
    </row>
    <row r="162" spans="1:23" x14ac:dyDescent="0.35">
      <c r="A162" s="275">
        <v>44487</v>
      </c>
      <c r="B162" s="270">
        <v>701719</v>
      </c>
      <c r="C162" s="270">
        <v>89281</v>
      </c>
      <c r="D162" s="270">
        <v>291538</v>
      </c>
      <c r="E162" s="270"/>
      <c r="F162" s="270">
        <v>0</v>
      </c>
      <c r="G162" s="270">
        <v>320900</v>
      </c>
      <c r="H162" s="270"/>
      <c r="I162" s="235">
        <v>40175.620000000003</v>
      </c>
      <c r="J162" s="270">
        <v>612438</v>
      </c>
      <c r="K162" s="270">
        <v>89281</v>
      </c>
      <c r="L162" s="270">
        <v>912131</v>
      </c>
      <c r="M162" s="270">
        <v>3129290</v>
      </c>
      <c r="N162" s="270">
        <v>219941</v>
      </c>
      <c r="O162" s="270">
        <v>151010</v>
      </c>
      <c r="P162" s="270">
        <v>219863</v>
      </c>
      <c r="Q162" s="270">
        <v>0</v>
      </c>
      <c r="R162" s="270">
        <v>8324307</v>
      </c>
      <c r="S162" s="270">
        <v>0</v>
      </c>
      <c r="T162" s="270">
        <v>313394</v>
      </c>
      <c r="U162" s="270">
        <v>61818</v>
      </c>
      <c r="V162" s="270">
        <v>3061</v>
      </c>
      <c r="W162" s="270">
        <v>75415</v>
      </c>
    </row>
    <row r="163" spans="1:23" x14ac:dyDescent="0.35">
      <c r="A163" s="275">
        <v>44488</v>
      </c>
      <c r="B163" s="270">
        <v>706329</v>
      </c>
      <c r="C163" s="270">
        <v>57161</v>
      </c>
      <c r="D163" s="270">
        <v>317459</v>
      </c>
      <c r="E163" s="270"/>
      <c r="F163" s="270">
        <v>0</v>
      </c>
      <c r="G163" s="270">
        <v>331709</v>
      </c>
      <c r="H163" s="270"/>
      <c r="I163" s="235">
        <v>38759.39</v>
      </c>
      <c r="J163" s="270">
        <v>649168</v>
      </c>
      <c r="K163" s="270">
        <v>57161</v>
      </c>
      <c r="L163" s="270">
        <v>588396</v>
      </c>
      <c r="M163" s="270">
        <v>3745022</v>
      </c>
      <c r="N163" s="270">
        <v>222456</v>
      </c>
      <c r="O163" s="270">
        <v>161327</v>
      </c>
      <c r="P163" s="270">
        <v>163938</v>
      </c>
      <c r="Q163" s="270">
        <v>32066</v>
      </c>
      <c r="R163" s="270">
        <v>8304520</v>
      </c>
      <c r="S163" s="270">
        <v>0</v>
      </c>
      <c r="T163" s="270">
        <v>296745</v>
      </c>
      <c r="U163" s="270">
        <v>38290</v>
      </c>
      <c r="V163" s="270">
        <v>2745</v>
      </c>
      <c r="W163" s="270">
        <v>73698</v>
      </c>
    </row>
    <row r="164" spans="1:23" x14ac:dyDescent="0.35">
      <c r="A164" s="275">
        <v>44489</v>
      </c>
      <c r="B164" s="270">
        <v>639587</v>
      </c>
      <c r="C164" s="270">
        <v>63498</v>
      </c>
      <c r="D164" s="270">
        <v>269618</v>
      </c>
      <c r="E164" s="270"/>
      <c r="F164" s="270">
        <v>0</v>
      </c>
      <c r="G164" s="270">
        <v>306471</v>
      </c>
      <c r="H164" s="270"/>
      <c r="I164" s="235">
        <v>39486.235999999997</v>
      </c>
      <c r="J164" s="270">
        <v>576089</v>
      </c>
      <c r="K164" s="270">
        <v>63498</v>
      </c>
      <c r="L164" s="270">
        <v>440610</v>
      </c>
      <c r="M164" s="270">
        <v>3487996</v>
      </c>
      <c r="N164" s="270">
        <v>266499</v>
      </c>
      <c r="O164" s="270">
        <v>167784</v>
      </c>
      <c r="P164" s="270">
        <v>0</v>
      </c>
      <c r="Q164" s="270">
        <v>175380</v>
      </c>
      <c r="R164" s="270">
        <v>8190202</v>
      </c>
      <c r="S164" s="270">
        <v>0</v>
      </c>
      <c r="T164" s="270">
        <v>244061</v>
      </c>
      <c r="U164" s="270">
        <v>57335</v>
      </c>
      <c r="V164" s="270">
        <v>3009</v>
      </c>
      <c r="W164" s="270">
        <v>105185</v>
      </c>
    </row>
    <row r="165" spans="1:23" x14ac:dyDescent="0.35">
      <c r="A165" s="275">
        <v>44490</v>
      </c>
      <c r="B165" s="270">
        <v>638336</v>
      </c>
      <c r="C165" s="270">
        <v>68821</v>
      </c>
      <c r="D165" s="270">
        <v>279827</v>
      </c>
      <c r="E165" s="270"/>
      <c r="F165" s="270">
        <v>0</v>
      </c>
      <c r="G165" s="270">
        <v>289688</v>
      </c>
      <c r="H165" s="270"/>
      <c r="I165" s="235">
        <v>40898.447</v>
      </c>
      <c r="J165" s="270">
        <v>569515</v>
      </c>
      <c r="K165" s="270">
        <v>68821</v>
      </c>
      <c r="L165" s="270">
        <v>237453</v>
      </c>
      <c r="M165" s="270">
        <v>2527025</v>
      </c>
      <c r="N165" s="270">
        <v>192774</v>
      </c>
      <c r="O165" s="270">
        <v>106196</v>
      </c>
      <c r="P165" s="270">
        <v>0</v>
      </c>
      <c r="Q165" s="270">
        <v>169361</v>
      </c>
      <c r="R165" s="270">
        <v>7474611</v>
      </c>
      <c r="S165" s="270">
        <v>0</v>
      </c>
      <c r="T165" s="270">
        <v>306418</v>
      </c>
      <c r="U165" s="270">
        <v>73016</v>
      </c>
      <c r="V165" s="270">
        <v>3653</v>
      </c>
      <c r="W165" s="270">
        <v>98338</v>
      </c>
    </row>
    <row r="166" spans="1:23" x14ac:dyDescent="0.35">
      <c r="A166" s="275">
        <v>44491</v>
      </c>
      <c r="B166" s="270">
        <v>714211</v>
      </c>
      <c r="C166" s="270">
        <v>96469</v>
      </c>
      <c r="D166" s="270">
        <v>311276</v>
      </c>
      <c r="E166" s="270"/>
      <c r="F166" s="270">
        <v>0</v>
      </c>
      <c r="G166" s="270">
        <v>306466</v>
      </c>
      <c r="H166" s="270"/>
      <c r="I166" s="235">
        <v>45450.667000000001</v>
      </c>
      <c r="J166" s="270">
        <v>617742</v>
      </c>
      <c r="K166" s="270">
        <v>96469</v>
      </c>
      <c r="L166" s="270">
        <v>384067</v>
      </c>
      <c r="M166" s="270">
        <v>5691432</v>
      </c>
      <c r="N166" s="270">
        <v>21295</v>
      </c>
      <c r="O166" s="270">
        <v>4259</v>
      </c>
      <c r="P166" s="270">
        <v>0</v>
      </c>
      <c r="Q166" s="270">
        <v>149510</v>
      </c>
      <c r="R166" s="270">
        <v>8032310</v>
      </c>
      <c r="S166" s="270">
        <v>0</v>
      </c>
      <c r="T166" s="270">
        <v>253423</v>
      </c>
      <c r="U166" s="270">
        <v>82380</v>
      </c>
      <c r="V166" s="270">
        <v>3007</v>
      </c>
      <c r="W166" s="270">
        <v>94055</v>
      </c>
    </row>
    <row r="167" spans="1:23" x14ac:dyDescent="0.35">
      <c r="A167" s="275">
        <v>44492</v>
      </c>
      <c r="B167" s="270">
        <v>804669</v>
      </c>
      <c r="C167" s="270">
        <v>160326</v>
      </c>
      <c r="D167" s="270">
        <v>323620</v>
      </c>
      <c r="E167" s="270"/>
      <c r="F167" s="270">
        <v>0</v>
      </c>
      <c r="G167" s="270">
        <v>320723</v>
      </c>
      <c r="H167" s="270"/>
      <c r="I167" s="235">
        <v>43980.07</v>
      </c>
      <c r="J167" s="270">
        <v>644343</v>
      </c>
      <c r="K167" s="270">
        <v>160326</v>
      </c>
      <c r="L167" s="270">
        <v>1142686</v>
      </c>
      <c r="M167" s="270">
        <v>8365559</v>
      </c>
      <c r="N167" s="270">
        <v>351958</v>
      </c>
      <c r="O167" s="270">
        <v>141115</v>
      </c>
      <c r="P167" s="270">
        <v>0</v>
      </c>
      <c r="Q167" s="270">
        <v>131479</v>
      </c>
      <c r="R167" s="270">
        <v>7089355</v>
      </c>
      <c r="S167" s="270">
        <v>0</v>
      </c>
      <c r="T167" s="270">
        <v>269355</v>
      </c>
      <c r="U167" s="270">
        <v>152361</v>
      </c>
      <c r="V167" s="270">
        <v>2570</v>
      </c>
      <c r="W167" s="270">
        <v>76839</v>
      </c>
    </row>
    <row r="168" spans="1:23" x14ac:dyDescent="0.35">
      <c r="A168" s="275">
        <v>44493</v>
      </c>
      <c r="B168" s="270">
        <v>798456</v>
      </c>
      <c r="C168" s="270">
        <v>187390</v>
      </c>
      <c r="D168" s="270">
        <v>312100</v>
      </c>
      <c r="E168" s="270"/>
      <c r="F168" s="270">
        <v>0</v>
      </c>
      <c r="G168" s="270">
        <v>298966</v>
      </c>
      <c r="H168" s="270"/>
      <c r="I168" s="235">
        <v>45416.845999999998</v>
      </c>
      <c r="J168" s="270">
        <v>611066</v>
      </c>
      <c r="K168" s="270">
        <v>187390</v>
      </c>
      <c r="L168" s="270">
        <v>859195</v>
      </c>
      <c r="M168" s="270">
        <v>11111827</v>
      </c>
      <c r="N168" s="270">
        <v>341296</v>
      </c>
      <c r="O168" s="270">
        <v>135696</v>
      </c>
      <c r="P168" s="270">
        <v>0</v>
      </c>
      <c r="Q168" s="270">
        <v>202950</v>
      </c>
      <c r="R168" s="270">
        <v>6921083</v>
      </c>
      <c r="S168" s="270">
        <v>0</v>
      </c>
      <c r="T168" s="270">
        <v>272838</v>
      </c>
      <c r="U168" s="270">
        <v>137893</v>
      </c>
      <c r="V168" s="270">
        <v>2527</v>
      </c>
      <c r="W168" s="270">
        <v>82221</v>
      </c>
    </row>
    <row r="169" spans="1:23" x14ac:dyDescent="0.35">
      <c r="A169" s="275">
        <v>44494</v>
      </c>
      <c r="B169" s="270">
        <v>798614</v>
      </c>
      <c r="C169" s="270">
        <v>161609</v>
      </c>
      <c r="D169" s="270">
        <v>320352</v>
      </c>
      <c r="E169" s="270"/>
      <c r="F169" s="270">
        <v>0</v>
      </c>
      <c r="G169" s="270">
        <v>316653</v>
      </c>
      <c r="H169" s="270"/>
      <c r="I169" s="235">
        <v>33961.447</v>
      </c>
      <c r="J169" s="270">
        <v>637005</v>
      </c>
      <c r="K169" s="270">
        <v>161609</v>
      </c>
      <c r="L169" s="270">
        <v>112824</v>
      </c>
      <c r="M169" s="270">
        <v>7461136</v>
      </c>
      <c r="N169" s="270">
        <v>271472</v>
      </c>
      <c r="O169" s="270">
        <v>142034</v>
      </c>
      <c r="P169" s="270">
        <v>0</v>
      </c>
      <c r="Q169" s="270">
        <v>146832</v>
      </c>
      <c r="R169" s="270">
        <v>8272567</v>
      </c>
      <c r="S169" s="270">
        <v>0</v>
      </c>
      <c r="T169" s="270">
        <v>279096</v>
      </c>
      <c r="U169" s="270">
        <v>86462</v>
      </c>
      <c r="V169" s="270">
        <v>3022</v>
      </c>
      <c r="W169" s="270">
        <v>69548</v>
      </c>
    </row>
    <row r="170" spans="1:23" x14ac:dyDescent="0.35">
      <c r="A170" s="275">
        <v>44495</v>
      </c>
      <c r="B170" s="270">
        <v>759488</v>
      </c>
      <c r="C170" s="270">
        <v>134935</v>
      </c>
      <c r="D170" s="270">
        <v>308070</v>
      </c>
      <c r="E170" s="270"/>
      <c r="F170" s="270">
        <v>0</v>
      </c>
      <c r="G170" s="270">
        <v>316483</v>
      </c>
      <c r="H170" s="270"/>
      <c r="I170" s="235">
        <v>44146.45</v>
      </c>
      <c r="J170" s="270">
        <v>624553</v>
      </c>
      <c r="K170" s="270">
        <v>134935</v>
      </c>
      <c r="L170" s="270">
        <v>74846</v>
      </c>
      <c r="M170" s="270">
        <v>4960183</v>
      </c>
      <c r="N170" s="270">
        <v>210501</v>
      </c>
      <c r="O170" s="270">
        <v>139379</v>
      </c>
      <c r="P170" s="270">
        <v>0</v>
      </c>
      <c r="Q170" s="270">
        <v>134971</v>
      </c>
      <c r="R170" s="270">
        <v>7984626</v>
      </c>
      <c r="S170" s="270">
        <v>0</v>
      </c>
      <c r="T170" s="270">
        <v>269371</v>
      </c>
      <c r="U170" s="270">
        <v>61155</v>
      </c>
      <c r="V170" s="270">
        <v>4143</v>
      </c>
      <c r="W170" s="270">
        <v>65550</v>
      </c>
    </row>
    <row r="171" spans="1:23" x14ac:dyDescent="0.35">
      <c r="A171" s="275">
        <v>44496</v>
      </c>
      <c r="B171" s="270">
        <v>656191</v>
      </c>
      <c r="C171" s="270">
        <v>65400</v>
      </c>
      <c r="D171" s="270">
        <v>296831</v>
      </c>
      <c r="E171" s="270"/>
      <c r="F171" s="270">
        <v>0</v>
      </c>
      <c r="G171" s="270">
        <v>293960</v>
      </c>
      <c r="H171" s="270"/>
      <c r="I171" s="235">
        <v>40793.036999999997</v>
      </c>
      <c r="J171" s="270">
        <v>590791</v>
      </c>
      <c r="K171" s="270">
        <v>65400</v>
      </c>
      <c r="L171" s="270">
        <v>70316</v>
      </c>
      <c r="M171" s="270">
        <v>4812896</v>
      </c>
      <c r="N171" s="270">
        <v>206376</v>
      </c>
      <c r="O171" s="270">
        <v>134115</v>
      </c>
      <c r="P171" s="270">
        <v>0</v>
      </c>
      <c r="Q171" s="270">
        <v>133274</v>
      </c>
      <c r="R171" s="270">
        <v>7704465</v>
      </c>
      <c r="S171" s="270">
        <v>0</v>
      </c>
      <c r="T171" s="270">
        <v>265376</v>
      </c>
      <c r="U171" s="270">
        <v>44355</v>
      </c>
      <c r="V171" s="270">
        <v>3960</v>
      </c>
      <c r="W171" s="270">
        <v>68011</v>
      </c>
    </row>
    <row r="172" spans="1:23" x14ac:dyDescent="0.35">
      <c r="A172" s="275">
        <v>44497</v>
      </c>
      <c r="B172" s="270">
        <v>652257</v>
      </c>
      <c r="C172" s="270">
        <v>83132</v>
      </c>
      <c r="D172" s="270">
        <v>278872</v>
      </c>
      <c r="E172" s="270"/>
      <c r="F172" s="270">
        <v>0</v>
      </c>
      <c r="G172" s="270">
        <v>290253</v>
      </c>
      <c r="H172" s="270"/>
      <c r="I172" s="235">
        <v>40589.796000000002</v>
      </c>
      <c r="J172" s="270">
        <v>569125</v>
      </c>
      <c r="K172" s="270">
        <v>83132</v>
      </c>
      <c r="L172" s="270">
        <v>63702</v>
      </c>
      <c r="M172" s="270">
        <v>3704071</v>
      </c>
      <c r="N172" s="270">
        <v>224079</v>
      </c>
      <c r="O172" s="270">
        <v>131577</v>
      </c>
      <c r="P172" s="270">
        <v>0</v>
      </c>
      <c r="Q172" s="270">
        <v>119850</v>
      </c>
      <c r="R172" s="270">
        <v>6422502</v>
      </c>
      <c r="S172" s="270">
        <v>0</v>
      </c>
      <c r="T172" s="270">
        <v>348106</v>
      </c>
      <c r="U172" s="270">
        <v>48444</v>
      </c>
      <c r="V172" s="270">
        <v>3861</v>
      </c>
      <c r="W172" s="270">
        <v>73126</v>
      </c>
    </row>
    <row r="173" spans="1:23" x14ac:dyDescent="0.35">
      <c r="A173" s="275">
        <v>44498</v>
      </c>
      <c r="B173" s="270">
        <v>775936</v>
      </c>
      <c r="C173" s="270">
        <v>154946</v>
      </c>
      <c r="D173" s="270">
        <v>302582</v>
      </c>
      <c r="E173" s="270"/>
      <c r="F173" s="270">
        <v>0</v>
      </c>
      <c r="G173" s="270">
        <v>318408</v>
      </c>
      <c r="H173" s="270"/>
      <c r="I173" s="235">
        <v>65386.86</v>
      </c>
      <c r="J173" s="270">
        <v>620990</v>
      </c>
      <c r="K173" s="270">
        <v>154946</v>
      </c>
      <c r="L173" s="270">
        <v>156604</v>
      </c>
      <c r="M173" s="270">
        <v>2134824</v>
      </c>
      <c r="N173" s="270">
        <v>229892</v>
      </c>
      <c r="O173" s="270">
        <v>143506</v>
      </c>
      <c r="P173" s="270">
        <v>0</v>
      </c>
      <c r="Q173" s="270">
        <v>87101</v>
      </c>
      <c r="R173" s="270">
        <v>5691382</v>
      </c>
      <c r="S173" s="270">
        <v>0</v>
      </c>
      <c r="T173" s="270">
        <v>179641</v>
      </c>
      <c r="U173" s="270">
        <v>81092</v>
      </c>
      <c r="V173" s="270">
        <v>4280</v>
      </c>
      <c r="W173" s="270">
        <v>89114</v>
      </c>
    </row>
    <row r="174" spans="1:23" x14ac:dyDescent="0.35">
      <c r="A174" s="275">
        <v>44499</v>
      </c>
      <c r="B174" s="270">
        <v>854171</v>
      </c>
      <c r="C174" s="270">
        <v>215595</v>
      </c>
      <c r="D174" s="270">
        <v>302376</v>
      </c>
      <c r="E174" s="270"/>
      <c r="F174" s="270">
        <v>0</v>
      </c>
      <c r="G174" s="270">
        <v>336200</v>
      </c>
      <c r="H174" s="270"/>
      <c r="I174" s="235">
        <v>51409.987000000001</v>
      </c>
      <c r="J174" s="270">
        <v>638576</v>
      </c>
      <c r="K174" s="270">
        <v>215595</v>
      </c>
      <c r="L174" s="270">
        <v>575657</v>
      </c>
      <c r="M174" s="270">
        <v>1791141</v>
      </c>
      <c r="N174" s="270">
        <v>256908</v>
      </c>
      <c r="O174" s="270">
        <v>153462</v>
      </c>
      <c r="P174" s="270">
        <v>0</v>
      </c>
      <c r="Q174" s="270">
        <v>116828</v>
      </c>
      <c r="R174" s="270">
        <v>5552476</v>
      </c>
      <c r="S174" s="270">
        <v>0</v>
      </c>
      <c r="T174" s="270">
        <v>259685</v>
      </c>
      <c r="U174" s="270">
        <v>190247</v>
      </c>
      <c r="V174" s="270">
        <v>3962</v>
      </c>
      <c r="W174" s="270">
        <v>88630</v>
      </c>
    </row>
    <row r="175" spans="1:23" x14ac:dyDescent="0.35">
      <c r="A175" s="275">
        <v>44500</v>
      </c>
      <c r="B175" s="270">
        <v>909544</v>
      </c>
      <c r="C175" s="270">
        <v>239918</v>
      </c>
      <c r="D175" s="270">
        <v>322925</v>
      </c>
      <c r="E175" s="270"/>
      <c r="F175" s="270">
        <v>0</v>
      </c>
      <c r="G175" s="270">
        <v>346701</v>
      </c>
      <c r="H175" s="270"/>
      <c r="I175" s="235">
        <v>47230.906999999999</v>
      </c>
      <c r="J175" s="270">
        <v>669626</v>
      </c>
      <c r="K175" s="270">
        <v>239918</v>
      </c>
      <c r="L175" s="270">
        <v>660021</v>
      </c>
      <c r="M175" s="270">
        <v>1029013</v>
      </c>
      <c r="N175" s="270">
        <v>329121</v>
      </c>
      <c r="O175" s="270">
        <v>195656</v>
      </c>
      <c r="P175" s="270">
        <v>0</v>
      </c>
      <c r="Q175" s="270">
        <v>106941</v>
      </c>
      <c r="R175" s="270">
        <v>6208640</v>
      </c>
      <c r="S175" s="270">
        <v>0</v>
      </c>
      <c r="T175" s="270">
        <v>253554</v>
      </c>
      <c r="U175" s="270">
        <v>159284</v>
      </c>
      <c r="V175" s="270">
        <v>4090</v>
      </c>
      <c r="W175" s="270">
        <v>87883</v>
      </c>
    </row>
    <row r="179" spans="10:20" x14ac:dyDescent="0.35">
      <c r="K179" s="39" t="s">
        <v>546</v>
      </c>
    </row>
    <row r="180" spans="10:20" x14ac:dyDescent="0.35">
      <c r="K180" t="s">
        <v>10</v>
      </c>
      <c r="L180" t="s">
        <v>14</v>
      </c>
      <c r="M180" t="s">
        <v>17</v>
      </c>
      <c r="N180" t="s">
        <v>21</v>
      </c>
      <c r="O180" t="s">
        <v>23</v>
      </c>
      <c r="P180" t="s">
        <v>25</v>
      </c>
      <c r="Q180" t="s">
        <v>6</v>
      </c>
    </row>
    <row r="181" spans="10:20" x14ac:dyDescent="0.35">
      <c r="J181" s="39" t="s">
        <v>325</v>
      </c>
    </row>
    <row r="182" spans="10:20" x14ac:dyDescent="0.35">
      <c r="J182" s="40" t="s">
        <v>580</v>
      </c>
      <c r="K182" s="234">
        <v>0</v>
      </c>
      <c r="L182" s="234">
        <v>0</v>
      </c>
      <c r="M182" s="234">
        <v>122175</v>
      </c>
      <c r="N182" s="234">
        <v>135349</v>
      </c>
      <c r="O182" s="234">
        <v>92868</v>
      </c>
      <c r="P182" s="234">
        <v>127435</v>
      </c>
      <c r="Q182">
        <v>477827</v>
      </c>
      <c r="R182" s="234">
        <f>L182</f>
        <v>0</v>
      </c>
      <c r="S182" s="234">
        <f>SUM(M182:N182)</f>
        <v>257524</v>
      </c>
      <c r="T182" s="234">
        <f>SUM(O182:P182)</f>
        <v>220303</v>
      </c>
    </row>
    <row r="183" spans="10:20" x14ac:dyDescent="0.35">
      <c r="J183" s="40" t="s">
        <v>548</v>
      </c>
      <c r="K183" s="234">
        <v>381553</v>
      </c>
      <c r="L183" s="234">
        <v>9847723</v>
      </c>
      <c r="M183" s="234">
        <v>7863129</v>
      </c>
      <c r="N183" s="234">
        <v>7367136</v>
      </c>
      <c r="O183" s="234">
        <v>13245204</v>
      </c>
      <c r="P183" s="234">
        <v>18831890</v>
      </c>
      <c r="Q183">
        <v>57536635</v>
      </c>
      <c r="R183" s="234">
        <f t="shared" ref="R183:R194" si="5">L183</f>
        <v>9847723</v>
      </c>
      <c r="S183" s="234">
        <f t="shared" ref="S183:S194" si="6">SUM(M183:N183)</f>
        <v>15230265</v>
      </c>
      <c r="T183" s="234">
        <f t="shared" ref="T183:T194" si="7">SUM(O183:P183)</f>
        <v>32077094</v>
      </c>
    </row>
    <row r="184" spans="10:20" x14ac:dyDescent="0.35">
      <c r="J184" s="40" t="s">
        <v>549</v>
      </c>
      <c r="K184" s="234">
        <v>1512020</v>
      </c>
      <c r="L184" s="234">
        <v>493015</v>
      </c>
      <c r="M184" s="234">
        <v>0</v>
      </c>
      <c r="N184" s="234">
        <v>0</v>
      </c>
      <c r="O184" s="234">
        <v>1842110</v>
      </c>
      <c r="P184" s="234">
        <v>3155918</v>
      </c>
      <c r="Q184">
        <v>7003063</v>
      </c>
      <c r="R184" s="234">
        <f t="shared" si="5"/>
        <v>493015</v>
      </c>
      <c r="S184" s="234">
        <f t="shared" si="6"/>
        <v>0</v>
      </c>
      <c r="T184" s="234">
        <f t="shared" si="7"/>
        <v>4998028</v>
      </c>
    </row>
    <row r="185" spans="10:20" x14ac:dyDescent="0.35">
      <c r="J185" s="40" t="s">
        <v>581</v>
      </c>
      <c r="K185" s="234">
        <v>430102</v>
      </c>
      <c r="L185" s="234">
        <v>0</v>
      </c>
      <c r="M185" s="234">
        <v>0</v>
      </c>
      <c r="N185" s="234">
        <v>1507311</v>
      </c>
      <c r="O185" s="234">
        <v>9191321</v>
      </c>
      <c r="P185" s="234">
        <v>12950348</v>
      </c>
      <c r="Q185">
        <v>24079082</v>
      </c>
      <c r="R185" s="234">
        <f t="shared" si="5"/>
        <v>0</v>
      </c>
      <c r="S185" s="234">
        <f t="shared" si="6"/>
        <v>1507311</v>
      </c>
      <c r="T185" s="234">
        <f t="shared" si="7"/>
        <v>22141669</v>
      </c>
    </row>
    <row r="186" spans="10:20" x14ac:dyDescent="0.35">
      <c r="J186" s="40" t="s">
        <v>582</v>
      </c>
      <c r="K186" s="234">
        <v>133</v>
      </c>
      <c r="L186" s="234">
        <v>4229224</v>
      </c>
      <c r="M186" s="234">
        <v>1078691</v>
      </c>
      <c r="N186" s="234">
        <v>15823508</v>
      </c>
      <c r="O186" s="234">
        <v>35653450</v>
      </c>
      <c r="P186" s="234">
        <v>210512189</v>
      </c>
      <c r="Q186">
        <v>267297195</v>
      </c>
      <c r="R186" s="234">
        <f t="shared" si="5"/>
        <v>4229224</v>
      </c>
      <c r="S186" s="234">
        <f t="shared" si="6"/>
        <v>16902199</v>
      </c>
      <c r="T186" s="234">
        <f t="shared" si="7"/>
        <v>246165639</v>
      </c>
    </row>
    <row r="187" spans="10:20" x14ac:dyDescent="0.35">
      <c r="J187" s="40" t="s">
        <v>583</v>
      </c>
      <c r="K187" s="234">
        <v>0</v>
      </c>
      <c r="L187" s="234">
        <v>1721037</v>
      </c>
      <c r="M187" s="234">
        <v>1902921</v>
      </c>
      <c r="N187" s="234">
        <v>3819537</v>
      </c>
      <c r="O187" s="234">
        <v>3169928</v>
      </c>
      <c r="P187" s="234">
        <v>2388633</v>
      </c>
      <c r="Q187">
        <v>13002056</v>
      </c>
      <c r="R187" s="234">
        <f t="shared" si="5"/>
        <v>1721037</v>
      </c>
      <c r="S187" s="234">
        <f t="shared" si="6"/>
        <v>5722458</v>
      </c>
      <c r="T187" s="234">
        <f t="shared" si="7"/>
        <v>5558561</v>
      </c>
    </row>
    <row r="188" spans="10:20" x14ac:dyDescent="0.35">
      <c r="J188" s="40" t="s">
        <v>584</v>
      </c>
      <c r="K188" s="234">
        <v>0</v>
      </c>
      <c r="L188" s="234">
        <v>0</v>
      </c>
      <c r="M188" s="234">
        <v>0</v>
      </c>
      <c r="N188" s="234">
        <v>0</v>
      </c>
      <c r="O188" s="234">
        <v>0</v>
      </c>
      <c r="P188" s="234">
        <v>3611418</v>
      </c>
      <c r="Q188">
        <v>3611418</v>
      </c>
      <c r="R188" s="234">
        <f t="shared" si="5"/>
        <v>0</v>
      </c>
      <c r="S188" s="234">
        <f t="shared" si="6"/>
        <v>0</v>
      </c>
      <c r="T188" s="234">
        <f t="shared" si="7"/>
        <v>3611418</v>
      </c>
    </row>
    <row r="189" spans="10:20" x14ac:dyDescent="0.35">
      <c r="J189" s="40" t="s">
        <v>585</v>
      </c>
      <c r="K189" s="234">
        <v>0</v>
      </c>
      <c r="L189" s="234">
        <v>0</v>
      </c>
      <c r="M189" s="234">
        <v>0</v>
      </c>
      <c r="N189" s="234">
        <v>0</v>
      </c>
      <c r="O189" s="234">
        <v>90287966</v>
      </c>
      <c r="P189" s="234">
        <v>213892363</v>
      </c>
      <c r="Q189">
        <v>304180329</v>
      </c>
      <c r="R189" s="234">
        <f t="shared" si="5"/>
        <v>0</v>
      </c>
      <c r="S189" s="234">
        <f t="shared" si="6"/>
        <v>0</v>
      </c>
      <c r="T189" s="234">
        <f t="shared" si="7"/>
        <v>304180329</v>
      </c>
    </row>
    <row r="190" spans="10:20" x14ac:dyDescent="0.35">
      <c r="J190" s="40" t="s">
        <v>586</v>
      </c>
      <c r="K190" s="234">
        <v>0</v>
      </c>
      <c r="L190" s="234">
        <v>0</v>
      </c>
      <c r="M190" s="234">
        <v>0</v>
      </c>
      <c r="N190" s="234">
        <v>3720128</v>
      </c>
      <c r="O190" s="234">
        <v>4775342</v>
      </c>
      <c r="P190" s="234">
        <v>5612359</v>
      </c>
      <c r="Q190">
        <v>14107829</v>
      </c>
      <c r="R190" s="234">
        <f t="shared" si="5"/>
        <v>0</v>
      </c>
      <c r="S190" s="234">
        <f t="shared" si="6"/>
        <v>3720128</v>
      </c>
      <c r="T190" s="234">
        <f t="shared" si="7"/>
        <v>10387701</v>
      </c>
    </row>
    <row r="191" spans="10:20" x14ac:dyDescent="0.35">
      <c r="J191" s="40" t="s">
        <v>587</v>
      </c>
      <c r="K191" s="234">
        <v>0</v>
      </c>
      <c r="L191" s="234">
        <v>0</v>
      </c>
      <c r="M191" s="234">
        <v>0</v>
      </c>
      <c r="N191" s="234">
        <v>3136147</v>
      </c>
      <c r="O191" s="234">
        <v>7811028</v>
      </c>
      <c r="P191" s="234">
        <v>8758840</v>
      </c>
      <c r="Q191">
        <v>19706015</v>
      </c>
      <c r="R191" s="234">
        <f t="shared" si="5"/>
        <v>0</v>
      </c>
      <c r="S191" s="234">
        <f t="shared" si="6"/>
        <v>3136147</v>
      </c>
      <c r="T191" s="234">
        <f t="shared" si="7"/>
        <v>16569868</v>
      </c>
    </row>
    <row r="192" spans="10:20" x14ac:dyDescent="0.35">
      <c r="J192" s="40" t="s">
        <v>588</v>
      </c>
      <c r="K192" s="234">
        <v>0</v>
      </c>
      <c r="L192" s="234">
        <v>0</v>
      </c>
      <c r="M192" s="234">
        <v>0</v>
      </c>
      <c r="N192" s="234">
        <v>0</v>
      </c>
      <c r="O192" s="234">
        <v>0</v>
      </c>
      <c r="P192" s="234">
        <v>1706543</v>
      </c>
      <c r="Q192">
        <v>1706543</v>
      </c>
      <c r="R192" s="234">
        <f t="shared" si="5"/>
        <v>0</v>
      </c>
      <c r="S192" s="234">
        <f t="shared" si="6"/>
        <v>0</v>
      </c>
      <c r="T192" s="234">
        <f t="shared" si="7"/>
        <v>1706543</v>
      </c>
    </row>
    <row r="193" spans="10:20" x14ac:dyDescent="0.35">
      <c r="J193" s="40" t="s">
        <v>589</v>
      </c>
      <c r="K193" s="234">
        <v>0</v>
      </c>
      <c r="L193" s="234">
        <v>0</v>
      </c>
      <c r="M193" s="234">
        <v>0</v>
      </c>
      <c r="N193" s="234">
        <v>0</v>
      </c>
      <c r="O193" s="234">
        <v>0</v>
      </c>
      <c r="P193" s="234">
        <v>3237303</v>
      </c>
      <c r="Q193">
        <v>3237303</v>
      </c>
      <c r="R193" s="234">
        <f t="shared" si="5"/>
        <v>0</v>
      </c>
      <c r="S193" s="234">
        <f t="shared" si="6"/>
        <v>0</v>
      </c>
      <c r="T193" s="234">
        <f t="shared" si="7"/>
        <v>3237303</v>
      </c>
    </row>
    <row r="194" spans="10:20" x14ac:dyDescent="0.35">
      <c r="J194" s="40" t="s">
        <v>590</v>
      </c>
      <c r="K194" s="234">
        <v>0</v>
      </c>
      <c r="L194" s="234">
        <v>747243</v>
      </c>
      <c r="M194" s="234">
        <v>802026</v>
      </c>
      <c r="N194" s="234">
        <v>1285253</v>
      </c>
      <c r="O194" s="234">
        <v>5500833</v>
      </c>
      <c r="P194" s="234">
        <v>8786212</v>
      </c>
      <c r="Q194">
        <v>17121567</v>
      </c>
      <c r="R194" s="234">
        <f t="shared" si="5"/>
        <v>747243</v>
      </c>
      <c r="S194" s="234">
        <f t="shared" si="6"/>
        <v>2087279</v>
      </c>
      <c r="T194" s="234">
        <f t="shared" si="7"/>
        <v>14287045</v>
      </c>
    </row>
    <row r="195" spans="10:20" x14ac:dyDescent="0.35">
      <c r="J195" s="40" t="s">
        <v>591</v>
      </c>
      <c r="K195" s="234">
        <v>55460</v>
      </c>
      <c r="L195" s="234">
        <v>0</v>
      </c>
      <c r="M195" s="234">
        <v>0</v>
      </c>
      <c r="N195" s="234">
        <v>0</v>
      </c>
      <c r="O195" s="234">
        <v>0</v>
      </c>
      <c r="P195" s="234">
        <v>0</v>
      </c>
      <c r="Q195">
        <v>55460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360E0-7A73-4578-9E66-333BA0CD534B}">
  <dimension ref="A1:A4"/>
  <sheetViews>
    <sheetView workbookViewId="0">
      <selection activeCell="E14" sqref="E14"/>
    </sheetView>
  </sheetViews>
  <sheetFormatPr defaultRowHeight="14.5" x14ac:dyDescent="0.35"/>
  <sheetData>
    <row r="1" spans="1:1" ht="16.5" x14ac:dyDescent="0.45">
      <c r="A1" s="249" t="s">
        <v>592</v>
      </c>
    </row>
    <row r="2" spans="1:1" ht="16.5" x14ac:dyDescent="0.45">
      <c r="A2" s="249" t="s">
        <v>593</v>
      </c>
    </row>
    <row r="3" spans="1:1" ht="16.5" x14ac:dyDescent="0.45">
      <c r="A3" s="249" t="s">
        <v>594</v>
      </c>
    </row>
    <row r="4" spans="1:1" ht="16.5" x14ac:dyDescent="0.45">
      <c r="A4" s="249" t="s">
        <v>595</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24254-B62F-4387-8554-4E32F3E06092}">
  <dimension ref="B1:P37"/>
  <sheetViews>
    <sheetView showGridLines="0" topLeftCell="A10" zoomScale="108" zoomScaleNormal="85" workbookViewId="0">
      <selection activeCell="E12" sqref="E12"/>
    </sheetView>
  </sheetViews>
  <sheetFormatPr defaultRowHeight="14.5" x14ac:dyDescent="0.35"/>
  <cols>
    <col min="2" max="2" width="9.1796875" customWidth="1"/>
    <col min="3" max="3" width="18.54296875" bestFit="1" customWidth="1"/>
    <col min="4" max="4" width="22.453125" customWidth="1"/>
    <col min="5" max="5" width="11.1796875" customWidth="1"/>
    <col min="6" max="6" width="22.1796875" customWidth="1"/>
    <col min="7" max="7" width="14.26953125" bestFit="1" customWidth="1"/>
    <col min="8" max="8" width="15.26953125" bestFit="1" customWidth="1"/>
    <col min="9" max="9" width="5.1796875" customWidth="1"/>
    <col min="10" max="10" width="14.26953125" bestFit="1" customWidth="1"/>
    <col min="11" max="11" width="14.26953125" customWidth="1"/>
    <col min="12" max="12" width="22.1796875" customWidth="1"/>
    <col min="13" max="16" width="5.1796875" customWidth="1"/>
  </cols>
  <sheetData>
    <row r="1" spans="2:16" ht="15" thickBot="1" x14ac:dyDescent="0.4">
      <c r="D1" s="58">
        <v>5</v>
      </c>
      <c r="E1" s="58"/>
      <c r="F1" s="58"/>
      <c r="I1" s="58"/>
      <c r="K1" s="58"/>
      <c r="L1" s="58"/>
      <c r="M1" s="58"/>
      <c r="N1" s="58"/>
    </row>
    <row r="2" spans="2:16" x14ac:dyDescent="0.35">
      <c r="B2" s="229" t="s">
        <v>189</v>
      </c>
      <c r="C2" s="230" t="s">
        <v>34</v>
      </c>
      <c r="D2" s="230" t="s">
        <v>190</v>
      </c>
      <c r="E2" s="231"/>
      <c r="F2" s="232" t="s">
        <v>596</v>
      </c>
      <c r="G2" s="233" t="s">
        <v>250</v>
      </c>
      <c r="H2" s="232" t="s">
        <v>450</v>
      </c>
      <c r="I2" s="96"/>
      <c r="J2" s="232" t="s">
        <v>75</v>
      </c>
      <c r="K2" s="233" t="s">
        <v>597</v>
      </c>
      <c r="L2" s="232" t="s">
        <v>253</v>
      </c>
      <c r="M2" s="96"/>
      <c r="N2" s="96"/>
      <c r="O2" s="96"/>
      <c r="P2" s="96"/>
    </row>
    <row r="3" spans="2:16" x14ac:dyDescent="0.35">
      <c r="B3" s="172" t="s">
        <v>26</v>
      </c>
      <c r="C3" s="137" t="s">
        <v>193</v>
      </c>
      <c r="D3" s="51">
        <v>9134640.1318968497</v>
      </c>
      <c r="E3" s="97"/>
      <c r="F3" s="192"/>
      <c r="G3" s="198"/>
      <c r="H3" s="203"/>
      <c r="I3" s="133"/>
      <c r="J3" s="203"/>
      <c r="K3" s="210"/>
      <c r="L3" s="215"/>
      <c r="M3" s="98"/>
      <c r="N3" s="98"/>
      <c r="O3" s="134"/>
      <c r="P3" s="134"/>
    </row>
    <row r="4" spans="2:16" x14ac:dyDescent="0.35">
      <c r="B4" s="683" t="s">
        <v>36</v>
      </c>
      <c r="C4" s="139" t="s">
        <v>200</v>
      </c>
      <c r="D4" s="140">
        <f>SUM(D10:D14,D5:D7)</f>
        <v>2972256.0868907003</v>
      </c>
      <c r="E4" s="98"/>
      <c r="F4" s="193">
        <f>SUM(F10:F14,F5:F7)</f>
        <v>0.32538294272940316</v>
      </c>
      <c r="G4" s="199">
        <f>IFERROR(D4/K4,0)</f>
        <v>0.79902773701646035</v>
      </c>
      <c r="H4" s="204">
        <f>IFERROR(D4*1000/L4,0)</f>
        <v>5.2111395153582327</v>
      </c>
      <c r="I4" s="133"/>
      <c r="J4" s="204">
        <f t="shared" ref="J4:J14" si="0">IFERROR(K4*1000/L4,0)</f>
        <v>6.5218505865846819</v>
      </c>
      <c r="K4" s="211">
        <f>SUM(K10:K14,K5:K7)</f>
        <v>3719840.9381744284</v>
      </c>
      <c r="L4" s="216">
        <f>SUM(L10:L14,L5:L7)</f>
        <v>570365863</v>
      </c>
      <c r="M4" s="98"/>
      <c r="N4" s="98"/>
      <c r="O4" s="134"/>
      <c r="P4" s="134"/>
    </row>
    <row r="5" spans="2:16" x14ac:dyDescent="0.35">
      <c r="B5" s="684"/>
      <c r="C5" s="138" t="s">
        <v>118</v>
      </c>
      <c r="D5" s="51">
        <f>VLOOKUP($C5,'Model Decomp'!$O$3:$S$18,'Media Summary'!D$1,0)</f>
        <v>1013699.8820207999</v>
      </c>
      <c r="E5" s="97"/>
      <c r="F5" s="194">
        <f t="shared" ref="F5:F14" si="1">D5/D$3</f>
        <v>0.11097316012276233</v>
      </c>
      <c r="G5" s="200">
        <f t="shared" ref="G5:G14" si="2">IFERROR(D5/K5,0)</f>
        <v>0.9837950277626698</v>
      </c>
      <c r="H5" s="205">
        <f t="shared" ref="H5:H14" si="3">IFERROR(D5*1000/L5,0)</f>
        <v>18.699041339141491</v>
      </c>
      <c r="I5" s="132"/>
      <c r="J5" s="205">
        <f t="shared" si="0"/>
        <v>19.007050057639077</v>
      </c>
      <c r="K5" s="212">
        <v>1030397.443994141</v>
      </c>
      <c r="L5" s="217">
        <f>VLOOKUP($C5,'Raw Data'!$J$3:$N$29,'Media Summary'!D$1,0)</f>
        <v>54211329</v>
      </c>
      <c r="M5" s="97"/>
      <c r="N5" s="97"/>
      <c r="O5" s="135"/>
      <c r="P5" s="135"/>
    </row>
    <row r="6" spans="2:16" x14ac:dyDescent="0.35">
      <c r="B6" s="684"/>
      <c r="C6" s="138" t="s">
        <v>46</v>
      </c>
      <c r="D6" s="51">
        <f>VLOOKUP($C6,'Model Decomp'!$O$3:$S$18,'Media Summary'!D$1,0)</f>
        <v>649801.16504870006</v>
      </c>
      <c r="E6" s="97"/>
      <c r="F6" s="194">
        <f t="shared" si="1"/>
        <v>7.1135934822400701E-2</v>
      </c>
      <c r="G6" s="200">
        <f t="shared" si="2"/>
        <v>0.8501000907317352</v>
      </c>
      <c r="H6" s="206">
        <f t="shared" si="3"/>
        <v>440.09262724173902</v>
      </c>
      <c r="I6" s="132"/>
      <c r="J6" s="206">
        <f t="shared" si="0"/>
        <v>517.69507148613911</v>
      </c>
      <c r="K6" s="212">
        <v>764381.94999999925</v>
      </c>
      <c r="L6" s="217">
        <f>VLOOKUP($C6,'Raw Data'!$J$3:$N$29,'Media Summary'!D$1,0)</f>
        <v>1476510</v>
      </c>
      <c r="M6" s="97"/>
      <c r="N6" s="97"/>
      <c r="O6" s="135"/>
      <c r="P6" s="135"/>
    </row>
    <row r="7" spans="2:16" x14ac:dyDescent="0.35">
      <c r="B7" s="684"/>
      <c r="C7" s="137" t="s">
        <v>104</v>
      </c>
      <c r="D7" s="187">
        <f>SUM(D8:D9)</f>
        <v>396989.47954709997</v>
      </c>
      <c r="E7" s="98"/>
      <c r="F7" s="195">
        <f t="shared" si="1"/>
        <v>4.3459783178635553E-2</v>
      </c>
      <c r="G7" s="201">
        <f t="shared" si="2"/>
        <v>0.87139909169730889</v>
      </c>
      <c r="H7" s="207">
        <f t="shared" si="3"/>
        <v>7.3959053608116312</v>
      </c>
      <c r="I7" s="133"/>
      <c r="J7" s="207">
        <f t="shared" si="0"/>
        <v>8.4873916340742408</v>
      </c>
      <c r="K7" s="213">
        <f>SUM(K8:K9)</f>
        <v>455577.10965000535</v>
      </c>
      <c r="L7" s="218">
        <f>SUM(L8:L9)</f>
        <v>53676928</v>
      </c>
      <c r="M7" s="158"/>
      <c r="N7" s="158"/>
      <c r="O7" s="159"/>
      <c r="P7" s="159"/>
    </row>
    <row r="8" spans="2:16" ht="12" customHeight="1" x14ac:dyDescent="0.35">
      <c r="B8" s="684"/>
      <c r="C8" s="189" t="s">
        <v>149</v>
      </c>
      <c r="D8" s="190">
        <f>VLOOKUP($C8,'Model Decomp'!$O$3:$S$108,'Media Summary'!D$1,0)</f>
        <v>213235.57064079994</v>
      </c>
      <c r="E8" s="188"/>
      <c r="F8" s="196">
        <f t="shared" si="1"/>
        <v>2.3343620280804712E-2</v>
      </c>
      <c r="G8" s="202">
        <f t="shared" si="2"/>
        <v>0.84796168171319952</v>
      </c>
      <c r="H8" s="208">
        <f t="shared" si="3"/>
        <v>6.5376244096248293</v>
      </c>
      <c r="I8" s="191"/>
      <c r="J8" s="208">
        <f t="shared" si="0"/>
        <v>7.7098111278051915</v>
      </c>
      <c r="K8" s="214">
        <v>251468.4038670054</v>
      </c>
      <c r="L8" s="219">
        <v>32616675</v>
      </c>
      <c r="M8" s="156"/>
      <c r="N8" s="156"/>
      <c r="O8" s="157"/>
      <c r="P8" s="157"/>
    </row>
    <row r="9" spans="2:16" ht="12" customHeight="1" x14ac:dyDescent="0.35">
      <c r="B9" s="684"/>
      <c r="C9" s="189" t="s">
        <v>145</v>
      </c>
      <c r="D9" s="190">
        <f>VLOOKUP($C9,'Model Decomp'!$O$3:$S$108,'Media Summary'!D$1,0)</f>
        <v>183753.90890630003</v>
      </c>
      <c r="E9" s="188"/>
      <c r="F9" s="228">
        <f t="shared" si="1"/>
        <v>2.0116162897830841E-2</v>
      </c>
      <c r="G9" s="202">
        <f t="shared" si="2"/>
        <v>0.90027472469331959</v>
      </c>
      <c r="H9" s="208">
        <f t="shared" si="3"/>
        <v>8.7251520153295417</v>
      </c>
      <c r="I9" s="191"/>
      <c r="J9" s="208">
        <f t="shared" si="0"/>
        <v>9.6916549759872268</v>
      </c>
      <c r="K9" s="214">
        <v>204108.70578299992</v>
      </c>
      <c r="L9" s="219">
        <v>21060253</v>
      </c>
      <c r="M9" s="156"/>
      <c r="N9" s="156"/>
      <c r="O9" s="157"/>
      <c r="P9" s="157"/>
    </row>
    <row r="10" spans="2:16" x14ac:dyDescent="0.35">
      <c r="B10" s="684"/>
      <c r="C10" s="138" t="s">
        <v>107</v>
      </c>
      <c r="D10" s="51">
        <f>VLOOKUP($C10,'Model Decomp'!$O$3:$S$18,'Media Summary'!D$1,0)</f>
        <v>361309.22293700004</v>
      </c>
      <c r="E10" s="97"/>
      <c r="F10" s="194">
        <f t="shared" si="1"/>
        <v>3.9553744616097154E-2</v>
      </c>
      <c r="G10" s="200">
        <f t="shared" si="2"/>
        <v>0.59594999052739228</v>
      </c>
      <c r="H10" s="206">
        <f t="shared" si="3"/>
        <v>20.398984635095591</v>
      </c>
      <c r="I10" s="132"/>
      <c r="J10" s="206">
        <f t="shared" si="0"/>
        <v>34.229356421405917</v>
      </c>
      <c r="K10" s="212">
        <v>606274.39999999932</v>
      </c>
      <c r="L10" s="217">
        <f>VLOOKUP($C10,'Raw Data'!$J$3:$N$29,'Media Summary'!D$1,0)</f>
        <v>17712118</v>
      </c>
      <c r="M10" s="97"/>
      <c r="N10" s="97"/>
      <c r="O10" s="135"/>
      <c r="P10" s="135"/>
    </row>
    <row r="11" spans="2:16" x14ac:dyDescent="0.35">
      <c r="B11" s="684"/>
      <c r="C11" s="138" t="s">
        <v>82</v>
      </c>
      <c r="D11" s="51">
        <f>VLOOKUP($C11,'Model Decomp'!$O$3:$S$18,'Media Summary'!D$1,0)</f>
        <v>215990.38917420001</v>
      </c>
      <c r="E11" s="97"/>
      <c r="F11" s="194">
        <f t="shared" si="1"/>
        <v>2.3645199597955985E-2</v>
      </c>
      <c r="G11" s="200">
        <f t="shared" si="2"/>
        <v>0.63623415946479478</v>
      </c>
      <c r="H11" s="206">
        <f t="shared" si="3"/>
        <v>0.53128297218537079</v>
      </c>
      <c r="I11" s="132"/>
      <c r="J11" s="206">
        <f t="shared" si="0"/>
        <v>0.8350431429715911</v>
      </c>
      <c r="K11" s="212">
        <v>339482.54107558896</v>
      </c>
      <c r="L11" s="217">
        <f>VLOOKUP($C11,'Raw Data'!$J$3:$N$29,'Media Summary'!D$1,0)</f>
        <v>406544912</v>
      </c>
      <c r="M11" s="97"/>
      <c r="N11" s="97"/>
      <c r="O11" s="135"/>
      <c r="P11" s="135"/>
    </row>
    <row r="12" spans="2:16" x14ac:dyDescent="0.35">
      <c r="B12" s="684"/>
      <c r="C12" s="138" t="s">
        <v>120</v>
      </c>
      <c r="D12" s="51">
        <f>VLOOKUP($C12,'Model Decomp'!$O$3:$S$18,'Media Summary'!D$1,0)</f>
        <v>197190.79442199995</v>
      </c>
      <c r="E12" s="97"/>
      <c r="F12" s="194">
        <f t="shared" si="1"/>
        <v>2.1587144274402014E-2</v>
      </c>
      <c r="G12" s="200">
        <f t="shared" si="2"/>
        <v>0.61528567216110719</v>
      </c>
      <c r="H12" s="206">
        <f t="shared" si="3"/>
        <v>9.4335042728067151</v>
      </c>
      <c r="I12" s="132"/>
      <c r="J12" s="206">
        <f t="shared" si="0"/>
        <v>15.331909549710158</v>
      </c>
      <c r="K12" s="212">
        <v>320486.56964397384</v>
      </c>
      <c r="L12" s="217">
        <f>VLOOKUP($C12,'Raw Data'!$J$3:$N$29,'Media Summary'!D$1,0)</f>
        <v>20903239</v>
      </c>
      <c r="M12" s="97"/>
      <c r="N12" s="97"/>
      <c r="O12" s="135"/>
      <c r="P12" s="135"/>
    </row>
    <row r="13" spans="2:16" x14ac:dyDescent="0.35">
      <c r="B13" s="684"/>
      <c r="C13" s="138" t="s">
        <v>113</v>
      </c>
      <c r="D13" s="51">
        <f>VLOOKUP($C13,'Model Decomp'!$O$3:$S$18,'Media Summary'!D$1,0)</f>
        <v>104445.77691260001</v>
      </c>
      <c r="E13" s="97"/>
      <c r="F13" s="194">
        <f t="shared" si="1"/>
        <v>1.1434033022044337E-2</v>
      </c>
      <c r="G13" s="200">
        <f t="shared" si="2"/>
        <v>0.66355691142277484</v>
      </c>
      <c r="H13" s="206">
        <f t="shared" si="3"/>
        <v>8.486063071474554</v>
      </c>
      <c r="I13" s="132"/>
      <c r="J13" s="206">
        <f t="shared" si="0"/>
        <v>12.788749428107142</v>
      </c>
      <c r="K13" s="212">
        <v>157402.89207243902</v>
      </c>
      <c r="L13" s="217">
        <f>VLOOKUP($C13,'Raw Data'!$J$3:$N$29,'Media Summary'!D$1,0)</f>
        <v>12307919</v>
      </c>
      <c r="M13" s="97"/>
      <c r="N13" s="97"/>
      <c r="O13" s="135"/>
      <c r="P13" s="135"/>
    </row>
    <row r="14" spans="2:16" ht="15" thickBot="1" x14ac:dyDescent="0.4">
      <c r="B14" s="685"/>
      <c r="C14" s="222" t="s">
        <v>116</v>
      </c>
      <c r="D14" s="223">
        <f>VLOOKUP($C14,'Model Decomp'!$O$3:$S$18,'Media Summary'!D$1,0)</f>
        <v>32829.37682830001</v>
      </c>
      <c r="E14" s="162"/>
      <c r="F14" s="197">
        <f t="shared" si="1"/>
        <v>3.5939430951050328E-3</v>
      </c>
      <c r="G14" s="224">
        <f t="shared" si="2"/>
        <v>0.71620389408829788</v>
      </c>
      <c r="H14" s="209">
        <f t="shared" si="3"/>
        <v>9.2924516653985929</v>
      </c>
      <c r="I14" s="132"/>
      <c r="J14" s="209">
        <f t="shared" si="0"/>
        <v>12.974589697292211</v>
      </c>
      <c r="K14" s="221">
        <v>45838.031738281235</v>
      </c>
      <c r="L14" s="220">
        <f>VLOOKUP($C14,'Raw Data'!$J$3:$N$29,'Media Summary'!D$1,0)</f>
        <v>3532908</v>
      </c>
      <c r="M14" s="97"/>
      <c r="N14" s="97"/>
      <c r="O14" s="135"/>
      <c r="P14" s="135"/>
    </row>
    <row r="16" spans="2:16" x14ac:dyDescent="0.35">
      <c r="B16" s="686" t="s">
        <v>219</v>
      </c>
      <c r="C16" s="686"/>
      <c r="D16" s="686"/>
      <c r="E16" s="686"/>
      <c r="F16" s="686"/>
      <c r="G16" s="686"/>
      <c r="H16" s="686"/>
      <c r="I16" s="686"/>
      <c r="J16" s="686"/>
      <c r="K16" s="686"/>
      <c r="L16" s="686"/>
    </row>
    <row r="17" spans="2:15" x14ac:dyDescent="0.35">
      <c r="B17" s="687" t="s">
        <v>598</v>
      </c>
      <c r="C17" s="687"/>
      <c r="D17" s="687"/>
      <c r="E17" s="687"/>
      <c r="F17" s="687"/>
      <c r="G17" s="687"/>
      <c r="H17" s="687"/>
      <c r="I17" s="687"/>
      <c r="J17" s="687"/>
      <c r="K17" s="687"/>
      <c r="L17" s="687"/>
    </row>
    <row r="18" spans="2:15" ht="15" hidden="1" customHeight="1" x14ac:dyDescent="0.35">
      <c r="B18" s="173"/>
      <c r="C18" s="173" t="s">
        <v>34</v>
      </c>
      <c r="D18" s="173" t="s">
        <v>599</v>
      </c>
      <c r="E18" s="181"/>
      <c r="F18" s="173" t="s">
        <v>347</v>
      </c>
      <c r="G18" s="182"/>
      <c r="H18" s="182"/>
      <c r="I18" s="181"/>
      <c r="J18" s="182"/>
      <c r="K18" s="182"/>
      <c r="L18" s="173" t="s">
        <v>600</v>
      </c>
      <c r="M18" s="96"/>
    </row>
    <row r="19" spans="2:15" ht="15" hidden="1" customHeight="1" x14ac:dyDescent="0.35">
      <c r="B19" s="174"/>
      <c r="C19" s="175" t="s">
        <v>193</v>
      </c>
      <c r="D19" s="176">
        <v>9134640.1318968497</v>
      </c>
      <c r="E19" s="183"/>
      <c r="F19" s="177"/>
      <c r="G19" s="182"/>
      <c r="H19" s="182"/>
      <c r="I19" s="181"/>
      <c r="J19" s="182"/>
      <c r="K19" s="182"/>
      <c r="L19" s="178"/>
      <c r="M19" s="96"/>
    </row>
    <row r="20" spans="2:15" ht="15" hidden="1" customHeight="1" x14ac:dyDescent="0.35">
      <c r="B20" s="689"/>
      <c r="C20" s="175" t="s">
        <v>200</v>
      </c>
      <c r="D20" s="177">
        <f>D4/D$4</f>
        <v>1</v>
      </c>
      <c r="E20" s="184"/>
      <c r="F20" s="177">
        <f>K4/K$4</f>
        <v>1</v>
      </c>
      <c r="G20" s="182"/>
      <c r="H20" s="182"/>
      <c r="I20" s="184"/>
      <c r="J20" s="185"/>
      <c r="K20" s="182"/>
      <c r="L20" s="177">
        <f>K4/D$3</f>
        <v>0.40722358893869054</v>
      </c>
      <c r="M20" s="133"/>
      <c r="O20" s="103"/>
    </row>
    <row r="21" spans="2:15" ht="15" hidden="1" customHeight="1" x14ac:dyDescent="0.35">
      <c r="B21" s="689"/>
      <c r="C21" s="179" t="s">
        <v>104</v>
      </c>
      <c r="D21" s="180">
        <f>D5/D$4</f>
        <v>0.34105401835722676</v>
      </c>
      <c r="E21" s="186"/>
      <c r="F21" s="180">
        <f>K5/K$4</f>
        <v>0.27700040435057555</v>
      </c>
      <c r="G21" s="182"/>
      <c r="H21" s="182"/>
      <c r="I21" s="186"/>
      <c r="J21" s="182"/>
      <c r="K21" s="182"/>
      <c r="L21" s="180">
        <f>K5/D$3</f>
        <v>0.11280109879710984</v>
      </c>
      <c r="M21" s="132"/>
    </row>
    <row r="22" spans="2:15" ht="15" hidden="1" customHeight="1" x14ac:dyDescent="0.35">
      <c r="B22" s="689"/>
      <c r="C22" s="179" t="s">
        <v>149</v>
      </c>
      <c r="D22" s="180">
        <f>D8/D$4</f>
        <v>7.1741991405547864E-2</v>
      </c>
      <c r="E22" s="186"/>
      <c r="F22" s="180">
        <f>K8/K$4</f>
        <v>6.7601923858179147E-2</v>
      </c>
      <c r="G22" s="182"/>
      <c r="H22" s="182"/>
      <c r="I22" s="186"/>
      <c r="J22" s="182"/>
      <c r="K22" s="182"/>
      <c r="L22" s="180">
        <f>K8/D$3</f>
        <v>2.75290980526878E-2</v>
      </c>
      <c r="M22" s="132"/>
    </row>
    <row r="23" spans="2:15" ht="15" hidden="1" customHeight="1" x14ac:dyDescent="0.35">
      <c r="B23" s="689"/>
      <c r="C23" s="179" t="s">
        <v>145</v>
      </c>
      <c r="D23" s="180">
        <f>D9/D$4</f>
        <v>6.1823040658157552E-2</v>
      </c>
      <c r="E23" s="186"/>
      <c r="F23" s="180">
        <f>K9/K$4</f>
        <v>5.48702778359038E-2</v>
      </c>
      <c r="G23" s="182"/>
      <c r="H23" s="182"/>
      <c r="I23" s="186"/>
      <c r="J23" s="182"/>
      <c r="K23" s="182"/>
      <c r="L23" s="180">
        <f>K9/D$3</f>
        <v>2.234447146639983E-2</v>
      </c>
      <c r="M23" s="132"/>
    </row>
    <row r="24" spans="2:15" ht="15" hidden="1" customHeight="1" x14ac:dyDescent="0.35">
      <c r="B24" s="689"/>
      <c r="C24" s="179" t="s">
        <v>118</v>
      </c>
      <c r="D24" s="180">
        <f>D6/D$4</f>
        <v>0.21862220012423694</v>
      </c>
      <c r="E24" s="186"/>
      <c r="F24" s="180">
        <f>K6/K$4</f>
        <v>0.20548780517887735</v>
      </c>
      <c r="G24" s="182"/>
      <c r="H24" s="182"/>
      <c r="I24" s="186"/>
      <c r="J24" s="182"/>
      <c r="K24" s="182"/>
      <c r="L24" s="180">
        <f>K6/D$3</f>
        <v>8.3679481508076872E-2</v>
      </c>
      <c r="M24" s="132"/>
    </row>
    <row r="25" spans="2:15" ht="15" hidden="1" customHeight="1" x14ac:dyDescent="0.35">
      <c r="B25" s="689"/>
      <c r="C25" s="179" t="s">
        <v>82</v>
      </c>
      <c r="D25" s="180">
        <f>D7/D$4</f>
        <v>0.1335650320637054</v>
      </c>
      <c r="E25" s="186"/>
      <c r="F25" s="180">
        <f>K7/K$4</f>
        <v>0.12247220169408295</v>
      </c>
      <c r="G25" s="182"/>
      <c r="H25" s="182"/>
      <c r="I25" s="186"/>
      <c r="J25" s="182"/>
      <c r="K25" s="182"/>
      <c r="L25" s="180">
        <f>K7/D$3</f>
        <v>4.9873569519087634E-2</v>
      </c>
      <c r="M25" s="132"/>
    </row>
    <row r="26" spans="2:15" ht="15" hidden="1" customHeight="1" x14ac:dyDescent="0.35">
      <c r="B26" s="689"/>
      <c r="C26" s="179" t="s">
        <v>46</v>
      </c>
      <c r="D26" s="180">
        <f>D10/D$4</f>
        <v>0.12156059652146878</v>
      </c>
      <c r="E26" s="186"/>
      <c r="F26" s="180">
        <f>K10/K$4</f>
        <v>0.16298395820589529</v>
      </c>
      <c r="G26" s="182"/>
      <c r="H26" s="182"/>
      <c r="I26" s="186"/>
      <c r="J26" s="182"/>
      <c r="K26" s="182"/>
      <c r="L26" s="180">
        <f>K10/D$3</f>
        <v>6.6370912400038215E-2</v>
      </c>
      <c r="M26" s="132"/>
    </row>
    <row r="27" spans="2:15" ht="15" hidden="1" customHeight="1" x14ac:dyDescent="0.35">
      <c r="B27" s="689"/>
      <c r="C27" s="179" t="s">
        <v>107</v>
      </c>
      <c r="D27" s="180">
        <f>D11/D$4</f>
        <v>7.2668835679010821E-2</v>
      </c>
      <c r="E27" s="186"/>
      <c r="F27" s="180">
        <f>K11/K$4</f>
        <v>9.1262649860022096E-2</v>
      </c>
      <c r="G27" s="182"/>
      <c r="H27" s="182"/>
      <c r="I27" s="186"/>
      <c r="J27" s="182"/>
      <c r="K27" s="182"/>
      <c r="L27" s="180">
        <f>K11/D$3</f>
        <v>3.7164303812053281E-2</v>
      </c>
      <c r="M27" s="132"/>
    </row>
    <row r="28" spans="2:15" ht="15" hidden="1" customHeight="1" x14ac:dyDescent="0.35">
      <c r="B28" s="689"/>
      <c r="C28" s="179" t="s">
        <v>113</v>
      </c>
      <c r="D28" s="180">
        <f>D12/D$4</f>
        <v>6.6343810444773194E-2</v>
      </c>
      <c r="E28" s="186"/>
      <c r="F28" s="180">
        <f>K12/K$4</f>
        <v>8.6155987573290641E-2</v>
      </c>
      <c r="G28" s="182"/>
      <c r="H28" s="182"/>
      <c r="I28" s="186"/>
      <c r="J28" s="182"/>
      <c r="K28" s="182"/>
      <c r="L28" s="180">
        <f>K12/D$3</f>
        <v>3.5084750468152633E-2</v>
      </c>
      <c r="M28" s="132"/>
    </row>
    <row r="29" spans="2:15" ht="15" hidden="1" customHeight="1" x14ac:dyDescent="0.35">
      <c r="B29" s="689"/>
      <c r="C29" s="179" t="s">
        <v>116</v>
      </c>
      <c r="D29" s="180">
        <f>D13/D$4</f>
        <v>3.5140234844926004E-2</v>
      </c>
      <c r="E29" s="186"/>
      <c r="F29" s="180">
        <f>K13/K$4</f>
        <v>4.2314414699056196E-2</v>
      </c>
      <c r="G29" s="182"/>
      <c r="H29" s="182"/>
      <c r="I29" s="186"/>
      <c r="J29" s="182"/>
      <c r="K29" s="182"/>
      <c r="L29" s="180">
        <f>K13/D$3</f>
        <v>1.7231427817589743E-2</v>
      </c>
      <c r="M29" s="132"/>
    </row>
    <row r="30" spans="2:15" ht="15" hidden="1" customHeight="1" x14ac:dyDescent="0.35">
      <c r="B30" s="689"/>
      <c r="C30" s="179" t="s">
        <v>120</v>
      </c>
      <c r="D30" s="180">
        <f>D14/D$4</f>
        <v>1.1045271964651967E-2</v>
      </c>
      <c r="E30" s="186"/>
      <c r="F30" s="180">
        <f>K14/K$4</f>
        <v>1.232257843819983E-2</v>
      </c>
      <c r="G30" s="182"/>
      <c r="H30" s="182"/>
      <c r="I30" s="186"/>
      <c r="J30" s="182"/>
      <c r="K30" s="182"/>
      <c r="L30" s="180">
        <f>K14/D$3</f>
        <v>5.0180446165822585E-3</v>
      </c>
      <c r="M30" s="132"/>
    </row>
    <row r="31" spans="2:15" hidden="1" x14ac:dyDescent="0.35">
      <c r="B31" s="687" t="s">
        <v>601</v>
      </c>
      <c r="C31" s="687"/>
      <c r="D31" s="687"/>
      <c r="E31" s="687"/>
      <c r="F31" s="687"/>
      <c r="G31" s="687"/>
      <c r="H31" s="687"/>
      <c r="I31" s="687"/>
      <c r="J31" s="687"/>
      <c r="K31" s="687"/>
      <c r="L31" s="687"/>
    </row>
    <row r="32" spans="2:15" x14ac:dyDescent="0.35">
      <c r="B32" s="687" t="s">
        <v>602</v>
      </c>
      <c r="C32" s="687"/>
      <c r="D32" s="687"/>
      <c r="E32" s="687"/>
      <c r="F32" s="687"/>
      <c r="G32" s="687"/>
      <c r="H32" s="687"/>
      <c r="I32" s="687"/>
      <c r="J32" s="687"/>
      <c r="K32" s="687"/>
      <c r="L32" s="687"/>
    </row>
    <row r="33" spans="2:12" x14ac:dyDescent="0.35">
      <c r="B33" s="160"/>
      <c r="C33" s="614" t="s">
        <v>603</v>
      </c>
      <c r="D33" s="614"/>
      <c r="E33" s="614"/>
      <c r="F33" s="614"/>
      <c r="G33" s="614"/>
      <c r="H33" s="614"/>
      <c r="I33" s="614"/>
      <c r="J33" s="614"/>
      <c r="K33" s="614"/>
      <c r="L33" s="614"/>
    </row>
    <row r="34" spans="2:12" x14ac:dyDescent="0.35">
      <c r="B34" s="160"/>
      <c r="C34" s="614" t="s">
        <v>604</v>
      </c>
      <c r="D34" s="614"/>
      <c r="E34" s="614"/>
      <c r="F34" s="614"/>
      <c r="G34" s="614"/>
      <c r="H34" s="614"/>
      <c r="I34" s="614"/>
      <c r="J34" s="614"/>
      <c r="K34" s="614"/>
      <c r="L34" s="614"/>
    </row>
    <row r="35" spans="2:12" x14ac:dyDescent="0.35">
      <c r="B35" s="138"/>
      <c r="C35" s="614" t="s">
        <v>605</v>
      </c>
      <c r="D35" s="614"/>
      <c r="E35" s="614"/>
      <c r="F35" s="614"/>
      <c r="G35" s="614"/>
      <c r="H35" s="614"/>
      <c r="I35" s="614"/>
      <c r="J35" s="614"/>
      <c r="K35" s="614"/>
      <c r="L35" s="614"/>
    </row>
    <row r="36" spans="2:12" x14ac:dyDescent="0.35">
      <c r="B36" s="687" t="s">
        <v>606</v>
      </c>
      <c r="C36" s="687"/>
      <c r="D36" s="687"/>
      <c r="E36" s="687"/>
      <c r="F36" s="687"/>
      <c r="G36" s="687"/>
      <c r="H36" s="687"/>
      <c r="I36" s="687"/>
      <c r="J36" s="687"/>
      <c r="K36" s="687"/>
      <c r="L36" s="687"/>
    </row>
    <row r="37" spans="2:12" x14ac:dyDescent="0.35">
      <c r="B37" s="138"/>
      <c r="C37" s="688" t="s">
        <v>607</v>
      </c>
      <c r="D37" s="688"/>
      <c r="E37" s="688"/>
      <c r="F37" s="688"/>
      <c r="G37" s="688"/>
      <c r="H37" s="688"/>
      <c r="I37" s="688"/>
      <c r="J37" s="688"/>
      <c r="K37" s="688"/>
      <c r="L37" s="688"/>
    </row>
  </sheetData>
  <sortState xmlns:xlrd2="http://schemas.microsoft.com/office/spreadsheetml/2017/richdata2" ref="C5:P14">
    <sortCondition descending="1" ref="F5:F14"/>
  </sortState>
  <mergeCells count="11">
    <mergeCell ref="B4:B14"/>
    <mergeCell ref="B16:L16"/>
    <mergeCell ref="B17:L17"/>
    <mergeCell ref="C37:L37"/>
    <mergeCell ref="B20:B30"/>
    <mergeCell ref="B31:L31"/>
    <mergeCell ref="B32:L32"/>
    <mergeCell ref="B36:L36"/>
    <mergeCell ref="C33:L33"/>
    <mergeCell ref="C34:L34"/>
    <mergeCell ref="C35:L3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AEAD-378A-4642-90A0-3630D638EC5D}">
  <dimension ref="B1:T39"/>
  <sheetViews>
    <sheetView topLeftCell="D3" zoomScale="85" zoomScaleNormal="85" workbookViewId="0">
      <selection activeCell="N8" sqref="N8"/>
    </sheetView>
  </sheetViews>
  <sheetFormatPr defaultRowHeight="14.5" x14ac:dyDescent="0.35"/>
  <cols>
    <col min="2" max="2" width="18.54296875" bestFit="1" customWidth="1"/>
    <col min="3" max="5" width="13.26953125" bestFit="1" customWidth="1"/>
    <col min="6" max="6" width="18" bestFit="1" customWidth="1"/>
    <col min="7" max="10" width="14.26953125" customWidth="1"/>
    <col min="11" max="11" width="6" customWidth="1"/>
    <col min="12" max="12" width="18.54296875" bestFit="1" customWidth="1"/>
    <col min="13" max="14" width="14.26953125" bestFit="1" customWidth="1"/>
    <col min="15" max="16" width="15.26953125" bestFit="1" customWidth="1"/>
    <col min="17" max="20" width="11.54296875" bestFit="1" customWidth="1"/>
  </cols>
  <sheetData>
    <row r="1" spans="2:20" x14ac:dyDescent="0.35">
      <c r="B1" s="690" t="s">
        <v>608</v>
      </c>
      <c r="C1" s="38">
        <v>44256</v>
      </c>
      <c r="D1" s="36" t="s">
        <v>609</v>
      </c>
      <c r="E1" s="36" t="s">
        <v>610</v>
      </c>
      <c r="F1" s="37" t="s">
        <v>380</v>
      </c>
      <c r="G1" s="96"/>
      <c r="H1" s="96"/>
      <c r="I1" s="96"/>
      <c r="J1" s="96"/>
    </row>
    <row r="2" spans="2:20" ht="15" thickBot="1" x14ac:dyDescent="0.4">
      <c r="B2" s="691"/>
      <c r="C2" s="54">
        <v>1534788.996962856</v>
      </c>
      <c r="D2" s="51">
        <v>4157412.5220963396</v>
      </c>
      <c r="E2" s="51">
        <v>3442438.6128376536</v>
      </c>
      <c r="F2" s="52">
        <v>9134640.1318968497</v>
      </c>
      <c r="G2" s="89"/>
      <c r="H2" s="99"/>
      <c r="I2" s="89"/>
      <c r="J2" s="89"/>
    </row>
    <row r="3" spans="2:20" ht="15" thickBot="1" x14ac:dyDescent="0.4">
      <c r="B3" s="35" t="s">
        <v>611</v>
      </c>
      <c r="C3" s="692">
        <f>E2/D2-1</f>
        <v>-0.17197569532940327</v>
      </c>
      <c r="D3" s="693"/>
      <c r="E3" s="693"/>
      <c r="F3" s="694"/>
      <c r="G3" s="90"/>
      <c r="H3" s="90"/>
      <c r="I3" s="90"/>
      <c r="J3" s="90"/>
    </row>
    <row r="4" spans="2:20" ht="15" thickBot="1" x14ac:dyDescent="0.4">
      <c r="C4" s="58">
        <v>2</v>
      </c>
      <c r="D4" s="58">
        <v>3</v>
      </c>
      <c r="E4" s="58">
        <v>4</v>
      </c>
      <c r="F4" s="58">
        <v>5</v>
      </c>
      <c r="G4" s="58"/>
      <c r="H4" s="58"/>
      <c r="I4" s="58"/>
      <c r="J4" s="58"/>
    </row>
    <row r="5" spans="2:20" x14ac:dyDescent="0.35">
      <c r="B5" s="695" t="s">
        <v>36</v>
      </c>
      <c r="C5" s="703" t="s">
        <v>346</v>
      </c>
      <c r="D5" s="704"/>
      <c r="E5" s="704"/>
      <c r="F5" s="705"/>
      <c r="G5" s="706" t="s">
        <v>74</v>
      </c>
      <c r="H5" s="701"/>
      <c r="I5" s="701"/>
      <c r="J5" s="702"/>
      <c r="L5" s="695" t="s">
        <v>36</v>
      </c>
      <c r="M5" s="697" t="s">
        <v>612</v>
      </c>
      <c r="N5" s="698"/>
      <c r="O5" s="698"/>
      <c r="P5" s="699"/>
      <c r="Q5" s="700" t="s">
        <v>75</v>
      </c>
      <c r="R5" s="701"/>
      <c r="S5" s="701"/>
      <c r="T5" s="702"/>
    </row>
    <row r="6" spans="2:20" ht="15" thickBot="1" x14ac:dyDescent="0.4">
      <c r="B6" s="696"/>
      <c r="C6" s="59">
        <v>44256</v>
      </c>
      <c r="D6" s="60" t="s">
        <v>609</v>
      </c>
      <c r="E6" s="60" t="s">
        <v>610</v>
      </c>
      <c r="F6" s="61" t="s">
        <v>380</v>
      </c>
      <c r="G6" s="94">
        <v>44256</v>
      </c>
      <c r="H6" s="12" t="s">
        <v>609</v>
      </c>
      <c r="I6" s="12" t="s">
        <v>610</v>
      </c>
      <c r="J6" s="13" t="s">
        <v>380</v>
      </c>
      <c r="L6" s="696"/>
      <c r="M6" s="59">
        <v>44256</v>
      </c>
      <c r="N6" s="60" t="s">
        <v>609</v>
      </c>
      <c r="O6" s="60" t="s">
        <v>610</v>
      </c>
      <c r="P6" s="61" t="s">
        <v>380</v>
      </c>
      <c r="Q6" s="16">
        <v>44256</v>
      </c>
      <c r="R6" s="12" t="s">
        <v>609</v>
      </c>
      <c r="S6" s="12" t="s">
        <v>610</v>
      </c>
      <c r="T6" s="13" t="s">
        <v>380</v>
      </c>
    </row>
    <row r="7" spans="2:20" x14ac:dyDescent="0.35">
      <c r="B7" s="14" t="s">
        <v>104</v>
      </c>
      <c r="C7" s="47" t="e">
        <f>VLOOKUP($B7,'Model Decomp'!$O$3:$S$198,'Media Summary Quarter'!C$4,0)</f>
        <v>#N/A</v>
      </c>
      <c r="D7" s="48" t="e">
        <f>VLOOKUP($B7,'Model Decomp'!$O$3:$S$108,'Media Summary Quarter'!D$4,0)</f>
        <v>#N/A</v>
      </c>
      <c r="E7" s="48" t="e">
        <f>VLOOKUP($B7,'Model Decomp'!$O$3:$S$108,'Media Summary Quarter'!E$4,0)</f>
        <v>#N/A</v>
      </c>
      <c r="F7" s="49" t="e">
        <f>VLOOKUP($B7,'Model Decomp'!$O$3:$S$108,'Media Summary Quarter'!F$4,0)</f>
        <v>#N/A</v>
      </c>
      <c r="G7" s="47">
        <v>49039.819999999905</v>
      </c>
      <c r="H7" s="48">
        <v>123205.50999999982</v>
      </c>
      <c r="I7" s="48">
        <v>283357.96999999986</v>
      </c>
      <c r="J7" s="49">
        <v>455603.29999999958</v>
      </c>
      <c r="L7" s="14" t="s">
        <v>104</v>
      </c>
      <c r="M7" s="47">
        <f>VLOOKUP($L7,'Raw Data'!$J$3:$N$29,'Media Summary Quarter'!C$4,0)</f>
        <v>2459945</v>
      </c>
      <c r="N7" s="48">
        <f>VLOOKUP($L7,'Raw Data'!$J$3:$N$29,'Media Summary Quarter'!D$4,0)</f>
        <v>16394381</v>
      </c>
      <c r="O7" s="48">
        <f>VLOOKUP($L7,'Raw Data'!$J$3:$N$29,'Media Summary Quarter'!E$4,0)</f>
        <v>34824728</v>
      </c>
      <c r="P7" s="49">
        <f>VLOOKUP($L7,'Raw Data'!$J$3:$N$29,'Media Summary Quarter'!F$4,0)</f>
        <v>53679054</v>
      </c>
      <c r="Q7" s="57">
        <f t="shared" ref="Q7:Q15" si="0">IFERROR(G7*1000/M7,0)</f>
        <v>19.935331887501512</v>
      </c>
      <c r="R7" s="42">
        <f t="shared" ref="R7:R15" si="1">IFERROR(H7*1000/N7,0)</f>
        <v>7.5151059378210023</v>
      </c>
      <c r="S7" s="42">
        <f t="shared" ref="S7:S15" si="2">IFERROR(I7*1000/O7,0)</f>
        <v>8.1366886770802598</v>
      </c>
      <c r="T7" s="43">
        <f t="shared" ref="T7:T15" si="3">IFERROR(J7*1000/P7,0)</f>
        <v>8.4875433907609406</v>
      </c>
    </row>
    <row r="8" spans="2:20" x14ac:dyDescent="0.35">
      <c r="B8" s="15" t="s">
        <v>118</v>
      </c>
      <c r="C8" s="50">
        <f>VLOOKUP($B8,'Model Decomp'!$O$3:$S$18,'Media Summary Quarter'!C$4,0)</f>
        <v>143226.7744578</v>
      </c>
      <c r="D8" s="51">
        <f>VLOOKUP($B8,'Model Decomp'!$O$3:$S$18,'Media Summary Quarter'!D$4,0)</f>
        <v>486095.96504149993</v>
      </c>
      <c r="E8" s="51">
        <f>VLOOKUP($B8,'Model Decomp'!$O$3:$S$18,'Media Summary Quarter'!E$4,0)</f>
        <v>384377.14252150006</v>
      </c>
      <c r="F8" s="52">
        <f>VLOOKUP($B8,'Model Decomp'!$O$3:$S$18,'Media Summary Quarter'!F$4,0)</f>
        <v>1013699.8820207999</v>
      </c>
      <c r="G8" s="50">
        <v>204047.94848966593</v>
      </c>
      <c r="H8" s="51">
        <v>506278.80945439817</v>
      </c>
      <c r="I8" s="51">
        <v>320070.68605007685</v>
      </c>
      <c r="J8" s="52">
        <v>1030397.443994141</v>
      </c>
      <c r="L8" s="15" t="s">
        <v>118</v>
      </c>
      <c r="M8" s="119">
        <f>VLOOKUP($L8,'Raw Data'!$J$3:$N$29,'Media Summary Quarter'!C$4,0)</f>
        <v>9184177</v>
      </c>
      <c r="N8" s="120">
        <f>VLOOKUP($L8,'Raw Data'!$J$3:$N$29,'Media Summary Quarter'!D$4,0)</f>
        <v>26075841</v>
      </c>
      <c r="O8" s="120">
        <f>VLOOKUP($L8,'Raw Data'!$J$3:$N$29,'Media Summary Quarter'!E$4,0)</f>
        <v>18951311</v>
      </c>
      <c r="P8" s="121">
        <f>VLOOKUP($L8,'Raw Data'!$J$3:$N$29,'Media Summary Quarter'!F$4,0)</f>
        <v>54211329</v>
      </c>
      <c r="Q8" s="122">
        <f t="shared" si="0"/>
        <v>22.217336239236889</v>
      </c>
      <c r="R8" s="114">
        <f t="shared" si="1"/>
        <v>19.415627264117699</v>
      </c>
      <c r="S8" s="114">
        <f t="shared" si="2"/>
        <v>16.889105247129173</v>
      </c>
      <c r="T8" s="115">
        <f t="shared" si="3"/>
        <v>19.007050057639077</v>
      </c>
    </row>
    <row r="9" spans="2:20" x14ac:dyDescent="0.35">
      <c r="B9" s="15" t="s">
        <v>82</v>
      </c>
      <c r="C9" s="50">
        <f>VLOOKUP($B9,'Model Decomp'!$O$3:$S$18,'Media Summary Quarter'!C$4,0)</f>
        <v>21738.962229099994</v>
      </c>
      <c r="D9" s="51">
        <f>VLOOKUP($B9,'Model Decomp'!$O$3:$S$18,'Media Summary Quarter'!D$4,0)</f>
        <v>59310.457807000013</v>
      </c>
      <c r="E9" s="51">
        <f>VLOOKUP($B9,'Model Decomp'!$O$3:$S$18,'Media Summary Quarter'!E$4,0)</f>
        <v>134940.96913809999</v>
      </c>
      <c r="F9" s="52">
        <f>VLOOKUP($B9,'Model Decomp'!$O$3:$S$18,'Media Summary Quarter'!F$4,0)</f>
        <v>215990.38917420001</v>
      </c>
      <c r="G9" s="50">
        <v>35565.926507472926</v>
      </c>
      <c r="H9" s="51">
        <v>126927.5278640453</v>
      </c>
      <c r="I9" s="51">
        <v>176989.08670407074</v>
      </c>
      <c r="J9" s="52">
        <v>339482.54107558896</v>
      </c>
      <c r="L9" s="15" t="s">
        <v>82</v>
      </c>
      <c r="M9" s="50">
        <f>VLOOKUP($L9,'Raw Data'!$J$3:$N$29,'Media Summary Quarter'!C$4,0)</f>
        <v>22846140</v>
      </c>
      <c r="N9" s="51">
        <f>VLOOKUP($L9,'Raw Data'!$J$3:$N$29,'Media Summary Quarter'!D$4,0)</f>
        <v>88494238</v>
      </c>
      <c r="O9" s="51">
        <f>VLOOKUP($L9,'Raw Data'!$J$3:$N$29,'Media Summary Quarter'!E$4,0)</f>
        <v>295204534</v>
      </c>
      <c r="P9" s="52">
        <f>VLOOKUP($L9,'Raw Data'!$J$3:$N$29,'Media Summary Quarter'!F$4,0)</f>
        <v>406544912</v>
      </c>
      <c r="Q9" s="53">
        <f t="shared" si="0"/>
        <v>1.5567586694064259</v>
      </c>
      <c r="R9" s="45">
        <f t="shared" si="1"/>
        <v>1.4343027380386655</v>
      </c>
      <c r="S9" s="45">
        <f t="shared" si="2"/>
        <v>0.599547318280927</v>
      </c>
      <c r="T9" s="46">
        <f t="shared" si="3"/>
        <v>0.8350431429715911</v>
      </c>
    </row>
    <row r="10" spans="2:20" x14ac:dyDescent="0.35">
      <c r="B10" s="15" t="s">
        <v>46</v>
      </c>
      <c r="C10" s="50">
        <f>VLOOKUP($B10,'Model Decomp'!$O$3:$S$18,'Media Summary Quarter'!C$4,0)</f>
        <v>99449.290421199999</v>
      </c>
      <c r="D10" s="51">
        <f>VLOOKUP($B10,'Model Decomp'!$O$3:$S$18,'Media Summary Quarter'!D$4,0)</f>
        <v>273082.97555890004</v>
      </c>
      <c r="E10" s="51">
        <f>VLOOKUP($B10,'Model Decomp'!$O$3:$S$18,'Media Summary Quarter'!E$4,0)</f>
        <v>277268.89906859997</v>
      </c>
      <c r="F10" s="52">
        <f>VLOOKUP($B10,'Model Decomp'!$O$3:$S$18,'Media Summary Quarter'!F$4,0)</f>
        <v>649801.16504870006</v>
      </c>
      <c r="G10" s="50">
        <v>103979.96999999986</v>
      </c>
      <c r="H10" s="51">
        <v>313227.40999999968</v>
      </c>
      <c r="I10" s="51">
        <v>347174.56999999966</v>
      </c>
      <c r="J10" s="52">
        <v>764381.94999999925</v>
      </c>
      <c r="L10" s="15" t="s">
        <v>46</v>
      </c>
      <c r="M10" s="50">
        <f>VLOOKUP($L10,'Raw Data'!$J$3:$N$29,'Media Summary Quarter'!C$4,0)</f>
        <v>208098</v>
      </c>
      <c r="N10" s="51">
        <f>VLOOKUP($L10,'Raw Data'!$J$3:$N$29,'Media Summary Quarter'!D$4,0)</f>
        <v>614751</v>
      </c>
      <c r="O10" s="51">
        <f>VLOOKUP($L10,'Raw Data'!$J$3:$N$29,'Media Summary Quarter'!E$4,0)</f>
        <v>653661</v>
      </c>
      <c r="P10" s="52">
        <f>VLOOKUP($L10,'Raw Data'!$J$3:$N$29,'Media Summary Quarter'!F$4,0)</f>
        <v>1476510</v>
      </c>
      <c r="Q10" s="53">
        <f t="shared" si="0"/>
        <v>499.66828129054511</v>
      </c>
      <c r="R10" s="45">
        <f t="shared" si="1"/>
        <v>509.51915490987358</v>
      </c>
      <c r="S10" s="45">
        <f t="shared" si="2"/>
        <v>531.12327337870795</v>
      </c>
      <c r="T10" s="46">
        <f t="shared" si="3"/>
        <v>517.69507148613911</v>
      </c>
    </row>
    <row r="11" spans="2:20" x14ac:dyDescent="0.35">
      <c r="B11" s="15" t="s">
        <v>107</v>
      </c>
      <c r="C11" s="50">
        <f>VLOOKUP($B11,'Model Decomp'!$O$3:$S$18,'Media Summary Quarter'!C$4,0)</f>
        <v>97547.830899299981</v>
      </c>
      <c r="D11" s="51">
        <f>VLOOKUP($B11,'Model Decomp'!$O$3:$S$18,'Media Summary Quarter'!D$4,0)</f>
        <v>232803.36578810005</v>
      </c>
      <c r="E11" s="51">
        <f>VLOOKUP($B11,'Model Decomp'!$O$3:$S$18,'Media Summary Quarter'!E$4,0)</f>
        <v>30958.026249600007</v>
      </c>
      <c r="F11" s="52">
        <f>VLOOKUP($B11,'Model Decomp'!$O$3:$S$18,'Media Summary Quarter'!F$4,0)</f>
        <v>361309.22293700004</v>
      </c>
      <c r="G11" s="50">
        <v>215644.80999999956</v>
      </c>
      <c r="H11" s="51">
        <v>363728.35999999975</v>
      </c>
      <c r="I11" s="51">
        <v>26901.229999999981</v>
      </c>
      <c r="J11" s="52">
        <v>606274.39999999932</v>
      </c>
      <c r="L11" s="15" t="s">
        <v>107</v>
      </c>
      <c r="M11" s="50">
        <f>VLOOKUP($L11,'Raw Data'!$J$3:$N$29,'Media Summary Quarter'!C$4,0)</f>
        <v>5837967</v>
      </c>
      <c r="N11" s="51">
        <f>VLOOKUP($L11,'Raw Data'!$J$3:$N$29,'Media Summary Quarter'!D$4,0)</f>
        <v>10492200</v>
      </c>
      <c r="O11" s="51">
        <f>VLOOKUP($L11,'Raw Data'!$J$3:$N$29,'Media Summary Quarter'!E$4,0)</f>
        <v>1381951</v>
      </c>
      <c r="P11" s="52">
        <f>VLOOKUP($L11,'Raw Data'!$J$3:$N$29,'Media Summary Quarter'!F$4,0)</f>
        <v>17712118</v>
      </c>
      <c r="Q11" s="53">
        <f t="shared" si="0"/>
        <v>36.938340007745772</v>
      </c>
      <c r="R11" s="45">
        <f t="shared" si="1"/>
        <v>34.666548483635438</v>
      </c>
      <c r="S11" s="45">
        <f t="shared" si="2"/>
        <v>19.466124341601098</v>
      </c>
      <c r="T11" s="46">
        <f t="shared" si="3"/>
        <v>34.229356421405917</v>
      </c>
    </row>
    <row r="12" spans="2:20" x14ac:dyDescent="0.35">
      <c r="B12" s="15" t="s">
        <v>113</v>
      </c>
      <c r="C12" s="50">
        <f>VLOOKUP($B12,'Model Decomp'!$O$3:$S$18,'Media Summary Quarter'!C$4,0)</f>
        <v>28084.112357500002</v>
      </c>
      <c r="D12" s="51">
        <f>VLOOKUP($B12,'Model Decomp'!$O$3:$S$18,'Media Summary Quarter'!D$4,0)</f>
        <v>47411.434813800013</v>
      </c>
      <c r="E12" s="51">
        <f>VLOOKUP($B12,'Model Decomp'!$O$3:$S$18,'Media Summary Quarter'!E$4,0)</f>
        <v>28950.229741299998</v>
      </c>
      <c r="F12" s="52">
        <f>VLOOKUP($B12,'Model Decomp'!$O$3:$S$18,'Media Summary Quarter'!F$4,0)</f>
        <v>104445.77691260001</v>
      </c>
      <c r="G12" s="50">
        <v>27016.439950704527</v>
      </c>
      <c r="H12" s="51">
        <v>49996.366306304903</v>
      </c>
      <c r="I12" s="51">
        <v>80390.085815429571</v>
      </c>
      <c r="J12" s="52">
        <v>157402.89207243902</v>
      </c>
      <c r="L12" s="15" t="s">
        <v>113</v>
      </c>
      <c r="M12" s="50">
        <f>VLOOKUP($L12,'Raw Data'!$J$3:$N$29,'Media Summary Quarter'!C$4,0)</f>
        <v>2306942</v>
      </c>
      <c r="N12" s="51">
        <f>VLOOKUP($L12,'Raw Data'!$J$3:$N$29,'Media Summary Quarter'!D$4,0)</f>
        <v>4155698</v>
      </c>
      <c r="O12" s="51">
        <f>VLOOKUP($L12,'Raw Data'!$J$3:$N$29,'Media Summary Quarter'!E$4,0)</f>
        <v>5845279</v>
      </c>
      <c r="P12" s="52">
        <f>VLOOKUP($L12,'Raw Data'!$J$3:$N$29,'Media Summary Quarter'!F$4,0)</f>
        <v>12307919</v>
      </c>
      <c r="Q12" s="53">
        <f t="shared" si="0"/>
        <v>11.710931592863854</v>
      </c>
      <c r="R12" s="45">
        <f t="shared" si="1"/>
        <v>12.030798750608177</v>
      </c>
      <c r="S12" s="45">
        <f t="shared" si="2"/>
        <v>13.752993794723839</v>
      </c>
      <c r="T12" s="46">
        <f t="shared" si="3"/>
        <v>12.788749428107142</v>
      </c>
    </row>
    <row r="13" spans="2:20" x14ac:dyDescent="0.35">
      <c r="B13" s="15" t="s">
        <v>116</v>
      </c>
      <c r="C13" s="50">
        <f>VLOOKUP($B13,'Model Decomp'!$O$3:$S$18,'Media Summary Quarter'!C$4,0)</f>
        <v>0</v>
      </c>
      <c r="D13" s="51">
        <f>VLOOKUP($B13,'Model Decomp'!$O$3:$S$18,'Media Summary Quarter'!D$4,0)</f>
        <v>0</v>
      </c>
      <c r="E13" s="51">
        <f>VLOOKUP($B13,'Model Decomp'!$O$3:$S$18,'Media Summary Quarter'!E$4,0)</f>
        <v>32829.37682830001</v>
      </c>
      <c r="F13" s="52">
        <f>VLOOKUP($B13,'Model Decomp'!$O$3:$S$18,'Media Summary Quarter'!F$4,0)</f>
        <v>32829.37682830001</v>
      </c>
      <c r="G13" s="50"/>
      <c r="H13" s="51"/>
      <c r="I13" s="51">
        <v>45838.031738281235</v>
      </c>
      <c r="J13" s="52">
        <v>45838.031738281235</v>
      </c>
      <c r="L13" s="15" t="s">
        <v>116</v>
      </c>
      <c r="M13" s="50">
        <f>VLOOKUP($L13,'Raw Data'!$J$3:$N$29,'Media Summary Quarter'!C$4,0)</f>
        <v>0</v>
      </c>
      <c r="N13" s="51">
        <f>VLOOKUP($L13,'Raw Data'!$J$3:$N$29,'Media Summary Quarter'!D$4,0)</f>
        <v>0</v>
      </c>
      <c r="O13" s="51">
        <f>VLOOKUP($L13,'Raw Data'!$J$3:$N$29,'Media Summary Quarter'!E$4,0)</f>
        <v>3532908</v>
      </c>
      <c r="P13" s="52">
        <f>VLOOKUP($L13,'Raw Data'!$J$3:$N$29,'Media Summary Quarter'!F$4,0)</f>
        <v>3532908</v>
      </c>
      <c r="Q13" s="53">
        <f t="shared" si="0"/>
        <v>0</v>
      </c>
      <c r="R13" s="45">
        <f t="shared" si="1"/>
        <v>0</v>
      </c>
      <c r="S13" s="45">
        <f t="shared" si="2"/>
        <v>12.974589697292211</v>
      </c>
      <c r="T13" s="46">
        <f t="shared" si="3"/>
        <v>12.974589697292211</v>
      </c>
    </row>
    <row r="14" spans="2:20" ht="15" thickBot="1" x14ac:dyDescent="0.4">
      <c r="B14" s="15" t="s">
        <v>120</v>
      </c>
      <c r="C14" s="50">
        <f>VLOOKUP($B14,'Model Decomp'!$O$3:$S$18,'Media Summary Quarter'!C$4,0)</f>
        <v>26523.221863499995</v>
      </c>
      <c r="D14" s="51">
        <f>VLOOKUP($B14,'Model Decomp'!$O$3:$S$18,'Media Summary Quarter'!D$4,0)</f>
        <v>34429.954389700004</v>
      </c>
      <c r="E14" s="51">
        <f>VLOOKUP($B14,'Model Decomp'!$O$3:$S$18,'Media Summary Quarter'!E$4,0)</f>
        <v>136237.61816879996</v>
      </c>
      <c r="F14" s="52">
        <f>VLOOKUP($B14,'Model Decomp'!$O$3:$S$18,'Media Summary Quarter'!F$4,0)</f>
        <v>197190.79442199995</v>
      </c>
      <c r="G14" s="50">
        <v>18770.319959640496</v>
      </c>
      <c r="H14" s="51">
        <v>116238.92030429818</v>
      </c>
      <c r="I14" s="51">
        <v>185477.3293800352</v>
      </c>
      <c r="J14" s="52">
        <v>320486.56964397384</v>
      </c>
      <c r="L14" s="15" t="s">
        <v>120</v>
      </c>
      <c r="M14" s="50">
        <f>VLOOKUP($L14,'Raw Data'!$J$3:$N$29,'Media Summary Quarter'!C$4,0)</f>
        <v>1361821</v>
      </c>
      <c r="N14" s="51">
        <f>VLOOKUP($L14,'Raw Data'!$J$3:$N$29,'Media Summary Quarter'!D$4,0)</f>
        <v>6590677</v>
      </c>
      <c r="O14" s="51">
        <f>VLOOKUP($L14,'Raw Data'!$J$3:$N$29,'Media Summary Quarter'!E$4,0)</f>
        <v>12950741</v>
      </c>
      <c r="P14" s="52">
        <f>VLOOKUP($L14,'Raw Data'!$J$3:$N$29,'Media Summary Quarter'!F$4,0)</f>
        <v>20903239</v>
      </c>
      <c r="Q14" s="53">
        <f t="shared" si="0"/>
        <v>13.783250485666247</v>
      </c>
      <c r="R14" s="45">
        <f t="shared" si="1"/>
        <v>17.636871038331599</v>
      </c>
      <c r="S14" s="45">
        <f t="shared" si="2"/>
        <v>14.321754205418454</v>
      </c>
      <c r="T14" s="46">
        <f t="shared" si="3"/>
        <v>15.331909549710158</v>
      </c>
    </row>
    <row r="15" spans="2:20" ht="15" thickBot="1" x14ac:dyDescent="0.4">
      <c r="B15" s="17" t="s">
        <v>200</v>
      </c>
      <c r="C15" s="26" t="e">
        <f t="shared" ref="C15:J15" si="4">SUM(C7:C14)</f>
        <v>#N/A</v>
      </c>
      <c r="D15" s="27" t="e">
        <f t="shared" si="4"/>
        <v>#N/A</v>
      </c>
      <c r="E15" s="27" t="e">
        <f t="shared" si="4"/>
        <v>#N/A</v>
      </c>
      <c r="F15" s="28" t="e">
        <f t="shared" si="4"/>
        <v>#N/A</v>
      </c>
      <c r="G15" s="26">
        <f t="shared" si="4"/>
        <v>654065.23490748322</v>
      </c>
      <c r="H15" s="27">
        <f t="shared" si="4"/>
        <v>1599602.9039290461</v>
      </c>
      <c r="I15" s="27">
        <f t="shared" si="4"/>
        <v>1466198.9896878928</v>
      </c>
      <c r="J15" s="28">
        <f t="shared" si="4"/>
        <v>3719867.1285244222</v>
      </c>
      <c r="L15" s="17" t="s">
        <v>200</v>
      </c>
      <c r="M15" s="26">
        <f>SUM(M7:M14)</f>
        <v>44205090</v>
      </c>
      <c r="N15" s="27">
        <f>SUM(N7:N14)</f>
        <v>152817786</v>
      </c>
      <c r="O15" s="27">
        <f>SUM(O7:O14)</f>
        <v>373345113</v>
      </c>
      <c r="P15" s="28">
        <f>SUM(P7:P14)</f>
        <v>570367989</v>
      </c>
      <c r="Q15" s="111">
        <f t="shared" si="0"/>
        <v>14.796152092609317</v>
      </c>
      <c r="R15" s="105">
        <f t="shared" si="1"/>
        <v>10.467386982880685</v>
      </c>
      <c r="S15" s="105">
        <f t="shared" si="2"/>
        <v>3.9271948088627933</v>
      </c>
      <c r="T15" s="106">
        <f t="shared" si="3"/>
        <v>6.5218721952581777</v>
      </c>
    </row>
    <row r="16" spans="2:20" ht="15" thickBot="1" x14ac:dyDescent="0.4"/>
    <row r="17" spans="2:20" x14ac:dyDescent="0.35">
      <c r="B17" s="708" t="s">
        <v>36</v>
      </c>
      <c r="C17" s="703" t="s">
        <v>613</v>
      </c>
      <c r="D17" s="704"/>
      <c r="E17" s="704"/>
      <c r="F17" s="705"/>
      <c r="G17" s="701" t="s">
        <v>614</v>
      </c>
      <c r="H17" s="701"/>
      <c r="I17" s="701"/>
      <c r="J17" s="702"/>
      <c r="L17" s="695" t="s">
        <v>36</v>
      </c>
      <c r="M17" s="697" t="s">
        <v>615</v>
      </c>
      <c r="N17" s="698"/>
      <c r="O17" s="698"/>
      <c r="P17" s="699"/>
      <c r="Q17" s="700" t="s">
        <v>250</v>
      </c>
      <c r="R17" s="701"/>
      <c r="S17" s="701"/>
      <c r="T17" s="702"/>
    </row>
    <row r="18" spans="2:20" ht="15" thickBot="1" x14ac:dyDescent="0.4">
      <c r="B18" s="709"/>
      <c r="C18" s="95">
        <v>44256</v>
      </c>
      <c r="D18" s="60" t="s">
        <v>609</v>
      </c>
      <c r="E18" s="60" t="s">
        <v>610</v>
      </c>
      <c r="F18" s="61" t="s">
        <v>380</v>
      </c>
      <c r="G18" s="11">
        <v>44256</v>
      </c>
      <c r="H18" s="12" t="s">
        <v>609</v>
      </c>
      <c r="I18" s="12" t="s">
        <v>610</v>
      </c>
      <c r="J18" s="13" t="s">
        <v>380</v>
      </c>
      <c r="L18" s="696"/>
      <c r="M18" s="59">
        <v>44256</v>
      </c>
      <c r="N18" s="60" t="s">
        <v>609</v>
      </c>
      <c r="O18" s="60" t="s">
        <v>610</v>
      </c>
      <c r="P18" s="61" t="s">
        <v>380</v>
      </c>
      <c r="Q18" s="16">
        <v>44256</v>
      </c>
      <c r="R18" s="12" t="s">
        <v>609</v>
      </c>
      <c r="S18" s="12" t="s">
        <v>610</v>
      </c>
      <c r="T18" s="13" t="s">
        <v>380</v>
      </c>
    </row>
    <row r="19" spans="2:20" x14ac:dyDescent="0.35">
      <c r="B19" s="91" t="s">
        <v>104</v>
      </c>
      <c r="C19" s="18" t="e">
        <f t="shared" ref="C19:F26" si="5">C7/C$2</f>
        <v>#N/A</v>
      </c>
      <c r="D19" s="19" t="e">
        <f t="shared" si="5"/>
        <v>#N/A</v>
      </c>
      <c r="E19" s="19" t="e">
        <f t="shared" si="5"/>
        <v>#N/A</v>
      </c>
      <c r="F19" s="20" t="e">
        <f t="shared" si="5"/>
        <v>#N/A</v>
      </c>
      <c r="G19" s="19">
        <f t="shared" ref="G19:G27" si="6">G7/C$2</f>
        <v>3.1952157656227151E-2</v>
      </c>
      <c r="H19" s="19">
        <f t="shared" ref="H19:H27" si="7">H7/D$2</f>
        <v>2.9635141892985519E-2</v>
      </c>
      <c r="I19" s="19">
        <f t="shared" ref="I19:I27" si="8">I7/E$2</f>
        <v>8.2313151189767661E-2</v>
      </c>
      <c r="J19" s="20">
        <f t="shared" ref="J19:J27" si="9">J7/F$2</f>
        <v>4.9876436665424656E-2</v>
      </c>
      <c r="L19" s="14" t="s">
        <v>104</v>
      </c>
      <c r="M19" s="41">
        <f t="shared" ref="M19:M27" si="10">IFERROR(C7*1000/M7,0)</f>
        <v>0</v>
      </c>
      <c r="N19" s="42">
        <f t="shared" ref="N19:N27" si="11">IFERROR(D7*1000/N7,0)</f>
        <v>0</v>
      </c>
      <c r="O19" s="42">
        <f t="shared" ref="O19:O27" si="12">IFERROR(E7*1000/O7,0)</f>
        <v>0</v>
      </c>
      <c r="P19" s="43">
        <f t="shared" ref="P19:P27" si="13">IFERROR(F7*1000/P7,0)</f>
        <v>0</v>
      </c>
      <c r="Q19" s="29">
        <f t="shared" ref="Q19:Q27" si="14">IFERROR(C7/G7,0)</f>
        <v>0</v>
      </c>
      <c r="R19" s="30">
        <f t="shared" ref="R19:R27" si="15">IFERROR(D7/H7,0)</f>
        <v>0</v>
      </c>
      <c r="S19" s="30">
        <f t="shared" ref="S19:S27" si="16">IFERROR(E7/I7,0)</f>
        <v>0</v>
      </c>
      <c r="T19" s="31">
        <f t="shared" ref="T19:T27" si="17">IFERROR(F7/J7,0)</f>
        <v>0</v>
      </c>
    </row>
    <row r="20" spans="2:20" x14ac:dyDescent="0.35">
      <c r="B20" s="92" t="s">
        <v>118</v>
      </c>
      <c r="C20" s="21">
        <f t="shared" si="5"/>
        <v>9.3320172832374218E-2</v>
      </c>
      <c r="D20" s="3">
        <f t="shared" si="5"/>
        <v>0.1169227163429022</v>
      </c>
      <c r="E20" s="3">
        <f t="shared" si="5"/>
        <v>0.11165838690283927</v>
      </c>
      <c r="F20" s="22">
        <f t="shared" si="5"/>
        <v>0.11097316012276233</v>
      </c>
      <c r="G20" s="3">
        <f t="shared" si="6"/>
        <v>0.13294853487577105</v>
      </c>
      <c r="H20" s="3">
        <f t="shared" si="7"/>
        <v>0.12177738118687136</v>
      </c>
      <c r="I20" s="3">
        <f t="shared" si="8"/>
        <v>9.297789214205851E-2</v>
      </c>
      <c r="J20" s="22">
        <f t="shared" si="9"/>
        <v>0.11280109879710984</v>
      </c>
      <c r="L20" s="15" t="s">
        <v>118</v>
      </c>
      <c r="M20" s="113">
        <f t="shared" si="10"/>
        <v>15.594949276108245</v>
      </c>
      <c r="N20" s="114">
        <f t="shared" si="11"/>
        <v>18.641621761748734</v>
      </c>
      <c r="O20" s="114">
        <f t="shared" si="12"/>
        <v>20.28235104798291</v>
      </c>
      <c r="P20" s="115">
        <f t="shared" si="13"/>
        <v>18.699041339141491</v>
      </c>
      <c r="Q20" s="116">
        <f t="shared" si="14"/>
        <v>0.70192704958782648</v>
      </c>
      <c r="R20" s="117">
        <f t="shared" si="15"/>
        <v>0.96013492163606706</v>
      </c>
      <c r="S20" s="117">
        <f t="shared" si="16"/>
        <v>1.2009132959503892</v>
      </c>
      <c r="T20" s="118">
        <f t="shared" si="17"/>
        <v>0.9837950277626698</v>
      </c>
    </row>
    <row r="21" spans="2:20" x14ac:dyDescent="0.35">
      <c r="B21" s="92" t="s">
        <v>82</v>
      </c>
      <c r="C21" s="21">
        <f t="shared" si="5"/>
        <v>1.4164137397465396E-2</v>
      </c>
      <c r="D21" s="3">
        <f t="shared" si="5"/>
        <v>1.4266195017157745E-2</v>
      </c>
      <c r="E21" s="3">
        <f t="shared" si="5"/>
        <v>3.9199237608732874E-2</v>
      </c>
      <c r="F21" s="22">
        <f t="shared" si="5"/>
        <v>2.3645199597955985E-2</v>
      </c>
      <c r="G21" s="3">
        <f t="shared" si="6"/>
        <v>2.3173170108629383E-2</v>
      </c>
      <c r="H21" s="3">
        <f t="shared" si="7"/>
        <v>3.0530414576238198E-2</v>
      </c>
      <c r="I21" s="3">
        <f t="shared" si="8"/>
        <v>5.1413868658118492E-2</v>
      </c>
      <c r="J21" s="22">
        <f t="shared" si="9"/>
        <v>3.7164303812053281E-2</v>
      </c>
      <c r="L21" s="15" t="s">
        <v>82</v>
      </c>
      <c r="M21" s="112">
        <f t="shared" si="10"/>
        <v>0.95153764395648421</v>
      </c>
      <c r="N21" s="33">
        <f t="shared" si="11"/>
        <v>0.67021830061975352</v>
      </c>
      <c r="O21" s="33">
        <f t="shared" si="12"/>
        <v>0.45711008333666042</v>
      </c>
      <c r="P21" s="46">
        <f t="shared" si="13"/>
        <v>0.53128297218537079</v>
      </c>
      <c r="Q21" s="32">
        <f t="shared" si="14"/>
        <v>0.61123002727153242</v>
      </c>
      <c r="R21" s="33">
        <f t="shared" si="15"/>
        <v>0.46727812953647591</v>
      </c>
      <c r="S21" s="33">
        <f t="shared" si="16"/>
        <v>0.76242536560304397</v>
      </c>
      <c r="T21" s="34">
        <f t="shared" si="17"/>
        <v>0.63623415946479478</v>
      </c>
    </row>
    <row r="22" spans="2:20" x14ac:dyDescent="0.35">
      <c r="B22" s="92" t="s">
        <v>46</v>
      </c>
      <c r="C22" s="21">
        <f t="shared" si="5"/>
        <v>6.4796718387997929E-2</v>
      </c>
      <c r="D22" s="3">
        <f t="shared" si="5"/>
        <v>6.5685801951931466E-2</v>
      </c>
      <c r="E22" s="3">
        <f t="shared" si="5"/>
        <v>8.0544326348943401E-2</v>
      </c>
      <c r="F22" s="22">
        <f t="shared" si="5"/>
        <v>7.1135934822400701E-2</v>
      </c>
      <c r="G22" s="3">
        <f t="shared" si="6"/>
        <v>6.7748706959564101E-2</v>
      </c>
      <c r="H22" s="3">
        <f t="shared" si="7"/>
        <v>7.5341912387866056E-2</v>
      </c>
      <c r="I22" s="3">
        <f t="shared" si="8"/>
        <v>0.10085134668932222</v>
      </c>
      <c r="J22" s="22">
        <f t="shared" si="9"/>
        <v>8.3679481508076872E-2</v>
      </c>
      <c r="L22" s="15" t="s">
        <v>46</v>
      </c>
      <c r="M22" s="44">
        <f t="shared" si="10"/>
        <v>477.89642582437119</v>
      </c>
      <c r="N22" s="45">
        <f t="shared" si="11"/>
        <v>444.2172124305614</v>
      </c>
      <c r="O22" s="45">
        <f t="shared" si="12"/>
        <v>424.17843357428393</v>
      </c>
      <c r="P22" s="46">
        <f t="shared" si="13"/>
        <v>440.09262724173902</v>
      </c>
      <c r="Q22" s="32">
        <f t="shared" si="14"/>
        <v>0.95642738136200789</v>
      </c>
      <c r="R22" s="33">
        <f t="shared" si="15"/>
        <v>0.87183613834721652</v>
      </c>
      <c r="S22" s="33">
        <f t="shared" si="16"/>
        <v>0.79864403394695715</v>
      </c>
      <c r="T22" s="34">
        <f t="shared" si="17"/>
        <v>0.8501000907317352</v>
      </c>
    </row>
    <row r="23" spans="2:20" x14ac:dyDescent="0.35">
      <c r="B23" s="92" t="s">
        <v>107</v>
      </c>
      <c r="C23" s="21">
        <f t="shared" si="5"/>
        <v>6.3557812241509554E-2</v>
      </c>
      <c r="D23" s="3">
        <f t="shared" si="5"/>
        <v>5.5997177222796006E-2</v>
      </c>
      <c r="E23" s="3">
        <f t="shared" si="5"/>
        <v>8.9930510697127132E-3</v>
      </c>
      <c r="F23" s="22">
        <f t="shared" si="5"/>
        <v>3.9553744616097154E-2</v>
      </c>
      <c r="G23" s="3">
        <f t="shared" si="6"/>
        <v>0.14050453217134867</v>
      </c>
      <c r="H23" s="3">
        <f t="shared" si="7"/>
        <v>8.7489119269933038E-2</v>
      </c>
      <c r="I23" s="3">
        <f t="shared" si="8"/>
        <v>7.8145852477017434E-3</v>
      </c>
      <c r="J23" s="22">
        <f t="shared" si="9"/>
        <v>6.6370912400038215E-2</v>
      </c>
      <c r="L23" s="15" t="s">
        <v>107</v>
      </c>
      <c r="M23" s="44">
        <f t="shared" si="10"/>
        <v>16.709212453461962</v>
      </c>
      <c r="N23" s="45">
        <f t="shared" si="11"/>
        <v>22.188231809163003</v>
      </c>
      <c r="O23" s="45">
        <f t="shared" si="12"/>
        <v>22.401681571633155</v>
      </c>
      <c r="P23" s="46">
        <f t="shared" si="13"/>
        <v>20.398984635095591</v>
      </c>
      <c r="Q23" s="68">
        <f t="shared" si="14"/>
        <v>0.45235417861111604</v>
      </c>
      <c r="R23" s="69">
        <f t="shared" si="15"/>
        <v>0.64004733034317207</v>
      </c>
      <c r="S23" s="69">
        <f t="shared" si="16"/>
        <v>1.1508033740315973</v>
      </c>
      <c r="T23" s="70">
        <f t="shared" si="17"/>
        <v>0.59594999052739228</v>
      </c>
    </row>
    <row r="24" spans="2:20" x14ac:dyDescent="0.35">
      <c r="B24" s="92" t="s">
        <v>113</v>
      </c>
      <c r="C24" s="21">
        <f t="shared" si="5"/>
        <v>1.829835398421199E-2</v>
      </c>
      <c r="D24" s="3">
        <f t="shared" si="5"/>
        <v>1.1404072740391229E-2</v>
      </c>
      <c r="E24" s="3">
        <f t="shared" si="5"/>
        <v>8.4098027582359385E-3</v>
      </c>
      <c r="F24" s="22">
        <f t="shared" si="5"/>
        <v>1.1434033022044337E-2</v>
      </c>
      <c r="G24" s="3">
        <f t="shared" si="6"/>
        <v>1.7602706303059559E-2</v>
      </c>
      <c r="H24" s="3">
        <f t="shared" si="7"/>
        <v>1.2025837234235939E-2</v>
      </c>
      <c r="I24" s="3">
        <f t="shared" si="8"/>
        <v>2.3352656316262623E-2</v>
      </c>
      <c r="J24" s="22">
        <f t="shared" si="9"/>
        <v>1.7231427817589743E-2</v>
      </c>
      <c r="L24" s="15" t="s">
        <v>113</v>
      </c>
      <c r="M24" s="44">
        <f t="shared" si="10"/>
        <v>12.173740110284525</v>
      </c>
      <c r="N24" s="45">
        <f t="shared" si="11"/>
        <v>11.40877773452258</v>
      </c>
      <c r="O24" s="45">
        <f t="shared" si="12"/>
        <v>4.9527541356537466</v>
      </c>
      <c r="P24" s="46">
        <f t="shared" si="13"/>
        <v>8.486063071474554</v>
      </c>
      <c r="Q24" s="32">
        <f t="shared" si="14"/>
        <v>1.0395193596470742</v>
      </c>
      <c r="R24" s="33">
        <f t="shared" si="15"/>
        <v>0.94829761273712987</v>
      </c>
      <c r="S24" s="33">
        <f t="shared" si="16"/>
        <v>0.36012189124623961</v>
      </c>
      <c r="T24" s="34">
        <f t="shared" si="17"/>
        <v>0.66355691142277484</v>
      </c>
    </row>
    <row r="25" spans="2:20" x14ac:dyDescent="0.35">
      <c r="B25" s="92" t="s">
        <v>116</v>
      </c>
      <c r="C25" s="21">
        <f t="shared" si="5"/>
        <v>0</v>
      </c>
      <c r="D25" s="3">
        <f t="shared" si="5"/>
        <v>0</v>
      </c>
      <c r="E25" s="3">
        <f t="shared" si="5"/>
        <v>9.5366629649898862E-3</v>
      </c>
      <c r="F25" s="22">
        <f t="shared" si="5"/>
        <v>3.5939430951050328E-3</v>
      </c>
      <c r="G25" s="3">
        <f t="shared" si="6"/>
        <v>0</v>
      </c>
      <c r="H25" s="3">
        <f t="shared" si="7"/>
        <v>0</v>
      </c>
      <c r="I25" s="3">
        <f t="shared" si="8"/>
        <v>1.3315569831032154E-2</v>
      </c>
      <c r="J25" s="22">
        <f t="shared" si="9"/>
        <v>5.0180446165822585E-3</v>
      </c>
      <c r="L25" s="15" t="s">
        <v>116</v>
      </c>
      <c r="M25" s="44">
        <f t="shared" si="10"/>
        <v>0</v>
      </c>
      <c r="N25" s="45">
        <f t="shared" si="11"/>
        <v>0</v>
      </c>
      <c r="O25" s="45">
        <f t="shared" si="12"/>
        <v>9.2924516653985929</v>
      </c>
      <c r="P25" s="46">
        <f t="shared" si="13"/>
        <v>9.2924516653985929</v>
      </c>
      <c r="Q25" s="32">
        <f t="shared" si="14"/>
        <v>0</v>
      </c>
      <c r="R25" s="33">
        <f t="shared" si="15"/>
        <v>0</v>
      </c>
      <c r="S25" s="33">
        <f t="shared" si="16"/>
        <v>0.71620389408829788</v>
      </c>
      <c r="T25" s="34">
        <f t="shared" si="17"/>
        <v>0.71620389408829788</v>
      </c>
    </row>
    <row r="26" spans="2:20" ht="15" thickBot="1" x14ac:dyDescent="0.4">
      <c r="B26" s="92" t="s">
        <v>120</v>
      </c>
      <c r="C26" s="21">
        <f t="shared" si="5"/>
        <v>1.7281347413869878E-2</v>
      </c>
      <c r="D26" s="3">
        <f t="shared" si="5"/>
        <v>8.281582404129335E-3</v>
      </c>
      <c r="E26" s="3">
        <f t="shared" si="5"/>
        <v>3.9575903448426999E-2</v>
      </c>
      <c r="F26" s="22">
        <f t="shared" si="5"/>
        <v>2.1587144274402014E-2</v>
      </c>
      <c r="G26" s="3">
        <f t="shared" si="6"/>
        <v>1.2229902609925189E-2</v>
      </c>
      <c r="H26" s="3">
        <f t="shared" si="7"/>
        <v>2.7959438637974204E-2</v>
      </c>
      <c r="I26" s="3">
        <f t="shared" si="8"/>
        <v>5.3879633085786083E-2</v>
      </c>
      <c r="J26" s="22">
        <f t="shared" si="9"/>
        <v>3.5084750468152633E-2</v>
      </c>
      <c r="L26" s="15" t="s">
        <v>120</v>
      </c>
      <c r="M26" s="44">
        <f t="shared" si="10"/>
        <v>19.476290836681176</v>
      </c>
      <c r="N26" s="45">
        <f t="shared" si="11"/>
        <v>5.2240391070143479</v>
      </c>
      <c r="O26" s="45">
        <f t="shared" si="12"/>
        <v>10.519677458517622</v>
      </c>
      <c r="P26" s="46">
        <f t="shared" si="13"/>
        <v>9.4335042728067151</v>
      </c>
      <c r="Q26" s="32">
        <f t="shared" si="14"/>
        <v>1.4130404766956348</v>
      </c>
      <c r="R26" s="65">
        <f t="shared" si="15"/>
        <v>0.29619988124086938</v>
      </c>
      <c r="S26" s="33">
        <f t="shared" si="16"/>
        <v>0.73452436814881483</v>
      </c>
      <c r="T26" s="34">
        <f t="shared" si="17"/>
        <v>0.61528567216110719</v>
      </c>
    </row>
    <row r="27" spans="2:20" ht="15" thickBot="1" x14ac:dyDescent="0.4">
      <c r="B27" s="93" t="s">
        <v>200</v>
      </c>
      <c r="C27" s="23" t="e">
        <f>SUM(C19:C26)</f>
        <v>#N/A</v>
      </c>
      <c r="D27" s="24" t="e">
        <f>SUM(D19:D26)</f>
        <v>#N/A</v>
      </c>
      <c r="E27" s="24" t="e">
        <f>SUM(E19:E26)</f>
        <v>#N/A</v>
      </c>
      <c r="F27" s="25" t="e">
        <f>SUM(F19:F26)</f>
        <v>#N/A</v>
      </c>
      <c r="G27" s="102">
        <f t="shared" si="6"/>
        <v>0.42615971068452513</v>
      </c>
      <c r="H27" s="24">
        <f t="shared" si="7"/>
        <v>0.38475924518610438</v>
      </c>
      <c r="I27" s="24">
        <f t="shared" si="8"/>
        <v>0.42591870316004943</v>
      </c>
      <c r="J27" s="25">
        <f t="shared" si="9"/>
        <v>0.4072264560850275</v>
      </c>
      <c r="K27" s="103"/>
      <c r="L27" s="17" t="s">
        <v>200</v>
      </c>
      <c r="M27" s="104">
        <f t="shared" si="10"/>
        <v>0</v>
      </c>
      <c r="N27" s="105">
        <f t="shared" si="11"/>
        <v>0</v>
      </c>
      <c r="O27" s="105">
        <f t="shared" si="12"/>
        <v>0</v>
      </c>
      <c r="P27" s="106">
        <f t="shared" si="13"/>
        <v>0</v>
      </c>
      <c r="Q27" s="107">
        <f t="shared" si="14"/>
        <v>0</v>
      </c>
      <c r="R27" s="108">
        <f t="shared" si="15"/>
        <v>0</v>
      </c>
      <c r="S27" s="109">
        <f t="shared" si="16"/>
        <v>0</v>
      </c>
      <c r="T27" s="110">
        <f t="shared" si="17"/>
        <v>0</v>
      </c>
    </row>
    <row r="28" spans="2:20" ht="15" thickBot="1" x14ac:dyDescent="0.4"/>
    <row r="29" spans="2:20" x14ac:dyDescent="0.35">
      <c r="B29" s="706" t="s">
        <v>36</v>
      </c>
      <c r="C29" s="710" t="s">
        <v>616</v>
      </c>
      <c r="D29" s="704"/>
      <c r="E29" s="704"/>
      <c r="F29" s="705"/>
      <c r="G29" s="700" t="s">
        <v>347</v>
      </c>
      <c r="H29" s="701"/>
      <c r="I29" s="701"/>
      <c r="J29" s="702"/>
    </row>
    <row r="30" spans="2:20" ht="15" thickBot="1" x14ac:dyDescent="0.4">
      <c r="B30" s="707"/>
      <c r="C30" s="100">
        <v>44256</v>
      </c>
      <c r="D30" s="60" t="s">
        <v>609</v>
      </c>
      <c r="E30" s="60" t="s">
        <v>610</v>
      </c>
      <c r="F30" s="61" t="s">
        <v>380</v>
      </c>
      <c r="G30" s="16">
        <v>44256</v>
      </c>
      <c r="H30" s="12" t="s">
        <v>609</v>
      </c>
      <c r="I30" s="12" t="s">
        <v>610</v>
      </c>
      <c r="J30" s="13" t="s">
        <v>380</v>
      </c>
    </row>
    <row r="31" spans="2:20" x14ac:dyDescent="0.35">
      <c r="B31" s="14" t="s">
        <v>104</v>
      </c>
      <c r="C31" s="19" t="e">
        <f t="shared" ref="C31:F39" si="18">C7/C$15</f>
        <v>#N/A</v>
      </c>
      <c r="D31" s="19" t="e">
        <f t="shared" si="18"/>
        <v>#N/A</v>
      </c>
      <c r="E31" s="19" t="e">
        <f t="shared" si="18"/>
        <v>#N/A</v>
      </c>
      <c r="F31" s="20" t="e">
        <f t="shared" si="18"/>
        <v>#N/A</v>
      </c>
      <c r="G31" s="18">
        <f t="shared" ref="G31:J39" si="19">G7/G$15</f>
        <v>7.4976955482027E-2</v>
      </c>
      <c r="H31" s="19">
        <f t="shared" si="19"/>
        <v>7.7022559597369214E-2</v>
      </c>
      <c r="I31" s="19">
        <f t="shared" si="19"/>
        <v>0.1932602409310879</v>
      </c>
      <c r="J31" s="20">
        <f t="shared" si="19"/>
        <v>0.12247838007609857</v>
      </c>
      <c r="K31" s="66"/>
      <c r="L31" s="66"/>
      <c r="M31" s="66"/>
      <c r="N31" s="67"/>
    </row>
    <row r="32" spans="2:20" x14ac:dyDescent="0.35">
      <c r="B32" s="15" t="s">
        <v>118</v>
      </c>
      <c r="C32" s="3" t="e">
        <f t="shared" si="18"/>
        <v>#N/A</v>
      </c>
      <c r="D32" s="3" t="e">
        <f t="shared" si="18"/>
        <v>#N/A</v>
      </c>
      <c r="E32" s="3" t="e">
        <f t="shared" si="18"/>
        <v>#N/A</v>
      </c>
      <c r="F32" s="22" t="e">
        <f t="shared" si="18"/>
        <v>#N/A</v>
      </c>
      <c r="G32" s="21">
        <f t="shared" si="19"/>
        <v>0.31196880310956793</v>
      </c>
      <c r="H32" s="3">
        <f t="shared" si="19"/>
        <v>0.31650280717223256</v>
      </c>
      <c r="I32" s="3">
        <f t="shared" si="19"/>
        <v>0.21829962256228927</v>
      </c>
      <c r="J32" s="22">
        <f t="shared" si="19"/>
        <v>0.27699845408265261</v>
      </c>
      <c r="K32" s="66"/>
      <c r="L32" s="66"/>
      <c r="M32" s="66"/>
      <c r="N32" s="67"/>
    </row>
    <row r="33" spans="2:14" x14ac:dyDescent="0.35">
      <c r="B33" s="15" t="s">
        <v>82</v>
      </c>
      <c r="C33" s="3" t="e">
        <f t="shared" si="18"/>
        <v>#N/A</v>
      </c>
      <c r="D33" s="3" t="e">
        <f t="shared" si="18"/>
        <v>#N/A</v>
      </c>
      <c r="E33" s="3" t="e">
        <f t="shared" si="18"/>
        <v>#N/A</v>
      </c>
      <c r="F33" s="22" t="e">
        <f t="shared" si="18"/>
        <v>#N/A</v>
      </c>
      <c r="G33" s="21">
        <f t="shared" si="19"/>
        <v>5.437672667697082E-2</v>
      </c>
      <c r="H33" s="3">
        <f t="shared" si="19"/>
        <v>7.9349398248951569E-2</v>
      </c>
      <c r="I33" s="3">
        <f t="shared" si="19"/>
        <v>0.12071286909135444</v>
      </c>
      <c r="J33" s="22">
        <f t="shared" si="19"/>
        <v>9.1262007309990442E-2</v>
      </c>
      <c r="K33" s="66"/>
      <c r="L33" s="66"/>
      <c r="M33" s="66"/>
      <c r="N33" s="67"/>
    </row>
    <row r="34" spans="2:14" x14ac:dyDescent="0.35">
      <c r="B34" s="15" t="s">
        <v>46</v>
      </c>
      <c r="C34" s="3" t="e">
        <f t="shared" si="18"/>
        <v>#N/A</v>
      </c>
      <c r="D34" s="3" t="e">
        <f t="shared" si="18"/>
        <v>#N/A</v>
      </c>
      <c r="E34" s="3" t="e">
        <f t="shared" si="18"/>
        <v>#N/A</v>
      </c>
      <c r="F34" s="22" t="e">
        <f t="shared" si="18"/>
        <v>#N/A</v>
      </c>
      <c r="G34" s="21">
        <f t="shared" si="19"/>
        <v>0.15897492245510908</v>
      </c>
      <c r="H34" s="3">
        <f t="shared" si="19"/>
        <v>0.19581572978558032</v>
      </c>
      <c r="I34" s="3">
        <f t="shared" si="19"/>
        <v>0.23678543802154856</v>
      </c>
      <c r="J34" s="22">
        <f t="shared" si="19"/>
        <v>0.20548635840743332</v>
      </c>
      <c r="K34" s="66"/>
      <c r="L34" s="66"/>
      <c r="M34" s="66"/>
      <c r="N34" s="67"/>
    </row>
    <row r="35" spans="2:14" x14ac:dyDescent="0.35">
      <c r="B35" s="15" t="s">
        <v>107</v>
      </c>
      <c r="C35" s="3" t="e">
        <f t="shared" si="18"/>
        <v>#N/A</v>
      </c>
      <c r="D35" s="3" t="e">
        <f t="shared" si="18"/>
        <v>#N/A</v>
      </c>
      <c r="E35" s="3" t="e">
        <f t="shared" si="18"/>
        <v>#N/A</v>
      </c>
      <c r="F35" s="22" t="e">
        <f t="shared" si="18"/>
        <v>#N/A</v>
      </c>
      <c r="G35" s="21">
        <f t="shared" si="19"/>
        <v>0.32969923868603457</v>
      </c>
      <c r="H35" s="3">
        <f t="shared" si="19"/>
        <v>0.22738665896803956</v>
      </c>
      <c r="I35" s="3">
        <f t="shared" si="19"/>
        <v>1.8347598238167111E-2</v>
      </c>
      <c r="J35" s="22">
        <f t="shared" si="19"/>
        <v>0.16298281068993267</v>
      </c>
      <c r="K35" s="66"/>
      <c r="L35" s="66"/>
      <c r="M35" s="66"/>
      <c r="N35" s="67"/>
    </row>
    <row r="36" spans="2:14" x14ac:dyDescent="0.35">
      <c r="B36" s="15" t="s">
        <v>113</v>
      </c>
      <c r="C36" s="3" t="e">
        <f t="shared" si="18"/>
        <v>#N/A</v>
      </c>
      <c r="D36" s="3" t="e">
        <f t="shared" si="18"/>
        <v>#N/A</v>
      </c>
      <c r="E36" s="3" t="e">
        <f t="shared" si="18"/>
        <v>#N/A</v>
      </c>
      <c r="F36" s="22" t="e">
        <f t="shared" si="18"/>
        <v>#N/A</v>
      </c>
      <c r="G36" s="21">
        <f t="shared" si="19"/>
        <v>4.1305421093854607E-2</v>
      </c>
      <c r="H36" s="3">
        <f t="shared" si="19"/>
        <v>3.1255486085640792E-2</v>
      </c>
      <c r="I36" s="3">
        <f t="shared" si="19"/>
        <v>5.4828905476562946E-2</v>
      </c>
      <c r="J36" s="22">
        <f t="shared" si="19"/>
        <v>4.2314116777304567E-2</v>
      </c>
      <c r="K36" s="66"/>
      <c r="L36" s="66"/>
      <c r="M36" s="66"/>
      <c r="N36" s="67"/>
    </row>
    <row r="37" spans="2:14" x14ac:dyDescent="0.35">
      <c r="B37" s="15" t="s">
        <v>116</v>
      </c>
      <c r="C37" s="3" t="e">
        <f t="shared" si="18"/>
        <v>#N/A</v>
      </c>
      <c r="D37" s="3" t="e">
        <f t="shared" si="18"/>
        <v>#N/A</v>
      </c>
      <c r="E37" s="3" t="e">
        <f t="shared" si="18"/>
        <v>#N/A</v>
      </c>
      <c r="F37" s="22" t="e">
        <f t="shared" si="18"/>
        <v>#N/A</v>
      </c>
      <c r="G37" s="21">
        <f t="shared" si="19"/>
        <v>0</v>
      </c>
      <c r="H37" s="3">
        <f t="shared" si="19"/>
        <v>0</v>
      </c>
      <c r="I37" s="3">
        <f t="shared" si="19"/>
        <v>3.1263172366554896E-2</v>
      </c>
      <c r="J37" s="22">
        <f t="shared" si="19"/>
        <v>1.232249167901436E-2</v>
      </c>
      <c r="K37" s="66"/>
      <c r="L37" s="66"/>
      <c r="M37" s="66"/>
      <c r="N37" s="67"/>
    </row>
    <row r="38" spans="2:14" ht="15" thickBot="1" x14ac:dyDescent="0.4">
      <c r="B38" s="15" t="s">
        <v>120</v>
      </c>
      <c r="C38" s="3" t="e">
        <f t="shared" si="18"/>
        <v>#N/A</v>
      </c>
      <c r="D38" s="3" t="e">
        <f t="shared" si="18"/>
        <v>#N/A</v>
      </c>
      <c r="E38" s="3" t="e">
        <f t="shared" si="18"/>
        <v>#N/A</v>
      </c>
      <c r="F38" s="22" t="e">
        <f t="shared" si="18"/>
        <v>#N/A</v>
      </c>
      <c r="G38" s="21">
        <f t="shared" si="19"/>
        <v>2.8697932496435982E-2</v>
      </c>
      <c r="H38" s="3">
        <f t="shared" si="19"/>
        <v>7.2667360142185777E-2</v>
      </c>
      <c r="I38" s="3">
        <f t="shared" si="19"/>
        <v>0.12650215331243506</v>
      </c>
      <c r="J38" s="22">
        <f t="shared" si="19"/>
        <v>8.615538097757347E-2</v>
      </c>
      <c r="K38" s="66"/>
      <c r="L38" s="66"/>
      <c r="M38" s="66"/>
      <c r="N38" s="67"/>
    </row>
    <row r="39" spans="2:14" ht="15" thickBot="1" x14ac:dyDescent="0.4">
      <c r="B39" s="17" t="s">
        <v>200</v>
      </c>
      <c r="C39" s="102" t="e">
        <f t="shared" si="18"/>
        <v>#N/A</v>
      </c>
      <c r="D39" s="24" t="e">
        <f t="shared" si="18"/>
        <v>#N/A</v>
      </c>
      <c r="E39" s="24" t="e">
        <f t="shared" si="18"/>
        <v>#N/A</v>
      </c>
      <c r="F39" s="25" t="e">
        <f t="shared" si="18"/>
        <v>#N/A</v>
      </c>
      <c r="G39" s="23">
        <f t="shared" si="19"/>
        <v>1</v>
      </c>
      <c r="H39" s="24">
        <f t="shared" si="19"/>
        <v>1</v>
      </c>
      <c r="I39" s="24">
        <f t="shared" si="19"/>
        <v>1</v>
      </c>
      <c r="J39" s="25">
        <f t="shared" si="19"/>
        <v>1</v>
      </c>
      <c r="K39" s="66"/>
      <c r="M39" s="67"/>
    </row>
  </sheetData>
  <mergeCells count="17">
    <mergeCell ref="C17:F17"/>
    <mergeCell ref="L17:L18"/>
    <mergeCell ref="M17:P17"/>
    <mergeCell ref="Q17:T17"/>
    <mergeCell ref="B29:B30"/>
    <mergeCell ref="G17:J17"/>
    <mergeCell ref="B17:B18"/>
    <mergeCell ref="G29:J29"/>
    <mergeCell ref="C29:F29"/>
    <mergeCell ref="B1:B2"/>
    <mergeCell ref="C3:F3"/>
    <mergeCell ref="L5:L6"/>
    <mergeCell ref="M5:P5"/>
    <mergeCell ref="Q5:T5"/>
    <mergeCell ref="C5:F5"/>
    <mergeCell ref="B5:B6"/>
    <mergeCell ref="G5:J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FAC5E-FCB4-4480-A4DF-A99CF85BC62B}">
  <dimension ref="A3:E20"/>
  <sheetViews>
    <sheetView workbookViewId="0">
      <selection activeCell="D21" sqref="D21"/>
    </sheetView>
  </sheetViews>
  <sheetFormatPr defaultRowHeight="14.5" x14ac:dyDescent="0.35"/>
  <cols>
    <col min="1" max="1" width="20.6328125" bestFit="1" customWidth="1"/>
    <col min="2" max="2" width="15.26953125" bestFit="1" customWidth="1"/>
    <col min="3" max="3" width="9.1796875" bestFit="1" customWidth="1"/>
    <col min="4" max="4" width="10.6328125" bestFit="1" customWidth="1"/>
    <col min="5" max="5" width="10.7265625" bestFit="1" customWidth="1"/>
  </cols>
  <sheetData>
    <row r="3" spans="1:5" x14ac:dyDescent="0.35">
      <c r="A3" s="39" t="s">
        <v>617</v>
      </c>
      <c r="B3" s="39" t="s">
        <v>546</v>
      </c>
    </row>
    <row r="4" spans="1:5" x14ac:dyDescent="0.35">
      <c r="A4" s="39" t="s">
        <v>2</v>
      </c>
      <c r="B4" t="s">
        <v>170</v>
      </c>
      <c r="C4" t="s">
        <v>85</v>
      </c>
      <c r="D4" t="s">
        <v>618</v>
      </c>
      <c r="E4" t="s">
        <v>6</v>
      </c>
    </row>
    <row r="5" spans="1:5" x14ac:dyDescent="0.35">
      <c r="A5" s="40" t="s">
        <v>82</v>
      </c>
      <c r="B5" s="227">
        <v>173723.07357569999</v>
      </c>
      <c r="C5" s="227">
        <v>42267.315598500005</v>
      </c>
      <c r="D5" s="227"/>
      <c r="E5" s="227">
        <v>215990.38917420001</v>
      </c>
    </row>
    <row r="6" spans="1:5" x14ac:dyDescent="0.35">
      <c r="A6" s="40" t="s">
        <v>46</v>
      </c>
      <c r="B6" s="227">
        <v>465013.27417070005</v>
      </c>
      <c r="C6" s="227">
        <v>184787.89087799992</v>
      </c>
      <c r="D6" s="227"/>
      <c r="E6" s="227">
        <v>649801.16504869994</v>
      </c>
    </row>
    <row r="7" spans="1:5" x14ac:dyDescent="0.35">
      <c r="A7" s="40" t="s">
        <v>100</v>
      </c>
      <c r="B7" s="227"/>
      <c r="C7" s="227"/>
      <c r="D7" s="227">
        <v>-40386.431695200008</v>
      </c>
      <c r="E7" s="227">
        <v>-40386.431695200008</v>
      </c>
    </row>
    <row r="8" spans="1:5" x14ac:dyDescent="0.35">
      <c r="A8" s="40" t="s">
        <v>96</v>
      </c>
      <c r="B8" s="227"/>
      <c r="C8" s="227"/>
      <c r="D8" s="227">
        <v>-506832.56210950029</v>
      </c>
      <c r="E8" s="227">
        <v>-506832.56210950029</v>
      </c>
    </row>
    <row r="9" spans="1:5" x14ac:dyDescent="0.35">
      <c r="A9" s="40" t="s">
        <v>106</v>
      </c>
      <c r="B9" s="227"/>
      <c r="C9" s="227"/>
      <c r="D9" s="227">
        <v>1026709.0039530006</v>
      </c>
      <c r="E9" s="227">
        <v>1026709.0039530006</v>
      </c>
    </row>
    <row r="10" spans="1:5" x14ac:dyDescent="0.35">
      <c r="A10" s="40" t="s">
        <v>122</v>
      </c>
      <c r="B10" s="227"/>
      <c r="C10" s="227"/>
      <c r="D10" s="227">
        <v>8333.9741628000083</v>
      </c>
      <c r="E10" s="227">
        <v>8333.9741628000083</v>
      </c>
    </row>
    <row r="11" spans="1:5" x14ac:dyDescent="0.35">
      <c r="A11" s="40" t="s">
        <v>110</v>
      </c>
      <c r="B11" s="227"/>
      <c r="C11" s="227"/>
      <c r="D11" s="227">
        <v>398961.92393140023</v>
      </c>
      <c r="E11" s="227">
        <v>398961.92393140023</v>
      </c>
    </row>
    <row r="12" spans="1:5" x14ac:dyDescent="0.35">
      <c r="A12" s="40" t="s">
        <v>145</v>
      </c>
      <c r="B12" s="227">
        <v>105699.94582179999</v>
      </c>
      <c r="C12" s="227">
        <v>78053.963084500007</v>
      </c>
      <c r="D12" s="227"/>
      <c r="E12" s="227">
        <v>183753.9089063</v>
      </c>
    </row>
    <row r="13" spans="1:5" x14ac:dyDescent="0.35">
      <c r="A13" s="40" t="s">
        <v>149</v>
      </c>
      <c r="B13" s="227">
        <v>213235.57064079994</v>
      </c>
      <c r="C13" s="227"/>
      <c r="D13" s="227"/>
      <c r="E13" s="227">
        <v>213235.57064079994</v>
      </c>
    </row>
    <row r="14" spans="1:5" x14ac:dyDescent="0.35">
      <c r="A14" s="40" t="s">
        <v>107</v>
      </c>
      <c r="B14" s="227">
        <v>192073.39731200004</v>
      </c>
      <c r="C14" s="227">
        <v>169235.82562499994</v>
      </c>
      <c r="D14" s="227"/>
      <c r="E14" s="227">
        <v>361309.22293699998</v>
      </c>
    </row>
    <row r="15" spans="1:5" x14ac:dyDescent="0.35">
      <c r="A15" s="40" t="s">
        <v>175</v>
      </c>
      <c r="B15" s="227"/>
      <c r="C15" s="227"/>
      <c r="D15" s="227">
        <v>-1221812.3330866001</v>
      </c>
      <c r="E15" s="227">
        <v>-1221812.3330866001</v>
      </c>
    </row>
    <row r="16" spans="1:5" x14ac:dyDescent="0.35">
      <c r="A16" s="40" t="s">
        <v>113</v>
      </c>
      <c r="B16" s="227">
        <v>59722.997858600022</v>
      </c>
      <c r="C16" s="227">
        <v>44722.779054000021</v>
      </c>
      <c r="D16" s="227"/>
      <c r="E16" s="227">
        <v>104445.77691260003</v>
      </c>
    </row>
    <row r="17" spans="1:5" x14ac:dyDescent="0.35">
      <c r="A17" s="40" t="s">
        <v>116</v>
      </c>
      <c r="B17" s="227">
        <v>32829.37682830001</v>
      </c>
      <c r="C17" s="227"/>
      <c r="D17" s="227"/>
      <c r="E17" s="227">
        <v>32829.37682830001</v>
      </c>
    </row>
    <row r="18" spans="1:5" x14ac:dyDescent="0.35">
      <c r="A18" s="40" t="s">
        <v>118</v>
      </c>
      <c r="B18" s="227">
        <v>725289.69719039986</v>
      </c>
      <c r="C18" s="227">
        <v>288410.18483039981</v>
      </c>
      <c r="D18" s="227"/>
      <c r="E18" s="227">
        <v>1013699.8820207997</v>
      </c>
    </row>
    <row r="19" spans="1:5" x14ac:dyDescent="0.35">
      <c r="A19" s="40" t="s">
        <v>120</v>
      </c>
      <c r="B19" s="227">
        <v>147669.84249439996</v>
      </c>
      <c r="C19" s="227">
        <v>49520.951927599999</v>
      </c>
      <c r="D19" s="227"/>
      <c r="E19" s="227">
        <v>197190.79442199995</v>
      </c>
    </row>
    <row r="20" spans="1:5" x14ac:dyDescent="0.35">
      <c r="A20" s="40" t="s">
        <v>6</v>
      </c>
      <c r="B20" s="227">
        <v>2115257.1758926995</v>
      </c>
      <c r="C20" s="227">
        <v>856998.9109979996</v>
      </c>
      <c r="D20" s="227">
        <v>-335026.42484409944</v>
      </c>
      <c r="E20" s="227">
        <v>2637229.6620466001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9A11-925C-40DC-AD14-AB6CF20D2E64}">
  <dimension ref="B1:Q52"/>
  <sheetViews>
    <sheetView showGridLines="0" topLeftCell="B1" zoomScale="85" zoomScaleNormal="85" workbookViewId="0">
      <selection activeCell="I27" sqref="I27"/>
    </sheetView>
  </sheetViews>
  <sheetFormatPr defaultRowHeight="14.5" x14ac:dyDescent="0.35"/>
  <cols>
    <col min="1" max="1" width="6.7265625" customWidth="1"/>
    <col min="2" max="2" width="18.54296875" bestFit="1" customWidth="1"/>
    <col min="3" max="3" width="15.7265625" bestFit="1" customWidth="1"/>
    <col min="4" max="4" width="16.26953125" bestFit="1" customWidth="1"/>
    <col min="5" max="5" width="16.54296875" bestFit="1" customWidth="1"/>
    <col min="6" max="6" width="4.7265625" customWidth="1"/>
    <col min="7" max="9" width="12.54296875" customWidth="1"/>
    <col min="10" max="10" width="4.7265625" customWidth="1"/>
    <col min="11" max="11" width="15.7265625" bestFit="1" customWidth="1"/>
    <col min="12" max="12" width="16.26953125" bestFit="1" customWidth="1"/>
    <col min="13" max="13" width="16.54296875" bestFit="1" customWidth="1"/>
    <col min="14" max="14" width="4.7265625" customWidth="1"/>
    <col min="15" max="17" width="12.54296875" customWidth="1"/>
  </cols>
  <sheetData>
    <row r="1" spans="2:17" ht="15" customHeight="1" x14ac:dyDescent="0.35">
      <c r="B1" s="667" t="s">
        <v>34</v>
      </c>
      <c r="C1" s="149" t="s">
        <v>619</v>
      </c>
      <c r="D1" s="128" t="s">
        <v>620</v>
      </c>
      <c r="E1" s="128" t="s">
        <v>621</v>
      </c>
      <c r="G1" s="96"/>
      <c r="H1" s="96"/>
      <c r="N1" s="96"/>
    </row>
    <row r="2" spans="2:17" x14ac:dyDescent="0.35">
      <c r="B2" s="667"/>
      <c r="C2" s="150" t="s">
        <v>622</v>
      </c>
      <c r="D2" s="150" t="s">
        <v>623</v>
      </c>
      <c r="E2" s="150" t="s">
        <v>624</v>
      </c>
      <c r="G2" s="89"/>
      <c r="H2" s="89"/>
      <c r="N2" s="147"/>
    </row>
    <row r="3" spans="2:17" ht="21.75" hidden="1" customHeight="1" thickBot="1" x14ac:dyDescent="0.4">
      <c r="G3" s="90"/>
      <c r="H3" s="90"/>
    </row>
    <row r="4" spans="2:17" x14ac:dyDescent="0.35">
      <c r="C4" s="131" t="s">
        <v>625</v>
      </c>
      <c r="D4" s="131" t="s">
        <v>625</v>
      </c>
      <c r="E4" s="131" t="s">
        <v>626</v>
      </c>
      <c r="G4" s="58"/>
      <c r="H4" s="58"/>
      <c r="N4" s="131"/>
    </row>
    <row r="5" spans="2:17" x14ac:dyDescent="0.35">
      <c r="C5" s="58"/>
      <c r="D5" s="58"/>
      <c r="E5" s="58"/>
      <c r="F5" s="58"/>
      <c r="G5" s="58"/>
      <c r="H5" s="58"/>
      <c r="K5" s="131"/>
      <c r="L5" s="131"/>
      <c r="M5" s="131"/>
      <c r="N5" s="131"/>
    </row>
    <row r="6" spans="2:17" x14ac:dyDescent="0.35">
      <c r="B6" s="667" t="s">
        <v>34</v>
      </c>
      <c r="C6" s="711" t="s">
        <v>190</v>
      </c>
      <c r="D6" s="711"/>
      <c r="E6" s="711"/>
      <c r="F6" s="96"/>
      <c r="G6" s="711" t="s">
        <v>596</v>
      </c>
      <c r="H6" s="711"/>
      <c r="I6" s="711"/>
      <c r="J6" s="96"/>
      <c r="K6" s="711" t="s">
        <v>253</v>
      </c>
      <c r="L6" s="711"/>
      <c r="M6" s="711"/>
      <c r="N6" s="96"/>
      <c r="O6" s="711" t="s">
        <v>597</v>
      </c>
      <c r="P6" s="711"/>
      <c r="Q6" s="711"/>
    </row>
    <row r="7" spans="2:17" x14ac:dyDescent="0.35">
      <c r="B7" s="667"/>
      <c r="C7" s="149" t="s">
        <v>619</v>
      </c>
      <c r="D7" s="128" t="s">
        <v>620</v>
      </c>
      <c r="E7" s="128" t="s">
        <v>621</v>
      </c>
      <c r="F7" s="96"/>
      <c r="G7" s="149" t="s">
        <v>619</v>
      </c>
      <c r="H7" s="128" t="s">
        <v>620</v>
      </c>
      <c r="I7" s="128" t="s">
        <v>621</v>
      </c>
      <c r="J7" s="96"/>
      <c r="K7" s="149" t="s">
        <v>619</v>
      </c>
      <c r="L7" s="128" t="s">
        <v>620</v>
      </c>
      <c r="M7" s="128" t="s">
        <v>621</v>
      </c>
      <c r="N7" s="96"/>
      <c r="O7" s="149" t="s">
        <v>619</v>
      </c>
      <c r="P7" s="128" t="s">
        <v>620</v>
      </c>
      <c r="Q7" s="128" t="s">
        <v>621</v>
      </c>
    </row>
    <row r="8" spans="2:17" x14ac:dyDescent="0.35">
      <c r="B8" s="137" t="s">
        <v>193</v>
      </c>
      <c r="C8" s="154">
        <v>2810663.4607322123</v>
      </c>
      <c r="D8" s="154">
        <v>2556436.5768083208</v>
      </c>
      <c r="E8" s="154">
        <v>3767540.0943563124</v>
      </c>
      <c r="F8" s="97"/>
      <c r="G8" s="130"/>
      <c r="H8" s="130"/>
      <c r="I8" s="130"/>
      <c r="J8" s="133"/>
      <c r="K8" s="129"/>
      <c r="L8" s="129"/>
      <c r="M8" s="129"/>
      <c r="N8" s="98"/>
      <c r="O8" s="129"/>
      <c r="P8" s="129"/>
      <c r="Q8" s="129"/>
    </row>
    <row r="9" spans="2:17" x14ac:dyDescent="0.35">
      <c r="B9" s="139" t="s">
        <v>200</v>
      </c>
      <c r="C9" s="155">
        <f>SUM(C11:C19)</f>
        <v>818686.47761489986</v>
      </c>
      <c r="D9" s="155">
        <f>SUM(D11:D19)</f>
        <v>804399.56574669981</v>
      </c>
      <c r="E9" s="155">
        <f>SUM(E11:E19)</f>
        <v>1349170.0435291003</v>
      </c>
      <c r="F9" s="98"/>
      <c r="G9" s="141">
        <f>SUM(G11:G19)</f>
        <v>0.29127872797749393</v>
      </c>
      <c r="H9" s="141">
        <f>SUM(H11:H19)</f>
        <v>0.31465657041685052</v>
      </c>
      <c r="I9" s="141">
        <f>SUM(I11:I19)</f>
        <v>0.35810369889629723</v>
      </c>
      <c r="J9" s="133"/>
      <c r="K9" s="140">
        <f>SUM(K11:K19)</f>
        <v>80861920</v>
      </c>
      <c r="L9" s="140">
        <f>SUM(L11:L19)</f>
        <v>105536543</v>
      </c>
      <c r="M9" s="140">
        <f>SUM(M11:M19)</f>
        <v>383967400</v>
      </c>
      <c r="N9" s="98"/>
      <c r="O9" s="140">
        <f>SUM(O11:O19)</f>
        <v>1087594.6315373254</v>
      </c>
      <c r="P9" s="140">
        <f>SUM(P11:P19)</f>
        <v>1032912.6194037609</v>
      </c>
      <c r="Q9" s="140">
        <f>SUM(Q11:Q19)</f>
        <v>1599333.6872333416</v>
      </c>
    </row>
    <row r="10" spans="2:17" x14ac:dyDescent="0.35">
      <c r="B10" s="142" t="s">
        <v>37</v>
      </c>
      <c r="C10" s="155">
        <f>SUM(C11:C12)</f>
        <v>77252.936900000001</v>
      </c>
      <c r="D10" s="155">
        <f>SUM(D11:D12)</f>
        <v>74805.626356000008</v>
      </c>
      <c r="E10" s="155">
        <f>SUM(E11:E12)</f>
        <v>244930.91629109991</v>
      </c>
      <c r="F10" s="98"/>
      <c r="G10" s="144">
        <f t="shared" ref="G10:G19" si="0">C10/C$8</f>
        <v>2.7485658805937108E-2</v>
      </c>
      <c r="H10" s="144">
        <f t="shared" ref="H10:H19" si="1">D10/D$8</f>
        <v>2.9261678945852784E-2</v>
      </c>
      <c r="I10" s="144">
        <f t="shared" ref="I10:I19" si="2">E10/E$8</f>
        <v>6.5010832043433525E-2</v>
      </c>
      <c r="J10" s="133"/>
      <c r="K10" s="143">
        <f t="shared" ref="K10:Q10" si="3">SUM(K11:K12)</f>
        <v>5801280</v>
      </c>
      <c r="L10" s="143">
        <f t="shared" si="3"/>
        <v>11370363</v>
      </c>
      <c r="M10" s="143">
        <f t="shared" si="3"/>
        <v>36505285</v>
      </c>
      <c r="N10" s="98"/>
      <c r="O10" s="143">
        <f t="shared" si="3"/>
        <v>86861.749517000033</v>
      </c>
      <c r="P10" s="143">
        <f t="shared" si="3"/>
        <v>68836.719960000002</v>
      </c>
      <c r="Q10" s="143">
        <f t="shared" si="3"/>
        <v>299878.64017300535</v>
      </c>
    </row>
    <row r="11" spans="2:17" x14ac:dyDescent="0.35">
      <c r="B11" s="138" t="s">
        <v>149</v>
      </c>
      <c r="C11" s="154">
        <f>VLOOKUP($B11,'Model Decomp'!$O$39:$R$504,4,0)</f>
        <v>0</v>
      </c>
      <c r="D11" s="154">
        <f>VLOOKUP($B11,'Model Decomp'!$O$39:$R$504,3,0)</f>
        <v>19555.943792500002</v>
      </c>
      <c r="E11" s="154">
        <f>VLOOKUP($B11,'Model Decomp'!$O$39:$R$504,2,0)</f>
        <v>193679.62684829993</v>
      </c>
      <c r="F11" s="97"/>
      <c r="G11" s="3">
        <f t="shared" si="0"/>
        <v>0</v>
      </c>
      <c r="H11" s="3">
        <f t="shared" si="1"/>
        <v>7.6496886212273464E-3</v>
      </c>
      <c r="I11" s="3">
        <f t="shared" si="2"/>
        <v>5.1407449422615971E-2</v>
      </c>
      <c r="J11" s="132"/>
      <c r="K11" s="51">
        <v>0</v>
      </c>
      <c r="L11" s="51">
        <v>1438994</v>
      </c>
      <c r="M11" s="51">
        <v>31177681</v>
      </c>
      <c r="N11" s="97"/>
      <c r="O11" s="51">
        <v>0</v>
      </c>
      <c r="P11" s="51">
        <v>9372.3254859999997</v>
      </c>
      <c r="Q11" s="51">
        <v>242096.07838100535</v>
      </c>
    </row>
    <row r="12" spans="2:17" x14ac:dyDescent="0.35">
      <c r="B12" s="138" t="s">
        <v>145</v>
      </c>
      <c r="C12" s="154">
        <f>VLOOKUP($B12,'Model Decomp'!$O$39:$R$504,4,0)</f>
        <v>77252.936900000001</v>
      </c>
      <c r="D12" s="154">
        <f>VLOOKUP($B12,'Model Decomp'!$O$39:$R$504,3,0)</f>
        <v>55249.682563500006</v>
      </c>
      <c r="E12" s="154">
        <f>VLOOKUP($B12,'Model Decomp'!$O$39:$R$504,2,0)</f>
        <v>51251.289442799985</v>
      </c>
      <c r="F12" s="97"/>
      <c r="G12" s="3">
        <f t="shared" si="0"/>
        <v>2.7485658805937108E-2</v>
      </c>
      <c r="H12" s="3">
        <f t="shared" si="1"/>
        <v>2.1611990324625439E-2</v>
      </c>
      <c r="I12" s="3">
        <f t="shared" si="2"/>
        <v>1.3603382620817553E-2</v>
      </c>
      <c r="J12" s="132"/>
      <c r="K12" s="51">
        <v>5801280</v>
      </c>
      <c r="L12" s="51">
        <v>9931369</v>
      </c>
      <c r="M12" s="51">
        <v>5327604</v>
      </c>
      <c r="N12" s="97"/>
      <c r="O12" s="51">
        <v>86861.749517000033</v>
      </c>
      <c r="P12" s="51">
        <v>59464.394474000008</v>
      </c>
      <c r="Q12" s="51">
        <v>57782.561791999971</v>
      </c>
    </row>
    <row r="13" spans="2:17" x14ac:dyDescent="0.35">
      <c r="B13" s="138" t="s">
        <v>118</v>
      </c>
      <c r="C13" s="154">
        <f>VLOOKUP($B13,'Model Decomp'!$O$39:$R$504,4,0)</f>
        <v>273043.27875069989</v>
      </c>
      <c r="D13" s="154">
        <f>VLOOKUP($B13,'Model Decomp'!$O$39:$R$504,3,0)</f>
        <v>318851.38616599981</v>
      </c>
      <c r="E13" s="154">
        <f>VLOOKUP($B13,'Model Decomp'!$O$39:$R$504,2,0)</f>
        <v>421805.2171041001</v>
      </c>
      <c r="F13" s="97"/>
      <c r="G13" s="3">
        <f t="shared" si="0"/>
        <v>9.7145489869345208E-2</v>
      </c>
      <c r="H13" s="3">
        <f t="shared" si="1"/>
        <v>0.12472493511420564</v>
      </c>
      <c r="I13" s="3">
        <f t="shared" si="2"/>
        <v>0.11195772481252543</v>
      </c>
      <c r="J13" s="132"/>
      <c r="K13" s="51">
        <f>VLOOKUP($B13,'Raw Data'!$J$67:$M$93,4,0)</f>
        <v>16303559</v>
      </c>
      <c r="L13" s="51">
        <f>VLOOKUP($B13,'Raw Data'!$J$67:$M$93,3,0)</f>
        <v>16966278</v>
      </c>
      <c r="M13" s="51">
        <f>VLOOKUP($B13,'Raw Data'!$J$67:$M$93,2,0)</f>
        <v>20941492</v>
      </c>
      <c r="N13" s="97"/>
      <c r="O13" s="51">
        <v>346276.55197211256</v>
      </c>
      <c r="P13" s="51">
        <v>311513.35751018336</v>
      </c>
      <c r="Q13" s="51">
        <v>372607.53451184498</v>
      </c>
    </row>
    <row r="14" spans="2:17" x14ac:dyDescent="0.35">
      <c r="B14" s="138" t="s">
        <v>82</v>
      </c>
      <c r="C14" s="154">
        <f>VLOOKUP($B14,'Model Decomp'!$O$39:$R$504,4,0)</f>
        <v>41861.633686200003</v>
      </c>
      <c r="D14" s="154">
        <f>VLOOKUP($B14,'Model Decomp'!$O$39:$R$504,3,0)</f>
        <v>33918.919758399999</v>
      </c>
      <c r="E14" s="154">
        <f>VLOOKUP($B14,'Model Decomp'!$O$39:$R$504,2,0)</f>
        <v>140209.83572959999</v>
      </c>
      <c r="F14" s="97"/>
      <c r="G14" s="3">
        <f t="shared" si="0"/>
        <v>1.4893861990611474E-2</v>
      </c>
      <c r="H14" s="3">
        <f t="shared" si="1"/>
        <v>1.326804664982041E-2</v>
      </c>
      <c r="I14" s="3">
        <f t="shared" si="2"/>
        <v>3.7215220599677509E-2</v>
      </c>
      <c r="J14" s="132"/>
      <c r="K14" s="51">
        <f>VLOOKUP($B14,'Raw Data'!$J$67:$M$93,4,0)</f>
        <v>43574518</v>
      </c>
      <c r="L14" s="51">
        <f>VLOOKUP($B14,'Raw Data'!$J$67:$M$93,3,0)</f>
        <v>62303596</v>
      </c>
      <c r="M14" s="51">
        <f>VLOOKUP($B14,'Raw Data'!$J$67:$M$93,2,0)</f>
        <v>300666798</v>
      </c>
      <c r="N14" s="97"/>
      <c r="O14" s="51">
        <v>59878.052276769311</v>
      </c>
      <c r="P14" s="51">
        <v>91048.555454734451</v>
      </c>
      <c r="Q14" s="51">
        <v>188555.93334408524</v>
      </c>
    </row>
    <row r="15" spans="2:17" x14ac:dyDescent="0.35">
      <c r="B15" s="138" t="s">
        <v>46</v>
      </c>
      <c r="C15" s="154">
        <f>VLOOKUP($B15,'Model Decomp'!$O$39:$R$504,4,0)</f>
        <v>181234.86534969995</v>
      </c>
      <c r="D15" s="154">
        <f>VLOOKUP($B15,'Model Decomp'!$O$39:$R$504,3,0)</f>
        <v>167110.59568299993</v>
      </c>
      <c r="E15" s="154">
        <f>VLOOKUP($B15,'Model Decomp'!$O$39:$R$504,2,0)</f>
        <v>301455.70401599997</v>
      </c>
      <c r="F15" s="97"/>
      <c r="G15" s="3">
        <f t="shared" si="0"/>
        <v>6.4481168906108041E-2</v>
      </c>
      <c r="H15" s="3">
        <f t="shared" si="1"/>
        <v>6.5368567011991133E-2</v>
      </c>
      <c r="I15" s="3">
        <f t="shared" si="2"/>
        <v>8.0013933884226909E-2</v>
      </c>
      <c r="J15" s="132"/>
      <c r="K15" s="51">
        <f>VLOOKUP($B15,'Raw Data'!$J$67:$M$93,4,0)</f>
        <v>374140</v>
      </c>
      <c r="L15" s="51">
        <f>VLOOKUP($B15,'Raw Data'!$J$67:$M$93,3,0)</f>
        <v>391265</v>
      </c>
      <c r="M15" s="51">
        <f>VLOOKUP($B15,'Raw Data'!$J$67:$M$93,2,0)</f>
        <v>711105</v>
      </c>
      <c r="N15" s="97"/>
      <c r="O15" s="51">
        <v>182776.23999999982</v>
      </c>
      <c r="P15" s="51">
        <v>209237.32999999984</v>
      </c>
      <c r="Q15" s="51">
        <v>372368.3799999996</v>
      </c>
    </row>
    <row r="16" spans="2:17" x14ac:dyDescent="0.35">
      <c r="B16" s="138" t="s">
        <v>107</v>
      </c>
      <c r="C16" s="154">
        <f>VLOOKUP($B16,'Model Decomp'!$O$39:$R$504,4,0)</f>
        <v>153191.17693999992</v>
      </c>
      <c r="D16" s="154">
        <f>VLOOKUP($B16,'Model Decomp'!$O$39:$R$504,3,0)</f>
        <v>176061.04561710006</v>
      </c>
      <c r="E16" s="154">
        <f>VLOOKUP($B16,'Model Decomp'!$O$39:$R$504,2,0)</f>
        <v>32057.000379900011</v>
      </c>
      <c r="F16" s="97"/>
      <c r="G16" s="3">
        <f t="shared" si="0"/>
        <v>5.4503564400446486E-2</v>
      </c>
      <c r="H16" s="3">
        <f t="shared" si="1"/>
        <v>6.8869709976106697E-2</v>
      </c>
      <c r="I16" s="3">
        <f t="shared" si="2"/>
        <v>8.5087350305629531E-3</v>
      </c>
      <c r="J16" s="132"/>
      <c r="K16" s="51">
        <f>VLOOKUP($B16,'Raw Data'!$J$67:$M$93,4,0)</f>
        <v>9006209</v>
      </c>
      <c r="L16" s="51">
        <f>VLOOKUP($B16,'Raw Data'!$J$67:$M$93,3,0)</f>
        <v>7277379</v>
      </c>
      <c r="M16" s="51">
        <f>VLOOKUP($B16,'Raw Data'!$J$67:$M$93,2,0)</f>
        <v>1428530</v>
      </c>
      <c r="N16" s="97"/>
      <c r="O16" s="51">
        <v>343213.22999999946</v>
      </c>
      <c r="P16" s="51">
        <v>235326.70999999979</v>
      </c>
      <c r="Q16" s="51">
        <v>27734.459999999977</v>
      </c>
    </row>
    <row r="17" spans="2:17" x14ac:dyDescent="0.35">
      <c r="B17" s="138" t="s">
        <v>113</v>
      </c>
      <c r="C17" s="154">
        <f>VLOOKUP($B17,'Model Decomp'!$O$39:$R$504,4,0)</f>
        <v>42788.360354000019</v>
      </c>
      <c r="D17" s="154">
        <f>VLOOKUP($B17,'Model Decomp'!$O$39:$R$504,3,0)</f>
        <v>29725.644762499989</v>
      </c>
      <c r="E17" s="154">
        <f>VLOOKUP($B17,'Model Decomp'!$O$39:$R$504,2,0)</f>
        <v>31931.771796099994</v>
      </c>
      <c r="F17" s="97"/>
      <c r="G17" s="3">
        <f t="shared" si="0"/>
        <v>1.5223580109037006E-2</v>
      </c>
      <c r="H17" s="3">
        <f t="shared" si="1"/>
        <v>1.1627765395068821E-2</v>
      </c>
      <c r="I17" s="3">
        <f t="shared" si="2"/>
        <v>8.4754962114226857E-3</v>
      </c>
      <c r="J17" s="132"/>
      <c r="K17" s="51">
        <f>VLOOKUP($B17,'Raw Data'!$J$67:$M$93,4,0)</f>
        <v>3295707</v>
      </c>
      <c r="L17" s="51">
        <f>VLOOKUP($B17,'Raw Data'!$J$67:$M$93,3,0)</f>
        <v>2879798</v>
      </c>
      <c r="M17" s="51">
        <f>VLOOKUP($B17,'Raw Data'!$J$67:$M$93,2,0)</f>
        <v>6132414</v>
      </c>
      <c r="N17" s="97"/>
      <c r="O17" s="51">
        <v>37793.267797231623</v>
      </c>
      <c r="P17" s="51">
        <v>35246.106201171853</v>
      </c>
      <c r="Q17" s="51">
        <v>84363.518074035528</v>
      </c>
    </row>
    <row r="18" spans="2:17" x14ac:dyDescent="0.35">
      <c r="B18" s="138" t="s">
        <v>116</v>
      </c>
      <c r="C18" s="154">
        <f>VLOOKUP($B18,'Model Decomp'!$O$39:$R$504,4,0)</f>
        <v>0</v>
      </c>
      <c r="D18" s="154">
        <f>VLOOKUP($B18,'Model Decomp'!$O$39:$R$504,3,0)</f>
        <v>0</v>
      </c>
      <c r="E18" s="154">
        <f>VLOOKUP($B18,'Model Decomp'!$O$39:$R$504,2,0)</f>
        <v>32829.37682830001</v>
      </c>
      <c r="F18" s="97"/>
      <c r="G18" s="3">
        <f t="shared" si="0"/>
        <v>0</v>
      </c>
      <c r="H18" s="3">
        <f t="shared" si="1"/>
        <v>0</v>
      </c>
      <c r="I18" s="3">
        <f t="shared" si="2"/>
        <v>8.7137431868283648E-3</v>
      </c>
      <c r="J18" s="132"/>
      <c r="K18" s="51">
        <f>VLOOKUP($B18,'Raw Data'!$J$67:$M$93,4,0)</f>
        <v>0</v>
      </c>
      <c r="L18" s="51">
        <f>VLOOKUP($B18,'Raw Data'!$J$67:$M$93,3,0)</f>
        <v>0</v>
      </c>
      <c r="M18" s="51">
        <f>VLOOKUP($B18,'Raw Data'!$J$67:$M$93,2,0)</f>
        <v>3532908</v>
      </c>
      <c r="N18" s="97"/>
      <c r="O18" s="51">
        <v>0</v>
      </c>
      <c r="P18" s="51">
        <v>0</v>
      </c>
      <c r="Q18" s="51">
        <v>45838.031738281235</v>
      </c>
    </row>
    <row r="19" spans="2:17" x14ac:dyDescent="0.35">
      <c r="B19" s="138" t="s">
        <v>120</v>
      </c>
      <c r="C19" s="154">
        <f>VLOOKUP($B19,'Model Decomp'!$O$39:$R$504,4,0)</f>
        <v>49314.225634299997</v>
      </c>
      <c r="D19" s="154">
        <f>VLOOKUP($B19,'Model Decomp'!$O$39:$R$504,3,0)</f>
        <v>3926.3474036999996</v>
      </c>
      <c r="E19" s="154">
        <f>VLOOKUP($B19,'Model Decomp'!$O$39:$R$504,2,0)</f>
        <v>143950.22138399997</v>
      </c>
      <c r="F19" s="97"/>
      <c r="G19" s="3">
        <f t="shared" si="0"/>
        <v>1.7545403896008609E-2</v>
      </c>
      <c r="H19" s="3">
        <f t="shared" si="1"/>
        <v>1.5358673238050737E-3</v>
      </c>
      <c r="I19" s="3">
        <f t="shared" si="2"/>
        <v>3.8208013127619816E-2</v>
      </c>
      <c r="J19" s="132"/>
      <c r="K19" s="51">
        <f>VLOOKUP($B19,'Raw Data'!$J$67:$M$93,4,0)</f>
        <v>2506507</v>
      </c>
      <c r="L19" s="51">
        <f>VLOOKUP($B19,'Raw Data'!$J$67:$M$93,3,0)</f>
        <v>4347864</v>
      </c>
      <c r="M19" s="51">
        <f>VLOOKUP($B19,'Raw Data'!$J$67:$M$93,2,0)</f>
        <v>14048868</v>
      </c>
      <c r="N19" s="97"/>
      <c r="O19" s="51">
        <v>30795.539974212639</v>
      </c>
      <c r="P19" s="51">
        <v>81703.840277671567</v>
      </c>
      <c r="Q19" s="51">
        <v>207987.1893920897</v>
      </c>
    </row>
    <row r="22" spans="2:17" x14ac:dyDescent="0.35">
      <c r="B22" s="667" t="s">
        <v>34</v>
      </c>
      <c r="C22" s="711" t="s">
        <v>75</v>
      </c>
      <c r="D22" s="711"/>
      <c r="E22" s="711"/>
      <c r="F22" s="96"/>
      <c r="G22" s="711" t="s">
        <v>615</v>
      </c>
      <c r="H22" s="711"/>
      <c r="I22" s="711"/>
      <c r="J22" s="96"/>
      <c r="K22" s="711" t="s">
        <v>250</v>
      </c>
      <c r="L22" s="711"/>
      <c r="M22" s="711"/>
      <c r="N22" s="96"/>
    </row>
    <row r="23" spans="2:17" x14ac:dyDescent="0.35">
      <c r="B23" s="667"/>
      <c r="C23" s="149" t="s">
        <v>619</v>
      </c>
      <c r="D23" s="128" t="s">
        <v>620</v>
      </c>
      <c r="E23" s="128" t="s">
        <v>621</v>
      </c>
      <c r="F23" s="96"/>
      <c r="G23" s="149" t="s">
        <v>619</v>
      </c>
      <c r="H23" s="128" t="s">
        <v>620</v>
      </c>
      <c r="I23" s="128" t="s">
        <v>621</v>
      </c>
      <c r="J23" s="96"/>
      <c r="K23" s="149" t="s">
        <v>619</v>
      </c>
      <c r="L23" s="128" t="s">
        <v>620</v>
      </c>
      <c r="M23" s="128" t="s">
        <v>621</v>
      </c>
      <c r="N23" s="96"/>
    </row>
    <row r="24" spans="2:17" x14ac:dyDescent="0.35">
      <c r="B24" s="137" t="s">
        <v>193</v>
      </c>
      <c r="C24" s="51">
        <v>2810663.4607322123</v>
      </c>
      <c r="D24" s="51">
        <v>2556436.5768083208</v>
      </c>
      <c r="E24" s="51">
        <v>3767540.0943563124</v>
      </c>
      <c r="F24" s="97"/>
      <c r="G24" s="130"/>
      <c r="H24" s="130"/>
      <c r="I24" s="130"/>
      <c r="J24" s="133"/>
      <c r="K24" s="129"/>
      <c r="L24" s="129"/>
      <c r="M24" s="129"/>
      <c r="N24" s="98"/>
      <c r="O24" s="136"/>
      <c r="P24" s="136"/>
      <c r="Q24" s="136"/>
    </row>
    <row r="25" spans="2:17" x14ac:dyDescent="0.35">
      <c r="B25" s="139" t="s">
        <v>200</v>
      </c>
      <c r="C25" s="151">
        <f t="shared" ref="C25:C35" si="4">IFERROR(O9*1000/K9,0)</f>
        <v>13.450022353381238</v>
      </c>
      <c r="D25" s="151">
        <f t="shared" ref="D25:D35" si="5">IFERROR(P9*1000/L9,0)</f>
        <v>9.7872508426181906</v>
      </c>
      <c r="E25" s="151">
        <f t="shared" ref="E25:E35" si="6">IFERROR(Q9*1000/M9,0)</f>
        <v>4.1652850925191611</v>
      </c>
      <c r="F25" s="135"/>
      <c r="G25" s="151">
        <f t="shared" ref="G25:G35" si="7">IFERROR(C9*1000/K9,0)</f>
        <v>10.124499611373313</v>
      </c>
      <c r="H25" s="151">
        <f t="shared" ref="H25:H35" si="8">IFERROR(D9*1000/L9,0)</f>
        <v>7.6220003316453129</v>
      </c>
      <c r="I25" s="151">
        <f t="shared" ref="I25:I35" si="9">IFERROR(E9*1000/M9,0)</f>
        <v>3.5137619587733235</v>
      </c>
      <c r="J25" s="135"/>
      <c r="K25" s="152">
        <f t="shared" ref="K25:K35" si="10">IFERROR(C9/O9,0)</f>
        <v>0.75274964943296807</v>
      </c>
      <c r="L25" s="152">
        <f t="shared" ref="L25:L35" si="11">IFERROR(D9/P9,0)</f>
        <v>0.77876826232506668</v>
      </c>
      <c r="M25" s="152">
        <f t="shared" ref="M25:M35" si="12">IFERROR(E9/Q9,0)</f>
        <v>0.84358258335882685</v>
      </c>
      <c r="N25" s="98"/>
      <c r="O25" s="136"/>
      <c r="P25" s="136"/>
      <c r="Q25" s="136"/>
    </row>
    <row r="26" spans="2:17" x14ac:dyDescent="0.35">
      <c r="B26" s="142" t="s">
        <v>37</v>
      </c>
      <c r="C26" s="145">
        <f t="shared" si="4"/>
        <v>14.972859354659667</v>
      </c>
      <c r="D26" s="145">
        <f t="shared" si="5"/>
        <v>6.0540476992687049</v>
      </c>
      <c r="E26" s="145">
        <f t="shared" si="6"/>
        <v>8.2146637171304189</v>
      </c>
      <c r="F26" s="134"/>
      <c r="G26" s="145">
        <f t="shared" si="7"/>
        <v>13.316533058221635</v>
      </c>
      <c r="H26" s="145">
        <f t="shared" si="8"/>
        <v>6.5790007193262001</v>
      </c>
      <c r="I26" s="145">
        <f t="shared" si="9"/>
        <v>6.7094645690644494</v>
      </c>
      <c r="J26" s="134"/>
      <c r="K26" s="146">
        <f t="shared" si="10"/>
        <v>0.88937809023614645</v>
      </c>
      <c r="L26" s="146">
        <f t="shared" si="11"/>
        <v>1.0867110809386102</v>
      </c>
      <c r="M26" s="146">
        <f t="shared" si="12"/>
        <v>0.81676679656075168</v>
      </c>
      <c r="N26" s="148"/>
    </row>
    <row r="27" spans="2:17" x14ac:dyDescent="0.35">
      <c r="B27" s="138" t="s">
        <v>149</v>
      </c>
      <c r="C27" s="45">
        <f t="shared" si="4"/>
        <v>0</v>
      </c>
      <c r="D27" s="45">
        <f t="shared" si="5"/>
        <v>6.5131094959395242</v>
      </c>
      <c r="E27" s="45">
        <f t="shared" si="6"/>
        <v>7.7650444361466571</v>
      </c>
      <c r="F27" s="135"/>
      <c r="G27" s="114">
        <f t="shared" si="7"/>
        <v>0</v>
      </c>
      <c r="H27" s="114">
        <f t="shared" si="8"/>
        <v>13.590010655013156</v>
      </c>
      <c r="I27" s="114">
        <f t="shared" si="9"/>
        <v>6.2121242066816942</v>
      </c>
      <c r="J27" s="135"/>
      <c r="K27" s="33">
        <f t="shared" si="10"/>
        <v>0</v>
      </c>
      <c r="L27" s="33">
        <f t="shared" si="11"/>
        <v>2.0865625955598617</v>
      </c>
      <c r="M27" s="33">
        <f t="shared" si="12"/>
        <v>0.80001141754758742</v>
      </c>
      <c r="N27" s="101"/>
    </row>
    <row r="28" spans="2:17" x14ac:dyDescent="0.35">
      <c r="B28" s="138" t="s">
        <v>145</v>
      </c>
      <c r="C28" s="45">
        <f t="shared" si="4"/>
        <v>14.972859354659667</v>
      </c>
      <c r="D28" s="45">
        <f t="shared" si="5"/>
        <v>5.9875324815742932</v>
      </c>
      <c r="E28" s="45">
        <f t="shared" si="6"/>
        <v>10.845881524227396</v>
      </c>
      <c r="F28" s="135"/>
      <c r="G28" s="114">
        <f t="shared" si="7"/>
        <v>13.316533058221635</v>
      </c>
      <c r="H28" s="114">
        <f t="shared" si="8"/>
        <v>5.5631487022081254</v>
      </c>
      <c r="I28" s="114">
        <f t="shared" si="9"/>
        <v>9.6199510028898523</v>
      </c>
      <c r="J28" s="135"/>
      <c r="K28" s="33">
        <f t="shared" si="10"/>
        <v>0.88937809023614645</v>
      </c>
      <c r="L28" s="33">
        <f t="shared" si="11"/>
        <v>0.92912209150060665</v>
      </c>
      <c r="M28" s="33">
        <f t="shared" si="12"/>
        <v>0.88696810687088223</v>
      </c>
      <c r="N28" s="101"/>
    </row>
    <row r="29" spans="2:17" x14ac:dyDescent="0.35">
      <c r="B29" s="138" t="s">
        <v>118</v>
      </c>
      <c r="C29" s="45">
        <f t="shared" si="4"/>
        <v>21.239322774377822</v>
      </c>
      <c r="D29" s="45">
        <f t="shared" si="5"/>
        <v>18.360736368352761</v>
      </c>
      <c r="E29" s="45">
        <f t="shared" si="6"/>
        <v>17.79278833197964</v>
      </c>
      <c r="F29" s="135"/>
      <c r="G29" s="114">
        <f t="shared" si="7"/>
        <v>16.747464694714807</v>
      </c>
      <c r="H29" s="114">
        <f t="shared" si="8"/>
        <v>18.793243053426323</v>
      </c>
      <c r="I29" s="114">
        <f t="shared" si="9"/>
        <v>20.142080473736069</v>
      </c>
      <c r="J29" s="135"/>
      <c r="K29" s="33">
        <f t="shared" si="10"/>
        <v>0.78851217963117948</v>
      </c>
      <c r="L29" s="33">
        <f t="shared" si="11"/>
        <v>1.0235560642229493</v>
      </c>
      <c r="M29" s="33">
        <f t="shared" si="12"/>
        <v>1.1320361990444161</v>
      </c>
      <c r="N29" s="101"/>
    </row>
    <row r="30" spans="2:17" x14ac:dyDescent="0.35">
      <c r="B30" s="138" t="s">
        <v>82</v>
      </c>
      <c r="C30" s="45">
        <f t="shared" si="4"/>
        <v>1.3741529459205792</v>
      </c>
      <c r="D30" s="45">
        <f t="shared" si="5"/>
        <v>1.4613691873376691</v>
      </c>
      <c r="E30" s="45">
        <f t="shared" si="6"/>
        <v>0.62712589018254439</v>
      </c>
      <c r="F30" s="135"/>
      <c r="G30" s="114">
        <f t="shared" si="7"/>
        <v>0.96069068821828396</v>
      </c>
      <c r="H30" s="114">
        <f t="shared" si="8"/>
        <v>0.54441351600957355</v>
      </c>
      <c r="I30" s="114">
        <f t="shared" si="9"/>
        <v>0.46632962689016294</v>
      </c>
      <c r="J30" s="135"/>
      <c r="K30" s="33">
        <f t="shared" si="10"/>
        <v>0.69911481911112394</v>
      </c>
      <c r="L30" s="33">
        <f t="shared" si="11"/>
        <v>0.37253660521020648</v>
      </c>
      <c r="M30" s="33">
        <f t="shared" si="12"/>
        <v>0.74359811034818435</v>
      </c>
      <c r="N30" s="101"/>
    </row>
    <row r="31" spans="2:17" x14ac:dyDescent="0.35">
      <c r="B31" s="138" t="s">
        <v>46</v>
      </c>
      <c r="C31" s="45">
        <f t="shared" si="4"/>
        <v>488.52365424707278</v>
      </c>
      <c r="D31" s="45">
        <f t="shared" si="5"/>
        <v>534.7713953458649</v>
      </c>
      <c r="E31" s="45">
        <f t="shared" si="6"/>
        <v>523.64753447099872</v>
      </c>
      <c r="F31" s="135"/>
      <c r="G31" s="114">
        <f t="shared" si="7"/>
        <v>484.40387381648566</v>
      </c>
      <c r="H31" s="114">
        <f t="shared" si="8"/>
        <v>427.10335880541305</v>
      </c>
      <c r="I31" s="114">
        <f t="shared" si="9"/>
        <v>423.92572688421535</v>
      </c>
      <c r="J31" s="135"/>
      <c r="K31" s="33">
        <f t="shared" si="10"/>
        <v>0.99156687625098383</v>
      </c>
      <c r="L31" s="33">
        <f t="shared" si="11"/>
        <v>0.79866530357178644</v>
      </c>
      <c r="M31" s="33">
        <f t="shared" si="12"/>
        <v>0.80956311063791264</v>
      </c>
      <c r="N31" s="101"/>
    </row>
    <row r="32" spans="2:17" x14ac:dyDescent="0.35">
      <c r="B32" s="138" t="s">
        <v>107</v>
      </c>
      <c r="C32" s="45">
        <f t="shared" si="4"/>
        <v>38.108512693853704</v>
      </c>
      <c r="D32" s="45">
        <f t="shared" si="5"/>
        <v>32.336739642115631</v>
      </c>
      <c r="E32" s="45">
        <f t="shared" si="6"/>
        <v>19.414685025865733</v>
      </c>
      <c r="F32" s="135"/>
      <c r="G32" s="114">
        <f t="shared" si="7"/>
        <v>17.009507212191046</v>
      </c>
      <c r="H32" s="114">
        <f t="shared" si="8"/>
        <v>24.192919678513384</v>
      </c>
      <c r="I32" s="114">
        <f t="shared" si="9"/>
        <v>22.440551041910226</v>
      </c>
      <c r="J32" s="135"/>
      <c r="K32" s="117">
        <f t="shared" si="10"/>
        <v>0.44634403207592016</v>
      </c>
      <c r="L32" s="117">
        <f t="shared" si="11"/>
        <v>0.748155811200098</v>
      </c>
      <c r="M32" s="117">
        <f t="shared" si="12"/>
        <v>1.1558544994169722</v>
      </c>
      <c r="N32" s="101"/>
    </row>
    <row r="33" spans="2:14" x14ac:dyDescent="0.35">
      <c r="B33" s="138" t="s">
        <v>113</v>
      </c>
      <c r="C33" s="45">
        <f t="shared" si="4"/>
        <v>11.467423468540019</v>
      </c>
      <c r="D33" s="45">
        <f t="shared" si="5"/>
        <v>12.239089756007836</v>
      </c>
      <c r="E33" s="45">
        <f t="shared" si="6"/>
        <v>13.756983477311794</v>
      </c>
      <c r="F33" s="135"/>
      <c r="G33" s="114">
        <f t="shared" si="7"/>
        <v>12.983059584483698</v>
      </c>
      <c r="H33" s="114">
        <f t="shared" si="8"/>
        <v>10.322128414041536</v>
      </c>
      <c r="I33" s="114">
        <f t="shared" si="9"/>
        <v>5.2070476318298136</v>
      </c>
      <c r="J33" s="135"/>
      <c r="K33" s="117">
        <f t="shared" si="10"/>
        <v>1.1321688450855336</v>
      </c>
      <c r="L33" s="117">
        <f t="shared" si="11"/>
        <v>0.84337386356486888</v>
      </c>
      <c r="M33" s="117">
        <f t="shared" si="12"/>
        <v>0.37850213605456079</v>
      </c>
      <c r="N33" s="101"/>
    </row>
    <row r="34" spans="2:14" x14ac:dyDescent="0.35">
      <c r="B34" s="138" t="s">
        <v>116</v>
      </c>
      <c r="C34" s="45">
        <f t="shared" si="4"/>
        <v>0</v>
      </c>
      <c r="D34" s="45">
        <f t="shared" si="5"/>
        <v>0</v>
      </c>
      <c r="E34" s="45">
        <f t="shared" si="6"/>
        <v>12.974589697292211</v>
      </c>
      <c r="F34" s="135"/>
      <c r="G34" s="45">
        <f t="shared" si="7"/>
        <v>0</v>
      </c>
      <c r="H34" s="45">
        <f t="shared" si="8"/>
        <v>0</v>
      </c>
      <c r="I34" s="45">
        <f t="shared" si="9"/>
        <v>9.2924516653985929</v>
      </c>
      <c r="J34" s="135"/>
      <c r="K34" s="33">
        <f t="shared" si="10"/>
        <v>0</v>
      </c>
      <c r="L34" s="33">
        <f t="shared" si="11"/>
        <v>0</v>
      </c>
      <c r="M34" s="33">
        <f t="shared" si="12"/>
        <v>0.71620389408829788</v>
      </c>
      <c r="N34" s="101"/>
    </row>
    <row r="35" spans="2:14" x14ac:dyDescent="0.35">
      <c r="B35" s="138" t="s">
        <v>120</v>
      </c>
      <c r="C35" s="45">
        <f t="shared" si="4"/>
        <v>12.286237371055671</v>
      </c>
      <c r="D35" s="45">
        <f t="shared" si="5"/>
        <v>18.79171940007129</v>
      </c>
      <c r="E35" s="45">
        <f t="shared" si="6"/>
        <v>14.804551469348969</v>
      </c>
      <c r="F35" s="135"/>
      <c r="G35" s="45">
        <f t="shared" si="7"/>
        <v>19.674481513237343</v>
      </c>
      <c r="H35" s="45">
        <f t="shared" si="8"/>
        <v>0.90305202823731368</v>
      </c>
      <c r="I35" s="45">
        <f t="shared" si="9"/>
        <v>10.2463929039692</v>
      </c>
      <c r="J35" s="135"/>
      <c r="K35" s="117">
        <f t="shared" si="10"/>
        <v>1.601343106034004</v>
      </c>
      <c r="L35" s="117">
        <f t="shared" si="11"/>
        <v>4.8055848909381207E-2</v>
      </c>
      <c r="M35" s="117">
        <f t="shared" si="12"/>
        <v>0.69211099878190274</v>
      </c>
      <c r="N35" s="101"/>
    </row>
    <row r="36" spans="2:14" x14ac:dyDescent="0.35">
      <c r="N36" s="101"/>
    </row>
    <row r="38" spans="2:14" hidden="1" x14ac:dyDescent="0.35">
      <c r="B38" s="667" t="s">
        <v>34</v>
      </c>
      <c r="C38" s="711" t="s">
        <v>348</v>
      </c>
      <c r="D38" s="711"/>
      <c r="E38" s="711"/>
      <c r="F38" s="96"/>
      <c r="G38" s="711" t="s">
        <v>347</v>
      </c>
      <c r="H38" s="711"/>
      <c r="I38" s="711"/>
      <c r="J38" s="96"/>
      <c r="K38" s="711" t="s">
        <v>614</v>
      </c>
      <c r="L38" s="711"/>
      <c r="M38" s="711"/>
      <c r="N38" s="96"/>
    </row>
    <row r="39" spans="2:14" hidden="1" x14ac:dyDescent="0.35">
      <c r="B39" s="667"/>
      <c r="C39" s="149" t="s">
        <v>619</v>
      </c>
      <c r="D39" s="128" t="s">
        <v>620</v>
      </c>
      <c r="E39" s="128" t="s">
        <v>621</v>
      </c>
      <c r="F39" s="96"/>
      <c r="G39" s="149" t="s">
        <v>619</v>
      </c>
      <c r="H39" s="128" t="s">
        <v>620</v>
      </c>
      <c r="I39" s="128" t="s">
        <v>621</v>
      </c>
      <c r="J39" s="96"/>
      <c r="K39" s="149" t="s">
        <v>619</v>
      </c>
      <c r="L39" s="128" t="s">
        <v>620</v>
      </c>
      <c r="M39" s="128" t="s">
        <v>621</v>
      </c>
      <c r="N39" s="96"/>
    </row>
    <row r="40" spans="2:14" hidden="1" x14ac:dyDescent="0.35">
      <c r="B40" s="137" t="s">
        <v>193</v>
      </c>
      <c r="C40" s="51">
        <v>2810663.4607322123</v>
      </c>
      <c r="D40" s="51">
        <v>2556436.5768083208</v>
      </c>
      <c r="E40" s="51">
        <v>3767540.0943563124</v>
      </c>
      <c r="F40" s="97"/>
      <c r="G40" s="130"/>
      <c r="H40" s="130"/>
      <c r="I40" s="130"/>
      <c r="J40" s="133"/>
      <c r="K40" s="129"/>
      <c r="L40" s="129"/>
      <c r="M40" s="129"/>
      <c r="N40" s="96"/>
    </row>
    <row r="41" spans="2:14" hidden="1" x14ac:dyDescent="0.35">
      <c r="B41" s="139" t="s">
        <v>200</v>
      </c>
      <c r="C41" s="153">
        <f t="shared" ref="C41:E51" si="13">C9/C$9</f>
        <v>1</v>
      </c>
      <c r="D41" s="153">
        <f t="shared" si="13"/>
        <v>1</v>
      </c>
      <c r="E41" s="153">
        <f t="shared" si="13"/>
        <v>1</v>
      </c>
      <c r="F41" s="132"/>
      <c r="G41" s="153">
        <f t="shared" ref="G41:G51" si="14">O9/O$9</f>
        <v>1</v>
      </c>
      <c r="H41" s="153">
        <f t="shared" ref="H41:H51" si="15">P9/P$9</f>
        <v>1</v>
      </c>
      <c r="I41" s="153">
        <f t="shared" ref="I41:I51" si="16">Q9/Q$9</f>
        <v>1</v>
      </c>
      <c r="J41" s="132"/>
      <c r="K41" s="153">
        <f t="shared" ref="K41:K51" si="17">O9/C$8</f>
        <v>0.38695299054195331</v>
      </c>
      <c r="L41" s="153">
        <f t="shared" ref="L41:L51" si="18">P9/D$8</f>
        <v>0.40404390579223343</v>
      </c>
      <c r="M41" s="153">
        <f t="shared" ref="M41:M51" si="19">Q9/E$8</f>
        <v>0.42450342854455786</v>
      </c>
      <c r="N41" s="96"/>
    </row>
    <row r="42" spans="2:14" hidden="1" x14ac:dyDescent="0.35">
      <c r="B42" s="142" t="s">
        <v>37</v>
      </c>
      <c r="C42" s="144">
        <f t="shared" si="13"/>
        <v>9.4362053133041773E-2</v>
      </c>
      <c r="D42" s="144">
        <f t="shared" si="13"/>
        <v>9.2995607582856174E-2</v>
      </c>
      <c r="E42" s="144">
        <f t="shared" si="13"/>
        <v>0.18154191717036666</v>
      </c>
      <c r="F42" s="133"/>
      <c r="G42" s="144">
        <f t="shared" si="14"/>
        <v>7.9865923385646104E-2</v>
      </c>
      <c r="H42" s="144">
        <f t="shared" si="15"/>
        <v>6.6643313932726808E-2</v>
      </c>
      <c r="I42" s="144">
        <f t="shared" si="16"/>
        <v>0.18750223456604606</v>
      </c>
      <c r="J42" s="133"/>
      <c r="K42" s="144">
        <f t="shared" si="17"/>
        <v>3.090435789647028E-2</v>
      </c>
      <c r="L42" s="144">
        <f t="shared" si="18"/>
        <v>2.6926824856316908E-2</v>
      </c>
      <c r="M42" s="144">
        <f t="shared" si="19"/>
        <v>7.9595341433052455E-2</v>
      </c>
      <c r="N42" s="133"/>
    </row>
    <row r="43" spans="2:14" hidden="1" x14ac:dyDescent="0.35">
      <c r="B43" s="138" t="s">
        <v>149</v>
      </c>
      <c r="C43" s="3">
        <f t="shared" si="13"/>
        <v>0</v>
      </c>
      <c r="D43" s="3">
        <f t="shared" si="13"/>
        <v>2.4311231165753813E-2</v>
      </c>
      <c r="E43" s="3">
        <f t="shared" si="13"/>
        <v>0.14355464515183067</v>
      </c>
      <c r="F43" s="132"/>
      <c r="G43" s="3">
        <f t="shared" si="14"/>
        <v>0</v>
      </c>
      <c r="H43" s="3">
        <f t="shared" si="15"/>
        <v>9.0736866894027164E-3</v>
      </c>
      <c r="I43" s="3">
        <f t="shared" si="16"/>
        <v>0.15137308762613697</v>
      </c>
      <c r="J43" s="132"/>
      <c r="K43" s="3">
        <f t="shared" si="17"/>
        <v>0</v>
      </c>
      <c r="L43" s="3">
        <f t="shared" si="18"/>
        <v>3.6661678099212738E-3</v>
      </c>
      <c r="M43" s="3">
        <f t="shared" si="19"/>
        <v>6.4258394686670925E-2</v>
      </c>
      <c r="N43" s="132"/>
    </row>
    <row r="44" spans="2:14" hidden="1" x14ac:dyDescent="0.35">
      <c r="B44" s="138" t="s">
        <v>145</v>
      </c>
      <c r="C44" s="3">
        <f t="shared" si="13"/>
        <v>9.4362053133041773E-2</v>
      </c>
      <c r="D44" s="3">
        <f t="shared" si="13"/>
        <v>6.8684376417102358E-2</v>
      </c>
      <c r="E44" s="3">
        <f t="shared" si="13"/>
        <v>3.7987272018536002E-2</v>
      </c>
      <c r="F44" s="132"/>
      <c r="G44" s="3">
        <f t="shared" si="14"/>
        <v>7.9865923385646104E-2</v>
      </c>
      <c r="H44" s="3">
        <f t="shared" si="15"/>
        <v>5.7569627243324095E-2</v>
      </c>
      <c r="I44" s="3">
        <f t="shared" si="16"/>
        <v>3.6129146939909068E-2</v>
      </c>
      <c r="J44" s="132"/>
      <c r="K44" s="3">
        <f t="shared" si="17"/>
        <v>3.090435789647028E-2</v>
      </c>
      <c r="L44" s="3">
        <f t="shared" si="18"/>
        <v>2.3260657046395638E-2</v>
      </c>
      <c r="M44" s="3">
        <f t="shared" si="19"/>
        <v>1.533694674638152E-2</v>
      </c>
      <c r="N44" s="132"/>
    </row>
    <row r="45" spans="2:14" hidden="1" x14ac:dyDescent="0.35">
      <c r="B45" s="138" t="s">
        <v>118</v>
      </c>
      <c r="C45" s="3">
        <f t="shared" si="13"/>
        <v>0.33351384958276559</v>
      </c>
      <c r="D45" s="3">
        <f t="shared" si="13"/>
        <v>0.3963843340343175</v>
      </c>
      <c r="E45" s="3">
        <f t="shared" si="13"/>
        <v>0.31264051490556399</v>
      </c>
      <c r="F45" s="132"/>
      <c r="G45" s="3">
        <f t="shared" si="14"/>
        <v>0.31838751491688344</v>
      </c>
      <c r="H45" s="3">
        <f t="shared" si="15"/>
        <v>0.30158732854866416</v>
      </c>
      <c r="I45" s="3">
        <f t="shared" si="16"/>
        <v>0.23297673117635131</v>
      </c>
      <c r="J45" s="132"/>
      <c r="K45" s="3">
        <f t="shared" si="17"/>
        <v>0.12320100104830881</v>
      </c>
      <c r="L45" s="3">
        <f t="shared" si="18"/>
        <v>0.12185452216424782</v>
      </c>
      <c r="M45" s="3">
        <f t="shared" si="19"/>
        <v>9.889942115546492E-2</v>
      </c>
      <c r="N45" s="132"/>
    </row>
    <row r="46" spans="2:14" hidden="1" x14ac:dyDescent="0.35">
      <c r="B46" s="138" t="s">
        <v>82</v>
      </c>
      <c r="C46" s="3">
        <f t="shared" si="13"/>
        <v>5.11326800073168E-2</v>
      </c>
      <c r="D46" s="3">
        <f t="shared" si="13"/>
        <v>4.2166755431940206E-2</v>
      </c>
      <c r="E46" s="3">
        <f t="shared" si="13"/>
        <v>0.10392302764360614</v>
      </c>
      <c r="F46" s="132"/>
      <c r="G46" s="3">
        <f t="shared" si="14"/>
        <v>5.5055487164488034E-2</v>
      </c>
      <c r="H46" s="3">
        <f t="shared" si="15"/>
        <v>8.8147393830168688E-2</v>
      </c>
      <c r="I46" s="3">
        <f t="shared" si="16"/>
        <v>0.11789655582773645</v>
      </c>
      <c r="J46" s="132"/>
      <c r="K46" s="3">
        <f t="shared" si="17"/>
        <v>2.130388540404277E-2</v>
      </c>
      <c r="L46" s="3">
        <f t="shared" si="18"/>
        <v>3.5615417288547578E-2</v>
      </c>
      <c r="M46" s="3">
        <f t="shared" si="19"/>
        <v>5.0047492162468996E-2</v>
      </c>
      <c r="N46" s="132"/>
    </row>
    <row r="47" spans="2:14" hidden="1" x14ac:dyDescent="0.35">
      <c r="B47" s="138" t="s">
        <v>46</v>
      </c>
      <c r="C47" s="3">
        <f t="shared" si="13"/>
        <v>0.22137273584595668</v>
      </c>
      <c r="D47" s="3">
        <f t="shared" si="13"/>
        <v>0.20774575571516651</v>
      </c>
      <c r="E47" s="3">
        <f t="shared" si="13"/>
        <v>0.22343788721210062</v>
      </c>
      <c r="F47" s="132"/>
      <c r="G47" s="3">
        <f t="shared" si="14"/>
        <v>0.16805548197828435</v>
      </c>
      <c r="H47" s="3">
        <f t="shared" si="15"/>
        <v>0.20257021365542047</v>
      </c>
      <c r="I47" s="3">
        <f t="shared" si="16"/>
        <v>0.23282719733375523</v>
      </c>
      <c r="J47" s="132"/>
      <c r="K47" s="3">
        <f t="shared" si="17"/>
        <v>6.5029571328466471E-2</v>
      </c>
      <c r="L47" s="3">
        <f t="shared" si="18"/>
        <v>8.1847260322503307E-2</v>
      </c>
      <c r="M47" s="3">
        <f t="shared" si="19"/>
        <v>9.883594352659944E-2</v>
      </c>
      <c r="N47" s="132"/>
    </row>
    <row r="48" spans="2:14" hidden="1" x14ac:dyDescent="0.35">
      <c r="B48" s="138" t="s">
        <v>107</v>
      </c>
      <c r="C48" s="3">
        <f t="shared" si="13"/>
        <v>0.18711824505309488</v>
      </c>
      <c r="D48" s="3">
        <f t="shared" si="13"/>
        <v>0.21887262638396368</v>
      </c>
      <c r="E48" s="3">
        <f t="shared" si="13"/>
        <v>2.3760533769373284E-2</v>
      </c>
      <c r="F48" s="132"/>
      <c r="G48" s="3">
        <f t="shared" si="14"/>
        <v>0.31557091222017553</v>
      </c>
      <c r="H48" s="3">
        <f t="shared" si="15"/>
        <v>0.22782828438657271</v>
      </c>
      <c r="I48" s="3">
        <f t="shared" si="16"/>
        <v>1.7341259188992209E-2</v>
      </c>
      <c r="J48" s="132"/>
      <c r="K48" s="3">
        <f t="shared" si="17"/>
        <v>0.12211110821164915</v>
      </c>
      <c r="L48" s="3">
        <f t="shared" si="18"/>
        <v>9.2052629873494551E-2</v>
      </c>
      <c r="M48" s="3">
        <f t="shared" si="19"/>
        <v>7.3614239810070115E-3</v>
      </c>
      <c r="N48" s="132"/>
    </row>
    <row r="49" spans="2:14" hidden="1" x14ac:dyDescent="0.35">
      <c r="B49" s="138" t="s">
        <v>113</v>
      </c>
      <c r="C49" s="3">
        <f t="shared" si="13"/>
        <v>5.2264647730174363E-2</v>
      </c>
      <c r="D49" s="3">
        <f t="shared" si="13"/>
        <v>3.695382994756663E-2</v>
      </c>
      <c r="E49" s="3">
        <f t="shared" si="13"/>
        <v>2.366771479195777E-2</v>
      </c>
      <c r="F49" s="132"/>
      <c r="G49" s="3">
        <f t="shared" si="14"/>
        <v>3.4749406351712565E-2</v>
      </c>
      <c r="H49" s="3">
        <f t="shared" si="15"/>
        <v>3.4123027968733052E-2</v>
      </c>
      <c r="I49" s="3">
        <f t="shared" si="16"/>
        <v>5.2749165947960773E-2</v>
      </c>
      <c r="J49" s="132"/>
      <c r="K49" s="3">
        <f t="shared" si="17"/>
        <v>1.3446386707352724E-2</v>
      </c>
      <c r="L49" s="3">
        <f t="shared" si="18"/>
        <v>1.3787201497944525E-2</v>
      </c>
      <c r="M49" s="3">
        <f t="shared" si="19"/>
        <v>2.239220179777519E-2</v>
      </c>
      <c r="N49" s="132"/>
    </row>
    <row r="50" spans="2:14" hidden="1" x14ac:dyDescent="0.35">
      <c r="B50" s="138" t="s">
        <v>116</v>
      </c>
      <c r="C50" s="3">
        <f t="shared" si="13"/>
        <v>0</v>
      </c>
      <c r="D50" s="3">
        <f t="shared" si="13"/>
        <v>0</v>
      </c>
      <c r="E50" s="3">
        <f t="shared" si="13"/>
        <v>2.4333016424250242E-2</v>
      </c>
      <c r="F50" s="132"/>
      <c r="G50" s="3">
        <f t="shared" si="14"/>
        <v>0</v>
      </c>
      <c r="H50" s="3">
        <f t="shared" si="15"/>
        <v>0</v>
      </c>
      <c r="I50" s="3">
        <f t="shared" si="16"/>
        <v>2.8660705457643185E-2</v>
      </c>
      <c r="J50" s="132"/>
      <c r="K50" s="3">
        <f t="shared" si="17"/>
        <v>0</v>
      </c>
      <c r="L50" s="3">
        <f t="shared" si="18"/>
        <v>0</v>
      </c>
      <c r="M50" s="3">
        <f t="shared" si="19"/>
        <v>1.2166567731275254E-2</v>
      </c>
      <c r="N50" s="132"/>
    </row>
    <row r="51" spans="2:14" hidden="1" x14ac:dyDescent="0.35">
      <c r="B51" s="138" t="s">
        <v>120</v>
      </c>
      <c r="C51" s="3">
        <f t="shared" si="13"/>
        <v>6.0235788647649814E-2</v>
      </c>
      <c r="D51" s="3">
        <f t="shared" si="13"/>
        <v>4.8810909041892506E-3</v>
      </c>
      <c r="E51" s="3">
        <f t="shared" si="13"/>
        <v>0.10669538808278106</v>
      </c>
      <c r="F51" s="132"/>
      <c r="G51" s="3">
        <f t="shared" si="14"/>
        <v>2.8315273982809981E-2</v>
      </c>
      <c r="H51" s="3">
        <f t="shared" si="15"/>
        <v>7.9100437677714061E-2</v>
      </c>
      <c r="I51" s="3">
        <f t="shared" si="16"/>
        <v>0.13004615050151477</v>
      </c>
      <c r="J51" s="132"/>
      <c r="K51" s="3">
        <f t="shared" si="17"/>
        <v>1.0956679945663086E-2</v>
      </c>
      <c r="L51" s="3">
        <f t="shared" si="18"/>
        <v>3.1960049789178727E-2</v>
      </c>
      <c r="M51" s="3">
        <f t="shared" si="19"/>
        <v>5.5205036756914592E-2</v>
      </c>
      <c r="N51" s="132"/>
    </row>
    <row r="52" spans="2:14" x14ac:dyDescent="0.35">
      <c r="N52" s="132"/>
    </row>
  </sheetData>
  <mergeCells count="14">
    <mergeCell ref="B38:B39"/>
    <mergeCell ref="K22:M22"/>
    <mergeCell ref="C38:E38"/>
    <mergeCell ref="G38:I38"/>
    <mergeCell ref="K38:M38"/>
    <mergeCell ref="O6:Q6"/>
    <mergeCell ref="B1:B2"/>
    <mergeCell ref="B22:B23"/>
    <mergeCell ref="B6:B7"/>
    <mergeCell ref="C6:E6"/>
    <mergeCell ref="G6:I6"/>
    <mergeCell ref="K6:M6"/>
    <mergeCell ref="C22:E22"/>
    <mergeCell ref="G22:I22"/>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F634-5651-4FBB-84AC-718F4B763EBA}">
  <sheetPr>
    <outlinePr summaryBelow="0" summaryRight="0"/>
    <pageSetUpPr autoPageBreaks="0" fitToPage="1"/>
  </sheetPr>
  <dimension ref="A1:V31"/>
  <sheetViews>
    <sheetView topLeftCell="L1" workbookViewId="0">
      <pane ySplit="1" topLeftCell="A2" activePane="bottomLeft" state="frozen"/>
      <selection activeCell="W6" sqref="W6"/>
      <selection pane="bottomLeft" activeCell="W6" sqref="W6"/>
    </sheetView>
  </sheetViews>
  <sheetFormatPr defaultRowHeight="12.5" x14ac:dyDescent="0.25"/>
  <cols>
    <col min="1" max="2" width="25.26953125" style="71" customWidth="1"/>
    <col min="3" max="3" width="16" style="71" customWidth="1"/>
    <col min="4" max="4" width="15.26953125" style="71" customWidth="1"/>
    <col min="5" max="5" width="9.81640625" style="71" customWidth="1"/>
    <col min="6" max="8" width="9.1796875" style="71" customWidth="1"/>
    <col min="9" max="9" width="22.453125" style="71" customWidth="1"/>
    <col min="10" max="10" width="16.1796875" style="71" customWidth="1"/>
    <col min="11" max="12" width="9.1796875" style="71" customWidth="1"/>
    <col min="13" max="13" width="9.1796875" style="71"/>
    <col min="14" max="14" width="19.26953125" style="71" bestFit="1" customWidth="1"/>
    <col min="15" max="15" width="15" style="71" bestFit="1" customWidth="1"/>
    <col min="16" max="16" width="25.26953125" style="71" bestFit="1" customWidth="1"/>
    <col min="17" max="17" width="14" style="71" bestFit="1" customWidth="1"/>
    <col min="18" max="18" width="9.1796875" style="71"/>
    <col min="19" max="19" width="23.54296875" style="71" bestFit="1" customWidth="1"/>
    <col min="20" max="20" width="14" style="71" bestFit="1" customWidth="1"/>
    <col min="21" max="21" width="15" style="71" bestFit="1" customWidth="1"/>
    <col min="22" max="22" width="14.1796875" style="71" bestFit="1" customWidth="1"/>
    <col min="23" max="257" width="9.1796875" style="71"/>
    <col min="258" max="258" width="8.81640625" style="71" customWidth="1"/>
    <col min="259" max="259" width="16" style="71" customWidth="1"/>
    <col min="260" max="260" width="15.26953125" style="71" customWidth="1"/>
    <col min="261" max="261" width="9.81640625" style="71" customWidth="1"/>
    <col min="262" max="513" width="9.1796875" style="71"/>
    <col min="514" max="514" width="8.81640625" style="71" customWidth="1"/>
    <col min="515" max="515" width="16" style="71" customWidth="1"/>
    <col min="516" max="516" width="15.26953125" style="71" customWidth="1"/>
    <col min="517" max="517" width="9.81640625" style="71" customWidth="1"/>
    <col min="518" max="769" width="9.1796875" style="71"/>
    <col min="770" max="770" width="8.81640625" style="71" customWidth="1"/>
    <col min="771" max="771" width="16" style="71" customWidth="1"/>
    <col min="772" max="772" width="15.26953125" style="71" customWidth="1"/>
    <col min="773" max="773" width="9.81640625" style="71" customWidth="1"/>
    <col min="774" max="1025" width="9.1796875" style="71"/>
    <col min="1026" max="1026" width="8.81640625" style="71" customWidth="1"/>
    <col min="1027" max="1027" width="16" style="71" customWidth="1"/>
    <col min="1028" max="1028" width="15.26953125" style="71" customWidth="1"/>
    <col min="1029" max="1029" width="9.81640625" style="71" customWidth="1"/>
    <col min="1030" max="1281" width="9.1796875" style="71"/>
    <col min="1282" max="1282" width="8.81640625" style="71" customWidth="1"/>
    <col min="1283" max="1283" width="16" style="71" customWidth="1"/>
    <col min="1284" max="1284" width="15.26953125" style="71" customWidth="1"/>
    <col min="1285" max="1285" width="9.81640625" style="71" customWidth="1"/>
    <col min="1286" max="1537" width="9.1796875" style="71"/>
    <col min="1538" max="1538" width="8.81640625" style="71" customWidth="1"/>
    <col min="1539" max="1539" width="16" style="71" customWidth="1"/>
    <col min="1540" max="1540" width="15.26953125" style="71" customWidth="1"/>
    <col min="1541" max="1541" width="9.81640625" style="71" customWidth="1"/>
    <col min="1542" max="1793" width="9.1796875" style="71"/>
    <col min="1794" max="1794" width="8.81640625" style="71" customWidth="1"/>
    <col min="1795" max="1795" width="16" style="71" customWidth="1"/>
    <col min="1796" max="1796" width="15.26953125" style="71" customWidth="1"/>
    <col min="1797" max="1797" width="9.81640625" style="71" customWidth="1"/>
    <col min="1798" max="2049" width="9.1796875" style="71"/>
    <col min="2050" max="2050" width="8.81640625" style="71" customWidth="1"/>
    <col min="2051" max="2051" width="16" style="71" customWidth="1"/>
    <col min="2052" max="2052" width="15.26953125" style="71" customWidth="1"/>
    <col min="2053" max="2053" width="9.81640625" style="71" customWidth="1"/>
    <col min="2054" max="2305" width="9.1796875" style="71"/>
    <col min="2306" max="2306" width="8.81640625" style="71" customWidth="1"/>
    <col min="2307" max="2307" width="16" style="71" customWidth="1"/>
    <col min="2308" max="2308" width="15.26953125" style="71" customWidth="1"/>
    <col min="2309" max="2309" width="9.81640625" style="71" customWidth="1"/>
    <col min="2310" max="2561" width="9.1796875" style="71"/>
    <col min="2562" max="2562" width="8.81640625" style="71" customWidth="1"/>
    <col min="2563" max="2563" width="16" style="71" customWidth="1"/>
    <col min="2564" max="2564" width="15.26953125" style="71" customWidth="1"/>
    <col min="2565" max="2565" width="9.81640625" style="71" customWidth="1"/>
    <col min="2566" max="2817" width="9.1796875" style="71"/>
    <col min="2818" max="2818" width="8.81640625" style="71" customWidth="1"/>
    <col min="2819" max="2819" width="16" style="71" customWidth="1"/>
    <col min="2820" max="2820" width="15.26953125" style="71" customWidth="1"/>
    <col min="2821" max="2821" width="9.81640625" style="71" customWidth="1"/>
    <col min="2822" max="3073" width="9.1796875" style="71"/>
    <col min="3074" max="3074" width="8.81640625" style="71" customWidth="1"/>
    <col min="3075" max="3075" width="16" style="71" customWidth="1"/>
    <col min="3076" max="3076" width="15.26953125" style="71" customWidth="1"/>
    <col min="3077" max="3077" width="9.81640625" style="71" customWidth="1"/>
    <col min="3078" max="3329" width="9.1796875" style="71"/>
    <col min="3330" max="3330" width="8.81640625" style="71" customWidth="1"/>
    <col min="3331" max="3331" width="16" style="71" customWidth="1"/>
    <col min="3332" max="3332" width="15.26953125" style="71" customWidth="1"/>
    <col min="3333" max="3333" width="9.81640625" style="71" customWidth="1"/>
    <col min="3334" max="3585" width="9.1796875" style="71"/>
    <col min="3586" max="3586" width="8.81640625" style="71" customWidth="1"/>
    <col min="3587" max="3587" width="16" style="71" customWidth="1"/>
    <col min="3588" max="3588" width="15.26953125" style="71" customWidth="1"/>
    <col min="3589" max="3589" width="9.81640625" style="71" customWidth="1"/>
    <col min="3590" max="3841" width="9.1796875" style="71"/>
    <col min="3842" max="3842" width="8.81640625" style="71" customWidth="1"/>
    <col min="3843" max="3843" width="16" style="71" customWidth="1"/>
    <col min="3844" max="3844" width="15.26953125" style="71" customWidth="1"/>
    <col min="3845" max="3845" width="9.81640625" style="71" customWidth="1"/>
    <col min="3846" max="4097" width="9.1796875" style="71"/>
    <col min="4098" max="4098" width="8.81640625" style="71" customWidth="1"/>
    <col min="4099" max="4099" width="16" style="71" customWidth="1"/>
    <col min="4100" max="4100" width="15.26953125" style="71" customWidth="1"/>
    <col min="4101" max="4101" width="9.81640625" style="71" customWidth="1"/>
    <col min="4102" max="4353" width="9.1796875" style="71"/>
    <col min="4354" max="4354" width="8.81640625" style="71" customWidth="1"/>
    <col min="4355" max="4355" width="16" style="71" customWidth="1"/>
    <col min="4356" max="4356" width="15.26953125" style="71" customWidth="1"/>
    <col min="4357" max="4357" width="9.81640625" style="71" customWidth="1"/>
    <col min="4358" max="4609" width="9.1796875" style="71"/>
    <col min="4610" max="4610" width="8.81640625" style="71" customWidth="1"/>
    <col min="4611" max="4611" width="16" style="71" customWidth="1"/>
    <col min="4612" max="4612" width="15.26953125" style="71" customWidth="1"/>
    <col min="4613" max="4613" width="9.81640625" style="71" customWidth="1"/>
    <col min="4614" max="4865" width="9.1796875" style="71"/>
    <col min="4866" max="4866" width="8.81640625" style="71" customWidth="1"/>
    <col min="4867" max="4867" width="16" style="71" customWidth="1"/>
    <col min="4868" max="4868" width="15.26953125" style="71" customWidth="1"/>
    <col min="4869" max="4869" width="9.81640625" style="71" customWidth="1"/>
    <col min="4870" max="5121" width="9.1796875" style="71"/>
    <col min="5122" max="5122" width="8.81640625" style="71" customWidth="1"/>
    <col min="5123" max="5123" width="16" style="71" customWidth="1"/>
    <col min="5124" max="5124" width="15.26953125" style="71" customWidth="1"/>
    <col min="5125" max="5125" width="9.81640625" style="71" customWidth="1"/>
    <col min="5126" max="5377" width="9.1796875" style="71"/>
    <col min="5378" max="5378" width="8.81640625" style="71" customWidth="1"/>
    <col min="5379" max="5379" width="16" style="71" customWidth="1"/>
    <col min="5380" max="5380" width="15.26953125" style="71" customWidth="1"/>
    <col min="5381" max="5381" width="9.81640625" style="71" customWidth="1"/>
    <col min="5382" max="5633" width="9.1796875" style="71"/>
    <col min="5634" max="5634" width="8.81640625" style="71" customWidth="1"/>
    <col min="5635" max="5635" width="16" style="71" customWidth="1"/>
    <col min="5636" max="5636" width="15.26953125" style="71" customWidth="1"/>
    <col min="5637" max="5637" width="9.81640625" style="71" customWidth="1"/>
    <col min="5638" max="5889" width="9.1796875" style="71"/>
    <col min="5890" max="5890" width="8.81640625" style="71" customWidth="1"/>
    <col min="5891" max="5891" width="16" style="71" customWidth="1"/>
    <col min="5892" max="5892" width="15.26953125" style="71" customWidth="1"/>
    <col min="5893" max="5893" width="9.81640625" style="71" customWidth="1"/>
    <col min="5894" max="6145" width="9.1796875" style="71"/>
    <col min="6146" max="6146" width="8.81640625" style="71" customWidth="1"/>
    <col min="6147" max="6147" width="16" style="71" customWidth="1"/>
    <col min="6148" max="6148" width="15.26953125" style="71" customWidth="1"/>
    <col min="6149" max="6149" width="9.81640625" style="71" customWidth="1"/>
    <col min="6150" max="6401" width="9.1796875" style="71"/>
    <col min="6402" max="6402" width="8.81640625" style="71" customWidth="1"/>
    <col min="6403" max="6403" width="16" style="71" customWidth="1"/>
    <col min="6404" max="6404" width="15.26953125" style="71" customWidth="1"/>
    <col min="6405" max="6405" width="9.81640625" style="71" customWidth="1"/>
    <col min="6406" max="6657" width="9.1796875" style="71"/>
    <col min="6658" max="6658" width="8.81640625" style="71" customWidth="1"/>
    <col min="6659" max="6659" width="16" style="71" customWidth="1"/>
    <col min="6660" max="6660" width="15.26953125" style="71" customWidth="1"/>
    <col min="6661" max="6661" width="9.81640625" style="71" customWidth="1"/>
    <col min="6662" max="6913" width="9.1796875" style="71"/>
    <col min="6914" max="6914" width="8.81640625" style="71" customWidth="1"/>
    <col min="6915" max="6915" width="16" style="71" customWidth="1"/>
    <col min="6916" max="6916" width="15.26953125" style="71" customWidth="1"/>
    <col min="6917" max="6917" width="9.81640625" style="71" customWidth="1"/>
    <col min="6918" max="7169" width="9.1796875" style="71"/>
    <col min="7170" max="7170" width="8.81640625" style="71" customWidth="1"/>
    <col min="7171" max="7171" width="16" style="71" customWidth="1"/>
    <col min="7172" max="7172" width="15.26953125" style="71" customWidth="1"/>
    <col min="7173" max="7173" width="9.81640625" style="71" customWidth="1"/>
    <col min="7174" max="7425" width="9.1796875" style="71"/>
    <col min="7426" max="7426" width="8.81640625" style="71" customWidth="1"/>
    <col min="7427" max="7427" width="16" style="71" customWidth="1"/>
    <col min="7428" max="7428" width="15.26953125" style="71" customWidth="1"/>
    <col min="7429" max="7429" width="9.81640625" style="71" customWidth="1"/>
    <col min="7430" max="7681" width="9.1796875" style="71"/>
    <col min="7682" max="7682" width="8.81640625" style="71" customWidth="1"/>
    <col min="7683" max="7683" width="16" style="71" customWidth="1"/>
    <col min="7684" max="7684" width="15.26953125" style="71" customWidth="1"/>
    <col min="7685" max="7685" width="9.81640625" style="71" customWidth="1"/>
    <col min="7686" max="7937" width="9.1796875" style="71"/>
    <col min="7938" max="7938" width="8.81640625" style="71" customWidth="1"/>
    <col min="7939" max="7939" width="16" style="71" customWidth="1"/>
    <col min="7940" max="7940" width="15.26953125" style="71" customWidth="1"/>
    <col min="7941" max="7941" width="9.81640625" style="71" customWidth="1"/>
    <col min="7942" max="8193" width="9.1796875" style="71"/>
    <col min="8194" max="8194" width="8.81640625" style="71" customWidth="1"/>
    <col min="8195" max="8195" width="16" style="71" customWidth="1"/>
    <col min="8196" max="8196" width="15.26953125" style="71" customWidth="1"/>
    <col min="8197" max="8197" width="9.81640625" style="71" customWidth="1"/>
    <col min="8198" max="8449" width="9.1796875" style="71"/>
    <col min="8450" max="8450" width="8.81640625" style="71" customWidth="1"/>
    <col min="8451" max="8451" width="16" style="71" customWidth="1"/>
    <col min="8452" max="8452" width="15.26953125" style="71" customWidth="1"/>
    <col min="8453" max="8453" width="9.81640625" style="71" customWidth="1"/>
    <col min="8454" max="8705" width="9.1796875" style="71"/>
    <col min="8706" max="8706" width="8.81640625" style="71" customWidth="1"/>
    <col min="8707" max="8707" width="16" style="71" customWidth="1"/>
    <col min="8708" max="8708" width="15.26953125" style="71" customWidth="1"/>
    <col min="8709" max="8709" width="9.81640625" style="71" customWidth="1"/>
    <col min="8710" max="8961" width="9.1796875" style="71"/>
    <col min="8962" max="8962" width="8.81640625" style="71" customWidth="1"/>
    <col min="8963" max="8963" width="16" style="71" customWidth="1"/>
    <col min="8964" max="8964" width="15.26953125" style="71" customWidth="1"/>
    <col min="8965" max="8965" width="9.81640625" style="71" customWidth="1"/>
    <col min="8966" max="9217" width="9.1796875" style="71"/>
    <col min="9218" max="9218" width="8.81640625" style="71" customWidth="1"/>
    <col min="9219" max="9219" width="16" style="71" customWidth="1"/>
    <col min="9220" max="9220" width="15.26953125" style="71" customWidth="1"/>
    <col min="9221" max="9221" width="9.81640625" style="71" customWidth="1"/>
    <col min="9222" max="9473" width="9.1796875" style="71"/>
    <col min="9474" max="9474" width="8.81640625" style="71" customWidth="1"/>
    <col min="9475" max="9475" width="16" style="71" customWidth="1"/>
    <col min="9476" max="9476" width="15.26953125" style="71" customWidth="1"/>
    <col min="9477" max="9477" width="9.81640625" style="71" customWidth="1"/>
    <col min="9478" max="9729" width="9.1796875" style="71"/>
    <col min="9730" max="9730" width="8.81640625" style="71" customWidth="1"/>
    <col min="9731" max="9731" width="16" style="71" customWidth="1"/>
    <col min="9732" max="9732" width="15.26953125" style="71" customWidth="1"/>
    <col min="9733" max="9733" width="9.81640625" style="71" customWidth="1"/>
    <col min="9734" max="9985" width="9.1796875" style="71"/>
    <col min="9986" max="9986" width="8.81640625" style="71" customWidth="1"/>
    <col min="9987" max="9987" width="16" style="71" customWidth="1"/>
    <col min="9988" max="9988" width="15.26953125" style="71" customWidth="1"/>
    <col min="9989" max="9989" width="9.81640625" style="71" customWidth="1"/>
    <col min="9990" max="10241" width="9.1796875" style="71"/>
    <col min="10242" max="10242" width="8.81640625" style="71" customWidth="1"/>
    <col min="10243" max="10243" width="16" style="71" customWidth="1"/>
    <col min="10244" max="10244" width="15.26953125" style="71" customWidth="1"/>
    <col min="10245" max="10245" width="9.81640625" style="71" customWidth="1"/>
    <col min="10246" max="10497" width="9.1796875" style="71"/>
    <col min="10498" max="10498" width="8.81640625" style="71" customWidth="1"/>
    <col min="10499" max="10499" width="16" style="71" customWidth="1"/>
    <col min="10500" max="10500" width="15.26953125" style="71" customWidth="1"/>
    <col min="10501" max="10501" width="9.81640625" style="71" customWidth="1"/>
    <col min="10502" max="10753" width="9.1796875" style="71"/>
    <col min="10754" max="10754" width="8.81640625" style="71" customWidth="1"/>
    <col min="10755" max="10755" width="16" style="71" customWidth="1"/>
    <col min="10756" max="10756" width="15.26953125" style="71" customWidth="1"/>
    <col min="10757" max="10757" width="9.81640625" style="71" customWidth="1"/>
    <col min="10758" max="11009" width="9.1796875" style="71"/>
    <col min="11010" max="11010" width="8.81640625" style="71" customWidth="1"/>
    <col min="11011" max="11011" width="16" style="71" customWidth="1"/>
    <col min="11012" max="11012" width="15.26953125" style="71" customWidth="1"/>
    <col min="11013" max="11013" width="9.81640625" style="71" customWidth="1"/>
    <col min="11014" max="11265" width="9.1796875" style="71"/>
    <col min="11266" max="11266" width="8.81640625" style="71" customWidth="1"/>
    <col min="11267" max="11267" width="16" style="71" customWidth="1"/>
    <col min="11268" max="11268" width="15.26953125" style="71" customWidth="1"/>
    <col min="11269" max="11269" width="9.81640625" style="71" customWidth="1"/>
    <col min="11270" max="11521" width="9.1796875" style="71"/>
    <col min="11522" max="11522" width="8.81640625" style="71" customWidth="1"/>
    <col min="11523" max="11523" width="16" style="71" customWidth="1"/>
    <col min="11524" max="11524" width="15.26953125" style="71" customWidth="1"/>
    <col min="11525" max="11525" width="9.81640625" style="71" customWidth="1"/>
    <col min="11526" max="11777" width="9.1796875" style="71"/>
    <col min="11778" max="11778" width="8.81640625" style="71" customWidth="1"/>
    <col min="11779" max="11779" width="16" style="71" customWidth="1"/>
    <col min="11780" max="11780" width="15.26953125" style="71" customWidth="1"/>
    <col min="11781" max="11781" width="9.81640625" style="71" customWidth="1"/>
    <col min="11782" max="12033" width="9.1796875" style="71"/>
    <col min="12034" max="12034" width="8.81640625" style="71" customWidth="1"/>
    <col min="12035" max="12035" width="16" style="71" customWidth="1"/>
    <col min="12036" max="12036" width="15.26953125" style="71" customWidth="1"/>
    <col min="12037" max="12037" width="9.81640625" style="71" customWidth="1"/>
    <col min="12038" max="12289" width="9.1796875" style="71"/>
    <col min="12290" max="12290" width="8.81640625" style="71" customWidth="1"/>
    <col min="12291" max="12291" width="16" style="71" customWidth="1"/>
    <col min="12292" max="12292" width="15.26953125" style="71" customWidth="1"/>
    <col min="12293" max="12293" width="9.81640625" style="71" customWidth="1"/>
    <col min="12294" max="12545" width="9.1796875" style="71"/>
    <col min="12546" max="12546" width="8.81640625" style="71" customWidth="1"/>
    <col min="12547" max="12547" width="16" style="71" customWidth="1"/>
    <col min="12548" max="12548" width="15.26953125" style="71" customWidth="1"/>
    <col min="12549" max="12549" width="9.81640625" style="71" customWidth="1"/>
    <col min="12550" max="12801" width="9.1796875" style="71"/>
    <col min="12802" max="12802" width="8.81640625" style="71" customWidth="1"/>
    <col min="12803" max="12803" width="16" style="71" customWidth="1"/>
    <col min="12804" max="12804" width="15.26953125" style="71" customWidth="1"/>
    <col min="12805" max="12805" width="9.81640625" style="71" customWidth="1"/>
    <col min="12806" max="13057" width="9.1796875" style="71"/>
    <col min="13058" max="13058" width="8.81640625" style="71" customWidth="1"/>
    <col min="13059" max="13059" width="16" style="71" customWidth="1"/>
    <col min="13060" max="13060" width="15.26953125" style="71" customWidth="1"/>
    <col min="13061" max="13061" width="9.81640625" style="71" customWidth="1"/>
    <col min="13062" max="13313" width="9.1796875" style="71"/>
    <col min="13314" max="13314" width="8.81640625" style="71" customWidth="1"/>
    <col min="13315" max="13315" width="16" style="71" customWidth="1"/>
    <col min="13316" max="13316" width="15.26953125" style="71" customWidth="1"/>
    <col min="13317" max="13317" width="9.81640625" style="71" customWidth="1"/>
    <col min="13318" max="13569" width="9.1796875" style="71"/>
    <col min="13570" max="13570" width="8.81640625" style="71" customWidth="1"/>
    <col min="13571" max="13571" width="16" style="71" customWidth="1"/>
    <col min="13572" max="13572" width="15.26953125" style="71" customWidth="1"/>
    <col min="13573" max="13573" width="9.81640625" style="71" customWidth="1"/>
    <col min="13574" max="13825" width="9.1796875" style="71"/>
    <col min="13826" max="13826" width="8.81640625" style="71" customWidth="1"/>
    <col min="13827" max="13827" width="16" style="71" customWidth="1"/>
    <col min="13828" max="13828" width="15.26953125" style="71" customWidth="1"/>
    <col min="13829" max="13829" width="9.81640625" style="71" customWidth="1"/>
    <col min="13830" max="14081" width="9.1796875" style="71"/>
    <col min="14082" max="14082" width="8.81640625" style="71" customWidth="1"/>
    <col min="14083" max="14083" width="16" style="71" customWidth="1"/>
    <col min="14084" max="14084" width="15.26953125" style="71" customWidth="1"/>
    <col min="14085" max="14085" width="9.81640625" style="71" customWidth="1"/>
    <col min="14086" max="14337" width="9.1796875" style="71"/>
    <col min="14338" max="14338" width="8.81640625" style="71" customWidth="1"/>
    <col min="14339" max="14339" width="16" style="71" customWidth="1"/>
    <col min="14340" max="14340" width="15.26953125" style="71" customWidth="1"/>
    <col min="14341" max="14341" width="9.81640625" style="71" customWidth="1"/>
    <col min="14342" max="14593" width="9.1796875" style="71"/>
    <col min="14594" max="14594" width="8.81640625" style="71" customWidth="1"/>
    <col min="14595" max="14595" width="16" style="71" customWidth="1"/>
    <col min="14596" max="14596" width="15.26953125" style="71" customWidth="1"/>
    <col min="14597" max="14597" width="9.81640625" style="71" customWidth="1"/>
    <col min="14598" max="14849" width="9.1796875" style="71"/>
    <col min="14850" max="14850" width="8.81640625" style="71" customWidth="1"/>
    <col min="14851" max="14851" width="16" style="71" customWidth="1"/>
    <col min="14852" max="14852" width="15.26953125" style="71" customWidth="1"/>
    <col min="14853" max="14853" width="9.81640625" style="71" customWidth="1"/>
    <col min="14854" max="15105" width="9.1796875" style="71"/>
    <col min="15106" max="15106" width="8.81640625" style="71" customWidth="1"/>
    <col min="15107" max="15107" width="16" style="71" customWidth="1"/>
    <col min="15108" max="15108" width="15.26953125" style="71" customWidth="1"/>
    <col min="15109" max="15109" width="9.81640625" style="71" customWidth="1"/>
    <col min="15110" max="15361" width="9.1796875" style="71"/>
    <col min="15362" max="15362" width="8.81640625" style="71" customWidth="1"/>
    <col min="15363" max="15363" width="16" style="71" customWidth="1"/>
    <col min="15364" max="15364" width="15.26953125" style="71" customWidth="1"/>
    <col min="15365" max="15365" width="9.81640625" style="71" customWidth="1"/>
    <col min="15366" max="15617" width="9.1796875" style="71"/>
    <col min="15618" max="15618" width="8.81640625" style="71" customWidth="1"/>
    <col min="15619" max="15619" width="16" style="71" customWidth="1"/>
    <col min="15620" max="15620" width="15.26953125" style="71" customWidth="1"/>
    <col min="15621" max="15621" width="9.81640625" style="71" customWidth="1"/>
    <col min="15622" max="15873" width="9.1796875" style="71"/>
    <col min="15874" max="15874" width="8.81640625" style="71" customWidth="1"/>
    <col min="15875" max="15875" width="16" style="71" customWidth="1"/>
    <col min="15876" max="15876" width="15.26953125" style="71" customWidth="1"/>
    <col min="15877" max="15877" width="9.81640625" style="71" customWidth="1"/>
    <col min="15878" max="16129" width="9.1796875" style="71"/>
    <col min="16130" max="16130" width="8.81640625" style="71" customWidth="1"/>
    <col min="16131" max="16131" width="16" style="71" customWidth="1"/>
    <col min="16132" max="16132" width="15.26953125" style="71" customWidth="1"/>
    <col min="16133" max="16133" width="9.81640625" style="71" customWidth="1"/>
    <col min="16134" max="16384" width="9.1796875" style="71"/>
  </cols>
  <sheetData>
    <row r="1" spans="1:22" ht="15" customHeight="1" x14ac:dyDescent="0.35">
      <c r="A1" s="71" t="s">
        <v>627</v>
      </c>
      <c r="B1" s="71" t="s">
        <v>628</v>
      </c>
      <c r="C1" s="71" t="s">
        <v>629</v>
      </c>
      <c r="D1" s="71" t="s">
        <v>630</v>
      </c>
      <c r="E1" s="71" t="s">
        <v>631</v>
      </c>
      <c r="I1" s="39" t="s">
        <v>2</v>
      </c>
      <c r="J1" t="s">
        <v>632</v>
      </c>
      <c r="K1"/>
      <c r="N1" s="716" t="s">
        <v>608</v>
      </c>
      <c r="O1" s="74" t="s">
        <v>609</v>
      </c>
      <c r="P1" s="74" t="s">
        <v>610</v>
      </c>
      <c r="Q1" s="74" t="s">
        <v>633</v>
      </c>
    </row>
    <row r="2" spans="1:22" ht="15" thickBot="1" x14ac:dyDescent="0.4">
      <c r="A2" s="71" t="s">
        <v>159</v>
      </c>
      <c r="B2" s="71" t="str">
        <f>VLOOKUP(A2,Mapping!$A$2:$B$603,2,0)</f>
        <v>Competition 1Cluecross</v>
      </c>
      <c r="C2" s="71" t="s">
        <v>634</v>
      </c>
      <c r="D2" s="71">
        <v>-50798.94</v>
      </c>
      <c r="E2" s="71">
        <v>-1.22</v>
      </c>
      <c r="I2" s="40" t="s">
        <v>82</v>
      </c>
      <c r="J2">
        <v>2.1799999999999997</v>
      </c>
      <c r="K2"/>
      <c r="N2" s="717"/>
      <c r="O2" s="51">
        <v>4157412.5220963396</v>
      </c>
      <c r="P2" s="51">
        <v>3442438.6128376536</v>
      </c>
      <c r="Q2" s="88">
        <f>P2/O2-1</f>
        <v>-0.17197569532940327</v>
      </c>
    </row>
    <row r="3" spans="1:22" ht="15" thickBot="1" x14ac:dyDescent="0.4">
      <c r="A3" s="71" t="s">
        <v>81</v>
      </c>
      <c r="B3" s="71" t="str">
        <f>VLOOKUP(A3,Mapping!$A$2:$B$603,2,0)</f>
        <v>Aarki</v>
      </c>
      <c r="C3" s="71" t="s">
        <v>634</v>
      </c>
      <c r="D3" s="71">
        <v>84501.64</v>
      </c>
      <c r="E3" s="71">
        <v>2.0299999999999998</v>
      </c>
      <c r="I3" s="40" t="s">
        <v>46</v>
      </c>
      <c r="J3">
        <v>-0.3899999999999999</v>
      </c>
      <c r="K3"/>
      <c r="N3" s="75"/>
      <c r="P3" s="76"/>
      <c r="Q3" s="76"/>
      <c r="R3" s="76"/>
      <c r="T3" s="721" t="s">
        <v>635</v>
      </c>
      <c r="U3" s="722"/>
      <c r="V3" s="723"/>
    </row>
    <row r="4" spans="1:22" ht="14.5" x14ac:dyDescent="0.35">
      <c r="A4" s="71" t="s">
        <v>119</v>
      </c>
      <c r="B4" s="71" t="str">
        <f>VLOOKUP(A4,Mapping!$A$2:$B$603,2,0)</f>
        <v>Google</v>
      </c>
      <c r="C4" s="71" t="s">
        <v>634</v>
      </c>
      <c r="D4" s="71">
        <v>-148815.24</v>
      </c>
      <c r="E4" s="71">
        <v>-3.58</v>
      </c>
      <c r="I4" s="40" t="s">
        <v>100</v>
      </c>
      <c r="J4">
        <v>-1.22</v>
      </c>
      <c r="K4"/>
      <c r="N4" s="78" t="s">
        <v>32</v>
      </c>
      <c r="O4" s="79" t="s">
        <v>33</v>
      </c>
      <c r="P4" s="79" t="s">
        <v>34</v>
      </c>
      <c r="Q4" s="80" t="s">
        <v>633</v>
      </c>
      <c r="S4" s="79" t="s">
        <v>34</v>
      </c>
      <c r="T4" s="80" t="s">
        <v>609</v>
      </c>
      <c r="U4" s="80" t="s">
        <v>610</v>
      </c>
      <c r="V4" s="80" t="s">
        <v>633</v>
      </c>
    </row>
    <row r="5" spans="1:22" ht="14.5" x14ac:dyDescent="0.35">
      <c r="A5" s="71" t="s">
        <v>124</v>
      </c>
      <c r="B5" s="71" t="str">
        <f>VLOOKUP(A5,Mapping!$A$2:$B$603,2,0)</f>
        <v>Ironsource</v>
      </c>
      <c r="C5" s="71" t="s">
        <v>634</v>
      </c>
      <c r="D5" s="71">
        <v>-16638.650000000001</v>
      </c>
      <c r="E5" s="71">
        <v>-0.4</v>
      </c>
      <c r="I5" s="40" t="s">
        <v>96</v>
      </c>
      <c r="J5">
        <v>2.0699999999999998</v>
      </c>
      <c r="K5"/>
      <c r="N5" s="715" t="s">
        <v>53</v>
      </c>
      <c r="O5" s="72" t="s">
        <v>175</v>
      </c>
      <c r="P5" s="72" t="s">
        <v>175</v>
      </c>
      <c r="Q5" s="77">
        <f>VLOOKUP(P5,$I$2:$J$17,2,0)/100</f>
        <v>-0.14369999999999999</v>
      </c>
      <c r="S5" s="84" t="str">
        <f>P5</f>
        <v>iOS 14.5 Rollout</v>
      </c>
      <c r="T5" s="85"/>
      <c r="U5" s="85"/>
      <c r="V5" s="86" t="e">
        <f t="shared" ref="V5:V11" si="0">U5/T5-1</f>
        <v>#DIV/0!</v>
      </c>
    </row>
    <row r="6" spans="1:22" ht="14.5" x14ac:dyDescent="0.35">
      <c r="A6" s="71" t="s">
        <v>90</v>
      </c>
      <c r="B6" s="71" t="str">
        <f>VLOOKUP(A6,Mapping!$A$2:$C$603,3,0)</f>
        <v>Apple Search</v>
      </c>
      <c r="C6" s="71" t="s">
        <v>634</v>
      </c>
      <c r="D6" s="71">
        <v>-85338.53</v>
      </c>
      <c r="E6" s="71">
        <v>-2.0499999999999998</v>
      </c>
      <c r="I6" s="40" t="s">
        <v>106</v>
      </c>
      <c r="J6">
        <v>-0.3</v>
      </c>
      <c r="K6"/>
      <c r="N6" s="715"/>
      <c r="O6" s="73" t="s">
        <v>636</v>
      </c>
      <c r="P6" s="72" t="s">
        <v>106</v>
      </c>
      <c r="Q6" s="77">
        <f>VLOOKUP(P6,$I$2:$J$17,2,0)/100</f>
        <v>-3.0000000000000001E-3</v>
      </c>
      <c r="S6" s="81" t="str">
        <f>P6</f>
        <v>Covid Residential</v>
      </c>
      <c r="T6" s="87">
        <v>5.1930879120879139</v>
      </c>
      <c r="U6" s="87">
        <v>4.602445652173917</v>
      </c>
      <c r="V6" s="82">
        <f t="shared" si="0"/>
        <v>-0.11373623360759266</v>
      </c>
    </row>
    <row r="7" spans="1:22" ht="14.5" x14ac:dyDescent="0.35">
      <c r="A7" s="71" t="s">
        <v>126</v>
      </c>
      <c r="B7" s="71" t="str">
        <f>VLOOKUP(A7,Mapping!$A$2:$C$603,3,0)</f>
        <v>Liftoff</v>
      </c>
      <c r="C7" s="71" t="s">
        <v>634</v>
      </c>
      <c r="D7" s="71">
        <v>31688.16</v>
      </c>
      <c r="E7" s="71">
        <v>0.76</v>
      </c>
      <c r="I7" s="40" t="s">
        <v>122</v>
      </c>
      <c r="J7">
        <v>-0.03</v>
      </c>
      <c r="K7"/>
      <c r="N7" s="712" t="s">
        <v>36</v>
      </c>
      <c r="O7" s="724" t="s">
        <v>637</v>
      </c>
      <c r="P7" s="72" t="s">
        <v>104</v>
      </c>
      <c r="Q7" s="77">
        <f>VLOOKUP(P7,$I$2:$J$17,2,0)/100</f>
        <v>3.3099999999999997E-2</v>
      </c>
      <c r="S7" s="81" t="str">
        <f>P7</f>
        <v>Facebook</v>
      </c>
      <c r="T7" s="62">
        <f>VLOOKUP($S7,'Raw Data'!$J$5:$M$29,3,0)</f>
        <v>16394381</v>
      </c>
      <c r="U7" s="62">
        <f>VLOOKUP($S7,'Raw Data'!$J$5:$M$29,4,0)</f>
        <v>34824728</v>
      </c>
      <c r="V7" s="82">
        <f t="shared" si="0"/>
        <v>1.1241868174223839</v>
      </c>
    </row>
    <row r="8" spans="1:22" ht="14.5" x14ac:dyDescent="0.35">
      <c r="A8" s="71" t="s">
        <v>88</v>
      </c>
      <c r="B8" s="71" t="str">
        <f>VLOOKUP(A8,Mapping!$A$2:$C$603,3,0)</f>
        <v>Apple Search</v>
      </c>
      <c r="C8" s="71" t="s">
        <v>634</v>
      </c>
      <c r="D8" s="71">
        <v>68872.2</v>
      </c>
      <c r="E8" s="71">
        <v>1.66</v>
      </c>
      <c r="I8" s="40" t="s">
        <v>110</v>
      </c>
      <c r="J8">
        <v>-0.13</v>
      </c>
      <c r="K8"/>
      <c r="N8" s="713"/>
      <c r="O8" s="725"/>
      <c r="P8" s="72" t="s">
        <v>46</v>
      </c>
      <c r="Q8" s="77">
        <f t="shared" ref="Q8:Q18" si="1">VLOOKUP(P8,$I$2:$J$17,2,0)/100</f>
        <v>-3.899999999999999E-3</v>
      </c>
      <c r="S8" s="81" t="str">
        <f t="shared" ref="S8:S18" si="2">P8</f>
        <v>Apple Search</v>
      </c>
      <c r="T8" s="62">
        <f>VLOOKUP($S8,'Raw Data'!$J$5:$M$29,3,0)</f>
        <v>614751</v>
      </c>
      <c r="U8" s="62">
        <f>VLOOKUP($S8,'Raw Data'!$J$5:$M$29,4,0)</f>
        <v>653661</v>
      </c>
      <c r="V8" s="82">
        <f t="shared" si="0"/>
        <v>6.3293919001351728E-2</v>
      </c>
    </row>
    <row r="9" spans="1:22" ht="14.5" x14ac:dyDescent="0.35">
      <c r="A9" s="71" t="s">
        <v>138</v>
      </c>
      <c r="B9" s="71" t="str">
        <f>VLOOKUP(A9,Mapping!$A$2:$C$603,3,0)</f>
        <v>Event Bugs</v>
      </c>
      <c r="C9" s="71" t="s">
        <v>634</v>
      </c>
      <c r="D9" s="71">
        <v>-57125.599999999999</v>
      </c>
      <c r="E9" s="71">
        <v>-1.37</v>
      </c>
      <c r="I9" s="40" t="s">
        <v>104</v>
      </c>
      <c r="J9">
        <v>3.3099999999999996</v>
      </c>
      <c r="K9"/>
      <c r="N9" s="713"/>
      <c r="O9" s="725"/>
      <c r="P9" s="73" t="s">
        <v>82</v>
      </c>
      <c r="Q9" s="77">
        <f t="shared" si="1"/>
        <v>2.1799999999999996E-2</v>
      </c>
      <c r="S9" s="81" t="str">
        <f t="shared" si="2"/>
        <v>Aarki</v>
      </c>
      <c r="T9" s="62">
        <f>VLOOKUP($S9,'Raw Data'!$J$5:$M$29,3,0)</f>
        <v>88494238</v>
      </c>
      <c r="U9" s="62">
        <f>VLOOKUP($S9,'Raw Data'!$J$5:$M$29,4,0)</f>
        <v>295204534</v>
      </c>
      <c r="V9" s="82">
        <f t="shared" si="0"/>
        <v>2.3358616410709137</v>
      </c>
    </row>
    <row r="10" spans="1:22" ht="14.5" x14ac:dyDescent="0.35">
      <c r="A10" s="71" t="s">
        <v>173</v>
      </c>
      <c r="B10" s="71" t="str">
        <f>VLOOKUP(A10,Mapping!$A$2:$C$603,3,0)</f>
        <v>Covid Residential</v>
      </c>
      <c r="C10" s="71" t="s">
        <v>638</v>
      </c>
      <c r="D10" s="71">
        <v>-12664.18</v>
      </c>
      <c r="E10" s="71">
        <v>-0.3</v>
      </c>
      <c r="I10" s="40" t="s">
        <v>107</v>
      </c>
      <c r="J10">
        <v>-4.5600000000000005</v>
      </c>
      <c r="K10"/>
      <c r="N10" s="713"/>
      <c r="O10" s="725"/>
      <c r="P10" s="72" t="s">
        <v>107</v>
      </c>
      <c r="Q10" s="77">
        <f t="shared" si="1"/>
        <v>-4.5600000000000002E-2</v>
      </c>
      <c r="S10" s="81" t="str">
        <f t="shared" si="2"/>
        <v>Google</v>
      </c>
      <c r="T10" s="62">
        <f>VLOOKUP($S10,'Raw Data'!$J$5:$M$29,3,0)</f>
        <v>10492200</v>
      </c>
      <c r="U10" s="62">
        <f>VLOOKUP($S10,'Raw Data'!$J$5:$M$29,4,0)</f>
        <v>1381951</v>
      </c>
      <c r="V10" s="82">
        <f t="shared" si="0"/>
        <v>-0.86828777568098203</v>
      </c>
    </row>
    <row r="11" spans="1:22" ht="14.5" x14ac:dyDescent="0.35">
      <c r="A11" s="71" t="s">
        <v>128</v>
      </c>
      <c r="B11" s="71" t="str">
        <f>VLOOKUP(A11,Mapping!$A$2:$C$603,3,0)</f>
        <v>Unity</v>
      </c>
      <c r="C11" s="71" t="s">
        <v>634</v>
      </c>
      <c r="D11" s="71">
        <v>37977.089999999997</v>
      </c>
      <c r="E11" s="71">
        <v>0.91</v>
      </c>
      <c r="I11" s="40" t="s">
        <v>175</v>
      </c>
      <c r="J11">
        <v>-14.37</v>
      </c>
      <c r="K11"/>
      <c r="N11" s="713"/>
      <c r="O11" s="725"/>
      <c r="P11" s="72" t="s">
        <v>113</v>
      </c>
      <c r="Q11" s="77">
        <f t="shared" si="1"/>
        <v>-4.8000000000000004E-3</v>
      </c>
      <c r="S11" s="81" t="str">
        <f t="shared" si="2"/>
        <v>Ironsource</v>
      </c>
      <c r="T11" s="62">
        <f>VLOOKUP($S11,'Raw Data'!$J$5:$M$29,3,0)</f>
        <v>4155698</v>
      </c>
      <c r="U11" s="62">
        <f>VLOOKUP($S11,'Raw Data'!$J$5:$M$29,4,0)</f>
        <v>5845279</v>
      </c>
      <c r="V11" s="82">
        <f t="shared" si="0"/>
        <v>0.40656972667407487</v>
      </c>
    </row>
    <row r="12" spans="1:22" ht="14.5" x14ac:dyDescent="0.35">
      <c r="A12" s="71" t="s">
        <v>132</v>
      </c>
      <c r="B12" s="71" t="str">
        <f>VLOOKUP(A12,Mapping!$A$2:$C$603,3,0)</f>
        <v>Vungle</v>
      </c>
      <c r="C12" s="71" t="s">
        <v>634</v>
      </c>
      <c r="D12" s="71">
        <v>86429.01</v>
      </c>
      <c r="E12" s="71">
        <v>2.08</v>
      </c>
      <c r="I12" s="40" t="s">
        <v>113</v>
      </c>
      <c r="J12">
        <v>-0.48000000000000004</v>
      </c>
      <c r="K12"/>
      <c r="N12" s="713"/>
      <c r="O12" s="725"/>
      <c r="P12" s="72" t="s">
        <v>116</v>
      </c>
      <c r="Q12" s="77">
        <f t="shared" si="1"/>
        <v>7.6E-3</v>
      </c>
      <c r="S12" s="81" t="str">
        <f t="shared" si="2"/>
        <v>Liftoff</v>
      </c>
      <c r="T12" s="62">
        <f>VLOOKUP($S12,'Raw Data'!$J$5:$M$29,3,0)</f>
        <v>0</v>
      </c>
      <c r="U12" s="62">
        <f>VLOOKUP($S12,'Raw Data'!$J$5:$M$29,4,0)</f>
        <v>3532908</v>
      </c>
      <c r="V12" s="83" t="s">
        <v>639</v>
      </c>
    </row>
    <row r="13" spans="1:22" ht="14.5" x14ac:dyDescent="0.35">
      <c r="A13" s="71" t="s">
        <v>134</v>
      </c>
      <c r="B13" s="71" t="str">
        <f>VLOOKUP(A13,Mapping!$A$2:$C$603,3,0)</f>
        <v>Vungle</v>
      </c>
      <c r="C13" s="71" t="s">
        <v>634</v>
      </c>
      <c r="D13" s="71">
        <v>-18560.759999999998</v>
      </c>
      <c r="E13" s="71">
        <v>-0.45</v>
      </c>
      <c r="I13" s="40" t="s">
        <v>116</v>
      </c>
      <c r="J13">
        <v>0.76</v>
      </c>
      <c r="K13"/>
      <c r="N13" s="713"/>
      <c r="O13" s="725"/>
      <c r="P13" s="72" t="s">
        <v>118</v>
      </c>
      <c r="Q13" s="77">
        <f t="shared" si="1"/>
        <v>-4.1200000000000001E-2</v>
      </c>
      <c r="S13" s="81" t="str">
        <f t="shared" si="2"/>
        <v>Unity</v>
      </c>
      <c r="T13" s="62">
        <f>VLOOKUP($S13,'Raw Data'!$J$5:$M$29,3,0)</f>
        <v>26075841</v>
      </c>
      <c r="U13" s="62">
        <f>VLOOKUP($S13,'Raw Data'!$J$5:$M$29,4,0)</f>
        <v>18951311</v>
      </c>
      <c r="V13" s="82">
        <f t="shared" ref="V13:V18" si="3">U13/T13-1</f>
        <v>-0.27322340245900412</v>
      </c>
    </row>
    <row r="14" spans="1:22" ht="14.5" x14ac:dyDescent="0.35">
      <c r="A14" s="71" t="s">
        <v>123</v>
      </c>
      <c r="B14" s="71" t="str">
        <f>VLOOKUP(A14,Mapping!$A$2:$C$603,3,0)</f>
        <v>Ironsource</v>
      </c>
      <c r="C14" s="71" t="s">
        <v>634</v>
      </c>
      <c r="D14" s="71">
        <v>-3399.56</v>
      </c>
      <c r="E14" s="71">
        <v>-0.08</v>
      </c>
      <c r="I14" s="40" t="s">
        <v>118</v>
      </c>
      <c r="J14">
        <v>-4.12</v>
      </c>
      <c r="K14"/>
      <c r="N14" s="714"/>
      <c r="O14" s="726"/>
      <c r="P14" s="72" t="s">
        <v>120</v>
      </c>
      <c r="Q14" s="77">
        <f t="shared" si="1"/>
        <v>1.8600000000000002E-2</v>
      </c>
      <c r="S14" s="81" t="str">
        <f t="shared" si="2"/>
        <v>Vungle</v>
      </c>
      <c r="T14" s="62">
        <f>VLOOKUP($S14,'Raw Data'!$J$5:$M$29,3,0)</f>
        <v>6590677</v>
      </c>
      <c r="U14" s="62">
        <f>VLOOKUP($S14,'Raw Data'!$J$5:$M$29,4,0)</f>
        <v>12950741</v>
      </c>
      <c r="V14" s="82">
        <f t="shared" si="3"/>
        <v>0.96500920922084332</v>
      </c>
    </row>
    <row r="15" spans="1:22" ht="14.5" x14ac:dyDescent="0.35">
      <c r="A15" s="71" t="s">
        <v>121</v>
      </c>
      <c r="B15" s="71" t="str">
        <f>VLOOKUP(A15,Mapping!$A$2:$C$603,3,0)</f>
        <v>Google</v>
      </c>
      <c r="C15" s="71" t="s">
        <v>634</v>
      </c>
      <c r="D15" s="71">
        <v>-40635.46</v>
      </c>
      <c r="E15" s="71">
        <v>-0.98</v>
      </c>
      <c r="I15" s="40" t="s">
        <v>120</v>
      </c>
      <c r="J15">
        <v>1.86</v>
      </c>
      <c r="K15"/>
      <c r="N15" s="712" t="s">
        <v>640</v>
      </c>
      <c r="O15" s="724" t="s">
        <v>195</v>
      </c>
      <c r="P15" s="72" t="s">
        <v>100</v>
      </c>
      <c r="Q15" s="77">
        <f t="shared" si="1"/>
        <v>-1.2199999999999999E-2</v>
      </c>
      <c r="S15" s="81" t="str">
        <f t="shared" si="2"/>
        <v>Competition 1Cluecross</v>
      </c>
      <c r="T15" s="62">
        <f>VLOOKUP($S15,'Raw Data'!$J$5:$M$29,3,0)</f>
        <v>9035.0000000000018</v>
      </c>
      <c r="U15" s="62">
        <f>VLOOKUP($S15,'Raw Data'!$J$5:$M$29,4,0)</f>
        <v>19887.999999999982</v>
      </c>
      <c r="V15" s="82">
        <f t="shared" si="3"/>
        <v>1.2012174875484205</v>
      </c>
    </row>
    <row r="16" spans="1:22" ht="14.5" x14ac:dyDescent="0.35">
      <c r="A16" s="71" t="s">
        <v>139</v>
      </c>
      <c r="B16" s="71" t="str">
        <f>VLOOKUP(A16,Mapping!$A$2:$C$603,3,0)</f>
        <v>Event Build Update</v>
      </c>
      <c r="C16" s="71" t="s">
        <v>634</v>
      </c>
      <c r="D16" s="71">
        <v>-1121.33</v>
      </c>
      <c r="E16" s="71">
        <v>-0.03</v>
      </c>
      <c r="I16" s="40" t="s">
        <v>127</v>
      </c>
      <c r="J16">
        <v>-1.37</v>
      </c>
      <c r="K16"/>
      <c r="N16" s="713"/>
      <c r="O16" s="726"/>
      <c r="P16" s="72" t="s">
        <v>96</v>
      </c>
      <c r="Q16" s="77">
        <f t="shared" si="1"/>
        <v>2.07E-2</v>
      </c>
      <c r="S16" s="81" t="str">
        <f t="shared" si="2"/>
        <v>Competition Triviastar</v>
      </c>
      <c r="T16" s="62">
        <f>VLOOKUP($S16,'Raw Data'!$J$5:$M$29,3,0)</f>
        <v>1390136.9999999998</v>
      </c>
      <c r="U16" s="62">
        <f>VLOOKUP($S16,'Raw Data'!$J$5:$M$29,4,0)</f>
        <v>875368.99999999988</v>
      </c>
      <c r="V16" s="82">
        <f t="shared" si="3"/>
        <v>-0.37030019343417231</v>
      </c>
    </row>
    <row r="17" spans="1:22" ht="14.5" x14ac:dyDescent="0.35">
      <c r="A17" s="71" t="s">
        <v>86</v>
      </c>
      <c r="B17" s="71" t="str">
        <f>VLOOKUP(A17,Mapping!$A$2:$C$603,3,0)</f>
        <v>Aarki</v>
      </c>
      <c r="C17" s="71" t="s">
        <v>634</v>
      </c>
      <c r="D17" s="71">
        <v>-25184.25</v>
      </c>
      <c r="E17" s="71">
        <v>-0.61</v>
      </c>
      <c r="I17" s="40" t="s">
        <v>641</v>
      </c>
      <c r="J17"/>
      <c r="K17"/>
      <c r="N17" s="713"/>
      <c r="O17" s="724" t="s">
        <v>216</v>
      </c>
      <c r="P17" s="72" t="s">
        <v>122</v>
      </c>
      <c r="Q17" s="77">
        <f t="shared" si="1"/>
        <v>-2.9999999999999997E-4</v>
      </c>
      <c r="S17" s="81" t="str">
        <f t="shared" si="2"/>
        <v>Event Build Update</v>
      </c>
      <c r="T17" s="62">
        <f>VLOOKUP($S17,'Raw Data'!$J$5:$M$29,3,0)</f>
        <v>23</v>
      </c>
      <c r="U17" s="62">
        <f>VLOOKUP($S17,'Raw Data'!$J$5:$M$29,4,0)</f>
        <v>19</v>
      </c>
      <c r="V17" s="82">
        <f t="shared" si="3"/>
        <v>-0.17391304347826086</v>
      </c>
    </row>
    <row r="18" spans="1:22" ht="14.5" x14ac:dyDescent="0.35">
      <c r="A18" s="71" t="s">
        <v>101</v>
      </c>
      <c r="B18" s="71" t="str">
        <f>VLOOKUP(A18,Mapping!$A$2:$C$603,3,0)</f>
        <v>Competition Triviastar</v>
      </c>
      <c r="C18" s="71" t="s">
        <v>634</v>
      </c>
      <c r="D18" s="71">
        <v>86089.89</v>
      </c>
      <c r="E18" s="71">
        <v>2.0699999999999998</v>
      </c>
      <c r="I18" s="40" t="s">
        <v>6</v>
      </c>
      <c r="J18">
        <v>-16.790000000000003</v>
      </c>
      <c r="K18"/>
      <c r="N18" s="714"/>
      <c r="O18" s="726"/>
      <c r="P18" s="72" t="s">
        <v>110</v>
      </c>
      <c r="Q18" s="77">
        <f t="shared" si="1"/>
        <v>-1.2999999999999999E-3</v>
      </c>
      <c r="S18" s="81" t="str">
        <f t="shared" si="2"/>
        <v>Event Int Lb Event</v>
      </c>
      <c r="T18" s="62">
        <f>VLOOKUP($S18,'Raw Data'!$J$5:$M$29,3,0)</f>
        <v>51</v>
      </c>
      <c r="U18" s="62">
        <f>VLOOKUP($S18,'Raw Data'!$J$5:$M$29,4,0)</f>
        <v>53</v>
      </c>
      <c r="V18" s="82">
        <f t="shared" si="3"/>
        <v>3.9215686274509887E-2</v>
      </c>
    </row>
    <row r="19" spans="1:22" ht="15" thickBot="1" x14ac:dyDescent="0.4">
      <c r="A19" s="71" t="s">
        <v>130</v>
      </c>
      <c r="B19" s="71" t="str">
        <f>VLOOKUP(A19,Mapping!$A$2:$C$603,3,0)</f>
        <v>Unity</v>
      </c>
      <c r="C19" s="71" t="s">
        <v>634</v>
      </c>
      <c r="D19" s="71">
        <v>-209034.4</v>
      </c>
      <c r="E19" s="71">
        <v>-5.03</v>
      </c>
      <c r="I19"/>
      <c r="J19"/>
      <c r="N19" s="718" t="s">
        <v>642</v>
      </c>
      <c r="O19" s="719"/>
      <c r="P19" s="720"/>
      <c r="Q19" s="124">
        <f>Q2-SUM(Q5:Q18)</f>
        <v>-1.7775695329403263E-2</v>
      </c>
    </row>
    <row r="20" spans="1:22" x14ac:dyDescent="0.25">
      <c r="A20" s="71" t="s">
        <v>144</v>
      </c>
      <c r="B20" s="71" t="str">
        <f>VLOOKUP(A20,Mapping!$A$2:$C$603,3,0)</f>
        <v>Facebook</v>
      </c>
      <c r="C20" s="71" t="s">
        <v>634</v>
      </c>
      <c r="D20" s="71">
        <v>-33432.78</v>
      </c>
      <c r="E20" s="71">
        <v>-0.8</v>
      </c>
    </row>
    <row r="21" spans="1:22" x14ac:dyDescent="0.25">
      <c r="A21" s="71" t="s">
        <v>146</v>
      </c>
      <c r="B21" s="71" t="str">
        <f>VLOOKUP(A21,Mapping!$A$2:$C$603,3,0)</f>
        <v>Facebook</v>
      </c>
      <c r="C21" s="71" t="s">
        <v>634</v>
      </c>
      <c r="D21" s="71">
        <v>-68342.83</v>
      </c>
      <c r="E21" s="71">
        <v>-1.64</v>
      </c>
    </row>
    <row r="22" spans="1:22" x14ac:dyDescent="0.25">
      <c r="A22" s="71" t="s">
        <v>155</v>
      </c>
      <c r="B22" s="71" t="str">
        <f>VLOOKUP(A22,Mapping!$A$2:$C$603,3,0)</f>
        <v>Vungle</v>
      </c>
      <c r="C22" s="71" t="s">
        <v>634</v>
      </c>
      <c r="D22" s="71">
        <v>9452.0400000000009</v>
      </c>
      <c r="E22" s="71">
        <v>0.23</v>
      </c>
    </row>
    <row r="23" spans="1:22" x14ac:dyDescent="0.25">
      <c r="A23" s="71" t="s">
        <v>136</v>
      </c>
      <c r="B23" s="71" t="str">
        <f>VLOOKUP(A23,Mapping!$A$2:$C$603,3,0)</f>
        <v>Aarki</v>
      </c>
      <c r="C23" s="71" t="s">
        <v>634</v>
      </c>
      <c r="D23" s="71">
        <v>31471.3</v>
      </c>
      <c r="E23" s="71">
        <v>0.76</v>
      </c>
    </row>
    <row r="24" spans="1:22" x14ac:dyDescent="0.25">
      <c r="A24" s="71" t="s">
        <v>161</v>
      </c>
      <c r="B24" s="71" t="str">
        <f>VLOOKUP(A24,Mapping!$A$2:$C$603,3,0)</f>
        <v>Event Int Lb Event</v>
      </c>
      <c r="C24" s="71" t="s">
        <v>634</v>
      </c>
      <c r="D24" s="71">
        <v>0</v>
      </c>
      <c r="E24" s="71">
        <v>0</v>
      </c>
    </row>
    <row r="25" spans="1:22" x14ac:dyDescent="0.25">
      <c r="A25" s="71" t="s">
        <v>162</v>
      </c>
      <c r="B25" s="71" t="str">
        <f>VLOOKUP(A25,Mapping!$A$2:$C$603,3,0)</f>
        <v>Event Int Lb Event</v>
      </c>
      <c r="C25" s="71" t="s">
        <v>634</v>
      </c>
      <c r="D25" s="71">
        <v>7493.83</v>
      </c>
      <c r="E25" s="71">
        <v>0.18</v>
      </c>
    </row>
    <row r="26" spans="1:22" x14ac:dyDescent="0.25">
      <c r="A26" s="71" t="s">
        <v>182</v>
      </c>
      <c r="B26" s="71" t="str">
        <f>VLOOKUP(A26,Mapping!$A$2:$C$603,3,0)</f>
        <v>iOS 14.5 Rollout</v>
      </c>
      <c r="C26" s="71" t="s">
        <v>634</v>
      </c>
      <c r="D26" s="71">
        <v>-597220.71</v>
      </c>
      <c r="E26" s="71">
        <v>-14.37</v>
      </c>
    </row>
    <row r="27" spans="1:22" x14ac:dyDescent="0.25">
      <c r="A27" s="71" t="s">
        <v>177</v>
      </c>
      <c r="B27" s="71" t="str">
        <f>VLOOKUP(A27,Mapping!$A$2:$C$603,3,0)</f>
        <v>Event Int Lb Event</v>
      </c>
      <c r="C27" s="71" t="s">
        <v>634</v>
      </c>
      <c r="D27" s="71">
        <v>-12743.97</v>
      </c>
      <c r="E27" s="71">
        <v>-0.31</v>
      </c>
    </row>
    <row r="28" spans="1:22" x14ac:dyDescent="0.25">
      <c r="A28" s="71" t="s">
        <v>178</v>
      </c>
      <c r="B28" s="71" t="str">
        <f>VLOOKUP(A28,Mapping!$A$2:$C$603,3,0)</f>
        <v>Facebook</v>
      </c>
      <c r="C28" s="71" t="s">
        <v>634</v>
      </c>
      <c r="D28" s="71">
        <v>72453.11</v>
      </c>
      <c r="E28" s="71">
        <v>1.74</v>
      </c>
    </row>
    <row r="29" spans="1:22" x14ac:dyDescent="0.25">
      <c r="A29" s="71" t="s">
        <v>179</v>
      </c>
      <c r="B29" s="71" t="str">
        <f>VLOOKUP(A29,Mapping!$A$2:$C$603,3,0)</f>
        <v>Facebook</v>
      </c>
      <c r="C29" s="71" t="s">
        <v>634</v>
      </c>
      <c r="D29" s="71">
        <v>166815.9</v>
      </c>
      <c r="E29" s="71">
        <v>4.01</v>
      </c>
    </row>
    <row r="30" spans="1:22" ht="14.5" x14ac:dyDescent="0.35">
      <c r="A30"/>
      <c r="C30"/>
      <c r="D30"/>
      <c r="E30"/>
    </row>
    <row r="31" spans="1:22" ht="14.5" x14ac:dyDescent="0.35">
      <c r="A31"/>
      <c r="C31"/>
      <c r="D31"/>
      <c r="E31"/>
    </row>
  </sheetData>
  <mergeCells count="9">
    <mergeCell ref="N7:N14"/>
    <mergeCell ref="N5:N6"/>
    <mergeCell ref="N1:N2"/>
    <mergeCell ref="N19:P19"/>
    <mergeCell ref="T3:V3"/>
    <mergeCell ref="O7:O14"/>
    <mergeCell ref="O15:O16"/>
    <mergeCell ref="O17:O18"/>
    <mergeCell ref="N15:N18"/>
  </mergeCells>
  <conditionalFormatting sqref="Q5:Q19">
    <cfRule type="dataBar" priority="17">
      <dataBar>
        <cfvo type="min"/>
        <cfvo type="max"/>
        <color rgb="FF00B050"/>
      </dataBar>
      <extLst>
        <ext xmlns:x14="http://schemas.microsoft.com/office/spreadsheetml/2009/9/main" uri="{B025F937-C7B1-47D3-B67F-A62EFF666E3E}">
          <x14:id>{0051CF60-23C7-4249-A238-29B7563D0FFB}</x14:id>
        </ext>
      </extLst>
    </cfRule>
    <cfRule type="dataBar" priority="18">
      <dataBar>
        <cfvo type="min"/>
        <cfvo type="max"/>
        <color rgb="FF00B050"/>
      </dataBar>
      <extLst>
        <ext xmlns:x14="http://schemas.microsoft.com/office/spreadsheetml/2009/9/main" uri="{B025F937-C7B1-47D3-B67F-A62EFF666E3E}">
          <x14:id>{ECE27423-21F8-4FB9-9294-39E93606129D}</x14:id>
        </ext>
      </extLst>
    </cfRule>
  </conditionalFormatting>
  <pageMargins left="0.75" right="0.75" top="1" bottom="1" header="0.5" footer="0.5"/>
  <pageSetup orientation="portrait" horizontalDpi="300" verticalDpi="300"/>
  <headerFooter alignWithMargins="0"/>
  <extLst>
    <ext xmlns:x14="http://schemas.microsoft.com/office/spreadsheetml/2009/9/main" uri="{78C0D931-6437-407d-A8EE-F0AAD7539E65}">
      <x14:conditionalFormattings>
        <x14:conditionalFormatting xmlns:xm="http://schemas.microsoft.com/office/excel/2006/main">
          <x14:cfRule type="dataBar" id="{0051CF60-23C7-4249-A238-29B7563D0FFB}">
            <x14:dataBar minLength="0" maxLength="100" gradient="0">
              <x14:cfvo type="autoMin"/>
              <x14:cfvo type="autoMax"/>
              <x14:negativeFillColor rgb="FFFF0000"/>
              <x14:axisColor rgb="FF000000"/>
            </x14:dataBar>
          </x14:cfRule>
          <x14:cfRule type="dataBar" id="{ECE27423-21F8-4FB9-9294-39E93606129D}">
            <x14:dataBar minLength="0" maxLength="100" gradient="0">
              <x14:cfvo type="autoMin"/>
              <x14:cfvo type="autoMax"/>
              <x14:negativeFillColor rgb="FFFF0000"/>
              <x14:axisColor rgb="FF000000"/>
            </x14:dataBar>
          </x14:cfRule>
          <xm:sqref>Q5:Q19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5C33-CEFD-4736-8285-82A3AE2D1D2C}">
  <dimension ref="A1:T5779"/>
  <sheetViews>
    <sheetView topLeftCell="I39" workbookViewId="0">
      <selection activeCell="L35" sqref="L35"/>
    </sheetView>
  </sheetViews>
  <sheetFormatPr defaultRowHeight="14.5" x14ac:dyDescent="0.35"/>
  <cols>
    <col min="1" max="1" width="18.26953125" bestFit="1" customWidth="1"/>
    <col min="3" max="3" width="18.26953125" bestFit="1" customWidth="1"/>
    <col min="4" max="4" width="25.26953125" bestFit="1" customWidth="1"/>
    <col min="10" max="10" width="25.26953125" bestFit="1" customWidth="1"/>
    <col min="11" max="11" width="16.26953125" bestFit="1" customWidth="1"/>
    <col min="12" max="13" width="10" bestFit="1" customWidth="1"/>
    <col min="14" max="14" width="11.26953125" bestFit="1" customWidth="1"/>
    <col min="15" max="15" width="12" bestFit="1" customWidth="1"/>
    <col min="16" max="16" width="16.54296875" bestFit="1" customWidth="1"/>
    <col min="17" max="17" width="16.26953125" bestFit="1" customWidth="1"/>
    <col min="18" max="20" width="12" bestFit="1" customWidth="1"/>
    <col min="21" max="40" width="16.26953125" bestFit="1" customWidth="1"/>
    <col min="41" max="41" width="9.453125" bestFit="1" customWidth="1"/>
    <col min="42" max="71" width="6.81640625" bestFit="1" customWidth="1"/>
    <col min="72" max="72" width="9" bestFit="1" customWidth="1"/>
    <col min="73" max="103" width="7.54296875" bestFit="1" customWidth="1"/>
    <col min="104" max="104" width="9.7265625" bestFit="1" customWidth="1"/>
    <col min="105" max="134" width="6.7265625" bestFit="1" customWidth="1"/>
    <col min="135" max="135" width="8.81640625" bestFit="1" customWidth="1"/>
    <col min="136" max="166" width="6.1796875" bestFit="1" customWidth="1"/>
    <col min="167" max="167" width="8.26953125" bestFit="1" customWidth="1"/>
    <col min="168" max="198" width="7.1796875" bestFit="1" customWidth="1"/>
    <col min="199" max="199" width="9.26953125" bestFit="1" customWidth="1"/>
    <col min="200" max="229" width="7" bestFit="1" customWidth="1"/>
    <col min="231" max="231" width="11.26953125" bestFit="1" customWidth="1"/>
  </cols>
  <sheetData>
    <row r="1" spans="1:20" x14ac:dyDescent="0.35">
      <c r="A1" s="55" t="s">
        <v>0</v>
      </c>
      <c r="B1" s="55" t="s">
        <v>643</v>
      </c>
      <c r="C1" s="55" t="s">
        <v>644</v>
      </c>
      <c r="D1" s="55" t="s">
        <v>645</v>
      </c>
      <c r="E1" s="55" t="s">
        <v>78</v>
      </c>
      <c r="F1" s="55" t="s">
        <v>646</v>
      </c>
      <c r="J1" s="39" t="s">
        <v>78</v>
      </c>
      <c r="K1" t="s">
        <v>84</v>
      </c>
      <c r="P1" s="39" t="s">
        <v>78</v>
      </c>
      <c r="Q1" t="s">
        <v>135</v>
      </c>
    </row>
    <row r="2" spans="1:20" x14ac:dyDescent="0.35">
      <c r="A2" s="56">
        <v>44256</v>
      </c>
      <c r="B2" s="56" t="str">
        <f>VLOOKUP(A2,Mapping!$H$2:$I$215,2,0)</f>
        <v>Pre</v>
      </c>
      <c r="C2" s="123" t="str">
        <f>VLOOKUP(A2,Mapping!$H$2:$J$215,3,0)</f>
        <v>Pre</v>
      </c>
      <c r="D2" t="s">
        <v>83</v>
      </c>
      <c r="E2" t="str">
        <f>VLOOKUP(D2,Mapping!$E$2:$F$28,2,0)</f>
        <v>sum</v>
      </c>
      <c r="F2">
        <v>1208.710355396629</v>
      </c>
    </row>
    <row r="3" spans="1:20" x14ac:dyDescent="0.35">
      <c r="A3" s="56">
        <v>44257</v>
      </c>
      <c r="B3" s="56" t="str">
        <f>VLOOKUP(A3,Mapping!$H$2:$I$215,2,0)</f>
        <v>Pre</v>
      </c>
      <c r="C3" s="123" t="str">
        <f>VLOOKUP(A3,Mapping!$H$2:$J$215,3,0)</f>
        <v>Pre</v>
      </c>
      <c r="D3" t="s">
        <v>83</v>
      </c>
      <c r="E3" t="str">
        <f>VLOOKUP(D3,Mapping!$E$2:$F$28,2,0)</f>
        <v>sum</v>
      </c>
      <c r="F3">
        <v>951.7182003940743</v>
      </c>
      <c r="J3" s="39" t="s">
        <v>647</v>
      </c>
      <c r="K3" s="39" t="s">
        <v>546</v>
      </c>
      <c r="P3" s="39" t="s">
        <v>648</v>
      </c>
      <c r="Q3" s="39" t="s">
        <v>546</v>
      </c>
    </row>
    <row r="4" spans="1:20" x14ac:dyDescent="0.35">
      <c r="A4" s="56">
        <v>44258</v>
      </c>
      <c r="B4" s="56" t="str">
        <f>VLOOKUP(A4,Mapping!$H$2:$I$215,2,0)</f>
        <v>Pre</v>
      </c>
      <c r="C4" s="123" t="str">
        <f>VLOOKUP(A4,Mapping!$H$2:$J$215,3,0)</f>
        <v>Pre</v>
      </c>
      <c r="D4" t="s">
        <v>83</v>
      </c>
      <c r="E4" t="str">
        <f>VLOOKUP(D4,Mapping!$E$2:$F$28,2,0)</f>
        <v>sum</v>
      </c>
      <c r="F4">
        <v>767.21101218711226</v>
      </c>
      <c r="J4" s="39" t="s">
        <v>2</v>
      </c>
      <c r="K4" s="56" t="s">
        <v>649</v>
      </c>
      <c r="L4" s="56" t="s">
        <v>650</v>
      </c>
      <c r="M4" s="56" t="s">
        <v>651</v>
      </c>
      <c r="N4" s="56" t="s">
        <v>6</v>
      </c>
      <c r="P4" s="39" t="s">
        <v>2</v>
      </c>
      <c r="Q4" s="56" t="s">
        <v>649</v>
      </c>
      <c r="R4" s="56" t="s">
        <v>650</v>
      </c>
      <c r="S4" s="56" t="s">
        <v>651</v>
      </c>
      <c r="T4" s="56" t="s">
        <v>6</v>
      </c>
    </row>
    <row r="5" spans="1:20" x14ac:dyDescent="0.35">
      <c r="A5" s="56">
        <v>44259</v>
      </c>
      <c r="B5" s="56" t="str">
        <f>VLOOKUP(A5,Mapping!$H$2:$I$215,2,0)</f>
        <v>Pre</v>
      </c>
      <c r="C5" s="123" t="str">
        <f>VLOOKUP(A5,Mapping!$H$2:$J$215,3,0)</f>
        <v>Pre</v>
      </c>
      <c r="D5" t="s">
        <v>83</v>
      </c>
      <c r="E5" t="str">
        <f>VLOOKUP(D5,Mapping!$E$2:$F$28,2,0)</f>
        <v>sum</v>
      </c>
      <c r="F5">
        <v>758.73874334087429</v>
      </c>
      <c r="J5" s="40" t="s">
        <v>82</v>
      </c>
      <c r="K5">
        <v>22846140</v>
      </c>
      <c r="L5">
        <v>88494238</v>
      </c>
      <c r="M5">
        <v>295204534</v>
      </c>
      <c r="N5">
        <v>406544912</v>
      </c>
      <c r="P5" s="40" t="s">
        <v>106</v>
      </c>
      <c r="Q5">
        <v>7.294870967741935</v>
      </c>
      <c r="R5">
        <v>5.1930879120879103</v>
      </c>
      <c r="S5">
        <v>4.6024456521739117</v>
      </c>
      <c r="T5">
        <v>5.2436308411214965</v>
      </c>
    </row>
    <row r="6" spans="1:20" x14ac:dyDescent="0.35">
      <c r="A6" s="56">
        <v>44260</v>
      </c>
      <c r="B6" s="56" t="str">
        <f>VLOOKUP(A6,Mapping!$H$2:$I$215,2,0)</f>
        <v>Pre</v>
      </c>
      <c r="C6" s="123" t="str">
        <f>VLOOKUP(A6,Mapping!$H$2:$J$215,3,0)</f>
        <v>Pre</v>
      </c>
      <c r="D6" t="s">
        <v>83</v>
      </c>
      <c r="E6" t="str">
        <f>VLOOKUP(D6,Mapping!$E$2:$F$28,2,0)</f>
        <v>sum</v>
      </c>
      <c r="F6">
        <v>509.27749397942063</v>
      </c>
      <c r="J6" s="40" t="s">
        <v>104</v>
      </c>
      <c r="K6">
        <v>2459945</v>
      </c>
      <c r="L6">
        <v>16394381</v>
      </c>
      <c r="M6">
        <v>34824728</v>
      </c>
      <c r="N6">
        <v>53679054</v>
      </c>
      <c r="P6" s="40" t="s">
        <v>115</v>
      </c>
      <c r="Q6">
        <v>22038.226000000013</v>
      </c>
      <c r="R6">
        <v>22740.959000000017</v>
      </c>
      <c r="S6">
        <v>23173.496000000028</v>
      </c>
      <c r="T6">
        <v>22825.11171495324</v>
      </c>
    </row>
    <row r="7" spans="1:20" x14ac:dyDescent="0.35">
      <c r="A7" s="56">
        <v>44261</v>
      </c>
      <c r="B7" s="56" t="str">
        <f>VLOOKUP(A7,Mapping!$H$2:$I$215,2,0)</f>
        <v>Pre</v>
      </c>
      <c r="C7" s="123" t="str">
        <f>VLOOKUP(A7,Mapping!$H$2:$J$215,3,0)</f>
        <v>Pre</v>
      </c>
      <c r="D7" t="s">
        <v>83</v>
      </c>
      <c r="E7" t="str">
        <f>VLOOKUP(D7,Mapping!$E$2:$F$28,2,0)</f>
        <v>sum</v>
      </c>
      <c r="F7">
        <v>587.4106400058381</v>
      </c>
      <c r="J7" s="40" t="s">
        <v>107</v>
      </c>
      <c r="K7">
        <v>5837967</v>
      </c>
      <c r="L7">
        <v>10492200</v>
      </c>
      <c r="M7">
        <v>1381951</v>
      </c>
      <c r="N7">
        <v>17712118</v>
      </c>
      <c r="P7" s="40" t="s">
        <v>6</v>
      </c>
      <c r="Q7">
        <v>11022.760435483877</v>
      </c>
      <c r="R7">
        <v>11373.076043956053</v>
      </c>
      <c r="S7">
        <v>11589.049222826099</v>
      </c>
      <c r="T7">
        <v>11415.17767289718</v>
      </c>
    </row>
    <row r="8" spans="1:20" x14ac:dyDescent="0.35">
      <c r="A8" s="56">
        <v>44262</v>
      </c>
      <c r="B8" s="56" t="str">
        <f>VLOOKUP(A8,Mapping!$H$2:$I$215,2,0)</f>
        <v>Pre</v>
      </c>
      <c r="C8" s="123" t="str">
        <f>VLOOKUP(A8,Mapping!$H$2:$J$215,3,0)</f>
        <v>Pre</v>
      </c>
      <c r="D8" t="s">
        <v>83</v>
      </c>
      <c r="E8" t="str">
        <f>VLOOKUP(D8,Mapping!$E$2:$F$28,2,0)</f>
        <v>sum</v>
      </c>
      <c r="F8">
        <v>560.11110705684882</v>
      </c>
      <c r="J8" s="40" t="s">
        <v>113</v>
      </c>
      <c r="K8">
        <v>2306942</v>
      </c>
      <c r="L8">
        <v>4155698</v>
      </c>
      <c r="M8">
        <v>5845279</v>
      </c>
      <c r="N8">
        <v>12307919</v>
      </c>
    </row>
    <row r="9" spans="1:20" x14ac:dyDescent="0.35">
      <c r="A9" s="56">
        <v>44263</v>
      </c>
      <c r="B9" s="56" t="str">
        <f>VLOOKUP(A9,Mapping!$H$2:$I$215,2,0)</f>
        <v>Pre</v>
      </c>
      <c r="C9" s="123" t="str">
        <f>VLOOKUP(A9,Mapping!$H$2:$J$215,3,0)</f>
        <v>Pre</v>
      </c>
      <c r="D9" t="s">
        <v>83</v>
      </c>
      <c r="E9" t="str">
        <f>VLOOKUP(D9,Mapping!$E$2:$F$28,2,0)</f>
        <v>sum</v>
      </c>
      <c r="F9">
        <v>564.81792308253671</v>
      </c>
      <c r="J9" s="40" t="s">
        <v>116</v>
      </c>
      <c r="K9">
        <v>0</v>
      </c>
      <c r="L9">
        <v>0</v>
      </c>
      <c r="M9">
        <v>3532908</v>
      </c>
      <c r="N9">
        <v>3532908</v>
      </c>
    </row>
    <row r="10" spans="1:20" x14ac:dyDescent="0.35">
      <c r="A10" s="56">
        <v>44264</v>
      </c>
      <c r="B10" s="56" t="str">
        <f>VLOOKUP(A10,Mapping!$H$2:$I$215,2,0)</f>
        <v>Pre</v>
      </c>
      <c r="C10" s="123" t="str">
        <f>VLOOKUP(A10,Mapping!$H$2:$J$215,3,0)</f>
        <v>Pre</v>
      </c>
      <c r="D10" t="s">
        <v>83</v>
      </c>
      <c r="E10" t="str">
        <f>VLOOKUP(D10,Mapping!$E$2:$F$28,2,0)</f>
        <v>sum</v>
      </c>
      <c r="F10">
        <v>593.05881923666345</v>
      </c>
      <c r="J10" s="40" t="s">
        <v>118</v>
      </c>
      <c r="K10">
        <v>9184177</v>
      </c>
      <c r="L10">
        <v>26075841</v>
      </c>
      <c r="M10">
        <v>18951311</v>
      </c>
      <c r="N10">
        <v>54211329</v>
      </c>
    </row>
    <row r="11" spans="1:20" x14ac:dyDescent="0.35">
      <c r="A11" s="56">
        <v>44265</v>
      </c>
      <c r="B11" s="56" t="str">
        <f>VLOOKUP(A11,Mapping!$H$2:$I$215,2,0)</f>
        <v>Pre</v>
      </c>
      <c r="C11" s="123" t="str">
        <f>VLOOKUP(A11,Mapping!$H$2:$J$215,3,0)</f>
        <v>Pre</v>
      </c>
      <c r="D11" t="s">
        <v>83</v>
      </c>
      <c r="E11" t="str">
        <f>VLOOKUP(D11,Mapping!$E$2:$F$28,2,0)</f>
        <v>sum</v>
      </c>
      <c r="F11">
        <v>561.0524702619864</v>
      </c>
      <c r="J11" s="40" t="s">
        <v>120</v>
      </c>
      <c r="K11">
        <v>1361821</v>
      </c>
      <c r="L11">
        <v>6590677</v>
      </c>
      <c r="M11">
        <v>12950741</v>
      </c>
      <c r="N11">
        <v>20903239</v>
      </c>
    </row>
    <row r="12" spans="1:20" x14ac:dyDescent="0.35">
      <c r="A12" s="56">
        <v>44266</v>
      </c>
      <c r="B12" s="56" t="str">
        <f>VLOOKUP(A12,Mapping!$H$2:$I$215,2,0)</f>
        <v>Pre</v>
      </c>
      <c r="C12" s="123" t="str">
        <f>VLOOKUP(A12,Mapping!$H$2:$J$215,3,0)</f>
        <v>Pre</v>
      </c>
      <c r="D12" t="s">
        <v>83</v>
      </c>
      <c r="E12" t="str">
        <f>VLOOKUP(D12,Mapping!$E$2:$F$28,2,0)</f>
        <v>sum</v>
      </c>
      <c r="F12">
        <v>524.33930526162158</v>
      </c>
      <c r="J12" s="40" t="s">
        <v>83</v>
      </c>
      <c r="K12">
        <v>25799.000000000004</v>
      </c>
      <c r="L12">
        <v>70280.000000000015</v>
      </c>
      <c r="M12">
        <v>33248.000000000007</v>
      </c>
      <c r="N12">
        <v>129327.00000000003</v>
      </c>
    </row>
    <row r="13" spans="1:20" x14ac:dyDescent="0.35">
      <c r="A13" s="56">
        <v>44267</v>
      </c>
      <c r="B13" s="56" t="str">
        <f>VLOOKUP(A13,Mapping!$H$2:$I$215,2,0)</f>
        <v>Pre</v>
      </c>
      <c r="C13" s="123" t="str">
        <f>VLOOKUP(A13,Mapping!$H$2:$J$215,3,0)</f>
        <v>Pre</v>
      </c>
      <c r="D13" t="s">
        <v>83</v>
      </c>
      <c r="E13" t="str">
        <f>VLOOKUP(D13,Mapping!$E$2:$F$28,2,0)</f>
        <v>sum</v>
      </c>
      <c r="F13">
        <v>502.68795154345759</v>
      </c>
      <c r="J13" s="40" t="s">
        <v>87</v>
      </c>
      <c r="K13">
        <v>61341.999999999993</v>
      </c>
      <c r="L13">
        <v>176188.00000000006</v>
      </c>
      <c r="M13">
        <v>251853</v>
      </c>
      <c r="N13">
        <v>489383.00000000006</v>
      </c>
    </row>
    <row r="14" spans="1:20" x14ac:dyDescent="0.35">
      <c r="A14" s="56">
        <v>44268</v>
      </c>
      <c r="B14" s="56" t="str">
        <f>VLOOKUP(A14,Mapping!$H$2:$I$215,2,0)</f>
        <v>Pre</v>
      </c>
      <c r="C14" s="123" t="str">
        <f>VLOOKUP(A14,Mapping!$H$2:$J$215,3,0)</f>
        <v>Pre</v>
      </c>
      <c r="D14" t="s">
        <v>83</v>
      </c>
      <c r="E14" t="str">
        <f>VLOOKUP(D14,Mapping!$E$2:$F$28,2,0)</f>
        <v>sum</v>
      </c>
      <c r="F14">
        <v>498.92249872290739</v>
      </c>
      <c r="J14" s="40" t="s">
        <v>89</v>
      </c>
      <c r="K14">
        <v>59135.999999999993</v>
      </c>
      <c r="L14">
        <v>239814.99999999991</v>
      </c>
      <c r="M14">
        <v>168014.00000000003</v>
      </c>
      <c r="N14">
        <v>466964.99999999988</v>
      </c>
    </row>
    <row r="15" spans="1:20" x14ac:dyDescent="0.35">
      <c r="A15" s="56">
        <v>44269</v>
      </c>
      <c r="B15" s="56" t="str">
        <f>VLOOKUP(A15,Mapping!$H$2:$I$215,2,0)</f>
        <v>Pre</v>
      </c>
      <c r="C15" s="123" t="str">
        <f>VLOOKUP(A15,Mapping!$H$2:$J$215,3,0)</f>
        <v>Pre</v>
      </c>
      <c r="D15" t="s">
        <v>83</v>
      </c>
      <c r="E15" t="str">
        <f>VLOOKUP(D15,Mapping!$E$2:$F$28,2,0)</f>
        <v>sum</v>
      </c>
      <c r="F15">
        <v>641.06834269867909</v>
      </c>
      <c r="J15" s="40" t="s">
        <v>91</v>
      </c>
      <c r="K15">
        <v>57274.999999999978</v>
      </c>
      <c r="L15">
        <v>150113.99999999997</v>
      </c>
      <c r="M15">
        <v>145361.00000000006</v>
      </c>
      <c r="N15">
        <v>352750</v>
      </c>
    </row>
    <row r="16" spans="1:20" x14ac:dyDescent="0.35">
      <c r="A16" s="56">
        <v>44270</v>
      </c>
      <c r="B16" s="56" t="str">
        <f>VLOOKUP(A16,Mapping!$H$2:$I$215,2,0)</f>
        <v>Pre</v>
      </c>
      <c r="C16" s="123" t="str">
        <f>VLOOKUP(A16,Mapping!$H$2:$J$215,3,0)</f>
        <v>Pre</v>
      </c>
      <c r="D16" t="s">
        <v>83</v>
      </c>
      <c r="E16" t="str">
        <f>VLOOKUP(D16,Mapping!$E$2:$F$28,2,0)</f>
        <v>sum</v>
      </c>
      <c r="F16">
        <v>615.65153615996496</v>
      </c>
      <c r="J16" s="40" t="s">
        <v>94</v>
      </c>
      <c r="K16">
        <v>102438.99999999999</v>
      </c>
      <c r="L16">
        <v>211738</v>
      </c>
      <c r="M16">
        <v>132485.99999999997</v>
      </c>
      <c r="N16">
        <v>446663</v>
      </c>
    </row>
    <row r="17" spans="1:14" x14ac:dyDescent="0.35">
      <c r="A17" s="56">
        <v>44271</v>
      </c>
      <c r="B17" s="56" t="str">
        <f>VLOOKUP(A17,Mapping!$H$2:$I$215,2,0)</f>
        <v>Pre</v>
      </c>
      <c r="C17" s="123" t="str">
        <f>VLOOKUP(A17,Mapping!$H$2:$J$215,3,0)</f>
        <v>Pre</v>
      </c>
      <c r="D17" t="s">
        <v>83</v>
      </c>
      <c r="E17" t="str">
        <f>VLOOKUP(D17,Mapping!$E$2:$F$28,2,0)</f>
        <v>sum</v>
      </c>
      <c r="F17">
        <v>597.76563526235134</v>
      </c>
      <c r="J17" s="40" t="s">
        <v>96</v>
      </c>
      <c r="K17">
        <v>696972.99999999977</v>
      </c>
      <c r="L17">
        <v>1390136.9999999998</v>
      </c>
      <c r="M17">
        <v>875368.99999999988</v>
      </c>
      <c r="N17">
        <v>2962478.9999999995</v>
      </c>
    </row>
    <row r="18" spans="1:14" x14ac:dyDescent="0.35">
      <c r="A18" s="56">
        <v>44272</v>
      </c>
      <c r="B18" s="56" t="str">
        <f>VLOOKUP(A18,Mapping!$H$2:$I$215,2,0)</f>
        <v>Pre</v>
      </c>
      <c r="C18" s="123" t="str">
        <f>VLOOKUP(A18,Mapping!$H$2:$J$215,3,0)</f>
        <v>Pre</v>
      </c>
      <c r="D18" t="s">
        <v>83</v>
      </c>
      <c r="E18" t="str">
        <f>VLOOKUP(D18,Mapping!$E$2:$F$28,2,0)</f>
        <v>sum</v>
      </c>
      <c r="F18">
        <v>609.06199372400204</v>
      </c>
      <c r="J18" s="40" t="s">
        <v>98</v>
      </c>
      <c r="K18">
        <v>2325.0000000000005</v>
      </c>
      <c r="L18">
        <v>6467.0000000000027</v>
      </c>
      <c r="M18">
        <v>5861.0000000000027</v>
      </c>
      <c r="N18">
        <v>14653.000000000007</v>
      </c>
    </row>
    <row r="19" spans="1:14" x14ac:dyDescent="0.35">
      <c r="A19" s="56">
        <v>44273</v>
      </c>
      <c r="B19" s="56" t="str">
        <f>VLOOKUP(A19,Mapping!$H$2:$I$215,2,0)</f>
        <v>Pre</v>
      </c>
      <c r="C19" s="123" t="str">
        <f>VLOOKUP(A19,Mapping!$H$2:$J$215,3,0)</f>
        <v>Pre</v>
      </c>
      <c r="D19" t="s">
        <v>83</v>
      </c>
      <c r="E19" t="str">
        <f>VLOOKUP(D19,Mapping!$E$2:$F$28,2,0)</f>
        <v>sum</v>
      </c>
      <c r="F19">
        <v>527.16339487703419</v>
      </c>
      <c r="J19" s="40" t="s">
        <v>100</v>
      </c>
      <c r="K19">
        <v>2302.9999999999995</v>
      </c>
      <c r="L19">
        <v>9035.0000000000018</v>
      </c>
      <c r="M19">
        <v>19887.999999999982</v>
      </c>
      <c r="N19">
        <v>31225.999999999985</v>
      </c>
    </row>
    <row r="20" spans="1:14" x14ac:dyDescent="0.35">
      <c r="A20" s="56">
        <v>44274</v>
      </c>
      <c r="B20" s="56" t="str">
        <f>VLOOKUP(A20,Mapping!$H$2:$I$215,2,0)</f>
        <v>Pre</v>
      </c>
      <c r="C20" s="123" t="str">
        <f>VLOOKUP(A20,Mapping!$H$2:$J$215,3,0)</f>
        <v>Pre</v>
      </c>
      <c r="D20" t="s">
        <v>83</v>
      </c>
      <c r="E20" t="str">
        <f>VLOOKUP(D20,Mapping!$E$2:$F$28,2,0)</f>
        <v>sum</v>
      </c>
      <c r="F20">
        <v>866.05414872655626</v>
      </c>
      <c r="J20" s="40" t="s">
        <v>102</v>
      </c>
      <c r="K20">
        <v>4905</v>
      </c>
      <c r="L20">
        <v>14486</v>
      </c>
      <c r="M20">
        <v>12631.000000000007</v>
      </c>
      <c r="N20">
        <v>32022.000000000007</v>
      </c>
    </row>
    <row r="21" spans="1:14" x14ac:dyDescent="0.35">
      <c r="A21" s="56">
        <v>44275</v>
      </c>
      <c r="B21" s="56" t="str">
        <f>VLOOKUP(A21,Mapping!$H$2:$I$215,2,0)</f>
        <v>Pre</v>
      </c>
      <c r="C21" s="123" t="str">
        <f>VLOOKUP(A21,Mapping!$H$2:$J$215,3,0)</f>
        <v>Pre</v>
      </c>
      <c r="D21" t="s">
        <v>83</v>
      </c>
      <c r="E21" t="str">
        <f>VLOOKUP(D21,Mapping!$E$2:$F$28,2,0)</f>
        <v>sum</v>
      </c>
      <c r="F21">
        <v>982.78318616361378</v>
      </c>
      <c r="J21" s="40" t="s">
        <v>46</v>
      </c>
      <c r="K21">
        <v>208098</v>
      </c>
      <c r="L21">
        <v>614751</v>
      </c>
      <c r="M21">
        <v>653661</v>
      </c>
      <c r="N21">
        <v>1476510</v>
      </c>
    </row>
    <row r="22" spans="1:14" x14ac:dyDescent="0.35">
      <c r="A22" s="56">
        <v>44276</v>
      </c>
      <c r="B22" s="56" t="str">
        <f>VLOOKUP(A22,Mapping!$H$2:$I$215,2,0)</f>
        <v>Pre</v>
      </c>
      <c r="C22" s="123" t="str">
        <f>VLOOKUP(A22,Mapping!$H$2:$J$215,3,0)</f>
        <v>Pre</v>
      </c>
      <c r="D22" t="s">
        <v>83</v>
      </c>
      <c r="E22" t="str">
        <f>VLOOKUP(D22,Mapping!$E$2:$F$28,2,0)</f>
        <v>sum</v>
      </c>
      <c r="F22">
        <v>1271.7816901408451</v>
      </c>
      <c r="J22" s="40" t="s">
        <v>93</v>
      </c>
      <c r="K22">
        <v>22417</v>
      </c>
      <c r="L22">
        <v>12676</v>
      </c>
      <c r="M22">
        <v>18139</v>
      </c>
      <c r="N22">
        <v>53232</v>
      </c>
    </row>
    <row r="23" spans="1:14" x14ac:dyDescent="0.35">
      <c r="A23" s="56">
        <v>44277</v>
      </c>
      <c r="B23" s="56" t="str">
        <f>VLOOKUP(A23,Mapping!$H$2:$I$215,2,0)</f>
        <v>Pre</v>
      </c>
      <c r="C23" s="123" t="str">
        <f>VLOOKUP(A23,Mapping!$H$2:$J$215,3,0)</f>
        <v>Pre</v>
      </c>
      <c r="D23" t="s">
        <v>83</v>
      </c>
      <c r="E23" t="str">
        <f>VLOOKUP(D23,Mapping!$E$2:$F$28,2,0)</f>
        <v>sum</v>
      </c>
      <c r="F23">
        <v>1272.7230533459831</v>
      </c>
      <c r="J23" s="40" t="s">
        <v>122</v>
      </c>
      <c r="K23">
        <v>10</v>
      </c>
      <c r="L23">
        <v>23</v>
      </c>
      <c r="M23">
        <v>19</v>
      </c>
      <c r="N23">
        <v>52</v>
      </c>
    </row>
    <row r="24" spans="1:14" x14ac:dyDescent="0.35">
      <c r="A24" s="56">
        <v>44278</v>
      </c>
      <c r="B24" s="56" t="str">
        <f>VLOOKUP(A24,Mapping!$H$2:$I$215,2,0)</f>
        <v>Pre</v>
      </c>
      <c r="C24" s="123" t="str">
        <f>VLOOKUP(A24,Mapping!$H$2:$J$215,3,0)</f>
        <v>Pre</v>
      </c>
      <c r="D24" t="s">
        <v>83</v>
      </c>
      <c r="E24" t="str">
        <f>VLOOKUP(D24,Mapping!$E$2:$F$28,2,0)</f>
        <v>sum</v>
      </c>
      <c r="F24">
        <v>1161.6421951397499</v>
      </c>
      <c r="J24" s="40" t="s">
        <v>110</v>
      </c>
      <c r="K24">
        <v>19</v>
      </c>
      <c r="L24">
        <v>51</v>
      </c>
      <c r="M24">
        <v>53</v>
      </c>
      <c r="N24">
        <v>123</v>
      </c>
    </row>
    <row r="25" spans="1:14" x14ac:dyDescent="0.35">
      <c r="A25" s="56">
        <v>44279</v>
      </c>
      <c r="B25" s="56" t="str">
        <f>VLOOKUP(A25,Mapping!$H$2:$I$215,2,0)</f>
        <v>Pre</v>
      </c>
      <c r="C25" s="123" t="str">
        <f>VLOOKUP(A25,Mapping!$H$2:$J$215,3,0)</f>
        <v>Pre</v>
      </c>
      <c r="D25" t="s">
        <v>83</v>
      </c>
      <c r="E25" t="str">
        <f>VLOOKUP(D25,Mapping!$E$2:$F$28,2,0)</f>
        <v>sum</v>
      </c>
      <c r="F25">
        <v>1109.867218857185</v>
      </c>
      <c r="J25" s="40" t="s">
        <v>125</v>
      </c>
      <c r="K25">
        <v>0</v>
      </c>
      <c r="L25">
        <v>61</v>
      </c>
      <c r="M25">
        <v>52</v>
      </c>
      <c r="N25">
        <v>113</v>
      </c>
    </row>
    <row r="26" spans="1:14" x14ac:dyDescent="0.35">
      <c r="A26" s="56">
        <v>44280</v>
      </c>
      <c r="B26" s="56" t="str">
        <f>VLOOKUP(A26,Mapping!$H$2:$I$215,2,0)</f>
        <v>Pre</v>
      </c>
      <c r="C26" s="123" t="str">
        <f>VLOOKUP(A26,Mapping!$H$2:$J$215,3,0)</f>
        <v>Pre</v>
      </c>
      <c r="D26" t="s">
        <v>83</v>
      </c>
      <c r="E26" t="str">
        <f>VLOOKUP(D26,Mapping!$E$2:$F$28,2,0)</f>
        <v>sum</v>
      </c>
      <c r="F26">
        <v>833.10643654674163</v>
      </c>
      <c r="J26" s="40" t="s">
        <v>127</v>
      </c>
      <c r="K26">
        <v>0</v>
      </c>
      <c r="L26">
        <v>0</v>
      </c>
      <c r="M26">
        <v>21</v>
      </c>
      <c r="N26">
        <v>21</v>
      </c>
    </row>
    <row r="27" spans="1:14" x14ac:dyDescent="0.35">
      <c r="A27" s="56">
        <v>44281</v>
      </c>
      <c r="B27" s="56" t="str">
        <f>VLOOKUP(A27,Mapping!$H$2:$I$215,2,0)</f>
        <v>Pre</v>
      </c>
      <c r="C27" s="123" t="str">
        <f>VLOOKUP(A27,Mapping!$H$2:$J$215,3,0)</f>
        <v>Pre</v>
      </c>
      <c r="D27" t="s">
        <v>83</v>
      </c>
      <c r="E27" t="str">
        <f>VLOOKUP(D27,Mapping!$E$2:$F$28,2,0)</f>
        <v>sum</v>
      </c>
      <c r="F27">
        <v>850.99233744435526</v>
      </c>
      <c r="J27" s="40" t="s">
        <v>129</v>
      </c>
      <c r="K27">
        <v>1</v>
      </c>
      <c r="L27">
        <v>3</v>
      </c>
      <c r="M27">
        <v>1</v>
      </c>
      <c r="N27">
        <v>5</v>
      </c>
    </row>
    <row r="28" spans="1:14" x14ac:dyDescent="0.35">
      <c r="A28" s="56">
        <v>44282</v>
      </c>
      <c r="B28" s="56" t="str">
        <f>VLOOKUP(A28,Mapping!$H$2:$I$215,2,0)</f>
        <v>Pre</v>
      </c>
      <c r="C28" s="123" t="str">
        <f>VLOOKUP(A28,Mapping!$H$2:$J$215,3,0)</f>
        <v>Pre</v>
      </c>
      <c r="D28" t="s">
        <v>83</v>
      </c>
      <c r="E28" t="str">
        <f>VLOOKUP(D28,Mapping!$E$2:$F$28,2,0)</f>
        <v>sum</v>
      </c>
      <c r="F28">
        <v>959.2491060351748</v>
      </c>
      <c r="J28" s="40" t="s">
        <v>131</v>
      </c>
      <c r="K28">
        <v>10</v>
      </c>
      <c r="L28">
        <v>0</v>
      </c>
      <c r="M28">
        <v>10</v>
      </c>
      <c r="N28">
        <v>20</v>
      </c>
    </row>
    <row r="29" spans="1:14" x14ac:dyDescent="0.35">
      <c r="A29" s="56">
        <v>44283</v>
      </c>
      <c r="B29" s="56" t="str">
        <f>VLOOKUP(A29,Mapping!$H$2:$I$215,2,0)</f>
        <v>Pre</v>
      </c>
      <c r="C29" s="123" t="str">
        <f>VLOOKUP(A29,Mapping!$H$2:$J$215,3,0)</f>
        <v>Pre</v>
      </c>
      <c r="D29" t="s">
        <v>83</v>
      </c>
      <c r="E29" t="str">
        <f>VLOOKUP(D29,Mapping!$E$2:$F$28,2,0)</f>
        <v>sum</v>
      </c>
      <c r="F29">
        <v>1084.4504123184699</v>
      </c>
      <c r="J29" s="40" t="s">
        <v>133</v>
      </c>
      <c r="K29">
        <v>0</v>
      </c>
      <c r="L29">
        <v>22</v>
      </c>
      <c r="M29">
        <v>0</v>
      </c>
      <c r="N29">
        <v>22</v>
      </c>
    </row>
    <row r="30" spans="1:14" x14ac:dyDescent="0.35">
      <c r="A30" s="56">
        <v>44284</v>
      </c>
      <c r="B30" s="56" t="str">
        <f>VLOOKUP(A30,Mapping!$H$2:$I$215,2,0)</f>
        <v>Pre</v>
      </c>
      <c r="C30" s="123" t="str">
        <f>VLOOKUP(A30,Mapping!$H$2:$J$215,3,0)</f>
        <v>Pre</v>
      </c>
      <c r="D30" t="s">
        <v>83</v>
      </c>
      <c r="E30" t="str">
        <f>VLOOKUP(D30,Mapping!$E$2:$F$28,2,0)</f>
        <v>sum</v>
      </c>
      <c r="F30">
        <v>1005.3759030869149</v>
      </c>
      <c r="J30" s="40" t="s">
        <v>6</v>
      </c>
      <c r="K30">
        <v>45240044</v>
      </c>
      <c r="L30">
        <v>155098882</v>
      </c>
      <c r="M30">
        <v>375008119</v>
      </c>
      <c r="N30">
        <v>575347045</v>
      </c>
    </row>
    <row r="31" spans="1:14" x14ac:dyDescent="0.35">
      <c r="A31" s="56">
        <v>44285</v>
      </c>
      <c r="B31" s="56" t="str">
        <f>VLOOKUP(A31,Mapping!$H$2:$I$215,2,0)</f>
        <v>Pre</v>
      </c>
      <c r="C31" s="123" t="str">
        <f>VLOOKUP(A31,Mapping!$H$2:$J$215,3,0)</f>
        <v>Pre</v>
      </c>
      <c r="D31" t="s">
        <v>83</v>
      </c>
      <c r="E31" t="str">
        <f>VLOOKUP(D31,Mapping!$E$2:$F$28,2,0)</f>
        <v>sum</v>
      </c>
      <c r="F31">
        <v>1441.227067065606</v>
      </c>
    </row>
    <row r="32" spans="1:14" x14ac:dyDescent="0.35">
      <c r="A32" s="56">
        <v>44286</v>
      </c>
      <c r="B32" s="56" t="str">
        <f>VLOOKUP(A32,Mapping!$H$2:$I$215,2,0)</f>
        <v>Pre</v>
      </c>
      <c r="C32" s="123" t="str">
        <f>VLOOKUP(A32,Mapping!$H$2:$J$215,3,0)</f>
        <v>Pre</v>
      </c>
      <c r="D32" t="s">
        <v>83</v>
      </c>
      <c r="E32" t="str">
        <f>VLOOKUP(D32,Mapping!$E$2:$F$28,2,0)</f>
        <v>sum</v>
      </c>
      <c r="F32">
        <v>1380.979821936802</v>
      </c>
      <c r="J32" s="39" t="s">
        <v>78</v>
      </c>
      <c r="K32" t="s">
        <v>84</v>
      </c>
    </row>
    <row r="33" spans="1:13" x14ac:dyDescent="0.35">
      <c r="A33" s="56">
        <v>44287</v>
      </c>
      <c r="B33" s="56" t="str">
        <f>VLOOKUP(A33,Mapping!$H$2:$I$215,2,0)</f>
        <v>Pre</v>
      </c>
      <c r="C33" s="123" t="str">
        <f>VLOOKUP(A33,Mapping!$H$2:$J$215,3,0)</f>
        <v>Pre</v>
      </c>
      <c r="D33" t="s">
        <v>83</v>
      </c>
      <c r="E33" t="str">
        <f>VLOOKUP(D33,Mapping!$E$2:$F$28,2,0)</f>
        <v>sum</v>
      </c>
      <c r="F33">
        <v>915.07244736246321</v>
      </c>
    </row>
    <row r="34" spans="1:13" x14ac:dyDescent="0.35">
      <c r="A34" s="56">
        <v>44288</v>
      </c>
      <c r="B34" s="56" t="str">
        <f>VLOOKUP(A34,Mapping!$H$2:$I$215,2,0)</f>
        <v>Pre</v>
      </c>
      <c r="C34" s="123" t="str">
        <f>VLOOKUP(A34,Mapping!$H$2:$J$215,3,0)</f>
        <v>Pre</v>
      </c>
      <c r="D34" t="s">
        <v>83</v>
      </c>
      <c r="E34" t="str">
        <f>VLOOKUP(D34,Mapping!$E$2:$F$28,2,0)</f>
        <v>sum</v>
      </c>
      <c r="F34">
        <v>854.66865034444834</v>
      </c>
      <c r="J34" s="39" t="s">
        <v>647</v>
      </c>
      <c r="K34" s="39" t="s">
        <v>546</v>
      </c>
    </row>
    <row r="35" spans="1:13" x14ac:dyDescent="0.35">
      <c r="A35" s="56">
        <v>44289</v>
      </c>
      <c r="B35" s="56" t="str">
        <f>VLOOKUP(A35,Mapping!$H$2:$I$215,2,0)</f>
        <v>Pre</v>
      </c>
      <c r="C35" s="123" t="str">
        <f>VLOOKUP(A35,Mapping!$H$2:$J$215,3,0)</f>
        <v>Pre</v>
      </c>
      <c r="D35" t="s">
        <v>83</v>
      </c>
      <c r="E35" t="str">
        <f>VLOOKUP(D35,Mapping!$E$2:$F$28,2,0)</f>
        <v>sum</v>
      </c>
      <c r="F35">
        <v>899.74611080565342</v>
      </c>
      <c r="J35" s="39" t="s">
        <v>2</v>
      </c>
      <c r="K35" t="s">
        <v>170</v>
      </c>
      <c r="L35" t="s">
        <v>85</v>
      </c>
      <c r="M35" t="s">
        <v>6</v>
      </c>
    </row>
    <row r="36" spans="1:13" x14ac:dyDescent="0.35">
      <c r="A36" s="56">
        <v>44290</v>
      </c>
      <c r="B36" s="56" t="str">
        <f>VLOOKUP(A36,Mapping!$H$2:$I$215,2,0)</f>
        <v>Pre</v>
      </c>
      <c r="C36" s="123" t="str">
        <f>VLOOKUP(A36,Mapping!$H$2:$J$215,3,0)</f>
        <v>Pre</v>
      </c>
      <c r="D36" t="s">
        <v>83</v>
      </c>
      <c r="E36" t="str">
        <f>VLOOKUP(D36,Mapping!$E$2:$F$28,2,0)</f>
        <v>sum</v>
      </c>
      <c r="F36">
        <v>988.9994825188395</v>
      </c>
      <c r="J36" s="40" t="s">
        <v>82</v>
      </c>
      <c r="K36">
        <v>362970394</v>
      </c>
      <c r="L36">
        <v>43574518</v>
      </c>
      <c r="M36">
        <v>406544912</v>
      </c>
    </row>
    <row r="37" spans="1:13" x14ac:dyDescent="0.35">
      <c r="A37" s="56">
        <v>44291</v>
      </c>
      <c r="B37" s="56" t="str">
        <f>VLOOKUP(A37,Mapping!$H$2:$I$215,2,0)</f>
        <v>Pre</v>
      </c>
      <c r="C37" s="123" t="str">
        <f>VLOOKUP(A37,Mapping!$H$2:$J$215,3,0)</f>
        <v>Pre</v>
      </c>
      <c r="D37" t="s">
        <v>83</v>
      </c>
      <c r="E37" t="str">
        <f>VLOOKUP(D37,Mapping!$E$2:$F$28,2,0)</f>
        <v>sum</v>
      </c>
      <c r="F37">
        <v>714.92852291471263</v>
      </c>
      <c r="J37" s="40" t="s">
        <v>104</v>
      </c>
      <c r="K37">
        <v>47876568</v>
      </c>
      <c r="L37">
        <v>5802486</v>
      </c>
      <c r="M37">
        <v>53679054</v>
      </c>
    </row>
    <row r="38" spans="1:13" x14ac:dyDescent="0.35">
      <c r="A38" s="56">
        <v>44292</v>
      </c>
      <c r="B38" s="56" t="str">
        <f>VLOOKUP(A38,Mapping!$H$2:$I$215,2,0)</f>
        <v>Pre</v>
      </c>
      <c r="C38" s="123" t="str">
        <f>VLOOKUP(A38,Mapping!$H$2:$J$215,3,0)</f>
        <v>Pre</v>
      </c>
      <c r="D38" t="s">
        <v>83</v>
      </c>
      <c r="E38" t="str">
        <f>VLOOKUP(D38,Mapping!$E$2:$F$28,2,0)</f>
        <v>sum</v>
      </c>
      <c r="F38">
        <v>898.84456159642934</v>
      </c>
      <c r="J38" s="40" t="s">
        <v>107</v>
      </c>
      <c r="K38">
        <v>8705909</v>
      </c>
      <c r="L38">
        <v>9006209</v>
      </c>
      <c r="M38">
        <v>17712118</v>
      </c>
    </row>
    <row r="39" spans="1:13" x14ac:dyDescent="0.35">
      <c r="A39" s="56">
        <v>44293</v>
      </c>
      <c r="B39" s="56" t="str">
        <f>VLOOKUP(A39,Mapping!$H$2:$I$215,2,0)</f>
        <v>Pre</v>
      </c>
      <c r="C39" s="123" t="str">
        <f>VLOOKUP(A39,Mapping!$H$2:$J$215,3,0)</f>
        <v>Pre</v>
      </c>
      <c r="D39" t="s">
        <v>83</v>
      </c>
      <c r="E39" t="str">
        <f>VLOOKUP(D39,Mapping!$E$2:$F$28,2,0)</f>
        <v>sum</v>
      </c>
      <c r="F39">
        <v>663.54021798893882</v>
      </c>
      <c r="J39" s="40" t="s">
        <v>113</v>
      </c>
      <c r="K39">
        <v>9012212</v>
      </c>
      <c r="L39">
        <v>3295707</v>
      </c>
      <c r="M39">
        <v>12307919</v>
      </c>
    </row>
    <row r="40" spans="1:13" x14ac:dyDescent="0.35">
      <c r="A40" s="56">
        <v>44294</v>
      </c>
      <c r="B40" s="56" t="str">
        <f>VLOOKUP(A40,Mapping!$H$2:$I$215,2,0)</f>
        <v>Pre</v>
      </c>
      <c r="C40" s="123" t="str">
        <f>VLOOKUP(A40,Mapping!$H$2:$J$215,3,0)</f>
        <v>Pre</v>
      </c>
      <c r="D40" t="s">
        <v>83</v>
      </c>
      <c r="E40" t="str">
        <f>VLOOKUP(D40,Mapping!$E$2:$F$28,2,0)</f>
        <v>sum</v>
      </c>
      <c r="F40">
        <v>588.71163362333834</v>
      </c>
      <c r="J40" s="40" t="s">
        <v>116</v>
      </c>
      <c r="K40">
        <v>3532908</v>
      </c>
      <c r="L40">
        <v>0</v>
      </c>
      <c r="M40">
        <v>3532908</v>
      </c>
    </row>
    <row r="41" spans="1:13" x14ac:dyDescent="0.35">
      <c r="A41" s="56">
        <v>44295</v>
      </c>
      <c r="B41" s="56" t="str">
        <f>VLOOKUP(A41,Mapping!$H$2:$I$215,2,0)</f>
        <v>Pre</v>
      </c>
      <c r="C41" s="123" t="str">
        <f>VLOOKUP(A41,Mapping!$H$2:$J$215,3,0)</f>
        <v>Pre</v>
      </c>
      <c r="D41" t="s">
        <v>83</v>
      </c>
      <c r="E41" t="str">
        <f>VLOOKUP(D41,Mapping!$E$2:$F$28,2,0)</f>
        <v>sum</v>
      </c>
      <c r="F41">
        <v>597.7271257155794</v>
      </c>
      <c r="J41" s="40" t="s">
        <v>118</v>
      </c>
      <c r="K41">
        <v>37907770</v>
      </c>
      <c r="L41">
        <v>16303559</v>
      </c>
      <c r="M41">
        <v>54211329</v>
      </c>
    </row>
    <row r="42" spans="1:13" x14ac:dyDescent="0.35">
      <c r="A42" s="56">
        <v>44296</v>
      </c>
      <c r="B42" s="56" t="str">
        <f>VLOOKUP(A42,Mapping!$H$2:$I$215,2,0)</f>
        <v>Pre</v>
      </c>
      <c r="C42" s="123" t="str">
        <f>VLOOKUP(A42,Mapping!$H$2:$J$215,3,0)</f>
        <v>Pre</v>
      </c>
      <c r="D42" t="s">
        <v>83</v>
      </c>
      <c r="E42" t="str">
        <f>VLOOKUP(D42,Mapping!$E$2:$F$28,2,0)</f>
        <v>sum</v>
      </c>
      <c r="F42">
        <v>748.28584365600432</v>
      </c>
      <c r="J42" s="40" t="s">
        <v>120</v>
      </c>
      <c r="K42">
        <v>18396732</v>
      </c>
      <c r="L42">
        <v>2506507</v>
      </c>
      <c r="M42">
        <v>20903239</v>
      </c>
    </row>
    <row r="43" spans="1:13" x14ac:dyDescent="0.35">
      <c r="A43" s="56">
        <v>44297</v>
      </c>
      <c r="B43" s="56" t="str">
        <f>VLOOKUP(A43,Mapping!$H$2:$I$215,2,0)</f>
        <v>Pre</v>
      </c>
      <c r="C43" s="123" t="str">
        <f>VLOOKUP(A43,Mapping!$H$2:$J$215,3,0)</f>
        <v>Pre</v>
      </c>
      <c r="D43" t="s">
        <v>83</v>
      </c>
      <c r="E43" t="str">
        <f>VLOOKUP(D43,Mapping!$E$2:$F$28,2,0)</f>
        <v>sum</v>
      </c>
      <c r="F43">
        <v>556.25586209127073</v>
      </c>
      <c r="J43" s="40" t="s">
        <v>83</v>
      </c>
      <c r="K43">
        <v>79541.381739383505</v>
      </c>
      <c r="L43">
        <v>49785.618260616451</v>
      </c>
      <c r="M43">
        <v>129326.99999999996</v>
      </c>
    </row>
    <row r="44" spans="1:13" x14ac:dyDescent="0.35">
      <c r="A44" s="56">
        <v>44298</v>
      </c>
      <c r="B44" s="56" t="str">
        <f>VLOOKUP(A44,Mapping!$H$2:$I$215,2,0)</f>
        <v>Pre</v>
      </c>
      <c r="C44" s="123" t="str">
        <f>VLOOKUP(A44,Mapping!$H$2:$J$215,3,0)</f>
        <v>Pre</v>
      </c>
      <c r="D44" t="s">
        <v>83</v>
      </c>
      <c r="E44" t="str">
        <f>VLOOKUP(D44,Mapping!$E$2:$F$28,2,0)</f>
        <v>sum</v>
      </c>
      <c r="F44">
        <v>516.5876968854102</v>
      </c>
      <c r="J44" s="40" t="s">
        <v>87</v>
      </c>
      <c r="K44">
        <v>383316.62125455332</v>
      </c>
      <c r="L44">
        <v>106066.3787454469</v>
      </c>
      <c r="M44">
        <v>489383.00000000023</v>
      </c>
    </row>
    <row r="45" spans="1:13" x14ac:dyDescent="0.35">
      <c r="A45" s="56">
        <v>44299</v>
      </c>
      <c r="B45" s="56" t="str">
        <f>VLOOKUP(A45,Mapping!$H$2:$I$215,2,0)</f>
        <v>Pre</v>
      </c>
      <c r="C45" s="123" t="str">
        <f>VLOOKUP(A45,Mapping!$H$2:$J$215,3,0)</f>
        <v>Pre</v>
      </c>
      <c r="D45" t="s">
        <v>83</v>
      </c>
      <c r="E45" t="str">
        <f>VLOOKUP(D45,Mapping!$E$2:$F$28,2,0)</f>
        <v>sum</v>
      </c>
      <c r="F45">
        <v>520.1938937223066</v>
      </c>
      <c r="J45" s="40" t="s">
        <v>89</v>
      </c>
      <c r="K45">
        <v>336612.32046979864</v>
      </c>
      <c r="L45">
        <v>130352.67953020132</v>
      </c>
      <c r="M45">
        <v>466964.99999999994</v>
      </c>
    </row>
    <row r="46" spans="1:13" x14ac:dyDescent="0.35">
      <c r="A46" s="56">
        <v>44300</v>
      </c>
      <c r="B46" s="56" t="str">
        <f>VLOOKUP(A46,Mapping!$H$2:$I$215,2,0)</f>
        <v>Pre</v>
      </c>
      <c r="C46" s="123" t="str">
        <f>VLOOKUP(A46,Mapping!$H$2:$J$215,3,0)</f>
        <v>Pre</v>
      </c>
      <c r="D46" t="s">
        <v>83</v>
      </c>
      <c r="E46" t="str">
        <f>VLOOKUP(D46,Mapping!$E$2:$F$28,2,0)</f>
        <v>sum</v>
      </c>
      <c r="F46">
        <v>592.31783046023475</v>
      </c>
      <c r="J46" s="40" t="s">
        <v>91</v>
      </c>
      <c r="K46">
        <v>252066.42967108637</v>
      </c>
      <c r="L46">
        <v>100683.57032891367</v>
      </c>
      <c r="M46">
        <v>352750.00000000006</v>
      </c>
    </row>
    <row r="47" spans="1:13" x14ac:dyDescent="0.35">
      <c r="A47" s="56">
        <v>44301</v>
      </c>
      <c r="B47" s="56" t="str">
        <f>VLOOKUP(A47,Mapping!$H$2:$I$215,2,0)</f>
        <v>Pre</v>
      </c>
      <c r="C47" s="123" t="str">
        <f>VLOOKUP(A47,Mapping!$H$2:$J$215,3,0)</f>
        <v>Pre</v>
      </c>
      <c r="D47" t="s">
        <v>83</v>
      </c>
      <c r="E47" t="str">
        <f>VLOOKUP(D47,Mapping!$E$2:$F$28,2,0)</f>
        <v>sum</v>
      </c>
      <c r="F47">
        <v>691.48824347488596</v>
      </c>
      <c r="J47" s="40" t="s">
        <v>94</v>
      </c>
      <c r="K47">
        <v>278079.68424137455</v>
      </c>
      <c r="L47">
        <v>168583.3157586256</v>
      </c>
      <c r="M47">
        <v>446663.00000000012</v>
      </c>
    </row>
    <row r="48" spans="1:13" x14ac:dyDescent="0.35">
      <c r="A48" s="56">
        <v>44302</v>
      </c>
      <c r="B48" s="56" t="str">
        <f>VLOOKUP(A48,Mapping!$H$2:$I$215,2,0)</f>
        <v>Pre</v>
      </c>
      <c r="C48" s="123" t="str">
        <f>VLOOKUP(A48,Mapping!$H$2:$J$215,3,0)</f>
        <v>Pre</v>
      </c>
      <c r="D48" t="s">
        <v>83</v>
      </c>
      <c r="E48" t="str">
        <f>VLOOKUP(D48,Mapping!$E$2:$F$28,2,0)</f>
        <v>sum</v>
      </c>
      <c r="F48">
        <v>760.00598337591771</v>
      </c>
      <c r="J48" s="40" t="s">
        <v>96</v>
      </c>
      <c r="K48">
        <v>1814534.080908085</v>
      </c>
      <c r="L48">
        <v>1147944.9190919152</v>
      </c>
      <c r="M48">
        <v>2962479</v>
      </c>
    </row>
    <row r="49" spans="1:13" x14ac:dyDescent="0.35">
      <c r="A49" s="56">
        <v>44303</v>
      </c>
      <c r="B49" s="56" t="str">
        <f>VLOOKUP(A49,Mapping!$H$2:$I$215,2,0)</f>
        <v>Pre</v>
      </c>
      <c r="C49" s="123" t="str">
        <f>VLOOKUP(A49,Mapping!$H$2:$J$215,3,0)</f>
        <v>Pre</v>
      </c>
      <c r="D49" t="s">
        <v>83</v>
      </c>
      <c r="E49" t="str">
        <f>VLOOKUP(D49,Mapping!$E$2:$F$28,2,0)</f>
        <v>sum</v>
      </c>
      <c r="F49">
        <v>994.40877777418416</v>
      </c>
      <c r="J49" s="40" t="s">
        <v>98</v>
      </c>
      <c r="K49">
        <v>10334.624885635869</v>
      </c>
      <c r="L49">
        <v>4318.3751143641357</v>
      </c>
      <c r="M49">
        <v>14653.000000000004</v>
      </c>
    </row>
    <row r="50" spans="1:13" x14ac:dyDescent="0.35">
      <c r="A50" s="56">
        <v>44304</v>
      </c>
      <c r="B50" s="56" t="str">
        <f>VLOOKUP(A50,Mapping!$H$2:$I$215,2,0)</f>
        <v>Pre</v>
      </c>
      <c r="C50" s="123" t="str">
        <f>VLOOKUP(A50,Mapping!$H$2:$J$215,3,0)</f>
        <v>Pre</v>
      </c>
      <c r="D50" t="s">
        <v>83</v>
      </c>
      <c r="E50" t="str">
        <f>VLOOKUP(D50,Mapping!$E$2:$F$28,2,0)</f>
        <v>sum</v>
      </c>
      <c r="F50">
        <v>1262.168892913742</v>
      </c>
      <c r="J50" s="40" t="s">
        <v>100</v>
      </c>
      <c r="K50">
        <v>26481.287435456092</v>
      </c>
      <c r="L50">
        <v>4744.7125645438909</v>
      </c>
      <c r="M50">
        <v>31225.999999999982</v>
      </c>
    </row>
    <row r="51" spans="1:13" x14ac:dyDescent="0.35">
      <c r="A51" s="56">
        <v>44305</v>
      </c>
      <c r="B51" s="56" t="str">
        <f>VLOOKUP(A51,Mapping!$H$2:$I$215,2,0)</f>
        <v>Pre</v>
      </c>
      <c r="C51" s="123" t="str">
        <f>VLOOKUP(A51,Mapping!$H$2:$J$215,3,0)</f>
        <v>Pre</v>
      </c>
      <c r="D51" t="s">
        <v>83</v>
      </c>
      <c r="E51" t="str">
        <f>VLOOKUP(D51,Mapping!$E$2:$F$28,2,0)</f>
        <v>sum</v>
      </c>
      <c r="F51">
        <v>1043.9939842815099</v>
      </c>
      <c r="J51" s="40" t="s">
        <v>102</v>
      </c>
      <c r="K51">
        <v>22287.792013311144</v>
      </c>
      <c r="L51">
        <v>9734.2079866888544</v>
      </c>
      <c r="M51">
        <v>32022</v>
      </c>
    </row>
    <row r="52" spans="1:13" x14ac:dyDescent="0.35">
      <c r="A52" s="56">
        <v>44306</v>
      </c>
      <c r="B52" s="56" t="str">
        <f>VLOOKUP(A52,Mapping!$H$2:$I$215,2,0)</f>
        <v>Pre</v>
      </c>
      <c r="C52" s="123" t="str">
        <f>VLOOKUP(A52,Mapping!$H$2:$J$215,3,0)</f>
        <v>Pre</v>
      </c>
      <c r="D52" t="s">
        <v>83</v>
      </c>
      <c r="E52" t="str">
        <f>VLOOKUP(D52,Mapping!$E$2:$F$28,2,0)</f>
        <v>sum</v>
      </c>
      <c r="F52">
        <v>998.01497461108056</v>
      </c>
      <c r="J52" s="40" t="s">
        <v>46</v>
      </c>
      <c r="K52">
        <v>1102370</v>
      </c>
      <c r="L52">
        <v>374140</v>
      </c>
      <c r="M52">
        <v>1476510</v>
      </c>
    </row>
    <row r="53" spans="1:13" x14ac:dyDescent="0.35">
      <c r="A53" s="56">
        <v>44307</v>
      </c>
      <c r="B53" s="56" t="str">
        <f>VLOOKUP(A53,Mapping!$H$2:$I$215,2,0)</f>
        <v>Pre</v>
      </c>
      <c r="C53" s="123" t="str">
        <f>VLOOKUP(A53,Mapping!$H$2:$J$215,3,0)</f>
        <v>Pre</v>
      </c>
      <c r="D53" t="s">
        <v>83</v>
      </c>
      <c r="E53" t="str">
        <f>VLOOKUP(D53,Mapping!$E$2:$F$28,2,0)</f>
        <v>sum</v>
      </c>
      <c r="F53">
        <v>1022.356803260131</v>
      </c>
      <c r="J53" s="40" t="s">
        <v>93</v>
      </c>
      <c r="K53">
        <v>26644</v>
      </c>
      <c r="L53">
        <v>26588</v>
      </c>
      <c r="M53">
        <v>53232</v>
      </c>
    </row>
    <row r="54" spans="1:13" x14ac:dyDescent="0.35">
      <c r="A54" s="56">
        <v>44308</v>
      </c>
      <c r="B54" s="56" t="str">
        <f>VLOOKUP(A54,Mapping!$H$2:$I$215,2,0)</f>
        <v>Pre</v>
      </c>
      <c r="C54" s="123" t="str">
        <f>VLOOKUP(A54,Mapping!$H$2:$J$215,3,0)</f>
        <v>Pre</v>
      </c>
      <c r="D54" t="s">
        <v>83</v>
      </c>
      <c r="E54" t="str">
        <f>VLOOKUP(D54,Mapping!$E$2:$F$28,2,0)</f>
        <v>sum</v>
      </c>
      <c r="F54">
        <v>1251.3503024030531</v>
      </c>
      <c r="J54" s="40" t="s">
        <v>122</v>
      </c>
      <c r="K54">
        <v>34</v>
      </c>
      <c r="L54">
        <v>18</v>
      </c>
      <c r="M54">
        <v>52</v>
      </c>
    </row>
    <row r="55" spans="1:13" x14ac:dyDescent="0.35">
      <c r="A55" s="56">
        <v>44309</v>
      </c>
      <c r="B55" s="56" t="str">
        <f>VLOOKUP(A55,Mapping!$H$2:$I$215,2,0)</f>
        <v>Pre</v>
      </c>
      <c r="C55" s="123" t="str">
        <f>VLOOKUP(A55,Mapping!$H$2:$J$215,3,0)</f>
        <v>Pre</v>
      </c>
      <c r="D55" t="s">
        <v>83</v>
      </c>
      <c r="E55" t="str">
        <f>VLOOKUP(D55,Mapping!$E$2:$F$28,2,0)</f>
        <v>sum</v>
      </c>
      <c r="F55">
        <v>1373.059445648307</v>
      </c>
      <c r="J55" s="40" t="s">
        <v>110</v>
      </c>
      <c r="K55">
        <v>90</v>
      </c>
      <c r="L55">
        <v>33</v>
      </c>
      <c r="M55">
        <v>123</v>
      </c>
    </row>
    <row r="56" spans="1:13" x14ac:dyDescent="0.35">
      <c r="A56" s="56">
        <v>44310</v>
      </c>
      <c r="B56" s="56" t="str">
        <f>VLOOKUP(A56,Mapping!$H$2:$I$215,2,0)</f>
        <v>Pre</v>
      </c>
      <c r="C56" s="123" t="str">
        <f>VLOOKUP(A56,Mapping!$H$2:$J$215,3,0)</f>
        <v>Pre</v>
      </c>
      <c r="D56" t="s">
        <v>83</v>
      </c>
      <c r="E56" t="str">
        <f>VLOOKUP(D56,Mapping!$E$2:$F$28,2,0)</f>
        <v>sum</v>
      </c>
      <c r="F56">
        <v>1501.9809825673531</v>
      </c>
      <c r="J56" s="40" t="s">
        <v>125</v>
      </c>
      <c r="K56">
        <v>113</v>
      </c>
      <c r="L56">
        <v>0</v>
      </c>
      <c r="M56">
        <v>113</v>
      </c>
    </row>
    <row r="57" spans="1:13" x14ac:dyDescent="0.35">
      <c r="A57" s="56">
        <v>44311</v>
      </c>
      <c r="B57" s="56" t="str">
        <f>VLOOKUP(A57,Mapping!$H$2:$I$215,2,0)</f>
        <v>Pre</v>
      </c>
      <c r="C57" s="123" t="str">
        <f>VLOOKUP(A57,Mapping!$H$2:$J$215,3,0)</f>
        <v>Pre</v>
      </c>
      <c r="D57" t="s">
        <v>83</v>
      </c>
      <c r="E57" t="str">
        <f>VLOOKUP(D57,Mapping!$E$2:$F$28,2,0)</f>
        <v>sum</v>
      </c>
      <c r="F57">
        <v>1680.487725993725</v>
      </c>
      <c r="J57" s="40" t="s">
        <v>127</v>
      </c>
      <c r="K57">
        <v>21</v>
      </c>
      <c r="L57">
        <v>0</v>
      </c>
      <c r="M57">
        <v>21</v>
      </c>
    </row>
    <row r="58" spans="1:13" x14ac:dyDescent="0.35">
      <c r="A58" s="56">
        <v>44312</v>
      </c>
      <c r="B58" s="56" t="str">
        <f>VLOOKUP(A58,Mapping!$H$2:$I$215,2,0)</f>
        <v>Pre</v>
      </c>
      <c r="C58" s="123" t="str">
        <f>VLOOKUP(A58,Mapping!$H$2:$J$215,3,0)</f>
        <v>Pre</v>
      </c>
      <c r="D58" t="s">
        <v>83</v>
      </c>
      <c r="E58" t="str">
        <f>VLOOKUP(D58,Mapping!$E$2:$F$28,2,0)</f>
        <v>sum</v>
      </c>
      <c r="F58">
        <v>1351.4222646269279</v>
      </c>
      <c r="J58" s="40" t="s">
        <v>129</v>
      </c>
      <c r="K58">
        <v>2</v>
      </c>
      <c r="L58">
        <v>3</v>
      </c>
      <c r="M58">
        <v>5</v>
      </c>
    </row>
    <row r="59" spans="1:13" x14ac:dyDescent="0.35">
      <c r="A59" s="56">
        <v>44313</v>
      </c>
      <c r="B59" s="56" t="str">
        <f>VLOOKUP(A59,Mapping!$H$2:$I$215,2,0)</f>
        <v>Post</v>
      </c>
      <c r="C59" s="123" t="str">
        <f>VLOOKUP(A59,Mapping!$H$2:$J$215,3,0)</f>
        <v>Post</v>
      </c>
      <c r="D59" t="s">
        <v>83</v>
      </c>
      <c r="E59" t="str">
        <f>VLOOKUP(D59,Mapping!$E$2:$F$28,2,0)</f>
        <v>sum</v>
      </c>
      <c r="F59">
        <v>1075.548206604353</v>
      </c>
      <c r="J59" s="40" t="s">
        <v>131</v>
      </c>
      <c r="K59">
        <v>10</v>
      </c>
      <c r="L59">
        <v>10</v>
      </c>
      <c r="M59">
        <v>20</v>
      </c>
    </row>
    <row r="60" spans="1:13" x14ac:dyDescent="0.35">
      <c r="A60" s="56">
        <v>44314</v>
      </c>
      <c r="B60" s="56" t="str">
        <f>VLOOKUP(A60,Mapping!$H$2:$I$215,2,0)</f>
        <v>Post</v>
      </c>
      <c r="C60" s="123" t="str">
        <f>VLOOKUP(A60,Mapping!$H$2:$J$215,3,0)</f>
        <v>Post</v>
      </c>
      <c r="D60" t="s">
        <v>83</v>
      </c>
      <c r="E60" t="str">
        <f>VLOOKUP(D60,Mapping!$E$2:$F$28,2,0)</f>
        <v>sum</v>
      </c>
      <c r="F60">
        <v>1112.511724182541</v>
      </c>
      <c r="J60" s="40" t="s">
        <v>133</v>
      </c>
      <c r="K60">
        <v>22</v>
      </c>
      <c r="L60">
        <v>0</v>
      </c>
      <c r="M60">
        <v>22</v>
      </c>
    </row>
    <row r="61" spans="1:13" x14ac:dyDescent="0.35">
      <c r="A61" s="56">
        <v>44315</v>
      </c>
      <c r="B61" s="56" t="str">
        <f>VLOOKUP(A61,Mapping!$H$2:$I$215,2,0)</f>
        <v>Post</v>
      </c>
      <c r="C61" s="123" t="str">
        <f>VLOOKUP(A61,Mapping!$H$2:$J$215,3,0)</f>
        <v>Post</v>
      </c>
      <c r="D61" t="s">
        <v>83</v>
      </c>
      <c r="E61" t="str">
        <f>VLOOKUP(D61,Mapping!$E$2:$F$28,2,0)</f>
        <v>sum</v>
      </c>
      <c r="F61">
        <v>885.32132345806781</v>
      </c>
      <c r="J61" s="40" t="s">
        <v>6</v>
      </c>
      <c r="K61">
        <v>492735053.22261864</v>
      </c>
      <c r="L61">
        <v>82611991.777381331</v>
      </c>
      <c r="M61">
        <v>575347045</v>
      </c>
    </row>
    <row r="62" spans="1:13" x14ac:dyDescent="0.35">
      <c r="A62" s="56">
        <v>44316</v>
      </c>
      <c r="B62" s="56" t="str">
        <f>VLOOKUP(A62,Mapping!$H$2:$I$215,2,0)</f>
        <v>Post</v>
      </c>
      <c r="C62" s="123" t="str">
        <f>VLOOKUP(A62,Mapping!$H$2:$J$215,3,0)</f>
        <v>Post</v>
      </c>
      <c r="D62" t="s">
        <v>83</v>
      </c>
      <c r="E62" t="str">
        <f>VLOOKUP(D62,Mapping!$E$2:$F$28,2,0)</f>
        <v>sum</v>
      </c>
      <c r="F62">
        <v>815.00048513858792</v>
      </c>
    </row>
    <row r="63" spans="1:13" x14ac:dyDescent="0.35">
      <c r="A63" s="56">
        <v>44317</v>
      </c>
      <c r="B63" s="56" t="str">
        <f>VLOOKUP(A63,Mapping!$H$2:$I$215,2,0)</f>
        <v>Post</v>
      </c>
      <c r="C63" s="123" t="str">
        <f>VLOOKUP(A63,Mapping!$H$2:$J$215,3,0)</f>
        <v>Post</v>
      </c>
      <c r="D63" t="s">
        <v>83</v>
      </c>
      <c r="E63" t="str">
        <f>VLOOKUP(D63,Mapping!$E$2:$F$28,2,0)</f>
        <v>sum</v>
      </c>
      <c r="F63">
        <v>808.32888264230496</v>
      </c>
    </row>
    <row r="64" spans="1:13" x14ac:dyDescent="0.35">
      <c r="A64" s="56">
        <v>44318</v>
      </c>
      <c r="B64" s="56" t="str">
        <f>VLOOKUP(A64,Mapping!$H$2:$I$215,2,0)</f>
        <v>Post</v>
      </c>
      <c r="C64" s="123" t="str">
        <f>VLOOKUP(A64,Mapping!$H$2:$J$215,3,0)</f>
        <v>Post</v>
      </c>
      <c r="D64" t="s">
        <v>83</v>
      </c>
      <c r="E64" t="str">
        <f>VLOOKUP(D64,Mapping!$E$2:$F$28,2,0)</f>
        <v>sum</v>
      </c>
      <c r="F64">
        <v>669.67392832044982</v>
      </c>
    </row>
    <row r="65" spans="1:16" x14ac:dyDescent="0.35">
      <c r="A65" s="56">
        <v>44319</v>
      </c>
      <c r="B65" s="56" t="str">
        <f>VLOOKUP(A65,Mapping!$H$2:$I$215,2,0)</f>
        <v>Post</v>
      </c>
      <c r="C65" s="123" t="str">
        <f>VLOOKUP(A65,Mapping!$H$2:$J$215,3,0)</f>
        <v>Post</v>
      </c>
      <c r="D65" t="s">
        <v>83</v>
      </c>
      <c r="E65" t="str">
        <f>VLOOKUP(D65,Mapping!$E$2:$F$28,2,0)</f>
        <v>sum</v>
      </c>
      <c r="F65">
        <v>828.97962052002811</v>
      </c>
      <c r="J65" s="39" t="s">
        <v>647</v>
      </c>
      <c r="K65" s="39" t="s">
        <v>546</v>
      </c>
    </row>
    <row r="66" spans="1:16" x14ac:dyDescent="0.35">
      <c r="A66" s="56">
        <v>44320</v>
      </c>
      <c r="B66" s="56" t="str">
        <f>VLOOKUP(A66,Mapping!$H$2:$I$215,2,0)</f>
        <v>Post</v>
      </c>
      <c r="C66" s="123" t="str">
        <f>VLOOKUP(A66,Mapping!$H$2:$J$215,3,0)</f>
        <v>Post</v>
      </c>
      <c r="D66" t="s">
        <v>83</v>
      </c>
      <c r="E66" t="str">
        <f>VLOOKUP(D66,Mapping!$E$2:$F$28,2,0)</f>
        <v>sum</v>
      </c>
      <c r="F66">
        <v>541.83602717264</v>
      </c>
      <c r="J66" s="39" t="s">
        <v>2</v>
      </c>
      <c r="K66">
        <v>0</v>
      </c>
      <c r="L66" t="s">
        <v>170</v>
      </c>
      <c r="M66" t="s">
        <v>85</v>
      </c>
      <c r="N66" t="s">
        <v>6</v>
      </c>
    </row>
    <row r="67" spans="1:16" x14ac:dyDescent="0.35">
      <c r="A67" s="56">
        <v>44321</v>
      </c>
      <c r="B67" s="56" t="str">
        <f>VLOOKUP(A67,Mapping!$H$2:$I$215,2,0)</f>
        <v>Post</v>
      </c>
      <c r="C67" s="123" t="str">
        <f>VLOOKUP(A67,Mapping!$H$2:$J$215,3,0)</f>
        <v>Post</v>
      </c>
      <c r="D67" t="s">
        <v>83</v>
      </c>
      <c r="E67" t="str">
        <f>VLOOKUP(D67,Mapping!$E$2:$F$28,2,0)</f>
        <v>sum</v>
      </c>
      <c r="F67">
        <v>520.20192082454912</v>
      </c>
      <c r="J67" s="40" t="s">
        <v>82</v>
      </c>
      <c r="K67">
        <v>300666798</v>
      </c>
      <c r="L67">
        <v>62303596</v>
      </c>
      <c r="M67">
        <v>43574518</v>
      </c>
      <c r="N67">
        <v>406544912</v>
      </c>
      <c r="P67">
        <f>L67/M67-1</f>
        <v>0.42981721564883402</v>
      </c>
    </row>
    <row r="68" spans="1:16" x14ac:dyDescent="0.35">
      <c r="A68" s="56">
        <v>44322</v>
      </c>
      <c r="B68" s="56" t="str">
        <f>VLOOKUP(A68,Mapping!$H$2:$I$215,2,0)</f>
        <v>Post</v>
      </c>
      <c r="C68" s="123" t="str">
        <f>VLOOKUP(A68,Mapping!$H$2:$J$215,3,0)</f>
        <v>Post</v>
      </c>
      <c r="D68" t="s">
        <v>83</v>
      </c>
      <c r="E68" t="str">
        <f>VLOOKUP(D68,Mapping!$E$2:$F$28,2,0)</f>
        <v>sum</v>
      </c>
      <c r="F68">
        <v>829.96298899039584</v>
      </c>
      <c r="J68" s="40" t="s">
        <v>46</v>
      </c>
      <c r="K68">
        <v>711105</v>
      </c>
      <c r="L68">
        <v>391265</v>
      </c>
      <c r="M68">
        <v>374140</v>
      </c>
      <c r="N68">
        <v>1476510</v>
      </c>
      <c r="P68">
        <f t="shared" ref="P68:P78" si="0">L68/M68-1</f>
        <v>4.5771636285882211E-2</v>
      </c>
    </row>
    <row r="69" spans="1:16" x14ac:dyDescent="0.35">
      <c r="A69" s="56">
        <v>44323</v>
      </c>
      <c r="B69" s="56" t="str">
        <f>VLOOKUP(A69,Mapping!$H$2:$I$215,2,0)</f>
        <v>Post</v>
      </c>
      <c r="C69" s="123" t="str">
        <f>VLOOKUP(A69,Mapping!$H$2:$J$215,3,0)</f>
        <v>Post</v>
      </c>
      <c r="D69" t="s">
        <v>83</v>
      </c>
      <c r="E69" t="str">
        <f>VLOOKUP(D69,Mapping!$E$2:$F$28,2,0)</f>
        <v>sum</v>
      </c>
      <c r="F69">
        <v>924.3663621457016</v>
      </c>
      <c r="J69" s="40" t="s">
        <v>93</v>
      </c>
      <c r="K69">
        <v>19174</v>
      </c>
      <c r="L69">
        <v>7470</v>
      </c>
      <c r="M69">
        <v>26588</v>
      </c>
      <c r="N69">
        <v>53232</v>
      </c>
      <c r="P69">
        <f t="shared" si="0"/>
        <v>-0.71904618624943584</v>
      </c>
    </row>
    <row r="70" spans="1:16" x14ac:dyDescent="0.35">
      <c r="A70" s="56">
        <v>44324</v>
      </c>
      <c r="B70" s="56" t="str">
        <f>VLOOKUP(A70,Mapping!$H$2:$I$215,2,0)</f>
        <v>Post</v>
      </c>
      <c r="C70" s="123" t="str">
        <f>VLOOKUP(A70,Mapping!$H$2:$J$215,3,0)</f>
        <v>Post</v>
      </c>
      <c r="D70" t="s">
        <v>83</v>
      </c>
      <c r="E70" t="str">
        <f>VLOOKUP(D70,Mapping!$E$2:$F$28,2,0)</f>
        <v>sum</v>
      </c>
      <c r="F70">
        <v>1623.541344577184</v>
      </c>
      <c r="J70" s="40" t="s">
        <v>100</v>
      </c>
      <c r="K70">
        <v>20825.907036466342</v>
      </c>
      <c r="L70">
        <v>5655.3803989897506</v>
      </c>
      <c r="M70">
        <v>4744.7125645438909</v>
      </c>
      <c r="N70">
        <v>31225.999999999982</v>
      </c>
      <c r="P70">
        <f t="shared" si="0"/>
        <v>0.19193319343537563</v>
      </c>
    </row>
    <row r="71" spans="1:16" x14ac:dyDescent="0.35">
      <c r="A71" s="56">
        <v>44325</v>
      </c>
      <c r="B71" s="56" t="str">
        <f>VLOOKUP(A71,Mapping!$H$2:$I$215,2,0)</f>
        <v>Post</v>
      </c>
      <c r="C71" s="123" t="str">
        <f>VLOOKUP(A71,Mapping!$H$2:$J$215,3,0)</f>
        <v>Post</v>
      </c>
      <c r="D71" t="s">
        <v>83</v>
      </c>
      <c r="E71" t="str">
        <f>VLOOKUP(D71,Mapping!$E$2:$F$28,2,0)</f>
        <v>sum</v>
      </c>
      <c r="F71">
        <v>1789.730616069337</v>
      </c>
      <c r="J71" s="40" t="s">
        <v>83</v>
      </c>
      <c r="K71">
        <v>35987.696693907885</v>
      </c>
      <c r="L71">
        <v>43553.685045475686</v>
      </c>
      <c r="M71">
        <v>49785.618260616451</v>
      </c>
      <c r="N71">
        <v>129327.00000000001</v>
      </c>
      <c r="P71">
        <f t="shared" si="0"/>
        <v>-0.12517537057625772</v>
      </c>
    </row>
    <row r="72" spans="1:16" x14ac:dyDescent="0.35">
      <c r="A72" s="56">
        <v>44326</v>
      </c>
      <c r="B72" s="56" t="str">
        <f>VLOOKUP(A72,Mapping!$H$2:$I$215,2,0)</f>
        <v>Post</v>
      </c>
      <c r="C72" s="123" t="str">
        <f>VLOOKUP(A72,Mapping!$H$2:$J$215,3,0)</f>
        <v>Post</v>
      </c>
      <c r="D72" t="s">
        <v>83</v>
      </c>
      <c r="E72" t="str">
        <f>VLOOKUP(D72,Mapping!$E$2:$F$28,2,0)</f>
        <v>sum</v>
      </c>
      <c r="F72">
        <v>1392.449754040759</v>
      </c>
      <c r="J72" s="40" t="s">
        <v>102</v>
      </c>
      <c r="K72">
        <v>13689.380387931044</v>
      </c>
      <c r="L72">
        <v>8598.411625380113</v>
      </c>
      <c r="M72">
        <v>9734.2079866888544</v>
      </c>
      <c r="N72">
        <v>32022.000000000007</v>
      </c>
      <c r="P72">
        <f t="shared" si="0"/>
        <v>-0.11668092184406764</v>
      </c>
    </row>
    <row r="73" spans="1:16" x14ac:dyDescent="0.35">
      <c r="A73" s="56">
        <v>44327</v>
      </c>
      <c r="B73" s="56" t="str">
        <f>VLOOKUP(A73,Mapping!$H$2:$I$215,2,0)</f>
        <v>Post</v>
      </c>
      <c r="C73" s="123" t="str">
        <f>VLOOKUP(A73,Mapping!$H$2:$J$215,3,0)</f>
        <v>Post</v>
      </c>
      <c r="D73" t="s">
        <v>83</v>
      </c>
      <c r="E73" t="str">
        <f>VLOOKUP(D73,Mapping!$E$2:$F$28,2,0)</f>
        <v>sum</v>
      </c>
      <c r="F73">
        <v>1332.4642773483249</v>
      </c>
      <c r="J73" s="40" t="s">
        <v>91</v>
      </c>
      <c r="K73">
        <v>158674.46226746231</v>
      </c>
      <c r="L73">
        <v>93391.967403624047</v>
      </c>
      <c r="M73">
        <v>100683.57032891367</v>
      </c>
      <c r="N73">
        <v>352750.00000000006</v>
      </c>
      <c r="P73">
        <f t="shared" si="0"/>
        <v>-7.2420980915450017E-2</v>
      </c>
    </row>
    <row r="74" spans="1:16" x14ac:dyDescent="0.35">
      <c r="A74" s="56">
        <v>44328</v>
      </c>
      <c r="B74" s="56" t="str">
        <f>VLOOKUP(A74,Mapping!$H$2:$I$215,2,0)</f>
        <v>Post</v>
      </c>
      <c r="C74" s="123" t="str">
        <f>VLOOKUP(A74,Mapping!$H$2:$J$215,3,0)</f>
        <v>Post</v>
      </c>
      <c r="D74" t="s">
        <v>83</v>
      </c>
      <c r="E74" t="str">
        <f>VLOOKUP(D74,Mapping!$E$2:$F$28,2,0)</f>
        <v>sum</v>
      </c>
      <c r="F74">
        <v>1259.6950105411099</v>
      </c>
      <c r="J74" s="40" t="s">
        <v>87</v>
      </c>
      <c r="K74">
        <v>269240.57007973141</v>
      </c>
      <c r="L74">
        <v>114076.05117482167</v>
      </c>
      <c r="M74">
        <v>106066.3787454469</v>
      </c>
      <c r="N74">
        <v>489383</v>
      </c>
      <c r="P74">
        <f t="shared" si="0"/>
        <v>7.551565844062158E-2</v>
      </c>
    </row>
    <row r="75" spans="1:16" x14ac:dyDescent="0.35">
      <c r="A75" s="56">
        <v>44329</v>
      </c>
      <c r="B75" s="56" t="str">
        <f>VLOOKUP(A75,Mapping!$H$2:$I$215,2,0)</f>
        <v>Post</v>
      </c>
      <c r="C75" s="123" t="str">
        <f>VLOOKUP(A75,Mapping!$H$2:$J$215,3,0)</f>
        <v>Post</v>
      </c>
      <c r="D75" t="s">
        <v>83</v>
      </c>
      <c r="E75" t="str">
        <f>VLOOKUP(D75,Mapping!$E$2:$F$28,2,0)</f>
        <v>sum</v>
      </c>
      <c r="F75">
        <v>1295.09627547435</v>
      </c>
      <c r="J75" s="40" t="s">
        <v>98</v>
      </c>
      <c r="K75">
        <v>6393.0657708628032</v>
      </c>
      <c r="L75">
        <v>3941.5591147730634</v>
      </c>
      <c r="M75">
        <v>4318.3751143641357</v>
      </c>
      <c r="N75">
        <v>14653.000000000004</v>
      </c>
      <c r="P75">
        <f t="shared" si="0"/>
        <v>-8.7258746545124333E-2</v>
      </c>
    </row>
    <row r="76" spans="1:16" x14ac:dyDescent="0.35">
      <c r="A76" s="56">
        <v>44330</v>
      </c>
      <c r="B76" s="56" t="str">
        <f>VLOOKUP(A76,Mapping!$H$2:$I$215,2,0)</f>
        <v>Post</v>
      </c>
      <c r="C76" s="123" t="str">
        <f>VLOOKUP(A76,Mapping!$H$2:$J$215,3,0)</f>
        <v>Post</v>
      </c>
      <c r="D76" t="s">
        <v>83</v>
      </c>
      <c r="E76" t="str">
        <f>VLOOKUP(D76,Mapping!$E$2:$F$28,2,0)</f>
        <v>sum</v>
      </c>
      <c r="F76">
        <v>700.15835090185055</v>
      </c>
      <c r="J76" s="40" t="s">
        <v>94</v>
      </c>
      <c r="K76">
        <v>147539.47186647248</v>
      </c>
      <c r="L76">
        <v>130540.21237490191</v>
      </c>
      <c r="M76">
        <v>168583.3157586256</v>
      </c>
      <c r="N76">
        <v>446663</v>
      </c>
      <c r="P76">
        <f t="shared" si="0"/>
        <v>-0.22566351369072069</v>
      </c>
    </row>
    <row r="77" spans="1:16" x14ac:dyDescent="0.35">
      <c r="A77" s="56">
        <v>44331</v>
      </c>
      <c r="B77" s="56" t="str">
        <f>VLOOKUP(A77,Mapping!$H$2:$I$215,2,0)</f>
        <v>Post</v>
      </c>
      <c r="C77" s="123" t="str">
        <f>VLOOKUP(A77,Mapping!$H$2:$J$215,3,0)</f>
        <v>Post</v>
      </c>
      <c r="D77" t="s">
        <v>83</v>
      </c>
      <c r="E77" t="str">
        <f>VLOOKUP(D77,Mapping!$E$2:$F$28,2,0)</f>
        <v>sum</v>
      </c>
      <c r="F77">
        <v>1190.859217615367</v>
      </c>
      <c r="J77" s="40" t="s">
        <v>96</v>
      </c>
      <c r="K77">
        <v>959788.21234689944</v>
      </c>
      <c r="L77">
        <v>854745.86856118485</v>
      </c>
      <c r="M77">
        <v>1147944.9190919152</v>
      </c>
      <c r="N77">
        <v>2962478.9999999995</v>
      </c>
      <c r="P77">
        <f t="shared" si="0"/>
        <v>-0.25541212444466954</v>
      </c>
    </row>
    <row r="78" spans="1:16" x14ac:dyDescent="0.35">
      <c r="A78" s="56">
        <v>44332</v>
      </c>
      <c r="B78" s="56" t="str">
        <f>VLOOKUP(A78,Mapping!$H$2:$I$215,2,0)</f>
        <v>Post</v>
      </c>
      <c r="C78" s="123" t="str">
        <f>VLOOKUP(A78,Mapping!$H$2:$J$215,3,0)</f>
        <v>Post</v>
      </c>
      <c r="D78" t="s">
        <v>83</v>
      </c>
      <c r="E78" t="str">
        <f>VLOOKUP(D78,Mapping!$E$2:$F$28,2,0)</f>
        <v>sum</v>
      </c>
      <c r="F78">
        <v>1200.6929023190439</v>
      </c>
      <c r="J78" s="40" t="s">
        <v>89</v>
      </c>
      <c r="K78">
        <v>176236.13093937031</v>
      </c>
      <c r="L78">
        <v>160376.18953042832</v>
      </c>
      <c r="M78">
        <v>130352.67953020132</v>
      </c>
      <c r="N78">
        <v>466964.99999999994</v>
      </c>
      <c r="P78">
        <f t="shared" si="0"/>
        <v>0.23032522314411552</v>
      </c>
    </row>
    <row r="79" spans="1:16" x14ac:dyDescent="0.35">
      <c r="A79" s="56">
        <v>44333</v>
      </c>
      <c r="B79" s="56" t="str">
        <f>VLOOKUP(A79,Mapping!$H$2:$I$215,2,0)</f>
        <v>Post</v>
      </c>
      <c r="C79" s="123" t="str">
        <f>VLOOKUP(A79,Mapping!$H$2:$J$215,3,0)</f>
        <v>Post</v>
      </c>
      <c r="D79" t="s">
        <v>83</v>
      </c>
      <c r="E79" t="str">
        <f>VLOOKUP(D79,Mapping!$E$2:$F$28,2,0)</f>
        <v>sum</v>
      </c>
      <c r="F79">
        <v>993.2021550714453</v>
      </c>
      <c r="J79" s="40" t="s">
        <v>106</v>
      </c>
      <c r="K79">
        <v>457.85500000000036</v>
      </c>
      <c r="L79">
        <v>278.99699999999996</v>
      </c>
      <c r="M79">
        <v>385.28499999999991</v>
      </c>
      <c r="N79">
        <v>1122.1370000000002</v>
      </c>
    </row>
    <row r="80" spans="1:16" x14ac:dyDescent="0.35">
      <c r="A80" s="56">
        <v>44334</v>
      </c>
      <c r="B80" s="56" t="str">
        <f>VLOOKUP(A80,Mapping!$H$2:$I$215,2,0)</f>
        <v>Post</v>
      </c>
      <c r="C80" s="123" t="str">
        <f>VLOOKUP(A80,Mapping!$H$2:$J$215,3,0)</f>
        <v>Post</v>
      </c>
      <c r="D80" t="s">
        <v>83</v>
      </c>
      <c r="E80" t="str">
        <f>VLOOKUP(D80,Mapping!$E$2:$F$28,2,0)</f>
        <v>sum</v>
      </c>
      <c r="F80">
        <v>1096.4558444600609</v>
      </c>
      <c r="J80" s="40" t="s">
        <v>127</v>
      </c>
      <c r="K80">
        <v>21</v>
      </c>
      <c r="L80">
        <v>0</v>
      </c>
      <c r="M80">
        <v>0</v>
      </c>
      <c r="N80">
        <v>21</v>
      </c>
    </row>
    <row r="81" spans="1:14" x14ac:dyDescent="0.35">
      <c r="A81" s="56">
        <v>44335</v>
      </c>
      <c r="B81" s="56" t="str">
        <f>VLOOKUP(A81,Mapping!$H$2:$I$215,2,0)</f>
        <v>Post</v>
      </c>
      <c r="C81" s="123" t="str">
        <f>VLOOKUP(A81,Mapping!$H$2:$J$215,3,0)</f>
        <v>Post</v>
      </c>
      <c r="D81" t="s">
        <v>83</v>
      </c>
      <c r="E81" t="str">
        <f>VLOOKUP(D81,Mapping!$E$2:$F$28,2,0)</f>
        <v>sum</v>
      </c>
      <c r="F81">
        <v>872.24783321620987</v>
      </c>
      <c r="J81" s="40" t="s">
        <v>122</v>
      </c>
      <c r="K81">
        <v>19</v>
      </c>
      <c r="L81">
        <v>15</v>
      </c>
      <c r="M81">
        <v>18</v>
      </c>
      <c r="N81">
        <v>52</v>
      </c>
    </row>
    <row r="82" spans="1:14" x14ac:dyDescent="0.35">
      <c r="A82" s="56">
        <v>44336</v>
      </c>
      <c r="B82" s="56" t="str">
        <f>VLOOKUP(A82,Mapping!$H$2:$I$215,2,0)</f>
        <v>Post</v>
      </c>
      <c r="C82" s="123" t="str">
        <f>VLOOKUP(A82,Mapping!$H$2:$J$215,3,0)</f>
        <v>Post</v>
      </c>
      <c r="D82" t="s">
        <v>83</v>
      </c>
      <c r="E82" t="str">
        <f>VLOOKUP(D82,Mapping!$E$2:$F$28,2,0)</f>
        <v>sum</v>
      </c>
      <c r="F82">
        <v>876.18130709768093</v>
      </c>
      <c r="J82" s="40" t="s">
        <v>129</v>
      </c>
      <c r="K82">
        <v>1</v>
      </c>
      <c r="L82">
        <v>1</v>
      </c>
      <c r="M82">
        <v>3</v>
      </c>
      <c r="N82">
        <v>5</v>
      </c>
    </row>
    <row r="83" spans="1:14" x14ac:dyDescent="0.35">
      <c r="A83" s="56">
        <v>44337</v>
      </c>
      <c r="B83" s="56" t="str">
        <f>VLOOKUP(A83,Mapping!$H$2:$I$215,2,0)</f>
        <v>Post</v>
      </c>
      <c r="C83" s="123" t="str">
        <f>VLOOKUP(A83,Mapping!$H$2:$J$215,3,0)</f>
        <v>Post</v>
      </c>
      <c r="D83" t="s">
        <v>83</v>
      </c>
      <c r="E83" t="str">
        <f>VLOOKUP(D83,Mapping!$E$2:$F$28,2,0)</f>
        <v>sum</v>
      </c>
      <c r="F83">
        <v>751.29351136097443</v>
      </c>
      <c r="J83" s="40" t="s">
        <v>110</v>
      </c>
      <c r="K83">
        <v>58</v>
      </c>
      <c r="L83">
        <v>32</v>
      </c>
      <c r="M83">
        <v>33</v>
      </c>
      <c r="N83">
        <v>123</v>
      </c>
    </row>
    <row r="84" spans="1:14" x14ac:dyDescent="0.35">
      <c r="A84" s="56">
        <v>44338</v>
      </c>
      <c r="B84" s="56" t="str">
        <f>VLOOKUP(A84,Mapping!$H$2:$I$215,2,0)</f>
        <v>Post</v>
      </c>
      <c r="C84" s="123" t="str">
        <f>VLOOKUP(A84,Mapping!$H$2:$J$215,3,0)</f>
        <v>Post</v>
      </c>
      <c r="D84" t="s">
        <v>83</v>
      </c>
      <c r="E84" t="str">
        <f>VLOOKUP(D84,Mapping!$E$2:$F$28,2,0)</f>
        <v>sum</v>
      </c>
      <c r="F84">
        <v>740.47645818692899</v>
      </c>
      <c r="J84" s="40" t="s">
        <v>125</v>
      </c>
      <c r="K84">
        <v>60</v>
      </c>
      <c r="L84">
        <v>53</v>
      </c>
      <c r="M84">
        <v>0</v>
      </c>
      <c r="N84">
        <v>113</v>
      </c>
    </row>
    <row r="85" spans="1:14" x14ac:dyDescent="0.35">
      <c r="A85" s="56">
        <v>44339</v>
      </c>
      <c r="B85" s="56" t="str">
        <f>VLOOKUP(A85,Mapping!$H$2:$I$215,2,0)</f>
        <v>Post</v>
      </c>
      <c r="C85" s="123" t="str">
        <f>VLOOKUP(A85,Mapping!$H$2:$J$215,3,0)</f>
        <v>Post</v>
      </c>
      <c r="D85" t="s">
        <v>83</v>
      </c>
      <c r="E85" t="str">
        <f>VLOOKUP(D85,Mapping!$E$2:$F$28,2,0)</f>
        <v>sum</v>
      </c>
      <c r="F85">
        <v>811.27898805340828</v>
      </c>
      <c r="J85" s="40" t="s">
        <v>133</v>
      </c>
      <c r="K85">
        <v>0</v>
      </c>
      <c r="L85">
        <v>22</v>
      </c>
      <c r="M85">
        <v>0</v>
      </c>
      <c r="N85">
        <v>22</v>
      </c>
    </row>
    <row r="86" spans="1:14" x14ac:dyDescent="0.35">
      <c r="A86" s="56">
        <v>44340</v>
      </c>
      <c r="B86" s="56" t="str">
        <f>VLOOKUP(A86,Mapping!$H$2:$I$215,2,0)</f>
        <v>Post</v>
      </c>
      <c r="C86" s="123" t="str">
        <f>VLOOKUP(A86,Mapping!$H$2:$J$215,3,0)</f>
        <v>Post</v>
      </c>
      <c r="D86" t="s">
        <v>83</v>
      </c>
      <c r="E86" t="str">
        <f>VLOOKUP(D86,Mapping!$E$2:$F$28,2,0)</f>
        <v>sum</v>
      </c>
      <c r="F86">
        <v>906.66572967908178</v>
      </c>
      <c r="J86" s="40" t="s">
        <v>131</v>
      </c>
      <c r="K86">
        <v>10</v>
      </c>
      <c r="L86">
        <v>0</v>
      </c>
      <c r="M86">
        <v>10</v>
      </c>
      <c r="N86">
        <v>20</v>
      </c>
    </row>
    <row r="87" spans="1:14" x14ac:dyDescent="0.35">
      <c r="A87" s="56">
        <v>44341</v>
      </c>
      <c r="B87" s="56" t="str">
        <f>VLOOKUP(A87,Mapping!$H$2:$I$215,2,0)</f>
        <v>Post</v>
      </c>
      <c r="C87" s="123" t="str">
        <f>VLOOKUP(A87,Mapping!$H$2:$J$215,3,0)</f>
        <v>Post</v>
      </c>
      <c r="D87" t="s">
        <v>83</v>
      </c>
      <c r="E87" t="str">
        <f>VLOOKUP(D87,Mapping!$E$2:$F$28,2,0)</f>
        <v>sum</v>
      </c>
      <c r="F87">
        <v>927.31646755680492</v>
      </c>
      <c r="J87" s="40" t="s">
        <v>104</v>
      </c>
      <c r="K87">
        <v>36505286</v>
      </c>
      <c r="L87">
        <v>11371282</v>
      </c>
      <c r="M87">
        <v>5802486</v>
      </c>
      <c r="N87">
        <v>53679054</v>
      </c>
    </row>
    <row r="88" spans="1:14" x14ac:dyDescent="0.35">
      <c r="A88" s="56">
        <v>44342</v>
      </c>
      <c r="B88" s="56" t="str">
        <f>VLOOKUP(A88,Mapping!$H$2:$I$215,2,0)</f>
        <v>Post</v>
      </c>
      <c r="C88" s="123" t="str">
        <f>VLOOKUP(A88,Mapping!$H$2:$J$215,3,0)</f>
        <v>Post</v>
      </c>
      <c r="D88" t="s">
        <v>83</v>
      </c>
      <c r="E88" t="str">
        <f>VLOOKUP(D88,Mapping!$E$2:$F$28,2,0)</f>
        <v>sum</v>
      </c>
      <c r="F88">
        <v>750.3101428906067</v>
      </c>
      <c r="J88" s="40" t="s">
        <v>115</v>
      </c>
      <c r="K88">
        <v>2313889.3040000009</v>
      </c>
      <c r="L88">
        <v>1296234.6630000006</v>
      </c>
      <c r="M88">
        <v>1274449.9400000011</v>
      </c>
      <c r="N88">
        <v>4884573.9070000025</v>
      </c>
    </row>
    <row r="89" spans="1:14" x14ac:dyDescent="0.35">
      <c r="A89" s="56">
        <v>44343</v>
      </c>
      <c r="B89" s="56" t="str">
        <f>VLOOKUP(A89,Mapping!$H$2:$I$215,2,0)</f>
        <v>Post</v>
      </c>
      <c r="C89" s="123" t="str">
        <f>VLOOKUP(A89,Mapping!$H$2:$J$215,3,0)</f>
        <v>Post</v>
      </c>
      <c r="D89" t="s">
        <v>83</v>
      </c>
      <c r="E89" t="str">
        <f>VLOOKUP(D89,Mapping!$E$2:$F$28,2,0)</f>
        <v>sum</v>
      </c>
      <c r="F89">
        <v>772.92761770906532</v>
      </c>
      <c r="J89" s="40" t="s">
        <v>107</v>
      </c>
      <c r="K89">
        <v>1428530</v>
      </c>
      <c r="L89">
        <v>7277379</v>
      </c>
      <c r="M89">
        <v>9006209</v>
      </c>
      <c r="N89">
        <v>17712118</v>
      </c>
    </row>
    <row r="90" spans="1:14" x14ac:dyDescent="0.35">
      <c r="A90" s="56">
        <v>44344</v>
      </c>
      <c r="B90" s="56" t="str">
        <f>VLOOKUP(A90,Mapping!$H$2:$I$215,2,0)</f>
        <v>Post</v>
      </c>
      <c r="C90" s="123" t="str">
        <f>VLOOKUP(A90,Mapping!$H$2:$J$215,3,0)</f>
        <v>Post</v>
      </c>
      <c r="D90" t="s">
        <v>83</v>
      </c>
      <c r="E90" t="str">
        <f>VLOOKUP(D90,Mapping!$E$2:$F$28,2,0)</f>
        <v>sum</v>
      </c>
      <c r="F90">
        <v>858.48067463106111</v>
      </c>
      <c r="J90" s="40" t="s">
        <v>113</v>
      </c>
      <c r="K90">
        <v>6132414</v>
      </c>
      <c r="L90">
        <v>2879798</v>
      </c>
      <c r="M90">
        <v>3295707</v>
      </c>
      <c r="N90">
        <v>12307919</v>
      </c>
    </row>
    <row r="91" spans="1:14" x14ac:dyDescent="0.35">
      <c r="A91" s="56">
        <v>44345</v>
      </c>
      <c r="B91" s="56" t="str">
        <f>VLOOKUP(A91,Mapping!$H$2:$I$215,2,0)</f>
        <v>Post</v>
      </c>
      <c r="C91" s="123" t="str">
        <f>VLOOKUP(A91,Mapping!$H$2:$J$215,3,0)</f>
        <v>Post</v>
      </c>
      <c r="D91" t="s">
        <v>83</v>
      </c>
      <c r="E91" t="str">
        <f>VLOOKUP(D91,Mapping!$E$2:$F$28,2,0)</f>
        <v>sum</v>
      </c>
      <c r="F91">
        <v>671.64066526118529</v>
      </c>
      <c r="J91" s="40" t="s">
        <v>116</v>
      </c>
      <c r="K91">
        <v>3532908</v>
      </c>
      <c r="L91">
        <v>0</v>
      </c>
      <c r="M91">
        <v>0</v>
      </c>
      <c r="N91">
        <v>3532908</v>
      </c>
    </row>
    <row r="92" spans="1:14" x14ac:dyDescent="0.35">
      <c r="A92" s="56">
        <v>44346</v>
      </c>
      <c r="B92" s="56" t="str">
        <f>VLOOKUP(A92,Mapping!$H$2:$I$215,2,0)</f>
        <v>Post</v>
      </c>
      <c r="C92" s="123" t="str">
        <f>VLOOKUP(A92,Mapping!$H$2:$J$215,3,0)</f>
        <v>Post</v>
      </c>
      <c r="D92" t="s">
        <v>83</v>
      </c>
      <c r="E92" t="str">
        <f>VLOOKUP(D92,Mapping!$E$2:$F$28,2,0)</f>
        <v>sum</v>
      </c>
      <c r="F92">
        <v>742.44319512766458</v>
      </c>
      <c r="J92" s="40" t="s">
        <v>118</v>
      </c>
      <c r="K92">
        <v>20941492</v>
      </c>
      <c r="L92">
        <v>16966278</v>
      </c>
      <c r="M92">
        <v>16303559</v>
      </c>
      <c r="N92">
        <v>54211329</v>
      </c>
    </row>
    <row r="93" spans="1:14" x14ac:dyDescent="0.35">
      <c r="A93" s="56">
        <v>44347</v>
      </c>
      <c r="B93" s="56" t="str">
        <f>VLOOKUP(A93,Mapping!$H$2:$I$215,2,0)</f>
        <v>Post</v>
      </c>
      <c r="C93" s="123" t="str">
        <f>VLOOKUP(A93,Mapping!$H$2:$J$215,3,0)</f>
        <v>Post</v>
      </c>
      <c r="D93" t="s">
        <v>83</v>
      </c>
      <c r="E93" t="str">
        <f>VLOOKUP(D93,Mapping!$E$2:$F$28,2,0)</f>
        <v>sum</v>
      </c>
      <c r="F93">
        <v>707.04193019442494</v>
      </c>
      <c r="J93" s="40" t="s">
        <v>120</v>
      </c>
      <c r="K93">
        <v>14048868</v>
      </c>
      <c r="L93">
        <v>4347864</v>
      </c>
      <c r="M93">
        <v>2506507</v>
      </c>
      <c r="N93">
        <v>20903239</v>
      </c>
    </row>
    <row r="94" spans="1:14" x14ac:dyDescent="0.35">
      <c r="A94" s="56">
        <v>44348</v>
      </c>
      <c r="B94" s="56" t="str">
        <f>VLOOKUP(A94,Mapping!$H$2:$I$215,2,0)</f>
        <v>Post</v>
      </c>
      <c r="C94" s="123" t="str">
        <f>VLOOKUP(A94,Mapping!$H$2:$J$215,3,0)</f>
        <v>Post</v>
      </c>
      <c r="D94" t="s">
        <v>83</v>
      </c>
      <c r="E94" t="str">
        <f>VLOOKUP(D94,Mapping!$E$2:$F$28,2,0)</f>
        <v>sum</v>
      </c>
      <c r="F94">
        <v>986.5809806835066</v>
      </c>
      <c r="J94" s="40" t="s">
        <v>6</v>
      </c>
      <c r="K94">
        <v>388089466.05638915</v>
      </c>
      <c r="L94">
        <v>108256447.98522957</v>
      </c>
      <c r="M94">
        <v>83886827.00238131</v>
      </c>
      <c r="N94">
        <v>580232741.04400003</v>
      </c>
    </row>
    <row r="95" spans="1:14" x14ac:dyDescent="0.35">
      <c r="A95" s="56">
        <v>44349</v>
      </c>
      <c r="B95" s="56" t="str">
        <f>VLOOKUP(A95,Mapping!$H$2:$I$215,2,0)</f>
        <v>Post</v>
      </c>
      <c r="C95" s="123" t="str">
        <f>VLOOKUP(A95,Mapping!$H$2:$J$215,3,0)</f>
        <v>Post</v>
      </c>
      <c r="D95" t="s">
        <v>83</v>
      </c>
      <c r="E95" t="str">
        <f>VLOOKUP(D95,Mapping!$E$2:$F$28,2,0)</f>
        <v>sum</v>
      </c>
      <c r="F95">
        <v>609.35884101040119</v>
      </c>
    </row>
    <row r="96" spans="1:14" x14ac:dyDescent="0.35">
      <c r="A96" s="56">
        <v>44350</v>
      </c>
      <c r="B96" s="56" t="str">
        <f>VLOOKUP(A96,Mapping!$H$2:$I$215,2,0)</f>
        <v>Post</v>
      </c>
      <c r="C96" s="123" t="str">
        <f>VLOOKUP(A96,Mapping!$H$2:$J$215,3,0)</f>
        <v>Post</v>
      </c>
      <c r="D96" t="s">
        <v>83</v>
      </c>
      <c r="E96" t="str">
        <f>VLOOKUP(D96,Mapping!$E$2:$F$28,2,0)</f>
        <v>sum</v>
      </c>
      <c r="F96">
        <v>576.7146173848439</v>
      </c>
    </row>
    <row r="97" spans="1:6" x14ac:dyDescent="0.35">
      <c r="A97" s="56">
        <v>44351</v>
      </c>
      <c r="B97" s="56" t="str">
        <f>VLOOKUP(A97,Mapping!$H$2:$I$215,2,0)</f>
        <v>Post</v>
      </c>
      <c r="C97" s="123" t="str">
        <f>VLOOKUP(A97,Mapping!$H$2:$J$215,3,0)</f>
        <v>Post</v>
      </c>
      <c r="D97" t="s">
        <v>83</v>
      </c>
      <c r="E97" t="str">
        <f>VLOOKUP(D97,Mapping!$E$2:$F$28,2,0)</f>
        <v>sum</v>
      </c>
      <c r="F97">
        <v>608.14979569093612</v>
      </c>
    </row>
    <row r="98" spans="1:6" x14ac:dyDescent="0.35">
      <c r="A98" s="56">
        <v>44352</v>
      </c>
      <c r="B98" s="56" t="str">
        <f>VLOOKUP(A98,Mapping!$H$2:$I$215,2,0)</f>
        <v>Post</v>
      </c>
      <c r="C98" s="123" t="str">
        <f>VLOOKUP(A98,Mapping!$H$2:$J$215,3,0)</f>
        <v>Post</v>
      </c>
      <c r="D98" t="s">
        <v>83</v>
      </c>
      <c r="E98" t="str">
        <f>VLOOKUP(D98,Mapping!$E$2:$F$28,2,0)</f>
        <v>sum</v>
      </c>
      <c r="F98">
        <v>583.96888930163448</v>
      </c>
    </row>
    <row r="99" spans="1:6" x14ac:dyDescent="0.35">
      <c r="A99" s="56">
        <v>44353</v>
      </c>
      <c r="B99" s="56" t="str">
        <f>VLOOKUP(A99,Mapping!$H$2:$I$215,2,0)</f>
        <v>Post</v>
      </c>
      <c r="C99" s="123" t="str">
        <f>VLOOKUP(A99,Mapping!$H$2:$J$215,3,0)</f>
        <v>Post</v>
      </c>
      <c r="D99" t="s">
        <v>83</v>
      </c>
      <c r="E99" t="str">
        <f>VLOOKUP(D99,Mapping!$E$2:$F$28,2,0)</f>
        <v>sum</v>
      </c>
      <c r="F99">
        <v>492.08144502228822</v>
      </c>
    </row>
    <row r="100" spans="1:6" x14ac:dyDescent="0.35">
      <c r="A100" s="56">
        <v>44354</v>
      </c>
      <c r="B100" s="56" t="str">
        <f>VLOOKUP(A100,Mapping!$H$2:$I$215,2,0)</f>
        <v>Post</v>
      </c>
      <c r="C100" s="123" t="str">
        <f>VLOOKUP(A100,Mapping!$H$2:$J$215,3,0)</f>
        <v>Post</v>
      </c>
      <c r="D100" t="s">
        <v>83</v>
      </c>
      <c r="E100" t="str">
        <f>VLOOKUP(D100,Mapping!$E$2:$F$28,2,0)</f>
        <v>sum</v>
      </c>
      <c r="F100">
        <v>473.94576523031202</v>
      </c>
    </row>
    <row r="101" spans="1:6" x14ac:dyDescent="0.35">
      <c r="A101" s="56">
        <v>44355</v>
      </c>
      <c r="B101" s="56" t="str">
        <f>VLOOKUP(A101,Mapping!$H$2:$I$215,2,0)</f>
        <v>Post</v>
      </c>
      <c r="C101" s="123" t="str">
        <f>VLOOKUP(A101,Mapping!$H$2:$J$215,3,0)</f>
        <v>Post</v>
      </c>
      <c r="D101" t="s">
        <v>83</v>
      </c>
      <c r="E101" t="str">
        <f>VLOOKUP(D101,Mapping!$E$2:$F$28,2,0)</f>
        <v>sum</v>
      </c>
      <c r="F101">
        <v>484.82717310549782</v>
      </c>
    </row>
    <row r="102" spans="1:6" x14ac:dyDescent="0.35">
      <c r="A102" s="56">
        <v>44356</v>
      </c>
      <c r="B102" s="56" t="str">
        <f>VLOOKUP(A102,Mapping!$H$2:$I$215,2,0)</f>
        <v>Post</v>
      </c>
      <c r="C102" s="123" t="str">
        <f>VLOOKUP(A102,Mapping!$H$2:$J$215,3,0)</f>
        <v>Post</v>
      </c>
      <c r="D102" t="s">
        <v>83</v>
      </c>
      <c r="E102" t="str">
        <f>VLOOKUP(D102,Mapping!$E$2:$F$28,2,0)</f>
        <v>sum</v>
      </c>
      <c r="F102">
        <v>411.07540861812782</v>
      </c>
    </row>
    <row r="103" spans="1:6" x14ac:dyDescent="0.35">
      <c r="A103" s="56">
        <v>44357</v>
      </c>
      <c r="B103" s="56" t="str">
        <f>VLOOKUP(A103,Mapping!$H$2:$I$215,2,0)</f>
        <v>Post</v>
      </c>
      <c r="C103" s="123" t="str">
        <f>VLOOKUP(A103,Mapping!$H$2:$J$215,3,0)</f>
        <v>Post</v>
      </c>
      <c r="D103" t="s">
        <v>83</v>
      </c>
      <c r="E103" t="str">
        <f>VLOOKUP(D103,Mapping!$E$2:$F$28,2,0)</f>
        <v>sum</v>
      </c>
      <c r="F103">
        <v>396.56686478454679</v>
      </c>
    </row>
    <row r="104" spans="1:6" x14ac:dyDescent="0.35">
      <c r="A104" s="56">
        <v>44358</v>
      </c>
      <c r="B104" s="56" t="str">
        <f>VLOOKUP(A104,Mapping!$H$2:$I$215,2,0)</f>
        <v>Post</v>
      </c>
      <c r="C104" s="123" t="str">
        <f>VLOOKUP(A104,Mapping!$H$2:$J$215,3,0)</f>
        <v>Post</v>
      </c>
      <c r="D104" t="s">
        <v>83</v>
      </c>
      <c r="E104" t="str">
        <f>VLOOKUP(D104,Mapping!$E$2:$F$28,2,0)</f>
        <v>sum</v>
      </c>
      <c r="F104">
        <v>533.18898588410104</v>
      </c>
    </row>
    <row r="105" spans="1:6" x14ac:dyDescent="0.35">
      <c r="A105" s="56">
        <v>44359</v>
      </c>
      <c r="B105" s="56" t="str">
        <f>VLOOKUP(A105,Mapping!$H$2:$I$215,2,0)</f>
        <v>Post</v>
      </c>
      <c r="C105" s="123" t="str">
        <f>VLOOKUP(A105,Mapping!$H$2:$J$215,3,0)</f>
        <v>Post</v>
      </c>
      <c r="D105" t="s">
        <v>83</v>
      </c>
      <c r="E105" t="str">
        <f>VLOOKUP(D105,Mapping!$E$2:$F$28,2,0)</f>
        <v>sum</v>
      </c>
      <c r="F105">
        <v>530.77089524517089</v>
      </c>
    </row>
    <row r="106" spans="1:6" x14ac:dyDescent="0.35">
      <c r="A106" s="56">
        <v>44360</v>
      </c>
      <c r="B106" s="56" t="str">
        <f>VLOOKUP(A106,Mapping!$H$2:$I$215,2,0)</f>
        <v>Post</v>
      </c>
      <c r="C106" s="123" t="str">
        <f>VLOOKUP(A106,Mapping!$H$2:$J$215,3,0)</f>
        <v>Post</v>
      </c>
      <c r="D106" t="s">
        <v>83</v>
      </c>
      <c r="E106" t="str">
        <f>VLOOKUP(D106,Mapping!$E$2:$F$28,2,0)</f>
        <v>sum</v>
      </c>
      <c r="F106">
        <v>394.14877414561658</v>
      </c>
    </row>
    <row r="107" spans="1:6" x14ac:dyDescent="0.35">
      <c r="A107" s="56">
        <v>44361</v>
      </c>
      <c r="B107" s="56" t="str">
        <f>VLOOKUP(A107,Mapping!$H$2:$I$215,2,0)</f>
        <v>Post</v>
      </c>
      <c r="C107" s="123" t="str">
        <f>VLOOKUP(A107,Mapping!$H$2:$J$215,3,0)</f>
        <v>Post</v>
      </c>
      <c r="D107" t="s">
        <v>83</v>
      </c>
      <c r="E107" t="str">
        <f>VLOOKUP(D107,Mapping!$E$2:$F$28,2,0)</f>
        <v>sum</v>
      </c>
      <c r="F107">
        <v>418.32968053491823</v>
      </c>
    </row>
    <row r="108" spans="1:6" x14ac:dyDescent="0.35">
      <c r="A108" s="56">
        <v>44362</v>
      </c>
      <c r="B108" s="56" t="str">
        <f>VLOOKUP(A108,Mapping!$H$2:$I$215,2,0)</f>
        <v>Post</v>
      </c>
      <c r="C108" s="123" t="str">
        <f>VLOOKUP(A108,Mapping!$H$2:$J$215,3,0)</f>
        <v>Post</v>
      </c>
      <c r="D108" t="s">
        <v>83</v>
      </c>
      <c r="E108" t="str">
        <f>VLOOKUP(D108,Mapping!$E$2:$F$28,2,0)</f>
        <v>sum</v>
      </c>
      <c r="F108">
        <v>397.77591010401193</v>
      </c>
    </row>
    <row r="109" spans="1:6" x14ac:dyDescent="0.35">
      <c r="A109" s="56">
        <v>44363</v>
      </c>
      <c r="B109" s="56" t="str">
        <f>VLOOKUP(A109,Mapping!$H$2:$I$215,2,0)</f>
        <v>Post</v>
      </c>
      <c r="C109" s="123" t="str">
        <f>VLOOKUP(A109,Mapping!$H$2:$J$215,3,0)</f>
        <v>Post</v>
      </c>
      <c r="D109" t="s">
        <v>83</v>
      </c>
      <c r="E109" t="str">
        <f>VLOOKUP(D109,Mapping!$E$2:$F$28,2,0)</f>
        <v>sum</v>
      </c>
      <c r="F109">
        <v>368.75882243684993</v>
      </c>
    </row>
    <row r="110" spans="1:6" x14ac:dyDescent="0.35">
      <c r="A110" s="56">
        <v>44364</v>
      </c>
      <c r="B110" s="56" t="str">
        <f>VLOOKUP(A110,Mapping!$H$2:$I$215,2,0)</f>
        <v>Post</v>
      </c>
      <c r="C110" s="123" t="str">
        <f>VLOOKUP(A110,Mapping!$H$2:$J$215,3,0)</f>
        <v>Post</v>
      </c>
      <c r="D110" t="s">
        <v>83</v>
      </c>
      <c r="E110" t="str">
        <f>VLOOKUP(D110,Mapping!$E$2:$F$28,2,0)</f>
        <v>sum</v>
      </c>
      <c r="F110">
        <v>317.97891901931649</v>
      </c>
    </row>
    <row r="111" spans="1:6" x14ac:dyDescent="0.35">
      <c r="A111" s="56">
        <v>44365</v>
      </c>
      <c r="B111" s="56" t="str">
        <f>VLOOKUP(A111,Mapping!$H$2:$I$215,2,0)</f>
        <v>Post</v>
      </c>
      <c r="C111" s="123" t="str">
        <f>VLOOKUP(A111,Mapping!$H$2:$J$215,3,0)</f>
        <v>Post</v>
      </c>
      <c r="D111" t="s">
        <v>83</v>
      </c>
      <c r="E111" t="str">
        <f>VLOOKUP(D111,Mapping!$E$2:$F$28,2,0)</f>
        <v>sum</v>
      </c>
      <c r="F111">
        <v>340.950780089153</v>
      </c>
    </row>
    <row r="112" spans="1:6" x14ac:dyDescent="0.35">
      <c r="A112" s="56">
        <v>44366</v>
      </c>
      <c r="B112" s="56" t="str">
        <f>VLOOKUP(A112,Mapping!$H$2:$I$215,2,0)</f>
        <v>Post</v>
      </c>
      <c r="C112" s="123" t="str">
        <f>VLOOKUP(A112,Mapping!$H$2:$J$215,3,0)</f>
        <v>Post</v>
      </c>
      <c r="D112" t="s">
        <v>83</v>
      </c>
      <c r="E112" t="str">
        <f>VLOOKUP(D112,Mapping!$E$2:$F$28,2,0)</f>
        <v>sum</v>
      </c>
      <c r="F112">
        <v>371.17691307578008</v>
      </c>
    </row>
    <row r="113" spans="1:6" x14ac:dyDescent="0.35">
      <c r="A113" s="56">
        <v>44367</v>
      </c>
      <c r="B113" s="56" t="str">
        <f>VLOOKUP(A113,Mapping!$H$2:$I$215,2,0)</f>
        <v>Post</v>
      </c>
      <c r="C113" s="123" t="str">
        <f>VLOOKUP(A113,Mapping!$H$2:$J$215,3,0)</f>
        <v>Post</v>
      </c>
      <c r="D113" t="s">
        <v>83</v>
      </c>
      <c r="E113" t="str">
        <f>VLOOKUP(D113,Mapping!$E$2:$F$28,2,0)</f>
        <v>sum</v>
      </c>
      <c r="F113">
        <v>400.19400074294202</v>
      </c>
    </row>
    <row r="114" spans="1:6" x14ac:dyDescent="0.35">
      <c r="A114" s="56">
        <v>44368</v>
      </c>
      <c r="B114" s="56" t="str">
        <f>VLOOKUP(A114,Mapping!$H$2:$I$215,2,0)</f>
        <v>Post</v>
      </c>
      <c r="C114" s="123" t="str">
        <f>VLOOKUP(A114,Mapping!$H$2:$J$215,3,0)</f>
        <v>Post</v>
      </c>
      <c r="D114" t="s">
        <v>83</v>
      </c>
      <c r="E114" t="str">
        <f>VLOOKUP(D114,Mapping!$E$2:$F$28,2,0)</f>
        <v>sum</v>
      </c>
      <c r="F114">
        <v>281.70755943536398</v>
      </c>
    </row>
    <row r="115" spans="1:6" x14ac:dyDescent="0.35">
      <c r="A115" s="56">
        <v>44369</v>
      </c>
      <c r="B115" s="56" t="str">
        <f>VLOOKUP(A115,Mapping!$H$2:$I$215,2,0)</f>
        <v>Post</v>
      </c>
      <c r="C115" s="123" t="str">
        <f>VLOOKUP(A115,Mapping!$H$2:$J$215,3,0)</f>
        <v>Post</v>
      </c>
      <c r="D115" t="s">
        <v>83</v>
      </c>
      <c r="E115" t="str">
        <f>VLOOKUP(D115,Mapping!$E$2:$F$28,2,0)</f>
        <v>sum</v>
      </c>
      <c r="F115">
        <v>301.05228454680531</v>
      </c>
    </row>
    <row r="116" spans="1:6" x14ac:dyDescent="0.35">
      <c r="A116" s="56">
        <v>44370</v>
      </c>
      <c r="B116" s="56" t="str">
        <f>VLOOKUP(A116,Mapping!$H$2:$I$215,2,0)</f>
        <v>Post</v>
      </c>
      <c r="C116" s="123">
        <f>VLOOKUP(A116,Mapping!$H$2:$J$215,3,0)</f>
        <v>0</v>
      </c>
      <c r="D116" t="s">
        <v>83</v>
      </c>
      <c r="E116" t="str">
        <f>VLOOKUP(D116,Mapping!$E$2:$F$28,2,0)</f>
        <v>sum</v>
      </c>
      <c r="F116">
        <v>345.78696136701342</v>
      </c>
    </row>
    <row r="117" spans="1:6" x14ac:dyDescent="0.35">
      <c r="A117" s="56">
        <v>44371</v>
      </c>
      <c r="B117" s="56" t="str">
        <f>VLOOKUP(A117,Mapping!$H$2:$I$215,2,0)</f>
        <v>Post</v>
      </c>
      <c r="C117" s="123">
        <f>VLOOKUP(A117,Mapping!$H$2:$J$215,3,0)</f>
        <v>0</v>
      </c>
      <c r="D117" t="s">
        <v>83</v>
      </c>
      <c r="E117" t="str">
        <f>VLOOKUP(D117,Mapping!$E$2:$F$28,2,0)</f>
        <v>sum</v>
      </c>
      <c r="F117">
        <v>332.48746285289752</v>
      </c>
    </row>
    <row r="118" spans="1:6" x14ac:dyDescent="0.35">
      <c r="A118" s="56">
        <v>44372</v>
      </c>
      <c r="B118" s="56" t="str">
        <f>VLOOKUP(A118,Mapping!$H$2:$I$215,2,0)</f>
        <v>Post</v>
      </c>
      <c r="C118" s="123">
        <f>VLOOKUP(A118,Mapping!$H$2:$J$215,3,0)</f>
        <v>0</v>
      </c>
      <c r="D118" t="s">
        <v>83</v>
      </c>
      <c r="E118" t="str">
        <f>VLOOKUP(D118,Mapping!$E$2:$F$28,2,0)</f>
        <v>sum</v>
      </c>
      <c r="F118">
        <v>324.02414561664187</v>
      </c>
    </row>
    <row r="119" spans="1:6" x14ac:dyDescent="0.35">
      <c r="A119" s="56">
        <v>44373</v>
      </c>
      <c r="B119" s="56" t="str">
        <f>VLOOKUP(A119,Mapping!$H$2:$I$215,2,0)</f>
        <v>Post</v>
      </c>
      <c r="C119" s="123">
        <f>VLOOKUP(A119,Mapping!$H$2:$J$215,3,0)</f>
        <v>0</v>
      </c>
      <c r="D119" t="s">
        <v>83</v>
      </c>
      <c r="E119" t="str">
        <f>VLOOKUP(D119,Mapping!$E$2:$F$28,2,0)</f>
        <v>sum</v>
      </c>
      <c r="F119">
        <v>343.36887072808321</v>
      </c>
    </row>
    <row r="120" spans="1:6" x14ac:dyDescent="0.35">
      <c r="A120" s="56">
        <v>44374</v>
      </c>
      <c r="B120" s="56" t="str">
        <f>VLOOKUP(A120,Mapping!$H$2:$I$215,2,0)</f>
        <v>Post</v>
      </c>
      <c r="C120" s="123">
        <f>VLOOKUP(A120,Mapping!$H$2:$J$215,3,0)</f>
        <v>0</v>
      </c>
      <c r="D120" t="s">
        <v>83</v>
      </c>
      <c r="E120" t="str">
        <f>VLOOKUP(D120,Mapping!$E$2:$F$28,2,0)</f>
        <v>sum</v>
      </c>
      <c r="F120">
        <v>472.73671991084689</v>
      </c>
    </row>
    <row r="121" spans="1:6" x14ac:dyDescent="0.35">
      <c r="A121" s="56">
        <v>44375</v>
      </c>
      <c r="B121" s="56" t="str">
        <f>VLOOKUP(A121,Mapping!$H$2:$I$215,2,0)</f>
        <v>Post</v>
      </c>
      <c r="C121" s="123">
        <f>VLOOKUP(A121,Mapping!$H$2:$J$215,3,0)</f>
        <v>0</v>
      </c>
      <c r="D121" t="s">
        <v>83</v>
      </c>
      <c r="E121" t="str">
        <f>VLOOKUP(D121,Mapping!$E$2:$F$28,2,0)</f>
        <v>sum</v>
      </c>
      <c r="F121">
        <v>340.950780089153</v>
      </c>
    </row>
    <row r="122" spans="1:6" x14ac:dyDescent="0.35">
      <c r="A122" s="56">
        <v>44376</v>
      </c>
      <c r="B122" s="56" t="str">
        <f>VLOOKUP(A122,Mapping!$H$2:$I$215,2,0)</f>
        <v>Post</v>
      </c>
      <c r="C122" s="123">
        <f>VLOOKUP(A122,Mapping!$H$2:$J$215,3,0)</f>
        <v>0</v>
      </c>
      <c r="D122" t="s">
        <v>83</v>
      </c>
      <c r="E122" t="str">
        <f>VLOOKUP(D122,Mapping!$E$2:$F$28,2,0)</f>
        <v>sum</v>
      </c>
      <c r="F122">
        <v>275.66233283803859</v>
      </c>
    </row>
    <row r="123" spans="1:6" x14ac:dyDescent="0.35">
      <c r="A123" s="56">
        <v>44377</v>
      </c>
      <c r="B123" s="56" t="str">
        <f>VLOOKUP(A123,Mapping!$H$2:$I$215,2,0)</f>
        <v>Post</v>
      </c>
      <c r="C123" s="123">
        <f>VLOOKUP(A123,Mapping!$H$2:$J$215,3,0)</f>
        <v>0</v>
      </c>
      <c r="D123" t="s">
        <v>83</v>
      </c>
      <c r="E123" t="str">
        <f>VLOOKUP(D123,Mapping!$E$2:$F$28,2,0)</f>
        <v>sum</v>
      </c>
      <c r="F123">
        <v>304.6794205052006</v>
      </c>
    </row>
    <row r="124" spans="1:6" x14ac:dyDescent="0.35">
      <c r="A124" s="56">
        <v>44378</v>
      </c>
      <c r="B124" s="56" t="str">
        <f>VLOOKUP(A124,Mapping!$H$2:$I$215,2,0)</f>
        <v>Post</v>
      </c>
      <c r="C124" s="123">
        <f>VLOOKUP(A124,Mapping!$H$2:$J$215,3,0)</f>
        <v>0</v>
      </c>
      <c r="D124" t="s">
        <v>83</v>
      </c>
      <c r="E124" t="str">
        <f>VLOOKUP(D124,Mapping!$E$2:$F$28,2,0)</f>
        <v>sum</v>
      </c>
      <c r="F124">
        <v>302.67580645161291</v>
      </c>
    </row>
    <row r="125" spans="1:6" x14ac:dyDescent="0.35">
      <c r="A125" s="56">
        <v>44379</v>
      </c>
      <c r="B125" s="56" t="str">
        <f>VLOOKUP(A125,Mapping!$H$2:$I$215,2,0)</f>
        <v>Post</v>
      </c>
      <c r="C125" s="123">
        <f>VLOOKUP(A125,Mapping!$H$2:$J$215,3,0)</f>
        <v>0</v>
      </c>
      <c r="D125" t="s">
        <v>83</v>
      </c>
      <c r="E125" t="str">
        <f>VLOOKUP(D125,Mapping!$E$2:$F$28,2,0)</f>
        <v>sum</v>
      </c>
      <c r="F125">
        <v>354.86129032258071</v>
      </c>
    </row>
    <row r="126" spans="1:6" x14ac:dyDescent="0.35">
      <c r="A126" s="56">
        <v>44380</v>
      </c>
      <c r="B126" s="56" t="str">
        <f>VLOOKUP(A126,Mapping!$H$2:$I$215,2,0)</f>
        <v>Post</v>
      </c>
      <c r="C126" s="123">
        <f>VLOOKUP(A126,Mapping!$H$2:$J$215,3,0)</f>
        <v>0</v>
      </c>
      <c r="D126" t="s">
        <v>83</v>
      </c>
      <c r="E126" t="str">
        <f>VLOOKUP(D126,Mapping!$E$2:$F$28,2,0)</f>
        <v>sum</v>
      </c>
      <c r="F126">
        <v>414.87459677419349</v>
      </c>
    </row>
    <row r="127" spans="1:6" x14ac:dyDescent="0.35">
      <c r="A127" s="56">
        <v>44381</v>
      </c>
      <c r="B127" s="56" t="str">
        <f>VLOOKUP(A127,Mapping!$H$2:$I$215,2,0)</f>
        <v>Post</v>
      </c>
      <c r="C127" s="123">
        <f>VLOOKUP(A127,Mapping!$H$2:$J$215,3,0)</f>
        <v>0</v>
      </c>
      <c r="D127" t="s">
        <v>83</v>
      </c>
      <c r="E127" t="str">
        <f>VLOOKUP(D127,Mapping!$E$2:$F$28,2,0)</f>
        <v>sum</v>
      </c>
      <c r="F127">
        <v>536.20584677419356</v>
      </c>
    </row>
    <row r="128" spans="1:6" x14ac:dyDescent="0.35">
      <c r="A128" s="56">
        <v>44382</v>
      </c>
      <c r="B128" s="56" t="str">
        <f>VLOOKUP(A128,Mapping!$H$2:$I$215,2,0)</f>
        <v>Post</v>
      </c>
      <c r="C128" s="123">
        <f>VLOOKUP(A128,Mapping!$H$2:$J$215,3,0)</f>
        <v>0</v>
      </c>
      <c r="D128" t="s">
        <v>83</v>
      </c>
      <c r="E128" t="str">
        <f>VLOOKUP(D128,Mapping!$E$2:$F$28,2,0)</f>
        <v>sum</v>
      </c>
      <c r="F128">
        <v>459.23225806451609</v>
      </c>
    </row>
    <row r="129" spans="1:6" x14ac:dyDescent="0.35">
      <c r="A129" s="56">
        <v>44383</v>
      </c>
      <c r="B129" s="56" t="str">
        <f>VLOOKUP(A129,Mapping!$H$2:$I$215,2,0)</f>
        <v>Post</v>
      </c>
      <c r="C129" s="123">
        <f>VLOOKUP(A129,Mapping!$H$2:$J$215,3,0)</f>
        <v>0</v>
      </c>
      <c r="D129" t="s">
        <v>83</v>
      </c>
      <c r="E129" t="str">
        <f>VLOOKUP(D129,Mapping!$E$2:$F$28,2,0)</f>
        <v>sum</v>
      </c>
      <c r="F129">
        <v>416.17923387096778</v>
      </c>
    </row>
    <row r="130" spans="1:6" x14ac:dyDescent="0.35">
      <c r="A130" s="56">
        <v>44384</v>
      </c>
      <c r="B130" s="56" t="str">
        <f>VLOOKUP(A130,Mapping!$H$2:$I$215,2,0)</f>
        <v>Post</v>
      </c>
      <c r="C130" s="123">
        <f>VLOOKUP(A130,Mapping!$H$2:$J$215,3,0)</f>
        <v>0</v>
      </c>
      <c r="D130" t="s">
        <v>83</v>
      </c>
      <c r="E130" t="str">
        <f>VLOOKUP(D130,Mapping!$E$2:$F$28,2,0)</f>
        <v>sum</v>
      </c>
      <c r="F130">
        <v>857.14657258064517</v>
      </c>
    </row>
    <row r="131" spans="1:6" x14ac:dyDescent="0.35">
      <c r="A131" s="56">
        <v>44385</v>
      </c>
      <c r="B131" s="56" t="str">
        <f>VLOOKUP(A131,Mapping!$H$2:$I$215,2,0)</f>
        <v>Post</v>
      </c>
      <c r="C131" s="123">
        <f>VLOOKUP(A131,Mapping!$H$2:$J$215,3,0)</f>
        <v>0</v>
      </c>
      <c r="D131" t="s">
        <v>83</v>
      </c>
      <c r="E131" t="str">
        <f>VLOOKUP(D131,Mapping!$E$2:$F$28,2,0)</f>
        <v>sum</v>
      </c>
      <c r="F131">
        <v>623.61653225806458</v>
      </c>
    </row>
    <row r="132" spans="1:6" x14ac:dyDescent="0.35">
      <c r="A132" s="56">
        <v>44386</v>
      </c>
      <c r="B132" s="56" t="str">
        <f>VLOOKUP(A132,Mapping!$H$2:$I$215,2,0)</f>
        <v>Post</v>
      </c>
      <c r="C132" s="123">
        <f>VLOOKUP(A132,Mapping!$H$2:$J$215,3,0)</f>
        <v>0</v>
      </c>
      <c r="D132" t="s">
        <v>83</v>
      </c>
      <c r="E132" t="str">
        <f>VLOOKUP(D132,Mapping!$E$2:$F$28,2,0)</f>
        <v>sum</v>
      </c>
      <c r="F132">
        <v>621.00725806451612</v>
      </c>
    </row>
    <row r="133" spans="1:6" x14ac:dyDescent="0.35">
      <c r="A133" s="56">
        <v>44387</v>
      </c>
      <c r="B133" s="56" t="str">
        <f>VLOOKUP(A133,Mapping!$H$2:$I$215,2,0)</f>
        <v>Post</v>
      </c>
      <c r="C133" s="123">
        <f>VLOOKUP(A133,Mapping!$H$2:$J$215,3,0)</f>
        <v>0</v>
      </c>
      <c r="D133" t="s">
        <v>83</v>
      </c>
      <c r="E133" t="str">
        <f>VLOOKUP(D133,Mapping!$E$2:$F$28,2,0)</f>
        <v>sum</v>
      </c>
      <c r="F133">
        <v>621.00725806451612</v>
      </c>
    </row>
    <row r="134" spans="1:6" x14ac:dyDescent="0.35">
      <c r="A134" s="56">
        <v>44388</v>
      </c>
      <c r="B134" s="56" t="str">
        <f>VLOOKUP(A134,Mapping!$H$2:$I$215,2,0)</f>
        <v>Post</v>
      </c>
      <c r="C134" s="123">
        <f>VLOOKUP(A134,Mapping!$H$2:$J$215,3,0)</f>
        <v>0</v>
      </c>
      <c r="D134" t="s">
        <v>83</v>
      </c>
      <c r="E134" t="str">
        <f>VLOOKUP(D134,Mapping!$E$2:$F$28,2,0)</f>
        <v>sum</v>
      </c>
      <c r="F134">
        <v>555.77540322580649</v>
      </c>
    </row>
    <row r="135" spans="1:6" x14ac:dyDescent="0.35">
      <c r="A135" s="56">
        <v>44389</v>
      </c>
      <c r="B135" s="56" t="str">
        <f>VLOOKUP(A135,Mapping!$H$2:$I$215,2,0)</f>
        <v>Post</v>
      </c>
      <c r="C135" s="123">
        <f>VLOOKUP(A135,Mapping!$H$2:$J$215,3,0)</f>
        <v>0</v>
      </c>
      <c r="D135" t="s">
        <v>83</v>
      </c>
      <c r="E135" t="str">
        <f>VLOOKUP(D135,Mapping!$E$2:$F$28,2,0)</f>
        <v>sum</v>
      </c>
      <c r="F135">
        <v>405.74213709677417</v>
      </c>
    </row>
    <row r="136" spans="1:6" x14ac:dyDescent="0.35">
      <c r="A136" s="56">
        <v>44390</v>
      </c>
      <c r="B136" s="56" t="str">
        <f>VLOOKUP(A136,Mapping!$H$2:$I$215,2,0)</f>
        <v>Post</v>
      </c>
      <c r="C136" s="123">
        <f>VLOOKUP(A136,Mapping!$H$2:$J$215,3,0)</f>
        <v>0</v>
      </c>
      <c r="D136" t="s">
        <v>83</v>
      </c>
      <c r="E136" t="str">
        <f>VLOOKUP(D136,Mapping!$E$2:$F$28,2,0)</f>
        <v>sum</v>
      </c>
      <c r="F136">
        <v>386.1725806451613</v>
      </c>
    </row>
    <row r="137" spans="1:6" x14ac:dyDescent="0.35">
      <c r="A137" s="56">
        <v>44391</v>
      </c>
      <c r="B137" s="56" t="str">
        <f>VLOOKUP(A137,Mapping!$H$2:$I$215,2,0)</f>
        <v>Post</v>
      </c>
      <c r="C137" s="123">
        <f>VLOOKUP(A137,Mapping!$H$2:$J$215,3,0)</f>
        <v>0</v>
      </c>
      <c r="D137" t="s">
        <v>83</v>
      </c>
      <c r="E137" t="str">
        <f>VLOOKUP(D137,Mapping!$E$2:$F$28,2,0)</f>
        <v>sum</v>
      </c>
      <c r="F137">
        <v>457.92762096774197</v>
      </c>
    </row>
    <row r="138" spans="1:6" x14ac:dyDescent="0.35">
      <c r="A138" s="56">
        <v>44392</v>
      </c>
      <c r="B138" s="56" t="str">
        <f>VLOOKUP(A138,Mapping!$H$2:$I$215,2,0)</f>
        <v>Post</v>
      </c>
      <c r="C138" s="123">
        <f>VLOOKUP(A138,Mapping!$H$2:$J$215,3,0)</f>
        <v>0</v>
      </c>
      <c r="D138" t="s">
        <v>83</v>
      </c>
      <c r="E138" t="str">
        <f>VLOOKUP(D138,Mapping!$E$2:$F$28,2,0)</f>
        <v>sum</v>
      </c>
      <c r="F138">
        <v>407.0467741935484</v>
      </c>
    </row>
    <row r="139" spans="1:6" x14ac:dyDescent="0.35">
      <c r="A139" s="56">
        <v>44393</v>
      </c>
      <c r="B139" s="56" t="str">
        <f>VLOOKUP(A139,Mapping!$H$2:$I$215,2,0)</f>
        <v>Post</v>
      </c>
      <c r="C139" s="123">
        <f>VLOOKUP(A139,Mapping!$H$2:$J$215,3,0)</f>
        <v>0</v>
      </c>
      <c r="D139" t="s">
        <v>83</v>
      </c>
      <c r="E139" t="str">
        <f>VLOOKUP(D139,Mapping!$E$2:$F$28,2,0)</f>
        <v>sum</v>
      </c>
      <c r="F139">
        <v>356.16592741935477</v>
      </c>
    </row>
    <row r="140" spans="1:6" x14ac:dyDescent="0.35">
      <c r="A140" s="56">
        <v>44394</v>
      </c>
      <c r="B140" s="56" t="str">
        <f>VLOOKUP(A140,Mapping!$H$2:$I$215,2,0)</f>
        <v>Post</v>
      </c>
      <c r="C140" s="123">
        <f>VLOOKUP(A140,Mapping!$H$2:$J$215,3,0)</f>
        <v>0</v>
      </c>
      <c r="D140" t="s">
        <v>83</v>
      </c>
      <c r="E140" t="str">
        <f>VLOOKUP(D140,Mapping!$E$2:$F$28,2,0)</f>
        <v>sum</v>
      </c>
      <c r="F140">
        <v>370.51693548387101</v>
      </c>
    </row>
    <row r="141" spans="1:6" x14ac:dyDescent="0.35">
      <c r="A141" s="56">
        <v>44395</v>
      </c>
      <c r="B141" s="56" t="str">
        <f>VLOOKUP(A141,Mapping!$H$2:$I$215,2,0)</f>
        <v>Post</v>
      </c>
      <c r="C141" s="123">
        <f>VLOOKUP(A141,Mapping!$H$2:$J$215,3,0)</f>
        <v>0</v>
      </c>
      <c r="D141" t="s">
        <v>83</v>
      </c>
      <c r="E141" t="str">
        <f>VLOOKUP(D141,Mapping!$E$2:$F$28,2,0)</f>
        <v>sum</v>
      </c>
      <c r="F141">
        <v>353.55665322580649</v>
      </c>
    </row>
    <row r="142" spans="1:6" x14ac:dyDescent="0.35">
      <c r="A142" s="56">
        <v>44396</v>
      </c>
      <c r="B142" s="56" t="str">
        <f>VLOOKUP(A142,Mapping!$H$2:$I$215,2,0)</f>
        <v>Post</v>
      </c>
      <c r="C142" s="123">
        <f>VLOOKUP(A142,Mapping!$H$2:$J$215,3,0)</f>
        <v>0</v>
      </c>
      <c r="D142" t="s">
        <v>83</v>
      </c>
      <c r="E142" t="str">
        <f>VLOOKUP(D142,Mapping!$E$2:$F$28,2,0)</f>
        <v>sum</v>
      </c>
      <c r="F142">
        <v>336.59637096774202</v>
      </c>
    </row>
    <row r="143" spans="1:6" x14ac:dyDescent="0.35">
      <c r="A143" s="56">
        <v>44397</v>
      </c>
      <c r="B143" s="56" t="str">
        <f>VLOOKUP(A143,Mapping!$H$2:$I$215,2,0)</f>
        <v>Post</v>
      </c>
      <c r="C143" s="123">
        <f>VLOOKUP(A143,Mapping!$H$2:$J$215,3,0)</f>
        <v>0</v>
      </c>
      <c r="D143" t="s">
        <v>83</v>
      </c>
      <c r="E143" t="str">
        <f>VLOOKUP(D143,Mapping!$E$2:$F$28,2,0)</f>
        <v>sum</v>
      </c>
      <c r="F143">
        <v>335.29173387096768</v>
      </c>
    </row>
    <row r="144" spans="1:6" x14ac:dyDescent="0.35">
      <c r="A144" s="56">
        <v>44398</v>
      </c>
      <c r="B144" s="56" t="str">
        <f>VLOOKUP(A144,Mapping!$H$2:$I$215,2,0)</f>
        <v>Post</v>
      </c>
      <c r="C144" s="123">
        <f>VLOOKUP(A144,Mapping!$H$2:$J$215,3,0)</f>
        <v>0</v>
      </c>
      <c r="D144" t="s">
        <v>83</v>
      </c>
      <c r="E144" t="str">
        <f>VLOOKUP(D144,Mapping!$E$2:$F$28,2,0)</f>
        <v>sum</v>
      </c>
      <c r="F144">
        <v>347.03346774193551</v>
      </c>
    </row>
    <row r="145" spans="1:6" x14ac:dyDescent="0.35">
      <c r="A145" s="56">
        <v>44399</v>
      </c>
      <c r="B145" s="56" t="str">
        <f>VLOOKUP(A145,Mapping!$H$2:$I$215,2,0)</f>
        <v>Post</v>
      </c>
      <c r="C145" s="123">
        <f>VLOOKUP(A145,Mapping!$H$2:$J$215,3,0)</f>
        <v>0</v>
      </c>
      <c r="D145" t="s">
        <v>83</v>
      </c>
      <c r="E145" t="str">
        <f>VLOOKUP(D145,Mapping!$E$2:$F$28,2,0)</f>
        <v>sum</v>
      </c>
      <c r="F145">
        <v>326.15927419354841</v>
      </c>
    </row>
    <row r="146" spans="1:6" x14ac:dyDescent="0.35">
      <c r="A146" s="56">
        <v>44400</v>
      </c>
      <c r="B146" s="56" t="str">
        <f>VLOOKUP(A146,Mapping!$H$2:$I$215,2,0)</f>
        <v>Post</v>
      </c>
      <c r="C146" s="123">
        <f>VLOOKUP(A146,Mapping!$H$2:$J$215,3,0)</f>
        <v>0</v>
      </c>
      <c r="D146" t="s">
        <v>83</v>
      </c>
      <c r="E146" t="str">
        <f>VLOOKUP(D146,Mapping!$E$2:$F$28,2,0)</f>
        <v>sum</v>
      </c>
      <c r="F146">
        <v>356.16592741935477</v>
      </c>
    </row>
    <row r="147" spans="1:6" x14ac:dyDescent="0.35">
      <c r="A147" s="56">
        <v>44401</v>
      </c>
      <c r="B147" s="56" t="str">
        <f>VLOOKUP(A147,Mapping!$H$2:$I$215,2,0)</f>
        <v>Post</v>
      </c>
      <c r="C147" s="123">
        <f>VLOOKUP(A147,Mapping!$H$2:$J$215,3,0)</f>
        <v>0</v>
      </c>
      <c r="D147" t="s">
        <v>83</v>
      </c>
      <c r="E147" t="str">
        <f>VLOOKUP(D147,Mapping!$E$2:$F$28,2,0)</f>
        <v>sum</v>
      </c>
      <c r="F147">
        <v>383.5633064516129</v>
      </c>
    </row>
    <row r="148" spans="1:6" x14ac:dyDescent="0.35">
      <c r="A148" s="56">
        <v>44402</v>
      </c>
      <c r="B148" s="56" t="str">
        <f>VLOOKUP(A148,Mapping!$H$2:$I$215,2,0)</f>
        <v>Post</v>
      </c>
      <c r="C148" s="123">
        <f>VLOOKUP(A148,Mapping!$H$2:$J$215,3,0)</f>
        <v>0</v>
      </c>
      <c r="D148" t="s">
        <v>83</v>
      </c>
      <c r="E148" t="str">
        <f>VLOOKUP(D148,Mapping!$E$2:$F$28,2,0)</f>
        <v>sum</v>
      </c>
      <c r="F148">
        <v>391.39112903225799</v>
      </c>
    </row>
    <row r="149" spans="1:6" x14ac:dyDescent="0.35">
      <c r="A149" s="56">
        <v>44403</v>
      </c>
      <c r="B149" s="56" t="str">
        <f>VLOOKUP(A149,Mapping!$H$2:$I$215,2,0)</f>
        <v>Post</v>
      </c>
      <c r="C149" s="123">
        <f>VLOOKUP(A149,Mapping!$H$2:$J$215,3,0)</f>
        <v>0</v>
      </c>
      <c r="D149" t="s">
        <v>83</v>
      </c>
      <c r="E149" t="str">
        <f>VLOOKUP(D149,Mapping!$E$2:$F$28,2,0)</f>
        <v>sum</v>
      </c>
      <c r="F149">
        <v>296.15262096774188</v>
      </c>
    </row>
    <row r="150" spans="1:6" x14ac:dyDescent="0.35">
      <c r="A150" s="56">
        <v>44404</v>
      </c>
      <c r="B150" s="56" t="str">
        <f>VLOOKUP(A150,Mapping!$H$2:$I$215,2,0)</f>
        <v>Post</v>
      </c>
      <c r="C150" s="123">
        <f>VLOOKUP(A150,Mapping!$H$2:$J$215,3,0)</f>
        <v>0</v>
      </c>
      <c r="D150" t="s">
        <v>83</v>
      </c>
      <c r="E150" t="str">
        <f>VLOOKUP(D150,Mapping!$E$2:$F$28,2,0)</f>
        <v>sum</v>
      </c>
      <c r="F150">
        <v>337.90100806451608</v>
      </c>
    </row>
    <row r="151" spans="1:6" x14ac:dyDescent="0.35">
      <c r="A151" s="56">
        <v>44405</v>
      </c>
      <c r="B151" s="56" t="str">
        <f>VLOOKUP(A151,Mapping!$H$2:$I$215,2,0)</f>
        <v>Post</v>
      </c>
      <c r="C151" s="123">
        <f>VLOOKUP(A151,Mapping!$H$2:$J$215,3,0)</f>
        <v>0</v>
      </c>
      <c r="D151" t="s">
        <v>83</v>
      </c>
      <c r="E151" t="str">
        <f>VLOOKUP(D151,Mapping!$E$2:$F$28,2,0)</f>
        <v>sum</v>
      </c>
      <c r="F151">
        <v>341.81491935483871</v>
      </c>
    </row>
    <row r="152" spans="1:6" x14ac:dyDescent="0.35">
      <c r="A152" s="56">
        <v>44406</v>
      </c>
      <c r="B152" s="56" t="str">
        <f>VLOOKUP(A152,Mapping!$H$2:$I$215,2,0)</f>
        <v>Post</v>
      </c>
      <c r="C152" s="123">
        <f>VLOOKUP(A152,Mapping!$H$2:$J$215,3,0)</f>
        <v>0</v>
      </c>
      <c r="D152" t="s">
        <v>83</v>
      </c>
      <c r="E152" t="str">
        <f>VLOOKUP(D152,Mapping!$E$2:$F$28,2,0)</f>
        <v>sum</v>
      </c>
      <c r="F152">
        <v>293.54334677419348</v>
      </c>
    </row>
    <row r="153" spans="1:6" x14ac:dyDescent="0.35">
      <c r="A153" s="56">
        <v>44407</v>
      </c>
      <c r="B153" s="56" t="str">
        <f>VLOOKUP(A153,Mapping!$H$2:$I$215,2,0)</f>
        <v>Post</v>
      </c>
      <c r="C153" s="123">
        <f>VLOOKUP(A153,Mapping!$H$2:$J$215,3,0)</f>
        <v>0</v>
      </c>
      <c r="D153" t="s">
        <v>83</v>
      </c>
      <c r="E153" t="str">
        <f>VLOOKUP(D153,Mapping!$E$2:$F$28,2,0)</f>
        <v>sum</v>
      </c>
      <c r="F153">
        <v>314.41754032258058</v>
      </c>
    </row>
    <row r="154" spans="1:6" x14ac:dyDescent="0.35">
      <c r="A154" s="56">
        <v>44408</v>
      </c>
      <c r="B154" s="56" t="str">
        <f>VLOOKUP(A154,Mapping!$H$2:$I$215,2,0)</f>
        <v>Post</v>
      </c>
      <c r="C154" s="123">
        <f>VLOOKUP(A154,Mapping!$H$2:$J$215,3,0)</f>
        <v>0</v>
      </c>
      <c r="D154" t="s">
        <v>83</v>
      </c>
      <c r="E154" t="str">
        <f>VLOOKUP(D154,Mapping!$E$2:$F$28,2,0)</f>
        <v>sum</v>
      </c>
      <c r="F154">
        <v>382.25866935483867</v>
      </c>
    </row>
    <row r="155" spans="1:6" x14ac:dyDescent="0.35">
      <c r="A155" s="56">
        <v>44409</v>
      </c>
      <c r="B155" s="56" t="str">
        <f>VLOOKUP(A155,Mapping!$H$2:$I$215,2,0)</f>
        <v>Post</v>
      </c>
      <c r="C155" s="123">
        <f>VLOOKUP(A155,Mapping!$H$2:$J$215,3,0)</f>
        <v>0</v>
      </c>
      <c r="D155" t="s">
        <v>83</v>
      </c>
      <c r="E155" t="str">
        <f>VLOOKUP(D155,Mapping!$E$2:$F$28,2,0)</f>
        <v>sum</v>
      </c>
      <c r="F155">
        <v>307.75223596574688</v>
      </c>
    </row>
    <row r="156" spans="1:6" x14ac:dyDescent="0.35">
      <c r="A156" s="56">
        <v>44410</v>
      </c>
      <c r="B156" s="56" t="str">
        <f>VLOOKUP(A156,Mapping!$H$2:$I$215,2,0)</f>
        <v>Post</v>
      </c>
      <c r="C156" s="123">
        <f>VLOOKUP(A156,Mapping!$H$2:$J$215,3,0)</f>
        <v>0</v>
      </c>
      <c r="D156" t="s">
        <v>83</v>
      </c>
      <c r="E156" t="str">
        <f>VLOOKUP(D156,Mapping!$E$2:$F$28,2,0)</f>
        <v>sum</v>
      </c>
      <c r="F156">
        <v>297.999524262607</v>
      </c>
    </row>
    <row r="157" spans="1:6" x14ac:dyDescent="0.35">
      <c r="A157" s="56">
        <v>44411</v>
      </c>
      <c r="B157" s="56" t="str">
        <f>VLOOKUP(A157,Mapping!$H$2:$I$215,2,0)</f>
        <v>Post</v>
      </c>
      <c r="C157" s="123">
        <f>VLOOKUP(A157,Mapping!$H$2:$J$215,3,0)</f>
        <v>0</v>
      </c>
      <c r="D157" t="s">
        <v>83</v>
      </c>
      <c r="E157" t="str">
        <f>VLOOKUP(D157,Mapping!$E$2:$F$28,2,0)</f>
        <v>sum</v>
      </c>
      <c r="F157">
        <v>344.59581351094192</v>
      </c>
    </row>
    <row r="158" spans="1:6" x14ac:dyDescent="0.35">
      <c r="A158" s="56">
        <v>44412</v>
      </c>
      <c r="B158" s="56" t="str">
        <f>VLOOKUP(A158,Mapping!$H$2:$I$215,2,0)</f>
        <v>Post</v>
      </c>
      <c r="C158" s="123">
        <f>VLOOKUP(A158,Mapping!$H$2:$J$215,3,0)</f>
        <v>0</v>
      </c>
      <c r="D158" t="s">
        <v>83</v>
      </c>
      <c r="E158" t="str">
        <f>VLOOKUP(D158,Mapping!$E$2:$F$28,2,0)</f>
        <v>sum</v>
      </c>
      <c r="F158">
        <v>309.91950523311129</v>
      </c>
    </row>
    <row r="159" spans="1:6" x14ac:dyDescent="0.35">
      <c r="A159" s="56">
        <v>44413</v>
      </c>
      <c r="B159" s="56" t="str">
        <f>VLOOKUP(A159,Mapping!$H$2:$I$215,2,0)</f>
        <v>Post</v>
      </c>
      <c r="C159" s="123">
        <f>VLOOKUP(A159,Mapping!$H$2:$J$215,3,0)</f>
        <v>0</v>
      </c>
      <c r="D159" t="s">
        <v>83</v>
      </c>
      <c r="E159" t="str">
        <f>VLOOKUP(D159,Mapping!$E$2:$F$28,2,0)</f>
        <v>sum</v>
      </c>
      <c r="F159">
        <v>300.16679352997141</v>
      </c>
    </row>
    <row r="160" spans="1:6" x14ac:dyDescent="0.35">
      <c r="A160" s="56">
        <v>44414</v>
      </c>
      <c r="B160" s="56" t="str">
        <f>VLOOKUP(A160,Mapping!$H$2:$I$215,2,0)</f>
        <v>Post</v>
      </c>
      <c r="C160" s="123">
        <f>VLOOKUP(A160,Mapping!$H$2:$J$215,3,0)</f>
        <v>0</v>
      </c>
      <c r="D160" t="s">
        <v>83</v>
      </c>
      <c r="E160" t="str">
        <f>VLOOKUP(D160,Mapping!$E$2:$F$28,2,0)</f>
        <v>sum</v>
      </c>
      <c r="F160">
        <v>282.82863939105607</v>
      </c>
    </row>
    <row r="161" spans="1:6" x14ac:dyDescent="0.35">
      <c r="A161" s="56">
        <v>44415</v>
      </c>
      <c r="B161" s="56" t="str">
        <f>VLOOKUP(A161,Mapping!$H$2:$I$215,2,0)</f>
        <v>Post</v>
      </c>
      <c r="C161" s="123">
        <f>VLOOKUP(A161,Mapping!$H$2:$J$215,3,0)</f>
        <v>0</v>
      </c>
      <c r="D161" t="s">
        <v>83</v>
      </c>
      <c r="E161" t="str">
        <f>VLOOKUP(D161,Mapping!$E$2:$F$28,2,0)</f>
        <v>sum</v>
      </c>
      <c r="F161">
        <v>300.16679352997141</v>
      </c>
    </row>
    <row r="162" spans="1:6" x14ac:dyDescent="0.35">
      <c r="A162" s="56">
        <v>44416</v>
      </c>
      <c r="B162" s="56" t="str">
        <f>VLOOKUP(A162,Mapping!$H$2:$I$215,2,0)</f>
        <v>Post</v>
      </c>
      <c r="C162" s="123">
        <f>VLOOKUP(A162,Mapping!$H$2:$J$215,3,0)</f>
        <v>0</v>
      </c>
      <c r="D162" t="s">
        <v>83</v>
      </c>
      <c r="E162" t="str">
        <f>VLOOKUP(D162,Mapping!$E$2:$F$28,2,0)</f>
        <v>sum</v>
      </c>
      <c r="F162">
        <v>304.50133206470031</v>
      </c>
    </row>
    <row r="163" spans="1:6" x14ac:dyDescent="0.35">
      <c r="A163" s="56">
        <v>44417</v>
      </c>
      <c r="B163" s="56" t="str">
        <f>VLOOKUP(A163,Mapping!$H$2:$I$215,2,0)</f>
        <v>Post</v>
      </c>
      <c r="C163" s="123">
        <f>VLOOKUP(A163,Mapping!$H$2:$J$215,3,0)</f>
        <v>0</v>
      </c>
      <c r="D163" t="s">
        <v>83</v>
      </c>
      <c r="E163" t="str">
        <f>VLOOKUP(D163,Mapping!$E$2:$F$28,2,0)</f>
        <v>sum</v>
      </c>
      <c r="F163">
        <v>325.09039010466222</v>
      </c>
    </row>
    <row r="164" spans="1:6" x14ac:dyDescent="0.35">
      <c r="A164" s="56">
        <v>44418</v>
      </c>
      <c r="B164" s="56" t="str">
        <f>VLOOKUP(A164,Mapping!$H$2:$I$215,2,0)</f>
        <v>Post</v>
      </c>
      <c r="C164" s="123">
        <f>VLOOKUP(A164,Mapping!$H$2:$J$215,3,0)</f>
        <v>0</v>
      </c>
      <c r="D164" t="s">
        <v>83</v>
      </c>
      <c r="E164" t="str">
        <f>VLOOKUP(D164,Mapping!$E$2:$F$28,2,0)</f>
        <v>sum</v>
      </c>
      <c r="F164">
        <v>332.67583254043768</v>
      </c>
    </row>
    <row r="165" spans="1:6" x14ac:dyDescent="0.35">
      <c r="A165" s="56">
        <v>44419</v>
      </c>
      <c r="B165" s="56" t="str">
        <f>VLOOKUP(A165,Mapping!$H$2:$I$215,2,0)</f>
        <v>Post</v>
      </c>
      <c r="C165" s="123">
        <f>VLOOKUP(A165,Mapping!$H$2:$J$215,3,0)</f>
        <v>0</v>
      </c>
      <c r="D165" t="s">
        <v>83</v>
      </c>
      <c r="E165" t="str">
        <f>VLOOKUP(D165,Mapping!$E$2:$F$28,2,0)</f>
        <v>sum</v>
      </c>
      <c r="F165">
        <v>443.20656517602282</v>
      </c>
    </row>
    <row r="166" spans="1:6" x14ac:dyDescent="0.35">
      <c r="A166" s="56">
        <v>44420</v>
      </c>
      <c r="B166" s="56" t="str">
        <f>VLOOKUP(A166,Mapping!$H$2:$I$215,2,0)</f>
        <v>Post</v>
      </c>
      <c r="C166" s="123">
        <f>VLOOKUP(A166,Mapping!$H$2:$J$215,3,0)</f>
        <v>0</v>
      </c>
      <c r="D166" t="s">
        <v>83</v>
      </c>
      <c r="E166" t="str">
        <f>VLOOKUP(D166,Mapping!$E$2:$F$28,2,0)</f>
        <v>sum</v>
      </c>
      <c r="F166">
        <v>443.20656517602282</v>
      </c>
    </row>
    <row r="167" spans="1:6" x14ac:dyDescent="0.35">
      <c r="A167" s="56">
        <v>44421</v>
      </c>
      <c r="B167" s="56" t="str">
        <f>VLOOKUP(A167,Mapping!$H$2:$I$215,2,0)</f>
        <v>Post</v>
      </c>
      <c r="C167" s="123">
        <f>VLOOKUP(A167,Mapping!$H$2:$J$215,3,0)</f>
        <v>0</v>
      </c>
      <c r="D167" t="s">
        <v>83</v>
      </c>
      <c r="E167" t="str">
        <f>VLOOKUP(D167,Mapping!$E$2:$F$28,2,0)</f>
        <v>sum</v>
      </c>
      <c r="F167">
        <v>324.00675547098001</v>
      </c>
    </row>
    <row r="168" spans="1:6" x14ac:dyDescent="0.35">
      <c r="A168" s="56">
        <v>44422</v>
      </c>
      <c r="B168" s="56" t="str">
        <f>VLOOKUP(A168,Mapping!$H$2:$I$215,2,0)</f>
        <v>Post</v>
      </c>
      <c r="C168" s="123">
        <f>VLOOKUP(A168,Mapping!$H$2:$J$215,3,0)</f>
        <v>0</v>
      </c>
      <c r="D168" t="s">
        <v>83</v>
      </c>
      <c r="E168" t="str">
        <f>VLOOKUP(D168,Mapping!$E$2:$F$28,2,0)</f>
        <v>sum</v>
      </c>
      <c r="F168">
        <v>340.26127497621309</v>
      </c>
    </row>
    <row r="169" spans="1:6" x14ac:dyDescent="0.35">
      <c r="A169" s="56">
        <v>44423</v>
      </c>
      <c r="B169" s="56" t="str">
        <f>VLOOKUP(A169,Mapping!$H$2:$I$215,2,0)</f>
        <v>Post</v>
      </c>
      <c r="C169" s="123">
        <f>VLOOKUP(A169,Mapping!$H$2:$J$215,3,0)</f>
        <v>0</v>
      </c>
      <c r="D169" t="s">
        <v>83</v>
      </c>
      <c r="E169" t="str">
        <f>VLOOKUP(D169,Mapping!$E$2:$F$28,2,0)</f>
        <v>sum</v>
      </c>
      <c r="F169">
        <v>342.42854424357751</v>
      </c>
    </row>
    <row r="170" spans="1:6" x14ac:dyDescent="0.35">
      <c r="A170" s="56">
        <v>44424</v>
      </c>
      <c r="B170" s="56" t="str">
        <f>VLOOKUP(A170,Mapping!$H$2:$I$215,2,0)</f>
        <v>Post</v>
      </c>
      <c r="C170" s="123">
        <f>VLOOKUP(A170,Mapping!$H$2:$J$215,3,0)</f>
        <v>0</v>
      </c>
      <c r="D170" t="s">
        <v>83</v>
      </c>
      <c r="E170" t="str">
        <f>VLOOKUP(D170,Mapping!$E$2:$F$28,2,0)</f>
        <v>sum</v>
      </c>
      <c r="F170">
        <v>418.28296860133202</v>
      </c>
    </row>
    <row r="171" spans="1:6" x14ac:dyDescent="0.35">
      <c r="A171" s="56">
        <v>44425</v>
      </c>
      <c r="B171" s="56" t="str">
        <f>VLOOKUP(A171,Mapping!$H$2:$I$215,2,0)</f>
        <v>Post</v>
      </c>
      <c r="C171" s="123">
        <f>VLOOKUP(A171,Mapping!$H$2:$J$215,3,0)</f>
        <v>0</v>
      </c>
      <c r="D171" t="s">
        <v>83</v>
      </c>
      <c r="E171" t="str">
        <f>VLOOKUP(D171,Mapping!$E$2:$F$28,2,0)</f>
        <v>sum</v>
      </c>
      <c r="F171">
        <v>391.19210275927679</v>
      </c>
    </row>
    <row r="172" spans="1:6" x14ac:dyDescent="0.35">
      <c r="A172" s="56">
        <v>44426</v>
      </c>
      <c r="B172" s="56" t="str">
        <f>VLOOKUP(A172,Mapping!$H$2:$I$215,2,0)</f>
        <v>Post</v>
      </c>
      <c r="C172" s="123">
        <f>VLOOKUP(A172,Mapping!$H$2:$J$215,3,0)</f>
        <v>0</v>
      </c>
      <c r="D172" t="s">
        <v>83</v>
      </c>
      <c r="E172" t="str">
        <f>VLOOKUP(D172,Mapping!$E$2:$F$28,2,0)</f>
        <v>sum</v>
      </c>
      <c r="F172">
        <v>442.12293054234061</v>
      </c>
    </row>
    <row r="173" spans="1:6" x14ac:dyDescent="0.35">
      <c r="A173" s="56">
        <v>44427</v>
      </c>
      <c r="B173" s="56" t="str">
        <f>VLOOKUP(A173,Mapping!$H$2:$I$215,2,0)</f>
        <v>Post</v>
      </c>
      <c r="C173" s="123">
        <f>VLOOKUP(A173,Mapping!$H$2:$J$215,3,0)</f>
        <v>0</v>
      </c>
      <c r="D173" t="s">
        <v>83</v>
      </c>
      <c r="E173" t="str">
        <f>VLOOKUP(D173,Mapping!$E$2:$F$28,2,0)</f>
        <v>sum</v>
      </c>
      <c r="F173">
        <v>356.51579448144622</v>
      </c>
    </row>
    <row r="174" spans="1:6" x14ac:dyDescent="0.35">
      <c r="A174" s="56">
        <v>44428</v>
      </c>
      <c r="B174" s="56" t="str">
        <f>VLOOKUP(A174,Mapping!$H$2:$I$215,2,0)</f>
        <v>Post</v>
      </c>
      <c r="C174" s="123">
        <f>VLOOKUP(A174,Mapping!$H$2:$J$215,3,0)</f>
        <v>0</v>
      </c>
      <c r="D174" t="s">
        <v>83</v>
      </c>
      <c r="E174" t="str">
        <f>VLOOKUP(D174,Mapping!$E$2:$F$28,2,0)</f>
        <v>sum</v>
      </c>
      <c r="F174">
        <v>369.51941008563273</v>
      </c>
    </row>
    <row r="175" spans="1:6" x14ac:dyDescent="0.35">
      <c r="A175" s="56">
        <v>44429</v>
      </c>
      <c r="B175" s="56" t="str">
        <f>VLOOKUP(A175,Mapping!$H$2:$I$215,2,0)</f>
        <v>Post</v>
      </c>
      <c r="C175" s="123">
        <f>VLOOKUP(A175,Mapping!$H$2:$J$215,3,0)</f>
        <v>0</v>
      </c>
      <c r="D175" t="s">
        <v>83</v>
      </c>
      <c r="E175" t="str">
        <f>VLOOKUP(D175,Mapping!$E$2:$F$28,2,0)</f>
        <v>sum</v>
      </c>
      <c r="F175">
        <v>370.60304471931488</v>
      </c>
    </row>
    <row r="176" spans="1:6" x14ac:dyDescent="0.35">
      <c r="A176" s="56">
        <v>44430</v>
      </c>
      <c r="B176" s="56" t="str">
        <f>VLOOKUP(A176,Mapping!$H$2:$I$215,2,0)</f>
        <v>Post</v>
      </c>
      <c r="C176" s="123">
        <f>VLOOKUP(A176,Mapping!$H$2:$J$215,3,0)</f>
        <v>0</v>
      </c>
      <c r="D176" t="s">
        <v>83</v>
      </c>
      <c r="E176" t="str">
        <f>VLOOKUP(D176,Mapping!$E$2:$F$28,2,0)</f>
        <v>sum</v>
      </c>
      <c r="F176">
        <v>439.95566127497619</v>
      </c>
    </row>
    <row r="177" spans="1:6" x14ac:dyDescent="0.35">
      <c r="A177" s="56">
        <v>44431</v>
      </c>
      <c r="B177" s="56" t="str">
        <f>VLOOKUP(A177,Mapping!$H$2:$I$215,2,0)</f>
        <v>Post</v>
      </c>
      <c r="C177" s="123">
        <f>VLOOKUP(A177,Mapping!$H$2:$J$215,3,0)</f>
        <v>0</v>
      </c>
      <c r="D177" t="s">
        <v>83</v>
      </c>
      <c r="E177" t="str">
        <f>VLOOKUP(D177,Mapping!$E$2:$F$28,2,0)</f>
        <v>sum</v>
      </c>
      <c r="F177">
        <v>462.71198858230252</v>
      </c>
    </row>
    <row r="178" spans="1:6" x14ac:dyDescent="0.35">
      <c r="A178" s="56">
        <v>44432</v>
      </c>
      <c r="B178" s="56" t="str">
        <f>VLOOKUP(A178,Mapping!$H$2:$I$215,2,0)</f>
        <v>Post</v>
      </c>
      <c r="C178" s="123">
        <f>VLOOKUP(A178,Mapping!$H$2:$J$215,3,0)</f>
        <v>0</v>
      </c>
      <c r="D178" t="s">
        <v>83</v>
      </c>
      <c r="E178" t="str">
        <f>VLOOKUP(D178,Mapping!$E$2:$F$28,2,0)</f>
        <v>sum</v>
      </c>
      <c r="F178">
        <v>483.30104662226449</v>
      </c>
    </row>
    <row r="179" spans="1:6" x14ac:dyDescent="0.35">
      <c r="A179" s="56">
        <v>44433</v>
      </c>
      <c r="B179" s="56" t="str">
        <f>VLOOKUP(A179,Mapping!$H$2:$I$215,2,0)</f>
        <v>Post</v>
      </c>
      <c r="C179" s="123">
        <f>VLOOKUP(A179,Mapping!$H$2:$J$215,3,0)</f>
        <v>0</v>
      </c>
      <c r="D179" t="s">
        <v>83</v>
      </c>
      <c r="E179" t="str">
        <f>VLOOKUP(D179,Mapping!$E$2:$F$28,2,0)</f>
        <v>sum</v>
      </c>
      <c r="F179">
        <v>463.79562321598468</v>
      </c>
    </row>
    <row r="180" spans="1:6" x14ac:dyDescent="0.35">
      <c r="A180" s="56">
        <v>44434</v>
      </c>
      <c r="B180" s="56" t="str">
        <f>VLOOKUP(A180,Mapping!$H$2:$I$215,2,0)</f>
        <v>Post</v>
      </c>
      <c r="C180" s="123">
        <f>VLOOKUP(A180,Mapping!$H$2:$J$215,3,0)</f>
        <v>0</v>
      </c>
      <c r="D180" t="s">
        <v>83</v>
      </c>
      <c r="E180" t="str">
        <f>VLOOKUP(D180,Mapping!$E$2:$F$28,2,0)</f>
        <v>sum</v>
      </c>
      <c r="F180">
        <v>382.52302568981918</v>
      </c>
    </row>
    <row r="181" spans="1:6" x14ac:dyDescent="0.35">
      <c r="A181" s="56">
        <v>44435</v>
      </c>
      <c r="B181" s="56" t="str">
        <f>VLOOKUP(A181,Mapping!$H$2:$I$215,2,0)</f>
        <v>Post</v>
      </c>
      <c r="C181" s="123">
        <f>VLOOKUP(A181,Mapping!$H$2:$J$215,3,0)</f>
        <v>0</v>
      </c>
      <c r="D181" t="s">
        <v>83</v>
      </c>
      <c r="E181" t="str">
        <f>VLOOKUP(D181,Mapping!$E$2:$F$28,2,0)</f>
        <v>sum</v>
      </c>
      <c r="F181">
        <v>355.43215984776401</v>
      </c>
    </row>
    <row r="182" spans="1:6" x14ac:dyDescent="0.35">
      <c r="A182" s="56">
        <v>44436</v>
      </c>
      <c r="B182" s="56" t="str">
        <f>VLOOKUP(A182,Mapping!$H$2:$I$215,2,0)</f>
        <v>Post</v>
      </c>
      <c r="C182" s="123">
        <f>VLOOKUP(A182,Mapping!$H$2:$J$215,3,0)</f>
        <v>0</v>
      </c>
      <c r="D182" t="s">
        <v>83</v>
      </c>
      <c r="E182" t="str">
        <f>VLOOKUP(D182,Mapping!$E$2:$F$28,2,0)</f>
        <v>sum</v>
      </c>
      <c r="F182">
        <v>351.09762131303518</v>
      </c>
    </row>
    <row r="183" spans="1:6" x14ac:dyDescent="0.35">
      <c r="A183" s="56">
        <v>44437</v>
      </c>
      <c r="B183" s="56" t="str">
        <f>VLOOKUP(A183,Mapping!$H$2:$I$215,2,0)</f>
        <v>Post</v>
      </c>
      <c r="C183" s="123">
        <f>VLOOKUP(A183,Mapping!$H$2:$J$215,3,0)</f>
        <v>0</v>
      </c>
      <c r="D183" t="s">
        <v>83</v>
      </c>
      <c r="E183" t="str">
        <f>VLOOKUP(D183,Mapping!$E$2:$F$28,2,0)</f>
        <v>sum</v>
      </c>
      <c r="F183">
        <v>395.52664129400569</v>
      </c>
    </row>
    <row r="184" spans="1:6" x14ac:dyDescent="0.35">
      <c r="A184" s="56">
        <v>44438</v>
      </c>
      <c r="B184" s="56" t="str">
        <f>VLOOKUP(A184,Mapping!$H$2:$I$215,2,0)</f>
        <v>Post</v>
      </c>
      <c r="C184" s="123">
        <f>VLOOKUP(A184,Mapping!$H$2:$J$215,3,0)</f>
        <v>0</v>
      </c>
      <c r="D184" t="s">
        <v>83</v>
      </c>
      <c r="E184" t="str">
        <f>VLOOKUP(D184,Mapping!$E$2:$F$28,2,0)</f>
        <v>sum</v>
      </c>
      <c r="F184">
        <v>350.01398667935302</v>
      </c>
    </row>
    <row r="185" spans="1:6" x14ac:dyDescent="0.35">
      <c r="A185" s="56">
        <v>44439</v>
      </c>
      <c r="B185" s="56" t="str">
        <f>VLOOKUP(A185,Mapping!$H$2:$I$215,2,0)</f>
        <v>Post</v>
      </c>
      <c r="C185" s="123">
        <f>VLOOKUP(A185,Mapping!$H$2:$J$215,3,0)</f>
        <v>0</v>
      </c>
      <c r="D185" t="s">
        <v>83</v>
      </c>
      <c r="E185" t="str">
        <f>VLOOKUP(D185,Mapping!$E$2:$F$28,2,0)</f>
        <v>sum</v>
      </c>
      <c r="F185">
        <v>357.59942911512837</v>
      </c>
    </row>
    <row r="186" spans="1:6" x14ac:dyDescent="0.35">
      <c r="A186" s="56">
        <v>44440</v>
      </c>
      <c r="B186" s="56" t="str">
        <f>VLOOKUP(A186,Mapping!$H$2:$I$215,2,0)</f>
        <v>Post</v>
      </c>
      <c r="C186" s="123">
        <f>VLOOKUP(A186,Mapping!$H$2:$J$215,3,0)</f>
        <v>0</v>
      </c>
      <c r="D186" t="s">
        <v>83</v>
      </c>
      <c r="E186" t="str">
        <f>VLOOKUP(D186,Mapping!$E$2:$F$28,2,0)</f>
        <v>sum</v>
      </c>
      <c r="F186">
        <v>414.2090322580645</v>
      </c>
    </row>
    <row r="187" spans="1:6" x14ac:dyDescent="0.35">
      <c r="A187" s="56">
        <v>44441</v>
      </c>
      <c r="B187" s="56" t="str">
        <f>VLOOKUP(A187,Mapping!$H$2:$I$215,2,0)</f>
        <v>Post</v>
      </c>
      <c r="C187" s="123">
        <f>VLOOKUP(A187,Mapping!$H$2:$J$215,3,0)</f>
        <v>0</v>
      </c>
      <c r="D187" t="s">
        <v>83</v>
      </c>
      <c r="E187" t="str">
        <f>VLOOKUP(D187,Mapping!$E$2:$F$28,2,0)</f>
        <v>sum</v>
      </c>
      <c r="F187">
        <v>425.71483870967739</v>
      </c>
    </row>
    <row r="188" spans="1:6" x14ac:dyDescent="0.35">
      <c r="A188" s="56">
        <v>44442</v>
      </c>
      <c r="B188" s="56" t="str">
        <f>VLOOKUP(A188,Mapping!$H$2:$I$215,2,0)</f>
        <v>Post</v>
      </c>
      <c r="C188" s="123">
        <f>VLOOKUP(A188,Mapping!$H$2:$J$215,3,0)</f>
        <v>0</v>
      </c>
      <c r="D188" t="s">
        <v>83</v>
      </c>
      <c r="E188" t="str">
        <f>VLOOKUP(D188,Mapping!$E$2:$F$28,2,0)</f>
        <v>sum</v>
      </c>
      <c r="F188">
        <v>410.02510263929622</v>
      </c>
    </row>
    <row r="189" spans="1:6" x14ac:dyDescent="0.35">
      <c r="A189" s="56">
        <v>44443</v>
      </c>
      <c r="B189" s="56" t="str">
        <f>VLOOKUP(A189,Mapping!$H$2:$I$215,2,0)</f>
        <v>Post</v>
      </c>
      <c r="C189" s="123">
        <f>VLOOKUP(A189,Mapping!$H$2:$J$215,3,0)</f>
        <v>0</v>
      </c>
      <c r="D189" t="s">
        <v>83</v>
      </c>
      <c r="E189" t="str">
        <f>VLOOKUP(D189,Mapping!$E$2:$F$28,2,0)</f>
        <v>sum</v>
      </c>
      <c r="F189">
        <v>485.33583577712608</v>
      </c>
    </row>
    <row r="190" spans="1:6" x14ac:dyDescent="0.35">
      <c r="A190" s="56">
        <v>44444</v>
      </c>
      <c r="B190" s="56" t="str">
        <f>VLOOKUP(A190,Mapping!$H$2:$I$215,2,0)</f>
        <v>Post</v>
      </c>
      <c r="C190" s="123">
        <f>VLOOKUP(A190,Mapping!$H$2:$J$215,3,0)</f>
        <v>0</v>
      </c>
      <c r="D190" t="s">
        <v>83</v>
      </c>
      <c r="E190" t="str">
        <f>VLOOKUP(D190,Mapping!$E$2:$F$28,2,0)</f>
        <v>sum</v>
      </c>
      <c r="F190">
        <v>462.32422287390028</v>
      </c>
    </row>
    <row r="191" spans="1:6" x14ac:dyDescent="0.35">
      <c r="A191" s="56">
        <v>44445</v>
      </c>
      <c r="B191" s="56" t="str">
        <f>VLOOKUP(A191,Mapping!$H$2:$I$215,2,0)</f>
        <v>Post</v>
      </c>
      <c r="C191" s="123">
        <f>VLOOKUP(A191,Mapping!$H$2:$J$215,3,0)</f>
        <v>0</v>
      </c>
      <c r="D191" t="s">
        <v>83</v>
      </c>
      <c r="E191" t="str">
        <f>VLOOKUP(D191,Mapping!$E$2:$F$28,2,0)</f>
        <v>sum</v>
      </c>
      <c r="F191">
        <v>404.79519061583568</v>
      </c>
    </row>
    <row r="192" spans="1:6" x14ac:dyDescent="0.35">
      <c r="A192" s="56">
        <v>44446</v>
      </c>
      <c r="B192" s="56" t="str">
        <f>VLOOKUP(A192,Mapping!$H$2:$I$215,2,0)</f>
        <v>Post</v>
      </c>
      <c r="C192" s="123">
        <f>VLOOKUP(A192,Mapping!$H$2:$J$215,3,0)</f>
        <v>0</v>
      </c>
      <c r="D192" t="s">
        <v>83</v>
      </c>
      <c r="E192" t="str">
        <f>VLOOKUP(D192,Mapping!$E$2:$F$28,2,0)</f>
        <v>sum</v>
      </c>
      <c r="F192">
        <v>329.48445747800582</v>
      </c>
    </row>
    <row r="193" spans="1:6" x14ac:dyDescent="0.35">
      <c r="A193" s="56">
        <v>44447</v>
      </c>
      <c r="B193" s="56" t="str">
        <f>VLOOKUP(A193,Mapping!$H$2:$I$215,2,0)</f>
        <v>Post</v>
      </c>
      <c r="C193" s="123">
        <f>VLOOKUP(A193,Mapping!$H$2:$J$215,3,0)</f>
        <v>0</v>
      </c>
      <c r="D193" t="s">
        <v>83</v>
      </c>
      <c r="E193" t="str">
        <f>VLOOKUP(D193,Mapping!$E$2:$F$28,2,0)</f>
        <v>sum</v>
      </c>
      <c r="F193">
        <v>154.8053958944281</v>
      </c>
    </row>
    <row r="194" spans="1:6" x14ac:dyDescent="0.35">
      <c r="A194" s="56">
        <v>44448</v>
      </c>
      <c r="B194" s="56" t="str">
        <f>VLOOKUP(A194,Mapping!$H$2:$I$215,2,0)</f>
        <v>Post</v>
      </c>
      <c r="C194" s="123">
        <f>VLOOKUP(A194,Mapping!$H$2:$J$215,3,0)</f>
        <v>0</v>
      </c>
      <c r="D194" t="s">
        <v>83</v>
      </c>
      <c r="E194" t="str">
        <f>VLOOKUP(D194,Mapping!$E$2:$F$28,2,0)</f>
        <v>sum</v>
      </c>
      <c r="F194">
        <v>237.43800586510261</v>
      </c>
    </row>
    <row r="195" spans="1:6" x14ac:dyDescent="0.35">
      <c r="A195" s="56">
        <v>44449</v>
      </c>
      <c r="B195" s="56" t="str">
        <f>VLOOKUP(A195,Mapping!$H$2:$I$215,2,0)</f>
        <v>Post</v>
      </c>
      <c r="C195" s="123">
        <f>VLOOKUP(A195,Mapping!$H$2:$J$215,3,0)</f>
        <v>0</v>
      </c>
      <c r="D195" t="s">
        <v>83</v>
      </c>
      <c r="E195" t="str">
        <f>VLOOKUP(D195,Mapping!$E$2:$F$28,2,0)</f>
        <v>sum</v>
      </c>
      <c r="F195">
        <v>104.59824046920821</v>
      </c>
    </row>
    <row r="196" spans="1:6" x14ac:dyDescent="0.35">
      <c r="A196" s="56">
        <v>44450</v>
      </c>
      <c r="B196" s="56" t="str">
        <f>VLOOKUP(A196,Mapping!$H$2:$I$215,2,0)</f>
        <v>Post</v>
      </c>
      <c r="C196" s="123">
        <f>VLOOKUP(A196,Mapping!$H$2:$J$215,3,0)</f>
        <v>0</v>
      </c>
      <c r="D196" t="s">
        <v>83</v>
      </c>
      <c r="E196" t="str">
        <f>VLOOKUP(D196,Mapping!$E$2:$F$28,2,0)</f>
        <v>sum</v>
      </c>
      <c r="F196">
        <v>242.66791788856301</v>
      </c>
    </row>
    <row r="197" spans="1:6" x14ac:dyDescent="0.35">
      <c r="A197" s="56">
        <v>44451</v>
      </c>
      <c r="B197" s="56" t="str">
        <f>VLOOKUP(A197,Mapping!$H$2:$I$215,2,0)</f>
        <v>Post</v>
      </c>
      <c r="C197" s="123">
        <f>VLOOKUP(A197,Mapping!$H$2:$J$215,3,0)</f>
        <v>0</v>
      </c>
      <c r="D197" t="s">
        <v>83</v>
      </c>
      <c r="E197" t="str">
        <f>VLOOKUP(D197,Mapping!$E$2:$F$28,2,0)</f>
        <v>sum</v>
      </c>
      <c r="F197">
        <v>278.2313196480938</v>
      </c>
    </row>
    <row r="198" spans="1:6" x14ac:dyDescent="0.35">
      <c r="A198" s="56">
        <v>44452</v>
      </c>
      <c r="B198" s="56" t="str">
        <f>VLOOKUP(A198,Mapping!$H$2:$I$215,2,0)</f>
        <v>Post</v>
      </c>
      <c r="C198" s="123">
        <f>VLOOKUP(A198,Mapping!$H$2:$J$215,3,0)</f>
        <v>0</v>
      </c>
      <c r="D198" t="s">
        <v>83</v>
      </c>
      <c r="E198" t="str">
        <f>VLOOKUP(D198,Mapping!$E$2:$F$28,2,0)</f>
        <v>sum</v>
      </c>
      <c r="F198">
        <v>268.8174780058651</v>
      </c>
    </row>
    <row r="199" spans="1:6" x14ac:dyDescent="0.35">
      <c r="A199" s="56">
        <v>44453</v>
      </c>
      <c r="B199" s="56" t="str">
        <f>VLOOKUP(A199,Mapping!$H$2:$I$215,2,0)</f>
        <v>Post</v>
      </c>
      <c r="C199" s="123">
        <f>VLOOKUP(A199,Mapping!$H$2:$J$215,3,0)</f>
        <v>0</v>
      </c>
      <c r="D199" t="s">
        <v>83</v>
      </c>
      <c r="E199" t="str">
        <f>VLOOKUP(D199,Mapping!$E$2:$F$28,2,0)</f>
        <v>sum</v>
      </c>
      <c r="F199">
        <v>201.87460410557179</v>
      </c>
    </row>
    <row r="200" spans="1:6" x14ac:dyDescent="0.35">
      <c r="A200" s="56">
        <v>44454</v>
      </c>
      <c r="B200" s="56" t="str">
        <f>VLOOKUP(A200,Mapping!$H$2:$I$215,2,0)</f>
        <v>Post</v>
      </c>
      <c r="C200" s="123">
        <f>VLOOKUP(A200,Mapping!$H$2:$J$215,3,0)</f>
        <v>0</v>
      </c>
      <c r="D200" t="s">
        <v>83</v>
      </c>
      <c r="E200" t="str">
        <f>VLOOKUP(D200,Mapping!$E$2:$F$28,2,0)</f>
        <v>sum</v>
      </c>
      <c r="F200">
        <v>270.90944281524918</v>
      </c>
    </row>
    <row r="201" spans="1:6" x14ac:dyDescent="0.35">
      <c r="A201" s="56">
        <v>44455</v>
      </c>
      <c r="B201" s="56" t="str">
        <f>VLOOKUP(A201,Mapping!$H$2:$I$215,2,0)</f>
        <v>Post</v>
      </c>
      <c r="C201" s="123">
        <f>VLOOKUP(A201,Mapping!$H$2:$J$215,3,0)</f>
        <v>0</v>
      </c>
      <c r="D201" t="s">
        <v>83</v>
      </c>
      <c r="E201" t="str">
        <f>VLOOKUP(D201,Mapping!$E$2:$F$28,2,0)</f>
        <v>sum</v>
      </c>
      <c r="F201">
        <v>145.3915542521994</v>
      </c>
    </row>
    <row r="202" spans="1:6" x14ac:dyDescent="0.35">
      <c r="A202" s="56">
        <v>44456</v>
      </c>
      <c r="B202" s="56" t="str">
        <f>VLOOKUP(A202,Mapping!$H$2:$I$215,2,0)</f>
        <v>Post</v>
      </c>
      <c r="C202" s="123">
        <f>VLOOKUP(A202,Mapping!$H$2:$J$215,3,0)</f>
        <v>0</v>
      </c>
      <c r="D202" t="s">
        <v>83</v>
      </c>
      <c r="E202" t="str">
        <f>VLOOKUP(D202,Mapping!$E$2:$F$28,2,0)</f>
        <v>sum</v>
      </c>
      <c r="F202">
        <v>186.18486803519059</v>
      </c>
    </row>
    <row r="203" spans="1:6" x14ac:dyDescent="0.35">
      <c r="A203" s="56">
        <v>44457</v>
      </c>
      <c r="B203" s="56" t="str">
        <f>VLOOKUP(A203,Mapping!$H$2:$I$215,2,0)</f>
        <v>Post</v>
      </c>
      <c r="C203" s="123">
        <f>VLOOKUP(A203,Mapping!$H$2:$J$215,3,0)</f>
        <v>0</v>
      </c>
      <c r="D203" t="s">
        <v>83</v>
      </c>
      <c r="E203" t="str">
        <f>VLOOKUP(D203,Mapping!$E$2:$F$28,2,0)</f>
        <v>sum</v>
      </c>
      <c r="F203">
        <v>337.85231671554249</v>
      </c>
    </row>
    <row r="204" spans="1:6" x14ac:dyDescent="0.35">
      <c r="A204" s="56">
        <v>44458</v>
      </c>
      <c r="B204" s="56" t="str">
        <f>VLOOKUP(A204,Mapping!$H$2:$I$215,2,0)</f>
        <v>Post</v>
      </c>
      <c r="C204" s="123">
        <f>VLOOKUP(A204,Mapping!$H$2:$J$215,3,0)</f>
        <v>0</v>
      </c>
      <c r="D204" t="s">
        <v>83</v>
      </c>
      <c r="E204" t="str">
        <f>VLOOKUP(D204,Mapping!$E$2:$F$28,2,0)</f>
        <v>sum</v>
      </c>
      <c r="F204">
        <v>421.53090909090912</v>
      </c>
    </row>
    <row r="205" spans="1:6" x14ac:dyDescent="0.35">
      <c r="A205" s="56">
        <v>44459</v>
      </c>
      <c r="B205" s="56" t="str">
        <f>VLOOKUP(A205,Mapping!$H$2:$I$215,2,0)</f>
        <v>Post</v>
      </c>
      <c r="C205" s="123">
        <f>VLOOKUP(A205,Mapping!$H$2:$J$215,3,0)</f>
        <v>0</v>
      </c>
      <c r="D205" t="s">
        <v>83</v>
      </c>
      <c r="E205" t="str">
        <f>VLOOKUP(D205,Mapping!$E$2:$F$28,2,0)</f>
        <v>sum</v>
      </c>
      <c r="F205">
        <v>327.39249266862168</v>
      </c>
    </row>
    <row r="206" spans="1:6" x14ac:dyDescent="0.35">
      <c r="A206" s="56">
        <v>44460</v>
      </c>
      <c r="B206" s="56" t="str">
        <f>VLOOKUP(A206,Mapping!$H$2:$I$215,2,0)</f>
        <v>Post</v>
      </c>
      <c r="C206" s="123">
        <f>VLOOKUP(A206,Mapping!$H$2:$J$215,3,0)</f>
        <v>0</v>
      </c>
      <c r="D206" t="s">
        <v>83</v>
      </c>
      <c r="E206" t="str">
        <f>VLOOKUP(D206,Mapping!$E$2:$F$28,2,0)</f>
        <v>sum</v>
      </c>
      <c r="F206">
        <v>333.66838709677421</v>
      </c>
    </row>
    <row r="207" spans="1:6" x14ac:dyDescent="0.35">
      <c r="A207" s="56">
        <v>44461</v>
      </c>
      <c r="B207" s="56" t="str">
        <f>VLOOKUP(A207,Mapping!$H$2:$I$215,2,0)</f>
        <v>Post</v>
      </c>
      <c r="C207" s="123">
        <f>VLOOKUP(A207,Mapping!$H$2:$J$215,3,0)</f>
        <v>0</v>
      </c>
      <c r="D207" t="s">
        <v>83</v>
      </c>
      <c r="E207" t="str">
        <f>VLOOKUP(D207,Mapping!$E$2:$F$28,2,0)</f>
        <v>sum</v>
      </c>
      <c r="F207">
        <v>277.18533724340182</v>
      </c>
    </row>
    <row r="208" spans="1:6" x14ac:dyDescent="0.35">
      <c r="A208" s="56">
        <v>44462</v>
      </c>
      <c r="B208" s="56" t="str">
        <f>VLOOKUP(A208,Mapping!$H$2:$I$215,2,0)</f>
        <v>Post</v>
      </c>
      <c r="C208" s="123">
        <f>VLOOKUP(A208,Mapping!$H$2:$J$215,3,0)</f>
        <v>0</v>
      </c>
      <c r="D208" t="s">
        <v>83</v>
      </c>
      <c r="E208" t="str">
        <f>VLOOKUP(D208,Mapping!$E$2:$F$28,2,0)</f>
        <v>sum</v>
      </c>
      <c r="F208">
        <v>333.66838709677421</v>
      </c>
    </row>
    <row r="209" spans="1:6" x14ac:dyDescent="0.35">
      <c r="A209" s="56">
        <v>44463</v>
      </c>
      <c r="B209" s="56" t="str">
        <f>VLOOKUP(A209,Mapping!$H$2:$I$215,2,0)</f>
        <v>Post</v>
      </c>
      <c r="C209" s="123">
        <f>VLOOKUP(A209,Mapping!$H$2:$J$215,3,0)</f>
        <v>0</v>
      </c>
      <c r="D209" t="s">
        <v>83</v>
      </c>
      <c r="E209" t="str">
        <f>VLOOKUP(D209,Mapping!$E$2:$F$28,2,0)</f>
        <v>sum</v>
      </c>
      <c r="F209">
        <v>178.862991202346</v>
      </c>
    </row>
    <row r="210" spans="1:6" x14ac:dyDescent="0.35">
      <c r="A210" s="56">
        <v>44464</v>
      </c>
      <c r="B210" s="56" t="str">
        <f>VLOOKUP(A210,Mapping!$H$2:$I$215,2,0)</f>
        <v>Post</v>
      </c>
      <c r="C210" s="123">
        <f>VLOOKUP(A210,Mapping!$H$2:$J$215,3,0)</f>
        <v>0</v>
      </c>
      <c r="D210" t="s">
        <v>83</v>
      </c>
      <c r="E210" t="str">
        <f>VLOOKUP(D210,Mapping!$E$2:$F$28,2,0)</f>
        <v>sum</v>
      </c>
      <c r="F210">
        <v>264.63354838709682</v>
      </c>
    </row>
    <row r="211" spans="1:6" x14ac:dyDescent="0.35">
      <c r="A211" s="56">
        <v>44465</v>
      </c>
      <c r="B211" s="56" t="str">
        <f>VLOOKUP(A211,Mapping!$H$2:$I$215,2,0)</f>
        <v>Post</v>
      </c>
      <c r="C211" s="123">
        <f>VLOOKUP(A211,Mapping!$H$2:$J$215,3,0)</f>
        <v>0</v>
      </c>
      <c r="D211" t="s">
        <v>83</v>
      </c>
      <c r="E211" t="str">
        <f>VLOOKUP(D211,Mapping!$E$2:$F$28,2,0)</f>
        <v>sum</v>
      </c>
      <c r="F211">
        <v>339.94428152492668</v>
      </c>
    </row>
    <row r="212" spans="1:6" x14ac:dyDescent="0.35">
      <c r="A212" s="56">
        <v>44466</v>
      </c>
      <c r="B212" s="56" t="str">
        <f>VLOOKUP(A212,Mapping!$H$2:$I$215,2,0)</f>
        <v>Post</v>
      </c>
      <c r="C212" s="123">
        <f>VLOOKUP(A212,Mapping!$H$2:$J$215,3,0)</f>
        <v>0</v>
      </c>
      <c r="D212" t="s">
        <v>83</v>
      </c>
      <c r="E212" t="str">
        <f>VLOOKUP(D212,Mapping!$E$2:$F$28,2,0)</f>
        <v>sum</v>
      </c>
      <c r="F212">
        <v>294.96703812316707</v>
      </c>
    </row>
    <row r="213" spans="1:6" x14ac:dyDescent="0.35">
      <c r="A213" s="56">
        <v>44467</v>
      </c>
      <c r="B213" s="56" t="str">
        <f>VLOOKUP(A213,Mapping!$H$2:$I$215,2,0)</f>
        <v>Post</v>
      </c>
      <c r="C213" s="123">
        <f>VLOOKUP(A213,Mapping!$H$2:$J$215,3,0)</f>
        <v>0</v>
      </c>
      <c r="D213" t="s">
        <v>83</v>
      </c>
      <c r="E213" t="str">
        <f>VLOOKUP(D213,Mapping!$E$2:$F$28,2,0)</f>
        <v>sum</v>
      </c>
      <c r="F213">
        <v>281.36926686217009</v>
      </c>
    </row>
    <row r="214" spans="1:6" x14ac:dyDescent="0.35">
      <c r="A214" s="56">
        <v>44468</v>
      </c>
      <c r="B214" s="56" t="str">
        <f>VLOOKUP(A214,Mapping!$H$2:$I$215,2,0)</f>
        <v>Post</v>
      </c>
      <c r="C214" s="123">
        <f>VLOOKUP(A214,Mapping!$H$2:$J$215,3,0)</f>
        <v>0</v>
      </c>
      <c r="D214" t="s">
        <v>83</v>
      </c>
      <c r="E214" t="str">
        <f>VLOOKUP(D214,Mapping!$E$2:$F$28,2,0)</f>
        <v>sum</v>
      </c>
      <c r="F214">
        <v>241.62193548387091</v>
      </c>
    </row>
    <row r="215" spans="1:6" x14ac:dyDescent="0.35">
      <c r="A215" s="56">
        <v>44469</v>
      </c>
      <c r="B215" s="56" t="str">
        <f>VLOOKUP(A215,Mapping!$H$2:$I$215,2,0)</f>
        <v>Post</v>
      </c>
      <c r="C215" s="123">
        <f>VLOOKUP(A215,Mapping!$H$2:$J$215,3,0)</f>
        <v>0</v>
      </c>
      <c r="D215" t="s">
        <v>83</v>
      </c>
      <c r="E215" t="str">
        <f>VLOOKUP(D215,Mapping!$E$2:$F$28,2,0)</f>
        <v>sum</v>
      </c>
      <c r="F215">
        <v>261.49560117302048</v>
      </c>
    </row>
    <row r="216" spans="1:6" x14ac:dyDescent="0.35">
      <c r="A216" s="56">
        <v>44256</v>
      </c>
      <c r="B216" s="56" t="str">
        <f>VLOOKUP(A216,Mapping!$H$2:$I$215,2,0)</f>
        <v>Pre</v>
      </c>
      <c r="C216" s="123" t="str">
        <f>VLOOKUP(A216,Mapping!$H$2:$J$215,3,0)</f>
        <v>Pre</v>
      </c>
      <c r="D216" t="s">
        <v>87</v>
      </c>
      <c r="E216" t="str">
        <f>VLOOKUP(D216,Mapping!$E$2:$F$28,2,0)</f>
        <v>sum</v>
      </c>
      <c r="F216">
        <v>1724.744856859586</v>
      </c>
    </row>
    <row r="217" spans="1:6" x14ac:dyDescent="0.35">
      <c r="A217" s="56">
        <v>44257</v>
      </c>
      <c r="B217" s="56" t="str">
        <f>VLOOKUP(A217,Mapping!$H$2:$I$215,2,0)</f>
        <v>Pre</v>
      </c>
      <c r="C217" s="123" t="str">
        <f>VLOOKUP(A217,Mapping!$H$2:$J$215,3,0)</f>
        <v>Pre</v>
      </c>
      <c r="D217" t="s">
        <v>87</v>
      </c>
      <c r="E217" t="str">
        <f>VLOOKUP(D217,Mapping!$E$2:$F$28,2,0)</f>
        <v>sum</v>
      </c>
      <c r="F217">
        <v>1599.3088672697979</v>
      </c>
    </row>
    <row r="218" spans="1:6" x14ac:dyDescent="0.35">
      <c r="A218" s="56">
        <v>44258</v>
      </c>
      <c r="B218" s="56" t="str">
        <f>VLOOKUP(A218,Mapping!$H$2:$I$215,2,0)</f>
        <v>Pre</v>
      </c>
      <c r="C218" s="123" t="str">
        <f>VLOOKUP(A218,Mapping!$H$2:$J$215,3,0)</f>
        <v>Pre</v>
      </c>
      <c r="D218" t="s">
        <v>87</v>
      </c>
      <c r="E218" t="str">
        <f>VLOOKUP(D218,Mapping!$E$2:$F$28,2,0)</f>
        <v>sum</v>
      </c>
      <c r="F218">
        <v>1464.370151195935</v>
      </c>
    </row>
    <row r="219" spans="1:6" x14ac:dyDescent="0.35">
      <c r="A219" s="56">
        <v>44259</v>
      </c>
      <c r="B219" s="56" t="str">
        <f>VLOOKUP(A219,Mapping!$H$2:$I$215,2,0)</f>
        <v>Pre</v>
      </c>
      <c r="C219" s="123" t="str">
        <f>VLOOKUP(A219,Mapping!$H$2:$J$215,3,0)</f>
        <v>Pre</v>
      </c>
      <c r="D219" t="s">
        <v>87</v>
      </c>
      <c r="E219" t="str">
        <f>VLOOKUP(D219,Mapping!$E$2:$F$28,2,0)</f>
        <v>sum</v>
      </c>
      <c r="F219">
        <v>1443.4641529309699</v>
      </c>
    </row>
    <row r="220" spans="1:6" x14ac:dyDescent="0.35">
      <c r="A220" s="56">
        <v>44260</v>
      </c>
      <c r="B220" s="56" t="str">
        <f>VLOOKUP(A220,Mapping!$H$2:$I$215,2,0)</f>
        <v>Pre</v>
      </c>
      <c r="C220" s="123" t="str">
        <f>VLOOKUP(A220,Mapping!$H$2:$J$215,3,0)</f>
        <v>Pre</v>
      </c>
      <c r="D220" t="s">
        <v>87</v>
      </c>
      <c r="E220" t="str">
        <f>VLOOKUP(D220,Mapping!$E$2:$F$28,2,0)</f>
        <v>sum</v>
      </c>
      <c r="F220">
        <v>1291.4205291857729</v>
      </c>
    </row>
    <row r="221" spans="1:6" x14ac:dyDescent="0.35">
      <c r="A221" s="56">
        <v>44261</v>
      </c>
      <c r="B221" s="56" t="str">
        <f>VLOOKUP(A221,Mapping!$H$2:$I$215,2,0)</f>
        <v>Pre</v>
      </c>
      <c r="C221" s="123" t="str">
        <f>VLOOKUP(A221,Mapping!$H$2:$J$215,3,0)</f>
        <v>Pre</v>
      </c>
      <c r="D221" t="s">
        <v>87</v>
      </c>
      <c r="E221" t="str">
        <f>VLOOKUP(D221,Mapping!$E$2:$F$28,2,0)</f>
        <v>sum</v>
      </c>
      <c r="F221">
        <v>1794.114760193333</v>
      </c>
    </row>
    <row r="222" spans="1:6" x14ac:dyDescent="0.35">
      <c r="A222" s="56">
        <v>44262</v>
      </c>
      <c r="B222" s="56" t="str">
        <f>VLOOKUP(A222,Mapping!$H$2:$I$215,2,0)</f>
        <v>Pre</v>
      </c>
      <c r="C222" s="123" t="str">
        <f>VLOOKUP(A222,Mapping!$H$2:$J$215,3,0)</f>
        <v>Pre</v>
      </c>
      <c r="D222" t="s">
        <v>87</v>
      </c>
      <c r="E222" t="str">
        <f>VLOOKUP(D222,Mapping!$E$2:$F$28,2,0)</f>
        <v>sum</v>
      </c>
      <c r="F222">
        <v>1644.9219543933571</v>
      </c>
    </row>
    <row r="223" spans="1:6" x14ac:dyDescent="0.35">
      <c r="A223" s="56">
        <v>44263</v>
      </c>
      <c r="B223" s="56" t="str">
        <f>VLOOKUP(A223,Mapping!$H$2:$I$215,2,0)</f>
        <v>Pre</v>
      </c>
      <c r="C223" s="123" t="str">
        <f>VLOOKUP(A223,Mapping!$H$2:$J$215,3,0)</f>
        <v>Pre</v>
      </c>
      <c r="D223" t="s">
        <v>87</v>
      </c>
      <c r="E223" t="str">
        <f>VLOOKUP(D223,Mapping!$E$2:$F$28,2,0)</f>
        <v>sum</v>
      </c>
      <c r="F223">
        <v>1533.7400545296821</v>
      </c>
    </row>
    <row r="224" spans="1:6" x14ac:dyDescent="0.35">
      <c r="A224" s="56">
        <v>44264</v>
      </c>
      <c r="B224" s="56" t="str">
        <f>VLOOKUP(A224,Mapping!$H$2:$I$215,2,0)</f>
        <v>Pre</v>
      </c>
      <c r="C224" s="123" t="str">
        <f>VLOOKUP(A224,Mapping!$H$2:$J$215,3,0)</f>
        <v>Pre</v>
      </c>
      <c r="D224" t="s">
        <v>87</v>
      </c>
      <c r="E224" t="str">
        <f>VLOOKUP(D224,Mapping!$E$2:$F$28,2,0)</f>
        <v>sum</v>
      </c>
      <c r="F224">
        <v>1399.751611104226</v>
      </c>
    </row>
    <row r="225" spans="1:6" x14ac:dyDescent="0.35">
      <c r="A225" s="56">
        <v>44265</v>
      </c>
      <c r="B225" s="56" t="str">
        <f>VLOOKUP(A225,Mapping!$H$2:$I$215,2,0)</f>
        <v>Pre</v>
      </c>
      <c r="C225" s="123" t="str">
        <f>VLOOKUP(A225,Mapping!$H$2:$J$215,3,0)</f>
        <v>Pre</v>
      </c>
      <c r="D225" t="s">
        <v>87</v>
      </c>
      <c r="E225" t="str">
        <f>VLOOKUP(D225,Mapping!$E$2:$F$28,2,0)</f>
        <v>sum</v>
      </c>
      <c r="F225">
        <v>1455.8176973602681</v>
      </c>
    </row>
    <row r="226" spans="1:6" x14ac:dyDescent="0.35">
      <c r="A226" s="56">
        <v>44266</v>
      </c>
      <c r="B226" s="56" t="str">
        <f>VLOOKUP(A226,Mapping!$H$2:$I$215,2,0)</f>
        <v>Pre</v>
      </c>
      <c r="C226" s="123" t="str">
        <f>VLOOKUP(A226,Mapping!$H$2:$J$215,3,0)</f>
        <v>Pre</v>
      </c>
      <c r="D226" t="s">
        <v>87</v>
      </c>
      <c r="E226" t="str">
        <f>VLOOKUP(D226,Mapping!$E$2:$F$28,2,0)</f>
        <v>sum</v>
      </c>
      <c r="F226">
        <v>1545.143326310571</v>
      </c>
    </row>
    <row r="227" spans="1:6" x14ac:dyDescent="0.35">
      <c r="A227" s="56">
        <v>44267</v>
      </c>
      <c r="B227" s="56" t="str">
        <f>VLOOKUP(A227,Mapping!$H$2:$I$215,2,0)</f>
        <v>Pre</v>
      </c>
      <c r="C227" s="123" t="str">
        <f>VLOOKUP(A227,Mapping!$H$2:$J$215,3,0)</f>
        <v>Pre</v>
      </c>
      <c r="D227" t="s">
        <v>87</v>
      </c>
      <c r="E227" t="str">
        <f>VLOOKUP(D227,Mapping!$E$2:$F$28,2,0)</f>
        <v>sum</v>
      </c>
      <c r="F227">
        <v>1783.66176106085</v>
      </c>
    </row>
    <row r="228" spans="1:6" x14ac:dyDescent="0.35">
      <c r="A228" s="56">
        <v>44268</v>
      </c>
      <c r="B228" s="56" t="str">
        <f>VLOOKUP(A228,Mapping!$H$2:$I$215,2,0)</f>
        <v>Pre</v>
      </c>
      <c r="C228" s="123" t="str">
        <f>VLOOKUP(A228,Mapping!$H$2:$J$215,3,0)</f>
        <v>Pre</v>
      </c>
      <c r="D228" t="s">
        <v>87</v>
      </c>
      <c r="E228" t="str">
        <f>VLOOKUP(D228,Mapping!$E$2:$F$28,2,0)</f>
        <v>sum</v>
      </c>
      <c r="F228">
        <v>2183.726546040401</v>
      </c>
    </row>
    <row r="229" spans="1:6" x14ac:dyDescent="0.35">
      <c r="A229" s="56">
        <v>44269</v>
      </c>
      <c r="B229" s="56" t="str">
        <f>VLOOKUP(A229,Mapping!$H$2:$I$215,2,0)</f>
        <v>Pre</v>
      </c>
      <c r="C229" s="123" t="str">
        <f>VLOOKUP(A229,Mapping!$H$2:$J$215,3,0)</f>
        <v>Pre</v>
      </c>
      <c r="D229" t="s">
        <v>87</v>
      </c>
      <c r="E229" t="str">
        <f>VLOOKUP(D229,Mapping!$E$2:$F$28,2,0)</f>
        <v>sum</v>
      </c>
      <c r="F229">
        <v>2352.8750774569339</v>
      </c>
    </row>
    <row r="230" spans="1:6" x14ac:dyDescent="0.35">
      <c r="A230" s="56">
        <v>44270</v>
      </c>
      <c r="B230" s="56" t="str">
        <f>VLOOKUP(A230,Mapping!$H$2:$I$215,2,0)</f>
        <v>Pre</v>
      </c>
      <c r="C230" s="123" t="str">
        <f>VLOOKUP(A230,Mapping!$H$2:$J$215,3,0)</f>
        <v>Pre</v>
      </c>
      <c r="D230" t="s">
        <v>87</v>
      </c>
      <c r="E230" t="str">
        <f>VLOOKUP(D230,Mapping!$E$2:$F$28,2,0)</f>
        <v>sum</v>
      </c>
      <c r="F230">
        <v>1876.7884806047839</v>
      </c>
    </row>
    <row r="231" spans="1:6" x14ac:dyDescent="0.35">
      <c r="A231" s="56">
        <v>44271</v>
      </c>
      <c r="B231" s="56" t="str">
        <f>VLOOKUP(A231,Mapping!$H$2:$I$215,2,0)</f>
        <v>Pre</v>
      </c>
      <c r="C231" s="123" t="str">
        <f>VLOOKUP(A231,Mapping!$H$2:$J$215,3,0)</f>
        <v>Pre</v>
      </c>
      <c r="D231" t="s">
        <v>87</v>
      </c>
      <c r="E231" t="str">
        <f>VLOOKUP(D231,Mapping!$E$2:$F$28,2,0)</f>
        <v>sum</v>
      </c>
      <c r="F231">
        <v>1772.25848927996</v>
      </c>
    </row>
    <row r="232" spans="1:6" x14ac:dyDescent="0.35">
      <c r="A232" s="56">
        <v>44272</v>
      </c>
      <c r="B232" s="56" t="str">
        <f>VLOOKUP(A232,Mapping!$H$2:$I$215,2,0)</f>
        <v>Pre</v>
      </c>
      <c r="C232" s="123" t="str">
        <f>VLOOKUP(A232,Mapping!$H$2:$J$215,3,0)</f>
        <v>Pre</v>
      </c>
      <c r="D232" t="s">
        <v>87</v>
      </c>
      <c r="E232" t="str">
        <f>VLOOKUP(D232,Mapping!$E$2:$F$28,2,0)</f>
        <v>sum</v>
      </c>
      <c r="F232">
        <v>1613.5629569959101</v>
      </c>
    </row>
    <row r="233" spans="1:6" x14ac:dyDescent="0.35">
      <c r="A233" s="56">
        <v>44273</v>
      </c>
      <c r="B233" s="56" t="str">
        <f>VLOOKUP(A233,Mapping!$H$2:$I$215,2,0)</f>
        <v>Pre</v>
      </c>
      <c r="C233" s="123" t="str">
        <f>VLOOKUP(A233,Mapping!$H$2:$J$215,3,0)</f>
        <v>Pre</v>
      </c>
      <c r="D233" t="s">
        <v>87</v>
      </c>
      <c r="E233" t="str">
        <f>VLOOKUP(D233,Mapping!$E$2:$F$28,2,0)</f>
        <v>sum</v>
      </c>
      <c r="F233">
        <v>4335.1438220349492</v>
      </c>
    </row>
    <row r="234" spans="1:6" x14ac:dyDescent="0.35">
      <c r="A234" s="56">
        <v>44274</v>
      </c>
      <c r="B234" s="56" t="str">
        <f>VLOOKUP(A234,Mapping!$H$2:$I$215,2,0)</f>
        <v>Pre</v>
      </c>
      <c r="C234" s="123" t="str">
        <f>VLOOKUP(A234,Mapping!$H$2:$J$215,3,0)</f>
        <v>Pre</v>
      </c>
      <c r="D234" t="s">
        <v>87</v>
      </c>
      <c r="E234" t="str">
        <f>VLOOKUP(D234,Mapping!$E$2:$F$28,2,0)</f>
        <v>sum</v>
      </c>
      <c r="F234">
        <v>2487.8137935307968</v>
      </c>
    </row>
    <row r="235" spans="1:6" x14ac:dyDescent="0.35">
      <c r="A235" s="56">
        <v>44275</v>
      </c>
      <c r="B235" s="56" t="str">
        <f>VLOOKUP(A235,Mapping!$H$2:$I$215,2,0)</f>
        <v>Pre</v>
      </c>
      <c r="C235" s="123" t="str">
        <f>VLOOKUP(A235,Mapping!$H$2:$J$215,3,0)</f>
        <v>Pre</v>
      </c>
      <c r="D235" t="s">
        <v>87</v>
      </c>
      <c r="E235" t="str">
        <f>VLOOKUP(D235,Mapping!$E$2:$F$28,2,0)</f>
        <v>sum</v>
      </c>
      <c r="F235">
        <v>2897.3813049944229</v>
      </c>
    </row>
    <row r="236" spans="1:6" x14ac:dyDescent="0.35">
      <c r="A236" s="56">
        <v>44276</v>
      </c>
      <c r="B236" s="56" t="str">
        <f>VLOOKUP(A236,Mapping!$H$2:$I$215,2,0)</f>
        <v>Pre</v>
      </c>
      <c r="C236" s="123" t="str">
        <f>VLOOKUP(A236,Mapping!$H$2:$J$215,3,0)</f>
        <v>Pre</v>
      </c>
      <c r="D236" t="s">
        <v>87</v>
      </c>
      <c r="E236" t="str">
        <f>VLOOKUP(D236,Mapping!$E$2:$F$28,2,0)</f>
        <v>sum</v>
      </c>
      <c r="F236">
        <v>2328.167988598339</v>
      </c>
    </row>
    <row r="237" spans="1:6" x14ac:dyDescent="0.35">
      <c r="A237" s="56">
        <v>44277</v>
      </c>
      <c r="B237" s="56" t="str">
        <f>VLOOKUP(A237,Mapping!$H$2:$I$215,2,0)</f>
        <v>Pre</v>
      </c>
      <c r="C237" s="123" t="str">
        <f>VLOOKUP(A237,Mapping!$H$2:$J$215,3,0)</f>
        <v>Pre</v>
      </c>
      <c r="D237" t="s">
        <v>87</v>
      </c>
      <c r="E237" t="str">
        <f>VLOOKUP(D237,Mapping!$E$2:$F$28,2,0)</f>
        <v>sum</v>
      </c>
      <c r="F237">
        <v>2014.578014623869</v>
      </c>
    </row>
    <row r="238" spans="1:6" x14ac:dyDescent="0.35">
      <c r="A238" s="56">
        <v>44278</v>
      </c>
      <c r="B238" s="56" t="str">
        <f>VLOOKUP(A238,Mapping!$H$2:$I$215,2,0)</f>
        <v>Pre</v>
      </c>
      <c r="C238" s="123" t="str">
        <f>VLOOKUP(A238,Mapping!$H$2:$J$215,3,0)</f>
        <v>Pre</v>
      </c>
      <c r="D238" t="s">
        <v>87</v>
      </c>
      <c r="E238" t="str">
        <f>VLOOKUP(D238,Mapping!$E$2:$F$28,2,0)</f>
        <v>sum</v>
      </c>
      <c r="F238">
        <v>1747.551400421366</v>
      </c>
    </row>
    <row r="239" spans="1:6" x14ac:dyDescent="0.35">
      <c r="A239" s="56">
        <v>44279</v>
      </c>
      <c r="B239" s="56" t="str">
        <f>VLOOKUP(A239,Mapping!$H$2:$I$215,2,0)</f>
        <v>Pre</v>
      </c>
      <c r="C239" s="123" t="str">
        <f>VLOOKUP(A239,Mapping!$H$2:$J$215,3,0)</f>
        <v>Pre</v>
      </c>
      <c r="D239" t="s">
        <v>87</v>
      </c>
      <c r="E239" t="str">
        <f>VLOOKUP(D239,Mapping!$E$2:$F$28,2,0)</f>
        <v>sum</v>
      </c>
      <c r="F239">
        <v>1813.1202131614821</v>
      </c>
    </row>
    <row r="240" spans="1:6" x14ac:dyDescent="0.35">
      <c r="A240" s="56">
        <v>44280</v>
      </c>
      <c r="B240" s="56" t="str">
        <f>VLOOKUP(A240,Mapping!$H$2:$I$215,2,0)</f>
        <v>Pre</v>
      </c>
      <c r="C240" s="123" t="str">
        <f>VLOOKUP(A240,Mapping!$H$2:$J$215,3,0)</f>
        <v>Pre</v>
      </c>
      <c r="D240" t="s">
        <v>87</v>
      </c>
      <c r="E240" t="str">
        <f>VLOOKUP(D240,Mapping!$E$2:$F$28,2,0)</f>
        <v>sum</v>
      </c>
      <c r="F240">
        <v>1761.8054901474779</v>
      </c>
    </row>
    <row r="241" spans="1:6" x14ac:dyDescent="0.35">
      <c r="A241" s="56">
        <v>44281</v>
      </c>
      <c r="B241" s="56" t="str">
        <f>VLOOKUP(A241,Mapping!$H$2:$I$215,2,0)</f>
        <v>Pre</v>
      </c>
      <c r="C241" s="123" t="str">
        <f>VLOOKUP(A241,Mapping!$H$2:$J$215,3,0)</f>
        <v>Pre</v>
      </c>
      <c r="D241" t="s">
        <v>87</v>
      </c>
      <c r="E241" t="str">
        <f>VLOOKUP(D241,Mapping!$E$2:$F$28,2,0)</f>
        <v>sum</v>
      </c>
      <c r="F241">
        <v>1729.496220101624</v>
      </c>
    </row>
    <row r="242" spans="1:6" x14ac:dyDescent="0.35">
      <c r="A242" s="56">
        <v>44282</v>
      </c>
      <c r="B242" s="56" t="str">
        <f>VLOOKUP(A242,Mapping!$H$2:$I$215,2,0)</f>
        <v>Pre</v>
      </c>
      <c r="C242" s="123" t="str">
        <f>VLOOKUP(A242,Mapping!$H$2:$J$215,3,0)</f>
        <v>Pre</v>
      </c>
      <c r="D242" t="s">
        <v>87</v>
      </c>
      <c r="E242" t="str">
        <f>VLOOKUP(D242,Mapping!$E$2:$F$28,2,0)</f>
        <v>sum</v>
      </c>
      <c r="F242">
        <v>2200.8314537117358</v>
      </c>
    </row>
    <row r="243" spans="1:6" x14ac:dyDescent="0.35">
      <c r="A243" s="56">
        <v>44283</v>
      </c>
      <c r="B243" s="56" t="str">
        <f>VLOOKUP(A243,Mapping!$H$2:$I$215,2,0)</f>
        <v>Pre</v>
      </c>
      <c r="C243" s="123" t="str">
        <f>VLOOKUP(A243,Mapping!$H$2:$J$215,3,0)</f>
        <v>Pre</v>
      </c>
      <c r="D243" t="s">
        <v>87</v>
      </c>
      <c r="E243" t="str">
        <f>VLOOKUP(D243,Mapping!$E$2:$F$28,2,0)</f>
        <v>sum</v>
      </c>
      <c r="F243">
        <v>2583.7913310199528</v>
      </c>
    </row>
    <row r="244" spans="1:6" x14ac:dyDescent="0.35">
      <c r="A244" s="56">
        <v>44284</v>
      </c>
      <c r="B244" s="56" t="str">
        <f>VLOOKUP(A244,Mapping!$H$2:$I$215,2,0)</f>
        <v>Pre</v>
      </c>
      <c r="C244" s="123" t="str">
        <f>VLOOKUP(A244,Mapping!$H$2:$J$215,3,0)</f>
        <v>Pre</v>
      </c>
      <c r="D244" t="s">
        <v>87</v>
      </c>
      <c r="E244" t="str">
        <f>VLOOKUP(D244,Mapping!$E$2:$F$28,2,0)</f>
        <v>sum</v>
      </c>
      <c r="F244">
        <v>2334.8198971371921</v>
      </c>
    </row>
    <row r="245" spans="1:6" x14ac:dyDescent="0.35">
      <c r="A245" s="56">
        <v>44285</v>
      </c>
      <c r="B245" s="56" t="str">
        <f>VLOOKUP(A245,Mapping!$H$2:$I$215,2,0)</f>
        <v>Pre</v>
      </c>
      <c r="C245" s="123" t="str">
        <f>VLOOKUP(A245,Mapping!$H$2:$J$215,3,0)</f>
        <v>Pre</v>
      </c>
      <c r="D245" t="s">
        <v>87</v>
      </c>
      <c r="E245" t="str">
        <f>VLOOKUP(D245,Mapping!$E$2:$F$28,2,0)</f>
        <v>sum</v>
      </c>
      <c r="F245">
        <v>2145.715640104102</v>
      </c>
    </row>
    <row r="246" spans="1:6" x14ac:dyDescent="0.35">
      <c r="A246" s="56">
        <v>44286</v>
      </c>
      <c r="B246" s="56" t="str">
        <f>VLOOKUP(A246,Mapping!$H$2:$I$215,2,0)</f>
        <v>Pre</v>
      </c>
      <c r="C246" s="123" t="str">
        <f>VLOOKUP(A246,Mapping!$H$2:$J$215,3,0)</f>
        <v>Pre</v>
      </c>
      <c r="D246" t="s">
        <v>87</v>
      </c>
      <c r="E246" t="str">
        <f>VLOOKUP(D246,Mapping!$E$2:$F$28,2,0)</f>
        <v>sum</v>
      </c>
      <c r="F246">
        <v>2482.1121576403521</v>
      </c>
    </row>
    <row r="247" spans="1:6" x14ac:dyDescent="0.35">
      <c r="A247" s="56">
        <v>44287</v>
      </c>
      <c r="B247" s="56" t="str">
        <f>VLOOKUP(A247,Mapping!$H$2:$I$215,2,0)</f>
        <v>Pre</v>
      </c>
      <c r="C247" s="123" t="str">
        <f>VLOOKUP(A247,Mapping!$H$2:$J$215,3,0)</f>
        <v>Pre</v>
      </c>
      <c r="D247" t="s">
        <v>87</v>
      </c>
      <c r="E247" t="str">
        <f>VLOOKUP(D247,Mapping!$E$2:$F$28,2,0)</f>
        <v>sum</v>
      </c>
      <c r="F247">
        <v>2050.1633811066572</v>
      </c>
    </row>
    <row r="248" spans="1:6" x14ac:dyDescent="0.35">
      <c r="A248" s="56">
        <v>44288</v>
      </c>
      <c r="B248" s="56" t="str">
        <f>VLOOKUP(A248,Mapping!$H$2:$I$215,2,0)</f>
        <v>Pre</v>
      </c>
      <c r="C248" s="123" t="str">
        <f>VLOOKUP(A248,Mapping!$H$2:$J$215,3,0)</f>
        <v>Pre</v>
      </c>
      <c r="D248" t="s">
        <v>87</v>
      </c>
      <c r="E248" t="str">
        <f>VLOOKUP(D248,Mapping!$E$2:$F$28,2,0)</f>
        <v>sum</v>
      </c>
      <c r="F248">
        <v>2353.720425383925</v>
      </c>
    </row>
    <row r="249" spans="1:6" x14ac:dyDescent="0.35">
      <c r="A249" s="56">
        <v>44289</v>
      </c>
      <c r="B249" s="56" t="str">
        <f>VLOOKUP(A249,Mapping!$H$2:$I$215,2,0)</f>
        <v>Pre</v>
      </c>
      <c r="C249" s="123" t="str">
        <f>VLOOKUP(A249,Mapping!$H$2:$J$215,3,0)</f>
        <v>Pre</v>
      </c>
      <c r="D249" t="s">
        <v>87</v>
      </c>
      <c r="E249" t="str">
        <f>VLOOKUP(D249,Mapping!$E$2:$F$28,2,0)</f>
        <v>sum</v>
      </c>
      <c r="F249">
        <v>2641.5921512638879</v>
      </c>
    </row>
    <row r="250" spans="1:6" x14ac:dyDescent="0.35">
      <c r="A250" s="56">
        <v>44290</v>
      </c>
      <c r="B250" s="56" t="str">
        <f>VLOOKUP(A250,Mapping!$H$2:$I$215,2,0)</f>
        <v>Pre</v>
      </c>
      <c r="C250" s="123" t="str">
        <f>VLOOKUP(A250,Mapping!$H$2:$J$215,3,0)</f>
        <v>Pre</v>
      </c>
      <c r="D250" t="s">
        <v>87</v>
      </c>
      <c r="E250" t="str">
        <f>VLOOKUP(D250,Mapping!$E$2:$F$28,2,0)</f>
        <v>sum</v>
      </c>
      <c r="F250">
        <v>2908.242564018085</v>
      </c>
    </row>
    <row r="251" spans="1:6" x14ac:dyDescent="0.35">
      <c r="A251" s="56">
        <v>44291</v>
      </c>
      <c r="B251" s="56" t="str">
        <f>VLOOKUP(A251,Mapping!$H$2:$I$215,2,0)</f>
        <v>Pre</v>
      </c>
      <c r="C251" s="123" t="str">
        <f>VLOOKUP(A251,Mapping!$H$2:$J$215,3,0)</f>
        <v>Pre</v>
      </c>
      <c r="D251" t="s">
        <v>87</v>
      </c>
      <c r="E251" t="str">
        <f>VLOOKUP(D251,Mapping!$E$2:$F$28,2,0)</f>
        <v>sum</v>
      </c>
      <c r="F251">
        <v>653.24737795837689</v>
      </c>
    </row>
    <row r="252" spans="1:6" x14ac:dyDescent="0.35">
      <c r="A252" s="56">
        <v>44292</v>
      </c>
      <c r="B252" s="56" t="str">
        <f>VLOOKUP(A252,Mapping!$H$2:$I$215,2,0)</f>
        <v>Pre</v>
      </c>
      <c r="C252" s="123" t="str">
        <f>VLOOKUP(A252,Mapping!$H$2:$J$215,3,0)</f>
        <v>Pre</v>
      </c>
      <c r="D252" t="s">
        <v>87</v>
      </c>
      <c r="E252" t="str">
        <f>VLOOKUP(D252,Mapping!$E$2:$F$28,2,0)</f>
        <v>sum</v>
      </c>
      <c r="F252">
        <v>2346.3390990793109</v>
      </c>
    </row>
    <row r="253" spans="1:6" x14ac:dyDescent="0.35">
      <c r="A253" s="56">
        <v>44293</v>
      </c>
      <c r="B253" s="56" t="str">
        <f>VLOOKUP(A253,Mapping!$H$2:$I$215,2,0)</f>
        <v>Pre</v>
      </c>
      <c r="C253" s="123" t="str">
        <f>VLOOKUP(A253,Mapping!$H$2:$J$215,3,0)</f>
        <v>Pre</v>
      </c>
      <c r="D253" t="s">
        <v>87</v>
      </c>
      <c r="E253" t="str">
        <f>VLOOKUP(D253,Mapping!$E$2:$F$28,2,0)</f>
        <v>sum</v>
      </c>
      <c r="F253">
        <v>1952.360807570516</v>
      </c>
    </row>
    <row r="254" spans="1:6" x14ac:dyDescent="0.35">
      <c r="A254" s="56">
        <v>44294</v>
      </c>
      <c r="B254" s="56" t="str">
        <f>VLOOKUP(A254,Mapping!$H$2:$I$215,2,0)</f>
        <v>Pre</v>
      </c>
      <c r="C254" s="123" t="str">
        <f>VLOOKUP(A254,Mapping!$H$2:$J$215,3,0)</f>
        <v>Pre</v>
      </c>
      <c r="D254" t="s">
        <v>87</v>
      </c>
      <c r="E254" t="str">
        <f>VLOOKUP(D254,Mapping!$E$2:$F$28,2,0)</f>
        <v>sum</v>
      </c>
      <c r="F254">
        <v>1754.91032892208</v>
      </c>
    </row>
    <row r="255" spans="1:6" x14ac:dyDescent="0.35">
      <c r="A255" s="56">
        <v>44295</v>
      </c>
      <c r="B255" s="56" t="str">
        <f>VLOOKUP(A255,Mapping!$H$2:$I$215,2,0)</f>
        <v>Pre</v>
      </c>
      <c r="C255" s="123" t="str">
        <f>VLOOKUP(A255,Mapping!$H$2:$J$215,3,0)</f>
        <v>Pre</v>
      </c>
      <c r="D255" t="s">
        <v>87</v>
      </c>
      <c r="E255" t="str">
        <f>VLOOKUP(D255,Mapping!$E$2:$F$28,2,0)</f>
        <v>sum</v>
      </c>
      <c r="F255">
        <v>1693.0917211209339</v>
      </c>
    </row>
    <row r="256" spans="1:6" x14ac:dyDescent="0.35">
      <c r="A256" s="56">
        <v>44296</v>
      </c>
      <c r="B256" s="56" t="str">
        <f>VLOOKUP(A256,Mapping!$H$2:$I$215,2,0)</f>
        <v>Pre</v>
      </c>
      <c r="C256" s="123" t="str">
        <f>VLOOKUP(A256,Mapping!$H$2:$J$215,3,0)</f>
        <v>Pre</v>
      </c>
      <c r="D256" t="s">
        <v>87</v>
      </c>
      <c r="E256" t="str">
        <f>VLOOKUP(D256,Mapping!$E$2:$F$28,2,0)</f>
        <v>sum</v>
      </c>
      <c r="F256">
        <v>1590.675818644409</v>
      </c>
    </row>
    <row r="257" spans="1:6" x14ac:dyDescent="0.35">
      <c r="A257" s="56">
        <v>44297</v>
      </c>
      <c r="B257" s="56" t="str">
        <f>VLOOKUP(A257,Mapping!$H$2:$I$215,2,0)</f>
        <v>Pre</v>
      </c>
      <c r="C257" s="123" t="str">
        <f>VLOOKUP(A257,Mapping!$H$2:$J$215,3,0)</f>
        <v>Pre</v>
      </c>
      <c r="D257" t="s">
        <v>87</v>
      </c>
      <c r="E257" t="str">
        <f>VLOOKUP(D257,Mapping!$E$2:$F$28,2,0)</f>
        <v>sum</v>
      </c>
      <c r="F257">
        <v>1822.2649314516871</v>
      </c>
    </row>
    <row r="258" spans="1:6" x14ac:dyDescent="0.35">
      <c r="A258" s="56">
        <v>44298</v>
      </c>
      <c r="B258" s="56" t="str">
        <f>VLOOKUP(A258,Mapping!$H$2:$I$215,2,0)</f>
        <v>Pre</v>
      </c>
      <c r="C258" s="123" t="str">
        <f>VLOOKUP(A258,Mapping!$H$2:$J$215,3,0)</f>
        <v>Pre</v>
      </c>
      <c r="D258" t="s">
        <v>87</v>
      </c>
      <c r="E258" t="str">
        <f>VLOOKUP(D258,Mapping!$E$2:$F$28,2,0)</f>
        <v>sum</v>
      </c>
      <c r="F258">
        <v>1645.113100140941</v>
      </c>
    </row>
    <row r="259" spans="1:6" x14ac:dyDescent="0.35">
      <c r="A259" s="56">
        <v>44299</v>
      </c>
      <c r="B259" s="56" t="str">
        <f>VLOOKUP(A259,Mapping!$H$2:$I$215,2,0)</f>
        <v>Pre</v>
      </c>
      <c r="C259" s="123" t="str">
        <f>VLOOKUP(A259,Mapping!$H$2:$J$215,3,0)</f>
        <v>Pre</v>
      </c>
      <c r="D259" t="s">
        <v>87</v>
      </c>
      <c r="E259" t="str">
        <f>VLOOKUP(D259,Mapping!$E$2:$F$28,2,0)</f>
        <v>sum</v>
      </c>
      <c r="F259">
        <v>1580.526494975564</v>
      </c>
    </row>
    <row r="260" spans="1:6" x14ac:dyDescent="0.35">
      <c r="A260" s="56">
        <v>44300</v>
      </c>
      <c r="B260" s="56" t="str">
        <f>VLOOKUP(A260,Mapping!$H$2:$I$215,2,0)</f>
        <v>Pre</v>
      </c>
      <c r="C260" s="123" t="str">
        <f>VLOOKUP(A260,Mapping!$H$2:$J$215,3,0)</f>
        <v>Pre</v>
      </c>
      <c r="D260" t="s">
        <v>87</v>
      </c>
      <c r="E260" t="str">
        <f>VLOOKUP(D260,Mapping!$E$2:$F$28,2,0)</f>
        <v>sum</v>
      </c>
      <c r="F260">
        <v>1642.3451027767101</v>
      </c>
    </row>
    <row r="261" spans="1:6" x14ac:dyDescent="0.35">
      <c r="A261" s="56">
        <v>44301</v>
      </c>
      <c r="B261" s="56" t="str">
        <f>VLOOKUP(A261,Mapping!$H$2:$I$215,2,0)</f>
        <v>Pre</v>
      </c>
      <c r="C261" s="123" t="str">
        <f>VLOOKUP(A261,Mapping!$H$2:$J$215,3,0)</f>
        <v>Pre</v>
      </c>
      <c r="D261" t="s">
        <v>87</v>
      </c>
      <c r="E261" t="str">
        <f>VLOOKUP(D261,Mapping!$E$2:$F$28,2,0)</f>
        <v>sum</v>
      </c>
      <c r="F261">
        <v>1567.609173942489</v>
      </c>
    </row>
    <row r="262" spans="1:6" x14ac:dyDescent="0.35">
      <c r="A262" s="56">
        <v>44302</v>
      </c>
      <c r="B262" s="56" t="str">
        <f>VLOOKUP(A262,Mapping!$H$2:$I$215,2,0)</f>
        <v>Pre</v>
      </c>
      <c r="C262" s="123" t="str">
        <f>VLOOKUP(A262,Mapping!$H$2:$J$215,3,0)</f>
        <v>Pre</v>
      </c>
      <c r="D262" t="s">
        <v>87</v>
      </c>
      <c r="E262" t="str">
        <f>VLOOKUP(D262,Mapping!$E$2:$F$28,2,0)</f>
        <v>sum</v>
      </c>
      <c r="F262">
        <v>1406.142661029048</v>
      </c>
    </row>
    <row r="263" spans="1:6" x14ac:dyDescent="0.35">
      <c r="A263" s="56">
        <v>44303</v>
      </c>
      <c r="B263" s="56" t="str">
        <f>VLOOKUP(A263,Mapping!$H$2:$I$215,2,0)</f>
        <v>Pre</v>
      </c>
      <c r="C263" s="123" t="str">
        <f>VLOOKUP(A263,Mapping!$H$2:$J$215,3,0)</f>
        <v>Pre</v>
      </c>
      <c r="D263" t="s">
        <v>87</v>
      </c>
      <c r="E263" t="str">
        <f>VLOOKUP(D263,Mapping!$E$2:$F$28,2,0)</f>
        <v>sum</v>
      </c>
      <c r="F263">
        <v>415.19960463456152</v>
      </c>
    </row>
    <row r="264" spans="1:6" x14ac:dyDescent="0.35">
      <c r="A264" s="56">
        <v>44304</v>
      </c>
      <c r="B264" s="56" t="str">
        <f>VLOOKUP(A264,Mapping!$H$2:$I$215,2,0)</f>
        <v>Pre</v>
      </c>
      <c r="C264" s="123" t="str">
        <f>VLOOKUP(A264,Mapping!$H$2:$J$215,3,0)</f>
        <v>Pre</v>
      </c>
      <c r="D264" t="s">
        <v>87</v>
      </c>
      <c r="E264" t="str">
        <f>VLOOKUP(D264,Mapping!$E$2:$F$28,2,0)</f>
        <v>sum</v>
      </c>
      <c r="F264">
        <v>1442.126626764044</v>
      </c>
    </row>
    <row r="265" spans="1:6" x14ac:dyDescent="0.35">
      <c r="A265" s="56">
        <v>44305</v>
      </c>
      <c r="B265" s="56" t="str">
        <f>VLOOKUP(A265,Mapping!$H$2:$I$215,2,0)</f>
        <v>Pre</v>
      </c>
      <c r="C265" s="123" t="str">
        <f>VLOOKUP(A265,Mapping!$H$2:$J$215,3,0)</f>
        <v>Pre</v>
      </c>
      <c r="D265" t="s">
        <v>87</v>
      </c>
      <c r="E265" t="str">
        <f>VLOOKUP(D265,Mapping!$E$2:$F$28,2,0)</f>
        <v>sum</v>
      </c>
      <c r="F265">
        <v>1443.971958340197</v>
      </c>
    </row>
    <row r="266" spans="1:6" x14ac:dyDescent="0.35">
      <c r="A266" s="56">
        <v>44306</v>
      </c>
      <c r="B266" s="56" t="str">
        <f>VLOOKUP(A266,Mapping!$H$2:$I$215,2,0)</f>
        <v>Pre</v>
      </c>
      <c r="C266" s="123" t="str">
        <f>VLOOKUP(A266,Mapping!$H$2:$J$215,3,0)</f>
        <v>Pre</v>
      </c>
      <c r="D266" t="s">
        <v>87</v>
      </c>
      <c r="E266" t="str">
        <f>VLOOKUP(D266,Mapping!$E$2:$F$28,2,0)</f>
        <v>sum</v>
      </c>
      <c r="F266">
        <v>1896.078194497831</v>
      </c>
    </row>
    <row r="267" spans="1:6" x14ac:dyDescent="0.35">
      <c r="A267" s="56">
        <v>44307</v>
      </c>
      <c r="B267" s="56" t="str">
        <f>VLOOKUP(A267,Mapping!$H$2:$I$215,2,0)</f>
        <v>Pre</v>
      </c>
      <c r="C267" s="123" t="str">
        <f>VLOOKUP(A267,Mapping!$H$2:$J$215,3,0)</f>
        <v>Pre</v>
      </c>
      <c r="D267" t="s">
        <v>87</v>
      </c>
      <c r="E267" t="str">
        <f>VLOOKUP(D267,Mapping!$E$2:$F$28,2,0)</f>
        <v>sum</v>
      </c>
      <c r="F267">
        <v>1818.57426829938</v>
      </c>
    </row>
    <row r="268" spans="1:6" x14ac:dyDescent="0.35">
      <c r="A268" s="56">
        <v>44308</v>
      </c>
      <c r="B268" s="56" t="str">
        <f>VLOOKUP(A268,Mapping!$H$2:$I$215,2,0)</f>
        <v>Pre</v>
      </c>
      <c r="C268" s="123" t="str">
        <f>VLOOKUP(A268,Mapping!$H$2:$J$215,3,0)</f>
        <v>Pre</v>
      </c>
      <c r="D268" t="s">
        <v>87</v>
      </c>
      <c r="E268" t="str">
        <f>VLOOKUP(D268,Mapping!$E$2:$F$28,2,0)</f>
        <v>sum</v>
      </c>
      <c r="F268">
        <v>1682.9423974520889</v>
      </c>
    </row>
    <row r="269" spans="1:6" x14ac:dyDescent="0.35">
      <c r="A269" s="56">
        <v>44309</v>
      </c>
      <c r="B269" s="56" t="str">
        <f>VLOOKUP(A269,Mapping!$H$2:$I$215,2,0)</f>
        <v>Pre</v>
      </c>
      <c r="C269" s="123" t="str">
        <f>VLOOKUP(A269,Mapping!$H$2:$J$215,3,0)</f>
        <v>Pre</v>
      </c>
      <c r="D269" t="s">
        <v>87</v>
      </c>
      <c r="E269" t="str">
        <f>VLOOKUP(D269,Mapping!$E$2:$F$28,2,0)</f>
        <v>sum</v>
      </c>
      <c r="F269">
        <v>1544.5425292405689</v>
      </c>
    </row>
    <row r="270" spans="1:6" x14ac:dyDescent="0.35">
      <c r="A270" s="56">
        <v>44310</v>
      </c>
      <c r="B270" s="56" t="str">
        <f>VLOOKUP(A270,Mapping!$H$2:$I$215,2,0)</f>
        <v>Pre</v>
      </c>
      <c r="C270" s="123" t="str">
        <f>VLOOKUP(A270,Mapping!$H$2:$J$215,3,0)</f>
        <v>Pre</v>
      </c>
      <c r="D270" t="s">
        <v>87</v>
      </c>
      <c r="E270" t="str">
        <f>VLOOKUP(D270,Mapping!$E$2:$F$28,2,0)</f>
        <v>sum</v>
      </c>
      <c r="F270">
        <v>1591.598484432486</v>
      </c>
    </row>
    <row r="271" spans="1:6" x14ac:dyDescent="0.35">
      <c r="A271" s="56">
        <v>44311</v>
      </c>
      <c r="B271" s="56" t="str">
        <f>VLOOKUP(A271,Mapping!$H$2:$I$215,2,0)</f>
        <v>Pre</v>
      </c>
      <c r="C271" s="123" t="str">
        <f>VLOOKUP(A271,Mapping!$H$2:$J$215,3,0)</f>
        <v>Pre</v>
      </c>
      <c r="D271" t="s">
        <v>87</v>
      </c>
      <c r="E271" t="str">
        <f>VLOOKUP(D271,Mapping!$E$2:$F$28,2,0)</f>
        <v>sum</v>
      </c>
      <c r="F271">
        <v>1827.8009261801481</v>
      </c>
    </row>
    <row r="272" spans="1:6" x14ac:dyDescent="0.35">
      <c r="A272" s="56">
        <v>44312</v>
      </c>
      <c r="B272" s="56" t="str">
        <f>VLOOKUP(A272,Mapping!$H$2:$I$215,2,0)</f>
        <v>Pre</v>
      </c>
      <c r="C272" s="123" t="str">
        <f>VLOOKUP(A272,Mapping!$H$2:$J$215,3,0)</f>
        <v>Pre</v>
      </c>
      <c r="D272" t="s">
        <v>87</v>
      </c>
      <c r="E272" t="str">
        <f>VLOOKUP(D272,Mapping!$E$2:$F$28,2,0)</f>
        <v>sum</v>
      </c>
      <c r="F272">
        <v>1453.198616220966</v>
      </c>
    </row>
    <row r="273" spans="1:6" x14ac:dyDescent="0.35">
      <c r="A273" s="56">
        <v>44313</v>
      </c>
      <c r="B273" s="56" t="str">
        <f>VLOOKUP(A273,Mapping!$H$2:$I$215,2,0)</f>
        <v>Post</v>
      </c>
      <c r="C273" s="123" t="str">
        <f>VLOOKUP(A273,Mapping!$H$2:$J$215,3,0)</f>
        <v>Post</v>
      </c>
      <c r="D273" t="s">
        <v>87</v>
      </c>
      <c r="E273" t="str">
        <f>VLOOKUP(D273,Mapping!$E$2:$F$28,2,0)</f>
        <v>sum</v>
      </c>
      <c r="F273">
        <v>1445.817289916351</v>
      </c>
    </row>
    <row r="274" spans="1:6" x14ac:dyDescent="0.35">
      <c r="A274" s="56">
        <v>44314</v>
      </c>
      <c r="B274" s="56" t="str">
        <f>VLOOKUP(A274,Mapping!$H$2:$I$215,2,0)</f>
        <v>Post</v>
      </c>
      <c r="C274" s="123" t="str">
        <f>VLOOKUP(A274,Mapping!$H$2:$J$215,3,0)</f>
        <v>Post</v>
      </c>
      <c r="D274" t="s">
        <v>87</v>
      </c>
      <c r="E274" t="str">
        <f>VLOOKUP(D274,Mapping!$E$2:$F$28,2,0)</f>
        <v>sum</v>
      </c>
      <c r="F274">
        <v>1406.142661029048</v>
      </c>
    </row>
    <row r="275" spans="1:6" x14ac:dyDescent="0.35">
      <c r="A275" s="56">
        <v>44315</v>
      </c>
      <c r="B275" s="56" t="str">
        <f>VLOOKUP(A275,Mapping!$H$2:$I$215,2,0)</f>
        <v>Post</v>
      </c>
      <c r="C275" s="123" t="str">
        <f>VLOOKUP(A275,Mapping!$H$2:$J$215,3,0)</f>
        <v>Post</v>
      </c>
      <c r="D275" t="s">
        <v>87</v>
      </c>
      <c r="E275" t="str">
        <f>VLOOKUP(D275,Mapping!$E$2:$F$28,2,0)</f>
        <v>sum</v>
      </c>
      <c r="F275">
        <v>1423.6733110025079</v>
      </c>
    </row>
    <row r="276" spans="1:6" x14ac:dyDescent="0.35">
      <c r="A276" s="56">
        <v>44316</v>
      </c>
      <c r="B276" s="56" t="str">
        <f>VLOOKUP(A276,Mapping!$H$2:$I$215,2,0)</f>
        <v>Post</v>
      </c>
      <c r="C276" s="123" t="str">
        <f>VLOOKUP(A276,Mapping!$H$2:$J$215,3,0)</f>
        <v>Post</v>
      </c>
      <c r="D276" t="s">
        <v>87</v>
      </c>
      <c r="E276" t="str">
        <f>VLOOKUP(D276,Mapping!$E$2:$F$28,2,0)</f>
        <v>sum</v>
      </c>
      <c r="F276">
        <v>1407.987992605202</v>
      </c>
    </row>
    <row r="277" spans="1:6" x14ac:dyDescent="0.35">
      <c r="A277" s="56">
        <v>44317</v>
      </c>
      <c r="B277" s="56" t="str">
        <f>VLOOKUP(A277,Mapping!$H$2:$I$215,2,0)</f>
        <v>Post</v>
      </c>
      <c r="C277" s="123" t="str">
        <f>VLOOKUP(A277,Mapping!$H$2:$J$215,3,0)</f>
        <v>Post</v>
      </c>
      <c r="D277" t="s">
        <v>87</v>
      </c>
      <c r="E277" t="str">
        <f>VLOOKUP(D277,Mapping!$E$2:$F$28,2,0)</f>
        <v>sum</v>
      </c>
      <c r="F277">
        <v>1302.8643334644121</v>
      </c>
    </row>
    <row r="278" spans="1:6" x14ac:dyDescent="0.35">
      <c r="A278" s="56">
        <v>44318</v>
      </c>
      <c r="B278" s="56" t="str">
        <f>VLOOKUP(A278,Mapping!$H$2:$I$215,2,0)</f>
        <v>Post</v>
      </c>
      <c r="C278" s="123" t="str">
        <f>VLOOKUP(A278,Mapping!$H$2:$J$215,3,0)</f>
        <v>Post</v>
      </c>
      <c r="D278" t="s">
        <v>87</v>
      </c>
      <c r="E278" t="str">
        <f>VLOOKUP(D278,Mapping!$E$2:$F$28,2,0)</f>
        <v>sum</v>
      </c>
      <c r="F278">
        <v>1482.7836937999739</v>
      </c>
    </row>
    <row r="279" spans="1:6" x14ac:dyDescent="0.35">
      <c r="A279" s="56">
        <v>44319</v>
      </c>
      <c r="B279" s="56" t="str">
        <f>VLOOKUP(A279,Mapping!$H$2:$I$215,2,0)</f>
        <v>Post</v>
      </c>
      <c r="C279" s="123" t="str">
        <f>VLOOKUP(A279,Mapping!$H$2:$J$215,3,0)</f>
        <v>Post</v>
      </c>
      <c r="D279" t="s">
        <v>87</v>
      </c>
      <c r="E279" t="str">
        <f>VLOOKUP(D279,Mapping!$E$2:$F$28,2,0)</f>
        <v>sum</v>
      </c>
      <c r="F279">
        <v>1349.8383536505439</v>
      </c>
    </row>
    <row r="280" spans="1:6" x14ac:dyDescent="0.35">
      <c r="A280" s="56">
        <v>44320</v>
      </c>
      <c r="B280" s="56" t="str">
        <f>VLOOKUP(A280,Mapping!$H$2:$I$215,2,0)</f>
        <v>Post</v>
      </c>
      <c r="C280" s="123" t="str">
        <f>VLOOKUP(A280,Mapping!$H$2:$J$215,3,0)</f>
        <v>Post</v>
      </c>
      <c r="D280" t="s">
        <v>87</v>
      </c>
      <c r="E280" t="str">
        <f>VLOOKUP(D280,Mapping!$E$2:$F$28,2,0)</f>
        <v>sum</v>
      </c>
      <c r="F280">
        <v>1313.499960676367</v>
      </c>
    </row>
    <row r="281" spans="1:6" x14ac:dyDescent="0.35">
      <c r="A281" s="56">
        <v>44321</v>
      </c>
      <c r="B281" s="56" t="str">
        <f>VLOOKUP(A281,Mapping!$H$2:$I$215,2,0)</f>
        <v>Post</v>
      </c>
      <c r="C281" s="123" t="str">
        <f>VLOOKUP(A281,Mapping!$H$2:$J$215,3,0)</f>
        <v>Post</v>
      </c>
      <c r="D281" t="s">
        <v>87</v>
      </c>
      <c r="E281" t="str">
        <f>VLOOKUP(D281,Mapping!$E$2:$F$28,2,0)</f>
        <v>sum</v>
      </c>
      <c r="F281">
        <v>1249.6861974046401</v>
      </c>
    </row>
    <row r="282" spans="1:6" x14ac:dyDescent="0.35">
      <c r="A282" s="56">
        <v>44322</v>
      </c>
      <c r="B282" s="56" t="str">
        <f>VLOOKUP(A282,Mapping!$H$2:$I$215,2,0)</f>
        <v>Post</v>
      </c>
      <c r="C282" s="123" t="str">
        <f>VLOOKUP(A282,Mapping!$H$2:$J$215,3,0)</f>
        <v>Post</v>
      </c>
      <c r="D282" t="s">
        <v>87</v>
      </c>
      <c r="E282" t="str">
        <f>VLOOKUP(D282,Mapping!$E$2:$F$28,2,0)</f>
        <v>sum</v>
      </c>
      <c r="F282">
        <v>1239.0505701926861</v>
      </c>
    </row>
    <row r="283" spans="1:6" x14ac:dyDescent="0.35">
      <c r="A283" s="56">
        <v>44323</v>
      </c>
      <c r="B283" s="56" t="str">
        <f>VLOOKUP(A283,Mapping!$H$2:$I$215,2,0)</f>
        <v>Post</v>
      </c>
      <c r="C283" s="123" t="str">
        <f>VLOOKUP(A283,Mapping!$H$2:$J$215,3,0)</f>
        <v>Post</v>
      </c>
      <c r="D283" t="s">
        <v>87</v>
      </c>
      <c r="E283" t="str">
        <f>VLOOKUP(D283,Mapping!$E$2:$F$28,2,0)</f>
        <v>sum</v>
      </c>
      <c r="F283">
        <v>1209.802595359811</v>
      </c>
    </row>
    <row r="284" spans="1:6" x14ac:dyDescent="0.35">
      <c r="A284" s="56">
        <v>44324</v>
      </c>
      <c r="B284" s="56" t="str">
        <f>VLOOKUP(A284,Mapping!$H$2:$I$215,2,0)</f>
        <v>Post</v>
      </c>
      <c r="C284" s="123" t="str">
        <f>VLOOKUP(A284,Mapping!$H$2:$J$215,3,0)</f>
        <v>Post</v>
      </c>
      <c r="D284" t="s">
        <v>87</v>
      </c>
      <c r="E284" t="str">
        <f>VLOOKUP(D284,Mapping!$E$2:$F$28,2,0)</f>
        <v>sum</v>
      </c>
      <c r="F284">
        <v>1270.957451828549</v>
      </c>
    </row>
    <row r="285" spans="1:6" x14ac:dyDescent="0.35">
      <c r="A285" s="56">
        <v>44325</v>
      </c>
      <c r="B285" s="56" t="str">
        <f>VLOOKUP(A285,Mapping!$H$2:$I$215,2,0)</f>
        <v>Post</v>
      </c>
      <c r="C285" s="123" t="str">
        <f>VLOOKUP(A285,Mapping!$H$2:$J$215,3,0)</f>
        <v>Post</v>
      </c>
      <c r="D285" t="s">
        <v>87</v>
      </c>
      <c r="E285" t="str">
        <f>VLOOKUP(D285,Mapping!$E$2:$F$28,2,0)</f>
        <v>sum</v>
      </c>
      <c r="F285">
        <v>1486.3289028706249</v>
      </c>
    </row>
    <row r="286" spans="1:6" x14ac:dyDescent="0.35">
      <c r="A286" s="56">
        <v>44326</v>
      </c>
      <c r="B286" s="56" t="str">
        <f>VLOOKUP(A286,Mapping!$H$2:$I$215,2,0)</f>
        <v>Post</v>
      </c>
      <c r="C286" s="123" t="str">
        <f>VLOOKUP(A286,Mapping!$H$2:$J$215,3,0)</f>
        <v>Post</v>
      </c>
      <c r="D286" t="s">
        <v>87</v>
      </c>
      <c r="E286" t="str">
        <f>VLOOKUP(D286,Mapping!$E$2:$F$28,2,0)</f>
        <v>sum</v>
      </c>
      <c r="F286">
        <v>1494.3056232795909</v>
      </c>
    </row>
    <row r="287" spans="1:6" x14ac:dyDescent="0.35">
      <c r="A287" s="56">
        <v>44327</v>
      </c>
      <c r="B287" s="56" t="str">
        <f>VLOOKUP(A287,Mapping!$H$2:$I$215,2,0)</f>
        <v>Post</v>
      </c>
      <c r="C287" s="123" t="str">
        <f>VLOOKUP(A287,Mapping!$H$2:$J$215,3,0)</f>
        <v>Post</v>
      </c>
      <c r="D287" t="s">
        <v>87</v>
      </c>
      <c r="E287" t="str">
        <f>VLOOKUP(D287,Mapping!$E$2:$F$28,2,0)</f>
        <v>sum</v>
      </c>
      <c r="F287">
        <v>1385.290444357059</v>
      </c>
    </row>
    <row r="288" spans="1:6" x14ac:dyDescent="0.35">
      <c r="A288" s="56">
        <v>44328</v>
      </c>
      <c r="B288" s="56" t="str">
        <f>VLOOKUP(A288,Mapping!$H$2:$I$215,2,0)</f>
        <v>Post</v>
      </c>
      <c r="C288" s="123" t="str">
        <f>VLOOKUP(A288,Mapping!$H$2:$J$215,3,0)</f>
        <v>Post</v>
      </c>
      <c r="D288" t="s">
        <v>87</v>
      </c>
      <c r="E288" t="str">
        <f>VLOOKUP(D288,Mapping!$E$2:$F$28,2,0)</f>
        <v>sum</v>
      </c>
      <c r="F288">
        <v>1400.357582907327</v>
      </c>
    </row>
    <row r="289" spans="1:6" x14ac:dyDescent="0.35">
      <c r="A289" s="56">
        <v>44329</v>
      </c>
      <c r="B289" s="56" t="str">
        <f>VLOOKUP(A289,Mapping!$H$2:$I$215,2,0)</f>
        <v>Post</v>
      </c>
      <c r="C289" s="123" t="str">
        <f>VLOOKUP(A289,Mapping!$H$2:$J$215,3,0)</f>
        <v>Post</v>
      </c>
      <c r="D289" t="s">
        <v>87</v>
      </c>
      <c r="E289" t="str">
        <f>VLOOKUP(D289,Mapping!$E$2:$F$28,2,0)</f>
        <v>sum</v>
      </c>
      <c r="F289">
        <v>1666.2482632061869</v>
      </c>
    </row>
    <row r="290" spans="1:6" x14ac:dyDescent="0.35">
      <c r="A290" s="56">
        <v>44330</v>
      </c>
      <c r="B290" s="56" t="str">
        <f>VLOOKUP(A290,Mapping!$H$2:$I$215,2,0)</f>
        <v>Post</v>
      </c>
      <c r="C290" s="123" t="str">
        <f>VLOOKUP(A290,Mapping!$H$2:$J$215,3,0)</f>
        <v>Post</v>
      </c>
      <c r="D290" t="s">
        <v>87</v>
      </c>
      <c r="E290" t="str">
        <f>VLOOKUP(D290,Mapping!$E$2:$F$28,2,0)</f>
        <v>sum</v>
      </c>
      <c r="F290">
        <v>1627.2509634290211</v>
      </c>
    </row>
    <row r="291" spans="1:6" x14ac:dyDescent="0.35">
      <c r="A291" s="56">
        <v>44331</v>
      </c>
      <c r="B291" s="56" t="str">
        <f>VLOOKUP(A291,Mapping!$H$2:$I$215,2,0)</f>
        <v>Post</v>
      </c>
      <c r="C291" s="123" t="str">
        <f>VLOOKUP(A291,Mapping!$H$2:$J$215,3,0)</f>
        <v>Post</v>
      </c>
      <c r="D291" t="s">
        <v>87</v>
      </c>
      <c r="E291" t="str">
        <f>VLOOKUP(D291,Mapping!$E$2:$F$28,2,0)</f>
        <v>sum</v>
      </c>
      <c r="F291">
        <v>1612.1838248787519</v>
      </c>
    </row>
    <row r="292" spans="1:6" x14ac:dyDescent="0.35">
      <c r="A292" s="56">
        <v>44332</v>
      </c>
      <c r="B292" s="56" t="str">
        <f>VLOOKUP(A292,Mapping!$H$2:$I$215,2,0)</f>
        <v>Post</v>
      </c>
      <c r="C292" s="123" t="str">
        <f>VLOOKUP(A292,Mapping!$H$2:$J$215,3,0)</f>
        <v>Post</v>
      </c>
      <c r="D292" t="s">
        <v>87</v>
      </c>
      <c r="E292" t="str">
        <f>VLOOKUP(D292,Mapping!$E$2:$F$28,2,0)</f>
        <v>sum</v>
      </c>
      <c r="F292">
        <v>1850.599134880063</v>
      </c>
    </row>
    <row r="293" spans="1:6" x14ac:dyDescent="0.35">
      <c r="A293" s="56">
        <v>44333</v>
      </c>
      <c r="B293" s="56" t="str">
        <f>VLOOKUP(A293,Mapping!$H$2:$I$215,2,0)</f>
        <v>Post</v>
      </c>
      <c r="C293" s="123" t="str">
        <f>VLOOKUP(A293,Mapping!$H$2:$J$215,3,0)</f>
        <v>Post</v>
      </c>
      <c r="D293" t="s">
        <v>87</v>
      </c>
      <c r="E293" t="str">
        <f>VLOOKUP(D293,Mapping!$E$2:$F$28,2,0)</f>
        <v>sum</v>
      </c>
      <c r="F293">
        <v>1661.816751867872</v>
      </c>
    </row>
    <row r="294" spans="1:6" x14ac:dyDescent="0.35">
      <c r="A294" s="56">
        <v>44334</v>
      </c>
      <c r="B294" s="56" t="str">
        <f>VLOOKUP(A294,Mapping!$H$2:$I$215,2,0)</f>
        <v>Post</v>
      </c>
      <c r="C294" s="123" t="str">
        <f>VLOOKUP(A294,Mapping!$H$2:$J$215,3,0)</f>
        <v>Post</v>
      </c>
      <c r="D294" t="s">
        <v>87</v>
      </c>
      <c r="E294" t="str">
        <f>VLOOKUP(D294,Mapping!$E$2:$F$28,2,0)</f>
        <v>sum</v>
      </c>
      <c r="F294">
        <v>1601.5481976667979</v>
      </c>
    </row>
    <row r="295" spans="1:6" x14ac:dyDescent="0.35">
      <c r="A295" s="56">
        <v>44335</v>
      </c>
      <c r="B295" s="56" t="str">
        <f>VLOOKUP(A295,Mapping!$H$2:$I$215,2,0)</f>
        <v>Post</v>
      </c>
      <c r="C295" s="123" t="str">
        <f>VLOOKUP(A295,Mapping!$H$2:$J$215,3,0)</f>
        <v>Post</v>
      </c>
      <c r="D295" t="s">
        <v>87</v>
      </c>
      <c r="E295" t="str">
        <f>VLOOKUP(D295,Mapping!$E$2:$F$28,2,0)</f>
        <v>sum</v>
      </c>
      <c r="F295">
        <v>1479.238484729322</v>
      </c>
    </row>
    <row r="296" spans="1:6" x14ac:dyDescent="0.35">
      <c r="A296" s="56">
        <v>44336</v>
      </c>
      <c r="B296" s="56" t="str">
        <f>VLOOKUP(A296,Mapping!$H$2:$I$215,2,0)</f>
        <v>Post</v>
      </c>
      <c r="C296" s="123" t="str">
        <f>VLOOKUP(A296,Mapping!$H$2:$J$215,3,0)</f>
        <v>Post</v>
      </c>
      <c r="D296" t="s">
        <v>87</v>
      </c>
      <c r="E296" t="str">
        <f>VLOOKUP(D296,Mapping!$E$2:$F$28,2,0)</f>
        <v>sum</v>
      </c>
      <c r="F296">
        <v>1376.4274216804299</v>
      </c>
    </row>
    <row r="297" spans="1:6" x14ac:dyDescent="0.35">
      <c r="A297" s="56">
        <v>44337</v>
      </c>
      <c r="B297" s="56" t="str">
        <f>VLOOKUP(A297,Mapping!$H$2:$I$215,2,0)</f>
        <v>Post</v>
      </c>
      <c r="C297" s="123" t="str">
        <f>VLOOKUP(A297,Mapping!$H$2:$J$215,3,0)</f>
        <v>Post</v>
      </c>
      <c r="D297" t="s">
        <v>87</v>
      </c>
      <c r="E297" t="str">
        <f>VLOOKUP(D297,Mapping!$E$2:$F$28,2,0)</f>
        <v>sum</v>
      </c>
      <c r="F297">
        <v>1573.1865251015861</v>
      </c>
    </row>
    <row r="298" spans="1:6" x14ac:dyDescent="0.35">
      <c r="A298" s="56">
        <v>44338</v>
      </c>
      <c r="B298" s="56" t="str">
        <f>VLOOKUP(A298,Mapping!$H$2:$I$215,2,0)</f>
        <v>Post</v>
      </c>
      <c r="C298" s="123" t="str">
        <f>VLOOKUP(A298,Mapping!$H$2:$J$215,3,0)</f>
        <v>Post</v>
      </c>
      <c r="D298" t="s">
        <v>87</v>
      </c>
      <c r="E298" t="str">
        <f>VLOOKUP(D298,Mapping!$E$2:$F$28,2,0)</f>
        <v>sum</v>
      </c>
      <c r="F298">
        <v>2660.6794075239218</v>
      </c>
    </row>
    <row r="299" spans="1:6" x14ac:dyDescent="0.35">
      <c r="A299" s="56">
        <v>44339</v>
      </c>
      <c r="B299" s="56" t="str">
        <f>VLOOKUP(A299,Mapping!$H$2:$I$215,2,0)</f>
        <v>Post</v>
      </c>
      <c r="C299" s="123" t="str">
        <f>VLOOKUP(A299,Mapping!$H$2:$J$215,3,0)</f>
        <v>Post</v>
      </c>
      <c r="D299" t="s">
        <v>87</v>
      </c>
      <c r="E299" t="str">
        <f>VLOOKUP(D299,Mapping!$E$2:$F$28,2,0)</f>
        <v>sum</v>
      </c>
      <c r="F299">
        <v>14336.82548171451</v>
      </c>
    </row>
    <row r="300" spans="1:6" x14ac:dyDescent="0.35">
      <c r="A300" s="56">
        <v>44340</v>
      </c>
      <c r="B300" s="56" t="str">
        <f>VLOOKUP(A300,Mapping!$H$2:$I$215,2,0)</f>
        <v>Post</v>
      </c>
      <c r="C300" s="123" t="str">
        <f>VLOOKUP(A300,Mapping!$H$2:$J$215,3,0)</f>
        <v>Post</v>
      </c>
      <c r="D300" t="s">
        <v>87</v>
      </c>
      <c r="E300" t="str">
        <f>VLOOKUP(D300,Mapping!$E$2:$F$28,2,0)</f>
        <v>sum</v>
      </c>
      <c r="F300">
        <v>5331.9944422597982</v>
      </c>
    </row>
    <row r="301" spans="1:6" x14ac:dyDescent="0.35">
      <c r="A301" s="56">
        <v>44341</v>
      </c>
      <c r="B301" s="56" t="str">
        <f>VLOOKUP(A301,Mapping!$H$2:$I$215,2,0)</f>
        <v>Post</v>
      </c>
      <c r="C301" s="123" t="str">
        <f>VLOOKUP(A301,Mapping!$H$2:$J$215,3,0)</f>
        <v>Post</v>
      </c>
      <c r="D301" t="s">
        <v>87</v>
      </c>
      <c r="E301" t="str">
        <f>VLOOKUP(D301,Mapping!$E$2:$F$28,2,0)</f>
        <v>sum</v>
      </c>
      <c r="F301">
        <v>2478.1011403853709</v>
      </c>
    </row>
    <row r="302" spans="1:6" x14ac:dyDescent="0.35">
      <c r="A302" s="56">
        <v>44342</v>
      </c>
      <c r="B302" s="56" t="str">
        <f>VLOOKUP(A302,Mapping!$H$2:$I$215,2,0)</f>
        <v>Post</v>
      </c>
      <c r="C302" s="123" t="str">
        <f>VLOOKUP(A302,Mapping!$H$2:$J$215,3,0)</f>
        <v>Post</v>
      </c>
      <c r="D302" t="s">
        <v>87</v>
      </c>
      <c r="E302" t="str">
        <f>VLOOKUP(D302,Mapping!$E$2:$F$28,2,0)</f>
        <v>sum</v>
      </c>
      <c r="F302">
        <v>1550.142666142352</v>
      </c>
    </row>
    <row r="303" spans="1:6" x14ac:dyDescent="0.35">
      <c r="A303" s="56">
        <v>44343</v>
      </c>
      <c r="B303" s="56" t="str">
        <f>VLOOKUP(A303,Mapping!$H$2:$I$215,2,0)</f>
        <v>Post</v>
      </c>
      <c r="C303" s="123" t="str">
        <f>VLOOKUP(A303,Mapping!$H$2:$J$215,3,0)</f>
        <v>Post</v>
      </c>
      <c r="D303" t="s">
        <v>87</v>
      </c>
      <c r="E303" t="str">
        <f>VLOOKUP(D303,Mapping!$E$2:$F$28,2,0)</f>
        <v>sum</v>
      </c>
      <c r="F303">
        <v>1837.3046008651199</v>
      </c>
    </row>
    <row r="304" spans="1:6" x14ac:dyDescent="0.35">
      <c r="A304" s="56">
        <v>44344</v>
      </c>
      <c r="B304" s="56" t="str">
        <f>VLOOKUP(A304,Mapping!$H$2:$I$215,2,0)</f>
        <v>Post</v>
      </c>
      <c r="C304" s="123" t="str">
        <f>VLOOKUP(A304,Mapping!$H$2:$J$215,3,0)</f>
        <v>Post</v>
      </c>
      <c r="D304" t="s">
        <v>87</v>
      </c>
      <c r="E304" t="str">
        <f>VLOOKUP(D304,Mapping!$E$2:$F$28,2,0)</f>
        <v>sum</v>
      </c>
      <c r="F304">
        <v>2581.7985057019268</v>
      </c>
    </row>
    <row r="305" spans="1:6" x14ac:dyDescent="0.35">
      <c r="A305" s="56">
        <v>44345</v>
      </c>
      <c r="B305" s="56" t="str">
        <f>VLOOKUP(A305,Mapping!$H$2:$I$215,2,0)</f>
        <v>Post</v>
      </c>
      <c r="C305" s="123" t="str">
        <f>VLOOKUP(A305,Mapping!$H$2:$J$215,3,0)</f>
        <v>Post</v>
      </c>
      <c r="D305" t="s">
        <v>87</v>
      </c>
      <c r="E305" t="str">
        <f>VLOOKUP(D305,Mapping!$E$2:$F$28,2,0)</f>
        <v>sum</v>
      </c>
      <c r="F305">
        <v>2198.9159260715692</v>
      </c>
    </row>
    <row r="306" spans="1:6" x14ac:dyDescent="0.35">
      <c r="A306" s="56">
        <v>44346</v>
      </c>
      <c r="B306" s="56" t="str">
        <f>VLOOKUP(A306,Mapping!$H$2:$I$215,2,0)</f>
        <v>Post</v>
      </c>
      <c r="C306" s="123" t="str">
        <f>VLOOKUP(A306,Mapping!$H$2:$J$215,3,0)</f>
        <v>Post</v>
      </c>
      <c r="D306" t="s">
        <v>87</v>
      </c>
      <c r="E306" t="str">
        <f>VLOOKUP(D306,Mapping!$E$2:$F$28,2,0)</f>
        <v>sum</v>
      </c>
      <c r="F306">
        <v>2198.9159260715692</v>
      </c>
    </row>
    <row r="307" spans="1:6" x14ac:dyDescent="0.35">
      <c r="A307" s="56">
        <v>44347</v>
      </c>
      <c r="B307" s="56" t="str">
        <f>VLOOKUP(A307,Mapping!$H$2:$I$215,2,0)</f>
        <v>Post</v>
      </c>
      <c r="C307" s="123" t="str">
        <f>VLOOKUP(A307,Mapping!$H$2:$J$215,3,0)</f>
        <v>Post</v>
      </c>
      <c r="D307" t="s">
        <v>87</v>
      </c>
      <c r="E307" t="str">
        <f>VLOOKUP(D307,Mapping!$E$2:$F$28,2,0)</f>
        <v>sum</v>
      </c>
      <c r="F307">
        <v>1808.056626032245</v>
      </c>
    </row>
    <row r="308" spans="1:6" x14ac:dyDescent="0.35">
      <c r="A308" s="56">
        <v>44348</v>
      </c>
      <c r="B308" s="56" t="str">
        <f>VLOOKUP(A308,Mapping!$H$2:$I$215,2,0)</f>
        <v>Post</v>
      </c>
      <c r="C308" s="123" t="str">
        <f>VLOOKUP(A308,Mapping!$H$2:$J$215,3,0)</f>
        <v>Post</v>
      </c>
      <c r="D308" t="s">
        <v>87</v>
      </c>
      <c r="E308" t="str">
        <f>VLOOKUP(D308,Mapping!$E$2:$F$28,2,0)</f>
        <v>sum</v>
      </c>
      <c r="F308">
        <v>2992.000419639111</v>
      </c>
    </row>
    <row r="309" spans="1:6" x14ac:dyDescent="0.35">
      <c r="A309" s="56">
        <v>44349</v>
      </c>
      <c r="B309" s="56" t="str">
        <f>VLOOKUP(A309,Mapping!$H$2:$I$215,2,0)</f>
        <v>Post</v>
      </c>
      <c r="C309" s="123" t="str">
        <f>VLOOKUP(A309,Mapping!$H$2:$J$215,3,0)</f>
        <v>Post</v>
      </c>
      <c r="D309" t="s">
        <v>87</v>
      </c>
      <c r="E309" t="str">
        <f>VLOOKUP(D309,Mapping!$E$2:$F$28,2,0)</f>
        <v>sum</v>
      </c>
      <c r="F309">
        <v>2082.8065463701219</v>
      </c>
    </row>
    <row r="310" spans="1:6" x14ac:dyDescent="0.35">
      <c r="A310" s="56">
        <v>44350</v>
      </c>
      <c r="B310" s="56" t="str">
        <f>VLOOKUP(A310,Mapping!$H$2:$I$215,2,0)</f>
        <v>Post</v>
      </c>
      <c r="C310" s="123" t="str">
        <f>VLOOKUP(A310,Mapping!$H$2:$J$215,3,0)</f>
        <v>Post</v>
      </c>
      <c r="D310" t="s">
        <v>87</v>
      </c>
      <c r="E310" t="str">
        <f>VLOOKUP(D310,Mapping!$E$2:$F$28,2,0)</f>
        <v>sum</v>
      </c>
      <c r="F310">
        <v>1814.3197650020979</v>
      </c>
    </row>
    <row r="311" spans="1:6" x14ac:dyDescent="0.35">
      <c r="A311" s="56">
        <v>44351</v>
      </c>
      <c r="B311" s="56" t="str">
        <f>VLOOKUP(A311,Mapping!$H$2:$I$215,2,0)</f>
        <v>Post</v>
      </c>
      <c r="C311" s="123" t="str">
        <f>VLOOKUP(A311,Mapping!$H$2:$J$215,3,0)</f>
        <v>Post</v>
      </c>
      <c r="D311" t="s">
        <v>87</v>
      </c>
      <c r="E311" t="str">
        <f>VLOOKUP(D311,Mapping!$E$2:$F$28,2,0)</f>
        <v>sum</v>
      </c>
      <c r="F311">
        <v>1922.1212757028959</v>
      </c>
    </row>
    <row r="312" spans="1:6" x14ac:dyDescent="0.35">
      <c r="A312" s="56">
        <v>44352</v>
      </c>
      <c r="B312" s="56" t="str">
        <f>VLOOKUP(A312,Mapping!$H$2:$I$215,2,0)</f>
        <v>Post</v>
      </c>
      <c r="C312" s="123" t="str">
        <f>VLOOKUP(A312,Mapping!$H$2:$J$215,3,0)</f>
        <v>Post</v>
      </c>
      <c r="D312" t="s">
        <v>87</v>
      </c>
      <c r="E312" t="str">
        <f>VLOOKUP(D312,Mapping!$E$2:$F$28,2,0)</f>
        <v>sum</v>
      </c>
      <c r="F312">
        <v>2339.0893831305079</v>
      </c>
    </row>
    <row r="313" spans="1:6" x14ac:dyDescent="0.35">
      <c r="A313" s="56">
        <v>44353</v>
      </c>
      <c r="B313" s="56" t="str">
        <f>VLOOKUP(A313,Mapping!$H$2:$I$215,2,0)</f>
        <v>Post</v>
      </c>
      <c r="C313" s="123" t="str">
        <f>VLOOKUP(A313,Mapping!$H$2:$J$215,3,0)</f>
        <v>Post</v>
      </c>
      <c r="D313" t="s">
        <v>87</v>
      </c>
      <c r="E313" t="str">
        <f>VLOOKUP(D313,Mapping!$E$2:$F$28,2,0)</f>
        <v>sum</v>
      </c>
      <c r="F313">
        <v>2336.038396978598</v>
      </c>
    </row>
    <row r="314" spans="1:6" x14ac:dyDescent="0.35">
      <c r="A314" s="56">
        <v>44354</v>
      </c>
      <c r="B314" s="56" t="str">
        <f>VLOOKUP(A314,Mapping!$H$2:$I$215,2,0)</f>
        <v>Post</v>
      </c>
      <c r="C314" s="123" t="str">
        <f>VLOOKUP(A314,Mapping!$H$2:$J$215,3,0)</f>
        <v>Post</v>
      </c>
      <c r="D314" t="s">
        <v>87</v>
      </c>
      <c r="E314" t="str">
        <f>VLOOKUP(D314,Mapping!$E$2:$F$28,2,0)</f>
        <v>sum</v>
      </c>
      <c r="F314">
        <v>1872.288501888376</v>
      </c>
    </row>
    <row r="315" spans="1:6" x14ac:dyDescent="0.35">
      <c r="A315" s="56">
        <v>44355</v>
      </c>
      <c r="B315" s="56" t="str">
        <f>VLOOKUP(A315,Mapping!$H$2:$I$215,2,0)</f>
        <v>Post</v>
      </c>
      <c r="C315" s="123" t="str">
        <f>VLOOKUP(A315,Mapping!$H$2:$J$215,3,0)</f>
        <v>Post</v>
      </c>
      <c r="D315" t="s">
        <v>87</v>
      </c>
      <c r="E315" t="str">
        <f>VLOOKUP(D315,Mapping!$E$2:$F$28,2,0)</f>
        <v>sum</v>
      </c>
      <c r="F315">
        <v>1842.7956357532521</v>
      </c>
    </row>
    <row r="316" spans="1:6" x14ac:dyDescent="0.35">
      <c r="A316" s="56">
        <v>44356</v>
      </c>
      <c r="B316" s="56" t="str">
        <f>VLOOKUP(A316,Mapping!$H$2:$I$215,2,0)</f>
        <v>Post</v>
      </c>
      <c r="C316" s="123" t="str">
        <f>VLOOKUP(A316,Mapping!$H$2:$J$215,3,0)</f>
        <v>Post</v>
      </c>
      <c r="D316" t="s">
        <v>87</v>
      </c>
      <c r="E316" t="str">
        <f>VLOOKUP(D316,Mapping!$E$2:$F$28,2,0)</f>
        <v>sum</v>
      </c>
      <c r="F316">
        <v>1732.9601342845151</v>
      </c>
    </row>
    <row r="317" spans="1:6" x14ac:dyDescent="0.35">
      <c r="A317" s="56">
        <v>44357</v>
      </c>
      <c r="B317" s="56" t="str">
        <f>VLOOKUP(A317,Mapping!$H$2:$I$215,2,0)</f>
        <v>Post</v>
      </c>
      <c r="C317" s="123" t="str">
        <f>VLOOKUP(A317,Mapping!$H$2:$J$215,3,0)</f>
        <v>Post</v>
      </c>
      <c r="D317" t="s">
        <v>87</v>
      </c>
      <c r="E317" t="str">
        <f>VLOOKUP(D317,Mapping!$E$2:$F$28,2,0)</f>
        <v>sum</v>
      </c>
      <c r="F317">
        <v>1637.3625681913561</v>
      </c>
    </row>
    <row r="318" spans="1:6" x14ac:dyDescent="0.35">
      <c r="A318" s="56">
        <v>44358</v>
      </c>
      <c r="B318" s="56" t="str">
        <f>VLOOKUP(A318,Mapping!$H$2:$I$215,2,0)</f>
        <v>Post</v>
      </c>
      <c r="C318" s="123" t="str">
        <f>VLOOKUP(A318,Mapping!$H$2:$J$215,3,0)</f>
        <v>Post</v>
      </c>
      <c r="D318" t="s">
        <v>87</v>
      </c>
      <c r="E318" t="str">
        <f>VLOOKUP(D318,Mapping!$E$2:$F$28,2,0)</f>
        <v>sum</v>
      </c>
      <c r="F318">
        <v>1743.130088124213</v>
      </c>
    </row>
    <row r="319" spans="1:6" x14ac:dyDescent="0.35">
      <c r="A319" s="56">
        <v>44359</v>
      </c>
      <c r="B319" s="56" t="str">
        <f>VLOOKUP(A319,Mapping!$H$2:$I$215,2,0)</f>
        <v>Post</v>
      </c>
      <c r="C319" s="123" t="str">
        <f>VLOOKUP(A319,Mapping!$H$2:$J$215,3,0)</f>
        <v>Post</v>
      </c>
      <c r="D319" t="s">
        <v>87</v>
      </c>
      <c r="E319" t="str">
        <f>VLOOKUP(D319,Mapping!$E$2:$F$28,2,0)</f>
        <v>sum</v>
      </c>
      <c r="F319">
        <v>1782.792908099035</v>
      </c>
    </row>
    <row r="320" spans="1:6" x14ac:dyDescent="0.35">
      <c r="A320" s="56">
        <v>44360</v>
      </c>
      <c r="B320" s="56" t="str">
        <f>VLOOKUP(A320,Mapping!$H$2:$I$215,2,0)</f>
        <v>Post</v>
      </c>
      <c r="C320" s="123" t="str">
        <f>VLOOKUP(A320,Mapping!$H$2:$J$215,3,0)</f>
        <v>Post</v>
      </c>
      <c r="D320" t="s">
        <v>87</v>
      </c>
      <c r="E320" t="str">
        <f>VLOOKUP(D320,Mapping!$E$2:$F$28,2,0)</f>
        <v>sum</v>
      </c>
      <c r="F320">
        <v>1903.8153587914389</v>
      </c>
    </row>
    <row r="321" spans="1:6" x14ac:dyDescent="0.35">
      <c r="A321" s="56">
        <v>44361</v>
      </c>
      <c r="B321" s="56" t="str">
        <f>VLOOKUP(A321,Mapping!$H$2:$I$215,2,0)</f>
        <v>Post</v>
      </c>
      <c r="C321" s="123" t="str">
        <f>VLOOKUP(A321,Mapping!$H$2:$J$215,3,0)</f>
        <v>Post</v>
      </c>
      <c r="D321" t="s">
        <v>87</v>
      </c>
      <c r="E321" t="str">
        <f>VLOOKUP(D321,Mapping!$E$2:$F$28,2,0)</f>
        <v>sum</v>
      </c>
      <c r="F321">
        <v>1752.2830465799409</v>
      </c>
    </row>
    <row r="322" spans="1:6" x14ac:dyDescent="0.35">
      <c r="A322" s="56">
        <v>44362</v>
      </c>
      <c r="B322" s="56" t="str">
        <f>VLOOKUP(A322,Mapping!$H$2:$I$215,2,0)</f>
        <v>Post</v>
      </c>
      <c r="C322" s="123" t="str">
        <f>VLOOKUP(A322,Mapping!$H$2:$J$215,3,0)</f>
        <v>Post</v>
      </c>
      <c r="D322" t="s">
        <v>87</v>
      </c>
      <c r="E322" t="str">
        <f>VLOOKUP(D322,Mapping!$E$2:$F$28,2,0)</f>
        <v>sum</v>
      </c>
      <c r="F322">
        <v>1720.756189676878</v>
      </c>
    </row>
    <row r="323" spans="1:6" x14ac:dyDescent="0.35">
      <c r="A323" s="56">
        <v>44363</v>
      </c>
      <c r="B323" s="56" t="str">
        <f>VLOOKUP(A323,Mapping!$H$2:$I$215,2,0)</f>
        <v>Post</v>
      </c>
      <c r="C323" s="123" t="str">
        <f>VLOOKUP(A323,Mapping!$H$2:$J$215,3,0)</f>
        <v>Post</v>
      </c>
      <c r="D323" t="s">
        <v>87</v>
      </c>
      <c r="E323" t="str">
        <f>VLOOKUP(D323,Mapping!$E$2:$F$28,2,0)</f>
        <v>sum</v>
      </c>
      <c r="F323">
        <v>1540.748006714226</v>
      </c>
    </row>
    <row r="324" spans="1:6" x14ac:dyDescent="0.35">
      <c r="A324" s="56">
        <v>44364</v>
      </c>
      <c r="B324" s="56" t="str">
        <f>VLOOKUP(A324,Mapping!$H$2:$I$215,2,0)</f>
        <v>Post</v>
      </c>
      <c r="C324" s="123" t="str">
        <f>VLOOKUP(A324,Mapping!$H$2:$J$215,3,0)</f>
        <v>Post</v>
      </c>
      <c r="D324" t="s">
        <v>87</v>
      </c>
      <c r="E324" t="str">
        <f>VLOOKUP(D324,Mapping!$E$2:$F$28,2,0)</f>
        <v>sum</v>
      </c>
      <c r="F324">
        <v>1337.348929920269</v>
      </c>
    </row>
    <row r="325" spans="1:6" x14ac:dyDescent="0.35">
      <c r="A325" s="56">
        <v>44365</v>
      </c>
      <c r="B325" s="56" t="str">
        <f>VLOOKUP(A325,Mapping!$H$2:$I$215,2,0)</f>
        <v>Post</v>
      </c>
      <c r="C325" s="123" t="str">
        <f>VLOOKUP(A325,Mapping!$H$2:$J$215,3,0)</f>
        <v>Post</v>
      </c>
      <c r="D325" t="s">
        <v>87</v>
      </c>
      <c r="E325" t="str">
        <f>VLOOKUP(D325,Mapping!$E$2:$F$28,2,0)</f>
        <v>sum</v>
      </c>
      <c r="F325">
        <v>1407.521611414184</v>
      </c>
    </row>
    <row r="326" spans="1:6" x14ac:dyDescent="0.35">
      <c r="A326" s="56">
        <v>44366</v>
      </c>
      <c r="B326" s="56" t="str">
        <f>VLOOKUP(A326,Mapping!$H$2:$I$215,2,0)</f>
        <v>Post</v>
      </c>
      <c r="C326" s="123" t="str">
        <f>VLOOKUP(A326,Mapping!$H$2:$J$215,3,0)</f>
        <v>Post</v>
      </c>
      <c r="D326" t="s">
        <v>87</v>
      </c>
      <c r="E326" t="str">
        <f>VLOOKUP(D326,Mapping!$E$2:$F$28,2,0)</f>
        <v>sum</v>
      </c>
      <c r="F326">
        <v>1557.019932857743</v>
      </c>
    </row>
    <row r="327" spans="1:6" x14ac:dyDescent="0.35">
      <c r="A327" s="56">
        <v>44367</v>
      </c>
      <c r="B327" s="56" t="str">
        <f>VLOOKUP(A327,Mapping!$H$2:$I$215,2,0)</f>
        <v>Post</v>
      </c>
      <c r="C327" s="123" t="str">
        <f>VLOOKUP(A327,Mapping!$H$2:$J$215,3,0)</f>
        <v>Post</v>
      </c>
      <c r="D327" t="s">
        <v>87</v>
      </c>
      <c r="E327" t="str">
        <f>VLOOKUP(D327,Mapping!$E$2:$F$28,2,0)</f>
        <v>sum</v>
      </c>
      <c r="F327">
        <v>2040.0927402433911</v>
      </c>
    </row>
    <row r="328" spans="1:6" x14ac:dyDescent="0.35">
      <c r="A328" s="56">
        <v>44368</v>
      </c>
      <c r="B328" s="56" t="str">
        <f>VLOOKUP(A328,Mapping!$H$2:$I$215,2,0)</f>
        <v>Post</v>
      </c>
      <c r="C328" s="123" t="str">
        <f>VLOOKUP(A328,Mapping!$H$2:$J$215,3,0)</f>
        <v>Post</v>
      </c>
      <c r="D328" t="s">
        <v>87</v>
      </c>
      <c r="E328" t="str">
        <f>VLOOKUP(D328,Mapping!$E$2:$F$28,2,0)</f>
        <v>sum</v>
      </c>
      <c r="F328">
        <v>1797.0308434746121</v>
      </c>
    </row>
    <row r="329" spans="1:6" x14ac:dyDescent="0.35">
      <c r="A329" s="56">
        <v>44369</v>
      </c>
      <c r="B329" s="56" t="str">
        <f>VLOOKUP(A329,Mapping!$H$2:$I$215,2,0)</f>
        <v>Post</v>
      </c>
      <c r="C329" s="123" t="str">
        <f>VLOOKUP(A329,Mapping!$H$2:$J$215,3,0)</f>
        <v>Post</v>
      </c>
      <c r="D329" t="s">
        <v>87</v>
      </c>
      <c r="E329" t="str">
        <f>VLOOKUP(D329,Mapping!$E$2:$F$28,2,0)</f>
        <v>sum</v>
      </c>
      <c r="F329">
        <v>1622.1076374318091</v>
      </c>
    </row>
    <row r="330" spans="1:6" x14ac:dyDescent="0.35">
      <c r="A330" s="56">
        <v>44370</v>
      </c>
      <c r="B330" s="56" t="str">
        <f>VLOOKUP(A330,Mapping!$H$2:$I$215,2,0)</f>
        <v>Post</v>
      </c>
      <c r="C330" s="123">
        <f>VLOOKUP(A330,Mapping!$H$2:$J$215,3,0)</f>
        <v>0</v>
      </c>
      <c r="D330" t="s">
        <v>87</v>
      </c>
      <c r="E330" t="str">
        <f>VLOOKUP(D330,Mapping!$E$2:$F$28,2,0)</f>
        <v>sum</v>
      </c>
      <c r="F330">
        <v>1851.94859420898</v>
      </c>
    </row>
    <row r="331" spans="1:6" x14ac:dyDescent="0.35">
      <c r="A331" s="56">
        <v>44371</v>
      </c>
      <c r="B331" s="56" t="str">
        <f>VLOOKUP(A331,Mapping!$H$2:$I$215,2,0)</f>
        <v>Post</v>
      </c>
      <c r="C331" s="123">
        <f>VLOOKUP(A331,Mapping!$H$2:$J$215,3,0)</f>
        <v>0</v>
      </c>
      <c r="D331" t="s">
        <v>87</v>
      </c>
      <c r="E331" t="str">
        <f>VLOOKUP(D331,Mapping!$E$2:$F$28,2,0)</f>
        <v>sum</v>
      </c>
      <c r="F331">
        <v>1767.537977339488</v>
      </c>
    </row>
    <row r="332" spans="1:6" x14ac:dyDescent="0.35">
      <c r="A332" s="56">
        <v>44372</v>
      </c>
      <c r="B332" s="56" t="str">
        <f>VLOOKUP(A332,Mapping!$H$2:$I$215,2,0)</f>
        <v>Post</v>
      </c>
      <c r="C332" s="123">
        <f>VLOOKUP(A332,Mapping!$H$2:$J$215,3,0)</f>
        <v>0</v>
      </c>
      <c r="D332" t="s">
        <v>87</v>
      </c>
      <c r="E332" t="str">
        <f>VLOOKUP(D332,Mapping!$E$2:$F$28,2,0)</f>
        <v>sum</v>
      </c>
      <c r="F332">
        <v>2066.5346202266051</v>
      </c>
    </row>
    <row r="333" spans="1:6" x14ac:dyDescent="0.35">
      <c r="A333" s="56">
        <v>44373</v>
      </c>
      <c r="B333" s="56" t="str">
        <f>VLOOKUP(A333,Mapping!$H$2:$I$215,2,0)</f>
        <v>Post</v>
      </c>
      <c r="C333" s="123">
        <f>VLOOKUP(A333,Mapping!$H$2:$J$215,3,0)</f>
        <v>0</v>
      </c>
      <c r="D333" t="s">
        <v>87</v>
      </c>
      <c r="E333" t="str">
        <f>VLOOKUP(D333,Mapping!$E$2:$F$28,2,0)</f>
        <v>sum</v>
      </c>
      <c r="F333">
        <v>2731.649601342845</v>
      </c>
    </row>
    <row r="334" spans="1:6" x14ac:dyDescent="0.35">
      <c r="A334" s="56">
        <v>44374</v>
      </c>
      <c r="B334" s="56" t="str">
        <f>VLOOKUP(A334,Mapping!$H$2:$I$215,2,0)</f>
        <v>Post</v>
      </c>
      <c r="C334" s="123">
        <f>VLOOKUP(A334,Mapping!$H$2:$J$215,3,0)</f>
        <v>0</v>
      </c>
      <c r="D334" t="s">
        <v>87</v>
      </c>
      <c r="E334" t="str">
        <f>VLOOKUP(D334,Mapping!$E$2:$F$28,2,0)</f>
        <v>sum</v>
      </c>
      <c r="F334">
        <v>2437.7379353755769</v>
      </c>
    </row>
    <row r="335" spans="1:6" x14ac:dyDescent="0.35">
      <c r="A335" s="56">
        <v>44375</v>
      </c>
      <c r="B335" s="56" t="str">
        <f>VLOOKUP(A335,Mapping!$H$2:$I$215,2,0)</f>
        <v>Post</v>
      </c>
      <c r="C335" s="123">
        <f>VLOOKUP(A335,Mapping!$H$2:$J$215,3,0)</f>
        <v>0</v>
      </c>
      <c r="D335" t="s">
        <v>87</v>
      </c>
      <c r="E335" t="str">
        <f>VLOOKUP(D335,Mapping!$E$2:$F$28,2,0)</f>
        <v>sum</v>
      </c>
      <c r="F335">
        <v>2061.449643306757</v>
      </c>
    </row>
    <row r="336" spans="1:6" x14ac:dyDescent="0.35">
      <c r="A336" s="56">
        <v>44376</v>
      </c>
      <c r="B336" s="56" t="str">
        <f>VLOOKUP(A336,Mapping!$H$2:$I$215,2,0)</f>
        <v>Post</v>
      </c>
      <c r="C336" s="123">
        <f>VLOOKUP(A336,Mapping!$H$2:$J$215,3,0)</f>
        <v>0</v>
      </c>
      <c r="D336" t="s">
        <v>87</v>
      </c>
      <c r="E336" t="str">
        <f>VLOOKUP(D336,Mapping!$E$2:$F$28,2,0)</f>
        <v>sum</v>
      </c>
      <c r="F336">
        <v>2508.927612253462</v>
      </c>
    </row>
    <row r="337" spans="1:6" x14ac:dyDescent="0.35">
      <c r="A337" s="56">
        <v>44377</v>
      </c>
      <c r="B337" s="56" t="str">
        <f>VLOOKUP(A337,Mapping!$H$2:$I$215,2,0)</f>
        <v>Post</v>
      </c>
      <c r="C337" s="123">
        <f>VLOOKUP(A337,Mapping!$H$2:$J$215,3,0)</f>
        <v>0</v>
      </c>
      <c r="D337" t="s">
        <v>87</v>
      </c>
      <c r="E337" t="str">
        <f>VLOOKUP(D337,Mapping!$E$2:$F$28,2,0)</f>
        <v>sum</v>
      </c>
      <c r="F337">
        <v>1961.784095677717</v>
      </c>
    </row>
    <row r="338" spans="1:6" x14ac:dyDescent="0.35">
      <c r="A338" s="56">
        <v>44378</v>
      </c>
      <c r="B338" s="56" t="str">
        <f>VLOOKUP(A338,Mapping!$H$2:$I$215,2,0)</f>
        <v>Post</v>
      </c>
      <c r="C338" s="123">
        <f>VLOOKUP(A338,Mapping!$H$2:$J$215,3,0)</f>
        <v>0</v>
      </c>
      <c r="D338" t="s">
        <v>87</v>
      </c>
      <c r="E338" t="str">
        <f>VLOOKUP(D338,Mapping!$E$2:$F$28,2,0)</f>
        <v>sum</v>
      </c>
      <c r="F338">
        <v>1938.1871205949601</v>
      </c>
    </row>
    <row r="339" spans="1:6" x14ac:dyDescent="0.35">
      <c r="A339" s="56">
        <v>44379</v>
      </c>
      <c r="B339" s="56" t="str">
        <f>VLOOKUP(A339,Mapping!$H$2:$I$215,2,0)</f>
        <v>Post</v>
      </c>
      <c r="C339" s="123">
        <f>VLOOKUP(A339,Mapping!$H$2:$J$215,3,0)</f>
        <v>0</v>
      </c>
      <c r="D339" t="s">
        <v>87</v>
      </c>
      <c r="E339" t="str">
        <f>VLOOKUP(D339,Mapping!$E$2:$F$28,2,0)</f>
        <v>sum</v>
      </c>
      <c r="F339">
        <v>2005.686174546028</v>
      </c>
    </row>
    <row r="340" spans="1:6" x14ac:dyDescent="0.35">
      <c r="A340" s="56">
        <v>44380</v>
      </c>
      <c r="B340" s="56" t="str">
        <f>VLOOKUP(A340,Mapping!$H$2:$I$215,2,0)</f>
        <v>Post</v>
      </c>
      <c r="C340" s="123">
        <f>VLOOKUP(A340,Mapping!$H$2:$J$215,3,0)</f>
        <v>0</v>
      </c>
      <c r="D340" t="s">
        <v>87</v>
      </c>
      <c r="E340" t="str">
        <f>VLOOKUP(D340,Mapping!$E$2:$F$28,2,0)</f>
        <v>sum</v>
      </c>
      <c r="F340">
        <v>2892.816597902925</v>
      </c>
    </row>
    <row r="341" spans="1:6" x14ac:dyDescent="0.35">
      <c r="A341" s="56">
        <v>44381</v>
      </c>
      <c r="B341" s="56" t="str">
        <f>VLOOKUP(A341,Mapping!$H$2:$I$215,2,0)</f>
        <v>Post</v>
      </c>
      <c r="C341" s="123">
        <f>VLOOKUP(A341,Mapping!$H$2:$J$215,3,0)</f>
        <v>0</v>
      </c>
      <c r="D341" t="s">
        <v>87</v>
      </c>
      <c r="E341" t="str">
        <f>VLOOKUP(D341,Mapping!$E$2:$F$28,2,0)</f>
        <v>sum</v>
      </c>
      <c r="F341">
        <v>2777.103933986808</v>
      </c>
    </row>
    <row r="342" spans="1:6" x14ac:dyDescent="0.35">
      <c r="A342" s="56">
        <v>44382</v>
      </c>
      <c r="B342" s="56" t="str">
        <f>VLOOKUP(A342,Mapping!$H$2:$I$215,2,0)</f>
        <v>Post</v>
      </c>
      <c r="C342" s="123">
        <f>VLOOKUP(A342,Mapping!$H$2:$J$215,3,0)</f>
        <v>0</v>
      </c>
      <c r="D342" t="s">
        <v>87</v>
      </c>
      <c r="E342" t="str">
        <f>VLOOKUP(D342,Mapping!$E$2:$F$28,2,0)</f>
        <v>sum</v>
      </c>
      <c r="F342">
        <v>2708.5334664809611</v>
      </c>
    </row>
    <row r="343" spans="1:6" x14ac:dyDescent="0.35">
      <c r="A343" s="56">
        <v>44383</v>
      </c>
      <c r="B343" s="56" t="str">
        <f>VLOOKUP(A343,Mapping!$H$2:$I$215,2,0)</f>
        <v>Post</v>
      </c>
      <c r="C343" s="123">
        <f>VLOOKUP(A343,Mapping!$H$2:$J$215,3,0)</f>
        <v>0</v>
      </c>
      <c r="D343" t="s">
        <v>87</v>
      </c>
      <c r="E343" t="str">
        <f>VLOOKUP(D343,Mapping!$E$2:$F$28,2,0)</f>
        <v>sum</v>
      </c>
      <c r="F343">
        <v>2894.9594250124819</v>
      </c>
    </row>
    <row r="344" spans="1:6" x14ac:dyDescent="0.35">
      <c r="A344" s="56">
        <v>44384</v>
      </c>
      <c r="B344" s="56" t="str">
        <f>VLOOKUP(A344,Mapping!$H$2:$I$215,2,0)</f>
        <v>Post</v>
      </c>
      <c r="C344" s="123">
        <f>VLOOKUP(A344,Mapping!$H$2:$J$215,3,0)</f>
        <v>0</v>
      </c>
      <c r="D344" t="s">
        <v>87</v>
      </c>
      <c r="E344" t="str">
        <f>VLOOKUP(D344,Mapping!$E$2:$F$28,2,0)</f>
        <v>sum</v>
      </c>
      <c r="F344">
        <v>2404.2520169237641</v>
      </c>
    </row>
    <row r="345" spans="1:6" x14ac:dyDescent="0.35">
      <c r="A345" s="56">
        <v>44385</v>
      </c>
      <c r="B345" s="56" t="str">
        <f>VLOOKUP(A345,Mapping!$H$2:$I$215,2,0)</f>
        <v>Post</v>
      </c>
      <c r="C345" s="123">
        <f>VLOOKUP(A345,Mapping!$H$2:$J$215,3,0)</f>
        <v>0</v>
      </c>
      <c r="D345" t="s">
        <v>87</v>
      </c>
      <c r="E345" t="str">
        <f>VLOOKUP(D345,Mapping!$E$2:$F$28,2,0)</f>
        <v>sum</v>
      </c>
      <c r="F345">
        <v>2078.5422962709899</v>
      </c>
    </row>
    <row r="346" spans="1:6" x14ac:dyDescent="0.35">
      <c r="A346" s="56">
        <v>44386</v>
      </c>
      <c r="B346" s="56" t="str">
        <f>VLOOKUP(A346,Mapping!$H$2:$I$215,2,0)</f>
        <v>Post</v>
      </c>
      <c r="C346" s="123">
        <f>VLOOKUP(A346,Mapping!$H$2:$J$215,3,0)</f>
        <v>0</v>
      </c>
      <c r="D346" t="s">
        <v>87</v>
      </c>
      <c r="E346" t="str">
        <f>VLOOKUP(D346,Mapping!$E$2:$F$28,2,0)</f>
        <v>sum</v>
      </c>
      <c r="F346">
        <v>2093.542086037894</v>
      </c>
    </row>
    <row r="347" spans="1:6" x14ac:dyDescent="0.35">
      <c r="A347" s="56">
        <v>44387</v>
      </c>
      <c r="B347" s="56" t="str">
        <f>VLOOKUP(A347,Mapping!$H$2:$I$215,2,0)</f>
        <v>Post</v>
      </c>
      <c r="C347" s="123">
        <f>VLOOKUP(A347,Mapping!$H$2:$J$215,3,0)</f>
        <v>0</v>
      </c>
      <c r="D347" t="s">
        <v>87</v>
      </c>
      <c r="E347" t="str">
        <f>VLOOKUP(D347,Mapping!$E$2:$F$28,2,0)</f>
        <v>sum</v>
      </c>
      <c r="F347">
        <v>2156.7554857698469</v>
      </c>
    </row>
    <row r="348" spans="1:6" x14ac:dyDescent="0.35">
      <c r="A348" s="56">
        <v>44388</v>
      </c>
      <c r="B348" s="56" t="str">
        <f>VLOOKUP(A348,Mapping!$H$2:$I$215,2,0)</f>
        <v>Post</v>
      </c>
      <c r="C348" s="123">
        <f>VLOOKUP(A348,Mapping!$H$2:$J$215,3,0)</f>
        <v>0</v>
      </c>
      <c r="D348" t="s">
        <v>87</v>
      </c>
      <c r="E348" t="str">
        <f>VLOOKUP(D348,Mapping!$E$2:$F$28,2,0)</f>
        <v>sum</v>
      </c>
      <c r="F348">
        <v>2335.6815494179168</v>
      </c>
    </row>
    <row r="349" spans="1:6" x14ac:dyDescent="0.35">
      <c r="A349" s="56">
        <v>44389</v>
      </c>
      <c r="B349" s="56" t="str">
        <f>VLOOKUP(A349,Mapping!$H$2:$I$215,2,0)</f>
        <v>Post</v>
      </c>
      <c r="C349" s="123">
        <f>VLOOKUP(A349,Mapping!$H$2:$J$215,3,0)</f>
        <v>0</v>
      </c>
      <c r="D349" t="s">
        <v>87</v>
      </c>
      <c r="E349" t="str">
        <f>VLOOKUP(D349,Mapping!$E$2:$F$28,2,0)</f>
        <v>sum</v>
      </c>
      <c r="F349">
        <v>2153.5412451055108</v>
      </c>
    </row>
    <row r="350" spans="1:6" x14ac:dyDescent="0.35">
      <c r="A350" s="56">
        <v>44390</v>
      </c>
      <c r="B350" s="56" t="str">
        <f>VLOOKUP(A350,Mapping!$H$2:$I$215,2,0)</f>
        <v>Post</v>
      </c>
      <c r="C350" s="123">
        <f>VLOOKUP(A350,Mapping!$H$2:$J$215,3,0)</f>
        <v>0</v>
      </c>
      <c r="D350" t="s">
        <v>87</v>
      </c>
      <c r="E350" t="str">
        <f>VLOOKUP(D350,Mapping!$E$2:$F$28,2,0)</f>
        <v>sum</v>
      </c>
      <c r="F350">
        <v>2606.7491787769691</v>
      </c>
    </row>
    <row r="351" spans="1:6" x14ac:dyDescent="0.35">
      <c r="A351" s="56">
        <v>44391</v>
      </c>
      <c r="B351" s="56" t="str">
        <f>VLOOKUP(A351,Mapping!$H$2:$I$215,2,0)</f>
        <v>Post</v>
      </c>
      <c r="C351" s="123">
        <f>VLOOKUP(A351,Mapping!$H$2:$J$215,3,0)</f>
        <v>0</v>
      </c>
      <c r="D351" t="s">
        <v>87</v>
      </c>
      <c r="E351" t="str">
        <f>VLOOKUP(D351,Mapping!$E$2:$F$28,2,0)</f>
        <v>sum</v>
      </c>
      <c r="F351">
        <v>2906.7449741150499</v>
      </c>
    </row>
    <row r="352" spans="1:6" x14ac:dyDescent="0.35">
      <c r="A352" s="56">
        <v>44392</v>
      </c>
      <c r="B352" s="56" t="str">
        <f>VLOOKUP(A352,Mapping!$H$2:$I$215,2,0)</f>
        <v>Post</v>
      </c>
      <c r="C352" s="123">
        <f>VLOOKUP(A352,Mapping!$H$2:$J$215,3,0)</f>
        <v>0</v>
      </c>
      <c r="D352" t="s">
        <v>87</v>
      </c>
      <c r="E352" t="str">
        <f>VLOOKUP(D352,Mapping!$E$2:$F$28,2,0)</f>
        <v>sum</v>
      </c>
      <c r="F352">
        <v>3742.4475468425621</v>
      </c>
    </row>
    <row r="353" spans="1:6" x14ac:dyDescent="0.35">
      <c r="A353" s="56">
        <v>44393</v>
      </c>
      <c r="B353" s="56" t="str">
        <f>VLOOKUP(A353,Mapping!$H$2:$I$215,2,0)</f>
        <v>Post</v>
      </c>
      <c r="C353" s="123">
        <f>VLOOKUP(A353,Mapping!$H$2:$J$215,3,0)</f>
        <v>0</v>
      </c>
      <c r="D353" t="s">
        <v>87</v>
      </c>
      <c r="E353" t="str">
        <f>VLOOKUP(D353,Mapping!$E$2:$F$28,2,0)</f>
        <v>sum</v>
      </c>
      <c r="F353">
        <v>3183.1696712479961</v>
      </c>
    </row>
    <row r="354" spans="1:6" x14ac:dyDescent="0.35">
      <c r="A354" s="56">
        <v>44394</v>
      </c>
      <c r="B354" s="56" t="str">
        <f>VLOOKUP(A354,Mapping!$H$2:$I$215,2,0)</f>
        <v>Post</v>
      </c>
      <c r="C354" s="123">
        <f>VLOOKUP(A354,Mapping!$H$2:$J$215,3,0)</f>
        <v>0</v>
      </c>
      <c r="D354" t="s">
        <v>87</v>
      </c>
      <c r="E354" t="str">
        <f>VLOOKUP(D354,Mapping!$E$2:$F$28,2,0)</f>
        <v>sum</v>
      </c>
      <c r="F354">
        <v>3682.4483877749449</v>
      </c>
    </row>
    <row r="355" spans="1:6" x14ac:dyDescent="0.35">
      <c r="A355" s="56">
        <v>44395</v>
      </c>
      <c r="B355" s="56" t="str">
        <f>VLOOKUP(A355,Mapping!$H$2:$I$215,2,0)</f>
        <v>Post</v>
      </c>
      <c r="C355" s="123">
        <f>VLOOKUP(A355,Mapping!$H$2:$J$215,3,0)</f>
        <v>0</v>
      </c>
      <c r="D355" t="s">
        <v>87</v>
      </c>
      <c r="E355" t="str">
        <f>VLOOKUP(D355,Mapping!$E$2:$F$28,2,0)</f>
        <v>sum</v>
      </c>
      <c r="F355">
        <v>3301.025162273671</v>
      </c>
    </row>
    <row r="356" spans="1:6" x14ac:dyDescent="0.35">
      <c r="A356" s="56">
        <v>44396</v>
      </c>
      <c r="B356" s="56" t="str">
        <f>VLOOKUP(A356,Mapping!$H$2:$I$215,2,0)</f>
        <v>Post</v>
      </c>
      <c r="C356" s="123">
        <f>VLOOKUP(A356,Mapping!$H$2:$J$215,3,0)</f>
        <v>0</v>
      </c>
      <c r="D356" t="s">
        <v>87</v>
      </c>
      <c r="E356" t="str">
        <f>VLOOKUP(D356,Mapping!$E$2:$F$28,2,0)</f>
        <v>sum</v>
      </c>
      <c r="F356">
        <v>1850.331209103093</v>
      </c>
    </row>
    <row r="357" spans="1:6" x14ac:dyDescent="0.35">
      <c r="A357" s="56">
        <v>44397</v>
      </c>
      <c r="B357" s="56" t="str">
        <f>VLOOKUP(A357,Mapping!$H$2:$I$215,2,0)</f>
        <v>Post</v>
      </c>
      <c r="C357" s="123">
        <f>VLOOKUP(A357,Mapping!$H$2:$J$215,3,0)</f>
        <v>0</v>
      </c>
      <c r="D357" t="s">
        <v>87</v>
      </c>
      <c r="E357" t="str">
        <f>VLOOKUP(D357,Mapping!$E$2:$F$28,2,0)</f>
        <v>sum</v>
      </c>
      <c r="F357">
        <v>2874.6025674716839</v>
      </c>
    </row>
    <row r="358" spans="1:6" x14ac:dyDescent="0.35">
      <c r="A358" s="56">
        <v>44398</v>
      </c>
      <c r="B358" s="56" t="str">
        <f>VLOOKUP(A358,Mapping!$H$2:$I$215,2,0)</f>
        <v>Post</v>
      </c>
      <c r="C358" s="123">
        <f>VLOOKUP(A358,Mapping!$H$2:$J$215,3,0)</f>
        <v>0</v>
      </c>
      <c r="D358" t="s">
        <v>87</v>
      </c>
      <c r="E358" t="str">
        <f>VLOOKUP(D358,Mapping!$E$2:$F$28,2,0)</f>
        <v>sum</v>
      </c>
      <c r="F358">
        <v>3117.8134444064849</v>
      </c>
    </row>
    <row r="359" spans="1:6" x14ac:dyDescent="0.35">
      <c r="A359" s="56">
        <v>44399</v>
      </c>
      <c r="B359" s="56" t="str">
        <f>VLOOKUP(A359,Mapping!$H$2:$I$215,2,0)</f>
        <v>Post</v>
      </c>
      <c r="C359" s="123">
        <f>VLOOKUP(A359,Mapping!$H$2:$J$215,3,0)</f>
        <v>0</v>
      </c>
      <c r="D359" t="s">
        <v>87</v>
      </c>
      <c r="E359" t="str">
        <f>VLOOKUP(D359,Mapping!$E$2:$F$28,2,0)</f>
        <v>sum</v>
      </c>
      <c r="F359">
        <v>3082.4567970987832</v>
      </c>
    </row>
    <row r="360" spans="1:6" x14ac:dyDescent="0.35">
      <c r="A360" s="56">
        <v>44400</v>
      </c>
      <c r="B360" s="56" t="str">
        <f>VLOOKUP(A360,Mapping!$H$2:$I$215,2,0)</f>
        <v>Post</v>
      </c>
      <c r="C360" s="123">
        <f>VLOOKUP(A360,Mapping!$H$2:$J$215,3,0)</f>
        <v>0</v>
      </c>
      <c r="D360" t="s">
        <v>87</v>
      </c>
      <c r="E360" t="str">
        <f>VLOOKUP(D360,Mapping!$E$2:$F$28,2,0)</f>
        <v>sum</v>
      </c>
      <c r="F360">
        <v>2577.8210127979401</v>
      </c>
    </row>
    <row r="361" spans="1:6" x14ac:dyDescent="0.35">
      <c r="A361" s="56">
        <v>44401</v>
      </c>
      <c r="B361" s="56" t="str">
        <f>VLOOKUP(A361,Mapping!$H$2:$I$215,2,0)</f>
        <v>Post</v>
      </c>
      <c r="C361" s="123">
        <f>VLOOKUP(A361,Mapping!$H$2:$J$215,3,0)</f>
        <v>0</v>
      </c>
      <c r="D361" t="s">
        <v>87</v>
      </c>
      <c r="E361" t="str">
        <f>VLOOKUP(D361,Mapping!$E$2:$F$28,2,0)</f>
        <v>sum</v>
      </c>
      <c r="F361">
        <v>2629.248863427325</v>
      </c>
    </row>
    <row r="362" spans="1:6" x14ac:dyDescent="0.35">
      <c r="A362" s="56">
        <v>44402</v>
      </c>
      <c r="B362" s="56" t="str">
        <f>VLOOKUP(A362,Mapping!$H$2:$I$215,2,0)</f>
        <v>Post</v>
      </c>
      <c r="C362" s="123">
        <f>VLOOKUP(A362,Mapping!$H$2:$J$215,3,0)</f>
        <v>0</v>
      </c>
      <c r="D362" t="s">
        <v>87</v>
      </c>
      <c r="E362" t="str">
        <f>VLOOKUP(D362,Mapping!$E$2:$F$28,2,0)</f>
        <v>sum</v>
      </c>
      <c r="F362">
        <v>2651.7485480776809</v>
      </c>
    </row>
    <row r="363" spans="1:6" x14ac:dyDescent="0.35">
      <c r="A363" s="56">
        <v>44403</v>
      </c>
      <c r="B363" s="56" t="str">
        <f>VLOOKUP(A363,Mapping!$H$2:$I$215,2,0)</f>
        <v>Post</v>
      </c>
      <c r="C363" s="123">
        <f>VLOOKUP(A363,Mapping!$H$2:$J$215,3,0)</f>
        <v>0</v>
      </c>
      <c r="D363" t="s">
        <v>87</v>
      </c>
      <c r="E363" t="str">
        <f>VLOOKUP(D363,Mapping!$E$2:$F$28,2,0)</f>
        <v>sum</v>
      </c>
      <c r="F363">
        <v>2211.3975770635689</v>
      </c>
    </row>
    <row r="364" spans="1:6" x14ac:dyDescent="0.35">
      <c r="A364" s="56">
        <v>44404</v>
      </c>
      <c r="B364" s="56" t="str">
        <f>VLOOKUP(A364,Mapping!$H$2:$I$215,2,0)</f>
        <v>Post</v>
      </c>
      <c r="C364" s="123">
        <f>VLOOKUP(A364,Mapping!$H$2:$J$215,3,0)</f>
        <v>0</v>
      </c>
      <c r="D364" t="s">
        <v>87</v>
      </c>
      <c r="E364" t="str">
        <f>VLOOKUP(D364,Mapping!$E$2:$F$28,2,0)</f>
        <v>sum</v>
      </c>
      <c r="F364">
        <v>2206.0405092896749</v>
      </c>
    </row>
    <row r="365" spans="1:6" x14ac:dyDescent="0.35">
      <c r="A365" s="56">
        <v>44405</v>
      </c>
      <c r="B365" s="56" t="str">
        <f>VLOOKUP(A365,Mapping!$H$2:$I$215,2,0)</f>
        <v>Post</v>
      </c>
      <c r="C365" s="123">
        <f>VLOOKUP(A365,Mapping!$H$2:$J$215,3,0)</f>
        <v>0</v>
      </c>
      <c r="D365" t="s">
        <v>87</v>
      </c>
      <c r="E365" t="str">
        <f>VLOOKUP(D365,Mapping!$E$2:$F$28,2,0)</f>
        <v>sum</v>
      </c>
      <c r="F365">
        <v>2583.178080571834</v>
      </c>
    </row>
    <row r="366" spans="1:6" x14ac:dyDescent="0.35">
      <c r="A366" s="56">
        <v>44406</v>
      </c>
      <c r="B366" s="56" t="str">
        <f>VLOOKUP(A366,Mapping!$H$2:$I$215,2,0)</f>
        <v>Post</v>
      </c>
      <c r="C366" s="123">
        <f>VLOOKUP(A366,Mapping!$H$2:$J$215,3,0)</f>
        <v>0</v>
      </c>
      <c r="D366" t="s">
        <v>87</v>
      </c>
      <c r="E366" t="str">
        <f>VLOOKUP(D366,Mapping!$E$2:$F$28,2,0)</f>
        <v>sum</v>
      </c>
      <c r="F366">
        <v>2587.4637347909488</v>
      </c>
    </row>
    <row r="367" spans="1:6" x14ac:dyDescent="0.35">
      <c r="A367" s="56">
        <v>44407</v>
      </c>
      <c r="B367" s="56" t="str">
        <f>VLOOKUP(A367,Mapping!$H$2:$I$215,2,0)</f>
        <v>Post</v>
      </c>
      <c r="C367" s="123">
        <f>VLOOKUP(A367,Mapping!$H$2:$J$215,3,0)</f>
        <v>0</v>
      </c>
      <c r="D367" t="s">
        <v>87</v>
      </c>
      <c r="E367" t="str">
        <f>VLOOKUP(D367,Mapping!$E$2:$F$28,2,0)</f>
        <v>sum</v>
      </c>
      <c r="F367">
        <v>2446.0371455601398</v>
      </c>
    </row>
    <row r="368" spans="1:6" x14ac:dyDescent="0.35">
      <c r="A368" s="56">
        <v>44408</v>
      </c>
      <c r="B368" s="56" t="str">
        <f>VLOOKUP(A368,Mapping!$H$2:$I$215,2,0)</f>
        <v>Post</v>
      </c>
      <c r="C368" s="123">
        <f>VLOOKUP(A368,Mapping!$H$2:$J$215,3,0)</f>
        <v>0</v>
      </c>
      <c r="D368" t="s">
        <v>87</v>
      </c>
      <c r="E368" t="str">
        <f>VLOOKUP(D368,Mapping!$E$2:$F$28,2,0)</f>
        <v>sum</v>
      </c>
      <c r="F368">
        <v>2860.6741912595589</v>
      </c>
    </row>
    <row r="369" spans="1:6" x14ac:dyDescent="0.35">
      <c r="A369" s="56">
        <v>44409</v>
      </c>
      <c r="B369" s="56" t="str">
        <f>VLOOKUP(A369,Mapping!$H$2:$I$215,2,0)</f>
        <v>Post</v>
      </c>
      <c r="C369" s="123">
        <f>VLOOKUP(A369,Mapping!$H$2:$J$215,3,0)</f>
        <v>0</v>
      </c>
      <c r="D369" t="s">
        <v>87</v>
      </c>
      <c r="E369" t="str">
        <f>VLOOKUP(D369,Mapping!$E$2:$F$28,2,0)</f>
        <v>sum</v>
      </c>
      <c r="F369">
        <v>3469.1005944215822</v>
      </c>
    </row>
    <row r="370" spans="1:6" x14ac:dyDescent="0.35">
      <c r="A370" s="56">
        <v>44410</v>
      </c>
      <c r="B370" s="56" t="str">
        <f>VLOOKUP(A370,Mapping!$H$2:$I$215,2,0)</f>
        <v>Post</v>
      </c>
      <c r="C370" s="123">
        <f>VLOOKUP(A370,Mapping!$H$2:$J$215,3,0)</f>
        <v>0</v>
      </c>
      <c r="D370" t="s">
        <v>87</v>
      </c>
      <c r="E370" t="str">
        <f>VLOOKUP(D370,Mapping!$E$2:$F$28,2,0)</f>
        <v>sum</v>
      </c>
      <c r="F370">
        <v>2756.097574182369</v>
      </c>
    </row>
    <row r="371" spans="1:6" x14ac:dyDescent="0.35">
      <c r="A371" s="56">
        <v>44411</v>
      </c>
      <c r="B371" s="56" t="str">
        <f>VLOOKUP(A371,Mapping!$H$2:$I$215,2,0)</f>
        <v>Post</v>
      </c>
      <c r="C371" s="123">
        <f>VLOOKUP(A371,Mapping!$H$2:$J$215,3,0)</f>
        <v>0</v>
      </c>
      <c r="D371" t="s">
        <v>87</v>
      </c>
      <c r="E371" t="str">
        <f>VLOOKUP(D371,Mapping!$E$2:$F$28,2,0)</f>
        <v>sum</v>
      </c>
      <c r="F371">
        <v>2705.2513296272232</v>
      </c>
    </row>
    <row r="372" spans="1:6" x14ac:dyDescent="0.35">
      <c r="A372" s="56">
        <v>44412</v>
      </c>
      <c r="B372" s="56" t="str">
        <f>VLOOKUP(A372,Mapping!$H$2:$I$215,2,0)</f>
        <v>Post</v>
      </c>
      <c r="C372" s="123">
        <f>VLOOKUP(A372,Mapping!$H$2:$J$215,3,0)</f>
        <v>0</v>
      </c>
      <c r="D372" t="s">
        <v>87</v>
      </c>
      <c r="E372" t="str">
        <f>VLOOKUP(D372,Mapping!$E$2:$F$28,2,0)</f>
        <v>sum</v>
      </c>
      <c r="F372">
        <v>2546.934613625971</v>
      </c>
    </row>
    <row r="373" spans="1:6" x14ac:dyDescent="0.35">
      <c r="A373" s="56">
        <v>44413</v>
      </c>
      <c r="B373" s="56" t="str">
        <f>VLOOKUP(A373,Mapping!$H$2:$I$215,2,0)</f>
        <v>Post</v>
      </c>
      <c r="C373" s="123">
        <f>VLOOKUP(A373,Mapping!$H$2:$J$215,3,0)</f>
        <v>0</v>
      </c>
      <c r="D373" t="s">
        <v>87</v>
      </c>
      <c r="E373" t="str">
        <f>VLOOKUP(D373,Mapping!$E$2:$F$28,2,0)</f>
        <v>sum</v>
      </c>
      <c r="F373">
        <v>2734.141241306284</v>
      </c>
    </row>
    <row r="374" spans="1:6" x14ac:dyDescent="0.35">
      <c r="A374" s="56">
        <v>44414</v>
      </c>
      <c r="B374" s="56" t="str">
        <f>VLOOKUP(A374,Mapping!$H$2:$I$215,2,0)</f>
        <v>Post</v>
      </c>
      <c r="C374" s="123">
        <f>VLOOKUP(A374,Mapping!$H$2:$J$215,3,0)</f>
        <v>0</v>
      </c>
      <c r="D374" t="s">
        <v>87</v>
      </c>
      <c r="E374" t="str">
        <f>VLOOKUP(D374,Mapping!$E$2:$F$28,2,0)</f>
        <v>sum</v>
      </c>
      <c r="F374">
        <v>2674.050225013837</v>
      </c>
    </row>
    <row r="375" spans="1:6" x14ac:dyDescent="0.35">
      <c r="A375" s="56">
        <v>44415</v>
      </c>
      <c r="B375" s="56" t="str">
        <f>VLOOKUP(A375,Mapping!$H$2:$I$215,2,0)</f>
        <v>Post</v>
      </c>
      <c r="C375" s="123">
        <f>VLOOKUP(A375,Mapping!$H$2:$J$215,3,0)</f>
        <v>0</v>
      </c>
      <c r="D375" t="s">
        <v>87</v>
      </c>
      <c r="E375" t="str">
        <f>VLOOKUP(D375,Mapping!$E$2:$F$28,2,0)</f>
        <v>sum</v>
      </c>
      <c r="F375">
        <v>3355.8521406396649</v>
      </c>
    </row>
    <row r="376" spans="1:6" x14ac:dyDescent="0.35">
      <c r="A376" s="56">
        <v>44416</v>
      </c>
      <c r="B376" s="56" t="str">
        <f>VLOOKUP(A376,Mapping!$H$2:$I$215,2,0)</f>
        <v>Post</v>
      </c>
      <c r="C376" s="123">
        <f>VLOOKUP(A376,Mapping!$H$2:$J$215,3,0)</f>
        <v>0</v>
      </c>
      <c r="D376" t="s">
        <v>87</v>
      </c>
      <c r="E376" t="str">
        <f>VLOOKUP(D376,Mapping!$E$2:$F$28,2,0)</f>
        <v>sum</v>
      </c>
      <c r="F376">
        <v>3250.6928621278848</v>
      </c>
    </row>
    <row r="377" spans="1:6" x14ac:dyDescent="0.35">
      <c r="A377" s="56">
        <v>44417</v>
      </c>
      <c r="B377" s="56" t="str">
        <f>VLOOKUP(A377,Mapping!$H$2:$I$215,2,0)</f>
        <v>Post</v>
      </c>
      <c r="C377" s="123">
        <f>VLOOKUP(A377,Mapping!$H$2:$J$215,3,0)</f>
        <v>0</v>
      </c>
      <c r="D377" t="s">
        <v>87</v>
      </c>
      <c r="E377" t="str">
        <f>VLOOKUP(D377,Mapping!$E$2:$F$28,2,0)</f>
        <v>sum</v>
      </c>
      <c r="F377">
        <v>3169.8011094265148</v>
      </c>
    </row>
    <row r="378" spans="1:6" x14ac:dyDescent="0.35">
      <c r="A378" s="56">
        <v>44418</v>
      </c>
      <c r="B378" s="56" t="str">
        <f>VLOOKUP(A378,Mapping!$H$2:$I$215,2,0)</f>
        <v>Post</v>
      </c>
      <c r="C378" s="123">
        <f>VLOOKUP(A378,Mapping!$H$2:$J$215,3,0)</f>
        <v>0</v>
      </c>
      <c r="D378" t="s">
        <v>87</v>
      </c>
      <c r="E378" t="str">
        <f>VLOOKUP(D378,Mapping!$E$2:$F$28,2,0)</f>
        <v>sum</v>
      </c>
      <c r="F378">
        <v>2727.2076625033092</v>
      </c>
    </row>
    <row r="379" spans="1:6" x14ac:dyDescent="0.35">
      <c r="A379" s="56">
        <v>44419</v>
      </c>
      <c r="B379" s="56" t="str">
        <f>VLOOKUP(A379,Mapping!$H$2:$I$215,2,0)</f>
        <v>Post</v>
      </c>
      <c r="C379" s="123">
        <f>VLOOKUP(A379,Mapping!$H$2:$J$215,3,0)</f>
        <v>0</v>
      </c>
      <c r="D379" t="s">
        <v>87</v>
      </c>
      <c r="E379" t="str">
        <f>VLOOKUP(D379,Mapping!$E$2:$F$28,2,0)</f>
        <v>sum</v>
      </c>
      <c r="F379">
        <v>2895.9247467090222</v>
      </c>
    </row>
    <row r="380" spans="1:6" x14ac:dyDescent="0.35">
      <c r="A380" s="56">
        <v>44420</v>
      </c>
      <c r="B380" s="56" t="str">
        <f>VLOOKUP(A380,Mapping!$H$2:$I$215,2,0)</f>
        <v>Post</v>
      </c>
      <c r="C380" s="123">
        <f>VLOOKUP(A380,Mapping!$H$2:$J$215,3,0)</f>
        <v>0</v>
      </c>
      <c r="D380" t="s">
        <v>87</v>
      </c>
      <c r="E380" t="str">
        <f>VLOOKUP(D380,Mapping!$E$2:$F$28,2,0)</f>
        <v>sum</v>
      </c>
      <c r="F380">
        <v>2416.352212836618</v>
      </c>
    </row>
    <row r="381" spans="1:6" x14ac:dyDescent="0.35">
      <c r="A381" s="56">
        <v>44421</v>
      </c>
      <c r="B381" s="56" t="str">
        <f>VLOOKUP(A381,Mapping!$H$2:$I$215,2,0)</f>
        <v>Post</v>
      </c>
      <c r="C381" s="123">
        <f>VLOOKUP(A381,Mapping!$H$2:$J$215,3,0)</f>
        <v>0</v>
      </c>
      <c r="D381" t="s">
        <v>87</v>
      </c>
      <c r="E381" t="str">
        <f>VLOOKUP(D381,Mapping!$E$2:$F$28,2,0)</f>
        <v>sum</v>
      </c>
      <c r="F381">
        <v>2598.9364546482798</v>
      </c>
    </row>
    <row r="382" spans="1:6" x14ac:dyDescent="0.35">
      <c r="A382" s="56">
        <v>44422</v>
      </c>
      <c r="B382" s="56" t="str">
        <f>VLOOKUP(A382,Mapping!$H$2:$I$215,2,0)</f>
        <v>Post</v>
      </c>
      <c r="C382" s="123">
        <f>VLOOKUP(A382,Mapping!$H$2:$J$215,3,0)</f>
        <v>0</v>
      </c>
      <c r="D382" t="s">
        <v>87</v>
      </c>
      <c r="E382" t="str">
        <f>VLOOKUP(D382,Mapping!$E$2:$F$28,2,0)</f>
        <v>sum</v>
      </c>
      <c r="F382">
        <v>4071.166353813202</v>
      </c>
    </row>
    <row r="383" spans="1:6" x14ac:dyDescent="0.35">
      <c r="A383" s="56">
        <v>44423</v>
      </c>
      <c r="B383" s="56" t="str">
        <f>VLOOKUP(A383,Mapping!$H$2:$I$215,2,0)</f>
        <v>Post</v>
      </c>
      <c r="C383" s="123">
        <f>VLOOKUP(A383,Mapping!$H$2:$J$215,3,0)</f>
        <v>0</v>
      </c>
      <c r="D383" t="s">
        <v>87</v>
      </c>
      <c r="E383" t="str">
        <f>VLOOKUP(D383,Mapping!$E$2:$F$28,2,0)</f>
        <v>sum</v>
      </c>
      <c r="F383">
        <v>4222.5494910114794</v>
      </c>
    </row>
    <row r="384" spans="1:6" x14ac:dyDescent="0.35">
      <c r="A384" s="56">
        <v>44424</v>
      </c>
      <c r="B384" s="56" t="str">
        <f>VLOOKUP(A384,Mapping!$H$2:$I$215,2,0)</f>
        <v>Post</v>
      </c>
      <c r="C384" s="123">
        <f>VLOOKUP(A384,Mapping!$H$2:$J$215,3,0)</f>
        <v>0</v>
      </c>
      <c r="D384" t="s">
        <v>87</v>
      </c>
      <c r="E384" t="str">
        <f>VLOOKUP(D384,Mapping!$E$2:$F$28,2,0)</f>
        <v>sum</v>
      </c>
      <c r="F384">
        <v>3687.5083267152791</v>
      </c>
    </row>
    <row r="385" spans="1:6" x14ac:dyDescent="0.35">
      <c r="A385" s="56">
        <v>44425</v>
      </c>
      <c r="B385" s="56" t="str">
        <f>VLOOKUP(A385,Mapping!$H$2:$I$215,2,0)</f>
        <v>Post</v>
      </c>
      <c r="C385" s="123">
        <f>VLOOKUP(A385,Mapping!$H$2:$J$215,3,0)</f>
        <v>0</v>
      </c>
      <c r="D385" t="s">
        <v>87</v>
      </c>
      <c r="E385" t="str">
        <f>VLOOKUP(D385,Mapping!$E$2:$F$28,2,0)</f>
        <v>sum</v>
      </c>
      <c r="F385">
        <v>3584.660241137824</v>
      </c>
    </row>
    <row r="386" spans="1:6" x14ac:dyDescent="0.35">
      <c r="A386" s="56">
        <v>44426</v>
      </c>
      <c r="B386" s="56" t="str">
        <f>VLOOKUP(A386,Mapping!$H$2:$I$215,2,0)</f>
        <v>Post</v>
      </c>
      <c r="C386" s="123">
        <f>VLOOKUP(A386,Mapping!$H$2:$J$215,3,0)</f>
        <v>0</v>
      </c>
      <c r="D386" t="s">
        <v>87</v>
      </c>
      <c r="E386" t="str">
        <f>VLOOKUP(D386,Mapping!$E$2:$F$28,2,0)</f>
        <v>sum</v>
      </c>
      <c r="F386">
        <v>6094.6157678145983</v>
      </c>
    </row>
    <row r="387" spans="1:6" x14ac:dyDescent="0.35">
      <c r="A387" s="56">
        <v>44427</v>
      </c>
      <c r="B387" s="56" t="str">
        <f>VLOOKUP(A387,Mapping!$H$2:$I$215,2,0)</f>
        <v>Post</v>
      </c>
      <c r="C387" s="123">
        <f>VLOOKUP(A387,Mapping!$H$2:$J$215,3,0)</f>
        <v>0</v>
      </c>
      <c r="D387" t="s">
        <v>87</v>
      </c>
      <c r="E387" t="str">
        <f>VLOOKUP(D387,Mapping!$E$2:$F$28,2,0)</f>
        <v>sum</v>
      </c>
      <c r="F387">
        <v>3510.7020672394292</v>
      </c>
    </row>
    <row r="388" spans="1:6" x14ac:dyDescent="0.35">
      <c r="A388" s="56">
        <v>44428</v>
      </c>
      <c r="B388" s="56" t="str">
        <f>VLOOKUP(A388,Mapping!$H$2:$I$215,2,0)</f>
        <v>Post</v>
      </c>
      <c r="C388" s="123">
        <f>VLOOKUP(A388,Mapping!$H$2:$J$215,3,0)</f>
        <v>0</v>
      </c>
      <c r="D388" t="s">
        <v>87</v>
      </c>
      <c r="E388" t="str">
        <f>VLOOKUP(D388,Mapping!$E$2:$F$28,2,0)</f>
        <v>sum</v>
      </c>
      <c r="F388">
        <v>3763.7776935479992</v>
      </c>
    </row>
    <row r="389" spans="1:6" x14ac:dyDescent="0.35">
      <c r="A389" s="56">
        <v>44429</v>
      </c>
      <c r="B389" s="56" t="str">
        <f>VLOOKUP(A389,Mapping!$H$2:$I$215,2,0)</f>
        <v>Post</v>
      </c>
      <c r="C389" s="123">
        <f>VLOOKUP(A389,Mapping!$H$2:$J$215,3,0)</f>
        <v>0</v>
      </c>
      <c r="D389" t="s">
        <v>87</v>
      </c>
      <c r="E389" t="str">
        <f>VLOOKUP(D389,Mapping!$E$2:$F$28,2,0)</f>
        <v>sum</v>
      </c>
      <c r="F389">
        <v>4773.7690058479529</v>
      </c>
    </row>
    <row r="390" spans="1:6" x14ac:dyDescent="0.35">
      <c r="A390" s="56">
        <v>44430</v>
      </c>
      <c r="B390" s="56" t="str">
        <f>VLOOKUP(A390,Mapping!$H$2:$I$215,2,0)</f>
        <v>Post</v>
      </c>
      <c r="C390" s="123">
        <f>VLOOKUP(A390,Mapping!$H$2:$J$215,3,0)</f>
        <v>0</v>
      </c>
      <c r="D390" t="s">
        <v>87</v>
      </c>
      <c r="E390" t="str">
        <f>VLOOKUP(D390,Mapping!$E$2:$F$28,2,0)</f>
        <v>sum</v>
      </c>
      <c r="F390">
        <v>4150.9025100474091</v>
      </c>
    </row>
    <row r="391" spans="1:6" x14ac:dyDescent="0.35">
      <c r="A391" s="56">
        <v>44431</v>
      </c>
      <c r="B391" s="56" t="str">
        <f>VLOOKUP(A391,Mapping!$H$2:$I$215,2,0)</f>
        <v>Post</v>
      </c>
      <c r="C391" s="123">
        <f>VLOOKUP(A391,Mapping!$H$2:$J$215,3,0)</f>
        <v>0</v>
      </c>
      <c r="D391" t="s">
        <v>87</v>
      </c>
      <c r="E391" t="str">
        <f>VLOOKUP(D391,Mapping!$E$2:$F$28,2,0)</f>
        <v>sum</v>
      </c>
      <c r="F391">
        <v>2664.8054532765382</v>
      </c>
    </row>
    <row r="392" spans="1:6" x14ac:dyDescent="0.35">
      <c r="A392" s="56">
        <v>44432</v>
      </c>
      <c r="B392" s="56" t="str">
        <f>VLOOKUP(A392,Mapping!$H$2:$I$215,2,0)</f>
        <v>Post</v>
      </c>
      <c r="C392" s="123">
        <f>VLOOKUP(A392,Mapping!$H$2:$J$215,3,0)</f>
        <v>0</v>
      </c>
      <c r="D392" t="s">
        <v>87</v>
      </c>
      <c r="E392" t="str">
        <f>VLOOKUP(D392,Mapping!$E$2:$F$28,2,0)</f>
        <v>sum</v>
      </c>
      <c r="F392">
        <v>2439.464142179866</v>
      </c>
    </row>
    <row r="393" spans="1:6" x14ac:dyDescent="0.35">
      <c r="A393" s="56">
        <v>44433</v>
      </c>
      <c r="B393" s="56" t="str">
        <f>VLOOKUP(A393,Mapping!$H$2:$I$215,2,0)</f>
        <v>Post</v>
      </c>
      <c r="C393" s="123">
        <f>VLOOKUP(A393,Mapping!$H$2:$J$215,3,0)</f>
        <v>0</v>
      </c>
      <c r="D393" t="s">
        <v>87</v>
      </c>
      <c r="E393" t="str">
        <f>VLOOKUP(D393,Mapping!$E$2:$F$28,2,0)</f>
        <v>sum</v>
      </c>
      <c r="F393">
        <v>2416.352212836618</v>
      </c>
    </row>
    <row r="394" spans="1:6" x14ac:dyDescent="0.35">
      <c r="A394" s="56">
        <v>44434</v>
      </c>
      <c r="B394" s="56" t="str">
        <f>VLOOKUP(A394,Mapping!$H$2:$I$215,2,0)</f>
        <v>Post</v>
      </c>
      <c r="C394" s="123">
        <f>VLOOKUP(A394,Mapping!$H$2:$J$215,3,0)</f>
        <v>0</v>
      </c>
      <c r="D394" t="s">
        <v>87</v>
      </c>
      <c r="E394" t="str">
        <f>VLOOKUP(D394,Mapping!$E$2:$F$28,2,0)</f>
        <v>sum</v>
      </c>
      <c r="F394">
        <v>2355.10560007701</v>
      </c>
    </row>
    <row r="395" spans="1:6" x14ac:dyDescent="0.35">
      <c r="A395" s="56">
        <v>44435</v>
      </c>
      <c r="B395" s="56" t="str">
        <f>VLOOKUP(A395,Mapping!$H$2:$I$215,2,0)</f>
        <v>Post</v>
      </c>
      <c r="C395" s="123">
        <f>VLOOKUP(A395,Mapping!$H$2:$J$215,3,0)</f>
        <v>0</v>
      </c>
      <c r="D395" t="s">
        <v>87</v>
      </c>
      <c r="E395" t="str">
        <f>VLOOKUP(D395,Mapping!$E$2:$F$28,2,0)</f>
        <v>sum</v>
      </c>
      <c r="F395">
        <v>2149.4094289220989</v>
      </c>
    </row>
    <row r="396" spans="1:6" x14ac:dyDescent="0.35">
      <c r="A396" s="56">
        <v>44436</v>
      </c>
      <c r="B396" s="56" t="str">
        <f>VLOOKUP(A396,Mapping!$H$2:$I$215,2,0)</f>
        <v>Post</v>
      </c>
      <c r="C396" s="123">
        <f>VLOOKUP(A396,Mapping!$H$2:$J$215,3,0)</f>
        <v>0</v>
      </c>
      <c r="D396" t="s">
        <v>87</v>
      </c>
      <c r="E396" t="str">
        <f>VLOOKUP(D396,Mapping!$E$2:$F$28,2,0)</f>
        <v>sum</v>
      </c>
      <c r="F396">
        <v>2347.0164248068731</v>
      </c>
    </row>
    <row r="397" spans="1:6" x14ac:dyDescent="0.35">
      <c r="A397" s="56">
        <v>44437</v>
      </c>
      <c r="B397" s="56" t="str">
        <f>VLOOKUP(A397,Mapping!$H$2:$I$215,2,0)</f>
        <v>Post</v>
      </c>
      <c r="C397" s="123">
        <f>VLOOKUP(A397,Mapping!$H$2:$J$215,3,0)</f>
        <v>0</v>
      </c>
      <c r="D397" t="s">
        <v>87</v>
      </c>
      <c r="E397" t="str">
        <f>VLOOKUP(D397,Mapping!$E$2:$F$28,2,0)</f>
        <v>sum</v>
      </c>
      <c r="F397">
        <v>2355.10560007701</v>
      </c>
    </row>
    <row r="398" spans="1:6" x14ac:dyDescent="0.35">
      <c r="A398" s="56">
        <v>44438</v>
      </c>
      <c r="B398" s="56" t="str">
        <f>VLOOKUP(A398,Mapping!$H$2:$I$215,2,0)</f>
        <v>Post</v>
      </c>
      <c r="C398" s="123">
        <f>VLOOKUP(A398,Mapping!$H$2:$J$215,3,0)</f>
        <v>0</v>
      </c>
      <c r="D398" t="s">
        <v>87</v>
      </c>
      <c r="E398" t="str">
        <f>VLOOKUP(D398,Mapping!$E$2:$F$28,2,0)</f>
        <v>sum</v>
      </c>
      <c r="F398">
        <v>1896.33380261353</v>
      </c>
    </row>
    <row r="399" spans="1:6" x14ac:dyDescent="0.35">
      <c r="A399" s="56">
        <v>44439</v>
      </c>
      <c r="B399" s="56" t="str">
        <f>VLOOKUP(A399,Mapping!$H$2:$I$215,2,0)</f>
        <v>Post</v>
      </c>
      <c r="C399" s="123">
        <f>VLOOKUP(A399,Mapping!$H$2:$J$215,3,0)</f>
        <v>0</v>
      </c>
      <c r="D399" t="s">
        <v>87</v>
      </c>
      <c r="E399" t="str">
        <f>VLOOKUP(D399,Mapping!$E$2:$F$28,2,0)</f>
        <v>sum</v>
      </c>
      <c r="F399">
        <v>2253.4131109667169</v>
      </c>
    </row>
    <row r="400" spans="1:6" x14ac:dyDescent="0.35">
      <c r="A400" s="56">
        <v>44440</v>
      </c>
      <c r="B400" s="56" t="str">
        <f>VLOOKUP(A400,Mapping!$H$2:$I$215,2,0)</f>
        <v>Post</v>
      </c>
      <c r="C400" s="123">
        <f>VLOOKUP(A400,Mapping!$H$2:$J$215,3,0)</f>
        <v>0</v>
      </c>
      <c r="D400" t="s">
        <v>87</v>
      </c>
      <c r="E400" t="str">
        <f>VLOOKUP(D400,Mapping!$E$2:$F$28,2,0)</f>
        <v>sum</v>
      </c>
      <c r="F400">
        <v>1986.4999167464509</v>
      </c>
    </row>
    <row r="401" spans="1:6" x14ac:dyDescent="0.35">
      <c r="A401" s="56">
        <v>44441</v>
      </c>
      <c r="B401" s="56" t="str">
        <f>VLOOKUP(A401,Mapping!$H$2:$I$215,2,0)</f>
        <v>Post</v>
      </c>
      <c r="C401" s="123">
        <f>VLOOKUP(A401,Mapping!$H$2:$J$215,3,0)</f>
        <v>0</v>
      </c>
      <c r="D401" t="s">
        <v>87</v>
      </c>
      <c r="E401" t="str">
        <f>VLOOKUP(D401,Mapping!$E$2:$F$28,2,0)</f>
        <v>sum</v>
      </c>
      <c r="F401">
        <v>2515.202618324106</v>
      </c>
    </row>
    <row r="402" spans="1:6" x14ac:dyDescent="0.35">
      <c r="A402" s="56">
        <v>44442</v>
      </c>
      <c r="B402" s="56" t="str">
        <f>VLOOKUP(A402,Mapping!$H$2:$I$215,2,0)</f>
        <v>Post</v>
      </c>
      <c r="C402" s="123">
        <f>VLOOKUP(A402,Mapping!$H$2:$J$215,3,0)</f>
        <v>0</v>
      </c>
      <c r="D402" t="s">
        <v>87</v>
      </c>
      <c r="E402" t="str">
        <f>VLOOKUP(D402,Mapping!$E$2:$F$28,2,0)</f>
        <v>sum</v>
      </c>
      <c r="F402">
        <v>2648.151250884569</v>
      </c>
    </row>
    <row r="403" spans="1:6" x14ac:dyDescent="0.35">
      <c r="A403" s="56">
        <v>44443</v>
      </c>
      <c r="B403" s="56" t="str">
        <f>VLOOKUP(A403,Mapping!$H$2:$I$215,2,0)</f>
        <v>Post</v>
      </c>
      <c r="C403" s="123">
        <f>VLOOKUP(A403,Mapping!$H$2:$J$215,3,0)</f>
        <v>0</v>
      </c>
      <c r="D403" t="s">
        <v>87</v>
      </c>
      <c r="E403" t="str">
        <f>VLOOKUP(D403,Mapping!$E$2:$F$28,2,0)</f>
        <v>sum</v>
      </c>
      <c r="F403">
        <v>2541.4831619697788</v>
      </c>
    </row>
    <row r="404" spans="1:6" x14ac:dyDescent="0.35">
      <c r="A404" s="56">
        <v>44444</v>
      </c>
      <c r="B404" s="56" t="str">
        <f>VLOOKUP(A404,Mapping!$H$2:$I$215,2,0)</f>
        <v>Post</v>
      </c>
      <c r="C404" s="123">
        <f>VLOOKUP(A404,Mapping!$H$2:$J$215,3,0)</f>
        <v>0</v>
      </c>
      <c r="D404" t="s">
        <v>87</v>
      </c>
      <c r="E404" t="str">
        <f>VLOOKUP(D404,Mapping!$E$2:$F$28,2,0)</f>
        <v>sum</v>
      </c>
      <c r="F404">
        <v>2841.390542396869</v>
      </c>
    </row>
    <row r="405" spans="1:6" x14ac:dyDescent="0.35">
      <c r="A405" s="56">
        <v>44445</v>
      </c>
      <c r="B405" s="56" t="str">
        <f>VLOOKUP(A405,Mapping!$H$2:$I$215,2,0)</f>
        <v>Post</v>
      </c>
      <c r="C405" s="123">
        <f>VLOOKUP(A405,Mapping!$H$2:$J$215,3,0)</f>
        <v>0</v>
      </c>
      <c r="D405" t="s">
        <v>87</v>
      </c>
      <c r="E405" t="str">
        <f>VLOOKUP(D405,Mapping!$E$2:$F$28,2,0)</f>
        <v>sum</v>
      </c>
      <c r="F405">
        <v>2110.1730633143238</v>
      </c>
    </row>
    <row r="406" spans="1:6" x14ac:dyDescent="0.35">
      <c r="A406" s="56">
        <v>44446</v>
      </c>
      <c r="B406" s="56" t="str">
        <f>VLOOKUP(A406,Mapping!$H$2:$I$215,2,0)</f>
        <v>Post</v>
      </c>
      <c r="C406" s="123">
        <f>VLOOKUP(A406,Mapping!$H$2:$J$215,3,0)</f>
        <v>0</v>
      </c>
      <c r="D406" t="s">
        <v>87</v>
      </c>
      <c r="E406" t="str">
        <f>VLOOKUP(D406,Mapping!$E$2:$F$28,2,0)</f>
        <v>sum</v>
      </c>
      <c r="F406">
        <v>2212.203409232819</v>
      </c>
    </row>
    <row r="407" spans="1:6" x14ac:dyDescent="0.35">
      <c r="A407" s="56">
        <v>44447</v>
      </c>
      <c r="B407" s="56" t="str">
        <f>VLOOKUP(A407,Mapping!$H$2:$I$215,2,0)</f>
        <v>Post</v>
      </c>
      <c r="C407" s="123">
        <f>VLOOKUP(A407,Mapping!$H$2:$J$215,3,0)</f>
        <v>0</v>
      </c>
      <c r="D407" t="s">
        <v>87</v>
      </c>
      <c r="E407" t="str">
        <f>VLOOKUP(D407,Mapping!$E$2:$F$28,2,0)</f>
        <v>sum</v>
      </c>
      <c r="F407">
        <v>2544.5749906339761</v>
      </c>
    </row>
    <row r="408" spans="1:6" x14ac:dyDescent="0.35">
      <c r="A408" s="56">
        <v>44448</v>
      </c>
      <c r="B408" s="56" t="str">
        <f>VLOOKUP(A408,Mapping!$H$2:$I$215,2,0)</f>
        <v>Post</v>
      </c>
      <c r="C408" s="123">
        <f>VLOOKUP(A408,Mapping!$H$2:$J$215,3,0)</f>
        <v>0</v>
      </c>
      <c r="D408" t="s">
        <v>87</v>
      </c>
      <c r="E408" t="str">
        <f>VLOOKUP(D408,Mapping!$E$2:$F$28,2,0)</f>
        <v>sum</v>
      </c>
      <c r="F408">
        <v>2620.324792906797</v>
      </c>
    </row>
    <row r="409" spans="1:6" x14ac:dyDescent="0.35">
      <c r="A409" s="56">
        <v>44449</v>
      </c>
      <c r="B409" s="56" t="str">
        <f>VLOOKUP(A409,Mapping!$H$2:$I$215,2,0)</f>
        <v>Post</v>
      </c>
      <c r="C409" s="123">
        <f>VLOOKUP(A409,Mapping!$H$2:$J$215,3,0)</f>
        <v>0</v>
      </c>
      <c r="D409" t="s">
        <v>87</v>
      </c>
      <c r="E409" t="str">
        <f>VLOOKUP(D409,Mapping!$E$2:$F$28,2,0)</f>
        <v>sum</v>
      </c>
      <c r="F409">
        <v>2767.1866544561458</v>
      </c>
    </row>
    <row r="410" spans="1:6" x14ac:dyDescent="0.35">
      <c r="A410" s="56">
        <v>44450</v>
      </c>
      <c r="B410" s="56" t="str">
        <f>VLOOKUP(A410,Mapping!$H$2:$I$215,2,0)</f>
        <v>Post</v>
      </c>
      <c r="C410" s="123">
        <f>VLOOKUP(A410,Mapping!$H$2:$J$215,3,0)</f>
        <v>0</v>
      </c>
      <c r="D410" t="s">
        <v>87</v>
      </c>
      <c r="E410" t="str">
        <f>VLOOKUP(D410,Mapping!$E$2:$F$28,2,0)</f>
        <v>sum</v>
      </c>
      <c r="F410">
        <v>2948.0586313116601</v>
      </c>
    </row>
    <row r="411" spans="1:6" x14ac:dyDescent="0.35">
      <c r="A411" s="56">
        <v>44451</v>
      </c>
      <c r="B411" s="56" t="str">
        <f>VLOOKUP(A411,Mapping!$H$2:$I$215,2,0)</f>
        <v>Post</v>
      </c>
      <c r="C411" s="123">
        <f>VLOOKUP(A411,Mapping!$H$2:$J$215,3,0)</f>
        <v>0</v>
      </c>
      <c r="D411" t="s">
        <v>87</v>
      </c>
      <c r="E411" t="str">
        <f>VLOOKUP(D411,Mapping!$E$2:$F$28,2,0)</f>
        <v>sum</v>
      </c>
      <c r="F411">
        <v>2730.0847104857839</v>
      </c>
    </row>
    <row r="412" spans="1:6" x14ac:dyDescent="0.35">
      <c r="A412" s="56">
        <v>44452</v>
      </c>
      <c r="B412" s="56" t="str">
        <f>VLOOKUP(A412,Mapping!$H$2:$I$215,2,0)</f>
        <v>Post</v>
      </c>
      <c r="C412" s="123">
        <f>VLOOKUP(A412,Mapping!$H$2:$J$215,3,0)</f>
        <v>0</v>
      </c>
      <c r="D412" t="s">
        <v>87</v>
      </c>
      <c r="E412" t="str">
        <f>VLOOKUP(D412,Mapping!$E$2:$F$28,2,0)</f>
        <v>sum</v>
      </c>
      <c r="F412">
        <v>2423.9936727303002</v>
      </c>
    </row>
    <row r="413" spans="1:6" x14ac:dyDescent="0.35">
      <c r="A413" s="56">
        <v>44453</v>
      </c>
      <c r="B413" s="56" t="str">
        <f>VLOOKUP(A413,Mapping!$H$2:$I$215,2,0)</f>
        <v>Post</v>
      </c>
      <c r="C413" s="123">
        <f>VLOOKUP(A413,Mapping!$H$2:$J$215,3,0)</f>
        <v>0</v>
      </c>
      <c r="D413" t="s">
        <v>87</v>
      </c>
      <c r="E413" t="str">
        <f>VLOOKUP(D413,Mapping!$E$2:$F$28,2,0)</f>
        <v>sum</v>
      </c>
      <c r="F413">
        <v>2204.4738375723259</v>
      </c>
    </row>
    <row r="414" spans="1:6" x14ac:dyDescent="0.35">
      <c r="A414" s="56">
        <v>44454</v>
      </c>
      <c r="B414" s="56" t="str">
        <f>VLOOKUP(A414,Mapping!$H$2:$I$215,2,0)</f>
        <v>Post</v>
      </c>
      <c r="C414" s="123">
        <f>VLOOKUP(A414,Mapping!$H$2:$J$215,3,0)</f>
        <v>0</v>
      </c>
      <c r="D414" t="s">
        <v>87</v>
      </c>
      <c r="E414" t="str">
        <f>VLOOKUP(D414,Mapping!$E$2:$F$28,2,0)</f>
        <v>sum</v>
      </c>
      <c r="F414">
        <v>2841.390542396869</v>
      </c>
    </row>
    <row r="415" spans="1:6" x14ac:dyDescent="0.35">
      <c r="A415" s="56">
        <v>44455</v>
      </c>
      <c r="B415" s="56" t="str">
        <f>VLOOKUP(A415,Mapping!$H$2:$I$215,2,0)</f>
        <v>Post</v>
      </c>
      <c r="C415" s="123">
        <f>VLOOKUP(A415,Mapping!$H$2:$J$215,3,0)</f>
        <v>0</v>
      </c>
      <c r="D415" t="s">
        <v>87</v>
      </c>
      <c r="E415" t="str">
        <f>VLOOKUP(D415,Mapping!$E$2:$F$28,2,0)</f>
        <v>sum</v>
      </c>
      <c r="F415">
        <v>2982.0687466178251</v>
      </c>
    </row>
    <row r="416" spans="1:6" x14ac:dyDescent="0.35">
      <c r="A416" s="56">
        <v>44456</v>
      </c>
      <c r="B416" s="56" t="str">
        <f>VLOOKUP(A416,Mapping!$H$2:$I$215,2,0)</f>
        <v>Post</v>
      </c>
      <c r="C416" s="123">
        <f>VLOOKUP(A416,Mapping!$H$2:$J$215,3,0)</f>
        <v>0</v>
      </c>
      <c r="D416" t="s">
        <v>87</v>
      </c>
      <c r="E416" t="str">
        <f>VLOOKUP(D416,Mapping!$E$2:$F$28,2,0)</f>
        <v>sum</v>
      </c>
      <c r="F416">
        <v>2580.1310202722389</v>
      </c>
    </row>
    <row r="417" spans="1:6" x14ac:dyDescent="0.35">
      <c r="A417" s="56">
        <v>44457</v>
      </c>
      <c r="B417" s="56" t="str">
        <f>VLOOKUP(A417,Mapping!$H$2:$I$215,2,0)</f>
        <v>Post</v>
      </c>
      <c r="C417" s="123">
        <f>VLOOKUP(A417,Mapping!$H$2:$J$215,3,0)</f>
        <v>0</v>
      </c>
      <c r="D417" t="s">
        <v>87</v>
      </c>
      <c r="E417" t="str">
        <f>VLOOKUP(D417,Mapping!$E$2:$F$28,2,0)</f>
        <v>sum</v>
      </c>
      <c r="F417">
        <v>3852.4185155892269</v>
      </c>
    </row>
    <row r="418" spans="1:6" x14ac:dyDescent="0.35">
      <c r="A418" s="56">
        <v>44458</v>
      </c>
      <c r="B418" s="56" t="str">
        <f>VLOOKUP(A418,Mapping!$H$2:$I$215,2,0)</f>
        <v>Post</v>
      </c>
      <c r="C418" s="123">
        <f>VLOOKUP(A418,Mapping!$H$2:$J$215,3,0)</f>
        <v>0</v>
      </c>
      <c r="D418" t="s">
        <v>87</v>
      </c>
      <c r="E418" t="str">
        <f>VLOOKUP(D418,Mapping!$E$2:$F$28,2,0)</f>
        <v>sum</v>
      </c>
      <c r="F418">
        <v>3031.5380052449741</v>
      </c>
    </row>
    <row r="419" spans="1:6" x14ac:dyDescent="0.35">
      <c r="A419" s="56">
        <v>44459</v>
      </c>
      <c r="B419" s="56" t="str">
        <f>VLOOKUP(A419,Mapping!$H$2:$I$215,2,0)</f>
        <v>Post</v>
      </c>
      <c r="C419" s="123">
        <f>VLOOKUP(A419,Mapping!$H$2:$J$215,3,0)</f>
        <v>0</v>
      </c>
      <c r="D419" t="s">
        <v>87</v>
      </c>
      <c r="E419" t="str">
        <f>VLOOKUP(D419,Mapping!$E$2:$F$28,2,0)</f>
        <v>sum</v>
      </c>
      <c r="F419">
        <v>2189.014694251342</v>
      </c>
    </row>
    <row r="420" spans="1:6" x14ac:dyDescent="0.35">
      <c r="A420" s="56">
        <v>44460</v>
      </c>
      <c r="B420" s="56" t="str">
        <f>VLOOKUP(A420,Mapping!$H$2:$I$215,2,0)</f>
        <v>Post</v>
      </c>
      <c r="C420" s="123">
        <f>VLOOKUP(A420,Mapping!$H$2:$J$215,3,0)</f>
        <v>0</v>
      </c>
      <c r="D420" t="s">
        <v>87</v>
      </c>
      <c r="E420" t="str">
        <f>VLOOKUP(D420,Mapping!$E$2:$F$28,2,0)</f>
        <v>sum</v>
      </c>
      <c r="F420">
        <v>1946.306144111893</v>
      </c>
    </row>
    <row r="421" spans="1:6" x14ac:dyDescent="0.35">
      <c r="A421" s="56">
        <v>44461</v>
      </c>
      <c r="B421" s="56" t="str">
        <f>VLOOKUP(A421,Mapping!$H$2:$I$215,2,0)</f>
        <v>Post</v>
      </c>
      <c r="C421" s="123">
        <f>VLOOKUP(A421,Mapping!$H$2:$J$215,3,0)</f>
        <v>0</v>
      </c>
      <c r="D421" t="s">
        <v>87</v>
      </c>
      <c r="E421" t="str">
        <f>VLOOKUP(D421,Mapping!$E$2:$F$28,2,0)</f>
        <v>sum</v>
      </c>
      <c r="F421">
        <v>2046.7905756982891</v>
      </c>
    </row>
    <row r="422" spans="1:6" x14ac:dyDescent="0.35">
      <c r="A422" s="56">
        <v>44462</v>
      </c>
      <c r="B422" s="56" t="str">
        <f>VLOOKUP(A422,Mapping!$H$2:$I$215,2,0)</f>
        <v>Post</v>
      </c>
      <c r="C422" s="123">
        <f>VLOOKUP(A422,Mapping!$H$2:$J$215,3,0)</f>
        <v>0</v>
      </c>
      <c r="D422" t="s">
        <v>87</v>
      </c>
      <c r="E422" t="str">
        <f>VLOOKUP(D422,Mapping!$E$2:$F$28,2,0)</f>
        <v>sum</v>
      </c>
      <c r="F422">
        <v>2008.1427173958291</v>
      </c>
    </row>
    <row r="423" spans="1:6" x14ac:dyDescent="0.35">
      <c r="A423" s="56">
        <v>44463</v>
      </c>
      <c r="B423" s="56" t="str">
        <f>VLOOKUP(A423,Mapping!$H$2:$I$215,2,0)</f>
        <v>Post</v>
      </c>
      <c r="C423" s="123">
        <f>VLOOKUP(A423,Mapping!$H$2:$J$215,3,0)</f>
        <v>0</v>
      </c>
      <c r="D423" t="s">
        <v>87</v>
      </c>
      <c r="E423" t="str">
        <f>VLOOKUP(D423,Mapping!$E$2:$F$28,2,0)</f>
        <v>sum</v>
      </c>
      <c r="F423">
        <v>1780.8933105773631</v>
      </c>
    </row>
    <row r="424" spans="1:6" x14ac:dyDescent="0.35">
      <c r="A424" s="56">
        <v>44464</v>
      </c>
      <c r="B424" s="56" t="str">
        <f>VLOOKUP(A424,Mapping!$H$2:$I$215,2,0)</f>
        <v>Post</v>
      </c>
      <c r="C424" s="123">
        <f>VLOOKUP(A424,Mapping!$H$2:$J$215,3,0)</f>
        <v>0</v>
      </c>
      <c r="D424" t="s">
        <v>87</v>
      </c>
      <c r="E424" t="str">
        <f>VLOOKUP(D424,Mapping!$E$2:$F$28,2,0)</f>
        <v>sum</v>
      </c>
      <c r="F424">
        <v>2212.203409232819</v>
      </c>
    </row>
    <row r="425" spans="1:6" x14ac:dyDescent="0.35">
      <c r="A425" s="56">
        <v>44465</v>
      </c>
      <c r="B425" s="56" t="str">
        <f>VLOOKUP(A425,Mapping!$H$2:$I$215,2,0)</f>
        <v>Post</v>
      </c>
      <c r="C425" s="123">
        <f>VLOOKUP(A425,Mapping!$H$2:$J$215,3,0)</f>
        <v>0</v>
      </c>
      <c r="D425" t="s">
        <v>87</v>
      </c>
      <c r="E425" t="str">
        <f>VLOOKUP(D425,Mapping!$E$2:$F$28,2,0)</f>
        <v>sum</v>
      </c>
      <c r="F425">
        <v>2546.1209049660738</v>
      </c>
    </row>
    <row r="426" spans="1:6" x14ac:dyDescent="0.35">
      <c r="A426" s="56">
        <v>44466</v>
      </c>
      <c r="B426" s="56" t="str">
        <f>VLOOKUP(A426,Mapping!$H$2:$I$215,2,0)</f>
        <v>Post</v>
      </c>
      <c r="C426" s="123">
        <f>VLOOKUP(A426,Mapping!$H$2:$J$215,3,0)</f>
        <v>0</v>
      </c>
      <c r="D426" t="s">
        <v>87</v>
      </c>
      <c r="E426" t="str">
        <f>VLOOKUP(D426,Mapping!$E$2:$F$28,2,0)</f>
        <v>sum</v>
      </c>
      <c r="F426">
        <v>2297.2286974982312</v>
      </c>
    </row>
    <row r="427" spans="1:6" x14ac:dyDescent="0.35">
      <c r="A427" s="56">
        <v>44467</v>
      </c>
      <c r="B427" s="56" t="str">
        <f>VLOOKUP(A427,Mapping!$H$2:$I$215,2,0)</f>
        <v>Post</v>
      </c>
      <c r="C427" s="123">
        <f>VLOOKUP(A427,Mapping!$H$2:$J$215,3,0)</f>
        <v>0</v>
      </c>
      <c r="D427" t="s">
        <v>87</v>
      </c>
      <c r="E427" t="str">
        <f>VLOOKUP(D427,Mapping!$E$2:$F$28,2,0)</f>
        <v>sum</v>
      </c>
      <c r="F427">
        <v>2280.2236398451482</v>
      </c>
    </row>
    <row r="428" spans="1:6" x14ac:dyDescent="0.35">
      <c r="A428" s="56">
        <v>44468</v>
      </c>
      <c r="B428" s="56" t="str">
        <f>VLOOKUP(A428,Mapping!$H$2:$I$215,2,0)</f>
        <v>Post</v>
      </c>
      <c r="C428" s="123">
        <f>VLOOKUP(A428,Mapping!$H$2:$J$215,3,0)</f>
        <v>0</v>
      </c>
      <c r="D428" t="s">
        <v>87</v>
      </c>
      <c r="E428" t="str">
        <f>VLOOKUP(D428,Mapping!$E$2:$F$28,2,0)</f>
        <v>sum</v>
      </c>
      <c r="F428">
        <v>2611.0493069142071</v>
      </c>
    </row>
    <row r="429" spans="1:6" x14ac:dyDescent="0.35">
      <c r="A429" s="56">
        <v>44469</v>
      </c>
      <c r="B429" s="56" t="str">
        <f>VLOOKUP(A429,Mapping!$H$2:$I$215,2,0)</f>
        <v>Post</v>
      </c>
      <c r="C429" s="123">
        <f>VLOOKUP(A429,Mapping!$H$2:$J$215,3,0)</f>
        <v>0</v>
      </c>
      <c r="D429" t="s">
        <v>87</v>
      </c>
      <c r="E429" t="str">
        <f>VLOOKUP(D429,Mapping!$E$2:$F$28,2,0)</f>
        <v>sum</v>
      </c>
      <c r="F429">
        <v>1975.678516421762</v>
      </c>
    </row>
    <row r="430" spans="1:6" x14ac:dyDescent="0.35">
      <c r="A430" s="56">
        <v>44256</v>
      </c>
      <c r="B430" s="56" t="str">
        <f>VLOOKUP(A430,Mapping!$H$2:$I$215,2,0)</f>
        <v>Pre</v>
      </c>
      <c r="C430" s="123" t="str">
        <f>VLOOKUP(A430,Mapping!$H$2:$J$215,3,0)</f>
        <v>Pre</v>
      </c>
      <c r="D430" t="s">
        <v>89</v>
      </c>
      <c r="E430" t="str">
        <f>VLOOKUP(D430,Mapping!$E$2:$F$28,2,0)</f>
        <v>sum</v>
      </c>
      <c r="F430">
        <v>2415.41855102515</v>
      </c>
    </row>
    <row r="431" spans="1:6" x14ac:dyDescent="0.35">
      <c r="A431" s="56">
        <v>44257</v>
      </c>
      <c r="B431" s="56" t="str">
        <f>VLOOKUP(A431,Mapping!$H$2:$I$215,2,0)</f>
        <v>Pre</v>
      </c>
      <c r="C431" s="123" t="str">
        <f>VLOOKUP(A431,Mapping!$H$2:$J$215,3,0)</f>
        <v>Pre</v>
      </c>
      <c r="D431" t="s">
        <v>89</v>
      </c>
      <c r="E431" t="str">
        <f>VLOOKUP(D431,Mapping!$E$2:$F$28,2,0)</f>
        <v>sum</v>
      </c>
      <c r="F431">
        <v>1511.6186118012979</v>
      </c>
    </row>
    <row r="432" spans="1:6" x14ac:dyDescent="0.35">
      <c r="A432" s="56">
        <v>44258</v>
      </c>
      <c r="B432" s="56" t="str">
        <f>VLOOKUP(A432,Mapping!$H$2:$I$215,2,0)</f>
        <v>Pre</v>
      </c>
      <c r="C432" s="123" t="str">
        <f>VLOOKUP(A432,Mapping!$H$2:$J$215,3,0)</f>
        <v>Pre</v>
      </c>
      <c r="D432" t="s">
        <v>89</v>
      </c>
      <c r="E432" t="str">
        <f>VLOOKUP(D432,Mapping!$E$2:$F$28,2,0)</f>
        <v>sum</v>
      </c>
      <c r="F432">
        <v>1260.0345351518511</v>
      </c>
    </row>
    <row r="433" spans="1:6" x14ac:dyDescent="0.35">
      <c r="A433" s="56">
        <v>44259</v>
      </c>
      <c r="B433" s="56" t="str">
        <f>VLOOKUP(A433,Mapping!$H$2:$I$215,2,0)</f>
        <v>Pre</v>
      </c>
      <c r="C433" s="123" t="str">
        <f>VLOOKUP(A433,Mapping!$H$2:$J$215,3,0)</f>
        <v>Pre</v>
      </c>
      <c r="D433" t="s">
        <v>89</v>
      </c>
      <c r="E433" t="str">
        <f>VLOOKUP(D433,Mapping!$E$2:$F$28,2,0)</f>
        <v>sum</v>
      </c>
      <c r="F433">
        <v>1318.1737125288239</v>
      </c>
    </row>
    <row r="434" spans="1:6" x14ac:dyDescent="0.35">
      <c r="A434" s="56">
        <v>44260</v>
      </c>
      <c r="B434" s="56" t="str">
        <f>VLOOKUP(A434,Mapping!$H$2:$I$215,2,0)</f>
        <v>Pre</v>
      </c>
      <c r="C434" s="123" t="str">
        <f>VLOOKUP(A434,Mapping!$H$2:$J$215,3,0)</f>
        <v>Pre</v>
      </c>
      <c r="D434" t="s">
        <v>89</v>
      </c>
      <c r="E434" t="str">
        <f>VLOOKUP(D434,Mapping!$E$2:$F$28,2,0)</f>
        <v>sum</v>
      </c>
      <c r="F434">
        <v>1360.4567506211681</v>
      </c>
    </row>
    <row r="435" spans="1:6" x14ac:dyDescent="0.35">
      <c r="A435" s="56">
        <v>44261</v>
      </c>
      <c r="B435" s="56" t="str">
        <f>VLOOKUP(A435,Mapping!$H$2:$I$215,2,0)</f>
        <v>Pre</v>
      </c>
      <c r="C435" s="123" t="str">
        <f>VLOOKUP(A435,Mapping!$H$2:$J$215,3,0)</f>
        <v>Pre</v>
      </c>
      <c r="D435" t="s">
        <v>89</v>
      </c>
      <c r="E435" t="str">
        <f>VLOOKUP(D435,Mapping!$E$2:$F$28,2,0)</f>
        <v>sum</v>
      </c>
      <c r="F435">
        <v>1779.0588277353729</v>
      </c>
    </row>
    <row r="436" spans="1:6" x14ac:dyDescent="0.35">
      <c r="A436" s="56">
        <v>44262</v>
      </c>
      <c r="B436" s="56" t="str">
        <f>VLOOKUP(A436,Mapping!$H$2:$I$215,2,0)</f>
        <v>Pre</v>
      </c>
      <c r="C436" s="123" t="str">
        <f>VLOOKUP(A436,Mapping!$H$2:$J$215,3,0)</f>
        <v>Pre</v>
      </c>
      <c r="D436" t="s">
        <v>89</v>
      </c>
      <c r="E436" t="str">
        <f>VLOOKUP(D436,Mapping!$E$2:$F$28,2,0)</f>
        <v>sum</v>
      </c>
      <c r="F436">
        <v>1997.8735498632529</v>
      </c>
    </row>
    <row r="437" spans="1:6" x14ac:dyDescent="0.35">
      <c r="A437" s="56">
        <v>44263</v>
      </c>
      <c r="B437" s="56" t="str">
        <f>VLOOKUP(A437,Mapping!$H$2:$I$215,2,0)</f>
        <v>Pre</v>
      </c>
      <c r="C437" s="123" t="str">
        <f>VLOOKUP(A437,Mapping!$H$2:$J$215,3,0)</f>
        <v>Pre</v>
      </c>
      <c r="D437" t="s">
        <v>89</v>
      </c>
      <c r="E437" t="str">
        <f>VLOOKUP(D437,Mapping!$E$2:$F$28,2,0)</f>
        <v>sum</v>
      </c>
      <c r="F437">
        <v>1908.0220939170231</v>
      </c>
    </row>
    <row r="438" spans="1:6" x14ac:dyDescent="0.35">
      <c r="A438" s="56">
        <v>44264</v>
      </c>
      <c r="B438" s="56" t="str">
        <f>VLOOKUP(A438,Mapping!$H$2:$I$215,2,0)</f>
        <v>Pre</v>
      </c>
      <c r="C438" s="123" t="str">
        <f>VLOOKUP(A438,Mapping!$H$2:$J$215,3,0)</f>
        <v>Pre</v>
      </c>
      <c r="D438" t="s">
        <v>89</v>
      </c>
      <c r="E438" t="str">
        <f>VLOOKUP(D438,Mapping!$E$2:$F$28,2,0)</f>
        <v>sum</v>
      </c>
      <c r="F438">
        <v>2114.1519046171989</v>
      </c>
    </row>
    <row r="439" spans="1:6" x14ac:dyDescent="0.35">
      <c r="A439" s="56">
        <v>44265</v>
      </c>
      <c r="B439" s="56" t="str">
        <f>VLOOKUP(A439,Mapping!$H$2:$I$215,2,0)</f>
        <v>Pre</v>
      </c>
      <c r="C439" s="123" t="str">
        <f>VLOOKUP(A439,Mapping!$H$2:$J$215,3,0)</f>
        <v>Pre</v>
      </c>
      <c r="D439" t="s">
        <v>89</v>
      </c>
      <c r="E439" t="str">
        <f>VLOOKUP(D439,Mapping!$E$2:$F$28,2,0)</f>
        <v>sum</v>
      </c>
      <c r="F439">
        <v>2019.015068909426</v>
      </c>
    </row>
    <row r="440" spans="1:6" x14ac:dyDescent="0.35">
      <c r="A440" s="56">
        <v>44266</v>
      </c>
      <c r="B440" s="56" t="str">
        <f>VLOOKUP(A440,Mapping!$H$2:$I$215,2,0)</f>
        <v>Pre</v>
      </c>
      <c r="C440" s="123" t="str">
        <f>VLOOKUP(A440,Mapping!$H$2:$J$215,3,0)</f>
        <v>Pre</v>
      </c>
      <c r="D440" t="s">
        <v>89</v>
      </c>
      <c r="E440" t="str">
        <f>VLOOKUP(D440,Mapping!$E$2:$F$28,2,0)</f>
        <v>sum</v>
      </c>
      <c r="F440">
        <v>2067.6405627156209</v>
      </c>
    </row>
    <row r="441" spans="1:6" x14ac:dyDescent="0.35">
      <c r="A441" s="56">
        <v>44267</v>
      </c>
      <c r="B441" s="56" t="str">
        <f>VLOOKUP(A441,Mapping!$H$2:$I$215,2,0)</f>
        <v>Pre</v>
      </c>
      <c r="C441" s="123" t="str">
        <f>VLOOKUP(A441,Mapping!$H$2:$J$215,3,0)</f>
        <v>Pre</v>
      </c>
      <c r="D441" t="s">
        <v>89</v>
      </c>
      <c r="E441" t="str">
        <f>VLOOKUP(D441,Mapping!$E$2:$F$28,2,0)</f>
        <v>sum</v>
      </c>
      <c r="F441">
        <v>1719.8625744060921</v>
      </c>
    </row>
    <row r="442" spans="1:6" x14ac:dyDescent="0.35">
      <c r="A442" s="56">
        <v>44268</v>
      </c>
      <c r="B442" s="56" t="str">
        <f>VLOOKUP(A442,Mapping!$H$2:$I$215,2,0)</f>
        <v>Pre</v>
      </c>
      <c r="C442" s="123" t="str">
        <f>VLOOKUP(A442,Mapping!$H$2:$J$215,3,0)</f>
        <v>Pre</v>
      </c>
      <c r="D442" t="s">
        <v>89</v>
      </c>
      <c r="E442" t="str">
        <f>VLOOKUP(D442,Mapping!$E$2:$F$28,2,0)</f>
        <v>sum</v>
      </c>
      <c r="F442">
        <v>1321.3449403857501</v>
      </c>
    </row>
    <row r="443" spans="1:6" x14ac:dyDescent="0.35">
      <c r="A443" s="56">
        <v>44269</v>
      </c>
      <c r="B443" s="56" t="str">
        <f>VLOOKUP(A443,Mapping!$H$2:$I$215,2,0)</f>
        <v>Pre</v>
      </c>
      <c r="C443" s="123" t="str">
        <f>VLOOKUP(A443,Mapping!$H$2:$J$215,3,0)</f>
        <v>Pre</v>
      </c>
      <c r="D443" t="s">
        <v>89</v>
      </c>
      <c r="E443" t="str">
        <f>VLOOKUP(D443,Mapping!$E$2:$F$28,2,0)</f>
        <v>sum</v>
      </c>
      <c r="F443">
        <v>1134.242496827128</v>
      </c>
    </row>
    <row r="444" spans="1:6" x14ac:dyDescent="0.35">
      <c r="A444" s="56">
        <v>44270</v>
      </c>
      <c r="B444" s="56" t="str">
        <f>VLOOKUP(A444,Mapping!$H$2:$I$215,2,0)</f>
        <v>Pre</v>
      </c>
      <c r="C444" s="123" t="str">
        <f>VLOOKUP(A444,Mapping!$H$2:$J$215,3,0)</f>
        <v>Pre</v>
      </c>
      <c r="D444" t="s">
        <v>89</v>
      </c>
      <c r="E444" t="str">
        <f>VLOOKUP(D444,Mapping!$E$2:$F$28,2,0)</f>
        <v>sum</v>
      </c>
      <c r="F444">
        <v>1198.724129917952</v>
      </c>
    </row>
    <row r="445" spans="1:6" x14ac:dyDescent="0.35">
      <c r="A445" s="56">
        <v>44271</v>
      </c>
      <c r="B445" s="56" t="str">
        <f>VLOOKUP(A445,Mapping!$H$2:$I$215,2,0)</f>
        <v>Pre</v>
      </c>
      <c r="C445" s="123" t="str">
        <f>VLOOKUP(A445,Mapping!$H$2:$J$215,3,0)</f>
        <v>Pre</v>
      </c>
      <c r="D445" t="s">
        <v>89</v>
      </c>
      <c r="E445" t="str">
        <f>VLOOKUP(D445,Mapping!$E$2:$F$28,2,0)</f>
        <v>sum</v>
      </c>
      <c r="F445">
        <v>1341.4293834796131</v>
      </c>
    </row>
    <row r="446" spans="1:6" x14ac:dyDescent="0.35">
      <c r="A446" s="56">
        <v>44272</v>
      </c>
      <c r="B446" s="56" t="str">
        <f>VLOOKUP(A446,Mapping!$H$2:$I$215,2,0)</f>
        <v>Pre</v>
      </c>
      <c r="C446" s="123" t="str">
        <f>VLOOKUP(A446,Mapping!$H$2:$J$215,3,0)</f>
        <v>Pre</v>
      </c>
      <c r="D446" t="s">
        <v>89</v>
      </c>
      <c r="E446" t="str">
        <f>VLOOKUP(D446,Mapping!$E$2:$F$28,2,0)</f>
        <v>sum</v>
      </c>
      <c r="F446">
        <v>1508.4473839443719</v>
      </c>
    </row>
    <row r="447" spans="1:6" x14ac:dyDescent="0.35">
      <c r="A447" s="56">
        <v>44273</v>
      </c>
      <c r="B447" s="56" t="str">
        <f>VLOOKUP(A447,Mapping!$H$2:$I$215,2,0)</f>
        <v>Pre</v>
      </c>
      <c r="C447" s="123" t="str">
        <f>VLOOKUP(A447,Mapping!$H$2:$J$215,3,0)</f>
        <v>Pre</v>
      </c>
      <c r="D447" t="s">
        <v>89</v>
      </c>
      <c r="E447" t="str">
        <f>VLOOKUP(D447,Mapping!$E$2:$F$28,2,0)</f>
        <v>sum</v>
      </c>
      <c r="F447">
        <v>1344.600611336539</v>
      </c>
    </row>
    <row r="448" spans="1:6" x14ac:dyDescent="0.35">
      <c r="A448" s="56">
        <v>44274</v>
      </c>
      <c r="B448" s="56" t="str">
        <f>VLOOKUP(A448,Mapping!$H$2:$I$215,2,0)</f>
        <v>Pre</v>
      </c>
      <c r="C448" s="123" t="str">
        <f>VLOOKUP(A448,Mapping!$H$2:$J$215,3,0)</f>
        <v>Pre</v>
      </c>
      <c r="D448" t="s">
        <v>89</v>
      </c>
      <c r="E448" t="str">
        <f>VLOOKUP(D448,Mapping!$E$2:$F$28,2,0)</f>
        <v>sum</v>
      </c>
      <c r="F448">
        <v>1247.3496237241479</v>
      </c>
    </row>
    <row r="449" spans="1:6" x14ac:dyDescent="0.35">
      <c r="A449" s="56">
        <v>44275</v>
      </c>
      <c r="B449" s="56" t="str">
        <f>VLOOKUP(A449,Mapping!$H$2:$I$215,2,0)</f>
        <v>Pre</v>
      </c>
      <c r="C449" s="123" t="str">
        <f>VLOOKUP(A449,Mapping!$H$2:$J$215,3,0)</f>
        <v>Pre</v>
      </c>
      <c r="D449" t="s">
        <v>89</v>
      </c>
      <c r="E449" t="str">
        <f>VLOOKUP(D449,Mapping!$E$2:$F$28,2,0)</f>
        <v>sum</v>
      </c>
      <c r="F449">
        <v>1281.1760541980229</v>
      </c>
    </row>
    <row r="450" spans="1:6" x14ac:dyDescent="0.35">
      <c r="A450" s="56">
        <v>44276</v>
      </c>
      <c r="B450" s="56" t="str">
        <f>VLOOKUP(A450,Mapping!$H$2:$I$215,2,0)</f>
        <v>Pre</v>
      </c>
      <c r="C450" s="123" t="str">
        <f>VLOOKUP(A450,Mapping!$H$2:$J$215,3,0)</f>
        <v>Pre</v>
      </c>
      <c r="D450" t="s">
        <v>89</v>
      </c>
      <c r="E450" t="str">
        <f>VLOOKUP(D450,Mapping!$E$2:$F$28,2,0)</f>
        <v>sum</v>
      </c>
      <c r="F450">
        <v>1911.1933217739479</v>
      </c>
    </row>
    <row r="451" spans="1:6" x14ac:dyDescent="0.35">
      <c r="A451" s="56">
        <v>44277</v>
      </c>
      <c r="B451" s="56" t="str">
        <f>VLOOKUP(A451,Mapping!$H$2:$I$215,2,0)</f>
        <v>Pre</v>
      </c>
      <c r="C451" s="123" t="str">
        <f>VLOOKUP(A451,Mapping!$H$2:$J$215,3,0)</f>
        <v>Pre</v>
      </c>
      <c r="D451" t="s">
        <v>89</v>
      </c>
      <c r="E451" t="str">
        <f>VLOOKUP(D451,Mapping!$E$2:$F$28,2,0)</f>
        <v>sum</v>
      </c>
      <c r="F451">
        <v>2108.8665248556558</v>
      </c>
    </row>
    <row r="452" spans="1:6" x14ac:dyDescent="0.35">
      <c r="A452" s="56">
        <v>44278</v>
      </c>
      <c r="B452" s="56" t="str">
        <f>VLOOKUP(A452,Mapping!$H$2:$I$215,2,0)</f>
        <v>Pre</v>
      </c>
      <c r="C452" s="123" t="str">
        <f>VLOOKUP(A452,Mapping!$H$2:$J$215,3,0)</f>
        <v>Pre</v>
      </c>
      <c r="D452" t="s">
        <v>89</v>
      </c>
      <c r="E452" t="str">
        <f>VLOOKUP(D452,Mapping!$E$2:$F$28,2,0)</f>
        <v>sum</v>
      </c>
      <c r="F452">
        <v>2347.7656900774</v>
      </c>
    </row>
    <row r="453" spans="1:6" x14ac:dyDescent="0.35">
      <c r="A453" s="56">
        <v>44279</v>
      </c>
      <c r="B453" s="56" t="str">
        <f>VLOOKUP(A453,Mapping!$H$2:$I$215,2,0)</f>
        <v>Pre</v>
      </c>
      <c r="C453" s="123" t="str">
        <f>VLOOKUP(A453,Mapping!$H$2:$J$215,3,0)</f>
        <v>Pre</v>
      </c>
      <c r="D453" t="s">
        <v>89</v>
      </c>
      <c r="E453" t="str">
        <f>VLOOKUP(D453,Mapping!$E$2:$F$28,2,0)</f>
        <v>sum</v>
      </c>
      <c r="F453">
        <v>3208.2255152565999</v>
      </c>
    </row>
    <row r="454" spans="1:6" x14ac:dyDescent="0.35">
      <c r="A454" s="56">
        <v>44280</v>
      </c>
      <c r="B454" s="56" t="str">
        <f>VLOOKUP(A454,Mapping!$H$2:$I$215,2,0)</f>
        <v>Pre</v>
      </c>
      <c r="C454" s="123" t="str">
        <f>VLOOKUP(A454,Mapping!$H$2:$J$215,3,0)</f>
        <v>Pre</v>
      </c>
      <c r="D454" t="s">
        <v>89</v>
      </c>
      <c r="E454" t="str">
        <f>VLOOKUP(D454,Mapping!$E$2:$F$28,2,0)</f>
        <v>sum</v>
      </c>
      <c r="F454">
        <v>2985.1824893194862</v>
      </c>
    </row>
    <row r="455" spans="1:6" x14ac:dyDescent="0.35">
      <c r="A455" s="56">
        <v>44281</v>
      </c>
      <c r="B455" s="56" t="str">
        <f>VLOOKUP(A455,Mapping!$H$2:$I$215,2,0)</f>
        <v>Pre</v>
      </c>
      <c r="C455" s="123" t="str">
        <f>VLOOKUP(A455,Mapping!$H$2:$J$215,3,0)</f>
        <v>Pre</v>
      </c>
      <c r="D455" t="s">
        <v>89</v>
      </c>
      <c r="E455" t="str">
        <f>VLOOKUP(D455,Mapping!$E$2:$F$28,2,0)</f>
        <v>sum</v>
      </c>
      <c r="F455">
        <v>2446.0737536421002</v>
      </c>
    </row>
    <row r="456" spans="1:6" x14ac:dyDescent="0.35">
      <c r="A456" s="56">
        <v>44282</v>
      </c>
      <c r="B456" s="56" t="str">
        <f>VLOOKUP(A456,Mapping!$H$2:$I$215,2,0)</f>
        <v>Pre</v>
      </c>
      <c r="C456" s="123" t="str">
        <f>VLOOKUP(A456,Mapping!$H$2:$J$215,3,0)</f>
        <v>Pre</v>
      </c>
      <c r="D456" t="s">
        <v>89</v>
      </c>
      <c r="E456" t="str">
        <f>VLOOKUP(D456,Mapping!$E$2:$F$28,2,0)</f>
        <v>sum</v>
      </c>
      <c r="F456">
        <v>2763.19653933468</v>
      </c>
    </row>
    <row r="457" spans="1:6" x14ac:dyDescent="0.35">
      <c r="A457" s="56">
        <v>44283</v>
      </c>
      <c r="B457" s="56" t="str">
        <f>VLOOKUP(A457,Mapping!$H$2:$I$215,2,0)</f>
        <v>Pre</v>
      </c>
      <c r="C457" s="123" t="str">
        <f>VLOOKUP(A457,Mapping!$H$2:$J$215,3,0)</f>
        <v>Pre</v>
      </c>
      <c r="D457" t="s">
        <v>89</v>
      </c>
      <c r="E457" t="str">
        <f>VLOOKUP(D457,Mapping!$E$2:$F$28,2,0)</f>
        <v>sum</v>
      </c>
      <c r="F457">
        <v>2583.493627442218</v>
      </c>
    </row>
    <row r="458" spans="1:6" x14ac:dyDescent="0.35">
      <c r="A458" s="56">
        <v>44284</v>
      </c>
      <c r="B458" s="56" t="str">
        <f>VLOOKUP(A458,Mapping!$H$2:$I$215,2,0)</f>
        <v>Pre</v>
      </c>
      <c r="C458" s="123" t="str">
        <f>VLOOKUP(A458,Mapping!$H$2:$J$215,3,0)</f>
        <v>Pre</v>
      </c>
      <c r="D458" t="s">
        <v>89</v>
      </c>
      <c r="E458" t="str">
        <f>VLOOKUP(D458,Mapping!$E$2:$F$28,2,0)</f>
        <v>sum</v>
      </c>
      <c r="F458">
        <v>2378.4208926943488</v>
      </c>
    </row>
    <row r="459" spans="1:6" x14ac:dyDescent="0.35">
      <c r="A459" s="56">
        <v>44285</v>
      </c>
      <c r="B459" s="56" t="str">
        <f>VLOOKUP(A459,Mapping!$H$2:$I$215,2,0)</f>
        <v>Pre</v>
      </c>
      <c r="C459" s="123" t="str">
        <f>VLOOKUP(A459,Mapping!$H$2:$J$215,3,0)</f>
        <v>Pre</v>
      </c>
      <c r="D459" t="s">
        <v>89</v>
      </c>
      <c r="E459" t="str">
        <f>VLOOKUP(D459,Mapping!$E$2:$F$28,2,0)</f>
        <v>sum</v>
      </c>
      <c r="F459">
        <v>2340.3661584112401</v>
      </c>
    </row>
    <row r="460" spans="1:6" x14ac:dyDescent="0.35">
      <c r="A460" s="56">
        <v>44286</v>
      </c>
      <c r="B460" s="56" t="str">
        <f>VLOOKUP(A460,Mapping!$H$2:$I$215,2,0)</f>
        <v>Pre</v>
      </c>
      <c r="C460" s="123" t="str">
        <f>VLOOKUP(A460,Mapping!$H$2:$J$215,3,0)</f>
        <v>Pre</v>
      </c>
      <c r="D460" t="s">
        <v>89</v>
      </c>
      <c r="E460" t="str">
        <f>VLOOKUP(D460,Mapping!$E$2:$F$28,2,0)</f>
        <v>sum</v>
      </c>
      <c r="F460">
        <v>2214.5741200865159</v>
      </c>
    </row>
    <row r="461" spans="1:6" x14ac:dyDescent="0.35">
      <c r="A461" s="56">
        <v>44287</v>
      </c>
      <c r="B461" s="56" t="str">
        <f>VLOOKUP(A461,Mapping!$H$2:$I$215,2,0)</f>
        <v>Pre</v>
      </c>
      <c r="C461" s="123" t="str">
        <f>VLOOKUP(A461,Mapping!$H$2:$J$215,3,0)</f>
        <v>Pre</v>
      </c>
      <c r="D461" t="s">
        <v>89</v>
      </c>
      <c r="E461" t="str">
        <f>VLOOKUP(D461,Mapping!$E$2:$F$28,2,0)</f>
        <v>sum</v>
      </c>
      <c r="F461">
        <v>2430.8938292319158</v>
      </c>
    </row>
    <row r="462" spans="1:6" x14ac:dyDescent="0.35">
      <c r="A462" s="56">
        <v>44288</v>
      </c>
      <c r="B462" s="56" t="str">
        <f>VLOOKUP(A462,Mapping!$H$2:$I$215,2,0)</f>
        <v>Pre</v>
      </c>
      <c r="C462" s="123" t="str">
        <f>VLOOKUP(A462,Mapping!$H$2:$J$215,3,0)</f>
        <v>Pre</v>
      </c>
      <c r="D462" t="s">
        <v>89</v>
      </c>
      <c r="E462" t="str">
        <f>VLOOKUP(D462,Mapping!$E$2:$F$28,2,0)</f>
        <v>sum</v>
      </c>
      <c r="F462">
        <v>2427.8180462341529</v>
      </c>
    </row>
    <row r="463" spans="1:6" x14ac:dyDescent="0.35">
      <c r="A463" s="56">
        <v>44289</v>
      </c>
      <c r="B463" s="56" t="str">
        <f>VLOOKUP(A463,Mapping!$H$2:$I$215,2,0)</f>
        <v>Pre</v>
      </c>
      <c r="C463" s="123" t="str">
        <f>VLOOKUP(A463,Mapping!$H$2:$J$215,3,0)</f>
        <v>Pre</v>
      </c>
      <c r="D463" t="s">
        <v>89</v>
      </c>
      <c r="E463" t="str">
        <f>VLOOKUP(D463,Mapping!$E$2:$F$28,2,0)</f>
        <v>sum</v>
      </c>
      <c r="F463">
        <v>2826.6445749440709</v>
      </c>
    </row>
    <row r="464" spans="1:6" x14ac:dyDescent="0.35">
      <c r="A464" s="56">
        <v>44290</v>
      </c>
      <c r="B464" s="56" t="str">
        <f>VLOOKUP(A464,Mapping!$H$2:$I$215,2,0)</f>
        <v>Pre</v>
      </c>
      <c r="C464" s="123" t="str">
        <f>VLOOKUP(A464,Mapping!$H$2:$J$215,3,0)</f>
        <v>Pre</v>
      </c>
      <c r="D464" t="s">
        <v>89</v>
      </c>
      <c r="E464" t="str">
        <f>VLOOKUP(D464,Mapping!$E$2:$F$28,2,0)</f>
        <v>sum</v>
      </c>
      <c r="F464">
        <v>3035.7978187919462</v>
      </c>
    </row>
    <row r="465" spans="1:6" x14ac:dyDescent="0.35">
      <c r="A465" s="56">
        <v>44291</v>
      </c>
      <c r="B465" s="56" t="str">
        <f>VLOOKUP(A465,Mapping!$H$2:$I$215,2,0)</f>
        <v>Pre</v>
      </c>
      <c r="C465" s="123" t="str">
        <f>VLOOKUP(A465,Mapping!$H$2:$J$215,3,0)</f>
        <v>Pre</v>
      </c>
      <c r="D465" t="s">
        <v>89</v>
      </c>
      <c r="E465" t="str">
        <f>VLOOKUP(D465,Mapping!$E$2:$F$28,2,0)</f>
        <v>sum</v>
      </c>
      <c r="F465">
        <v>2650.2996830723341</v>
      </c>
    </row>
    <row r="466" spans="1:6" x14ac:dyDescent="0.35">
      <c r="A466" s="56">
        <v>44292</v>
      </c>
      <c r="B466" s="56" t="str">
        <f>VLOOKUP(A466,Mapping!$H$2:$I$215,2,0)</f>
        <v>Pre</v>
      </c>
      <c r="C466" s="123" t="str">
        <f>VLOOKUP(A466,Mapping!$H$2:$J$215,3,0)</f>
        <v>Pre</v>
      </c>
      <c r="D466" t="s">
        <v>89</v>
      </c>
      <c r="E466" t="str">
        <f>VLOOKUP(D466,Mapping!$E$2:$F$28,2,0)</f>
        <v>sum</v>
      </c>
      <c r="F466">
        <v>2198.1595824011929</v>
      </c>
    </row>
    <row r="467" spans="1:6" x14ac:dyDescent="0.35">
      <c r="A467" s="56">
        <v>44293</v>
      </c>
      <c r="B467" s="56" t="str">
        <f>VLOOKUP(A467,Mapping!$H$2:$I$215,2,0)</f>
        <v>Pre</v>
      </c>
      <c r="C467" s="123" t="str">
        <f>VLOOKUP(A467,Mapping!$H$2:$J$215,3,0)</f>
        <v>Pre</v>
      </c>
      <c r="D467" t="s">
        <v>89</v>
      </c>
      <c r="E467" t="str">
        <f>VLOOKUP(D467,Mapping!$E$2:$F$28,2,0)</f>
        <v>sum</v>
      </c>
      <c r="F467">
        <v>2021.8146905294559</v>
      </c>
    </row>
    <row r="468" spans="1:6" x14ac:dyDescent="0.35">
      <c r="A468" s="56">
        <v>44294</v>
      </c>
      <c r="B468" s="56" t="str">
        <f>VLOOKUP(A468,Mapping!$H$2:$I$215,2,0)</f>
        <v>Pre</v>
      </c>
      <c r="C468" s="123" t="str">
        <f>VLOOKUP(A468,Mapping!$H$2:$J$215,3,0)</f>
        <v>Pre</v>
      </c>
      <c r="D468" t="s">
        <v>89</v>
      </c>
      <c r="E468" t="str">
        <f>VLOOKUP(D468,Mapping!$E$2:$F$28,2,0)</f>
        <v>sum</v>
      </c>
      <c r="F468">
        <v>1910.0612416107381</v>
      </c>
    </row>
    <row r="469" spans="1:6" x14ac:dyDescent="0.35">
      <c r="A469" s="56">
        <v>44295</v>
      </c>
      <c r="B469" s="56" t="str">
        <f>VLOOKUP(A469,Mapping!$H$2:$I$215,2,0)</f>
        <v>Pre</v>
      </c>
      <c r="C469" s="123" t="str">
        <f>VLOOKUP(A469,Mapping!$H$2:$J$215,3,0)</f>
        <v>Pre</v>
      </c>
      <c r="D469" t="s">
        <v>89</v>
      </c>
      <c r="E469" t="str">
        <f>VLOOKUP(D469,Mapping!$E$2:$F$28,2,0)</f>
        <v>sum</v>
      </c>
      <c r="F469">
        <v>1255.9447240865029</v>
      </c>
    </row>
    <row r="470" spans="1:6" x14ac:dyDescent="0.35">
      <c r="A470" s="56">
        <v>44296</v>
      </c>
      <c r="B470" s="56" t="str">
        <f>VLOOKUP(A470,Mapping!$H$2:$I$215,2,0)</f>
        <v>Pre</v>
      </c>
      <c r="C470" s="123" t="str">
        <f>VLOOKUP(A470,Mapping!$H$2:$J$215,3,0)</f>
        <v>Pre</v>
      </c>
      <c r="D470" t="s">
        <v>89</v>
      </c>
      <c r="E470" t="str">
        <f>VLOOKUP(D470,Mapping!$E$2:$F$28,2,0)</f>
        <v>sum</v>
      </c>
      <c r="F470">
        <v>1183.151193139448</v>
      </c>
    </row>
    <row r="471" spans="1:6" x14ac:dyDescent="0.35">
      <c r="A471" s="56">
        <v>44297</v>
      </c>
      <c r="B471" s="56" t="str">
        <f>VLOOKUP(A471,Mapping!$H$2:$I$215,2,0)</f>
        <v>Pre</v>
      </c>
      <c r="C471" s="123" t="str">
        <f>VLOOKUP(A471,Mapping!$H$2:$J$215,3,0)</f>
        <v>Pre</v>
      </c>
      <c r="D471" t="s">
        <v>89</v>
      </c>
      <c r="E471" t="str">
        <f>VLOOKUP(D471,Mapping!$E$2:$F$28,2,0)</f>
        <v>sum</v>
      </c>
      <c r="F471">
        <v>1773.701528709918</v>
      </c>
    </row>
    <row r="472" spans="1:6" x14ac:dyDescent="0.35">
      <c r="A472" s="56">
        <v>44298</v>
      </c>
      <c r="B472" s="56" t="str">
        <f>VLOOKUP(A472,Mapping!$H$2:$I$215,2,0)</f>
        <v>Pre</v>
      </c>
      <c r="C472" s="123" t="str">
        <f>VLOOKUP(A472,Mapping!$H$2:$J$215,3,0)</f>
        <v>Pre</v>
      </c>
      <c r="D472" t="s">
        <v>89</v>
      </c>
      <c r="E472" t="str">
        <f>VLOOKUP(D472,Mapping!$E$2:$F$28,2,0)</f>
        <v>sum</v>
      </c>
      <c r="F472">
        <v>1728.5900447427291</v>
      </c>
    </row>
    <row r="473" spans="1:6" x14ac:dyDescent="0.35">
      <c r="A473" s="56">
        <v>44299</v>
      </c>
      <c r="B473" s="56" t="str">
        <f>VLOOKUP(A473,Mapping!$H$2:$I$215,2,0)</f>
        <v>Pre</v>
      </c>
      <c r="C473" s="123" t="str">
        <f>VLOOKUP(A473,Mapping!$H$2:$J$215,3,0)</f>
        <v>Pre</v>
      </c>
      <c r="D473" t="s">
        <v>89</v>
      </c>
      <c r="E473" t="str">
        <f>VLOOKUP(D473,Mapping!$E$2:$F$28,2,0)</f>
        <v>sum</v>
      </c>
      <c r="F473">
        <v>2115.1134414615958</v>
      </c>
    </row>
    <row r="474" spans="1:6" x14ac:dyDescent="0.35">
      <c r="A474" s="56">
        <v>44300</v>
      </c>
      <c r="B474" s="56" t="str">
        <f>VLOOKUP(A474,Mapping!$H$2:$I$215,2,0)</f>
        <v>Pre</v>
      </c>
      <c r="C474" s="123" t="str">
        <f>VLOOKUP(A474,Mapping!$H$2:$J$215,3,0)</f>
        <v>Pre</v>
      </c>
      <c r="D474" t="s">
        <v>89</v>
      </c>
      <c r="E474" t="str">
        <f>VLOOKUP(D474,Mapping!$E$2:$F$28,2,0)</f>
        <v>sum</v>
      </c>
      <c r="F474">
        <v>2455.5000932140192</v>
      </c>
    </row>
    <row r="475" spans="1:6" x14ac:dyDescent="0.35">
      <c r="A475" s="56">
        <v>44301</v>
      </c>
      <c r="B475" s="56" t="str">
        <f>VLOOKUP(A475,Mapping!$H$2:$I$215,2,0)</f>
        <v>Pre</v>
      </c>
      <c r="C475" s="123" t="str">
        <f>VLOOKUP(A475,Mapping!$H$2:$J$215,3,0)</f>
        <v>Pre</v>
      </c>
      <c r="D475" t="s">
        <v>89</v>
      </c>
      <c r="E475" t="str">
        <f>VLOOKUP(D475,Mapping!$E$2:$F$28,2,0)</f>
        <v>sum</v>
      </c>
      <c r="F475">
        <v>2220.715324384787</v>
      </c>
    </row>
    <row r="476" spans="1:6" x14ac:dyDescent="0.35">
      <c r="A476" s="56">
        <v>44302</v>
      </c>
      <c r="B476" s="56" t="str">
        <f>VLOOKUP(A476,Mapping!$H$2:$I$215,2,0)</f>
        <v>Pre</v>
      </c>
      <c r="C476" s="123" t="str">
        <f>VLOOKUP(A476,Mapping!$H$2:$J$215,3,0)</f>
        <v>Pre</v>
      </c>
      <c r="D476" t="s">
        <v>89</v>
      </c>
      <c r="E476" t="str">
        <f>VLOOKUP(D476,Mapping!$E$2:$F$28,2,0)</f>
        <v>sum</v>
      </c>
      <c r="F476">
        <v>2447.298005219985</v>
      </c>
    </row>
    <row r="477" spans="1:6" x14ac:dyDescent="0.35">
      <c r="A477" s="56">
        <v>44303</v>
      </c>
      <c r="B477" s="56" t="str">
        <f>VLOOKUP(A477,Mapping!$H$2:$I$215,2,0)</f>
        <v>Pre</v>
      </c>
      <c r="C477" s="123" t="str">
        <f>VLOOKUP(A477,Mapping!$H$2:$J$215,3,0)</f>
        <v>Pre</v>
      </c>
      <c r="D477" t="s">
        <v>89</v>
      </c>
      <c r="E477" t="str">
        <f>VLOOKUP(D477,Mapping!$E$2:$F$28,2,0)</f>
        <v>sum</v>
      </c>
      <c r="F477">
        <v>2524.1925801640568</v>
      </c>
    </row>
    <row r="478" spans="1:6" x14ac:dyDescent="0.35">
      <c r="A478" s="56">
        <v>44304</v>
      </c>
      <c r="B478" s="56" t="str">
        <f>VLOOKUP(A478,Mapping!$H$2:$I$215,2,0)</f>
        <v>Pre</v>
      </c>
      <c r="C478" s="123" t="str">
        <f>VLOOKUP(A478,Mapping!$H$2:$J$215,3,0)</f>
        <v>Pre</v>
      </c>
      <c r="D478" t="s">
        <v>89</v>
      </c>
      <c r="E478" t="str">
        <f>VLOOKUP(D478,Mapping!$E$2:$F$28,2,0)</f>
        <v>sum</v>
      </c>
      <c r="F478">
        <v>2900.4633668903798</v>
      </c>
    </row>
    <row r="479" spans="1:6" x14ac:dyDescent="0.35">
      <c r="A479" s="56">
        <v>44305</v>
      </c>
      <c r="B479" s="56" t="str">
        <f>VLOOKUP(A479,Mapping!$H$2:$I$215,2,0)</f>
        <v>Pre</v>
      </c>
      <c r="C479" s="123" t="str">
        <f>VLOOKUP(A479,Mapping!$H$2:$J$215,3,0)</f>
        <v>Pre</v>
      </c>
      <c r="D479" t="s">
        <v>89</v>
      </c>
      <c r="E479" t="str">
        <f>VLOOKUP(D479,Mapping!$E$2:$F$28,2,0)</f>
        <v>sum</v>
      </c>
      <c r="F479">
        <v>2852.2760999254292</v>
      </c>
    </row>
    <row r="480" spans="1:6" x14ac:dyDescent="0.35">
      <c r="A480" s="56">
        <v>44306</v>
      </c>
      <c r="B480" s="56" t="str">
        <f>VLOOKUP(A480,Mapping!$H$2:$I$215,2,0)</f>
        <v>Pre</v>
      </c>
      <c r="C480" s="123" t="str">
        <f>VLOOKUP(A480,Mapping!$H$2:$J$215,3,0)</f>
        <v>Pre</v>
      </c>
      <c r="D480" t="s">
        <v>89</v>
      </c>
      <c r="E480" t="str">
        <f>VLOOKUP(D480,Mapping!$E$2:$F$28,2,0)</f>
        <v>sum</v>
      </c>
      <c r="F480">
        <v>2947.6253728560769</v>
      </c>
    </row>
    <row r="481" spans="1:6" x14ac:dyDescent="0.35">
      <c r="A481" s="56">
        <v>44307</v>
      </c>
      <c r="B481" s="56" t="str">
        <f>VLOOKUP(A481,Mapping!$H$2:$I$215,2,0)</f>
        <v>Pre</v>
      </c>
      <c r="C481" s="123" t="str">
        <f>VLOOKUP(A481,Mapping!$H$2:$J$215,3,0)</f>
        <v>Pre</v>
      </c>
      <c r="D481" t="s">
        <v>89</v>
      </c>
      <c r="E481" t="str">
        <f>VLOOKUP(D481,Mapping!$E$2:$F$28,2,0)</f>
        <v>sum</v>
      </c>
      <c r="F481">
        <v>3247.0015846383289</v>
      </c>
    </row>
    <row r="482" spans="1:6" x14ac:dyDescent="0.35">
      <c r="A482" s="56">
        <v>44308</v>
      </c>
      <c r="B482" s="56" t="str">
        <f>VLOOKUP(A482,Mapping!$H$2:$I$215,2,0)</f>
        <v>Pre</v>
      </c>
      <c r="C482" s="123" t="str">
        <f>VLOOKUP(A482,Mapping!$H$2:$J$215,3,0)</f>
        <v>Pre</v>
      </c>
      <c r="D482" t="s">
        <v>89</v>
      </c>
      <c r="E482" t="str">
        <f>VLOOKUP(D482,Mapping!$E$2:$F$28,2,0)</f>
        <v>sum</v>
      </c>
      <c r="F482">
        <v>2814.3414429530199</v>
      </c>
    </row>
    <row r="483" spans="1:6" x14ac:dyDescent="0.35">
      <c r="A483" s="56">
        <v>44309</v>
      </c>
      <c r="B483" s="56" t="str">
        <f>VLOOKUP(A483,Mapping!$H$2:$I$215,2,0)</f>
        <v>Pre</v>
      </c>
      <c r="C483" s="123" t="str">
        <f>VLOOKUP(A483,Mapping!$H$2:$J$215,3,0)</f>
        <v>Pre</v>
      </c>
      <c r="D483" t="s">
        <v>89</v>
      </c>
      <c r="E483" t="str">
        <f>VLOOKUP(D483,Mapping!$E$2:$F$28,2,0)</f>
        <v>sum</v>
      </c>
      <c r="F483">
        <v>4900.7475764354958</v>
      </c>
    </row>
    <row r="484" spans="1:6" x14ac:dyDescent="0.35">
      <c r="A484" s="56">
        <v>44310</v>
      </c>
      <c r="B484" s="56" t="str">
        <f>VLOOKUP(A484,Mapping!$H$2:$I$215,2,0)</f>
        <v>Pre</v>
      </c>
      <c r="C484" s="123" t="str">
        <f>VLOOKUP(A484,Mapping!$H$2:$J$215,3,0)</f>
        <v>Pre</v>
      </c>
      <c r="D484" t="s">
        <v>89</v>
      </c>
      <c r="E484" t="str">
        <f>VLOOKUP(D484,Mapping!$E$2:$F$28,2,0)</f>
        <v>sum</v>
      </c>
      <c r="F484">
        <v>6238.7131804623414</v>
      </c>
    </row>
    <row r="485" spans="1:6" x14ac:dyDescent="0.35">
      <c r="A485" s="56">
        <v>44311</v>
      </c>
      <c r="B485" s="56" t="str">
        <f>VLOOKUP(A485,Mapping!$H$2:$I$215,2,0)</f>
        <v>Pre</v>
      </c>
      <c r="C485" s="123" t="str">
        <f>VLOOKUP(A485,Mapping!$H$2:$J$215,3,0)</f>
        <v>Pre</v>
      </c>
      <c r="D485" t="s">
        <v>89</v>
      </c>
      <c r="E485" t="str">
        <f>VLOOKUP(D485,Mapping!$E$2:$F$28,2,0)</f>
        <v>sum</v>
      </c>
      <c r="F485">
        <v>4923.3033184190899</v>
      </c>
    </row>
    <row r="486" spans="1:6" x14ac:dyDescent="0.35">
      <c r="A486" s="56">
        <v>44312</v>
      </c>
      <c r="B486" s="56" t="str">
        <f>VLOOKUP(A486,Mapping!$H$2:$I$215,2,0)</f>
        <v>Pre</v>
      </c>
      <c r="C486" s="123" t="str">
        <f>VLOOKUP(A486,Mapping!$H$2:$J$215,3,0)</f>
        <v>Pre</v>
      </c>
      <c r="D486" t="s">
        <v>89</v>
      </c>
      <c r="E486" t="str">
        <f>VLOOKUP(D486,Mapping!$E$2:$F$28,2,0)</f>
        <v>sum</v>
      </c>
      <c r="F486">
        <v>3186.511185682326</v>
      </c>
    </row>
    <row r="487" spans="1:6" x14ac:dyDescent="0.35">
      <c r="A487" s="56">
        <v>44313</v>
      </c>
      <c r="B487" s="56" t="str">
        <f>VLOOKUP(A487,Mapping!$H$2:$I$215,2,0)</f>
        <v>Post</v>
      </c>
      <c r="C487" s="123" t="str">
        <f>VLOOKUP(A487,Mapping!$H$2:$J$215,3,0)</f>
        <v>Post</v>
      </c>
      <c r="D487" t="s">
        <v>89</v>
      </c>
      <c r="E487" t="str">
        <f>VLOOKUP(D487,Mapping!$E$2:$F$28,2,0)</f>
        <v>sum</v>
      </c>
      <c r="F487">
        <v>4572.6640566741225</v>
      </c>
    </row>
    <row r="488" spans="1:6" x14ac:dyDescent="0.35">
      <c r="A488" s="56">
        <v>44314</v>
      </c>
      <c r="B488" s="56" t="str">
        <f>VLOOKUP(A488,Mapping!$H$2:$I$215,2,0)</f>
        <v>Post</v>
      </c>
      <c r="C488" s="123" t="str">
        <f>VLOOKUP(A488,Mapping!$H$2:$J$215,3,0)</f>
        <v>Post</v>
      </c>
      <c r="D488" t="s">
        <v>89</v>
      </c>
      <c r="E488" t="str">
        <f>VLOOKUP(D488,Mapping!$E$2:$F$28,2,0)</f>
        <v>sum</v>
      </c>
      <c r="F488">
        <v>5000.1978933631617</v>
      </c>
    </row>
    <row r="489" spans="1:6" x14ac:dyDescent="0.35">
      <c r="A489" s="56">
        <v>44315</v>
      </c>
      <c r="B489" s="56" t="str">
        <f>VLOOKUP(A489,Mapping!$H$2:$I$215,2,0)</f>
        <v>Post</v>
      </c>
      <c r="C489" s="123" t="str">
        <f>VLOOKUP(A489,Mapping!$H$2:$J$215,3,0)</f>
        <v>Post</v>
      </c>
      <c r="D489" t="s">
        <v>89</v>
      </c>
      <c r="E489" t="str">
        <f>VLOOKUP(D489,Mapping!$E$2:$F$28,2,0)</f>
        <v>sum</v>
      </c>
      <c r="F489">
        <v>3641.727069351231</v>
      </c>
    </row>
    <row r="490" spans="1:6" x14ac:dyDescent="0.35">
      <c r="A490" s="56">
        <v>44316</v>
      </c>
      <c r="B490" s="56" t="str">
        <f>VLOOKUP(A490,Mapping!$H$2:$I$215,2,0)</f>
        <v>Post</v>
      </c>
      <c r="C490" s="123" t="str">
        <f>VLOOKUP(A490,Mapping!$H$2:$J$215,3,0)</f>
        <v>Post</v>
      </c>
      <c r="D490" t="s">
        <v>89</v>
      </c>
      <c r="E490" t="str">
        <f>VLOOKUP(D490,Mapping!$E$2:$F$28,2,0)</f>
        <v>sum</v>
      </c>
      <c r="F490">
        <v>3560.731450410141</v>
      </c>
    </row>
    <row r="491" spans="1:6" x14ac:dyDescent="0.35">
      <c r="A491" s="56">
        <v>44317</v>
      </c>
      <c r="B491" s="56" t="str">
        <f>VLOOKUP(A491,Mapping!$H$2:$I$215,2,0)</f>
        <v>Post</v>
      </c>
      <c r="C491" s="123" t="str">
        <f>VLOOKUP(A491,Mapping!$H$2:$J$215,3,0)</f>
        <v>Post</v>
      </c>
      <c r="D491" t="s">
        <v>89</v>
      </c>
      <c r="E491" t="str">
        <f>VLOOKUP(D491,Mapping!$E$2:$F$28,2,0)</f>
        <v>sum</v>
      </c>
      <c r="F491">
        <v>3772.8088873421721</v>
      </c>
    </row>
    <row r="492" spans="1:6" x14ac:dyDescent="0.35">
      <c r="A492" s="56">
        <v>44318</v>
      </c>
      <c r="B492" s="56" t="str">
        <f>VLOOKUP(A492,Mapping!$H$2:$I$215,2,0)</f>
        <v>Post</v>
      </c>
      <c r="C492" s="123" t="str">
        <f>VLOOKUP(A492,Mapping!$H$2:$J$215,3,0)</f>
        <v>Post</v>
      </c>
      <c r="D492" t="s">
        <v>89</v>
      </c>
      <c r="E492" t="str">
        <f>VLOOKUP(D492,Mapping!$E$2:$F$28,2,0)</f>
        <v>sum</v>
      </c>
      <c r="F492">
        <v>4168.1703298495941</v>
      </c>
    </row>
    <row r="493" spans="1:6" x14ac:dyDescent="0.35">
      <c r="A493" s="56">
        <v>44319</v>
      </c>
      <c r="B493" s="56" t="str">
        <f>VLOOKUP(A493,Mapping!$H$2:$I$215,2,0)</f>
        <v>Post</v>
      </c>
      <c r="C493" s="123" t="str">
        <f>VLOOKUP(A493,Mapping!$H$2:$J$215,3,0)</f>
        <v>Post</v>
      </c>
      <c r="D493" t="s">
        <v>89</v>
      </c>
      <c r="E493" t="str">
        <f>VLOOKUP(D493,Mapping!$E$2:$F$28,2,0)</f>
        <v>sum</v>
      </c>
      <c r="F493">
        <v>855.81287859838403</v>
      </c>
    </row>
    <row r="494" spans="1:6" x14ac:dyDescent="0.35">
      <c r="A494" s="56">
        <v>44320</v>
      </c>
      <c r="B494" s="56" t="str">
        <f>VLOOKUP(A494,Mapping!$H$2:$I$215,2,0)</f>
        <v>Post</v>
      </c>
      <c r="C494" s="123" t="str">
        <f>VLOOKUP(A494,Mapping!$H$2:$J$215,3,0)</f>
        <v>Post</v>
      </c>
      <c r="D494" t="s">
        <v>89</v>
      </c>
      <c r="E494" t="str">
        <f>VLOOKUP(D494,Mapping!$E$2:$F$28,2,0)</f>
        <v>sum</v>
      </c>
      <c r="F494">
        <v>3314.7681917543041</v>
      </c>
    </row>
    <row r="495" spans="1:6" x14ac:dyDescent="0.35">
      <c r="A495" s="56">
        <v>44321</v>
      </c>
      <c r="B495" s="56" t="str">
        <f>VLOOKUP(A495,Mapping!$H$2:$I$215,2,0)</f>
        <v>Post</v>
      </c>
      <c r="C495" s="123" t="str">
        <f>VLOOKUP(A495,Mapping!$H$2:$J$215,3,0)</f>
        <v>Post</v>
      </c>
      <c r="D495" t="s">
        <v>89</v>
      </c>
      <c r="E495" t="str">
        <f>VLOOKUP(D495,Mapping!$E$2:$F$28,2,0)</f>
        <v>sum</v>
      </c>
      <c r="F495">
        <v>2239.5779273743628</v>
      </c>
    </row>
    <row r="496" spans="1:6" x14ac:dyDescent="0.35">
      <c r="A496" s="56">
        <v>44322</v>
      </c>
      <c r="B496" s="56" t="str">
        <f>VLOOKUP(A496,Mapping!$H$2:$I$215,2,0)</f>
        <v>Post</v>
      </c>
      <c r="C496" s="123" t="str">
        <f>VLOOKUP(A496,Mapping!$H$2:$J$215,3,0)</f>
        <v>Post</v>
      </c>
      <c r="D496" t="s">
        <v>89</v>
      </c>
      <c r="E496" t="str">
        <f>VLOOKUP(D496,Mapping!$E$2:$F$28,2,0)</f>
        <v>sum</v>
      </c>
      <c r="F496">
        <v>4275.4482822372793</v>
      </c>
    </row>
    <row r="497" spans="1:6" x14ac:dyDescent="0.35">
      <c r="A497" s="56">
        <v>44323</v>
      </c>
      <c r="B497" s="56" t="str">
        <f>VLOOKUP(A497,Mapping!$H$2:$I$215,2,0)</f>
        <v>Post</v>
      </c>
      <c r="C497" s="123" t="str">
        <f>VLOOKUP(A497,Mapping!$H$2:$J$215,3,0)</f>
        <v>Post</v>
      </c>
      <c r="D497" t="s">
        <v>89</v>
      </c>
      <c r="E497" t="str">
        <f>VLOOKUP(D497,Mapping!$E$2:$F$28,2,0)</f>
        <v>sum</v>
      </c>
      <c r="F497">
        <v>4246.5193962001504</v>
      </c>
    </row>
    <row r="498" spans="1:6" x14ac:dyDescent="0.35">
      <c r="A498" s="56">
        <v>44324</v>
      </c>
      <c r="B498" s="56" t="str">
        <f>VLOOKUP(A498,Mapping!$H$2:$I$215,2,0)</f>
        <v>Post</v>
      </c>
      <c r="C498" s="123" t="str">
        <f>VLOOKUP(A498,Mapping!$H$2:$J$215,3,0)</f>
        <v>Post</v>
      </c>
      <c r="D498" t="s">
        <v>89</v>
      </c>
      <c r="E498" t="str">
        <f>VLOOKUP(D498,Mapping!$E$2:$F$28,2,0)</f>
        <v>sum</v>
      </c>
      <c r="F498">
        <v>2554.1795630281349</v>
      </c>
    </row>
    <row r="499" spans="1:6" x14ac:dyDescent="0.35">
      <c r="A499" s="56">
        <v>44325</v>
      </c>
      <c r="B499" s="56" t="str">
        <f>VLOOKUP(A499,Mapping!$H$2:$I$215,2,0)</f>
        <v>Post</v>
      </c>
      <c r="C499" s="123" t="str">
        <f>VLOOKUP(A499,Mapping!$H$2:$J$215,3,0)</f>
        <v>Post</v>
      </c>
      <c r="D499" t="s">
        <v>89</v>
      </c>
      <c r="E499" t="str">
        <f>VLOOKUP(D499,Mapping!$E$2:$F$28,2,0)</f>
        <v>sum</v>
      </c>
      <c r="F499">
        <v>3777.6303683483602</v>
      </c>
    </row>
    <row r="500" spans="1:6" x14ac:dyDescent="0.35">
      <c r="A500" s="56">
        <v>44326</v>
      </c>
      <c r="B500" s="56" t="str">
        <f>VLOOKUP(A500,Mapping!$H$2:$I$215,2,0)</f>
        <v>Post</v>
      </c>
      <c r="C500" s="123" t="str">
        <f>VLOOKUP(A500,Mapping!$H$2:$J$215,3,0)</f>
        <v>Post</v>
      </c>
      <c r="D500" t="s">
        <v>89</v>
      </c>
      <c r="E500" t="str">
        <f>VLOOKUP(D500,Mapping!$E$2:$F$28,2,0)</f>
        <v>sum</v>
      </c>
      <c r="F500">
        <v>4170.5810703526886</v>
      </c>
    </row>
    <row r="501" spans="1:6" x14ac:dyDescent="0.35">
      <c r="A501" s="56">
        <v>44327</v>
      </c>
      <c r="B501" s="56" t="str">
        <f>VLOOKUP(A501,Mapping!$H$2:$I$215,2,0)</f>
        <v>Post</v>
      </c>
      <c r="C501" s="123" t="str">
        <f>VLOOKUP(A501,Mapping!$H$2:$J$215,3,0)</f>
        <v>Post</v>
      </c>
      <c r="D501" t="s">
        <v>89</v>
      </c>
      <c r="E501" t="str">
        <f>VLOOKUP(D501,Mapping!$E$2:$F$28,2,0)</f>
        <v>sum</v>
      </c>
      <c r="F501">
        <v>4226.028101923851</v>
      </c>
    </row>
    <row r="502" spans="1:6" x14ac:dyDescent="0.35">
      <c r="A502" s="56">
        <v>44328</v>
      </c>
      <c r="B502" s="56" t="str">
        <f>VLOOKUP(A502,Mapping!$H$2:$I$215,2,0)</f>
        <v>Post</v>
      </c>
      <c r="C502" s="123" t="str">
        <f>VLOOKUP(A502,Mapping!$H$2:$J$215,3,0)</f>
        <v>Post</v>
      </c>
      <c r="D502" t="s">
        <v>89</v>
      </c>
      <c r="E502" t="str">
        <f>VLOOKUP(D502,Mapping!$E$2:$F$28,2,0)</f>
        <v>sum</v>
      </c>
      <c r="F502">
        <v>4111.517928026884</v>
      </c>
    </row>
    <row r="503" spans="1:6" x14ac:dyDescent="0.35">
      <c r="A503" s="56">
        <v>44329</v>
      </c>
      <c r="B503" s="56" t="str">
        <f>VLOOKUP(A503,Mapping!$H$2:$I$215,2,0)</f>
        <v>Post</v>
      </c>
      <c r="C503" s="123" t="str">
        <f>VLOOKUP(A503,Mapping!$H$2:$J$215,3,0)</f>
        <v>Post</v>
      </c>
      <c r="D503" t="s">
        <v>89</v>
      </c>
      <c r="E503" t="str">
        <f>VLOOKUP(D503,Mapping!$E$2:$F$28,2,0)</f>
        <v>sum</v>
      </c>
      <c r="F503">
        <v>4705.7654620395651</v>
      </c>
    </row>
    <row r="504" spans="1:6" x14ac:dyDescent="0.35">
      <c r="A504" s="56">
        <v>44330</v>
      </c>
      <c r="B504" s="56" t="str">
        <f>VLOOKUP(A504,Mapping!$H$2:$I$215,2,0)</f>
        <v>Post</v>
      </c>
      <c r="C504" s="123" t="str">
        <f>VLOOKUP(A504,Mapping!$H$2:$J$215,3,0)</f>
        <v>Post</v>
      </c>
      <c r="D504" t="s">
        <v>89</v>
      </c>
      <c r="E504" t="str">
        <f>VLOOKUP(D504,Mapping!$E$2:$F$28,2,0)</f>
        <v>sum</v>
      </c>
      <c r="F504">
        <v>5269.8787397635706</v>
      </c>
    </row>
    <row r="505" spans="1:6" x14ac:dyDescent="0.35">
      <c r="A505" s="56">
        <v>44331</v>
      </c>
      <c r="B505" s="56" t="str">
        <f>VLOOKUP(A505,Mapping!$H$2:$I$215,2,0)</f>
        <v>Post</v>
      </c>
      <c r="C505" s="123" t="str">
        <f>VLOOKUP(A505,Mapping!$H$2:$J$215,3,0)</f>
        <v>Post</v>
      </c>
      <c r="D505" t="s">
        <v>89</v>
      </c>
      <c r="E505" t="str">
        <f>VLOOKUP(D505,Mapping!$E$2:$F$28,2,0)</f>
        <v>sum</v>
      </c>
      <c r="F505">
        <v>5971.4042261639361</v>
      </c>
    </row>
    <row r="506" spans="1:6" x14ac:dyDescent="0.35">
      <c r="A506" s="56">
        <v>44332</v>
      </c>
      <c r="B506" s="56" t="str">
        <f>VLOOKUP(A506,Mapping!$H$2:$I$215,2,0)</f>
        <v>Post</v>
      </c>
      <c r="C506" s="123" t="str">
        <f>VLOOKUP(A506,Mapping!$H$2:$J$215,3,0)</f>
        <v>Post</v>
      </c>
      <c r="D506" t="s">
        <v>89</v>
      </c>
      <c r="E506" t="str">
        <f>VLOOKUP(D506,Mapping!$E$2:$F$28,2,0)</f>
        <v>sum</v>
      </c>
      <c r="F506">
        <v>5103.5376450500817</v>
      </c>
    </row>
    <row r="507" spans="1:6" x14ac:dyDescent="0.35">
      <c r="A507" s="56">
        <v>44333</v>
      </c>
      <c r="B507" s="56" t="str">
        <f>VLOOKUP(A507,Mapping!$H$2:$I$215,2,0)</f>
        <v>Post</v>
      </c>
      <c r="C507" s="123" t="str">
        <f>VLOOKUP(A507,Mapping!$H$2:$J$215,3,0)</f>
        <v>Post</v>
      </c>
      <c r="D507" t="s">
        <v>89</v>
      </c>
      <c r="E507" t="str">
        <f>VLOOKUP(D507,Mapping!$E$2:$F$28,2,0)</f>
        <v>sum</v>
      </c>
      <c r="F507">
        <v>3630.575197659623</v>
      </c>
    </row>
    <row r="508" spans="1:6" x14ac:dyDescent="0.35">
      <c r="A508" s="56">
        <v>44334</v>
      </c>
      <c r="B508" s="56" t="str">
        <f>VLOOKUP(A508,Mapping!$H$2:$I$215,2,0)</f>
        <v>Post</v>
      </c>
      <c r="C508" s="123" t="str">
        <f>VLOOKUP(A508,Mapping!$H$2:$J$215,3,0)</f>
        <v>Post</v>
      </c>
      <c r="D508" t="s">
        <v>89</v>
      </c>
      <c r="E508" t="str">
        <f>VLOOKUP(D508,Mapping!$E$2:$F$28,2,0)</f>
        <v>sum</v>
      </c>
      <c r="F508">
        <v>4101.8749660145077</v>
      </c>
    </row>
    <row r="509" spans="1:6" x14ac:dyDescent="0.35">
      <c r="A509" s="56">
        <v>44335</v>
      </c>
      <c r="B509" s="56" t="str">
        <f>VLOOKUP(A509,Mapping!$H$2:$I$215,2,0)</f>
        <v>Post</v>
      </c>
      <c r="C509" s="123" t="str">
        <f>VLOOKUP(A509,Mapping!$H$2:$J$215,3,0)</f>
        <v>Post</v>
      </c>
      <c r="D509" t="s">
        <v>89</v>
      </c>
      <c r="E509" t="str">
        <f>VLOOKUP(D509,Mapping!$E$2:$F$28,2,0)</f>
        <v>sum</v>
      </c>
      <c r="F509">
        <v>4500.8525192765719</v>
      </c>
    </row>
    <row r="510" spans="1:6" x14ac:dyDescent="0.35">
      <c r="A510" s="56">
        <v>44336</v>
      </c>
      <c r="B510" s="56" t="str">
        <f>VLOOKUP(A510,Mapping!$H$2:$I$215,2,0)</f>
        <v>Post</v>
      </c>
      <c r="C510" s="123" t="str">
        <f>VLOOKUP(A510,Mapping!$H$2:$J$215,3,0)</f>
        <v>Post</v>
      </c>
      <c r="D510" t="s">
        <v>89</v>
      </c>
      <c r="E510" t="str">
        <f>VLOOKUP(D510,Mapping!$E$2:$F$28,2,0)</f>
        <v>sum</v>
      </c>
      <c r="F510">
        <v>3330.4380050244149</v>
      </c>
    </row>
    <row r="511" spans="1:6" x14ac:dyDescent="0.35">
      <c r="A511" s="56">
        <v>44337</v>
      </c>
      <c r="B511" s="56" t="str">
        <f>VLOOKUP(A511,Mapping!$H$2:$I$215,2,0)</f>
        <v>Post</v>
      </c>
      <c r="C511" s="123" t="str">
        <f>VLOOKUP(A511,Mapping!$H$2:$J$215,3,0)</f>
        <v>Post</v>
      </c>
      <c r="D511" t="s">
        <v>89</v>
      </c>
      <c r="E511" t="str">
        <f>VLOOKUP(D511,Mapping!$E$2:$F$28,2,0)</f>
        <v>sum</v>
      </c>
      <c r="F511">
        <v>3162.8915400593801</v>
      </c>
    </row>
    <row r="512" spans="1:6" x14ac:dyDescent="0.35">
      <c r="A512" s="56">
        <v>44338</v>
      </c>
      <c r="B512" s="56" t="str">
        <f>VLOOKUP(A512,Mapping!$H$2:$I$215,2,0)</f>
        <v>Post</v>
      </c>
      <c r="C512" s="123" t="str">
        <f>VLOOKUP(A512,Mapping!$H$2:$J$215,3,0)</f>
        <v>Post</v>
      </c>
      <c r="D512" t="s">
        <v>89</v>
      </c>
      <c r="E512" t="str">
        <f>VLOOKUP(D512,Mapping!$E$2:$F$28,2,0)</f>
        <v>sum</v>
      </c>
      <c r="F512">
        <v>3053.2028471686008</v>
      </c>
    </row>
    <row r="513" spans="1:6" x14ac:dyDescent="0.35">
      <c r="A513" s="56">
        <v>44339</v>
      </c>
      <c r="B513" s="56" t="str">
        <f>VLOOKUP(A513,Mapping!$H$2:$I$215,2,0)</f>
        <v>Post</v>
      </c>
      <c r="C513" s="123" t="str">
        <f>VLOOKUP(A513,Mapping!$H$2:$J$215,3,0)</f>
        <v>Post</v>
      </c>
      <c r="D513" t="s">
        <v>89</v>
      </c>
      <c r="E513" t="str">
        <f>VLOOKUP(D513,Mapping!$E$2:$F$28,2,0)</f>
        <v>sum</v>
      </c>
      <c r="F513">
        <v>3170.1237615686618</v>
      </c>
    </row>
    <row r="514" spans="1:6" x14ac:dyDescent="0.35">
      <c r="A514" s="56">
        <v>44340</v>
      </c>
      <c r="B514" s="56" t="str">
        <f>VLOOKUP(A514,Mapping!$H$2:$I$215,2,0)</f>
        <v>Post</v>
      </c>
      <c r="C514" s="123" t="str">
        <f>VLOOKUP(A514,Mapping!$H$2:$J$215,3,0)</f>
        <v>Post</v>
      </c>
      <c r="D514" t="s">
        <v>89</v>
      </c>
      <c r="E514" t="str">
        <f>VLOOKUP(D514,Mapping!$E$2:$F$28,2,0)</f>
        <v>sum</v>
      </c>
      <c r="F514">
        <v>3206.284869115073</v>
      </c>
    </row>
    <row r="515" spans="1:6" x14ac:dyDescent="0.35">
      <c r="A515" s="56">
        <v>44341</v>
      </c>
      <c r="B515" s="56" t="str">
        <f>VLOOKUP(A515,Mapping!$H$2:$I$215,2,0)</f>
        <v>Post</v>
      </c>
      <c r="C515" s="123" t="str">
        <f>VLOOKUP(A515,Mapping!$H$2:$J$215,3,0)</f>
        <v>Post</v>
      </c>
      <c r="D515" t="s">
        <v>89</v>
      </c>
      <c r="E515" t="str">
        <f>VLOOKUP(D515,Mapping!$E$2:$F$28,2,0)</f>
        <v>sum</v>
      </c>
      <c r="F515">
        <v>2644.5823318941611</v>
      </c>
    </row>
    <row r="516" spans="1:6" x14ac:dyDescent="0.35">
      <c r="A516" s="56">
        <v>44342</v>
      </c>
      <c r="B516" s="56" t="str">
        <f>VLOOKUP(A516,Mapping!$H$2:$I$215,2,0)</f>
        <v>Post</v>
      </c>
      <c r="C516" s="123" t="str">
        <f>VLOOKUP(A516,Mapping!$H$2:$J$215,3,0)</f>
        <v>Post</v>
      </c>
      <c r="D516" t="s">
        <v>89</v>
      </c>
      <c r="E516" t="str">
        <f>VLOOKUP(D516,Mapping!$E$2:$F$28,2,0)</f>
        <v>sum</v>
      </c>
      <c r="F516">
        <v>2421.588835357963</v>
      </c>
    </row>
    <row r="517" spans="1:6" x14ac:dyDescent="0.35">
      <c r="A517" s="56">
        <v>44343</v>
      </c>
      <c r="B517" s="56" t="str">
        <f>VLOOKUP(A517,Mapping!$H$2:$I$215,2,0)</f>
        <v>Post</v>
      </c>
      <c r="C517" s="123" t="str">
        <f>VLOOKUP(A517,Mapping!$H$2:$J$215,3,0)</f>
        <v>Post</v>
      </c>
      <c r="D517" t="s">
        <v>89</v>
      </c>
      <c r="E517" t="str">
        <f>VLOOKUP(D517,Mapping!$E$2:$F$28,2,0)</f>
        <v>sum</v>
      </c>
      <c r="F517">
        <v>2458.9553131559201</v>
      </c>
    </row>
    <row r="518" spans="1:6" x14ac:dyDescent="0.35">
      <c r="A518" s="56">
        <v>44344</v>
      </c>
      <c r="B518" s="56" t="str">
        <f>VLOOKUP(A518,Mapping!$H$2:$I$215,2,0)</f>
        <v>Post</v>
      </c>
      <c r="C518" s="123" t="str">
        <f>VLOOKUP(A518,Mapping!$H$2:$J$215,3,0)</f>
        <v>Post</v>
      </c>
      <c r="D518" t="s">
        <v>89</v>
      </c>
      <c r="E518" t="str">
        <f>VLOOKUP(D518,Mapping!$E$2:$F$28,2,0)</f>
        <v>sum</v>
      </c>
      <c r="F518">
        <v>2766.3247273004099</v>
      </c>
    </row>
    <row r="519" spans="1:6" x14ac:dyDescent="0.35">
      <c r="A519" s="56">
        <v>44345</v>
      </c>
      <c r="B519" s="56" t="str">
        <f>VLOOKUP(A519,Mapping!$H$2:$I$215,2,0)</f>
        <v>Post</v>
      </c>
      <c r="C519" s="123" t="str">
        <f>VLOOKUP(A519,Mapping!$H$2:$J$215,3,0)</f>
        <v>Post</v>
      </c>
      <c r="D519" t="s">
        <v>89</v>
      </c>
      <c r="E519" t="str">
        <f>VLOOKUP(D519,Mapping!$E$2:$F$28,2,0)</f>
        <v>sum</v>
      </c>
      <c r="F519">
        <v>3120.703581255234</v>
      </c>
    </row>
    <row r="520" spans="1:6" x14ac:dyDescent="0.35">
      <c r="A520" s="56">
        <v>44346</v>
      </c>
      <c r="B520" s="56" t="str">
        <f>VLOOKUP(A520,Mapping!$H$2:$I$215,2,0)</f>
        <v>Post</v>
      </c>
      <c r="C520" s="123" t="str">
        <f>VLOOKUP(A520,Mapping!$H$2:$J$215,3,0)</f>
        <v>Post</v>
      </c>
      <c r="D520" t="s">
        <v>89</v>
      </c>
      <c r="E520" t="str">
        <f>VLOOKUP(D520,Mapping!$E$2:$F$28,2,0)</f>
        <v>sum</v>
      </c>
      <c r="F520">
        <v>3592.0033496101191</v>
      </c>
    </row>
    <row r="521" spans="1:6" x14ac:dyDescent="0.35">
      <c r="A521" s="56">
        <v>44347</v>
      </c>
      <c r="B521" s="56" t="str">
        <f>VLOOKUP(A521,Mapping!$H$2:$I$215,2,0)</f>
        <v>Post</v>
      </c>
      <c r="C521" s="123" t="str">
        <f>VLOOKUP(A521,Mapping!$H$2:$J$215,3,0)</f>
        <v>Post</v>
      </c>
      <c r="D521" t="s">
        <v>89</v>
      </c>
      <c r="E521" t="str">
        <f>VLOOKUP(D521,Mapping!$E$2:$F$28,2,0)</f>
        <v>sum</v>
      </c>
      <c r="F521">
        <v>2910.9691574860531</v>
      </c>
    </row>
    <row r="522" spans="1:6" x14ac:dyDescent="0.35">
      <c r="A522" s="56">
        <v>44348</v>
      </c>
      <c r="B522" s="56" t="str">
        <f>VLOOKUP(A522,Mapping!$H$2:$I$215,2,0)</f>
        <v>Post</v>
      </c>
      <c r="C522" s="123" t="str">
        <f>VLOOKUP(A522,Mapping!$H$2:$J$215,3,0)</f>
        <v>Post</v>
      </c>
      <c r="D522" t="s">
        <v>89</v>
      </c>
      <c r="E522" t="str">
        <f>VLOOKUP(D522,Mapping!$E$2:$F$28,2,0)</f>
        <v>sum</v>
      </c>
      <c r="F522">
        <v>2635.4761384335161</v>
      </c>
    </row>
    <row r="523" spans="1:6" x14ac:dyDescent="0.35">
      <c r="A523" s="56">
        <v>44349</v>
      </c>
      <c r="B523" s="56" t="str">
        <f>VLOOKUP(A523,Mapping!$H$2:$I$215,2,0)</f>
        <v>Post</v>
      </c>
      <c r="C523" s="123" t="str">
        <f>VLOOKUP(A523,Mapping!$H$2:$J$215,3,0)</f>
        <v>Post</v>
      </c>
      <c r="D523" t="s">
        <v>89</v>
      </c>
      <c r="E523" t="str">
        <f>VLOOKUP(D523,Mapping!$E$2:$F$28,2,0)</f>
        <v>sum</v>
      </c>
      <c r="F523">
        <v>2432.8292479833458</v>
      </c>
    </row>
    <row r="524" spans="1:6" x14ac:dyDescent="0.35">
      <c r="A524" s="56">
        <v>44350</v>
      </c>
      <c r="B524" s="56" t="str">
        <f>VLOOKUP(A524,Mapping!$H$2:$I$215,2,0)</f>
        <v>Post</v>
      </c>
      <c r="C524" s="123" t="str">
        <f>VLOOKUP(A524,Mapping!$H$2:$J$215,3,0)</f>
        <v>Post</v>
      </c>
      <c r="D524" t="s">
        <v>89</v>
      </c>
      <c r="E524" t="str">
        <f>VLOOKUP(D524,Mapping!$E$2:$F$28,2,0)</f>
        <v>sum</v>
      </c>
      <c r="F524">
        <v>2274.9779859484779</v>
      </c>
    </row>
    <row r="525" spans="1:6" x14ac:dyDescent="0.35">
      <c r="A525" s="56">
        <v>44351</v>
      </c>
      <c r="B525" s="56" t="str">
        <f>VLOOKUP(A525,Mapping!$H$2:$I$215,2,0)</f>
        <v>Post</v>
      </c>
      <c r="C525" s="123" t="str">
        <f>VLOOKUP(A525,Mapping!$H$2:$J$215,3,0)</f>
        <v>Post</v>
      </c>
      <c r="D525" t="s">
        <v>89</v>
      </c>
      <c r="E525" t="str">
        <f>VLOOKUP(D525,Mapping!$E$2:$F$28,2,0)</f>
        <v>sum</v>
      </c>
      <c r="F525">
        <v>2294.1761124121781</v>
      </c>
    </row>
    <row r="526" spans="1:6" x14ac:dyDescent="0.35">
      <c r="A526" s="56">
        <v>44352</v>
      </c>
      <c r="B526" s="56" t="str">
        <f>VLOOKUP(A526,Mapping!$H$2:$I$215,2,0)</f>
        <v>Post</v>
      </c>
      <c r="C526" s="123" t="str">
        <f>VLOOKUP(A526,Mapping!$H$2:$J$215,3,0)</f>
        <v>Post</v>
      </c>
      <c r="D526" t="s">
        <v>89</v>
      </c>
      <c r="E526" t="str">
        <f>VLOOKUP(D526,Mapping!$E$2:$F$28,2,0)</f>
        <v>sum</v>
      </c>
      <c r="F526">
        <v>2264.3123601353109</v>
      </c>
    </row>
    <row r="527" spans="1:6" x14ac:dyDescent="0.35">
      <c r="A527" s="56">
        <v>44353</v>
      </c>
      <c r="B527" s="56" t="str">
        <f>VLOOKUP(A527,Mapping!$H$2:$I$215,2,0)</f>
        <v>Post</v>
      </c>
      <c r="C527" s="123" t="str">
        <f>VLOOKUP(A527,Mapping!$H$2:$J$215,3,0)</f>
        <v>Post</v>
      </c>
      <c r="D527" t="s">
        <v>89</v>
      </c>
      <c r="E527" t="str">
        <f>VLOOKUP(D527,Mapping!$E$2:$F$28,2,0)</f>
        <v>sum</v>
      </c>
      <c r="F527">
        <v>2357.1033047098622</v>
      </c>
    </row>
    <row r="528" spans="1:6" x14ac:dyDescent="0.35">
      <c r="A528" s="56">
        <v>44354</v>
      </c>
      <c r="B528" s="56" t="str">
        <f>VLOOKUP(A528,Mapping!$H$2:$I$215,2,0)</f>
        <v>Post</v>
      </c>
      <c r="C528" s="123" t="str">
        <f>VLOOKUP(A528,Mapping!$H$2:$J$215,3,0)</f>
        <v>Post</v>
      </c>
      <c r="D528" t="s">
        <v>89</v>
      </c>
      <c r="E528" t="str">
        <f>VLOOKUP(D528,Mapping!$E$2:$F$28,2,0)</f>
        <v>sum</v>
      </c>
      <c r="F528">
        <v>2075.5307832422591</v>
      </c>
    </row>
    <row r="529" spans="1:6" x14ac:dyDescent="0.35">
      <c r="A529" s="56">
        <v>44355</v>
      </c>
      <c r="B529" s="56" t="str">
        <f>VLOOKUP(A529,Mapping!$H$2:$I$215,2,0)</f>
        <v>Post</v>
      </c>
      <c r="C529" s="123" t="str">
        <f>VLOOKUP(A529,Mapping!$H$2:$J$215,3,0)</f>
        <v>Post</v>
      </c>
      <c r="D529" t="s">
        <v>89</v>
      </c>
      <c r="E529" t="str">
        <f>VLOOKUP(D529,Mapping!$E$2:$F$28,2,0)</f>
        <v>sum</v>
      </c>
      <c r="F529">
        <v>1909.1470205568569</v>
      </c>
    </row>
    <row r="530" spans="1:6" x14ac:dyDescent="0.35">
      <c r="A530" s="56">
        <v>44356</v>
      </c>
      <c r="B530" s="56" t="str">
        <f>VLOOKUP(A530,Mapping!$H$2:$I$215,2,0)</f>
        <v>Post</v>
      </c>
      <c r="C530" s="123" t="str">
        <f>VLOOKUP(A530,Mapping!$H$2:$J$215,3,0)</f>
        <v>Post</v>
      </c>
      <c r="D530" t="s">
        <v>89</v>
      </c>
      <c r="E530" t="str">
        <f>VLOOKUP(D530,Mapping!$E$2:$F$28,2,0)</f>
        <v>sum</v>
      </c>
      <c r="F530">
        <v>1689.4351288056209</v>
      </c>
    </row>
    <row r="531" spans="1:6" x14ac:dyDescent="0.35">
      <c r="A531" s="56">
        <v>44357</v>
      </c>
      <c r="B531" s="56" t="str">
        <f>VLOOKUP(A531,Mapping!$H$2:$I$215,2,0)</f>
        <v>Post</v>
      </c>
      <c r="C531" s="123" t="str">
        <f>VLOOKUP(A531,Mapping!$H$2:$J$215,3,0)</f>
        <v>Post</v>
      </c>
      <c r="D531" t="s">
        <v>89</v>
      </c>
      <c r="E531" t="str">
        <f>VLOOKUP(D531,Mapping!$E$2:$F$28,2,0)</f>
        <v>sum</v>
      </c>
      <c r="F531">
        <v>1391.8641686182671</v>
      </c>
    </row>
    <row r="532" spans="1:6" x14ac:dyDescent="0.35">
      <c r="A532" s="56">
        <v>44358</v>
      </c>
      <c r="B532" s="56" t="str">
        <f>VLOOKUP(A532,Mapping!$H$2:$I$215,2,0)</f>
        <v>Post</v>
      </c>
      <c r="C532" s="123" t="str">
        <f>VLOOKUP(A532,Mapping!$H$2:$J$215,3,0)</f>
        <v>Post</v>
      </c>
      <c r="D532" t="s">
        <v>89</v>
      </c>
      <c r="E532" t="str">
        <f>VLOOKUP(D532,Mapping!$E$2:$F$28,2,0)</f>
        <v>sum</v>
      </c>
      <c r="F532">
        <v>2092.595784543325</v>
      </c>
    </row>
    <row r="533" spans="1:6" x14ac:dyDescent="0.35">
      <c r="A533" s="56">
        <v>44359</v>
      </c>
      <c r="B533" s="56" t="str">
        <f>VLOOKUP(A533,Mapping!$H$2:$I$215,2,0)</f>
        <v>Post</v>
      </c>
      <c r="C533" s="123" t="str">
        <f>VLOOKUP(A533,Mapping!$H$2:$J$215,3,0)</f>
        <v>Post</v>
      </c>
      <c r="D533" t="s">
        <v>89</v>
      </c>
      <c r="E533" t="str">
        <f>VLOOKUP(D533,Mapping!$E$2:$F$28,2,0)</f>
        <v>sum</v>
      </c>
      <c r="F533">
        <v>532.21472807702321</v>
      </c>
    </row>
    <row r="534" spans="1:6" x14ac:dyDescent="0.35">
      <c r="A534" s="56">
        <v>44360</v>
      </c>
      <c r="B534" s="56" t="str">
        <f>VLOOKUP(A534,Mapping!$H$2:$I$215,2,0)</f>
        <v>Post</v>
      </c>
      <c r="C534" s="123" t="str">
        <f>VLOOKUP(A534,Mapping!$H$2:$J$215,3,0)</f>
        <v>Post</v>
      </c>
      <c r="D534" t="s">
        <v>89</v>
      </c>
      <c r="E534" t="str">
        <f>VLOOKUP(D534,Mapping!$E$2:$F$28,2,0)</f>
        <v>sum</v>
      </c>
      <c r="F534">
        <v>516.21628935727301</v>
      </c>
    </row>
    <row r="535" spans="1:6" x14ac:dyDescent="0.35">
      <c r="A535" s="56">
        <v>44361</v>
      </c>
      <c r="B535" s="56" t="str">
        <f>VLOOKUP(A535,Mapping!$H$2:$I$215,2,0)</f>
        <v>Post</v>
      </c>
      <c r="C535" s="123" t="str">
        <f>VLOOKUP(A535,Mapping!$H$2:$J$215,3,0)</f>
        <v>Post</v>
      </c>
      <c r="D535" t="s">
        <v>89</v>
      </c>
      <c r="E535" t="str">
        <f>VLOOKUP(D535,Mapping!$E$2:$F$28,2,0)</f>
        <v>sum</v>
      </c>
      <c r="F535">
        <v>1151.887587822014</v>
      </c>
    </row>
    <row r="536" spans="1:6" x14ac:dyDescent="0.35">
      <c r="A536" s="56">
        <v>44362</v>
      </c>
      <c r="B536" s="56" t="str">
        <f>VLOOKUP(A536,Mapping!$H$2:$I$215,2,0)</f>
        <v>Post</v>
      </c>
      <c r="C536" s="123" t="str">
        <f>VLOOKUP(A536,Mapping!$H$2:$J$215,3,0)</f>
        <v>Post</v>
      </c>
      <c r="D536" t="s">
        <v>89</v>
      </c>
      <c r="E536" t="str">
        <f>VLOOKUP(D536,Mapping!$E$2:$F$28,2,0)</f>
        <v>sum</v>
      </c>
      <c r="F536">
        <v>1160.4200884725481</v>
      </c>
    </row>
    <row r="537" spans="1:6" x14ac:dyDescent="0.35">
      <c r="A537" s="56">
        <v>44363</v>
      </c>
      <c r="B537" s="56" t="str">
        <f>VLOOKUP(A537,Mapping!$H$2:$I$215,2,0)</f>
        <v>Post</v>
      </c>
      <c r="C537" s="123" t="str">
        <f>VLOOKUP(A537,Mapping!$H$2:$J$215,3,0)</f>
        <v>Post</v>
      </c>
      <c r="D537" t="s">
        <v>89</v>
      </c>
      <c r="E537" t="str">
        <f>VLOOKUP(D537,Mapping!$E$2:$F$28,2,0)</f>
        <v>sum</v>
      </c>
      <c r="F537">
        <v>1357.734166016133</v>
      </c>
    </row>
    <row r="538" spans="1:6" x14ac:dyDescent="0.35">
      <c r="A538" s="56">
        <v>44364</v>
      </c>
      <c r="B538" s="56" t="str">
        <f>VLOOKUP(A538,Mapping!$H$2:$I$215,2,0)</f>
        <v>Post</v>
      </c>
      <c r="C538" s="123" t="str">
        <f>VLOOKUP(A538,Mapping!$H$2:$J$215,3,0)</f>
        <v>Post</v>
      </c>
      <c r="D538" t="s">
        <v>89</v>
      </c>
      <c r="E538" t="str">
        <f>VLOOKUP(D538,Mapping!$E$2:$F$28,2,0)</f>
        <v>sum</v>
      </c>
      <c r="F538">
        <v>718.86317980744207</v>
      </c>
    </row>
    <row r="539" spans="1:6" x14ac:dyDescent="0.35">
      <c r="A539" s="56">
        <v>44365</v>
      </c>
      <c r="B539" s="56" t="str">
        <f>VLOOKUP(A539,Mapping!$H$2:$I$215,2,0)</f>
        <v>Post</v>
      </c>
      <c r="C539" s="123" t="str">
        <f>VLOOKUP(A539,Mapping!$H$2:$J$215,3,0)</f>
        <v>Post</v>
      </c>
      <c r="D539" t="s">
        <v>89</v>
      </c>
      <c r="E539" t="str">
        <f>VLOOKUP(D539,Mapping!$E$2:$F$28,2,0)</f>
        <v>sum</v>
      </c>
      <c r="F539">
        <v>519.41597710122301</v>
      </c>
    </row>
    <row r="540" spans="1:6" x14ac:dyDescent="0.35">
      <c r="A540" s="56">
        <v>44366</v>
      </c>
      <c r="B540" s="56" t="str">
        <f>VLOOKUP(A540,Mapping!$H$2:$I$215,2,0)</f>
        <v>Post</v>
      </c>
      <c r="C540" s="123" t="str">
        <f>VLOOKUP(A540,Mapping!$H$2:$J$215,3,0)</f>
        <v>Post</v>
      </c>
      <c r="D540" t="s">
        <v>89</v>
      </c>
      <c r="E540" t="str">
        <f>VLOOKUP(D540,Mapping!$E$2:$F$28,2,0)</f>
        <v>sum</v>
      </c>
      <c r="F540">
        <v>540.7472287275566</v>
      </c>
    </row>
    <row r="541" spans="1:6" x14ac:dyDescent="0.35">
      <c r="A541" s="56">
        <v>44367</v>
      </c>
      <c r="B541" s="56" t="str">
        <f>VLOOKUP(A541,Mapping!$H$2:$I$215,2,0)</f>
        <v>Post</v>
      </c>
      <c r="C541" s="123" t="str">
        <f>VLOOKUP(A541,Mapping!$H$2:$J$215,3,0)</f>
        <v>Post</v>
      </c>
      <c r="D541" t="s">
        <v>89</v>
      </c>
      <c r="E541" t="str">
        <f>VLOOKUP(D541,Mapping!$E$2:$F$28,2,0)</f>
        <v>sum</v>
      </c>
      <c r="F541">
        <v>792.45599791829306</v>
      </c>
    </row>
    <row r="542" spans="1:6" x14ac:dyDescent="0.35">
      <c r="A542" s="56">
        <v>44368</v>
      </c>
      <c r="B542" s="56" t="str">
        <f>VLOOKUP(A542,Mapping!$H$2:$I$215,2,0)</f>
        <v>Post</v>
      </c>
      <c r="C542" s="123" t="str">
        <f>VLOOKUP(A542,Mapping!$H$2:$J$215,3,0)</f>
        <v>Post</v>
      </c>
      <c r="D542" t="s">
        <v>89</v>
      </c>
      <c r="E542" t="str">
        <f>VLOOKUP(D542,Mapping!$E$2:$F$28,2,0)</f>
        <v>sum</v>
      </c>
      <c r="F542">
        <v>895.91256830601094</v>
      </c>
    </row>
    <row r="543" spans="1:6" x14ac:dyDescent="0.35">
      <c r="A543" s="56">
        <v>44369</v>
      </c>
      <c r="B543" s="56" t="str">
        <f>VLOOKUP(A543,Mapping!$H$2:$I$215,2,0)</f>
        <v>Post</v>
      </c>
      <c r="C543" s="123" t="str">
        <f>VLOOKUP(A543,Mapping!$H$2:$J$215,3,0)</f>
        <v>Post</v>
      </c>
      <c r="D543" t="s">
        <v>89</v>
      </c>
      <c r="E543" t="str">
        <f>VLOOKUP(D543,Mapping!$E$2:$F$28,2,0)</f>
        <v>sum</v>
      </c>
      <c r="F543">
        <v>1162.553213635181</v>
      </c>
    </row>
    <row r="544" spans="1:6" x14ac:dyDescent="0.35">
      <c r="A544" s="56">
        <v>44370</v>
      </c>
      <c r="B544" s="56" t="str">
        <f>VLOOKUP(A544,Mapping!$H$2:$I$215,2,0)</f>
        <v>Post</v>
      </c>
      <c r="C544" s="123">
        <f>VLOOKUP(A544,Mapping!$H$2:$J$215,3,0)</f>
        <v>0</v>
      </c>
      <c r="D544" t="s">
        <v>89</v>
      </c>
      <c r="E544" t="str">
        <f>VLOOKUP(D544,Mapping!$E$2:$F$28,2,0)</f>
        <v>sum</v>
      </c>
      <c r="F544">
        <v>941.77475930262813</v>
      </c>
    </row>
    <row r="545" spans="1:6" x14ac:dyDescent="0.35">
      <c r="A545" s="56">
        <v>44371</v>
      </c>
      <c r="B545" s="56" t="str">
        <f>VLOOKUP(A545,Mapping!$H$2:$I$215,2,0)</f>
        <v>Post</v>
      </c>
      <c r="C545" s="123">
        <f>VLOOKUP(A545,Mapping!$H$2:$J$215,3,0)</f>
        <v>0</v>
      </c>
      <c r="D545" t="s">
        <v>89</v>
      </c>
      <c r="E545" t="str">
        <f>VLOOKUP(D545,Mapping!$E$2:$F$28,2,0)</f>
        <v>sum</v>
      </c>
      <c r="F545">
        <v>1002.568826437679</v>
      </c>
    </row>
    <row r="546" spans="1:6" x14ac:dyDescent="0.35">
      <c r="A546" s="56">
        <v>44372</v>
      </c>
      <c r="B546" s="56" t="str">
        <f>VLOOKUP(A546,Mapping!$H$2:$I$215,2,0)</f>
        <v>Post</v>
      </c>
      <c r="C546" s="123">
        <f>VLOOKUP(A546,Mapping!$H$2:$J$215,3,0)</f>
        <v>0</v>
      </c>
      <c r="D546" t="s">
        <v>89</v>
      </c>
      <c r="E546" t="str">
        <f>VLOOKUP(D546,Mapping!$E$2:$F$28,2,0)</f>
        <v>sum</v>
      </c>
      <c r="F546">
        <v>1115.624460057247</v>
      </c>
    </row>
    <row r="547" spans="1:6" x14ac:dyDescent="0.35">
      <c r="A547" s="56">
        <v>44373</v>
      </c>
      <c r="B547" s="56" t="str">
        <f>VLOOKUP(A547,Mapping!$H$2:$I$215,2,0)</f>
        <v>Post</v>
      </c>
      <c r="C547" s="123">
        <f>VLOOKUP(A547,Mapping!$H$2:$J$215,3,0)</f>
        <v>0</v>
      </c>
      <c r="D547" t="s">
        <v>89</v>
      </c>
      <c r="E547" t="str">
        <f>VLOOKUP(D547,Mapping!$E$2:$F$28,2,0)</f>
        <v>sum</v>
      </c>
      <c r="F547">
        <v>1259.6104085349989</v>
      </c>
    </row>
    <row r="548" spans="1:6" x14ac:dyDescent="0.35">
      <c r="A548" s="56">
        <v>44374</v>
      </c>
      <c r="B548" s="56" t="str">
        <f>VLOOKUP(A548,Mapping!$H$2:$I$215,2,0)</f>
        <v>Post</v>
      </c>
      <c r="C548" s="123">
        <f>VLOOKUP(A548,Mapping!$H$2:$J$215,3,0)</f>
        <v>0</v>
      </c>
      <c r="D548" t="s">
        <v>89</v>
      </c>
      <c r="E548" t="str">
        <f>VLOOKUP(D548,Mapping!$E$2:$F$28,2,0)</f>
        <v>sum</v>
      </c>
      <c r="F548">
        <v>1068.695706479313</v>
      </c>
    </row>
    <row r="549" spans="1:6" x14ac:dyDescent="0.35">
      <c r="A549" s="56">
        <v>44375</v>
      </c>
      <c r="B549" s="56" t="str">
        <f>VLOOKUP(A549,Mapping!$H$2:$I$215,2,0)</f>
        <v>Post</v>
      </c>
      <c r="C549" s="123">
        <f>VLOOKUP(A549,Mapping!$H$2:$J$215,3,0)</f>
        <v>0</v>
      </c>
      <c r="D549" t="s">
        <v>89</v>
      </c>
      <c r="E549" t="str">
        <f>VLOOKUP(D549,Mapping!$E$2:$F$28,2,0)</f>
        <v>sum</v>
      </c>
      <c r="F549">
        <v>1146.5547749154309</v>
      </c>
    </row>
    <row r="550" spans="1:6" x14ac:dyDescent="0.35">
      <c r="A550" s="56">
        <v>44376</v>
      </c>
      <c r="B550" s="56" t="str">
        <f>VLOOKUP(A550,Mapping!$H$2:$I$215,2,0)</f>
        <v>Post</v>
      </c>
      <c r="C550" s="123">
        <f>VLOOKUP(A550,Mapping!$H$2:$J$215,3,0)</f>
        <v>0</v>
      </c>
      <c r="D550" t="s">
        <v>89</v>
      </c>
      <c r="E550" t="str">
        <f>VLOOKUP(D550,Mapping!$E$2:$F$28,2,0)</f>
        <v>sum</v>
      </c>
      <c r="F550">
        <v>870.31506635441065</v>
      </c>
    </row>
    <row r="551" spans="1:6" x14ac:dyDescent="0.35">
      <c r="A551" s="56">
        <v>44377</v>
      </c>
      <c r="B551" s="56" t="str">
        <f>VLOOKUP(A551,Mapping!$H$2:$I$215,2,0)</f>
        <v>Post</v>
      </c>
      <c r="C551" s="123">
        <f>VLOOKUP(A551,Mapping!$H$2:$J$215,3,0)</f>
        <v>0</v>
      </c>
      <c r="D551" t="s">
        <v>89</v>
      </c>
      <c r="E551" t="str">
        <f>VLOOKUP(D551,Mapping!$E$2:$F$28,2,0)</f>
        <v>sum</v>
      </c>
      <c r="F551">
        <v>816.98693728857666</v>
      </c>
    </row>
    <row r="552" spans="1:6" x14ac:dyDescent="0.35">
      <c r="A552" s="56">
        <v>44378</v>
      </c>
      <c r="B552" s="56" t="str">
        <f>VLOOKUP(A552,Mapping!$H$2:$I$215,2,0)</f>
        <v>Post</v>
      </c>
      <c r="C552" s="123">
        <f>VLOOKUP(A552,Mapping!$H$2:$J$215,3,0)</f>
        <v>0</v>
      </c>
      <c r="D552" t="s">
        <v>89</v>
      </c>
      <c r="E552" t="str">
        <f>VLOOKUP(D552,Mapping!$E$2:$F$28,2,0)</f>
        <v>sum</v>
      </c>
      <c r="F552">
        <v>891.42394236755513</v>
      </c>
    </row>
    <row r="553" spans="1:6" x14ac:dyDescent="0.35">
      <c r="A553" s="56">
        <v>44379</v>
      </c>
      <c r="B553" s="56" t="str">
        <f>VLOOKUP(A553,Mapping!$H$2:$I$215,2,0)</f>
        <v>Post</v>
      </c>
      <c r="C553" s="123">
        <f>VLOOKUP(A553,Mapping!$H$2:$J$215,3,0)</f>
        <v>0</v>
      </c>
      <c r="D553" t="s">
        <v>89</v>
      </c>
      <c r="E553" t="str">
        <f>VLOOKUP(D553,Mapping!$E$2:$F$28,2,0)</f>
        <v>sum</v>
      </c>
      <c r="F553">
        <v>839.929619637722</v>
      </c>
    </row>
    <row r="554" spans="1:6" x14ac:dyDescent="0.35">
      <c r="A554" s="56">
        <v>44380</v>
      </c>
      <c r="B554" s="56" t="str">
        <f>VLOOKUP(A554,Mapping!$H$2:$I$215,2,0)</f>
        <v>Post</v>
      </c>
      <c r="C554" s="123">
        <f>VLOOKUP(A554,Mapping!$H$2:$J$215,3,0)</f>
        <v>0</v>
      </c>
      <c r="D554" t="s">
        <v>89</v>
      </c>
      <c r="E554" t="str">
        <f>VLOOKUP(D554,Mapping!$E$2:$F$28,2,0)</f>
        <v>sum</v>
      </c>
      <c r="F554">
        <v>806.74438943405187</v>
      </c>
    </row>
    <row r="555" spans="1:6" x14ac:dyDescent="0.35">
      <c r="A555" s="56">
        <v>44381</v>
      </c>
      <c r="B555" s="56" t="str">
        <f>VLOOKUP(A555,Mapping!$H$2:$I$215,2,0)</f>
        <v>Post</v>
      </c>
      <c r="C555" s="123">
        <f>VLOOKUP(A555,Mapping!$H$2:$J$215,3,0)</f>
        <v>0</v>
      </c>
      <c r="D555" t="s">
        <v>89</v>
      </c>
      <c r="E555" t="str">
        <f>VLOOKUP(D555,Mapping!$E$2:$F$28,2,0)</f>
        <v>sum</v>
      </c>
      <c r="F555">
        <v>890.27962408466999</v>
      </c>
    </row>
    <row r="556" spans="1:6" x14ac:dyDescent="0.35">
      <c r="A556" s="56">
        <v>44382</v>
      </c>
      <c r="B556" s="56" t="str">
        <f>VLOOKUP(A556,Mapping!$H$2:$I$215,2,0)</f>
        <v>Post</v>
      </c>
      <c r="C556" s="123">
        <f>VLOOKUP(A556,Mapping!$H$2:$J$215,3,0)</f>
        <v>0</v>
      </c>
      <c r="D556" t="s">
        <v>89</v>
      </c>
      <c r="E556" t="str">
        <f>VLOOKUP(D556,Mapping!$E$2:$F$28,2,0)</f>
        <v>sum</v>
      </c>
      <c r="F556">
        <v>1043.618273991284</v>
      </c>
    </row>
    <row r="557" spans="1:6" x14ac:dyDescent="0.35">
      <c r="A557" s="56">
        <v>44383</v>
      </c>
      <c r="B557" s="56" t="str">
        <f>VLOOKUP(A557,Mapping!$H$2:$I$215,2,0)</f>
        <v>Post</v>
      </c>
      <c r="C557" s="123">
        <f>VLOOKUP(A557,Mapping!$H$2:$J$215,3,0)</f>
        <v>0</v>
      </c>
      <c r="D557" t="s">
        <v>89</v>
      </c>
      <c r="E557" t="str">
        <f>VLOOKUP(D557,Mapping!$E$2:$F$28,2,0)</f>
        <v>sum</v>
      </c>
      <c r="F557">
        <v>1185.5137410690461</v>
      </c>
    </row>
    <row r="558" spans="1:6" x14ac:dyDescent="0.35">
      <c r="A558" s="56">
        <v>44384</v>
      </c>
      <c r="B558" s="56" t="str">
        <f>VLOOKUP(A558,Mapping!$H$2:$I$215,2,0)</f>
        <v>Post</v>
      </c>
      <c r="C558" s="123">
        <f>VLOOKUP(A558,Mapping!$H$2:$J$215,3,0)</f>
        <v>0</v>
      </c>
      <c r="D558" t="s">
        <v>89</v>
      </c>
      <c r="E558" t="str">
        <f>VLOOKUP(D558,Mapping!$E$2:$F$28,2,0)</f>
        <v>sum</v>
      </c>
      <c r="F558">
        <v>1502.4899054282409</v>
      </c>
    </row>
    <row r="559" spans="1:6" x14ac:dyDescent="0.35">
      <c r="A559" s="56">
        <v>44385</v>
      </c>
      <c r="B559" s="56" t="str">
        <f>VLOOKUP(A559,Mapping!$H$2:$I$215,2,0)</f>
        <v>Post</v>
      </c>
      <c r="C559" s="123">
        <f>VLOOKUP(A559,Mapping!$H$2:$J$215,3,0)</f>
        <v>0</v>
      </c>
      <c r="D559" t="s">
        <v>89</v>
      </c>
      <c r="E559" t="str">
        <f>VLOOKUP(D559,Mapping!$E$2:$F$28,2,0)</f>
        <v>sum</v>
      </c>
      <c r="F559">
        <v>1428.1092170407051</v>
      </c>
    </row>
    <row r="560" spans="1:6" x14ac:dyDescent="0.35">
      <c r="A560" s="56">
        <v>44386</v>
      </c>
      <c r="B560" s="56" t="str">
        <f>VLOOKUP(A560,Mapping!$H$2:$I$215,2,0)</f>
        <v>Post</v>
      </c>
      <c r="C560" s="123">
        <f>VLOOKUP(A560,Mapping!$H$2:$J$215,3,0)</f>
        <v>0</v>
      </c>
      <c r="D560" t="s">
        <v>89</v>
      </c>
      <c r="E560" t="str">
        <f>VLOOKUP(D560,Mapping!$E$2:$F$28,2,0)</f>
        <v>sum</v>
      </c>
      <c r="F560">
        <v>1311.388752186416</v>
      </c>
    </row>
    <row r="561" spans="1:6" x14ac:dyDescent="0.35">
      <c r="A561" s="56">
        <v>44387</v>
      </c>
      <c r="B561" s="56" t="str">
        <f>VLOOKUP(A561,Mapping!$H$2:$I$215,2,0)</f>
        <v>Post</v>
      </c>
      <c r="C561" s="123">
        <f>VLOOKUP(A561,Mapping!$H$2:$J$215,3,0)</f>
        <v>0</v>
      </c>
      <c r="D561" t="s">
        <v>89</v>
      </c>
      <c r="E561" t="str">
        <f>VLOOKUP(D561,Mapping!$E$2:$F$28,2,0)</f>
        <v>sum</v>
      </c>
      <c r="F561">
        <v>1053.917138537251</v>
      </c>
    </row>
    <row r="562" spans="1:6" x14ac:dyDescent="0.35">
      <c r="A562" s="56">
        <v>44388</v>
      </c>
      <c r="B562" s="56" t="str">
        <f>VLOOKUP(A562,Mapping!$H$2:$I$215,2,0)</f>
        <v>Post</v>
      </c>
      <c r="C562" s="123">
        <f>VLOOKUP(A562,Mapping!$H$2:$J$215,3,0)</f>
        <v>0</v>
      </c>
      <c r="D562" t="s">
        <v>89</v>
      </c>
      <c r="E562" t="str">
        <f>VLOOKUP(D562,Mapping!$E$2:$F$28,2,0)</f>
        <v>sum</v>
      </c>
      <c r="F562">
        <v>947.49553822892892</v>
      </c>
    </row>
    <row r="563" spans="1:6" x14ac:dyDescent="0.35">
      <c r="A563" s="56">
        <v>44389</v>
      </c>
      <c r="B563" s="56" t="str">
        <f>VLOOKUP(A563,Mapping!$H$2:$I$215,2,0)</f>
        <v>Post</v>
      </c>
      <c r="C563" s="123">
        <f>VLOOKUP(A563,Mapping!$H$2:$J$215,3,0)</f>
        <v>0</v>
      </c>
      <c r="D563" t="s">
        <v>89</v>
      </c>
      <c r="E563" t="str">
        <f>VLOOKUP(D563,Mapping!$E$2:$F$28,2,0)</f>
        <v>sum</v>
      </c>
      <c r="F563">
        <v>738.08529246094099</v>
      </c>
    </row>
    <row r="564" spans="1:6" x14ac:dyDescent="0.35">
      <c r="A564" s="56">
        <v>44390</v>
      </c>
      <c r="B564" s="56" t="str">
        <f>VLOOKUP(A564,Mapping!$H$2:$I$215,2,0)</f>
        <v>Post</v>
      </c>
      <c r="C564" s="123">
        <f>VLOOKUP(A564,Mapping!$H$2:$J$215,3,0)</f>
        <v>0</v>
      </c>
      <c r="D564" t="s">
        <v>89</v>
      </c>
      <c r="E564" t="str">
        <f>VLOOKUP(D564,Mapping!$E$2:$F$28,2,0)</f>
        <v>sum</v>
      </c>
      <c r="F564">
        <v>1061.9273665174469</v>
      </c>
    </row>
    <row r="565" spans="1:6" x14ac:dyDescent="0.35">
      <c r="A565" s="56">
        <v>44391</v>
      </c>
      <c r="B565" s="56" t="str">
        <f>VLOOKUP(A565,Mapping!$H$2:$I$215,2,0)</f>
        <v>Post</v>
      </c>
      <c r="C565" s="123">
        <f>VLOOKUP(A565,Mapping!$H$2:$J$215,3,0)</f>
        <v>0</v>
      </c>
      <c r="D565" t="s">
        <v>89</v>
      </c>
      <c r="E565" t="str">
        <f>VLOOKUP(D565,Mapping!$E$2:$F$28,2,0)</f>
        <v>sum</v>
      </c>
      <c r="F565">
        <v>949.78417479469931</v>
      </c>
    </row>
    <row r="566" spans="1:6" x14ac:dyDescent="0.35">
      <c r="A566" s="56">
        <v>44392</v>
      </c>
      <c r="B566" s="56" t="str">
        <f>VLOOKUP(A566,Mapping!$H$2:$I$215,2,0)</f>
        <v>Post</v>
      </c>
      <c r="C566" s="123">
        <f>VLOOKUP(A566,Mapping!$H$2:$J$215,3,0)</f>
        <v>0</v>
      </c>
      <c r="D566" t="s">
        <v>89</v>
      </c>
      <c r="E566" t="str">
        <f>VLOOKUP(D566,Mapping!$E$2:$F$28,2,0)</f>
        <v>sum</v>
      </c>
      <c r="F566">
        <v>1337.708072692775</v>
      </c>
    </row>
    <row r="567" spans="1:6" x14ac:dyDescent="0.35">
      <c r="A567" s="56">
        <v>44393</v>
      </c>
      <c r="B567" s="56" t="str">
        <f>VLOOKUP(A567,Mapping!$H$2:$I$215,2,0)</f>
        <v>Post</v>
      </c>
      <c r="C567" s="123">
        <f>VLOOKUP(A567,Mapping!$H$2:$J$215,3,0)</f>
        <v>0</v>
      </c>
      <c r="D567" t="s">
        <v>89</v>
      </c>
      <c r="E567" t="str">
        <f>VLOOKUP(D567,Mapping!$E$2:$F$28,2,0)</f>
        <v>sum</v>
      </c>
      <c r="F567">
        <v>1670.7046930123629</v>
      </c>
    </row>
    <row r="568" spans="1:6" x14ac:dyDescent="0.35">
      <c r="A568" s="56">
        <v>44394</v>
      </c>
      <c r="B568" s="56" t="str">
        <f>VLOOKUP(A568,Mapping!$H$2:$I$215,2,0)</f>
        <v>Post</v>
      </c>
      <c r="C568" s="123">
        <f>VLOOKUP(A568,Mapping!$H$2:$J$215,3,0)</f>
        <v>0</v>
      </c>
      <c r="D568" t="s">
        <v>89</v>
      </c>
      <c r="E568" t="str">
        <f>VLOOKUP(D568,Mapping!$E$2:$F$28,2,0)</f>
        <v>sum</v>
      </c>
      <c r="F568">
        <v>1693.5910586700661</v>
      </c>
    </row>
    <row r="569" spans="1:6" x14ac:dyDescent="0.35">
      <c r="A569" s="56">
        <v>44395</v>
      </c>
      <c r="B569" s="56" t="str">
        <f>VLOOKUP(A569,Mapping!$H$2:$I$215,2,0)</f>
        <v>Post</v>
      </c>
      <c r="C569" s="123">
        <f>VLOOKUP(A569,Mapping!$H$2:$J$215,3,0)</f>
        <v>0</v>
      </c>
      <c r="D569" t="s">
        <v>89</v>
      </c>
      <c r="E569" t="str">
        <f>VLOOKUP(D569,Mapping!$E$2:$F$28,2,0)</f>
        <v>sum</v>
      </c>
      <c r="F569">
        <v>1616.921733716759</v>
      </c>
    </row>
    <row r="570" spans="1:6" x14ac:dyDescent="0.35">
      <c r="A570" s="56">
        <v>44396</v>
      </c>
      <c r="B570" s="56" t="str">
        <f>VLOOKUP(A570,Mapping!$H$2:$I$215,2,0)</f>
        <v>Post</v>
      </c>
      <c r="C570" s="123">
        <f>VLOOKUP(A570,Mapping!$H$2:$J$215,3,0)</f>
        <v>0</v>
      </c>
      <c r="D570" t="s">
        <v>89</v>
      </c>
      <c r="E570" t="str">
        <f>VLOOKUP(D570,Mapping!$E$2:$F$28,2,0)</f>
        <v>sum</v>
      </c>
      <c r="F570">
        <v>1309.100115620646</v>
      </c>
    </row>
    <row r="571" spans="1:6" x14ac:dyDescent="0.35">
      <c r="A571" s="56">
        <v>44397</v>
      </c>
      <c r="B571" s="56" t="str">
        <f>VLOOKUP(A571,Mapping!$H$2:$I$215,2,0)</f>
        <v>Post</v>
      </c>
      <c r="C571" s="123">
        <f>VLOOKUP(A571,Mapping!$H$2:$J$215,3,0)</f>
        <v>0</v>
      </c>
      <c r="D571" t="s">
        <v>89</v>
      </c>
      <c r="E571" t="str">
        <f>VLOOKUP(D571,Mapping!$E$2:$F$28,2,0)</f>
        <v>sum</v>
      </c>
      <c r="F571">
        <v>1699.3126500844919</v>
      </c>
    </row>
    <row r="572" spans="1:6" x14ac:dyDescent="0.35">
      <c r="A572" s="56">
        <v>44398</v>
      </c>
      <c r="B572" s="56" t="str">
        <f>VLOOKUP(A572,Mapping!$H$2:$I$215,2,0)</f>
        <v>Post</v>
      </c>
      <c r="C572" s="123">
        <f>VLOOKUP(A572,Mapping!$H$2:$J$215,3,0)</f>
        <v>0</v>
      </c>
      <c r="D572" t="s">
        <v>89</v>
      </c>
      <c r="E572" t="str">
        <f>VLOOKUP(D572,Mapping!$E$2:$F$28,2,0)</f>
        <v>sum</v>
      </c>
      <c r="F572">
        <v>1415.521715928968</v>
      </c>
    </row>
    <row r="573" spans="1:6" x14ac:dyDescent="0.35">
      <c r="A573" s="56">
        <v>44399</v>
      </c>
      <c r="B573" s="56" t="str">
        <f>VLOOKUP(A573,Mapping!$H$2:$I$215,2,0)</f>
        <v>Post</v>
      </c>
      <c r="C573" s="123">
        <f>VLOOKUP(A573,Mapping!$H$2:$J$215,3,0)</f>
        <v>0</v>
      </c>
      <c r="D573" t="s">
        <v>89</v>
      </c>
      <c r="E573" t="str">
        <f>VLOOKUP(D573,Mapping!$E$2:$F$28,2,0)</f>
        <v>sum</v>
      </c>
      <c r="F573">
        <v>1558.5615012896151</v>
      </c>
    </row>
    <row r="574" spans="1:6" x14ac:dyDescent="0.35">
      <c r="A574" s="56">
        <v>44400</v>
      </c>
      <c r="B574" s="56" t="str">
        <f>VLOOKUP(A574,Mapping!$H$2:$I$215,2,0)</f>
        <v>Post</v>
      </c>
      <c r="C574" s="123">
        <f>VLOOKUP(A574,Mapping!$H$2:$J$215,3,0)</f>
        <v>0</v>
      </c>
      <c r="D574" t="s">
        <v>89</v>
      </c>
      <c r="E574" t="str">
        <f>VLOOKUP(D574,Mapping!$E$2:$F$28,2,0)</f>
        <v>sum</v>
      </c>
      <c r="F574">
        <v>1068.793276214758</v>
      </c>
    </row>
    <row r="575" spans="1:6" x14ac:dyDescent="0.35">
      <c r="A575" s="56">
        <v>44401</v>
      </c>
      <c r="B575" s="56" t="str">
        <f>VLOOKUP(A575,Mapping!$H$2:$I$215,2,0)</f>
        <v>Post</v>
      </c>
      <c r="C575" s="123">
        <f>VLOOKUP(A575,Mapping!$H$2:$J$215,3,0)</f>
        <v>0</v>
      </c>
      <c r="D575" t="s">
        <v>89</v>
      </c>
      <c r="E575" t="str">
        <f>VLOOKUP(D575,Mapping!$E$2:$F$28,2,0)</f>
        <v>sum</v>
      </c>
      <c r="F575">
        <v>1574.581957250007</v>
      </c>
    </row>
    <row r="576" spans="1:6" x14ac:dyDescent="0.35">
      <c r="A576" s="56">
        <v>44402</v>
      </c>
      <c r="B576" s="56" t="str">
        <f>VLOOKUP(A576,Mapping!$H$2:$I$215,2,0)</f>
        <v>Post</v>
      </c>
      <c r="C576" s="123">
        <f>VLOOKUP(A576,Mapping!$H$2:$J$215,3,0)</f>
        <v>0</v>
      </c>
      <c r="D576" t="s">
        <v>89</v>
      </c>
      <c r="E576" t="str">
        <f>VLOOKUP(D576,Mapping!$E$2:$F$28,2,0)</f>
        <v>sum</v>
      </c>
      <c r="F576">
        <v>1868.6717559514991</v>
      </c>
    </row>
    <row r="577" spans="1:6" x14ac:dyDescent="0.35">
      <c r="A577" s="56">
        <v>44403</v>
      </c>
      <c r="B577" s="56" t="str">
        <f>VLOOKUP(A577,Mapping!$H$2:$I$215,2,0)</f>
        <v>Post</v>
      </c>
      <c r="C577" s="123">
        <f>VLOOKUP(A577,Mapping!$H$2:$J$215,3,0)</f>
        <v>0</v>
      </c>
      <c r="D577" t="s">
        <v>89</v>
      </c>
      <c r="E577" t="str">
        <f>VLOOKUP(D577,Mapping!$E$2:$F$28,2,0)</f>
        <v>sum</v>
      </c>
      <c r="F577">
        <v>1676.426284426788</v>
      </c>
    </row>
    <row r="578" spans="1:6" x14ac:dyDescent="0.35">
      <c r="A578" s="56">
        <v>44404</v>
      </c>
      <c r="B578" s="56" t="str">
        <f>VLOOKUP(A578,Mapping!$H$2:$I$215,2,0)</f>
        <v>Post</v>
      </c>
      <c r="C578" s="123">
        <f>VLOOKUP(A578,Mapping!$H$2:$J$215,3,0)</f>
        <v>0</v>
      </c>
      <c r="D578" t="s">
        <v>89</v>
      </c>
      <c r="E578" t="str">
        <f>VLOOKUP(D578,Mapping!$E$2:$F$28,2,0)</f>
        <v>sum</v>
      </c>
      <c r="F578">
        <v>1408.655806231656</v>
      </c>
    </row>
    <row r="579" spans="1:6" x14ac:dyDescent="0.35">
      <c r="A579" s="56">
        <v>44405</v>
      </c>
      <c r="B579" s="56" t="str">
        <f>VLOOKUP(A579,Mapping!$H$2:$I$215,2,0)</f>
        <v>Post</v>
      </c>
      <c r="C579" s="123">
        <f>VLOOKUP(A579,Mapping!$H$2:$J$215,3,0)</f>
        <v>0</v>
      </c>
      <c r="D579" t="s">
        <v>89</v>
      </c>
      <c r="E579" t="str">
        <f>VLOOKUP(D579,Mapping!$E$2:$F$28,2,0)</f>
        <v>sum</v>
      </c>
      <c r="F579">
        <v>1346.862618955857</v>
      </c>
    </row>
    <row r="580" spans="1:6" x14ac:dyDescent="0.35">
      <c r="A580" s="56">
        <v>44406</v>
      </c>
      <c r="B580" s="56" t="str">
        <f>VLOOKUP(A580,Mapping!$H$2:$I$215,2,0)</f>
        <v>Post</v>
      </c>
      <c r="C580" s="123">
        <f>VLOOKUP(A580,Mapping!$H$2:$J$215,3,0)</f>
        <v>0</v>
      </c>
      <c r="D580" t="s">
        <v>89</v>
      </c>
      <c r="E580" t="str">
        <f>VLOOKUP(D580,Mapping!$E$2:$F$28,2,0)</f>
        <v>sum</v>
      </c>
      <c r="F580">
        <v>909.73303489371801</v>
      </c>
    </row>
    <row r="581" spans="1:6" x14ac:dyDescent="0.35">
      <c r="A581" s="56">
        <v>44407</v>
      </c>
      <c r="B581" s="56" t="str">
        <f>VLOOKUP(A581,Mapping!$H$2:$I$215,2,0)</f>
        <v>Post</v>
      </c>
      <c r="C581" s="123">
        <f>VLOOKUP(A581,Mapping!$H$2:$J$215,3,0)</f>
        <v>0</v>
      </c>
      <c r="D581" t="s">
        <v>89</v>
      </c>
      <c r="E581" t="str">
        <f>VLOOKUP(D581,Mapping!$E$2:$F$28,2,0)</f>
        <v>sum</v>
      </c>
      <c r="F581">
        <v>897.14553378198104</v>
      </c>
    </row>
    <row r="582" spans="1:6" x14ac:dyDescent="0.35">
      <c r="A582" s="56">
        <v>44408</v>
      </c>
      <c r="B582" s="56" t="str">
        <f>VLOOKUP(A582,Mapping!$H$2:$I$215,2,0)</f>
        <v>Post</v>
      </c>
      <c r="C582" s="123">
        <f>VLOOKUP(A582,Mapping!$H$2:$J$215,3,0)</f>
        <v>0</v>
      </c>
      <c r="D582" t="s">
        <v>89</v>
      </c>
      <c r="E582" t="str">
        <f>VLOOKUP(D582,Mapping!$E$2:$F$28,2,0)</f>
        <v>sum</v>
      </c>
      <c r="F582">
        <v>896.00121549909591</v>
      </c>
    </row>
    <row r="583" spans="1:6" x14ac:dyDescent="0.35">
      <c r="A583" s="56">
        <v>44409</v>
      </c>
      <c r="B583" s="56" t="str">
        <f>VLOOKUP(A583,Mapping!$H$2:$I$215,2,0)</f>
        <v>Post</v>
      </c>
      <c r="C583" s="123">
        <f>VLOOKUP(A583,Mapping!$H$2:$J$215,3,0)</f>
        <v>0</v>
      </c>
      <c r="D583" t="s">
        <v>89</v>
      </c>
      <c r="E583" t="str">
        <f>VLOOKUP(D583,Mapping!$E$2:$F$28,2,0)</f>
        <v>sum</v>
      </c>
      <c r="F583">
        <v>872.85406362410083</v>
      </c>
    </row>
    <row r="584" spans="1:6" x14ac:dyDescent="0.35">
      <c r="A584" s="56">
        <v>44410</v>
      </c>
      <c r="B584" s="56" t="str">
        <f>VLOOKUP(A584,Mapping!$H$2:$I$215,2,0)</f>
        <v>Post</v>
      </c>
      <c r="C584" s="123">
        <f>VLOOKUP(A584,Mapping!$H$2:$J$215,3,0)</f>
        <v>0</v>
      </c>
      <c r="D584" t="s">
        <v>89</v>
      </c>
      <c r="E584" t="str">
        <f>VLOOKUP(D584,Mapping!$E$2:$F$28,2,0)</f>
        <v>sum</v>
      </c>
      <c r="F584">
        <v>1831.1992749550359</v>
      </c>
    </row>
    <row r="585" spans="1:6" x14ac:dyDescent="0.35">
      <c r="A585" s="56">
        <v>44411</v>
      </c>
      <c r="B585" s="56" t="str">
        <f>VLOOKUP(A585,Mapping!$H$2:$I$215,2,0)</f>
        <v>Post</v>
      </c>
      <c r="C585" s="123">
        <f>VLOOKUP(A585,Mapping!$H$2:$J$215,3,0)</f>
        <v>0</v>
      </c>
      <c r="D585" t="s">
        <v>89</v>
      </c>
      <c r="E585" t="str">
        <f>VLOOKUP(D585,Mapping!$E$2:$F$28,2,0)</f>
        <v>sum</v>
      </c>
      <c r="F585">
        <v>2205.8827000899282</v>
      </c>
    </row>
    <row r="586" spans="1:6" x14ac:dyDescent="0.35">
      <c r="A586" s="56">
        <v>44412</v>
      </c>
      <c r="B586" s="56" t="str">
        <f>VLOOKUP(A586,Mapping!$H$2:$I$215,2,0)</f>
        <v>Post</v>
      </c>
      <c r="C586" s="123">
        <f>VLOOKUP(A586,Mapping!$H$2:$J$215,3,0)</f>
        <v>0</v>
      </c>
      <c r="D586" t="s">
        <v>89</v>
      </c>
      <c r="E586" t="str">
        <f>VLOOKUP(D586,Mapping!$E$2:$F$28,2,0)</f>
        <v>sum</v>
      </c>
      <c r="F586">
        <v>3390.0934127697842</v>
      </c>
    </row>
    <row r="587" spans="1:6" x14ac:dyDescent="0.35">
      <c r="A587" s="56">
        <v>44413</v>
      </c>
      <c r="B587" s="56" t="str">
        <f>VLOOKUP(A587,Mapping!$H$2:$I$215,2,0)</f>
        <v>Post</v>
      </c>
      <c r="C587" s="123">
        <f>VLOOKUP(A587,Mapping!$H$2:$J$215,3,0)</f>
        <v>0</v>
      </c>
      <c r="D587" t="s">
        <v>89</v>
      </c>
      <c r="E587" t="str">
        <f>VLOOKUP(D587,Mapping!$E$2:$F$28,2,0)</f>
        <v>sum</v>
      </c>
      <c r="F587">
        <v>5349.0016861510794</v>
      </c>
    </row>
    <row r="588" spans="1:6" x14ac:dyDescent="0.35">
      <c r="A588" s="56">
        <v>44414</v>
      </c>
      <c r="B588" s="56" t="str">
        <f>VLOOKUP(A588,Mapping!$H$2:$I$215,2,0)</f>
        <v>Post</v>
      </c>
      <c r="C588" s="123">
        <f>VLOOKUP(A588,Mapping!$H$2:$J$215,3,0)</f>
        <v>0</v>
      </c>
      <c r="D588" t="s">
        <v>89</v>
      </c>
      <c r="E588" t="str">
        <f>VLOOKUP(D588,Mapping!$E$2:$F$28,2,0)</f>
        <v>sum</v>
      </c>
      <c r="F588">
        <v>4848.7201551259004</v>
      </c>
    </row>
    <row r="589" spans="1:6" x14ac:dyDescent="0.35">
      <c r="A589" s="56">
        <v>44415</v>
      </c>
      <c r="B589" s="56" t="str">
        <f>VLOOKUP(A589,Mapping!$H$2:$I$215,2,0)</f>
        <v>Post</v>
      </c>
      <c r="C589" s="123">
        <f>VLOOKUP(A589,Mapping!$H$2:$J$215,3,0)</f>
        <v>0</v>
      </c>
      <c r="D589" t="s">
        <v>89</v>
      </c>
      <c r="E589" t="str">
        <f>VLOOKUP(D589,Mapping!$E$2:$F$28,2,0)</f>
        <v>sum</v>
      </c>
      <c r="F589">
        <v>4621.7992075089933</v>
      </c>
    </row>
    <row r="590" spans="1:6" x14ac:dyDescent="0.35">
      <c r="A590" s="56">
        <v>44416</v>
      </c>
      <c r="B590" s="56" t="str">
        <f>VLOOKUP(A590,Mapping!$H$2:$I$215,2,0)</f>
        <v>Post</v>
      </c>
      <c r="C590" s="123">
        <f>VLOOKUP(A590,Mapping!$H$2:$J$215,3,0)</f>
        <v>0</v>
      </c>
      <c r="D590" t="s">
        <v>89</v>
      </c>
      <c r="E590" t="str">
        <f>VLOOKUP(D590,Mapping!$E$2:$F$28,2,0)</f>
        <v>sum</v>
      </c>
      <c r="F590">
        <v>3647.6223021582741</v>
      </c>
    </row>
    <row r="591" spans="1:6" x14ac:dyDescent="0.35">
      <c r="A591" s="56">
        <v>44417</v>
      </c>
      <c r="B591" s="56" t="str">
        <f>VLOOKUP(A591,Mapping!$H$2:$I$215,2,0)</f>
        <v>Post</v>
      </c>
      <c r="C591" s="123">
        <f>VLOOKUP(A591,Mapping!$H$2:$J$215,3,0)</f>
        <v>0</v>
      </c>
      <c r="D591" t="s">
        <v>89</v>
      </c>
      <c r="E591" t="str">
        <f>VLOOKUP(D591,Mapping!$E$2:$F$28,2,0)</f>
        <v>sum</v>
      </c>
      <c r="F591">
        <v>3073.4595323741009</v>
      </c>
    </row>
    <row r="592" spans="1:6" x14ac:dyDescent="0.35">
      <c r="A592" s="56">
        <v>44418</v>
      </c>
      <c r="B592" s="56" t="str">
        <f>VLOOKUP(A592,Mapping!$H$2:$I$215,2,0)</f>
        <v>Post</v>
      </c>
      <c r="C592" s="123">
        <f>VLOOKUP(A592,Mapping!$H$2:$J$215,3,0)</f>
        <v>0</v>
      </c>
      <c r="D592" t="s">
        <v>89</v>
      </c>
      <c r="E592" t="str">
        <f>VLOOKUP(D592,Mapping!$E$2:$F$28,2,0)</f>
        <v>sum</v>
      </c>
      <c r="F592">
        <v>2431.7482014388488</v>
      </c>
    </row>
    <row r="593" spans="1:6" x14ac:dyDescent="0.35">
      <c r="A593" s="56">
        <v>44419</v>
      </c>
      <c r="B593" s="56" t="str">
        <f>VLOOKUP(A593,Mapping!$H$2:$I$215,2,0)</f>
        <v>Post</v>
      </c>
      <c r="C593" s="123">
        <f>VLOOKUP(A593,Mapping!$H$2:$J$215,3,0)</f>
        <v>0</v>
      </c>
      <c r="D593" t="s">
        <v>89</v>
      </c>
      <c r="E593" t="str">
        <f>VLOOKUP(D593,Mapping!$E$2:$F$28,2,0)</f>
        <v>sum</v>
      </c>
      <c r="F593">
        <v>2537.29282823741</v>
      </c>
    </row>
    <row r="594" spans="1:6" x14ac:dyDescent="0.35">
      <c r="A594" s="56">
        <v>44420</v>
      </c>
      <c r="B594" s="56" t="str">
        <f>VLOOKUP(A594,Mapping!$H$2:$I$215,2,0)</f>
        <v>Post</v>
      </c>
      <c r="C594" s="123">
        <f>VLOOKUP(A594,Mapping!$H$2:$J$215,3,0)</f>
        <v>0</v>
      </c>
      <c r="D594" t="s">
        <v>89</v>
      </c>
      <c r="E594" t="str">
        <f>VLOOKUP(D594,Mapping!$E$2:$F$28,2,0)</f>
        <v>sum</v>
      </c>
      <c r="F594">
        <v>2177.3856508543172</v>
      </c>
    </row>
    <row r="595" spans="1:6" x14ac:dyDescent="0.35">
      <c r="A595" s="56">
        <v>44421</v>
      </c>
      <c r="B595" s="56" t="str">
        <f>VLOOKUP(A595,Mapping!$H$2:$I$215,2,0)</f>
        <v>Post</v>
      </c>
      <c r="C595" s="123">
        <f>VLOOKUP(A595,Mapping!$H$2:$J$215,3,0)</f>
        <v>0</v>
      </c>
      <c r="D595" t="s">
        <v>89</v>
      </c>
      <c r="E595" t="str">
        <f>VLOOKUP(D595,Mapping!$E$2:$F$28,2,0)</f>
        <v>sum</v>
      </c>
      <c r="F595">
        <v>2463.4115894784172</v>
      </c>
    </row>
    <row r="596" spans="1:6" x14ac:dyDescent="0.35">
      <c r="A596" s="56">
        <v>44422</v>
      </c>
      <c r="B596" s="56" t="str">
        <f>VLOOKUP(A596,Mapping!$H$2:$I$215,2,0)</f>
        <v>Post</v>
      </c>
      <c r="C596" s="123">
        <f>VLOOKUP(A596,Mapping!$H$2:$J$215,3,0)</f>
        <v>0</v>
      </c>
      <c r="D596" t="s">
        <v>89</v>
      </c>
      <c r="E596" t="str">
        <f>VLOOKUP(D596,Mapping!$E$2:$F$28,2,0)</f>
        <v>sum</v>
      </c>
      <c r="F596">
        <v>2468.688820818345</v>
      </c>
    </row>
    <row r="597" spans="1:6" x14ac:dyDescent="0.35">
      <c r="A597" s="56">
        <v>44423</v>
      </c>
      <c r="B597" s="56" t="str">
        <f>VLOOKUP(A597,Mapping!$H$2:$I$215,2,0)</f>
        <v>Post</v>
      </c>
      <c r="C597" s="123">
        <f>VLOOKUP(A597,Mapping!$H$2:$J$215,3,0)</f>
        <v>0</v>
      </c>
      <c r="D597" t="s">
        <v>89</v>
      </c>
      <c r="E597" t="str">
        <f>VLOOKUP(D597,Mapping!$E$2:$F$28,2,0)</f>
        <v>sum</v>
      </c>
      <c r="F597">
        <v>2536.2373819694249</v>
      </c>
    </row>
    <row r="598" spans="1:6" x14ac:dyDescent="0.35">
      <c r="A598" s="56">
        <v>44424</v>
      </c>
      <c r="B598" s="56" t="str">
        <f>VLOOKUP(A598,Mapping!$H$2:$I$215,2,0)</f>
        <v>Post</v>
      </c>
      <c r="C598" s="123">
        <f>VLOOKUP(A598,Mapping!$H$2:$J$215,3,0)</f>
        <v>0</v>
      </c>
      <c r="D598" t="s">
        <v>89</v>
      </c>
      <c r="E598" t="str">
        <f>VLOOKUP(D598,Mapping!$E$2:$F$28,2,0)</f>
        <v>sum</v>
      </c>
      <c r="F598">
        <v>2315.649111960432</v>
      </c>
    </row>
    <row r="599" spans="1:6" x14ac:dyDescent="0.35">
      <c r="A599" s="56">
        <v>44425</v>
      </c>
      <c r="B599" s="56" t="str">
        <f>VLOOKUP(A599,Mapping!$H$2:$I$215,2,0)</f>
        <v>Post</v>
      </c>
      <c r="C599" s="123">
        <f>VLOOKUP(A599,Mapping!$H$2:$J$215,3,0)</f>
        <v>0</v>
      </c>
      <c r="D599" t="s">
        <v>89</v>
      </c>
      <c r="E599" t="str">
        <f>VLOOKUP(D599,Mapping!$E$2:$F$28,2,0)</f>
        <v>sum</v>
      </c>
      <c r="F599">
        <v>2320.9263433003598</v>
      </c>
    </row>
    <row r="600" spans="1:6" x14ac:dyDescent="0.35">
      <c r="A600" s="56">
        <v>44426</v>
      </c>
      <c r="B600" s="56" t="str">
        <f>VLOOKUP(A600,Mapping!$H$2:$I$215,2,0)</f>
        <v>Post</v>
      </c>
      <c r="C600" s="123">
        <f>VLOOKUP(A600,Mapping!$H$2:$J$215,3,0)</f>
        <v>0</v>
      </c>
      <c r="D600" t="s">
        <v>89</v>
      </c>
      <c r="E600" t="str">
        <f>VLOOKUP(D600,Mapping!$E$2:$F$28,2,0)</f>
        <v>sum</v>
      </c>
      <c r="F600">
        <v>2382.1422268435249</v>
      </c>
    </row>
    <row r="601" spans="1:6" x14ac:dyDescent="0.35">
      <c r="A601" s="56">
        <v>44427</v>
      </c>
      <c r="B601" s="56" t="str">
        <f>VLOOKUP(A601,Mapping!$H$2:$I$215,2,0)</f>
        <v>Post</v>
      </c>
      <c r="C601" s="123">
        <f>VLOOKUP(A601,Mapping!$H$2:$J$215,3,0)</f>
        <v>0</v>
      </c>
      <c r="D601" t="s">
        <v>89</v>
      </c>
      <c r="E601" t="str">
        <f>VLOOKUP(D601,Mapping!$E$2:$F$28,2,0)</f>
        <v>sum</v>
      </c>
      <c r="F601">
        <v>2211.159931429856</v>
      </c>
    </row>
    <row r="602" spans="1:6" x14ac:dyDescent="0.35">
      <c r="A602" s="56">
        <v>44428</v>
      </c>
      <c r="B602" s="56" t="str">
        <f>VLOOKUP(A602,Mapping!$H$2:$I$215,2,0)</f>
        <v>Post</v>
      </c>
      <c r="C602" s="123">
        <f>VLOOKUP(A602,Mapping!$H$2:$J$215,3,0)</f>
        <v>0</v>
      </c>
      <c r="D602" t="s">
        <v>89</v>
      </c>
      <c r="E602" t="str">
        <f>VLOOKUP(D602,Mapping!$E$2:$F$28,2,0)</f>
        <v>sum</v>
      </c>
      <c r="F602">
        <v>2150.999494154677</v>
      </c>
    </row>
    <row r="603" spans="1:6" x14ac:dyDescent="0.35">
      <c r="A603" s="56">
        <v>44429</v>
      </c>
      <c r="B603" s="56" t="str">
        <f>VLOOKUP(A603,Mapping!$H$2:$I$215,2,0)</f>
        <v>Post</v>
      </c>
      <c r="C603" s="123">
        <f>VLOOKUP(A603,Mapping!$H$2:$J$215,3,0)</f>
        <v>0</v>
      </c>
      <c r="D603" t="s">
        <v>89</v>
      </c>
      <c r="E603" t="str">
        <f>VLOOKUP(D603,Mapping!$E$2:$F$28,2,0)</f>
        <v>sum</v>
      </c>
      <c r="F603">
        <v>2346.2570537320139</v>
      </c>
    </row>
    <row r="604" spans="1:6" x14ac:dyDescent="0.35">
      <c r="A604" s="56">
        <v>44430</v>
      </c>
      <c r="B604" s="56" t="str">
        <f>VLOOKUP(A604,Mapping!$H$2:$I$215,2,0)</f>
        <v>Post</v>
      </c>
      <c r="C604" s="123">
        <f>VLOOKUP(A604,Mapping!$H$2:$J$215,3,0)</f>
        <v>0</v>
      </c>
      <c r="D604" t="s">
        <v>89</v>
      </c>
      <c r="E604" t="str">
        <f>VLOOKUP(D604,Mapping!$E$2:$F$28,2,0)</f>
        <v>sum</v>
      </c>
      <c r="F604">
        <v>2372.643210431655</v>
      </c>
    </row>
    <row r="605" spans="1:6" x14ac:dyDescent="0.35">
      <c r="A605" s="56">
        <v>44431</v>
      </c>
      <c r="B605" s="56" t="str">
        <f>VLOOKUP(A605,Mapping!$H$2:$I$215,2,0)</f>
        <v>Post</v>
      </c>
      <c r="C605" s="123">
        <f>VLOOKUP(A605,Mapping!$H$2:$J$215,3,0)</f>
        <v>0</v>
      </c>
      <c r="D605" t="s">
        <v>89</v>
      </c>
      <c r="E605" t="str">
        <f>VLOOKUP(D605,Mapping!$E$2:$F$28,2,0)</f>
        <v>sum</v>
      </c>
      <c r="F605">
        <v>1937.799348021583</v>
      </c>
    </row>
    <row r="606" spans="1:6" x14ac:dyDescent="0.35">
      <c r="A606" s="56">
        <v>44432</v>
      </c>
      <c r="B606" s="56" t="str">
        <f>VLOOKUP(A606,Mapping!$H$2:$I$215,2,0)</f>
        <v>Post</v>
      </c>
      <c r="C606" s="123">
        <f>VLOOKUP(A606,Mapping!$H$2:$J$215,3,0)</f>
        <v>0</v>
      </c>
      <c r="D606" t="s">
        <v>89</v>
      </c>
      <c r="E606" t="str">
        <f>VLOOKUP(D606,Mapping!$E$2:$F$28,2,0)</f>
        <v>sum</v>
      </c>
      <c r="F606">
        <v>1881.860695818345</v>
      </c>
    </row>
    <row r="607" spans="1:6" x14ac:dyDescent="0.35">
      <c r="A607" s="56">
        <v>44433</v>
      </c>
      <c r="B607" s="56" t="str">
        <f>VLOOKUP(A607,Mapping!$H$2:$I$215,2,0)</f>
        <v>Post</v>
      </c>
      <c r="C607" s="123">
        <f>VLOOKUP(A607,Mapping!$H$2:$J$215,3,0)</f>
        <v>0</v>
      </c>
      <c r="D607" t="s">
        <v>89</v>
      </c>
      <c r="E607" t="str">
        <f>VLOOKUP(D607,Mapping!$E$2:$F$28,2,0)</f>
        <v>sum</v>
      </c>
      <c r="F607">
        <v>1826.977489883094</v>
      </c>
    </row>
    <row r="608" spans="1:6" x14ac:dyDescent="0.35">
      <c r="A608" s="56">
        <v>44434</v>
      </c>
      <c r="B608" s="56" t="str">
        <f>VLOOKUP(A608,Mapping!$H$2:$I$215,2,0)</f>
        <v>Post</v>
      </c>
      <c r="C608" s="123">
        <f>VLOOKUP(A608,Mapping!$H$2:$J$215,3,0)</f>
        <v>0</v>
      </c>
      <c r="D608" t="s">
        <v>89</v>
      </c>
      <c r="E608" t="str">
        <f>VLOOKUP(D608,Mapping!$E$2:$F$28,2,0)</f>
        <v>sum</v>
      </c>
      <c r="F608">
        <v>1734.09821830036</v>
      </c>
    </row>
    <row r="609" spans="1:6" x14ac:dyDescent="0.35">
      <c r="A609" s="56">
        <v>44435</v>
      </c>
      <c r="B609" s="56" t="str">
        <f>VLOOKUP(A609,Mapping!$H$2:$I$215,2,0)</f>
        <v>Post</v>
      </c>
      <c r="C609" s="123">
        <f>VLOOKUP(A609,Mapping!$H$2:$J$215,3,0)</f>
        <v>0</v>
      </c>
      <c r="D609" t="s">
        <v>89</v>
      </c>
      <c r="E609" t="str">
        <f>VLOOKUP(D609,Mapping!$E$2:$F$28,2,0)</f>
        <v>sum</v>
      </c>
      <c r="F609">
        <v>1547.2842288669069</v>
      </c>
    </row>
    <row r="610" spans="1:6" x14ac:dyDescent="0.35">
      <c r="A610" s="56">
        <v>44436</v>
      </c>
      <c r="B610" s="56" t="str">
        <f>VLOOKUP(A610,Mapping!$H$2:$I$215,2,0)</f>
        <v>Post</v>
      </c>
      <c r="C610" s="123">
        <f>VLOOKUP(A610,Mapping!$H$2:$J$215,3,0)</f>
        <v>0</v>
      </c>
      <c r="D610" t="s">
        <v>89</v>
      </c>
      <c r="E610" t="str">
        <f>VLOOKUP(D610,Mapping!$E$2:$F$28,2,0)</f>
        <v>sum</v>
      </c>
      <c r="F610">
        <v>1557.8386915467629</v>
      </c>
    </row>
    <row r="611" spans="1:6" x14ac:dyDescent="0.35">
      <c r="A611" s="56">
        <v>44437</v>
      </c>
      <c r="B611" s="56" t="str">
        <f>VLOOKUP(A611,Mapping!$H$2:$I$215,2,0)</f>
        <v>Post</v>
      </c>
      <c r="C611" s="123">
        <f>VLOOKUP(A611,Mapping!$H$2:$J$215,3,0)</f>
        <v>0</v>
      </c>
      <c r="D611" t="s">
        <v>89</v>
      </c>
      <c r="E611" t="str">
        <f>VLOOKUP(D611,Mapping!$E$2:$F$28,2,0)</f>
        <v>sum</v>
      </c>
      <c r="F611">
        <v>1536.72976618705</v>
      </c>
    </row>
    <row r="612" spans="1:6" x14ac:dyDescent="0.35">
      <c r="A612" s="56">
        <v>44438</v>
      </c>
      <c r="B612" s="56" t="str">
        <f>VLOOKUP(A612,Mapping!$H$2:$I$215,2,0)</f>
        <v>Post</v>
      </c>
      <c r="C612" s="123">
        <f>VLOOKUP(A612,Mapping!$H$2:$J$215,3,0)</f>
        <v>0</v>
      </c>
      <c r="D612" t="s">
        <v>89</v>
      </c>
      <c r="E612" t="str">
        <f>VLOOKUP(D612,Mapping!$E$2:$F$28,2,0)</f>
        <v>sum</v>
      </c>
      <c r="F612">
        <v>1280.2563230665471</v>
      </c>
    </row>
    <row r="613" spans="1:6" x14ac:dyDescent="0.35">
      <c r="A613" s="56">
        <v>44439</v>
      </c>
      <c r="B613" s="56" t="str">
        <f>VLOOKUP(A613,Mapping!$H$2:$I$215,2,0)</f>
        <v>Post</v>
      </c>
      <c r="C613" s="123">
        <f>VLOOKUP(A613,Mapping!$H$2:$J$215,3,0)</f>
        <v>0</v>
      </c>
      <c r="D613" t="s">
        <v>89</v>
      </c>
      <c r="E613" t="str">
        <f>VLOOKUP(D613,Mapping!$E$2:$F$28,2,0)</f>
        <v>sum</v>
      </c>
      <c r="F613">
        <v>1255.981058902878</v>
      </c>
    </row>
    <row r="614" spans="1:6" x14ac:dyDescent="0.35">
      <c r="A614" s="56">
        <v>44440</v>
      </c>
      <c r="B614" s="56" t="str">
        <f>VLOOKUP(A614,Mapping!$H$2:$I$215,2,0)</f>
        <v>Post</v>
      </c>
      <c r="C614" s="123">
        <f>VLOOKUP(A614,Mapping!$H$2:$J$215,3,0)</f>
        <v>0</v>
      </c>
      <c r="D614" t="s">
        <v>89</v>
      </c>
      <c r="E614" t="str">
        <f>VLOOKUP(D614,Mapping!$E$2:$F$28,2,0)</f>
        <v>sum</v>
      </c>
      <c r="F614">
        <v>1460.3206057824691</v>
      </c>
    </row>
    <row r="615" spans="1:6" x14ac:dyDescent="0.35">
      <c r="A615" s="56">
        <v>44441</v>
      </c>
      <c r="B615" s="56" t="str">
        <f>VLOOKUP(A615,Mapping!$H$2:$I$215,2,0)</f>
        <v>Post</v>
      </c>
      <c r="C615" s="123">
        <f>VLOOKUP(A615,Mapping!$H$2:$J$215,3,0)</f>
        <v>0</v>
      </c>
      <c r="D615" t="s">
        <v>89</v>
      </c>
      <c r="E615" t="str">
        <f>VLOOKUP(D615,Mapping!$E$2:$F$28,2,0)</f>
        <v>sum</v>
      </c>
      <c r="F615">
        <v>1257.6367446841059</v>
      </c>
    </row>
    <row r="616" spans="1:6" x14ac:dyDescent="0.35">
      <c r="A616" s="56">
        <v>44442</v>
      </c>
      <c r="B616" s="56" t="str">
        <f>VLOOKUP(A616,Mapping!$H$2:$I$215,2,0)</f>
        <v>Post</v>
      </c>
      <c r="C616" s="123">
        <f>VLOOKUP(A616,Mapping!$H$2:$J$215,3,0)</f>
        <v>0</v>
      </c>
      <c r="D616" t="s">
        <v>89</v>
      </c>
      <c r="E616" t="str">
        <f>VLOOKUP(D616,Mapping!$E$2:$F$28,2,0)</f>
        <v>sum</v>
      </c>
      <c r="F616">
        <v>1340.7039008719601</v>
      </c>
    </row>
    <row r="617" spans="1:6" x14ac:dyDescent="0.35">
      <c r="A617" s="56">
        <v>44443</v>
      </c>
      <c r="B617" s="56" t="str">
        <f>VLOOKUP(A617,Mapping!$H$2:$I$215,2,0)</f>
        <v>Post</v>
      </c>
      <c r="C617" s="123">
        <f>VLOOKUP(A617,Mapping!$H$2:$J$215,3,0)</f>
        <v>0</v>
      </c>
      <c r="D617" t="s">
        <v>89</v>
      </c>
      <c r="E617" t="str">
        <f>VLOOKUP(D617,Mapping!$E$2:$F$28,2,0)</f>
        <v>sum</v>
      </c>
      <c r="F617">
        <v>1250.991372189078</v>
      </c>
    </row>
    <row r="618" spans="1:6" x14ac:dyDescent="0.35">
      <c r="A618" s="56">
        <v>44444</v>
      </c>
      <c r="B618" s="56" t="str">
        <f>VLOOKUP(A618,Mapping!$H$2:$I$215,2,0)</f>
        <v>Post</v>
      </c>
      <c r="C618" s="123">
        <f>VLOOKUP(A618,Mapping!$H$2:$J$215,3,0)</f>
        <v>0</v>
      </c>
      <c r="D618" t="s">
        <v>89</v>
      </c>
      <c r="E618" t="str">
        <f>VLOOKUP(D618,Mapping!$E$2:$F$28,2,0)</f>
        <v>sum</v>
      </c>
      <c r="F618">
        <v>1589.9053694355209</v>
      </c>
    </row>
    <row r="619" spans="1:6" x14ac:dyDescent="0.35">
      <c r="A619" s="56">
        <v>44445</v>
      </c>
      <c r="B619" s="56" t="str">
        <f>VLOOKUP(A619,Mapping!$H$2:$I$215,2,0)</f>
        <v>Post</v>
      </c>
      <c r="C619" s="123">
        <f>VLOOKUP(A619,Mapping!$H$2:$J$215,3,0)</f>
        <v>0</v>
      </c>
      <c r="D619" t="s">
        <v>89</v>
      </c>
      <c r="E619" t="str">
        <f>VLOOKUP(D619,Mapping!$E$2:$F$28,2,0)</f>
        <v>sum</v>
      </c>
      <c r="F619">
        <v>1531.758360104023</v>
      </c>
    </row>
    <row r="620" spans="1:6" x14ac:dyDescent="0.35">
      <c r="A620" s="56">
        <v>44446</v>
      </c>
      <c r="B620" s="56" t="str">
        <f>VLOOKUP(A620,Mapping!$H$2:$I$215,2,0)</f>
        <v>Post</v>
      </c>
      <c r="C620" s="123">
        <f>VLOOKUP(A620,Mapping!$H$2:$J$215,3,0)</f>
        <v>0</v>
      </c>
      <c r="D620" t="s">
        <v>89</v>
      </c>
      <c r="E620" t="str">
        <f>VLOOKUP(D620,Mapping!$E$2:$F$28,2,0)</f>
        <v>sum</v>
      </c>
      <c r="F620">
        <v>1902.2378767018511</v>
      </c>
    </row>
    <row r="621" spans="1:6" x14ac:dyDescent="0.35">
      <c r="A621" s="56">
        <v>44447</v>
      </c>
      <c r="B621" s="56" t="str">
        <f>VLOOKUP(A621,Mapping!$H$2:$I$215,2,0)</f>
        <v>Post</v>
      </c>
      <c r="C621" s="123">
        <f>VLOOKUP(A621,Mapping!$H$2:$J$215,3,0)</f>
        <v>0</v>
      </c>
      <c r="D621" t="s">
        <v>89</v>
      </c>
      <c r="E621" t="str">
        <f>VLOOKUP(D621,Mapping!$E$2:$F$28,2,0)</f>
        <v>sum</v>
      </c>
      <c r="F621">
        <v>1123.0679516597829</v>
      </c>
    </row>
    <row r="622" spans="1:6" x14ac:dyDescent="0.35">
      <c r="A622" s="56">
        <v>44448</v>
      </c>
      <c r="B622" s="56" t="str">
        <f>VLOOKUP(A622,Mapping!$H$2:$I$215,2,0)</f>
        <v>Post</v>
      </c>
      <c r="C622" s="123">
        <f>VLOOKUP(A622,Mapping!$H$2:$J$215,3,0)</f>
        <v>0</v>
      </c>
      <c r="D622" t="s">
        <v>89</v>
      </c>
      <c r="E622" t="str">
        <f>VLOOKUP(D622,Mapping!$E$2:$F$28,2,0)</f>
        <v>sum</v>
      </c>
      <c r="F622">
        <v>2106.583080923971</v>
      </c>
    </row>
    <row r="623" spans="1:6" x14ac:dyDescent="0.35">
      <c r="A623" s="56">
        <v>44449</v>
      </c>
      <c r="B623" s="56" t="str">
        <f>VLOOKUP(A623,Mapping!$H$2:$I$215,2,0)</f>
        <v>Post</v>
      </c>
      <c r="C623" s="123">
        <f>VLOOKUP(A623,Mapping!$H$2:$J$215,3,0)</f>
        <v>0</v>
      </c>
      <c r="D623" t="s">
        <v>89</v>
      </c>
      <c r="E623" t="str">
        <f>VLOOKUP(D623,Mapping!$E$2:$F$28,2,0)</f>
        <v>sum</v>
      </c>
      <c r="F623">
        <v>1114.7612360409969</v>
      </c>
    </row>
    <row r="624" spans="1:6" x14ac:dyDescent="0.35">
      <c r="A624" s="56">
        <v>44450</v>
      </c>
      <c r="B624" s="56" t="str">
        <f>VLOOKUP(A624,Mapping!$H$2:$I$215,2,0)</f>
        <v>Post</v>
      </c>
      <c r="C624" s="123">
        <f>VLOOKUP(A624,Mapping!$H$2:$J$215,3,0)</f>
        <v>0</v>
      </c>
      <c r="D624" t="s">
        <v>89</v>
      </c>
      <c r="E624" t="str">
        <f>VLOOKUP(D624,Mapping!$E$2:$F$28,2,0)</f>
        <v>sum</v>
      </c>
      <c r="F624">
        <v>1663.0044668808321</v>
      </c>
    </row>
    <row r="625" spans="1:6" x14ac:dyDescent="0.35">
      <c r="A625" s="56">
        <v>44451</v>
      </c>
      <c r="B625" s="56" t="str">
        <f>VLOOKUP(A625,Mapping!$H$2:$I$215,2,0)</f>
        <v>Post</v>
      </c>
      <c r="C625" s="123">
        <f>VLOOKUP(A625,Mapping!$H$2:$J$215,3,0)</f>
        <v>0</v>
      </c>
      <c r="D625" t="s">
        <v>89</v>
      </c>
      <c r="E625" t="str">
        <f>VLOOKUP(D625,Mapping!$E$2:$F$28,2,0)</f>
        <v>sum</v>
      </c>
      <c r="F625">
        <v>1799.234603028912</v>
      </c>
    </row>
    <row r="626" spans="1:6" x14ac:dyDescent="0.35">
      <c r="A626" s="56">
        <v>44452</v>
      </c>
      <c r="B626" s="56" t="str">
        <f>VLOOKUP(A626,Mapping!$H$2:$I$215,2,0)</f>
        <v>Post</v>
      </c>
      <c r="C626" s="123">
        <f>VLOOKUP(A626,Mapping!$H$2:$J$215,3,0)</f>
        <v>0</v>
      </c>
      <c r="D626" t="s">
        <v>89</v>
      </c>
      <c r="E626" t="str">
        <f>VLOOKUP(D626,Mapping!$E$2:$F$28,2,0)</f>
        <v>sum</v>
      </c>
      <c r="F626">
        <v>1167.9242160012241</v>
      </c>
    </row>
    <row r="627" spans="1:6" x14ac:dyDescent="0.35">
      <c r="A627" s="56">
        <v>44453</v>
      </c>
      <c r="B627" s="56" t="str">
        <f>VLOOKUP(A627,Mapping!$H$2:$I$215,2,0)</f>
        <v>Post</v>
      </c>
      <c r="C627" s="123">
        <f>VLOOKUP(A627,Mapping!$H$2:$J$215,3,0)</f>
        <v>0</v>
      </c>
      <c r="D627" t="s">
        <v>89</v>
      </c>
      <c r="E627" t="str">
        <f>VLOOKUP(D627,Mapping!$E$2:$F$28,2,0)</f>
        <v>sum</v>
      </c>
      <c r="F627">
        <v>1427.093743307327</v>
      </c>
    </row>
    <row r="628" spans="1:6" x14ac:dyDescent="0.35">
      <c r="A628" s="56">
        <v>44454</v>
      </c>
      <c r="B628" s="56" t="str">
        <f>VLOOKUP(A628,Mapping!$H$2:$I$215,2,0)</f>
        <v>Post</v>
      </c>
      <c r="C628" s="123">
        <f>VLOOKUP(A628,Mapping!$H$2:$J$215,3,0)</f>
        <v>0</v>
      </c>
      <c r="D628" t="s">
        <v>89</v>
      </c>
      <c r="E628" t="str">
        <f>VLOOKUP(D628,Mapping!$E$2:$F$28,2,0)</f>
        <v>sum</v>
      </c>
      <c r="F628">
        <v>2603.3246749273371</v>
      </c>
    </row>
    <row r="629" spans="1:6" x14ac:dyDescent="0.35">
      <c r="A629" s="56">
        <v>44455</v>
      </c>
      <c r="B629" s="56" t="str">
        <f>VLOOKUP(A629,Mapping!$H$2:$I$215,2,0)</f>
        <v>Post</v>
      </c>
      <c r="C629" s="123">
        <f>VLOOKUP(A629,Mapping!$H$2:$J$215,3,0)</f>
        <v>0</v>
      </c>
      <c r="D629" t="s">
        <v>89</v>
      </c>
      <c r="E629" t="str">
        <f>VLOOKUP(D629,Mapping!$E$2:$F$28,2,0)</f>
        <v>sum</v>
      </c>
      <c r="F629">
        <v>1566.6465657029221</v>
      </c>
    </row>
    <row r="630" spans="1:6" x14ac:dyDescent="0.35">
      <c r="A630" s="56">
        <v>44456</v>
      </c>
      <c r="B630" s="56" t="str">
        <f>VLOOKUP(A630,Mapping!$H$2:$I$215,2,0)</f>
        <v>Post</v>
      </c>
      <c r="C630" s="123">
        <f>VLOOKUP(A630,Mapping!$H$2:$J$215,3,0)</f>
        <v>0</v>
      </c>
      <c r="D630" t="s">
        <v>89</v>
      </c>
      <c r="E630" t="str">
        <f>VLOOKUP(D630,Mapping!$E$2:$F$28,2,0)</f>
        <v>sum</v>
      </c>
      <c r="F630">
        <v>1589.9053694355209</v>
      </c>
    </row>
    <row r="631" spans="1:6" x14ac:dyDescent="0.35">
      <c r="A631" s="56">
        <v>44457</v>
      </c>
      <c r="B631" s="56" t="str">
        <f>VLOOKUP(A631,Mapping!$H$2:$I$215,2,0)</f>
        <v>Post</v>
      </c>
      <c r="C631" s="123">
        <f>VLOOKUP(A631,Mapping!$H$2:$J$215,3,0)</f>
        <v>0</v>
      </c>
      <c r="D631" t="s">
        <v>89</v>
      </c>
      <c r="E631" t="str">
        <f>VLOOKUP(D631,Mapping!$E$2:$F$28,2,0)</f>
        <v>sum</v>
      </c>
      <c r="F631">
        <v>2694.6985467339759</v>
      </c>
    </row>
    <row r="632" spans="1:6" x14ac:dyDescent="0.35">
      <c r="A632" s="56">
        <v>44458</v>
      </c>
      <c r="B632" s="56" t="str">
        <f>VLOOKUP(A632,Mapping!$H$2:$I$215,2,0)</f>
        <v>Post</v>
      </c>
      <c r="C632" s="123">
        <f>VLOOKUP(A632,Mapping!$H$2:$J$215,3,0)</f>
        <v>0</v>
      </c>
      <c r="D632" t="s">
        <v>89</v>
      </c>
      <c r="E632" t="str">
        <f>VLOOKUP(D632,Mapping!$E$2:$F$28,2,0)</f>
        <v>sum</v>
      </c>
      <c r="F632">
        <v>2325.8803732599049</v>
      </c>
    </row>
    <row r="633" spans="1:6" x14ac:dyDescent="0.35">
      <c r="A633" s="56">
        <v>44459</v>
      </c>
      <c r="B633" s="56" t="str">
        <f>VLOOKUP(A633,Mapping!$H$2:$I$215,2,0)</f>
        <v>Post</v>
      </c>
      <c r="C633" s="123">
        <f>VLOOKUP(A633,Mapping!$H$2:$J$215,3,0)</f>
        <v>0</v>
      </c>
      <c r="D633" t="s">
        <v>89</v>
      </c>
      <c r="E633" t="str">
        <f>VLOOKUP(D633,Mapping!$E$2:$F$28,2,0)</f>
        <v>sum</v>
      </c>
      <c r="F633">
        <v>2001.918464127275</v>
      </c>
    </row>
    <row r="634" spans="1:6" x14ac:dyDescent="0.35">
      <c r="A634" s="56">
        <v>44460</v>
      </c>
      <c r="B634" s="56" t="str">
        <f>VLOOKUP(A634,Mapping!$H$2:$I$215,2,0)</f>
        <v>Post</v>
      </c>
      <c r="C634" s="123">
        <f>VLOOKUP(A634,Mapping!$H$2:$J$215,3,0)</f>
        <v>0</v>
      </c>
      <c r="D634" t="s">
        <v>89</v>
      </c>
      <c r="E634" t="str">
        <f>VLOOKUP(D634,Mapping!$E$2:$F$28,2,0)</f>
        <v>sum</v>
      </c>
      <c r="F634">
        <v>2015.209209117332</v>
      </c>
    </row>
    <row r="635" spans="1:6" x14ac:dyDescent="0.35">
      <c r="A635" s="56">
        <v>44461</v>
      </c>
      <c r="B635" s="56" t="str">
        <f>VLOOKUP(A635,Mapping!$H$2:$I$215,2,0)</f>
        <v>Post</v>
      </c>
      <c r="C635" s="123">
        <f>VLOOKUP(A635,Mapping!$H$2:$J$215,3,0)</f>
        <v>0</v>
      </c>
      <c r="D635" t="s">
        <v>89</v>
      </c>
      <c r="E635" t="str">
        <f>VLOOKUP(D635,Mapping!$E$2:$F$28,2,0)</f>
        <v>sum</v>
      </c>
      <c r="F635">
        <v>1925.4966804344499</v>
      </c>
    </row>
    <row r="636" spans="1:6" x14ac:dyDescent="0.35">
      <c r="A636" s="56">
        <v>44462</v>
      </c>
      <c r="B636" s="56" t="str">
        <f>VLOOKUP(A636,Mapping!$H$2:$I$215,2,0)</f>
        <v>Post</v>
      </c>
      <c r="C636" s="123">
        <f>VLOOKUP(A636,Mapping!$H$2:$J$215,3,0)</f>
        <v>0</v>
      </c>
      <c r="D636" t="s">
        <v>89</v>
      </c>
      <c r="E636" t="str">
        <f>VLOOKUP(D636,Mapping!$E$2:$F$28,2,0)</f>
        <v>sum</v>
      </c>
      <c r="F636">
        <v>2148.1166590178982</v>
      </c>
    </row>
    <row r="637" spans="1:6" x14ac:dyDescent="0.35">
      <c r="A637" s="56">
        <v>44463</v>
      </c>
      <c r="B637" s="56" t="str">
        <f>VLOOKUP(A637,Mapping!$H$2:$I$215,2,0)</f>
        <v>Post</v>
      </c>
      <c r="C637" s="123">
        <f>VLOOKUP(A637,Mapping!$H$2:$J$215,3,0)</f>
        <v>0</v>
      </c>
      <c r="D637" t="s">
        <v>89</v>
      </c>
      <c r="E637" t="str">
        <f>VLOOKUP(D637,Mapping!$E$2:$F$28,2,0)</f>
        <v>sum</v>
      </c>
      <c r="F637">
        <v>1370.608077099587</v>
      </c>
    </row>
    <row r="638" spans="1:6" x14ac:dyDescent="0.35">
      <c r="A638" s="56">
        <v>44464</v>
      </c>
      <c r="B638" s="56" t="str">
        <f>VLOOKUP(A638,Mapping!$H$2:$I$215,2,0)</f>
        <v>Post</v>
      </c>
      <c r="C638" s="123">
        <f>VLOOKUP(A638,Mapping!$H$2:$J$215,3,0)</f>
        <v>0</v>
      </c>
      <c r="D638" t="s">
        <v>89</v>
      </c>
      <c r="E638" t="str">
        <f>VLOOKUP(D638,Mapping!$E$2:$F$28,2,0)</f>
        <v>sum</v>
      </c>
      <c r="F638">
        <v>1903.899219825608</v>
      </c>
    </row>
    <row r="639" spans="1:6" x14ac:dyDescent="0.35">
      <c r="A639" s="56">
        <v>44465</v>
      </c>
      <c r="B639" s="56" t="str">
        <f>VLOOKUP(A639,Mapping!$H$2:$I$215,2,0)</f>
        <v>Post</v>
      </c>
      <c r="C639" s="123">
        <f>VLOOKUP(A639,Mapping!$H$2:$J$215,3,0)</f>
        <v>0</v>
      </c>
      <c r="D639" t="s">
        <v>89</v>
      </c>
      <c r="E639" t="str">
        <f>VLOOKUP(D639,Mapping!$E$2:$F$28,2,0)</f>
        <v>sum</v>
      </c>
      <c r="F639">
        <v>3110.0343276732451</v>
      </c>
    </row>
    <row r="640" spans="1:6" x14ac:dyDescent="0.35">
      <c r="A640" s="56">
        <v>44466</v>
      </c>
      <c r="B640" s="56" t="str">
        <f>VLOOKUP(A640,Mapping!$H$2:$I$215,2,0)</f>
        <v>Post</v>
      </c>
      <c r="C640" s="123">
        <f>VLOOKUP(A640,Mapping!$H$2:$J$215,3,0)</f>
        <v>0</v>
      </c>
      <c r="D640" t="s">
        <v>89</v>
      </c>
      <c r="E640" t="str">
        <f>VLOOKUP(D640,Mapping!$E$2:$F$28,2,0)</f>
        <v>sum</v>
      </c>
      <c r="F640">
        <v>1790.9278874101269</v>
      </c>
    </row>
    <row r="641" spans="1:6" x14ac:dyDescent="0.35">
      <c r="A641" s="56">
        <v>44467</v>
      </c>
      <c r="B641" s="56" t="str">
        <f>VLOOKUP(A641,Mapping!$H$2:$I$215,2,0)</f>
        <v>Post</v>
      </c>
      <c r="C641" s="123">
        <f>VLOOKUP(A641,Mapping!$H$2:$J$215,3,0)</f>
        <v>0</v>
      </c>
      <c r="D641" t="s">
        <v>89</v>
      </c>
      <c r="E641" t="str">
        <f>VLOOKUP(D641,Mapping!$E$2:$F$28,2,0)</f>
        <v>sum</v>
      </c>
      <c r="F641">
        <v>1900.5765335780941</v>
      </c>
    </row>
    <row r="642" spans="1:6" x14ac:dyDescent="0.35">
      <c r="A642" s="56">
        <v>44468</v>
      </c>
      <c r="B642" s="56" t="str">
        <f>VLOOKUP(A642,Mapping!$H$2:$I$215,2,0)</f>
        <v>Post</v>
      </c>
      <c r="C642" s="123">
        <f>VLOOKUP(A642,Mapping!$H$2:$J$215,3,0)</f>
        <v>0</v>
      </c>
      <c r="D642" t="s">
        <v>89</v>
      </c>
      <c r="E642" t="str">
        <f>VLOOKUP(D642,Mapping!$E$2:$F$28,2,0)</f>
        <v>sum</v>
      </c>
      <c r="F642">
        <v>2807.6698791494568</v>
      </c>
    </row>
    <row r="643" spans="1:6" x14ac:dyDescent="0.35">
      <c r="A643" s="56">
        <v>44469</v>
      </c>
      <c r="B643" s="56" t="str">
        <f>VLOOKUP(A643,Mapping!$H$2:$I$215,2,0)</f>
        <v>Post</v>
      </c>
      <c r="C643" s="123">
        <f>VLOOKUP(A643,Mapping!$H$2:$J$215,3,0)</f>
        <v>0</v>
      </c>
      <c r="D643" t="s">
        <v>89</v>
      </c>
      <c r="E643" t="str">
        <f>VLOOKUP(D643,Mapping!$E$2:$F$28,2,0)</f>
        <v>sum</v>
      </c>
      <c r="F643">
        <v>1810.864004895212</v>
      </c>
    </row>
    <row r="644" spans="1:6" x14ac:dyDescent="0.35">
      <c r="A644" s="56">
        <v>44256</v>
      </c>
      <c r="B644" s="56" t="str">
        <f>VLOOKUP(A644,Mapping!$H$2:$I$215,2,0)</f>
        <v>Pre</v>
      </c>
      <c r="C644" s="123" t="str">
        <f>VLOOKUP(A644,Mapping!$H$2:$J$215,3,0)</f>
        <v>Pre</v>
      </c>
      <c r="D644" t="s">
        <v>91</v>
      </c>
      <c r="E644" t="str">
        <f>VLOOKUP(D644,Mapping!$E$2:$F$28,2,0)</f>
        <v>sum</v>
      </c>
      <c r="F644">
        <v>1425.0575948395019</v>
      </c>
    </row>
    <row r="645" spans="1:6" x14ac:dyDescent="0.35">
      <c r="A645" s="56">
        <v>44257</v>
      </c>
      <c r="B645" s="56" t="str">
        <f>VLOOKUP(A645,Mapping!$H$2:$I$215,2,0)</f>
        <v>Pre</v>
      </c>
      <c r="C645" s="123" t="str">
        <f>VLOOKUP(A645,Mapping!$H$2:$J$215,3,0)</f>
        <v>Pre</v>
      </c>
      <c r="D645" t="s">
        <v>91</v>
      </c>
      <c r="E645" t="str">
        <f>VLOOKUP(D645,Mapping!$E$2:$F$28,2,0)</f>
        <v>sum</v>
      </c>
      <c r="F645">
        <v>1559.939589412789</v>
      </c>
    </row>
    <row r="646" spans="1:6" x14ac:dyDescent="0.35">
      <c r="A646" s="56">
        <v>44258</v>
      </c>
      <c r="B646" s="56" t="str">
        <f>VLOOKUP(A646,Mapping!$H$2:$I$215,2,0)</f>
        <v>Pre</v>
      </c>
      <c r="C646" s="123" t="str">
        <f>VLOOKUP(A646,Mapping!$H$2:$J$215,3,0)</f>
        <v>Pre</v>
      </c>
      <c r="D646" t="s">
        <v>91</v>
      </c>
      <c r="E646" t="str">
        <f>VLOOKUP(D646,Mapping!$E$2:$F$28,2,0)</f>
        <v>sum</v>
      </c>
      <c r="F646">
        <v>1786.6977252171539</v>
      </c>
    </row>
    <row r="647" spans="1:6" x14ac:dyDescent="0.35">
      <c r="A647" s="56">
        <v>44259</v>
      </c>
      <c r="B647" s="56" t="str">
        <f>VLOOKUP(A647,Mapping!$H$2:$I$215,2,0)</f>
        <v>Pre</v>
      </c>
      <c r="C647" s="123" t="str">
        <f>VLOOKUP(A647,Mapping!$H$2:$J$215,3,0)</f>
        <v>Pre</v>
      </c>
      <c r="D647" t="s">
        <v>91</v>
      </c>
      <c r="E647" t="str">
        <f>VLOOKUP(D647,Mapping!$E$2:$F$28,2,0)</f>
        <v>sum</v>
      </c>
      <c r="F647">
        <v>1796.471782794928</v>
      </c>
    </row>
    <row r="648" spans="1:6" x14ac:dyDescent="0.35">
      <c r="A648" s="56">
        <v>44260</v>
      </c>
      <c r="B648" s="56" t="str">
        <f>VLOOKUP(A648,Mapping!$H$2:$I$215,2,0)</f>
        <v>Pre</v>
      </c>
      <c r="C648" s="123" t="str">
        <f>VLOOKUP(A648,Mapping!$H$2:$J$215,3,0)</f>
        <v>Pre</v>
      </c>
      <c r="D648" t="s">
        <v>91</v>
      </c>
      <c r="E648" t="str">
        <f>VLOOKUP(D648,Mapping!$E$2:$F$28,2,0)</f>
        <v>sum</v>
      </c>
      <c r="F648">
        <v>1692.8667724705199</v>
      </c>
    </row>
    <row r="649" spans="1:6" x14ac:dyDescent="0.35">
      <c r="A649" s="56">
        <v>44261</v>
      </c>
      <c r="B649" s="56" t="str">
        <f>VLOOKUP(A649,Mapping!$H$2:$I$215,2,0)</f>
        <v>Pre</v>
      </c>
      <c r="C649" s="123" t="str">
        <f>VLOOKUP(A649,Mapping!$H$2:$J$215,3,0)</f>
        <v>Pre</v>
      </c>
      <c r="D649" t="s">
        <v>91</v>
      </c>
      <c r="E649" t="str">
        <f>VLOOKUP(D649,Mapping!$E$2:$F$28,2,0)</f>
        <v>sum</v>
      </c>
      <c r="F649">
        <v>1888.3479240260069</v>
      </c>
    </row>
    <row r="650" spans="1:6" x14ac:dyDescent="0.35">
      <c r="A650" s="56">
        <v>44262</v>
      </c>
      <c r="B650" s="56" t="str">
        <f>VLOOKUP(A650,Mapping!$H$2:$I$215,2,0)</f>
        <v>Pre</v>
      </c>
      <c r="C650" s="123" t="str">
        <f>VLOOKUP(A650,Mapping!$H$2:$J$215,3,0)</f>
        <v>Pre</v>
      </c>
      <c r="D650" t="s">
        <v>91</v>
      </c>
      <c r="E650" t="str">
        <f>VLOOKUP(D650,Mapping!$E$2:$F$28,2,0)</f>
        <v>sum</v>
      </c>
      <c r="F650">
        <v>1884.438300994897</v>
      </c>
    </row>
    <row r="651" spans="1:6" x14ac:dyDescent="0.35">
      <c r="A651" s="56">
        <v>44263</v>
      </c>
      <c r="B651" s="56" t="str">
        <f>VLOOKUP(A651,Mapping!$H$2:$I$215,2,0)</f>
        <v>Pre</v>
      </c>
      <c r="C651" s="123" t="str">
        <f>VLOOKUP(A651,Mapping!$H$2:$J$215,3,0)</f>
        <v>Pre</v>
      </c>
      <c r="D651" t="s">
        <v>91</v>
      </c>
      <c r="E651" t="str">
        <f>VLOOKUP(D651,Mapping!$E$2:$F$28,2,0)</f>
        <v>sum</v>
      </c>
      <c r="F651">
        <v>1799.404000068261</v>
      </c>
    </row>
    <row r="652" spans="1:6" x14ac:dyDescent="0.35">
      <c r="A652" s="56">
        <v>44264</v>
      </c>
      <c r="B652" s="56" t="str">
        <f>VLOOKUP(A652,Mapping!$H$2:$I$215,2,0)</f>
        <v>Pre</v>
      </c>
      <c r="C652" s="123" t="str">
        <f>VLOOKUP(A652,Mapping!$H$2:$J$215,3,0)</f>
        <v>Pre</v>
      </c>
      <c r="D652" t="s">
        <v>91</v>
      </c>
      <c r="E652" t="str">
        <f>VLOOKUP(D652,Mapping!$E$2:$F$28,2,0)</f>
        <v>sum</v>
      </c>
      <c r="F652">
        <v>1617.6065291216571</v>
      </c>
    </row>
    <row r="653" spans="1:6" x14ac:dyDescent="0.35">
      <c r="A653" s="56">
        <v>44265</v>
      </c>
      <c r="B653" s="56" t="str">
        <f>VLOOKUP(A653,Mapping!$H$2:$I$215,2,0)</f>
        <v>Pre</v>
      </c>
      <c r="C653" s="123" t="str">
        <f>VLOOKUP(A653,Mapping!$H$2:$J$215,3,0)</f>
        <v>Pre</v>
      </c>
      <c r="D653" t="s">
        <v>91</v>
      </c>
      <c r="E653" t="str">
        <f>VLOOKUP(D653,Mapping!$E$2:$F$28,2,0)</f>
        <v>sum</v>
      </c>
      <c r="F653">
        <v>1679.1830918616361</v>
      </c>
    </row>
    <row r="654" spans="1:6" x14ac:dyDescent="0.35">
      <c r="A654" s="56">
        <v>44266</v>
      </c>
      <c r="B654" s="56" t="str">
        <f>VLOOKUP(A654,Mapping!$H$2:$I$215,2,0)</f>
        <v>Pre</v>
      </c>
      <c r="C654" s="123" t="str">
        <f>VLOOKUP(A654,Mapping!$H$2:$J$215,3,0)</f>
        <v>Pre</v>
      </c>
      <c r="D654" t="s">
        <v>91</v>
      </c>
      <c r="E654" t="str">
        <f>VLOOKUP(D654,Mapping!$E$2:$F$28,2,0)</f>
        <v>sum</v>
      </c>
      <c r="F654">
        <v>1741.737060359392</v>
      </c>
    </row>
    <row r="655" spans="1:6" x14ac:dyDescent="0.35">
      <c r="A655" s="56">
        <v>44267</v>
      </c>
      <c r="B655" s="56" t="str">
        <f>VLOOKUP(A655,Mapping!$H$2:$I$215,2,0)</f>
        <v>Pre</v>
      </c>
      <c r="C655" s="123" t="str">
        <f>VLOOKUP(A655,Mapping!$H$2:$J$215,3,0)</f>
        <v>Pre</v>
      </c>
      <c r="D655" t="s">
        <v>91</v>
      </c>
      <c r="E655" t="str">
        <f>VLOOKUP(D655,Mapping!$E$2:$F$28,2,0)</f>
        <v>sum</v>
      </c>
      <c r="F655">
        <v>1780.8332906704891</v>
      </c>
    </row>
    <row r="656" spans="1:6" x14ac:dyDescent="0.35">
      <c r="A656" s="56">
        <v>44268</v>
      </c>
      <c r="B656" s="56" t="str">
        <f>VLOOKUP(A656,Mapping!$H$2:$I$215,2,0)</f>
        <v>Pre</v>
      </c>
      <c r="C656" s="123" t="str">
        <f>VLOOKUP(A656,Mapping!$H$2:$J$215,3,0)</f>
        <v>Pre</v>
      </c>
      <c r="D656" t="s">
        <v>91</v>
      </c>
      <c r="E656" t="str">
        <f>VLOOKUP(D656,Mapping!$E$2:$F$28,2,0)</f>
        <v>sum</v>
      </c>
      <c r="F656">
        <v>2133.6767692281442</v>
      </c>
    </row>
    <row r="657" spans="1:6" x14ac:dyDescent="0.35">
      <c r="A657" s="56">
        <v>44269</v>
      </c>
      <c r="B657" s="56" t="str">
        <f>VLOOKUP(A657,Mapping!$H$2:$I$215,2,0)</f>
        <v>Pre</v>
      </c>
      <c r="C657" s="123" t="str">
        <f>VLOOKUP(A657,Mapping!$H$2:$J$215,3,0)</f>
        <v>Pre</v>
      </c>
      <c r="D657" t="s">
        <v>91</v>
      </c>
      <c r="E657" t="str">
        <f>VLOOKUP(D657,Mapping!$E$2:$F$28,2,0)</f>
        <v>sum</v>
      </c>
      <c r="F657">
        <v>2082.8516698237172</v>
      </c>
    </row>
    <row r="658" spans="1:6" x14ac:dyDescent="0.35">
      <c r="A658" s="56">
        <v>44270</v>
      </c>
      <c r="B658" s="56" t="str">
        <f>VLOOKUP(A658,Mapping!$H$2:$I$215,2,0)</f>
        <v>Pre</v>
      </c>
      <c r="C658" s="123" t="str">
        <f>VLOOKUP(A658,Mapping!$H$2:$J$215,3,0)</f>
        <v>Pre</v>
      </c>
      <c r="D658" t="s">
        <v>91</v>
      </c>
      <c r="E658" t="str">
        <f>VLOOKUP(D658,Mapping!$E$2:$F$28,2,0)</f>
        <v>sum</v>
      </c>
      <c r="F658">
        <v>1879.55127220601</v>
      </c>
    </row>
    <row r="659" spans="1:6" x14ac:dyDescent="0.35">
      <c r="A659" s="56">
        <v>44271</v>
      </c>
      <c r="B659" s="56" t="str">
        <f>VLOOKUP(A659,Mapping!$H$2:$I$215,2,0)</f>
        <v>Pre</v>
      </c>
      <c r="C659" s="123" t="str">
        <f>VLOOKUP(A659,Mapping!$H$2:$J$215,3,0)</f>
        <v>Pre</v>
      </c>
      <c r="D659" t="s">
        <v>91</v>
      </c>
      <c r="E659" t="str">
        <f>VLOOKUP(D659,Mapping!$E$2:$F$28,2,0)</f>
        <v>sum</v>
      </c>
      <c r="F659">
        <v>1810.1554634038121</v>
      </c>
    </row>
    <row r="660" spans="1:6" x14ac:dyDescent="0.35">
      <c r="A660" s="56">
        <v>44272</v>
      </c>
      <c r="B660" s="56" t="str">
        <f>VLOOKUP(A660,Mapping!$H$2:$I$215,2,0)</f>
        <v>Pre</v>
      </c>
      <c r="C660" s="123" t="str">
        <f>VLOOKUP(A660,Mapping!$H$2:$J$215,3,0)</f>
        <v>Pre</v>
      </c>
      <c r="D660" t="s">
        <v>91</v>
      </c>
      <c r="E660" t="str">
        <f>VLOOKUP(D660,Mapping!$E$2:$F$28,2,0)</f>
        <v>sum</v>
      </c>
      <c r="F660">
        <v>1825.793955528251</v>
      </c>
    </row>
    <row r="661" spans="1:6" x14ac:dyDescent="0.35">
      <c r="A661" s="56">
        <v>44273</v>
      </c>
      <c r="B661" s="56" t="str">
        <f>VLOOKUP(A661,Mapping!$H$2:$I$215,2,0)</f>
        <v>Pre</v>
      </c>
      <c r="C661" s="123" t="str">
        <f>VLOOKUP(A661,Mapping!$H$2:$J$215,3,0)</f>
        <v>Pre</v>
      </c>
      <c r="D661" t="s">
        <v>91</v>
      </c>
      <c r="E661" t="str">
        <f>VLOOKUP(D661,Mapping!$E$2:$F$28,2,0)</f>
        <v>sum</v>
      </c>
      <c r="F661">
        <v>1726.0985682349531</v>
      </c>
    </row>
    <row r="662" spans="1:6" x14ac:dyDescent="0.35">
      <c r="A662" s="56">
        <v>44274</v>
      </c>
      <c r="B662" s="56" t="str">
        <f>VLOOKUP(A662,Mapping!$H$2:$I$215,2,0)</f>
        <v>Pre</v>
      </c>
      <c r="C662" s="123" t="str">
        <f>VLOOKUP(A662,Mapping!$H$2:$J$215,3,0)</f>
        <v>Pre</v>
      </c>
      <c r="D662" t="s">
        <v>91</v>
      </c>
      <c r="E662" t="str">
        <f>VLOOKUP(D662,Mapping!$E$2:$F$28,2,0)</f>
        <v>sum</v>
      </c>
      <c r="F662">
        <v>1768.127015819382</v>
      </c>
    </row>
    <row r="663" spans="1:6" x14ac:dyDescent="0.35">
      <c r="A663" s="56">
        <v>44275</v>
      </c>
      <c r="B663" s="56" t="str">
        <f>VLOOKUP(A663,Mapping!$H$2:$I$215,2,0)</f>
        <v>Pre</v>
      </c>
      <c r="C663" s="123" t="str">
        <f>VLOOKUP(A663,Mapping!$H$2:$J$215,3,0)</f>
        <v>Pre</v>
      </c>
      <c r="D663" t="s">
        <v>91</v>
      </c>
      <c r="E663" t="str">
        <f>VLOOKUP(D663,Mapping!$E$2:$F$28,2,0)</f>
        <v>sum</v>
      </c>
      <c r="F663">
        <v>2008.5688322326321</v>
      </c>
    </row>
    <row r="664" spans="1:6" x14ac:dyDescent="0.35">
      <c r="A664" s="56">
        <v>44276</v>
      </c>
      <c r="B664" s="56" t="str">
        <f>VLOOKUP(A664,Mapping!$H$2:$I$215,2,0)</f>
        <v>Pre</v>
      </c>
      <c r="C664" s="123" t="str">
        <f>VLOOKUP(A664,Mapping!$H$2:$J$215,3,0)</f>
        <v>Pre</v>
      </c>
      <c r="D664" t="s">
        <v>91</v>
      </c>
      <c r="E664" t="str">
        <f>VLOOKUP(D664,Mapping!$E$2:$F$28,2,0)</f>
        <v>sum</v>
      </c>
      <c r="F664">
        <v>2066.2357719415008</v>
      </c>
    </row>
    <row r="665" spans="1:6" x14ac:dyDescent="0.35">
      <c r="A665" s="56">
        <v>44277</v>
      </c>
      <c r="B665" s="56" t="str">
        <f>VLOOKUP(A665,Mapping!$H$2:$I$215,2,0)</f>
        <v>Pre</v>
      </c>
      <c r="C665" s="123" t="str">
        <f>VLOOKUP(A665,Mapping!$H$2:$J$215,3,0)</f>
        <v>Pre</v>
      </c>
      <c r="D665" t="s">
        <v>91</v>
      </c>
      <c r="E665" t="str">
        <f>VLOOKUP(D665,Mapping!$E$2:$F$28,2,0)</f>
        <v>sum</v>
      </c>
      <c r="F665">
        <v>1963.6081673748699</v>
      </c>
    </row>
    <row r="666" spans="1:6" x14ac:dyDescent="0.35">
      <c r="A666" s="56">
        <v>44278</v>
      </c>
      <c r="B666" s="56" t="str">
        <f>VLOOKUP(A666,Mapping!$H$2:$I$215,2,0)</f>
        <v>Pre</v>
      </c>
      <c r="C666" s="123" t="str">
        <f>VLOOKUP(A666,Mapping!$H$2:$J$215,3,0)</f>
        <v>Pre</v>
      </c>
      <c r="D666" t="s">
        <v>91</v>
      </c>
      <c r="E666" t="str">
        <f>VLOOKUP(D666,Mapping!$E$2:$F$28,2,0)</f>
        <v>sum</v>
      </c>
      <c r="F666">
        <v>1912.783067970443</v>
      </c>
    </row>
    <row r="667" spans="1:6" x14ac:dyDescent="0.35">
      <c r="A667" s="56">
        <v>44279</v>
      </c>
      <c r="B667" s="56" t="str">
        <f>VLOOKUP(A667,Mapping!$H$2:$I$215,2,0)</f>
        <v>Pre</v>
      </c>
      <c r="C667" s="123" t="str">
        <f>VLOOKUP(A667,Mapping!$H$2:$J$215,3,0)</f>
        <v>Pre</v>
      </c>
      <c r="D667" t="s">
        <v>91</v>
      </c>
      <c r="E667" t="str">
        <f>VLOOKUP(D667,Mapping!$E$2:$F$28,2,0)</f>
        <v>sum</v>
      </c>
      <c r="F667">
        <v>1961.6533558593151</v>
      </c>
    </row>
    <row r="668" spans="1:6" x14ac:dyDescent="0.35">
      <c r="A668" s="56">
        <v>44280</v>
      </c>
      <c r="B668" s="56" t="str">
        <f>VLOOKUP(A668,Mapping!$H$2:$I$215,2,0)</f>
        <v>Pre</v>
      </c>
      <c r="C668" s="123" t="str">
        <f>VLOOKUP(A668,Mapping!$H$2:$J$215,3,0)</f>
        <v>Pre</v>
      </c>
      <c r="D668" t="s">
        <v>91</v>
      </c>
      <c r="E668" t="str">
        <f>VLOOKUP(D668,Mapping!$E$2:$F$28,2,0)</f>
        <v>sum</v>
      </c>
      <c r="F668">
        <v>1950.9018925237631</v>
      </c>
    </row>
    <row r="669" spans="1:6" x14ac:dyDescent="0.35">
      <c r="A669" s="56">
        <v>44281</v>
      </c>
      <c r="B669" s="56" t="str">
        <f>VLOOKUP(A669,Mapping!$H$2:$I$215,2,0)</f>
        <v>Pre</v>
      </c>
      <c r="C669" s="123" t="str">
        <f>VLOOKUP(A669,Mapping!$H$2:$J$215,3,0)</f>
        <v>Pre</v>
      </c>
      <c r="D669" t="s">
        <v>91</v>
      </c>
      <c r="E669" t="str">
        <f>VLOOKUP(D669,Mapping!$E$2:$F$28,2,0)</f>
        <v>sum</v>
      </c>
      <c r="F669">
        <v>1821.884332497141</v>
      </c>
    </row>
    <row r="670" spans="1:6" x14ac:dyDescent="0.35">
      <c r="A670" s="56">
        <v>44282</v>
      </c>
      <c r="B670" s="56" t="str">
        <f>VLOOKUP(A670,Mapping!$H$2:$I$215,2,0)</f>
        <v>Pre</v>
      </c>
      <c r="C670" s="123" t="str">
        <f>VLOOKUP(A670,Mapping!$H$2:$J$215,3,0)</f>
        <v>Pre</v>
      </c>
      <c r="D670" t="s">
        <v>91</v>
      </c>
      <c r="E670" t="str">
        <f>VLOOKUP(D670,Mapping!$E$2:$F$28,2,0)</f>
        <v>sum</v>
      </c>
      <c r="F670">
        <v>1933.3085888837691</v>
      </c>
    </row>
    <row r="671" spans="1:6" x14ac:dyDescent="0.35">
      <c r="A671" s="56">
        <v>44283</v>
      </c>
      <c r="B671" s="56" t="str">
        <f>VLOOKUP(A671,Mapping!$H$2:$I$215,2,0)</f>
        <v>Pre</v>
      </c>
      <c r="C671" s="123" t="str">
        <f>VLOOKUP(A671,Mapping!$H$2:$J$215,3,0)</f>
        <v>Pre</v>
      </c>
      <c r="D671" t="s">
        <v>91</v>
      </c>
      <c r="E671" t="str">
        <f>VLOOKUP(D671,Mapping!$E$2:$F$28,2,0)</f>
        <v>sum</v>
      </c>
      <c r="F671">
        <v>2009.5462379904091</v>
      </c>
    </row>
    <row r="672" spans="1:6" x14ac:dyDescent="0.35">
      <c r="A672" s="56">
        <v>44284</v>
      </c>
      <c r="B672" s="56" t="str">
        <f>VLOOKUP(A672,Mapping!$H$2:$I$215,2,0)</f>
        <v>Pre</v>
      </c>
      <c r="C672" s="123" t="str">
        <f>VLOOKUP(A672,Mapping!$H$2:$J$215,3,0)</f>
        <v>Pre</v>
      </c>
      <c r="D672" t="s">
        <v>91</v>
      </c>
      <c r="E672" t="str">
        <f>VLOOKUP(D672,Mapping!$E$2:$F$28,2,0)</f>
        <v>sum</v>
      </c>
      <c r="F672">
        <v>1901.054198877114</v>
      </c>
    </row>
    <row r="673" spans="1:6" x14ac:dyDescent="0.35">
      <c r="A673" s="56">
        <v>44285</v>
      </c>
      <c r="B673" s="56" t="str">
        <f>VLOOKUP(A673,Mapping!$H$2:$I$215,2,0)</f>
        <v>Pre</v>
      </c>
      <c r="C673" s="123" t="str">
        <f>VLOOKUP(A673,Mapping!$H$2:$J$215,3,0)</f>
        <v>Pre</v>
      </c>
      <c r="D673" t="s">
        <v>91</v>
      </c>
      <c r="E673" t="str">
        <f>VLOOKUP(D673,Mapping!$E$2:$F$28,2,0)</f>
        <v>sum</v>
      </c>
      <c r="F673">
        <v>1942.105240703766</v>
      </c>
    </row>
    <row r="674" spans="1:6" x14ac:dyDescent="0.35">
      <c r="A674" s="56">
        <v>44286</v>
      </c>
      <c r="B674" s="56" t="str">
        <f>VLOOKUP(A674,Mapping!$H$2:$I$215,2,0)</f>
        <v>Pre</v>
      </c>
      <c r="C674" s="123" t="str">
        <f>VLOOKUP(A674,Mapping!$H$2:$J$215,3,0)</f>
        <v>Pre</v>
      </c>
      <c r="D674" t="s">
        <v>91</v>
      </c>
      <c r="E674" t="str">
        <f>VLOOKUP(D674,Mapping!$E$2:$F$28,2,0)</f>
        <v>sum</v>
      </c>
      <c r="F674">
        <v>1924.5119370637719</v>
      </c>
    </row>
    <row r="675" spans="1:6" x14ac:dyDescent="0.35">
      <c r="A675" s="56">
        <v>44287</v>
      </c>
      <c r="B675" s="56" t="str">
        <f>VLOOKUP(A675,Mapping!$H$2:$I$215,2,0)</f>
        <v>Pre</v>
      </c>
      <c r="C675" s="123" t="str">
        <f>VLOOKUP(A675,Mapping!$H$2:$J$215,3,0)</f>
        <v>Pre</v>
      </c>
      <c r="D675" t="s">
        <v>91</v>
      </c>
      <c r="E675" t="str">
        <f>VLOOKUP(D675,Mapping!$E$2:$F$28,2,0)</f>
        <v>sum</v>
      </c>
      <c r="F675">
        <v>1592.79744354796</v>
      </c>
    </row>
    <row r="676" spans="1:6" x14ac:dyDescent="0.35">
      <c r="A676" s="56">
        <v>44288</v>
      </c>
      <c r="B676" s="56" t="str">
        <f>VLOOKUP(A676,Mapping!$H$2:$I$215,2,0)</f>
        <v>Pre</v>
      </c>
      <c r="C676" s="123" t="str">
        <f>VLOOKUP(A676,Mapping!$H$2:$J$215,3,0)</f>
        <v>Pre</v>
      </c>
      <c r="D676" t="s">
        <v>91</v>
      </c>
      <c r="E676" t="str">
        <f>VLOOKUP(D676,Mapping!$E$2:$F$28,2,0)</f>
        <v>sum</v>
      </c>
      <c r="F676">
        <v>1642.957363040907</v>
      </c>
    </row>
    <row r="677" spans="1:6" x14ac:dyDescent="0.35">
      <c r="A677" s="56">
        <v>44289</v>
      </c>
      <c r="B677" s="56" t="str">
        <f>VLOOKUP(A677,Mapping!$H$2:$I$215,2,0)</f>
        <v>Pre</v>
      </c>
      <c r="C677" s="123" t="str">
        <f>VLOOKUP(A677,Mapping!$H$2:$J$215,3,0)</f>
        <v>Pre</v>
      </c>
      <c r="D677" t="s">
        <v>91</v>
      </c>
      <c r="E677" t="str">
        <f>VLOOKUP(D677,Mapping!$E$2:$F$28,2,0)</f>
        <v>sum</v>
      </c>
      <c r="F677">
        <v>1846.2370367754811</v>
      </c>
    </row>
    <row r="678" spans="1:6" x14ac:dyDescent="0.35">
      <c r="A678" s="56">
        <v>44290</v>
      </c>
      <c r="B678" s="56" t="str">
        <f>VLOOKUP(A678,Mapping!$H$2:$I$215,2,0)</f>
        <v>Pre</v>
      </c>
      <c r="C678" s="123" t="str">
        <f>VLOOKUP(A678,Mapping!$H$2:$J$215,3,0)</f>
        <v>Pre</v>
      </c>
      <c r="D678" t="s">
        <v>91</v>
      </c>
      <c r="E678" t="str">
        <f>VLOOKUP(D678,Mapping!$E$2:$F$28,2,0)</f>
        <v>sum</v>
      </c>
      <c r="F678">
        <v>1731.8372203880581</v>
      </c>
    </row>
    <row r="679" spans="1:6" x14ac:dyDescent="0.35">
      <c r="A679" s="56">
        <v>44291</v>
      </c>
      <c r="B679" s="56" t="str">
        <f>VLOOKUP(A679,Mapping!$H$2:$I$215,2,0)</f>
        <v>Pre</v>
      </c>
      <c r="C679" s="123" t="str">
        <f>VLOOKUP(A679,Mapping!$H$2:$J$215,3,0)</f>
        <v>Pre</v>
      </c>
      <c r="D679" t="s">
        <v>91</v>
      </c>
      <c r="E679" t="str">
        <f>VLOOKUP(D679,Mapping!$E$2:$F$28,2,0)</f>
        <v>sum</v>
      </c>
      <c r="F679">
        <v>1309.43789834219</v>
      </c>
    </row>
    <row r="680" spans="1:6" x14ac:dyDescent="0.35">
      <c r="A680" s="56">
        <v>44292</v>
      </c>
      <c r="B680" s="56" t="str">
        <f>VLOOKUP(A680,Mapping!$H$2:$I$215,2,0)</f>
        <v>Pre</v>
      </c>
      <c r="C680" s="123" t="str">
        <f>VLOOKUP(A680,Mapping!$H$2:$J$215,3,0)</f>
        <v>Pre</v>
      </c>
      <c r="D680" t="s">
        <v>91</v>
      </c>
      <c r="E680" t="str">
        <f>VLOOKUP(D680,Mapping!$E$2:$F$28,2,0)</f>
        <v>sum</v>
      </c>
      <c r="F680">
        <v>1568.1574830952841</v>
      </c>
    </row>
    <row r="681" spans="1:6" x14ac:dyDescent="0.35">
      <c r="A681" s="56">
        <v>44293</v>
      </c>
      <c r="B681" s="56" t="str">
        <f>VLOOKUP(A681,Mapping!$H$2:$I$215,2,0)</f>
        <v>Pre</v>
      </c>
      <c r="C681" s="123" t="str">
        <f>VLOOKUP(A681,Mapping!$H$2:$J$215,3,0)</f>
        <v>Pre</v>
      </c>
      <c r="D681" t="s">
        <v>91</v>
      </c>
      <c r="E681" t="str">
        <f>VLOOKUP(D681,Mapping!$E$2:$F$28,2,0)</f>
        <v>sum</v>
      </c>
      <c r="F681">
        <v>1735.35721473844</v>
      </c>
    </row>
    <row r="682" spans="1:6" x14ac:dyDescent="0.35">
      <c r="A682" s="56">
        <v>44294</v>
      </c>
      <c r="B682" s="56" t="str">
        <f>VLOOKUP(A682,Mapping!$H$2:$I$215,2,0)</f>
        <v>Pre</v>
      </c>
      <c r="C682" s="123" t="str">
        <f>VLOOKUP(A682,Mapping!$H$2:$J$215,3,0)</f>
        <v>Pre</v>
      </c>
      <c r="D682" t="s">
        <v>91</v>
      </c>
      <c r="E682" t="str">
        <f>VLOOKUP(D682,Mapping!$E$2:$F$28,2,0)</f>
        <v>sum</v>
      </c>
      <c r="F682">
        <v>1614.7974082378489</v>
      </c>
    </row>
    <row r="683" spans="1:6" x14ac:dyDescent="0.35">
      <c r="A683" s="56">
        <v>44295</v>
      </c>
      <c r="B683" s="56" t="str">
        <f>VLOOKUP(A683,Mapping!$H$2:$I$215,2,0)</f>
        <v>Pre</v>
      </c>
      <c r="C683" s="123" t="str">
        <f>VLOOKUP(A683,Mapping!$H$2:$J$215,3,0)</f>
        <v>Pre</v>
      </c>
      <c r="D683" t="s">
        <v>91</v>
      </c>
      <c r="E683" t="str">
        <f>VLOOKUP(D683,Mapping!$E$2:$F$28,2,0)</f>
        <v>sum</v>
      </c>
      <c r="F683">
        <v>1493.3576031496621</v>
      </c>
    </row>
    <row r="684" spans="1:6" x14ac:dyDescent="0.35">
      <c r="A684" s="56">
        <v>44296</v>
      </c>
      <c r="B684" s="56" t="str">
        <f>VLOOKUP(A684,Mapping!$H$2:$I$215,2,0)</f>
        <v>Pre</v>
      </c>
      <c r="C684" s="123" t="str">
        <f>VLOOKUP(A684,Mapping!$H$2:$J$215,3,0)</f>
        <v>Pre</v>
      </c>
      <c r="D684" t="s">
        <v>91</v>
      </c>
      <c r="E684" t="str">
        <f>VLOOKUP(D684,Mapping!$E$2:$F$28,2,0)</f>
        <v>sum</v>
      </c>
      <c r="F684">
        <v>1705.4372627601911</v>
      </c>
    </row>
    <row r="685" spans="1:6" x14ac:dyDescent="0.35">
      <c r="A685" s="56">
        <v>44297</v>
      </c>
      <c r="B685" s="56" t="str">
        <f>VLOOKUP(A685,Mapping!$H$2:$I$215,2,0)</f>
        <v>Pre</v>
      </c>
      <c r="C685" s="123" t="str">
        <f>VLOOKUP(A685,Mapping!$H$2:$J$215,3,0)</f>
        <v>Pre</v>
      </c>
      <c r="D685" t="s">
        <v>91</v>
      </c>
      <c r="E685" t="str">
        <f>VLOOKUP(D685,Mapping!$E$2:$F$28,2,0)</f>
        <v>sum</v>
      </c>
      <c r="F685">
        <v>1707.1972599353819</v>
      </c>
    </row>
    <row r="686" spans="1:6" x14ac:dyDescent="0.35">
      <c r="A686" s="56">
        <v>44298</v>
      </c>
      <c r="B686" s="56" t="str">
        <f>VLOOKUP(A686,Mapping!$H$2:$I$215,2,0)</f>
        <v>Pre</v>
      </c>
      <c r="C686" s="123" t="str">
        <f>VLOOKUP(A686,Mapping!$H$2:$J$215,3,0)</f>
        <v>Pre</v>
      </c>
      <c r="D686" t="s">
        <v>91</v>
      </c>
      <c r="E686" t="str">
        <f>VLOOKUP(D686,Mapping!$E$2:$F$28,2,0)</f>
        <v>sum</v>
      </c>
      <c r="F686">
        <v>1561.9974929821151</v>
      </c>
    </row>
    <row r="687" spans="1:6" x14ac:dyDescent="0.35">
      <c r="A687" s="56">
        <v>44299</v>
      </c>
      <c r="B687" s="56" t="str">
        <f>VLOOKUP(A687,Mapping!$H$2:$I$215,2,0)</f>
        <v>Pre</v>
      </c>
      <c r="C687" s="123" t="str">
        <f>VLOOKUP(A687,Mapping!$H$2:$J$215,3,0)</f>
        <v>Pre</v>
      </c>
      <c r="D687" t="s">
        <v>91</v>
      </c>
      <c r="E687" t="str">
        <f>VLOOKUP(D687,Mapping!$E$2:$F$28,2,0)</f>
        <v>sum</v>
      </c>
      <c r="F687">
        <v>1662.3173319680091</v>
      </c>
    </row>
    <row r="688" spans="1:6" x14ac:dyDescent="0.35">
      <c r="A688" s="56">
        <v>44300</v>
      </c>
      <c r="B688" s="56" t="str">
        <f>VLOOKUP(A688,Mapping!$H$2:$I$215,2,0)</f>
        <v>Pre</v>
      </c>
      <c r="C688" s="123" t="str">
        <f>VLOOKUP(A688,Mapping!$H$2:$J$215,3,0)</f>
        <v>Pre</v>
      </c>
      <c r="D688" t="s">
        <v>91</v>
      </c>
      <c r="E688" t="str">
        <f>VLOOKUP(D688,Mapping!$E$2:$F$28,2,0)</f>
        <v>sum</v>
      </c>
      <c r="F688">
        <v>1745.9171977895869</v>
      </c>
    </row>
    <row r="689" spans="1:6" x14ac:dyDescent="0.35">
      <c r="A689" s="56">
        <v>44301</v>
      </c>
      <c r="B689" s="56" t="str">
        <f>VLOOKUP(A689,Mapping!$H$2:$I$215,2,0)</f>
        <v>Pre</v>
      </c>
      <c r="C689" s="123" t="str">
        <f>VLOOKUP(A689,Mapping!$H$2:$J$215,3,0)</f>
        <v>Pre</v>
      </c>
      <c r="D689" t="s">
        <v>91</v>
      </c>
      <c r="E689" t="str">
        <f>VLOOKUP(D689,Mapping!$E$2:$F$28,2,0)</f>
        <v>sum</v>
      </c>
      <c r="F689">
        <v>1733.5972175632489</v>
      </c>
    </row>
    <row r="690" spans="1:6" x14ac:dyDescent="0.35">
      <c r="A690" s="56">
        <v>44302</v>
      </c>
      <c r="B690" s="56" t="str">
        <f>VLOOKUP(A690,Mapping!$H$2:$I$215,2,0)</f>
        <v>Pre</v>
      </c>
      <c r="C690" s="123" t="str">
        <f>VLOOKUP(A690,Mapping!$H$2:$J$215,3,0)</f>
        <v>Pre</v>
      </c>
      <c r="D690" t="s">
        <v>91</v>
      </c>
      <c r="E690" t="str">
        <f>VLOOKUP(D690,Mapping!$E$2:$F$28,2,0)</f>
        <v>sum</v>
      </c>
      <c r="F690">
        <v>1734.4772161508449</v>
      </c>
    </row>
    <row r="691" spans="1:6" x14ac:dyDescent="0.35">
      <c r="A691" s="56">
        <v>44303</v>
      </c>
      <c r="B691" s="56" t="str">
        <f>VLOOKUP(A691,Mapping!$H$2:$I$215,2,0)</f>
        <v>Pre</v>
      </c>
      <c r="C691" s="123" t="str">
        <f>VLOOKUP(A691,Mapping!$H$2:$J$215,3,0)</f>
        <v>Pre</v>
      </c>
      <c r="D691" t="s">
        <v>91</v>
      </c>
      <c r="E691" t="str">
        <f>VLOOKUP(D691,Mapping!$E$2:$F$28,2,0)</f>
        <v>sum</v>
      </c>
      <c r="F691">
        <v>1847.117035363076</v>
      </c>
    </row>
    <row r="692" spans="1:6" x14ac:dyDescent="0.35">
      <c r="A692" s="56">
        <v>44304</v>
      </c>
      <c r="B692" s="56" t="str">
        <f>VLOOKUP(A692,Mapping!$H$2:$I$215,2,0)</f>
        <v>Pre</v>
      </c>
      <c r="C692" s="123" t="str">
        <f>VLOOKUP(A692,Mapping!$H$2:$J$215,3,0)</f>
        <v>Pre</v>
      </c>
      <c r="D692" t="s">
        <v>91</v>
      </c>
      <c r="E692" t="str">
        <f>VLOOKUP(D692,Mapping!$E$2:$F$28,2,0)</f>
        <v>sum</v>
      </c>
      <c r="F692">
        <v>1814.5570876220399</v>
      </c>
    </row>
    <row r="693" spans="1:6" x14ac:dyDescent="0.35">
      <c r="A693" s="56">
        <v>44305</v>
      </c>
      <c r="B693" s="56" t="str">
        <f>VLOOKUP(A693,Mapping!$H$2:$I$215,2,0)</f>
        <v>Pre</v>
      </c>
      <c r="C693" s="123" t="str">
        <f>VLOOKUP(A693,Mapping!$H$2:$J$215,3,0)</f>
        <v>Pre</v>
      </c>
      <c r="D693" t="s">
        <v>91</v>
      </c>
      <c r="E693" t="str">
        <f>VLOOKUP(D693,Mapping!$E$2:$F$28,2,0)</f>
        <v>sum</v>
      </c>
      <c r="F693">
        <v>1617.437404000636</v>
      </c>
    </row>
    <row r="694" spans="1:6" x14ac:dyDescent="0.35">
      <c r="A694" s="56">
        <v>44306</v>
      </c>
      <c r="B694" s="56" t="str">
        <f>VLOOKUP(A694,Mapping!$H$2:$I$215,2,0)</f>
        <v>Pre</v>
      </c>
      <c r="C694" s="123" t="str">
        <f>VLOOKUP(A694,Mapping!$H$2:$J$215,3,0)</f>
        <v>Pre</v>
      </c>
      <c r="D694" t="s">
        <v>91</v>
      </c>
      <c r="E694" t="str">
        <f>VLOOKUP(D694,Mapping!$E$2:$F$28,2,0)</f>
        <v>sum</v>
      </c>
      <c r="F694">
        <v>1602.4774280115109</v>
      </c>
    </row>
    <row r="695" spans="1:6" x14ac:dyDescent="0.35">
      <c r="A695" s="56">
        <v>44307</v>
      </c>
      <c r="B695" s="56" t="str">
        <f>VLOOKUP(A695,Mapping!$H$2:$I$215,2,0)</f>
        <v>Pre</v>
      </c>
      <c r="C695" s="123" t="str">
        <f>VLOOKUP(A695,Mapping!$H$2:$J$215,3,0)</f>
        <v>Pre</v>
      </c>
      <c r="D695" t="s">
        <v>91</v>
      </c>
      <c r="E695" t="str">
        <f>VLOOKUP(D695,Mapping!$E$2:$F$28,2,0)</f>
        <v>sum</v>
      </c>
      <c r="F695">
        <v>1598.957433661129</v>
      </c>
    </row>
    <row r="696" spans="1:6" x14ac:dyDescent="0.35">
      <c r="A696" s="56">
        <v>44308</v>
      </c>
      <c r="B696" s="56" t="str">
        <f>VLOOKUP(A696,Mapping!$H$2:$I$215,2,0)</f>
        <v>Pre</v>
      </c>
      <c r="C696" s="123" t="str">
        <f>VLOOKUP(A696,Mapping!$H$2:$J$215,3,0)</f>
        <v>Pre</v>
      </c>
      <c r="D696" t="s">
        <v>91</v>
      </c>
      <c r="E696" t="str">
        <f>VLOOKUP(D696,Mapping!$E$2:$F$28,2,0)</f>
        <v>sum</v>
      </c>
      <c r="F696">
        <v>1579.597464734027</v>
      </c>
    </row>
    <row r="697" spans="1:6" x14ac:dyDescent="0.35">
      <c r="A697" s="56">
        <v>44309</v>
      </c>
      <c r="B697" s="56" t="str">
        <f>VLOOKUP(A697,Mapping!$H$2:$I$215,2,0)</f>
        <v>Pre</v>
      </c>
      <c r="C697" s="123" t="str">
        <f>VLOOKUP(A697,Mapping!$H$2:$J$215,3,0)</f>
        <v>Pre</v>
      </c>
      <c r="D697" t="s">
        <v>91</v>
      </c>
      <c r="E697" t="str">
        <f>VLOOKUP(D697,Mapping!$E$2:$F$28,2,0)</f>
        <v>sum</v>
      </c>
      <c r="F697">
        <v>1671.99731643156</v>
      </c>
    </row>
    <row r="698" spans="1:6" x14ac:dyDescent="0.35">
      <c r="A698" s="56">
        <v>44310</v>
      </c>
      <c r="B698" s="56" t="str">
        <f>VLOOKUP(A698,Mapping!$H$2:$I$215,2,0)</f>
        <v>Pre</v>
      </c>
      <c r="C698" s="123" t="str">
        <f>VLOOKUP(A698,Mapping!$H$2:$J$215,3,0)</f>
        <v>Pre</v>
      </c>
      <c r="D698" t="s">
        <v>91</v>
      </c>
      <c r="E698" t="str">
        <f>VLOOKUP(D698,Mapping!$E$2:$F$28,2,0)</f>
        <v>sum</v>
      </c>
      <c r="F698">
        <v>1773.197154005049</v>
      </c>
    </row>
    <row r="699" spans="1:6" x14ac:dyDescent="0.35">
      <c r="A699" s="56">
        <v>44311</v>
      </c>
      <c r="B699" s="56" t="str">
        <f>VLOOKUP(A699,Mapping!$H$2:$I$215,2,0)</f>
        <v>Pre</v>
      </c>
      <c r="C699" s="123" t="str">
        <f>VLOOKUP(A699,Mapping!$H$2:$J$215,3,0)</f>
        <v>Pre</v>
      </c>
      <c r="D699" t="s">
        <v>91</v>
      </c>
      <c r="E699" t="str">
        <f>VLOOKUP(D699,Mapping!$E$2:$F$28,2,0)</f>
        <v>sum</v>
      </c>
      <c r="F699">
        <v>1944.7968785861831</v>
      </c>
    </row>
    <row r="700" spans="1:6" x14ac:dyDescent="0.35">
      <c r="A700" s="56">
        <v>44312</v>
      </c>
      <c r="B700" s="56" t="str">
        <f>VLOOKUP(A700,Mapping!$H$2:$I$215,2,0)</f>
        <v>Pre</v>
      </c>
      <c r="C700" s="123" t="str">
        <f>VLOOKUP(A700,Mapping!$H$2:$J$215,3,0)</f>
        <v>Pre</v>
      </c>
      <c r="D700" t="s">
        <v>91</v>
      </c>
      <c r="E700" t="str">
        <f>VLOOKUP(D700,Mapping!$E$2:$F$28,2,0)</f>
        <v>sum</v>
      </c>
      <c r="F700">
        <v>1572.557476033262</v>
      </c>
    </row>
    <row r="701" spans="1:6" x14ac:dyDescent="0.35">
      <c r="A701" s="56">
        <v>44313</v>
      </c>
      <c r="B701" s="56" t="str">
        <f>VLOOKUP(A701,Mapping!$H$2:$I$215,2,0)</f>
        <v>Post</v>
      </c>
      <c r="C701" s="123" t="str">
        <f>VLOOKUP(A701,Mapping!$H$2:$J$215,3,0)</f>
        <v>Post</v>
      </c>
      <c r="D701" t="s">
        <v>91</v>
      </c>
      <c r="E701" t="str">
        <f>VLOOKUP(D701,Mapping!$E$2:$F$28,2,0)</f>
        <v>sum</v>
      </c>
      <c r="F701">
        <v>1578.717466146431</v>
      </c>
    </row>
    <row r="702" spans="1:6" x14ac:dyDescent="0.35">
      <c r="A702" s="56">
        <v>44314</v>
      </c>
      <c r="B702" s="56" t="str">
        <f>VLOOKUP(A702,Mapping!$H$2:$I$215,2,0)</f>
        <v>Post</v>
      </c>
      <c r="C702" s="123" t="str">
        <f>VLOOKUP(A702,Mapping!$H$2:$J$215,3,0)</f>
        <v>Post</v>
      </c>
      <c r="D702" t="s">
        <v>91</v>
      </c>
      <c r="E702" t="str">
        <f>VLOOKUP(D702,Mapping!$E$2:$F$28,2,0)</f>
        <v>sum</v>
      </c>
      <c r="F702">
        <v>1605.9974223618931</v>
      </c>
    </row>
    <row r="703" spans="1:6" x14ac:dyDescent="0.35">
      <c r="A703" s="56">
        <v>44315</v>
      </c>
      <c r="B703" s="56" t="str">
        <f>VLOOKUP(A703,Mapping!$H$2:$I$215,2,0)</f>
        <v>Post</v>
      </c>
      <c r="C703" s="123" t="str">
        <f>VLOOKUP(A703,Mapping!$H$2:$J$215,3,0)</f>
        <v>Post</v>
      </c>
      <c r="D703" t="s">
        <v>91</v>
      </c>
      <c r="E703" t="str">
        <f>VLOOKUP(D703,Mapping!$E$2:$F$28,2,0)</f>
        <v>sum</v>
      </c>
      <c r="F703">
        <v>1602.4774280115109</v>
      </c>
    </row>
    <row r="704" spans="1:6" x14ac:dyDescent="0.35">
      <c r="A704" s="56">
        <v>44316</v>
      </c>
      <c r="B704" s="56" t="str">
        <f>VLOOKUP(A704,Mapping!$H$2:$I$215,2,0)</f>
        <v>Post</v>
      </c>
      <c r="C704" s="123" t="str">
        <f>VLOOKUP(A704,Mapping!$H$2:$J$215,3,0)</f>
        <v>Post</v>
      </c>
      <c r="D704" t="s">
        <v>91</v>
      </c>
      <c r="E704" t="str">
        <f>VLOOKUP(D704,Mapping!$E$2:$F$28,2,0)</f>
        <v>sum</v>
      </c>
      <c r="F704">
        <v>1648.23735456648</v>
      </c>
    </row>
    <row r="705" spans="1:6" x14ac:dyDescent="0.35">
      <c r="A705" s="56">
        <v>44317</v>
      </c>
      <c r="B705" s="56" t="str">
        <f>VLOOKUP(A705,Mapping!$H$2:$I$215,2,0)</f>
        <v>Post</v>
      </c>
      <c r="C705" s="123" t="str">
        <f>VLOOKUP(A705,Mapping!$H$2:$J$215,3,0)</f>
        <v>Post</v>
      </c>
      <c r="D705" t="s">
        <v>91</v>
      </c>
      <c r="E705" t="str">
        <f>VLOOKUP(D705,Mapping!$E$2:$F$28,2,0)</f>
        <v>sum</v>
      </c>
      <c r="F705">
        <v>1666.5512405804441</v>
      </c>
    </row>
    <row r="706" spans="1:6" x14ac:dyDescent="0.35">
      <c r="A706" s="56">
        <v>44318</v>
      </c>
      <c r="B706" s="56" t="str">
        <f>VLOOKUP(A706,Mapping!$H$2:$I$215,2,0)</f>
        <v>Post</v>
      </c>
      <c r="C706" s="123" t="str">
        <f>VLOOKUP(A706,Mapping!$H$2:$J$215,3,0)</f>
        <v>Post</v>
      </c>
      <c r="D706" t="s">
        <v>91</v>
      </c>
      <c r="E706" t="str">
        <f>VLOOKUP(D706,Mapping!$E$2:$F$28,2,0)</f>
        <v>sum</v>
      </c>
      <c r="F706">
        <v>1775.8784719084881</v>
      </c>
    </row>
    <row r="707" spans="1:6" x14ac:dyDescent="0.35">
      <c r="A707" s="56">
        <v>44319</v>
      </c>
      <c r="B707" s="56" t="str">
        <f>VLOOKUP(A707,Mapping!$H$2:$I$215,2,0)</f>
        <v>Post</v>
      </c>
      <c r="C707" s="123" t="str">
        <f>VLOOKUP(A707,Mapping!$H$2:$J$215,3,0)</f>
        <v>Post</v>
      </c>
      <c r="D707" t="s">
        <v>91</v>
      </c>
      <c r="E707" t="str">
        <f>VLOOKUP(D707,Mapping!$E$2:$F$28,2,0)</f>
        <v>sum</v>
      </c>
      <c r="F707">
        <v>1672.982254187976</v>
      </c>
    </row>
    <row r="708" spans="1:6" x14ac:dyDescent="0.35">
      <c r="A708" s="56">
        <v>44320</v>
      </c>
      <c r="B708" s="56" t="str">
        <f>VLOOKUP(A708,Mapping!$H$2:$I$215,2,0)</f>
        <v>Post</v>
      </c>
      <c r="C708" s="123" t="str">
        <f>VLOOKUP(A708,Mapping!$H$2:$J$215,3,0)</f>
        <v>Post</v>
      </c>
      <c r="D708" t="s">
        <v>91</v>
      </c>
      <c r="E708" t="str">
        <f>VLOOKUP(D708,Mapping!$E$2:$F$28,2,0)</f>
        <v>sum</v>
      </c>
      <c r="F708">
        <v>1620.6154290980719</v>
      </c>
    </row>
    <row r="709" spans="1:6" x14ac:dyDescent="0.35">
      <c r="A709" s="56">
        <v>44321</v>
      </c>
      <c r="B709" s="56" t="str">
        <f>VLOOKUP(A709,Mapping!$H$2:$I$215,2,0)</f>
        <v>Post</v>
      </c>
      <c r="C709" s="123" t="str">
        <f>VLOOKUP(A709,Mapping!$H$2:$J$215,3,0)</f>
        <v>Post</v>
      </c>
      <c r="D709" t="s">
        <v>91</v>
      </c>
      <c r="E709" t="str">
        <f>VLOOKUP(D709,Mapping!$E$2:$F$28,2,0)</f>
        <v>sum</v>
      </c>
      <c r="F709">
        <v>1717.0806332110519</v>
      </c>
    </row>
    <row r="710" spans="1:6" x14ac:dyDescent="0.35">
      <c r="A710" s="56">
        <v>44322</v>
      </c>
      <c r="B710" s="56" t="str">
        <f>VLOOKUP(A710,Mapping!$H$2:$I$215,2,0)</f>
        <v>Post</v>
      </c>
      <c r="C710" s="123" t="str">
        <f>VLOOKUP(A710,Mapping!$H$2:$J$215,3,0)</f>
        <v>Post</v>
      </c>
      <c r="D710" t="s">
        <v>91</v>
      </c>
      <c r="E710" t="str">
        <f>VLOOKUP(D710,Mapping!$E$2:$F$28,2,0)</f>
        <v>sum</v>
      </c>
      <c r="F710">
        <v>1631.6400238538411</v>
      </c>
    </row>
    <row r="711" spans="1:6" x14ac:dyDescent="0.35">
      <c r="A711" s="56">
        <v>44323</v>
      </c>
      <c r="B711" s="56" t="str">
        <f>VLOOKUP(A711,Mapping!$H$2:$I$215,2,0)</f>
        <v>Post</v>
      </c>
      <c r="C711" s="123" t="str">
        <f>VLOOKUP(A711,Mapping!$H$2:$J$215,3,0)</f>
        <v>Post</v>
      </c>
      <c r="D711" t="s">
        <v>91</v>
      </c>
      <c r="E711" t="str">
        <f>VLOOKUP(D711,Mapping!$E$2:$F$28,2,0)</f>
        <v>sum</v>
      </c>
      <c r="F711">
        <v>1762.097728463777</v>
      </c>
    </row>
    <row r="712" spans="1:6" x14ac:dyDescent="0.35">
      <c r="A712" s="56">
        <v>44324</v>
      </c>
      <c r="B712" s="56" t="str">
        <f>VLOOKUP(A712,Mapping!$H$2:$I$215,2,0)</f>
        <v>Post</v>
      </c>
      <c r="C712" s="123" t="str">
        <f>VLOOKUP(A712,Mapping!$H$2:$J$215,3,0)</f>
        <v>Post</v>
      </c>
      <c r="D712" t="s">
        <v>91</v>
      </c>
      <c r="E712" t="str">
        <f>VLOOKUP(D712,Mapping!$E$2:$F$28,2,0)</f>
        <v>sum</v>
      </c>
      <c r="F712">
        <v>1682.16941648445</v>
      </c>
    </row>
    <row r="713" spans="1:6" x14ac:dyDescent="0.35">
      <c r="A713" s="56">
        <v>44325</v>
      </c>
      <c r="B713" s="56" t="str">
        <f>VLOOKUP(A713,Mapping!$H$2:$I$215,2,0)</f>
        <v>Post</v>
      </c>
      <c r="C713" s="123" t="str">
        <f>VLOOKUP(A713,Mapping!$H$2:$J$215,3,0)</f>
        <v>Post</v>
      </c>
      <c r="D713" t="s">
        <v>91</v>
      </c>
      <c r="E713" t="str">
        <f>VLOOKUP(D713,Mapping!$E$2:$F$28,2,0)</f>
        <v>sum</v>
      </c>
      <c r="F713">
        <v>1787.821782893905</v>
      </c>
    </row>
    <row r="714" spans="1:6" x14ac:dyDescent="0.35">
      <c r="A714" s="56">
        <v>44326</v>
      </c>
      <c r="B714" s="56" t="str">
        <f>VLOOKUP(A714,Mapping!$H$2:$I$215,2,0)</f>
        <v>Post</v>
      </c>
      <c r="C714" s="123" t="str">
        <f>VLOOKUP(A714,Mapping!$H$2:$J$215,3,0)</f>
        <v>Post</v>
      </c>
      <c r="D714" t="s">
        <v>91</v>
      </c>
      <c r="E714" t="str">
        <f>VLOOKUP(D714,Mapping!$E$2:$F$28,2,0)</f>
        <v>sum</v>
      </c>
      <c r="F714">
        <v>1610.5095505719501</v>
      </c>
    </row>
    <row r="715" spans="1:6" x14ac:dyDescent="0.35">
      <c r="A715" s="56">
        <v>44327</v>
      </c>
      <c r="B715" s="56" t="str">
        <f>VLOOKUP(A715,Mapping!$H$2:$I$215,2,0)</f>
        <v>Post</v>
      </c>
      <c r="C715" s="123" t="str">
        <f>VLOOKUP(A715,Mapping!$H$2:$J$215,3,0)</f>
        <v>Post</v>
      </c>
      <c r="D715" t="s">
        <v>91</v>
      </c>
      <c r="E715" t="str">
        <f>VLOOKUP(D715,Mapping!$E$2:$F$28,2,0)</f>
        <v>sum</v>
      </c>
      <c r="F715">
        <v>1497.5074543253161</v>
      </c>
    </row>
    <row r="716" spans="1:6" x14ac:dyDescent="0.35">
      <c r="A716" s="56">
        <v>44328</v>
      </c>
      <c r="B716" s="56" t="str">
        <f>VLOOKUP(A716,Mapping!$H$2:$I$215,2,0)</f>
        <v>Post</v>
      </c>
      <c r="C716" s="123" t="str">
        <f>VLOOKUP(A716,Mapping!$H$2:$J$215,3,0)</f>
        <v>Post</v>
      </c>
      <c r="D716" t="s">
        <v>91</v>
      </c>
      <c r="E716" t="str">
        <f>VLOOKUP(D716,Mapping!$E$2:$F$28,2,0)</f>
        <v>sum</v>
      </c>
      <c r="F716">
        <v>1389.0989392269189</v>
      </c>
    </row>
    <row r="717" spans="1:6" x14ac:dyDescent="0.35">
      <c r="A717" s="56">
        <v>44329</v>
      </c>
      <c r="B717" s="56" t="str">
        <f>VLOOKUP(A717,Mapping!$H$2:$I$215,2,0)</f>
        <v>Post</v>
      </c>
      <c r="C717" s="123" t="str">
        <f>VLOOKUP(A717,Mapping!$H$2:$J$215,3,0)</f>
        <v>Post</v>
      </c>
      <c r="D717" t="s">
        <v>91</v>
      </c>
      <c r="E717" t="str">
        <f>VLOOKUP(D717,Mapping!$E$2:$F$28,2,0)</f>
        <v>sum</v>
      </c>
      <c r="F717">
        <v>1577.435766304643</v>
      </c>
    </row>
    <row r="718" spans="1:6" x14ac:dyDescent="0.35">
      <c r="A718" s="56">
        <v>44330</v>
      </c>
      <c r="B718" s="56" t="str">
        <f>VLOOKUP(A718,Mapping!$H$2:$I$215,2,0)</f>
        <v>Post</v>
      </c>
      <c r="C718" s="123" t="str">
        <f>VLOOKUP(A718,Mapping!$H$2:$J$215,3,0)</f>
        <v>Post</v>
      </c>
      <c r="D718" t="s">
        <v>91</v>
      </c>
      <c r="E718" t="str">
        <f>VLOOKUP(D718,Mapping!$E$2:$F$28,2,0)</f>
        <v>sum</v>
      </c>
      <c r="F718">
        <v>1627.9651589352511</v>
      </c>
    </row>
    <row r="719" spans="1:6" x14ac:dyDescent="0.35">
      <c r="A719" s="56">
        <v>44331</v>
      </c>
      <c r="B719" s="56" t="str">
        <f>VLOOKUP(A719,Mapping!$H$2:$I$215,2,0)</f>
        <v>Post</v>
      </c>
      <c r="C719" s="123" t="str">
        <f>VLOOKUP(A719,Mapping!$H$2:$J$215,3,0)</f>
        <v>Post</v>
      </c>
      <c r="D719" t="s">
        <v>91</v>
      </c>
      <c r="E719" t="str">
        <f>VLOOKUP(D719,Mapping!$E$2:$F$28,2,0)</f>
        <v>sum</v>
      </c>
      <c r="F719">
        <v>1777.715904367783</v>
      </c>
    </row>
    <row r="720" spans="1:6" x14ac:dyDescent="0.35">
      <c r="A720" s="56">
        <v>44332</v>
      </c>
      <c r="B720" s="56" t="str">
        <f>VLOOKUP(A720,Mapping!$H$2:$I$215,2,0)</f>
        <v>Post</v>
      </c>
      <c r="C720" s="123" t="str">
        <f>VLOOKUP(A720,Mapping!$H$2:$J$215,3,0)</f>
        <v>Post</v>
      </c>
      <c r="D720" t="s">
        <v>91</v>
      </c>
      <c r="E720" t="str">
        <f>VLOOKUP(D720,Mapping!$E$2:$F$28,2,0)</f>
        <v>sum</v>
      </c>
      <c r="F720">
        <v>1774.959755678841</v>
      </c>
    </row>
    <row r="721" spans="1:6" x14ac:dyDescent="0.35">
      <c r="A721" s="56">
        <v>44333</v>
      </c>
      <c r="B721" s="56" t="str">
        <f>VLOOKUP(A721,Mapping!$H$2:$I$215,2,0)</f>
        <v>Post</v>
      </c>
      <c r="C721" s="123" t="str">
        <f>VLOOKUP(A721,Mapping!$H$2:$J$215,3,0)</f>
        <v>Post</v>
      </c>
      <c r="D721" t="s">
        <v>91</v>
      </c>
      <c r="E721" t="str">
        <f>VLOOKUP(D721,Mapping!$E$2:$F$28,2,0)</f>
        <v>sum</v>
      </c>
      <c r="F721">
        <v>1522.312792525797</v>
      </c>
    </row>
    <row r="722" spans="1:6" x14ac:dyDescent="0.35">
      <c r="A722" s="56">
        <v>44334</v>
      </c>
      <c r="B722" s="56" t="str">
        <f>VLOOKUP(A722,Mapping!$H$2:$I$215,2,0)</f>
        <v>Post</v>
      </c>
      <c r="C722" s="123" t="str">
        <f>VLOOKUP(A722,Mapping!$H$2:$J$215,3,0)</f>
        <v>Post</v>
      </c>
      <c r="D722" t="s">
        <v>91</v>
      </c>
      <c r="E722" t="str">
        <f>VLOOKUP(D722,Mapping!$E$2:$F$28,2,0)</f>
        <v>sum</v>
      </c>
      <c r="F722">
        <v>1520.4753600665019</v>
      </c>
    </row>
    <row r="723" spans="1:6" x14ac:dyDescent="0.35">
      <c r="A723" s="56">
        <v>44335</v>
      </c>
      <c r="B723" s="56" t="str">
        <f>VLOOKUP(A723,Mapping!$H$2:$I$215,2,0)</f>
        <v>Post</v>
      </c>
      <c r="C723" s="123" t="str">
        <f>VLOOKUP(A723,Mapping!$H$2:$J$215,3,0)</f>
        <v>Post</v>
      </c>
      <c r="D723" t="s">
        <v>91</v>
      </c>
      <c r="E723" t="str">
        <f>VLOOKUP(D723,Mapping!$E$2:$F$28,2,0)</f>
        <v>sum</v>
      </c>
      <c r="F723">
        <v>1618.777996638777</v>
      </c>
    </row>
    <row r="724" spans="1:6" x14ac:dyDescent="0.35">
      <c r="A724" s="56">
        <v>44336</v>
      </c>
      <c r="B724" s="56" t="str">
        <f>VLOOKUP(A724,Mapping!$H$2:$I$215,2,0)</f>
        <v>Post</v>
      </c>
      <c r="C724" s="123" t="str">
        <f>VLOOKUP(A724,Mapping!$H$2:$J$215,3,0)</f>
        <v>Post</v>
      </c>
      <c r="D724" t="s">
        <v>91</v>
      </c>
      <c r="E724" t="str">
        <f>VLOOKUP(D724,Mapping!$E$2:$F$28,2,0)</f>
        <v>sum</v>
      </c>
      <c r="F724">
        <v>1613.265699260892</v>
      </c>
    </row>
    <row r="725" spans="1:6" x14ac:dyDescent="0.35">
      <c r="A725" s="56">
        <v>44337</v>
      </c>
      <c r="B725" s="56" t="str">
        <f>VLOOKUP(A725,Mapping!$H$2:$I$215,2,0)</f>
        <v>Post</v>
      </c>
      <c r="C725" s="123" t="str">
        <f>VLOOKUP(A725,Mapping!$H$2:$J$215,3,0)</f>
        <v>Post</v>
      </c>
      <c r="D725" t="s">
        <v>91</v>
      </c>
      <c r="E725" t="str">
        <f>VLOOKUP(D725,Mapping!$E$2:$F$28,2,0)</f>
        <v>sum</v>
      </c>
      <c r="F725">
        <v>1616.0218479498351</v>
      </c>
    </row>
    <row r="726" spans="1:6" x14ac:dyDescent="0.35">
      <c r="A726" s="56">
        <v>44338</v>
      </c>
      <c r="B726" s="56" t="str">
        <f>VLOOKUP(A726,Mapping!$H$2:$I$215,2,0)</f>
        <v>Post</v>
      </c>
      <c r="C726" s="123" t="str">
        <f>VLOOKUP(A726,Mapping!$H$2:$J$215,3,0)</f>
        <v>Post</v>
      </c>
      <c r="D726" t="s">
        <v>91</v>
      </c>
      <c r="E726" t="str">
        <f>VLOOKUP(D726,Mapping!$E$2:$F$28,2,0)</f>
        <v>sum</v>
      </c>
      <c r="F726">
        <v>1577.435766304643</v>
      </c>
    </row>
    <row r="727" spans="1:6" x14ac:dyDescent="0.35">
      <c r="A727" s="56">
        <v>44339</v>
      </c>
      <c r="B727" s="56" t="str">
        <f>VLOOKUP(A727,Mapping!$H$2:$I$215,2,0)</f>
        <v>Post</v>
      </c>
      <c r="C727" s="123" t="str">
        <f>VLOOKUP(A727,Mapping!$H$2:$J$215,3,0)</f>
        <v>Post</v>
      </c>
      <c r="D727" t="s">
        <v>91</v>
      </c>
      <c r="E727" t="str">
        <f>VLOOKUP(D727,Mapping!$E$2:$F$28,2,0)</f>
        <v>sum</v>
      </c>
      <c r="F727">
        <v>1596.728807127239</v>
      </c>
    </row>
    <row r="728" spans="1:6" x14ac:dyDescent="0.35">
      <c r="A728" s="56">
        <v>44340</v>
      </c>
      <c r="B728" s="56" t="str">
        <f>VLOOKUP(A728,Mapping!$H$2:$I$215,2,0)</f>
        <v>Post</v>
      </c>
      <c r="C728" s="123" t="str">
        <f>VLOOKUP(A728,Mapping!$H$2:$J$215,3,0)</f>
        <v>Post</v>
      </c>
      <c r="D728" t="s">
        <v>91</v>
      </c>
      <c r="E728" t="str">
        <f>VLOOKUP(D728,Mapping!$E$2:$F$28,2,0)</f>
        <v>sum</v>
      </c>
      <c r="F728">
        <v>1487.401575799194</v>
      </c>
    </row>
    <row r="729" spans="1:6" x14ac:dyDescent="0.35">
      <c r="A729" s="56">
        <v>44341</v>
      </c>
      <c r="B729" s="56" t="str">
        <f>VLOOKUP(A729,Mapping!$H$2:$I$215,2,0)</f>
        <v>Post</v>
      </c>
      <c r="C729" s="123" t="str">
        <f>VLOOKUP(A729,Mapping!$H$2:$J$215,3,0)</f>
        <v>Post</v>
      </c>
      <c r="D729" t="s">
        <v>91</v>
      </c>
      <c r="E729" t="str">
        <f>VLOOKUP(D729,Mapping!$E$2:$F$28,2,0)</f>
        <v>sum</v>
      </c>
      <c r="F729">
        <v>1518.6379276072071</v>
      </c>
    </row>
    <row r="730" spans="1:6" x14ac:dyDescent="0.35">
      <c r="A730" s="56">
        <v>44342</v>
      </c>
      <c r="B730" s="56" t="str">
        <f>VLOOKUP(A730,Mapping!$H$2:$I$215,2,0)</f>
        <v>Post</v>
      </c>
      <c r="C730" s="123" t="str">
        <f>VLOOKUP(A730,Mapping!$H$2:$J$215,3,0)</f>
        <v>Post</v>
      </c>
      <c r="D730" t="s">
        <v>91</v>
      </c>
      <c r="E730" t="str">
        <f>VLOOKUP(D730,Mapping!$E$2:$F$28,2,0)</f>
        <v>sum</v>
      </c>
      <c r="F730">
        <v>1547.1181307262771</v>
      </c>
    </row>
    <row r="731" spans="1:6" x14ac:dyDescent="0.35">
      <c r="A731" s="56">
        <v>44343</v>
      </c>
      <c r="B731" s="56" t="str">
        <f>VLOOKUP(A731,Mapping!$H$2:$I$215,2,0)</f>
        <v>Post</v>
      </c>
      <c r="C731" s="123" t="str">
        <f>VLOOKUP(A731,Mapping!$H$2:$J$215,3,0)</f>
        <v>Post</v>
      </c>
      <c r="D731" t="s">
        <v>91</v>
      </c>
      <c r="E731" t="str">
        <f>VLOOKUP(D731,Mapping!$E$2:$F$28,2,0)</f>
        <v>sum</v>
      </c>
      <c r="F731">
        <v>1540.6871171187449</v>
      </c>
    </row>
    <row r="732" spans="1:6" x14ac:dyDescent="0.35">
      <c r="A732" s="56">
        <v>44344</v>
      </c>
      <c r="B732" s="56" t="str">
        <f>VLOOKUP(A732,Mapping!$H$2:$I$215,2,0)</f>
        <v>Post</v>
      </c>
      <c r="C732" s="123" t="str">
        <f>VLOOKUP(A732,Mapping!$H$2:$J$215,3,0)</f>
        <v>Post</v>
      </c>
      <c r="D732" t="s">
        <v>91</v>
      </c>
      <c r="E732" t="str">
        <f>VLOOKUP(D732,Mapping!$E$2:$F$28,2,0)</f>
        <v>sum</v>
      </c>
      <c r="F732">
        <v>1699.6250248477511</v>
      </c>
    </row>
    <row r="733" spans="1:6" x14ac:dyDescent="0.35">
      <c r="A733" s="56">
        <v>44345</v>
      </c>
      <c r="B733" s="56" t="str">
        <f>VLOOKUP(A733,Mapping!$H$2:$I$215,2,0)</f>
        <v>Post</v>
      </c>
      <c r="C733" s="123" t="str">
        <f>VLOOKUP(A733,Mapping!$H$2:$J$215,3,0)</f>
        <v>Post</v>
      </c>
      <c r="D733" t="s">
        <v>91</v>
      </c>
      <c r="E733" t="str">
        <f>VLOOKUP(D733,Mapping!$E$2:$F$28,2,0)</f>
        <v>sum</v>
      </c>
      <c r="F733">
        <v>1882.44955454759</v>
      </c>
    </row>
    <row r="734" spans="1:6" x14ac:dyDescent="0.35">
      <c r="A734" s="56">
        <v>44346</v>
      </c>
      <c r="B734" s="56" t="str">
        <f>VLOOKUP(A734,Mapping!$H$2:$I$215,2,0)</f>
        <v>Post</v>
      </c>
      <c r="C734" s="123" t="str">
        <f>VLOOKUP(A734,Mapping!$H$2:$J$215,3,0)</f>
        <v>Post</v>
      </c>
      <c r="D734" t="s">
        <v>91</v>
      </c>
      <c r="E734" t="str">
        <f>VLOOKUP(D734,Mapping!$E$2:$F$28,2,0)</f>
        <v>sum</v>
      </c>
      <c r="F734">
        <v>1921.95435242243</v>
      </c>
    </row>
    <row r="735" spans="1:6" x14ac:dyDescent="0.35">
      <c r="A735" s="56">
        <v>44347</v>
      </c>
      <c r="B735" s="56" t="str">
        <f>VLOOKUP(A735,Mapping!$H$2:$I$215,2,0)</f>
        <v>Post</v>
      </c>
      <c r="C735" s="123" t="str">
        <f>VLOOKUP(A735,Mapping!$H$2:$J$215,3,0)</f>
        <v>Post</v>
      </c>
      <c r="D735" t="s">
        <v>91</v>
      </c>
      <c r="E735" t="str">
        <f>VLOOKUP(D735,Mapping!$E$2:$F$28,2,0)</f>
        <v>sum</v>
      </c>
      <c r="F735">
        <v>1604.0785369644179</v>
      </c>
    </row>
    <row r="736" spans="1:6" x14ac:dyDescent="0.35">
      <c r="A736" s="56">
        <v>44348</v>
      </c>
      <c r="B736" s="56" t="str">
        <f>VLOOKUP(A736,Mapping!$H$2:$I$215,2,0)</f>
        <v>Post</v>
      </c>
      <c r="C736" s="123" t="str">
        <f>VLOOKUP(A736,Mapping!$H$2:$J$215,3,0)</f>
        <v>Post</v>
      </c>
      <c r="D736" t="s">
        <v>91</v>
      </c>
      <c r="E736" t="str">
        <f>VLOOKUP(D736,Mapping!$E$2:$F$28,2,0)</f>
        <v>sum</v>
      </c>
      <c r="F736">
        <v>1632.8558558558559</v>
      </c>
    </row>
    <row r="737" spans="1:6" x14ac:dyDescent="0.35">
      <c r="A737" s="56">
        <v>44349</v>
      </c>
      <c r="B737" s="56" t="str">
        <f>VLOOKUP(A737,Mapping!$H$2:$I$215,2,0)</f>
        <v>Post</v>
      </c>
      <c r="C737" s="123" t="str">
        <f>VLOOKUP(A737,Mapping!$H$2:$J$215,3,0)</f>
        <v>Post</v>
      </c>
      <c r="D737" t="s">
        <v>91</v>
      </c>
      <c r="E737" t="str">
        <f>VLOOKUP(D737,Mapping!$E$2:$F$28,2,0)</f>
        <v>sum</v>
      </c>
      <c r="F737">
        <v>1637.6753831753831</v>
      </c>
    </row>
    <row r="738" spans="1:6" x14ac:dyDescent="0.35">
      <c r="A738" s="56">
        <v>44350</v>
      </c>
      <c r="B738" s="56" t="str">
        <f>VLOOKUP(A738,Mapping!$H$2:$I$215,2,0)</f>
        <v>Post</v>
      </c>
      <c r="C738" s="123" t="str">
        <f>VLOOKUP(A738,Mapping!$H$2:$J$215,3,0)</f>
        <v>Post</v>
      </c>
      <c r="D738" t="s">
        <v>91</v>
      </c>
      <c r="E738" t="str">
        <f>VLOOKUP(D738,Mapping!$E$2:$F$28,2,0)</f>
        <v>sum</v>
      </c>
      <c r="F738">
        <v>1562.4907569907571</v>
      </c>
    </row>
    <row r="739" spans="1:6" x14ac:dyDescent="0.35">
      <c r="A739" s="56">
        <v>44351</v>
      </c>
      <c r="B739" s="56" t="str">
        <f>VLOOKUP(A739,Mapping!$H$2:$I$215,2,0)</f>
        <v>Post</v>
      </c>
      <c r="C739" s="123" t="str">
        <f>VLOOKUP(A739,Mapping!$H$2:$J$215,3,0)</f>
        <v>Post</v>
      </c>
      <c r="D739" t="s">
        <v>91</v>
      </c>
      <c r="E739" t="str">
        <f>VLOOKUP(D739,Mapping!$E$2:$F$28,2,0)</f>
        <v>sum</v>
      </c>
      <c r="F739">
        <v>1682.015034515035</v>
      </c>
    </row>
    <row r="740" spans="1:6" x14ac:dyDescent="0.35">
      <c r="A740" s="56">
        <v>44352</v>
      </c>
      <c r="B740" s="56" t="str">
        <f>VLOOKUP(A740,Mapping!$H$2:$I$215,2,0)</f>
        <v>Post</v>
      </c>
      <c r="C740" s="123" t="str">
        <f>VLOOKUP(A740,Mapping!$H$2:$J$215,3,0)</f>
        <v>Post</v>
      </c>
      <c r="D740" t="s">
        <v>91</v>
      </c>
      <c r="E740" t="str">
        <f>VLOOKUP(D740,Mapping!$E$2:$F$28,2,0)</f>
        <v>sum</v>
      </c>
      <c r="F740">
        <v>1667.556452556453</v>
      </c>
    </row>
    <row r="741" spans="1:6" x14ac:dyDescent="0.35">
      <c r="A741" s="56">
        <v>44353</v>
      </c>
      <c r="B741" s="56" t="str">
        <f>VLOOKUP(A741,Mapping!$H$2:$I$215,2,0)</f>
        <v>Post</v>
      </c>
      <c r="C741" s="123" t="str">
        <f>VLOOKUP(A741,Mapping!$H$2:$J$215,3,0)</f>
        <v>Post</v>
      </c>
      <c r="D741" t="s">
        <v>91</v>
      </c>
      <c r="E741" t="str">
        <f>VLOOKUP(D741,Mapping!$E$2:$F$28,2,0)</f>
        <v>sum</v>
      </c>
      <c r="F741">
        <v>1680.0872235872239</v>
      </c>
    </row>
    <row r="742" spans="1:6" x14ac:dyDescent="0.35">
      <c r="A742" s="56">
        <v>44354</v>
      </c>
      <c r="B742" s="56" t="str">
        <f>VLOOKUP(A742,Mapping!$H$2:$I$215,2,0)</f>
        <v>Post</v>
      </c>
      <c r="C742" s="123" t="str">
        <f>VLOOKUP(A742,Mapping!$H$2:$J$215,3,0)</f>
        <v>Post</v>
      </c>
      <c r="D742" t="s">
        <v>91</v>
      </c>
      <c r="E742" t="str">
        <f>VLOOKUP(D742,Mapping!$E$2:$F$28,2,0)</f>
        <v>sum</v>
      </c>
      <c r="F742">
        <v>1510.4398619398621</v>
      </c>
    </row>
    <row r="743" spans="1:6" x14ac:dyDescent="0.35">
      <c r="A743" s="56">
        <v>44355</v>
      </c>
      <c r="B743" s="56" t="str">
        <f>VLOOKUP(A743,Mapping!$H$2:$I$215,2,0)</f>
        <v>Post</v>
      </c>
      <c r="C743" s="123" t="str">
        <f>VLOOKUP(A743,Mapping!$H$2:$J$215,3,0)</f>
        <v>Post</v>
      </c>
      <c r="D743" t="s">
        <v>91</v>
      </c>
      <c r="E743" t="str">
        <f>VLOOKUP(D743,Mapping!$E$2:$F$28,2,0)</f>
        <v>sum</v>
      </c>
      <c r="F743">
        <v>1485.3783198783201</v>
      </c>
    </row>
    <row r="744" spans="1:6" x14ac:dyDescent="0.35">
      <c r="A744" s="56">
        <v>44356</v>
      </c>
      <c r="B744" s="56" t="str">
        <f>VLOOKUP(A744,Mapping!$H$2:$I$215,2,0)</f>
        <v>Post</v>
      </c>
      <c r="C744" s="123" t="str">
        <f>VLOOKUP(A744,Mapping!$H$2:$J$215,3,0)</f>
        <v>Post</v>
      </c>
      <c r="D744" t="s">
        <v>91</v>
      </c>
      <c r="E744" t="str">
        <f>VLOOKUP(D744,Mapping!$E$2:$F$28,2,0)</f>
        <v>sum</v>
      </c>
      <c r="F744">
        <v>1320.550485550486</v>
      </c>
    </row>
    <row r="745" spans="1:6" x14ac:dyDescent="0.35">
      <c r="A745" s="56">
        <v>44357</v>
      </c>
      <c r="B745" s="56" t="str">
        <f>VLOOKUP(A745,Mapping!$H$2:$I$215,2,0)</f>
        <v>Post</v>
      </c>
      <c r="C745" s="123" t="str">
        <f>VLOOKUP(A745,Mapping!$H$2:$J$215,3,0)</f>
        <v>Post</v>
      </c>
      <c r="D745" t="s">
        <v>91</v>
      </c>
      <c r="E745" t="str">
        <f>VLOOKUP(D745,Mapping!$E$2:$F$28,2,0)</f>
        <v>sum</v>
      </c>
      <c r="F745">
        <v>1387.059962559963</v>
      </c>
    </row>
    <row r="746" spans="1:6" x14ac:dyDescent="0.35">
      <c r="A746" s="56">
        <v>44358</v>
      </c>
      <c r="B746" s="56" t="str">
        <f>VLOOKUP(A746,Mapping!$H$2:$I$215,2,0)</f>
        <v>Post</v>
      </c>
      <c r="C746" s="123" t="str">
        <f>VLOOKUP(A746,Mapping!$H$2:$J$215,3,0)</f>
        <v>Post</v>
      </c>
      <c r="D746" t="s">
        <v>91</v>
      </c>
      <c r="E746" t="str">
        <f>VLOOKUP(D746,Mapping!$E$2:$F$28,2,0)</f>
        <v>sum</v>
      </c>
      <c r="F746">
        <v>1438.1469521469519</v>
      </c>
    </row>
    <row r="747" spans="1:6" x14ac:dyDescent="0.35">
      <c r="A747" s="56">
        <v>44359</v>
      </c>
      <c r="B747" s="56" t="str">
        <f>VLOOKUP(A747,Mapping!$H$2:$I$215,2,0)</f>
        <v>Post</v>
      </c>
      <c r="C747" s="123" t="str">
        <f>VLOOKUP(A747,Mapping!$H$2:$J$215,3,0)</f>
        <v>Post</v>
      </c>
      <c r="D747" t="s">
        <v>91</v>
      </c>
      <c r="E747" t="str">
        <f>VLOOKUP(D747,Mapping!$E$2:$F$28,2,0)</f>
        <v>sum</v>
      </c>
      <c r="F747">
        <v>1617.433368433369</v>
      </c>
    </row>
    <row r="748" spans="1:6" x14ac:dyDescent="0.35">
      <c r="A748" s="56">
        <v>44360</v>
      </c>
      <c r="B748" s="56" t="str">
        <f>VLOOKUP(A748,Mapping!$H$2:$I$215,2,0)</f>
        <v>Post</v>
      </c>
      <c r="C748" s="123" t="str">
        <f>VLOOKUP(A748,Mapping!$H$2:$J$215,3,0)</f>
        <v>Post</v>
      </c>
      <c r="D748" t="s">
        <v>91</v>
      </c>
      <c r="E748" t="str">
        <f>VLOOKUP(D748,Mapping!$E$2:$F$28,2,0)</f>
        <v>sum</v>
      </c>
      <c r="F748">
        <v>1707.0765765765771</v>
      </c>
    </row>
    <row r="749" spans="1:6" x14ac:dyDescent="0.35">
      <c r="A749" s="56">
        <v>44361</v>
      </c>
      <c r="B749" s="56" t="str">
        <f>VLOOKUP(A749,Mapping!$H$2:$I$215,2,0)</f>
        <v>Post</v>
      </c>
      <c r="C749" s="123" t="str">
        <f>VLOOKUP(A749,Mapping!$H$2:$J$215,3,0)</f>
        <v>Post</v>
      </c>
      <c r="D749" t="s">
        <v>91</v>
      </c>
      <c r="E749" t="str">
        <f>VLOOKUP(D749,Mapping!$E$2:$F$28,2,0)</f>
        <v>sum</v>
      </c>
      <c r="F749">
        <v>1574.0576225576231</v>
      </c>
    </row>
    <row r="750" spans="1:6" x14ac:dyDescent="0.35">
      <c r="A750" s="56">
        <v>44362</v>
      </c>
      <c r="B750" s="56" t="str">
        <f>VLOOKUP(A750,Mapping!$H$2:$I$215,2,0)</f>
        <v>Post</v>
      </c>
      <c r="C750" s="123" t="str">
        <f>VLOOKUP(A750,Mapping!$H$2:$J$215,3,0)</f>
        <v>Post</v>
      </c>
      <c r="D750" t="s">
        <v>91</v>
      </c>
      <c r="E750" t="str">
        <f>VLOOKUP(D750,Mapping!$E$2:$F$28,2,0)</f>
        <v>sum</v>
      </c>
      <c r="F750">
        <v>1827.5647595647599</v>
      </c>
    </row>
    <row r="751" spans="1:6" x14ac:dyDescent="0.35">
      <c r="A751" s="56">
        <v>44363</v>
      </c>
      <c r="B751" s="56" t="str">
        <f>VLOOKUP(A751,Mapping!$H$2:$I$215,2,0)</f>
        <v>Post</v>
      </c>
      <c r="C751" s="123" t="str">
        <f>VLOOKUP(A751,Mapping!$H$2:$J$215,3,0)</f>
        <v>Post</v>
      </c>
      <c r="D751" t="s">
        <v>91</v>
      </c>
      <c r="E751" t="str">
        <f>VLOOKUP(D751,Mapping!$E$2:$F$28,2,0)</f>
        <v>sum</v>
      </c>
      <c r="F751">
        <v>1708.0404820404819</v>
      </c>
    </row>
    <row r="752" spans="1:6" x14ac:dyDescent="0.35">
      <c r="A752" s="56">
        <v>44364</v>
      </c>
      <c r="B752" s="56" t="str">
        <f>VLOOKUP(A752,Mapping!$H$2:$I$215,2,0)</f>
        <v>Post</v>
      </c>
      <c r="C752" s="123" t="str">
        <f>VLOOKUP(A752,Mapping!$H$2:$J$215,3,0)</f>
        <v>Post</v>
      </c>
      <c r="D752" t="s">
        <v>91</v>
      </c>
      <c r="E752" t="str">
        <f>VLOOKUP(D752,Mapping!$E$2:$F$28,2,0)</f>
        <v>sum</v>
      </c>
      <c r="F752">
        <v>1689.7262782262781</v>
      </c>
    </row>
    <row r="753" spans="1:6" x14ac:dyDescent="0.35">
      <c r="A753" s="56">
        <v>44365</v>
      </c>
      <c r="B753" s="56" t="str">
        <f>VLOOKUP(A753,Mapping!$H$2:$I$215,2,0)</f>
        <v>Post</v>
      </c>
      <c r="C753" s="123" t="str">
        <f>VLOOKUP(A753,Mapping!$H$2:$J$215,3,0)</f>
        <v>Post</v>
      </c>
      <c r="D753" t="s">
        <v>91</v>
      </c>
      <c r="E753" t="str">
        <f>VLOOKUP(D753,Mapping!$E$2:$F$28,2,0)</f>
        <v>sum</v>
      </c>
      <c r="F753">
        <v>1799.611501111501</v>
      </c>
    </row>
    <row r="754" spans="1:6" x14ac:dyDescent="0.35">
      <c r="A754" s="56">
        <v>44366</v>
      </c>
      <c r="B754" s="56" t="str">
        <f>VLOOKUP(A754,Mapping!$H$2:$I$215,2,0)</f>
        <v>Post</v>
      </c>
      <c r="C754" s="123" t="str">
        <f>VLOOKUP(A754,Mapping!$H$2:$J$215,3,0)</f>
        <v>Post</v>
      </c>
      <c r="D754" t="s">
        <v>91</v>
      </c>
      <c r="E754" t="str">
        <f>VLOOKUP(D754,Mapping!$E$2:$F$28,2,0)</f>
        <v>sum</v>
      </c>
      <c r="F754">
        <v>1842.023341523342</v>
      </c>
    </row>
    <row r="755" spans="1:6" x14ac:dyDescent="0.35">
      <c r="A755" s="56">
        <v>44367</v>
      </c>
      <c r="B755" s="56" t="str">
        <f>VLOOKUP(A755,Mapping!$H$2:$I$215,2,0)</f>
        <v>Post</v>
      </c>
      <c r="C755" s="123" t="str">
        <f>VLOOKUP(A755,Mapping!$H$2:$J$215,3,0)</f>
        <v>Post</v>
      </c>
      <c r="D755" t="s">
        <v>91</v>
      </c>
      <c r="E755" t="str">
        <f>VLOOKUP(D755,Mapping!$E$2:$F$28,2,0)</f>
        <v>sum</v>
      </c>
      <c r="F755">
        <v>1830.456475956476</v>
      </c>
    </row>
    <row r="756" spans="1:6" x14ac:dyDescent="0.35">
      <c r="A756" s="56">
        <v>44368</v>
      </c>
      <c r="B756" s="56" t="str">
        <f>VLOOKUP(A756,Mapping!$H$2:$I$215,2,0)</f>
        <v>Post</v>
      </c>
      <c r="C756" s="123" t="str">
        <f>VLOOKUP(A756,Mapping!$H$2:$J$215,3,0)</f>
        <v>Post</v>
      </c>
      <c r="D756" t="s">
        <v>91</v>
      </c>
      <c r="E756" t="str">
        <f>VLOOKUP(D756,Mapping!$E$2:$F$28,2,0)</f>
        <v>sum</v>
      </c>
      <c r="F756">
        <v>1743.7049842049839</v>
      </c>
    </row>
    <row r="757" spans="1:6" x14ac:dyDescent="0.35">
      <c r="A757" s="56">
        <v>44369</v>
      </c>
      <c r="B757" s="56" t="str">
        <f>VLOOKUP(A757,Mapping!$H$2:$I$215,2,0)</f>
        <v>Post</v>
      </c>
      <c r="C757" s="123" t="str">
        <f>VLOOKUP(A757,Mapping!$H$2:$J$215,3,0)</f>
        <v>Post</v>
      </c>
      <c r="D757" t="s">
        <v>91</v>
      </c>
      <c r="E757" t="str">
        <f>VLOOKUP(D757,Mapping!$E$2:$F$28,2,0)</f>
        <v>sum</v>
      </c>
      <c r="F757">
        <v>1773.586053586054</v>
      </c>
    </row>
    <row r="758" spans="1:6" x14ac:dyDescent="0.35">
      <c r="A758" s="56">
        <v>44370</v>
      </c>
      <c r="B758" s="56" t="str">
        <f>VLOOKUP(A758,Mapping!$H$2:$I$215,2,0)</f>
        <v>Post</v>
      </c>
      <c r="C758" s="123">
        <f>VLOOKUP(A758,Mapping!$H$2:$J$215,3,0)</f>
        <v>0</v>
      </c>
      <c r="D758" t="s">
        <v>91</v>
      </c>
      <c r="E758" t="str">
        <f>VLOOKUP(D758,Mapping!$E$2:$F$28,2,0)</f>
        <v>sum</v>
      </c>
      <c r="F758">
        <v>1731.174213174213</v>
      </c>
    </row>
    <row r="759" spans="1:6" x14ac:dyDescent="0.35">
      <c r="A759" s="56">
        <v>44371</v>
      </c>
      <c r="B759" s="56" t="str">
        <f>VLOOKUP(A759,Mapping!$H$2:$I$215,2,0)</f>
        <v>Post</v>
      </c>
      <c r="C759" s="123">
        <f>VLOOKUP(A759,Mapping!$H$2:$J$215,3,0)</f>
        <v>0</v>
      </c>
      <c r="D759" t="s">
        <v>91</v>
      </c>
      <c r="E759" t="str">
        <f>VLOOKUP(D759,Mapping!$E$2:$F$28,2,0)</f>
        <v>sum</v>
      </c>
      <c r="F759">
        <v>1684.9067509067511</v>
      </c>
    </row>
    <row r="760" spans="1:6" x14ac:dyDescent="0.35">
      <c r="A760" s="56">
        <v>44372</v>
      </c>
      <c r="B760" s="56" t="str">
        <f>VLOOKUP(A760,Mapping!$H$2:$I$215,2,0)</f>
        <v>Post</v>
      </c>
      <c r="C760" s="123">
        <f>VLOOKUP(A760,Mapping!$H$2:$J$215,3,0)</f>
        <v>0</v>
      </c>
      <c r="D760" t="s">
        <v>91</v>
      </c>
      <c r="E760" t="str">
        <f>VLOOKUP(D760,Mapping!$E$2:$F$28,2,0)</f>
        <v>sum</v>
      </c>
      <c r="F760">
        <v>1583.696677196677</v>
      </c>
    </row>
    <row r="761" spans="1:6" x14ac:dyDescent="0.35">
      <c r="A761" s="56">
        <v>44373</v>
      </c>
      <c r="B761" s="56" t="str">
        <f>VLOOKUP(A761,Mapping!$H$2:$I$215,2,0)</f>
        <v>Post</v>
      </c>
      <c r="C761" s="123">
        <f>VLOOKUP(A761,Mapping!$H$2:$J$215,3,0)</f>
        <v>0</v>
      </c>
      <c r="D761" t="s">
        <v>91</v>
      </c>
      <c r="E761" t="str">
        <f>VLOOKUP(D761,Mapping!$E$2:$F$28,2,0)</f>
        <v>sum</v>
      </c>
      <c r="F761">
        <v>1704.1848601848601</v>
      </c>
    </row>
    <row r="762" spans="1:6" x14ac:dyDescent="0.35">
      <c r="A762" s="56">
        <v>44374</v>
      </c>
      <c r="B762" s="56" t="str">
        <f>VLOOKUP(A762,Mapping!$H$2:$I$215,2,0)</f>
        <v>Post</v>
      </c>
      <c r="C762" s="123">
        <f>VLOOKUP(A762,Mapping!$H$2:$J$215,3,0)</f>
        <v>0</v>
      </c>
      <c r="D762" t="s">
        <v>91</v>
      </c>
      <c r="E762" t="str">
        <f>VLOOKUP(D762,Mapping!$E$2:$F$28,2,0)</f>
        <v>sum</v>
      </c>
      <c r="F762">
        <v>1822.745232245232</v>
      </c>
    </row>
    <row r="763" spans="1:6" x14ac:dyDescent="0.35">
      <c r="A763" s="56">
        <v>44375</v>
      </c>
      <c r="B763" s="56" t="str">
        <f>VLOOKUP(A763,Mapping!$H$2:$I$215,2,0)</f>
        <v>Post</v>
      </c>
      <c r="C763" s="123">
        <f>VLOOKUP(A763,Mapping!$H$2:$J$215,3,0)</f>
        <v>0</v>
      </c>
      <c r="D763" t="s">
        <v>91</v>
      </c>
      <c r="E763" t="str">
        <f>VLOOKUP(D763,Mapping!$E$2:$F$28,2,0)</f>
        <v>sum</v>
      </c>
      <c r="F763">
        <v>1578.87714987715</v>
      </c>
    </row>
    <row r="764" spans="1:6" x14ac:dyDescent="0.35">
      <c r="A764" s="56">
        <v>44376</v>
      </c>
      <c r="B764" s="56" t="str">
        <f>VLOOKUP(A764,Mapping!$H$2:$I$215,2,0)</f>
        <v>Post</v>
      </c>
      <c r="C764" s="123">
        <f>VLOOKUP(A764,Mapping!$H$2:$J$215,3,0)</f>
        <v>0</v>
      </c>
      <c r="D764" t="s">
        <v>91</v>
      </c>
      <c r="E764" t="str">
        <f>VLOOKUP(D764,Mapping!$E$2:$F$28,2,0)</f>
        <v>sum</v>
      </c>
      <c r="F764">
        <v>1563.454662454662</v>
      </c>
    </row>
    <row r="765" spans="1:6" x14ac:dyDescent="0.35">
      <c r="A765" s="56">
        <v>44377</v>
      </c>
      <c r="B765" s="56" t="str">
        <f>VLOOKUP(A765,Mapping!$H$2:$I$215,2,0)</f>
        <v>Post</v>
      </c>
      <c r="C765" s="123">
        <f>VLOOKUP(A765,Mapping!$H$2:$J$215,3,0)</f>
        <v>0</v>
      </c>
      <c r="D765" t="s">
        <v>91</v>
      </c>
      <c r="E765" t="str">
        <f>VLOOKUP(D765,Mapping!$E$2:$F$28,2,0)</f>
        <v>sum</v>
      </c>
      <c r="F765">
        <v>1644.422721422721</v>
      </c>
    </row>
    <row r="766" spans="1:6" x14ac:dyDescent="0.35">
      <c r="A766" s="56">
        <v>44378</v>
      </c>
      <c r="B766" s="56" t="str">
        <f>VLOOKUP(A766,Mapping!$H$2:$I$215,2,0)</f>
        <v>Post</v>
      </c>
      <c r="C766" s="123">
        <f>VLOOKUP(A766,Mapping!$H$2:$J$215,3,0)</f>
        <v>0</v>
      </c>
      <c r="D766" t="s">
        <v>91</v>
      </c>
      <c r="E766" t="str">
        <f>VLOOKUP(D766,Mapping!$E$2:$F$28,2,0)</f>
        <v>sum</v>
      </c>
      <c r="F766">
        <v>1830.0005143591941</v>
      </c>
    </row>
    <row r="767" spans="1:6" x14ac:dyDescent="0.35">
      <c r="A767" s="56">
        <v>44379</v>
      </c>
      <c r="B767" s="56" t="str">
        <f>VLOOKUP(A767,Mapping!$H$2:$I$215,2,0)</f>
        <v>Post</v>
      </c>
      <c r="C767" s="123">
        <f>VLOOKUP(A767,Mapping!$H$2:$J$215,3,0)</f>
        <v>0</v>
      </c>
      <c r="D767" t="s">
        <v>91</v>
      </c>
      <c r="E767" t="str">
        <f>VLOOKUP(D767,Mapping!$E$2:$F$28,2,0)</f>
        <v>sum</v>
      </c>
      <c r="F767">
        <v>1895.4295756536651</v>
      </c>
    </row>
    <row r="768" spans="1:6" x14ac:dyDescent="0.35">
      <c r="A768" s="56">
        <v>44380</v>
      </c>
      <c r="B768" s="56" t="str">
        <f>VLOOKUP(A768,Mapping!$H$2:$I$215,2,0)</f>
        <v>Post</v>
      </c>
      <c r="C768" s="123">
        <f>VLOOKUP(A768,Mapping!$H$2:$J$215,3,0)</f>
        <v>0</v>
      </c>
      <c r="D768" t="s">
        <v>91</v>
      </c>
      <c r="E768" t="str">
        <f>VLOOKUP(D768,Mapping!$E$2:$F$28,2,0)</f>
        <v>sum</v>
      </c>
      <c r="F768">
        <v>2065.545135019288</v>
      </c>
    </row>
    <row r="769" spans="1:6" x14ac:dyDescent="0.35">
      <c r="A769" s="56">
        <v>44381</v>
      </c>
      <c r="B769" s="56" t="str">
        <f>VLOOKUP(A769,Mapping!$H$2:$I$215,2,0)</f>
        <v>Post</v>
      </c>
      <c r="C769" s="123">
        <f>VLOOKUP(A769,Mapping!$H$2:$J$215,3,0)</f>
        <v>0</v>
      </c>
      <c r="D769" t="s">
        <v>91</v>
      </c>
      <c r="E769" t="str">
        <f>VLOOKUP(D769,Mapping!$E$2:$F$28,2,0)</f>
        <v>sum</v>
      </c>
      <c r="F769">
        <v>2188.3504500642948</v>
      </c>
    </row>
    <row r="770" spans="1:6" x14ac:dyDescent="0.35">
      <c r="A770" s="56">
        <v>44382</v>
      </c>
      <c r="B770" s="56" t="str">
        <f>VLOOKUP(A770,Mapping!$H$2:$I$215,2,0)</f>
        <v>Post</v>
      </c>
      <c r="C770" s="123">
        <f>VLOOKUP(A770,Mapping!$H$2:$J$215,3,0)</f>
        <v>0</v>
      </c>
      <c r="D770" t="s">
        <v>91</v>
      </c>
      <c r="E770" t="str">
        <f>VLOOKUP(D770,Mapping!$E$2:$F$28,2,0)</f>
        <v>sum</v>
      </c>
      <c r="F770">
        <v>2095.7431633090441</v>
      </c>
    </row>
    <row r="771" spans="1:6" x14ac:dyDescent="0.35">
      <c r="A771" s="56">
        <v>44383</v>
      </c>
      <c r="B771" s="56" t="str">
        <f>VLOOKUP(A771,Mapping!$H$2:$I$215,2,0)</f>
        <v>Post</v>
      </c>
      <c r="C771" s="123">
        <f>VLOOKUP(A771,Mapping!$H$2:$J$215,3,0)</f>
        <v>0</v>
      </c>
      <c r="D771" t="s">
        <v>91</v>
      </c>
      <c r="E771" t="str">
        <f>VLOOKUP(D771,Mapping!$E$2:$F$28,2,0)</f>
        <v>sum</v>
      </c>
      <c r="F771">
        <v>1822.9543077582509</v>
      </c>
    </row>
    <row r="772" spans="1:6" x14ac:dyDescent="0.35">
      <c r="A772" s="56">
        <v>44384</v>
      </c>
      <c r="B772" s="56" t="str">
        <f>VLOOKUP(A772,Mapping!$H$2:$I$215,2,0)</f>
        <v>Post</v>
      </c>
      <c r="C772" s="123">
        <f>VLOOKUP(A772,Mapping!$H$2:$J$215,3,0)</f>
        <v>0</v>
      </c>
      <c r="D772" t="s">
        <v>91</v>
      </c>
      <c r="E772" t="str">
        <f>VLOOKUP(D772,Mapping!$E$2:$F$28,2,0)</f>
        <v>sum</v>
      </c>
      <c r="F772">
        <v>1694.1093870552929</v>
      </c>
    </row>
    <row r="773" spans="1:6" x14ac:dyDescent="0.35">
      <c r="A773" s="56">
        <v>44385</v>
      </c>
      <c r="B773" s="56" t="str">
        <f>VLOOKUP(A773,Mapping!$H$2:$I$215,2,0)</f>
        <v>Post</v>
      </c>
      <c r="C773" s="123">
        <f>VLOOKUP(A773,Mapping!$H$2:$J$215,3,0)</f>
        <v>0</v>
      </c>
      <c r="D773" t="s">
        <v>91</v>
      </c>
      <c r="E773" t="str">
        <f>VLOOKUP(D773,Mapping!$E$2:$F$28,2,0)</f>
        <v>sum</v>
      </c>
      <c r="F773">
        <v>1723.3008144020571</v>
      </c>
    </row>
    <row r="774" spans="1:6" x14ac:dyDescent="0.35">
      <c r="A774" s="56">
        <v>44386</v>
      </c>
      <c r="B774" s="56" t="str">
        <f>VLOOKUP(A774,Mapping!$H$2:$I$215,2,0)</f>
        <v>Post</v>
      </c>
      <c r="C774" s="123">
        <f>VLOOKUP(A774,Mapping!$H$2:$J$215,3,0)</f>
        <v>0</v>
      </c>
      <c r="D774" t="s">
        <v>91</v>
      </c>
      <c r="E774" t="str">
        <f>VLOOKUP(D774,Mapping!$E$2:$F$28,2,0)</f>
        <v>sum</v>
      </c>
      <c r="F774">
        <v>1377.0300900128591</v>
      </c>
    </row>
    <row r="775" spans="1:6" x14ac:dyDescent="0.35">
      <c r="A775" s="56">
        <v>44387</v>
      </c>
      <c r="B775" s="56" t="str">
        <f>VLOOKUP(A775,Mapping!$H$2:$I$215,2,0)</f>
        <v>Post</v>
      </c>
      <c r="C775" s="123">
        <f>VLOOKUP(A775,Mapping!$H$2:$J$215,3,0)</f>
        <v>0</v>
      </c>
      <c r="D775" t="s">
        <v>91</v>
      </c>
      <c r="E775" t="str">
        <f>VLOOKUP(D775,Mapping!$E$2:$F$28,2,0)</f>
        <v>sum</v>
      </c>
      <c r="F775">
        <v>1742.426232318903</v>
      </c>
    </row>
    <row r="776" spans="1:6" x14ac:dyDescent="0.35">
      <c r="A776" s="56">
        <v>44388</v>
      </c>
      <c r="B776" s="56" t="str">
        <f>VLOOKUP(A776,Mapping!$H$2:$I$215,2,0)</f>
        <v>Post</v>
      </c>
      <c r="C776" s="123">
        <f>VLOOKUP(A776,Mapping!$H$2:$J$215,3,0)</f>
        <v>0</v>
      </c>
      <c r="D776" t="s">
        <v>91</v>
      </c>
      <c r="E776" t="str">
        <f>VLOOKUP(D776,Mapping!$E$2:$F$28,2,0)</f>
        <v>sum</v>
      </c>
      <c r="F776">
        <v>1984.010458636948</v>
      </c>
    </row>
    <row r="777" spans="1:6" x14ac:dyDescent="0.35">
      <c r="A777" s="56">
        <v>44389</v>
      </c>
      <c r="B777" s="56" t="str">
        <f>VLOOKUP(A777,Mapping!$H$2:$I$215,2,0)</f>
        <v>Post</v>
      </c>
      <c r="C777" s="123">
        <f>VLOOKUP(A777,Mapping!$H$2:$J$215,3,0)</f>
        <v>0</v>
      </c>
      <c r="D777" t="s">
        <v>91</v>
      </c>
      <c r="E777" t="str">
        <f>VLOOKUP(D777,Mapping!$E$2:$F$28,2,0)</f>
        <v>sum</v>
      </c>
      <c r="F777">
        <v>1885.3635662237459</v>
      </c>
    </row>
    <row r="778" spans="1:6" x14ac:dyDescent="0.35">
      <c r="A778" s="56">
        <v>44390</v>
      </c>
      <c r="B778" s="56" t="str">
        <f>VLOOKUP(A778,Mapping!$H$2:$I$215,2,0)</f>
        <v>Post</v>
      </c>
      <c r="C778" s="123">
        <f>VLOOKUP(A778,Mapping!$H$2:$J$215,3,0)</f>
        <v>0</v>
      </c>
      <c r="D778" t="s">
        <v>91</v>
      </c>
      <c r="E778" t="str">
        <f>VLOOKUP(D778,Mapping!$E$2:$F$28,2,0)</f>
        <v>sum</v>
      </c>
      <c r="F778">
        <v>1820.9411058722669</v>
      </c>
    </row>
    <row r="779" spans="1:6" x14ac:dyDescent="0.35">
      <c r="A779" s="56">
        <v>44391</v>
      </c>
      <c r="B779" s="56" t="str">
        <f>VLOOKUP(A779,Mapping!$H$2:$I$215,2,0)</f>
        <v>Post</v>
      </c>
      <c r="C779" s="123">
        <f>VLOOKUP(A779,Mapping!$H$2:$J$215,3,0)</f>
        <v>0</v>
      </c>
      <c r="D779" t="s">
        <v>91</v>
      </c>
      <c r="E779" t="str">
        <f>VLOOKUP(D779,Mapping!$E$2:$F$28,2,0)</f>
        <v>sum</v>
      </c>
      <c r="F779">
        <v>1909.52198885555</v>
      </c>
    </row>
    <row r="780" spans="1:6" x14ac:dyDescent="0.35">
      <c r="A780" s="56">
        <v>44392</v>
      </c>
      <c r="B780" s="56" t="str">
        <f>VLOOKUP(A780,Mapping!$H$2:$I$215,2,0)</f>
        <v>Post</v>
      </c>
      <c r="C780" s="123">
        <f>VLOOKUP(A780,Mapping!$H$2:$J$215,3,0)</f>
        <v>0</v>
      </c>
      <c r="D780" t="s">
        <v>91</v>
      </c>
      <c r="E780" t="str">
        <f>VLOOKUP(D780,Mapping!$E$2:$F$28,2,0)</f>
        <v>sum</v>
      </c>
      <c r="F780">
        <v>1895.4295756536651</v>
      </c>
    </row>
    <row r="781" spans="1:6" x14ac:dyDescent="0.35">
      <c r="A781" s="56">
        <v>44393</v>
      </c>
      <c r="B781" s="56" t="str">
        <f>VLOOKUP(A781,Mapping!$H$2:$I$215,2,0)</f>
        <v>Post</v>
      </c>
      <c r="C781" s="123">
        <f>VLOOKUP(A781,Mapping!$H$2:$J$215,3,0)</f>
        <v>0</v>
      </c>
      <c r="D781" t="s">
        <v>91</v>
      </c>
      <c r="E781" t="str">
        <f>VLOOKUP(D781,Mapping!$E$2:$F$28,2,0)</f>
        <v>sum</v>
      </c>
      <c r="F781">
        <v>1992.0632661808829</v>
      </c>
    </row>
    <row r="782" spans="1:6" x14ac:dyDescent="0.35">
      <c r="A782" s="56">
        <v>44394</v>
      </c>
      <c r="B782" s="56" t="str">
        <f>VLOOKUP(A782,Mapping!$H$2:$I$215,2,0)</f>
        <v>Post</v>
      </c>
      <c r="C782" s="123">
        <f>VLOOKUP(A782,Mapping!$H$2:$J$215,3,0)</f>
        <v>0</v>
      </c>
      <c r="D782" t="s">
        <v>91</v>
      </c>
      <c r="E782" t="str">
        <f>VLOOKUP(D782,Mapping!$E$2:$F$28,2,0)</f>
        <v>sum</v>
      </c>
      <c r="F782">
        <v>2111.848778396914</v>
      </c>
    </row>
    <row r="783" spans="1:6" x14ac:dyDescent="0.35">
      <c r="A783" s="56">
        <v>44395</v>
      </c>
      <c r="B783" s="56" t="str">
        <f>VLOOKUP(A783,Mapping!$H$2:$I$215,2,0)</f>
        <v>Post</v>
      </c>
      <c r="C783" s="123">
        <f>VLOOKUP(A783,Mapping!$H$2:$J$215,3,0)</f>
        <v>0</v>
      </c>
      <c r="D783" t="s">
        <v>91</v>
      </c>
      <c r="E783" t="str">
        <f>VLOOKUP(D783,Mapping!$E$2:$F$28,2,0)</f>
        <v>sum</v>
      </c>
      <c r="F783">
        <v>2214.522074582083</v>
      </c>
    </row>
    <row r="784" spans="1:6" x14ac:dyDescent="0.35">
      <c r="A784" s="56">
        <v>44396</v>
      </c>
      <c r="B784" s="56" t="str">
        <f>VLOOKUP(A784,Mapping!$H$2:$I$215,2,0)</f>
        <v>Post</v>
      </c>
      <c r="C784" s="123">
        <f>VLOOKUP(A784,Mapping!$H$2:$J$215,3,0)</f>
        <v>0</v>
      </c>
      <c r="D784" t="s">
        <v>91</v>
      </c>
      <c r="E784" t="str">
        <f>VLOOKUP(D784,Mapping!$E$2:$F$28,2,0)</f>
        <v>sum</v>
      </c>
      <c r="F784">
        <v>1988.0368624089151</v>
      </c>
    </row>
    <row r="785" spans="1:6" x14ac:dyDescent="0.35">
      <c r="A785" s="56">
        <v>44397</v>
      </c>
      <c r="B785" s="56" t="str">
        <f>VLOOKUP(A785,Mapping!$H$2:$I$215,2,0)</f>
        <v>Post</v>
      </c>
      <c r="C785" s="123">
        <f>VLOOKUP(A785,Mapping!$H$2:$J$215,3,0)</f>
        <v>0</v>
      </c>
      <c r="D785" t="s">
        <v>91</v>
      </c>
      <c r="E785" t="str">
        <f>VLOOKUP(D785,Mapping!$E$2:$F$28,2,0)</f>
        <v>sum</v>
      </c>
      <c r="F785">
        <v>1788.7298756965281</v>
      </c>
    </row>
    <row r="786" spans="1:6" x14ac:dyDescent="0.35">
      <c r="A786" s="56">
        <v>44398</v>
      </c>
      <c r="B786" s="56" t="str">
        <f>VLOOKUP(A786,Mapping!$H$2:$I$215,2,0)</f>
        <v>Post</v>
      </c>
      <c r="C786" s="123">
        <f>VLOOKUP(A786,Mapping!$H$2:$J$215,3,0)</f>
        <v>0</v>
      </c>
      <c r="D786" t="s">
        <v>91</v>
      </c>
      <c r="E786" t="str">
        <f>VLOOKUP(D786,Mapping!$E$2:$F$28,2,0)</f>
        <v>sum</v>
      </c>
      <c r="F786">
        <v>1815.908101157308</v>
      </c>
    </row>
    <row r="787" spans="1:6" x14ac:dyDescent="0.35">
      <c r="A787" s="56">
        <v>44399</v>
      </c>
      <c r="B787" s="56" t="str">
        <f>VLOOKUP(A787,Mapping!$H$2:$I$215,2,0)</f>
        <v>Post</v>
      </c>
      <c r="C787" s="123">
        <f>VLOOKUP(A787,Mapping!$H$2:$J$215,3,0)</f>
        <v>0</v>
      </c>
      <c r="D787" t="s">
        <v>91</v>
      </c>
      <c r="E787" t="str">
        <f>VLOOKUP(D787,Mapping!$E$2:$F$28,2,0)</f>
        <v>sum</v>
      </c>
      <c r="F787">
        <v>1570.297471067295</v>
      </c>
    </row>
    <row r="788" spans="1:6" x14ac:dyDescent="0.35">
      <c r="A788" s="56">
        <v>44400</v>
      </c>
      <c r="B788" s="56" t="str">
        <f>VLOOKUP(A788,Mapping!$H$2:$I$215,2,0)</f>
        <v>Post</v>
      </c>
      <c r="C788" s="123">
        <f>VLOOKUP(A788,Mapping!$H$2:$J$215,3,0)</f>
        <v>0</v>
      </c>
      <c r="D788" t="s">
        <v>91</v>
      </c>
      <c r="E788" t="str">
        <f>VLOOKUP(D788,Mapping!$E$2:$F$28,2,0)</f>
        <v>sum</v>
      </c>
      <c r="F788">
        <v>1943.746420917274</v>
      </c>
    </row>
    <row r="789" spans="1:6" x14ac:dyDescent="0.35">
      <c r="A789" s="56">
        <v>44401</v>
      </c>
      <c r="B789" s="56" t="str">
        <f>VLOOKUP(A789,Mapping!$H$2:$I$215,2,0)</f>
        <v>Post</v>
      </c>
      <c r="C789" s="123">
        <f>VLOOKUP(A789,Mapping!$H$2:$J$215,3,0)</f>
        <v>0</v>
      </c>
      <c r="D789" t="s">
        <v>91</v>
      </c>
      <c r="E789" t="str">
        <f>VLOOKUP(D789,Mapping!$E$2:$F$28,2,0)</f>
        <v>sum</v>
      </c>
      <c r="F789">
        <v>2064.5385340762959</v>
      </c>
    </row>
    <row r="790" spans="1:6" x14ac:dyDescent="0.35">
      <c r="A790" s="56">
        <v>44402</v>
      </c>
      <c r="B790" s="56" t="str">
        <f>VLOOKUP(A790,Mapping!$H$2:$I$215,2,0)</f>
        <v>Post</v>
      </c>
      <c r="C790" s="123">
        <f>VLOOKUP(A790,Mapping!$H$2:$J$215,3,0)</f>
        <v>0</v>
      </c>
      <c r="D790" t="s">
        <v>91</v>
      </c>
      <c r="E790" t="str">
        <f>VLOOKUP(D790,Mapping!$E$2:$F$28,2,0)</f>
        <v>sum</v>
      </c>
      <c r="F790">
        <v>1983.003857693956</v>
      </c>
    </row>
    <row r="791" spans="1:6" x14ac:dyDescent="0.35">
      <c r="A791" s="56">
        <v>44403</v>
      </c>
      <c r="B791" s="56" t="str">
        <f>VLOOKUP(A791,Mapping!$H$2:$I$215,2,0)</f>
        <v>Post</v>
      </c>
      <c r="C791" s="123">
        <f>VLOOKUP(A791,Mapping!$H$2:$J$215,3,0)</f>
        <v>0</v>
      </c>
      <c r="D791" t="s">
        <v>91</v>
      </c>
      <c r="E791" t="str">
        <f>VLOOKUP(D791,Mapping!$E$2:$F$28,2,0)</f>
        <v>sum</v>
      </c>
      <c r="F791">
        <v>1760.5450492927559</v>
      </c>
    </row>
    <row r="792" spans="1:6" x14ac:dyDescent="0.35">
      <c r="A792" s="56">
        <v>44404</v>
      </c>
      <c r="B792" s="56" t="str">
        <f>VLOOKUP(A792,Mapping!$H$2:$I$215,2,0)</f>
        <v>Post</v>
      </c>
      <c r="C792" s="123">
        <f>VLOOKUP(A792,Mapping!$H$2:$J$215,3,0)</f>
        <v>0</v>
      </c>
      <c r="D792" t="s">
        <v>91</v>
      </c>
      <c r="E792" t="str">
        <f>VLOOKUP(D792,Mapping!$E$2:$F$28,2,0)</f>
        <v>sum</v>
      </c>
      <c r="F792">
        <v>1794.769481354479</v>
      </c>
    </row>
    <row r="793" spans="1:6" x14ac:dyDescent="0.35">
      <c r="A793" s="56">
        <v>44405</v>
      </c>
      <c r="B793" s="56" t="str">
        <f>VLOOKUP(A793,Mapping!$H$2:$I$215,2,0)</f>
        <v>Post</v>
      </c>
      <c r="C793" s="123">
        <f>VLOOKUP(A793,Mapping!$H$2:$J$215,3,0)</f>
        <v>0</v>
      </c>
      <c r="D793" t="s">
        <v>91</v>
      </c>
      <c r="E793" t="str">
        <f>VLOOKUP(D793,Mapping!$E$2:$F$28,2,0)</f>
        <v>sum</v>
      </c>
      <c r="F793">
        <v>1883.3503643377619</v>
      </c>
    </row>
    <row r="794" spans="1:6" x14ac:dyDescent="0.35">
      <c r="A794" s="56">
        <v>44406</v>
      </c>
      <c r="B794" s="56" t="str">
        <f>VLOOKUP(A794,Mapping!$H$2:$I$215,2,0)</f>
        <v>Post</v>
      </c>
      <c r="C794" s="123">
        <f>VLOOKUP(A794,Mapping!$H$2:$J$215,3,0)</f>
        <v>0</v>
      </c>
      <c r="D794" t="s">
        <v>91</v>
      </c>
      <c r="E794" t="str">
        <f>VLOOKUP(D794,Mapping!$E$2:$F$28,2,0)</f>
        <v>sum</v>
      </c>
      <c r="F794">
        <v>1901.469181311616</v>
      </c>
    </row>
    <row r="795" spans="1:6" x14ac:dyDescent="0.35">
      <c r="A795" s="56">
        <v>44407</v>
      </c>
      <c r="B795" s="56" t="str">
        <f>VLOOKUP(A795,Mapping!$H$2:$I$215,2,0)</f>
        <v>Post</v>
      </c>
      <c r="C795" s="123">
        <f>VLOOKUP(A795,Mapping!$H$2:$J$215,3,0)</f>
        <v>0</v>
      </c>
      <c r="D795" t="s">
        <v>91</v>
      </c>
      <c r="E795" t="str">
        <f>VLOOKUP(D795,Mapping!$E$2:$F$28,2,0)</f>
        <v>sum</v>
      </c>
      <c r="F795">
        <v>1920.594599228461</v>
      </c>
    </row>
    <row r="796" spans="1:6" x14ac:dyDescent="0.35">
      <c r="A796" s="56">
        <v>44408</v>
      </c>
      <c r="B796" s="56" t="str">
        <f>VLOOKUP(A796,Mapping!$H$2:$I$215,2,0)</f>
        <v>Post</v>
      </c>
      <c r="C796" s="123">
        <f>VLOOKUP(A796,Mapping!$H$2:$J$215,3,0)</f>
        <v>0</v>
      </c>
      <c r="D796" t="s">
        <v>91</v>
      </c>
      <c r="E796" t="str">
        <f>VLOOKUP(D796,Mapping!$E$2:$F$28,2,0)</f>
        <v>sum</v>
      </c>
      <c r="F796">
        <v>2046.419717102443</v>
      </c>
    </row>
    <row r="797" spans="1:6" x14ac:dyDescent="0.35">
      <c r="A797" s="56">
        <v>44409</v>
      </c>
      <c r="B797" s="56" t="str">
        <f>VLOOKUP(A797,Mapping!$H$2:$I$215,2,0)</f>
        <v>Post</v>
      </c>
      <c r="C797" s="123">
        <f>VLOOKUP(A797,Mapping!$H$2:$J$215,3,0)</f>
        <v>0</v>
      </c>
      <c r="D797" t="s">
        <v>91</v>
      </c>
      <c r="E797" t="str">
        <f>VLOOKUP(D797,Mapping!$E$2:$F$28,2,0)</f>
        <v>sum</v>
      </c>
      <c r="F797">
        <v>2022.547586848111</v>
      </c>
    </row>
    <row r="798" spans="1:6" x14ac:dyDescent="0.35">
      <c r="A798" s="56">
        <v>44410</v>
      </c>
      <c r="B798" s="56" t="str">
        <f>VLOOKUP(A798,Mapping!$H$2:$I$215,2,0)</f>
        <v>Post</v>
      </c>
      <c r="C798" s="123">
        <f>VLOOKUP(A798,Mapping!$H$2:$J$215,3,0)</f>
        <v>0</v>
      </c>
      <c r="D798" t="s">
        <v>91</v>
      </c>
      <c r="E798" t="str">
        <f>VLOOKUP(D798,Mapping!$E$2:$F$28,2,0)</f>
        <v>sum</v>
      </c>
      <c r="F798">
        <v>1564.751922914377</v>
      </c>
    </row>
    <row r="799" spans="1:6" x14ac:dyDescent="0.35">
      <c r="A799" s="56">
        <v>44411</v>
      </c>
      <c r="B799" s="56" t="str">
        <f>VLOOKUP(A799,Mapping!$H$2:$I$215,2,0)</f>
        <v>Post</v>
      </c>
      <c r="C799" s="123">
        <f>VLOOKUP(A799,Mapping!$H$2:$J$215,3,0)</f>
        <v>0</v>
      </c>
      <c r="D799" t="s">
        <v>91</v>
      </c>
      <c r="E799" t="str">
        <f>VLOOKUP(D799,Mapping!$E$2:$F$28,2,0)</f>
        <v>sum</v>
      </c>
      <c r="F799">
        <v>1619.7296931789369</v>
      </c>
    </row>
    <row r="800" spans="1:6" x14ac:dyDescent="0.35">
      <c r="A800" s="56">
        <v>44412</v>
      </c>
      <c r="B800" s="56" t="str">
        <f>VLOOKUP(A800,Mapping!$H$2:$I$215,2,0)</f>
        <v>Post</v>
      </c>
      <c r="C800" s="123">
        <f>VLOOKUP(A800,Mapping!$H$2:$J$215,3,0)</f>
        <v>0</v>
      </c>
      <c r="D800" t="s">
        <v>91</v>
      </c>
      <c r="E800" t="str">
        <f>VLOOKUP(D800,Mapping!$E$2:$F$28,2,0)</f>
        <v>sum</v>
      </c>
      <c r="F800">
        <v>1595.412602484997</v>
      </c>
    </row>
    <row r="801" spans="1:6" x14ac:dyDescent="0.35">
      <c r="A801" s="56">
        <v>44413</v>
      </c>
      <c r="B801" s="56" t="str">
        <f>VLOOKUP(A801,Mapping!$H$2:$I$215,2,0)</f>
        <v>Post</v>
      </c>
      <c r="C801" s="123">
        <f>VLOOKUP(A801,Mapping!$H$2:$J$215,3,0)</f>
        <v>0</v>
      </c>
      <c r="D801" t="s">
        <v>91</v>
      </c>
      <c r="E801" t="str">
        <f>VLOOKUP(D801,Mapping!$E$2:$F$28,2,0)</f>
        <v>sum</v>
      </c>
      <c r="F801">
        <v>1688.4519060096361</v>
      </c>
    </row>
    <row r="802" spans="1:6" x14ac:dyDescent="0.35">
      <c r="A802" s="56">
        <v>44414</v>
      </c>
      <c r="B802" s="56" t="str">
        <f>VLOOKUP(A802,Mapping!$H$2:$I$215,2,0)</f>
        <v>Post</v>
      </c>
      <c r="C802" s="123">
        <f>VLOOKUP(A802,Mapping!$H$2:$J$215,3,0)</f>
        <v>0</v>
      </c>
      <c r="D802" t="s">
        <v>91</v>
      </c>
      <c r="E802" t="str">
        <f>VLOOKUP(D802,Mapping!$E$2:$F$28,2,0)</f>
        <v>sum</v>
      </c>
      <c r="F802">
        <v>1683.165581945736</v>
      </c>
    </row>
    <row r="803" spans="1:6" x14ac:dyDescent="0.35">
      <c r="A803" s="56">
        <v>44415</v>
      </c>
      <c r="B803" s="56" t="str">
        <f>VLOOKUP(A803,Mapping!$H$2:$I$215,2,0)</f>
        <v>Post</v>
      </c>
      <c r="C803" s="123">
        <f>VLOOKUP(A803,Mapping!$H$2:$J$215,3,0)</f>
        <v>0</v>
      </c>
      <c r="D803" t="s">
        <v>91</v>
      </c>
      <c r="E803" t="str">
        <f>VLOOKUP(D803,Mapping!$E$2:$F$28,2,0)</f>
        <v>sum</v>
      </c>
      <c r="F803">
        <v>2006.6886146564109</v>
      </c>
    </row>
    <row r="804" spans="1:6" x14ac:dyDescent="0.35">
      <c r="A804" s="56">
        <v>44416</v>
      </c>
      <c r="B804" s="56" t="str">
        <f>VLOOKUP(A804,Mapping!$H$2:$I$215,2,0)</f>
        <v>Post</v>
      </c>
      <c r="C804" s="123">
        <f>VLOOKUP(A804,Mapping!$H$2:$J$215,3,0)</f>
        <v>0</v>
      </c>
      <c r="D804" t="s">
        <v>91</v>
      </c>
      <c r="E804" t="str">
        <f>VLOOKUP(D804,Mapping!$E$2:$F$28,2,0)</f>
        <v>sum</v>
      </c>
      <c r="F804">
        <v>1988.715112839152</v>
      </c>
    </row>
    <row r="805" spans="1:6" x14ac:dyDescent="0.35">
      <c r="A805" s="56">
        <v>44417</v>
      </c>
      <c r="B805" s="56" t="str">
        <f>VLOOKUP(A805,Mapping!$H$2:$I$215,2,0)</f>
        <v>Post</v>
      </c>
      <c r="C805" s="123">
        <f>VLOOKUP(A805,Mapping!$H$2:$J$215,3,0)</f>
        <v>0</v>
      </c>
      <c r="D805" t="s">
        <v>91</v>
      </c>
      <c r="E805" t="str">
        <f>VLOOKUP(D805,Mapping!$E$2:$F$28,2,0)</f>
        <v>sum</v>
      </c>
      <c r="F805">
        <v>1446.338263883019</v>
      </c>
    </row>
    <row r="806" spans="1:6" x14ac:dyDescent="0.35">
      <c r="A806" s="56">
        <v>44418</v>
      </c>
      <c r="B806" s="56" t="str">
        <f>VLOOKUP(A806,Mapping!$H$2:$I$215,2,0)</f>
        <v>Post</v>
      </c>
      <c r="C806" s="123">
        <f>VLOOKUP(A806,Mapping!$H$2:$J$215,3,0)</f>
        <v>0</v>
      </c>
      <c r="D806" t="s">
        <v>91</v>
      </c>
      <c r="E806" t="str">
        <f>VLOOKUP(D806,Mapping!$E$2:$F$28,2,0)</f>
        <v>sum</v>
      </c>
      <c r="F806">
        <v>1618.672428366157</v>
      </c>
    </row>
    <row r="807" spans="1:6" x14ac:dyDescent="0.35">
      <c r="A807" s="56">
        <v>44419</v>
      </c>
      <c r="B807" s="56" t="str">
        <f>VLOOKUP(A807,Mapping!$H$2:$I$215,2,0)</f>
        <v>Post</v>
      </c>
      <c r="C807" s="123">
        <f>VLOOKUP(A807,Mapping!$H$2:$J$215,3,0)</f>
        <v>0</v>
      </c>
      <c r="D807" t="s">
        <v>91</v>
      </c>
      <c r="E807" t="str">
        <f>VLOOKUP(D807,Mapping!$E$2:$F$28,2,0)</f>
        <v>sum</v>
      </c>
      <c r="F807">
        <v>1563.694658101597</v>
      </c>
    </row>
    <row r="808" spans="1:6" x14ac:dyDescent="0.35">
      <c r="A808" s="56">
        <v>44420</v>
      </c>
      <c r="B808" s="56" t="str">
        <f>VLOOKUP(A808,Mapping!$H$2:$I$215,2,0)</f>
        <v>Post</v>
      </c>
      <c r="C808" s="123">
        <f>VLOOKUP(A808,Mapping!$H$2:$J$215,3,0)</f>
        <v>0</v>
      </c>
      <c r="D808" t="s">
        <v>91</v>
      </c>
      <c r="E808" t="str">
        <f>VLOOKUP(D808,Mapping!$E$2:$F$28,2,0)</f>
        <v>sum</v>
      </c>
      <c r="F808">
        <v>1604.927985800017</v>
      </c>
    </row>
    <row r="809" spans="1:6" x14ac:dyDescent="0.35">
      <c r="A809" s="56">
        <v>44421</v>
      </c>
      <c r="B809" s="56" t="str">
        <f>VLOOKUP(A809,Mapping!$H$2:$I$215,2,0)</f>
        <v>Post</v>
      </c>
      <c r="C809" s="123">
        <f>VLOOKUP(A809,Mapping!$H$2:$J$215,3,0)</f>
        <v>0</v>
      </c>
      <c r="D809" t="s">
        <v>91</v>
      </c>
      <c r="E809" t="str">
        <f>VLOOKUP(D809,Mapping!$E$2:$F$28,2,0)</f>
        <v>sum</v>
      </c>
      <c r="F809">
        <v>1880.874101935593</v>
      </c>
    </row>
    <row r="810" spans="1:6" x14ac:dyDescent="0.35">
      <c r="A810" s="56">
        <v>44422</v>
      </c>
      <c r="B810" s="56" t="str">
        <f>VLOOKUP(A810,Mapping!$H$2:$I$215,2,0)</f>
        <v>Post</v>
      </c>
      <c r="C810" s="123">
        <f>VLOOKUP(A810,Mapping!$H$2:$J$215,3,0)</f>
        <v>0</v>
      </c>
      <c r="D810" t="s">
        <v>91</v>
      </c>
      <c r="E810" t="str">
        <f>VLOOKUP(D810,Mapping!$E$2:$F$28,2,0)</f>
        <v>sum</v>
      </c>
      <c r="F810">
        <v>2245.6304623446881</v>
      </c>
    </row>
    <row r="811" spans="1:6" x14ac:dyDescent="0.35">
      <c r="A811" s="56">
        <v>44423</v>
      </c>
      <c r="B811" s="56" t="str">
        <f>VLOOKUP(A811,Mapping!$H$2:$I$215,2,0)</f>
        <v>Post</v>
      </c>
      <c r="C811" s="123">
        <f>VLOOKUP(A811,Mapping!$H$2:$J$215,3,0)</f>
        <v>0</v>
      </c>
      <c r="D811" t="s">
        <v>91</v>
      </c>
      <c r="E811" t="str">
        <f>VLOOKUP(D811,Mapping!$E$2:$F$28,2,0)</f>
        <v>sum</v>
      </c>
      <c r="F811">
        <v>2068.0099737976502</v>
      </c>
    </row>
    <row r="812" spans="1:6" x14ac:dyDescent="0.35">
      <c r="A812" s="56">
        <v>44424</v>
      </c>
      <c r="B812" s="56" t="str">
        <f>VLOOKUP(A812,Mapping!$H$2:$I$215,2,0)</f>
        <v>Post</v>
      </c>
      <c r="C812" s="123">
        <f>VLOOKUP(A812,Mapping!$H$2:$J$215,3,0)</f>
        <v>0</v>
      </c>
      <c r="D812" t="s">
        <v>91</v>
      </c>
      <c r="E812" t="str">
        <f>VLOOKUP(D812,Mapping!$E$2:$F$28,2,0)</f>
        <v>sum</v>
      </c>
      <c r="F812">
        <v>1549.950215535458</v>
      </c>
    </row>
    <row r="813" spans="1:6" x14ac:dyDescent="0.35">
      <c r="A813" s="56">
        <v>44425</v>
      </c>
      <c r="B813" s="56" t="str">
        <f>VLOOKUP(A813,Mapping!$H$2:$I$215,2,0)</f>
        <v>Post</v>
      </c>
      <c r="C813" s="123">
        <f>VLOOKUP(A813,Mapping!$H$2:$J$215,3,0)</f>
        <v>0</v>
      </c>
      <c r="D813" t="s">
        <v>91</v>
      </c>
      <c r="E813" t="str">
        <f>VLOOKUP(D813,Mapping!$E$2:$F$28,2,0)</f>
        <v>sum</v>
      </c>
      <c r="F813">
        <v>1496.029710083679</v>
      </c>
    </row>
    <row r="814" spans="1:6" x14ac:dyDescent="0.35">
      <c r="A814" s="56">
        <v>44426</v>
      </c>
      <c r="B814" s="56" t="str">
        <f>VLOOKUP(A814,Mapping!$H$2:$I$215,2,0)</f>
        <v>Post</v>
      </c>
      <c r="C814" s="123">
        <f>VLOOKUP(A814,Mapping!$H$2:$J$215,3,0)</f>
        <v>0</v>
      </c>
      <c r="D814" t="s">
        <v>91</v>
      </c>
      <c r="E814" t="str">
        <f>VLOOKUP(D814,Mapping!$E$2:$F$28,2,0)</f>
        <v>sum</v>
      </c>
      <c r="F814">
        <v>1634.5314005578571</v>
      </c>
    </row>
    <row r="815" spans="1:6" x14ac:dyDescent="0.35">
      <c r="A815" s="56">
        <v>44427</v>
      </c>
      <c r="B815" s="56" t="str">
        <f>VLOOKUP(A815,Mapping!$H$2:$I$215,2,0)</f>
        <v>Post</v>
      </c>
      <c r="C815" s="123">
        <f>VLOOKUP(A815,Mapping!$H$2:$J$215,3,0)</f>
        <v>0</v>
      </c>
      <c r="D815" t="s">
        <v>91</v>
      </c>
      <c r="E815" t="str">
        <f>VLOOKUP(D815,Mapping!$E$2:$F$28,2,0)</f>
        <v>sum</v>
      </c>
      <c r="F815">
        <v>1447.3955286957989</v>
      </c>
    </row>
    <row r="816" spans="1:6" x14ac:dyDescent="0.35">
      <c r="A816" s="56">
        <v>44428</v>
      </c>
      <c r="B816" s="56" t="str">
        <f>VLOOKUP(A816,Mapping!$H$2:$I$215,2,0)</f>
        <v>Post</v>
      </c>
      <c r="C816" s="123">
        <f>VLOOKUP(A816,Mapping!$H$2:$J$215,3,0)</f>
        <v>0</v>
      </c>
      <c r="D816" t="s">
        <v>91</v>
      </c>
      <c r="E816" t="str">
        <f>VLOOKUP(D816,Mapping!$E$2:$F$28,2,0)</f>
        <v>sum</v>
      </c>
      <c r="F816">
        <v>1418.84937875074</v>
      </c>
    </row>
    <row r="817" spans="1:6" x14ac:dyDescent="0.35">
      <c r="A817" s="56">
        <v>44429</v>
      </c>
      <c r="B817" s="56" t="str">
        <f>VLOOKUP(A817,Mapping!$H$2:$I$215,2,0)</f>
        <v>Post</v>
      </c>
      <c r="C817" s="123">
        <f>VLOOKUP(A817,Mapping!$H$2:$J$215,3,0)</f>
        <v>0</v>
      </c>
      <c r="D817" t="s">
        <v>91</v>
      </c>
      <c r="E817" t="str">
        <f>VLOOKUP(D817,Mapping!$E$2:$F$28,2,0)</f>
        <v>sum</v>
      </c>
      <c r="F817">
        <v>1621.8442228044969</v>
      </c>
    </row>
    <row r="818" spans="1:6" x14ac:dyDescent="0.35">
      <c r="A818" s="56">
        <v>44430</v>
      </c>
      <c r="B818" s="56" t="str">
        <f>VLOOKUP(A818,Mapping!$H$2:$I$215,2,0)</f>
        <v>Post</v>
      </c>
      <c r="C818" s="123">
        <f>VLOOKUP(A818,Mapping!$H$2:$J$215,3,0)</f>
        <v>0</v>
      </c>
      <c r="D818" t="s">
        <v>91</v>
      </c>
      <c r="E818" t="str">
        <f>VLOOKUP(D818,Mapping!$E$2:$F$28,2,0)</f>
        <v>sum</v>
      </c>
      <c r="F818">
        <v>1604.927985800017</v>
      </c>
    </row>
    <row r="819" spans="1:6" x14ac:dyDescent="0.35">
      <c r="A819" s="56">
        <v>44431</v>
      </c>
      <c r="B819" s="56" t="str">
        <f>VLOOKUP(A819,Mapping!$H$2:$I$215,2,0)</f>
        <v>Post</v>
      </c>
      <c r="C819" s="123">
        <f>VLOOKUP(A819,Mapping!$H$2:$J$215,3,0)</f>
        <v>0</v>
      </c>
      <c r="D819" t="s">
        <v>91</v>
      </c>
      <c r="E819" t="str">
        <f>VLOOKUP(D819,Mapping!$E$2:$F$28,2,0)</f>
        <v>sum</v>
      </c>
      <c r="F819">
        <v>1442.109204631899</v>
      </c>
    </row>
    <row r="820" spans="1:6" x14ac:dyDescent="0.35">
      <c r="A820" s="56">
        <v>44432</v>
      </c>
      <c r="B820" s="56" t="str">
        <f>VLOOKUP(A820,Mapping!$H$2:$I$215,2,0)</f>
        <v>Post</v>
      </c>
      <c r="C820" s="123">
        <f>VLOOKUP(A820,Mapping!$H$2:$J$215,3,0)</f>
        <v>0</v>
      </c>
      <c r="D820" t="s">
        <v>91</v>
      </c>
      <c r="E820" t="str">
        <f>VLOOKUP(D820,Mapping!$E$2:$F$28,2,0)</f>
        <v>sum</v>
      </c>
      <c r="F820">
        <v>1416.7348491251801</v>
      </c>
    </row>
    <row r="821" spans="1:6" x14ac:dyDescent="0.35">
      <c r="A821" s="56">
        <v>44433</v>
      </c>
      <c r="B821" s="56" t="str">
        <f>VLOOKUP(A821,Mapping!$H$2:$I$215,2,0)</f>
        <v>Post</v>
      </c>
      <c r="C821" s="123">
        <f>VLOOKUP(A821,Mapping!$H$2:$J$215,3,0)</f>
        <v>0</v>
      </c>
      <c r="D821" t="s">
        <v>91</v>
      </c>
      <c r="E821" t="str">
        <f>VLOOKUP(D821,Mapping!$E$2:$F$28,2,0)</f>
        <v>sum</v>
      </c>
      <c r="F821">
        <v>1364.928873298961</v>
      </c>
    </row>
    <row r="822" spans="1:6" x14ac:dyDescent="0.35">
      <c r="A822" s="56">
        <v>44434</v>
      </c>
      <c r="B822" s="56" t="str">
        <f>VLOOKUP(A822,Mapping!$H$2:$I$215,2,0)</f>
        <v>Post</v>
      </c>
      <c r="C822" s="123">
        <f>VLOOKUP(A822,Mapping!$H$2:$J$215,3,0)</f>
        <v>0</v>
      </c>
      <c r="D822" t="s">
        <v>91</v>
      </c>
      <c r="E822" t="str">
        <f>VLOOKUP(D822,Mapping!$E$2:$F$28,2,0)</f>
        <v>sum</v>
      </c>
      <c r="F822">
        <v>1330.0391344772211</v>
      </c>
    </row>
    <row r="823" spans="1:6" x14ac:dyDescent="0.35">
      <c r="A823" s="56">
        <v>44435</v>
      </c>
      <c r="B823" s="56" t="str">
        <f>VLOOKUP(A823,Mapping!$H$2:$I$215,2,0)</f>
        <v>Post</v>
      </c>
      <c r="C823" s="123">
        <f>VLOOKUP(A823,Mapping!$H$2:$J$215,3,0)</f>
        <v>0</v>
      </c>
      <c r="D823" t="s">
        <v>91</v>
      </c>
      <c r="E823" t="str">
        <f>VLOOKUP(D823,Mapping!$E$2:$F$28,2,0)</f>
        <v>sum</v>
      </c>
      <c r="F823">
        <v>1397.70408249514</v>
      </c>
    </row>
    <row r="824" spans="1:6" x14ac:dyDescent="0.35">
      <c r="A824" s="56">
        <v>44436</v>
      </c>
      <c r="B824" s="56" t="str">
        <f>VLOOKUP(A824,Mapping!$H$2:$I$215,2,0)</f>
        <v>Post</v>
      </c>
      <c r="C824" s="123">
        <f>VLOOKUP(A824,Mapping!$H$2:$J$215,3,0)</f>
        <v>0</v>
      </c>
      <c r="D824" t="s">
        <v>91</v>
      </c>
      <c r="E824" t="str">
        <f>VLOOKUP(D824,Mapping!$E$2:$F$28,2,0)</f>
        <v>sum</v>
      </c>
      <c r="F824">
        <v>1626.073282055617</v>
      </c>
    </row>
    <row r="825" spans="1:6" x14ac:dyDescent="0.35">
      <c r="A825" s="56">
        <v>44437</v>
      </c>
      <c r="B825" s="56" t="str">
        <f>VLOOKUP(A825,Mapping!$H$2:$I$215,2,0)</f>
        <v>Post</v>
      </c>
      <c r="C825" s="123">
        <f>VLOOKUP(A825,Mapping!$H$2:$J$215,3,0)</f>
        <v>0</v>
      </c>
      <c r="D825" t="s">
        <v>91</v>
      </c>
      <c r="E825" t="str">
        <f>VLOOKUP(D825,Mapping!$E$2:$F$28,2,0)</f>
        <v>sum</v>
      </c>
      <c r="F825">
        <v>1583.7826895444171</v>
      </c>
    </row>
    <row r="826" spans="1:6" x14ac:dyDescent="0.35">
      <c r="A826" s="56">
        <v>44438</v>
      </c>
      <c r="B826" s="56" t="str">
        <f>VLOOKUP(A826,Mapping!$H$2:$I$215,2,0)</f>
        <v>Post</v>
      </c>
      <c r="C826" s="123">
        <f>VLOOKUP(A826,Mapping!$H$2:$J$215,3,0)</f>
        <v>0</v>
      </c>
      <c r="D826" t="s">
        <v>91</v>
      </c>
      <c r="E826" t="str">
        <f>VLOOKUP(D826,Mapping!$E$2:$F$28,2,0)</f>
        <v>sum</v>
      </c>
      <c r="F826">
        <v>1141.8459978023841</v>
      </c>
    </row>
    <row r="827" spans="1:6" x14ac:dyDescent="0.35">
      <c r="A827" s="56">
        <v>44439</v>
      </c>
      <c r="B827" s="56" t="str">
        <f>VLOOKUP(A827,Mapping!$H$2:$I$215,2,0)</f>
        <v>Post</v>
      </c>
      <c r="C827" s="123">
        <f>VLOOKUP(A827,Mapping!$H$2:$J$215,3,0)</f>
        <v>0</v>
      </c>
      <c r="D827" t="s">
        <v>91</v>
      </c>
      <c r="E827" t="str">
        <f>VLOOKUP(D827,Mapping!$E$2:$F$28,2,0)</f>
        <v>sum</v>
      </c>
      <c r="F827">
        <v>1359.64254923506</v>
      </c>
    </row>
    <row r="828" spans="1:6" x14ac:dyDescent="0.35">
      <c r="A828" s="56">
        <v>44440</v>
      </c>
      <c r="B828" s="56" t="str">
        <f>VLOOKUP(A828,Mapping!$H$2:$I$215,2,0)</f>
        <v>Post</v>
      </c>
      <c r="C828" s="123">
        <f>VLOOKUP(A828,Mapping!$H$2:$J$215,3,0)</f>
        <v>0</v>
      </c>
      <c r="D828" t="s">
        <v>91</v>
      </c>
      <c r="E828" t="str">
        <f>VLOOKUP(D828,Mapping!$E$2:$F$28,2,0)</f>
        <v>sum</v>
      </c>
      <c r="F828">
        <v>1527.617196600371</v>
      </c>
    </row>
    <row r="829" spans="1:6" x14ac:dyDescent="0.35">
      <c r="A829" s="56">
        <v>44441</v>
      </c>
      <c r="B829" s="56" t="str">
        <f>VLOOKUP(A829,Mapping!$H$2:$I$215,2,0)</f>
        <v>Post</v>
      </c>
      <c r="C829" s="123">
        <f>VLOOKUP(A829,Mapping!$H$2:$J$215,3,0)</f>
        <v>0</v>
      </c>
      <c r="D829" t="s">
        <v>91</v>
      </c>
      <c r="E829" t="str">
        <f>VLOOKUP(D829,Mapping!$E$2:$F$28,2,0)</f>
        <v>sum</v>
      </c>
      <c r="F829">
        <v>1266.95862634281</v>
      </c>
    </row>
    <row r="830" spans="1:6" x14ac:dyDescent="0.35">
      <c r="A830" s="56">
        <v>44442</v>
      </c>
      <c r="B830" s="56" t="str">
        <f>VLOOKUP(A830,Mapping!$H$2:$I$215,2,0)</f>
        <v>Post</v>
      </c>
      <c r="C830" s="123">
        <f>VLOOKUP(A830,Mapping!$H$2:$J$215,3,0)</f>
        <v>0</v>
      </c>
      <c r="D830" t="s">
        <v>91</v>
      </c>
      <c r="E830" t="str">
        <f>VLOOKUP(D830,Mapping!$E$2:$F$28,2,0)</f>
        <v>sum</v>
      </c>
      <c r="F830">
        <v>1271.697873074766</v>
      </c>
    </row>
    <row r="831" spans="1:6" x14ac:dyDescent="0.35">
      <c r="A831" s="56">
        <v>44443</v>
      </c>
      <c r="B831" s="56" t="str">
        <f>VLOOKUP(A831,Mapping!$H$2:$I$215,2,0)</f>
        <v>Post</v>
      </c>
      <c r="C831" s="123">
        <f>VLOOKUP(A831,Mapping!$H$2:$J$215,3,0)</f>
        <v>0</v>
      </c>
      <c r="D831" t="s">
        <v>91</v>
      </c>
      <c r="E831" t="str">
        <f>VLOOKUP(D831,Mapping!$E$2:$F$28,2,0)</f>
        <v>sum</v>
      </c>
      <c r="F831">
        <v>1276.437119806722</v>
      </c>
    </row>
    <row r="832" spans="1:6" x14ac:dyDescent="0.35">
      <c r="A832" s="56">
        <v>44444</v>
      </c>
      <c r="B832" s="56" t="str">
        <f>VLOOKUP(A832,Mapping!$H$2:$I$215,2,0)</f>
        <v>Post</v>
      </c>
      <c r="C832" s="123">
        <f>VLOOKUP(A832,Mapping!$H$2:$J$215,3,0)</f>
        <v>0</v>
      </c>
      <c r="D832" t="s">
        <v>91</v>
      </c>
      <c r="E832" t="str">
        <f>VLOOKUP(D832,Mapping!$E$2:$F$28,2,0)</f>
        <v>sum</v>
      </c>
      <c r="F832">
        <v>1571.850166098624</v>
      </c>
    </row>
    <row r="833" spans="1:6" x14ac:dyDescent="0.35">
      <c r="A833" s="56">
        <v>44445</v>
      </c>
      <c r="B833" s="56" t="str">
        <f>VLOOKUP(A833,Mapping!$H$2:$I$215,2,0)</f>
        <v>Post</v>
      </c>
      <c r="C833" s="123">
        <f>VLOOKUP(A833,Mapping!$H$2:$J$215,3,0)</f>
        <v>0</v>
      </c>
      <c r="D833" t="s">
        <v>91</v>
      </c>
      <c r="E833" t="str">
        <f>VLOOKUP(D833,Mapping!$E$2:$F$28,2,0)</f>
        <v>sum</v>
      </c>
      <c r="F833">
        <v>1213.247163380646</v>
      </c>
    </row>
    <row r="834" spans="1:6" x14ac:dyDescent="0.35">
      <c r="A834" s="56">
        <v>44446</v>
      </c>
      <c r="B834" s="56" t="str">
        <f>VLOOKUP(A834,Mapping!$H$2:$I$215,2,0)</f>
        <v>Post</v>
      </c>
      <c r="C834" s="123">
        <f>VLOOKUP(A834,Mapping!$H$2:$J$215,3,0)</f>
        <v>0</v>
      </c>
      <c r="D834" t="s">
        <v>91</v>
      </c>
      <c r="E834" t="str">
        <f>VLOOKUP(D834,Mapping!$E$2:$F$28,2,0)</f>
        <v>sum</v>
      </c>
      <c r="F834">
        <v>1246.421890504336</v>
      </c>
    </row>
    <row r="835" spans="1:6" x14ac:dyDescent="0.35">
      <c r="A835" s="56">
        <v>44447</v>
      </c>
      <c r="B835" s="56" t="str">
        <f>VLOOKUP(A835,Mapping!$H$2:$I$215,2,0)</f>
        <v>Post</v>
      </c>
      <c r="C835" s="123">
        <f>VLOOKUP(A835,Mapping!$H$2:$J$215,3,0)</f>
        <v>0</v>
      </c>
      <c r="D835" t="s">
        <v>91</v>
      </c>
      <c r="E835" t="str">
        <f>VLOOKUP(D835,Mapping!$E$2:$F$28,2,0)</f>
        <v>sum</v>
      </c>
      <c r="F835">
        <v>930.47210837395914</v>
      </c>
    </row>
    <row r="836" spans="1:6" x14ac:dyDescent="0.35">
      <c r="A836" s="56">
        <v>44448</v>
      </c>
      <c r="B836" s="56" t="str">
        <f>VLOOKUP(A836,Mapping!$H$2:$I$215,2,0)</f>
        <v>Post</v>
      </c>
      <c r="C836" s="123">
        <f>VLOOKUP(A836,Mapping!$H$2:$J$215,3,0)</f>
        <v>0</v>
      </c>
      <c r="D836" t="s">
        <v>91</v>
      </c>
      <c r="E836" t="str">
        <f>VLOOKUP(D836,Mapping!$E$2:$F$28,2,0)</f>
        <v>sum</v>
      </c>
      <c r="F836">
        <v>1315.9308425730189</v>
      </c>
    </row>
    <row r="837" spans="1:6" x14ac:dyDescent="0.35">
      <c r="A837" s="56">
        <v>44449</v>
      </c>
      <c r="B837" s="56" t="str">
        <f>VLOOKUP(A837,Mapping!$H$2:$I$215,2,0)</f>
        <v>Post</v>
      </c>
      <c r="C837" s="123">
        <f>VLOOKUP(A837,Mapping!$H$2:$J$215,3,0)</f>
        <v>0</v>
      </c>
      <c r="D837" t="s">
        <v>91</v>
      </c>
      <c r="E837" t="str">
        <f>VLOOKUP(D837,Mapping!$E$2:$F$28,2,0)</f>
        <v>sum</v>
      </c>
      <c r="F837">
        <v>799.35294878985292</v>
      </c>
    </row>
    <row r="838" spans="1:6" x14ac:dyDescent="0.35">
      <c r="A838" s="56">
        <v>44450</v>
      </c>
      <c r="B838" s="56" t="str">
        <f>VLOOKUP(A838,Mapping!$H$2:$I$215,2,0)</f>
        <v>Post</v>
      </c>
      <c r="C838" s="123">
        <f>VLOOKUP(A838,Mapping!$H$2:$J$215,3,0)</f>
        <v>0</v>
      </c>
      <c r="D838" t="s">
        <v>91</v>
      </c>
      <c r="E838" t="str">
        <f>VLOOKUP(D838,Mapping!$E$2:$F$28,2,0)</f>
        <v>sum</v>
      </c>
      <c r="F838">
        <v>1491.2829716553781</v>
      </c>
    </row>
    <row r="839" spans="1:6" x14ac:dyDescent="0.35">
      <c r="A839" s="56">
        <v>44451</v>
      </c>
      <c r="B839" s="56" t="str">
        <f>VLOOKUP(A839,Mapping!$H$2:$I$215,2,0)</f>
        <v>Post</v>
      </c>
      <c r="C839" s="123">
        <f>VLOOKUP(A839,Mapping!$H$2:$J$215,3,0)</f>
        <v>0</v>
      </c>
      <c r="D839" t="s">
        <v>91</v>
      </c>
      <c r="E839" t="str">
        <f>VLOOKUP(D839,Mapping!$E$2:$F$28,2,0)</f>
        <v>sum</v>
      </c>
      <c r="F839">
        <v>1815.1314983390139</v>
      </c>
    </row>
    <row r="840" spans="1:6" x14ac:dyDescent="0.35">
      <c r="A840" s="56">
        <v>44452</v>
      </c>
      <c r="B840" s="56" t="str">
        <f>VLOOKUP(A840,Mapping!$H$2:$I$215,2,0)</f>
        <v>Post</v>
      </c>
      <c r="C840" s="123">
        <f>VLOOKUP(A840,Mapping!$H$2:$J$215,3,0)</f>
        <v>0</v>
      </c>
      <c r="D840" t="s">
        <v>91</v>
      </c>
      <c r="E840" t="str">
        <f>VLOOKUP(D840,Mapping!$E$2:$F$28,2,0)</f>
        <v>sum</v>
      </c>
      <c r="F840">
        <v>944.68984856982615</v>
      </c>
    </row>
    <row r="841" spans="1:6" x14ac:dyDescent="0.35">
      <c r="A841" s="56">
        <v>44453</v>
      </c>
      <c r="B841" s="56" t="str">
        <f>VLOOKUP(A841,Mapping!$H$2:$I$215,2,0)</f>
        <v>Post</v>
      </c>
      <c r="C841" s="123">
        <f>VLOOKUP(A841,Mapping!$H$2:$J$215,3,0)</f>
        <v>0</v>
      </c>
      <c r="D841" t="s">
        <v>91</v>
      </c>
      <c r="E841" t="str">
        <f>VLOOKUP(D841,Mapping!$E$2:$F$28,2,0)</f>
        <v>sum</v>
      </c>
      <c r="F841">
        <v>864.12265412658007</v>
      </c>
    </row>
    <row r="842" spans="1:6" x14ac:dyDescent="0.35">
      <c r="A842" s="56">
        <v>44454</v>
      </c>
      <c r="B842" s="56" t="str">
        <f>VLOOKUP(A842,Mapping!$H$2:$I$215,2,0)</f>
        <v>Post</v>
      </c>
      <c r="C842" s="123">
        <f>VLOOKUP(A842,Mapping!$H$2:$J$215,3,0)</f>
        <v>0</v>
      </c>
      <c r="D842" t="s">
        <v>91</v>
      </c>
      <c r="E842" t="str">
        <f>VLOOKUP(D842,Mapping!$E$2:$F$28,2,0)</f>
        <v>sum</v>
      </c>
      <c r="F842">
        <v>1390.1790413736569</v>
      </c>
    </row>
    <row r="843" spans="1:6" x14ac:dyDescent="0.35">
      <c r="A843" s="56">
        <v>44455</v>
      </c>
      <c r="B843" s="56" t="str">
        <f>VLOOKUP(A843,Mapping!$H$2:$I$215,2,0)</f>
        <v>Post</v>
      </c>
      <c r="C843" s="123">
        <f>VLOOKUP(A843,Mapping!$H$2:$J$215,3,0)</f>
        <v>0</v>
      </c>
      <c r="D843" t="s">
        <v>91</v>
      </c>
      <c r="E843" t="str">
        <f>VLOOKUP(D843,Mapping!$E$2:$F$28,2,0)</f>
        <v>sum</v>
      </c>
      <c r="F843">
        <v>1031.5760386556799</v>
      </c>
    </row>
    <row r="844" spans="1:6" x14ac:dyDescent="0.35">
      <c r="A844" s="56">
        <v>44456</v>
      </c>
      <c r="B844" s="56" t="str">
        <f>VLOOKUP(A844,Mapping!$H$2:$I$215,2,0)</f>
        <v>Post</v>
      </c>
      <c r="C844" s="123">
        <f>VLOOKUP(A844,Mapping!$H$2:$J$215,3,0)</f>
        <v>0</v>
      </c>
      <c r="D844" t="s">
        <v>91</v>
      </c>
      <c r="E844" t="str">
        <f>VLOOKUP(D844,Mapping!$E$2:$F$28,2,0)</f>
        <v>sum</v>
      </c>
      <c r="F844">
        <v>981.02407351481941</v>
      </c>
    </row>
    <row r="845" spans="1:6" x14ac:dyDescent="0.35">
      <c r="A845" s="56">
        <v>44457</v>
      </c>
      <c r="B845" s="56" t="str">
        <f>VLOOKUP(A845,Mapping!$H$2:$I$215,2,0)</f>
        <v>Post</v>
      </c>
      <c r="C845" s="123">
        <f>VLOOKUP(A845,Mapping!$H$2:$J$215,3,0)</f>
        <v>0</v>
      </c>
      <c r="D845" t="s">
        <v>91</v>
      </c>
      <c r="E845" t="str">
        <f>VLOOKUP(D845,Mapping!$E$2:$F$28,2,0)</f>
        <v>sum</v>
      </c>
      <c r="F845">
        <v>1638.199620346003</v>
      </c>
    </row>
    <row r="846" spans="1:6" x14ac:dyDescent="0.35">
      <c r="A846" s="56">
        <v>44458</v>
      </c>
      <c r="B846" s="56" t="str">
        <f>VLOOKUP(A846,Mapping!$H$2:$I$215,2,0)</f>
        <v>Post</v>
      </c>
      <c r="C846" s="123">
        <f>VLOOKUP(A846,Mapping!$H$2:$J$215,3,0)</f>
        <v>0</v>
      </c>
      <c r="D846" t="s">
        <v>91</v>
      </c>
      <c r="E846" t="str">
        <f>VLOOKUP(D846,Mapping!$E$2:$F$28,2,0)</f>
        <v>sum</v>
      </c>
      <c r="F846">
        <v>1451.7892488890809</v>
      </c>
    </row>
    <row r="847" spans="1:6" x14ac:dyDescent="0.35">
      <c r="A847" s="56">
        <v>44459</v>
      </c>
      <c r="B847" s="56" t="str">
        <f>VLOOKUP(A847,Mapping!$H$2:$I$215,2,0)</f>
        <v>Post</v>
      </c>
      <c r="C847" s="123">
        <f>VLOOKUP(A847,Mapping!$H$2:$J$215,3,0)</f>
        <v>0</v>
      </c>
      <c r="D847" t="s">
        <v>91</v>
      </c>
      <c r="E847" t="str">
        <f>VLOOKUP(D847,Mapping!$E$2:$F$28,2,0)</f>
        <v>sum</v>
      </c>
      <c r="F847">
        <v>1175.333189525001</v>
      </c>
    </row>
    <row r="848" spans="1:6" x14ac:dyDescent="0.35">
      <c r="A848" s="56">
        <v>44460</v>
      </c>
      <c r="B848" s="56" t="str">
        <f>VLOOKUP(A848,Mapping!$H$2:$I$215,2,0)</f>
        <v>Post</v>
      </c>
      <c r="C848" s="123">
        <f>VLOOKUP(A848,Mapping!$H$2:$J$215,3,0)</f>
        <v>0</v>
      </c>
      <c r="D848" t="s">
        <v>91</v>
      </c>
      <c r="E848" t="str">
        <f>VLOOKUP(D848,Mapping!$E$2:$F$28,2,0)</f>
        <v>sum</v>
      </c>
      <c r="F848">
        <v>1110.5634841882741</v>
      </c>
    </row>
    <row r="849" spans="1:6" x14ac:dyDescent="0.35">
      <c r="A849" s="56">
        <v>44461</v>
      </c>
      <c r="B849" s="56" t="str">
        <f>VLOOKUP(A849,Mapping!$H$2:$I$215,2,0)</f>
        <v>Post</v>
      </c>
      <c r="C849" s="123">
        <f>VLOOKUP(A849,Mapping!$H$2:$J$215,3,0)</f>
        <v>0</v>
      </c>
      <c r="D849" t="s">
        <v>91</v>
      </c>
      <c r="E849" t="str">
        <f>VLOOKUP(D849,Mapping!$E$2:$F$28,2,0)</f>
        <v>sum</v>
      </c>
      <c r="F849">
        <v>960.48733767634496</v>
      </c>
    </row>
    <row r="850" spans="1:6" x14ac:dyDescent="0.35">
      <c r="A850" s="56">
        <v>44462</v>
      </c>
      <c r="B850" s="56" t="str">
        <f>VLOOKUP(A850,Mapping!$H$2:$I$215,2,0)</f>
        <v>Post</v>
      </c>
      <c r="C850" s="123">
        <f>VLOOKUP(A850,Mapping!$H$2:$J$215,3,0)</f>
        <v>0</v>
      </c>
      <c r="D850" t="s">
        <v>91</v>
      </c>
      <c r="E850" t="str">
        <f>VLOOKUP(D850,Mapping!$E$2:$F$28,2,0)</f>
        <v>sum</v>
      </c>
      <c r="F850">
        <v>1161.115449329134</v>
      </c>
    </row>
    <row r="851" spans="1:6" x14ac:dyDescent="0.35">
      <c r="A851" s="56">
        <v>44463</v>
      </c>
      <c r="B851" s="56" t="str">
        <f>VLOOKUP(A851,Mapping!$H$2:$I$215,2,0)</f>
        <v>Post</v>
      </c>
      <c r="C851" s="123">
        <f>VLOOKUP(A851,Mapping!$H$2:$J$215,3,0)</f>
        <v>0</v>
      </c>
      <c r="D851" t="s">
        <v>91</v>
      </c>
      <c r="E851" t="str">
        <f>VLOOKUP(D851,Mapping!$E$2:$F$28,2,0)</f>
        <v>sum</v>
      </c>
      <c r="F851">
        <v>851.48466284136498</v>
      </c>
    </row>
    <row r="852" spans="1:6" x14ac:dyDescent="0.35">
      <c r="A852" s="56">
        <v>44464</v>
      </c>
      <c r="B852" s="56" t="str">
        <f>VLOOKUP(A852,Mapping!$H$2:$I$215,2,0)</f>
        <v>Post</v>
      </c>
      <c r="C852" s="123">
        <f>VLOOKUP(A852,Mapping!$H$2:$J$215,3,0)</f>
        <v>0</v>
      </c>
      <c r="D852" t="s">
        <v>91</v>
      </c>
      <c r="E852" t="str">
        <f>VLOOKUP(D852,Mapping!$E$2:$F$28,2,0)</f>
        <v>sum</v>
      </c>
      <c r="F852">
        <v>1369.6423055351829</v>
      </c>
    </row>
    <row r="853" spans="1:6" x14ac:dyDescent="0.35">
      <c r="A853" s="56">
        <v>44465</v>
      </c>
      <c r="B853" s="56" t="str">
        <f>VLOOKUP(A853,Mapping!$H$2:$I$215,2,0)</f>
        <v>Post</v>
      </c>
      <c r="C853" s="123">
        <f>VLOOKUP(A853,Mapping!$H$2:$J$215,3,0)</f>
        <v>0</v>
      </c>
      <c r="D853" t="s">
        <v>91</v>
      </c>
      <c r="E853" t="str">
        <f>VLOOKUP(D853,Mapping!$E$2:$F$28,2,0)</f>
        <v>sum</v>
      </c>
      <c r="F853">
        <v>1456.528495621036</v>
      </c>
    </row>
    <row r="854" spans="1:6" x14ac:dyDescent="0.35">
      <c r="A854" s="56">
        <v>44466</v>
      </c>
      <c r="B854" s="56" t="str">
        <f>VLOOKUP(A854,Mapping!$H$2:$I$215,2,0)</f>
        <v>Post</v>
      </c>
      <c r="C854" s="123">
        <f>VLOOKUP(A854,Mapping!$H$2:$J$215,3,0)</f>
        <v>0</v>
      </c>
      <c r="D854" t="s">
        <v>91</v>
      </c>
      <c r="E854" t="str">
        <f>VLOOKUP(D854,Mapping!$E$2:$F$28,2,0)</f>
        <v>sum</v>
      </c>
      <c r="F854">
        <v>1061.5912679580661</v>
      </c>
    </row>
    <row r="855" spans="1:6" x14ac:dyDescent="0.35">
      <c r="A855" s="56">
        <v>44467</v>
      </c>
      <c r="B855" s="56" t="str">
        <f>VLOOKUP(A855,Mapping!$H$2:$I$215,2,0)</f>
        <v>Post</v>
      </c>
      <c r="C855" s="123">
        <f>VLOOKUP(A855,Mapping!$H$2:$J$215,3,0)</f>
        <v>0</v>
      </c>
      <c r="D855" t="s">
        <v>91</v>
      </c>
      <c r="E855" t="str">
        <f>VLOOKUP(D855,Mapping!$E$2:$F$28,2,0)</f>
        <v>sum</v>
      </c>
      <c r="F855">
        <v>1213.247163380646</v>
      </c>
    </row>
    <row r="856" spans="1:6" x14ac:dyDescent="0.35">
      <c r="A856" s="56">
        <v>44468</v>
      </c>
      <c r="B856" s="56" t="str">
        <f>VLOOKUP(A856,Mapping!$H$2:$I$215,2,0)</f>
        <v>Post</v>
      </c>
      <c r="C856" s="123">
        <f>VLOOKUP(A856,Mapping!$H$2:$J$215,3,0)</f>
        <v>0</v>
      </c>
      <c r="D856" t="s">
        <v>91</v>
      </c>
      <c r="E856" t="str">
        <f>VLOOKUP(D856,Mapping!$E$2:$F$28,2,0)</f>
        <v>sum</v>
      </c>
      <c r="F856">
        <v>1248.0016394149879</v>
      </c>
    </row>
    <row r="857" spans="1:6" x14ac:dyDescent="0.35">
      <c r="A857" s="56">
        <v>44469</v>
      </c>
      <c r="B857" s="56" t="str">
        <f>VLOOKUP(A857,Mapping!$H$2:$I$215,2,0)</f>
        <v>Post</v>
      </c>
      <c r="C857" s="123">
        <f>VLOOKUP(A857,Mapping!$H$2:$J$215,3,0)</f>
        <v>0</v>
      </c>
      <c r="D857" t="s">
        <v>91</v>
      </c>
      <c r="E857" t="str">
        <f>VLOOKUP(D857,Mapping!$E$2:$F$28,2,0)</f>
        <v>sum</v>
      </c>
      <c r="F857">
        <v>981.02407351481941</v>
      </c>
    </row>
    <row r="858" spans="1:6" x14ac:dyDescent="0.35">
      <c r="A858" s="56">
        <v>44256</v>
      </c>
      <c r="B858" s="56" t="str">
        <f>VLOOKUP(A858,Mapping!$H$2:$I$215,2,0)</f>
        <v>Pre</v>
      </c>
      <c r="C858" s="123" t="str">
        <f>VLOOKUP(A858,Mapping!$H$2:$J$215,3,0)</f>
        <v>Pre</v>
      </c>
      <c r="D858" t="s">
        <v>94</v>
      </c>
      <c r="E858" t="str">
        <f>VLOOKUP(D858,Mapping!$E$2:$F$28,2,0)</f>
        <v>sum</v>
      </c>
      <c r="F858">
        <v>3283.8480432972519</v>
      </c>
    </row>
    <row r="859" spans="1:6" x14ac:dyDescent="0.35">
      <c r="A859" s="56">
        <v>44257</v>
      </c>
      <c r="B859" s="56" t="str">
        <f>VLOOKUP(A859,Mapping!$H$2:$I$215,2,0)</f>
        <v>Pre</v>
      </c>
      <c r="C859" s="123" t="str">
        <f>VLOOKUP(A859,Mapping!$H$2:$J$215,3,0)</f>
        <v>Pre</v>
      </c>
      <c r="D859" t="s">
        <v>94</v>
      </c>
      <c r="E859" t="str">
        <f>VLOOKUP(D859,Mapping!$E$2:$F$28,2,0)</f>
        <v>sum</v>
      </c>
      <c r="F859">
        <v>3300.682534291599</v>
      </c>
    </row>
    <row r="860" spans="1:6" x14ac:dyDescent="0.35">
      <c r="A860" s="56">
        <v>44258</v>
      </c>
      <c r="B860" s="56" t="str">
        <f>VLOOKUP(A860,Mapping!$H$2:$I$215,2,0)</f>
        <v>Pre</v>
      </c>
      <c r="C860" s="123" t="str">
        <f>VLOOKUP(A860,Mapping!$H$2:$J$215,3,0)</f>
        <v>Pre</v>
      </c>
      <c r="D860" t="s">
        <v>94</v>
      </c>
      <c r="E860" t="str">
        <f>VLOOKUP(D860,Mapping!$E$2:$F$28,2,0)</f>
        <v>sum</v>
      </c>
      <c r="F860">
        <v>3409.5455760550421</v>
      </c>
    </row>
    <row r="861" spans="1:6" x14ac:dyDescent="0.35">
      <c r="A861" s="56">
        <v>44259</v>
      </c>
      <c r="B861" s="56" t="str">
        <f>VLOOKUP(A861,Mapping!$H$2:$I$215,2,0)</f>
        <v>Pre</v>
      </c>
      <c r="C861" s="123" t="str">
        <f>VLOOKUP(A861,Mapping!$H$2:$J$215,3,0)</f>
        <v>Pre</v>
      </c>
      <c r="D861" t="s">
        <v>94</v>
      </c>
      <c r="E861" t="str">
        <f>VLOOKUP(D861,Mapping!$E$2:$F$28,2,0)</f>
        <v>sum</v>
      </c>
      <c r="F861">
        <v>4318.6080897497704</v>
      </c>
    </row>
    <row r="862" spans="1:6" x14ac:dyDescent="0.35">
      <c r="A862" s="56">
        <v>44260</v>
      </c>
      <c r="B862" s="56" t="str">
        <f>VLOOKUP(A862,Mapping!$H$2:$I$215,2,0)</f>
        <v>Pre</v>
      </c>
      <c r="C862" s="123" t="str">
        <f>VLOOKUP(A862,Mapping!$H$2:$J$215,3,0)</f>
        <v>Pre</v>
      </c>
      <c r="D862" t="s">
        <v>94</v>
      </c>
      <c r="E862" t="str">
        <f>VLOOKUP(D862,Mapping!$E$2:$F$28,2,0)</f>
        <v>sum</v>
      </c>
      <c r="F862">
        <v>4475.7300056970062</v>
      </c>
    </row>
    <row r="863" spans="1:6" x14ac:dyDescent="0.35">
      <c r="A863" s="56">
        <v>44261</v>
      </c>
      <c r="B863" s="56" t="str">
        <f>VLOOKUP(A863,Mapping!$H$2:$I$215,2,0)</f>
        <v>Pre</v>
      </c>
      <c r="C863" s="123" t="str">
        <f>VLOOKUP(A863,Mapping!$H$2:$J$215,3,0)</f>
        <v>Pre</v>
      </c>
      <c r="D863" t="s">
        <v>94</v>
      </c>
      <c r="E863" t="str">
        <f>VLOOKUP(D863,Mapping!$E$2:$F$28,2,0)</f>
        <v>sum</v>
      </c>
      <c r="F863">
        <v>4676.6215982295453</v>
      </c>
    </row>
    <row r="864" spans="1:6" x14ac:dyDescent="0.35">
      <c r="A864" s="56">
        <v>44262</v>
      </c>
      <c r="B864" s="56" t="str">
        <f>VLOOKUP(A864,Mapping!$H$2:$I$215,2,0)</f>
        <v>Pre</v>
      </c>
      <c r="C864" s="123" t="str">
        <f>VLOOKUP(A864,Mapping!$H$2:$J$215,3,0)</f>
        <v>Pre</v>
      </c>
      <c r="D864" t="s">
        <v>94</v>
      </c>
      <c r="E864" t="str">
        <f>VLOOKUP(D864,Mapping!$E$2:$F$28,2,0)</f>
        <v>sum</v>
      </c>
      <c r="F864">
        <v>5474.5764713615836</v>
      </c>
    </row>
    <row r="865" spans="1:6" x14ac:dyDescent="0.35">
      <c r="A865" s="56">
        <v>44263</v>
      </c>
      <c r="B865" s="56" t="str">
        <f>VLOOKUP(A865,Mapping!$H$2:$I$215,2,0)</f>
        <v>Pre</v>
      </c>
      <c r="C865" s="123" t="str">
        <f>VLOOKUP(A865,Mapping!$H$2:$J$215,3,0)</f>
        <v>Pre</v>
      </c>
      <c r="D865" t="s">
        <v>94</v>
      </c>
      <c r="E865" t="str">
        <f>VLOOKUP(D865,Mapping!$E$2:$F$28,2,0)</f>
        <v>sum</v>
      </c>
      <c r="F865">
        <v>4685.5999934265301</v>
      </c>
    </row>
    <row r="866" spans="1:6" x14ac:dyDescent="0.35">
      <c r="A866" s="56">
        <v>44264</v>
      </c>
      <c r="B866" s="56" t="str">
        <f>VLOOKUP(A866,Mapping!$H$2:$I$215,2,0)</f>
        <v>Pre</v>
      </c>
      <c r="C866" s="123" t="str">
        <f>VLOOKUP(A866,Mapping!$H$2:$J$215,3,0)</f>
        <v>Pre</v>
      </c>
      <c r="D866" t="s">
        <v>94</v>
      </c>
      <c r="E866" t="str">
        <f>VLOOKUP(D866,Mapping!$E$2:$F$28,2,0)</f>
        <v>sum</v>
      </c>
      <c r="F866">
        <v>4793.3407357903498</v>
      </c>
    </row>
    <row r="867" spans="1:6" x14ac:dyDescent="0.35">
      <c r="A867" s="56">
        <v>44265</v>
      </c>
      <c r="B867" s="56" t="str">
        <f>VLOOKUP(A867,Mapping!$H$2:$I$215,2,0)</f>
        <v>Pre</v>
      </c>
      <c r="C867" s="123" t="str">
        <f>VLOOKUP(A867,Mapping!$H$2:$J$215,3,0)</f>
        <v>Pre</v>
      </c>
      <c r="D867" t="s">
        <v>94</v>
      </c>
      <c r="E867" t="str">
        <f>VLOOKUP(D867,Mapping!$E$2:$F$28,2,0)</f>
        <v>sum</v>
      </c>
      <c r="F867">
        <v>3976.306772864717</v>
      </c>
    </row>
    <row r="868" spans="1:6" x14ac:dyDescent="0.35">
      <c r="A868" s="56">
        <v>44266</v>
      </c>
      <c r="B868" s="56" t="str">
        <f>VLOOKUP(A868,Mapping!$H$2:$I$215,2,0)</f>
        <v>Pre</v>
      </c>
      <c r="C868" s="123" t="str">
        <f>VLOOKUP(A868,Mapping!$H$2:$J$215,3,0)</f>
        <v>Pre</v>
      </c>
      <c r="D868" t="s">
        <v>94</v>
      </c>
      <c r="E868" t="str">
        <f>VLOOKUP(D868,Mapping!$E$2:$F$28,2,0)</f>
        <v>sum</v>
      </c>
      <c r="F868">
        <v>3322.0062228844381</v>
      </c>
    </row>
    <row r="869" spans="1:6" x14ac:dyDescent="0.35">
      <c r="A869" s="56">
        <v>44267</v>
      </c>
      <c r="B869" s="56" t="str">
        <f>VLOOKUP(A869,Mapping!$H$2:$I$215,2,0)</f>
        <v>Pre</v>
      </c>
      <c r="C869" s="123" t="str">
        <f>VLOOKUP(A869,Mapping!$H$2:$J$215,3,0)</f>
        <v>Pre</v>
      </c>
      <c r="D869" t="s">
        <v>94</v>
      </c>
      <c r="E869" t="str">
        <f>VLOOKUP(D869,Mapping!$E$2:$F$28,2,0)</f>
        <v>sum</v>
      </c>
      <c r="F869">
        <v>2727.187541084184</v>
      </c>
    </row>
    <row r="870" spans="1:6" x14ac:dyDescent="0.35">
      <c r="A870" s="56">
        <v>44268</v>
      </c>
      <c r="B870" s="56" t="str">
        <f>VLOOKUP(A870,Mapping!$H$2:$I$215,2,0)</f>
        <v>Pre</v>
      </c>
      <c r="C870" s="123" t="str">
        <f>VLOOKUP(A870,Mapping!$H$2:$J$215,3,0)</f>
        <v>Pre</v>
      </c>
      <c r="D870" t="s">
        <v>94</v>
      </c>
      <c r="E870" t="str">
        <f>VLOOKUP(D870,Mapping!$E$2:$F$28,2,0)</f>
        <v>sum</v>
      </c>
      <c r="F870">
        <v>3570.0343902011482</v>
      </c>
    </row>
    <row r="871" spans="1:6" x14ac:dyDescent="0.35">
      <c r="A871" s="56">
        <v>44269</v>
      </c>
      <c r="B871" s="56" t="str">
        <f>VLOOKUP(A871,Mapping!$H$2:$I$215,2,0)</f>
        <v>Pre</v>
      </c>
      <c r="C871" s="123" t="str">
        <f>VLOOKUP(A871,Mapping!$H$2:$J$215,3,0)</f>
        <v>Pre</v>
      </c>
      <c r="D871" t="s">
        <v>94</v>
      </c>
      <c r="E871" t="str">
        <f>VLOOKUP(D871,Mapping!$E$2:$F$28,2,0)</f>
        <v>sum</v>
      </c>
      <c r="F871">
        <v>2728.309840483807</v>
      </c>
    </row>
    <row r="872" spans="1:6" x14ac:dyDescent="0.35">
      <c r="A872" s="56">
        <v>44270</v>
      </c>
      <c r="B872" s="56" t="str">
        <f>VLOOKUP(A872,Mapping!$H$2:$I$215,2,0)</f>
        <v>Pre</v>
      </c>
      <c r="C872" s="123" t="str">
        <f>VLOOKUP(A872,Mapping!$H$2:$J$215,3,0)</f>
        <v>Pre</v>
      </c>
      <c r="D872" t="s">
        <v>94</v>
      </c>
      <c r="E872" t="str">
        <f>VLOOKUP(D872,Mapping!$E$2:$F$28,2,0)</f>
        <v>sum</v>
      </c>
      <c r="F872">
        <v>1804.657434593978</v>
      </c>
    </row>
    <row r="873" spans="1:6" x14ac:dyDescent="0.35">
      <c r="A873" s="56">
        <v>44271</v>
      </c>
      <c r="B873" s="56" t="str">
        <f>VLOOKUP(A873,Mapping!$H$2:$I$215,2,0)</f>
        <v>Pre</v>
      </c>
      <c r="C873" s="123" t="str">
        <f>VLOOKUP(A873,Mapping!$H$2:$J$215,3,0)</f>
        <v>Pre</v>
      </c>
      <c r="D873" t="s">
        <v>94</v>
      </c>
      <c r="E873" t="str">
        <f>VLOOKUP(D873,Mapping!$E$2:$F$28,2,0)</f>
        <v>sum</v>
      </c>
      <c r="F873">
        <v>3150.2944147421008</v>
      </c>
    </row>
    <row r="874" spans="1:6" x14ac:dyDescent="0.35">
      <c r="A874" s="56">
        <v>44272</v>
      </c>
      <c r="B874" s="56" t="str">
        <f>VLOOKUP(A874,Mapping!$H$2:$I$215,2,0)</f>
        <v>Pre</v>
      </c>
      <c r="C874" s="123" t="str">
        <f>VLOOKUP(A874,Mapping!$H$2:$J$215,3,0)</f>
        <v>Pre</v>
      </c>
      <c r="D874" t="s">
        <v>94</v>
      </c>
      <c r="E874" t="str">
        <f>VLOOKUP(D874,Mapping!$E$2:$F$28,2,0)</f>
        <v>sum</v>
      </c>
      <c r="F874">
        <v>2909.00004382313</v>
      </c>
    </row>
    <row r="875" spans="1:6" x14ac:dyDescent="0.35">
      <c r="A875" s="56">
        <v>44273</v>
      </c>
      <c r="B875" s="56" t="str">
        <f>VLOOKUP(A875,Mapping!$H$2:$I$215,2,0)</f>
        <v>Pre</v>
      </c>
      <c r="C875" s="123" t="str">
        <f>VLOOKUP(A875,Mapping!$H$2:$J$215,3,0)</f>
        <v>Pre</v>
      </c>
      <c r="D875" t="s">
        <v>94</v>
      </c>
      <c r="E875" t="str">
        <f>VLOOKUP(D875,Mapping!$E$2:$F$28,2,0)</f>
        <v>sum</v>
      </c>
      <c r="F875">
        <v>2847.2735768438579</v>
      </c>
    </row>
    <row r="876" spans="1:6" x14ac:dyDescent="0.35">
      <c r="A876" s="56">
        <v>44274</v>
      </c>
      <c r="B876" s="56" t="str">
        <f>VLOOKUP(A876,Mapping!$H$2:$I$215,2,0)</f>
        <v>Pre</v>
      </c>
      <c r="C876" s="123" t="str">
        <f>VLOOKUP(A876,Mapping!$H$2:$J$215,3,0)</f>
        <v>Pre</v>
      </c>
      <c r="D876" t="s">
        <v>94</v>
      </c>
      <c r="E876" t="str">
        <f>VLOOKUP(D876,Mapping!$E$2:$F$28,2,0)</f>
        <v>sum</v>
      </c>
      <c r="F876">
        <v>2648.6265831105661</v>
      </c>
    </row>
    <row r="877" spans="1:6" x14ac:dyDescent="0.35">
      <c r="A877" s="56">
        <v>44275</v>
      </c>
      <c r="B877" s="56" t="str">
        <f>VLOOKUP(A877,Mapping!$H$2:$I$215,2,0)</f>
        <v>Pre</v>
      </c>
      <c r="C877" s="123" t="str">
        <f>VLOOKUP(A877,Mapping!$H$2:$J$215,3,0)</f>
        <v>Pre</v>
      </c>
      <c r="D877" t="s">
        <v>94</v>
      </c>
      <c r="E877" t="str">
        <f>VLOOKUP(D877,Mapping!$E$2:$F$28,2,0)</f>
        <v>sum</v>
      </c>
      <c r="F877">
        <v>3199.6755883255182</v>
      </c>
    </row>
    <row r="878" spans="1:6" x14ac:dyDescent="0.35">
      <c r="A878" s="56">
        <v>44276</v>
      </c>
      <c r="B878" s="56" t="str">
        <f>VLOOKUP(A878,Mapping!$H$2:$I$215,2,0)</f>
        <v>Pre</v>
      </c>
      <c r="C878" s="123" t="str">
        <f>VLOOKUP(A878,Mapping!$H$2:$J$215,3,0)</f>
        <v>Pre</v>
      </c>
      <c r="D878" t="s">
        <v>94</v>
      </c>
      <c r="E878" t="str">
        <f>VLOOKUP(D878,Mapping!$E$2:$F$28,2,0)</f>
        <v>sum</v>
      </c>
      <c r="F878">
        <v>3027.96378018318</v>
      </c>
    </row>
    <row r="879" spans="1:6" x14ac:dyDescent="0.35">
      <c r="A879" s="56">
        <v>44277</v>
      </c>
      <c r="B879" s="56" t="str">
        <f>VLOOKUP(A879,Mapping!$H$2:$I$215,2,0)</f>
        <v>Pre</v>
      </c>
      <c r="C879" s="123" t="str">
        <f>VLOOKUP(A879,Mapping!$H$2:$J$215,3,0)</f>
        <v>Pre</v>
      </c>
      <c r="D879" t="s">
        <v>94</v>
      </c>
      <c r="E879" t="str">
        <f>VLOOKUP(D879,Mapping!$E$2:$F$28,2,0)</f>
        <v>sum</v>
      </c>
      <c r="F879">
        <v>2609.346104123756</v>
      </c>
    </row>
    <row r="880" spans="1:6" x14ac:dyDescent="0.35">
      <c r="A880" s="56">
        <v>44278</v>
      </c>
      <c r="B880" s="56" t="str">
        <f>VLOOKUP(A880,Mapping!$H$2:$I$215,2,0)</f>
        <v>Pre</v>
      </c>
      <c r="C880" s="123" t="str">
        <f>VLOOKUP(A880,Mapping!$H$2:$J$215,3,0)</f>
        <v>Pre</v>
      </c>
      <c r="D880" t="s">
        <v>94</v>
      </c>
      <c r="E880" t="str">
        <f>VLOOKUP(D880,Mapping!$E$2:$F$28,2,0)</f>
        <v>sum</v>
      </c>
      <c r="F880">
        <v>2686.7847626977518</v>
      </c>
    </row>
    <row r="881" spans="1:6" x14ac:dyDescent="0.35">
      <c r="A881" s="56">
        <v>44279</v>
      </c>
      <c r="B881" s="56" t="str">
        <f>VLOOKUP(A881,Mapping!$H$2:$I$215,2,0)</f>
        <v>Pre</v>
      </c>
      <c r="C881" s="123" t="str">
        <f>VLOOKUP(A881,Mapping!$H$2:$J$215,3,0)</f>
        <v>Pre</v>
      </c>
      <c r="D881" t="s">
        <v>94</v>
      </c>
      <c r="E881" t="str">
        <f>VLOOKUP(D881,Mapping!$E$2:$F$28,2,0)</f>
        <v>sum</v>
      </c>
      <c r="F881">
        <v>2705.863852491344</v>
      </c>
    </row>
    <row r="882" spans="1:6" x14ac:dyDescent="0.35">
      <c r="A882" s="56">
        <v>44280</v>
      </c>
      <c r="B882" s="56" t="str">
        <f>VLOOKUP(A882,Mapping!$H$2:$I$215,2,0)</f>
        <v>Pre</v>
      </c>
      <c r="C882" s="123" t="str">
        <f>VLOOKUP(A882,Mapping!$H$2:$J$215,3,0)</f>
        <v>Pre</v>
      </c>
      <c r="D882" t="s">
        <v>94</v>
      </c>
      <c r="E882" t="str">
        <f>VLOOKUP(D882,Mapping!$E$2:$F$28,2,0)</f>
        <v>sum</v>
      </c>
      <c r="F882">
        <v>2778.8133134668469</v>
      </c>
    </row>
    <row r="883" spans="1:6" x14ac:dyDescent="0.35">
      <c r="A883" s="56">
        <v>44281</v>
      </c>
      <c r="B883" s="56" t="str">
        <f>VLOOKUP(A883,Mapping!$H$2:$I$215,2,0)</f>
        <v>Pre</v>
      </c>
      <c r="C883" s="123" t="str">
        <f>VLOOKUP(A883,Mapping!$H$2:$J$215,3,0)</f>
        <v>Pre</v>
      </c>
      <c r="D883" t="s">
        <v>94</v>
      </c>
      <c r="E883" t="str">
        <f>VLOOKUP(D883,Mapping!$E$2:$F$28,2,0)</f>
        <v>sum</v>
      </c>
      <c r="F883">
        <v>2706.9861518909679</v>
      </c>
    </row>
    <row r="884" spans="1:6" x14ac:dyDescent="0.35">
      <c r="A884" s="56">
        <v>44282</v>
      </c>
      <c r="B884" s="56" t="str">
        <f>VLOOKUP(A884,Mapping!$H$2:$I$215,2,0)</f>
        <v>Pre</v>
      </c>
      <c r="C884" s="123" t="str">
        <f>VLOOKUP(A884,Mapping!$H$2:$J$215,3,0)</f>
        <v>Pre</v>
      </c>
      <c r="D884" t="s">
        <v>94</v>
      </c>
      <c r="E884" t="str">
        <f>VLOOKUP(D884,Mapping!$E$2:$F$28,2,0)</f>
        <v>sum</v>
      </c>
      <c r="F884">
        <v>2956.136618607301</v>
      </c>
    </row>
    <row r="885" spans="1:6" x14ac:dyDescent="0.35">
      <c r="A885" s="56">
        <v>44283</v>
      </c>
      <c r="B885" s="56" t="str">
        <f>VLOOKUP(A885,Mapping!$H$2:$I$215,2,0)</f>
        <v>Pre</v>
      </c>
      <c r="C885" s="123" t="str">
        <f>VLOOKUP(A885,Mapping!$H$2:$J$215,3,0)</f>
        <v>Pre</v>
      </c>
      <c r="D885" t="s">
        <v>94</v>
      </c>
      <c r="E885" t="str">
        <f>VLOOKUP(D885,Mapping!$E$2:$F$28,2,0)</f>
        <v>sum</v>
      </c>
      <c r="F885">
        <v>3179.4741991323021</v>
      </c>
    </row>
    <row r="886" spans="1:6" x14ac:dyDescent="0.35">
      <c r="A886" s="56">
        <v>44284</v>
      </c>
      <c r="B886" s="56" t="str">
        <f>VLOOKUP(A886,Mapping!$H$2:$I$215,2,0)</f>
        <v>Pre</v>
      </c>
      <c r="C886" s="123" t="str">
        <f>VLOOKUP(A886,Mapping!$H$2:$J$215,3,0)</f>
        <v>Pre</v>
      </c>
      <c r="D886" t="s">
        <v>94</v>
      </c>
      <c r="E886" t="str">
        <f>VLOOKUP(D886,Mapping!$E$2:$F$28,2,0)</f>
        <v>sum</v>
      </c>
      <c r="F886">
        <v>2848.3958762434809</v>
      </c>
    </row>
    <row r="887" spans="1:6" x14ac:dyDescent="0.35">
      <c r="A887" s="56">
        <v>44285</v>
      </c>
      <c r="B887" s="56" t="str">
        <f>VLOOKUP(A887,Mapping!$H$2:$I$215,2,0)</f>
        <v>Pre</v>
      </c>
      <c r="C887" s="123" t="str">
        <f>VLOOKUP(A887,Mapping!$H$2:$J$215,3,0)</f>
        <v>Pre</v>
      </c>
      <c r="D887" t="s">
        <v>94</v>
      </c>
      <c r="E887" t="str">
        <f>VLOOKUP(D887,Mapping!$E$2:$F$28,2,0)</f>
        <v>sum</v>
      </c>
      <c r="F887">
        <v>2779.9356128664708</v>
      </c>
    </row>
    <row r="888" spans="1:6" x14ac:dyDescent="0.35">
      <c r="A888" s="56">
        <v>44286</v>
      </c>
      <c r="B888" s="56" t="str">
        <f>VLOOKUP(A888,Mapping!$H$2:$I$215,2,0)</f>
        <v>Pre</v>
      </c>
      <c r="C888" s="123" t="str">
        <f>VLOOKUP(A888,Mapping!$H$2:$J$215,3,0)</f>
        <v>Pre</v>
      </c>
      <c r="D888" t="s">
        <v>94</v>
      </c>
      <c r="E888" t="str">
        <f>VLOOKUP(D888,Mapping!$E$2:$F$28,2,0)</f>
        <v>sum</v>
      </c>
      <c r="F888">
        <v>2857.3742714404661</v>
      </c>
    </row>
    <row r="889" spans="1:6" x14ac:dyDescent="0.35">
      <c r="A889" s="56">
        <v>44287</v>
      </c>
      <c r="B889" s="56" t="str">
        <f>VLOOKUP(A889,Mapping!$H$2:$I$215,2,0)</f>
        <v>Pre</v>
      </c>
      <c r="C889" s="123" t="str">
        <f>VLOOKUP(A889,Mapping!$H$2:$J$215,3,0)</f>
        <v>Pre</v>
      </c>
      <c r="D889" t="s">
        <v>94</v>
      </c>
      <c r="E889" t="str">
        <f>VLOOKUP(D889,Mapping!$E$2:$F$28,2,0)</f>
        <v>sum</v>
      </c>
      <c r="F889">
        <v>2384.6266850749571</v>
      </c>
    </row>
    <row r="890" spans="1:6" x14ac:dyDescent="0.35">
      <c r="A890" s="56">
        <v>44288</v>
      </c>
      <c r="B890" s="56" t="str">
        <f>VLOOKUP(A890,Mapping!$H$2:$I$215,2,0)</f>
        <v>Pre</v>
      </c>
      <c r="C890" s="123" t="str">
        <f>VLOOKUP(A890,Mapping!$H$2:$J$215,3,0)</f>
        <v>Pre</v>
      </c>
      <c r="D890" t="s">
        <v>94</v>
      </c>
      <c r="E890" t="str">
        <f>VLOOKUP(D890,Mapping!$E$2:$F$28,2,0)</f>
        <v>sum</v>
      </c>
      <c r="F890">
        <v>2474.0874610886071</v>
      </c>
    </row>
    <row r="891" spans="1:6" x14ac:dyDescent="0.35">
      <c r="A891" s="56">
        <v>44289</v>
      </c>
      <c r="B891" s="56" t="str">
        <f>VLOOKUP(A891,Mapping!$H$2:$I$215,2,0)</f>
        <v>Pre</v>
      </c>
      <c r="C891" s="123" t="str">
        <f>VLOOKUP(A891,Mapping!$H$2:$J$215,3,0)</f>
        <v>Pre</v>
      </c>
      <c r="D891" t="s">
        <v>94</v>
      </c>
      <c r="E891" t="str">
        <f>VLOOKUP(D891,Mapping!$E$2:$F$28,2,0)</f>
        <v>sum</v>
      </c>
      <c r="F891">
        <v>2717.6195735702099</v>
      </c>
    </row>
    <row r="892" spans="1:6" x14ac:dyDescent="0.35">
      <c r="A892" s="56">
        <v>44290</v>
      </c>
      <c r="B892" s="56" t="str">
        <f>VLOOKUP(A892,Mapping!$H$2:$I$215,2,0)</f>
        <v>Pre</v>
      </c>
      <c r="C892" s="123" t="str">
        <f>VLOOKUP(A892,Mapping!$H$2:$J$215,3,0)</f>
        <v>Pre</v>
      </c>
      <c r="D892" t="s">
        <v>94</v>
      </c>
      <c r="E892" t="str">
        <f>VLOOKUP(D892,Mapping!$E$2:$F$28,2,0)</f>
        <v>sum</v>
      </c>
      <c r="F892">
        <v>2693.7633666332358</v>
      </c>
    </row>
    <row r="893" spans="1:6" x14ac:dyDescent="0.35">
      <c r="A893" s="56">
        <v>44291</v>
      </c>
      <c r="B893" s="56" t="str">
        <f>VLOOKUP(A893,Mapping!$H$2:$I$215,2,0)</f>
        <v>Pre</v>
      </c>
      <c r="C893" s="123" t="str">
        <f>VLOOKUP(A893,Mapping!$H$2:$J$215,3,0)</f>
        <v>Pre</v>
      </c>
      <c r="D893" t="s">
        <v>94</v>
      </c>
      <c r="E893" t="str">
        <f>VLOOKUP(D893,Mapping!$E$2:$F$28,2,0)</f>
        <v>sum</v>
      </c>
      <c r="F893">
        <v>2336.9142712010112</v>
      </c>
    </row>
    <row r="894" spans="1:6" x14ac:dyDescent="0.35">
      <c r="A894" s="56">
        <v>44292</v>
      </c>
      <c r="B894" s="56" t="str">
        <f>VLOOKUP(A894,Mapping!$H$2:$I$215,2,0)</f>
        <v>Pre</v>
      </c>
      <c r="C894" s="123" t="str">
        <f>VLOOKUP(A894,Mapping!$H$2:$J$215,3,0)</f>
        <v>Pre</v>
      </c>
      <c r="D894" t="s">
        <v>94</v>
      </c>
      <c r="E894" t="str">
        <f>VLOOKUP(D894,Mapping!$E$2:$F$28,2,0)</f>
        <v>sum</v>
      </c>
      <c r="F894">
        <v>2558.5781939903882</v>
      </c>
    </row>
    <row r="895" spans="1:6" x14ac:dyDescent="0.35">
      <c r="A895" s="56">
        <v>44293</v>
      </c>
      <c r="B895" s="56" t="str">
        <f>VLOOKUP(A895,Mapping!$H$2:$I$215,2,0)</f>
        <v>Pre</v>
      </c>
      <c r="C895" s="123" t="str">
        <f>VLOOKUP(A895,Mapping!$H$2:$J$215,3,0)</f>
        <v>Pre</v>
      </c>
      <c r="D895" t="s">
        <v>94</v>
      </c>
      <c r="E895" t="str">
        <f>VLOOKUP(D895,Mapping!$E$2:$F$28,2,0)</f>
        <v>sum</v>
      </c>
      <c r="F895">
        <v>2340.890305690506</v>
      </c>
    </row>
    <row r="896" spans="1:6" x14ac:dyDescent="0.35">
      <c r="A896" s="56">
        <v>44294</v>
      </c>
      <c r="B896" s="56" t="str">
        <f>VLOOKUP(A896,Mapping!$H$2:$I$215,2,0)</f>
        <v>Pre</v>
      </c>
      <c r="C896" s="123" t="str">
        <f>VLOOKUP(A896,Mapping!$H$2:$J$215,3,0)</f>
        <v>Pre</v>
      </c>
      <c r="D896" t="s">
        <v>94</v>
      </c>
      <c r="E896" t="str">
        <f>VLOOKUP(D896,Mapping!$E$2:$F$28,2,0)</f>
        <v>sum</v>
      </c>
      <c r="F896">
        <v>2463.153366242494</v>
      </c>
    </row>
    <row r="897" spans="1:6" x14ac:dyDescent="0.35">
      <c r="A897" s="56">
        <v>44295</v>
      </c>
      <c r="B897" s="56" t="str">
        <f>VLOOKUP(A897,Mapping!$H$2:$I$215,2,0)</f>
        <v>Pre</v>
      </c>
      <c r="C897" s="123" t="str">
        <f>VLOOKUP(A897,Mapping!$H$2:$J$215,3,0)</f>
        <v>Pre</v>
      </c>
      <c r="D897" t="s">
        <v>94</v>
      </c>
      <c r="E897" t="str">
        <f>VLOOKUP(D897,Mapping!$E$2:$F$28,2,0)</f>
        <v>sum</v>
      </c>
      <c r="F897">
        <v>2328.9622022220201</v>
      </c>
    </row>
    <row r="898" spans="1:6" x14ac:dyDescent="0.35">
      <c r="A898" s="56">
        <v>44296</v>
      </c>
      <c r="B898" s="56" t="str">
        <f>VLOOKUP(A898,Mapping!$H$2:$I$215,2,0)</f>
        <v>Pre</v>
      </c>
      <c r="C898" s="123" t="str">
        <f>VLOOKUP(A898,Mapping!$H$2:$J$215,3,0)</f>
        <v>Pre</v>
      </c>
      <c r="D898" t="s">
        <v>94</v>
      </c>
      <c r="E898" t="str">
        <f>VLOOKUP(D898,Mapping!$E$2:$F$28,2,0)</f>
        <v>sum</v>
      </c>
      <c r="F898">
        <v>2557.584185368014</v>
      </c>
    </row>
    <row r="899" spans="1:6" x14ac:dyDescent="0.35">
      <c r="A899" s="56">
        <v>44297</v>
      </c>
      <c r="B899" s="56" t="str">
        <f>VLOOKUP(A899,Mapping!$H$2:$I$215,2,0)</f>
        <v>Pre</v>
      </c>
      <c r="C899" s="123" t="str">
        <f>VLOOKUP(A899,Mapping!$H$2:$J$215,3,0)</f>
        <v>Pre</v>
      </c>
      <c r="D899" t="s">
        <v>94</v>
      </c>
      <c r="E899" t="str">
        <f>VLOOKUP(D899,Mapping!$E$2:$F$28,2,0)</f>
        <v>sum</v>
      </c>
      <c r="F899">
        <v>2533.7279784310399</v>
      </c>
    </row>
    <row r="900" spans="1:6" x14ac:dyDescent="0.35">
      <c r="A900" s="56">
        <v>44298</v>
      </c>
      <c r="B900" s="56" t="str">
        <f>VLOOKUP(A900,Mapping!$H$2:$I$215,2,0)</f>
        <v>Pre</v>
      </c>
      <c r="C900" s="123" t="str">
        <f>VLOOKUP(A900,Mapping!$H$2:$J$215,3,0)</f>
        <v>Pre</v>
      </c>
      <c r="D900" t="s">
        <v>94</v>
      </c>
      <c r="E900" t="str">
        <f>VLOOKUP(D900,Mapping!$E$2:$F$28,2,0)</f>
        <v>sum</v>
      </c>
      <c r="F900">
        <v>2276.2797452362029</v>
      </c>
    </row>
    <row r="901" spans="1:6" x14ac:dyDescent="0.35">
      <c r="A901" s="56">
        <v>44299</v>
      </c>
      <c r="B901" s="56" t="str">
        <f>VLOOKUP(A901,Mapping!$H$2:$I$215,2,0)</f>
        <v>Pre</v>
      </c>
      <c r="C901" s="123" t="str">
        <f>VLOOKUP(A901,Mapping!$H$2:$J$215,3,0)</f>
        <v>Pre</v>
      </c>
      <c r="D901" t="s">
        <v>94</v>
      </c>
      <c r="E901" t="str">
        <f>VLOOKUP(D901,Mapping!$E$2:$F$28,2,0)</f>
        <v>sum</v>
      </c>
      <c r="F901">
        <v>2247.4534951873611</v>
      </c>
    </row>
    <row r="902" spans="1:6" x14ac:dyDescent="0.35">
      <c r="A902" s="56">
        <v>44300</v>
      </c>
      <c r="B902" s="56" t="str">
        <f>VLOOKUP(A902,Mapping!$H$2:$I$215,2,0)</f>
        <v>Pre</v>
      </c>
      <c r="C902" s="123" t="str">
        <f>VLOOKUP(A902,Mapping!$H$2:$J$215,3,0)</f>
        <v>Pre</v>
      </c>
      <c r="D902" t="s">
        <v>94</v>
      </c>
      <c r="E902" t="str">
        <f>VLOOKUP(D902,Mapping!$E$2:$F$28,2,0)</f>
        <v>sum</v>
      </c>
      <c r="F902">
        <v>2352.8184091589928</v>
      </c>
    </row>
    <row r="903" spans="1:6" x14ac:dyDescent="0.35">
      <c r="A903" s="56">
        <v>44301</v>
      </c>
      <c r="B903" s="56" t="str">
        <f>VLOOKUP(A903,Mapping!$H$2:$I$215,2,0)</f>
        <v>Pre</v>
      </c>
      <c r="C903" s="123" t="str">
        <f>VLOOKUP(A903,Mapping!$H$2:$J$215,3,0)</f>
        <v>Pre</v>
      </c>
      <c r="D903" t="s">
        <v>94</v>
      </c>
      <c r="E903" t="str">
        <f>VLOOKUP(D903,Mapping!$E$2:$F$28,2,0)</f>
        <v>sum</v>
      </c>
      <c r="F903">
        <v>2406.4948747671829</v>
      </c>
    </row>
    <row r="904" spans="1:6" x14ac:dyDescent="0.35">
      <c r="A904" s="56">
        <v>44302</v>
      </c>
      <c r="B904" s="56" t="str">
        <f>VLOOKUP(A904,Mapping!$H$2:$I$215,2,0)</f>
        <v>Pre</v>
      </c>
      <c r="C904" s="123" t="str">
        <f>VLOOKUP(A904,Mapping!$H$2:$J$215,3,0)</f>
        <v>Pre</v>
      </c>
      <c r="D904" t="s">
        <v>94</v>
      </c>
      <c r="E904" t="str">
        <f>VLOOKUP(D904,Mapping!$E$2:$F$28,2,0)</f>
        <v>sum</v>
      </c>
      <c r="F904">
        <v>2480.0515128228499</v>
      </c>
    </row>
    <row r="905" spans="1:6" x14ac:dyDescent="0.35">
      <c r="A905" s="56">
        <v>44303</v>
      </c>
      <c r="B905" s="56" t="str">
        <f>VLOOKUP(A905,Mapping!$H$2:$I$215,2,0)</f>
        <v>Pre</v>
      </c>
      <c r="C905" s="123" t="str">
        <f>VLOOKUP(A905,Mapping!$H$2:$J$215,3,0)</f>
        <v>Pre</v>
      </c>
      <c r="D905" t="s">
        <v>94</v>
      </c>
      <c r="E905" t="str">
        <f>VLOOKUP(D905,Mapping!$E$2:$F$28,2,0)</f>
        <v>sum</v>
      </c>
      <c r="F905">
        <v>2727.559659793948</v>
      </c>
    </row>
    <row r="906" spans="1:6" x14ac:dyDescent="0.35">
      <c r="A906" s="56">
        <v>44304</v>
      </c>
      <c r="B906" s="56" t="str">
        <f>VLOOKUP(A906,Mapping!$H$2:$I$215,2,0)</f>
        <v>Pre</v>
      </c>
      <c r="C906" s="123" t="str">
        <f>VLOOKUP(A906,Mapping!$H$2:$J$215,3,0)</f>
        <v>Pre</v>
      </c>
      <c r="D906" t="s">
        <v>94</v>
      </c>
      <c r="E906" t="str">
        <f>VLOOKUP(D906,Mapping!$E$2:$F$28,2,0)</f>
        <v>sum</v>
      </c>
      <c r="F906">
        <v>2620.2067285775688</v>
      </c>
    </row>
    <row r="907" spans="1:6" x14ac:dyDescent="0.35">
      <c r="A907" s="56">
        <v>44305</v>
      </c>
      <c r="B907" s="56" t="str">
        <f>VLOOKUP(A907,Mapping!$H$2:$I$215,2,0)</f>
        <v>Pre</v>
      </c>
      <c r="C907" s="123" t="str">
        <f>VLOOKUP(A907,Mapping!$H$2:$J$215,3,0)</f>
        <v>Pre</v>
      </c>
      <c r="D907" t="s">
        <v>94</v>
      </c>
      <c r="E907" t="str">
        <f>VLOOKUP(D907,Mapping!$E$2:$F$28,2,0)</f>
        <v>sum</v>
      </c>
      <c r="F907">
        <v>2463.153366242494</v>
      </c>
    </row>
    <row r="908" spans="1:6" x14ac:dyDescent="0.35">
      <c r="A908" s="56">
        <v>44306</v>
      </c>
      <c r="B908" s="56" t="str">
        <f>VLOOKUP(A908,Mapping!$H$2:$I$215,2,0)</f>
        <v>Pre</v>
      </c>
      <c r="C908" s="123" t="str">
        <f>VLOOKUP(A908,Mapping!$H$2:$J$215,3,0)</f>
        <v>Pre</v>
      </c>
      <c r="D908" t="s">
        <v>94</v>
      </c>
      <c r="E908" t="str">
        <f>VLOOKUP(D908,Mapping!$E$2:$F$28,2,0)</f>
        <v>sum</v>
      </c>
      <c r="F908">
        <v>2556.5901767456398</v>
      </c>
    </row>
    <row r="909" spans="1:6" x14ac:dyDescent="0.35">
      <c r="A909" s="56">
        <v>44307</v>
      </c>
      <c r="B909" s="56" t="str">
        <f>VLOOKUP(A909,Mapping!$H$2:$I$215,2,0)</f>
        <v>Pre</v>
      </c>
      <c r="C909" s="123" t="str">
        <f>VLOOKUP(A909,Mapping!$H$2:$J$215,3,0)</f>
        <v>Pre</v>
      </c>
      <c r="D909" t="s">
        <v>94</v>
      </c>
      <c r="E909" t="str">
        <f>VLOOKUP(D909,Mapping!$E$2:$F$28,2,0)</f>
        <v>sum</v>
      </c>
      <c r="F909">
        <v>2470.1114265991118</v>
      </c>
    </row>
    <row r="910" spans="1:6" x14ac:dyDescent="0.35">
      <c r="A910" s="56">
        <v>44308</v>
      </c>
      <c r="B910" s="56" t="str">
        <f>VLOOKUP(A910,Mapping!$H$2:$I$215,2,0)</f>
        <v>Pre</v>
      </c>
      <c r="C910" s="123" t="str">
        <f>VLOOKUP(A910,Mapping!$H$2:$J$215,3,0)</f>
        <v>Pre</v>
      </c>
      <c r="D910" t="s">
        <v>94</v>
      </c>
      <c r="E910" t="str">
        <f>VLOOKUP(D910,Mapping!$E$2:$F$28,2,0)</f>
        <v>sum</v>
      </c>
      <c r="F910">
        <v>2825.9665134089641</v>
      </c>
    </row>
    <row r="911" spans="1:6" x14ac:dyDescent="0.35">
      <c r="A911" s="56">
        <v>44309</v>
      </c>
      <c r="B911" s="56" t="str">
        <f>VLOOKUP(A911,Mapping!$H$2:$I$215,2,0)</f>
        <v>Pre</v>
      </c>
      <c r="C911" s="123" t="str">
        <f>VLOOKUP(A911,Mapping!$H$2:$J$215,3,0)</f>
        <v>Pre</v>
      </c>
      <c r="D911" t="s">
        <v>94</v>
      </c>
      <c r="E911" t="str">
        <f>VLOOKUP(D911,Mapping!$E$2:$F$28,2,0)</f>
        <v>sum</v>
      </c>
      <c r="F911">
        <v>2894.5531083527621</v>
      </c>
    </row>
    <row r="912" spans="1:6" x14ac:dyDescent="0.35">
      <c r="A912" s="56">
        <v>44310</v>
      </c>
      <c r="B912" s="56" t="str">
        <f>VLOOKUP(A912,Mapping!$H$2:$I$215,2,0)</f>
        <v>Pre</v>
      </c>
      <c r="C912" s="123" t="str">
        <f>VLOOKUP(A912,Mapping!$H$2:$J$215,3,0)</f>
        <v>Pre</v>
      </c>
      <c r="D912" t="s">
        <v>94</v>
      </c>
      <c r="E912" t="str">
        <f>VLOOKUP(D912,Mapping!$E$2:$F$28,2,0)</f>
        <v>sum</v>
      </c>
      <c r="F912">
        <v>2922.3853497792311</v>
      </c>
    </row>
    <row r="913" spans="1:6" x14ac:dyDescent="0.35">
      <c r="A913" s="56">
        <v>44311</v>
      </c>
      <c r="B913" s="56" t="str">
        <f>VLOOKUP(A913,Mapping!$H$2:$I$215,2,0)</f>
        <v>Pre</v>
      </c>
      <c r="C913" s="123" t="str">
        <f>VLOOKUP(A913,Mapping!$H$2:$J$215,3,0)</f>
        <v>Pre</v>
      </c>
      <c r="D913" t="s">
        <v>94</v>
      </c>
      <c r="E913" t="str">
        <f>VLOOKUP(D913,Mapping!$E$2:$F$28,2,0)</f>
        <v>sum</v>
      </c>
      <c r="F913">
        <v>2988.9839274782812</v>
      </c>
    </row>
    <row r="914" spans="1:6" x14ac:dyDescent="0.35">
      <c r="A914" s="56">
        <v>44312</v>
      </c>
      <c r="B914" s="56" t="str">
        <f>VLOOKUP(A914,Mapping!$H$2:$I$215,2,0)</f>
        <v>Pre</v>
      </c>
      <c r="C914" s="123" t="str">
        <f>VLOOKUP(A914,Mapping!$H$2:$J$215,3,0)</f>
        <v>Pre</v>
      </c>
      <c r="D914" t="s">
        <v>94</v>
      </c>
      <c r="E914" t="str">
        <f>VLOOKUP(D914,Mapping!$E$2:$F$28,2,0)</f>
        <v>sum</v>
      </c>
      <c r="F914">
        <v>2521.799874962554</v>
      </c>
    </row>
    <row r="915" spans="1:6" x14ac:dyDescent="0.35">
      <c r="A915" s="56">
        <v>44313</v>
      </c>
      <c r="B915" s="56" t="str">
        <f>VLOOKUP(A915,Mapping!$H$2:$I$215,2,0)</f>
        <v>Post</v>
      </c>
      <c r="C915" s="123" t="str">
        <f>VLOOKUP(A915,Mapping!$H$2:$J$215,3,0)</f>
        <v>Post</v>
      </c>
      <c r="D915" t="s">
        <v>94</v>
      </c>
      <c r="E915" t="str">
        <f>VLOOKUP(D915,Mapping!$E$2:$F$28,2,0)</f>
        <v>sum</v>
      </c>
      <c r="F915">
        <v>2600.3265561300909</v>
      </c>
    </row>
    <row r="916" spans="1:6" x14ac:dyDescent="0.35">
      <c r="A916" s="56">
        <v>44314</v>
      </c>
      <c r="B916" s="56" t="str">
        <f>VLOOKUP(A916,Mapping!$H$2:$I$215,2,0)</f>
        <v>Post</v>
      </c>
      <c r="C916" s="123" t="str">
        <f>VLOOKUP(A916,Mapping!$H$2:$J$215,3,0)</f>
        <v>Post</v>
      </c>
      <c r="D916" t="s">
        <v>94</v>
      </c>
      <c r="E916" t="str">
        <f>VLOOKUP(D916,Mapping!$E$2:$F$28,2,0)</f>
        <v>sum</v>
      </c>
      <c r="F916">
        <v>2484.0275473123461</v>
      </c>
    </row>
    <row r="917" spans="1:6" x14ac:dyDescent="0.35">
      <c r="A917" s="56">
        <v>44315</v>
      </c>
      <c r="B917" s="56" t="str">
        <f>VLOOKUP(A917,Mapping!$H$2:$I$215,2,0)</f>
        <v>Post</v>
      </c>
      <c r="C917" s="123" t="str">
        <f>VLOOKUP(A917,Mapping!$H$2:$J$215,3,0)</f>
        <v>Post</v>
      </c>
      <c r="D917" t="s">
        <v>94</v>
      </c>
      <c r="E917" t="str">
        <f>VLOOKUP(D917,Mapping!$E$2:$F$28,2,0)</f>
        <v>sum</v>
      </c>
      <c r="F917">
        <v>2504.9017283821981</v>
      </c>
    </row>
    <row r="918" spans="1:6" x14ac:dyDescent="0.35">
      <c r="A918" s="56">
        <v>44316</v>
      </c>
      <c r="B918" s="56" t="str">
        <f>VLOOKUP(A918,Mapping!$H$2:$I$215,2,0)</f>
        <v>Post</v>
      </c>
      <c r="C918" s="123" t="str">
        <f>VLOOKUP(A918,Mapping!$H$2:$J$215,3,0)</f>
        <v>Post</v>
      </c>
      <c r="D918" t="s">
        <v>94</v>
      </c>
      <c r="E918" t="str">
        <f>VLOOKUP(D918,Mapping!$E$2:$F$28,2,0)</f>
        <v>sum</v>
      </c>
      <c r="F918">
        <v>2583.4284095497351</v>
      </c>
    </row>
    <row r="919" spans="1:6" x14ac:dyDescent="0.35">
      <c r="A919" s="56">
        <v>44317</v>
      </c>
      <c r="B919" s="56" t="str">
        <f>VLOOKUP(A919,Mapping!$H$2:$I$215,2,0)</f>
        <v>Post</v>
      </c>
      <c r="C919" s="123" t="str">
        <f>VLOOKUP(A919,Mapping!$H$2:$J$215,3,0)</f>
        <v>Post</v>
      </c>
      <c r="D919" t="s">
        <v>94</v>
      </c>
      <c r="E919" t="str">
        <f>VLOOKUP(D919,Mapping!$E$2:$F$28,2,0)</f>
        <v>sum</v>
      </c>
      <c r="F919">
        <v>2453.4282861197239</v>
      </c>
    </row>
    <row r="920" spans="1:6" x14ac:dyDescent="0.35">
      <c r="A920" s="56">
        <v>44318</v>
      </c>
      <c r="B920" s="56" t="str">
        <f>VLOOKUP(A920,Mapping!$H$2:$I$215,2,0)</f>
        <v>Post</v>
      </c>
      <c r="C920" s="123" t="str">
        <f>VLOOKUP(A920,Mapping!$H$2:$J$215,3,0)</f>
        <v>Post</v>
      </c>
      <c r="D920" t="s">
        <v>94</v>
      </c>
      <c r="E920" t="str">
        <f>VLOOKUP(D920,Mapping!$E$2:$F$28,2,0)</f>
        <v>sum</v>
      </c>
      <c r="F920">
        <v>2513.6947495664049</v>
      </c>
    </row>
    <row r="921" spans="1:6" x14ac:dyDescent="0.35">
      <c r="A921" s="56">
        <v>44319</v>
      </c>
      <c r="B921" s="56" t="str">
        <f>VLOOKUP(A921,Mapping!$H$2:$I$215,2,0)</f>
        <v>Post</v>
      </c>
      <c r="C921" s="123" t="str">
        <f>VLOOKUP(A921,Mapping!$H$2:$J$215,3,0)</f>
        <v>Post</v>
      </c>
      <c r="D921" t="s">
        <v>94</v>
      </c>
      <c r="E921" t="str">
        <f>VLOOKUP(D921,Mapping!$E$2:$F$28,2,0)</f>
        <v>sum</v>
      </c>
      <c r="F921">
        <v>2476.7572397119879</v>
      </c>
    </row>
    <row r="922" spans="1:6" x14ac:dyDescent="0.35">
      <c r="A922" s="56">
        <v>44320</v>
      </c>
      <c r="B922" s="56" t="str">
        <f>VLOOKUP(A922,Mapping!$H$2:$I$215,2,0)</f>
        <v>Post</v>
      </c>
      <c r="C922" s="123" t="str">
        <f>VLOOKUP(A922,Mapping!$H$2:$J$215,3,0)</f>
        <v>Post</v>
      </c>
      <c r="D922" t="s">
        <v>94</v>
      </c>
      <c r="E922" t="str">
        <f>VLOOKUP(D922,Mapping!$E$2:$F$28,2,0)</f>
        <v>sum</v>
      </c>
      <c r="F922">
        <v>2421.3509749303621</v>
      </c>
    </row>
    <row r="923" spans="1:6" x14ac:dyDescent="0.35">
      <c r="A923" s="56">
        <v>44321</v>
      </c>
      <c r="B923" s="56" t="str">
        <f>VLOOKUP(A923,Mapping!$H$2:$I$215,2,0)</f>
        <v>Post</v>
      </c>
      <c r="C923" s="123" t="str">
        <f>VLOOKUP(A923,Mapping!$H$2:$J$215,3,0)</f>
        <v>Post</v>
      </c>
      <c r="D923" t="s">
        <v>94</v>
      </c>
      <c r="E923" t="str">
        <f>VLOOKUP(D923,Mapping!$E$2:$F$28,2,0)</f>
        <v>sum</v>
      </c>
      <c r="F923">
        <v>2382.469385609922</v>
      </c>
    </row>
    <row r="924" spans="1:6" x14ac:dyDescent="0.35">
      <c r="A924" s="56">
        <v>44322</v>
      </c>
      <c r="B924" s="56" t="str">
        <f>VLOOKUP(A924,Mapping!$H$2:$I$215,2,0)</f>
        <v>Post</v>
      </c>
      <c r="C924" s="123" t="str">
        <f>VLOOKUP(A924,Mapping!$H$2:$J$215,3,0)</f>
        <v>Post</v>
      </c>
      <c r="D924" t="s">
        <v>94</v>
      </c>
      <c r="E924" t="str">
        <f>VLOOKUP(D924,Mapping!$E$2:$F$28,2,0)</f>
        <v>sum</v>
      </c>
      <c r="F924">
        <v>2490.3657959741422</v>
      </c>
    </row>
    <row r="925" spans="1:6" x14ac:dyDescent="0.35">
      <c r="A925" s="56">
        <v>44323</v>
      </c>
      <c r="B925" s="56" t="str">
        <f>VLOOKUP(A925,Mapping!$H$2:$I$215,2,0)</f>
        <v>Post</v>
      </c>
      <c r="C925" s="123" t="str">
        <f>VLOOKUP(A925,Mapping!$H$2:$J$215,3,0)</f>
        <v>Post</v>
      </c>
      <c r="D925" t="s">
        <v>94</v>
      </c>
      <c r="E925" t="str">
        <f>VLOOKUP(D925,Mapping!$E$2:$F$28,2,0)</f>
        <v>sum</v>
      </c>
      <c r="F925">
        <v>2349.4200346875491</v>
      </c>
    </row>
    <row r="926" spans="1:6" x14ac:dyDescent="0.35">
      <c r="A926" s="56">
        <v>44324</v>
      </c>
      <c r="B926" s="56" t="str">
        <f>VLOOKUP(A926,Mapping!$H$2:$I$215,2,0)</f>
        <v>Post</v>
      </c>
      <c r="C926" s="123" t="str">
        <f>VLOOKUP(A926,Mapping!$H$2:$J$215,3,0)</f>
        <v>Post</v>
      </c>
      <c r="D926" t="s">
        <v>94</v>
      </c>
      <c r="E926" t="str">
        <f>VLOOKUP(D926,Mapping!$E$2:$F$28,2,0)</f>
        <v>sum</v>
      </c>
      <c r="F926">
        <v>2356.224312818626</v>
      </c>
    </row>
    <row r="927" spans="1:6" x14ac:dyDescent="0.35">
      <c r="A927" s="56">
        <v>44325</v>
      </c>
      <c r="B927" s="56" t="str">
        <f>VLOOKUP(A927,Mapping!$H$2:$I$215,2,0)</f>
        <v>Post</v>
      </c>
      <c r="C927" s="123" t="str">
        <f>VLOOKUP(A927,Mapping!$H$2:$J$215,3,0)</f>
        <v>Post</v>
      </c>
      <c r="D927" t="s">
        <v>94</v>
      </c>
      <c r="E927" t="str">
        <f>VLOOKUP(D927,Mapping!$E$2:$F$28,2,0)</f>
        <v>sum</v>
      </c>
      <c r="F927">
        <v>2471.8970410469328</v>
      </c>
    </row>
    <row r="928" spans="1:6" x14ac:dyDescent="0.35">
      <c r="A928" s="56">
        <v>44326</v>
      </c>
      <c r="B928" s="56" t="str">
        <f>VLOOKUP(A928,Mapping!$H$2:$I$215,2,0)</f>
        <v>Post</v>
      </c>
      <c r="C928" s="123" t="str">
        <f>VLOOKUP(A928,Mapping!$H$2:$J$215,3,0)</f>
        <v>Post</v>
      </c>
      <c r="D928" t="s">
        <v>94</v>
      </c>
      <c r="E928" t="str">
        <f>VLOOKUP(D928,Mapping!$E$2:$F$28,2,0)</f>
        <v>sum</v>
      </c>
      <c r="F928">
        <v>2438.8476901245599</v>
      </c>
    </row>
    <row r="929" spans="1:6" x14ac:dyDescent="0.35">
      <c r="A929" s="56">
        <v>44327</v>
      </c>
      <c r="B929" s="56" t="str">
        <f>VLOOKUP(A929,Mapping!$H$2:$I$215,2,0)</f>
        <v>Post</v>
      </c>
      <c r="C929" s="123" t="str">
        <f>VLOOKUP(A929,Mapping!$H$2:$J$215,3,0)</f>
        <v>Post</v>
      </c>
      <c r="D929" t="s">
        <v>94</v>
      </c>
      <c r="E929" t="str">
        <f>VLOOKUP(D929,Mapping!$E$2:$F$28,2,0)</f>
        <v>sum</v>
      </c>
      <c r="F929">
        <v>2364.000630682714</v>
      </c>
    </row>
    <row r="930" spans="1:6" x14ac:dyDescent="0.35">
      <c r="A930" s="56">
        <v>44328</v>
      </c>
      <c r="B930" s="56" t="str">
        <f>VLOOKUP(A930,Mapping!$H$2:$I$215,2,0)</f>
        <v>Post</v>
      </c>
      <c r="C930" s="123" t="str">
        <f>VLOOKUP(A930,Mapping!$H$2:$J$215,3,0)</f>
        <v>Post</v>
      </c>
      <c r="D930" t="s">
        <v>94</v>
      </c>
      <c r="E930" t="str">
        <f>VLOOKUP(D930,Mapping!$E$2:$F$28,2,0)</f>
        <v>sum</v>
      </c>
      <c r="F930">
        <v>2262.9084984495721</v>
      </c>
    </row>
    <row r="931" spans="1:6" x14ac:dyDescent="0.35">
      <c r="A931" s="56">
        <v>44329</v>
      </c>
      <c r="B931" s="56" t="str">
        <f>VLOOKUP(A931,Mapping!$H$2:$I$215,2,0)</f>
        <v>Post</v>
      </c>
      <c r="C931" s="123" t="str">
        <f>VLOOKUP(A931,Mapping!$H$2:$J$215,3,0)</f>
        <v>Post</v>
      </c>
      <c r="D931" t="s">
        <v>94</v>
      </c>
      <c r="E931" t="str">
        <f>VLOOKUP(D931,Mapping!$E$2:$F$28,2,0)</f>
        <v>sum</v>
      </c>
      <c r="F931">
        <v>2350.3920744205602</v>
      </c>
    </row>
    <row r="932" spans="1:6" x14ac:dyDescent="0.35">
      <c r="A932" s="56">
        <v>44330</v>
      </c>
      <c r="B932" s="56" t="str">
        <f>VLOOKUP(A932,Mapping!$H$2:$I$215,2,0)</f>
        <v>Post</v>
      </c>
      <c r="C932" s="123" t="str">
        <f>VLOOKUP(A932,Mapping!$H$2:$J$215,3,0)</f>
        <v>Post</v>
      </c>
      <c r="D932" t="s">
        <v>94</v>
      </c>
      <c r="E932" t="str">
        <f>VLOOKUP(D932,Mapping!$E$2:$F$28,2,0)</f>
        <v>sum</v>
      </c>
      <c r="F932">
        <v>2305.6782467020548</v>
      </c>
    </row>
    <row r="933" spans="1:6" x14ac:dyDescent="0.35">
      <c r="A933" s="56">
        <v>44331</v>
      </c>
      <c r="B933" s="56" t="str">
        <f>VLOOKUP(A933,Mapping!$H$2:$I$215,2,0)</f>
        <v>Post</v>
      </c>
      <c r="C933" s="123" t="str">
        <f>VLOOKUP(A933,Mapping!$H$2:$J$215,3,0)</f>
        <v>Post</v>
      </c>
      <c r="D933" t="s">
        <v>94</v>
      </c>
      <c r="E933" t="str">
        <f>VLOOKUP(D933,Mapping!$E$2:$F$28,2,0)</f>
        <v>sum</v>
      </c>
      <c r="F933">
        <v>2490.3657959741422</v>
      </c>
    </row>
    <row r="934" spans="1:6" x14ac:dyDescent="0.35">
      <c r="A934" s="56">
        <v>44332</v>
      </c>
      <c r="B934" s="56" t="str">
        <f>VLOOKUP(A934,Mapping!$H$2:$I$215,2,0)</f>
        <v>Post</v>
      </c>
      <c r="C934" s="123" t="str">
        <f>VLOOKUP(A934,Mapping!$H$2:$J$215,3,0)</f>
        <v>Post</v>
      </c>
      <c r="D934" t="s">
        <v>94</v>
      </c>
      <c r="E934" t="str">
        <f>VLOOKUP(D934,Mapping!$E$2:$F$28,2,0)</f>
        <v>sum</v>
      </c>
      <c r="F934">
        <v>2557.4365375519001</v>
      </c>
    </row>
    <row r="935" spans="1:6" x14ac:dyDescent="0.35">
      <c r="A935" s="56">
        <v>44333</v>
      </c>
      <c r="B935" s="56" t="str">
        <f>VLOOKUP(A935,Mapping!$H$2:$I$215,2,0)</f>
        <v>Post</v>
      </c>
      <c r="C935" s="123" t="str">
        <f>VLOOKUP(A935,Mapping!$H$2:$J$215,3,0)</f>
        <v>Post</v>
      </c>
      <c r="D935" t="s">
        <v>94</v>
      </c>
      <c r="E935" t="str">
        <f>VLOOKUP(D935,Mapping!$E$2:$F$28,2,0)</f>
        <v>sum</v>
      </c>
      <c r="F935">
        <v>2200.697955536868</v>
      </c>
    </row>
    <row r="936" spans="1:6" x14ac:dyDescent="0.35">
      <c r="A936" s="56">
        <v>44334</v>
      </c>
      <c r="B936" s="56" t="str">
        <f>VLOOKUP(A936,Mapping!$H$2:$I$215,2,0)</f>
        <v>Post</v>
      </c>
      <c r="C936" s="123" t="str">
        <f>VLOOKUP(A936,Mapping!$H$2:$J$215,3,0)</f>
        <v>Post</v>
      </c>
      <c r="D936" t="s">
        <v>94</v>
      </c>
      <c r="E936" t="str">
        <f>VLOOKUP(D936,Mapping!$E$2:$F$28,2,0)</f>
        <v>sum</v>
      </c>
      <c r="F936">
        <v>2187.0893992747151</v>
      </c>
    </row>
    <row r="937" spans="1:6" x14ac:dyDescent="0.35">
      <c r="A937" s="56">
        <v>44335</v>
      </c>
      <c r="B937" s="56" t="str">
        <f>VLOOKUP(A937,Mapping!$H$2:$I$215,2,0)</f>
        <v>Post</v>
      </c>
      <c r="C937" s="123" t="str">
        <f>VLOOKUP(A937,Mapping!$H$2:$J$215,3,0)</f>
        <v>Post</v>
      </c>
      <c r="D937" t="s">
        <v>94</v>
      </c>
      <c r="E937" t="str">
        <f>VLOOKUP(D937,Mapping!$E$2:$F$28,2,0)</f>
        <v>sum</v>
      </c>
      <c r="F937">
        <v>2326.091081095286</v>
      </c>
    </row>
    <row r="938" spans="1:6" x14ac:dyDescent="0.35">
      <c r="A938" s="56">
        <v>44336</v>
      </c>
      <c r="B938" s="56" t="str">
        <f>VLOOKUP(A938,Mapping!$H$2:$I$215,2,0)</f>
        <v>Post</v>
      </c>
      <c r="C938" s="123" t="str">
        <f>VLOOKUP(A938,Mapping!$H$2:$J$215,3,0)</f>
        <v>Post</v>
      </c>
      <c r="D938" t="s">
        <v>94</v>
      </c>
      <c r="E938" t="str">
        <f>VLOOKUP(D938,Mapping!$E$2:$F$28,2,0)</f>
        <v>sum</v>
      </c>
      <c r="F938">
        <v>2402.8822200031532</v>
      </c>
    </row>
    <row r="939" spans="1:6" x14ac:dyDescent="0.35">
      <c r="A939" s="56">
        <v>44337</v>
      </c>
      <c r="B939" s="56" t="str">
        <f>VLOOKUP(A939,Mapping!$H$2:$I$215,2,0)</f>
        <v>Post</v>
      </c>
      <c r="C939" s="123" t="str">
        <f>VLOOKUP(A939,Mapping!$H$2:$J$215,3,0)</f>
        <v>Post</v>
      </c>
      <c r="D939" t="s">
        <v>94</v>
      </c>
      <c r="E939" t="str">
        <f>VLOOKUP(D939,Mapping!$E$2:$F$28,2,0)</f>
        <v>sum</v>
      </c>
      <c r="F939">
        <v>2270.6848163136592</v>
      </c>
    </row>
    <row r="940" spans="1:6" x14ac:dyDescent="0.35">
      <c r="A940" s="56">
        <v>44338</v>
      </c>
      <c r="B940" s="56" t="str">
        <f>VLOOKUP(A940,Mapping!$H$2:$I$215,2,0)</f>
        <v>Post</v>
      </c>
      <c r="C940" s="123" t="str">
        <f>VLOOKUP(A940,Mapping!$H$2:$J$215,3,0)</f>
        <v>Post</v>
      </c>
      <c r="D940" t="s">
        <v>94</v>
      </c>
      <c r="E940" t="str">
        <f>VLOOKUP(D940,Mapping!$E$2:$F$28,2,0)</f>
        <v>sum</v>
      </c>
      <c r="F940">
        <v>2334.8394386923842</v>
      </c>
    </row>
    <row r="941" spans="1:6" x14ac:dyDescent="0.35">
      <c r="A941" s="56">
        <v>44339</v>
      </c>
      <c r="B941" s="56" t="str">
        <f>VLOOKUP(A941,Mapping!$H$2:$I$215,2,0)</f>
        <v>Post</v>
      </c>
      <c r="C941" s="123" t="str">
        <f>VLOOKUP(A941,Mapping!$H$2:$J$215,3,0)</f>
        <v>Post</v>
      </c>
      <c r="D941" t="s">
        <v>94</v>
      </c>
      <c r="E941" t="str">
        <f>VLOOKUP(D941,Mapping!$E$2:$F$28,2,0)</f>
        <v>sum</v>
      </c>
      <c r="F941">
        <v>2512.7227098333951</v>
      </c>
    </row>
    <row r="942" spans="1:6" x14ac:dyDescent="0.35">
      <c r="A942" s="56">
        <v>44340</v>
      </c>
      <c r="B942" s="56" t="str">
        <f>VLOOKUP(A942,Mapping!$H$2:$I$215,2,0)</f>
        <v>Post</v>
      </c>
      <c r="C942" s="123" t="str">
        <f>VLOOKUP(A942,Mapping!$H$2:$J$215,3,0)</f>
        <v>Post</v>
      </c>
      <c r="D942" t="s">
        <v>94</v>
      </c>
      <c r="E942" t="str">
        <f>VLOOKUP(D942,Mapping!$E$2:$F$28,2,0)</f>
        <v>sum</v>
      </c>
      <c r="F942">
        <v>2237.6354653912858</v>
      </c>
    </row>
    <row r="943" spans="1:6" x14ac:dyDescent="0.35">
      <c r="A943" s="56">
        <v>44341</v>
      </c>
      <c r="B943" s="56" t="str">
        <f>VLOOKUP(A943,Mapping!$H$2:$I$215,2,0)</f>
        <v>Post</v>
      </c>
      <c r="C943" s="123" t="str">
        <f>VLOOKUP(A943,Mapping!$H$2:$J$215,3,0)</f>
        <v>Post</v>
      </c>
      <c r="D943" t="s">
        <v>94</v>
      </c>
      <c r="E943" t="str">
        <f>VLOOKUP(D943,Mapping!$E$2:$F$28,2,0)</f>
        <v>sum</v>
      </c>
      <c r="F943">
        <v>2019.898565196826</v>
      </c>
    </row>
    <row r="944" spans="1:6" x14ac:dyDescent="0.35">
      <c r="A944" s="56">
        <v>44342</v>
      </c>
      <c r="B944" s="56" t="str">
        <f>VLOOKUP(A944,Mapping!$H$2:$I$215,2,0)</f>
        <v>Post</v>
      </c>
      <c r="C944" s="123" t="str">
        <f>VLOOKUP(A944,Mapping!$H$2:$J$215,3,0)</f>
        <v>Post</v>
      </c>
      <c r="D944" t="s">
        <v>94</v>
      </c>
      <c r="E944" t="str">
        <f>VLOOKUP(D944,Mapping!$E$2:$F$28,2,0)</f>
        <v>sum</v>
      </c>
      <c r="F944">
        <v>2060.7242339832869</v>
      </c>
    </row>
    <row r="945" spans="1:6" x14ac:dyDescent="0.35">
      <c r="A945" s="56">
        <v>44343</v>
      </c>
      <c r="B945" s="56" t="str">
        <f>VLOOKUP(A945,Mapping!$H$2:$I$215,2,0)</f>
        <v>Post</v>
      </c>
      <c r="C945" s="123" t="str">
        <f>VLOOKUP(A945,Mapping!$H$2:$J$215,3,0)</f>
        <v>Post</v>
      </c>
      <c r="D945" t="s">
        <v>94</v>
      </c>
      <c r="E945" t="str">
        <f>VLOOKUP(D945,Mapping!$E$2:$F$28,2,0)</f>
        <v>sum</v>
      </c>
      <c r="F945">
        <v>2186.117359541704</v>
      </c>
    </row>
    <row r="946" spans="1:6" x14ac:dyDescent="0.35">
      <c r="A946" s="56">
        <v>44344</v>
      </c>
      <c r="B946" s="56" t="str">
        <f>VLOOKUP(A946,Mapping!$H$2:$I$215,2,0)</f>
        <v>Post</v>
      </c>
      <c r="C946" s="123" t="str">
        <f>VLOOKUP(A946,Mapping!$H$2:$J$215,3,0)</f>
        <v>Post</v>
      </c>
      <c r="D946" t="s">
        <v>94</v>
      </c>
      <c r="E946" t="str">
        <f>VLOOKUP(D946,Mapping!$E$2:$F$28,2,0)</f>
        <v>sum</v>
      </c>
      <c r="F946">
        <v>2562.2967362169552</v>
      </c>
    </row>
    <row r="947" spans="1:6" x14ac:dyDescent="0.35">
      <c r="A947" s="56">
        <v>44345</v>
      </c>
      <c r="B947" s="56" t="str">
        <f>VLOOKUP(A947,Mapping!$H$2:$I$215,2,0)</f>
        <v>Post</v>
      </c>
      <c r="C947" s="123" t="str">
        <f>VLOOKUP(A947,Mapping!$H$2:$J$215,3,0)</f>
        <v>Post</v>
      </c>
      <c r="D947" t="s">
        <v>94</v>
      </c>
      <c r="E947" t="str">
        <f>VLOOKUP(D947,Mapping!$E$2:$F$28,2,0)</f>
        <v>sum</v>
      </c>
      <c r="F947">
        <v>2675.0533452462291</v>
      </c>
    </row>
    <row r="948" spans="1:6" x14ac:dyDescent="0.35">
      <c r="A948" s="56">
        <v>44346</v>
      </c>
      <c r="B948" s="56" t="str">
        <f>VLOOKUP(A948,Mapping!$H$2:$I$215,2,0)</f>
        <v>Post</v>
      </c>
      <c r="C948" s="123" t="str">
        <f>VLOOKUP(A948,Mapping!$H$2:$J$215,3,0)</f>
        <v>Post</v>
      </c>
      <c r="D948" t="s">
        <v>94</v>
      </c>
      <c r="E948" t="str">
        <f>VLOOKUP(D948,Mapping!$E$2:$F$28,2,0)</f>
        <v>sum</v>
      </c>
      <c r="F948">
        <v>2857.7968150522938</v>
      </c>
    </row>
    <row r="949" spans="1:6" x14ac:dyDescent="0.35">
      <c r="A949" s="56">
        <v>44347</v>
      </c>
      <c r="B949" s="56" t="str">
        <f>VLOOKUP(A949,Mapping!$H$2:$I$215,2,0)</f>
        <v>Post</v>
      </c>
      <c r="C949" s="123" t="str">
        <f>VLOOKUP(A949,Mapping!$H$2:$J$215,3,0)</f>
        <v>Post</v>
      </c>
      <c r="D949" t="s">
        <v>94</v>
      </c>
      <c r="E949" t="str">
        <f>VLOOKUP(D949,Mapping!$E$2:$F$28,2,0)</f>
        <v>sum</v>
      </c>
      <c r="F949">
        <v>2460.2325642508008</v>
      </c>
    </row>
    <row r="950" spans="1:6" x14ac:dyDescent="0.35">
      <c r="A950" s="56">
        <v>44348</v>
      </c>
      <c r="B950" s="56" t="str">
        <f>VLOOKUP(A950,Mapping!$H$2:$I$215,2,0)</f>
        <v>Post</v>
      </c>
      <c r="C950" s="123" t="str">
        <f>VLOOKUP(A950,Mapping!$H$2:$J$215,3,0)</f>
        <v>Post</v>
      </c>
      <c r="D950" t="s">
        <v>94</v>
      </c>
      <c r="E950" t="str">
        <f>VLOOKUP(D950,Mapping!$E$2:$F$28,2,0)</f>
        <v>sum</v>
      </c>
      <c r="F950">
        <v>2447.024910853298</v>
      </c>
    </row>
    <row r="951" spans="1:6" x14ac:dyDescent="0.35">
      <c r="A951" s="56">
        <v>44349</v>
      </c>
      <c r="B951" s="56" t="str">
        <f>VLOOKUP(A951,Mapping!$H$2:$I$215,2,0)</f>
        <v>Post</v>
      </c>
      <c r="C951" s="123" t="str">
        <f>VLOOKUP(A951,Mapping!$H$2:$J$215,3,0)</f>
        <v>Post</v>
      </c>
      <c r="D951" t="s">
        <v>94</v>
      </c>
      <c r="E951" t="str">
        <f>VLOOKUP(D951,Mapping!$E$2:$F$28,2,0)</f>
        <v>sum</v>
      </c>
      <c r="F951">
        <v>2457.3108499489399</v>
      </c>
    </row>
    <row r="952" spans="1:6" x14ac:dyDescent="0.35">
      <c r="A952" s="56">
        <v>44350</v>
      </c>
      <c r="B952" s="56" t="str">
        <f>VLOOKUP(A952,Mapping!$H$2:$I$215,2,0)</f>
        <v>Post</v>
      </c>
      <c r="C952" s="123" t="str">
        <f>VLOOKUP(A952,Mapping!$H$2:$J$215,3,0)</f>
        <v>Post</v>
      </c>
      <c r="D952" t="s">
        <v>94</v>
      </c>
      <c r="E952" t="str">
        <f>VLOOKUP(D952,Mapping!$E$2:$F$28,2,0)</f>
        <v>sum</v>
      </c>
      <c r="F952">
        <v>2185.762057823983</v>
      </c>
    </row>
    <row r="953" spans="1:6" x14ac:dyDescent="0.35">
      <c r="A953" s="56">
        <v>44351</v>
      </c>
      <c r="B953" s="56" t="str">
        <f>VLOOKUP(A953,Mapping!$H$2:$I$215,2,0)</f>
        <v>Post</v>
      </c>
      <c r="C953" s="123" t="str">
        <f>VLOOKUP(A953,Mapping!$H$2:$J$215,3,0)</f>
        <v>Post</v>
      </c>
      <c r="D953" t="s">
        <v>94</v>
      </c>
      <c r="E953" t="str">
        <f>VLOOKUP(D953,Mapping!$E$2:$F$28,2,0)</f>
        <v>sum</v>
      </c>
      <c r="F953">
        <v>2263.935194950865</v>
      </c>
    </row>
    <row r="954" spans="1:6" x14ac:dyDescent="0.35">
      <c r="A954" s="56">
        <v>44352</v>
      </c>
      <c r="B954" s="56" t="str">
        <f>VLOOKUP(A954,Mapping!$H$2:$I$215,2,0)</f>
        <v>Post</v>
      </c>
      <c r="C954" s="123" t="str">
        <f>VLOOKUP(A954,Mapping!$H$2:$J$215,3,0)</f>
        <v>Post</v>
      </c>
      <c r="D954" t="s">
        <v>94</v>
      </c>
      <c r="E954" t="str">
        <f>VLOOKUP(D954,Mapping!$E$2:$F$28,2,0)</f>
        <v>sum</v>
      </c>
      <c r="F954">
        <v>2372.9661493646731</v>
      </c>
    </row>
    <row r="955" spans="1:6" x14ac:dyDescent="0.35">
      <c r="A955" s="56">
        <v>44353</v>
      </c>
      <c r="B955" s="56" t="str">
        <f>VLOOKUP(A955,Mapping!$H$2:$I$215,2,0)</f>
        <v>Post</v>
      </c>
      <c r="C955" s="123" t="str">
        <f>VLOOKUP(A955,Mapping!$H$2:$J$215,3,0)</f>
        <v>Post</v>
      </c>
      <c r="D955" t="s">
        <v>94</v>
      </c>
      <c r="E955" t="str">
        <f>VLOOKUP(D955,Mapping!$E$2:$F$28,2,0)</f>
        <v>sum</v>
      </c>
      <c r="F955">
        <v>2368.851773726416</v>
      </c>
    </row>
    <row r="956" spans="1:6" x14ac:dyDescent="0.35">
      <c r="A956" s="56">
        <v>44354</v>
      </c>
      <c r="B956" s="56" t="str">
        <f>VLOOKUP(A956,Mapping!$H$2:$I$215,2,0)</f>
        <v>Post</v>
      </c>
      <c r="C956" s="123" t="str">
        <f>VLOOKUP(A956,Mapping!$H$2:$J$215,3,0)</f>
        <v>Post</v>
      </c>
      <c r="D956" t="s">
        <v>94</v>
      </c>
      <c r="E956" t="str">
        <f>VLOOKUP(D956,Mapping!$E$2:$F$28,2,0)</f>
        <v>sum</v>
      </c>
      <c r="F956">
        <v>2295.8216061473559</v>
      </c>
    </row>
    <row r="957" spans="1:6" x14ac:dyDescent="0.35">
      <c r="A957" s="56">
        <v>44355</v>
      </c>
      <c r="B957" s="56" t="str">
        <f>VLOOKUP(A957,Mapping!$H$2:$I$215,2,0)</f>
        <v>Post</v>
      </c>
      <c r="C957" s="123" t="str">
        <f>VLOOKUP(A957,Mapping!$H$2:$J$215,3,0)</f>
        <v>Post</v>
      </c>
      <c r="D957" t="s">
        <v>94</v>
      </c>
      <c r="E957" t="str">
        <f>VLOOKUP(D957,Mapping!$E$2:$F$28,2,0)</f>
        <v>sum</v>
      </c>
      <c r="F957">
        <v>2037.644534846735</v>
      </c>
    </row>
    <row r="958" spans="1:6" x14ac:dyDescent="0.35">
      <c r="A958" s="56">
        <v>44356</v>
      </c>
      <c r="B958" s="56" t="str">
        <f>VLOOKUP(A958,Mapping!$H$2:$I$215,2,0)</f>
        <v>Post</v>
      </c>
      <c r="C958" s="123" t="str">
        <f>VLOOKUP(A958,Mapping!$H$2:$J$215,3,0)</f>
        <v>Post</v>
      </c>
      <c r="D958" t="s">
        <v>94</v>
      </c>
      <c r="E958" t="str">
        <f>VLOOKUP(D958,Mapping!$E$2:$F$28,2,0)</f>
        <v>sum</v>
      </c>
      <c r="F958">
        <v>1907.013108332078</v>
      </c>
    </row>
    <row r="959" spans="1:6" x14ac:dyDescent="0.35">
      <c r="A959" s="56">
        <v>44357</v>
      </c>
      <c r="B959" s="56" t="str">
        <f>VLOOKUP(A959,Mapping!$H$2:$I$215,2,0)</f>
        <v>Post</v>
      </c>
      <c r="C959" s="123" t="str">
        <f>VLOOKUP(A959,Mapping!$H$2:$J$215,3,0)</f>
        <v>Post</v>
      </c>
      <c r="D959" t="s">
        <v>94</v>
      </c>
      <c r="E959" t="str">
        <f>VLOOKUP(D959,Mapping!$E$2:$F$28,2,0)</f>
        <v>sum</v>
      </c>
      <c r="F959">
        <v>1930.670768252055</v>
      </c>
    </row>
    <row r="960" spans="1:6" x14ac:dyDescent="0.35">
      <c r="A960" s="56">
        <v>44358</v>
      </c>
      <c r="B960" s="56" t="str">
        <f>VLOOKUP(A960,Mapping!$H$2:$I$215,2,0)</f>
        <v>Post</v>
      </c>
      <c r="C960" s="123" t="str">
        <f>VLOOKUP(A960,Mapping!$H$2:$J$215,3,0)</f>
        <v>Post</v>
      </c>
      <c r="D960" t="s">
        <v>94</v>
      </c>
      <c r="E960" t="str">
        <f>VLOOKUP(D960,Mapping!$E$2:$F$28,2,0)</f>
        <v>sum</v>
      </c>
      <c r="F960">
        <v>2013.986874926758</v>
      </c>
    </row>
    <row r="961" spans="1:6" x14ac:dyDescent="0.35">
      <c r="A961" s="56">
        <v>44359</v>
      </c>
      <c r="B961" s="56" t="str">
        <f>VLOOKUP(A961,Mapping!$H$2:$I$215,2,0)</f>
        <v>Post</v>
      </c>
      <c r="C961" s="123" t="str">
        <f>VLOOKUP(A961,Mapping!$H$2:$J$215,3,0)</f>
        <v>Post</v>
      </c>
      <c r="D961" t="s">
        <v>94</v>
      </c>
      <c r="E961" t="str">
        <f>VLOOKUP(D961,Mapping!$E$2:$F$28,2,0)</f>
        <v>sum</v>
      </c>
      <c r="F961">
        <v>2089.0742303249458</v>
      </c>
    </row>
    <row r="962" spans="1:6" x14ac:dyDescent="0.35">
      <c r="A962" s="56">
        <v>44360</v>
      </c>
      <c r="B962" s="56" t="str">
        <f>VLOOKUP(A962,Mapping!$H$2:$I$215,2,0)</f>
        <v>Post</v>
      </c>
      <c r="C962" s="123" t="str">
        <f>VLOOKUP(A962,Mapping!$H$2:$J$215,3,0)</f>
        <v>Post</v>
      </c>
      <c r="D962" t="s">
        <v>94</v>
      </c>
      <c r="E962" t="str">
        <f>VLOOKUP(D962,Mapping!$E$2:$F$28,2,0)</f>
        <v>sum</v>
      </c>
      <c r="F962">
        <v>2196.0479969196258</v>
      </c>
    </row>
    <row r="963" spans="1:6" x14ac:dyDescent="0.35">
      <c r="A963" s="56">
        <v>44361</v>
      </c>
      <c r="B963" s="56" t="str">
        <f>VLOOKUP(A963,Mapping!$H$2:$I$215,2,0)</f>
        <v>Post</v>
      </c>
      <c r="C963" s="123" t="str">
        <f>VLOOKUP(A963,Mapping!$H$2:$J$215,3,0)</f>
        <v>Post</v>
      </c>
      <c r="D963" t="s">
        <v>94</v>
      </c>
      <c r="E963" t="str">
        <f>VLOOKUP(D963,Mapping!$E$2:$F$28,2,0)</f>
        <v>sum</v>
      </c>
      <c r="F963">
        <v>1838.0973163912749</v>
      </c>
    </row>
    <row r="964" spans="1:6" x14ac:dyDescent="0.35">
      <c r="A964" s="56">
        <v>44362</v>
      </c>
      <c r="B964" s="56" t="str">
        <f>VLOOKUP(A964,Mapping!$H$2:$I$215,2,0)</f>
        <v>Post</v>
      </c>
      <c r="C964" s="123" t="str">
        <f>VLOOKUP(A964,Mapping!$H$2:$J$215,3,0)</f>
        <v>Post</v>
      </c>
      <c r="D964" t="s">
        <v>94</v>
      </c>
      <c r="E964" t="str">
        <f>VLOOKUP(D964,Mapping!$E$2:$F$28,2,0)</f>
        <v>sum</v>
      </c>
      <c r="F964">
        <v>2160.0472100848779</v>
      </c>
    </row>
    <row r="965" spans="1:6" x14ac:dyDescent="0.35">
      <c r="A965" s="56">
        <v>44363</v>
      </c>
      <c r="B965" s="56" t="str">
        <f>VLOOKUP(A965,Mapping!$H$2:$I$215,2,0)</f>
        <v>Post</v>
      </c>
      <c r="C965" s="123" t="str">
        <f>VLOOKUP(A965,Mapping!$H$2:$J$215,3,0)</f>
        <v>Post</v>
      </c>
      <c r="D965" t="s">
        <v>94</v>
      </c>
      <c r="E965" t="str">
        <f>VLOOKUP(D965,Mapping!$E$2:$F$28,2,0)</f>
        <v>sum</v>
      </c>
      <c r="F965">
        <v>2037.644534846735</v>
      </c>
    </row>
    <row r="966" spans="1:6" x14ac:dyDescent="0.35">
      <c r="A966" s="56">
        <v>44364</v>
      </c>
      <c r="B966" s="56" t="str">
        <f>VLOOKUP(A966,Mapping!$H$2:$I$215,2,0)</f>
        <v>Post</v>
      </c>
      <c r="C966" s="123" t="str">
        <f>VLOOKUP(A966,Mapping!$H$2:$J$215,3,0)</f>
        <v>Post</v>
      </c>
      <c r="D966" t="s">
        <v>94</v>
      </c>
      <c r="E966" t="str">
        <f>VLOOKUP(D966,Mapping!$E$2:$F$28,2,0)</f>
        <v>sum</v>
      </c>
      <c r="F966">
        <v>1781.5246513652421</v>
      </c>
    </row>
    <row r="967" spans="1:6" x14ac:dyDescent="0.35">
      <c r="A967" s="56">
        <v>44365</v>
      </c>
      <c r="B967" s="56" t="str">
        <f>VLOOKUP(A967,Mapping!$H$2:$I$215,2,0)</f>
        <v>Post</v>
      </c>
      <c r="C967" s="123" t="str">
        <f>VLOOKUP(A967,Mapping!$H$2:$J$215,3,0)</f>
        <v>Post</v>
      </c>
      <c r="D967" t="s">
        <v>94</v>
      </c>
      <c r="E967" t="str">
        <f>VLOOKUP(D967,Mapping!$E$2:$F$28,2,0)</f>
        <v>sum</v>
      </c>
      <c r="F967">
        <v>1928.6135804329269</v>
      </c>
    </row>
    <row r="968" spans="1:6" x14ac:dyDescent="0.35">
      <c r="A968" s="56">
        <v>44366</v>
      </c>
      <c r="B968" s="56" t="str">
        <f>VLOOKUP(A968,Mapping!$H$2:$I$215,2,0)</f>
        <v>Post</v>
      </c>
      <c r="C968" s="123" t="str">
        <f>VLOOKUP(A968,Mapping!$H$2:$J$215,3,0)</f>
        <v>Post</v>
      </c>
      <c r="D968" t="s">
        <v>94</v>
      </c>
      <c r="E968" t="str">
        <f>VLOOKUP(D968,Mapping!$E$2:$F$28,2,0)</f>
        <v>sum</v>
      </c>
      <c r="F968">
        <v>2022.2156262032711</v>
      </c>
    </row>
    <row r="969" spans="1:6" x14ac:dyDescent="0.35">
      <c r="A969" s="56">
        <v>44367</v>
      </c>
      <c r="B969" s="56" t="str">
        <f>VLOOKUP(A969,Mapping!$H$2:$I$215,2,0)</f>
        <v>Post</v>
      </c>
      <c r="C969" s="123" t="str">
        <f>VLOOKUP(A969,Mapping!$H$2:$J$215,3,0)</f>
        <v>Post</v>
      </c>
      <c r="D969" t="s">
        <v>94</v>
      </c>
      <c r="E969" t="str">
        <f>VLOOKUP(D969,Mapping!$E$2:$F$28,2,0)</f>
        <v>sum</v>
      </c>
      <c r="F969">
        <v>2204.27674819614</v>
      </c>
    </row>
    <row r="970" spans="1:6" x14ac:dyDescent="0.35">
      <c r="A970" s="56">
        <v>44368</v>
      </c>
      <c r="B970" s="56" t="str">
        <f>VLOOKUP(A970,Mapping!$H$2:$I$215,2,0)</f>
        <v>Post</v>
      </c>
      <c r="C970" s="123" t="str">
        <f>VLOOKUP(A970,Mapping!$H$2:$J$215,3,0)</f>
        <v>Post</v>
      </c>
      <c r="D970" t="s">
        <v>94</v>
      </c>
      <c r="E970" t="str">
        <f>VLOOKUP(D970,Mapping!$E$2:$F$28,2,0)</f>
        <v>sum</v>
      </c>
      <c r="F970">
        <v>1982.100463730266</v>
      </c>
    </row>
    <row r="971" spans="1:6" x14ac:dyDescent="0.35">
      <c r="A971" s="56">
        <v>44369</v>
      </c>
      <c r="B971" s="56" t="str">
        <f>VLOOKUP(A971,Mapping!$H$2:$I$215,2,0)</f>
        <v>Post</v>
      </c>
      <c r="C971" s="123" t="str">
        <f>VLOOKUP(A971,Mapping!$H$2:$J$215,3,0)</f>
        <v>Post</v>
      </c>
      <c r="D971" t="s">
        <v>94</v>
      </c>
      <c r="E971" t="str">
        <f>VLOOKUP(D971,Mapping!$E$2:$F$28,2,0)</f>
        <v>sum</v>
      </c>
      <c r="F971">
        <v>1866.8979458590729</v>
      </c>
    </row>
    <row r="972" spans="1:6" x14ac:dyDescent="0.35">
      <c r="A972" s="56">
        <v>44370</v>
      </c>
      <c r="B972" s="56" t="str">
        <f>VLOOKUP(A972,Mapping!$H$2:$I$215,2,0)</f>
        <v>Post</v>
      </c>
      <c r="C972" s="123">
        <f>VLOOKUP(A972,Mapping!$H$2:$J$215,3,0)</f>
        <v>0</v>
      </c>
      <c r="D972" t="s">
        <v>94</v>
      </c>
      <c r="E972" t="str">
        <f>VLOOKUP(D972,Mapping!$E$2:$F$28,2,0)</f>
        <v>sum</v>
      </c>
      <c r="F972">
        <v>1900.841544874693</v>
      </c>
    </row>
    <row r="973" spans="1:6" x14ac:dyDescent="0.35">
      <c r="A973" s="56">
        <v>44371</v>
      </c>
      <c r="B973" s="56" t="str">
        <f>VLOOKUP(A973,Mapping!$H$2:$I$215,2,0)</f>
        <v>Post</v>
      </c>
      <c r="C973" s="123">
        <f>VLOOKUP(A973,Mapping!$H$2:$J$215,3,0)</f>
        <v>0</v>
      </c>
      <c r="D973" t="s">
        <v>94</v>
      </c>
      <c r="E973" t="str">
        <f>VLOOKUP(D973,Mapping!$E$2:$F$28,2,0)</f>
        <v>sum</v>
      </c>
      <c r="F973">
        <v>1893.641387507743</v>
      </c>
    </row>
    <row r="974" spans="1:6" x14ac:dyDescent="0.35">
      <c r="A974" s="56">
        <v>44372</v>
      </c>
      <c r="B974" s="56" t="str">
        <f>VLOOKUP(A974,Mapping!$H$2:$I$215,2,0)</f>
        <v>Post</v>
      </c>
      <c r="C974" s="123">
        <f>VLOOKUP(A974,Mapping!$H$2:$J$215,3,0)</f>
        <v>0</v>
      </c>
      <c r="D974" t="s">
        <v>94</v>
      </c>
      <c r="E974" t="str">
        <f>VLOOKUP(D974,Mapping!$E$2:$F$28,2,0)</f>
        <v>sum</v>
      </c>
      <c r="F974">
        <v>1957.4142099007249</v>
      </c>
    </row>
    <row r="975" spans="1:6" x14ac:dyDescent="0.35">
      <c r="A975" s="56">
        <v>44373</v>
      </c>
      <c r="B975" s="56" t="str">
        <f>VLOOKUP(A975,Mapping!$H$2:$I$215,2,0)</f>
        <v>Post</v>
      </c>
      <c r="C975" s="123">
        <f>VLOOKUP(A975,Mapping!$H$2:$J$215,3,0)</f>
        <v>0</v>
      </c>
      <c r="D975" t="s">
        <v>94</v>
      </c>
      <c r="E975" t="str">
        <f>VLOOKUP(D975,Mapping!$E$2:$F$28,2,0)</f>
        <v>sum</v>
      </c>
      <c r="F975">
        <v>2066.445164314533</v>
      </c>
    </row>
    <row r="976" spans="1:6" x14ac:dyDescent="0.35">
      <c r="A976" s="56">
        <v>44374</v>
      </c>
      <c r="B976" s="56" t="str">
        <f>VLOOKUP(A976,Mapping!$H$2:$I$215,2,0)</f>
        <v>Post</v>
      </c>
      <c r="C976" s="123">
        <f>VLOOKUP(A976,Mapping!$H$2:$J$215,3,0)</f>
        <v>0</v>
      </c>
      <c r="D976" t="s">
        <v>94</v>
      </c>
      <c r="E976" t="str">
        <f>VLOOKUP(D976,Mapping!$E$2:$F$28,2,0)</f>
        <v>sum</v>
      </c>
      <c r="F976">
        <v>2079.8168851388682</v>
      </c>
    </row>
    <row r="977" spans="1:6" x14ac:dyDescent="0.35">
      <c r="A977" s="56">
        <v>44375</v>
      </c>
      <c r="B977" s="56" t="str">
        <f>VLOOKUP(A977,Mapping!$H$2:$I$215,2,0)</f>
        <v>Post</v>
      </c>
      <c r="C977" s="123">
        <f>VLOOKUP(A977,Mapping!$H$2:$J$215,3,0)</f>
        <v>0</v>
      </c>
      <c r="D977" t="s">
        <v>94</v>
      </c>
      <c r="E977" t="str">
        <f>VLOOKUP(D977,Mapping!$E$2:$F$28,2,0)</f>
        <v>sum</v>
      </c>
      <c r="F977">
        <v>1729.0663619774671</v>
      </c>
    </row>
    <row r="978" spans="1:6" x14ac:dyDescent="0.35">
      <c r="A978" s="56">
        <v>44376</v>
      </c>
      <c r="B978" s="56" t="str">
        <f>VLOOKUP(A978,Mapping!$H$2:$I$215,2,0)</f>
        <v>Post</v>
      </c>
      <c r="C978" s="123">
        <f>VLOOKUP(A978,Mapping!$H$2:$J$215,3,0)</f>
        <v>0</v>
      </c>
      <c r="D978" t="s">
        <v>94</v>
      </c>
      <c r="E978" t="str">
        <f>VLOOKUP(D978,Mapping!$E$2:$F$28,2,0)</f>
        <v>sum</v>
      </c>
      <c r="F978">
        <v>1680.722448227948</v>
      </c>
    </row>
    <row r="979" spans="1:6" x14ac:dyDescent="0.35">
      <c r="A979" s="56">
        <v>44377</v>
      </c>
      <c r="B979" s="56" t="str">
        <f>VLOOKUP(A979,Mapping!$H$2:$I$215,2,0)</f>
        <v>Post</v>
      </c>
      <c r="C979" s="123">
        <f>VLOOKUP(A979,Mapping!$H$2:$J$215,3,0)</f>
        <v>0</v>
      </c>
      <c r="D979" t="s">
        <v>94</v>
      </c>
      <c r="E979" t="str">
        <f>VLOOKUP(D979,Mapping!$E$2:$F$28,2,0)</f>
        <v>sum</v>
      </c>
      <c r="F979">
        <v>1745.5238645304939</v>
      </c>
    </row>
    <row r="980" spans="1:6" x14ac:dyDescent="0.35">
      <c r="A980" s="56">
        <v>44378</v>
      </c>
      <c r="B980" s="56" t="str">
        <f>VLOOKUP(A980,Mapping!$H$2:$I$215,2,0)</f>
        <v>Post</v>
      </c>
      <c r="C980" s="123">
        <f>VLOOKUP(A980,Mapping!$H$2:$J$215,3,0)</f>
        <v>0</v>
      </c>
      <c r="D980" t="s">
        <v>94</v>
      </c>
      <c r="E980" t="str">
        <f>VLOOKUP(D980,Mapping!$E$2:$F$28,2,0)</f>
        <v>sum</v>
      </c>
      <c r="F980">
        <v>1708.376527979206</v>
      </c>
    </row>
    <row r="981" spans="1:6" x14ac:dyDescent="0.35">
      <c r="A981" s="56">
        <v>44379</v>
      </c>
      <c r="B981" s="56" t="str">
        <f>VLOOKUP(A981,Mapping!$H$2:$I$215,2,0)</f>
        <v>Post</v>
      </c>
      <c r="C981" s="123">
        <f>VLOOKUP(A981,Mapping!$H$2:$J$215,3,0)</f>
        <v>0</v>
      </c>
      <c r="D981" t="s">
        <v>94</v>
      </c>
      <c r="E981" t="str">
        <f>VLOOKUP(D981,Mapping!$E$2:$F$28,2,0)</f>
        <v>sum</v>
      </c>
      <c r="F981">
        <v>1681.182359256399</v>
      </c>
    </row>
    <row r="982" spans="1:6" x14ac:dyDescent="0.35">
      <c r="A982" s="56">
        <v>44380</v>
      </c>
      <c r="B982" s="56" t="str">
        <f>VLOOKUP(A982,Mapping!$H$2:$I$215,2,0)</f>
        <v>Post</v>
      </c>
      <c r="C982" s="123">
        <f>VLOOKUP(A982,Mapping!$H$2:$J$215,3,0)</f>
        <v>0</v>
      </c>
      <c r="D982" t="s">
        <v>94</v>
      </c>
      <c r="E982" t="str">
        <f>VLOOKUP(D982,Mapping!$E$2:$F$28,2,0)</f>
        <v>sum</v>
      </c>
      <c r="F982">
        <v>1898.7357090388559</v>
      </c>
    </row>
    <row r="983" spans="1:6" x14ac:dyDescent="0.35">
      <c r="A983" s="56">
        <v>44381</v>
      </c>
      <c r="B983" s="56" t="str">
        <f>VLOOKUP(A983,Mapping!$H$2:$I$215,2,0)</f>
        <v>Post</v>
      </c>
      <c r="C983" s="123">
        <f>VLOOKUP(A983,Mapping!$H$2:$J$215,3,0)</f>
        <v>0</v>
      </c>
      <c r="D983" t="s">
        <v>94</v>
      </c>
      <c r="E983" t="str">
        <f>VLOOKUP(D983,Mapping!$E$2:$F$28,2,0)</f>
        <v>sum</v>
      </c>
      <c r="F983">
        <v>1874.455201250636</v>
      </c>
    </row>
    <row r="984" spans="1:6" x14ac:dyDescent="0.35">
      <c r="A984" s="56">
        <v>44382</v>
      </c>
      <c r="B984" s="56" t="str">
        <f>VLOOKUP(A984,Mapping!$H$2:$I$215,2,0)</f>
        <v>Post</v>
      </c>
      <c r="C984" s="123">
        <f>VLOOKUP(A984,Mapping!$H$2:$J$215,3,0)</f>
        <v>0</v>
      </c>
      <c r="D984" t="s">
        <v>94</v>
      </c>
      <c r="E984" t="str">
        <f>VLOOKUP(D984,Mapping!$E$2:$F$28,2,0)</f>
        <v>sum</v>
      </c>
      <c r="F984">
        <v>1709.3477482907349</v>
      </c>
    </row>
    <row r="985" spans="1:6" x14ac:dyDescent="0.35">
      <c r="A985" s="56">
        <v>44383</v>
      </c>
      <c r="B985" s="56" t="str">
        <f>VLOOKUP(A985,Mapping!$H$2:$I$215,2,0)</f>
        <v>Post</v>
      </c>
      <c r="C985" s="123">
        <f>VLOOKUP(A985,Mapping!$H$2:$J$215,3,0)</f>
        <v>0</v>
      </c>
      <c r="D985" t="s">
        <v>94</v>
      </c>
      <c r="E985" t="str">
        <f>VLOOKUP(D985,Mapping!$E$2:$F$28,2,0)</f>
        <v>sum</v>
      </c>
      <c r="F985">
        <v>1497.6217203774511</v>
      </c>
    </row>
    <row r="986" spans="1:6" x14ac:dyDescent="0.35">
      <c r="A986" s="56">
        <v>44384</v>
      </c>
      <c r="B986" s="56" t="str">
        <f>VLOOKUP(A986,Mapping!$H$2:$I$215,2,0)</f>
        <v>Post</v>
      </c>
      <c r="C986" s="123">
        <f>VLOOKUP(A986,Mapping!$H$2:$J$215,3,0)</f>
        <v>0</v>
      </c>
      <c r="D986" t="s">
        <v>94</v>
      </c>
      <c r="E986" t="str">
        <f>VLOOKUP(D986,Mapping!$E$2:$F$28,2,0)</f>
        <v>sum</v>
      </c>
      <c r="F986">
        <v>1448.089484489481</v>
      </c>
    </row>
    <row r="987" spans="1:6" x14ac:dyDescent="0.35">
      <c r="A987" s="56">
        <v>44385</v>
      </c>
      <c r="B987" s="56" t="str">
        <f>VLOOKUP(A987,Mapping!$H$2:$I$215,2,0)</f>
        <v>Post</v>
      </c>
      <c r="C987" s="123">
        <f>VLOOKUP(A987,Mapping!$H$2:$J$215,3,0)</f>
        <v>0</v>
      </c>
      <c r="D987" t="s">
        <v>94</v>
      </c>
      <c r="E987" t="str">
        <f>VLOOKUP(D987,Mapping!$E$2:$F$28,2,0)</f>
        <v>sum</v>
      </c>
      <c r="F987">
        <v>1577.2617859228151</v>
      </c>
    </row>
    <row r="988" spans="1:6" x14ac:dyDescent="0.35">
      <c r="A988" s="56">
        <v>44386</v>
      </c>
      <c r="B988" s="56" t="str">
        <f>VLOOKUP(A988,Mapping!$H$2:$I$215,2,0)</f>
        <v>Post</v>
      </c>
      <c r="C988" s="123">
        <f>VLOOKUP(A988,Mapping!$H$2:$J$215,3,0)</f>
        <v>0</v>
      </c>
      <c r="D988" t="s">
        <v>94</v>
      </c>
      <c r="E988" t="str">
        <f>VLOOKUP(D988,Mapping!$E$2:$F$28,2,0)</f>
        <v>sum</v>
      </c>
      <c r="F988">
        <v>1516.074906296499</v>
      </c>
    </row>
    <row r="989" spans="1:6" x14ac:dyDescent="0.35">
      <c r="A989" s="56">
        <v>44387</v>
      </c>
      <c r="B989" s="56" t="str">
        <f>VLOOKUP(A989,Mapping!$H$2:$I$215,2,0)</f>
        <v>Post</v>
      </c>
      <c r="C989" s="123">
        <f>VLOOKUP(A989,Mapping!$H$2:$J$215,3,0)</f>
        <v>0</v>
      </c>
      <c r="D989" t="s">
        <v>94</v>
      </c>
      <c r="E989" t="str">
        <f>VLOOKUP(D989,Mapping!$E$2:$F$28,2,0)</f>
        <v>sum</v>
      </c>
      <c r="F989">
        <v>1798.7000169513869</v>
      </c>
    </row>
    <row r="990" spans="1:6" x14ac:dyDescent="0.35">
      <c r="A990" s="56">
        <v>44388</v>
      </c>
      <c r="B990" s="56" t="str">
        <f>VLOOKUP(A990,Mapping!$H$2:$I$215,2,0)</f>
        <v>Post</v>
      </c>
      <c r="C990" s="123">
        <f>VLOOKUP(A990,Mapping!$H$2:$J$215,3,0)</f>
        <v>0</v>
      </c>
      <c r="D990" t="s">
        <v>94</v>
      </c>
      <c r="E990" t="str">
        <f>VLOOKUP(D990,Mapping!$E$2:$F$28,2,0)</f>
        <v>sum</v>
      </c>
      <c r="F990">
        <v>1914.275234023318</v>
      </c>
    </row>
    <row r="991" spans="1:6" x14ac:dyDescent="0.35">
      <c r="A991" s="56">
        <v>44389</v>
      </c>
      <c r="B991" s="56" t="str">
        <f>VLOOKUP(A991,Mapping!$H$2:$I$215,2,0)</f>
        <v>Post</v>
      </c>
      <c r="C991" s="123">
        <f>VLOOKUP(A991,Mapping!$H$2:$J$215,3,0)</f>
        <v>0</v>
      </c>
      <c r="D991" t="s">
        <v>94</v>
      </c>
      <c r="E991" t="str">
        <f>VLOOKUP(D991,Mapping!$E$2:$F$28,2,0)</f>
        <v>sum</v>
      </c>
      <c r="F991">
        <v>1647.1896483528899</v>
      </c>
    </row>
    <row r="992" spans="1:6" x14ac:dyDescent="0.35">
      <c r="A992" s="56">
        <v>44390</v>
      </c>
      <c r="B992" s="56" t="str">
        <f>VLOOKUP(A992,Mapping!$H$2:$I$215,2,0)</f>
        <v>Post</v>
      </c>
      <c r="C992" s="123">
        <f>VLOOKUP(A992,Mapping!$H$2:$J$215,3,0)</f>
        <v>0</v>
      </c>
      <c r="D992" t="s">
        <v>94</v>
      </c>
      <c r="E992" t="str">
        <f>VLOOKUP(D992,Mapping!$E$2:$F$28,2,0)</f>
        <v>sum</v>
      </c>
      <c r="F992">
        <v>1673.4125967641689</v>
      </c>
    </row>
    <row r="993" spans="1:6" x14ac:dyDescent="0.35">
      <c r="A993" s="56">
        <v>44391</v>
      </c>
      <c r="B993" s="56" t="str">
        <f>VLOOKUP(A993,Mapping!$H$2:$I$215,2,0)</f>
        <v>Post</v>
      </c>
      <c r="C993" s="123">
        <f>VLOOKUP(A993,Mapping!$H$2:$J$215,3,0)</f>
        <v>0</v>
      </c>
      <c r="D993" t="s">
        <v>94</v>
      </c>
      <c r="E993" t="str">
        <f>VLOOKUP(D993,Mapping!$E$2:$F$28,2,0)</f>
        <v>sum</v>
      </c>
      <c r="F993">
        <v>1638.448665549131</v>
      </c>
    </row>
    <row r="994" spans="1:6" x14ac:dyDescent="0.35">
      <c r="A994" s="56">
        <v>44392</v>
      </c>
      <c r="B994" s="56" t="str">
        <f>VLOOKUP(A994,Mapping!$H$2:$I$215,2,0)</f>
        <v>Post</v>
      </c>
      <c r="C994" s="123">
        <f>VLOOKUP(A994,Mapping!$H$2:$J$215,3,0)</f>
        <v>0</v>
      </c>
      <c r="D994" t="s">
        <v>94</v>
      </c>
      <c r="E994" t="str">
        <f>VLOOKUP(D994,Mapping!$E$2:$F$28,2,0)</f>
        <v>sum</v>
      </c>
      <c r="F994">
        <v>1614.1681577609099</v>
      </c>
    </row>
    <row r="995" spans="1:6" x14ac:dyDescent="0.35">
      <c r="A995" s="56">
        <v>44393</v>
      </c>
      <c r="B995" s="56" t="str">
        <f>VLOOKUP(A995,Mapping!$H$2:$I$215,2,0)</f>
        <v>Post</v>
      </c>
      <c r="C995" s="123">
        <f>VLOOKUP(A995,Mapping!$H$2:$J$215,3,0)</f>
        <v>0</v>
      </c>
      <c r="D995" t="s">
        <v>94</v>
      </c>
      <c r="E995" t="str">
        <f>VLOOKUP(D995,Mapping!$E$2:$F$28,2,0)</f>
        <v>sum</v>
      </c>
      <c r="F995">
        <v>1480.1397547699321</v>
      </c>
    </row>
    <row r="996" spans="1:6" x14ac:dyDescent="0.35">
      <c r="A996" s="56">
        <v>44394</v>
      </c>
      <c r="B996" s="56" t="str">
        <f>VLOOKUP(A996,Mapping!$H$2:$I$215,2,0)</f>
        <v>Post</v>
      </c>
      <c r="C996" s="123">
        <f>VLOOKUP(A996,Mapping!$H$2:$J$215,3,0)</f>
        <v>0</v>
      </c>
      <c r="D996" t="s">
        <v>94</v>
      </c>
      <c r="E996" t="str">
        <f>VLOOKUP(D996,Mapping!$E$2:$F$28,2,0)</f>
        <v>sum</v>
      </c>
      <c r="F996">
        <v>1811.3258810012619</v>
      </c>
    </row>
    <row r="997" spans="1:6" x14ac:dyDescent="0.35">
      <c r="A997" s="56">
        <v>44395</v>
      </c>
      <c r="B997" s="56" t="str">
        <f>VLOOKUP(A997,Mapping!$H$2:$I$215,2,0)</f>
        <v>Post</v>
      </c>
      <c r="C997" s="123">
        <f>VLOOKUP(A997,Mapping!$H$2:$J$215,3,0)</f>
        <v>0</v>
      </c>
      <c r="D997" t="s">
        <v>94</v>
      </c>
      <c r="E997" t="str">
        <f>VLOOKUP(D997,Mapping!$E$2:$F$28,2,0)</f>
        <v>sum</v>
      </c>
      <c r="F997">
        <v>1907.476691842616</v>
      </c>
    </row>
    <row r="998" spans="1:6" x14ac:dyDescent="0.35">
      <c r="A998" s="56">
        <v>44396</v>
      </c>
      <c r="B998" s="56" t="str">
        <f>VLOOKUP(A998,Mapping!$H$2:$I$215,2,0)</f>
        <v>Post</v>
      </c>
      <c r="C998" s="123">
        <f>VLOOKUP(A998,Mapping!$H$2:$J$215,3,0)</f>
        <v>0</v>
      </c>
      <c r="D998" t="s">
        <v>94</v>
      </c>
      <c r="E998" t="str">
        <f>VLOOKUP(D998,Mapping!$E$2:$F$28,2,0)</f>
        <v>sum</v>
      </c>
      <c r="F998">
        <v>1749.1677810634169</v>
      </c>
    </row>
    <row r="999" spans="1:6" x14ac:dyDescent="0.35">
      <c r="A999" s="56">
        <v>44397</v>
      </c>
      <c r="B999" s="56" t="str">
        <f>VLOOKUP(A999,Mapping!$H$2:$I$215,2,0)</f>
        <v>Post</v>
      </c>
      <c r="C999" s="123">
        <f>VLOOKUP(A999,Mapping!$H$2:$J$215,3,0)</f>
        <v>0</v>
      </c>
      <c r="D999" t="s">
        <v>94</v>
      </c>
      <c r="E999" t="str">
        <f>VLOOKUP(D999,Mapping!$E$2:$F$28,2,0)</f>
        <v>sum</v>
      </c>
      <c r="F999">
        <v>1645.247207729833</v>
      </c>
    </row>
    <row r="1000" spans="1:6" x14ac:dyDescent="0.35">
      <c r="A1000" s="56">
        <v>44398</v>
      </c>
      <c r="B1000" s="56" t="str">
        <f>VLOOKUP(A1000,Mapping!$H$2:$I$215,2,0)</f>
        <v>Post</v>
      </c>
      <c r="C1000" s="123">
        <f>VLOOKUP(A1000,Mapping!$H$2:$J$215,3,0)</f>
        <v>0</v>
      </c>
      <c r="D1000" t="s">
        <v>94</v>
      </c>
      <c r="E1000" t="str">
        <f>VLOOKUP(D1000,Mapping!$E$2:$F$28,2,0)</f>
        <v>sum</v>
      </c>
      <c r="F1000">
        <v>1643.304767106775</v>
      </c>
    </row>
    <row r="1001" spans="1:6" x14ac:dyDescent="0.35">
      <c r="A1001" s="56">
        <v>44399</v>
      </c>
      <c r="B1001" s="56" t="str">
        <f>VLOOKUP(A1001,Mapping!$H$2:$I$215,2,0)</f>
        <v>Post</v>
      </c>
      <c r="C1001" s="123">
        <f>VLOOKUP(A1001,Mapping!$H$2:$J$215,3,0)</f>
        <v>0</v>
      </c>
      <c r="D1001" t="s">
        <v>94</v>
      </c>
      <c r="E1001" t="str">
        <f>VLOOKUP(D1001,Mapping!$E$2:$F$28,2,0)</f>
        <v>sum</v>
      </c>
      <c r="F1001">
        <v>1499.5641610005091</v>
      </c>
    </row>
    <row r="1002" spans="1:6" x14ac:dyDescent="0.35">
      <c r="A1002" s="56">
        <v>44400</v>
      </c>
      <c r="B1002" s="56" t="str">
        <f>VLOOKUP(A1002,Mapping!$H$2:$I$215,2,0)</f>
        <v>Post</v>
      </c>
      <c r="C1002" s="123">
        <f>VLOOKUP(A1002,Mapping!$H$2:$J$215,3,0)</f>
        <v>0</v>
      </c>
      <c r="D1002" t="s">
        <v>94</v>
      </c>
      <c r="E1002" t="str">
        <f>VLOOKUP(D1002,Mapping!$E$2:$F$28,2,0)</f>
        <v>sum</v>
      </c>
      <c r="F1002">
        <v>1540.3554140847191</v>
      </c>
    </row>
    <row r="1003" spans="1:6" x14ac:dyDescent="0.35">
      <c r="A1003" s="56">
        <v>44401</v>
      </c>
      <c r="B1003" s="56" t="str">
        <f>VLOOKUP(A1003,Mapping!$H$2:$I$215,2,0)</f>
        <v>Post</v>
      </c>
      <c r="C1003" s="123">
        <f>VLOOKUP(A1003,Mapping!$H$2:$J$215,3,0)</f>
        <v>0</v>
      </c>
      <c r="D1003" t="s">
        <v>94</v>
      </c>
      <c r="E1003" t="str">
        <f>VLOOKUP(D1003,Mapping!$E$2:$F$28,2,0)</f>
        <v>sum</v>
      </c>
      <c r="F1003">
        <v>1643.304767106775</v>
      </c>
    </row>
    <row r="1004" spans="1:6" x14ac:dyDescent="0.35">
      <c r="A1004" s="56">
        <v>44402</v>
      </c>
      <c r="B1004" s="56" t="str">
        <f>VLOOKUP(A1004,Mapping!$H$2:$I$215,2,0)</f>
        <v>Post</v>
      </c>
      <c r="C1004" s="123">
        <f>VLOOKUP(A1004,Mapping!$H$2:$J$215,3,0)</f>
        <v>0</v>
      </c>
      <c r="D1004" t="s">
        <v>94</v>
      </c>
      <c r="E1004" t="str">
        <f>VLOOKUP(D1004,Mapping!$E$2:$F$28,2,0)</f>
        <v>sum</v>
      </c>
      <c r="F1004">
        <v>1646.218428041361</v>
      </c>
    </row>
    <row r="1005" spans="1:6" x14ac:dyDescent="0.35">
      <c r="A1005" s="56">
        <v>44403</v>
      </c>
      <c r="B1005" s="56" t="str">
        <f>VLOOKUP(A1005,Mapping!$H$2:$I$215,2,0)</f>
        <v>Post</v>
      </c>
      <c r="C1005" s="123">
        <f>VLOOKUP(A1005,Mapping!$H$2:$J$215,3,0)</f>
        <v>0</v>
      </c>
      <c r="D1005" t="s">
        <v>94</v>
      </c>
      <c r="E1005" t="str">
        <f>VLOOKUP(D1005,Mapping!$E$2:$F$28,2,0)</f>
        <v>sum</v>
      </c>
      <c r="F1005">
        <v>1584.060328103516</v>
      </c>
    </row>
    <row r="1006" spans="1:6" x14ac:dyDescent="0.35">
      <c r="A1006" s="56">
        <v>44404</v>
      </c>
      <c r="B1006" s="56" t="str">
        <f>VLOOKUP(A1006,Mapping!$H$2:$I$215,2,0)</f>
        <v>Post</v>
      </c>
      <c r="C1006" s="123">
        <f>VLOOKUP(A1006,Mapping!$H$2:$J$215,3,0)</f>
        <v>0</v>
      </c>
      <c r="D1006" t="s">
        <v>94</v>
      </c>
      <c r="E1006" t="str">
        <f>VLOOKUP(D1006,Mapping!$E$2:$F$28,2,0)</f>
        <v>sum</v>
      </c>
      <c r="F1006">
        <v>1490.823178196749</v>
      </c>
    </row>
    <row r="1007" spans="1:6" x14ac:dyDescent="0.35">
      <c r="A1007" s="56">
        <v>44405</v>
      </c>
      <c r="B1007" s="56" t="str">
        <f>VLOOKUP(A1007,Mapping!$H$2:$I$215,2,0)</f>
        <v>Post</v>
      </c>
      <c r="C1007" s="123">
        <f>VLOOKUP(A1007,Mapping!$H$2:$J$215,3,0)</f>
        <v>0</v>
      </c>
      <c r="D1007" t="s">
        <v>94</v>
      </c>
      <c r="E1007" t="str">
        <f>VLOOKUP(D1007,Mapping!$E$2:$F$28,2,0)</f>
        <v>sum</v>
      </c>
      <c r="F1007">
        <v>1568.520803119055</v>
      </c>
    </row>
    <row r="1008" spans="1:6" x14ac:dyDescent="0.35">
      <c r="A1008" s="56">
        <v>44406</v>
      </c>
      <c r="B1008" s="56" t="str">
        <f>VLOOKUP(A1008,Mapping!$H$2:$I$215,2,0)</f>
        <v>Post</v>
      </c>
      <c r="C1008" s="123">
        <f>VLOOKUP(A1008,Mapping!$H$2:$J$215,3,0)</f>
        <v>0</v>
      </c>
      <c r="D1008" t="s">
        <v>94</v>
      </c>
      <c r="E1008" t="str">
        <f>VLOOKUP(D1008,Mapping!$E$2:$F$28,2,0)</f>
        <v>sum</v>
      </c>
      <c r="F1008">
        <v>1658.844292091236</v>
      </c>
    </row>
    <row r="1009" spans="1:6" x14ac:dyDescent="0.35">
      <c r="A1009" s="56">
        <v>44407</v>
      </c>
      <c r="B1009" s="56" t="str">
        <f>VLOOKUP(A1009,Mapping!$H$2:$I$215,2,0)</f>
        <v>Post</v>
      </c>
      <c r="C1009" s="123">
        <f>VLOOKUP(A1009,Mapping!$H$2:$J$215,3,0)</f>
        <v>0</v>
      </c>
      <c r="D1009" t="s">
        <v>94</v>
      </c>
      <c r="E1009" t="str">
        <f>VLOOKUP(D1009,Mapping!$E$2:$F$28,2,0)</f>
        <v>sum</v>
      </c>
      <c r="F1009">
        <v>1722.944832652139</v>
      </c>
    </row>
    <row r="1010" spans="1:6" x14ac:dyDescent="0.35">
      <c r="A1010" s="56">
        <v>44408</v>
      </c>
      <c r="B1010" s="56" t="str">
        <f>VLOOKUP(A1010,Mapping!$H$2:$I$215,2,0)</f>
        <v>Post</v>
      </c>
      <c r="C1010" s="123">
        <f>VLOOKUP(A1010,Mapping!$H$2:$J$215,3,0)</f>
        <v>0</v>
      </c>
      <c r="D1010" t="s">
        <v>94</v>
      </c>
      <c r="E1010" t="str">
        <f>VLOOKUP(D1010,Mapping!$E$2:$F$28,2,0)</f>
        <v>sum</v>
      </c>
      <c r="F1010">
        <v>1776.3619497862239</v>
      </c>
    </row>
    <row r="1011" spans="1:6" x14ac:dyDescent="0.35">
      <c r="A1011" s="56">
        <v>44409</v>
      </c>
      <c r="B1011" s="56" t="str">
        <f>VLOOKUP(A1011,Mapping!$H$2:$I$215,2,0)</f>
        <v>Post</v>
      </c>
      <c r="C1011" s="123">
        <f>VLOOKUP(A1011,Mapping!$H$2:$J$215,3,0)</f>
        <v>0</v>
      </c>
      <c r="D1011" t="s">
        <v>94</v>
      </c>
      <c r="E1011" t="str">
        <f>VLOOKUP(D1011,Mapping!$E$2:$F$28,2,0)</f>
        <v>sum</v>
      </c>
      <c r="F1011">
        <v>1846.624125912449</v>
      </c>
    </row>
    <row r="1012" spans="1:6" x14ac:dyDescent="0.35">
      <c r="A1012" s="56">
        <v>44410</v>
      </c>
      <c r="B1012" s="56" t="str">
        <f>VLOOKUP(A1012,Mapping!$H$2:$I$215,2,0)</f>
        <v>Post</v>
      </c>
      <c r="C1012" s="123">
        <f>VLOOKUP(A1012,Mapping!$H$2:$J$215,3,0)</f>
        <v>0</v>
      </c>
      <c r="D1012" t="s">
        <v>94</v>
      </c>
      <c r="E1012" t="str">
        <f>VLOOKUP(D1012,Mapping!$E$2:$F$28,2,0)</f>
        <v>sum</v>
      </c>
      <c r="F1012">
        <v>1499.816655340976</v>
      </c>
    </row>
    <row r="1013" spans="1:6" x14ac:dyDescent="0.35">
      <c r="A1013" s="56">
        <v>44411</v>
      </c>
      <c r="B1013" s="56" t="str">
        <f>VLOOKUP(A1013,Mapping!$H$2:$I$215,2,0)</f>
        <v>Post</v>
      </c>
      <c r="C1013" s="123">
        <f>VLOOKUP(A1013,Mapping!$H$2:$J$215,3,0)</f>
        <v>0</v>
      </c>
      <c r="D1013" t="s">
        <v>94</v>
      </c>
      <c r="E1013" t="str">
        <f>VLOOKUP(D1013,Mapping!$E$2:$F$28,2,0)</f>
        <v>sum</v>
      </c>
      <c r="F1013">
        <v>1665.6810977882019</v>
      </c>
    </row>
    <row r="1014" spans="1:6" x14ac:dyDescent="0.35">
      <c r="A1014" s="56">
        <v>44412</v>
      </c>
      <c r="B1014" s="56" t="str">
        <f>VLOOKUP(A1014,Mapping!$H$2:$I$215,2,0)</f>
        <v>Post</v>
      </c>
      <c r="C1014" s="123">
        <f>VLOOKUP(A1014,Mapping!$H$2:$J$215,3,0)</f>
        <v>0</v>
      </c>
      <c r="D1014" t="s">
        <v>94</v>
      </c>
      <c r="E1014" t="str">
        <f>VLOOKUP(D1014,Mapping!$E$2:$F$28,2,0)</f>
        <v>sum</v>
      </c>
      <c r="F1014">
        <v>1456.5913764001839</v>
      </c>
    </row>
    <row r="1015" spans="1:6" x14ac:dyDescent="0.35">
      <c r="A1015" s="56">
        <v>44413</v>
      </c>
      <c r="B1015" s="56" t="str">
        <f>VLOOKUP(A1015,Mapping!$H$2:$I$215,2,0)</f>
        <v>Post</v>
      </c>
      <c r="C1015" s="123">
        <f>VLOOKUP(A1015,Mapping!$H$2:$J$215,3,0)</f>
        <v>0</v>
      </c>
      <c r="D1015" t="s">
        <v>94</v>
      </c>
      <c r="E1015" t="str">
        <f>VLOOKUP(D1015,Mapping!$E$2:$F$28,2,0)</f>
        <v>sum</v>
      </c>
      <c r="F1015">
        <v>1454.580898309915</v>
      </c>
    </row>
    <row r="1016" spans="1:6" x14ac:dyDescent="0.35">
      <c r="A1016" s="56">
        <v>44414</v>
      </c>
      <c r="B1016" s="56" t="str">
        <f>VLOOKUP(A1016,Mapping!$H$2:$I$215,2,0)</f>
        <v>Post</v>
      </c>
      <c r="C1016" s="123">
        <f>VLOOKUP(A1016,Mapping!$H$2:$J$215,3,0)</f>
        <v>0</v>
      </c>
      <c r="D1016" t="s">
        <v>94</v>
      </c>
      <c r="E1016" t="str">
        <f>VLOOKUP(D1016,Mapping!$E$2:$F$28,2,0)</f>
        <v>sum</v>
      </c>
      <c r="F1016">
        <v>1505.8480896117851</v>
      </c>
    </row>
    <row r="1017" spans="1:6" x14ac:dyDescent="0.35">
      <c r="A1017" s="56">
        <v>44415</v>
      </c>
      <c r="B1017" s="56" t="str">
        <f>VLOOKUP(A1017,Mapping!$H$2:$I$215,2,0)</f>
        <v>Post</v>
      </c>
      <c r="C1017" s="123">
        <f>VLOOKUP(A1017,Mapping!$H$2:$J$215,3,0)</f>
        <v>0</v>
      </c>
      <c r="D1017" t="s">
        <v>94</v>
      </c>
      <c r="E1017" t="str">
        <f>VLOOKUP(D1017,Mapping!$E$2:$F$28,2,0)</f>
        <v>sum</v>
      </c>
      <c r="F1017">
        <v>1574.2043446809439</v>
      </c>
    </row>
    <row r="1018" spans="1:6" x14ac:dyDescent="0.35">
      <c r="A1018" s="56">
        <v>44416</v>
      </c>
      <c r="B1018" s="56" t="str">
        <f>VLOOKUP(A1018,Mapping!$H$2:$I$215,2,0)</f>
        <v>Post</v>
      </c>
      <c r="C1018" s="123">
        <f>VLOOKUP(A1018,Mapping!$H$2:$J$215,3,0)</f>
        <v>0</v>
      </c>
      <c r="D1018" t="s">
        <v>94</v>
      </c>
      <c r="E1018" t="str">
        <f>VLOOKUP(D1018,Mapping!$E$2:$F$28,2,0)</f>
        <v>sum</v>
      </c>
      <c r="F1018">
        <v>1626.4767750279491</v>
      </c>
    </row>
    <row r="1019" spans="1:6" x14ac:dyDescent="0.35">
      <c r="A1019" s="56">
        <v>44417</v>
      </c>
      <c r="B1019" s="56" t="str">
        <f>VLOOKUP(A1019,Mapping!$H$2:$I$215,2,0)</f>
        <v>Post</v>
      </c>
      <c r="C1019" s="123">
        <f>VLOOKUP(A1019,Mapping!$H$2:$J$215,3,0)</f>
        <v>0</v>
      </c>
      <c r="D1019" t="s">
        <v>94</v>
      </c>
      <c r="E1019" t="str">
        <f>VLOOKUP(D1019,Mapping!$E$2:$F$28,2,0)</f>
        <v>sum</v>
      </c>
      <c r="F1019">
        <v>1349.0307985707709</v>
      </c>
    </row>
    <row r="1020" spans="1:6" x14ac:dyDescent="0.35">
      <c r="A1020" s="56">
        <v>44418</v>
      </c>
      <c r="B1020" s="56" t="str">
        <f>VLOOKUP(A1020,Mapping!$H$2:$I$215,2,0)</f>
        <v>Post</v>
      </c>
      <c r="C1020" s="123">
        <f>VLOOKUP(A1020,Mapping!$H$2:$J$215,3,0)</f>
        <v>0</v>
      </c>
      <c r="D1020" t="s">
        <v>94</v>
      </c>
      <c r="E1020" t="str">
        <f>VLOOKUP(D1020,Mapping!$E$2:$F$28,2,0)</f>
        <v>sum</v>
      </c>
      <c r="F1020">
        <v>1320.8841053069989</v>
      </c>
    </row>
    <row r="1021" spans="1:6" x14ac:dyDescent="0.35">
      <c r="A1021" s="56">
        <v>44419</v>
      </c>
      <c r="B1021" s="56" t="str">
        <f>VLOOKUP(A1021,Mapping!$H$2:$I$215,2,0)</f>
        <v>Post</v>
      </c>
      <c r="C1021" s="123">
        <f>VLOOKUP(A1021,Mapping!$H$2:$J$215,3,0)</f>
        <v>0</v>
      </c>
      <c r="D1021" t="s">
        <v>94</v>
      </c>
      <c r="E1021" t="str">
        <f>VLOOKUP(D1021,Mapping!$E$2:$F$28,2,0)</f>
        <v>sum</v>
      </c>
      <c r="F1021">
        <v>1365.1146232929259</v>
      </c>
    </row>
    <row r="1022" spans="1:6" x14ac:dyDescent="0.35">
      <c r="A1022" s="56">
        <v>44420</v>
      </c>
      <c r="B1022" s="56" t="str">
        <f>VLOOKUP(A1022,Mapping!$H$2:$I$215,2,0)</f>
        <v>Post</v>
      </c>
      <c r="C1022" s="123">
        <f>VLOOKUP(A1022,Mapping!$H$2:$J$215,3,0)</f>
        <v>0</v>
      </c>
      <c r="D1022" t="s">
        <v>94</v>
      </c>
      <c r="E1022" t="str">
        <f>VLOOKUP(D1022,Mapping!$E$2:$F$28,2,0)</f>
        <v>sum</v>
      </c>
      <c r="F1022">
        <v>1326.915539577808</v>
      </c>
    </row>
    <row r="1023" spans="1:6" x14ac:dyDescent="0.35">
      <c r="A1023" s="56">
        <v>44421</v>
      </c>
      <c r="B1023" s="56" t="str">
        <f>VLOOKUP(A1023,Mapping!$H$2:$I$215,2,0)</f>
        <v>Post</v>
      </c>
      <c r="C1023" s="123">
        <f>VLOOKUP(A1023,Mapping!$H$2:$J$215,3,0)</f>
        <v>0</v>
      </c>
      <c r="D1023" t="s">
        <v>94</v>
      </c>
      <c r="E1023" t="str">
        <f>VLOOKUP(D1023,Mapping!$E$2:$F$28,2,0)</f>
        <v>sum</v>
      </c>
      <c r="F1023">
        <v>1331.941734803481</v>
      </c>
    </row>
    <row r="1024" spans="1:6" x14ac:dyDescent="0.35">
      <c r="A1024" s="56">
        <v>44422</v>
      </c>
      <c r="B1024" s="56" t="str">
        <f>VLOOKUP(A1024,Mapping!$H$2:$I$215,2,0)</f>
        <v>Post</v>
      </c>
      <c r="C1024" s="123">
        <f>VLOOKUP(A1024,Mapping!$H$2:$J$215,3,0)</f>
        <v>0</v>
      </c>
      <c r="D1024" t="s">
        <v>94</v>
      </c>
      <c r="E1024" t="str">
        <f>VLOOKUP(D1024,Mapping!$E$2:$F$28,2,0)</f>
        <v>sum</v>
      </c>
      <c r="F1024">
        <v>1474.6856792126091</v>
      </c>
    </row>
    <row r="1025" spans="1:6" x14ac:dyDescent="0.35">
      <c r="A1025" s="56">
        <v>44423</v>
      </c>
      <c r="B1025" s="56" t="str">
        <f>VLOOKUP(A1025,Mapping!$H$2:$I$215,2,0)</f>
        <v>Post</v>
      </c>
      <c r="C1025" s="123">
        <f>VLOOKUP(A1025,Mapping!$H$2:$J$215,3,0)</f>
        <v>0</v>
      </c>
      <c r="D1025" t="s">
        <v>94</v>
      </c>
      <c r="E1025" t="str">
        <f>VLOOKUP(D1025,Mapping!$E$2:$F$28,2,0)</f>
        <v>sum</v>
      </c>
      <c r="F1025">
        <v>1659.6496635173939</v>
      </c>
    </row>
    <row r="1026" spans="1:6" x14ac:dyDescent="0.35">
      <c r="A1026" s="56">
        <v>44424</v>
      </c>
      <c r="B1026" s="56" t="str">
        <f>VLOOKUP(A1026,Mapping!$H$2:$I$215,2,0)</f>
        <v>Post</v>
      </c>
      <c r="C1026" s="123">
        <f>VLOOKUP(A1026,Mapping!$H$2:$J$215,3,0)</f>
        <v>0</v>
      </c>
      <c r="D1026" t="s">
        <v>94</v>
      </c>
      <c r="E1026" t="str">
        <f>VLOOKUP(D1026,Mapping!$E$2:$F$28,2,0)</f>
        <v>sum</v>
      </c>
      <c r="F1026">
        <v>1261.575001644052</v>
      </c>
    </row>
    <row r="1027" spans="1:6" x14ac:dyDescent="0.35">
      <c r="A1027" s="56">
        <v>44425</v>
      </c>
      <c r="B1027" s="56" t="str">
        <f>VLOOKUP(A1027,Mapping!$H$2:$I$215,2,0)</f>
        <v>Post</v>
      </c>
      <c r="C1027" s="123">
        <f>VLOOKUP(A1027,Mapping!$H$2:$J$215,3,0)</f>
        <v>0</v>
      </c>
      <c r="D1027" t="s">
        <v>94</v>
      </c>
      <c r="E1027" t="str">
        <f>VLOOKUP(D1027,Mapping!$E$2:$F$28,2,0)</f>
        <v>sum</v>
      </c>
      <c r="F1027">
        <v>1311.836953900787</v>
      </c>
    </row>
    <row r="1028" spans="1:6" x14ac:dyDescent="0.35">
      <c r="A1028" s="56">
        <v>44426</v>
      </c>
      <c r="B1028" s="56" t="str">
        <f>VLOOKUP(A1028,Mapping!$H$2:$I$215,2,0)</f>
        <v>Post</v>
      </c>
      <c r="C1028" s="123">
        <f>VLOOKUP(A1028,Mapping!$H$2:$J$215,3,0)</f>
        <v>0</v>
      </c>
      <c r="D1028" t="s">
        <v>94</v>
      </c>
      <c r="E1028" t="str">
        <f>VLOOKUP(D1028,Mapping!$E$2:$F$28,2,0)</f>
        <v>sum</v>
      </c>
      <c r="F1028">
        <v>1591.293408448234</v>
      </c>
    </row>
    <row r="1029" spans="1:6" x14ac:dyDescent="0.35">
      <c r="A1029" s="56">
        <v>44427</v>
      </c>
      <c r="B1029" s="56" t="str">
        <f>VLOOKUP(A1029,Mapping!$H$2:$I$215,2,0)</f>
        <v>Post</v>
      </c>
      <c r="C1029" s="123">
        <f>VLOOKUP(A1029,Mapping!$H$2:$J$215,3,0)</f>
        <v>0</v>
      </c>
      <c r="D1029" t="s">
        <v>94</v>
      </c>
      <c r="E1029" t="str">
        <f>VLOOKUP(D1029,Mapping!$E$2:$F$28,2,0)</f>
        <v>sum</v>
      </c>
      <c r="F1029">
        <v>1629.4924921633531</v>
      </c>
    </row>
    <row r="1030" spans="1:6" x14ac:dyDescent="0.35">
      <c r="A1030" s="56">
        <v>44428</v>
      </c>
      <c r="B1030" s="56" t="str">
        <f>VLOOKUP(A1030,Mapping!$H$2:$I$215,2,0)</f>
        <v>Post</v>
      </c>
      <c r="C1030" s="123">
        <f>VLOOKUP(A1030,Mapping!$H$2:$J$215,3,0)</f>
        <v>0</v>
      </c>
      <c r="D1030" t="s">
        <v>94</v>
      </c>
      <c r="E1030" t="str">
        <f>VLOOKUP(D1030,Mapping!$E$2:$F$28,2,0)</f>
        <v>sum</v>
      </c>
      <c r="F1030">
        <v>1753.136894714921</v>
      </c>
    </row>
    <row r="1031" spans="1:6" x14ac:dyDescent="0.35">
      <c r="A1031" s="56">
        <v>44429</v>
      </c>
      <c r="B1031" s="56" t="str">
        <f>VLOOKUP(A1031,Mapping!$H$2:$I$215,2,0)</f>
        <v>Post</v>
      </c>
      <c r="C1031" s="123">
        <f>VLOOKUP(A1031,Mapping!$H$2:$J$215,3,0)</f>
        <v>0</v>
      </c>
      <c r="D1031" t="s">
        <v>94</v>
      </c>
      <c r="E1031" t="str">
        <f>VLOOKUP(D1031,Mapping!$E$2:$F$28,2,0)</f>
        <v>sum</v>
      </c>
      <c r="F1031">
        <v>1825.5141059646201</v>
      </c>
    </row>
    <row r="1032" spans="1:6" x14ac:dyDescent="0.35">
      <c r="A1032" s="56">
        <v>44430</v>
      </c>
      <c r="B1032" s="56" t="str">
        <f>VLOOKUP(A1032,Mapping!$H$2:$I$215,2,0)</f>
        <v>Post</v>
      </c>
      <c r="C1032" s="123">
        <f>VLOOKUP(A1032,Mapping!$H$2:$J$215,3,0)</f>
        <v>0</v>
      </c>
      <c r="D1032" t="s">
        <v>94</v>
      </c>
      <c r="E1032" t="str">
        <f>VLOOKUP(D1032,Mapping!$E$2:$F$28,2,0)</f>
        <v>sum</v>
      </c>
      <c r="F1032">
        <v>1793.3464565203089</v>
      </c>
    </row>
    <row r="1033" spans="1:6" x14ac:dyDescent="0.35">
      <c r="A1033" s="56">
        <v>44431</v>
      </c>
      <c r="B1033" s="56" t="str">
        <f>VLOOKUP(A1033,Mapping!$H$2:$I$215,2,0)</f>
        <v>Post</v>
      </c>
      <c r="C1033" s="123">
        <f>VLOOKUP(A1033,Mapping!$H$2:$J$215,3,0)</f>
        <v>0</v>
      </c>
      <c r="D1033" t="s">
        <v>94</v>
      </c>
      <c r="E1033" t="str">
        <f>VLOOKUP(D1033,Mapping!$E$2:$F$28,2,0)</f>
        <v>sum</v>
      </c>
      <c r="F1033">
        <v>1439.502312632894</v>
      </c>
    </row>
    <row r="1034" spans="1:6" x14ac:dyDescent="0.35">
      <c r="A1034" s="56">
        <v>44432</v>
      </c>
      <c r="B1034" s="56" t="str">
        <f>VLOOKUP(A1034,Mapping!$H$2:$I$215,2,0)</f>
        <v>Post</v>
      </c>
      <c r="C1034" s="123">
        <f>VLOOKUP(A1034,Mapping!$H$2:$J$215,3,0)</f>
        <v>0</v>
      </c>
      <c r="D1034" t="s">
        <v>94</v>
      </c>
      <c r="E1034" t="str">
        <f>VLOOKUP(D1034,Mapping!$E$2:$F$28,2,0)</f>
        <v>sum</v>
      </c>
      <c r="F1034">
        <v>1516.9057191082661</v>
      </c>
    </row>
    <row r="1035" spans="1:6" x14ac:dyDescent="0.35">
      <c r="A1035" s="56">
        <v>44433</v>
      </c>
      <c r="B1035" s="56" t="str">
        <f>VLOOKUP(A1035,Mapping!$H$2:$I$215,2,0)</f>
        <v>Post</v>
      </c>
      <c r="C1035" s="123">
        <f>VLOOKUP(A1035,Mapping!$H$2:$J$215,3,0)</f>
        <v>0</v>
      </c>
      <c r="D1035" t="s">
        <v>94</v>
      </c>
      <c r="E1035" t="str">
        <f>VLOOKUP(D1035,Mapping!$E$2:$F$28,2,0)</f>
        <v>sum</v>
      </c>
      <c r="F1035">
        <v>1364.109384247791</v>
      </c>
    </row>
    <row r="1036" spans="1:6" x14ac:dyDescent="0.35">
      <c r="A1036" s="56">
        <v>44434</v>
      </c>
      <c r="B1036" s="56" t="str">
        <f>VLOOKUP(A1036,Mapping!$H$2:$I$215,2,0)</f>
        <v>Post</v>
      </c>
      <c r="C1036" s="123">
        <f>VLOOKUP(A1036,Mapping!$H$2:$J$215,3,0)</f>
        <v>0</v>
      </c>
      <c r="D1036" t="s">
        <v>94</v>
      </c>
      <c r="E1036" t="str">
        <f>VLOOKUP(D1036,Mapping!$E$2:$F$28,2,0)</f>
        <v>sum</v>
      </c>
      <c r="F1036">
        <v>1242.4754597864919</v>
      </c>
    </row>
    <row r="1037" spans="1:6" x14ac:dyDescent="0.35">
      <c r="A1037" s="56">
        <v>44435</v>
      </c>
      <c r="B1037" s="56" t="str">
        <f>VLOOKUP(A1037,Mapping!$H$2:$I$215,2,0)</f>
        <v>Post</v>
      </c>
      <c r="C1037" s="123">
        <f>VLOOKUP(A1037,Mapping!$H$2:$J$215,3,0)</f>
        <v>0</v>
      </c>
      <c r="D1037" t="s">
        <v>94</v>
      </c>
      <c r="E1037" t="str">
        <f>VLOOKUP(D1037,Mapping!$E$2:$F$28,2,0)</f>
        <v>sum</v>
      </c>
      <c r="F1037">
        <v>1290.726933952958</v>
      </c>
    </row>
    <row r="1038" spans="1:6" x14ac:dyDescent="0.35">
      <c r="A1038" s="56">
        <v>44436</v>
      </c>
      <c r="B1038" s="56" t="str">
        <f>VLOOKUP(A1038,Mapping!$H$2:$I$215,2,0)</f>
        <v>Post</v>
      </c>
      <c r="C1038" s="123">
        <f>VLOOKUP(A1038,Mapping!$H$2:$J$215,3,0)</f>
        <v>0</v>
      </c>
      <c r="D1038" t="s">
        <v>94</v>
      </c>
      <c r="E1038" t="str">
        <f>VLOOKUP(D1038,Mapping!$E$2:$F$28,2,0)</f>
        <v>sum</v>
      </c>
      <c r="F1038">
        <v>1479.7118744382819</v>
      </c>
    </row>
    <row r="1039" spans="1:6" x14ac:dyDescent="0.35">
      <c r="A1039" s="56">
        <v>44437</v>
      </c>
      <c r="B1039" s="56" t="str">
        <f>VLOOKUP(A1039,Mapping!$H$2:$I$215,2,0)</f>
        <v>Post</v>
      </c>
      <c r="C1039" s="123">
        <f>VLOOKUP(A1039,Mapping!$H$2:$J$215,3,0)</f>
        <v>0</v>
      </c>
      <c r="D1039" t="s">
        <v>94</v>
      </c>
      <c r="E1039" t="str">
        <f>VLOOKUP(D1039,Mapping!$E$2:$F$28,2,0)</f>
        <v>sum</v>
      </c>
      <c r="F1039">
        <v>1474.6856792126091</v>
      </c>
    </row>
    <row r="1040" spans="1:6" x14ac:dyDescent="0.35">
      <c r="A1040" s="56">
        <v>44438</v>
      </c>
      <c r="B1040" s="56" t="str">
        <f>VLOOKUP(A1040,Mapping!$H$2:$I$215,2,0)</f>
        <v>Post</v>
      </c>
      <c r="C1040" s="123">
        <f>VLOOKUP(A1040,Mapping!$H$2:$J$215,3,0)</f>
        <v>0</v>
      </c>
      <c r="D1040" t="s">
        <v>94</v>
      </c>
      <c r="E1040" t="str">
        <f>VLOOKUP(D1040,Mapping!$E$2:$F$28,2,0)</f>
        <v>sum</v>
      </c>
      <c r="F1040">
        <v>1229.4073521997409</v>
      </c>
    </row>
    <row r="1041" spans="1:6" x14ac:dyDescent="0.35">
      <c r="A1041" s="56">
        <v>44439</v>
      </c>
      <c r="B1041" s="56" t="str">
        <f>VLOOKUP(A1041,Mapping!$H$2:$I$215,2,0)</f>
        <v>Post</v>
      </c>
      <c r="C1041" s="123">
        <f>VLOOKUP(A1041,Mapping!$H$2:$J$215,3,0)</f>
        <v>0</v>
      </c>
      <c r="D1041" t="s">
        <v>94</v>
      </c>
      <c r="E1041" t="str">
        <f>VLOOKUP(D1041,Mapping!$E$2:$F$28,2,0)</f>
        <v>sum</v>
      </c>
      <c r="F1041">
        <v>1196.234463710296</v>
      </c>
    </row>
    <row r="1042" spans="1:6" x14ac:dyDescent="0.35">
      <c r="A1042" s="56">
        <v>44440</v>
      </c>
      <c r="B1042" s="56" t="str">
        <f>VLOOKUP(A1042,Mapping!$H$2:$I$215,2,0)</f>
        <v>Post</v>
      </c>
      <c r="C1042" s="123">
        <f>VLOOKUP(A1042,Mapping!$H$2:$J$215,3,0)</f>
        <v>0</v>
      </c>
      <c r="D1042" t="s">
        <v>94</v>
      </c>
      <c r="E1042" t="str">
        <f>VLOOKUP(D1042,Mapping!$E$2:$F$28,2,0)</f>
        <v>sum</v>
      </c>
      <c r="F1042">
        <v>1141.628188563624</v>
      </c>
    </row>
    <row r="1043" spans="1:6" x14ac:dyDescent="0.35">
      <c r="A1043" s="56">
        <v>44441</v>
      </c>
      <c r="B1043" s="56" t="str">
        <f>VLOOKUP(A1043,Mapping!$H$2:$I$215,2,0)</f>
        <v>Post</v>
      </c>
      <c r="C1043" s="123">
        <f>VLOOKUP(A1043,Mapping!$H$2:$J$215,3,0)</f>
        <v>0</v>
      </c>
      <c r="D1043" t="s">
        <v>94</v>
      </c>
      <c r="E1043" t="str">
        <f>VLOOKUP(D1043,Mapping!$E$2:$F$28,2,0)</f>
        <v>sum</v>
      </c>
      <c r="F1043">
        <v>1062.6720440031011</v>
      </c>
    </row>
    <row r="1044" spans="1:6" x14ac:dyDescent="0.35">
      <c r="A1044" s="56">
        <v>44442</v>
      </c>
      <c r="B1044" s="56" t="str">
        <f>VLOOKUP(A1044,Mapping!$H$2:$I$215,2,0)</f>
        <v>Post</v>
      </c>
      <c r="C1044" s="123">
        <f>VLOOKUP(A1044,Mapping!$H$2:$J$215,3,0)</f>
        <v>0</v>
      </c>
      <c r="D1044" t="s">
        <v>94</v>
      </c>
      <c r="E1044" t="str">
        <f>VLOOKUP(D1044,Mapping!$E$2:$F$28,2,0)</f>
        <v>sum</v>
      </c>
      <c r="F1044">
        <v>1043.2565986193661</v>
      </c>
    </row>
    <row r="1045" spans="1:6" x14ac:dyDescent="0.35">
      <c r="A1045" s="56">
        <v>44443</v>
      </c>
      <c r="B1045" s="56" t="str">
        <f>VLOOKUP(A1045,Mapping!$H$2:$I$215,2,0)</f>
        <v>Post</v>
      </c>
      <c r="C1045" s="123">
        <f>VLOOKUP(A1045,Mapping!$H$2:$J$215,3,0)</f>
        <v>0</v>
      </c>
      <c r="D1045" t="s">
        <v>94</v>
      </c>
      <c r="E1045" t="str">
        <f>VLOOKUP(D1045,Mapping!$E$2:$F$28,2,0)</f>
        <v>sum</v>
      </c>
      <c r="F1045">
        <v>1153.2774557938651</v>
      </c>
    </row>
    <row r="1046" spans="1:6" x14ac:dyDescent="0.35">
      <c r="A1046" s="56">
        <v>44444</v>
      </c>
      <c r="B1046" s="56" t="str">
        <f>VLOOKUP(A1046,Mapping!$H$2:$I$215,2,0)</f>
        <v>Post</v>
      </c>
      <c r="C1046" s="123">
        <f>VLOOKUP(A1046,Mapping!$H$2:$J$215,3,0)</f>
        <v>0</v>
      </c>
      <c r="D1046" t="s">
        <v>94</v>
      </c>
      <c r="E1046" t="str">
        <f>VLOOKUP(D1046,Mapping!$E$2:$F$28,2,0)</f>
        <v>sum</v>
      </c>
      <c r="F1046">
        <v>1333.19391634981</v>
      </c>
    </row>
    <row r="1047" spans="1:6" x14ac:dyDescent="0.35">
      <c r="A1047" s="56">
        <v>44445</v>
      </c>
      <c r="B1047" s="56" t="str">
        <f>VLOOKUP(A1047,Mapping!$H$2:$I$215,2,0)</f>
        <v>Post</v>
      </c>
      <c r="C1047" s="123">
        <f>VLOOKUP(A1047,Mapping!$H$2:$J$215,3,0)</f>
        <v>0</v>
      </c>
      <c r="D1047" t="s">
        <v>94</v>
      </c>
      <c r="E1047" t="str">
        <f>VLOOKUP(D1047,Mapping!$E$2:$F$28,2,0)</f>
        <v>sum</v>
      </c>
      <c r="F1047">
        <v>1170.1041751264349</v>
      </c>
    </row>
    <row r="1048" spans="1:6" x14ac:dyDescent="0.35">
      <c r="A1048" s="56">
        <v>44446</v>
      </c>
      <c r="B1048" s="56" t="str">
        <f>VLOOKUP(A1048,Mapping!$H$2:$I$215,2,0)</f>
        <v>Post</v>
      </c>
      <c r="C1048" s="123">
        <f>VLOOKUP(A1048,Mapping!$H$2:$J$215,3,0)</f>
        <v>0</v>
      </c>
      <c r="D1048" t="s">
        <v>94</v>
      </c>
      <c r="E1048" t="str">
        <f>VLOOKUP(D1048,Mapping!$E$2:$F$28,2,0)</f>
        <v>sum</v>
      </c>
      <c r="F1048">
        <v>1014.780612056554</v>
      </c>
    </row>
    <row r="1049" spans="1:6" x14ac:dyDescent="0.35">
      <c r="A1049" s="56">
        <v>44447</v>
      </c>
      <c r="B1049" s="56" t="str">
        <f>VLOOKUP(A1049,Mapping!$H$2:$I$215,2,0)</f>
        <v>Post</v>
      </c>
      <c r="C1049" s="123">
        <f>VLOOKUP(A1049,Mapping!$H$2:$J$215,3,0)</f>
        <v>0</v>
      </c>
      <c r="D1049" t="s">
        <v>94</v>
      </c>
      <c r="E1049" t="str">
        <f>VLOOKUP(D1049,Mapping!$E$2:$F$28,2,0)</f>
        <v>sum</v>
      </c>
      <c r="F1049">
        <v>1060.0833179519359</v>
      </c>
    </row>
    <row r="1050" spans="1:6" x14ac:dyDescent="0.35">
      <c r="A1050" s="56">
        <v>44448</v>
      </c>
      <c r="B1050" s="56" t="str">
        <f>VLOOKUP(A1050,Mapping!$H$2:$I$215,2,0)</f>
        <v>Post</v>
      </c>
      <c r="C1050" s="123">
        <f>VLOOKUP(A1050,Mapping!$H$2:$J$215,3,0)</f>
        <v>0</v>
      </c>
      <c r="D1050" t="s">
        <v>94</v>
      </c>
      <c r="E1050" t="str">
        <f>VLOOKUP(D1050,Mapping!$E$2:$F$28,2,0)</f>
        <v>sum</v>
      </c>
      <c r="F1050">
        <v>1145.511277640371</v>
      </c>
    </row>
    <row r="1051" spans="1:6" x14ac:dyDescent="0.35">
      <c r="A1051" s="56">
        <v>44449</v>
      </c>
      <c r="B1051" s="56" t="str">
        <f>VLOOKUP(A1051,Mapping!$H$2:$I$215,2,0)</f>
        <v>Post</v>
      </c>
      <c r="C1051" s="123">
        <f>VLOOKUP(A1051,Mapping!$H$2:$J$215,3,0)</f>
        <v>0</v>
      </c>
      <c r="D1051" t="s">
        <v>94</v>
      </c>
      <c r="E1051" t="str">
        <f>VLOOKUP(D1051,Mapping!$E$2:$F$28,2,0)</f>
        <v>sum</v>
      </c>
      <c r="F1051">
        <v>1119.6240171287241</v>
      </c>
    </row>
    <row r="1052" spans="1:6" x14ac:dyDescent="0.35">
      <c r="A1052" s="56">
        <v>44450</v>
      </c>
      <c r="B1052" s="56" t="str">
        <f>VLOOKUP(A1052,Mapping!$H$2:$I$215,2,0)</f>
        <v>Post</v>
      </c>
      <c r="C1052" s="123">
        <f>VLOOKUP(A1052,Mapping!$H$2:$J$215,3,0)</f>
        <v>0</v>
      </c>
      <c r="D1052" t="s">
        <v>94</v>
      </c>
      <c r="E1052" t="str">
        <f>VLOOKUP(D1052,Mapping!$E$2:$F$28,2,0)</f>
        <v>sum</v>
      </c>
      <c r="F1052">
        <v>1514.404739931337</v>
      </c>
    </row>
    <row r="1053" spans="1:6" x14ac:dyDescent="0.35">
      <c r="A1053" s="56">
        <v>44451</v>
      </c>
      <c r="B1053" s="56" t="str">
        <f>VLOOKUP(A1053,Mapping!$H$2:$I$215,2,0)</f>
        <v>Post</v>
      </c>
      <c r="C1053" s="123">
        <f>VLOOKUP(A1053,Mapping!$H$2:$J$215,3,0)</f>
        <v>0</v>
      </c>
      <c r="D1053" t="s">
        <v>94</v>
      </c>
      <c r="E1053" t="str">
        <f>VLOOKUP(D1053,Mapping!$E$2:$F$28,2,0)</f>
        <v>sum</v>
      </c>
      <c r="F1053">
        <v>1764.2168038687289</v>
      </c>
    </row>
    <row r="1054" spans="1:6" x14ac:dyDescent="0.35">
      <c r="A1054" s="56">
        <v>44452</v>
      </c>
      <c r="B1054" s="56" t="str">
        <f>VLOOKUP(A1054,Mapping!$H$2:$I$215,2,0)</f>
        <v>Post</v>
      </c>
      <c r="C1054" s="123">
        <f>VLOOKUP(A1054,Mapping!$H$2:$J$215,3,0)</f>
        <v>0</v>
      </c>
      <c r="D1054" t="s">
        <v>94</v>
      </c>
      <c r="E1054" t="str">
        <f>VLOOKUP(D1054,Mapping!$E$2:$F$28,2,0)</f>
        <v>sum</v>
      </c>
      <c r="F1054">
        <v>999.24825574956628</v>
      </c>
    </row>
    <row r="1055" spans="1:6" x14ac:dyDescent="0.35">
      <c r="A1055" s="56">
        <v>44453</v>
      </c>
      <c r="B1055" s="56" t="str">
        <f>VLOOKUP(A1055,Mapping!$H$2:$I$215,2,0)</f>
        <v>Post</v>
      </c>
      <c r="C1055" s="123">
        <f>VLOOKUP(A1055,Mapping!$H$2:$J$215,3,0)</f>
        <v>0</v>
      </c>
      <c r="D1055" t="s">
        <v>94</v>
      </c>
      <c r="E1055" t="str">
        <f>VLOOKUP(D1055,Mapping!$E$2:$F$28,2,0)</f>
        <v>sum</v>
      </c>
      <c r="F1055">
        <v>833.56978847502683</v>
      </c>
    </row>
    <row r="1056" spans="1:6" x14ac:dyDescent="0.35">
      <c r="A1056" s="56">
        <v>44454</v>
      </c>
      <c r="B1056" s="56" t="str">
        <f>VLOOKUP(A1056,Mapping!$H$2:$I$215,2,0)</f>
        <v>Post</v>
      </c>
      <c r="C1056" s="123">
        <f>VLOOKUP(A1056,Mapping!$H$2:$J$215,3,0)</f>
        <v>0</v>
      </c>
      <c r="D1056" t="s">
        <v>94</v>
      </c>
      <c r="E1056" t="str">
        <f>VLOOKUP(D1056,Mapping!$E$2:$F$28,2,0)</f>
        <v>sum</v>
      </c>
      <c r="F1056">
        <v>1199.874524714829</v>
      </c>
    </row>
    <row r="1057" spans="1:6" x14ac:dyDescent="0.35">
      <c r="A1057" s="56">
        <v>44455</v>
      </c>
      <c r="B1057" s="56" t="str">
        <f>VLOOKUP(A1057,Mapping!$H$2:$I$215,2,0)</f>
        <v>Post</v>
      </c>
      <c r="C1057" s="123">
        <f>VLOOKUP(A1057,Mapping!$H$2:$J$215,3,0)</f>
        <v>0</v>
      </c>
      <c r="D1057" t="s">
        <v>94</v>
      </c>
      <c r="E1057" t="str">
        <f>VLOOKUP(D1057,Mapping!$E$2:$F$28,2,0)</f>
        <v>sum</v>
      </c>
      <c r="F1057">
        <v>1031.607331389125</v>
      </c>
    </row>
    <row r="1058" spans="1:6" x14ac:dyDescent="0.35">
      <c r="A1058" s="56">
        <v>44456</v>
      </c>
      <c r="B1058" s="56" t="str">
        <f>VLOOKUP(A1058,Mapping!$H$2:$I$215,2,0)</f>
        <v>Post</v>
      </c>
      <c r="C1058" s="123">
        <f>VLOOKUP(A1058,Mapping!$H$2:$J$215,3,0)</f>
        <v>0</v>
      </c>
      <c r="D1058" t="s">
        <v>94</v>
      </c>
      <c r="E1058" t="str">
        <f>VLOOKUP(D1058,Mapping!$E$2:$F$28,2,0)</f>
        <v>sum</v>
      </c>
      <c r="F1058">
        <v>986.30462549374283</v>
      </c>
    </row>
    <row r="1059" spans="1:6" x14ac:dyDescent="0.35">
      <c r="A1059" s="56">
        <v>44457</v>
      </c>
      <c r="B1059" s="56" t="str">
        <f>VLOOKUP(A1059,Mapping!$H$2:$I$215,2,0)</f>
        <v>Post</v>
      </c>
      <c r="C1059" s="123">
        <f>VLOOKUP(A1059,Mapping!$H$2:$J$215,3,0)</f>
        <v>0</v>
      </c>
      <c r="D1059" t="s">
        <v>94</v>
      </c>
      <c r="E1059" t="str">
        <f>VLOOKUP(D1059,Mapping!$E$2:$F$28,2,0)</f>
        <v>sum</v>
      </c>
      <c r="F1059">
        <v>1374.613533168445</v>
      </c>
    </row>
    <row r="1060" spans="1:6" x14ac:dyDescent="0.35">
      <c r="A1060" s="56">
        <v>44458</v>
      </c>
      <c r="B1060" s="56" t="str">
        <f>VLOOKUP(A1060,Mapping!$H$2:$I$215,2,0)</f>
        <v>Post</v>
      </c>
      <c r="C1060" s="123">
        <f>VLOOKUP(A1060,Mapping!$H$2:$J$215,3,0)</f>
        <v>0</v>
      </c>
      <c r="D1060" t="s">
        <v>94</v>
      </c>
      <c r="E1060" t="str">
        <f>VLOOKUP(D1060,Mapping!$E$2:$F$28,2,0)</f>
        <v>sum</v>
      </c>
      <c r="F1060">
        <v>1375.907896194027</v>
      </c>
    </row>
    <row r="1061" spans="1:6" x14ac:dyDescent="0.35">
      <c r="A1061" s="56">
        <v>44459</v>
      </c>
      <c r="B1061" s="56" t="str">
        <f>VLOOKUP(A1061,Mapping!$H$2:$I$215,2,0)</f>
        <v>Post</v>
      </c>
      <c r="C1061" s="123">
        <f>VLOOKUP(A1061,Mapping!$H$2:$J$215,3,0)</f>
        <v>0</v>
      </c>
      <c r="D1061" t="s">
        <v>94</v>
      </c>
      <c r="E1061" t="str">
        <f>VLOOKUP(D1061,Mapping!$E$2:$F$28,2,0)</f>
        <v>sum</v>
      </c>
      <c r="F1061">
        <v>1163.632359998523</v>
      </c>
    </row>
    <row r="1062" spans="1:6" x14ac:dyDescent="0.35">
      <c r="A1062" s="56">
        <v>44460</v>
      </c>
      <c r="B1062" s="56" t="str">
        <f>VLOOKUP(A1062,Mapping!$H$2:$I$215,2,0)</f>
        <v>Post</v>
      </c>
      <c r="C1062" s="123">
        <f>VLOOKUP(A1062,Mapping!$H$2:$J$215,3,0)</f>
        <v>0</v>
      </c>
      <c r="D1062" t="s">
        <v>94</v>
      </c>
      <c r="E1062" t="str">
        <f>VLOOKUP(D1062,Mapping!$E$2:$F$28,2,0)</f>
        <v>sum</v>
      </c>
      <c r="F1062">
        <v>1225.7617852264759</v>
      </c>
    </row>
    <row r="1063" spans="1:6" x14ac:dyDescent="0.35">
      <c r="A1063" s="56">
        <v>44461</v>
      </c>
      <c r="B1063" s="56" t="str">
        <f>VLOOKUP(A1063,Mapping!$H$2:$I$215,2,0)</f>
        <v>Post</v>
      </c>
      <c r="C1063" s="123">
        <f>VLOOKUP(A1063,Mapping!$H$2:$J$215,3,0)</f>
        <v>0</v>
      </c>
      <c r="D1063" t="s">
        <v>94</v>
      </c>
      <c r="E1063" t="str">
        <f>VLOOKUP(D1063,Mapping!$E$2:$F$28,2,0)</f>
        <v>sum</v>
      </c>
      <c r="F1063">
        <v>1079.4987633356709</v>
      </c>
    </row>
    <row r="1064" spans="1:6" x14ac:dyDescent="0.35">
      <c r="A1064" s="56">
        <v>44462</v>
      </c>
      <c r="B1064" s="56" t="str">
        <f>VLOOKUP(A1064,Mapping!$H$2:$I$215,2,0)</f>
        <v>Post</v>
      </c>
      <c r="C1064" s="123">
        <f>VLOOKUP(A1064,Mapping!$H$2:$J$215,3,0)</f>
        <v>0</v>
      </c>
      <c r="D1064" t="s">
        <v>94</v>
      </c>
      <c r="E1064" t="str">
        <f>VLOOKUP(D1064,Mapping!$E$2:$F$28,2,0)</f>
        <v>sum</v>
      </c>
      <c r="F1064">
        <v>1198.580161689247</v>
      </c>
    </row>
    <row r="1065" spans="1:6" x14ac:dyDescent="0.35">
      <c r="A1065" s="56">
        <v>44463</v>
      </c>
      <c r="B1065" s="56" t="str">
        <f>VLOOKUP(A1065,Mapping!$H$2:$I$215,2,0)</f>
        <v>Post</v>
      </c>
      <c r="C1065" s="123">
        <f>VLOOKUP(A1065,Mapping!$H$2:$J$215,3,0)</f>
        <v>0</v>
      </c>
      <c r="D1065" t="s">
        <v>94</v>
      </c>
      <c r="E1065" t="str">
        <f>VLOOKUP(D1065,Mapping!$E$2:$F$28,2,0)</f>
        <v>sum</v>
      </c>
      <c r="F1065">
        <v>950.06246077743731</v>
      </c>
    </row>
    <row r="1066" spans="1:6" x14ac:dyDescent="0.35">
      <c r="A1066" s="56">
        <v>44464</v>
      </c>
      <c r="B1066" s="56" t="str">
        <f>VLOOKUP(A1066,Mapping!$H$2:$I$215,2,0)</f>
        <v>Post</v>
      </c>
      <c r="C1066" s="123">
        <f>VLOOKUP(A1066,Mapping!$H$2:$J$215,3,0)</f>
        <v>0</v>
      </c>
      <c r="D1066" t="s">
        <v>94</v>
      </c>
      <c r="E1066" t="str">
        <f>VLOOKUP(D1066,Mapping!$E$2:$F$28,2,0)</f>
        <v>sum</v>
      </c>
      <c r="F1066">
        <v>1361.669902912621</v>
      </c>
    </row>
    <row r="1067" spans="1:6" x14ac:dyDescent="0.35">
      <c r="A1067" s="56">
        <v>44465</v>
      </c>
      <c r="B1067" s="56" t="str">
        <f>VLOOKUP(A1067,Mapping!$H$2:$I$215,2,0)</f>
        <v>Post</v>
      </c>
      <c r="C1067" s="123">
        <f>VLOOKUP(A1067,Mapping!$H$2:$J$215,3,0)</f>
        <v>0</v>
      </c>
      <c r="D1067" t="s">
        <v>94</v>
      </c>
      <c r="E1067" t="str">
        <f>VLOOKUP(D1067,Mapping!$E$2:$F$28,2,0)</f>
        <v>sum</v>
      </c>
      <c r="F1067">
        <v>1313.778470966075</v>
      </c>
    </row>
    <row r="1068" spans="1:6" x14ac:dyDescent="0.35">
      <c r="A1068" s="56">
        <v>44466</v>
      </c>
      <c r="B1068" s="56" t="str">
        <f>VLOOKUP(A1068,Mapping!$H$2:$I$215,2,0)</f>
        <v>Post</v>
      </c>
      <c r="C1068" s="123">
        <f>VLOOKUP(A1068,Mapping!$H$2:$J$215,3,0)</f>
        <v>0</v>
      </c>
      <c r="D1068" t="s">
        <v>94</v>
      </c>
      <c r="E1068" t="str">
        <f>VLOOKUP(D1068,Mapping!$E$2:$F$28,2,0)</f>
        <v>sum</v>
      </c>
      <c r="F1068">
        <v>1163.632359998523</v>
      </c>
    </row>
    <row r="1069" spans="1:6" x14ac:dyDescent="0.35">
      <c r="A1069" s="56">
        <v>44467</v>
      </c>
      <c r="B1069" s="56" t="str">
        <f>VLOOKUP(A1069,Mapping!$H$2:$I$215,2,0)</f>
        <v>Post</v>
      </c>
      <c r="C1069" s="123">
        <f>VLOOKUP(A1069,Mapping!$H$2:$J$215,3,0)</f>
        <v>0</v>
      </c>
      <c r="D1069" t="s">
        <v>94</v>
      </c>
      <c r="E1069" t="str">
        <f>VLOOKUP(D1069,Mapping!$E$2:$F$28,2,0)</f>
        <v>sum</v>
      </c>
      <c r="F1069">
        <v>1155.8661818450289</v>
      </c>
    </row>
    <row r="1070" spans="1:6" x14ac:dyDescent="0.35">
      <c r="A1070" s="56">
        <v>44468</v>
      </c>
      <c r="B1070" s="56" t="str">
        <f>VLOOKUP(A1070,Mapping!$H$2:$I$215,2,0)</f>
        <v>Post</v>
      </c>
      <c r="C1070" s="123">
        <f>VLOOKUP(A1070,Mapping!$H$2:$J$215,3,0)</f>
        <v>0</v>
      </c>
      <c r="D1070" t="s">
        <v>94</v>
      </c>
      <c r="E1070" t="str">
        <f>VLOOKUP(D1070,Mapping!$E$2:$F$28,2,0)</f>
        <v>sum</v>
      </c>
      <c r="F1070">
        <v>1124.801469231053</v>
      </c>
    </row>
    <row r="1071" spans="1:6" x14ac:dyDescent="0.35">
      <c r="A1071" s="56">
        <v>44469</v>
      </c>
      <c r="B1071" s="56" t="str">
        <f>VLOOKUP(A1071,Mapping!$H$2:$I$215,2,0)</f>
        <v>Post</v>
      </c>
      <c r="C1071" s="123">
        <f>VLOOKUP(A1071,Mapping!$H$2:$J$215,3,0)</f>
        <v>0</v>
      </c>
      <c r="D1071" t="s">
        <v>94</v>
      </c>
      <c r="E1071" t="str">
        <f>VLOOKUP(D1071,Mapping!$E$2:$F$28,2,0)</f>
        <v>sum</v>
      </c>
      <c r="F1071">
        <v>1001.836981800731</v>
      </c>
    </row>
    <row r="1072" spans="1:6" x14ac:dyDescent="0.35">
      <c r="A1072" s="56">
        <v>44256</v>
      </c>
      <c r="B1072" s="56" t="str">
        <f>VLOOKUP(A1072,Mapping!$H$2:$I$215,2,0)</f>
        <v>Pre</v>
      </c>
      <c r="C1072" s="123" t="str">
        <f>VLOOKUP(A1072,Mapping!$H$2:$J$215,3,0)</f>
        <v>Pre</v>
      </c>
      <c r="D1072" t="s">
        <v>96</v>
      </c>
      <c r="E1072" t="str">
        <f>VLOOKUP(D1072,Mapping!$E$2:$F$28,2,0)</f>
        <v>sum</v>
      </c>
      <c r="F1072">
        <v>14392.71489287746</v>
      </c>
    </row>
    <row r="1073" spans="1:6" x14ac:dyDescent="0.35">
      <c r="A1073" s="56">
        <v>44257</v>
      </c>
      <c r="B1073" s="56" t="str">
        <f>VLOOKUP(A1073,Mapping!$H$2:$I$215,2,0)</f>
        <v>Pre</v>
      </c>
      <c r="C1073" s="123" t="str">
        <f>VLOOKUP(A1073,Mapping!$H$2:$J$215,3,0)</f>
        <v>Pre</v>
      </c>
      <c r="D1073" t="s">
        <v>96</v>
      </c>
      <c r="E1073" t="str">
        <f>VLOOKUP(D1073,Mapping!$E$2:$F$28,2,0)</f>
        <v>sum</v>
      </c>
      <c r="F1073">
        <v>13254.805783774669</v>
      </c>
    </row>
    <row r="1074" spans="1:6" x14ac:dyDescent="0.35">
      <c r="A1074" s="56">
        <v>44258</v>
      </c>
      <c r="B1074" s="56" t="str">
        <f>VLOOKUP(A1074,Mapping!$H$2:$I$215,2,0)</f>
        <v>Pre</v>
      </c>
      <c r="C1074" s="123" t="str">
        <f>VLOOKUP(A1074,Mapping!$H$2:$J$215,3,0)</f>
        <v>Pre</v>
      </c>
      <c r="D1074" t="s">
        <v>96</v>
      </c>
      <c r="E1074" t="str">
        <f>VLOOKUP(D1074,Mapping!$E$2:$F$28,2,0)</f>
        <v>sum</v>
      </c>
      <c r="F1074">
        <v>14929.85693470124</v>
      </c>
    </row>
    <row r="1075" spans="1:6" x14ac:dyDescent="0.35">
      <c r="A1075" s="56">
        <v>44259</v>
      </c>
      <c r="B1075" s="56" t="str">
        <f>VLOOKUP(A1075,Mapping!$H$2:$I$215,2,0)</f>
        <v>Pre</v>
      </c>
      <c r="C1075" s="123" t="str">
        <f>VLOOKUP(A1075,Mapping!$H$2:$J$215,3,0)</f>
        <v>Pre</v>
      </c>
      <c r="D1075" t="s">
        <v>96</v>
      </c>
      <c r="E1075" t="str">
        <f>VLOOKUP(D1075,Mapping!$E$2:$F$28,2,0)</f>
        <v>sum</v>
      </c>
      <c r="F1075">
        <v>19154.803336563509</v>
      </c>
    </row>
    <row r="1076" spans="1:6" x14ac:dyDescent="0.35">
      <c r="A1076" s="56">
        <v>44260</v>
      </c>
      <c r="B1076" s="56" t="str">
        <f>VLOOKUP(A1076,Mapping!$H$2:$I$215,2,0)</f>
        <v>Pre</v>
      </c>
      <c r="C1076" s="123" t="str">
        <f>VLOOKUP(A1076,Mapping!$H$2:$J$215,3,0)</f>
        <v>Pre</v>
      </c>
      <c r="D1076" t="s">
        <v>96</v>
      </c>
      <c r="E1076" t="str">
        <f>VLOOKUP(D1076,Mapping!$E$2:$F$28,2,0)</f>
        <v>sum</v>
      </c>
      <c r="F1076">
        <v>19701.73384384195</v>
      </c>
    </row>
    <row r="1077" spans="1:6" x14ac:dyDescent="0.35">
      <c r="A1077" s="56">
        <v>44261</v>
      </c>
      <c r="B1077" s="56" t="str">
        <f>VLOOKUP(A1077,Mapping!$H$2:$I$215,2,0)</f>
        <v>Pre</v>
      </c>
      <c r="C1077" s="123" t="str">
        <f>VLOOKUP(A1077,Mapping!$H$2:$J$215,3,0)</f>
        <v>Pre</v>
      </c>
      <c r="D1077" t="s">
        <v>96</v>
      </c>
      <c r="E1077" t="str">
        <f>VLOOKUP(D1077,Mapping!$E$2:$F$28,2,0)</f>
        <v>sum</v>
      </c>
      <c r="F1077">
        <v>24819.87771844081</v>
      </c>
    </row>
    <row r="1078" spans="1:6" x14ac:dyDescent="0.35">
      <c r="A1078" s="56">
        <v>44262</v>
      </c>
      <c r="B1078" s="56" t="str">
        <f>VLOOKUP(A1078,Mapping!$H$2:$I$215,2,0)</f>
        <v>Pre</v>
      </c>
      <c r="C1078" s="123" t="str">
        <f>VLOOKUP(A1078,Mapping!$H$2:$J$215,3,0)</f>
        <v>Pre</v>
      </c>
      <c r="D1078" t="s">
        <v>96</v>
      </c>
      <c r="E1078" t="str">
        <f>VLOOKUP(D1078,Mapping!$E$2:$F$28,2,0)</f>
        <v>sum</v>
      </c>
      <c r="F1078">
        <v>28639.82636211703</v>
      </c>
    </row>
    <row r="1079" spans="1:6" x14ac:dyDescent="0.35">
      <c r="A1079" s="56">
        <v>44263</v>
      </c>
      <c r="B1079" s="56" t="str">
        <f>VLOOKUP(A1079,Mapping!$H$2:$I$215,2,0)</f>
        <v>Pre</v>
      </c>
      <c r="C1079" s="123" t="str">
        <f>VLOOKUP(A1079,Mapping!$H$2:$J$215,3,0)</f>
        <v>Pre</v>
      </c>
      <c r="D1079" t="s">
        <v>96</v>
      </c>
      <c r="E1079" t="str">
        <f>VLOOKUP(D1079,Mapping!$E$2:$F$28,2,0)</f>
        <v>sum</v>
      </c>
      <c r="F1079">
        <v>20262.123491120521</v>
      </c>
    </row>
    <row r="1080" spans="1:6" x14ac:dyDescent="0.35">
      <c r="A1080" s="56">
        <v>44264</v>
      </c>
      <c r="B1080" s="56" t="str">
        <f>VLOOKUP(A1080,Mapping!$H$2:$I$215,2,0)</f>
        <v>Pre</v>
      </c>
      <c r="C1080" s="123" t="str">
        <f>VLOOKUP(A1080,Mapping!$H$2:$J$215,3,0)</f>
        <v>Pre</v>
      </c>
      <c r="D1080" t="s">
        <v>96</v>
      </c>
      <c r="E1080" t="str">
        <f>VLOOKUP(D1080,Mapping!$E$2:$F$28,2,0)</f>
        <v>sum</v>
      </c>
      <c r="F1080">
        <v>20569.236594760088</v>
      </c>
    </row>
    <row r="1081" spans="1:6" x14ac:dyDescent="0.35">
      <c r="A1081" s="56">
        <v>44265</v>
      </c>
      <c r="B1081" s="56" t="str">
        <f>VLOOKUP(A1081,Mapping!$H$2:$I$215,2,0)</f>
        <v>Pre</v>
      </c>
      <c r="C1081" s="123" t="str">
        <f>VLOOKUP(A1081,Mapping!$H$2:$J$215,3,0)</f>
        <v>Pre</v>
      </c>
      <c r="D1081" t="s">
        <v>96</v>
      </c>
      <c r="E1081" t="str">
        <f>VLOOKUP(D1081,Mapping!$E$2:$F$28,2,0)</f>
        <v>sum</v>
      </c>
      <c r="F1081">
        <v>22772.86488023763</v>
      </c>
    </row>
    <row r="1082" spans="1:6" x14ac:dyDescent="0.35">
      <c r="A1082" s="56">
        <v>44266</v>
      </c>
      <c r="B1082" s="56" t="str">
        <f>VLOOKUP(A1082,Mapping!$H$2:$I$215,2,0)</f>
        <v>Pre</v>
      </c>
      <c r="C1082" s="123" t="str">
        <f>VLOOKUP(A1082,Mapping!$H$2:$J$215,3,0)</f>
        <v>Pre</v>
      </c>
      <c r="D1082" t="s">
        <v>96</v>
      </c>
      <c r="E1082" t="str">
        <f>VLOOKUP(D1082,Mapping!$E$2:$F$28,2,0)</f>
        <v>sum</v>
      </c>
      <c r="F1082">
        <v>25254.240872990791</v>
      </c>
    </row>
    <row r="1083" spans="1:6" x14ac:dyDescent="0.35">
      <c r="A1083" s="56">
        <v>44267</v>
      </c>
      <c r="B1083" s="56" t="str">
        <f>VLOOKUP(A1083,Mapping!$H$2:$I$215,2,0)</f>
        <v>Pre</v>
      </c>
      <c r="C1083" s="123" t="str">
        <f>VLOOKUP(A1083,Mapping!$H$2:$J$215,3,0)</f>
        <v>Pre</v>
      </c>
      <c r="D1083" t="s">
        <v>96</v>
      </c>
      <c r="E1083" t="str">
        <f>VLOOKUP(D1083,Mapping!$E$2:$F$28,2,0)</f>
        <v>sum</v>
      </c>
      <c r="F1083">
        <v>29364.172805760951</v>
      </c>
    </row>
    <row r="1084" spans="1:6" x14ac:dyDescent="0.35">
      <c r="A1084" s="56">
        <v>44268</v>
      </c>
      <c r="B1084" s="56" t="str">
        <f>VLOOKUP(A1084,Mapping!$H$2:$I$215,2,0)</f>
        <v>Pre</v>
      </c>
      <c r="C1084" s="123" t="str">
        <f>VLOOKUP(A1084,Mapping!$H$2:$J$215,3,0)</f>
        <v>Pre</v>
      </c>
      <c r="D1084" t="s">
        <v>96</v>
      </c>
      <c r="E1084" t="str">
        <f>VLOOKUP(D1084,Mapping!$E$2:$F$28,2,0)</f>
        <v>sum</v>
      </c>
      <c r="F1084">
        <v>30678.274293047391</v>
      </c>
    </row>
    <row r="1085" spans="1:6" x14ac:dyDescent="0.35">
      <c r="A1085" s="56">
        <v>44269</v>
      </c>
      <c r="B1085" s="56" t="str">
        <f>VLOOKUP(A1085,Mapping!$H$2:$I$215,2,0)</f>
        <v>Pre</v>
      </c>
      <c r="C1085" s="123" t="str">
        <f>VLOOKUP(A1085,Mapping!$H$2:$J$215,3,0)</f>
        <v>Pre</v>
      </c>
      <c r="D1085" t="s">
        <v>96</v>
      </c>
      <c r="E1085" t="str">
        <f>VLOOKUP(D1085,Mapping!$E$2:$F$28,2,0)</f>
        <v>sum</v>
      </c>
      <c r="F1085">
        <v>30006.540851222198</v>
      </c>
    </row>
    <row r="1086" spans="1:6" x14ac:dyDescent="0.35">
      <c r="A1086" s="56">
        <v>44270</v>
      </c>
      <c r="B1086" s="56" t="str">
        <f>VLOOKUP(A1086,Mapping!$H$2:$I$215,2,0)</f>
        <v>Pre</v>
      </c>
      <c r="C1086" s="123" t="str">
        <f>VLOOKUP(A1086,Mapping!$H$2:$J$215,3,0)</f>
        <v>Pre</v>
      </c>
      <c r="D1086" t="s">
        <v>96</v>
      </c>
      <c r="E1086" t="str">
        <f>VLOOKUP(D1086,Mapping!$E$2:$F$28,2,0)</f>
        <v>sum</v>
      </c>
      <c r="F1086">
        <v>23275.747292970151</v>
      </c>
    </row>
    <row r="1087" spans="1:6" x14ac:dyDescent="0.35">
      <c r="A1087" s="56">
        <v>44271</v>
      </c>
      <c r="B1087" s="56" t="str">
        <f>VLOOKUP(A1087,Mapping!$H$2:$I$215,2,0)</f>
        <v>Pre</v>
      </c>
      <c r="C1087" s="123" t="str">
        <f>VLOOKUP(A1087,Mapping!$H$2:$J$215,3,0)</f>
        <v>Pre</v>
      </c>
      <c r="D1087" t="s">
        <v>96</v>
      </c>
      <c r="E1087" t="str">
        <f>VLOOKUP(D1087,Mapping!$E$2:$F$28,2,0)</f>
        <v>sum</v>
      </c>
      <c r="F1087">
        <v>21017.058889310221</v>
      </c>
    </row>
    <row r="1088" spans="1:6" x14ac:dyDescent="0.35">
      <c r="A1088" s="56">
        <v>44272</v>
      </c>
      <c r="B1088" s="56" t="str">
        <f>VLOOKUP(A1088,Mapping!$H$2:$I$215,2,0)</f>
        <v>Pre</v>
      </c>
      <c r="C1088" s="123" t="str">
        <f>VLOOKUP(A1088,Mapping!$H$2:$J$215,3,0)</f>
        <v>Pre</v>
      </c>
      <c r="D1088" t="s">
        <v>96</v>
      </c>
      <c r="E1088" t="str">
        <f>VLOOKUP(D1088,Mapping!$E$2:$F$28,2,0)</f>
        <v>sum</v>
      </c>
      <c r="F1088">
        <v>21267.888316585559</v>
      </c>
    </row>
    <row r="1089" spans="1:6" x14ac:dyDescent="0.35">
      <c r="A1089" s="56">
        <v>44273</v>
      </c>
      <c r="B1089" s="56" t="str">
        <f>VLOOKUP(A1089,Mapping!$H$2:$I$215,2,0)</f>
        <v>Pre</v>
      </c>
      <c r="C1089" s="123" t="str">
        <f>VLOOKUP(A1089,Mapping!$H$2:$J$215,3,0)</f>
        <v>Pre</v>
      </c>
      <c r="D1089" t="s">
        <v>96</v>
      </c>
      <c r="E1089" t="str">
        <f>VLOOKUP(D1089,Mapping!$E$2:$F$28,2,0)</f>
        <v>sum</v>
      </c>
      <c r="F1089">
        <v>22791.218252965089</v>
      </c>
    </row>
    <row r="1090" spans="1:6" x14ac:dyDescent="0.35">
      <c r="A1090" s="56">
        <v>44274</v>
      </c>
      <c r="B1090" s="56" t="str">
        <f>VLOOKUP(A1090,Mapping!$H$2:$I$215,2,0)</f>
        <v>Pre</v>
      </c>
      <c r="C1090" s="123" t="str">
        <f>VLOOKUP(A1090,Mapping!$H$2:$J$215,3,0)</f>
        <v>Pre</v>
      </c>
      <c r="D1090" t="s">
        <v>96</v>
      </c>
      <c r="E1090" t="str">
        <f>VLOOKUP(D1090,Mapping!$E$2:$F$28,2,0)</f>
        <v>sum</v>
      </c>
      <c r="F1090">
        <v>25379.04380753755</v>
      </c>
    </row>
    <row r="1091" spans="1:6" x14ac:dyDescent="0.35">
      <c r="A1091" s="56">
        <v>44275</v>
      </c>
      <c r="B1091" s="56" t="str">
        <f>VLOOKUP(A1091,Mapping!$H$2:$I$215,2,0)</f>
        <v>Pre</v>
      </c>
      <c r="C1091" s="123" t="str">
        <f>VLOOKUP(A1091,Mapping!$H$2:$J$215,3,0)</f>
        <v>Pre</v>
      </c>
      <c r="D1091" t="s">
        <v>96</v>
      </c>
      <c r="E1091" t="str">
        <f>VLOOKUP(D1091,Mapping!$E$2:$F$28,2,0)</f>
        <v>sum</v>
      </c>
      <c r="F1091">
        <v>25927.197872997811</v>
      </c>
    </row>
    <row r="1092" spans="1:6" x14ac:dyDescent="0.35">
      <c r="A1092" s="56">
        <v>44276</v>
      </c>
      <c r="B1092" s="56" t="str">
        <f>VLOOKUP(A1092,Mapping!$H$2:$I$215,2,0)</f>
        <v>Pre</v>
      </c>
      <c r="C1092" s="123" t="str">
        <f>VLOOKUP(A1092,Mapping!$H$2:$J$215,3,0)</f>
        <v>Pre</v>
      </c>
      <c r="D1092" t="s">
        <v>96</v>
      </c>
      <c r="E1092" t="str">
        <f>VLOOKUP(D1092,Mapping!$E$2:$F$28,2,0)</f>
        <v>sum</v>
      </c>
      <c r="F1092">
        <v>28404.903191205489</v>
      </c>
    </row>
    <row r="1093" spans="1:6" x14ac:dyDescent="0.35">
      <c r="A1093" s="56">
        <v>44277</v>
      </c>
      <c r="B1093" s="56" t="str">
        <f>VLOOKUP(A1093,Mapping!$H$2:$I$215,2,0)</f>
        <v>Pre</v>
      </c>
      <c r="C1093" s="123" t="str">
        <f>VLOOKUP(A1093,Mapping!$H$2:$J$215,3,0)</f>
        <v>Pre</v>
      </c>
      <c r="D1093" t="s">
        <v>96</v>
      </c>
      <c r="E1093" t="str">
        <f>VLOOKUP(D1093,Mapping!$E$2:$F$28,2,0)</f>
        <v>sum</v>
      </c>
      <c r="F1093">
        <v>21924.939060228779</v>
      </c>
    </row>
    <row r="1094" spans="1:6" x14ac:dyDescent="0.35">
      <c r="A1094" s="56">
        <v>44278</v>
      </c>
      <c r="B1094" s="56" t="str">
        <f>VLOOKUP(A1094,Mapping!$H$2:$I$215,2,0)</f>
        <v>Pre</v>
      </c>
      <c r="C1094" s="123" t="str">
        <f>VLOOKUP(A1094,Mapping!$H$2:$J$215,3,0)</f>
        <v>Pre</v>
      </c>
      <c r="D1094" t="s">
        <v>96</v>
      </c>
      <c r="E1094" t="str">
        <f>VLOOKUP(D1094,Mapping!$E$2:$F$28,2,0)</f>
        <v>sum</v>
      </c>
      <c r="F1094">
        <v>21530.95332567922</v>
      </c>
    </row>
    <row r="1095" spans="1:6" x14ac:dyDescent="0.35">
      <c r="A1095" s="56">
        <v>44279</v>
      </c>
      <c r="B1095" s="56" t="str">
        <f>VLOOKUP(A1095,Mapping!$H$2:$I$215,2,0)</f>
        <v>Pre</v>
      </c>
      <c r="C1095" s="123" t="str">
        <f>VLOOKUP(A1095,Mapping!$H$2:$J$215,3,0)</f>
        <v>Pre</v>
      </c>
      <c r="D1095" t="s">
        <v>96</v>
      </c>
      <c r="E1095" t="str">
        <f>VLOOKUP(D1095,Mapping!$E$2:$F$28,2,0)</f>
        <v>sum</v>
      </c>
      <c r="F1095">
        <v>20988.917051128101</v>
      </c>
    </row>
    <row r="1096" spans="1:6" x14ac:dyDescent="0.35">
      <c r="A1096" s="56">
        <v>44280</v>
      </c>
      <c r="B1096" s="56" t="str">
        <f>VLOOKUP(A1096,Mapping!$H$2:$I$215,2,0)</f>
        <v>Pre</v>
      </c>
      <c r="C1096" s="123" t="str">
        <f>VLOOKUP(A1096,Mapping!$H$2:$J$215,3,0)</f>
        <v>Pre</v>
      </c>
      <c r="D1096" t="s">
        <v>96</v>
      </c>
      <c r="E1096" t="str">
        <f>VLOOKUP(D1096,Mapping!$E$2:$F$28,2,0)</f>
        <v>sum</v>
      </c>
      <c r="F1096">
        <v>20635.308736578962</v>
      </c>
    </row>
    <row r="1097" spans="1:6" x14ac:dyDescent="0.35">
      <c r="A1097" s="56">
        <v>44281</v>
      </c>
      <c r="B1097" s="56" t="str">
        <f>VLOOKUP(A1097,Mapping!$H$2:$I$215,2,0)</f>
        <v>Pre</v>
      </c>
      <c r="C1097" s="123" t="str">
        <f>VLOOKUP(A1097,Mapping!$H$2:$J$215,3,0)</f>
        <v>Pre</v>
      </c>
      <c r="D1097" t="s">
        <v>96</v>
      </c>
      <c r="E1097" t="str">
        <f>VLOOKUP(D1097,Mapping!$E$2:$F$28,2,0)</f>
        <v>sum</v>
      </c>
      <c r="F1097">
        <v>20806.606882035288</v>
      </c>
    </row>
    <row r="1098" spans="1:6" x14ac:dyDescent="0.35">
      <c r="A1098" s="56">
        <v>44282</v>
      </c>
      <c r="B1098" s="56" t="str">
        <f>VLOOKUP(A1098,Mapping!$H$2:$I$215,2,0)</f>
        <v>Pre</v>
      </c>
      <c r="C1098" s="123" t="str">
        <f>VLOOKUP(A1098,Mapping!$H$2:$J$215,3,0)</f>
        <v>Pre</v>
      </c>
      <c r="D1098" t="s">
        <v>96</v>
      </c>
      <c r="E1098" t="str">
        <f>VLOOKUP(D1098,Mapping!$E$2:$F$28,2,0)</f>
        <v>sum</v>
      </c>
      <c r="F1098">
        <v>21467.32830022401</v>
      </c>
    </row>
    <row r="1099" spans="1:6" x14ac:dyDescent="0.35">
      <c r="A1099" s="56">
        <v>44283</v>
      </c>
      <c r="B1099" s="56" t="str">
        <f>VLOOKUP(A1099,Mapping!$H$2:$I$215,2,0)</f>
        <v>Pre</v>
      </c>
      <c r="C1099" s="123" t="str">
        <f>VLOOKUP(A1099,Mapping!$H$2:$J$215,3,0)</f>
        <v>Pre</v>
      </c>
      <c r="D1099" t="s">
        <v>96</v>
      </c>
      <c r="E1099" t="str">
        <f>VLOOKUP(D1099,Mapping!$E$2:$F$28,2,0)</f>
        <v>sum</v>
      </c>
      <c r="F1099">
        <v>23217.016500242258</v>
      </c>
    </row>
    <row r="1100" spans="1:6" x14ac:dyDescent="0.35">
      <c r="A1100" s="56">
        <v>44284</v>
      </c>
      <c r="B1100" s="56" t="str">
        <f>VLOOKUP(A1100,Mapping!$H$2:$I$215,2,0)</f>
        <v>Pre</v>
      </c>
      <c r="C1100" s="123" t="str">
        <f>VLOOKUP(A1100,Mapping!$H$2:$J$215,3,0)</f>
        <v>Pre</v>
      </c>
      <c r="D1100" t="s">
        <v>96</v>
      </c>
      <c r="E1100" t="str">
        <f>VLOOKUP(D1100,Mapping!$E$2:$F$28,2,0)</f>
        <v>sum</v>
      </c>
      <c r="F1100">
        <v>20406.50335657657</v>
      </c>
    </row>
    <row r="1101" spans="1:6" x14ac:dyDescent="0.35">
      <c r="A1101" s="56">
        <v>44285</v>
      </c>
      <c r="B1101" s="56" t="str">
        <f>VLOOKUP(A1101,Mapping!$H$2:$I$215,2,0)</f>
        <v>Pre</v>
      </c>
      <c r="C1101" s="123" t="str">
        <f>VLOOKUP(A1101,Mapping!$H$2:$J$215,3,0)</f>
        <v>Pre</v>
      </c>
      <c r="D1101" t="s">
        <v>96</v>
      </c>
      <c r="E1101" t="str">
        <f>VLOOKUP(D1101,Mapping!$E$2:$F$28,2,0)</f>
        <v>sum</v>
      </c>
      <c r="F1101">
        <v>21222.616663857822</v>
      </c>
    </row>
    <row r="1102" spans="1:6" x14ac:dyDescent="0.35">
      <c r="A1102" s="56">
        <v>44286</v>
      </c>
      <c r="B1102" s="56" t="str">
        <f>VLOOKUP(A1102,Mapping!$H$2:$I$215,2,0)</f>
        <v>Pre</v>
      </c>
      <c r="C1102" s="123" t="str">
        <f>VLOOKUP(A1102,Mapping!$H$2:$J$215,3,0)</f>
        <v>Pre</v>
      </c>
      <c r="D1102" t="s">
        <v>96</v>
      </c>
      <c r="E1102" t="str">
        <f>VLOOKUP(D1102,Mapping!$E$2:$F$28,2,0)</f>
        <v>sum</v>
      </c>
      <c r="F1102">
        <v>22908.67983842086</v>
      </c>
    </row>
    <row r="1103" spans="1:6" x14ac:dyDescent="0.35">
      <c r="A1103" s="56">
        <v>44287</v>
      </c>
      <c r="B1103" s="56" t="str">
        <f>VLOOKUP(A1103,Mapping!$H$2:$I$215,2,0)</f>
        <v>Pre</v>
      </c>
      <c r="C1103" s="123" t="str">
        <f>VLOOKUP(A1103,Mapping!$H$2:$J$215,3,0)</f>
        <v>Pre</v>
      </c>
      <c r="D1103" t="s">
        <v>96</v>
      </c>
      <c r="E1103" t="str">
        <f>VLOOKUP(D1103,Mapping!$E$2:$F$28,2,0)</f>
        <v>sum</v>
      </c>
      <c r="F1103">
        <v>19157.839183386281</v>
      </c>
    </row>
    <row r="1104" spans="1:6" x14ac:dyDescent="0.35">
      <c r="A1104" s="56">
        <v>44288</v>
      </c>
      <c r="B1104" s="56" t="str">
        <f>VLOOKUP(A1104,Mapping!$H$2:$I$215,2,0)</f>
        <v>Pre</v>
      </c>
      <c r="C1104" s="123" t="str">
        <f>VLOOKUP(A1104,Mapping!$H$2:$J$215,3,0)</f>
        <v>Pre</v>
      </c>
      <c r="D1104" t="s">
        <v>96</v>
      </c>
      <c r="E1104" t="str">
        <f>VLOOKUP(D1104,Mapping!$E$2:$F$28,2,0)</f>
        <v>sum</v>
      </c>
      <c r="F1104">
        <v>21932.728983992631</v>
      </c>
    </row>
    <row r="1105" spans="1:6" x14ac:dyDescent="0.35">
      <c r="A1105" s="56">
        <v>44289</v>
      </c>
      <c r="B1105" s="56" t="str">
        <f>VLOOKUP(A1105,Mapping!$H$2:$I$215,2,0)</f>
        <v>Pre</v>
      </c>
      <c r="C1105" s="123" t="str">
        <f>VLOOKUP(A1105,Mapping!$H$2:$J$215,3,0)</f>
        <v>Pre</v>
      </c>
      <c r="D1105" t="s">
        <v>96</v>
      </c>
      <c r="E1105" t="str">
        <f>VLOOKUP(D1105,Mapping!$E$2:$F$28,2,0)</f>
        <v>sum</v>
      </c>
      <c r="F1105">
        <v>23156.851798888689</v>
      </c>
    </row>
    <row r="1106" spans="1:6" x14ac:dyDescent="0.35">
      <c r="A1106" s="56">
        <v>44290</v>
      </c>
      <c r="B1106" s="56" t="str">
        <f>VLOOKUP(A1106,Mapping!$H$2:$I$215,2,0)</f>
        <v>Pre</v>
      </c>
      <c r="C1106" s="123" t="str">
        <f>VLOOKUP(A1106,Mapping!$H$2:$J$215,3,0)</f>
        <v>Pre</v>
      </c>
      <c r="D1106" t="s">
        <v>96</v>
      </c>
      <c r="E1106" t="str">
        <f>VLOOKUP(D1106,Mapping!$E$2:$F$28,2,0)</f>
        <v>sum</v>
      </c>
      <c r="F1106">
        <v>23064.884022640021</v>
      </c>
    </row>
    <row r="1107" spans="1:6" x14ac:dyDescent="0.35">
      <c r="A1107" s="56">
        <v>44291</v>
      </c>
      <c r="B1107" s="56" t="str">
        <f>VLOOKUP(A1107,Mapping!$H$2:$I$215,2,0)</f>
        <v>Pre</v>
      </c>
      <c r="C1107" s="123" t="str">
        <f>VLOOKUP(A1107,Mapping!$H$2:$J$215,3,0)</f>
        <v>Pre</v>
      </c>
      <c r="D1107" t="s">
        <v>96</v>
      </c>
      <c r="E1107" t="str">
        <f>VLOOKUP(D1107,Mapping!$E$2:$F$28,2,0)</f>
        <v>sum</v>
      </c>
      <c r="F1107">
        <v>18156.76465341515</v>
      </c>
    </row>
    <row r="1108" spans="1:6" x14ac:dyDescent="0.35">
      <c r="A1108" s="56">
        <v>44292</v>
      </c>
      <c r="B1108" s="56" t="str">
        <f>VLOOKUP(A1108,Mapping!$H$2:$I$215,2,0)</f>
        <v>Pre</v>
      </c>
      <c r="C1108" s="123" t="str">
        <f>VLOOKUP(A1108,Mapping!$H$2:$J$215,3,0)</f>
        <v>Pre</v>
      </c>
      <c r="D1108" t="s">
        <v>96</v>
      </c>
      <c r="E1108" t="str">
        <f>VLOOKUP(D1108,Mapping!$E$2:$F$28,2,0)</f>
        <v>sum</v>
      </c>
      <c r="F1108">
        <v>17949.572881636541</v>
      </c>
    </row>
    <row r="1109" spans="1:6" x14ac:dyDescent="0.35">
      <c r="A1109" s="56">
        <v>44293</v>
      </c>
      <c r="B1109" s="56" t="str">
        <f>VLOOKUP(A1109,Mapping!$H$2:$I$215,2,0)</f>
        <v>Pre</v>
      </c>
      <c r="C1109" s="123" t="str">
        <f>VLOOKUP(A1109,Mapping!$H$2:$J$215,3,0)</f>
        <v>Pre</v>
      </c>
      <c r="D1109" t="s">
        <v>96</v>
      </c>
      <c r="E1109" t="str">
        <f>VLOOKUP(D1109,Mapping!$E$2:$F$28,2,0)</f>
        <v>sum</v>
      </c>
      <c r="F1109">
        <v>18677.915385490931</v>
      </c>
    </row>
    <row r="1110" spans="1:6" x14ac:dyDescent="0.35">
      <c r="A1110" s="56">
        <v>44294</v>
      </c>
      <c r="B1110" s="56" t="str">
        <f>VLOOKUP(A1110,Mapping!$H$2:$I$215,2,0)</f>
        <v>Pre</v>
      </c>
      <c r="C1110" s="123" t="str">
        <f>VLOOKUP(A1110,Mapping!$H$2:$J$215,3,0)</f>
        <v>Pre</v>
      </c>
      <c r="D1110" t="s">
        <v>96</v>
      </c>
      <c r="E1110" t="str">
        <f>VLOOKUP(D1110,Mapping!$E$2:$F$28,2,0)</f>
        <v>sum</v>
      </c>
      <c r="F1110">
        <v>15401.9597694608</v>
      </c>
    </row>
    <row r="1111" spans="1:6" x14ac:dyDescent="0.35">
      <c r="A1111" s="56">
        <v>44295</v>
      </c>
      <c r="B1111" s="56" t="str">
        <f>VLOOKUP(A1111,Mapping!$H$2:$I$215,2,0)</f>
        <v>Pre</v>
      </c>
      <c r="C1111" s="123" t="str">
        <f>VLOOKUP(A1111,Mapping!$H$2:$J$215,3,0)</f>
        <v>Pre</v>
      </c>
      <c r="D1111" t="s">
        <v>96</v>
      </c>
      <c r="E1111" t="str">
        <f>VLOOKUP(D1111,Mapping!$E$2:$F$28,2,0)</f>
        <v>sum</v>
      </c>
      <c r="F1111">
        <v>14335.34498515154</v>
      </c>
    </row>
    <row r="1112" spans="1:6" x14ac:dyDescent="0.35">
      <c r="A1112" s="56">
        <v>44296</v>
      </c>
      <c r="B1112" s="56" t="str">
        <f>VLOOKUP(A1112,Mapping!$H$2:$I$215,2,0)</f>
        <v>Pre</v>
      </c>
      <c r="C1112" s="123" t="str">
        <f>VLOOKUP(A1112,Mapping!$H$2:$J$215,3,0)</f>
        <v>Pre</v>
      </c>
      <c r="D1112" t="s">
        <v>96</v>
      </c>
      <c r="E1112" t="str">
        <f>VLOOKUP(D1112,Mapping!$E$2:$F$28,2,0)</f>
        <v>sum</v>
      </c>
      <c r="F1112">
        <v>16144.04458470867</v>
      </c>
    </row>
    <row r="1113" spans="1:6" x14ac:dyDescent="0.35">
      <c r="A1113" s="56">
        <v>44297</v>
      </c>
      <c r="B1113" s="56" t="str">
        <f>VLOOKUP(A1113,Mapping!$H$2:$I$215,2,0)</f>
        <v>Pre</v>
      </c>
      <c r="C1113" s="123" t="str">
        <f>VLOOKUP(A1113,Mapping!$H$2:$J$215,3,0)</f>
        <v>Pre</v>
      </c>
      <c r="D1113" t="s">
        <v>96</v>
      </c>
      <c r="E1113" t="str">
        <f>VLOOKUP(D1113,Mapping!$E$2:$F$28,2,0)</f>
        <v>sum</v>
      </c>
      <c r="F1113">
        <v>19263.54927102842</v>
      </c>
    </row>
    <row r="1114" spans="1:6" x14ac:dyDescent="0.35">
      <c r="A1114" s="56">
        <v>44298</v>
      </c>
      <c r="B1114" s="56" t="str">
        <f>VLOOKUP(A1114,Mapping!$H$2:$I$215,2,0)</f>
        <v>Pre</v>
      </c>
      <c r="C1114" s="123" t="str">
        <f>VLOOKUP(A1114,Mapping!$H$2:$J$215,3,0)</f>
        <v>Pre</v>
      </c>
      <c r="D1114" t="s">
        <v>96</v>
      </c>
      <c r="E1114" t="str">
        <f>VLOOKUP(D1114,Mapping!$E$2:$F$28,2,0)</f>
        <v>sum</v>
      </c>
      <c r="F1114">
        <v>16350.179255610859</v>
      </c>
    </row>
    <row r="1115" spans="1:6" x14ac:dyDescent="0.35">
      <c r="A1115" s="56">
        <v>44299</v>
      </c>
      <c r="B1115" s="56" t="str">
        <f>VLOOKUP(A1115,Mapping!$H$2:$I$215,2,0)</f>
        <v>Pre</v>
      </c>
      <c r="C1115" s="123" t="str">
        <f>VLOOKUP(A1115,Mapping!$H$2:$J$215,3,0)</f>
        <v>Pre</v>
      </c>
      <c r="D1115" t="s">
        <v>96</v>
      </c>
      <c r="E1115" t="str">
        <f>VLOOKUP(D1115,Mapping!$E$2:$F$28,2,0)</f>
        <v>sum</v>
      </c>
      <c r="F1115">
        <v>14718.01550241611</v>
      </c>
    </row>
    <row r="1116" spans="1:6" x14ac:dyDescent="0.35">
      <c r="A1116" s="56">
        <v>44300</v>
      </c>
      <c r="B1116" s="56" t="str">
        <f>VLOOKUP(A1116,Mapping!$H$2:$I$215,2,0)</f>
        <v>Pre</v>
      </c>
      <c r="C1116" s="123" t="str">
        <f>VLOOKUP(A1116,Mapping!$H$2:$J$215,3,0)</f>
        <v>Pre</v>
      </c>
      <c r="D1116" t="s">
        <v>96</v>
      </c>
      <c r="E1116" t="str">
        <f>VLOOKUP(D1116,Mapping!$E$2:$F$28,2,0)</f>
        <v>sum</v>
      </c>
      <c r="F1116">
        <v>17084.86436472378</v>
      </c>
    </row>
    <row r="1117" spans="1:6" x14ac:dyDescent="0.35">
      <c r="A1117" s="56">
        <v>44301</v>
      </c>
      <c r="B1117" s="56" t="str">
        <f>VLOOKUP(A1117,Mapping!$H$2:$I$215,2,0)</f>
        <v>Pre</v>
      </c>
      <c r="C1117" s="123" t="str">
        <f>VLOOKUP(A1117,Mapping!$H$2:$J$215,3,0)</f>
        <v>Pre</v>
      </c>
      <c r="D1117" t="s">
        <v>96</v>
      </c>
      <c r="E1117" t="str">
        <f>VLOOKUP(D1117,Mapping!$E$2:$F$28,2,0)</f>
        <v>sum</v>
      </c>
      <c r="F1117">
        <v>16737.07817638111</v>
      </c>
    </row>
    <row r="1118" spans="1:6" x14ac:dyDescent="0.35">
      <c r="A1118" s="56">
        <v>44302</v>
      </c>
      <c r="B1118" s="56" t="str">
        <f>VLOOKUP(A1118,Mapping!$H$2:$I$215,2,0)</f>
        <v>Pre</v>
      </c>
      <c r="C1118" s="123" t="str">
        <f>VLOOKUP(A1118,Mapping!$H$2:$J$215,3,0)</f>
        <v>Pre</v>
      </c>
      <c r="D1118" t="s">
        <v>96</v>
      </c>
      <c r="E1118" t="str">
        <f>VLOOKUP(D1118,Mapping!$E$2:$F$28,2,0)</f>
        <v>sum</v>
      </c>
      <c r="F1118">
        <v>13652.45781898327</v>
      </c>
    </row>
    <row r="1119" spans="1:6" x14ac:dyDescent="0.35">
      <c r="A1119" s="56">
        <v>44303</v>
      </c>
      <c r="B1119" s="56" t="str">
        <f>VLOOKUP(A1119,Mapping!$H$2:$I$215,2,0)</f>
        <v>Pre</v>
      </c>
      <c r="C1119" s="123" t="str">
        <f>VLOOKUP(A1119,Mapping!$H$2:$J$215,3,0)</f>
        <v>Pre</v>
      </c>
      <c r="D1119" t="s">
        <v>96</v>
      </c>
      <c r="E1119" t="str">
        <f>VLOOKUP(D1119,Mapping!$E$2:$F$28,2,0)</f>
        <v>sum</v>
      </c>
      <c r="F1119">
        <v>14963.262905745891</v>
      </c>
    </row>
    <row r="1120" spans="1:6" x14ac:dyDescent="0.35">
      <c r="A1120" s="56">
        <v>44304</v>
      </c>
      <c r="B1120" s="56" t="str">
        <f>VLOOKUP(A1120,Mapping!$H$2:$I$215,2,0)</f>
        <v>Pre</v>
      </c>
      <c r="C1120" s="123" t="str">
        <f>VLOOKUP(A1120,Mapping!$H$2:$J$215,3,0)</f>
        <v>Pre</v>
      </c>
      <c r="D1120" t="s">
        <v>96</v>
      </c>
      <c r="E1120" t="str">
        <f>VLOOKUP(D1120,Mapping!$E$2:$F$28,2,0)</f>
        <v>sum</v>
      </c>
      <c r="F1120">
        <v>17817.435272083851</v>
      </c>
    </row>
    <row r="1121" spans="1:6" x14ac:dyDescent="0.35">
      <c r="A1121" s="56">
        <v>44305</v>
      </c>
      <c r="B1121" s="56" t="str">
        <f>VLOOKUP(A1121,Mapping!$H$2:$I$215,2,0)</f>
        <v>Pre</v>
      </c>
      <c r="C1121" s="123" t="str">
        <f>VLOOKUP(A1121,Mapping!$H$2:$J$215,3,0)</f>
        <v>Pre</v>
      </c>
      <c r="D1121" t="s">
        <v>96</v>
      </c>
      <c r="E1121" t="str">
        <f>VLOOKUP(D1121,Mapping!$E$2:$F$28,2,0)</f>
        <v>sum</v>
      </c>
      <c r="F1121">
        <v>16393.520391544131</v>
      </c>
    </row>
    <row r="1122" spans="1:6" x14ac:dyDescent="0.35">
      <c r="A1122" s="56">
        <v>44306</v>
      </c>
      <c r="B1122" s="56" t="str">
        <f>VLOOKUP(A1122,Mapping!$H$2:$I$215,2,0)</f>
        <v>Pre</v>
      </c>
      <c r="C1122" s="123" t="str">
        <f>VLOOKUP(A1122,Mapping!$H$2:$J$215,3,0)</f>
        <v>Pre</v>
      </c>
      <c r="D1122" t="s">
        <v>96</v>
      </c>
      <c r="E1122" t="str">
        <f>VLOOKUP(D1122,Mapping!$E$2:$F$28,2,0)</f>
        <v>sum</v>
      </c>
      <c r="F1122">
        <v>16386.120685409191</v>
      </c>
    </row>
    <row r="1123" spans="1:6" x14ac:dyDescent="0.35">
      <c r="A1123" s="56">
        <v>44307</v>
      </c>
      <c r="B1123" s="56" t="str">
        <f>VLOOKUP(A1123,Mapping!$H$2:$I$215,2,0)</f>
        <v>Pre</v>
      </c>
      <c r="C1123" s="123" t="str">
        <f>VLOOKUP(A1123,Mapping!$H$2:$J$215,3,0)</f>
        <v>Pre</v>
      </c>
      <c r="D1123" t="s">
        <v>96</v>
      </c>
      <c r="E1123" t="str">
        <f>VLOOKUP(D1123,Mapping!$E$2:$F$28,2,0)</f>
        <v>sum</v>
      </c>
      <c r="F1123">
        <v>16810.0181368542</v>
      </c>
    </row>
    <row r="1124" spans="1:6" x14ac:dyDescent="0.35">
      <c r="A1124" s="56">
        <v>44308</v>
      </c>
      <c r="B1124" s="56" t="str">
        <f>VLOOKUP(A1124,Mapping!$H$2:$I$215,2,0)</f>
        <v>Pre</v>
      </c>
      <c r="C1124" s="123" t="str">
        <f>VLOOKUP(A1124,Mapping!$H$2:$J$215,3,0)</f>
        <v>Pre</v>
      </c>
      <c r="D1124" t="s">
        <v>96</v>
      </c>
      <c r="E1124" t="str">
        <f>VLOOKUP(D1124,Mapping!$E$2:$F$28,2,0)</f>
        <v>sum</v>
      </c>
      <c r="F1124">
        <v>16433.690224848149</v>
      </c>
    </row>
    <row r="1125" spans="1:6" x14ac:dyDescent="0.35">
      <c r="A1125" s="56">
        <v>44309</v>
      </c>
      <c r="B1125" s="56" t="str">
        <f>VLOOKUP(A1125,Mapping!$H$2:$I$215,2,0)</f>
        <v>Pre</v>
      </c>
      <c r="C1125" s="123" t="str">
        <f>VLOOKUP(A1125,Mapping!$H$2:$J$215,3,0)</f>
        <v>Pre</v>
      </c>
      <c r="D1125" t="s">
        <v>96</v>
      </c>
      <c r="E1125" t="str">
        <f>VLOOKUP(D1125,Mapping!$E$2:$F$28,2,0)</f>
        <v>sum</v>
      </c>
      <c r="F1125">
        <v>15543.61128690128</v>
      </c>
    </row>
    <row r="1126" spans="1:6" x14ac:dyDescent="0.35">
      <c r="A1126" s="56">
        <v>44310</v>
      </c>
      <c r="B1126" s="56" t="str">
        <f>VLOOKUP(A1126,Mapping!$H$2:$I$215,2,0)</f>
        <v>Pre</v>
      </c>
      <c r="C1126" s="123" t="str">
        <f>VLOOKUP(A1126,Mapping!$H$2:$J$215,3,0)</f>
        <v>Pre</v>
      </c>
      <c r="D1126" t="s">
        <v>96</v>
      </c>
      <c r="E1126" t="str">
        <f>VLOOKUP(D1126,Mapping!$E$2:$F$28,2,0)</f>
        <v>sum</v>
      </c>
      <c r="F1126">
        <v>15947.423821694279</v>
      </c>
    </row>
    <row r="1127" spans="1:6" x14ac:dyDescent="0.35">
      <c r="A1127" s="56">
        <v>44311</v>
      </c>
      <c r="B1127" s="56" t="str">
        <f>VLOOKUP(A1127,Mapping!$H$2:$I$215,2,0)</f>
        <v>Pre</v>
      </c>
      <c r="C1127" s="123" t="str">
        <f>VLOOKUP(A1127,Mapping!$H$2:$J$215,3,0)</f>
        <v>Pre</v>
      </c>
      <c r="D1127" t="s">
        <v>96</v>
      </c>
      <c r="E1127" t="str">
        <f>VLOOKUP(D1127,Mapping!$E$2:$F$28,2,0)</f>
        <v>sum</v>
      </c>
      <c r="F1127">
        <v>18450.638697060309</v>
      </c>
    </row>
    <row r="1128" spans="1:6" x14ac:dyDescent="0.35">
      <c r="A1128" s="56">
        <v>44312</v>
      </c>
      <c r="B1128" s="56" t="str">
        <f>VLOOKUP(A1128,Mapping!$H$2:$I$215,2,0)</f>
        <v>Pre</v>
      </c>
      <c r="C1128" s="123" t="str">
        <f>VLOOKUP(A1128,Mapping!$H$2:$J$215,3,0)</f>
        <v>Pre</v>
      </c>
      <c r="D1128" t="s">
        <v>96</v>
      </c>
      <c r="E1128" t="str">
        <f>VLOOKUP(D1128,Mapping!$E$2:$F$28,2,0)</f>
        <v>sum</v>
      </c>
      <c r="F1128">
        <v>16442.14703185952</v>
      </c>
    </row>
    <row r="1129" spans="1:6" x14ac:dyDescent="0.35">
      <c r="A1129" s="56">
        <v>44313</v>
      </c>
      <c r="B1129" s="56" t="str">
        <f>VLOOKUP(A1129,Mapping!$H$2:$I$215,2,0)</f>
        <v>Post</v>
      </c>
      <c r="C1129" s="123" t="str">
        <f>VLOOKUP(A1129,Mapping!$H$2:$J$215,3,0)</f>
        <v>Post</v>
      </c>
      <c r="D1129" t="s">
        <v>96</v>
      </c>
      <c r="E1129" t="str">
        <f>VLOOKUP(D1129,Mapping!$E$2:$F$28,2,0)</f>
        <v>sum</v>
      </c>
      <c r="F1129">
        <v>16084.84693562907</v>
      </c>
    </row>
    <row r="1130" spans="1:6" x14ac:dyDescent="0.35">
      <c r="A1130" s="56">
        <v>44314</v>
      </c>
      <c r="B1130" s="56" t="str">
        <f>VLOOKUP(A1130,Mapping!$H$2:$I$215,2,0)</f>
        <v>Post</v>
      </c>
      <c r="C1130" s="123" t="str">
        <f>VLOOKUP(A1130,Mapping!$H$2:$J$215,3,0)</f>
        <v>Post</v>
      </c>
      <c r="D1130" t="s">
        <v>96</v>
      </c>
      <c r="E1130" t="str">
        <f>VLOOKUP(D1130,Mapping!$E$2:$F$28,2,0)</f>
        <v>sum</v>
      </c>
      <c r="F1130">
        <v>15278.27896691949</v>
      </c>
    </row>
    <row r="1131" spans="1:6" x14ac:dyDescent="0.35">
      <c r="A1131" s="56">
        <v>44315</v>
      </c>
      <c r="B1131" s="56" t="str">
        <f>VLOOKUP(A1131,Mapping!$H$2:$I$215,2,0)</f>
        <v>Post</v>
      </c>
      <c r="C1131" s="123" t="str">
        <f>VLOOKUP(A1131,Mapping!$H$2:$J$215,3,0)</f>
        <v>Post</v>
      </c>
      <c r="D1131" t="s">
        <v>96</v>
      </c>
      <c r="E1131" t="str">
        <f>VLOOKUP(D1131,Mapping!$E$2:$F$28,2,0)</f>
        <v>sum</v>
      </c>
      <c r="F1131">
        <v>14275.09023519551</v>
      </c>
    </row>
    <row r="1132" spans="1:6" x14ac:dyDescent="0.35">
      <c r="A1132" s="56">
        <v>44316</v>
      </c>
      <c r="B1132" s="56" t="str">
        <f>VLOOKUP(A1132,Mapping!$H$2:$I$215,2,0)</f>
        <v>Post</v>
      </c>
      <c r="C1132" s="123" t="str">
        <f>VLOOKUP(A1132,Mapping!$H$2:$J$215,3,0)</f>
        <v>Post</v>
      </c>
      <c r="D1132" t="s">
        <v>96</v>
      </c>
      <c r="E1132" t="str">
        <f>VLOOKUP(D1132,Mapping!$E$2:$F$28,2,0)</f>
        <v>sum</v>
      </c>
      <c r="F1132">
        <v>14196.86477034032</v>
      </c>
    </row>
    <row r="1133" spans="1:6" x14ac:dyDescent="0.35">
      <c r="A1133" s="56">
        <v>44317</v>
      </c>
      <c r="B1133" s="56" t="str">
        <f>VLOOKUP(A1133,Mapping!$H$2:$I$215,2,0)</f>
        <v>Post</v>
      </c>
      <c r="C1133" s="123" t="str">
        <f>VLOOKUP(A1133,Mapping!$H$2:$J$215,3,0)</f>
        <v>Post</v>
      </c>
      <c r="D1133" t="s">
        <v>96</v>
      </c>
      <c r="E1133" t="str">
        <f>VLOOKUP(D1133,Mapping!$E$2:$F$28,2,0)</f>
        <v>sum</v>
      </c>
      <c r="F1133">
        <v>14114.667924528299</v>
      </c>
    </row>
    <row r="1134" spans="1:6" x14ac:dyDescent="0.35">
      <c r="A1134" s="56">
        <v>44318</v>
      </c>
      <c r="B1134" s="56" t="str">
        <f>VLOOKUP(A1134,Mapping!$H$2:$I$215,2,0)</f>
        <v>Post</v>
      </c>
      <c r="C1134" s="123" t="str">
        <f>VLOOKUP(A1134,Mapping!$H$2:$J$215,3,0)</f>
        <v>Post</v>
      </c>
      <c r="D1134" t="s">
        <v>96</v>
      </c>
      <c r="E1134" t="str">
        <f>VLOOKUP(D1134,Mapping!$E$2:$F$28,2,0)</f>
        <v>sum</v>
      </c>
      <c r="F1134">
        <v>14236.258746563</v>
      </c>
    </row>
    <row r="1135" spans="1:6" x14ac:dyDescent="0.35">
      <c r="A1135" s="56">
        <v>44319</v>
      </c>
      <c r="B1135" s="56" t="str">
        <f>VLOOKUP(A1135,Mapping!$H$2:$I$215,2,0)</f>
        <v>Post</v>
      </c>
      <c r="C1135" s="123" t="str">
        <f>VLOOKUP(A1135,Mapping!$H$2:$J$215,3,0)</f>
        <v>Post</v>
      </c>
      <c r="D1135" t="s">
        <v>96</v>
      </c>
      <c r="E1135" t="str">
        <f>VLOOKUP(D1135,Mapping!$E$2:$F$28,2,0)</f>
        <v>sum</v>
      </c>
      <c r="F1135">
        <v>11793.29648051579</v>
      </c>
    </row>
    <row r="1136" spans="1:6" x14ac:dyDescent="0.35">
      <c r="A1136" s="56">
        <v>44320</v>
      </c>
      <c r="B1136" s="56" t="str">
        <f>VLOOKUP(A1136,Mapping!$H$2:$I$215,2,0)</f>
        <v>Post</v>
      </c>
      <c r="C1136" s="123" t="str">
        <f>VLOOKUP(A1136,Mapping!$H$2:$J$215,3,0)</f>
        <v>Post</v>
      </c>
      <c r="D1136" t="s">
        <v>96</v>
      </c>
      <c r="E1136" t="str">
        <f>VLOOKUP(D1136,Mapping!$E$2:$F$28,2,0)</f>
        <v>sum</v>
      </c>
      <c r="F1136">
        <v>15178.587617331939</v>
      </c>
    </row>
    <row r="1137" spans="1:6" x14ac:dyDescent="0.35">
      <c r="A1137" s="56">
        <v>44321</v>
      </c>
      <c r="B1137" s="56" t="str">
        <f>VLOOKUP(A1137,Mapping!$H$2:$I$215,2,0)</f>
        <v>Post</v>
      </c>
      <c r="C1137" s="123" t="str">
        <f>VLOOKUP(A1137,Mapping!$H$2:$J$215,3,0)</f>
        <v>Post</v>
      </c>
      <c r="D1137" t="s">
        <v>96</v>
      </c>
      <c r="E1137" t="str">
        <f>VLOOKUP(D1137,Mapping!$E$2:$F$28,2,0)</f>
        <v>sum</v>
      </c>
      <c r="F1137">
        <v>16898.084492272679</v>
      </c>
    </row>
    <row r="1138" spans="1:6" x14ac:dyDescent="0.35">
      <c r="A1138" s="56">
        <v>44322</v>
      </c>
      <c r="B1138" s="56" t="str">
        <f>VLOOKUP(A1138,Mapping!$H$2:$I$215,2,0)</f>
        <v>Post</v>
      </c>
      <c r="C1138" s="123" t="str">
        <f>VLOOKUP(A1138,Mapping!$H$2:$J$215,3,0)</f>
        <v>Post</v>
      </c>
      <c r="D1138" t="s">
        <v>96</v>
      </c>
      <c r="E1138" t="str">
        <f>VLOOKUP(D1138,Mapping!$E$2:$F$28,2,0)</f>
        <v>sum</v>
      </c>
      <c r="F1138">
        <v>17427.004568123641</v>
      </c>
    </row>
    <row r="1139" spans="1:6" x14ac:dyDescent="0.35">
      <c r="A1139" s="56">
        <v>44323</v>
      </c>
      <c r="B1139" s="56" t="str">
        <f>VLOOKUP(A1139,Mapping!$H$2:$I$215,2,0)</f>
        <v>Post</v>
      </c>
      <c r="C1139" s="123" t="str">
        <f>VLOOKUP(A1139,Mapping!$H$2:$J$215,3,0)</f>
        <v>Post</v>
      </c>
      <c r="D1139" t="s">
        <v>96</v>
      </c>
      <c r="E1139" t="str">
        <f>VLOOKUP(D1139,Mapping!$E$2:$F$28,2,0)</f>
        <v>sum</v>
      </c>
      <c r="F1139">
        <v>19656.169638759831</v>
      </c>
    </row>
    <row r="1140" spans="1:6" x14ac:dyDescent="0.35">
      <c r="A1140" s="56">
        <v>44324</v>
      </c>
      <c r="B1140" s="56" t="str">
        <f>VLOOKUP(A1140,Mapping!$H$2:$I$215,2,0)</f>
        <v>Post</v>
      </c>
      <c r="C1140" s="123" t="str">
        <f>VLOOKUP(A1140,Mapping!$H$2:$J$215,3,0)</f>
        <v>Post</v>
      </c>
      <c r="D1140" t="s">
        <v>96</v>
      </c>
      <c r="E1140" t="str">
        <f>VLOOKUP(D1140,Mapping!$E$2:$F$28,2,0)</f>
        <v>sum</v>
      </c>
      <c r="F1140">
        <v>18681.416548781639</v>
      </c>
    </row>
    <row r="1141" spans="1:6" x14ac:dyDescent="0.35">
      <c r="A1141" s="56">
        <v>44325</v>
      </c>
      <c r="B1141" s="56" t="str">
        <f>VLOOKUP(A1141,Mapping!$H$2:$I$215,2,0)</f>
        <v>Post</v>
      </c>
      <c r="C1141" s="123" t="str">
        <f>VLOOKUP(A1141,Mapping!$H$2:$J$215,3,0)</f>
        <v>Post</v>
      </c>
      <c r="D1141" t="s">
        <v>96</v>
      </c>
      <c r="E1141" t="str">
        <f>VLOOKUP(D1141,Mapping!$E$2:$F$28,2,0)</f>
        <v>sum</v>
      </c>
      <c r="F1141">
        <v>19555.857210581209</v>
      </c>
    </row>
    <row r="1142" spans="1:6" x14ac:dyDescent="0.35">
      <c r="A1142" s="56">
        <v>44326</v>
      </c>
      <c r="B1142" s="56" t="str">
        <f>VLOOKUP(A1142,Mapping!$H$2:$I$215,2,0)</f>
        <v>Post</v>
      </c>
      <c r="C1142" s="123" t="str">
        <f>VLOOKUP(A1142,Mapping!$H$2:$J$215,3,0)</f>
        <v>Post</v>
      </c>
      <c r="D1142" t="s">
        <v>96</v>
      </c>
      <c r="E1142" t="str">
        <f>VLOOKUP(D1142,Mapping!$E$2:$F$28,2,0)</f>
        <v>sum</v>
      </c>
      <c r="F1142">
        <v>17334.79819474732</v>
      </c>
    </row>
    <row r="1143" spans="1:6" x14ac:dyDescent="0.35">
      <c r="A1143" s="56">
        <v>44327</v>
      </c>
      <c r="B1143" s="56" t="str">
        <f>VLOOKUP(A1143,Mapping!$H$2:$I$215,2,0)</f>
        <v>Post</v>
      </c>
      <c r="C1143" s="123" t="str">
        <f>VLOOKUP(A1143,Mapping!$H$2:$J$215,3,0)</f>
        <v>Post</v>
      </c>
      <c r="D1143" t="s">
        <v>96</v>
      </c>
      <c r="E1143" t="str">
        <f>VLOOKUP(D1143,Mapping!$E$2:$F$28,2,0)</f>
        <v>sum</v>
      </c>
      <c r="F1143">
        <v>19346.113042571349</v>
      </c>
    </row>
    <row r="1144" spans="1:6" x14ac:dyDescent="0.35">
      <c r="A1144" s="56">
        <v>44328</v>
      </c>
      <c r="B1144" s="56" t="str">
        <f>VLOOKUP(A1144,Mapping!$H$2:$I$215,2,0)</f>
        <v>Post</v>
      </c>
      <c r="C1144" s="123" t="str">
        <f>VLOOKUP(A1144,Mapping!$H$2:$J$215,3,0)</f>
        <v>Post</v>
      </c>
      <c r="D1144" t="s">
        <v>96</v>
      </c>
      <c r="E1144" t="str">
        <f>VLOOKUP(D1144,Mapping!$E$2:$F$28,2,0)</f>
        <v>sum</v>
      </c>
      <c r="F1144">
        <v>18854.683470181091</v>
      </c>
    </row>
    <row r="1145" spans="1:6" x14ac:dyDescent="0.35">
      <c r="A1145" s="56">
        <v>44329</v>
      </c>
      <c r="B1145" s="56" t="str">
        <f>VLOOKUP(A1145,Mapping!$H$2:$I$215,2,0)</f>
        <v>Post</v>
      </c>
      <c r="C1145" s="123" t="str">
        <f>VLOOKUP(A1145,Mapping!$H$2:$J$215,3,0)</f>
        <v>Post</v>
      </c>
      <c r="D1145" t="s">
        <v>96</v>
      </c>
      <c r="E1145" t="str">
        <f>VLOOKUP(D1145,Mapping!$E$2:$F$28,2,0)</f>
        <v>sum</v>
      </c>
      <c r="F1145">
        <v>19685.554087418219</v>
      </c>
    </row>
    <row r="1146" spans="1:6" x14ac:dyDescent="0.35">
      <c r="A1146" s="56">
        <v>44330</v>
      </c>
      <c r="B1146" s="56" t="str">
        <f>VLOOKUP(A1146,Mapping!$H$2:$I$215,2,0)</f>
        <v>Post</v>
      </c>
      <c r="C1146" s="123" t="str">
        <f>VLOOKUP(A1146,Mapping!$H$2:$J$215,3,0)</f>
        <v>Post</v>
      </c>
      <c r="D1146" t="s">
        <v>96</v>
      </c>
      <c r="E1146" t="str">
        <f>VLOOKUP(D1146,Mapping!$E$2:$F$28,2,0)</f>
        <v>sum</v>
      </c>
      <c r="F1146">
        <v>21700.921962643399</v>
      </c>
    </row>
    <row r="1147" spans="1:6" x14ac:dyDescent="0.35">
      <c r="A1147" s="56">
        <v>44331</v>
      </c>
      <c r="B1147" s="56" t="str">
        <f>VLOOKUP(A1147,Mapping!$H$2:$I$215,2,0)</f>
        <v>Post</v>
      </c>
      <c r="C1147" s="123" t="str">
        <f>VLOOKUP(A1147,Mapping!$H$2:$J$215,3,0)</f>
        <v>Post</v>
      </c>
      <c r="D1147" t="s">
        <v>96</v>
      </c>
      <c r="E1147" t="str">
        <f>VLOOKUP(D1147,Mapping!$E$2:$F$28,2,0)</f>
        <v>sum</v>
      </c>
      <c r="F1147">
        <v>23958.458225087699</v>
      </c>
    </row>
    <row r="1148" spans="1:6" x14ac:dyDescent="0.35">
      <c r="A1148" s="56">
        <v>44332</v>
      </c>
      <c r="B1148" s="56" t="str">
        <f>VLOOKUP(A1148,Mapping!$H$2:$I$215,2,0)</f>
        <v>Post</v>
      </c>
      <c r="C1148" s="123" t="str">
        <f>VLOOKUP(A1148,Mapping!$H$2:$J$215,3,0)</f>
        <v>Post</v>
      </c>
      <c r="D1148" t="s">
        <v>96</v>
      </c>
      <c r="E1148" t="str">
        <f>VLOOKUP(D1148,Mapping!$E$2:$F$28,2,0)</f>
        <v>sum</v>
      </c>
      <c r="F1148">
        <v>23108.335727695081</v>
      </c>
    </row>
    <row r="1149" spans="1:6" x14ac:dyDescent="0.35">
      <c r="A1149" s="56">
        <v>44333</v>
      </c>
      <c r="B1149" s="56" t="str">
        <f>VLOOKUP(A1149,Mapping!$H$2:$I$215,2,0)</f>
        <v>Post</v>
      </c>
      <c r="C1149" s="123" t="str">
        <f>VLOOKUP(A1149,Mapping!$H$2:$J$215,3,0)</f>
        <v>Post</v>
      </c>
      <c r="D1149" t="s">
        <v>96</v>
      </c>
      <c r="E1149" t="str">
        <f>VLOOKUP(D1149,Mapping!$E$2:$F$28,2,0)</f>
        <v>sum</v>
      </c>
      <c r="F1149">
        <v>18045.091246800039</v>
      </c>
    </row>
    <row r="1150" spans="1:6" x14ac:dyDescent="0.35">
      <c r="A1150" s="56">
        <v>44334</v>
      </c>
      <c r="B1150" s="56" t="str">
        <f>VLOOKUP(A1150,Mapping!$H$2:$I$215,2,0)</f>
        <v>Post</v>
      </c>
      <c r="C1150" s="123" t="str">
        <f>VLOOKUP(A1150,Mapping!$H$2:$J$215,3,0)</f>
        <v>Post</v>
      </c>
      <c r="D1150" t="s">
        <v>96</v>
      </c>
      <c r="E1150" t="str">
        <f>VLOOKUP(D1150,Mapping!$E$2:$F$28,2,0)</f>
        <v>sum</v>
      </c>
      <c r="F1150">
        <v>17794.816804778609</v>
      </c>
    </row>
    <row r="1151" spans="1:6" x14ac:dyDescent="0.35">
      <c r="A1151" s="56">
        <v>44335</v>
      </c>
      <c r="B1151" s="56" t="str">
        <f>VLOOKUP(A1151,Mapping!$H$2:$I$215,2,0)</f>
        <v>Post</v>
      </c>
      <c r="C1151" s="123" t="str">
        <f>VLOOKUP(A1151,Mapping!$H$2:$J$215,3,0)</f>
        <v>Post</v>
      </c>
      <c r="D1151" t="s">
        <v>96</v>
      </c>
      <c r="E1151" t="str">
        <f>VLOOKUP(D1151,Mapping!$E$2:$F$28,2,0)</f>
        <v>sum</v>
      </c>
      <c r="F1151">
        <v>18095.754089314491</v>
      </c>
    </row>
    <row r="1152" spans="1:6" x14ac:dyDescent="0.35">
      <c r="A1152" s="56">
        <v>44336</v>
      </c>
      <c r="B1152" s="56" t="str">
        <f>VLOOKUP(A1152,Mapping!$H$2:$I$215,2,0)</f>
        <v>Post</v>
      </c>
      <c r="C1152" s="123" t="str">
        <f>VLOOKUP(A1152,Mapping!$H$2:$J$215,3,0)</f>
        <v>Post</v>
      </c>
      <c r="D1152" t="s">
        <v>96</v>
      </c>
      <c r="E1152" t="str">
        <f>VLOOKUP(D1152,Mapping!$E$2:$F$28,2,0)</f>
        <v>sum</v>
      </c>
      <c r="F1152">
        <v>16896.057978572109</v>
      </c>
    </row>
    <row r="1153" spans="1:6" x14ac:dyDescent="0.35">
      <c r="A1153" s="56">
        <v>44337</v>
      </c>
      <c r="B1153" s="56" t="str">
        <f>VLOOKUP(A1153,Mapping!$H$2:$I$215,2,0)</f>
        <v>Post</v>
      </c>
      <c r="C1153" s="123" t="str">
        <f>VLOOKUP(A1153,Mapping!$H$2:$J$215,3,0)</f>
        <v>Post</v>
      </c>
      <c r="D1153" t="s">
        <v>96</v>
      </c>
      <c r="E1153" t="str">
        <f>VLOOKUP(D1153,Mapping!$E$2:$F$28,2,0)</f>
        <v>sum</v>
      </c>
      <c r="F1153">
        <v>16719.751286621791</v>
      </c>
    </row>
    <row r="1154" spans="1:6" x14ac:dyDescent="0.35">
      <c r="A1154" s="56">
        <v>44338</v>
      </c>
      <c r="B1154" s="56" t="str">
        <f>VLOOKUP(A1154,Mapping!$H$2:$I$215,2,0)</f>
        <v>Post</v>
      </c>
      <c r="C1154" s="123" t="str">
        <f>VLOOKUP(A1154,Mapping!$H$2:$J$215,3,0)</f>
        <v>Post</v>
      </c>
      <c r="D1154" t="s">
        <v>96</v>
      </c>
      <c r="E1154" t="str">
        <f>VLOOKUP(D1154,Mapping!$E$2:$F$28,2,0)</f>
        <v>sum</v>
      </c>
      <c r="F1154">
        <v>17132.14682468948</v>
      </c>
    </row>
    <row r="1155" spans="1:6" x14ac:dyDescent="0.35">
      <c r="A1155" s="56">
        <v>44339</v>
      </c>
      <c r="B1155" s="56" t="str">
        <f>VLOOKUP(A1155,Mapping!$H$2:$I$215,2,0)</f>
        <v>Post</v>
      </c>
      <c r="C1155" s="123" t="str">
        <f>VLOOKUP(A1155,Mapping!$H$2:$J$215,3,0)</f>
        <v>Post</v>
      </c>
      <c r="D1155" t="s">
        <v>96</v>
      </c>
      <c r="E1155" t="str">
        <f>VLOOKUP(D1155,Mapping!$E$2:$F$28,2,0)</f>
        <v>sum</v>
      </c>
      <c r="F1155">
        <v>18856.709983881668</v>
      </c>
    </row>
    <row r="1156" spans="1:6" x14ac:dyDescent="0.35">
      <c r="A1156" s="56">
        <v>44340</v>
      </c>
      <c r="B1156" s="56" t="str">
        <f>VLOOKUP(A1156,Mapping!$H$2:$I$215,2,0)</f>
        <v>Post</v>
      </c>
      <c r="C1156" s="123" t="str">
        <f>VLOOKUP(A1156,Mapping!$H$2:$J$215,3,0)</f>
        <v>Post</v>
      </c>
      <c r="D1156" t="s">
        <v>96</v>
      </c>
      <c r="E1156" t="str">
        <f>VLOOKUP(D1156,Mapping!$E$2:$F$28,2,0)</f>
        <v>sum</v>
      </c>
      <c r="F1156">
        <v>14933.37945956196</v>
      </c>
    </row>
    <row r="1157" spans="1:6" x14ac:dyDescent="0.35">
      <c r="A1157" s="56">
        <v>44341</v>
      </c>
      <c r="B1157" s="56" t="str">
        <f>VLOOKUP(A1157,Mapping!$H$2:$I$215,2,0)</f>
        <v>Post</v>
      </c>
      <c r="C1157" s="123" t="str">
        <f>VLOOKUP(A1157,Mapping!$H$2:$J$215,3,0)</f>
        <v>Post</v>
      </c>
      <c r="D1157" t="s">
        <v>96</v>
      </c>
      <c r="E1157" t="str">
        <f>VLOOKUP(D1157,Mapping!$E$2:$F$28,2,0)</f>
        <v>sum</v>
      </c>
      <c r="F1157">
        <v>15868.61553237887</v>
      </c>
    </row>
    <row r="1158" spans="1:6" x14ac:dyDescent="0.35">
      <c r="A1158" s="56">
        <v>44342</v>
      </c>
      <c r="B1158" s="56" t="str">
        <f>VLOOKUP(A1158,Mapping!$H$2:$I$215,2,0)</f>
        <v>Post</v>
      </c>
      <c r="C1158" s="123" t="str">
        <f>VLOOKUP(A1158,Mapping!$H$2:$J$215,3,0)</f>
        <v>Post</v>
      </c>
      <c r="D1158" t="s">
        <v>96</v>
      </c>
      <c r="E1158" t="str">
        <f>VLOOKUP(D1158,Mapping!$E$2:$F$28,2,0)</f>
        <v>sum</v>
      </c>
      <c r="F1158">
        <v>15646.712282165539</v>
      </c>
    </row>
    <row r="1159" spans="1:6" x14ac:dyDescent="0.35">
      <c r="A1159" s="56">
        <v>44343</v>
      </c>
      <c r="B1159" s="56" t="str">
        <f>VLOOKUP(A1159,Mapping!$H$2:$I$215,2,0)</f>
        <v>Post</v>
      </c>
      <c r="C1159" s="123" t="str">
        <f>VLOOKUP(A1159,Mapping!$H$2:$J$215,3,0)</f>
        <v>Post</v>
      </c>
      <c r="D1159" t="s">
        <v>96</v>
      </c>
      <c r="E1159" t="str">
        <f>VLOOKUP(D1159,Mapping!$E$2:$F$28,2,0)</f>
        <v>sum</v>
      </c>
      <c r="F1159">
        <v>15650.765309566699</v>
      </c>
    </row>
    <row r="1160" spans="1:6" x14ac:dyDescent="0.35">
      <c r="A1160" s="56">
        <v>44344</v>
      </c>
      <c r="B1160" s="56" t="str">
        <f>VLOOKUP(A1160,Mapping!$H$2:$I$215,2,0)</f>
        <v>Post</v>
      </c>
      <c r="C1160" s="123" t="str">
        <f>VLOOKUP(A1160,Mapping!$H$2:$J$215,3,0)</f>
        <v>Post</v>
      </c>
      <c r="D1160" t="s">
        <v>96</v>
      </c>
      <c r="E1160" t="str">
        <f>VLOOKUP(D1160,Mapping!$E$2:$F$28,2,0)</f>
        <v>sum</v>
      </c>
      <c r="F1160">
        <v>14777.33790461743</v>
      </c>
    </row>
    <row r="1161" spans="1:6" x14ac:dyDescent="0.35">
      <c r="A1161" s="56">
        <v>44345</v>
      </c>
      <c r="B1161" s="56" t="str">
        <f>VLOOKUP(A1161,Mapping!$H$2:$I$215,2,0)</f>
        <v>Post</v>
      </c>
      <c r="C1161" s="123" t="str">
        <f>VLOOKUP(A1161,Mapping!$H$2:$J$215,3,0)</f>
        <v>Post</v>
      </c>
      <c r="D1161" t="s">
        <v>96</v>
      </c>
      <c r="E1161" t="str">
        <f>VLOOKUP(D1161,Mapping!$E$2:$F$28,2,0)</f>
        <v>sum</v>
      </c>
      <c r="F1161">
        <v>14160.26448279131</v>
      </c>
    </row>
    <row r="1162" spans="1:6" x14ac:dyDescent="0.35">
      <c r="A1162" s="56">
        <v>44346</v>
      </c>
      <c r="B1162" s="56" t="str">
        <f>VLOOKUP(A1162,Mapping!$H$2:$I$215,2,0)</f>
        <v>Post</v>
      </c>
      <c r="C1162" s="123" t="str">
        <f>VLOOKUP(A1162,Mapping!$H$2:$J$215,3,0)</f>
        <v>Post</v>
      </c>
      <c r="D1162" t="s">
        <v>96</v>
      </c>
      <c r="E1162" t="str">
        <f>VLOOKUP(D1162,Mapping!$E$2:$F$28,2,0)</f>
        <v>sum</v>
      </c>
      <c r="F1162">
        <v>15332.602658575899</v>
      </c>
    </row>
    <row r="1163" spans="1:6" x14ac:dyDescent="0.35">
      <c r="A1163" s="56">
        <v>44347</v>
      </c>
      <c r="B1163" s="56" t="str">
        <f>VLOOKUP(A1163,Mapping!$H$2:$I$215,2,0)</f>
        <v>Post</v>
      </c>
      <c r="C1163" s="123" t="str">
        <f>VLOOKUP(A1163,Mapping!$H$2:$J$215,3,0)</f>
        <v>Post</v>
      </c>
      <c r="D1163" t="s">
        <v>96</v>
      </c>
      <c r="E1163" t="str">
        <f>VLOOKUP(D1163,Mapping!$E$2:$F$28,2,0)</f>
        <v>sum</v>
      </c>
      <c r="F1163">
        <v>12900.78621788186</v>
      </c>
    </row>
    <row r="1164" spans="1:6" x14ac:dyDescent="0.35">
      <c r="A1164" s="56">
        <v>44348</v>
      </c>
      <c r="B1164" s="56" t="str">
        <f>VLOOKUP(A1164,Mapping!$H$2:$I$215,2,0)</f>
        <v>Post</v>
      </c>
      <c r="C1164" s="123" t="str">
        <f>VLOOKUP(A1164,Mapping!$H$2:$J$215,3,0)</f>
        <v>Post</v>
      </c>
      <c r="D1164" t="s">
        <v>96</v>
      </c>
      <c r="E1164" t="str">
        <f>VLOOKUP(D1164,Mapping!$E$2:$F$28,2,0)</f>
        <v>sum</v>
      </c>
      <c r="F1164">
        <v>13423.913917419261</v>
      </c>
    </row>
    <row r="1165" spans="1:6" x14ac:dyDescent="0.35">
      <c r="A1165" s="56">
        <v>44349</v>
      </c>
      <c r="B1165" s="56" t="str">
        <f>VLOOKUP(A1165,Mapping!$H$2:$I$215,2,0)</f>
        <v>Post</v>
      </c>
      <c r="C1165" s="123" t="str">
        <f>VLOOKUP(A1165,Mapping!$H$2:$J$215,3,0)</f>
        <v>Post</v>
      </c>
      <c r="D1165" t="s">
        <v>96</v>
      </c>
      <c r="E1165" t="str">
        <f>VLOOKUP(D1165,Mapping!$E$2:$F$28,2,0)</f>
        <v>sum</v>
      </c>
      <c r="F1165">
        <v>15865.15102569688</v>
      </c>
    </row>
    <row r="1166" spans="1:6" x14ac:dyDescent="0.35">
      <c r="A1166" s="56">
        <v>44350</v>
      </c>
      <c r="B1166" s="56" t="str">
        <f>VLOOKUP(A1166,Mapping!$H$2:$I$215,2,0)</f>
        <v>Post</v>
      </c>
      <c r="C1166" s="123" t="str">
        <f>VLOOKUP(A1166,Mapping!$H$2:$J$215,3,0)</f>
        <v>Post</v>
      </c>
      <c r="D1166" t="s">
        <v>96</v>
      </c>
      <c r="E1166" t="str">
        <f>VLOOKUP(D1166,Mapping!$E$2:$F$28,2,0)</f>
        <v>sum</v>
      </c>
      <c r="F1166">
        <v>15883.45548704545</v>
      </c>
    </row>
    <row r="1167" spans="1:6" x14ac:dyDescent="0.35">
      <c r="A1167" s="56">
        <v>44351</v>
      </c>
      <c r="B1167" s="56" t="str">
        <f>VLOOKUP(A1167,Mapping!$H$2:$I$215,2,0)</f>
        <v>Post</v>
      </c>
      <c r="C1167" s="123" t="str">
        <f>VLOOKUP(A1167,Mapping!$H$2:$J$215,3,0)</f>
        <v>Post</v>
      </c>
      <c r="D1167" t="s">
        <v>96</v>
      </c>
      <c r="E1167" t="str">
        <f>VLOOKUP(D1167,Mapping!$E$2:$F$28,2,0)</f>
        <v>sum</v>
      </c>
      <c r="F1167">
        <v>17685.963233528251</v>
      </c>
    </row>
    <row r="1168" spans="1:6" x14ac:dyDescent="0.35">
      <c r="A1168" s="56">
        <v>44352</v>
      </c>
      <c r="B1168" s="56" t="str">
        <f>VLOOKUP(A1168,Mapping!$H$2:$I$215,2,0)</f>
        <v>Post</v>
      </c>
      <c r="C1168" s="123" t="str">
        <f>VLOOKUP(A1168,Mapping!$H$2:$J$215,3,0)</f>
        <v>Post</v>
      </c>
      <c r="D1168" t="s">
        <v>96</v>
      </c>
      <c r="E1168" t="str">
        <f>VLOOKUP(D1168,Mapping!$E$2:$F$28,2,0)</f>
        <v>sum</v>
      </c>
      <c r="F1168">
        <v>16017.36707270077</v>
      </c>
    </row>
    <row r="1169" spans="1:6" x14ac:dyDescent="0.35">
      <c r="A1169" s="56">
        <v>44353</v>
      </c>
      <c r="B1169" s="56" t="str">
        <f>VLOOKUP(A1169,Mapping!$H$2:$I$215,2,0)</f>
        <v>Post</v>
      </c>
      <c r="C1169" s="123" t="str">
        <f>VLOOKUP(A1169,Mapping!$H$2:$J$215,3,0)</f>
        <v>Post</v>
      </c>
      <c r="D1169" t="s">
        <v>96</v>
      </c>
      <c r="E1169" t="str">
        <f>VLOOKUP(D1169,Mapping!$E$2:$F$28,2,0)</f>
        <v>sum</v>
      </c>
      <c r="F1169">
        <v>15067.46186798027</v>
      </c>
    </row>
    <row r="1170" spans="1:6" x14ac:dyDescent="0.35">
      <c r="A1170" s="56">
        <v>44354</v>
      </c>
      <c r="B1170" s="56" t="str">
        <f>VLOOKUP(A1170,Mapping!$H$2:$I$215,2,0)</f>
        <v>Post</v>
      </c>
      <c r="C1170" s="123" t="str">
        <f>VLOOKUP(A1170,Mapping!$H$2:$J$215,3,0)</f>
        <v>Post</v>
      </c>
      <c r="D1170" t="s">
        <v>96</v>
      </c>
      <c r="E1170" t="str">
        <f>VLOOKUP(D1170,Mapping!$E$2:$F$28,2,0)</f>
        <v>sum</v>
      </c>
      <c r="F1170">
        <v>12010.616822769191</v>
      </c>
    </row>
    <row r="1171" spans="1:6" x14ac:dyDescent="0.35">
      <c r="A1171" s="56">
        <v>44355</v>
      </c>
      <c r="B1171" s="56" t="str">
        <f>VLOOKUP(A1171,Mapping!$H$2:$I$215,2,0)</f>
        <v>Post</v>
      </c>
      <c r="C1171" s="123" t="str">
        <f>VLOOKUP(A1171,Mapping!$H$2:$J$215,3,0)</f>
        <v>Post</v>
      </c>
      <c r="D1171" t="s">
        <v>96</v>
      </c>
      <c r="E1171" t="str">
        <f>VLOOKUP(D1171,Mapping!$E$2:$F$28,2,0)</f>
        <v>sum</v>
      </c>
      <c r="F1171">
        <v>13969.19418706611</v>
      </c>
    </row>
    <row r="1172" spans="1:6" x14ac:dyDescent="0.35">
      <c r="A1172" s="56">
        <v>44356</v>
      </c>
      <c r="B1172" s="56" t="str">
        <f>VLOOKUP(A1172,Mapping!$H$2:$I$215,2,0)</f>
        <v>Post</v>
      </c>
      <c r="C1172" s="123" t="str">
        <f>VLOOKUP(A1172,Mapping!$H$2:$J$215,3,0)</f>
        <v>Post</v>
      </c>
      <c r="D1172" t="s">
        <v>96</v>
      </c>
      <c r="E1172" t="str">
        <f>VLOOKUP(D1172,Mapping!$E$2:$F$28,2,0)</f>
        <v>sum</v>
      </c>
      <c r="F1172">
        <v>15360.33324955738</v>
      </c>
    </row>
    <row r="1173" spans="1:6" x14ac:dyDescent="0.35">
      <c r="A1173" s="56">
        <v>44357</v>
      </c>
      <c r="B1173" s="56" t="str">
        <f>VLOOKUP(A1173,Mapping!$H$2:$I$215,2,0)</f>
        <v>Post</v>
      </c>
      <c r="C1173" s="123" t="str">
        <f>VLOOKUP(A1173,Mapping!$H$2:$J$215,3,0)</f>
        <v>Post</v>
      </c>
      <c r="D1173" t="s">
        <v>96</v>
      </c>
      <c r="E1173" t="str">
        <f>VLOOKUP(D1173,Mapping!$E$2:$F$28,2,0)</f>
        <v>sum</v>
      </c>
      <c r="F1173">
        <v>15514.47608196639</v>
      </c>
    </row>
    <row r="1174" spans="1:6" x14ac:dyDescent="0.35">
      <c r="A1174" s="56">
        <v>44358</v>
      </c>
      <c r="B1174" s="56" t="str">
        <f>VLOOKUP(A1174,Mapping!$H$2:$I$215,2,0)</f>
        <v>Post</v>
      </c>
      <c r="C1174" s="123" t="str">
        <f>VLOOKUP(A1174,Mapping!$H$2:$J$215,3,0)</f>
        <v>Post</v>
      </c>
      <c r="D1174" t="s">
        <v>96</v>
      </c>
      <c r="E1174" t="str">
        <f>VLOOKUP(D1174,Mapping!$E$2:$F$28,2,0)</f>
        <v>sum</v>
      </c>
      <c r="F1174">
        <v>12886.340789392851</v>
      </c>
    </row>
    <row r="1175" spans="1:6" x14ac:dyDescent="0.35">
      <c r="A1175" s="56">
        <v>44359</v>
      </c>
      <c r="B1175" s="56" t="str">
        <f>VLOOKUP(A1175,Mapping!$H$2:$I$215,2,0)</f>
        <v>Post</v>
      </c>
      <c r="C1175" s="123" t="str">
        <f>VLOOKUP(A1175,Mapping!$H$2:$J$215,3,0)</f>
        <v>Post</v>
      </c>
      <c r="D1175" t="s">
        <v>96</v>
      </c>
      <c r="E1175" t="str">
        <f>VLOOKUP(D1175,Mapping!$E$2:$F$28,2,0)</f>
        <v>sum</v>
      </c>
      <c r="F1175">
        <v>12445.106931622069</v>
      </c>
    </row>
    <row r="1176" spans="1:6" x14ac:dyDescent="0.35">
      <c r="A1176" s="56">
        <v>44360</v>
      </c>
      <c r="B1176" s="56" t="str">
        <f>VLOOKUP(A1176,Mapping!$H$2:$I$215,2,0)</f>
        <v>Post</v>
      </c>
      <c r="C1176" s="123" t="str">
        <f>VLOOKUP(A1176,Mapping!$H$2:$J$215,3,0)</f>
        <v>Post</v>
      </c>
      <c r="D1176" t="s">
        <v>96</v>
      </c>
      <c r="E1176" t="str">
        <f>VLOOKUP(D1176,Mapping!$E$2:$F$28,2,0)</f>
        <v>sum</v>
      </c>
      <c r="F1176">
        <v>12345.87748325877</v>
      </c>
    </row>
    <row r="1177" spans="1:6" x14ac:dyDescent="0.35">
      <c r="A1177" s="56">
        <v>44361</v>
      </c>
      <c r="B1177" s="56" t="str">
        <f>VLOOKUP(A1177,Mapping!$H$2:$I$215,2,0)</f>
        <v>Post</v>
      </c>
      <c r="C1177" s="123" t="str">
        <f>VLOOKUP(A1177,Mapping!$H$2:$J$215,3,0)</f>
        <v>Post</v>
      </c>
      <c r="D1177" t="s">
        <v>96</v>
      </c>
      <c r="E1177" t="str">
        <f>VLOOKUP(D1177,Mapping!$E$2:$F$28,2,0)</f>
        <v>sum</v>
      </c>
      <c r="F1177">
        <v>9258.2038715658837</v>
      </c>
    </row>
    <row r="1178" spans="1:6" x14ac:dyDescent="0.35">
      <c r="A1178" s="56">
        <v>44362</v>
      </c>
      <c r="B1178" s="56" t="str">
        <f>VLOOKUP(A1178,Mapping!$H$2:$I$215,2,0)</f>
        <v>Post</v>
      </c>
      <c r="C1178" s="123" t="str">
        <f>VLOOKUP(A1178,Mapping!$H$2:$J$215,3,0)</f>
        <v>Post</v>
      </c>
      <c r="D1178" t="s">
        <v>96</v>
      </c>
      <c r="E1178" t="str">
        <f>VLOOKUP(D1178,Mapping!$E$2:$F$28,2,0)</f>
        <v>sum</v>
      </c>
      <c r="F1178">
        <v>9841.0564566124358</v>
      </c>
    </row>
    <row r="1179" spans="1:6" x14ac:dyDescent="0.35">
      <c r="A1179" s="56">
        <v>44363</v>
      </c>
      <c r="B1179" s="56" t="str">
        <f>VLOOKUP(A1179,Mapping!$H$2:$I$215,2,0)</f>
        <v>Post</v>
      </c>
      <c r="C1179" s="123" t="str">
        <f>VLOOKUP(A1179,Mapping!$H$2:$J$215,3,0)</f>
        <v>Post</v>
      </c>
      <c r="D1179" t="s">
        <v>96</v>
      </c>
      <c r="E1179" t="str">
        <f>VLOOKUP(D1179,Mapping!$E$2:$F$28,2,0)</f>
        <v>sum</v>
      </c>
      <c r="F1179">
        <v>8968.2226680964432</v>
      </c>
    </row>
    <row r="1180" spans="1:6" x14ac:dyDescent="0.35">
      <c r="A1180" s="56">
        <v>44364</v>
      </c>
      <c r="B1180" s="56" t="str">
        <f>VLOOKUP(A1180,Mapping!$H$2:$I$215,2,0)</f>
        <v>Post</v>
      </c>
      <c r="C1180" s="123" t="str">
        <f>VLOOKUP(A1180,Mapping!$H$2:$J$215,3,0)</f>
        <v>Post</v>
      </c>
      <c r="D1180" t="s">
        <v>96</v>
      </c>
      <c r="E1180" t="str">
        <f>VLOOKUP(D1180,Mapping!$E$2:$F$28,2,0)</f>
        <v>sum</v>
      </c>
      <c r="F1180">
        <v>7158.0077799931869</v>
      </c>
    </row>
    <row r="1181" spans="1:6" x14ac:dyDescent="0.35">
      <c r="A1181" s="56">
        <v>44365</v>
      </c>
      <c r="B1181" s="56" t="str">
        <f>VLOOKUP(A1181,Mapping!$H$2:$I$215,2,0)</f>
        <v>Post</v>
      </c>
      <c r="C1181" s="123" t="str">
        <f>VLOOKUP(A1181,Mapping!$H$2:$J$215,3,0)</f>
        <v>Post</v>
      </c>
      <c r="D1181" t="s">
        <v>96</v>
      </c>
      <c r="E1181" t="str">
        <f>VLOOKUP(D1181,Mapping!$E$2:$F$28,2,0)</f>
        <v>sum</v>
      </c>
      <c r="F1181">
        <v>5725.4428312919927</v>
      </c>
    </row>
    <row r="1182" spans="1:6" x14ac:dyDescent="0.35">
      <c r="A1182" s="56">
        <v>44366</v>
      </c>
      <c r="B1182" s="56" t="str">
        <f>VLOOKUP(A1182,Mapping!$H$2:$I$215,2,0)</f>
        <v>Post</v>
      </c>
      <c r="C1182" s="123" t="str">
        <f>VLOOKUP(A1182,Mapping!$H$2:$J$215,3,0)</f>
        <v>Post</v>
      </c>
      <c r="D1182" t="s">
        <v>96</v>
      </c>
      <c r="E1182" t="str">
        <f>VLOOKUP(D1182,Mapping!$E$2:$F$28,2,0)</f>
        <v>sum</v>
      </c>
      <c r="F1182">
        <v>6981.7069154253868</v>
      </c>
    </row>
    <row r="1183" spans="1:6" x14ac:dyDescent="0.35">
      <c r="A1183" s="56">
        <v>44367</v>
      </c>
      <c r="B1183" s="56" t="str">
        <f>VLOOKUP(A1183,Mapping!$H$2:$I$215,2,0)</f>
        <v>Post</v>
      </c>
      <c r="C1183" s="123" t="str">
        <f>VLOOKUP(A1183,Mapping!$H$2:$J$215,3,0)</f>
        <v>Post</v>
      </c>
      <c r="D1183" t="s">
        <v>96</v>
      </c>
      <c r="E1183" t="str">
        <f>VLOOKUP(D1183,Mapping!$E$2:$F$28,2,0)</f>
        <v>sum</v>
      </c>
      <c r="F1183">
        <v>7361.283640232562</v>
      </c>
    </row>
    <row r="1184" spans="1:6" x14ac:dyDescent="0.35">
      <c r="A1184" s="56">
        <v>44368</v>
      </c>
      <c r="B1184" s="56" t="str">
        <f>VLOOKUP(A1184,Mapping!$H$2:$I$215,2,0)</f>
        <v>Post</v>
      </c>
      <c r="C1184" s="123" t="str">
        <f>VLOOKUP(A1184,Mapping!$H$2:$J$215,3,0)</f>
        <v>Post</v>
      </c>
      <c r="D1184" t="s">
        <v>96</v>
      </c>
      <c r="E1184" t="str">
        <f>VLOOKUP(D1184,Mapping!$E$2:$F$28,2,0)</f>
        <v>sum</v>
      </c>
      <c r="F1184">
        <v>6479.7793173935625</v>
      </c>
    </row>
    <row r="1185" spans="1:6" x14ac:dyDescent="0.35">
      <c r="A1185" s="56">
        <v>44369</v>
      </c>
      <c r="B1185" s="56" t="str">
        <f>VLOOKUP(A1185,Mapping!$H$2:$I$215,2,0)</f>
        <v>Post</v>
      </c>
      <c r="C1185" s="123" t="str">
        <f>VLOOKUP(A1185,Mapping!$H$2:$J$215,3,0)</f>
        <v>Post</v>
      </c>
      <c r="D1185" t="s">
        <v>96</v>
      </c>
      <c r="E1185" t="str">
        <f>VLOOKUP(D1185,Mapping!$E$2:$F$28,2,0)</f>
        <v>sum</v>
      </c>
      <c r="F1185">
        <v>10320.826022485469</v>
      </c>
    </row>
    <row r="1186" spans="1:6" x14ac:dyDescent="0.35">
      <c r="A1186" s="56">
        <v>44370</v>
      </c>
      <c r="B1186" s="56" t="str">
        <f>VLOOKUP(A1186,Mapping!$H$2:$I$215,2,0)</f>
        <v>Post</v>
      </c>
      <c r="C1186" s="123">
        <f>VLOOKUP(A1186,Mapping!$H$2:$J$215,3,0)</f>
        <v>0</v>
      </c>
      <c r="D1186" t="s">
        <v>96</v>
      </c>
      <c r="E1186" t="str">
        <f>VLOOKUP(D1186,Mapping!$E$2:$F$28,2,0)</f>
        <v>sum</v>
      </c>
      <c r="F1186">
        <v>9399.822598841658</v>
      </c>
    </row>
    <row r="1187" spans="1:6" x14ac:dyDescent="0.35">
      <c r="A1187" s="56">
        <v>44371</v>
      </c>
      <c r="B1187" s="56" t="str">
        <f>VLOOKUP(A1187,Mapping!$H$2:$I$215,2,0)</f>
        <v>Post</v>
      </c>
      <c r="C1187" s="123">
        <f>VLOOKUP(A1187,Mapping!$H$2:$J$215,3,0)</f>
        <v>0</v>
      </c>
      <c r="D1187" t="s">
        <v>96</v>
      </c>
      <c r="E1187" t="str">
        <f>VLOOKUP(D1187,Mapping!$E$2:$F$28,2,0)</f>
        <v>sum</v>
      </c>
      <c r="F1187">
        <v>10801.558981061051</v>
      </c>
    </row>
    <row r="1188" spans="1:6" x14ac:dyDescent="0.35">
      <c r="A1188" s="56">
        <v>44372</v>
      </c>
      <c r="B1188" s="56" t="str">
        <f>VLOOKUP(A1188,Mapping!$H$2:$I$215,2,0)</f>
        <v>Post</v>
      </c>
      <c r="C1188" s="123">
        <f>VLOOKUP(A1188,Mapping!$H$2:$J$215,3,0)</f>
        <v>0</v>
      </c>
      <c r="D1188" t="s">
        <v>96</v>
      </c>
      <c r="E1188" t="str">
        <f>VLOOKUP(D1188,Mapping!$E$2:$F$28,2,0)</f>
        <v>sum</v>
      </c>
      <c r="F1188">
        <v>11053.004476428239</v>
      </c>
    </row>
    <row r="1189" spans="1:6" x14ac:dyDescent="0.35">
      <c r="A1189" s="56">
        <v>44373</v>
      </c>
      <c r="B1189" s="56" t="str">
        <f>VLOOKUP(A1189,Mapping!$H$2:$I$215,2,0)</f>
        <v>Post</v>
      </c>
      <c r="C1189" s="123">
        <f>VLOOKUP(A1189,Mapping!$H$2:$J$215,3,0)</f>
        <v>0</v>
      </c>
      <c r="D1189" t="s">
        <v>96</v>
      </c>
      <c r="E1189" t="str">
        <f>VLOOKUP(D1189,Mapping!$E$2:$F$28,2,0)</f>
        <v>sum</v>
      </c>
      <c r="F1189">
        <v>10912.34914185502</v>
      </c>
    </row>
    <row r="1190" spans="1:6" x14ac:dyDescent="0.35">
      <c r="A1190" s="56">
        <v>44374</v>
      </c>
      <c r="B1190" s="56" t="str">
        <f>VLOOKUP(A1190,Mapping!$H$2:$I$215,2,0)</f>
        <v>Post</v>
      </c>
      <c r="C1190" s="123">
        <f>VLOOKUP(A1190,Mapping!$H$2:$J$215,3,0)</f>
        <v>0</v>
      </c>
      <c r="D1190" t="s">
        <v>96</v>
      </c>
      <c r="E1190" t="str">
        <f>VLOOKUP(D1190,Mapping!$E$2:$F$28,2,0)</f>
        <v>sum</v>
      </c>
      <c r="F1190">
        <v>12006.763251958961</v>
      </c>
    </row>
    <row r="1191" spans="1:6" x14ac:dyDescent="0.35">
      <c r="A1191" s="56">
        <v>44375</v>
      </c>
      <c r="B1191" s="56" t="str">
        <f>VLOOKUP(A1191,Mapping!$H$2:$I$215,2,0)</f>
        <v>Post</v>
      </c>
      <c r="C1191" s="123">
        <f>VLOOKUP(A1191,Mapping!$H$2:$J$215,3,0)</f>
        <v>0</v>
      </c>
      <c r="D1191" t="s">
        <v>96</v>
      </c>
      <c r="E1191" t="str">
        <f>VLOOKUP(D1191,Mapping!$E$2:$F$28,2,0)</f>
        <v>sum</v>
      </c>
      <c r="F1191">
        <v>9553.9654312506627</v>
      </c>
    </row>
    <row r="1192" spans="1:6" x14ac:dyDescent="0.35">
      <c r="A1192" s="56">
        <v>44376</v>
      </c>
      <c r="B1192" s="56" t="str">
        <f>VLOOKUP(A1192,Mapping!$H$2:$I$215,2,0)</f>
        <v>Post</v>
      </c>
      <c r="C1192" s="123">
        <f>VLOOKUP(A1192,Mapping!$H$2:$J$215,3,0)</f>
        <v>0</v>
      </c>
      <c r="D1192" t="s">
        <v>96</v>
      </c>
      <c r="E1192" t="str">
        <f>VLOOKUP(D1192,Mapping!$E$2:$F$28,2,0)</f>
        <v>sum</v>
      </c>
      <c r="F1192">
        <v>9896.9332333606999</v>
      </c>
    </row>
    <row r="1193" spans="1:6" x14ac:dyDescent="0.35">
      <c r="A1193" s="56">
        <v>44377</v>
      </c>
      <c r="B1193" s="56" t="str">
        <f>VLOOKUP(A1193,Mapping!$H$2:$I$215,2,0)</f>
        <v>Post</v>
      </c>
      <c r="C1193" s="123">
        <f>VLOOKUP(A1193,Mapping!$H$2:$J$215,3,0)</f>
        <v>0</v>
      </c>
      <c r="D1193" t="s">
        <v>96</v>
      </c>
      <c r="E1193" t="str">
        <f>VLOOKUP(D1193,Mapping!$E$2:$F$28,2,0)</f>
        <v>sum</v>
      </c>
      <c r="F1193">
        <v>10794.815232143161</v>
      </c>
    </row>
    <row r="1194" spans="1:6" x14ac:dyDescent="0.35">
      <c r="A1194" s="56">
        <v>44378</v>
      </c>
      <c r="B1194" s="56" t="str">
        <f>VLOOKUP(A1194,Mapping!$H$2:$I$215,2,0)</f>
        <v>Post</v>
      </c>
      <c r="C1194" s="123">
        <f>VLOOKUP(A1194,Mapping!$H$2:$J$215,3,0)</f>
        <v>0</v>
      </c>
      <c r="D1194" t="s">
        <v>96</v>
      </c>
      <c r="E1194" t="str">
        <f>VLOOKUP(D1194,Mapping!$E$2:$F$28,2,0)</f>
        <v>sum</v>
      </c>
      <c r="F1194">
        <v>11652.144892176</v>
      </c>
    </row>
    <row r="1195" spans="1:6" x14ac:dyDescent="0.35">
      <c r="A1195" s="56">
        <v>44379</v>
      </c>
      <c r="B1195" s="56" t="str">
        <f>VLOOKUP(A1195,Mapping!$H$2:$I$215,2,0)</f>
        <v>Post</v>
      </c>
      <c r="C1195" s="123">
        <f>VLOOKUP(A1195,Mapping!$H$2:$J$215,3,0)</f>
        <v>0</v>
      </c>
      <c r="D1195" t="s">
        <v>96</v>
      </c>
      <c r="E1195" t="str">
        <f>VLOOKUP(D1195,Mapping!$E$2:$F$28,2,0)</f>
        <v>sum</v>
      </c>
      <c r="F1195">
        <v>11527.6686322696</v>
      </c>
    </row>
    <row r="1196" spans="1:6" x14ac:dyDescent="0.35">
      <c r="A1196" s="56">
        <v>44380</v>
      </c>
      <c r="B1196" s="56" t="str">
        <f>VLOOKUP(A1196,Mapping!$H$2:$I$215,2,0)</f>
        <v>Post</v>
      </c>
      <c r="C1196" s="123">
        <f>VLOOKUP(A1196,Mapping!$H$2:$J$215,3,0)</f>
        <v>0</v>
      </c>
      <c r="D1196" t="s">
        <v>96</v>
      </c>
      <c r="E1196" t="str">
        <f>VLOOKUP(D1196,Mapping!$E$2:$F$28,2,0)</f>
        <v>sum</v>
      </c>
      <c r="F1196">
        <v>12605.1662570844</v>
      </c>
    </row>
    <row r="1197" spans="1:6" x14ac:dyDescent="0.35">
      <c r="A1197" s="56">
        <v>44381</v>
      </c>
      <c r="B1197" s="56" t="str">
        <f>VLOOKUP(A1197,Mapping!$H$2:$I$215,2,0)</f>
        <v>Post</v>
      </c>
      <c r="C1197" s="123">
        <f>VLOOKUP(A1197,Mapping!$H$2:$J$215,3,0)</f>
        <v>0</v>
      </c>
      <c r="D1197" t="s">
        <v>96</v>
      </c>
      <c r="E1197" t="str">
        <f>VLOOKUP(D1197,Mapping!$E$2:$F$28,2,0)</f>
        <v>sum</v>
      </c>
      <c r="F1197">
        <v>11753.28185334995</v>
      </c>
    </row>
    <row r="1198" spans="1:6" x14ac:dyDescent="0.35">
      <c r="A1198" s="56">
        <v>44382</v>
      </c>
      <c r="B1198" s="56" t="str">
        <f>VLOOKUP(A1198,Mapping!$H$2:$I$215,2,0)</f>
        <v>Post</v>
      </c>
      <c r="C1198" s="123">
        <f>VLOOKUP(A1198,Mapping!$H$2:$J$215,3,0)</f>
        <v>0</v>
      </c>
      <c r="D1198" t="s">
        <v>96</v>
      </c>
      <c r="E1198" t="str">
        <f>VLOOKUP(D1198,Mapping!$E$2:$F$28,2,0)</f>
        <v>sum</v>
      </c>
      <c r="F1198">
        <v>11389.57778143593</v>
      </c>
    </row>
    <row r="1199" spans="1:6" x14ac:dyDescent="0.35">
      <c r="A1199" s="56">
        <v>44383</v>
      </c>
      <c r="B1199" s="56" t="str">
        <f>VLOOKUP(A1199,Mapping!$H$2:$I$215,2,0)</f>
        <v>Post</v>
      </c>
      <c r="C1199" s="123">
        <f>VLOOKUP(A1199,Mapping!$H$2:$J$215,3,0)</f>
        <v>0</v>
      </c>
      <c r="D1199" t="s">
        <v>96</v>
      </c>
      <c r="E1199" t="str">
        <f>VLOOKUP(D1199,Mapping!$E$2:$F$28,2,0)</f>
        <v>sum</v>
      </c>
      <c r="F1199">
        <v>11842.74916515768</v>
      </c>
    </row>
    <row r="1200" spans="1:6" x14ac:dyDescent="0.35">
      <c r="A1200" s="56">
        <v>44384</v>
      </c>
      <c r="B1200" s="56" t="str">
        <f>VLOOKUP(A1200,Mapping!$H$2:$I$215,2,0)</f>
        <v>Post</v>
      </c>
      <c r="C1200" s="123">
        <f>VLOOKUP(A1200,Mapping!$H$2:$J$215,3,0)</f>
        <v>0</v>
      </c>
      <c r="D1200" t="s">
        <v>96</v>
      </c>
      <c r="E1200" t="str">
        <f>VLOOKUP(D1200,Mapping!$E$2:$F$28,2,0)</f>
        <v>sum</v>
      </c>
      <c r="F1200">
        <v>10886.810387907721</v>
      </c>
    </row>
    <row r="1201" spans="1:6" x14ac:dyDescent="0.35">
      <c r="A1201" s="56">
        <v>44385</v>
      </c>
      <c r="B1201" s="56" t="str">
        <f>VLOOKUP(A1201,Mapping!$H$2:$I$215,2,0)</f>
        <v>Post</v>
      </c>
      <c r="C1201" s="123">
        <f>VLOOKUP(A1201,Mapping!$H$2:$J$215,3,0)</f>
        <v>0</v>
      </c>
      <c r="D1201" t="s">
        <v>96</v>
      </c>
      <c r="E1201" t="str">
        <f>VLOOKUP(D1201,Mapping!$E$2:$F$28,2,0)</f>
        <v>sum</v>
      </c>
      <c r="F1201">
        <v>10081.60458163817</v>
      </c>
    </row>
    <row r="1202" spans="1:6" x14ac:dyDescent="0.35">
      <c r="A1202" s="56">
        <v>44386</v>
      </c>
      <c r="B1202" s="56" t="str">
        <f>VLOOKUP(A1202,Mapping!$H$2:$I$215,2,0)</f>
        <v>Post</v>
      </c>
      <c r="C1202" s="123">
        <f>VLOOKUP(A1202,Mapping!$H$2:$J$215,3,0)</f>
        <v>0</v>
      </c>
      <c r="D1202" t="s">
        <v>96</v>
      </c>
      <c r="E1202" t="str">
        <f>VLOOKUP(D1202,Mapping!$E$2:$F$28,2,0)</f>
        <v>sum</v>
      </c>
      <c r="F1202">
        <v>9256.9493597582496</v>
      </c>
    </row>
    <row r="1203" spans="1:6" x14ac:dyDescent="0.35">
      <c r="A1203" s="56">
        <v>44387</v>
      </c>
      <c r="B1203" s="56" t="str">
        <f>VLOOKUP(A1203,Mapping!$H$2:$I$215,2,0)</f>
        <v>Post</v>
      </c>
      <c r="C1203" s="123">
        <f>VLOOKUP(A1203,Mapping!$H$2:$J$215,3,0)</f>
        <v>0</v>
      </c>
      <c r="D1203" t="s">
        <v>96</v>
      </c>
      <c r="E1203" t="str">
        <f>VLOOKUP(D1203,Mapping!$E$2:$F$28,2,0)</f>
        <v>sum</v>
      </c>
      <c r="F1203">
        <v>8704.5859564235834</v>
      </c>
    </row>
    <row r="1204" spans="1:6" x14ac:dyDescent="0.35">
      <c r="A1204" s="56">
        <v>44388</v>
      </c>
      <c r="B1204" s="56" t="str">
        <f>VLOOKUP(A1204,Mapping!$H$2:$I$215,2,0)</f>
        <v>Post</v>
      </c>
      <c r="C1204" s="123">
        <f>VLOOKUP(A1204,Mapping!$H$2:$J$215,3,0)</f>
        <v>0</v>
      </c>
      <c r="D1204" t="s">
        <v>96</v>
      </c>
      <c r="E1204" t="str">
        <f>VLOOKUP(D1204,Mapping!$E$2:$F$28,2,0)</f>
        <v>sum</v>
      </c>
      <c r="F1204">
        <v>9510.7642334736502</v>
      </c>
    </row>
    <row r="1205" spans="1:6" x14ac:dyDescent="0.35">
      <c r="A1205" s="56">
        <v>44389</v>
      </c>
      <c r="B1205" s="56" t="str">
        <f>VLOOKUP(A1205,Mapping!$H$2:$I$215,2,0)</f>
        <v>Post</v>
      </c>
      <c r="C1205" s="123">
        <f>VLOOKUP(A1205,Mapping!$H$2:$J$215,3,0)</f>
        <v>0</v>
      </c>
      <c r="D1205" t="s">
        <v>96</v>
      </c>
      <c r="E1205" t="str">
        <f>VLOOKUP(D1205,Mapping!$E$2:$F$28,2,0)</f>
        <v>sum</v>
      </c>
      <c r="F1205">
        <v>8235.8550402135315</v>
      </c>
    </row>
    <row r="1206" spans="1:6" x14ac:dyDescent="0.35">
      <c r="A1206" s="56">
        <v>44390</v>
      </c>
      <c r="B1206" s="56" t="str">
        <f>VLOOKUP(A1206,Mapping!$H$2:$I$215,2,0)</f>
        <v>Post</v>
      </c>
      <c r="C1206" s="123">
        <f>VLOOKUP(A1206,Mapping!$H$2:$J$215,3,0)</f>
        <v>0</v>
      </c>
      <c r="D1206" t="s">
        <v>96</v>
      </c>
      <c r="E1206" t="str">
        <f>VLOOKUP(D1206,Mapping!$E$2:$F$28,2,0)</f>
        <v>sum</v>
      </c>
      <c r="F1206">
        <v>11122.148316793269</v>
      </c>
    </row>
    <row r="1207" spans="1:6" x14ac:dyDescent="0.35">
      <c r="A1207" s="56">
        <v>44391</v>
      </c>
      <c r="B1207" s="56" t="str">
        <f>VLOOKUP(A1207,Mapping!$H$2:$I$215,2,0)</f>
        <v>Post</v>
      </c>
      <c r="C1207" s="123">
        <f>VLOOKUP(A1207,Mapping!$H$2:$J$215,3,0)</f>
        <v>0</v>
      </c>
      <c r="D1207" t="s">
        <v>96</v>
      </c>
      <c r="E1207" t="str">
        <f>VLOOKUP(D1207,Mapping!$E$2:$F$28,2,0)</f>
        <v>sum</v>
      </c>
      <c r="F1207">
        <v>10822.62731639348</v>
      </c>
    </row>
    <row r="1208" spans="1:6" x14ac:dyDescent="0.35">
      <c r="A1208" s="56">
        <v>44392</v>
      </c>
      <c r="B1208" s="56" t="str">
        <f>VLOOKUP(A1208,Mapping!$H$2:$I$215,2,0)</f>
        <v>Post</v>
      </c>
      <c r="C1208" s="123">
        <f>VLOOKUP(A1208,Mapping!$H$2:$J$215,3,0)</f>
        <v>0</v>
      </c>
      <c r="D1208" t="s">
        <v>96</v>
      </c>
      <c r="E1208" t="str">
        <f>VLOOKUP(D1208,Mapping!$E$2:$F$28,2,0)</f>
        <v>sum</v>
      </c>
      <c r="F1208">
        <v>10607.711273898831</v>
      </c>
    </row>
    <row r="1209" spans="1:6" x14ac:dyDescent="0.35">
      <c r="A1209" s="56">
        <v>44393</v>
      </c>
      <c r="B1209" s="56" t="str">
        <f>VLOOKUP(A1209,Mapping!$H$2:$I$215,2,0)</f>
        <v>Post</v>
      </c>
      <c r="C1209" s="123">
        <f>VLOOKUP(A1209,Mapping!$H$2:$J$215,3,0)</f>
        <v>0</v>
      </c>
      <c r="D1209" t="s">
        <v>96</v>
      </c>
      <c r="E1209" t="str">
        <f>VLOOKUP(D1209,Mapping!$E$2:$F$28,2,0)</f>
        <v>sum</v>
      </c>
      <c r="F1209">
        <v>9126.6382751687324</v>
      </c>
    </row>
    <row r="1210" spans="1:6" x14ac:dyDescent="0.35">
      <c r="A1210" s="56">
        <v>44394</v>
      </c>
      <c r="B1210" s="56" t="str">
        <f>VLOOKUP(A1210,Mapping!$H$2:$I$215,2,0)</f>
        <v>Post</v>
      </c>
      <c r="C1210" s="123">
        <f>VLOOKUP(A1210,Mapping!$H$2:$J$215,3,0)</f>
        <v>0</v>
      </c>
      <c r="D1210" t="s">
        <v>96</v>
      </c>
      <c r="E1210" t="str">
        <f>VLOOKUP(D1210,Mapping!$E$2:$F$28,2,0)</f>
        <v>sum</v>
      </c>
      <c r="F1210">
        <v>8517.8715665639775</v>
      </c>
    </row>
    <row r="1211" spans="1:6" x14ac:dyDescent="0.35">
      <c r="A1211" s="56">
        <v>44395</v>
      </c>
      <c r="B1211" s="56" t="str">
        <f>VLOOKUP(A1211,Mapping!$H$2:$I$215,2,0)</f>
        <v>Post</v>
      </c>
      <c r="C1211" s="123">
        <f>VLOOKUP(A1211,Mapping!$H$2:$J$215,3,0)</f>
        <v>0</v>
      </c>
      <c r="D1211" t="s">
        <v>96</v>
      </c>
      <c r="E1211" t="str">
        <f>VLOOKUP(D1211,Mapping!$E$2:$F$28,2,0)</f>
        <v>sum</v>
      </c>
      <c r="F1211">
        <v>9902.6699580227178</v>
      </c>
    </row>
    <row r="1212" spans="1:6" x14ac:dyDescent="0.35">
      <c r="A1212" s="56">
        <v>44396</v>
      </c>
      <c r="B1212" s="56" t="str">
        <f>VLOOKUP(A1212,Mapping!$H$2:$I$215,2,0)</f>
        <v>Post</v>
      </c>
      <c r="C1212" s="123">
        <f>VLOOKUP(A1212,Mapping!$H$2:$J$215,3,0)</f>
        <v>0</v>
      </c>
      <c r="D1212" t="s">
        <v>96</v>
      </c>
      <c r="E1212" t="str">
        <f>VLOOKUP(D1212,Mapping!$E$2:$F$28,2,0)</f>
        <v>sum</v>
      </c>
      <c r="F1212">
        <v>8891.3003462831875</v>
      </c>
    </row>
    <row r="1213" spans="1:6" x14ac:dyDescent="0.35">
      <c r="A1213" s="56">
        <v>44397</v>
      </c>
      <c r="B1213" s="56" t="str">
        <f>VLOOKUP(A1213,Mapping!$H$2:$I$215,2,0)</f>
        <v>Post</v>
      </c>
      <c r="C1213" s="123">
        <f>VLOOKUP(A1213,Mapping!$H$2:$J$215,3,0)</f>
        <v>0</v>
      </c>
      <c r="D1213" t="s">
        <v>96</v>
      </c>
      <c r="E1213" t="str">
        <f>VLOOKUP(D1213,Mapping!$E$2:$F$28,2,0)</f>
        <v>sum</v>
      </c>
      <c r="F1213">
        <v>9592.4517790372265</v>
      </c>
    </row>
    <row r="1214" spans="1:6" x14ac:dyDescent="0.35">
      <c r="A1214" s="56">
        <v>44398</v>
      </c>
      <c r="B1214" s="56" t="str">
        <f>VLOOKUP(A1214,Mapping!$H$2:$I$215,2,0)</f>
        <v>Post</v>
      </c>
      <c r="C1214" s="123">
        <f>VLOOKUP(A1214,Mapping!$H$2:$J$215,3,0)</f>
        <v>0</v>
      </c>
      <c r="D1214" t="s">
        <v>96</v>
      </c>
      <c r="E1214" t="str">
        <f>VLOOKUP(D1214,Mapping!$E$2:$F$28,2,0)</f>
        <v>sum</v>
      </c>
      <c r="F1214">
        <v>10087.439406321289</v>
      </c>
    </row>
    <row r="1215" spans="1:6" x14ac:dyDescent="0.35">
      <c r="A1215" s="56">
        <v>44399</v>
      </c>
      <c r="B1215" s="56" t="str">
        <f>VLOOKUP(A1215,Mapping!$H$2:$I$215,2,0)</f>
        <v>Post</v>
      </c>
      <c r="C1215" s="123">
        <f>VLOOKUP(A1215,Mapping!$H$2:$J$215,3,0)</f>
        <v>0</v>
      </c>
      <c r="D1215" t="s">
        <v>96</v>
      </c>
      <c r="E1215" t="str">
        <f>VLOOKUP(D1215,Mapping!$E$2:$F$28,2,0)</f>
        <v>sum</v>
      </c>
      <c r="F1215">
        <v>10291.658270230229</v>
      </c>
    </row>
    <row r="1216" spans="1:6" x14ac:dyDescent="0.35">
      <c r="A1216" s="56">
        <v>44400</v>
      </c>
      <c r="B1216" s="56" t="str">
        <f>VLOOKUP(A1216,Mapping!$H$2:$I$215,2,0)</f>
        <v>Post</v>
      </c>
      <c r="C1216" s="123">
        <f>VLOOKUP(A1216,Mapping!$H$2:$J$215,3,0)</f>
        <v>0</v>
      </c>
      <c r="D1216" t="s">
        <v>96</v>
      </c>
      <c r="E1216" t="str">
        <f>VLOOKUP(D1216,Mapping!$E$2:$F$28,2,0)</f>
        <v>sum</v>
      </c>
      <c r="F1216">
        <v>10044.650691978461</v>
      </c>
    </row>
    <row r="1217" spans="1:6" x14ac:dyDescent="0.35">
      <c r="A1217" s="56">
        <v>44401</v>
      </c>
      <c r="B1217" s="56" t="str">
        <f>VLOOKUP(A1217,Mapping!$H$2:$I$215,2,0)</f>
        <v>Post</v>
      </c>
      <c r="C1217" s="123">
        <f>VLOOKUP(A1217,Mapping!$H$2:$J$215,3,0)</f>
        <v>0</v>
      </c>
      <c r="D1217" t="s">
        <v>96</v>
      </c>
      <c r="E1217" t="str">
        <f>VLOOKUP(D1217,Mapping!$E$2:$F$28,2,0)</f>
        <v>sum</v>
      </c>
      <c r="F1217">
        <v>11651.17242139548</v>
      </c>
    </row>
    <row r="1218" spans="1:6" x14ac:dyDescent="0.35">
      <c r="A1218" s="56">
        <v>44402</v>
      </c>
      <c r="B1218" s="56" t="str">
        <f>VLOOKUP(A1218,Mapping!$H$2:$I$215,2,0)</f>
        <v>Post</v>
      </c>
      <c r="C1218" s="123">
        <f>VLOOKUP(A1218,Mapping!$H$2:$J$215,3,0)</f>
        <v>0</v>
      </c>
      <c r="D1218" t="s">
        <v>96</v>
      </c>
      <c r="E1218" t="str">
        <f>VLOOKUP(D1218,Mapping!$E$2:$F$28,2,0)</f>
        <v>sum</v>
      </c>
      <c r="F1218">
        <v>12100.45392199516</v>
      </c>
    </row>
    <row r="1219" spans="1:6" x14ac:dyDescent="0.35">
      <c r="A1219" s="56">
        <v>44403</v>
      </c>
      <c r="B1219" s="56" t="str">
        <f>VLOOKUP(A1219,Mapping!$H$2:$I$215,2,0)</f>
        <v>Post</v>
      </c>
      <c r="C1219" s="123">
        <f>VLOOKUP(A1219,Mapping!$H$2:$J$215,3,0)</f>
        <v>0</v>
      </c>
      <c r="D1219" t="s">
        <v>96</v>
      </c>
      <c r="E1219" t="str">
        <f>VLOOKUP(D1219,Mapping!$E$2:$F$28,2,0)</f>
        <v>sum</v>
      </c>
      <c r="F1219">
        <v>9386.2879735672468</v>
      </c>
    </row>
    <row r="1220" spans="1:6" x14ac:dyDescent="0.35">
      <c r="A1220" s="56">
        <v>44404</v>
      </c>
      <c r="B1220" s="56" t="str">
        <f>VLOOKUP(A1220,Mapping!$H$2:$I$215,2,0)</f>
        <v>Post</v>
      </c>
      <c r="C1220" s="123">
        <f>VLOOKUP(A1220,Mapping!$H$2:$J$215,3,0)</f>
        <v>0</v>
      </c>
      <c r="D1220" t="s">
        <v>96</v>
      </c>
      <c r="E1220" t="str">
        <f>VLOOKUP(D1220,Mapping!$E$2:$F$28,2,0)</f>
        <v>sum</v>
      </c>
      <c r="F1220">
        <v>12321.20478917292</v>
      </c>
    </row>
    <row r="1221" spans="1:6" x14ac:dyDescent="0.35">
      <c r="A1221" s="56">
        <v>44405</v>
      </c>
      <c r="B1221" s="56" t="str">
        <f>VLOOKUP(A1221,Mapping!$H$2:$I$215,2,0)</f>
        <v>Post</v>
      </c>
      <c r="C1221" s="123">
        <f>VLOOKUP(A1221,Mapping!$H$2:$J$215,3,0)</f>
        <v>0</v>
      </c>
      <c r="D1221" t="s">
        <v>96</v>
      </c>
      <c r="E1221" t="str">
        <f>VLOOKUP(D1221,Mapping!$E$2:$F$28,2,0)</f>
        <v>sum</v>
      </c>
      <c r="F1221">
        <v>12246.32453907297</v>
      </c>
    </row>
    <row r="1222" spans="1:6" x14ac:dyDescent="0.35">
      <c r="A1222" s="56">
        <v>44406</v>
      </c>
      <c r="B1222" s="56" t="str">
        <f>VLOOKUP(A1222,Mapping!$H$2:$I$215,2,0)</f>
        <v>Post</v>
      </c>
      <c r="C1222" s="123">
        <f>VLOOKUP(A1222,Mapping!$H$2:$J$215,3,0)</f>
        <v>0</v>
      </c>
      <c r="D1222" t="s">
        <v>96</v>
      </c>
      <c r="E1222" t="str">
        <f>VLOOKUP(D1222,Mapping!$E$2:$F$28,2,0)</f>
        <v>sum</v>
      </c>
      <c r="F1222">
        <v>12098.508980434121</v>
      </c>
    </row>
    <row r="1223" spans="1:6" x14ac:dyDescent="0.35">
      <c r="A1223" s="56">
        <v>44407</v>
      </c>
      <c r="B1223" s="56" t="str">
        <f>VLOOKUP(A1223,Mapping!$H$2:$I$215,2,0)</f>
        <v>Post</v>
      </c>
      <c r="C1223" s="123">
        <f>VLOOKUP(A1223,Mapping!$H$2:$J$215,3,0)</f>
        <v>0</v>
      </c>
      <c r="D1223" t="s">
        <v>96</v>
      </c>
      <c r="E1223" t="str">
        <f>VLOOKUP(D1223,Mapping!$E$2:$F$28,2,0)</f>
        <v>sum</v>
      </c>
      <c r="F1223">
        <v>11583.099466759169</v>
      </c>
    </row>
    <row r="1224" spans="1:6" x14ac:dyDescent="0.35">
      <c r="A1224" s="56">
        <v>44408</v>
      </c>
      <c r="B1224" s="56" t="str">
        <f>VLOOKUP(A1224,Mapping!$H$2:$I$215,2,0)</f>
        <v>Post</v>
      </c>
      <c r="C1224" s="123">
        <f>VLOOKUP(A1224,Mapping!$H$2:$J$215,3,0)</f>
        <v>0</v>
      </c>
      <c r="D1224" t="s">
        <v>96</v>
      </c>
      <c r="E1224" t="str">
        <f>VLOOKUP(D1224,Mapping!$E$2:$F$28,2,0)</f>
        <v>sum</v>
      </c>
      <c r="F1224">
        <v>12977.62256602309</v>
      </c>
    </row>
    <row r="1225" spans="1:6" x14ac:dyDescent="0.35">
      <c r="A1225" s="56">
        <v>44409</v>
      </c>
      <c r="B1225" s="56" t="str">
        <f>VLOOKUP(A1225,Mapping!$H$2:$I$215,2,0)</f>
        <v>Post</v>
      </c>
      <c r="C1225" s="123">
        <f>VLOOKUP(A1225,Mapping!$H$2:$J$215,3,0)</f>
        <v>0</v>
      </c>
      <c r="D1225" t="s">
        <v>96</v>
      </c>
      <c r="E1225" t="str">
        <f>VLOOKUP(D1225,Mapping!$E$2:$F$28,2,0)</f>
        <v>sum</v>
      </c>
      <c r="F1225">
        <v>14587.201472773841</v>
      </c>
    </row>
    <row r="1226" spans="1:6" x14ac:dyDescent="0.35">
      <c r="A1226" s="56">
        <v>44410</v>
      </c>
      <c r="B1226" s="56" t="str">
        <f>VLOOKUP(A1226,Mapping!$H$2:$I$215,2,0)</f>
        <v>Post</v>
      </c>
      <c r="C1226" s="123">
        <f>VLOOKUP(A1226,Mapping!$H$2:$J$215,3,0)</f>
        <v>0</v>
      </c>
      <c r="D1226" t="s">
        <v>96</v>
      </c>
      <c r="E1226" t="str">
        <f>VLOOKUP(D1226,Mapping!$E$2:$F$28,2,0)</f>
        <v>sum</v>
      </c>
      <c r="F1226">
        <v>14023.616956267389</v>
      </c>
    </row>
    <row r="1227" spans="1:6" x14ac:dyDescent="0.35">
      <c r="A1227" s="56">
        <v>44411</v>
      </c>
      <c r="B1227" s="56" t="str">
        <f>VLOOKUP(A1227,Mapping!$H$2:$I$215,2,0)</f>
        <v>Post</v>
      </c>
      <c r="C1227" s="123">
        <f>VLOOKUP(A1227,Mapping!$H$2:$J$215,3,0)</f>
        <v>0</v>
      </c>
      <c r="D1227" t="s">
        <v>96</v>
      </c>
      <c r="E1227" t="str">
        <f>VLOOKUP(D1227,Mapping!$E$2:$F$28,2,0)</f>
        <v>sum</v>
      </c>
      <c r="F1227">
        <v>15590.759031906149</v>
      </c>
    </row>
    <row r="1228" spans="1:6" x14ac:dyDescent="0.35">
      <c r="A1228" s="56">
        <v>44412</v>
      </c>
      <c r="B1228" s="56" t="str">
        <f>VLOOKUP(A1228,Mapping!$H$2:$I$215,2,0)</f>
        <v>Post</v>
      </c>
      <c r="C1228" s="123">
        <f>VLOOKUP(A1228,Mapping!$H$2:$J$215,3,0)</f>
        <v>0</v>
      </c>
      <c r="D1228" t="s">
        <v>96</v>
      </c>
      <c r="E1228" t="str">
        <f>VLOOKUP(D1228,Mapping!$E$2:$F$28,2,0)</f>
        <v>sum</v>
      </c>
      <c r="F1228">
        <v>16385.853173222869</v>
      </c>
    </row>
    <row r="1229" spans="1:6" x14ac:dyDescent="0.35">
      <c r="A1229" s="56">
        <v>44413</v>
      </c>
      <c r="B1229" s="56" t="str">
        <f>VLOOKUP(A1229,Mapping!$H$2:$I$215,2,0)</f>
        <v>Post</v>
      </c>
      <c r="C1229" s="123">
        <f>VLOOKUP(A1229,Mapping!$H$2:$J$215,3,0)</f>
        <v>0</v>
      </c>
      <c r="D1229" t="s">
        <v>96</v>
      </c>
      <c r="E1229" t="str">
        <f>VLOOKUP(D1229,Mapping!$E$2:$F$28,2,0)</f>
        <v>sum</v>
      </c>
      <c r="F1229">
        <v>14551.584607418419</v>
      </c>
    </row>
    <row r="1230" spans="1:6" x14ac:dyDescent="0.35">
      <c r="A1230" s="56">
        <v>44414</v>
      </c>
      <c r="B1230" s="56" t="str">
        <f>VLOOKUP(A1230,Mapping!$H$2:$I$215,2,0)</f>
        <v>Post</v>
      </c>
      <c r="C1230" s="123">
        <f>VLOOKUP(A1230,Mapping!$H$2:$J$215,3,0)</f>
        <v>0</v>
      </c>
      <c r="D1230" t="s">
        <v>96</v>
      </c>
      <c r="E1230" t="str">
        <f>VLOOKUP(D1230,Mapping!$E$2:$F$28,2,0)</f>
        <v>sum</v>
      </c>
      <c r="F1230">
        <v>13311.279649158871</v>
      </c>
    </row>
    <row r="1231" spans="1:6" x14ac:dyDescent="0.35">
      <c r="A1231" s="56">
        <v>44415</v>
      </c>
      <c r="B1231" s="56" t="str">
        <f>VLOOKUP(A1231,Mapping!$H$2:$I$215,2,0)</f>
        <v>Post</v>
      </c>
      <c r="C1231" s="123">
        <f>VLOOKUP(A1231,Mapping!$H$2:$J$215,3,0)</f>
        <v>0</v>
      </c>
      <c r="D1231" t="s">
        <v>96</v>
      </c>
      <c r="E1231" t="str">
        <f>VLOOKUP(D1231,Mapping!$E$2:$F$28,2,0)</f>
        <v>sum</v>
      </c>
      <c r="F1231">
        <v>12975.014538009111</v>
      </c>
    </row>
    <row r="1232" spans="1:6" x14ac:dyDescent="0.35">
      <c r="A1232" s="56">
        <v>44416</v>
      </c>
      <c r="B1232" s="56" t="str">
        <f>VLOOKUP(A1232,Mapping!$H$2:$I$215,2,0)</f>
        <v>Post</v>
      </c>
      <c r="C1232" s="123">
        <f>VLOOKUP(A1232,Mapping!$H$2:$J$215,3,0)</f>
        <v>0</v>
      </c>
      <c r="D1232" t="s">
        <v>96</v>
      </c>
      <c r="E1232" t="str">
        <f>VLOOKUP(D1232,Mapping!$E$2:$F$28,2,0)</f>
        <v>sum</v>
      </c>
      <c r="F1232">
        <v>13203.38149822919</v>
      </c>
    </row>
    <row r="1233" spans="1:6" x14ac:dyDescent="0.35">
      <c r="A1233" s="56">
        <v>44417</v>
      </c>
      <c r="B1233" s="56" t="str">
        <f>VLOOKUP(A1233,Mapping!$H$2:$I$215,2,0)</f>
        <v>Post</v>
      </c>
      <c r="C1233" s="123">
        <f>VLOOKUP(A1233,Mapping!$H$2:$J$215,3,0)</f>
        <v>0</v>
      </c>
      <c r="D1233" t="s">
        <v>96</v>
      </c>
      <c r="E1233" t="str">
        <f>VLOOKUP(D1233,Mapping!$E$2:$F$28,2,0)</f>
        <v>sum</v>
      </c>
      <c r="F1233">
        <v>8919.9296618074877</v>
      </c>
    </row>
    <row r="1234" spans="1:6" x14ac:dyDescent="0.35">
      <c r="A1234" s="56">
        <v>44418</v>
      </c>
      <c r="B1234" s="56" t="str">
        <f>VLOOKUP(A1234,Mapping!$H$2:$I$215,2,0)</f>
        <v>Post</v>
      </c>
      <c r="C1234" s="123">
        <f>VLOOKUP(A1234,Mapping!$H$2:$J$215,3,0)</f>
        <v>0</v>
      </c>
      <c r="D1234" t="s">
        <v>96</v>
      </c>
      <c r="E1234" t="str">
        <f>VLOOKUP(D1234,Mapping!$E$2:$F$28,2,0)</f>
        <v>sum</v>
      </c>
      <c r="F1234">
        <v>9790.4477532886413</v>
      </c>
    </row>
    <row r="1235" spans="1:6" x14ac:dyDescent="0.35">
      <c r="A1235" s="56">
        <v>44419</v>
      </c>
      <c r="B1235" s="56" t="str">
        <f>VLOOKUP(A1235,Mapping!$H$2:$I$215,2,0)</f>
        <v>Post</v>
      </c>
      <c r="C1235" s="123">
        <f>VLOOKUP(A1235,Mapping!$H$2:$J$215,3,0)</f>
        <v>0</v>
      </c>
      <c r="D1235" t="s">
        <v>96</v>
      </c>
      <c r="E1235" t="str">
        <f>VLOOKUP(D1235,Mapping!$E$2:$F$28,2,0)</f>
        <v>sum</v>
      </c>
      <c r="F1235">
        <v>10150.80662629648</v>
      </c>
    </row>
    <row r="1236" spans="1:6" x14ac:dyDescent="0.35">
      <c r="A1236" s="56">
        <v>44420</v>
      </c>
      <c r="B1236" s="56" t="str">
        <f>VLOOKUP(A1236,Mapping!$H$2:$I$215,2,0)</f>
        <v>Post</v>
      </c>
      <c r="C1236" s="123">
        <f>VLOOKUP(A1236,Mapping!$H$2:$J$215,3,0)</f>
        <v>0</v>
      </c>
      <c r="D1236" t="s">
        <v>96</v>
      </c>
      <c r="E1236" t="str">
        <f>VLOOKUP(D1236,Mapping!$E$2:$F$28,2,0)</f>
        <v>sum</v>
      </c>
      <c r="F1236">
        <v>8664.3262751391339</v>
      </c>
    </row>
    <row r="1237" spans="1:6" x14ac:dyDescent="0.35">
      <c r="A1237" s="56">
        <v>44421</v>
      </c>
      <c r="B1237" s="56" t="str">
        <f>VLOOKUP(A1237,Mapping!$H$2:$I$215,2,0)</f>
        <v>Post</v>
      </c>
      <c r="C1237" s="123">
        <f>VLOOKUP(A1237,Mapping!$H$2:$J$215,3,0)</f>
        <v>0</v>
      </c>
      <c r="D1237" t="s">
        <v>96</v>
      </c>
      <c r="E1237" t="str">
        <f>VLOOKUP(D1237,Mapping!$E$2:$F$28,2,0)</f>
        <v>sum</v>
      </c>
      <c r="F1237">
        <v>6420.4637577472804</v>
      </c>
    </row>
    <row r="1238" spans="1:6" x14ac:dyDescent="0.35">
      <c r="A1238" s="56">
        <v>44422</v>
      </c>
      <c r="B1238" s="56" t="str">
        <f>VLOOKUP(A1238,Mapping!$H$2:$I$215,2,0)</f>
        <v>Post</v>
      </c>
      <c r="C1238" s="123">
        <f>VLOOKUP(A1238,Mapping!$H$2:$J$215,3,0)</f>
        <v>0</v>
      </c>
      <c r="D1238" t="s">
        <v>96</v>
      </c>
      <c r="E1238" t="str">
        <f>VLOOKUP(D1238,Mapping!$E$2:$F$28,2,0)</f>
        <v>sum</v>
      </c>
      <c r="F1238">
        <v>6019.2502450670372</v>
      </c>
    </row>
    <row r="1239" spans="1:6" x14ac:dyDescent="0.35">
      <c r="A1239" s="56">
        <v>44423</v>
      </c>
      <c r="B1239" s="56" t="str">
        <f>VLOOKUP(A1239,Mapping!$H$2:$I$215,2,0)</f>
        <v>Post</v>
      </c>
      <c r="C1239" s="123">
        <f>VLOOKUP(A1239,Mapping!$H$2:$J$215,3,0)</f>
        <v>0</v>
      </c>
      <c r="D1239" t="s">
        <v>96</v>
      </c>
      <c r="E1239" t="str">
        <f>VLOOKUP(D1239,Mapping!$E$2:$F$28,2,0)</f>
        <v>sum</v>
      </c>
      <c r="F1239">
        <v>5823.3574856121932</v>
      </c>
    </row>
    <row r="1240" spans="1:6" x14ac:dyDescent="0.35">
      <c r="A1240" s="56">
        <v>44424</v>
      </c>
      <c r="B1240" s="56" t="str">
        <f>VLOOKUP(A1240,Mapping!$H$2:$I$215,2,0)</f>
        <v>Post</v>
      </c>
      <c r="C1240" s="123">
        <f>VLOOKUP(A1240,Mapping!$H$2:$J$215,3,0)</f>
        <v>0</v>
      </c>
      <c r="D1240" t="s">
        <v>96</v>
      </c>
      <c r="E1240" t="str">
        <f>VLOOKUP(D1240,Mapping!$E$2:$F$28,2,0)</f>
        <v>sum</v>
      </c>
      <c r="F1240">
        <v>4376.6842192638496</v>
      </c>
    </row>
    <row r="1241" spans="1:6" x14ac:dyDescent="0.35">
      <c r="A1241" s="56">
        <v>44425</v>
      </c>
      <c r="B1241" s="56" t="str">
        <f>VLOOKUP(A1241,Mapping!$H$2:$I$215,2,0)</f>
        <v>Post</v>
      </c>
      <c r="C1241" s="123">
        <f>VLOOKUP(A1241,Mapping!$H$2:$J$215,3,0)</f>
        <v>0</v>
      </c>
      <c r="D1241" t="s">
        <v>96</v>
      </c>
      <c r="E1241" t="str">
        <f>VLOOKUP(D1241,Mapping!$E$2:$F$28,2,0)</f>
        <v>sum</v>
      </c>
      <c r="F1241">
        <v>4473.0592666961802</v>
      </c>
    </row>
    <row r="1242" spans="1:6" x14ac:dyDescent="0.35">
      <c r="A1242" s="56">
        <v>44426</v>
      </c>
      <c r="B1242" s="56" t="str">
        <f>VLOOKUP(A1242,Mapping!$H$2:$I$215,2,0)</f>
        <v>Post</v>
      </c>
      <c r="C1242" s="123">
        <f>VLOOKUP(A1242,Mapping!$H$2:$J$215,3,0)</f>
        <v>0</v>
      </c>
      <c r="D1242" t="s">
        <v>96</v>
      </c>
      <c r="E1242" t="str">
        <f>VLOOKUP(D1242,Mapping!$E$2:$F$28,2,0)</f>
        <v>sum</v>
      </c>
      <c r="F1242">
        <v>4411.2535297558816</v>
      </c>
    </row>
    <row r="1243" spans="1:6" x14ac:dyDescent="0.35">
      <c r="A1243" s="56">
        <v>44427</v>
      </c>
      <c r="B1243" s="56" t="str">
        <f>VLOOKUP(A1243,Mapping!$H$2:$I$215,2,0)</f>
        <v>Post</v>
      </c>
      <c r="C1243" s="123">
        <f>VLOOKUP(A1243,Mapping!$H$2:$J$215,3,0)</f>
        <v>0</v>
      </c>
      <c r="D1243" t="s">
        <v>96</v>
      </c>
      <c r="E1243" t="str">
        <f>VLOOKUP(D1243,Mapping!$E$2:$F$28,2,0)</f>
        <v>sum</v>
      </c>
      <c r="F1243">
        <v>4025.753340026562</v>
      </c>
    </row>
    <row r="1244" spans="1:6" x14ac:dyDescent="0.35">
      <c r="A1244" s="56">
        <v>44428</v>
      </c>
      <c r="B1244" s="56" t="str">
        <f>VLOOKUP(A1244,Mapping!$H$2:$I$215,2,0)</f>
        <v>Post</v>
      </c>
      <c r="C1244" s="123">
        <f>VLOOKUP(A1244,Mapping!$H$2:$J$215,3,0)</f>
        <v>0</v>
      </c>
      <c r="D1244" t="s">
        <v>96</v>
      </c>
      <c r="E1244" t="str">
        <f>VLOOKUP(D1244,Mapping!$E$2:$F$28,2,0)</f>
        <v>sum</v>
      </c>
      <c r="F1244">
        <v>4015.2777913926129</v>
      </c>
    </row>
    <row r="1245" spans="1:6" x14ac:dyDescent="0.35">
      <c r="A1245" s="56">
        <v>44429</v>
      </c>
      <c r="B1245" s="56" t="str">
        <f>VLOOKUP(A1245,Mapping!$H$2:$I$215,2,0)</f>
        <v>Post</v>
      </c>
      <c r="C1245" s="123">
        <f>VLOOKUP(A1245,Mapping!$H$2:$J$215,3,0)</f>
        <v>0</v>
      </c>
      <c r="D1245" t="s">
        <v>96</v>
      </c>
      <c r="E1245" t="str">
        <f>VLOOKUP(D1245,Mapping!$E$2:$F$28,2,0)</f>
        <v>sum</v>
      </c>
      <c r="F1245">
        <v>4632.2876059322034</v>
      </c>
    </row>
    <row r="1246" spans="1:6" x14ac:dyDescent="0.35">
      <c r="A1246" s="56">
        <v>44430</v>
      </c>
      <c r="B1246" s="56" t="str">
        <f>VLOOKUP(A1246,Mapping!$H$2:$I$215,2,0)</f>
        <v>Post</v>
      </c>
      <c r="C1246" s="123">
        <f>VLOOKUP(A1246,Mapping!$H$2:$J$215,3,0)</f>
        <v>0</v>
      </c>
      <c r="D1246" t="s">
        <v>96</v>
      </c>
      <c r="E1246" t="str">
        <f>VLOOKUP(D1246,Mapping!$E$2:$F$28,2,0)</f>
        <v>sum</v>
      </c>
      <c r="F1246">
        <v>5886.2107774158867</v>
      </c>
    </row>
    <row r="1247" spans="1:6" x14ac:dyDescent="0.35">
      <c r="A1247" s="56">
        <v>44431</v>
      </c>
      <c r="B1247" s="56" t="str">
        <f>VLOOKUP(A1247,Mapping!$H$2:$I$215,2,0)</f>
        <v>Post</v>
      </c>
      <c r="C1247" s="123">
        <f>VLOOKUP(A1247,Mapping!$H$2:$J$215,3,0)</f>
        <v>0</v>
      </c>
      <c r="D1247" t="s">
        <v>96</v>
      </c>
      <c r="E1247" t="str">
        <f>VLOOKUP(D1247,Mapping!$E$2:$F$28,2,0)</f>
        <v>sum</v>
      </c>
      <c r="F1247">
        <v>5695.5557922780163</v>
      </c>
    </row>
    <row r="1248" spans="1:6" x14ac:dyDescent="0.35">
      <c r="A1248" s="56">
        <v>44432</v>
      </c>
      <c r="B1248" s="56" t="str">
        <f>VLOOKUP(A1248,Mapping!$H$2:$I$215,2,0)</f>
        <v>Post</v>
      </c>
      <c r="C1248" s="123">
        <f>VLOOKUP(A1248,Mapping!$H$2:$J$215,3,0)</f>
        <v>0</v>
      </c>
      <c r="D1248" t="s">
        <v>96</v>
      </c>
      <c r="E1248" t="str">
        <f>VLOOKUP(D1248,Mapping!$E$2:$F$28,2,0)</f>
        <v>sum</v>
      </c>
      <c r="F1248">
        <v>5828.5952599291677</v>
      </c>
    </row>
    <row r="1249" spans="1:6" x14ac:dyDescent="0.35">
      <c r="A1249" s="56">
        <v>44433</v>
      </c>
      <c r="B1249" s="56" t="str">
        <f>VLOOKUP(A1249,Mapping!$H$2:$I$215,2,0)</f>
        <v>Post</v>
      </c>
      <c r="C1249" s="123">
        <f>VLOOKUP(A1249,Mapping!$H$2:$J$215,3,0)</f>
        <v>0</v>
      </c>
      <c r="D1249" t="s">
        <v>96</v>
      </c>
      <c r="E1249" t="str">
        <f>VLOOKUP(D1249,Mapping!$E$2:$F$28,2,0)</f>
        <v>sum</v>
      </c>
      <c r="F1249">
        <v>5868.4023447381733</v>
      </c>
    </row>
    <row r="1250" spans="1:6" x14ac:dyDescent="0.35">
      <c r="A1250" s="56">
        <v>44434</v>
      </c>
      <c r="B1250" s="56" t="str">
        <f>VLOOKUP(A1250,Mapping!$H$2:$I$215,2,0)</f>
        <v>Post</v>
      </c>
      <c r="C1250" s="123">
        <f>VLOOKUP(A1250,Mapping!$H$2:$J$215,3,0)</f>
        <v>0</v>
      </c>
      <c r="D1250" t="s">
        <v>96</v>
      </c>
      <c r="E1250" t="str">
        <f>VLOOKUP(D1250,Mapping!$E$2:$F$28,2,0)</f>
        <v>sum</v>
      </c>
      <c r="F1250">
        <v>5922.8751976347075</v>
      </c>
    </row>
    <row r="1251" spans="1:6" x14ac:dyDescent="0.35">
      <c r="A1251" s="56">
        <v>44435</v>
      </c>
      <c r="B1251" s="56" t="str">
        <f>VLOOKUP(A1251,Mapping!$H$2:$I$215,2,0)</f>
        <v>Post</v>
      </c>
      <c r="C1251" s="123">
        <f>VLOOKUP(A1251,Mapping!$H$2:$J$215,3,0)</f>
        <v>0</v>
      </c>
      <c r="D1251" t="s">
        <v>96</v>
      </c>
      <c r="E1251" t="str">
        <f>VLOOKUP(D1251,Mapping!$E$2:$F$28,2,0)</f>
        <v>sum</v>
      </c>
      <c r="F1251">
        <v>7166.3228204844418</v>
      </c>
    </row>
    <row r="1252" spans="1:6" x14ac:dyDescent="0.35">
      <c r="A1252" s="56">
        <v>44436</v>
      </c>
      <c r="B1252" s="56" t="str">
        <f>VLOOKUP(A1252,Mapping!$H$2:$I$215,2,0)</f>
        <v>Post</v>
      </c>
      <c r="C1252" s="123">
        <f>VLOOKUP(A1252,Mapping!$H$2:$J$215,3,0)</f>
        <v>0</v>
      </c>
      <c r="D1252" t="s">
        <v>96</v>
      </c>
      <c r="E1252" t="str">
        <f>VLOOKUP(D1252,Mapping!$E$2:$F$28,2,0)</f>
        <v>sum</v>
      </c>
      <c r="F1252">
        <v>7087.7562057298264</v>
      </c>
    </row>
    <row r="1253" spans="1:6" x14ac:dyDescent="0.35">
      <c r="A1253" s="56">
        <v>44437</v>
      </c>
      <c r="B1253" s="56" t="str">
        <f>VLOOKUP(A1253,Mapping!$H$2:$I$215,2,0)</f>
        <v>Post</v>
      </c>
      <c r="C1253" s="123">
        <f>VLOOKUP(A1253,Mapping!$H$2:$J$215,3,0)</f>
        <v>0</v>
      </c>
      <c r="D1253" t="s">
        <v>96</v>
      </c>
      <c r="E1253" t="str">
        <f>VLOOKUP(D1253,Mapping!$E$2:$F$28,2,0)</f>
        <v>sum</v>
      </c>
      <c r="F1253">
        <v>10246.134118865421</v>
      </c>
    </row>
    <row r="1254" spans="1:6" x14ac:dyDescent="0.35">
      <c r="A1254" s="56">
        <v>44438</v>
      </c>
      <c r="B1254" s="56" t="str">
        <f>VLOOKUP(A1254,Mapping!$H$2:$I$215,2,0)</f>
        <v>Post</v>
      </c>
      <c r="C1254" s="123">
        <f>VLOOKUP(A1254,Mapping!$H$2:$J$215,3,0)</f>
        <v>0</v>
      </c>
      <c r="D1254" t="s">
        <v>96</v>
      </c>
      <c r="E1254" t="str">
        <f>VLOOKUP(D1254,Mapping!$E$2:$F$28,2,0)</f>
        <v>sum</v>
      </c>
      <c r="F1254">
        <v>6807.0115023399949</v>
      </c>
    </row>
    <row r="1255" spans="1:6" x14ac:dyDescent="0.35">
      <c r="A1255" s="56">
        <v>44439</v>
      </c>
      <c r="B1255" s="56" t="str">
        <f>VLOOKUP(A1255,Mapping!$H$2:$I$215,2,0)</f>
        <v>Post</v>
      </c>
      <c r="C1255" s="123">
        <f>VLOOKUP(A1255,Mapping!$H$2:$J$215,3,0)</f>
        <v>0</v>
      </c>
      <c r="D1255" t="s">
        <v>96</v>
      </c>
      <c r="E1255" t="str">
        <f>VLOOKUP(D1255,Mapping!$E$2:$F$28,2,0)</f>
        <v>sum</v>
      </c>
      <c r="F1255">
        <v>8162.5474955729824</v>
      </c>
    </row>
    <row r="1256" spans="1:6" x14ac:dyDescent="0.35">
      <c r="A1256" s="56">
        <v>44440</v>
      </c>
      <c r="B1256" s="56" t="str">
        <f>VLOOKUP(A1256,Mapping!$H$2:$I$215,2,0)</f>
        <v>Post</v>
      </c>
      <c r="C1256" s="123">
        <f>VLOOKUP(A1256,Mapping!$H$2:$J$215,3,0)</f>
        <v>0</v>
      </c>
      <c r="D1256" t="s">
        <v>96</v>
      </c>
      <c r="E1256" t="str">
        <f>VLOOKUP(D1256,Mapping!$E$2:$F$28,2,0)</f>
        <v>sum</v>
      </c>
      <c r="F1256">
        <v>10527.242225380711</v>
      </c>
    </row>
    <row r="1257" spans="1:6" x14ac:dyDescent="0.35">
      <c r="A1257" s="56">
        <v>44441</v>
      </c>
      <c r="B1257" s="56" t="str">
        <f>VLOOKUP(A1257,Mapping!$H$2:$I$215,2,0)</f>
        <v>Post</v>
      </c>
      <c r="C1257" s="123">
        <f>VLOOKUP(A1257,Mapping!$H$2:$J$215,3,0)</f>
        <v>0</v>
      </c>
      <c r="D1257" t="s">
        <v>96</v>
      </c>
      <c r="E1257" t="str">
        <f>VLOOKUP(D1257,Mapping!$E$2:$F$28,2,0)</f>
        <v>sum</v>
      </c>
      <c r="F1257">
        <v>10149.24226192893</v>
      </c>
    </row>
    <row r="1258" spans="1:6" x14ac:dyDescent="0.35">
      <c r="A1258" s="56">
        <v>44442</v>
      </c>
      <c r="B1258" s="56" t="str">
        <f>VLOOKUP(A1258,Mapping!$H$2:$I$215,2,0)</f>
        <v>Post</v>
      </c>
      <c r="C1258" s="123">
        <f>VLOOKUP(A1258,Mapping!$H$2:$J$215,3,0)</f>
        <v>0</v>
      </c>
      <c r="D1258" t="s">
        <v>96</v>
      </c>
      <c r="E1258" t="str">
        <f>VLOOKUP(D1258,Mapping!$E$2:$F$28,2,0)</f>
        <v>sum</v>
      </c>
      <c r="F1258">
        <v>9751.9450030456846</v>
      </c>
    </row>
    <row r="1259" spans="1:6" x14ac:dyDescent="0.35">
      <c r="A1259" s="56">
        <v>44443</v>
      </c>
      <c r="B1259" s="56" t="str">
        <f>VLOOKUP(A1259,Mapping!$H$2:$I$215,2,0)</f>
        <v>Post</v>
      </c>
      <c r="C1259" s="123">
        <f>VLOOKUP(A1259,Mapping!$H$2:$J$215,3,0)</f>
        <v>0</v>
      </c>
      <c r="D1259" t="s">
        <v>96</v>
      </c>
      <c r="E1259" t="str">
        <f>VLOOKUP(D1259,Mapping!$E$2:$F$28,2,0)</f>
        <v>sum</v>
      </c>
      <c r="F1259">
        <v>11602.21509441624</v>
      </c>
    </row>
    <row r="1260" spans="1:6" x14ac:dyDescent="0.35">
      <c r="A1260" s="56">
        <v>44444</v>
      </c>
      <c r="B1260" s="56" t="str">
        <f>VLOOKUP(A1260,Mapping!$H$2:$I$215,2,0)</f>
        <v>Post</v>
      </c>
      <c r="C1260" s="123">
        <f>VLOOKUP(A1260,Mapping!$H$2:$J$215,3,0)</f>
        <v>0</v>
      </c>
      <c r="D1260" t="s">
        <v>96</v>
      </c>
      <c r="E1260" t="str">
        <f>VLOOKUP(D1260,Mapping!$E$2:$F$28,2,0)</f>
        <v>sum</v>
      </c>
      <c r="F1260">
        <v>12636.32310253807</v>
      </c>
    </row>
    <row r="1261" spans="1:6" x14ac:dyDescent="0.35">
      <c r="A1261" s="56">
        <v>44445</v>
      </c>
      <c r="B1261" s="56" t="str">
        <f>VLOOKUP(A1261,Mapping!$H$2:$I$215,2,0)</f>
        <v>Post</v>
      </c>
      <c r="C1261" s="123">
        <f>VLOOKUP(A1261,Mapping!$H$2:$J$215,3,0)</f>
        <v>0</v>
      </c>
      <c r="D1261" t="s">
        <v>96</v>
      </c>
      <c r="E1261" t="str">
        <f>VLOOKUP(D1261,Mapping!$E$2:$F$28,2,0)</f>
        <v>sum</v>
      </c>
      <c r="F1261">
        <v>11702.106976649749</v>
      </c>
    </row>
    <row r="1262" spans="1:6" x14ac:dyDescent="0.35">
      <c r="A1262" s="56">
        <v>44446</v>
      </c>
      <c r="B1262" s="56" t="str">
        <f>VLOOKUP(A1262,Mapping!$H$2:$I$215,2,0)</f>
        <v>Post</v>
      </c>
      <c r="C1262" s="123">
        <f>VLOOKUP(A1262,Mapping!$H$2:$J$215,3,0)</f>
        <v>0</v>
      </c>
      <c r="D1262" t="s">
        <v>96</v>
      </c>
      <c r="E1262" t="str">
        <f>VLOOKUP(D1262,Mapping!$E$2:$F$28,2,0)</f>
        <v>sum</v>
      </c>
      <c r="F1262">
        <v>9797.3504040609132</v>
      </c>
    </row>
    <row r="1263" spans="1:6" x14ac:dyDescent="0.35">
      <c r="A1263" s="56">
        <v>44447</v>
      </c>
      <c r="B1263" s="56" t="str">
        <f>VLOOKUP(A1263,Mapping!$H$2:$I$215,2,0)</f>
        <v>Post</v>
      </c>
      <c r="C1263" s="123">
        <f>VLOOKUP(A1263,Mapping!$H$2:$J$215,3,0)</f>
        <v>0</v>
      </c>
      <c r="D1263" t="s">
        <v>96</v>
      </c>
      <c r="E1263" t="str">
        <f>VLOOKUP(D1263,Mapping!$E$2:$F$28,2,0)</f>
        <v>sum</v>
      </c>
      <c r="F1263">
        <v>9237.7288365482236</v>
      </c>
    </row>
    <row r="1264" spans="1:6" x14ac:dyDescent="0.35">
      <c r="A1264" s="56">
        <v>44448</v>
      </c>
      <c r="B1264" s="56" t="str">
        <f>VLOOKUP(A1264,Mapping!$H$2:$I$215,2,0)</f>
        <v>Post</v>
      </c>
      <c r="C1264" s="123">
        <f>VLOOKUP(A1264,Mapping!$H$2:$J$215,3,0)</f>
        <v>0</v>
      </c>
      <c r="D1264" t="s">
        <v>96</v>
      </c>
      <c r="E1264" t="str">
        <f>VLOOKUP(D1264,Mapping!$E$2:$F$28,2,0)</f>
        <v>sum</v>
      </c>
      <c r="F1264">
        <v>9915.4044467005078</v>
      </c>
    </row>
    <row r="1265" spans="1:6" x14ac:dyDescent="0.35">
      <c r="A1265" s="56">
        <v>44449</v>
      </c>
      <c r="B1265" s="56" t="str">
        <f>VLOOKUP(A1265,Mapping!$H$2:$I$215,2,0)</f>
        <v>Post</v>
      </c>
      <c r="C1265" s="123">
        <f>VLOOKUP(A1265,Mapping!$H$2:$J$215,3,0)</f>
        <v>0</v>
      </c>
      <c r="D1265" t="s">
        <v>96</v>
      </c>
      <c r="E1265" t="str">
        <f>VLOOKUP(D1265,Mapping!$E$2:$F$28,2,0)</f>
        <v>sum</v>
      </c>
      <c r="F1265">
        <v>9772.3774335025373</v>
      </c>
    </row>
    <row r="1266" spans="1:6" x14ac:dyDescent="0.35">
      <c r="A1266" s="56">
        <v>44450</v>
      </c>
      <c r="B1266" s="56" t="str">
        <f>VLOOKUP(A1266,Mapping!$H$2:$I$215,2,0)</f>
        <v>Post</v>
      </c>
      <c r="C1266" s="123">
        <f>VLOOKUP(A1266,Mapping!$H$2:$J$215,3,0)</f>
        <v>0</v>
      </c>
      <c r="D1266" t="s">
        <v>96</v>
      </c>
      <c r="E1266" t="str">
        <f>VLOOKUP(D1266,Mapping!$E$2:$F$28,2,0)</f>
        <v>sum</v>
      </c>
      <c r="F1266">
        <v>9067.4585827411174</v>
      </c>
    </row>
    <row r="1267" spans="1:6" x14ac:dyDescent="0.35">
      <c r="A1267" s="56">
        <v>44451</v>
      </c>
      <c r="B1267" s="56" t="str">
        <f>VLOOKUP(A1267,Mapping!$H$2:$I$215,2,0)</f>
        <v>Post</v>
      </c>
      <c r="C1267" s="123">
        <f>VLOOKUP(A1267,Mapping!$H$2:$J$215,3,0)</f>
        <v>0</v>
      </c>
      <c r="D1267" t="s">
        <v>96</v>
      </c>
      <c r="E1267" t="str">
        <f>VLOOKUP(D1267,Mapping!$E$2:$F$28,2,0)</f>
        <v>sum</v>
      </c>
      <c r="F1267">
        <v>9946.0530923857859</v>
      </c>
    </row>
    <row r="1268" spans="1:6" x14ac:dyDescent="0.35">
      <c r="A1268" s="56">
        <v>44452</v>
      </c>
      <c r="B1268" s="56" t="str">
        <f>VLOOKUP(A1268,Mapping!$H$2:$I$215,2,0)</f>
        <v>Post</v>
      </c>
      <c r="C1268" s="123">
        <f>VLOOKUP(A1268,Mapping!$H$2:$J$215,3,0)</f>
        <v>0</v>
      </c>
      <c r="D1268" t="s">
        <v>96</v>
      </c>
      <c r="E1268" t="str">
        <f>VLOOKUP(D1268,Mapping!$E$2:$F$28,2,0)</f>
        <v>sum</v>
      </c>
      <c r="F1268">
        <v>9642.9720406091365</v>
      </c>
    </row>
    <row r="1269" spans="1:6" x14ac:dyDescent="0.35">
      <c r="A1269" s="56">
        <v>44453</v>
      </c>
      <c r="B1269" s="56" t="str">
        <f>VLOOKUP(A1269,Mapping!$H$2:$I$215,2,0)</f>
        <v>Post</v>
      </c>
      <c r="C1269" s="123">
        <f>VLOOKUP(A1269,Mapping!$H$2:$J$215,3,0)</f>
        <v>0</v>
      </c>
      <c r="D1269" t="s">
        <v>96</v>
      </c>
      <c r="E1269" t="str">
        <f>VLOOKUP(D1269,Mapping!$E$2:$F$28,2,0)</f>
        <v>sum</v>
      </c>
      <c r="F1269">
        <v>8599.782952284264</v>
      </c>
    </row>
    <row r="1270" spans="1:6" x14ac:dyDescent="0.35">
      <c r="A1270" s="56">
        <v>44454</v>
      </c>
      <c r="B1270" s="56" t="str">
        <f>VLOOKUP(A1270,Mapping!$H$2:$I$215,2,0)</f>
        <v>Post</v>
      </c>
      <c r="C1270" s="123">
        <f>VLOOKUP(A1270,Mapping!$H$2:$J$215,3,0)</f>
        <v>0</v>
      </c>
      <c r="D1270" t="s">
        <v>96</v>
      </c>
      <c r="E1270" t="str">
        <f>VLOOKUP(D1270,Mapping!$E$2:$F$28,2,0)</f>
        <v>sum</v>
      </c>
      <c r="F1270">
        <v>8837.0261725888322</v>
      </c>
    </row>
    <row r="1271" spans="1:6" x14ac:dyDescent="0.35">
      <c r="A1271" s="56">
        <v>44455</v>
      </c>
      <c r="B1271" s="56" t="str">
        <f>VLOOKUP(A1271,Mapping!$H$2:$I$215,2,0)</f>
        <v>Post</v>
      </c>
      <c r="C1271" s="123">
        <f>VLOOKUP(A1271,Mapping!$H$2:$J$215,3,0)</f>
        <v>0</v>
      </c>
      <c r="D1271" t="s">
        <v>96</v>
      </c>
      <c r="E1271" t="str">
        <f>VLOOKUP(D1271,Mapping!$E$2:$F$28,2,0)</f>
        <v>sum</v>
      </c>
      <c r="F1271">
        <v>9101.5126335025379</v>
      </c>
    </row>
    <row r="1272" spans="1:6" x14ac:dyDescent="0.35">
      <c r="A1272" s="56">
        <v>44456</v>
      </c>
      <c r="B1272" s="56" t="str">
        <f>VLOOKUP(A1272,Mapping!$H$2:$I$215,2,0)</f>
        <v>Post</v>
      </c>
      <c r="C1272" s="123">
        <f>VLOOKUP(A1272,Mapping!$H$2:$J$215,3,0)</f>
        <v>0</v>
      </c>
      <c r="D1272" t="s">
        <v>96</v>
      </c>
      <c r="E1272" t="str">
        <f>VLOOKUP(D1272,Mapping!$E$2:$F$28,2,0)</f>
        <v>sum</v>
      </c>
      <c r="F1272">
        <v>9250.2153218274107</v>
      </c>
    </row>
    <row r="1273" spans="1:6" x14ac:dyDescent="0.35">
      <c r="A1273" s="56">
        <v>44457</v>
      </c>
      <c r="B1273" s="56" t="str">
        <f>VLOOKUP(A1273,Mapping!$H$2:$I$215,2,0)</f>
        <v>Post</v>
      </c>
      <c r="C1273" s="123">
        <f>VLOOKUP(A1273,Mapping!$H$2:$J$215,3,0)</f>
        <v>0</v>
      </c>
      <c r="D1273" t="s">
        <v>96</v>
      </c>
      <c r="E1273" t="str">
        <f>VLOOKUP(D1273,Mapping!$E$2:$F$28,2,0)</f>
        <v>sum</v>
      </c>
      <c r="F1273">
        <v>8107.1343512690364</v>
      </c>
    </row>
    <row r="1274" spans="1:6" x14ac:dyDescent="0.35">
      <c r="A1274" s="56">
        <v>44458</v>
      </c>
      <c r="B1274" s="56" t="str">
        <f>VLOOKUP(A1274,Mapping!$H$2:$I$215,2,0)</f>
        <v>Post</v>
      </c>
      <c r="C1274" s="123">
        <f>VLOOKUP(A1274,Mapping!$H$2:$J$215,3,0)</f>
        <v>0</v>
      </c>
      <c r="D1274" t="s">
        <v>96</v>
      </c>
      <c r="E1274" t="str">
        <f>VLOOKUP(D1274,Mapping!$E$2:$F$28,2,0)</f>
        <v>sum</v>
      </c>
      <c r="F1274">
        <v>8573.6748467005073</v>
      </c>
    </row>
    <row r="1275" spans="1:6" x14ac:dyDescent="0.35">
      <c r="A1275" s="56">
        <v>44459</v>
      </c>
      <c r="B1275" s="56" t="str">
        <f>VLOOKUP(A1275,Mapping!$H$2:$I$215,2,0)</f>
        <v>Post</v>
      </c>
      <c r="C1275" s="123">
        <f>VLOOKUP(A1275,Mapping!$H$2:$J$215,3,0)</f>
        <v>0</v>
      </c>
      <c r="D1275" t="s">
        <v>96</v>
      </c>
      <c r="E1275" t="str">
        <f>VLOOKUP(D1275,Mapping!$E$2:$F$28,2,0)</f>
        <v>sum</v>
      </c>
      <c r="F1275">
        <v>5811.8913299492388</v>
      </c>
    </row>
    <row r="1276" spans="1:6" x14ac:dyDescent="0.35">
      <c r="A1276" s="56">
        <v>44460</v>
      </c>
      <c r="B1276" s="56" t="str">
        <f>VLOOKUP(A1276,Mapping!$H$2:$I$215,2,0)</f>
        <v>Post</v>
      </c>
      <c r="C1276" s="123">
        <f>VLOOKUP(A1276,Mapping!$H$2:$J$215,3,0)</f>
        <v>0</v>
      </c>
      <c r="D1276" t="s">
        <v>96</v>
      </c>
      <c r="E1276" t="str">
        <f>VLOOKUP(D1276,Mapping!$E$2:$F$28,2,0)</f>
        <v>sum</v>
      </c>
      <c r="F1276">
        <v>7986.8100385786802</v>
      </c>
    </row>
    <row r="1277" spans="1:6" x14ac:dyDescent="0.35">
      <c r="A1277" s="56">
        <v>44461</v>
      </c>
      <c r="B1277" s="56" t="str">
        <f>VLOOKUP(A1277,Mapping!$H$2:$I$215,2,0)</f>
        <v>Post</v>
      </c>
      <c r="C1277" s="123">
        <f>VLOOKUP(A1277,Mapping!$H$2:$J$215,3,0)</f>
        <v>0</v>
      </c>
      <c r="D1277" t="s">
        <v>96</v>
      </c>
      <c r="E1277" t="str">
        <f>VLOOKUP(D1277,Mapping!$E$2:$F$28,2,0)</f>
        <v>sum</v>
      </c>
      <c r="F1277">
        <v>9017.5126416243656</v>
      </c>
    </row>
    <row r="1278" spans="1:6" x14ac:dyDescent="0.35">
      <c r="A1278" s="56">
        <v>44462</v>
      </c>
      <c r="B1278" s="56" t="str">
        <f>VLOOKUP(A1278,Mapping!$H$2:$I$215,2,0)</f>
        <v>Post</v>
      </c>
      <c r="C1278" s="123">
        <f>VLOOKUP(A1278,Mapping!$H$2:$J$215,3,0)</f>
        <v>0</v>
      </c>
      <c r="D1278" t="s">
        <v>96</v>
      </c>
      <c r="E1278" t="str">
        <f>VLOOKUP(D1278,Mapping!$E$2:$F$28,2,0)</f>
        <v>sum</v>
      </c>
      <c r="F1278">
        <v>9571.458534010153</v>
      </c>
    </row>
    <row r="1279" spans="1:6" x14ac:dyDescent="0.35">
      <c r="A1279" s="56">
        <v>44463</v>
      </c>
      <c r="B1279" s="56" t="str">
        <f>VLOOKUP(A1279,Mapping!$H$2:$I$215,2,0)</f>
        <v>Post</v>
      </c>
      <c r="C1279" s="123">
        <f>VLOOKUP(A1279,Mapping!$H$2:$J$215,3,0)</f>
        <v>0</v>
      </c>
      <c r="D1279" t="s">
        <v>96</v>
      </c>
      <c r="E1279" t="str">
        <f>VLOOKUP(D1279,Mapping!$E$2:$F$28,2,0)</f>
        <v>sum</v>
      </c>
      <c r="F1279">
        <v>10513.620605076139</v>
      </c>
    </row>
    <row r="1280" spans="1:6" x14ac:dyDescent="0.35">
      <c r="A1280" s="56">
        <v>44464</v>
      </c>
      <c r="B1280" s="56" t="str">
        <f>VLOOKUP(A1280,Mapping!$H$2:$I$215,2,0)</f>
        <v>Post</v>
      </c>
      <c r="C1280" s="123">
        <f>VLOOKUP(A1280,Mapping!$H$2:$J$215,3,0)</f>
        <v>0</v>
      </c>
      <c r="D1280" t="s">
        <v>96</v>
      </c>
      <c r="E1280" t="str">
        <f>VLOOKUP(D1280,Mapping!$E$2:$F$28,2,0)</f>
        <v>sum</v>
      </c>
      <c r="F1280">
        <v>10117.458481218269</v>
      </c>
    </row>
    <row r="1281" spans="1:6" x14ac:dyDescent="0.35">
      <c r="A1281" s="56">
        <v>44465</v>
      </c>
      <c r="B1281" s="56" t="str">
        <f>VLOOKUP(A1281,Mapping!$H$2:$I$215,2,0)</f>
        <v>Post</v>
      </c>
      <c r="C1281" s="123">
        <f>VLOOKUP(A1281,Mapping!$H$2:$J$215,3,0)</f>
        <v>0</v>
      </c>
      <c r="D1281" t="s">
        <v>96</v>
      </c>
      <c r="E1281" t="str">
        <f>VLOOKUP(D1281,Mapping!$E$2:$F$28,2,0)</f>
        <v>sum</v>
      </c>
      <c r="F1281">
        <v>9790.5395939086302</v>
      </c>
    </row>
    <row r="1282" spans="1:6" x14ac:dyDescent="0.35">
      <c r="A1282" s="56">
        <v>44466</v>
      </c>
      <c r="B1282" s="56" t="str">
        <f>VLOOKUP(A1282,Mapping!$H$2:$I$215,2,0)</f>
        <v>Post</v>
      </c>
      <c r="C1282" s="123">
        <f>VLOOKUP(A1282,Mapping!$H$2:$J$215,3,0)</f>
        <v>0</v>
      </c>
      <c r="D1282" t="s">
        <v>96</v>
      </c>
      <c r="E1282" t="str">
        <f>VLOOKUP(D1282,Mapping!$E$2:$F$28,2,0)</f>
        <v>sum</v>
      </c>
      <c r="F1282">
        <v>7346.5938842639589</v>
      </c>
    </row>
    <row r="1283" spans="1:6" x14ac:dyDescent="0.35">
      <c r="A1283" s="56">
        <v>44467</v>
      </c>
      <c r="B1283" s="56" t="str">
        <f>VLOOKUP(A1283,Mapping!$H$2:$I$215,2,0)</f>
        <v>Post</v>
      </c>
      <c r="C1283" s="123">
        <f>VLOOKUP(A1283,Mapping!$H$2:$J$215,3,0)</f>
        <v>0</v>
      </c>
      <c r="D1283" t="s">
        <v>96</v>
      </c>
      <c r="E1283" t="str">
        <f>VLOOKUP(D1283,Mapping!$E$2:$F$28,2,0)</f>
        <v>sum</v>
      </c>
      <c r="F1283">
        <v>7445.3506314720807</v>
      </c>
    </row>
    <row r="1284" spans="1:6" x14ac:dyDescent="0.35">
      <c r="A1284" s="56">
        <v>44468</v>
      </c>
      <c r="B1284" s="56" t="str">
        <f>VLOOKUP(A1284,Mapping!$H$2:$I$215,2,0)</f>
        <v>Post</v>
      </c>
      <c r="C1284" s="123">
        <f>VLOOKUP(A1284,Mapping!$H$2:$J$215,3,0)</f>
        <v>0</v>
      </c>
      <c r="D1284" t="s">
        <v>96</v>
      </c>
      <c r="E1284" t="str">
        <f>VLOOKUP(D1284,Mapping!$E$2:$F$28,2,0)</f>
        <v>sum</v>
      </c>
      <c r="F1284">
        <v>7724.593847715736</v>
      </c>
    </row>
    <row r="1285" spans="1:6" x14ac:dyDescent="0.35">
      <c r="A1285" s="56">
        <v>44469</v>
      </c>
      <c r="B1285" s="56" t="str">
        <f>VLOOKUP(A1285,Mapping!$H$2:$I$215,2,0)</f>
        <v>Post</v>
      </c>
      <c r="C1285" s="123">
        <f>VLOOKUP(A1285,Mapping!$H$2:$J$215,3,0)</f>
        <v>0</v>
      </c>
      <c r="D1285" t="s">
        <v>96</v>
      </c>
      <c r="E1285" t="str">
        <f>VLOOKUP(D1285,Mapping!$E$2:$F$28,2,0)</f>
        <v>sum</v>
      </c>
      <c r="F1285">
        <v>7983.4046335025378</v>
      </c>
    </row>
    <row r="1286" spans="1:6" x14ac:dyDescent="0.35">
      <c r="A1286" s="56">
        <v>44256</v>
      </c>
      <c r="B1286" s="56" t="str">
        <f>VLOOKUP(A1286,Mapping!$H$2:$I$215,2,0)</f>
        <v>Pre</v>
      </c>
      <c r="C1286" s="123" t="str">
        <f>VLOOKUP(A1286,Mapping!$H$2:$J$215,3,0)</f>
        <v>Pre</v>
      </c>
      <c r="D1286" t="s">
        <v>98</v>
      </c>
      <c r="E1286" t="str">
        <f>VLOOKUP(D1286,Mapping!$E$2:$F$28,2,0)</f>
        <v>sum</v>
      </c>
      <c r="F1286">
        <v>60.567226890756302</v>
      </c>
    </row>
    <row r="1287" spans="1:6" x14ac:dyDescent="0.35">
      <c r="A1287" s="56">
        <v>44257</v>
      </c>
      <c r="B1287" s="56" t="str">
        <f>VLOOKUP(A1287,Mapping!$H$2:$I$215,2,0)</f>
        <v>Pre</v>
      </c>
      <c r="C1287" s="123" t="str">
        <f>VLOOKUP(A1287,Mapping!$H$2:$J$215,3,0)</f>
        <v>Pre</v>
      </c>
      <c r="D1287" t="s">
        <v>98</v>
      </c>
      <c r="E1287" t="str">
        <f>VLOOKUP(D1287,Mapping!$E$2:$F$28,2,0)</f>
        <v>sum</v>
      </c>
      <c r="F1287">
        <v>88.897058823529406</v>
      </c>
    </row>
    <row r="1288" spans="1:6" x14ac:dyDescent="0.35">
      <c r="A1288" s="56">
        <v>44258</v>
      </c>
      <c r="B1288" s="56" t="str">
        <f>VLOOKUP(A1288,Mapping!$H$2:$I$215,2,0)</f>
        <v>Pre</v>
      </c>
      <c r="C1288" s="123" t="str">
        <f>VLOOKUP(A1288,Mapping!$H$2:$J$215,3,0)</f>
        <v>Pre</v>
      </c>
      <c r="D1288" t="s">
        <v>98</v>
      </c>
      <c r="E1288" t="str">
        <f>VLOOKUP(D1288,Mapping!$E$2:$F$28,2,0)</f>
        <v>sum</v>
      </c>
      <c r="F1288">
        <v>64.474789915966383</v>
      </c>
    </row>
    <row r="1289" spans="1:6" x14ac:dyDescent="0.35">
      <c r="A1289" s="56">
        <v>44259</v>
      </c>
      <c r="B1289" s="56" t="str">
        <f>VLOOKUP(A1289,Mapping!$H$2:$I$215,2,0)</f>
        <v>Pre</v>
      </c>
      <c r="C1289" s="123" t="str">
        <f>VLOOKUP(A1289,Mapping!$H$2:$J$215,3,0)</f>
        <v>Pre</v>
      </c>
      <c r="D1289" t="s">
        <v>98</v>
      </c>
      <c r="E1289" t="str">
        <f>VLOOKUP(D1289,Mapping!$E$2:$F$28,2,0)</f>
        <v>sum</v>
      </c>
      <c r="F1289">
        <v>86.943277310924373</v>
      </c>
    </row>
    <row r="1290" spans="1:6" x14ac:dyDescent="0.35">
      <c r="A1290" s="56">
        <v>44260</v>
      </c>
      <c r="B1290" s="56" t="str">
        <f>VLOOKUP(A1290,Mapping!$H$2:$I$215,2,0)</f>
        <v>Pre</v>
      </c>
      <c r="C1290" s="123" t="str">
        <f>VLOOKUP(A1290,Mapping!$H$2:$J$215,3,0)</f>
        <v>Pre</v>
      </c>
      <c r="D1290" t="s">
        <v>98</v>
      </c>
      <c r="E1290" t="str">
        <f>VLOOKUP(D1290,Mapping!$E$2:$F$28,2,0)</f>
        <v>sum</v>
      </c>
      <c r="F1290">
        <v>68.382352941176464</v>
      </c>
    </row>
    <row r="1291" spans="1:6" x14ac:dyDescent="0.35">
      <c r="A1291" s="56">
        <v>44261</v>
      </c>
      <c r="B1291" s="56" t="str">
        <f>VLOOKUP(A1291,Mapping!$H$2:$I$215,2,0)</f>
        <v>Pre</v>
      </c>
      <c r="C1291" s="123" t="str">
        <f>VLOOKUP(A1291,Mapping!$H$2:$J$215,3,0)</f>
        <v>Pre</v>
      </c>
      <c r="D1291" t="s">
        <v>98</v>
      </c>
      <c r="E1291" t="str">
        <f>VLOOKUP(D1291,Mapping!$E$2:$F$28,2,0)</f>
        <v>sum</v>
      </c>
      <c r="F1291">
        <v>70.336134453781511</v>
      </c>
    </row>
    <row r="1292" spans="1:6" x14ac:dyDescent="0.35">
      <c r="A1292" s="56">
        <v>44262</v>
      </c>
      <c r="B1292" s="56" t="str">
        <f>VLOOKUP(A1292,Mapping!$H$2:$I$215,2,0)</f>
        <v>Pre</v>
      </c>
      <c r="C1292" s="123" t="str">
        <f>VLOOKUP(A1292,Mapping!$H$2:$J$215,3,0)</f>
        <v>Pre</v>
      </c>
      <c r="D1292" t="s">
        <v>98</v>
      </c>
      <c r="E1292" t="str">
        <f>VLOOKUP(D1292,Mapping!$E$2:$F$28,2,0)</f>
        <v>sum</v>
      </c>
      <c r="F1292">
        <v>64.474789915966383</v>
      </c>
    </row>
    <row r="1293" spans="1:6" x14ac:dyDescent="0.35">
      <c r="A1293" s="56">
        <v>44263</v>
      </c>
      <c r="B1293" s="56" t="str">
        <f>VLOOKUP(A1293,Mapping!$H$2:$I$215,2,0)</f>
        <v>Pre</v>
      </c>
      <c r="C1293" s="123" t="str">
        <f>VLOOKUP(A1293,Mapping!$H$2:$J$215,3,0)</f>
        <v>Pre</v>
      </c>
      <c r="D1293" t="s">
        <v>98</v>
      </c>
      <c r="E1293" t="str">
        <f>VLOOKUP(D1293,Mapping!$E$2:$F$28,2,0)</f>
        <v>sum</v>
      </c>
      <c r="F1293">
        <v>55.682773109243698</v>
      </c>
    </row>
    <row r="1294" spans="1:6" x14ac:dyDescent="0.35">
      <c r="A1294" s="56">
        <v>44264</v>
      </c>
      <c r="B1294" s="56" t="str">
        <f>VLOOKUP(A1294,Mapping!$H$2:$I$215,2,0)</f>
        <v>Pre</v>
      </c>
      <c r="C1294" s="123" t="str">
        <f>VLOOKUP(A1294,Mapping!$H$2:$J$215,3,0)</f>
        <v>Pre</v>
      </c>
      <c r="D1294" t="s">
        <v>98</v>
      </c>
      <c r="E1294" t="str">
        <f>VLOOKUP(D1294,Mapping!$E$2:$F$28,2,0)</f>
        <v>sum</v>
      </c>
      <c r="F1294">
        <v>93.78151260504201</v>
      </c>
    </row>
    <row r="1295" spans="1:6" x14ac:dyDescent="0.35">
      <c r="A1295" s="56">
        <v>44265</v>
      </c>
      <c r="B1295" s="56" t="str">
        <f>VLOOKUP(A1295,Mapping!$H$2:$I$215,2,0)</f>
        <v>Pre</v>
      </c>
      <c r="C1295" s="123" t="str">
        <f>VLOOKUP(A1295,Mapping!$H$2:$J$215,3,0)</f>
        <v>Pre</v>
      </c>
      <c r="D1295" t="s">
        <v>98</v>
      </c>
      <c r="E1295" t="str">
        <f>VLOOKUP(D1295,Mapping!$E$2:$F$28,2,0)</f>
        <v>sum</v>
      </c>
      <c r="F1295">
        <v>79.128151260504197</v>
      </c>
    </row>
    <row r="1296" spans="1:6" x14ac:dyDescent="0.35">
      <c r="A1296" s="56">
        <v>44266</v>
      </c>
      <c r="B1296" s="56" t="str">
        <f>VLOOKUP(A1296,Mapping!$H$2:$I$215,2,0)</f>
        <v>Pre</v>
      </c>
      <c r="C1296" s="123" t="str">
        <f>VLOOKUP(A1296,Mapping!$H$2:$J$215,3,0)</f>
        <v>Pre</v>
      </c>
      <c r="D1296" t="s">
        <v>98</v>
      </c>
      <c r="E1296" t="str">
        <f>VLOOKUP(D1296,Mapping!$E$2:$F$28,2,0)</f>
        <v>sum</v>
      </c>
      <c r="F1296">
        <v>76.19747899159664</v>
      </c>
    </row>
    <row r="1297" spans="1:6" x14ac:dyDescent="0.35">
      <c r="A1297" s="56">
        <v>44267</v>
      </c>
      <c r="B1297" s="56" t="str">
        <f>VLOOKUP(A1297,Mapping!$H$2:$I$215,2,0)</f>
        <v>Pre</v>
      </c>
      <c r="C1297" s="123" t="str">
        <f>VLOOKUP(A1297,Mapping!$H$2:$J$215,3,0)</f>
        <v>Pre</v>
      </c>
      <c r="D1297" t="s">
        <v>98</v>
      </c>
      <c r="E1297" t="str">
        <f>VLOOKUP(D1297,Mapping!$E$2:$F$28,2,0)</f>
        <v>sum</v>
      </c>
      <c r="F1297">
        <v>81.081932773109244</v>
      </c>
    </row>
    <row r="1298" spans="1:6" x14ac:dyDescent="0.35">
      <c r="A1298" s="56">
        <v>44268</v>
      </c>
      <c r="B1298" s="56" t="str">
        <f>VLOOKUP(A1298,Mapping!$H$2:$I$215,2,0)</f>
        <v>Pre</v>
      </c>
      <c r="C1298" s="123" t="str">
        <f>VLOOKUP(A1298,Mapping!$H$2:$J$215,3,0)</f>
        <v>Pre</v>
      </c>
      <c r="D1298" t="s">
        <v>98</v>
      </c>
      <c r="E1298" t="str">
        <f>VLOOKUP(D1298,Mapping!$E$2:$F$28,2,0)</f>
        <v>sum</v>
      </c>
      <c r="F1298">
        <v>84.012605042016801</v>
      </c>
    </row>
    <row r="1299" spans="1:6" x14ac:dyDescent="0.35">
      <c r="A1299" s="56">
        <v>44269</v>
      </c>
      <c r="B1299" s="56" t="str">
        <f>VLOOKUP(A1299,Mapping!$H$2:$I$215,2,0)</f>
        <v>Pre</v>
      </c>
      <c r="C1299" s="123" t="str">
        <f>VLOOKUP(A1299,Mapping!$H$2:$J$215,3,0)</f>
        <v>Pre</v>
      </c>
      <c r="D1299" t="s">
        <v>98</v>
      </c>
      <c r="E1299" t="str">
        <f>VLOOKUP(D1299,Mapping!$E$2:$F$28,2,0)</f>
        <v>sum</v>
      </c>
      <c r="F1299">
        <v>92.804621848739487</v>
      </c>
    </row>
    <row r="1300" spans="1:6" x14ac:dyDescent="0.35">
      <c r="A1300" s="56">
        <v>44270</v>
      </c>
      <c r="B1300" s="56" t="str">
        <f>VLOOKUP(A1300,Mapping!$H$2:$I$215,2,0)</f>
        <v>Pre</v>
      </c>
      <c r="C1300" s="123" t="str">
        <f>VLOOKUP(A1300,Mapping!$H$2:$J$215,3,0)</f>
        <v>Pre</v>
      </c>
      <c r="D1300" t="s">
        <v>98</v>
      </c>
      <c r="E1300" t="str">
        <f>VLOOKUP(D1300,Mapping!$E$2:$F$28,2,0)</f>
        <v>sum</v>
      </c>
      <c r="F1300">
        <v>77.174369747899163</v>
      </c>
    </row>
    <row r="1301" spans="1:6" x14ac:dyDescent="0.35">
      <c r="A1301" s="56">
        <v>44271</v>
      </c>
      <c r="B1301" s="56" t="str">
        <f>VLOOKUP(A1301,Mapping!$H$2:$I$215,2,0)</f>
        <v>Pre</v>
      </c>
      <c r="C1301" s="123" t="str">
        <f>VLOOKUP(A1301,Mapping!$H$2:$J$215,3,0)</f>
        <v>Pre</v>
      </c>
      <c r="D1301" t="s">
        <v>98</v>
      </c>
      <c r="E1301" t="str">
        <f>VLOOKUP(D1301,Mapping!$E$2:$F$28,2,0)</f>
        <v>sum</v>
      </c>
      <c r="F1301">
        <v>99.642857142857139</v>
      </c>
    </row>
    <row r="1302" spans="1:6" x14ac:dyDescent="0.35">
      <c r="A1302" s="56">
        <v>44272</v>
      </c>
      <c r="B1302" s="56" t="str">
        <f>VLOOKUP(A1302,Mapping!$H$2:$I$215,2,0)</f>
        <v>Pre</v>
      </c>
      <c r="C1302" s="123" t="str">
        <f>VLOOKUP(A1302,Mapping!$H$2:$J$215,3,0)</f>
        <v>Pre</v>
      </c>
      <c r="D1302" t="s">
        <v>98</v>
      </c>
      <c r="E1302" t="str">
        <f>VLOOKUP(D1302,Mapping!$E$2:$F$28,2,0)</f>
        <v>sum</v>
      </c>
      <c r="F1302">
        <v>69.359243697478988</v>
      </c>
    </row>
    <row r="1303" spans="1:6" x14ac:dyDescent="0.35">
      <c r="A1303" s="56">
        <v>44273</v>
      </c>
      <c r="B1303" s="56" t="str">
        <f>VLOOKUP(A1303,Mapping!$H$2:$I$215,2,0)</f>
        <v>Pre</v>
      </c>
      <c r="C1303" s="123" t="str">
        <f>VLOOKUP(A1303,Mapping!$H$2:$J$215,3,0)</f>
        <v>Pre</v>
      </c>
      <c r="D1303" t="s">
        <v>98</v>
      </c>
      <c r="E1303" t="str">
        <f>VLOOKUP(D1303,Mapping!$E$2:$F$28,2,0)</f>
        <v>sum</v>
      </c>
      <c r="F1303">
        <v>75.220588235294116</v>
      </c>
    </row>
    <row r="1304" spans="1:6" x14ac:dyDescent="0.35">
      <c r="A1304" s="56">
        <v>44274</v>
      </c>
      <c r="B1304" s="56" t="str">
        <f>VLOOKUP(A1304,Mapping!$H$2:$I$215,2,0)</f>
        <v>Pre</v>
      </c>
      <c r="C1304" s="123" t="str">
        <f>VLOOKUP(A1304,Mapping!$H$2:$J$215,3,0)</f>
        <v>Pre</v>
      </c>
      <c r="D1304" t="s">
        <v>98</v>
      </c>
      <c r="E1304" t="str">
        <f>VLOOKUP(D1304,Mapping!$E$2:$F$28,2,0)</f>
        <v>sum</v>
      </c>
      <c r="F1304">
        <v>69.359243697478988</v>
      </c>
    </row>
    <row r="1305" spans="1:6" x14ac:dyDescent="0.35">
      <c r="A1305" s="56">
        <v>44275</v>
      </c>
      <c r="B1305" s="56" t="str">
        <f>VLOOKUP(A1305,Mapping!$H$2:$I$215,2,0)</f>
        <v>Pre</v>
      </c>
      <c r="C1305" s="123" t="str">
        <f>VLOOKUP(A1305,Mapping!$H$2:$J$215,3,0)</f>
        <v>Pre</v>
      </c>
      <c r="D1305" t="s">
        <v>98</v>
      </c>
      <c r="E1305" t="str">
        <f>VLOOKUP(D1305,Mapping!$E$2:$F$28,2,0)</f>
        <v>sum</v>
      </c>
      <c r="F1305">
        <v>70.336134453781511</v>
      </c>
    </row>
    <row r="1306" spans="1:6" x14ac:dyDescent="0.35">
      <c r="A1306" s="56">
        <v>44276</v>
      </c>
      <c r="B1306" s="56" t="str">
        <f>VLOOKUP(A1306,Mapping!$H$2:$I$215,2,0)</f>
        <v>Pre</v>
      </c>
      <c r="C1306" s="123" t="str">
        <f>VLOOKUP(A1306,Mapping!$H$2:$J$215,3,0)</f>
        <v>Pre</v>
      </c>
      <c r="D1306" t="s">
        <v>98</v>
      </c>
      <c r="E1306" t="str">
        <f>VLOOKUP(D1306,Mapping!$E$2:$F$28,2,0)</f>
        <v>sum</v>
      </c>
      <c r="F1306">
        <v>77.174369747899163</v>
      </c>
    </row>
    <row r="1307" spans="1:6" x14ac:dyDescent="0.35">
      <c r="A1307" s="56">
        <v>44277</v>
      </c>
      <c r="B1307" s="56" t="str">
        <f>VLOOKUP(A1307,Mapping!$H$2:$I$215,2,0)</f>
        <v>Pre</v>
      </c>
      <c r="C1307" s="123" t="str">
        <f>VLOOKUP(A1307,Mapping!$H$2:$J$215,3,0)</f>
        <v>Pre</v>
      </c>
      <c r="D1307" t="s">
        <v>98</v>
      </c>
      <c r="E1307" t="str">
        <f>VLOOKUP(D1307,Mapping!$E$2:$F$28,2,0)</f>
        <v>sum</v>
      </c>
      <c r="F1307">
        <v>66.428571428571431</v>
      </c>
    </row>
    <row r="1308" spans="1:6" x14ac:dyDescent="0.35">
      <c r="A1308" s="56">
        <v>44278</v>
      </c>
      <c r="B1308" s="56" t="str">
        <f>VLOOKUP(A1308,Mapping!$H$2:$I$215,2,0)</f>
        <v>Pre</v>
      </c>
      <c r="C1308" s="123" t="str">
        <f>VLOOKUP(A1308,Mapping!$H$2:$J$215,3,0)</f>
        <v>Pre</v>
      </c>
      <c r="D1308" t="s">
        <v>98</v>
      </c>
      <c r="E1308" t="str">
        <f>VLOOKUP(D1308,Mapping!$E$2:$F$28,2,0)</f>
        <v>sum</v>
      </c>
      <c r="F1308">
        <v>103.55042016806721</v>
      </c>
    </row>
    <row r="1309" spans="1:6" x14ac:dyDescent="0.35">
      <c r="A1309" s="56">
        <v>44279</v>
      </c>
      <c r="B1309" s="56" t="str">
        <f>VLOOKUP(A1309,Mapping!$H$2:$I$215,2,0)</f>
        <v>Pre</v>
      </c>
      <c r="C1309" s="123" t="str">
        <f>VLOOKUP(A1309,Mapping!$H$2:$J$215,3,0)</f>
        <v>Pre</v>
      </c>
      <c r="D1309" t="s">
        <v>98</v>
      </c>
      <c r="E1309" t="str">
        <f>VLOOKUP(D1309,Mapping!$E$2:$F$28,2,0)</f>
        <v>sum</v>
      </c>
      <c r="F1309">
        <v>83.035714285714278</v>
      </c>
    </row>
    <row r="1310" spans="1:6" x14ac:dyDescent="0.35">
      <c r="A1310" s="56">
        <v>44280</v>
      </c>
      <c r="B1310" s="56" t="str">
        <f>VLOOKUP(A1310,Mapping!$H$2:$I$215,2,0)</f>
        <v>Pre</v>
      </c>
      <c r="C1310" s="123" t="str">
        <f>VLOOKUP(A1310,Mapping!$H$2:$J$215,3,0)</f>
        <v>Pre</v>
      </c>
      <c r="D1310" t="s">
        <v>98</v>
      </c>
      <c r="E1310" t="str">
        <f>VLOOKUP(D1310,Mapping!$E$2:$F$28,2,0)</f>
        <v>sum</v>
      </c>
      <c r="F1310">
        <v>70.336134453781511</v>
      </c>
    </row>
    <row r="1311" spans="1:6" x14ac:dyDescent="0.35">
      <c r="A1311" s="56">
        <v>44281</v>
      </c>
      <c r="B1311" s="56" t="str">
        <f>VLOOKUP(A1311,Mapping!$H$2:$I$215,2,0)</f>
        <v>Pre</v>
      </c>
      <c r="C1311" s="123" t="str">
        <f>VLOOKUP(A1311,Mapping!$H$2:$J$215,3,0)</f>
        <v>Pre</v>
      </c>
      <c r="D1311" t="s">
        <v>98</v>
      </c>
      <c r="E1311" t="str">
        <f>VLOOKUP(D1311,Mapping!$E$2:$F$28,2,0)</f>
        <v>sum</v>
      </c>
      <c r="F1311">
        <v>61.544117647058819</v>
      </c>
    </row>
    <row r="1312" spans="1:6" x14ac:dyDescent="0.35">
      <c r="A1312" s="56">
        <v>44282</v>
      </c>
      <c r="B1312" s="56" t="str">
        <f>VLOOKUP(A1312,Mapping!$H$2:$I$215,2,0)</f>
        <v>Pre</v>
      </c>
      <c r="C1312" s="123" t="str">
        <f>VLOOKUP(A1312,Mapping!$H$2:$J$215,3,0)</f>
        <v>Pre</v>
      </c>
      <c r="D1312" t="s">
        <v>98</v>
      </c>
      <c r="E1312" t="str">
        <f>VLOOKUP(D1312,Mapping!$E$2:$F$28,2,0)</f>
        <v>sum</v>
      </c>
      <c r="F1312">
        <v>66.428571428571431</v>
      </c>
    </row>
    <row r="1313" spans="1:6" x14ac:dyDescent="0.35">
      <c r="A1313" s="56">
        <v>44283</v>
      </c>
      <c r="B1313" s="56" t="str">
        <f>VLOOKUP(A1313,Mapping!$H$2:$I$215,2,0)</f>
        <v>Pre</v>
      </c>
      <c r="C1313" s="123" t="str">
        <f>VLOOKUP(A1313,Mapping!$H$2:$J$215,3,0)</f>
        <v>Pre</v>
      </c>
      <c r="D1313" t="s">
        <v>98</v>
      </c>
      <c r="E1313" t="str">
        <f>VLOOKUP(D1313,Mapping!$E$2:$F$28,2,0)</f>
        <v>sum</v>
      </c>
      <c r="F1313">
        <v>72.289915966386559</v>
      </c>
    </row>
    <row r="1314" spans="1:6" x14ac:dyDescent="0.35">
      <c r="A1314" s="56">
        <v>44284</v>
      </c>
      <c r="B1314" s="56" t="str">
        <f>VLOOKUP(A1314,Mapping!$H$2:$I$215,2,0)</f>
        <v>Pre</v>
      </c>
      <c r="C1314" s="123" t="str">
        <f>VLOOKUP(A1314,Mapping!$H$2:$J$215,3,0)</f>
        <v>Pre</v>
      </c>
      <c r="D1314" t="s">
        <v>98</v>
      </c>
      <c r="E1314" t="str">
        <f>VLOOKUP(D1314,Mapping!$E$2:$F$28,2,0)</f>
        <v>sum</v>
      </c>
      <c r="F1314">
        <v>61.544117647058819</v>
      </c>
    </row>
    <row r="1315" spans="1:6" x14ac:dyDescent="0.35">
      <c r="A1315" s="56">
        <v>44285</v>
      </c>
      <c r="B1315" s="56" t="str">
        <f>VLOOKUP(A1315,Mapping!$H$2:$I$215,2,0)</f>
        <v>Pre</v>
      </c>
      <c r="C1315" s="123" t="str">
        <f>VLOOKUP(A1315,Mapping!$H$2:$J$215,3,0)</f>
        <v>Pre</v>
      </c>
      <c r="D1315" t="s">
        <v>98</v>
      </c>
      <c r="E1315" t="str">
        <f>VLOOKUP(D1315,Mapping!$E$2:$F$28,2,0)</f>
        <v>sum</v>
      </c>
      <c r="F1315">
        <v>61.544117647058819</v>
      </c>
    </row>
    <row r="1316" spans="1:6" x14ac:dyDescent="0.35">
      <c r="A1316" s="56">
        <v>44286</v>
      </c>
      <c r="B1316" s="56" t="str">
        <f>VLOOKUP(A1316,Mapping!$H$2:$I$215,2,0)</f>
        <v>Pre</v>
      </c>
      <c r="C1316" s="123" t="str">
        <f>VLOOKUP(A1316,Mapping!$H$2:$J$215,3,0)</f>
        <v>Pre</v>
      </c>
      <c r="D1316" t="s">
        <v>98</v>
      </c>
      <c r="E1316" t="str">
        <f>VLOOKUP(D1316,Mapping!$E$2:$F$28,2,0)</f>
        <v>sum</v>
      </c>
      <c r="F1316">
        <v>73.266806722689068</v>
      </c>
    </row>
    <row r="1317" spans="1:6" x14ac:dyDescent="0.35">
      <c r="A1317" s="56">
        <v>44287</v>
      </c>
      <c r="B1317" s="56" t="str">
        <f>VLOOKUP(A1317,Mapping!$H$2:$I$215,2,0)</f>
        <v>Pre</v>
      </c>
      <c r="C1317" s="123" t="str">
        <f>VLOOKUP(A1317,Mapping!$H$2:$J$215,3,0)</f>
        <v>Pre</v>
      </c>
      <c r="D1317" t="s">
        <v>98</v>
      </c>
      <c r="E1317" t="str">
        <f>VLOOKUP(D1317,Mapping!$E$2:$F$28,2,0)</f>
        <v>sum</v>
      </c>
      <c r="F1317">
        <v>75.671546203110708</v>
      </c>
    </row>
    <row r="1318" spans="1:6" x14ac:dyDescent="0.35">
      <c r="A1318" s="56">
        <v>44288</v>
      </c>
      <c r="B1318" s="56" t="str">
        <f>VLOOKUP(A1318,Mapping!$H$2:$I$215,2,0)</f>
        <v>Pre</v>
      </c>
      <c r="C1318" s="123" t="str">
        <f>VLOOKUP(A1318,Mapping!$H$2:$J$215,3,0)</f>
        <v>Pre</v>
      </c>
      <c r="D1318" t="s">
        <v>98</v>
      </c>
      <c r="E1318" t="str">
        <f>VLOOKUP(D1318,Mapping!$E$2:$F$28,2,0)</f>
        <v>sum</v>
      </c>
      <c r="F1318">
        <v>94.330283623055806</v>
      </c>
    </row>
    <row r="1319" spans="1:6" x14ac:dyDescent="0.35">
      <c r="A1319" s="56">
        <v>44289</v>
      </c>
      <c r="B1319" s="56" t="str">
        <f>VLOOKUP(A1319,Mapping!$H$2:$I$215,2,0)</f>
        <v>Pre</v>
      </c>
      <c r="C1319" s="123" t="str">
        <f>VLOOKUP(A1319,Mapping!$H$2:$J$215,3,0)</f>
        <v>Pre</v>
      </c>
      <c r="D1319" t="s">
        <v>98</v>
      </c>
      <c r="E1319" t="str">
        <f>VLOOKUP(D1319,Mapping!$E$2:$F$28,2,0)</f>
        <v>sum</v>
      </c>
      <c r="F1319">
        <v>80.854528819762123</v>
      </c>
    </row>
    <row r="1320" spans="1:6" x14ac:dyDescent="0.35">
      <c r="A1320" s="56">
        <v>44290</v>
      </c>
      <c r="B1320" s="56" t="str">
        <f>VLOOKUP(A1320,Mapping!$H$2:$I$215,2,0)</f>
        <v>Pre</v>
      </c>
      <c r="C1320" s="123" t="str">
        <f>VLOOKUP(A1320,Mapping!$H$2:$J$215,3,0)</f>
        <v>Pre</v>
      </c>
      <c r="D1320" t="s">
        <v>98</v>
      </c>
      <c r="E1320" t="str">
        <f>VLOOKUP(D1320,Mapping!$E$2:$F$28,2,0)</f>
        <v>sum</v>
      </c>
      <c r="F1320">
        <v>74.634949679780419</v>
      </c>
    </row>
    <row r="1321" spans="1:6" x14ac:dyDescent="0.35">
      <c r="A1321" s="56">
        <v>44291</v>
      </c>
      <c r="B1321" s="56" t="str">
        <f>VLOOKUP(A1321,Mapping!$H$2:$I$215,2,0)</f>
        <v>Pre</v>
      </c>
      <c r="C1321" s="123" t="str">
        <f>VLOOKUP(A1321,Mapping!$H$2:$J$215,3,0)</f>
        <v>Pre</v>
      </c>
      <c r="D1321" t="s">
        <v>98</v>
      </c>
      <c r="E1321" t="str">
        <f>VLOOKUP(D1321,Mapping!$E$2:$F$28,2,0)</f>
        <v>sum</v>
      </c>
      <c r="F1321">
        <v>62.195791399817018</v>
      </c>
    </row>
    <row r="1322" spans="1:6" x14ac:dyDescent="0.35">
      <c r="A1322" s="56">
        <v>44292</v>
      </c>
      <c r="B1322" s="56" t="str">
        <f>VLOOKUP(A1322,Mapping!$H$2:$I$215,2,0)</f>
        <v>Pre</v>
      </c>
      <c r="C1322" s="123" t="str">
        <f>VLOOKUP(A1322,Mapping!$H$2:$J$215,3,0)</f>
        <v>Pre</v>
      </c>
      <c r="D1322" t="s">
        <v>98</v>
      </c>
      <c r="E1322" t="str">
        <f>VLOOKUP(D1322,Mapping!$E$2:$F$28,2,0)</f>
        <v>sum</v>
      </c>
      <c r="F1322">
        <v>78.78133577310156</v>
      </c>
    </row>
    <row r="1323" spans="1:6" x14ac:dyDescent="0.35">
      <c r="A1323" s="56">
        <v>44293</v>
      </c>
      <c r="B1323" s="56" t="str">
        <f>VLOOKUP(A1323,Mapping!$H$2:$I$215,2,0)</f>
        <v>Pre</v>
      </c>
      <c r="C1323" s="123" t="str">
        <f>VLOOKUP(A1323,Mapping!$H$2:$J$215,3,0)</f>
        <v>Pre</v>
      </c>
      <c r="D1323" t="s">
        <v>98</v>
      </c>
      <c r="E1323" t="str">
        <f>VLOOKUP(D1323,Mapping!$E$2:$F$28,2,0)</f>
        <v>sum</v>
      </c>
      <c r="F1323">
        <v>69.451967063129004</v>
      </c>
    </row>
    <row r="1324" spans="1:6" x14ac:dyDescent="0.35">
      <c r="A1324" s="56">
        <v>44294</v>
      </c>
      <c r="B1324" s="56" t="str">
        <f>VLOOKUP(A1324,Mapping!$H$2:$I$215,2,0)</f>
        <v>Pre</v>
      </c>
      <c r="C1324" s="123" t="str">
        <f>VLOOKUP(A1324,Mapping!$H$2:$J$215,3,0)</f>
        <v>Pre</v>
      </c>
      <c r="D1324" t="s">
        <v>98</v>
      </c>
      <c r="E1324" t="str">
        <f>VLOOKUP(D1324,Mapping!$E$2:$F$28,2,0)</f>
        <v>sum</v>
      </c>
      <c r="F1324">
        <v>100.5498627630375</v>
      </c>
    </row>
    <row r="1325" spans="1:6" x14ac:dyDescent="0.35">
      <c r="A1325" s="56">
        <v>44295</v>
      </c>
      <c r="B1325" s="56" t="str">
        <f>VLOOKUP(A1325,Mapping!$H$2:$I$215,2,0)</f>
        <v>Pre</v>
      </c>
      <c r="C1325" s="123" t="str">
        <f>VLOOKUP(A1325,Mapping!$H$2:$J$215,3,0)</f>
        <v>Pre</v>
      </c>
      <c r="D1325" t="s">
        <v>98</v>
      </c>
      <c r="E1325" t="str">
        <f>VLOOKUP(D1325,Mapping!$E$2:$F$28,2,0)</f>
        <v>sum</v>
      </c>
      <c r="F1325">
        <v>72.561756633119856</v>
      </c>
    </row>
    <row r="1326" spans="1:6" x14ac:dyDescent="0.35">
      <c r="A1326" s="56">
        <v>44296</v>
      </c>
      <c r="B1326" s="56" t="str">
        <f>VLOOKUP(A1326,Mapping!$H$2:$I$215,2,0)</f>
        <v>Pre</v>
      </c>
      <c r="C1326" s="123" t="str">
        <f>VLOOKUP(A1326,Mapping!$H$2:$J$215,3,0)</f>
        <v>Pre</v>
      </c>
      <c r="D1326" t="s">
        <v>98</v>
      </c>
      <c r="E1326" t="str">
        <f>VLOOKUP(D1326,Mapping!$E$2:$F$28,2,0)</f>
        <v>sum</v>
      </c>
      <c r="F1326">
        <v>73.598353156450131</v>
      </c>
    </row>
    <row r="1327" spans="1:6" x14ac:dyDescent="0.35">
      <c r="A1327" s="56">
        <v>44297</v>
      </c>
      <c r="B1327" s="56" t="str">
        <f>VLOOKUP(A1327,Mapping!$H$2:$I$215,2,0)</f>
        <v>Pre</v>
      </c>
      <c r="C1327" s="123" t="str">
        <f>VLOOKUP(A1327,Mapping!$H$2:$J$215,3,0)</f>
        <v>Pre</v>
      </c>
      <c r="D1327" t="s">
        <v>98</v>
      </c>
      <c r="E1327" t="str">
        <f>VLOOKUP(D1327,Mapping!$E$2:$F$28,2,0)</f>
        <v>sum</v>
      </c>
      <c r="F1327">
        <v>79.817932296431835</v>
      </c>
    </row>
    <row r="1328" spans="1:6" x14ac:dyDescent="0.35">
      <c r="A1328" s="56">
        <v>44298</v>
      </c>
      <c r="B1328" s="56" t="str">
        <f>VLOOKUP(A1328,Mapping!$H$2:$I$215,2,0)</f>
        <v>Pre</v>
      </c>
      <c r="C1328" s="123" t="str">
        <f>VLOOKUP(A1328,Mapping!$H$2:$J$215,3,0)</f>
        <v>Pre</v>
      </c>
      <c r="D1328" t="s">
        <v>98</v>
      </c>
      <c r="E1328" t="str">
        <f>VLOOKUP(D1328,Mapping!$E$2:$F$28,2,0)</f>
        <v>sum</v>
      </c>
      <c r="F1328">
        <v>49.756633119853618</v>
      </c>
    </row>
    <row r="1329" spans="1:6" x14ac:dyDescent="0.35">
      <c r="A1329" s="56">
        <v>44299</v>
      </c>
      <c r="B1329" s="56" t="str">
        <f>VLOOKUP(A1329,Mapping!$H$2:$I$215,2,0)</f>
        <v>Pre</v>
      </c>
      <c r="C1329" s="123" t="str">
        <f>VLOOKUP(A1329,Mapping!$H$2:$J$215,3,0)</f>
        <v>Pre</v>
      </c>
      <c r="D1329" t="s">
        <v>98</v>
      </c>
      <c r="E1329" t="str">
        <f>VLOOKUP(D1329,Mapping!$E$2:$F$28,2,0)</f>
        <v>sum</v>
      </c>
      <c r="F1329">
        <v>57.012808783165603</v>
      </c>
    </row>
    <row r="1330" spans="1:6" x14ac:dyDescent="0.35">
      <c r="A1330" s="56">
        <v>44300</v>
      </c>
      <c r="B1330" s="56" t="str">
        <f>VLOOKUP(A1330,Mapping!$H$2:$I$215,2,0)</f>
        <v>Pre</v>
      </c>
      <c r="C1330" s="123" t="str">
        <f>VLOOKUP(A1330,Mapping!$H$2:$J$215,3,0)</f>
        <v>Pre</v>
      </c>
      <c r="D1330" t="s">
        <v>98</v>
      </c>
      <c r="E1330" t="str">
        <f>VLOOKUP(D1330,Mapping!$E$2:$F$28,2,0)</f>
        <v>sum</v>
      </c>
      <c r="F1330">
        <v>78.78133577310156</v>
      </c>
    </row>
    <row r="1331" spans="1:6" x14ac:dyDescent="0.35">
      <c r="A1331" s="56">
        <v>44301</v>
      </c>
      <c r="B1331" s="56" t="str">
        <f>VLOOKUP(A1331,Mapping!$H$2:$I$215,2,0)</f>
        <v>Pre</v>
      </c>
      <c r="C1331" s="123" t="str">
        <f>VLOOKUP(A1331,Mapping!$H$2:$J$215,3,0)</f>
        <v>Pre</v>
      </c>
      <c r="D1331" t="s">
        <v>98</v>
      </c>
      <c r="E1331" t="str">
        <f>VLOOKUP(D1331,Mapping!$E$2:$F$28,2,0)</f>
        <v>sum</v>
      </c>
      <c r="F1331">
        <v>68.415370539798715</v>
      </c>
    </row>
    <row r="1332" spans="1:6" x14ac:dyDescent="0.35">
      <c r="A1332" s="56">
        <v>44302</v>
      </c>
      <c r="B1332" s="56" t="str">
        <f>VLOOKUP(A1332,Mapping!$H$2:$I$215,2,0)</f>
        <v>Pre</v>
      </c>
      <c r="C1332" s="123" t="str">
        <f>VLOOKUP(A1332,Mapping!$H$2:$J$215,3,0)</f>
        <v>Pre</v>
      </c>
      <c r="D1332" t="s">
        <v>98</v>
      </c>
      <c r="E1332" t="str">
        <f>VLOOKUP(D1332,Mapping!$E$2:$F$28,2,0)</f>
        <v>sum</v>
      </c>
      <c r="F1332">
        <v>75.671546203110708</v>
      </c>
    </row>
    <row r="1333" spans="1:6" x14ac:dyDescent="0.35">
      <c r="A1333" s="56">
        <v>44303</v>
      </c>
      <c r="B1333" s="56" t="str">
        <f>VLOOKUP(A1333,Mapping!$H$2:$I$215,2,0)</f>
        <v>Pre</v>
      </c>
      <c r="C1333" s="123" t="str">
        <f>VLOOKUP(A1333,Mapping!$H$2:$J$215,3,0)</f>
        <v>Pre</v>
      </c>
      <c r="D1333" t="s">
        <v>98</v>
      </c>
      <c r="E1333" t="str">
        <f>VLOOKUP(D1333,Mapping!$E$2:$F$28,2,0)</f>
        <v>sum</v>
      </c>
      <c r="F1333">
        <v>88.110704483074102</v>
      </c>
    </row>
    <row r="1334" spans="1:6" x14ac:dyDescent="0.35">
      <c r="A1334" s="56">
        <v>44304</v>
      </c>
      <c r="B1334" s="56" t="str">
        <f>VLOOKUP(A1334,Mapping!$H$2:$I$215,2,0)</f>
        <v>Pre</v>
      </c>
      <c r="C1334" s="123" t="str">
        <f>VLOOKUP(A1334,Mapping!$H$2:$J$215,3,0)</f>
        <v>Pre</v>
      </c>
      <c r="D1334" t="s">
        <v>98</v>
      </c>
      <c r="E1334" t="str">
        <f>VLOOKUP(D1334,Mapping!$E$2:$F$28,2,0)</f>
        <v>sum</v>
      </c>
      <c r="F1334">
        <v>108.84263494967981</v>
      </c>
    </row>
    <row r="1335" spans="1:6" x14ac:dyDescent="0.35">
      <c r="A1335" s="56">
        <v>44305</v>
      </c>
      <c r="B1335" s="56" t="str">
        <f>VLOOKUP(A1335,Mapping!$H$2:$I$215,2,0)</f>
        <v>Pre</v>
      </c>
      <c r="C1335" s="123" t="str">
        <f>VLOOKUP(A1335,Mapping!$H$2:$J$215,3,0)</f>
        <v>Pre</v>
      </c>
      <c r="D1335" t="s">
        <v>98</v>
      </c>
      <c r="E1335" t="str">
        <f>VLOOKUP(D1335,Mapping!$E$2:$F$28,2,0)</f>
        <v>sum</v>
      </c>
      <c r="F1335">
        <v>62.195791399817018</v>
      </c>
    </row>
    <row r="1336" spans="1:6" x14ac:dyDescent="0.35">
      <c r="A1336" s="56">
        <v>44306</v>
      </c>
      <c r="B1336" s="56" t="str">
        <f>VLOOKUP(A1336,Mapping!$H$2:$I$215,2,0)</f>
        <v>Pre</v>
      </c>
      <c r="C1336" s="123" t="str">
        <f>VLOOKUP(A1336,Mapping!$H$2:$J$215,3,0)</f>
        <v>Pre</v>
      </c>
      <c r="D1336" t="s">
        <v>98</v>
      </c>
      <c r="E1336" t="str">
        <f>VLOOKUP(D1336,Mapping!$E$2:$F$28,2,0)</f>
        <v>sum</v>
      </c>
      <c r="F1336">
        <v>80.854528819762123</v>
      </c>
    </row>
    <row r="1337" spans="1:6" x14ac:dyDescent="0.35">
      <c r="A1337" s="56">
        <v>44307</v>
      </c>
      <c r="B1337" s="56" t="str">
        <f>VLOOKUP(A1337,Mapping!$H$2:$I$215,2,0)</f>
        <v>Pre</v>
      </c>
      <c r="C1337" s="123" t="str">
        <f>VLOOKUP(A1337,Mapping!$H$2:$J$215,3,0)</f>
        <v>Pre</v>
      </c>
      <c r="D1337" t="s">
        <v>98</v>
      </c>
      <c r="E1337" t="str">
        <f>VLOOKUP(D1337,Mapping!$E$2:$F$28,2,0)</f>
        <v>sum</v>
      </c>
      <c r="F1337">
        <v>85.000914913083264</v>
      </c>
    </row>
    <row r="1338" spans="1:6" x14ac:dyDescent="0.35">
      <c r="A1338" s="56">
        <v>44308</v>
      </c>
      <c r="B1338" s="56" t="str">
        <f>VLOOKUP(A1338,Mapping!$H$2:$I$215,2,0)</f>
        <v>Pre</v>
      </c>
      <c r="C1338" s="123" t="str">
        <f>VLOOKUP(A1338,Mapping!$H$2:$J$215,3,0)</f>
        <v>Pre</v>
      </c>
      <c r="D1338" t="s">
        <v>98</v>
      </c>
      <c r="E1338" t="str">
        <f>VLOOKUP(D1338,Mapping!$E$2:$F$28,2,0)</f>
        <v>sum</v>
      </c>
      <c r="F1338">
        <v>67.378774016468441</v>
      </c>
    </row>
    <row r="1339" spans="1:6" x14ac:dyDescent="0.35">
      <c r="A1339" s="56">
        <v>44309</v>
      </c>
      <c r="B1339" s="56" t="str">
        <f>VLOOKUP(A1339,Mapping!$H$2:$I$215,2,0)</f>
        <v>Pre</v>
      </c>
      <c r="C1339" s="123" t="str">
        <f>VLOOKUP(A1339,Mapping!$H$2:$J$215,3,0)</f>
        <v>Pre</v>
      </c>
      <c r="D1339" t="s">
        <v>98</v>
      </c>
      <c r="E1339" t="str">
        <f>VLOOKUP(D1339,Mapping!$E$2:$F$28,2,0)</f>
        <v>sum</v>
      </c>
      <c r="F1339">
        <v>85.000914913083264</v>
      </c>
    </row>
    <row r="1340" spans="1:6" x14ac:dyDescent="0.35">
      <c r="A1340" s="56">
        <v>44310</v>
      </c>
      <c r="B1340" s="56" t="str">
        <f>VLOOKUP(A1340,Mapping!$H$2:$I$215,2,0)</f>
        <v>Pre</v>
      </c>
      <c r="C1340" s="123" t="str">
        <f>VLOOKUP(A1340,Mapping!$H$2:$J$215,3,0)</f>
        <v>Pre</v>
      </c>
      <c r="D1340" t="s">
        <v>98</v>
      </c>
      <c r="E1340" t="str">
        <f>VLOOKUP(D1340,Mapping!$E$2:$F$28,2,0)</f>
        <v>sum</v>
      </c>
      <c r="F1340">
        <v>79.817932296431835</v>
      </c>
    </row>
    <row r="1341" spans="1:6" x14ac:dyDescent="0.35">
      <c r="A1341" s="56">
        <v>44311</v>
      </c>
      <c r="B1341" s="56" t="str">
        <f>VLOOKUP(A1341,Mapping!$H$2:$I$215,2,0)</f>
        <v>Pre</v>
      </c>
      <c r="C1341" s="123" t="str">
        <f>VLOOKUP(A1341,Mapping!$H$2:$J$215,3,0)</f>
        <v>Pre</v>
      </c>
      <c r="D1341" t="s">
        <v>98</v>
      </c>
      <c r="E1341" t="str">
        <f>VLOOKUP(D1341,Mapping!$E$2:$F$28,2,0)</f>
        <v>sum</v>
      </c>
      <c r="F1341">
        <v>70.488563586459293</v>
      </c>
    </row>
    <row r="1342" spans="1:6" x14ac:dyDescent="0.35">
      <c r="A1342" s="56">
        <v>44312</v>
      </c>
      <c r="B1342" s="56" t="str">
        <f>VLOOKUP(A1342,Mapping!$H$2:$I$215,2,0)</f>
        <v>Pre</v>
      </c>
      <c r="C1342" s="123" t="str">
        <f>VLOOKUP(A1342,Mapping!$H$2:$J$215,3,0)</f>
        <v>Pre</v>
      </c>
      <c r="D1342" t="s">
        <v>98</v>
      </c>
      <c r="E1342" t="str">
        <f>VLOOKUP(D1342,Mapping!$E$2:$F$28,2,0)</f>
        <v>sum</v>
      </c>
      <c r="F1342">
        <v>73.598353156450131</v>
      </c>
    </row>
    <row r="1343" spans="1:6" x14ac:dyDescent="0.35">
      <c r="A1343" s="56">
        <v>44313</v>
      </c>
      <c r="B1343" s="56" t="str">
        <f>VLOOKUP(A1343,Mapping!$H$2:$I$215,2,0)</f>
        <v>Post</v>
      </c>
      <c r="C1343" s="123" t="str">
        <f>VLOOKUP(A1343,Mapping!$H$2:$J$215,3,0)</f>
        <v>Post</v>
      </c>
      <c r="D1343" t="s">
        <v>98</v>
      </c>
      <c r="E1343" t="str">
        <f>VLOOKUP(D1343,Mapping!$E$2:$F$28,2,0)</f>
        <v>sum</v>
      </c>
      <c r="F1343">
        <v>71.525160109789567</v>
      </c>
    </row>
    <row r="1344" spans="1:6" x14ac:dyDescent="0.35">
      <c r="A1344" s="56">
        <v>44314</v>
      </c>
      <c r="B1344" s="56" t="str">
        <f>VLOOKUP(A1344,Mapping!$H$2:$I$215,2,0)</f>
        <v>Post</v>
      </c>
      <c r="C1344" s="123" t="str">
        <f>VLOOKUP(A1344,Mapping!$H$2:$J$215,3,0)</f>
        <v>Post</v>
      </c>
      <c r="D1344" t="s">
        <v>98</v>
      </c>
      <c r="E1344" t="str">
        <f>VLOOKUP(D1344,Mapping!$E$2:$F$28,2,0)</f>
        <v>sum</v>
      </c>
      <c r="F1344">
        <v>69.451967063129004</v>
      </c>
    </row>
    <row r="1345" spans="1:6" x14ac:dyDescent="0.35">
      <c r="A1345" s="56">
        <v>44315</v>
      </c>
      <c r="B1345" s="56" t="str">
        <f>VLOOKUP(A1345,Mapping!$H$2:$I$215,2,0)</f>
        <v>Post</v>
      </c>
      <c r="C1345" s="123" t="str">
        <f>VLOOKUP(A1345,Mapping!$H$2:$J$215,3,0)</f>
        <v>Post</v>
      </c>
      <c r="D1345" t="s">
        <v>98</v>
      </c>
      <c r="E1345" t="str">
        <f>VLOOKUP(D1345,Mapping!$E$2:$F$28,2,0)</f>
        <v>sum</v>
      </c>
      <c r="F1345">
        <v>67.378774016468441</v>
      </c>
    </row>
    <row r="1346" spans="1:6" x14ac:dyDescent="0.35">
      <c r="A1346" s="56">
        <v>44316</v>
      </c>
      <c r="B1346" s="56" t="str">
        <f>VLOOKUP(A1346,Mapping!$H$2:$I$215,2,0)</f>
        <v>Post</v>
      </c>
      <c r="C1346" s="123" t="str">
        <f>VLOOKUP(A1346,Mapping!$H$2:$J$215,3,0)</f>
        <v>Post</v>
      </c>
      <c r="D1346" t="s">
        <v>98</v>
      </c>
      <c r="E1346" t="str">
        <f>VLOOKUP(D1346,Mapping!$E$2:$F$28,2,0)</f>
        <v>sum</v>
      </c>
      <c r="F1346">
        <v>64.268984446477589</v>
      </c>
    </row>
    <row r="1347" spans="1:6" x14ac:dyDescent="0.35">
      <c r="A1347" s="56">
        <v>44317</v>
      </c>
      <c r="B1347" s="56" t="str">
        <f>VLOOKUP(A1347,Mapping!$H$2:$I$215,2,0)</f>
        <v>Post</v>
      </c>
      <c r="C1347" s="123" t="str">
        <f>VLOOKUP(A1347,Mapping!$H$2:$J$215,3,0)</f>
        <v>Post</v>
      </c>
      <c r="D1347" t="s">
        <v>98</v>
      </c>
      <c r="E1347" t="str">
        <f>VLOOKUP(D1347,Mapping!$E$2:$F$28,2,0)</f>
        <v>sum</v>
      </c>
      <c r="F1347">
        <v>79.780821917808225</v>
      </c>
    </row>
    <row r="1348" spans="1:6" x14ac:dyDescent="0.35">
      <c r="A1348" s="56">
        <v>44318</v>
      </c>
      <c r="B1348" s="56" t="str">
        <f>VLOOKUP(A1348,Mapping!$H$2:$I$215,2,0)</f>
        <v>Post</v>
      </c>
      <c r="C1348" s="123" t="str">
        <f>VLOOKUP(A1348,Mapping!$H$2:$J$215,3,0)</f>
        <v>Post</v>
      </c>
      <c r="D1348" t="s">
        <v>98</v>
      </c>
      <c r="E1348" t="str">
        <f>VLOOKUP(D1348,Mapping!$E$2:$F$28,2,0)</f>
        <v>sum</v>
      </c>
      <c r="F1348">
        <v>92.246575342465761</v>
      </c>
    </row>
    <row r="1349" spans="1:6" x14ac:dyDescent="0.35">
      <c r="A1349" s="56">
        <v>44319</v>
      </c>
      <c r="B1349" s="56" t="str">
        <f>VLOOKUP(A1349,Mapping!$H$2:$I$215,2,0)</f>
        <v>Post</v>
      </c>
      <c r="C1349" s="123" t="str">
        <f>VLOOKUP(A1349,Mapping!$H$2:$J$215,3,0)</f>
        <v>Post</v>
      </c>
      <c r="D1349" t="s">
        <v>98</v>
      </c>
      <c r="E1349" t="str">
        <f>VLOOKUP(D1349,Mapping!$E$2:$F$28,2,0)</f>
        <v>sum</v>
      </c>
      <c r="F1349">
        <v>76.041095890410958</v>
      </c>
    </row>
    <row r="1350" spans="1:6" x14ac:dyDescent="0.35">
      <c r="A1350" s="56">
        <v>44320</v>
      </c>
      <c r="B1350" s="56" t="str">
        <f>VLOOKUP(A1350,Mapping!$H$2:$I$215,2,0)</f>
        <v>Post</v>
      </c>
      <c r="C1350" s="123" t="str">
        <f>VLOOKUP(A1350,Mapping!$H$2:$J$215,3,0)</f>
        <v>Post</v>
      </c>
      <c r="D1350" t="s">
        <v>98</v>
      </c>
      <c r="E1350" t="str">
        <f>VLOOKUP(D1350,Mapping!$E$2:$F$28,2,0)</f>
        <v>sum</v>
      </c>
      <c r="F1350">
        <v>78.534246575342479</v>
      </c>
    </row>
    <row r="1351" spans="1:6" x14ac:dyDescent="0.35">
      <c r="A1351" s="56">
        <v>44321</v>
      </c>
      <c r="B1351" s="56" t="str">
        <f>VLOOKUP(A1351,Mapping!$H$2:$I$215,2,0)</f>
        <v>Post</v>
      </c>
      <c r="C1351" s="123" t="str">
        <f>VLOOKUP(A1351,Mapping!$H$2:$J$215,3,0)</f>
        <v>Post</v>
      </c>
      <c r="D1351" t="s">
        <v>98</v>
      </c>
      <c r="E1351" t="str">
        <f>VLOOKUP(D1351,Mapping!$E$2:$F$28,2,0)</f>
        <v>sum</v>
      </c>
      <c r="F1351">
        <v>66.06849315068493</v>
      </c>
    </row>
    <row r="1352" spans="1:6" x14ac:dyDescent="0.35">
      <c r="A1352" s="56">
        <v>44322</v>
      </c>
      <c r="B1352" s="56" t="str">
        <f>VLOOKUP(A1352,Mapping!$H$2:$I$215,2,0)</f>
        <v>Post</v>
      </c>
      <c r="C1352" s="123" t="str">
        <f>VLOOKUP(A1352,Mapping!$H$2:$J$215,3,0)</f>
        <v>Post</v>
      </c>
      <c r="D1352" t="s">
        <v>98</v>
      </c>
      <c r="E1352" t="str">
        <f>VLOOKUP(D1352,Mapping!$E$2:$F$28,2,0)</f>
        <v>sum</v>
      </c>
      <c r="F1352">
        <v>92.246575342465761</v>
      </c>
    </row>
    <row r="1353" spans="1:6" x14ac:dyDescent="0.35">
      <c r="A1353" s="56">
        <v>44323</v>
      </c>
      <c r="B1353" s="56" t="str">
        <f>VLOOKUP(A1353,Mapping!$H$2:$I$215,2,0)</f>
        <v>Post</v>
      </c>
      <c r="C1353" s="123" t="str">
        <f>VLOOKUP(A1353,Mapping!$H$2:$J$215,3,0)</f>
        <v>Post</v>
      </c>
      <c r="D1353" t="s">
        <v>98</v>
      </c>
      <c r="E1353" t="str">
        <f>VLOOKUP(D1353,Mapping!$E$2:$F$28,2,0)</f>
        <v>sum</v>
      </c>
      <c r="F1353">
        <v>69.808219178082197</v>
      </c>
    </row>
    <row r="1354" spans="1:6" x14ac:dyDescent="0.35">
      <c r="A1354" s="56">
        <v>44324</v>
      </c>
      <c r="B1354" s="56" t="str">
        <f>VLOOKUP(A1354,Mapping!$H$2:$I$215,2,0)</f>
        <v>Post</v>
      </c>
      <c r="C1354" s="123" t="str">
        <f>VLOOKUP(A1354,Mapping!$H$2:$J$215,3,0)</f>
        <v>Post</v>
      </c>
      <c r="D1354" t="s">
        <v>98</v>
      </c>
      <c r="E1354" t="str">
        <f>VLOOKUP(D1354,Mapping!$E$2:$F$28,2,0)</f>
        <v>sum</v>
      </c>
      <c r="F1354">
        <v>81.027397260273972</v>
      </c>
    </row>
    <row r="1355" spans="1:6" x14ac:dyDescent="0.35">
      <c r="A1355" s="56">
        <v>44325</v>
      </c>
      <c r="B1355" s="56" t="str">
        <f>VLOOKUP(A1355,Mapping!$H$2:$I$215,2,0)</f>
        <v>Post</v>
      </c>
      <c r="C1355" s="123" t="str">
        <f>VLOOKUP(A1355,Mapping!$H$2:$J$215,3,0)</f>
        <v>Post</v>
      </c>
      <c r="D1355" t="s">
        <v>98</v>
      </c>
      <c r="E1355" t="str">
        <f>VLOOKUP(D1355,Mapping!$E$2:$F$28,2,0)</f>
        <v>sum</v>
      </c>
      <c r="F1355">
        <v>77.287671232876718</v>
      </c>
    </row>
    <row r="1356" spans="1:6" x14ac:dyDescent="0.35">
      <c r="A1356" s="56">
        <v>44326</v>
      </c>
      <c r="B1356" s="56" t="str">
        <f>VLOOKUP(A1356,Mapping!$H$2:$I$215,2,0)</f>
        <v>Post</v>
      </c>
      <c r="C1356" s="123" t="str">
        <f>VLOOKUP(A1356,Mapping!$H$2:$J$215,3,0)</f>
        <v>Post</v>
      </c>
      <c r="D1356" t="s">
        <v>98</v>
      </c>
      <c r="E1356" t="str">
        <f>VLOOKUP(D1356,Mapping!$E$2:$F$28,2,0)</f>
        <v>sum</v>
      </c>
      <c r="F1356">
        <v>56.095890410958908</v>
      </c>
    </row>
    <row r="1357" spans="1:6" x14ac:dyDescent="0.35">
      <c r="A1357" s="56">
        <v>44327</v>
      </c>
      <c r="B1357" s="56" t="str">
        <f>VLOOKUP(A1357,Mapping!$H$2:$I$215,2,0)</f>
        <v>Post</v>
      </c>
      <c r="C1357" s="123" t="str">
        <f>VLOOKUP(A1357,Mapping!$H$2:$J$215,3,0)</f>
        <v>Post</v>
      </c>
      <c r="D1357" t="s">
        <v>98</v>
      </c>
      <c r="E1357" t="str">
        <f>VLOOKUP(D1357,Mapping!$E$2:$F$28,2,0)</f>
        <v>sum</v>
      </c>
      <c r="F1357">
        <v>73.547945205479465</v>
      </c>
    </row>
    <row r="1358" spans="1:6" x14ac:dyDescent="0.35">
      <c r="A1358" s="56">
        <v>44328</v>
      </c>
      <c r="B1358" s="56" t="str">
        <f>VLOOKUP(A1358,Mapping!$H$2:$I$215,2,0)</f>
        <v>Post</v>
      </c>
      <c r="C1358" s="123" t="str">
        <f>VLOOKUP(A1358,Mapping!$H$2:$J$215,3,0)</f>
        <v>Post</v>
      </c>
      <c r="D1358" t="s">
        <v>98</v>
      </c>
      <c r="E1358" t="str">
        <f>VLOOKUP(D1358,Mapping!$E$2:$F$28,2,0)</f>
        <v>sum</v>
      </c>
      <c r="F1358">
        <v>73.547945205479465</v>
      </c>
    </row>
    <row r="1359" spans="1:6" x14ac:dyDescent="0.35">
      <c r="A1359" s="56">
        <v>44329</v>
      </c>
      <c r="B1359" s="56" t="str">
        <f>VLOOKUP(A1359,Mapping!$H$2:$I$215,2,0)</f>
        <v>Post</v>
      </c>
      <c r="C1359" s="123" t="str">
        <f>VLOOKUP(A1359,Mapping!$H$2:$J$215,3,0)</f>
        <v>Post</v>
      </c>
      <c r="D1359" t="s">
        <v>98</v>
      </c>
      <c r="E1359" t="str">
        <f>VLOOKUP(D1359,Mapping!$E$2:$F$28,2,0)</f>
        <v>sum</v>
      </c>
      <c r="F1359">
        <v>62.328767123287683</v>
      </c>
    </row>
    <row r="1360" spans="1:6" x14ac:dyDescent="0.35">
      <c r="A1360" s="56">
        <v>44330</v>
      </c>
      <c r="B1360" s="56" t="str">
        <f>VLOOKUP(A1360,Mapping!$H$2:$I$215,2,0)</f>
        <v>Post</v>
      </c>
      <c r="C1360" s="123" t="str">
        <f>VLOOKUP(A1360,Mapping!$H$2:$J$215,3,0)</f>
        <v>Post</v>
      </c>
      <c r="D1360" t="s">
        <v>98</v>
      </c>
      <c r="E1360" t="str">
        <f>VLOOKUP(D1360,Mapping!$E$2:$F$28,2,0)</f>
        <v>sum</v>
      </c>
      <c r="F1360">
        <v>68.561643835616451</v>
      </c>
    </row>
    <row r="1361" spans="1:6" x14ac:dyDescent="0.35">
      <c r="A1361" s="56">
        <v>44331</v>
      </c>
      <c r="B1361" s="56" t="str">
        <f>VLOOKUP(A1361,Mapping!$H$2:$I$215,2,0)</f>
        <v>Post</v>
      </c>
      <c r="C1361" s="123" t="str">
        <f>VLOOKUP(A1361,Mapping!$H$2:$J$215,3,0)</f>
        <v>Post</v>
      </c>
      <c r="D1361" t="s">
        <v>98</v>
      </c>
      <c r="E1361" t="str">
        <f>VLOOKUP(D1361,Mapping!$E$2:$F$28,2,0)</f>
        <v>sum</v>
      </c>
      <c r="F1361">
        <v>63.57534246575343</v>
      </c>
    </row>
    <row r="1362" spans="1:6" x14ac:dyDescent="0.35">
      <c r="A1362" s="56">
        <v>44332</v>
      </c>
      <c r="B1362" s="56" t="str">
        <f>VLOOKUP(A1362,Mapping!$H$2:$I$215,2,0)</f>
        <v>Post</v>
      </c>
      <c r="C1362" s="123" t="str">
        <f>VLOOKUP(A1362,Mapping!$H$2:$J$215,3,0)</f>
        <v>Post</v>
      </c>
      <c r="D1362" t="s">
        <v>98</v>
      </c>
      <c r="E1362" t="str">
        <f>VLOOKUP(D1362,Mapping!$E$2:$F$28,2,0)</f>
        <v>sum</v>
      </c>
      <c r="F1362">
        <v>72.301369863013704</v>
      </c>
    </row>
    <row r="1363" spans="1:6" x14ac:dyDescent="0.35">
      <c r="A1363" s="56">
        <v>44333</v>
      </c>
      <c r="B1363" s="56" t="str">
        <f>VLOOKUP(A1363,Mapping!$H$2:$I$215,2,0)</f>
        <v>Post</v>
      </c>
      <c r="C1363" s="123" t="str">
        <f>VLOOKUP(A1363,Mapping!$H$2:$J$215,3,0)</f>
        <v>Post</v>
      </c>
      <c r="D1363" t="s">
        <v>98</v>
      </c>
      <c r="E1363" t="str">
        <f>VLOOKUP(D1363,Mapping!$E$2:$F$28,2,0)</f>
        <v>sum</v>
      </c>
      <c r="F1363">
        <v>72.301369863013704</v>
      </c>
    </row>
    <row r="1364" spans="1:6" x14ac:dyDescent="0.35">
      <c r="A1364" s="56">
        <v>44334</v>
      </c>
      <c r="B1364" s="56" t="str">
        <f>VLOOKUP(A1364,Mapping!$H$2:$I$215,2,0)</f>
        <v>Post</v>
      </c>
      <c r="C1364" s="123" t="str">
        <f>VLOOKUP(A1364,Mapping!$H$2:$J$215,3,0)</f>
        <v>Post</v>
      </c>
      <c r="D1364" t="s">
        <v>98</v>
      </c>
      <c r="E1364" t="str">
        <f>VLOOKUP(D1364,Mapping!$E$2:$F$28,2,0)</f>
        <v>sum</v>
      </c>
      <c r="F1364">
        <v>62.328767123287683</v>
      </c>
    </row>
    <row r="1365" spans="1:6" x14ac:dyDescent="0.35">
      <c r="A1365" s="56">
        <v>44335</v>
      </c>
      <c r="B1365" s="56" t="str">
        <f>VLOOKUP(A1365,Mapping!$H$2:$I$215,2,0)</f>
        <v>Post</v>
      </c>
      <c r="C1365" s="123" t="str">
        <f>VLOOKUP(A1365,Mapping!$H$2:$J$215,3,0)</f>
        <v>Post</v>
      </c>
      <c r="D1365" t="s">
        <v>98</v>
      </c>
      <c r="E1365" t="str">
        <f>VLOOKUP(D1365,Mapping!$E$2:$F$28,2,0)</f>
        <v>sum</v>
      </c>
      <c r="F1365">
        <v>73.547945205479465</v>
      </c>
    </row>
    <row r="1366" spans="1:6" x14ac:dyDescent="0.35">
      <c r="A1366" s="56">
        <v>44336</v>
      </c>
      <c r="B1366" s="56" t="str">
        <f>VLOOKUP(A1366,Mapping!$H$2:$I$215,2,0)</f>
        <v>Post</v>
      </c>
      <c r="C1366" s="123" t="str">
        <f>VLOOKUP(A1366,Mapping!$H$2:$J$215,3,0)</f>
        <v>Post</v>
      </c>
      <c r="D1366" t="s">
        <v>98</v>
      </c>
      <c r="E1366" t="str">
        <f>VLOOKUP(D1366,Mapping!$E$2:$F$28,2,0)</f>
        <v>sum</v>
      </c>
      <c r="F1366">
        <v>67.31506849315069</v>
      </c>
    </row>
    <row r="1367" spans="1:6" x14ac:dyDescent="0.35">
      <c r="A1367" s="56">
        <v>44337</v>
      </c>
      <c r="B1367" s="56" t="str">
        <f>VLOOKUP(A1367,Mapping!$H$2:$I$215,2,0)</f>
        <v>Post</v>
      </c>
      <c r="C1367" s="123" t="str">
        <f>VLOOKUP(A1367,Mapping!$H$2:$J$215,3,0)</f>
        <v>Post</v>
      </c>
      <c r="D1367" t="s">
        <v>98</v>
      </c>
      <c r="E1367" t="str">
        <f>VLOOKUP(D1367,Mapping!$E$2:$F$28,2,0)</f>
        <v>sum</v>
      </c>
      <c r="F1367">
        <v>68.561643835616451</v>
      </c>
    </row>
    <row r="1368" spans="1:6" x14ac:dyDescent="0.35">
      <c r="A1368" s="56">
        <v>44338</v>
      </c>
      <c r="B1368" s="56" t="str">
        <f>VLOOKUP(A1368,Mapping!$H$2:$I$215,2,0)</f>
        <v>Post</v>
      </c>
      <c r="C1368" s="123" t="str">
        <f>VLOOKUP(A1368,Mapping!$H$2:$J$215,3,0)</f>
        <v>Post</v>
      </c>
      <c r="D1368" t="s">
        <v>98</v>
      </c>
      <c r="E1368" t="str">
        <f>VLOOKUP(D1368,Mapping!$E$2:$F$28,2,0)</f>
        <v>sum</v>
      </c>
      <c r="F1368">
        <v>95.986301369863014</v>
      </c>
    </row>
    <row r="1369" spans="1:6" x14ac:dyDescent="0.35">
      <c r="A1369" s="56">
        <v>44339</v>
      </c>
      <c r="B1369" s="56" t="str">
        <f>VLOOKUP(A1369,Mapping!$H$2:$I$215,2,0)</f>
        <v>Post</v>
      </c>
      <c r="C1369" s="123" t="str">
        <f>VLOOKUP(A1369,Mapping!$H$2:$J$215,3,0)</f>
        <v>Post</v>
      </c>
      <c r="D1369" t="s">
        <v>98</v>
      </c>
      <c r="E1369" t="str">
        <f>VLOOKUP(D1369,Mapping!$E$2:$F$28,2,0)</f>
        <v>sum</v>
      </c>
      <c r="F1369">
        <v>94.739726027397268</v>
      </c>
    </row>
    <row r="1370" spans="1:6" x14ac:dyDescent="0.35">
      <c r="A1370" s="56">
        <v>44340</v>
      </c>
      <c r="B1370" s="56" t="str">
        <f>VLOOKUP(A1370,Mapping!$H$2:$I$215,2,0)</f>
        <v>Post</v>
      </c>
      <c r="C1370" s="123" t="str">
        <f>VLOOKUP(A1370,Mapping!$H$2:$J$215,3,0)</f>
        <v>Post</v>
      </c>
      <c r="D1370" t="s">
        <v>98</v>
      </c>
      <c r="E1370" t="str">
        <f>VLOOKUP(D1370,Mapping!$E$2:$F$28,2,0)</f>
        <v>sum</v>
      </c>
      <c r="F1370">
        <v>64.821917808219183</v>
      </c>
    </row>
    <row r="1371" spans="1:6" x14ac:dyDescent="0.35">
      <c r="A1371" s="56">
        <v>44341</v>
      </c>
      <c r="B1371" s="56" t="str">
        <f>VLOOKUP(A1371,Mapping!$H$2:$I$215,2,0)</f>
        <v>Post</v>
      </c>
      <c r="C1371" s="123" t="str">
        <f>VLOOKUP(A1371,Mapping!$H$2:$J$215,3,0)</f>
        <v>Post</v>
      </c>
      <c r="D1371" t="s">
        <v>98</v>
      </c>
      <c r="E1371" t="str">
        <f>VLOOKUP(D1371,Mapping!$E$2:$F$28,2,0)</f>
        <v>sum</v>
      </c>
      <c r="F1371">
        <v>54.849315068493148</v>
      </c>
    </row>
    <row r="1372" spans="1:6" x14ac:dyDescent="0.35">
      <c r="A1372" s="56">
        <v>44342</v>
      </c>
      <c r="B1372" s="56" t="str">
        <f>VLOOKUP(A1372,Mapping!$H$2:$I$215,2,0)</f>
        <v>Post</v>
      </c>
      <c r="C1372" s="123" t="str">
        <f>VLOOKUP(A1372,Mapping!$H$2:$J$215,3,0)</f>
        <v>Post</v>
      </c>
      <c r="D1372" t="s">
        <v>98</v>
      </c>
      <c r="E1372" t="str">
        <f>VLOOKUP(D1372,Mapping!$E$2:$F$28,2,0)</f>
        <v>sum</v>
      </c>
      <c r="F1372">
        <v>53.602739726027401</v>
      </c>
    </row>
    <row r="1373" spans="1:6" x14ac:dyDescent="0.35">
      <c r="A1373" s="56">
        <v>44343</v>
      </c>
      <c r="B1373" s="56" t="str">
        <f>VLOOKUP(A1373,Mapping!$H$2:$I$215,2,0)</f>
        <v>Post</v>
      </c>
      <c r="C1373" s="123" t="str">
        <f>VLOOKUP(A1373,Mapping!$H$2:$J$215,3,0)</f>
        <v>Post</v>
      </c>
      <c r="D1373" t="s">
        <v>98</v>
      </c>
      <c r="E1373" t="str">
        <f>VLOOKUP(D1373,Mapping!$E$2:$F$28,2,0)</f>
        <v>sum</v>
      </c>
      <c r="F1373">
        <v>49.863013698630141</v>
      </c>
    </row>
    <row r="1374" spans="1:6" x14ac:dyDescent="0.35">
      <c r="A1374" s="56">
        <v>44344</v>
      </c>
      <c r="B1374" s="56" t="str">
        <f>VLOOKUP(A1374,Mapping!$H$2:$I$215,2,0)</f>
        <v>Post</v>
      </c>
      <c r="C1374" s="123" t="str">
        <f>VLOOKUP(A1374,Mapping!$H$2:$J$215,3,0)</f>
        <v>Post</v>
      </c>
      <c r="D1374" t="s">
        <v>98</v>
      </c>
      <c r="E1374" t="str">
        <f>VLOOKUP(D1374,Mapping!$E$2:$F$28,2,0)</f>
        <v>sum</v>
      </c>
      <c r="F1374">
        <v>64.821917808219183</v>
      </c>
    </row>
    <row r="1375" spans="1:6" x14ac:dyDescent="0.35">
      <c r="A1375" s="56">
        <v>44345</v>
      </c>
      <c r="B1375" s="56" t="str">
        <f>VLOOKUP(A1375,Mapping!$H$2:$I$215,2,0)</f>
        <v>Post</v>
      </c>
      <c r="C1375" s="123" t="str">
        <f>VLOOKUP(A1375,Mapping!$H$2:$J$215,3,0)</f>
        <v>Post</v>
      </c>
      <c r="D1375" t="s">
        <v>98</v>
      </c>
      <c r="E1375" t="str">
        <f>VLOOKUP(D1375,Mapping!$E$2:$F$28,2,0)</f>
        <v>sum</v>
      </c>
      <c r="F1375">
        <v>62.328767123287683</v>
      </c>
    </row>
    <row r="1376" spans="1:6" x14ac:dyDescent="0.35">
      <c r="A1376" s="56">
        <v>44346</v>
      </c>
      <c r="B1376" s="56" t="str">
        <f>VLOOKUP(A1376,Mapping!$H$2:$I$215,2,0)</f>
        <v>Post</v>
      </c>
      <c r="C1376" s="123" t="str">
        <f>VLOOKUP(A1376,Mapping!$H$2:$J$215,3,0)</f>
        <v>Post</v>
      </c>
      <c r="D1376" t="s">
        <v>98</v>
      </c>
      <c r="E1376" t="str">
        <f>VLOOKUP(D1376,Mapping!$E$2:$F$28,2,0)</f>
        <v>sum</v>
      </c>
      <c r="F1376">
        <v>62.328767123287683</v>
      </c>
    </row>
    <row r="1377" spans="1:6" x14ac:dyDescent="0.35">
      <c r="A1377" s="56">
        <v>44347</v>
      </c>
      <c r="B1377" s="56" t="str">
        <f>VLOOKUP(A1377,Mapping!$H$2:$I$215,2,0)</f>
        <v>Post</v>
      </c>
      <c r="C1377" s="123" t="str">
        <f>VLOOKUP(A1377,Mapping!$H$2:$J$215,3,0)</f>
        <v>Post</v>
      </c>
      <c r="D1377" t="s">
        <v>98</v>
      </c>
      <c r="E1377" t="str">
        <f>VLOOKUP(D1377,Mapping!$E$2:$F$28,2,0)</f>
        <v>sum</v>
      </c>
      <c r="F1377">
        <v>53.602739726027401</v>
      </c>
    </row>
    <row r="1378" spans="1:6" x14ac:dyDescent="0.35">
      <c r="A1378" s="56">
        <v>44348</v>
      </c>
      <c r="B1378" s="56" t="str">
        <f>VLOOKUP(A1378,Mapping!$H$2:$I$215,2,0)</f>
        <v>Post</v>
      </c>
      <c r="C1378" s="123" t="str">
        <f>VLOOKUP(A1378,Mapping!$H$2:$J$215,3,0)</f>
        <v>Post</v>
      </c>
      <c r="D1378" t="s">
        <v>98</v>
      </c>
      <c r="E1378" t="str">
        <f>VLOOKUP(D1378,Mapping!$E$2:$F$28,2,0)</f>
        <v>sum</v>
      </c>
      <c r="F1378">
        <v>64.190240452616692</v>
      </c>
    </row>
    <row r="1379" spans="1:6" x14ac:dyDescent="0.35">
      <c r="A1379" s="56">
        <v>44349</v>
      </c>
      <c r="B1379" s="56" t="str">
        <f>VLOOKUP(A1379,Mapping!$H$2:$I$215,2,0)</f>
        <v>Post</v>
      </c>
      <c r="C1379" s="123" t="str">
        <f>VLOOKUP(A1379,Mapping!$H$2:$J$215,3,0)</f>
        <v>Post</v>
      </c>
      <c r="D1379" t="s">
        <v>98</v>
      </c>
      <c r="E1379" t="str">
        <f>VLOOKUP(D1379,Mapping!$E$2:$F$28,2,0)</f>
        <v>sum</v>
      </c>
      <c r="F1379">
        <v>65.616690240452613</v>
      </c>
    </row>
    <row r="1380" spans="1:6" x14ac:dyDescent="0.35">
      <c r="A1380" s="56">
        <v>44350</v>
      </c>
      <c r="B1380" s="56" t="str">
        <f>VLOOKUP(A1380,Mapping!$H$2:$I$215,2,0)</f>
        <v>Post</v>
      </c>
      <c r="C1380" s="123" t="str">
        <f>VLOOKUP(A1380,Mapping!$H$2:$J$215,3,0)</f>
        <v>Post</v>
      </c>
      <c r="D1380" t="s">
        <v>98</v>
      </c>
      <c r="E1380" t="str">
        <f>VLOOKUP(D1380,Mapping!$E$2:$F$28,2,0)</f>
        <v>sum</v>
      </c>
      <c r="F1380">
        <v>55.631541725601117</v>
      </c>
    </row>
    <row r="1381" spans="1:6" x14ac:dyDescent="0.35">
      <c r="A1381" s="56">
        <v>44351</v>
      </c>
      <c r="B1381" s="56" t="str">
        <f>VLOOKUP(A1381,Mapping!$H$2:$I$215,2,0)</f>
        <v>Post</v>
      </c>
      <c r="C1381" s="123" t="str">
        <f>VLOOKUP(A1381,Mapping!$H$2:$J$215,3,0)</f>
        <v>Post</v>
      </c>
      <c r="D1381" t="s">
        <v>98</v>
      </c>
      <c r="E1381" t="str">
        <f>VLOOKUP(D1381,Mapping!$E$2:$F$28,2,0)</f>
        <v>sum</v>
      </c>
      <c r="F1381">
        <v>61.337340876944843</v>
      </c>
    </row>
    <row r="1382" spans="1:6" x14ac:dyDescent="0.35">
      <c r="A1382" s="56">
        <v>44352</v>
      </c>
      <c r="B1382" s="56" t="str">
        <f>VLOOKUP(A1382,Mapping!$H$2:$I$215,2,0)</f>
        <v>Post</v>
      </c>
      <c r="C1382" s="123" t="str">
        <f>VLOOKUP(A1382,Mapping!$H$2:$J$215,3,0)</f>
        <v>Post</v>
      </c>
      <c r="D1382" t="s">
        <v>98</v>
      </c>
      <c r="E1382" t="str">
        <f>VLOOKUP(D1382,Mapping!$E$2:$F$28,2,0)</f>
        <v>sum</v>
      </c>
      <c r="F1382">
        <v>61.337340876944843</v>
      </c>
    </row>
    <row r="1383" spans="1:6" x14ac:dyDescent="0.35">
      <c r="A1383" s="56">
        <v>44353</v>
      </c>
      <c r="B1383" s="56" t="str">
        <f>VLOOKUP(A1383,Mapping!$H$2:$I$215,2,0)</f>
        <v>Post</v>
      </c>
      <c r="C1383" s="123" t="str">
        <f>VLOOKUP(A1383,Mapping!$H$2:$J$215,3,0)</f>
        <v>Post</v>
      </c>
      <c r="D1383" t="s">
        <v>98</v>
      </c>
      <c r="E1383" t="str">
        <f>VLOOKUP(D1383,Mapping!$E$2:$F$28,2,0)</f>
        <v>sum</v>
      </c>
      <c r="F1383">
        <v>77.028288543140022</v>
      </c>
    </row>
    <row r="1384" spans="1:6" x14ac:dyDescent="0.35">
      <c r="A1384" s="56">
        <v>44354</v>
      </c>
      <c r="B1384" s="56" t="str">
        <f>VLOOKUP(A1384,Mapping!$H$2:$I$215,2,0)</f>
        <v>Post</v>
      </c>
      <c r="C1384" s="123" t="str">
        <f>VLOOKUP(A1384,Mapping!$H$2:$J$215,3,0)</f>
        <v>Post</v>
      </c>
      <c r="D1384" t="s">
        <v>98</v>
      </c>
      <c r="E1384" t="str">
        <f>VLOOKUP(D1384,Mapping!$E$2:$F$28,2,0)</f>
        <v>sum</v>
      </c>
      <c r="F1384">
        <v>79.881188118811878</v>
      </c>
    </row>
    <row r="1385" spans="1:6" x14ac:dyDescent="0.35">
      <c r="A1385" s="56">
        <v>44355</v>
      </c>
      <c r="B1385" s="56" t="str">
        <f>VLOOKUP(A1385,Mapping!$H$2:$I$215,2,0)</f>
        <v>Post</v>
      </c>
      <c r="C1385" s="123" t="str">
        <f>VLOOKUP(A1385,Mapping!$H$2:$J$215,3,0)</f>
        <v>Post</v>
      </c>
      <c r="D1385" t="s">
        <v>98</v>
      </c>
      <c r="E1385" t="str">
        <f>VLOOKUP(D1385,Mapping!$E$2:$F$28,2,0)</f>
        <v>sum</v>
      </c>
      <c r="F1385">
        <v>64.190240452616692</v>
      </c>
    </row>
    <row r="1386" spans="1:6" x14ac:dyDescent="0.35">
      <c r="A1386" s="56">
        <v>44356</v>
      </c>
      <c r="B1386" s="56" t="str">
        <f>VLOOKUP(A1386,Mapping!$H$2:$I$215,2,0)</f>
        <v>Post</v>
      </c>
      <c r="C1386" s="123" t="str">
        <f>VLOOKUP(A1386,Mapping!$H$2:$J$215,3,0)</f>
        <v>Post</v>
      </c>
      <c r="D1386" t="s">
        <v>98</v>
      </c>
      <c r="E1386" t="str">
        <f>VLOOKUP(D1386,Mapping!$E$2:$F$28,2,0)</f>
        <v>sum</v>
      </c>
      <c r="F1386">
        <v>68.469589816124468</v>
      </c>
    </row>
    <row r="1387" spans="1:6" x14ac:dyDescent="0.35">
      <c r="A1387" s="56">
        <v>44357</v>
      </c>
      <c r="B1387" s="56" t="str">
        <f>VLOOKUP(A1387,Mapping!$H$2:$I$215,2,0)</f>
        <v>Post</v>
      </c>
      <c r="C1387" s="123" t="str">
        <f>VLOOKUP(A1387,Mapping!$H$2:$J$215,3,0)</f>
        <v>Post</v>
      </c>
      <c r="D1387" t="s">
        <v>98</v>
      </c>
      <c r="E1387" t="str">
        <f>VLOOKUP(D1387,Mapping!$E$2:$F$28,2,0)</f>
        <v>sum</v>
      </c>
      <c r="F1387">
        <v>61.337340876944843</v>
      </c>
    </row>
    <row r="1388" spans="1:6" x14ac:dyDescent="0.35">
      <c r="A1388" s="56">
        <v>44358</v>
      </c>
      <c r="B1388" s="56" t="str">
        <f>VLOOKUP(A1388,Mapping!$H$2:$I$215,2,0)</f>
        <v>Post</v>
      </c>
      <c r="C1388" s="123" t="str">
        <f>VLOOKUP(A1388,Mapping!$H$2:$J$215,3,0)</f>
        <v>Post</v>
      </c>
      <c r="D1388" t="s">
        <v>98</v>
      </c>
      <c r="E1388" t="str">
        <f>VLOOKUP(D1388,Mapping!$E$2:$F$28,2,0)</f>
        <v>sum</v>
      </c>
      <c r="F1388">
        <v>65.616690240452613</v>
      </c>
    </row>
    <row r="1389" spans="1:6" x14ac:dyDescent="0.35">
      <c r="A1389" s="56">
        <v>44359</v>
      </c>
      <c r="B1389" s="56" t="str">
        <f>VLOOKUP(A1389,Mapping!$H$2:$I$215,2,0)</f>
        <v>Post</v>
      </c>
      <c r="C1389" s="123" t="str">
        <f>VLOOKUP(A1389,Mapping!$H$2:$J$215,3,0)</f>
        <v>Post</v>
      </c>
      <c r="D1389" t="s">
        <v>98</v>
      </c>
      <c r="E1389" t="str">
        <f>VLOOKUP(D1389,Mapping!$E$2:$F$28,2,0)</f>
        <v>sum</v>
      </c>
      <c r="F1389">
        <v>72.748939179632245</v>
      </c>
    </row>
    <row r="1390" spans="1:6" x14ac:dyDescent="0.35">
      <c r="A1390" s="56">
        <v>44360</v>
      </c>
      <c r="B1390" s="56" t="str">
        <f>VLOOKUP(A1390,Mapping!$H$2:$I$215,2,0)</f>
        <v>Post</v>
      </c>
      <c r="C1390" s="123" t="str">
        <f>VLOOKUP(A1390,Mapping!$H$2:$J$215,3,0)</f>
        <v>Post</v>
      </c>
      <c r="D1390" t="s">
        <v>98</v>
      </c>
      <c r="E1390" t="str">
        <f>VLOOKUP(D1390,Mapping!$E$2:$F$28,2,0)</f>
        <v>sum</v>
      </c>
      <c r="F1390">
        <v>91.292786421499287</v>
      </c>
    </row>
    <row r="1391" spans="1:6" x14ac:dyDescent="0.35">
      <c r="A1391" s="56">
        <v>44361</v>
      </c>
      <c r="B1391" s="56" t="str">
        <f>VLOOKUP(A1391,Mapping!$H$2:$I$215,2,0)</f>
        <v>Post</v>
      </c>
      <c r="C1391" s="123" t="str">
        <f>VLOOKUP(A1391,Mapping!$H$2:$J$215,3,0)</f>
        <v>Post</v>
      </c>
      <c r="D1391" t="s">
        <v>98</v>
      </c>
      <c r="E1391" t="str">
        <f>VLOOKUP(D1391,Mapping!$E$2:$F$28,2,0)</f>
        <v>sum</v>
      </c>
      <c r="F1391">
        <v>74.175388967468166</v>
      </c>
    </row>
    <row r="1392" spans="1:6" x14ac:dyDescent="0.35">
      <c r="A1392" s="56">
        <v>44362</v>
      </c>
      <c r="B1392" s="56" t="str">
        <f>VLOOKUP(A1392,Mapping!$H$2:$I$215,2,0)</f>
        <v>Post</v>
      </c>
      <c r="C1392" s="123" t="str">
        <f>VLOOKUP(A1392,Mapping!$H$2:$J$215,3,0)</f>
        <v>Post</v>
      </c>
      <c r="D1392" t="s">
        <v>98</v>
      </c>
      <c r="E1392" t="str">
        <f>VLOOKUP(D1392,Mapping!$E$2:$F$28,2,0)</f>
        <v>sum</v>
      </c>
      <c r="F1392">
        <v>65.616690240452613</v>
      </c>
    </row>
    <row r="1393" spans="1:6" x14ac:dyDescent="0.35">
      <c r="A1393" s="56">
        <v>44363</v>
      </c>
      <c r="B1393" s="56" t="str">
        <f>VLOOKUP(A1393,Mapping!$H$2:$I$215,2,0)</f>
        <v>Post</v>
      </c>
      <c r="C1393" s="123" t="str">
        <f>VLOOKUP(A1393,Mapping!$H$2:$J$215,3,0)</f>
        <v>Post</v>
      </c>
      <c r="D1393" t="s">
        <v>98</v>
      </c>
      <c r="E1393" t="str">
        <f>VLOOKUP(D1393,Mapping!$E$2:$F$28,2,0)</f>
        <v>sum</v>
      </c>
      <c r="F1393">
        <v>72.748939179632245</v>
      </c>
    </row>
    <row r="1394" spans="1:6" x14ac:dyDescent="0.35">
      <c r="A1394" s="56">
        <v>44364</v>
      </c>
      <c r="B1394" s="56" t="str">
        <f>VLOOKUP(A1394,Mapping!$H$2:$I$215,2,0)</f>
        <v>Post</v>
      </c>
      <c r="C1394" s="123" t="str">
        <f>VLOOKUP(A1394,Mapping!$H$2:$J$215,3,0)</f>
        <v>Post</v>
      </c>
      <c r="D1394" t="s">
        <v>98</v>
      </c>
      <c r="E1394" t="str">
        <f>VLOOKUP(D1394,Mapping!$E$2:$F$28,2,0)</f>
        <v>sum</v>
      </c>
      <c r="F1394">
        <v>61.337340876944843</v>
      </c>
    </row>
    <row r="1395" spans="1:6" x14ac:dyDescent="0.35">
      <c r="A1395" s="56">
        <v>44365</v>
      </c>
      <c r="B1395" s="56" t="str">
        <f>VLOOKUP(A1395,Mapping!$H$2:$I$215,2,0)</f>
        <v>Post</v>
      </c>
      <c r="C1395" s="123" t="str">
        <f>VLOOKUP(A1395,Mapping!$H$2:$J$215,3,0)</f>
        <v>Post</v>
      </c>
      <c r="D1395" t="s">
        <v>98</v>
      </c>
      <c r="E1395" t="str">
        <f>VLOOKUP(D1395,Mapping!$E$2:$F$28,2,0)</f>
        <v>sum</v>
      </c>
      <c r="F1395">
        <v>55.631541725601117</v>
      </c>
    </row>
    <row r="1396" spans="1:6" x14ac:dyDescent="0.35">
      <c r="A1396" s="56">
        <v>44366</v>
      </c>
      <c r="B1396" s="56" t="str">
        <f>VLOOKUP(A1396,Mapping!$H$2:$I$215,2,0)</f>
        <v>Post</v>
      </c>
      <c r="C1396" s="123" t="str">
        <f>VLOOKUP(A1396,Mapping!$H$2:$J$215,3,0)</f>
        <v>Post</v>
      </c>
      <c r="D1396" t="s">
        <v>98</v>
      </c>
      <c r="E1396" t="str">
        <f>VLOOKUP(D1396,Mapping!$E$2:$F$28,2,0)</f>
        <v>sum</v>
      </c>
      <c r="F1396">
        <v>71.322489391796324</v>
      </c>
    </row>
    <row r="1397" spans="1:6" x14ac:dyDescent="0.35">
      <c r="A1397" s="56">
        <v>44367</v>
      </c>
      <c r="B1397" s="56" t="str">
        <f>VLOOKUP(A1397,Mapping!$H$2:$I$215,2,0)</f>
        <v>Post</v>
      </c>
      <c r="C1397" s="123" t="str">
        <f>VLOOKUP(A1397,Mapping!$H$2:$J$215,3,0)</f>
        <v>Post</v>
      </c>
      <c r="D1397" t="s">
        <v>98</v>
      </c>
      <c r="E1397" t="str">
        <f>VLOOKUP(D1397,Mapping!$E$2:$F$28,2,0)</f>
        <v>sum</v>
      </c>
      <c r="F1397">
        <v>62.763790664780757</v>
      </c>
    </row>
    <row r="1398" spans="1:6" x14ac:dyDescent="0.35">
      <c r="A1398" s="56">
        <v>44368</v>
      </c>
      <c r="B1398" s="56" t="str">
        <f>VLOOKUP(A1398,Mapping!$H$2:$I$215,2,0)</f>
        <v>Post</v>
      </c>
      <c r="C1398" s="123" t="str">
        <f>VLOOKUP(A1398,Mapping!$H$2:$J$215,3,0)</f>
        <v>Post</v>
      </c>
      <c r="D1398" t="s">
        <v>98</v>
      </c>
      <c r="E1398" t="str">
        <f>VLOOKUP(D1398,Mapping!$E$2:$F$28,2,0)</f>
        <v>sum</v>
      </c>
      <c r="F1398">
        <v>58.48444130127298</v>
      </c>
    </row>
    <row r="1399" spans="1:6" x14ac:dyDescent="0.35">
      <c r="A1399" s="56">
        <v>44369</v>
      </c>
      <c r="B1399" s="56" t="str">
        <f>VLOOKUP(A1399,Mapping!$H$2:$I$215,2,0)</f>
        <v>Post</v>
      </c>
      <c r="C1399" s="123" t="str">
        <f>VLOOKUP(A1399,Mapping!$H$2:$J$215,3,0)</f>
        <v>Post</v>
      </c>
      <c r="D1399" t="s">
        <v>98</v>
      </c>
      <c r="E1399" t="str">
        <f>VLOOKUP(D1399,Mapping!$E$2:$F$28,2,0)</f>
        <v>sum</v>
      </c>
      <c r="F1399">
        <v>74.175388967468166</v>
      </c>
    </row>
    <row r="1400" spans="1:6" x14ac:dyDescent="0.35">
      <c r="A1400" s="56">
        <v>44370</v>
      </c>
      <c r="B1400" s="56" t="str">
        <f>VLOOKUP(A1400,Mapping!$H$2:$I$215,2,0)</f>
        <v>Post</v>
      </c>
      <c r="C1400" s="123">
        <f>VLOOKUP(A1400,Mapping!$H$2:$J$215,3,0)</f>
        <v>0</v>
      </c>
      <c r="D1400" t="s">
        <v>98</v>
      </c>
      <c r="E1400" t="str">
        <f>VLOOKUP(D1400,Mapping!$E$2:$F$28,2,0)</f>
        <v>sum</v>
      </c>
      <c r="F1400">
        <v>55.631541725601117</v>
      </c>
    </row>
    <row r="1401" spans="1:6" x14ac:dyDescent="0.35">
      <c r="A1401" s="56">
        <v>44371</v>
      </c>
      <c r="B1401" s="56" t="str">
        <f>VLOOKUP(A1401,Mapping!$H$2:$I$215,2,0)</f>
        <v>Post</v>
      </c>
      <c r="C1401" s="123">
        <f>VLOOKUP(A1401,Mapping!$H$2:$J$215,3,0)</f>
        <v>0</v>
      </c>
      <c r="D1401" t="s">
        <v>98</v>
      </c>
      <c r="E1401" t="str">
        <f>VLOOKUP(D1401,Mapping!$E$2:$F$28,2,0)</f>
        <v>sum</v>
      </c>
      <c r="F1401">
        <v>67.043140028288533</v>
      </c>
    </row>
    <row r="1402" spans="1:6" x14ac:dyDescent="0.35">
      <c r="A1402" s="56">
        <v>44372</v>
      </c>
      <c r="B1402" s="56" t="str">
        <f>VLOOKUP(A1402,Mapping!$H$2:$I$215,2,0)</f>
        <v>Post</v>
      </c>
      <c r="C1402" s="123">
        <f>VLOOKUP(A1402,Mapping!$H$2:$J$215,3,0)</f>
        <v>0</v>
      </c>
      <c r="D1402" t="s">
        <v>98</v>
      </c>
      <c r="E1402" t="str">
        <f>VLOOKUP(D1402,Mapping!$E$2:$F$28,2,0)</f>
        <v>sum</v>
      </c>
      <c r="F1402">
        <v>65.616690240452613</v>
      </c>
    </row>
    <row r="1403" spans="1:6" x14ac:dyDescent="0.35">
      <c r="A1403" s="56">
        <v>44373</v>
      </c>
      <c r="B1403" s="56" t="str">
        <f>VLOOKUP(A1403,Mapping!$H$2:$I$215,2,0)</f>
        <v>Post</v>
      </c>
      <c r="C1403" s="123">
        <f>VLOOKUP(A1403,Mapping!$H$2:$J$215,3,0)</f>
        <v>0</v>
      </c>
      <c r="D1403" t="s">
        <v>98</v>
      </c>
      <c r="E1403" t="str">
        <f>VLOOKUP(D1403,Mapping!$E$2:$F$28,2,0)</f>
        <v>sum</v>
      </c>
      <c r="F1403">
        <v>72.748939179632245</v>
      </c>
    </row>
    <row r="1404" spans="1:6" x14ac:dyDescent="0.35">
      <c r="A1404" s="56">
        <v>44374</v>
      </c>
      <c r="B1404" s="56" t="str">
        <f>VLOOKUP(A1404,Mapping!$H$2:$I$215,2,0)</f>
        <v>Post</v>
      </c>
      <c r="C1404" s="123">
        <f>VLOOKUP(A1404,Mapping!$H$2:$J$215,3,0)</f>
        <v>0</v>
      </c>
      <c r="D1404" t="s">
        <v>98</v>
      </c>
      <c r="E1404" t="str">
        <f>VLOOKUP(D1404,Mapping!$E$2:$F$28,2,0)</f>
        <v>sum</v>
      </c>
      <c r="F1404">
        <v>94.145685997171142</v>
      </c>
    </row>
    <row r="1405" spans="1:6" x14ac:dyDescent="0.35">
      <c r="A1405" s="56">
        <v>44375</v>
      </c>
      <c r="B1405" s="56" t="str">
        <f>VLOOKUP(A1405,Mapping!$H$2:$I$215,2,0)</f>
        <v>Post</v>
      </c>
      <c r="C1405" s="123">
        <f>VLOOKUP(A1405,Mapping!$H$2:$J$215,3,0)</f>
        <v>0</v>
      </c>
      <c r="D1405" t="s">
        <v>98</v>
      </c>
      <c r="E1405" t="str">
        <f>VLOOKUP(D1405,Mapping!$E$2:$F$28,2,0)</f>
        <v>sum</v>
      </c>
      <c r="F1405">
        <v>55.631541725601117</v>
      </c>
    </row>
    <row r="1406" spans="1:6" x14ac:dyDescent="0.35">
      <c r="A1406" s="56">
        <v>44376</v>
      </c>
      <c r="B1406" s="56" t="str">
        <f>VLOOKUP(A1406,Mapping!$H$2:$I$215,2,0)</f>
        <v>Post</v>
      </c>
      <c r="C1406" s="123">
        <f>VLOOKUP(A1406,Mapping!$H$2:$J$215,3,0)</f>
        <v>0</v>
      </c>
      <c r="D1406" t="s">
        <v>98</v>
      </c>
      <c r="E1406" t="str">
        <f>VLOOKUP(D1406,Mapping!$E$2:$F$28,2,0)</f>
        <v>sum</v>
      </c>
      <c r="F1406">
        <v>62.763790664780757</v>
      </c>
    </row>
    <row r="1407" spans="1:6" x14ac:dyDescent="0.35">
      <c r="A1407" s="56">
        <v>44377</v>
      </c>
      <c r="B1407" s="56" t="str">
        <f>VLOOKUP(A1407,Mapping!$H$2:$I$215,2,0)</f>
        <v>Post</v>
      </c>
      <c r="C1407" s="123">
        <f>VLOOKUP(A1407,Mapping!$H$2:$J$215,3,0)</f>
        <v>0</v>
      </c>
      <c r="D1407" t="s">
        <v>98</v>
      </c>
      <c r="E1407" t="str">
        <f>VLOOKUP(D1407,Mapping!$E$2:$F$28,2,0)</f>
        <v>sum</v>
      </c>
      <c r="F1407">
        <v>58.48444130127298</v>
      </c>
    </row>
    <row r="1408" spans="1:6" x14ac:dyDescent="0.35">
      <c r="A1408" s="56">
        <v>44378</v>
      </c>
      <c r="B1408" s="56" t="str">
        <f>VLOOKUP(A1408,Mapping!$H$2:$I$215,2,0)</f>
        <v>Post</v>
      </c>
      <c r="C1408" s="123">
        <f>VLOOKUP(A1408,Mapping!$H$2:$J$215,3,0)</f>
        <v>0</v>
      </c>
      <c r="D1408" t="s">
        <v>98</v>
      </c>
      <c r="E1408" t="str">
        <f>VLOOKUP(D1408,Mapping!$E$2:$F$28,2,0)</f>
        <v>sum</v>
      </c>
      <c r="F1408">
        <v>52.681451612903217</v>
      </c>
    </row>
    <row r="1409" spans="1:6" x14ac:dyDescent="0.35">
      <c r="A1409" s="56">
        <v>44379</v>
      </c>
      <c r="B1409" s="56" t="str">
        <f>VLOOKUP(A1409,Mapping!$H$2:$I$215,2,0)</f>
        <v>Post</v>
      </c>
      <c r="C1409" s="123">
        <f>VLOOKUP(A1409,Mapping!$H$2:$J$215,3,0)</f>
        <v>0</v>
      </c>
      <c r="D1409" t="s">
        <v>98</v>
      </c>
      <c r="E1409" t="str">
        <f>VLOOKUP(D1409,Mapping!$E$2:$F$28,2,0)</f>
        <v>sum</v>
      </c>
      <c r="F1409">
        <v>72.943548387096769</v>
      </c>
    </row>
    <row r="1410" spans="1:6" x14ac:dyDescent="0.35">
      <c r="A1410" s="56">
        <v>44380</v>
      </c>
      <c r="B1410" s="56" t="str">
        <f>VLOOKUP(A1410,Mapping!$H$2:$I$215,2,0)</f>
        <v>Post</v>
      </c>
      <c r="C1410" s="123">
        <f>VLOOKUP(A1410,Mapping!$H$2:$J$215,3,0)</f>
        <v>0</v>
      </c>
      <c r="D1410" t="s">
        <v>98</v>
      </c>
      <c r="E1410" t="str">
        <f>VLOOKUP(D1410,Mapping!$E$2:$F$28,2,0)</f>
        <v>sum</v>
      </c>
      <c r="F1410">
        <v>75.645161290322577</v>
      </c>
    </row>
    <row r="1411" spans="1:6" x14ac:dyDescent="0.35">
      <c r="A1411" s="56">
        <v>44381</v>
      </c>
      <c r="B1411" s="56" t="str">
        <f>VLOOKUP(A1411,Mapping!$H$2:$I$215,2,0)</f>
        <v>Post</v>
      </c>
      <c r="C1411" s="123">
        <f>VLOOKUP(A1411,Mapping!$H$2:$J$215,3,0)</f>
        <v>0</v>
      </c>
      <c r="D1411" t="s">
        <v>98</v>
      </c>
      <c r="E1411" t="str">
        <f>VLOOKUP(D1411,Mapping!$E$2:$F$28,2,0)</f>
        <v>sum</v>
      </c>
      <c r="F1411">
        <v>71.592741935483872</v>
      </c>
    </row>
    <row r="1412" spans="1:6" x14ac:dyDescent="0.35">
      <c r="A1412" s="56">
        <v>44382</v>
      </c>
      <c r="B1412" s="56" t="str">
        <f>VLOOKUP(A1412,Mapping!$H$2:$I$215,2,0)</f>
        <v>Post</v>
      </c>
      <c r="C1412" s="123">
        <f>VLOOKUP(A1412,Mapping!$H$2:$J$215,3,0)</f>
        <v>0</v>
      </c>
      <c r="D1412" t="s">
        <v>98</v>
      </c>
      <c r="E1412" t="str">
        <f>VLOOKUP(D1412,Mapping!$E$2:$F$28,2,0)</f>
        <v>sum</v>
      </c>
      <c r="F1412">
        <v>62.137096774193552</v>
      </c>
    </row>
    <row r="1413" spans="1:6" x14ac:dyDescent="0.35">
      <c r="A1413" s="56">
        <v>44383</v>
      </c>
      <c r="B1413" s="56" t="str">
        <f>VLOOKUP(A1413,Mapping!$H$2:$I$215,2,0)</f>
        <v>Post</v>
      </c>
      <c r="C1413" s="123">
        <f>VLOOKUP(A1413,Mapping!$H$2:$J$215,3,0)</f>
        <v>0</v>
      </c>
      <c r="D1413" t="s">
        <v>98</v>
      </c>
      <c r="E1413" t="str">
        <f>VLOOKUP(D1413,Mapping!$E$2:$F$28,2,0)</f>
        <v>sum</v>
      </c>
      <c r="F1413">
        <v>67.540322580645167</v>
      </c>
    </row>
    <row r="1414" spans="1:6" x14ac:dyDescent="0.35">
      <c r="A1414" s="56">
        <v>44384</v>
      </c>
      <c r="B1414" s="56" t="str">
        <f>VLOOKUP(A1414,Mapping!$H$2:$I$215,2,0)</f>
        <v>Post</v>
      </c>
      <c r="C1414" s="123">
        <f>VLOOKUP(A1414,Mapping!$H$2:$J$215,3,0)</f>
        <v>0</v>
      </c>
      <c r="D1414" t="s">
        <v>98</v>
      </c>
      <c r="E1414" t="str">
        <f>VLOOKUP(D1414,Mapping!$E$2:$F$28,2,0)</f>
        <v>sum</v>
      </c>
      <c r="F1414">
        <v>82.399193548387103</v>
      </c>
    </row>
    <row r="1415" spans="1:6" x14ac:dyDescent="0.35">
      <c r="A1415" s="56">
        <v>44385</v>
      </c>
      <c r="B1415" s="56" t="str">
        <f>VLOOKUP(A1415,Mapping!$H$2:$I$215,2,0)</f>
        <v>Post</v>
      </c>
      <c r="C1415" s="123">
        <f>VLOOKUP(A1415,Mapping!$H$2:$J$215,3,0)</f>
        <v>0</v>
      </c>
      <c r="D1415" t="s">
        <v>98</v>
      </c>
      <c r="E1415" t="str">
        <f>VLOOKUP(D1415,Mapping!$E$2:$F$28,2,0)</f>
        <v>sum</v>
      </c>
      <c r="F1415">
        <v>68.891129032258064</v>
      </c>
    </row>
    <row r="1416" spans="1:6" x14ac:dyDescent="0.35">
      <c r="A1416" s="56">
        <v>44386</v>
      </c>
      <c r="B1416" s="56" t="str">
        <f>VLOOKUP(A1416,Mapping!$H$2:$I$215,2,0)</f>
        <v>Post</v>
      </c>
      <c r="C1416" s="123">
        <f>VLOOKUP(A1416,Mapping!$H$2:$J$215,3,0)</f>
        <v>0</v>
      </c>
      <c r="D1416" t="s">
        <v>98</v>
      </c>
      <c r="E1416" t="str">
        <f>VLOOKUP(D1416,Mapping!$E$2:$F$28,2,0)</f>
        <v>sum</v>
      </c>
      <c r="F1416">
        <v>75.645161290322577</v>
      </c>
    </row>
    <row r="1417" spans="1:6" x14ac:dyDescent="0.35">
      <c r="A1417" s="56">
        <v>44387</v>
      </c>
      <c r="B1417" s="56" t="str">
        <f>VLOOKUP(A1417,Mapping!$H$2:$I$215,2,0)</f>
        <v>Post</v>
      </c>
      <c r="C1417" s="123">
        <f>VLOOKUP(A1417,Mapping!$H$2:$J$215,3,0)</f>
        <v>0</v>
      </c>
      <c r="D1417" t="s">
        <v>98</v>
      </c>
      <c r="E1417" t="str">
        <f>VLOOKUP(D1417,Mapping!$E$2:$F$28,2,0)</f>
        <v>sum</v>
      </c>
      <c r="F1417">
        <v>62.137096774193552</v>
      </c>
    </row>
    <row r="1418" spans="1:6" x14ac:dyDescent="0.35">
      <c r="A1418" s="56">
        <v>44388</v>
      </c>
      <c r="B1418" s="56" t="str">
        <f>VLOOKUP(A1418,Mapping!$H$2:$I$215,2,0)</f>
        <v>Post</v>
      </c>
      <c r="C1418" s="123">
        <f>VLOOKUP(A1418,Mapping!$H$2:$J$215,3,0)</f>
        <v>0</v>
      </c>
      <c r="D1418" t="s">
        <v>98</v>
      </c>
      <c r="E1418" t="str">
        <f>VLOOKUP(D1418,Mapping!$E$2:$F$28,2,0)</f>
        <v>sum</v>
      </c>
      <c r="F1418">
        <v>49.979838709677423</v>
      </c>
    </row>
    <row r="1419" spans="1:6" x14ac:dyDescent="0.35">
      <c r="A1419" s="56">
        <v>44389</v>
      </c>
      <c r="B1419" s="56" t="str">
        <f>VLOOKUP(A1419,Mapping!$H$2:$I$215,2,0)</f>
        <v>Post</v>
      </c>
      <c r="C1419" s="123">
        <f>VLOOKUP(A1419,Mapping!$H$2:$J$215,3,0)</f>
        <v>0</v>
      </c>
      <c r="D1419" t="s">
        <v>98</v>
      </c>
      <c r="E1419" t="str">
        <f>VLOOKUP(D1419,Mapping!$E$2:$F$28,2,0)</f>
        <v>sum</v>
      </c>
      <c r="F1419">
        <v>58.08467741935484</v>
      </c>
    </row>
    <row r="1420" spans="1:6" x14ac:dyDescent="0.35">
      <c r="A1420" s="56">
        <v>44390</v>
      </c>
      <c r="B1420" s="56" t="str">
        <f>VLOOKUP(A1420,Mapping!$H$2:$I$215,2,0)</f>
        <v>Post</v>
      </c>
      <c r="C1420" s="123">
        <f>VLOOKUP(A1420,Mapping!$H$2:$J$215,3,0)</f>
        <v>0</v>
      </c>
      <c r="D1420" t="s">
        <v>98</v>
      </c>
      <c r="E1420" t="str">
        <f>VLOOKUP(D1420,Mapping!$E$2:$F$28,2,0)</f>
        <v>sum</v>
      </c>
      <c r="F1420">
        <v>74.29435483870968</v>
      </c>
    </row>
    <row r="1421" spans="1:6" x14ac:dyDescent="0.35">
      <c r="A1421" s="56">
        <v>44391</v>
      </c>
      <c r="B1421" s="56" t="str">
        <f>VLOOKUP(A1421,Mapping!$H$2:$I$215,2,0)</f>
        <v>Post</v>
      </c>
      <c r="C1421" s="123">
        <f>VLOOKUP(A1421,Mapping!$H$2:$J$215,3,0)</f>
        <v>0</v>
      </c>
      <c r="D1421" t="s">
        <v>98</v>
      </c>
      <c r="E1421" t="str">
        <f>VLOOKUP(D1421,Mapping!$E$2:$F$28,2,0)</f>
        <v>sum</v>
      </c>
      <c r="F1421">
        <v>64.838709677419359</v>
      </c>
    </row>
    <row r="1422" spans="1:6" x14ac:dyDescent="0.35">
      <c r="A1422" s="56">
        <v>44392</v>
      </c>
      <c r="B1422" s="56" t="str">
        <f>VLOOKUP(A1422,Mapping!$H$2:$I$215,2,0)</f>
        <v>Post</v>
      </c>
      <c r="C1422" s="123">
        <f>VLOOKUP(A1422,Mapping!$H$2:$J$215,3,0)</f>
        <v>0</v>
      </c>
      <c r="D1422" t="s">
        <v>98</v>
      </c>
      <c r="E1422" t="str">
        <f>VLOOKUP(D1422,Mapping!$E$2:$F$28,2,0)</f>
        <v>sum</v>
      </c>
      <c r="F1422">
        <v>62.137096774193552</v>
      </c>
    </row>
    <row r="1423" spans="1:6" x14ac:dyDescent="0.35">
      <c r="A1423" s="56">
        <v>44393</v>
      </c>
      <c r="B1423" s="56" t="str">
        <f>VLOOKUP(A1423,Mapping!$H$2:$I$215,2,0)</f>
        <v>Post</v>
      </c>
      <c r="C1423" s="123">
        <f>VLOOKUP(A1423,Mapping!$H$2:$J$215,3,0)</f>
        <v>0</v>
      </c>
      <c r="D1423" t="s">
        <v>98</v>
      </c>
      <c r="E1423" t="str">
        <f>VLOOKUP(D1423,Mapping!$E$2:$F$28,2,0)</f>
        <v>sum</v>
      </c>
      <c r="F1423">
        <v>67.540322580645167</v>
      </c>
    </row>
    <row r="1424" spans="1:6" x14ac:dyDescent="0.35">
      <c r="A1424" s="56">
        <v>44394</v>
      </c>
      <c r="B1424" s="56" t="str">
        <f>VLOOKUP(A1424,Mapping!$H$2:$I$215,2,0)</f>
        <v>Post</v>
      </c>
      <c r="C1424" s="123">
        <f>VLOOKUP(A1424,Mapping!$H$2:$J$215,3,0)</f>
        <v>0</v>
      </c>
      <c r="D1424" t="s">
        <v>98</v>
      </c>
      <c r="E1424" t="str">
        <f>VLOOKUP(D1424,Mapping!$E$2:$F$28,2,0)</f>
        <v>sum</v>
      </c>
      <c r="F1424">
        <v>71.592741935483872</v>
      </c>
    </row>
    <row r="1425" spans="1:6" x14ac:dyDescent="0.35">
      <c r="A1425" s="56">
        <v>44395</v>
      </c>
      <c r="B1425" s="56" t="str">
        <f>VLOOKUP(A1425,Mapping!$H$2:$I$215,2,0)</f>
        <v>Post</v>
      </c>
      <c r="C1425" s="123">
        <f>VLOOKUP(A1425,Mapping!$H$2:$J$215,3,0)</f>
        <v>0</v>
      </c>
      <c r="D1425" t="s">
        <v>98</v>
      </c>
      <c r="E1425" t="str">
        <f>VLOOKUP(D1425,Mapping!$E$2:$F$28,2,0)</f>
        <v>sum</v>
      </c>
      <c r="F1425">
        <v>64.838709677419359</v>
      </c>
    </row>
    <row r="1426" spans="1:6" x14ac:dyDescent="0.35">
      <c r="A1426" s="56">
        <v>44396</v>
      </c>
      <c r="B1426" s="56" t="str">
        <f>VLOOKUP(A1426,Mapping!$H$2:$I$215,2,0)</f>
        <v>Post</v>
      </c>
      <c r="C1426" s="123">
        <f>VLOOKUP(A1426,Mapping!$H$2:$J$215,3,0)</f>
        <v>0</v>
      </c>
      <c r="D1426" t="s">
        <v>98</v>
      </c>
      <c r="E1426" t="str">
        <f>VLOOKUP(D1426,Mapping!$E$2:$F$28,2,0)</f>
        <v>sum</v>
      </c>
      <c r="F1426">
        <v>62.137096774193552</v>
      </c>
    </row>
    <row r="1427" spans="1:6" x14ac:dyDescent="0.35">
      <c r="A1427" s="56">
        <v>44397</v>
      </c>
      <c r="B1427" s="56" t="str">
        <f>VLOOKUP(A1427,Mapping!$H$2:$I$215,2,0)</f>
        <v>Post</v>
      </c>
      <c r="C1427" s="123">
        <f>VLOOKUP(A1427,Mapping!$H$2:$J$215,3,0)</f>
        <v>0</v>
      </c>
      <c r="D1427" t="s">
        <v>98</v>
      </c>
      <c r="E1427" t="str">
        <f>VLOOKUP(D1427,Mapping!$E$2:$F$28,2,0)</f>
        <v>sum</v>
      </c>
      <c r="F1427">
        <v>64.838709677419359</v>
      </c>
    </row>
    <row r="1428" spans="1:6" x14ac:dyDescent="0.35">
      <c r="A1428" s="56">
        <v>44398</v>
      </c>
      <c r="B1428" s="56" t="str">
        <f>VLOOKUP(A1428,Mapping!$H$2:$I$215,2,0)</f>
        <v>Post</v>
      </c>
      <c r="C1428" s="123">
        <f>VLOOKUP(A1428,Mapping!$H$2:$J$215,3,0)</f>
        <v>0</v>
      </c>
      <c r="D1428" t="s">
        <v>98</v>
      </c>
      <c r="E1428" t="str">
        <f>VLOOKUP(D1428,Mapping!$E$2:$F$28,2,0)</f>
        <v>sum</v>
      </c>
      <c r="F1428">
        <v>60.786290322580648</v>
      </c>
    </row>
    <row r="1429" spans="1:6" x14ac:dyDescent="0.35">
      <c r="A1429" s="56">
        <v>44399</v>
      </c>
      <c r="B1429" s="56" t="str">
        <f>VLOOKUP(A1429,Mapping!$H$2:$I$215,2,0)</f>
        <v>Post</v>
      </c>
      <c r="C1429" s="123">
        <f>VLOOKUP(A1429,Mapping!$H$2:$J$215,3,0)</f>
        <v>0</v>
      </c>
      <c r="D1429" t="s">
        <v>98</v>
      </c>
      <c r="E1429" t="str">
        <f>VLOOKUP(D1429,Mapping!$E$2:$F$28,2,0)</f>
        <v>sum</v>
      </c>
      <c r="F1429">
        <v>55.383064516129032</v>
      </c>
    </row>
    <row r="1430" spans="1:6" x14ac:dyDescent="0.35">
      <c r="A1430" s="56">
        <v>44400</v>
      </c>
      <c r="B1430" s="56" t="str">
        <f>VLOOKUP(A1430,Mapping!$H$2:$I$215,2,0)</f>
        <v>Post</v>
      </c>
      <c r="C1430" s="123">
        <f>VLOOKUP(A1430,Mapping!$H$2:$J$215,3,0)</f>
        <v>0</v>
      </c>
      <c r="D1430" t="s">
        <v>98</v>
      </c>
      <c r="E1430" t="str">
        <f>VLOOKUP(D1430,Mapping!$E$2:$F$28,2,0)</f>
        <v>sum</v>
      </c>
      <c r="F1430">
        <v>62.137096774193552</v>
      </c>
    </row>
    <row r="1431" spans="1:6" x14ac:dyDescent="0.35">
      <c r="A1431" s="56">
        <v>44401</v>
      </c>
      <c r="B1431" s="56" t="str">
        <f>VLOOKUP(A1431,Mapping!$H$2:$I$215,2,0)</f>
        <v>Post</v>
      </c>
      <c r="C1431" s="123">
        <f>VLOOKUP(A1431,Mapping!$H$2:$J$215,3,0)</f>
        <v>0</v>
      </c>
      <c r="D1431" t="s">
        <v>98</v>
      </c>
      <c r="E1431" t="str">
        <f>VLOOKUP(D1431,Mapping!$E$2:$F$28,2,0)</f>
        <v>sum</v>
      </c>
      <c r="F1431">
        <v>67.540322580645167</v>
      </c>
    </row>
    <row r="1432" spans="1:6" x14ac:dyDescent="0.35">
      <c r="A1432" s="56">
        <v>44402</v>
      </c>
      <c r="B1432" s="56" t="str">
        <f>VLOOKUP(A1432,Mapping!$H$2:$I$215,2,0)</f>
        <v>Post</v>
      </c>
      <c r="C1432" s="123">
        <f>VLOOKUP(A1432,Mapping!$H$2:$J$215,3,0)</f>
        <v>0</v>
      </c>
      <c r="D1432" t="s">
        <v>98</v>
      </c>
      <c r="E1432" t="str">
        <f>VLOOKUP(D1432,Mapping!$E$2:$F$28,2,0)</f>
        <v>sum</v>
      </c>
      <c r="F1432">
        <v>66.189516129032256</v>
      </c>
    </row>
    <row r="1433" spans="1:6" x14ac:dyDescent="0.35">
      <c r="A1433" s="56">
        <v>44403</v>
      </c>
      <c r="B1433" s="56" t="str">
        <f>VLOOKUP(A1433,Mapping!$H$2:$I$215,2,0)</f>
        <v>Post</v>
      </c>
      <c r="C1433" s="123">
        <f>VLOOKUP(A1433,Mapping!$H$2:$J$215,3,0)</f>
        <v>0</v>
      </c>
      <c r="D1433" t="s">
        <v>98</v>
      </c>
      <c r="E1433" t="str">
        <f>VLOOKUP(D1433,Mapping!$E$2:$F$28,2,0)</f>
        <v>sum</v>
      </c>
      <c r="F1433">
        <v>59.435483870967737</v>
      </c>
    </row>
    <row r="1434" spans="1:6" x14ac:dyDescent="0.35">
      <c r="A1434" s="56">
        <v>44404</v>
      </c>
      <c r="B1434" s="56" t="str">
        <f>VLOOKUP(A1434,Mapping!$H$2:$I$215,2,0)</f>
        <v>Post</v>
      </c>
      <c r="C1434" s="123">
        <f>VLOOKUP(A1434,Mapping!$H$2:$J$215,3,0)</f>
        <v>0</v>
      </c>
      <c r="D1434" t="s">
        <v>98</v>
      </c>
      <c r="E1434" t="str">
        <f>VLOOKUP(D1434,Mapping!$E$2:$F$28,2,0)</f>
        <v>sum</v>
      </c>
      <c r="F1434">
        <v>54.032258064516128</v>
      </c>
    </row>
    <row r="1435" spans="1:6" x14ac:dyDescent="0.35">
      <c r="A1435" s="56">
        <v>44405</v>
      </c>
      <c r="B1435" s="56" t="str">
        <f>VLOOKUP(A1435,Mapping!$H$2:$I$215,2,0)</f>
        <v>Post</v>
      </c>
      <c r="C1435" s="123">
        <f>VLOOKUP(A1435,Mapping!$H$2:$J$215,3,0)</f>
        <v>0</v>
      </c>
      <c r="D1435" t="s">
        <v>98</v>
      </c>
      <c r="E1435" t="str">
        <f>VLOOKUP(D1435,Mapping!$E$2:$F$28,2,0)</f>
        <v>sum</v>
      </c>
      <c r="F1435">
        <v>58.08467741935484</v>
      </c>
    </row>
    <row r="1436" spans="1:6" x14ac:dyDescent="0.35">
      <c r="A1436" s="56">
        <v>44406</v>
      </c>
      <c r="B1436" s="56" t="str">
        <f>VLOOKUP(A1436,Mapping!$H$2:$I$215,2,0)</f>
        <v>Post</v>
      </c>
      <c r="C1436" s="123">
        <f>VLOOKUP(A1436,Mapping!$H$2:$J$215,3,0)</f>
        <v>0</v>
      </c>
      <c r="D1436" t="s">
        <v>98</v>
      </c>
      <c r="E1436" t="str">
        <f>VLOOKUP(D1436,Mapping!$E$2:$F$28,2,0)</f>
        <v>sum</v>
      </c>
      <c r="F1436">
        <v>71.592741935483872</v>
      </c>
    </row>
    <row r="1437" spans="1:6" x14ac:dyDescent="0.35">
      <c r="A1437" s="56">
        <v>44407</v>
      </c>
      <c r="B1437" s="56" t="str">
        <f>VLOOKUP(A1437,Mapping!$H$2:$I$215,2,0)</f>
        <v>Post</v>
      </c>
      <c r="C1437" s="123">
        <f>VLOOKUP(A1437,Mapping!$H$2:$J$215,3,0)</f>
        <v>0</v>
      </c>
      <c r="D1437" t="s">
        <v>98</v>
      </c>
      <c r="E1437" t="str">
        <f>VLOOKUP(D1437,Mapping!$E$2:$F$28,2,0)</f>
        <v>sum</v>
      </c>
      <c r="F1437">
        <v>55.383064516129032</v>
      </c>
    </row>
    <row r="1438" spans="1:6" x14ac:dyDescent="0.35">
      <c r="A1438" s="56">
        <v>44408</v>
      </c>
      <c r="B1438" s="56" t="str">
        <f>VLOOKUP(A1438,Mapping!$H$2:$I$215,2,0)</f>
        <v>Post</v>
      </c>
      <c r="C1438" s="123">
        <f>VLOOKUP(A1438,Mapping!$H$2:$J$215,3,0)</f>
        <v>0</v>
      </c>
      <c r="D1438" t="s">
        <v>98</v>
      </c>
      <c r="E1438" t="str">
        <f>VLOOKUP(D1438,Mapping!$E$2:$F$28,2,0)</f>
        <v>sum</v>
      </c>
      <c r="F1438">
        <v>67.540322580645167</v>
      </c>
    </row>
    <row r="1439" spans="1:6" x14ac:dyDescent="0.35">
      <c r="A1439" s="56">
        <v>44409</v>
      </c>
      <c r="B1439" s="56" t="str">
        <f>VLOOKUP(A1439,Mapping!$H$2:$I$215,2,0)</f>
        <v>Post</v>
      </c>
      <c r="C1439" s="123">
        <f>VLOOKUP(A1439,Mapping!$H$2:$J$215,3,0)</f>
        <v>0</v>
      </c>
      <c r="D1439" t="s">
        <v>98</v>
      </c>
      <c r="E1439" t="str">
        <f>VLOOKUP(D1439,Mapping!$E$2:$F$28,2,0)</f>
        <v>sum</v>
      </c>
      <c r="F1439">
        <v>76.19888820259419</v>
      </c>
    </row>
    <row r="1440" spans="1:6" x14ac:dyDescent="0.35">
      <c r="A1440" s="56">
        <v>44410</v>
      </c>
      <c r="B1440" s="56" t="str">
        <f>VLOOKUP(A1440,Mapping!$H$2:$I$215,2,0)</f>
        <v>Post</v>
      </c>
      <c r="C1440" s="123">
        <f>VLOOKUP(A1440,Mapping!$H$2:$J$215,3,0)</f>
        <v>0</v>
      </c>
      <c r="D1440" t="s">
        <v>98</v>
      </c>
      <c r="E1440" t="str">
        <f>VLOOKUP(D1440,Mapping!$E$2:$F$28,2,0)</f>
        <v>sum</v>
      </c>
      <c r="F1440">
        <v>55.178505250154423</v>
      </c>
    </row>
    <row r="1441" spans="1:6" x14ac:dyDescent="0.35">
      <c r="A1441" s="56">
        <v>44411</v>
      </c>
      <c r="B1441" s="56" t="str">
        <f>VLOOKUP(A1441,Mapping!$H$2:$I$215,2,0)</f>
        <v>Post</v>
      </c>
      <c r="C1441" s="123">
        <f>VLOOKUP(A1441,Mapping!$H$2:$J$215,3,0)</f>
        <v>0</v>
      </c>
      <c r="D1441" t="s">
        <v>98</v>
      </c>
      <c r="E1441" t="str">
        <f>VLOOKUP(D1441,Mapping!$E$2:$F$28,2,0)</f>
        <v>sum</v>
      </c>
      <c r="F1441">
        <v>51.237183446571962</v>
      </c>
    </row>
    <row r="1442" spans="1:6" x14ac:dyDescent="0.35">
      <c r="A1442" s="56">
        <v>44412</v>
      </c>
      <c r="B1442" s="56" t="str">
        <f>VLOOKUP(A1442,Mapping!$H$2:$I$215,2,0)</f>
        <v>Post</v>
      </c>
      <c r="C1442" s="123">
        <f>VLOOKUP(A1442,Mapping!$H$2:$J$215,3,0)</f>
        <v>0</v>
      </c>
      <c r="D1442" t="s">
        <v>98</v>
      </c>
      <c r="E1442" t="str">
        <f>VLOOKUP(D1442,Mapping!$E$2:$F$28,2,0)</f>
        <v>sum</v>
      </c>
      <c r="F1442">
        <v>59.119827053736877</v>
      </c>
    </row>
    <row r="1443" spans="1:6" x14ac:dyDescent="0.35">
      <c r="A1443" s="56">
        <v>44413</v>
      </c>
      <c r="B1443" s="56" t="str">
        <f>VLOOKUP(A1443,Mapping!$H$2:$I$215,2,0)</f>
        <v>Post</v>
      </c>
      <c r="C1443" s="123">
        <f>VLOOKUP(A1443,Mapping!$H$2:$J$215,3,0)</f>
        <v>0</v>
      </c>
      <c r="D1443" t="s">
        <v>98</v>
      </c>
      <c r="E1443" t="str">
        <f>VLOOKUP(D1443,Mapping!$E$2:$F$28,2,0)</f>
        <v>sum</v>
      </c>
      <c r="F1443">
        <v>60.433600988264359</v>
      </c>
    </row>
    <row r="1444" spans="1:6" x14ac:dyDescent="0.35">
      <c r="A1444" s="56">
        <v>44414</v>
      </c>
      <c r="B1444" s="56" t="str">
        <f>VLOOKUP(A1444,Mapping!$H$2:$I$215,2,0)</f>
        <v>Post</v>
      </c>
      <c r="C1444" s="123">
        <f>VLOOKUP(A1444,Mapping!$H$2:$J$215,3,0)</f>
        <v>0</v>
      </c>
      <c r="D1444" t="s">
        <v>98</v>
      </c>
      <c r="E1444" t="str">
        <f>VLOOKUP(D1444,Mapping!$E$2:$F$28,2,0)</f>
        <v>sum</v>
      </c>
      <c r="F1444">
        <v>49.923409512044472</v>
      </c>
    </row>
    <row r="1445" spans="1:6" x14ac:dyDescent="0.35">
      <c r="A1445" s="56">
        <v>44415</v>
      </c>
      <c r="B1445" s="56" t="str">
        <f>VLOOKUP(A1445,Mapping!$H$2:$I$215,2,0)</f>
        <v>Post</v>
      </c>
      <c r="C1445" s="123">
        <f>VLOOKUP(A1445,Mapping!$H$2:$J$215,3,0)</f>
        <v>0</v>
      </c>
      <c r="D1445" t="s">
        <v>98</v>
      </c>
      <c r="E1445" t="str">
        <f>VLOOKUP(D1445,Mapping!$E$2:$F$28,2,0)</f>
        <v>sum</v>
      </c>
      <c r="F1445">
        <v>74.885114268066715</v>
      </c>
    </row>
    <row r="1446" spans="1:6" x14ac:dyDescent="0.35">
      <c r="A1446" s="56">
        <v>44416</v>
      </c>
      <c r="B1446" s="56" t="str">
        <f>VLOOKUP(A1446,Mapping!$H$2:$I$215,2,0)</f>
        <v>Post</v>
      </c>
      <c r="C1446" s="123">
        <f>VLOOKUP(A1446,Mapping!$H$2:$J$215,3,0)</f>
        <v>0</v>
      </c>
      <c r="D1446" t="s">
        <v>98</v>
      </c>
      <c r="E1446" t="str">
        <f>VLOOKUP(D1446,Mapping!$E$2:$F$28,2,0)</f>
        <v>sum</v>
      </c>
      <c r="F1446">
        <v>77.51266213712168</v>
      </c>
    </row>
    <row r="1447" spans="1:6" x14ac:dyDescent="0.35">
      <c r="A1447" s="56">
        <v>44417</v>
      </c>
      <c r="B1447" s="56" t="str">
        <f>VLOOKUP(A1447,Mapping!$H$2:$I$215,2,0)</f>
        <v>Post</v>
      </c>
      <c r="C1447" s="123">
        <f>VLOOKUP(A1447,Mapping!$H$2:$J$215,3,0)</f>
        <v>0</v>
      </c>
      <c r="D1447" t="s">
        <v>98</v>
      </c>
      <c r="E1447" t="str">
        <f>VLOOKUP(D1447,Mapping!$E$2:$F$28,2,0)</f>
        <v>sum</v>
      </c>
      <c r="F1447">
        <v>67.002470660901793</v>
      </c>
    </row>
    <row r="1448" spans="1:6" x14ac:dyDescent="0.35">
      <c r="A1448" s="56">
        <v>44418</v>
      </c>
      <c r="B1448" s="56" t="str">
        <f>VLOOKUP(A1448,Mapping!$H$2:$I$215,2,0)</f>
        <v>Post</v>
      </c>
      <c r="C1448" s="123">
        <f>VLOOKUP(A1448,Mapping!$H$2:$J$215,3,0)</f>
        <v>0</v>
      </c>
      <c r="D1448" t="s">
        <v>98</v>
      </c>
      <c r="E1448" t="str">
        <f>VLOOKUP(D1448,Mapping!$E$2:$F$28,2,0)</f>
        <v>sum</v>
      </c>
      <c r="F1448">
        <v>72.257566399011736</v>
      </c>
    </row>
    <row r="1449" spans="1:6" x14ac:dyDescent="0.35">
      <c r="A1449" s="56">
        <v>44419</v>
      </c>
      <c r="B1449" s="56" t="str">
        <f>VLOOKUP(A1449,Mapping!$H$2:$I$215,2,0)</f>
        <v>Post</v>
      </c>
      <c r="C1449" s="123">
        <f>VLOOKUP(A1449,Mapping!$H$2:$J$215,3,0)</f>
        <v>0</v>
      </c>
      <c r="D1449" t="s">
        <v>98</v>
      </c>
      <c r="E1449" t="str">
        <f>VLOOKUP(D1449,Mapping!$E$2:$F$28,2,0)</f>
        <v>sum</v>
      </c>
      <c r="F1449">
        <v>65.688696726374303</v>
      </c>
    </row>
    <row r="1450" spans="1:6" x14ac:dyDescent="0.35">
      <c r="A1450" s="56">
        <v>44420</v>
      </c>
      <c r="B1450" s="56" t="str">
        <f>VLOOKUP(A1450,Mapping!$H$2:$I$215,2,0)</f>
        <v>Post</v>
      </c>
      <c r="C1450" s="123">
        <f>VLOOKUP(A1450,Mapping!$H$2:$J$215,3,0)</f>
        <v>0</v>
      </c>
      <c r="D1450" t="s">
        <v>98</v>
      </c>
      <c r="E1450" t="str">
        <f>VLOOKUP(D1450,Mapping!$E$2:$F$28,2,0)</f>
        <v>sum</v>
      </c>
      <c r="F1450">
        <v>68.316244595429282</v>
      </c>
    </row>
    <row r="1451" spans="1:6" x14ac:dyDescent="0.35">
      <c r="A1451" s="56">
        <v>44421</v>
      </c>
      <c r="B1451" s="56" t="str">
        <f>VLOOKUP(A1451,Mapping!$H$2:$I$215,2,0)</f>
        <v>Post</v>
      </c>
      <c r="C1451" s="123">
        <f>VLOOKUP(A1451,Mapping!$H$2:$J$215,3,0)</f>
        <v>0</v>
      </c>
      <c r="D1451" t="s">
        <v>98</v>
      </c>
      <c r="E1451" t="str">
        <f>VLOOKUP(D1451,Mapping!$E$2:$F$28,2,0)</f>
        <v>sum</v>
      </c>
      <c r="F1451">
        <v>67.002470660901793</v>
      </c>
    </row>
    <row r="1452" spans="1:6" x14ac:dyDescent="0.35">
      <c r="A1452" s="56">
        <v>44422</v>
      </c>
      <c r="B1452" s="56" t="str">
        <f>VLOOKUP(A1452,Mapping!$H$2:$I$215,2,0)</f>
        <v>Post</v>
      </c>
      <c r="C1452" s="123">
        <f>VLOOKUP(A1452,Mapping!$H$2:$J$215,3,0)</f>
        <v>0</v>
      </c>
      <c r="D1452" t="s">
        <v>98</v>
      </c>
      <c r="E1452" t="str">
        <f>VLOOKUP(D1452,Mapping!$E$2:$F$28,2,0)</f>
        <v>sum</v>
      </c>
      <c r="F1452">
        <v>65.688696726374303</v>
      </c>
    </row>
    <row r="1453" spans="1:6" x14ac:dyDescent="0.35">
      <c r="A1453" s="56">
        <v>44423</v>
      </c>
      <c r="B1453" s="56" t="str">
        <f>VLOOKUP(A1453,Mapping!$H$2:$I$215,2,0)</f>
        <v>Post</v>
      </c>
      <c r="C1453" s="123">
        <f>VLOOKUP(A1453,Mapping!$H$2:$J$215,3,0)</f>
        <v>0</v>
      </c>
      <c r="D1453" t="s">
        <v>98</v>
      </c>
      <c r="E1453" t="str">
        <f>VLOOKUP(D1453,Mapping!$E$2:$F$28,2,0)</f>
        <v>sum</v>
      </c>
      <c r="F1453">
        <v>67.002470660901793</v>
      </c>
    </row>
    <row r="1454" spans="1:6" x14ac:dyDescent="0.35">
      <c r="A1454" s="56">
        <v>44424</v>
      </c>
      <c r="B1454" s="56" t="str">
        <f>VLOOKUP(A1454,Mapping!$H$2:$I$215,2,0)</f>
        <v>Post</v>
      </c>
      <c r="C1454" s="123">
        <f>VLOOKUP(A1454,Mapping!$H$2:$J$215,3,0)</f>
        <v>0</v>
      </c>
      <c r="D1454" t="s">
        <v>98</v>
      </c>
      <c r="E1454" t="str">
        <f>VLOOKUP(D1454,Mapping!$E$2:$F$28,2,0)</f>
        <v>sum</v>
      </c>
      <c r="F1454">
        <v>57.806053119209388</v>
      </c>
    </row>
    <row r="1455" spans="1:6" x14ac:dyDescent="0.35">
      <c r="A1455" s="56">
        <v>44425</v>
      </c>
      <c r="B1455" s="56" t="str">
        <f>VLOOKUP(A1455,Mapping!$H$2:$I$215,2,0)</f>
        <v>Post</v>
      </c>
      <c r="C1455" s="123">
        <f>VLOOKUP(A1455,Mapping!$H$2:$J$215,3,0)</f>
        <v>0</v>
      </c>
      <c r="D1455" t="s">
        <v>98</v>
      </c>
      <c r="E1455" t="str">
        <f>VLOOKUP(D1455,Mapping!$E$2:$F$28,2,0)</f>
        <v>sum</v>
      </c>
      <c r="F1455">
        <v>49.923409512044472</v>
      </c>
    </row>
    <row r="1456" spans="1:6" x14ac:dyDescent="0.35">
      <c r="A1456" s="56">
        <v>44426</v>
      </c>
      <c r="B1456" s="56" t="str">
        <f>VLOOKUP(A1456,Mapping!$H$2:$I$215,2,0)</f>
        <v>Post</v>
      </c>
      <c r="C1456" s="123">
        <f>VLOOKUP(A1456,Mapping!$H$2:$J$215,3,0)</f>
        <v>0</v>
      </c>
      <c r="D1456" t="s">
        <v>98</v>
      </c>
      <c r="E1456" t="str">
        <f>VLOOKUP(D1456,Mapping!$E$2:$F$28,2,0)</f>
        <v>sum</v>
      </c>
      <c r="F1456">
        <v>57.806053119209388</v>
      </c>
    </row>
    <row r="1457" spans="1:6" x14ac:dyDescent="0.35">
      <c r="A1457" s="56">
        <v>44427</v>
      </c>
      <c r="B1457" s="56" t="str">
        <f>VLOOKUP(A1457,Mapping!$H$2:$I$215,2,0)</f>
        <v>Post</v>
      </c>
      <c r="C1457" s="123">
        <f>VLOOKUP(A1457,Mapping!$H$2:$J$215,3,0)</f>
        <v>0</v>
      </c>
      <c r="D1457" t="s">
        <v>98</v>
      </c>
      <c r="E1457" t="str">
        <f>VLOOKUP(D1457,Mapping!$E$2:$F$28,2,0)</f>
        <v>sum</v>
      </c>
      <c r="F1457">
        <v>78.826436071649169</v>
      </c>
    </row>
    <row r="1458" spans="1:6" x14ac:dyDescent="0.35">
      <c r="A1458" s="56">
        <v>44428</v>
      </c>
      <c r="B1458" s="56" t="str">
        <f>VLOOKUP(A1458,Mapping!$H$2:$I$215,2,0)</f>
        <v>Post</v>
      </c>
      <c r="C1458" s="123">
        <f>VLOOKUP(A1458,Mapping!$H$2:$J$215,3,0)</f>
        <v>0</v>
      </c>
      <c r="D1458" t="s">
        <v>98</v>
      </c>
      <c r="E1458" t="str">
        <f>VLOOKUP(D1458,Mapping!$E$2:$F$28,2,0)</f>
        <v>sum</v>
      </c>
      <c r="F1458">
        <v>70.943792464484247</v>
      </c>
    </row>
    <row r="1459" spans="1:6" x14ac:dyDescent="0.35">
      <c r="A1459" s="56">
        <v>44429</v>
      </c>
      <c r="B1459" s="56" t="str">
        <f>VLOOKUP(A1459,Mapping!$H$2:$I$215,2,0)</f>
        <v>Post</v>
      </c>
      <c r="C1459" s="123">
        <f>VLOOKUP(A1459,Mapping!$H$2:$J$215,3,0)</f>
        <v>0</v>
      </c>
      <c r="D1459" t="s">
        <v>98</v>
      </c>
      <c r="E1459" t="str">
        <f>VLOOKUP(D1459,Mapping!$E$2:$F$28,2,0)</f>
        <v>sum</v>
      </c>
      <c r="F1459">
        <v>77.51266213712168</v>
      </c>
    </row>
    <row r="1460" spans="1:6" x14ac:dyDescent="0.35">
      <c r="A1460" s="56">
        <v>44430</v>
      </c>
      <c r="B1460" s="56" t="str">
        <f>VLOOKUP(A1460,Mapping!$H$2:$I$215,2,0)</f>
        <v>Post</v>
      </c>
      <c r="C1460" s="123">
        <f>VLOOKUP(A1460,Mapping!$H$2:$J$215,3,0)</f>
        <v>0</v>
      </c>
      <c r="D1460" t="s">
        <v>98</v>
      </c>
      <c r="E1460" t="str">
        <f>VLOOKUP(D1460,Mapping!$E$2:$F$28,2,0)</f>
        <v>sum</v>
      </c>
      <c r="F1460">
        <v>67.002470660901793</v>
      </c>
    </row>
    <row r="1461" spans="1:6" x14ac:dyDescent="0.35">
      <c r="A1461" s="56">
        <v>44431</v>
      </c>
      <c r="B1461" s="56" t="str">
        <f>VLOOKUP(A1461,Mapping!$H$2:$I$215,2,0)</f>
        <v>Post</v>
      </c>
      <c r="C1461" s="123">
        <f>VLOOKUP(A1461,Mapping!$H$2:$J$215,3,0)</f>
        <v>0</v>
      </c>
      <c r="D1461" t="s">
        <v>98</v>
      </c>
      <c r="E1461" t="str">
        <f>VLOOKUP(D1461,Mapping!$E$2:$F$28,2,0)</f>
        <v>sum</v>
      </c>
      <c r="F1461">
        <v>69.630018529956772</v>
      </c>
    </row>
    <row r="1462" spans="1:6" x14ac:dyDescent="0.35">
      <c r="A1462" s="56">
        <v>44432</v>
      </c>
      <c r="B1462" s="56" t="str">
        <f>VLOOKUP(A1462,Mapping!$H$2:$I$215,2,0)</f>
        <v>Post</v>
      </c>
      <c r="C1462" s="123">
        <f>VLOOKUP(A1462,Mapping!$H$2:$J$215,3,0)</f>
        <v>0</v>
      </c>
      <c r="D1462" t="s">
        <v>98</v>
      </c>
      <c r="E1462" t="str">
        <f>VLOOKUP(D1462,Mapping!$E$2:$F$28,2,0)</f>
        <v>sum</v>
      </c>
      <c r="F1462">
        <v>63.061148857319338</v>
      </c>
    </row>
    <row r="1463" spans="1:6" x14ac:dyDescent="0.35">
      <c r="A1463" s="56">
        <v>44433</v>
      </c>
      <c r="B1463" s="56" t="str">
        <f>VLOOKUP(A1463,Mapping!$H$2:$I$215,2,0)</f>
        <v>Post</v>
      </c>
      <c r="C1463" s="123">
        <f>VLOOKUP(A1463,Mapping!$H$2:$J$215,3,0)</f>
        <v>0</v>
      </c>
      <c r="D1463" t="s">
        <v>98</v>
      </c>
      <c r="E1463" t="str">
        <f>VLOOKUP(D1463,Mapping!$E$2:$F$28,2,0)</f>
        <v>sum</v>
      </c>
      <c r="F1463">
        <v>57.806053119209388</v>
      </c>
    </row>
    <row r="1464" spans="1:6" x14ac:dyDescent="0.35">
      <c r="A1464" s="56">
        <v>44434</v>
      </c>
      <c r="B1464" s="56" t="str">
        <f>VLOOKUP(A1464,Mapping!$H$2:$I$215,2,0)</f>
        <v>Post</v>
      </c>
      <c r="C1464" s="123">
        <f>VLOOKUP(A1464,Mapping!$H$2:$J$215,3,0)</f>
        <v>0</v>
      </c>
      <c r="D1464" t="s">
        <v>98</v>
      </c>
      <c r="E1464" t="str">
        <f>VLOOKUP(D1464,Mapping!$E$2:$F$28,2,0)</f>
        <v>sum</v>
      </c>
      <c r="F1464">
        <v>72.257566399011736</v>
      </c>
    </row>
    <row r="1465" spans="1:6" x14ac:dyDescent="0.35">
      <c r="A1465" s="56">
        <v>44435</v>
      </c>
      <c r="B1465" s="56" t="str">
        <f>VLOOKUP(A1465,Mapping!$H$2:$I$215,2,0)</f>
        <v>Post</v>
      </c>
      <c r="C1465" s="123">
        <f>VLOOKUP(A1465,Mapping!$H$2:$J$215,3,0)</f>
        <v>0</v>
      </c>
      <c r="D1465" t="s">
        <v>98</v>
      </c>
      <c r="E1465" t="str">
        <f>VLOOKUP(D1465,Mapping!$E$2:$F$28,2,0)</f>
        <v>sum</v>
      </c>
      <c r="F1465">
        <v>99.846819024088944</v>
      </c>
    </row>
    <row r="1466" spans="1:6" x14ac:dyDescent="0.35">
      <c r="A1466" s="56">
        <v>44436</v>
      </c>
      <c r="B1466" s="56" t="str">
        <f>VLOOKUP(A1466,Mapping!$H$2:$I$215,2,0)</f>
        <v>Post</v>
      </c>
      <c r="C1466" s="123">
        <f>VLOOKUP(A1466,Mapping!$H$2:$J$215,3,0)</f>
        <v>0</v>
      </c>
      <c r="D1466" t="s">
        <v>98</v>
      </c>
      <c r="E1466" t="str">
        <f>VLOOKUP(D1466,Mapping!$E$2:$F$28,2,0)</f>
        <v>sum</v>
      </c>
      <c r="F1466">
        <v>80.140210006176659</v>
      </c>
    </row>
    <row r="1467" spans="1:6" x14ac:dyDescent="0.35">
      <c r="A1467" s="56">
        <v>44437</v>
      </c>
      <c r="B1467" s="56" t="str">
        <f>VLOOKUP(A1467,Mapping!$H$2:$I$215,2,0)</f>
        <v>Post</v>
      </c>
      <c r="C1467" s="123">
        <f>VLOOKUP(A1467,Mapping!$H$2:$J$215,3,0)</f>
        <v>0</v>
      </c>
      <c r="D1467" t="s">
        <v>98</v>
      </c>
      <c r="E1467" t="str">
        <f>VLOOKUP(D1467,Mapping!$E$2:$F$28,2,0)</f>
        <v>sum</v>
      </c>
      <c r="F1467">
        <v>72.257566399011736</v>
      </c>
    </row>
    <row r="1468" spans="1:6" x14ac:dyDescent="0.35">
      <c r="A1468" s="56">
        <v>44438</v>
      </c>
      <c r="B1468" s="56" t="str">
        <f>VLOOKUP(A1468,Mapping!$H$2:$I$215,2,0)</f>
        <v>Post</v>
      </c>
      <c r="C1468" s="123">
        <f>VLOOKUP(A1468,Mapping!$H$2:$J$215,3,0)</f>
        <v>0</v>
      </c>
      <c r="D1468" t="s">
        <v>98</v>
      </c>
      <c r="E1468" t="str">
        <f>VLOOKUP(D1468,Mapping!$E$2:$F$28,2,0)</f>
        <v>sum</v>
      </c>
      <c r="F1468">
        <v>88.022853613341567</v>
      </c>
    </row>
    <row r="1469" spans="1:6" x14ac:dyDescent="0.35">
      <c r="A1469" s="56">
        <v>44439</v>
      </c>
      <c r="B1469" s="56" t="str">
        <f>VLOOKUP(A1469,Mapping!$H$2:$I$215,2,0)</f>
        <v>Post</v>
      </c>
      <c r="C1469" s="123">
        <f>VLOOKUP(A1469,Mapping!$H$2:$J$215,3,0)</f>
        <v>0</v>
      </c>
      <c r="D1469" t="s">
        <v>98</v>
      </c>
      <c r="E1469" t="str">
        <f>VLOOKUP(D1469,Mapping!$E$2:$F$28,2,0)</f>
        <v>sum</v>
      </c>
      <c r="F1469">
        <v>86.709079678814092</v>
      </c>
    </row>
    <row r="1470" spans="1:6" x14ac:dyDescent="0.35">
      <c r="A1470" s="56">
        <v>44440</v>
      </c>
      <c r="B1470" s="56" t="str">
        <f>VLOOKUP(A1470,Mapping!$H$2:$I$215,2,0)</f>
        <v>Post</v>
      </c>
      <c r="C1470" s="123">
        <f>VLOOKUP(A1470,Mapping!$H$2:$J$215,3,0)</f>
        <v>0</v>
      </c>
      <c r="D1470" t="s">
        <v>98</v>
      </c>
      <c r="E1470" t="str">
        <f>VLOOKUP(D1470,Mapping!$E$2:$F$28,2,0)</f>
        <v>sum</v>
      </c>
      <c r="F1470">
        <v>0</v>
      </c>
    </row>
    <row r="1471" spans="1:6" x14ac:dyDescent="0.35">
      <c r="A1471" s="56">
        <v>44441</v>
      </c>
      <c r="B1471" s="56" t="str">
        <f>VLOOKUP(A1471,Mapping!$H$2:$I$215,2,0)</f>
        <v>Post</v>
      </c>
      <c r="C1471" s="123">
        <f>VLOOKUP(A1471,Mapping!$H$2:$J$215,3,0)</f>
        <v>0</v>
      </c>
      <c r="D1471" t="s">
        <v>98</v>
      </c>
      <c r="E1471" t="str">
        <f>VLOOKUP(D1471,Mapping!$E$2:$F$28,2,0)</f>
        <v>sum</v>
      </c>
      <c r="F1471">
        <v>0</v>
      </c>
    </row>
    <row r="1472" spans="1:6" x14ac:dyDescent="0.35">
      <c r="A1472" s="56">
        <v>44442</v>
      </c>
      <c r="B1472" s="56" t="str">
        <f>VLOOKUP(A1472,Mapping!$H$2:$I$215,2,0)</f>
        <v>Post</v>
      </c>
      <c r="C1472" s="123">
        <f>VLOOKUP(A1472,Mapping!$H$2:$J$215,3,0)</f>
        <v>0</v>
      </c>
      <c r="D1472" t="s">
        <v>98</v>
      </c>
      <c r="E1472" t="str">
        <f>VLOOKUP(D1472,Mapping!$E$2:$F$28,2,0)</f>
        <v>sum</v>
      </c>
      <c r="F1472">
        <v>0</v>
      </c>
    </row>
    <row r="1473" spans="1:6" x14ac:dyDescent="0.35">
      <c r="A1473" s="56">
        <v>44443</v>
      </c>
      <c r="B1473" s="56" t="str">
        <f>VLOOKUP(A1473,Mapping!$H$2:$I$215,2,0)</f>
        <v>Post</v>
      </c>
      <c r="C1473" s="123">
        <f>VLOOKUP(A1473,Mapping!$H$2:$J$215,3,0)</f>
        <v>0</v>
      </c>
      <c r="D1473" t="s">
        <v>98</v>
      </c>
      <c r="E1473" t="str">
        <f>VLOOKUP(D1473,Mapping!$E$2:$F$28,2,0)</f>
        <v>sum</v>
      </c>
      <c r="F1473">
        <v>0</v>
      </c>
    </row>
    <row r="1474" spans="1:6" x14ac:dyDescent="0.35">
      <c r="A1474" s="56">
        <v>44444</v>
      </c>
      <c r="B1474" s="56" t="str">
        <f>VLOOKUP(A1474,Mapping!$H$2:$I$215,2,0)</f>
        <v>Post</v>
      </c>
      <c r="C1474" s="123">
        <f>VLOOKUP(A1474,Mapping!$H$2:$J$215,3,0)</f>
        <v>0</v>
      </c>
      <c r="D1474" t="s">
        <v>98</v>
      </c>
      <c r="E1474" t="str">
        <f>VLOOKUP(D1474,Mapping!$E$2:$F$28,2,0)</f>
        <v>sum</v>
      </c>
      <c r="F1474">
        <v>0</v>
      </c>
    </row>
    <row r="1475" spans="1:6" x14ac:dyDescent="0.35">
      <c r="A1475" s="56">
        <v>44445</v>
      </c>
      <c r="B1475" s="56" t="str">
        <f>VLOOKUP(A1475,Mapping!$H$2:$I$215,2,0)</f>
        <v>Post</v>
      </c>
      <c r="C1475" s="123">
        <f>VLOOKUP(A1475,Mapping!$H$2:$J$215,3,0)</f>
        <v>0</v>
      </c>
      <c r="D1475" t="s">
        <v>98</v>
      </c>
      <c r="E1475" t="str">
        <f>VLOOKUP(D1475,Mapping!$E$2:$F$28,2,0)</f>
        <v>sum</v>
      </c>
      <c r="F1475">
        <v>0</v>
      </c>
    </row>
    <row r="1476" spans="1:6" x14ac:dyDescent="0.35">
      <c r="A1476" s="56">
        <v>44446</v>
      </c>
      <c r="B1476" s="56" t="str">
        <f>VLOOKUP(A1476,Mapping!$H$2:$I$215,2,0)</f>
        <v>Post</v>
      </c>
      <c r="C1476" s="123">
        <f>VLOOKUP(A1476,Mapping!$H$2:$J$215,3,0)</f>
        <v>0</v>
      </c>
      <c r="D1476" t="s">
        <v>98</v>
      </c>
      <c r="E1476" t="str">
        <f>VLOOKUP(D1476,Mapping!$E$2:$F$28,2,0)</f>
        <v>sum</v>
      </c>
      <c r="F1476">
        <v>0</v>
      </c>
    </row>
    <row r="1477" spans="1:6" x14ac:dyDescent="0.35">
      <c r="A1477" s="56">
        <v>44447</v>
      </c>
      <c r="B1477" s="56" t="str">
        <f>VLOOKUP(A1477,Mapping!$H$2:$I$215,2,0)</f>
        <v>Post</v>
      </c>
      <c r="C1477" s="123">
        <f>VLOOKUP(A1477,Mapping!$H$2:$J$215,3,0)</f>
        <v>0</v>
      </c>
      <c r="D1477" t="s">
        <v>98</v>
      </c>
      <c r="E1477" t="str">
        <f>VLOOKUP(D1477,Mapping!$E$2:$F$28,2,0)</f>
        <v>sum</v>
      </c>
      <c r="F1477">
        <v>101.57324840764331</v>
      </c>
    </row>
    <row r="1478" spans="1:6" x14ac:dyDescent="0.35">
      <c r="A1478" s="56">
        <v>44448</v>
      </c>
      <c r="B1478" s="56" t="str">
        <f>VLOOKUP(A1478,Mapping!$H$2:$I$215,2,0)</f>
        <v>Post</v>
      </c>
      <c r="C1478" s="123">
        <f>VLOOKUP(A1478,Mapping!$H$2:$J$215,3,0)</f>
        <v>0</v>
      </c>
      <c r="D1478" t="s">
        <v>98</v>
      </c>
      <c r="E1478" t="str">
        <f>VLOOKUP(D1478,Mapping!$E$2:$F$28,2,0)</f>
        <v>sum</v>
      </c>
      <c r="F1478">
        <v>74.121019108280251</v>
      </c>
    </row>
    <row r="1479" spans="1:6" x14ac:dyDescent="0.35">
      <c r="A1479" s="56">
        <v>44449</v>
      </c>
      <c r="B1479" s="56" t="str">
        <f>VLOOKUP(A1479,Mapping!$H$2:$I$215,2,0)</f>
        <v>Post</v>
      </c>
      <c r="C1479" s="123">
        <f>VLOOKUP(A1479,Mapping!$H$2:$J$215,3,0)</f>
        <v>0</v>
      </c>
      <c r="D1479" t="s">
        <v>98</v>
      </c>
      <c r="E1479" t="str">
        <f>VLOOKUP(D1479,Mapping!$E$2:$F$28,2,0)</f>
        <v>sum</v>
      </c>
      <c r="F1479">
        <v>76.866242038216569</v>
      </c>
    </row>
    <row r="1480" spans="1:6" x14ac:dyDescent="0.35">
      <c r="A1480" s="56">
        <v>44450</v>
      </c>
      <c r="B1480" s="56" t="str">
        <f>VLOOKUP(A1480,Mapping!$H$2:$I$215,2,0)</f>
        <v>Post</v>
      </c>
      <c r="C1480" s="123">
        <f>VLOOKUP(A1480,Mapping!$H$2:$J$215,3,0)</f>
        <v>0</v>
      </c>
      <c r="D1480" t="s">
        <v>98</v>
      </c>
      <c r="E1480" t="str">
        <f>VLOOKUP(D1480,Mapping!$E$2:$F$28,2,0)</f>
        <v>sum</v>
      </c>
      <c r="F1480">
        <v>65.885350318471339</v>
      </c>
    </row>
    <row r="1481" spans="1:6" x14ac:dyDescent="0.35">
      <c r="A1481" s="56">
        <v>44451</v>
      </c>
      <c r="B1481" s="56" t="str">
        <f>VLOOKUP(A1481,Mapping!$H$2:$I$215,2,0)</f>
        <v>Post</v>
      </c>
      <c r="C1481" s="123">
        <f>VLOOKUP(A1481,Mapping!$H$2:$J$215,3,0)</f>
        <v>0</v>
      </c>
      <c r="D1481" t="s">
        <v>98</v>
      </c>
      <c r="E1481" t="str">
        <f>VLOOKUP(D1481,Mapping!$E$2:$F$28,2,0)</f>
        <v>sum</v>
      </c>
      <c r="F1481">
        <v>85.101910828025481</v>
      </c>
    </row>
    <row r="1482" spans="1:6" x14ac:dyDescent="0.35">
      <c r="A1482" s="56">
        <v>44452</v>
      </c>
      <c r="B1482" s="56" t="str">
        <f>VLOOKUP(A1482,Mapping!$H$2:$I$215,2,0)</f>
        <v>Post</v>
      </c>
      <c r="C1482" s="123">
        <f>VLOOKUP(A1482,Mapping!$H$2:$J$215,3,0)</f>
        <v>0</v>
      </c>
      <c r="D1482" t="s">
        <v>98</v>
      </c>
      <c r="E1482" t="str">
        <f>VLOOKUP(D1482,Mapping!$E$2:$F$28,2,0)</f>
        <v>sum</v>
      </c>
      <c r="F1482">
        <v>74.121019108280251</v>
      </c>
    </row>
    <row r="1483" spans="1:6" x14ac:dyDescent="0.35">
      <c r="A1483" s="56">
        <v>44453</v>
      </c>
      <c r="B1483" s="56" t="str">
        <f>VLOOKUP(A1483,Mapping!$H$2:$I$215,2,0)</f>
        <v>Post</v>
      </c>
      <c r="C1483" s="123">
        <f>VLOOKUP(A1483,Mapping!$H$2:$J$215,3,0)</f>
        <v>0</v>
      </c>
      <c r="D1483" t="s">
        <v>98</v>
      </c>
      <c r="E1483" t="str">
        <f>VLOOKUP(D1483,Mapping!$E$2:$F$28,2,0)</f>
        <v>sum</v>
      </c>
      <c r="F1483">
        <v>63.140127388535028</v>
      </c>
    </row>
    <row r="1484" spans="1:6" x14ac:dyDescent="0.35">
      <c r="A1484" s="56">
        <v>44454</v>
      </c>
      <c r="B1484" s="56" t="str">
        <f>VLOOKUP(A1484,Mapping!$H$2:$I$215,2,0)</f>
        <v>Post</v>
      </c>
      <c r="C1484" s="123">
        <f>VLOOKUP(A1484,Mapping!$H$2:$J$215,3,0)</f>
        <v>0</v>
      </c>
      <c r="D1484" t="s">
        <v>98</v>
      </c>
      <c r="E1484" t="str">
        <f>VLOOKUP(D1484,Mapping!$E$2:$F$28,2,0)</f>
        <v>sum</v>
      </c>
      <c r="F1484">
        <v>57.64968152866242</v>
      </c>
    </row>
    <row r="1485" spans="1:6" x14ac:dyDescent="0.35">
      <c r="A1485" s="56">
        <v>44455</v>
      </c>
      <c r="B1485" s="56" t="str">
        <f>VLOOKUP(A1485,Mapping!$H$2:$I$215,2,0)</f>
        <v>Post</v>
      </c>
      <c r="C1485" s="123">
        <f>VLOOKUP(A1485,Mapping!$H$2:$J$215,3,0)</f>
        <v>0</v>
      </c>
      <c r="D1485" t="s">
        <v>98</v>
      </c>
      <c r="E1485" t="str">
        <f>VLOOKUP(D1485,Mapping!$E$2:$F$28,2,0)</f>
        <v>sum</v>
      </c>
      <c r="F1485">
        <v>63.140127388535028</v>
      </c>
    </row>
    <row r="1486" spans="1:6" x14ac:dyDescent="0.35">
      <c r="A1486" s="56">
        <v>44456</v>
      </c>
      <c r="B1486" s="56" t="str">
        <f>VLOOKUP(A1486,Mapping!$H$2:$I$215,2,0)</f>
        <v>Post</v>
      </c>
      <c r="C1486" s="123">
        <f>VLOOKUP(A1486,Mapping!$H$2:$J$215,3,0)</f>
        <v>0</v>
      </c>
      <c r="D1486" t="s">
        <v>98</v>
      </c>
      <c r="E1486" t="str">
        <f>VLOOKUP(D1486,Mapping!$E$2:$F$28,2,0)</f>
        <v>sum</v>
      </c>
      <c r="F1486">
        <v>60.394904458598731</v>
      </c>
    </row>
    <row r="1487" spans="1:6" x14ac:dyDescent="0.35">
      <c r="A1487" s="56">
        <v>44457</v>
      </c>
      <c r="B1487" s="56" t="str">
        <f>VLOOKUP(A1487,Mapping!$H$2:$I$215,2,0)</f>
        <v>Post</v>
      </c>
      <c r="C1487" s="123">
        <f>VLOOKUP(A1487,Mapping!$H$2:$J$215,3,0)</f>
        <v>0</v>
      </c>
      <c r="D1487" t="s">
        <v>98</v>
      </c>
      <c r="E1487" t="str">
        <f>VLOOKUP(D1487,Mapping!$E$2:$F$28,2,0)</f>
        <v>sum</v>
      </c>
      <c r="F1487">
        <v>82.356687898089177</v>
      </c>
    </row>
    <row r="1488" spans="1:6" x14ac:dyDescent="0.35">
      <c r="A1488" s="56">
        <v>44458</v>
      </c>
      <c r="B1488" s="56" t="str">
        <f>VLOOKUP(A1488,Mapping!$H$2:$I$215,2,0)</f>
        <v>Post</v>
      </c>
      <c r="C1488" s="123">
        <f>VLOOKUP(A1488,Mapping!$H$2:$J$215,3,0)</f>
        <v>0</v>
      </c>
      <c r="D1488" t="s">
        <v>98</v>
      </c>
      <c r="E1488" t="str">
        <f>VLOOKUP(D1488,Mapping!$E$2:$F$28,2,0)</f>
        <v>sum</v>
      </c>
      <c r="F1488">
        <v>65.885350318471339</v>
      </c>
    </row>
    <row r="1489" spans="1:6" x14ac:dyDescent="0.35">
      <c r="A1489" s="56">
        <v>44459</v>
      </c>
      <c r="B1489" s="56" t="str">
        <f>VLOOKUP(A1489,Mapping!$H$2:$I$215,2,0)</f>
        <v>Post</v>
      </c>
      <c r="C1489" s="123">
        <f>VLOOKUP(A1489,Mapping!$H$2:$J$215,3,0)</f>
        <v>0</v>
      </c>
      <c r="D1489" t="s">
        <v>98</v>
      </c>
      <c r="E1489" t="str">
        <f>VLOOKUP(D1489,Mapping!$E$2:$F$28,2,0)</f>
        <v>sum</v>
      </c>
      <c r="F1489">
        <v>60.394904458598731</v>
      </c>
    </row>
    <row r="1490" spans="1:6" x14ac:dyDescent="0.35">
      <c r="A1490" s="56">
        <v>44460</v>
      </c>
      <c r="B1490" s="56" t="str">
        <f>VLOOKUP(A1490,Mapping!$H$2:$I$215,2,0)</f>
        <v>Post</v>
      </c>
      <c r="C1490" s="123">
        <f>VLOOKUP(A1490,Mapping!$H$2:$J$215,3,0)</f>
        <v>0</v>
      </c>
      <c r="D1490" t="s">
        <v>98</v>
      </c>
      <c r="E1490" t="str">
        <f>VLOOKUP(D1490,Mapping!$E$2:$F$28,2,0)</f>
        <v>sum</v>
      </c>
      <c r="F1490">
        <v>68.630573248407643</v>
      </c>
    </row>
    <row r="1491" spans="1:6" x14ac:dyDescent="0.35">
      <c r="A1491" s="56">
        <v>44461</v>
      </c>
      <c r="B1491" s="56" t="str">
        <f>VLOOKUP(A1491,Mapping!$H$2:$I$215,2,0)</f>
        <v>Post</v>
      </c>
      <c r="C1491" s="123">
        <f>VLOOKUP(A1491,Mapping!$H$2:$J$215,3,0)</f>
        <v>0</v>
      </c>
      <c r="D1491" t="s">
        <v>98</v>
      </c>
      <c r="E1491" t="str">
        <f>VLOOKUP(D1491,Mapping!$E$2:$F$28,2,0)</f>
        <v>sum</v>
      </c>
      <c r="F1491">
        <v>90.592356687898089</v>
      </c>
    </row>
    <row r="1492" spans="1:6" x14ac:dyDescent="0.35">
      <c r="A1492" s="56">
        <v>44462</v>
      </c>
      <c r="B1492" s="56" t="str">
        <f>VLOOKUP(A1492,Mapping!$H$2:$I$215,2,0)</f>
        <v>Post</v>
      </c>
      <c r="C1492" s="123">
        <f>VLOOKUP(A1492,Mapping!$H$2:$J$215,3,0)</f>
        <v>0</v>
      </c>
      <c r="D1492" t="s">
        <v>98</v>
      </c>
      <c r="E1492" t="str">
        <f>VLOOKUP(D1492,Mapping!$E$2:$F$28,2,0)</f>
        <v>sum</v>
      </c>
      <c r="F1492">
        <v>74.121019108280251</v>
      </c>
    </row>
    <row r="1493" spans="1:6" x14ac:dyDescent="0.35">
      <c r="A1493" s="56">
        <v>44463</v>
      </c>
      <c r="B1493" s="56" t="str">
        <f>VLOOKUP(A1493,Mapping!$H$2:$I$215,2,0)</f>
        <v>Post</v>
      </c>
      <c r="C1493" s="123">
        <f>VLOOKUP(A1493,Mapping!$H$2:$J$215,3,0)</f>
        <v>0</v>
      </c>
      <c r="D1493" t="s">
        <v>98</v>
      </c>
      <c r="E1493" t="str">
        <f>VLOOKUP(D1493,Mapping!$E$2:$F$28,2,0)</f>
        <v>sum</v>
      </c>
      <c r="F1493">
        <v>74.121019108280251</v>
      </c>
    </row>
    <row r="1494" spans="1:6" x14ac:dyDescent="0.35">
      <c r="A1494" s="56">
        <v>44464</v>
      </c>
      <c r="B1494" s="56" t="str">
        <f>VLOOKUP(A1494,Mapping!$H$2:$I$215,2,0)</f>
        <v>Post</v>
      </c>
      <c r="C1494" s="123">
        <f>VLOOKUP(A1494,Mapping!$H$2:$J$215,3,0)</f>
        <v>0</v>
      </c>
      <c r="D1494" t="s">
        <v>98</v>
      </c>
      <c r="E1494" t="str">
        <f>VLOOKUP(D1494,Mapping!$E$2:$F$28,2,0)</f>
        <v>sum</v>
      </c>
      <c r="F1494">
        <v>52.159235668789812</v>
      </c>
    </row>
    <row r="1495" spans="1:6" x14ac:dyDescent="0.35">
      <c r="A1495" s="56">
        <v>44465</v>
      </c>
      <c r="B1495" s="56" t="str">
        <f>VLOOKUP(A1495,Mapping!$H$2:$I$215,2,0)</f>
        <v>Post</v>
      </c>
      <c r="C1495" s="123">
        <f>VLOOKUP(A1495,Mapping!$H$2:$J$215,3,0)</f>
        <v>0</v>
      </c>
      <c r="D1495" t="s">
        <v>98</v>
      </c>
      <c r="E1495" t="str">
        <f>VLOOKUP(D1495,Mapping!$E$2:$F$28,2,0)</f>
        <v>sum</v>
      </c>
      <c r="F1495">
        <v>65.885350318471339</v>
      </c>
    </row>
    <row r="1496" spans="1:6" x14ac:dyDescent="0.35">
      <c r="A1496" s="56">
        <v>44466</v>
      </c>
      <c r="B1496" s="56" t="str">
        <f>VLOOKUP(A1496,Mapping!$H$2:$I$215,2,0)</f>
        <v>Post</v>
      </c>
      <c r="C1496" s="123">
        <f>VLOOKUP(A1496,Mapping!$H$2:$J$215,3,0)</f>
        <v>0</v>
      </c>
      <c r="D1496" t="s">
        <v>98</v>
      </c>
      <c r="E1496" t="str">
        <f>VLOOKUP(D1496,Mapping!$E$2:$F$28,2,0)</f>
        <v>sum</v>
      </c>
      <c r="F1496">
        <v>71.375796178343947</v>
      </c>
    </row>
    <row r="1497" spans="1:6" x14ac:dyDescent="0.35">
      <c r="A1497" s="56">
        <v>44467</v>
      </c>
      <c r="B1497" s="56" t="str">
        <f>VLOOKUP(A1497,Mapping!$H$2:$I$215,2,0)</f>
        <v>Post</v>
      </c>
      <c r="C1497" s="123">
        <f>VLOOKUP(A1497,Mapping!$H$2:$J$215,3,0)</f>
        <v>0</v>
      </c>
      <c r="D1497" t="s">
        <v>98</v>
      </c>
      <c r="E1497" t="str">
        <f>VLOOKUP(D1497,Mapping!$E$2:$F$28,2,0)</f>
        <v>sum</v>
      </c>
      <c r="F1497">
        <v>107.0636942675159</v>
      </c>
    </row>
    <row r="1498" spans="1:6" x14ac:dyDescent="0.35">
      <c r="A1498" s="56">
        <v>44468</v>
      </c>
      <c r="B1498" s="56" t="str">
        <f>VLOOKUP(A1498,Mapping!$H$2:$I$215,2,0)</f>
        <v>Post</v>
      </c>
      <c r="C1498" s="123">
        <f>VLOOKUP(A1498,Mapping!$H$2:$J$215,3,0)</f>
        <v>0</v>
      </c>
      <c r="D1498" t="s">
        <v>98</v>
      </c>
      <c r="E1498" t="str">
        <f>VLOOKUP(D1498,Mapping!$E$2:$F$28,2,0)</f>
        <v>sum</v>
      </c>
      <c r="F1498">
        <v>93.337579617834393</v>
      </c>
    </row>
    <row r="1499" spans="1:6" x14ac:dyDescent="0.35">
      <c r="A1499" s="56">
        <v>44469</v>
      </c>
      <c r="B1499" s="56" t="str">
        <f>VLOOKUP(A1499,Mapping!$H$2:$I$215,2,0)</f>
        <v>Post</v>
      </c>
      <c r="C1499" s="123">
        <f>VLOOKUP(A1499,Mapping!$H$2:$J$215,3,0)</f>
        <v>0</v>
      </c>
      <c r="D1499" t="s">
        <v>98</v>
      </c>
      <c r="E1499" t="str">
        <f>VLOOKUP(D1499,Mapping!$E$2:$F$28,2,0)</f>
        <v>sum</v>
      </c>
      <c r="F1499">
        <v>96.082802547770697</v>
      </c>
    </row>
    <row r="1500" spans="1:6" x14ac:dyDescent="0.35">
      <c r="A1500" s="56">
        <v>44256</v>
      </c>
      <c r="B1500" s="56" t="str">
        <f>VLOOKUP(A1500,Mapping!$H$2:$I$215,2,0)</f>
        <v>Pre</v>
      </c>
      <c r="C1500" s="123" t="str">
        <f>VLOOKUP(A1500,Mapping!$H$2:$J$215,3,0)</f>
        <v>Pre</v>
      </c>
      <c r="D1500" t="s">
        <v>100</v>
      </c>
      <c r="E1500" t="str">
        <f>VLOOKUP(D1500,Mapping!$E$2:$F$28,2,0)</f>
        <v>sum</v>
      </c>
      <c r="F1500">
        <v>52.228925973470261</v>
      </c>
    </row>
    <row r="1501" spans="1:6" x14ac:dyDescent="0.35">
      <c r="A1501" s="56">
        <v>44257</v>
      </c>
      <c r="B1501" s="56" t="str">
        <f>VLOOKUP(A1501,Mapping!$H$2:$I$215,2,0)</f>
        <v>Pre</v>
      </c>
      <c r="C1501" s="123" t="str">
        <f>VLOOKUP(A1501,Mapping!$H$2:$J$215,3,0)</f>
        <v>Pre</v>
      </c>
      <c r="D1501" t="s">
        <v>100</v>
      </c>
      <c r="E1501" t="str">
        <f>VLOOKUP(D1501,Mapping!$E$2:$F$28,2,0)</f>
        <v>sum</v>
      </c>
      <c r="F1501">
        <v>28.57809157038939</v>
      </c>
    </row>
    <row r="1502" spans="1:6" x14ac:dyDescent="0.35">
      <c r="A1502" s="56">
        <v>44258</v>
      </c>
      <c r="B1502" s="56" t="str">
        <f>VLOOKUP(A1502,Mapping!$H$2:$I$215,2,0)</f>
        <v>Pre</v>
      </c>
      <c r="C1502" s="123" t="str">
        <f>VLOOKUP(A1502,Mapping!$H$2:$J$215,3,0)</f>
        <v>Pre</v>
      </c>
      <c r="D1502" t="s">
        <v>100</v>
      </c>
      <c r="E1502" t="str">
        <f>VLOOKUP(D1502,Mapping!$E$2:$F$28,2,0)</f>
        <v>sum</v>
      </c>
      <c r="F1502">
        <v>51.243474540008563</v>
      </c>
    </row>
    <row r="1503" spans="1:6" x14ac:dyDescent="0.35">
      <c r="A1503" s="56">
        <v>44259</v>
      </c>
      <c r="B1503" s="56" t="str">
        <f>VLOOKUP(A1503,Mapping!$H$2:$I$215,2,0)</f>
        <v>Pre</v>
      </c>
      <c r="C1503" s="123" t="str">
        <f>VLOOKUP(A1503,Mapping!$H$2:$J$215,3,0)</f>
        <v>Pre</v>
      </c>
      <c r="D1503" t="s">
        <v>100</v>
      </c>
      <c r="E1503" t="str">
        <f>VLOOKUP(D1503,Mapping!$E$2:$F$28,2,0)</f>
        <v>sum</v>
      </c>
      <c r="F1503">
        <v>64.0543431750107</v>
      </c>
    </row>
    <row r="1504" spans="1:6" x14ac:dyDescent="0.35">
      <c r="A1504" s="56">
        <v>44260</v>
      </c>
      <c r="B1504" s="56" t="str">
        <f>VLOOKUP(A1504,Mapping!$H$2:$I$215,2,0)</f>
        <v>Pre</v>
      </c>
      <c r="C1504" s="123" t="str">
        <f>VLOOKUP(A1504,Mapping!$H$2:$J$215,3,0)</f>
        <v>Pre</v>
      </c>
      <c r="D1504" t="s">
        <v>100</v>
      </c>
      <c r="E1504" t="str">
        <f>VLOOKUP(D1504,Mapping!$E$2:$F$28,2,0)</f>
        <v>sum</v>
      </c>
      <c r="F1504">
        <v>74.894308943089428</v>
      </c>
    </row>
    <row r="1505" spans="1:6" x14ac:dyDescent="0.35">
      <c r="A1505" s="56">
        <v>44261</v>
      </c>
      <c r="B1505" s="56" t="str">
        <f>VLOOKUP(A1505,Mapping!$H$2:$I$215,2,0)</f>
        <v>Pre</v>
      </c>
      <c r="C1505" s="123" t="str">
        <f>VLOOKUP(A1505,Mapping!$H$2:$J$215,3,0)</f>
        <v>Pre</v>
      </c>
      <c r="D1505" t="s">
        <v>100</v>
      </c>
      <c r="E1505" t="str">
        <f>VLOOKUP(D1505,Mapping!$E$2:$F$28,2,0)</f>
        <v>sum</v>
      </c>
      <c r="F1505">
        <v>73.908857509627722</v>
      </c>
    </row>
    <row r="1506" spans="1:6" x14ac:dyDescent="0.35">
      <c r="A1506" s="56">
        <v>44262</v>
      </c>
      <c r="B1506" s="56" t="str">
        <f>VLOOKUP(A1506,Mapping!$H$2:$I$215,2,0)</f>
        <v>Pre</v>
      </c>
      <c r="C1506" s="123" t="str">
        <f>VLOOKUP(A1506,Mapping!$H$2:$J$215,3,0)</f>
        <v>Pre</v>
      </c>
      <c r="D1506" t="s">
        <v>100</v>
      </c>
      <c r="E1506" t="str">
        <f>VLOOKUP(D1506,Mapping!$E$2:$F$28,2,0)</f>
        <v>sum</v>
      </c>
      <c r="F1506">
        <v>93.617886178861795</v>
      </c>
    </row>
    <row r="1507" spans="1:6" x14ac:dyDescent="0.35">
      <c r="A1507" s="56">
        <v>44263</v>
      </c>
      <c r="B1507" s="56" t="str">
        <f>VLOOKUP(A1507,Mapping!$H$2:$I$215,2,0)</f>
        <v>Pre</v>
      </c>
      <c r="C1507" s="123" t="str">
        <f>VLOOKUP(A1507,Mapping!$H$2:$J$215,3,0)</f>
        <v>Pre</v>
      </c>
      <c r="D1507" t="s">
        <v>100</v>
      </c>
      <c r="E1507" t="str">
        <f>VLOOKUP(D1507,Mapping!$E$2:$F$28,2,0)</f>
        <v>sum</v>
      </c>
      <c r="F1507">
        <v>121.21052631578949</v>
      </c>
    </row>
    <row r="1508" spans="1:6" x14ac:dyDescent="0.35">
      <c r="A1508" s="56">
        <v>44264</v>
      </c>
      <c r="B1508" s="56" t="str">
        <f>VLOOKUP(A1508,Mapping!$H$2:$I$215,2,0)</f>
        <v>Pre</v>
      </c>
      <c r="C1508" s="123" t="str">
        <f>VLOOKUP(A1508,Mapping!$H$2:$J$215,3,0)</f>
        <v>Pre</v>
      </c>
      <c r="D1508" t="s">
        <v>100</v>
      </c>
      <c r="E1508" t="str">
        <f>VLOOKUP(D1508,Mapping!$E$2:$F$28,2,0)</f>
        <v>sum</v>
      </c>
      <c r="F1508">
        <v>125.1523320496363</v>
      </c>
    </row>
    <row r="1509" spans="1:6" x14ac:dyDescent="0.35">
      <c r="A1509" s="56">
        <v>44265</v>
      </c>
      <c r="B1509" s="56" t="str">
        <f>VLOOKUP(A1509,Mapping!$H$2:$I$215,2,0)</f>
        <v>Pre</v>
      </c>
      <c r="C1509" s="123" t="str">
        <f>VLOOKUP(A1509,Mapping!$H$2:$J$215,3,0)</f>
        <v>Pre</v>
      </c>
      <c r="D1509" t="s">
        <v>100</v>
      </c>
      <c r="E1509" t="str">
        <f>VLOOKUP(D1509,Mapping!$E$2:$F$28,2,0)</f>
        <v>sum</v>
      </c>
      <c r="F1509">
        <v>131.0650406504065</v>
      </c>
    </row>
    <row r="1510" spans="1:6" x14ac:dyDescent="0.35">
      <c r="A1510" s="56">
        <v>44266</v>
      </c>
      <c r="B1510" s="56" t="str">
        <f>VLOOKUP(A1510,Mapping!$H$2:$I$215,2,0)</f>
        <v>Pre</v>
      </c>
      <c r="C1510" s="123" t="str">
        <f>VLOOKUP(A1510,Mapping!$H$2:$J$215,3,0)</f>
        <v>Pre</v>
      </c>
      <c r="D1510" t="s">
        <v>100</v>
      </c>
      <c r="E1510" t="str">
        <f>VLOOKUP(D1510,Mapping!$E$2:$F$28,2,0)</f>
        <v>sum</v>
      </c>
      <c r="F1510">
        <v>86.719726144629874</v>
      </c>
    </row>
    <row r="1511" spans="1:6" x14ac:dyDescent="0.35">
      <c r="A1511" s="56">
        <v>44267</v>
      </c>
      <c r="B1511" s="56" t="str">
        <f>VLOOKUP(A1511,Mapping!$H$2:$I$215,2,0)</f>
        <v>Pre</v>
      </c>
      <c r="C1511" s="123" t="str">
        <f>VLOOKUP(A1511,Mapping!$H$2:$J$215,3,0)</f>
        <v>Pre</v>
      </c>
      <c r="D1511" t="s">
        <v>100</v>
      </c>
      <c r="E1511" t="str">
        <f>VLOOKUP(D1511,Mapping!$E$2:$F$28,2,0)</f>
        <v>sum</v>
      </c>
      <c r="F1511">
        <v>66.025246041934111</v>
      </c>
    </row>
    <row r="1512" spans="1:6" x14ac:dyDescent="0.35">
      <c r="A1512" s="56">
        <v>44268</v>
      </c>
      <c r="B1512" s="56" t="str">
        <f>VLOOKUP(A1512,Mapping!$H$2:$I$215,2,0)</f>
        <v>Pre</v>
      </c>
      <c r="C1512" s="123" t="str">
        <f>VLOOKUP(A1512,Mapping!$H$2:$J$215,3,0)</f>
        <v>Pre</v>
      </c>
      <c r="D1512" t="s">
        <v>100</v>
      </c>
      <c r="E1512" t="str">
        <f>VLOOKUP(D1512,Mapping!$E$2:$F$28,2,0)</f>
        <v>sum</v>
      </c>
      <c r="F1512">
        <v>62.08344030808729</v>
      </c>
    </row>
    <row r="1513" spans="1:6" x14ac:dyDescent="0.35">
      <c r="A1513" s="56">
        <v>44269</v>
      </c>
      <c r="B1513" s="56" t="str">
        <f>VLOOKUP(A1513,Mapping!$H$2:$I$215,2,0)</f>
        <v>Pre</v>
      </c>
      <c r="C1513" s="123" t="str">
        <f>VLOOKUP(A1513,Mapping!$H$2:$J$215,3,0)</f>
        <v>Pre</v>
      </c>
      <c r="D1513" t="s">
        <v>100</v>
      </c>
      <c r="E1513" t="str">
        <f>VLOOKUP(D1513,Mapping!$E$2:$F$28,2,0)</f>
        <v>sum</v>
      </c>
      <c r="F1513">
        <v>52.228925973470261</v>
      </c>
    </row>
    <row r="1514" spans="1:6" x14ac:dyDescent="0.35">
      <c r="A1514" s="56">
        <v>44270</v>
      </c>
      <c r="B1514" s="56" t="str">
        <f>VLOOKUP(A1514,Mapping!$H$2:$I$215,2,0)</f>
        <v>Pre</v>
      </c>
      <c r="C1514" s="123" t="str">
        <f>VLOOKUP(A1514,Mapping!$H$2:$J$215,3,0)</f>
        <v>Pre</v>
      </c>
      <c r="D1514" t="s">
        <v>100</v>
      </c>
      <c r="E1514" t="str">
        <f>VLOOKUP(D1514,Mapping!$E$2:$F$28,2,0)</f>
        <v>sum</v>
      </c>
      <c r="F1514">
        <v>44.345314505776628</v>
      </c>
    </row>
    <row r="1515" spans="1:6" x14ac:dyDescent="0.35">
      <c r="A1515" s="56">
        <v>44271</v>
      </c>
      <c r="B1515" s="56" t="str">
        <f>VLOOKUP(A1515,Mapping!$H$2:$I$215,2,0)</f>
        <v>Pre</v>
      </c>
      <c r="C1515" s="123" t="str">
        <f>VLOOKUP(A1515,Mapping!$H$2:$J$215,3,0)</f>
        <v>Pre</v>
      </c>
      <c r="D1515" t="s">
        <v>100</v>
      </c>
      <c r="E1515" t="str">
        <f>VLOOKUP(D1515,Mapping!$E$2:$F$28,2,0)</f>
        <v>sum</v>
      </c>
      <c r="F1515">
        <v>51.243474540008563</v>
      </c>
    </row>
    <row r="1516" spans="1:6" x14ac:dyDescent="0.35">
      <c r="A1516" s="56">
        <v>44272</v>
      </c>
      <c r="B1516" s="56" t="str">
        <f>VLOOKUP(A1516,Mapping!$H$2:$I$215,2,0)</f>
        <v>Pre</v>
      </c>
      <c r="C1516" s="123" t="str">
        <f>VLOOKUP(A1516,Mapping!$H$2:$J$215,3,0)</f>
        <v>Pre</v>
      </c>
      <c r="D1516" t="s">
        <v>100</v>
      </c>
      <c r="E1516" t="str">
        <f>VLOOKUP(D1516,Mapping!$E$2:$F$28,2,0)</f>
        <v>sum</v>
      </c>
      <c r="F1516">
        <v>51.243474540008563</v>
      </c>
    </row>
    <row r="1517" spans="1:6" x14ac:dyDescent="0.35">
      <c r="A1517" s="56">
        <v>44273</v>
      </c>
      <c r="B1517" s="56" t="str">
        <f>VLOOKUP(A1517,Mapping!$H$2:$I$215,2,0)</f>
        <v>Pre</v>
      </c>
      <c r="C1517" s="123" t="str">
        <f>VLOOKUP(A1517,Mapping!$H$2:$J$215,3,0)</f>
        <v>Pre</v>
      </c>
      <c r="D1517" t="s">
        <v>100</v>
      </c>
      <c r="E1517" t="str">
        <f>VLOOKUP(D1517,Mapping!$E$2:$F$28,2,0)</f>
        <v>sum</v>
      </c>
      <c r="F1517">
        <v>130.07958921694481</v>
      </c>
    </row>
    <row r="1518" spans="1:6" x14ac:dyDescent="0.35">
      <c r="A1518" s="56">
        <v>44274</v>
      </c>
      <c r="B1518" s="56" t="str">
        <f>VLOOKUP(A1518,Mapping!$H$2:$I$215,2,0)</f>
        <v>Pre</v>
      </c>
      <c r="C1518" s="123" t="str">
        <f>VLOOKUP(A1518,Mapping!$H$2:$J$215,3,0)</f>
        <v>Pre</v>
      </c>
      <c r="D1518" t="s">
        <v>100</v>
      </c>
      <c r="E1518" t="str">
        <f>VLOOKUP(D1518,Mapping!$E$2:$F$28,2,0)</f>
        <v>sum</v>
      </c>
      <c r="F1518">
        <v>120.2250748823278</v>
      </c>
    </row>
    <row r="1519" spans="1:6" x14ac:dyDescent="0.35">
      <c r="A1519" s="56">
        <v>44275</v>
      </c>
      <c r="B1519" s="56" t="str">
        <f>VLOOKUP(A1519,Mapping!$H$2:$I$215,2,0)</f>
        <v>Pre</v>
      </c>
      <c r="C1519" s="123" t="str">
        <f>VLOOKUP(A1519,Mapping!$H$2:$J$215,3,0)</f>
        <v>Pre</v>
      </c>
      <c r="D1519" t="s">
        <v>100</v>
      </c>
      <c r="E1519" t="str">
        <f>VLOOKUP(D1519,Mapping!$E$2:$F$28,2,0)</f>
        <v>sum</v>
      </c>
      <c r="F1519">
        <v>112.34146341463411</v>
      </c>
    </row>
    <row r="1520" spans="1:6" x14ac:dyDescent="0.35">
      <c r="A1520" s="56">
        <v>44276</v>
      </c>
      <c r="B1520" s="56" t="str">
        <f>VLOOKUP(A1520,Mapping!$H$2:$I$215,2,0)</f>
        <v>Pre</v>
      </c>
      <c r="C1520" s="123" t="str">
        <f>VLOOKUP(A1520,Mapping!$H$2:$J$215,3,0)</f>
        <v>Pre</v>
      </c>
      <c r="D1520" t="s">
        <v>100</v>
      </c>
      <c r="E1520" t="str">
        <f>VLOOKUP(D1520,Mapping!$E$2:$F$28,2,0)</f>
        <v>sum</v>
      </c>
      <c r="F1520">
        <v>116.283269148481</v>
      </c>
    </row>
    <row r="1521" spans="1:6" x14ac:dyDescent="0.35">
      <c r="A1521" s="56">
        <v>44277</v>
      </c>
      <c r="B1521" s="56" t="str">
        <f>VLOOKUP(A1521,Mapping!$H$2:$I$215,2,0)</f>
        <v>Pre</v>
      </c>
      <c r="C1521" s="123" t="str">
        <f>VLOOKUP(A1521,Mapping!$H$2:$J$215,3,0)</f>
        <v>Pre</v>
      </c>
      <c r="D1521" t="s">
        <v>100</v>
      </c>
      <c r="E1521" t="str">
        <f>VLOOKUP(D1521,Mapping!$E$2:$F$28,2,0)</f>
        <v>sum</v>
      </c>
      <c r="F1521">
        <v>79.821566110397953</v>
      </c>
    </row>
    <row r="1522" spans="1:6" x14ac:dyDescent="0.35">
      <c r="A1522" s="56">
        <v>44278</v>
      </c>
      <c r="B1522" s="56" t="str">
        <f>VLOOKUP(A1522,Mapping!$H$2:$I$215,2,0)</f>
        <v>Pre</v>
      </c>
      <c r="C1522" s="123" t="str">
        <f>VLOOKUP(A1522,Mapping!$H$2:$J$215,3,0)</f>
        <v>Pre</v>
      </c>
      <c r="D1522" t="s">
        <v>100</v>
      </c>
      <c r="E1522" t="str">
        <f>VLOOKUP(D1522,Mapping!$E$2:$F$28,2,0)</f>
        <v>sum</v>
      </c>
      <c r="F1522">
        <v>53.214377406931973</v>
      </c>
    </row>
    <row r="1523" spans="1:6" x14ac:dyDescent="0.35">
      <c r="A1523" s="56">
        <v>44279</v>
      </c>
      <c r="B1523" s="56" t="str">
        <f>VLOOKUP(A1523,Mapping!$H$2:$I$215,2,0)</f>
        <v>Pre</v>
      </c>
      <c r="C1523" s="123" t="str">
        <f>VLOOKUP(A1523,Mapping!$H$2:$J$215,3,0)</f>
        <v>Pre</v>
      </c>
      <c r="D1523" t="s">
        <v>100</v>
      </c>
      <c r="E1523" t="str">
        <f>VLOOKUP(D1523,Mapping!$E$2:$F$28,2,0)</f>
        <v>sum</v>
      </c>
      <c r="F1523">
        <v>51.243474540008563</v>
      </c>
    </row>
    <row r="1524" spans="1:6" x14ac:dyDescent="0.35">
      <c r="A1524" s="56">
        <v>44280</v>
      </c>
      <c r="B1524" s="56" t="str">
        <f>VLOOKUP(A1524,Mapping!$H$2:$I$215,2,0)</f>
        <v>Pre</v>
      </c>
      <c r="C1524" s="123" t="str">
        <f>VLOOKUP(A1524,Mapping!$H$2:$J$215,3,0)</f>
        <v>Pre</v>
      </c>
      <c r="D1524" t="s">
        <v>100</v>
      </c>
      <c r="E1524" t="str">
        <f>VLOOKUP(D1524,Mapping!$E$2:$F$28,2,0)</f>
        <v>sum</v>
      </c>
      <c r="F1524">
        <v>49.272571673085153</v>
      </c>
    </row>
    <row r="1525" spans="1:6" x14ac:dyDescent="0.35">
      <c r="A1525" s="56">
        <v>44281</v>
      </c>
      <c r="B1525" s="56" t="str">
        <f>VLOOKUP(A1525,Mapping!$H$2:$I$215,2,0)</f>
        <v>Pre</v>
      </c>
      <c r="C1525" s="123" t="str">
        <f>VLOOKUP(A1525,Mapping!$H$2:$J$215,3,0)</f>
        <v>Pre</v>
      </c>
      <c r="D1525" t="s">
        <v>100</v>
      </c>
      <c r="E1525" t="str">
        <f>VLOOKUP(D1525,Mapping!$E$2:$F$28,2,0)</f>
        <v>sum</v>
      </c>
      <c r="F1525">
        <v>66.025246041934111</v>
      </c>
    </row>
    <row r="1526" spans="1:6" x14ac:dyDescent="0.35">
      <c r="A1526" s="56">
        <v>44282</v>
      </c>
      <c r="B1526" s="56" t="str">
        <f>VLOOKUP(A1526,Mapping!$H$2:$I$215,2,0)</f>
        <v>Pre</v>
      </c>
      <c r="C1526" s="123" t="str">
        <f>VLOOKUP(A1526,Mapping!$H$2:$J$215,3,0)</f>
        <v>Pre</v>
      </c>
      <c r="D1526" t="s">
        <v>100</v>
      </c>
      <c r="E1526" t="str">
        <f>VLOOKUP(D1526,Mapping!$E$2:$F$28,2,0)</f>
        <v>sum</v>
      </c>
      <c r="F1526">
        <v>47.301668806161743</v>
      </c>
    </row>
    <row r="1527" spans="1:6" x14ac:dyDescent="0.35">
      <c r="A1527" s="56">
        <v>44283</v>
      </c>
      <c r="B1527" s="56" t="str">
        <f>VLOOKUP(A1527,Mapping!$H$2:$I$215,2,0)</f>
        <v>Pre</v>
      </c>
      <c r="C1527" s="123" t="str">
        <f>VLOOKUP(A1527,Mapping!$H$2:$J$215,3,0)</f>
        <v>Pre</v>
      </c>
      <c r="D1527" t="s">
        <v>100</v>
      </c>
      <c r="E1527" t="str">
        <f>VLOOKUP(D1527,Mapping!$E$2:$F$28,2,0)</f>
        <v>sum</v>
      </c>
      <c r="F1527">
        <v>80.807017543859644</v>
      </c>
    </row>
    <row r="1528" spans="1:6" x14ac:dyDescent="0.35">
      <c r="A1528" s="56">
        <v>44284</v>
      </c>
      <c r="B1528" s="56" t="str">
        <f>VLOOKUP(A1528,Mapping!$H$2:$I$215,2,0)</f>
        <v>Pre</v>
      </c>
      <c r="C1528" s="123" t="str">
        <f>VLOOKUP(A1528,Mapping!$H$2:$J$215,3,0)</f>
        <v>Pre</v>
      </c>
      <c r="D1528" t="s">
        <v>100</v>
      </c>
      <c r="E1528" t="str">
        <f>VLOOKUP(D1528,Mapping!$E$2:$F$28,2,0)</f>
        <v>sum</v>
      </c>
      <c r="F1528">
        <v>57.156183140778779</v>
      </c>
    </row>
    <row r="1529" spans="1:6" x14ac:dyDescent="0.35">
      <c r="A1529" s="56">
        <v>44285</v>
      </c>
      <c r="B1529" s="56" t="str">
        <f>VLOOKUP(A1529,Mapping!$H$2:$I$215,2,0)</f>
        <v>Pre</v>
      </c>
      <c r="C1529" s="123" t="str">
        <f>VLOOKUP(A1529,Mapping!$H$2:$J$215,3,0)</f>
        <v>Pre</v>
      </c>
      <c r="D1529" t="s">
        <v>100</v>
      </c>
      <c r="E1529" t="str">
        <f>VLOOKUP(D1529,Mapping!$E$2:$F$28,2,0)</f>
        <v>sum</v>
      </c>
      <c r="F1529">
        <v>53.214377406931973</v>
      </c>
    </row>
    <row r="1530" spans="1:6" x14ac:dyDescent="0.35">
      <c r="A1530" s="56">
        <v>44286</v>
      </c>
      <c r="B1530" s="56" t="str">
        <f>VLOOKUP(A1530,Mapping!$H$2:$I$215,2,0)</f>
        <v>Pre</v>
      </c>
      <c r="C1530" s="123" t="str">
        <f>VLOOKUP(A1530,Mapping!$H$2:$J$215,3,0)</f>
        <v>Pre</v>
      </c>
      <c r="D1530" t="s">
        <v>100</v>
      </c>
      <c r="E1530" t="str">
        <f>VLOOKUP(D1530,Mapping!$E$2:$F$28,2,0)</f>
        <v>sum</v>
      </c>
      <c r="F1530">
        <v>56.170731707317067</v>
      </c>
    </row>
    <row r="1531" spans="1:6" x14ac:dyDescent="0.35">
      <c r="A1531" s="56">
        <v>44287</v>
      </c>
      <c r="B1531" s="56" t="str">
        <f>VLOOKUP(A1531,Mapping!$H$2:$I$215,2,0)</f>
        <v>Pre</v>
      </c>
      <c r="C1531" s="123" t="str">
        <f>VLOOKUP(A1531,Mapping!$H$2:$J$215,3,0)</f>
        <v>Pre</v>
      </c>
      <c r="D1531" t="s">
        <v>100</v>
      </c>
      <c r="E1531" t="str">
        <f>VLOOKUP(D1531,Mapping!$E$2:$F$28,2,0)</f>
        <v>sum</v>
      </c>
      <c r="F1531">
        <v>55.344234079173837</v>
      </c>
    </row>
    <row r="1532" spans="1:6" x14ac:dyDescent="0.35">
      <c r="A1532" s="56">
        <v>44288</v>
      </c>
      <c r="B1532" s="56" t="str">
        <f>VLOOKUP(A1532,Mapping!$H$2:$I$215,2,0)</f>
        <v>Pre</v>
      </c>
      <c r="C1532" s="123" t="str">
        <f>VLOOKUP(A1532,Mapping!$H$2:$J$215,3,0)</f>
        <v>Pre</v>
      </c>
      <c r="D1532" t="s">
        <v>100</v>
      </c>
      <c r="E1532" t="str">
        <f>VLOOKUP(D1532,Mapping!$E$2:$F$28,2,0)</f>
        <v>sum</v>
      </c>
      <c r="F1532">
        <v>42.211703958691913</v>
      </c>
    </row>
    <row r="1533" spans="1:6" x14ac:dyDescent="0.35">
      <c r="A1533" s="56">
        <v>44289</v>
      </c>
      <c r="B1533" s="56" t="str">
        <f>VLOOKUP(A1533,Mapping!$H$2:$I$215,2,0)</f>
        <v>Pre</v>
      </c>
      <c r="C1533" s="123" t="str">
        <f>VLOOKUP(A1533,Mapping!$H$2:$J$215,3,0)</f>
        <v>Pre</v>
      </c>
      <c r="D1533" t="s">
        <v>100</v>
      </c>
      <c r="E1533" t="str">
        <f>VLOOKUP(D1533,Mapping!$E$2:$F$28,2,0)</f>
        <v>sum</v>
      </c>
      <c r="F1533">
        <v>54.406196213425133</v>
      </c>
    </row>
    <row r="1534" spans="1:6" x14ac:dyDescent="0.35">
      <c r="A1534" s="56">
        <v>44290</v>
      </c>
      <c r="B1534" s="56" t="str">
        <f>VLOOKUP(A1534,Mapping!$H$2:$I$215,2,0)</f>
        <v>Pre</v>
      </c>
      <c r="C1534" s="123" t="str">
        <f>VLOOKUP(A1534,Mapping!$H$2:$J$215,3,0)</f>
        <v>Pre</v>
      </c>
      <c r="D1534" t="s">
        <v>100</v>
      </c>
      <c r="E1534" t="str">
        <f>VLOOKUP(D1534,Mapping!$E$2:$F$28,2,0)</f>
        <v>sum</v>
      </c>
      <c r="F1534">
        <v>75.981067125645438</v>
      </c>
    </row>
    <row r="1535" spans="1:6" x14ac:dyDescent="0.35">
      <c r="A1535" s="56">
        <v>44291</v>
      </c>
      <c r="B1535" s="56" t="str">
        <f>VLOOKUP(A1535,Mapping!$H$2:$I$215,2,0)</f>
        <v>Pre</v>
      </c>
      <c r="C1535" s="123" t="str">
        <f>VLOOKUP(A1535,Mapping!$H$2:$J$215,3,0)</f>
        <v>Pre</v>
      </c>
      <c r="D1535" t="s">
        <v>100</v>
      </c>
      <c r="E1535" t="str">
        <f>VLOOKUP(D1535,Mapping!$E$2:$F$28,2,0)</f>
        <v>sum</v>
      </c>
      <c r="F1535">
        <v>80.671256454388995</v>
      </c>
    </row>
    <row r="1536" spans="1:6" x14ac:dyDescent="0.35">
      <c r="A1536" s="56">
        <v>44292</v>
      </c>
      <c r="B1536" s="56" t="str">
        <f>VLOOKUP(A1536,Mapping!$H$2:$I$215,2,0)</f>
        <v>Pre</v>
      </c>
      <c r="C1536" s="123" t="str">
        <f>VLOOKUP(A1536,Mapping!$H$2:$J$215,3,0)</f>
        <v>Pre</v>
      </c>
      <c r="D1536" t="s">
        <v>100</v>
      </c>
      <c r="E1536" t="str">
        <f>VLOOKUP(D1536,Mapping!$E$2:$F$28,2,0)</f>
        <v>sum</v>
      </c>
      <c r="F1536">
        <v>76.91910499139415</v>
      </c>
    </row>
    <row r="1537" spans="1:6" x14ac:dyDescent="0.35">
      <c r="A1537" s="56">
        <v>44293</v>
      </c>
      <c r="B1537" s="56" t="str">
        <f>VLOOKUP(A1537,Mapping!$H$2:$I$215,2,0)</f>
        <v>Pre</v>
      </c>
      <c r="C1537" s="123" t="str">
        <f>VLOOKUP(A1537,Mapping!$H$2:$J$215,3,0)</f>
        <v>Pre</v>
      </c>
      <c r="D1537" t="s">
        <v>100</v>
      </c>
      <c r="E1537" t="str">
        <f>VLOOKUP(D1537,Mapping!$E$2:$F$28,2,0)</f>
        <v>sum</v>
      </c>
      <c r="F1537">
        <v>78.795180722891573</v>
      </c>
    </row>
    <row r="1538" spans="1:6" x14ac:dyDescent="0.35">
      <c r="A1538" s="56">
        <v>44294</v>
      </c>
      <c r="B1538" s="56" t="str">
        <f>VLOOKUP(A1538,Mapping!$H$2:$I$215,2,0)</f>
        <v>Pre</v>
      </c>
      <c r="C1538" s="123" t="str">
        <f>VLOOKUP(A1538,Mapping!$H$2:$J$215,3,0)</f>
        <v>Pre</v>
      </c>
      <c r="D1538" t="s">
        <v>100</v>
      </c>
      <c r="E1538" t="str">
        <f>VLOOKUP(D1538,Mapping!$E$2:$F$28,2,0)</f>
        <v>sum</v>
      </c>
      <c r="F1538">
        <v>75.043029259896741</v>
      </c>
    </row>
    <row r="1539" spans="1:6" x14ac:dyDescent="0.35">
      <c r="A1539" s="56">
        <v>44295</v>
      </c>
      <c r="B1539" s="56" t="str">
        <f>VLOOKUP(A1539,Mapping!$H$2:$I$215,2,0)</f>
        <v>Pre</v>
      </c>
      <c r="C1539" s="123" t="str">
        <f>VLOOKUP(A1539,Mapping!$H$2:$J$215,3,0)</f>
        <v>Pre</v>
      </c>
      <c r="D1539" t="s">
        <v>100</v>
      </c>
      <c r="E1539" t="str">
        <f>VLOOKUP(D1539,Mapping!$E$2:$F$28,2,0)</f>
        <v>sum</v>
      </c>
      <c r="F1539">
        <v>67.538726333907064</v>
      </c>
    </row>
    <row r="1540" spans="1:6" x14ac:dyDescent="0.35">
      <c r="A1540" s="56">
        <v>44296</v>
      </c>
      <c r="B1540" s="56" t="str">
        <f>VLOOKUP(A1540,Mapping!$H$2:$I$215,2,0)</f>
        <v>Pre</v>
      </c>
      <c r="C1540" s="123" t="str">
        <f>VLOOKUP(A1540,Mapping!$H$2:$J$215,3,0)</f>
        <v>Pre</v>
      </c>
      <c r="D1540" t="s">
        <v>100</v>
      </c>
      <c r="E1540" t="str">
        <f>VLOOKUP(D1540,Mapping!$E$2:$F$28,2,0)</f>
        <v>sum</v>
      </c>
      <c r="F1540">
        <v>67.538726333907064</v>
      </c>
    </row>
    <row r="1541" spans="1:6" x14ac:dyDescent="0.35">
      <c r="A1541" s="56">
        <v>44297</v>
      </c>
      <c r="B1541" s="56" t="str">
        <f>VLOOKUP(A1541,Mapping!$H$2:$I$215,2,0)</f>
        <v>Pre</v>
      </c>
      <c r="C1541" s="123" t="str">
        <f>VLOOKUP(A1541,Mapping!$H$2:$J$215,3,0)</f>
        <v>Pre</v>
      </c>
      <c r="D1541" t="s">
        <v>100</v>
      </c>
      <c r="E1541" t="str">
        <f>VLOOKUP(D1541,Mapping!$E$2:$F$28,2,0)</f>
        <v>sum</v>
      </c>
      <c r="F1541">
        <v>92.865748709122215</v>
      </c>
    </row>
    <row r="1542" spans="1:6" x14ac:dyDescent="0.35">
      <c r="A1542" s="56">
        <v>44298</v>
      </c>
      <c r="B1542" s="56" t="str">
        <f>VLOOKUP(A1542,Mapping!$H$2:$I$215,2,0)</f>
        <v>Pre</v>
      </c>
      <c r="C1542" s="123" t="str">
        <f>VLOOKUP(A1542,Mapping!$H$2:$J$215,3,0)</f>
        <v>Pre</v>
      </c>
      <c r="D1542" t="s">
        <v>100</v>
      </c>
      <c r="E1542" t="str">
        <f>VLOOKUP(D1542,Mapping!$E$2:$F$28,2,0)</f>
        <v>sum</v>
      </c>
      <c r="F1542">
        <v>81.609294320137693</v>
      </c>
    </row>
    <row r="1543" spans="1:6" x14ac:dyDescent="0.35">
      <c r="A1543" s="56">
        <v>44299</v>
      </c>
      <c r="B1543" s="56" t="str">
        <f>VLOOKUP(A1543,Mapping!$H$2:$I$215,2,0)</f>
        <v>Pre</v>
      </c>
      <c r="C1543" s="123" t="str">
        <f>VLOOKUP(A1543,Mapping!$H$2:$J$215,3,0)</f>
        <v>Pre</v>
      </c>
      <c r="D1543" t="s">
        <v>100</v>
      </c>
      <c r="E1543" t="str">
        <f>VLOOKUP(D1543,Mapping!$E$2:$F$28,2,0)</f>
        <v>sum</v>
      </c>
      <c r="F1543">
        <v>60.972461273666099</v>
      </c>
    </row>
    <row r="1544" spans="1:6" x14ac:dyDescent="0.35">
      <c r="A1544" s="56">
        <v>44300</v>
      </c>
      <c r="B1544" s="56" t="str">
        <f>VLOOKUP(A1544,Mapping!$H$2:$I$215,2,0)</f>
        <v>Pre</v>
      </c>
      <c r="C1544" s="123" t="str">
        <f>VLOOKUP(A1544,Mapping!$H$2:$J$215,3,0)</f>
        <v>Pre</v>
      </c>
      <c r="D1544" t="s">
        <v>100</v>
      </c>
      <c r="E1544" t="str">
        <f>VLOOKUP(D1544,Mapping!$E$2:$F$28,2,0)</f>
        <v>sum</v>
      </c>
      <c r="F1544">
        <v>60.034423407917387</v>
      </c>
    </row>
    <row r="1545" spans="1:6" x14ac:dyDescent="0.35">
      <c r="A1545" s="56">
        <v>44301</v>
      </c>
      <c r="B1545" s="56" t="str">
        <f>VLOOKUP(A1545,Mapping!$H$2:$I$215,2,0)</f>
        <v>Pre</v>
      </c>
      <c r="C1545" s="123" t="str">
        <f>VLOOKUP(A1545,Mapping!$H$2:$J$215,3,0)</f>
        <v>Pre</v>
      </c>
      <c r="D1545" t="s">
        <v>100</v>
      </c>
      <c r="E1545" t="str">
        <f>VLOOKUP(D1545,Mapping!$E$2:$F$28,2,0)</f>
        <v>sum</v>
      </c>
      <c r="F1545">
        <v>63.786574870912233</v>
      </c>
    </row>
    <row r="1546" spans="1:6" x14ac:dyDescent="0.35">
      <c r="A1546" s="56">
        <v>44302</v>
      </c>
      <c r="B1546" s="56" t="str">
        <f>VLOOKUP(A1546,Mapping!$H$2:$I$215,2,0)</f>
        <v>Pre</v>
      </c>
      <c r="C1546" s="123" t="str">
        <f>VLOOKUP(A1546,Mapping!$H$2:$J$215,3,0)</f>
        <v>Pre</v>
      </c>
      <c r="D1546" t="s">
        <v>100</v>
      </c>
      <c r="E1546" t="str">
        <f>VLOOKUP(D1546,Mapping!$E$2:$F$28,2,0)</f>
        <v>sum</v>
      </c>
      <c r="F1546">
        <v>60.034423407917387</v>
      </c>
    </row>
    <row r="1547" spans="1:6" x14ac:dyDescent="0.35">
      <c r="A1547" s="56">
        <v>44303</v>
      </c>
      <c r="B1547" s="56" t="str">
        <f>VLOOKUP(A1547,Mapping!$H$2:$I$215,2,0)</f>
        <v>Pre</v>
      </c>
      <c r="C1547" s="123" t="str">
        <f>VLOOKUP(A1547,Mapping!$H$2:$J$215,3,0)</f>
        <v>Pre</v>
      </c>
      <c r="D1547" t="s">
        <v>100</v>
      </c>
      <c r="E1547" t="str">
        <f>VLOOKUP(D1547,Mapping!$E$2:$F$28,2,0)</f>
        <v>sum</v>
      </c>
      <c r="F1547">
        <v>68.476764199655776</v>
      </c>
    </row>
    <row r="1548" spans="1:6" x14ac:dyDescent="0.35">
      <c r="A1548" s="56">
        <v>44304</v>
      </c>
      <c r="B1548" s="56" t="str">
        <f>VLOOKUP(A1548,Mapping!$H$2:$I$215,2,0)</f>
        <v>Pre</v>
      </c>
      <c r="C1548" s="123" t="str">
        <f>VLOOKUP(A1548,Mapping!$H$2:$J$215,3,0)</f>
        <v>Pre</v>
      </c>
      <c r="D1548" t="s">
        <v>100</v>
      </c>
      <c r="E1548" t="str">
        <f>VLOOKUP(D1548,Mapping!$E$2:$F$28,2,0)</f>
        <v>sum</v>
      </c>
      <c r="F1548">
        <v>156.65232358003439</v>
      </c>
    </row>
    <row r="1549" spans="1:6" x14ac:dyDescent="0.35">
      <c r="A1549" s="56">
        <v>44305</v>
      </c>
      <c r="B1549" s="56" t="str">
        <f>VLOOKUP(A1549,Mapping!$H$2:$I$215,2,0)</f>
        <v>Pre</v>
      </c>
      <c r="C1549" s="123" t="str">
        <f>VLOOKUP(A1549,Mapping!$H$2:$J$215,3,0)</f>
        <v>Pre</v>
      </c>
      <c r="D1549" t="s">
        <v>100</v>
      </c>
      <c r="E1549" t="str">
        <f>VLOOKUP(D1549,Mapping!$E$2:$F$28,2,0)</f>
        <v>sum</v>
      </c>
      <c r="F1549">
        <v>142.58175559380379</v>
      </c>
    </row>
    <row r="1550" spans="1:6" x14ac:dyDescent="0.35">
      <c r="A1550" s="56">
        <v>44306</v>
      </c>
      <c r="B1550" s="56" t="str">
        <f>VLOOKUP(A1550,Mapping!$H$2:$I$215,2,0)</f>
        <v>Pre</v>
      </c>
      <c r="C1550" s="123" t="str">
        <f>VLOOKUP(A1550,Mapping!$H$2:$J$215,3,0)</f>
        <v>Pre</v>
      </c>
      <c r="D1550" t="s">
        <v>100</v>
      </c>
      <c r="E1550" t="str">
        <f>VLOOKUP(D1550,Mapping!$E$2:$F$28,2,0)</f>
        <v>sum</v>
      </c>
      <c r="F1550">
        <v>97.555938037865758</v>
      </c>
    </row>
    <row r="1551" spans="1:6" x14ac:dyDescent="0.35">
      <c r="A1551" s="56">
        <v>44307</v>
      </c>
      <c r="B1551" s="56" t="str">
        <f>VLOOKUP(A1551,Mapping!$H$2:$I$215,2,0)</f>
        <v>Pre</v>
      </c>
      <c r="C1551" s="123" t="str">
        <f>VLOOKUP(A1551,Mapping!$H$2:$J$215,3,0)</f>
        <v>Pre</v>
      </c>
      <c r="D1551" t="s">
        <v>100</v>
      </c>
      <c r="E1551" t="str">
        <f>VLOOKUP(D1551,Mapping!$E$2:$F$28,2,0)</f>
        <v>sum</v>
      </c>
      <c r="F1551">
        <v>111.6265060240964</v>
      </c>
    </row>
    <row r="1552" spans="1:6" x14ac:dyDescent="0.35">
      <c r="A1552" s="56">
        <v>44308</v>
      </c>
      <c r="B1552" s="56" t="str">
        <f>VLOOKUP(A1552,Mapping!$H$2:$I$215,2,0)</f>
        <v>Pre</v>
      </c>
      <c r="C1552" s="123" t="str">
        <f>VLOOKUP(A1552,Mapping!$H$2:$J$215,3,0)</f>
        <v>Pre</v>
      </c>
      <c r="D1552" t="s">
        <v>100</v>
      </c>
      <c r="E1552" t="str">
        <f>VLOOKUP(D1552,Mapping!$E$2:$F$28,2,0)</f>
        <v>sum</v>
      </c>
      <c r="F1552">
        <v>151.02409638554221</v>
      </c>
    </row>
    <row r="1553" spans="1:6" x14ac:dyDescent="0.35">
      <c r="A1553" s="56">
        <v>44309</v>
      </c>
      <c r="B1553" s="56" t="str">
        <f>VLOOKUP(A1553,Mapping!$H$2:$I$215,2,0)</f>
        <v>Pre</v>
      </c>
      <c r="C1553" s="123" t="str">
        <f>VLOOKUP(A1553,Mapping!$H$2:$J$215,3,0)</f>
        <v>Pre</v>
      </c>
      <c r="D1553" t="s">
        <v>100</v>
      </c>
      <c r="E1553" t="str">
        <f>VLOOKUP(D1553,Mapping!$E$2:$F$28,2,0)</f>
        <v>sum</v>
      </c>
      <c r="F1553">
        <v>141.64371772805509</v>
      </c>
    </row>
    <row r="1554" spans="1:6" x14ac:dyDescent="0.35">
      <c r="A1554" s="56">
        <v>44310</v>
      </c>
      <c r="B1554" s="56" t="str">
        <f>VLOOKUP(A1554,Mapping!$H$2:$I$215,2,0)</f>
        <v>Pre</v>
      </c>
      <c r="C1554" s="123" t="str">
        <f>VLOOKUP(A1554,Mapping!$H$2:$J$215,3,0)</f>
        <v>Pre</v>
      </c>
      <c r="D1554" t="s">
        <v>100</v>
      </c>
      <c r="E1554" t="str">
        <f>VLOOKUP(D1554,Mapping!$E$2:$F$28,2,0)</f>
        <v>sum</v>
      </c>
      <c r="F1554">
        <v>175.41308089500859</v>
      </c>
    </row>
    <row r="1555" spans="1:6" x14ac:dyDescent="0.35">
      <c r="A1555" s="56">
        <v>44311</v>
      </c>
      <c r="B1555" s="56" t="str">
        <f>VLOOKUP(A1555,Mapping!$H$2:$I$215,2,0)</f>
        <v>Pre</v>
      </c>
      <c r="C1555" s="123" t="str">
        <f>VLOOKUP(A1555,Mapping!$H$2:$J$215,3,0)</f>
        <v>Pre</v>
      </c>
      <c r="D1555" t="s">
        <v>100</v>
      </c>
      <c r="E1555" t="str">
        <f>VLOOKUP(D1555,Mapping!$E$2:$F$28,2,0)</f>
        <v>sum</v>
      </c>
      <c r="F1555">
        <v>187.6075731497418</v>
      </c>
    </row>
    <row r="1556" spans="1:6" x14ac:dyDescent="0.35">
      <c r="A1556" s="56">
        <v>44312</v>
      </c>
      <c r="B1556" s="56" t="str">
        <f>VLOOKUP(A1556,Mapping!$H$2:$I$215,2,0)</f>
        <v>Pre</v>
      </c>
      <c r="C1556" s="123" t="str">
        <f>VLOOKUP(A1556,Mapping!$H$2:$J$215,3,0)</f>
        <v>Pre</v>
      </c>
      <c r="D1556" t="s">
        <v>100</v>
      </c>
      <c r="E1556" t="str">
        <f>VLOOKUP(D1556,Mapping!$E$2:$F$28,2,0)</f>
        <v>sum</v>
      </c>
      <c r="F1556">
        <v>115.3786574870912</v>
      </c>
    </row>
    <row r="1557" spans="1:6" x14ac:dyDescent="0.35">
      <c r="A1557" s="56">
        <v>44313</v>
      </c>
      <c r="B1557" s="56" t="str">
        <f>VLOOKUP(A1557,Mapping!$H$2:$I$215,2,0)</f>
        <v>Post</v>
      </c>
      <c r="C1557" s="123" t="str">
        <f>VLOOKUP(A1557,Mapping!$H$2:$J$215,3,0)</f>
        <v>Post</v>
      </c>
      <c r="D1557" t="s">
        <v>100</v>
      </c>
      <c r="E1557" t="str">
        <f>VLOOKUP(D1557,Mapping!$E$2:$F$28,2,0)</f>
        <v>sum</v>
      </c>
      <c r="F1557">
        <v>84.423407917383827</v>
      </c>
    </row>
    <row r="1558" spans="1:6" x14ac:dyDescent="0.35">
      <c r="A1558" s="56">
        <v>44314</v>
      </c>
      <c r="B1558" s="56" t="str">
        <f>VLOOKUP(A1558,Mapping!$H$2:$I$215,2,0)</f>
        <v>Post</v>
      </c>
      <c r="C1558" s="123" t="str">
        <f>VLOOKUP(A1558,Mapping!$H$2:$J$215,3,0)</f>
        <v>Post</v>
      </c>
      <c r="D1558" t="s">
        <v>100</v>
      </c>
      <c r="E1558" t="str">
        <f>VLOOKUP(D1558,Mapping!$E$2:$F$28,2,0)</f>
        <v>sum</v>
      </c>
      <c r="F1558">
        <v>86.29948364888125</v>
      </c>
    </row>
    <row r="1559" spans="1:6" x14ac:dyDescent="0.35">
      <c r="A1559" s="56">
        <v>44315</v>
      </c>
      <c r="B1559" s="56" t="str">
        <f>VLOOKUP(A1559,Mapping!$H$2:$I$215,2,0)</f>
        <v>Post</v>
      </c>
      <c r="C1559" s="123" t="str">
        <f>VLOOKUP(A1559,Mapping!$H$2:$J$215,3,0)</f>
        <v>Post</v>
      </c>
      <c r="D1559" t="s">
        <v>100</v>
      </c>
      <c r="E1559" t="str">
        <f>VLOOKUP(D1559,Mapping!$E$2:$F$28,2,0)</f>
        <v>sum</v>
      </c>
      <c r="F1559">
        <v>58.158347676419972</v>
      </c>
    </row>
    <row r="1560" spans="1:6" x14ac:dyDescent="0.35">
      <c r="A1560" s="56">
        <v>44316</v>
      </c>
      <c r="B1560" s="56" t="str">
        <f>VLOOKUP(A1560,Mapping!$H$2:$I$215,2,0)</f>
        <v>Post</v>
      </c>
      <c r="C1560" s="123" t="str">
        <f>VLOOKUP(A1560,Mapping!$H$2:$J$215,3,0)</f>
        <v>Post</v>
      </c>
      <c r="D1560" t="s">
        <v>100</v>
      </c>
      <c r="E1560" t="str">
        <f>VLOOKUP(D1560,Mapping!$E$2:$F$28,2,0)</f>
        <v>sum</v>
      </c>
      <c r="F1560">
        <v>54.406196213425133</v>
      </c>
    </row>
    <row r="1561" spans="1:6" x14ac:dyDescent="0.35">
      <c r="A1561" s="56">
        <v>44317</v>
      </c>
      <c r="B1561" s="56" t="str">
        <f>VLOOKUP(A1561,Mapping!$H$2:$I$215,2,0)</f>
        <v>Post</v>
      </c>
      <c r="C1561" s="123" t="str">
        <f>VLOOKUP(A1561,Mapping!$H$2:$J$215,3,0)</f>
        <v>Post</v>
      </c>
      <c r="D1561" t="s">
        <v>100</v>
      </c>
      <c r="E1561" t="str">
        <f>VLOOKUP(D1561,Mapping!$E$2:$F$28,2,0)</f>
        <v>sum</v>
      </c>
      <c r="F1561">
        <v>57.711568322981357</v>
      </c>
    </row>
    <row r="1562" spans="1:6" x14ac:dyDescent="0.35">
      <c r="A1562" s="56">
        <v>44318</v>
      </c>
      <c r="B1562" s="56" t="str">
        <f>VLOOKUP(A1562,Mapping!$H$2:$I$215,2,0)</f>
        <v>Post</v>
      </c>
      <c r="C1562" s="123" t="str">
        <f>VLOOKUP(A1562,Mapping!$H$2:$J$215,3,0)</f>
        <v>Post</v>
      </c>
      <c r="D1562" t="s">
        <v>100</v>
      </c>
      <c r="E1562" t="str">
        <f>VLOOKUP(D1562,Mapping!$E$2:$F$28,2,0)</f>
        <v>sum</v>
      </c>
      <c r="F1562">
        <v>59.889363354037272</v>
      </c>
    </row>
    <row r="1563" spans="1:6" x14ac:dyDescent="0.35">
      <c r="A1563" s="56">
        <v>44319</v>
      </c>
      <c r="B1563" s="56" t="str">
        <f>VLOOKUP(A1563,Mapping!$H$2:$I$215,2,0)</f>
        <v>Post</v>
      </c>
      <c r="C1563" s="123" t="str">
        <f>VLOOKUP(A1563,Mapping!$H$2:$J$215,3,0)</f>
        <v>Post</v>
      </c>
      <c r="D1563" t="s">
        <v>100</v>
      </c>
      <c r="E1563" t="str">
        <f>VLOOKUP(D1563,Mapping!$E$2:$F$28,2,0)</f>
        <v>sum</v>
      </c>
      <c r="F1563">
        <v>45.733695652173907</v>
      </c>
    </row>
    <row r="1564" spans="1:6" x14ac:dyDescent="0.35">
      <c r="A1564" s="56">
        <v>44320</v>
      </c>
      <c r="B1564" s="56" t="str">
        <f>VLOOKUP(A1564,Mapping!$H$2:$I$215,2,0)</f>
        <v>Post</v>
      </c>
      <c r="C1564" s="123" t="str">
        <f>VLOOKUP(A1564,Mapping!$H$2:$J$215,3,0)</f>
        <v>Post</v>
      </c>
      <c r="D1564" t="s">
        <v>100</v>
      </c>
      <c r="E1564" t="str">
        <f>VLOOKUP(D1564,Mapping!$E$2:$F$28,2,0)</f>
        <v>sum</v>
      </c>
      <c r="F1564">
        <v>165.51242236024851</v>
      </c>
    </row>
    <row r="1565" spans="1:6" x14ac:dyDescent="0.35">
      <c r="A1565" s="56">
        <v>44321</v>
      </c>
      <c r="B1565" s="56" t="str">
        <f>VLOOKUP(A1565,Mapping!$H$2:$I$215,2,0)</f>
        <v>Post</v>
      </c>
      <c r="C1565" s="123" t="str">
        <f>VLOOKUP(A1565,Mapping!$H$2:$J$215,3,0)</f>
        <v>Post</v>
      </c>
      <c r="D1565" t="s">
        <v>100</v>
      </c>
      <c r="E1565" t="str">
        <f>VLOOKUP(D1565,Mapping!$E$2:$F$28,2,0)</f>
        <v>sum</v>
      </c>
      <c r="F1565">
        <v>135.02329192546591</v>
      </c>
    </row>
    <row r="1566" spans="1:6" x14ac:dyDescent="0.35">
      <c r="A1566" s="56">
        <v>44322</v>
      </c>
      <c r="B1566" s="56" t="str">
        <f>VLOOKUP(A1566,Mapping!$H$2:$I$215,2,0)</f>
        <v>Post</v>
      </c>
      <c r="C1566" s="123" t="str">
        <f>VLOOKUP(A1566,Mapping!$H$2:$J$215,3,0)</f>
        <v>Post</v>
      </c>
      <c r="D1566" t="s">
        <v>100</v>
      </c>
      <c r="E1566" t="str">
        <f>VLOOKUP(D1566,Mapping!$E$2:$F$28,2,0)</f>
        <v>sum</v>
      </c>
      <c r="F1566">
        <v>98.000776397515523</v>
      </c>
    </row>
    <row r="1567" spans="1:6" x14ac:dyDescent="0.35">
      <c r="A1567" s="56">
        <v>44323</v>
      </c>
      <c r="B1567" s="56" t="str">
        <f>VLOOKUP(A1567,Mapping!$H$2:$I$215,2,0)</f>
        <v>Post</v>
      </c>
      <c r="C1567" s="123" t="str">
        <f>VLOOKUP(A1567,Mapping!$H$2:$J$215,3,0)</f>
        <v>Post</v>
      </c>
      <c r="D1567" t="s">
        <v>100</v>
      </c>
      <c r="E1567" t="str">
        <f>VLOOKUP(D1567,Mapping!$E$2:$F$28,2,0)</f>
        <v>sum</v>
      </c>
      <c r="F1567">
        <v>95.822981366459629</v>
      </c>
    </row>
    <row r="1568" spans="1:6" x14ac:dyDescent="0.35">
      <c r="A1568" s="56">
        <v>44324</v>
      </c>
      <c r="B1568" s="56" t="str">
        <f>VLOOKUP(A1568,Mapping!$H$2:$I$215,2,0)</f>
        <v>Post</v>
      </c>
      <c r="C1568" s="123" t="str">
        <f>VLOOKUP(A1568,Mapping!$H$2:$J$215,3,0)</f>
        <v>Post</v>
      </c>
      <c r="D1568" t="s">
        <v>100</v>
      </c>
      <c r="E1568" t="str">
        <f>VLOOKUP(D1568,Mapping!$E$2:$F$28,2,0)</f>
        <v>sum</v>
      </c>
      <c r="F1568">
        <v>105.62305900621119</v>
      </c>
    </row>
    <row r="1569" spans="1:6" x14ac:dyDescent="0.35">
      <c r="A1569" s="56">
        <v>44325</v>
      </c>
      <c r="B1569" s="56" t="str">
        <f>VLOOKUP(A1569,Mapping!$H$2:$I$215,2,0)</f>
        <v>Post</v>
      </c>
      <c r="C1569" s="123" t="str">
        <f>VLOOKUP(A1569,Mapping!$H$2:$J$215,3,0)</f>
        <v>Post</v>
      </c>
      <c r="D1569" t="s">
        <v>100</v>
      </c>
      <c r="E1569" t="str">
        <f>VLOOKUP(D1569,Mapping!$E$2:$F$28,2,0)</f>
        <v>sum</v>
      </c>
      <c r="F1569">
        <v>105.62305900621119</v>
      </c>
    </row>
    <row r="1570" spans="1:6" x14ac:dyDescent="0.35">
      <c r="A1570" s="56">
        <v>44326</v>
      </c>
      <c r="B1570" s="56" t="str">
        <f>VLOOKUP(A1570,Mapping!$H$2:$I$215,2,0)</f>
        <v>Post</v>
      </c>
      <c r="C1570" s="123" t="str">
        <f>VLOOKUP(A1570,Mapping!$H$2:$J$215,3,0)</f>
        <v>Post</v>
      </c>
      <c r="D1570" t="s">
        <v>100</v>
      </c>
      <c r="E1570" t="str">
        <f>VLOOKUP(D1570,Mapping!$E$2:$F$28,2,0)</f>
        <v>sum</v>
      </c>
      <c r="F1570">
        <v>117.60093167701859</v>
      </c>
    </row>
    <row r="1571" spans="1:6" x14ac:dyDescent="0.35">
      <c r="A1571" s="56">
        <v>44327</v>
      </c>
      <c r="B1571" s="56" t="str">
        <f>VLOOKUP(A1571,Mapping!$H$2:$I$215,2,0)</f>
        <v>Post</v>
      </c>
      <c r="C1571" s="123" t="str">
        <f>VLOOKUP(A1571,Mapping!$H$2:$J$215,3,0)</f>
        <v>Post</v>
      </c>
      <c r="D1571" t="s">
        <v>100</v>
      </c>
      <c r="E1571" t="str">
        <f>VLOOKUP(D1571,Mapping!$E$2:$F$28,2,0)</f>
        <v>sum</v>
      </c>
      <c r="F1571">
        <v>116.5120341614907</v>
      </c>
    </row>
    <row r="1572" spans="1:6" x14ac:dyDescent="0.35">
      <c r="A1572" s="56">
        <v>44328</v>
      </c>
      <c r="B1572" s="56" t="str">
        <f>VLOOKUP(A1572,Mapping!$H$2:$I$215,2,0)</f>
        <v>Post</v>
      </c>
      <c r="C1572" s="123" t="str">
        <f>VLOOKUP(A1572,Mapping!$H$2:$J$215,3,0)</f>
        <v>Post</v>
      </c>
      <c r="D1572" t="s">
        <v>100</v>
      </c>
      <c r="E1572" t="str">
        <f>VLOOKUP(D1572,Mapping!$E$2:$F$28,2,0)</f>
        <v>sum</v>
      </c>
      <c r="F1572">
        <v>119.7787267080745</v>
      </c>
    </row>
    <row r="1573" spans="1:6" x14ac:dyDescent="0.35">
      <c r="A1573" s="56">
        <v>44329</v>
      </c>
      <c r="B1573" s="56" t="str">
        <f>VLOOKUP(A1573,Mapping!$H$2:$I$215,2,0)</f>
        <v>Post</v>
      </c>
      <c r="C1573" s="123" t="str">
        <f>VLOOKUP(A1573,Mapping!$H$2:$J$215,3,0)</f>
        <v>Post</v>
      </c>
      <c r="D1573" t="s">
        <v>100</v>
      </c>
      <c r="E1573" t="str">
        <f>VLOOKUP(D1573,Mapping!$E$2:$F$28,2,0)</f>
        <v>sum</v>
      </c>
      <c r="F1573">
        <v>107.8008540372671</v>
      </c>
    </row>
    <row r="1574" spans="1:6" x14ac:dyDescent="0.35">
      <c r="A1574" s="56">
        <v>44330</v>
      </c>
      <c r="B1574" s="56" t="str">
        <f>VLOOKUP(A1574,Mapping!$H$2:$I$215,2,0)</f>
        <v>Post</v>
      </c>
      <c r="C1574" s="123" t="str">
        <f>VLOOKUP(A1574,Mapping!$H$2:$J$215,3,0)</f>
        <v>Post</v>
      </c>
      <c r="D1574" t="s">
        <v>100</v>
      </c>
      <c r="E1574" t="str">
        <f>VLOOKUP(D1574,Mapping!$E$2:$F$28,2,0)</f>
        <v>sum</v>
      </c>
      <c r="F1574">
        <v>127.4010093167702</v>
      </c>
    </row>
    <row r="1575" spans="1:6" x14ac:dyDescent="0.35">
      <c r="A1575" s="56">
        <v>44331</v>
      </c>
      <c r="B1575" s="56" t="str">
        <f>VLOOKUP(A1575,Mapping!$H$2:$I$215,2,0)</f>
        <v>Post</v>
      </c>
      <c r="C1575" s="123" t="str">
        <f>VLOOKUP(A1575,Mapping!$H$2:$J$215,3,0)</f>
        <v>Post</v>
      </c>
      <c r="D1575" t="s">
        <v>100</v>
      </c>
      <c r="E1575" t="str">
        <f>VLOOKUP(D1575,Mapping!$E$2:$F$28,2,0)</f>
        <v>sum</v>
      </c>
      <c r="F1575">
        <v>125.22321428571431</v>
      </c>
    </row>
    <row r="1576" spans="1:6" x14ac:dyDescent="0.35">
      <c r="A1576" s="56">
        <v>44332</v>
      </c>
      <c r="B1576" s="56" t="str">
        <f>VLOOKUP(A1576,Mapping!$H$2:$I$215,2,0)</f>
        <v>Post</v>
      </c>
      <c r="C1576" s="123" t="str">
        <f>VLOOKUP(A1576,Mapping!$H$2:$J$215,3,0)</f>
        <v>Post</v>
      </c>
      <c r="D1576" t="s">
        <v>100</v>
      </c>
      <c r="E1576" t="str">
        <f>VLOOKUP(D1576,Mapping!$E$2:$F$28,2,0)</f>
        <v>sum</v>
      </c>
      <c r="F1576">
        <v>124.1343167701863</v>
      </c>
    </row>
    <row r="1577" spans="1:6" x14ac:dyDescent="0.35">
      <c r="A1577" s="56">
        <v>44333</v>
      </c>
      <c r="B1577" s="56" t="str">
        <f>VLOOKUP(A1577,Mapping!$H$2:$I$215,2,0)</f>
        <v>Post</v>
      </c>
      <c r="C1577" s="123" t="str">
        <f>VLOOKUP(A1577,Mapping!$H$2:$J$215,3,0)</f>
        <v>Post</v>
      </c>
      <c r="D1577" t="s">
        <v>100</v>
      </c>
      <c r="E1577" t="str">
        <f>VLOOKUP(D1577,Mapping!$E$2:$F$28,2,0)</f>
        <v>sum</v>
      </c>
      <c r="F1577">
        <v>94.734083850931682</v>
      </c>
    </row>
    <row r="1578" spans="1:6" x14ac:dyDescent="0.35">
      <c r="A1578" s="56">
        <v>44334</v>
      </c>
      <c r="B1578" s="56" t="str">
        <f>VLOOKUP(A1578,Mapping!$H$2:$I$215,2,0)</f>
        <v>Post</v>
      </c>
      <c r="C1578" s="123" t="str">
        <f>VLOOKUP(A1578,Mapping!$H$2:$J$215,3,0)</f>
        <v>Post</v>
      </c>
      <c r="D1578" t="s">
        <v>100</v>
      </c>
      <c r="E1578" t="str">
        <f>VLOOKUP(D1578,Mapping!$E$2:$F$28,2,0)</f>
        <v>sum</v>
      </c>
      <c r="F1578">
        <v>116.5120341614907</v>
      </c>
    </row>
    <row r="1579" spans="1:6" x14ac:dyDescent="0.35">
      <c r="A1579" s="56">
        <v>44335</v>
      </c>
      <c r="B1579" s="56" t="str">
        <f>VLOOKUP(A1579,Mapping!$H$2:$I$215,2,0)</f>
        <v>Post</v>
      </c>
      <c r="C1579" s="123" t="str">
        <f>VLOOKUP(A1579,Mapping!$H$2:$J$215,3,0)</f>
        <v>Post</v>
      </c>
      <c r="D1579" t="s">
        <v>100</v>
      </c>
      <c r="E1579" t="str">
        <f>VLOOKUP(D1579,Mapping!$E$2:$F$28,2,0)</f>
        <v>sum</v>
      </c>
      <c r="F1579">
        <v>140.46777950310559</v>
      </c>
    </row>
    <row r="1580" spans="1:6" x14ac:dyDescent="0.35">
      <c r="A1580" s="56">
        <v>44336</v>
      </c>
      <c r="B1580" s="56" t="str">
        <f>VLOOKUP(A1580,Mapping!$H$2:$I$215,2,0)</f>
        <v>Post</v>
      </c>
      <c r="C1580" s="123" t="str">
        <f>VLOOKUP(A1580,Mapping!$H$2:$J$215,3,0)</f>
        <v>Post</v>
      </c>
      <c r="D1580" t="s">
        <v>100</v>
      </c>
      <c r="E1580" t="str">
        <f>VLOOKUP(D1580,Mapping!$E$2:$F$28,2,0)</f>
        <v>sum</v>
      </c>
      <c r="F1580">
        <v>84.934006211180133</v>
      </c>
    </row>
    <row r="1581" spans="1:6" x14ac:dyDescent="0.35">
      <c r="A1581" s="56">
        <v>44337</v>
      </c>
      <c r="B1581" s="56" t="str">
        <f>VLOOKUP(A1581,Mapping!$H$2:$I$215,2,0)</f>
        <v>Post</v>
      </c>
      <c r="C1581" s="123" t="str">
        <f>VLOOKUP(A1581,Mapping!$H$2:$J$215,3,0)</f>
        <v>Post</v>
      </c>
      <c r="D1581" t="s">
        <v>100</v>
      </c>
      <c r="E1581" t="str">
        <f>VLOOKUP(D1581,Mapping!$E$2:$F$28,2,0)</f>
        <v>sum</v>
      </c>
      <c r="F1581">
        <v>95.822981366459629</v>
      </c>
    </row>
    <row r="1582" spans="1:6" x14ac:dyDescent="0.35">
      <c r="A1582" s="56">
        <v>44338</v>
      </c>
      <c r="B1582" s="56" t="str">
        <f>VLOOKUP(A1582,Mapping!$H$2:$I$215,2,0)</f>
        <v>Post</v>
      </c>
      <c r="C1582" s="123" t="str">
        <f>VLOOKUP(A1582,Mapping!$H$2:$J$215,3,0)</f>
        <v>Post</v>
      </c>
      <c r="D1582" t="s">
        <v>100</v>
      </c>
      <c r="E1582" t="str">
        <f>VLOOKUP(D1582,Mapping!$E$2:$F$28,2,0)</f>
        <v>sum</v>
      </c>
      <c r="F1582">
        <v>90.378493788819881</v>
      </c>
    </row>
    <row r="1583" spans="1:6" x14ac:dyDescent="0.35">
      <c r="A1583" s="56">
        <v>44339</v>
      </c>
      <c r="B1583" s="56" t="str">
        <f>VLOOKUP(A1583,Mapping!$H$2:$I$215,2,0)</f>
        <v>Post</v>
      </c>
      <c r="C1583" s="123" t="str">
        <f>VLOOKUP(A1583,Mapping!$H$2:$J$215,3,0)</f>
        <v>Post</v>
      </c>
      <c r="D1583" t="s">
        <v>100</v>
      </c>
      <c r="E1583" t="str">
        <f>VLOOKUP(D1583,Mapping!$E$2:$F$28,2,0)</f>
        <v>sum</v>
      </c>
      <c r="F1583">
        <v>83.845108695652172</v>
      </c>
    </row>
    <row r="1584" spans="1:6" x14ac:dyDescent="0.35">
      <c r="A1584" s="56">
        <v>44340</v>
      </c>
      <c r="B1584" s="56" t="str">
        <f>VLOOKUP(A1584,Mapping!$H$2:$I$215,2,0)</f>
        <v>Post</v>
      </c>
      <c r="C1584" s="123" t="str">
        <f>VLOOKUP(A1584,Mapping!$H$2:$J$215,3,0)</f>
        <v>Post</v>
      </c>
      <c r="D1584" t="s">
        <v>100</v>
      </c>
      <c r="E1584" t="str">
        <f>VLOOKUP(D1584,Mapping!$E$2:$F$28,2,0)</f>
        <v>sum</v>
      </c>
      <c r="F1584">
        <v>72.956133540372676</v>
      </c>
    </row>
    <row r="1585" spans="1:6" x14ac:dyDescent="0.35">
      <c r="A1585" s="56">
        <v>44341</v>
      </c>
      <c r="B1585" s="56" t="str">
        <f>VLOOKUP(A1585,Mapping!$H$2:$I$215,2,0)</f>
        <v>Post</v>
      </c>
      <c r="C1585" s="123" t="str">
        <f>VLOOKUP(A1585,Mapping!$H$2:$J$215,3,0)</f>
        <v>Post</v>
      </c>
      <c r="D1585" t="s">
        <v>100</v>
      </c>
      <c r="E1585" t="str">
        <f>VLOOKUP(D1585,Mapping!$E$2:$F$28,2,0)</f>
        <v>sum</v>
      </c>
      <c r="F1585">
        <v>47.911490683229808</v>
      </c>
    </row>
    <row r="1586" spans="1:6" x14ac:dyDescent="0.35">
      <c r="A1586" s="56">
        <v>44342</v>
      </c>
      <c r="B1586" s="56" t="str">
        <f>VLOOKUP(A1586,Mapping!$H$2:$I$215,2,0)</f>
        <v>Post</v>
      </c>
      <c r="C1586" s="123" t="str">
        <f>VLOOKUP(A1586,Mapping!$H$2:$J$215,3,0)</f>
        <v>Post</v>
      </c>
      <c r="D1586" t="s">
        <v>100</v>
      </c>
      <c r="E1586" t="str">
        <f>VLOOKUP(D1586,Mapping!$E$2:$F$28,2,0)</f>
        <v>sum</v>
      </c>
      <c r="F1586">
        <v>53.355978260869563</v>
      </c>
    </row>
    <row r="1587" spans="1:6" x14ac:dyDescent="0.35">
      <c r="A1587" s="56">
        <v>44343</v>
      </c>
      <c r="B1587" s="56" t="str">
        <f>VLOOKUP(A1587,Mapping!$H$2:$I$215,2,0)</f>
        <v>Post</v>
      </c>
      <c r="C1587" s="123" t="str">
        <f>VLOOKUP(A1587,Mapping!$H$2:$J$215,3,0)</f>
        <v>Post</v>
      </c>
      <c r="D1587" t="s">
        <v>100</v>
      </c>
      <c r="E1587" t="str">
        <f>VLOOKUP(D1587,Mapping!$E$2:$F$28,2,0)</f>
        <v>sum</v>
      </c>
      <c r="F1587">
        <v>59.889363354037272</v>
      </c>
    </row>
    <row r="1588" spans="1:6" x14ac:dyDescent="0.35">
      <c r="A1588" s="56">
        <v>44344</v>
      </c>
      <c r="B1588" s="56" t="str">
        <f>VLOOKUP(A1588,Mapping!$H$2:$I$215,2,0)</f>
        <v>Post</v>
      </c>
      <c r="C1588" s="123" t="str">
        <f>VLOOKUP(A1588,Mapping!$H$2:$J$215,3,0)</f>
        <v>Post</v>
      </c>
      <c r="D1588" t="s">
        <v>100</v>
      </c>
      <c r="E1588" t="str">
        <f>VLOOKUP(D1588,Mapping!$E$2:$F$28,2,0)</f>
        <v>sum</v>
      </c>
      <c r="F1588">
        <v>33.755822981366457</v>
      </c>
    </row>
    <row r="1589" spans="1:6" x14ac:dyDescent="0.35">
      <c r="A1589" s="56">
        <v>44345</v>
      </c>
      <c r="B1589" s="56" t="str">
        <f>VLOOKUP(A1589,Mapping!$H$2:$I$215,2,0)</f>
        <v>Post</v>
      </c>
      <c r="C1589" s="123" t="str">
        <f>VLOOKUP(A1589,Mapping!$H$2:$J$215,3,0)</f>
        <v>Post</v>
      </c>
      <c r="D1589" t="s">
        <v>100</v>
      </c>
      <c r="E1589" t="str">
        <f>VLOOKUP(D1589,Mapping!$E$2:$F$28,2,0)</f>
        <v>sum</v>
      </c>
      <c r="F1589">
        <v>44.64479813664596</v>
      </c>
    </row>
    <row r="1590" spans="1:6" x14ac:dyDescent="0.35">
      <c r="A1590" s="56">
        <v>44346</v>
      </c>
      <c r="B1590" s="56" t="str">
        <f>VLOOKUP(A1590,Mapping!$H$2:$I$215,2,0)</f>
        <v>Post</v>
      </c>
      <c r="C1590" s="123" t="str">
        <f>VLOOKUP(A1590,Mapping!$H$2:$J$215,3,0)</f>
        <v>Post</v>
      </c>
      <c r="D1590" t="s">
        <v>100</v>
      </c>
      <c r="E1590" t="str">
        <f>VLOOKUP(D1590,Mapping!$E$2:$F$28,2,0)</f>
        <v>sum</v>
      </c>
      <c r="F1590">
        <v>38.111413043478272</v>
      </c>
    </row>
    <row r="1591" spans="1:6" x14ac:dyDescent="0.35">
      <c r="A1591" s="56">
        <v>44347</v>
      </c>
      <c r="B1591" s="56" t="str">
        <f>VLOOKUP(A1591,Mapping!$H$2:$I$215,2,0)</f>
        <v>Post</v>
      </c>
      <c r="C1591" s="123" t="str">
        <f>VLOOKUP(A1591,Mapping!$H$2:$J$215,3,0)</f>
        <v>Post</v>
      </c>
      <c r="D1591" t="s">
        <v>100</v>
      </c>
      <c r="E1591" t="str">
        <f>VLOOKUP(D1591,Mapping!$E$2:$F$28,2,0)</f>
        <v>sum</v>
      </c>
      <c r="F1591">
        <v>40.289208074534159</v>
      </c>
    </row>
    <row r="1592" spans="1:6" x14ac:dyDescent="0.35">
      <c r="A1592" s="56">
        <v>44348</v>
      </c>
      <c r="B1592" s="56" t="str">
        <f>VLOOKUP(A1592,Mapping!$H$2:$I$215,2,0)</f>
        <v>Post</v>
      </c>
      <c r="C1592" s="123" t="str">
        <f>VLOOKUP(A1592,Mapping!$H$2:$J$215,3,0)</f>
        <v>Post</v>
      </c>
      <c r="D1592" t="s">
        <v>100</v>
      </c>
      <c r="E1592" t="str">
        <f>VLOOKUP(D1592,Mapping!$E$2:$F$28,2,0)</f>
        <v>sum</v>
      </c>
      <c r="F1592">
        <v>32.403697996918339</v>
      </c>
    </row>
    <row r="1593" spans="1:6" x14ac:dyDescent="0.35">
      <c r="A1593" s="56">
        <v>44349</v>
      </c>
      <c r="B1593" s="56" t="str">
        <f>VLOOKUP(A1593,Mapping!$H$2:$I$215,2,0)</f>
        <v>Post</v>
      </c>
      <c r="C1593" s="123" t="str">
        <f>VLOOKUP(A1593,Mapping!$H$2:$J$215,3,0)</f>
        <v>Post</v>
      </c>
      <c r="D1593" t="s">
        <v>100</v>
      </c>
      <c r="E1593" t="str">
        <f>VLOOKUP(D1593,Mapping!$E$2:$F$28,2,0)</f>
        <v>sum</v>
      </c>
      <c r="F1593">
        <v>29.70338983050847</v>
      </c>
    </row>
    <row r="1594" spans="1:6" x14ac:dyDescent="0.35">
      <c r="A1594" s="56">
        <v>44350</v>
      </c>
      <c r="B1594" s="56" t="str">
        <f>VLOOKUP(A1594,Mapping!$H$2:$I$215,2,0)</f>
        <v>Post</v>
      </c>
      <c r="C1594" s="123" t="str">
        <f>VLOOKUP(A1594,Mapping!$H$2:$J$215,3,0)</f>
        <v>Post</v>
      </c>
      <c r="D1594" t="s">
        <v>100</v>
      </c>
      <c r="E1594" t="str">
        <f>VLOOKUP(D1594,Mapping!$E$2:$F$28,2,0)</f>
        <v>sum</v>
      </c>
      <c r="F1594">
        <v>34.203903441191578</v>
      </c>
    </row>
    <row r="1595" spans="1:6" x14ac:dyDescent="0.35">
      <c r="A1595" s="56">
        <v>44351</v>
      </c>
      <c r="B1595" s="56" t="str">
        <f>VLOOKUP(A1595,Mapping!$H$2:$I$215,2,0)</f>
        <v>Post</v>
      </c>
      <c r="C1595" s="123" t="str">
        <f>VLOOKUP(A1595,Mapping!$H$2:$J$215,3,0)</f>
        <v>Post</v>
      </c>
      <c r="D1595" t="s">
        <v>100</v>
      </c>
      <c r="E1595" t="str">
        <f>VLOOKUP(D1595,Mapping!$E$2:$F$28,2,0)</f>
        <v>sum</v>
      </c>
      <c r="F1595">
        <v>41.40472521828454</v>
      </c>
    </row>
    <row r="1596" spans="1:6" x14ac:dyDescent="0.35">
      <c r="A1596" s="56">
        <v>44352</v>
      </c>
      <c r="B1596" s="56" t="str">
        <f>VLOOKUP(A1596,Mapping!$H$2:$I$215,2,0)</f>
        <v>Post</v>
      </c>
      <c r="C1596" s="123" t="str">
        <f>VLOOKUP(A1596,Mapping!$H$2:$J$215,3,0)</f>
        <v>Post</v>
      </c>
      <c r="D1596" t="s">
        <v>100</v>
      </c>
      <c r="E1596" t="str">
        <f>VLOOKUP(D1596,Mapping!$E$2:$F$28,2,0)</f>
        <v>sum</v>
      </c>
      <c r="F1596">
        <v>45.005136106831017</v>
      </c>
    </row>
    <row r="1597" spans="1:6" x14ac:dyDescent="0.35">
      <c r="A1597" s="56">
        <v>44353</v>
      </c>
      <c r="B1597" s="56" t="str">
        <f>VLOOKUP(A1597,Mapping!$H$2:$I$215,2,0)</f>
        <v>Post</v>
      </c>
      <c r="C1597" s="123" t="str">
        <f>VLOOKUP(A1597,Mapping!$H$2:$J$215,3,0)</f>
        <v>Post</v>
      </c>
      <c r="D1597" t="s">
        <v>100</v>
      </c>
      <c r="E1597" t="str">
        <f>VLOOKUP(D1597,Mapping!$E$2:$F$28,2,0)</f>
        <v>sum</v>
      </c>
      <c r="F1597">
        <v>36.004108885464817</v>
      </c>
    </row>
    <row r="1598" spans="1:6" x14ac:dyDescent="0.35">
      <c r="A1598" s="56">
        <v>44354</v>
      </c>
      <c r="B1598" s="56" t="str">
        <f>VLOOKUP(A1598,Mapping!$H$2:$I$215,2,0)</f>
        <v>Post</v>
      </c>
      <c r="C1598" s="123" t="str">
        <f>VLOOKUP(A1598,Mapping!$H$2:$J$215,3,0)</f>
        <v>Post</v>
      </c>
      <c r="D1598" t="s">
        <v>100</v>
      </c>
      <c r="E1598" t="str">
        <f>VLOOKUP(D1598,Mapping!$E$2:$F$28,2,0)</f>
        <v>sum</v>
      </c>
      <c r="F1598">
        <v>33.303800719054948</v>
      </c>
    </row>
    <row r="1599" spans="1:6" x14ac:dyDescent="0.35">
      <c r="A1599" s="56">
        <v>44355</v>
      </c>
      <c r="B1599" s="56" t="str">
        <f>VLOOKUP(A1599,Mapping!$H$2:$I$215,2,0)</f>
        <v>Post</v>
      </c>
      <c r="C1599" s="123" t="str">
        <f>VLOOKUP(A1599,Mapping!$H$2:$J$215,3,0)</f>
        <v>Post</v>
      </c>
      <c r="D1599" t="s">
        <v>100</v>
      </c>
      <c r="E1599" t="str">
        <f>VLOOKUP(D1599,Mapping!$E$2:$F$28,2,0)</f>
        <v>sum</v>
      </c>
      <c r="F1599">
        <v>39.604519774011301</v>
      </c>
    </row>
    <row r="1600" spans="1:6" x14ac:dyDescent="0.35">
      <c r="A1600" s="56">
        <v>44356</v>
      </c>
      <c r="B1600" s="56" t="str">
        <f>VLOOKUP(A1600,Mapping!$H$2:$I$215,2,0)</f>
        <v>Post</v>
      </c>
      <c r="C1600" s="123" t="str">
        <f>VLOOKUP(A1600,Mapping!$H$2:$J$215,3,0)</f>
        <v>Post</v>
      </c>
      <c r="D1600" t="s">
        <v>100</v>
      </c>
      <c r="E1600" t="str">
        <f>VLOOKUP(D1600,Mapping!$E$2:$F$28,2,0)</f>
        <v>sum</v>
      </c>
      <c r="F1600">
        <v>39.604519774011301</v>
      </c>
    </row>
    <row r="1601" spans="1:6" x14ac:dyDescent="0.35">
      <c r="A1601" s="56">
        <v>44357</v>
      </c>
      <c r="B1601" s="56" t="str">
        <f>VLOOKUP(A1601,Mapping!$H$2:$I$215,2,0)</f>
        <v>Post</v>
      </c>
      <c r="C1601" s="123" t="str">
        <f>VLOOKUP(A1601,Mapping!$H$2:$J$215,3,0)</f>
        <v>Post</v>
      </c>
      <c r="D1601" t="s">
        <v>100</v>
      </c>
      <c r="E1601" t="str">
        <f>VLOOKUP(D1601,Mapping!$E$2:$F$28,2,0)</f>
        <v>sum</v>
      </c>
      <c r="F1601">
        <v>34.203903441191578</v>
      </c>
    </row>
    <row r="1602" spans="1:6" x14ac:dyDescent="0.35">
      <c r="A1602" s="56">
        <v>44358</v>
      </c>
      <c r="B1602" s="56" t="str">
        <f>VLOOKUP(A1602,Mapping!$H$2:$I$215,2,0)</f>
        <v>Post</v>
      </c>
      <c r="C1602" s="123" t="str">
        <f>VLOOKUP(A1602,Mapping!$H$2:$J$215,3,0)</f>
        <v>Post</v>
      </c>
      <c r="D1602" t="s">
        <v>100</v>
      </c>
      <c r="E1602" t="str">
        <f>VLOOKUP(D1602,Mapping!$E$2:$F$28,2,0)</f>
        <v>sum</v>
      </c>
      <c r="F1602">
        <v>30.6034925526451</v>
      </c>
    </row>
    <row r="1603" spans="1:6" x14ac:dyDescent="0.35">
      <c r="A1603" s="56">
        <v>44359</v>
      </c>
      <c r="B1603" s="56" t="str">
        <f>VLOOKUP(A1603,Mapping!$H$2:$I$215,2,0)</f>
        <v>Post</v>
      </c>
      <c r="C1603" s="123" t="str">
        <f>VLOOKUP(A1603,Mapping!$H$2:$J$215,3,0)</f>
        <v>Post</v>
      </c>
      <c r="D1603" t="s">
        <v>100</v>
      </c>
      <c r="E1603" t="str">
        <f>VLOOKUP(D1603,Mapping!$E$2:$F$28,2,0)</f>
        <v>sum</v>
      </c>
      <c r="F1603">
        <v>36.904211607601439</v>
      </c>
    </row>
    <row r="1604" spans="1:6" x14ac:dyDescent="0.35">
      <c r="A1604" s="56">
        <v>44360</v>
      </c>
      <c r="B1604" s="56" t="str">
        <f>VLOOKUP(A1604,Mapping!$H$2:$I$215,2,0)</f>
        <v>Post</v>
      </c>
      <c r="C1604" s="123" t="str">
        <f>VLOOKUP(A1604,Mapping!$H$2:$J$215,3,0)</f>
        <v>Post</v>
      </c>
      <c r="D1604" t="s">
        <v>100</v>
      </c>
      <c r="E1604" t="str">
        <f>VLOOKUP(D1604,Mapping!$E$2:$F$28,2,0)</f>
        <v>sum</v>
      </c>
      <c r="F1604">
        <v>32.403697996918339</v>
      </c>
    </row>
    <row r="1605" spans="1:6" x14ac:dyDescent="0.35">
      <c r="A1605" s="56">
        <v>44361</v>
      </c>
      <c r="B1605" s="56" t="str">
        <f>VLOOKUP(A1605,Mapping!$H$2:$I$215,2,0)</f>
        <v>Post</v>
      </c>
      <c r="C1605" s="123" t="str">
        <f>VLOOKUP(A1605,Mapping!$H$2:$J$215,3,0)</f>
        <v>Post</v>
      </c>
      <c r="D1605" t="s">
        <v>100</v>
      </c>
      <c r="E1605" t="str">
        <f>VLOOKUP(D1605,Mapping!$E$2:$F$28,2,0)</f>
        <v>sum</v>
      </c>
      <c r="F1605">
        <v>44.105033384694401</v>
      </c>
    </row>
    <row r="1606" spans="1:6" x14ac:dyDescent="0.35">
      <c r="A1606" s="56">
        <v>44362</v>
      </c>
      <c r="B1606" s="56" t="str">
        <f>VLOOKUP(A1606,Mapping!$H$2:$I$215,2,0)</f>
        <v>Post</v>
      </c>
      <c r="C1606" s="123" t="str">
        <f>VLOOKUP(A1606,Mapping!$H$2:$J$215,3,0)</f>
        <v>Post</v>
      </c>
      <c r="D1606" t="s">
        <v>100</v>
      </c>
      <c r="E1606" t="str">
        <f>VLOOKUP(D1606,Mapping!$E$2:$F$28,2,0)</f>
        <v>sum</v>
      </c>
      <c r="F1606">
        <v>47.705444273240893</v>
      </c>
    </row>
    <row r="1607" spans="1:6" x14ac:dyDescent="0.35">
      <c r="A1607" s="56">
        <v>44363</v>
      </c>
      <c r="B1607" s="56" t="str">
        <f>VLOOKUP(A1607,Mapping!$H$2:$I$215,2,0)</f>
        <v>Post</v>
      </c>
      <c r="C1607" s="123" t="str">
        <f>VLOOKUP(A1607,Mapping!$H$2:$J$215,3,0)</f>
        <v>Post</v>
      </c>
      <c r="D1607" t="s">
        <v>100</v>
      </c>
      <c r="E1607" t="str">
        <f>VLOOKUP(D1607,Mapping!$E$2:$F$28,2,0)</f>
        <v>sum</v>
      </c>
      <c r="F1607">
        <v>60.306882383153571</v>
      </c>
    </row>
    <row r="1608" spans="1:6" x14ac:dyDescent="0.35">
      <c r="A1608" s="56">
        <v>44364</v>
      </c>
      <c r="B1608" s="56" t="str">
        <f>VLOOKUP(A1608,Mapping!$H$2:$I$215,2,0)</f>
        <v>Post</v>
      </c>
      <c r="C1608" s="123" t="str">
        <f>VLOOKUP(A1608,Mapping!$H$2:$J$215,3,0)</f>
        <v>Post</v>
      </c>
      <c r="D1608" t="s">
        <v>100</v>
      </c>
      <c r="E1608" t="str">
        <f>VLOOKUP(D1608,Mapping!$E$2:$F$28,2,0)</f>
        <v>sum</v>
      </c>
      <c r="F1608">
        <v>495.9565998972779</v>
      </c>
    </row>
    <row r="1609" spans="1:6" x14ac:dyDescent="0.35">
      <c r="A1609" s="56">
        <v>44365</v>
      </c>
      <c r="B1609" s="56" t="str">
        <f>VLOOKUP(A1609,Mapping!$H$2:$I$215,2,0)</f>
        <v>Post</v>
      </c>
      <c r="C1609" s="123" t="str">
        <f>VLOOKUP(A1609,Mapping!$H$2:$J$215,3,0)</f>
        <v>Post</v>
      </c>
      <c r="D1609" t="s">
        <v>100</v>
      </c>
      <c r="E1609" t="str">
        <f>VLOOKUP(D1609,Mapping!$E$2:$F$28,2,0)</f>
        <v>sum</v>
      </c>
      <c r="F1609">
        <v>442.85053929121727</v>
      </c>
    </row>
    <row r="1610" spans="1:6" x14ac:dyDescent="0.35">
      <c r="A1610" s="56">
        <v>44366</v>
      </c>
      <c r="B1610" s="56" t="str">
        <f>VLOOKUP(A1610,Mapping!$H$2:$I$215,2,0)</f>
        <v>Post</v>
      </c>
      <c r="C1610" s="123" t="str">
        <f>VLOOKUP(A1610,Mapping!$H$2:$J$215,3,0)</f>
        <v>Post</v>
      </c>
      <c r="D1610" t="s">
        <v>100</v>
      </c>
      <c r="E1610" t="str">
        <f>VLOOKUP(D1610,Mapping!$E$2:$F$28,2,0)</f>
        <v>sum</v>
      </c>
      <c r="F1610">
        <v>381.64355418592709</v>
      </c>
    </row>
    <row r="1611" spans="1:6" x14ac:dyDescent="0.35">
      <c r="A1611" s="56">
        <v>44367</v>
      </c>
      <c r="B1611" s="56" t="str">
        <f>VLOOKUP(A1611,Mapping!$H$2:$I$215,2,0)</f>
        <v>Post</v>
      </c>
      <c r="C1611" s="123" t="str">
        <f>VLOOKUP(A1611,Mapping!$H$2:$J$215,3,0)</f>
        <v>Post</v>
      </c>
      <c r="D1611" t="s">
        <v>100</v>
      </c>
      <c r="E1611" t="str">
        <f>VLOOKUP(D1611,Mapping!$E$2:$F$28,2,0)</f>
        <v>sum</v>
      </c>
      <c r="F1611">
        <v>209.72393425783261</v>
      </c>
    </row>
    <row r="1612" spans="1:6" x14ac:dyDescent="0.35">
      <c r="A1612" s="56">
        <v>44368</v>
      </c>
      <c r="B1612" s="56" t="str">
        <f>VLOOKUP(A1612,Mapping!$H$2:$I$215,2,0)</f>
        <v>Post</v>
      </c>
      <c r="C1612" s="123" t="str">
        <f>VLOOKUP(A1612,Mapping!$H$2:$J$215,3,0)</f>
        <v>Post</v>
      </c>
      <c r="D1612" t="s">
        <v>100</v>
      </c>
      <c r="E1612" t="str">
        <f>VLOOKUP(D1612,Mapping!$E$2:$F$28,2,0)</f>
        <v>sum</v>
      </c>
      <c r="F1612">
        <v>251.12865947611709</v>
      </c>
    </row>
    <row r="1613" spans="1:6" x14ac:dyDescent="0.35">
      <c r="A1613" s="56">
        <v>44369</v>
      </c>
      <c r="B1613" s="56" t="str">
        <f>VLOOKUP(A1613,Mapping!$H$2:$I$215,2,0)</f>
        <v>Post</v>
      </c>
      <c r="C1613" s="123" t="str">
        <f>VLOOKUP(A1613,Mapping!$H$2:$J$215,3,0)</f>
        <v>Post</v>
      </c>
      <c r="D1613" t="s">
        <v>100</v>
      </c>
      <c r="E1613" t="str">
        <f>VLOOKUP(D1613,Mapping!$E$2:$F$28,2,0)</f>
        <v>sum</v>
      </c>
      <c r="F1613">
        <v>168.31920903954801</v>
      </c>
    </row>
    <row r="1614" spans="1:6" x14ac:dyDescent="0.35">
      <c r="A1614" s="56">
        <v>44370</v>
      </c>
      <c r="B1614" s="56" t="str">
        <f>VLOOKUP(A1614,Mapping!$H$2:$I$215,2,0)</f>
        <v>Post</v>
      </c>
      <c r="C1614" s="123">
        <f>VLOOKUP(A1614,Mapping!$H$2:$J$215,3,0)</f>
        <v>0</v>
      </c>
      <c r="D1614" t="s">
        <v>100</v>
      </c>
      <c r="E1614" t="str">
        <f>VLOOKUP(D1614,Mapping!$E$2:$F$28,2,0)</f>
        <v>sum</v>
      </c>
      <c r="F1614">
        <v>142.21623009758599</v>
      </c>
    </row>
    <row r="1615" spans="1:6" x14ac:dyDescent="0.35">
      <c r="A1615" s="56">
        <v>44371</v>
      </c>
      <c r="B1615" s="56" t="str">
        <f>VLOOKUP(A1615,Mapping!$H$2:$I$215,2,0)</f>
        <v>Post</v>
      </c>
      <c r="C1615" s="123">
        <f>VLOOKUP(A1615,Mapping!$H$2:$J$215,3,0)</f>
        <v>0</v>
      </c>
      <c r="D1615" t="s">
        <v>100</v>
      </c>
      <c r="E1615" t="str">
        <f>VLOOKUP(D1615,Mapping!$E$2:$F$28,2,0)</f>
        <v>sum</v>
      </c>
      <c r="F1615">
        <v>112.51284026707761</v>
      </c>
    </row>
    <row r="1616" spans="1:6" x14ac:dyDescent="0.35">
      <c r="A1616" s="56">
        <v>44372</v>
      </c>
      <c r="B1616" s="56" t="str">
        <f>VLOOKUP(A1616,Mapping!$H$2:$I$215,2,0)</f>
        <v>Post</v>
      </c>
      <c r="C1616" s="123">
        <f>VLOOKUP(A1616,Mapping!$H$2:$J$215,3,0)</f>
        <v>0</v>
      </c>
      <c r="D1616" t="s">
        <v>100</v>
      </c>
      <c r="E1616" t="str">
        <f>VLOOKUP(D1616,Mapping!$E$2:$F$28,2,0)</f>
        <v>sum</v>
      </c>
      <c r="F1616">
        <v>70.208012326656402</v>
      </c>
    </row>
    <row r="1617" spans="1:6" x14ac:dyDescent="0.35">
      <c r="A1617" s="56">
        <v>44373</v>
      </c>
      <c r="B1617" s="56" t="str">
        <f>VLOOKUP(A1617,Mapping!$H$2:$I$215,2,0)</f>
        <v>Post</v>
      </c>
      <c r="C1617" s="123">
        <f>VLOOKUP(A1617,Mapping!$H$2:$J$215,3,0)</f>
        <v>0</v>
      </c>
      <c r="D1617" t="s">
        <v>100</v>
      </c>
      <c r="E1617" t="str">
        <f>VLOOKUP(D1617,Mapping!$E$2:$F$28,2,0)</f>
        <v>sum</v>
      </c>
      <c r="F1617">
        <v>103.51181304571131</v>
      </c>
    </row>
    <row r="1618" spans="1:6" x14ac:dyDescent="0.35">
      <c r="A1618" s="56">
        <v>44374</v>
      </c>
      <c r="B1618" s="56" t="str">
        <f>VLOOKUP(A1618,Mapping!$H$2:$I$215,2,0)</f>
        <v>Post</v>
      </c>
      <c r="C1618" s="123">
        <f>VLOOKUP(A1618,Mapping!$H$2:$J$215,3,0)</f>
        <v>0</v>
      </c>
      <c r="D1618" t="s">
        <v>100</v>
      </c>
      <c r="E1618" t="str">
        <f>VLOOKUP(D1618,Mapping!$E$2:$F$28,2,0)</f>
        <v>sum</v>
      </c>
      <c r="F1618">
        <v>139.51592193117619</v>
      </c>
    </row>
    <row r="1619" spans="1:6" x14ac:dyDescent="0.35">
      <c r="A1619" s="56">
        <v>44375</v>
      </c>
      <c r="B1619" s="56" t="str">
        <f>VLOOKUP(A1619,Mapping!$H$2:$I$215,2,0)</f>
        <v>Post</v>
      </c>
      <c r="C1619" s="123">
        <f>VLOOKUP(A1619,Mapping!$H$2:$J$215,3,0)</f>
        <v>0</v>
      </c>
      <c r="D1619" t="s">
        <v>100</v>
      </c>
      <c r="E1619" t="str">
        <f>VLOOKUP(D1619,Mapping!$E$2:$F$28,2,0)</f>
        <v>sum</v>
      </c>
      <c r="F1619">
        <v>176.42013353877761</v>
      </c>
    </row>
    <row r="1620" spans="1:6" x14ac:dyDescent="0.35">
      <c r="A1620" s="56">
        <v>44376</v>
      </c>
      <c r="B1620" s="56" t="str">
        <f>VLOOKUP(A1620,Mapping!$H$2:$I$215,2,0)</f>
        <v>Post</v>
      </c>
      <c r="C1620" s="123">
        <f>VLOOKUP(A1620,Mapping!$H$2:$J$215,3,0)</f>
        <v>0</v>
      </c>
      <c r="D1620" t="s">
        <v>100</v>
      </c>
      <c r="E1620" t="str">
        <f>VLOOKUP(D1620,Mapping!$E$2:$F$28,2,0)</f>
        <v>sum</v>
      </c>
      <c r="F1620">
        <v>122.4139702105804</v>
      </c>
    </row>
    <row r="1621" spans="1:6" x14ac:dyDescent="0.35">
      <c r="A1621" s="56">
        <v>44377</v>
      </c>
      <c r="B1621" s="56" t="str">
        <f>VLOOKUP(A1621,Mapping!$H$2:$I$215,2,0)</f>
        <v>Post</v>
      </c>
      <c r="C1621" s="123">
        <f>VLOOKUP(A1621,Mapping!$H$2:$J$215,3,0)</f>
        <v>0</v>
      </c>
      <c r="D1621" t="s">
        <v>100</v>
      </c>
      <c r="E1621" t="str">
        <f>VLOOKUP(D1621,Mapping!$E$2:$F$28,2,0)</f>
        <v>sum</v>
      </c>
      <c r="F1621">
        <v>71.10811504879301</v>
      </c>
    </row>
    <row r="1622" spans="1:6" x14ac:dyDescent="0.35">
      <c r="A1622" s="56">
        <v>44378</v>
      </c>
      <c r="B1622" s="56" t="str">
        <f>VLOOKUP(A1622,Mapping!$H$2:$I$215,2,0)</f>
        <v>Post</v>
      </c>
      <c r="C1622" s="123">
        <f>VLOOKUP(A1622,Mapping!$H$2:$J$215,3,0)</f>
        <v>0</v>
      </c>
      <c r="D1622" t="s">
        <v>100</v>
      </c>
      <c r="E1622" t="str">
        <f>VLOOKUP(D1622,Mapping!$E$2:$F$28,2,0)</f>
        <v>sum</v>
      </c>
      <c r="F1622">
        <v>62.825904825737261</v>
      </c>
    </row>
    <row r="1623" spans="1:6" x14ac:dyDescent="0.35">
      <c r="A1623" s="56">
        <v>44379</v>
      </c>
      <c r="B1623" s="56" t="str">
        <f>VLOOKUP(A1623,Mapping!$H$2:$I$215,2,0)</f>
        <v>Post</v>
      </c>
      <c r="C1623" s="123">
        <f>VLOOKUP(A1623,Mapping!$H$2:$J$215,3,0)</f>
        <v>0</v>
      </c>
      <c r="D1623" t="s">
        <v>100</v>
      </c>
      <c r="E1623" t="str">
        <f>VLOOKUP(D1623,Mapping!$E$2:$F$28,2,0)</f>
        <v>sum</v>
      </c>
      <c r="F1623">
        <v>56.436829758713138</v>
      </c>
    </row>
    <row r="1624" spans="1:6" x14ac:dyDescent="0.35">
      <c r="A1624" s="56">
        <v>44380</v>
      </c>
      <c r="B1624" s="56" t="str">
        <f>VLOOKUP(A1624,Mapping!$H$2:$I$215,2,0)</f>
        <v>Post</v>
      </c>
      <c r="C1624" s="123">
        <f>VLOOKUP(A1624,Mapping!$H$2:$J$215,3,0)</f>
        <v>0</v>
      </c>
      <c r="D1624" t="s">
        <v>100</v>
      </c>
      <c r="E1624" t="str">
        <f>VLOOKUP(D1624,Mapping!$E$2:$F$28,2,0)</f>
        <v>sum</v>
      </c>
      <c r="F1624">
        <v>78.798592493297591</v>
      </c>
    </row>
    <row r="1625" spans="1:6" x14ac:dyDescent="0.35">
      <c r="A1625" s="56">
        <v>44381</v>
      </c>
      <c r="B1625" s="56" t="str">
        <f>VLOOKUP(A1625,Mapping!$H$2:$I$215,2,0)</f>
        <v>Post</v>
      </c>
      <c r="C1625" s="123">
        <f>VLOOKUP(A1625,Mapping!$H$2:$J$215,3,0)</f>
        <v>0</v>
      </c>
      <c r="D1625" t="s">
        <v>100</v>
      </c>
      <c r="E1625" t="str">
        <f>VLOOKUP(D1625,Mapping!$E$2:$F$28,2,0)</f>
        <v>sum</v>
      </c>
      <c r="F1625">
        <v>52.177446380697049</v>
      </c>
    </row>
    <row r="1626" spans="1:6" x14ac:dyDescent="0.35">
      <c r="A1626" s="56">
        <v>44382</v>
      </c>
      <c r="B1626" s="56" t="str">
        <f>VLOOKUP(A1626,Mapping!$H$2:$I$215,2,0)</f>
        <v>Post</v>
      </c>
      <c r="C1626" s="123">
        <f>VLOOKUP(A1626,Mapping!$H$2:$J$215,3,0)</f>
        <v>0</v>
      </c>
      <c r="D1626" t="s">
        <v>100</v>
      </c>
      <c r="E1626" t="str">
        <f>VLOOKUP(D1626,Mapping!$E$2:$F$28,2,0)</f>
        <v>sum</v>
      </c>
      <c r="F1626">
        <v>61.761058981233241</v>
      </c>
    </row>
    <row r="1627" spans="1:6" x14ac:dyDescent="0.35">
      <c r="A1627" s="56">
        <v>44383</v>
      </c>
      <c r="B1627" s="56" t="str">
        <f>VLOOKUP(A1627,Mapping!$H$2:$I$215,2,0)</f>
        <v>Post</v>
      </c>
      <c r="C1627" s="123">
        <f>VLOOKUP(A1627,Mapping!$H$2:$J$215,3,0)</f>
        <v>0</v>
      </c>
      <c r="D1627" t="s">
        <v>100</v>
      </c>
      <c r="E1627" t="str">
        <f>VLOOKUP(D1627,Mapping!$E$2:$F$28,2,0)</f>
        <v>sum</v>
      </c>
      <c r="F1627">
        <v>51.112600536193028</v>
      </c>
    </row>
    <row r="1628" spans="1:6" x14ac:dyDescent="0.35">
      <c r="A1628" s="56">
        <v>44384</v>
      </c>
      <c r="B1628" s="56" t="str">
        <f>VLOOKUP(A1628,Mapping!$H$2:$I$215,2,0)</f>
        <v>Post</v>
      </c>
      <c r="C1628" s="123">
        <f>VLOOKUP(A1628,Mapping!$H$2:$J$215,3,0)</f>
        <v>0</v>
      </c>
      <c r="D1628" t="s">
        <v>100</v>
      </c>
      <c r="E1628" t="str">
        <f>VLOOKUP(D1628,Mapping!$E$2:$F$28,2,0)</f>
        <v>sum</v>
      </c>
      <c r="F1628">
        <v>56.436829758713138</v>
      </c>
    </row>
    <row r="1629" spans="1:6" x14ac:dyDescent="0.35">
      <c r="A1629" s="56">
        <v>44385</v>
      </c>
      <c r="B1629" s="56" t="str">
        <f>VLOOKUP(A1629,Mapping!$H$2:$I$215,2,0)</f>
        <v>Post</v>
      </c>
      <c r="C1629" s="123">
        <f>VLOOKUP(A1629,Mapping!$H$2:$J$215,3,0)</f>
        <v>0</v>
      </c>
      <c r="D1629" t="s">
        <v>100</v>
      </c>
      <c r="E1629" t="str">
        <f>VLOOKUP(D1629,Mapping!$E$2:$F$28,2,0)</f>
        <v>sum</v>
      </c>
      <c r="F1629">
        <v>62.825904825737261</v>
      </c>
    </row>
    <row r="1630" spans="1:6" x14ac:dyDescent="0.35">
      <c r="A1630" s="56">
        <v>44386</v>
      </c>
      <c r="B1630" s="56" t="str">
        <f>VLOOKUP(A1630,Mapping!$H$2:$I$215,2,0)</f>
        <v>Post</v>
      </c>
      <c r="C1630" s="123">
        <f>VLOOKUP(A1630,Mapping!$H$2:$J$215,3,0)</f>
        <v>0</v>
      </c>
      <c r="D1630" t="s">
        <v>100</v>
      </c>
      <c r="E1630" t="str">
        <f>VLOOKUP(D1630,Mapping!$E$2:$F$28,2,0)</f>
        <v>sum</v>
      </c>
      <c r="F1630">
        <v>199.12617292225201</v>
      </c>
    </row>
    <row r="1631" spans="1:6" x14ac:dyDescent="0.35">
      <c r="A1631" s="56">
        <v>44387</v>
      </c>
      <c r="B1631" s="56" t="str">
        <f>VLOOKUP(A1631,Mapping!$H$2:$I$215,2,0)</f>
        <v>Post</v>
      </c>
      <c r="C1631" s="123">
        <f>VLOOKUP(A1631,Mapping!$H$2:$J$215,3,0)</f>
        <v>0</v>
      </c>
      <c r="D1631" t="s">
        <v>100</v>
      </c>
      <c r="E1631" t="str">
        <f>VLOOKUP(D1631,Mapping!$E$2:$F$28,2,0)</f>
        <v>sum</v>
      </c>
      <c r="F1631">
        <v>363.11243297587129</v>
      </c>
    </row>
    <row r="1632" spans="1:6" x14ac:dyDescent="0.35">
      <c r="A1632" s="56">
        <v>44388</v>
      </c>
      <c r="B1632" s="56" t="str">
        <f>VLOOKUP(A1632,Mapping!$H$2:$I$215,2,0)</f>
        <v>Post</v>
      </c>
      <c r="C1632" s="123">
        <f>VLOOKUP(A1632,Mapping!$H$2:$J$215,3,0)</f>
        <v>0</v>
      </c>
      <c r="D1632" t="s">
        <v>100</v>
      </c>
      <c r="E1632" t="str">
        <f>VLOOKUP(D1632,Mapping!$E$2:$F$28,2,0)</f>
        <v>sum</v>
      </c>
      <c r="F1632">
        <v>277.92476541554959</v>
      </c>
    </row>
    <row r="1633" spans="1:6" x14ac:dyDescent="0.35">
      <c r="A1633" s="56">
        <v>44389</v>
      </c>
      <c r="B1633" s="56" t="str">
        <f>VLOOKUP(A1633,Mapping!$H$2:$I$215,2,0)</f>
        <v>Post</v>
      </c>
      <c r="C1633" s="123">
        <f>VLOOKUP(A1633,Mapping!$H$2:$J$215,3,0)</f>
        <v>0</v>
      </c>
      <c r="D1633" t="s">
        <v>100</v>
      </c>
      <c r="E1633" t="str">
        <f>VLOOKUP(D1633,Mapping!$E$2:$F$28,2,0)</f>
        <v>sum</v>
      </c>
      <c r="F1633">
        <v>329.03736595174257</v>
      </c>
    </row>
    <row r="1634" spans="1:6" x14ac:dyDescent="0.35">
      <c r="A1634" s="56">
        <v>44390</v>
      </c>
      <c r="B1634" s="56" t="str">
        <f>VLOOKUP(A1634,Mapping!$H$2:$I$215,2,0)</f>
        <v>Post</v>
      </c>
      <c r="C1634" s="123">
        <f>VLOOKUP(A1634,Mapping!$H$2:$J$215,3,0)</f>
        <v>0</v>
      </c>
      <c r="D1634" t="s">
        <v>100</v>
      </c>
      <c r="E1634" t="str">
        <f>VLOOKUP(D1634,Mapping!$E$2:$F$28,2,0)</f>
        <v>sum</v>
      </c>
      <c r="F1634">
        <v>342.8803619302949</v>
      </c>
    </row>
    <row r="1635" spans="1:6" x14ac:dyDescent="0.35">
      <c r="A1635" s="56">
        <v>44391</v>
      </c>
      <c r="B1635" s="56" t="str">
        <f>VLOOKUP(A1635,Mapping!$H$2:$I$215,2,0)</f>
        <v>Post</v>
      </c>
      <c r="C1635" s="123">
        <f>VLOOKUP(A1635,Mapping!$H$2:$J$215,3,0)</f>
        <v>0</v>
      </c>
      <c r="D1635" t="s">
        <v>100</v>
      </c>
      <c r="E1635" t="str">
        <f>VLOOKUP(D1635,Mapping!$E$2:$F$28,2,0)</f>
        <v>sum</v>
      </c>
      <c r="F1635">
        <v>340.75067024128691</v>
      </c>
    </row>
    <row r="1636" spans="1:6" x14ac:dyDescent="0.35">
      <c r="A1636" s="56">
        <v>44392</v>
      </c>
      <c r="B1636" s="56" t="str">
        <f>VLOOKUP(A1636,Mapping!$H$2:$I$215,2,0)</f>
        <v>Post</v>
      </c>
      <c r="C1636" s="123">
        <f>VLOOKUP(A1636,Mapping!$H$2:$J$215,3,0)</f>
        <v>0</v>
      </c>
      <c r="D1636" t="s">
        <v>100</v>
      </c>
      <c r="E1636" t="str">
        <f>VLOOKUP(D1636,Mapping!$E$2:$F$28,2,0)</f>
        <v>sum</v>
      </c>
      <c r="F1636">
        <v>324.77798257372649</v>
      </c>
    </row>
    <row r="1637" spans="1:6" x14ac:dyDescent="0.35">
      <c r="A1637" s="56">
        <v>44393</v>
      </c>
      <c r="B1637" s="56" t="str">
        <f>VLOOKUP(A1637,Mapping!$H$2:$I$215,2,0)</f>
        <v>Post</v>
      </c>
      <c r="C1637" s="123">
        <f>VLOOKUP(A1637,Mapping!$H$2:$J$215,3,0)</f>
        <v>0</v>
      </c>
      <c r="D1637" t="s">
        <v>100</v>
      </c>
      <c r="E1637" t="str">
        <f>VLOOKUP(D1637,Mapping!$E$2:$F$28,2,0)</f>
        <v>sum</v>
      </c>
      <c r="F1637">
        <v>346.07489946380701</v>
      </c>
    </row>
    <row r="1638" spans="1:6" x14ac:dyDescent="0.35">
      <c r="A1638" s="56">
        <v>44394</v>
      </c>
      <c r="B1638" s="56" t="str">
        <f>VLOOKUP(A1638,Mapping!$H$2:$I$215,2,0)</f>
        <v>Post</v>
      </c>
      <c r="C1638" s="123">
        <f>VLOOKUP(A1638,Mapping!$H$2:$J$215,3,0)</f>
        <v>0</v>
      </c>
      <c r="D1638" t="s">
        <v>100</v>
      </c>
      <c r="E1638" t="str">
        <f>VLOOKUP(D1638,Mapping!$E$2:$F$28,2,0)</f>
        <v>sum</v>
      </c>
      <c r="F1638">
        <v>282.18414879356573</v>
      </c>
    </row>
    <row r="1639" spans="1:6" x14ac:dyDescent="0.35">
      <c r="A1639" s="56">
        <v>44395</v>
      </c>
      <c r="B1639" s="56" t="str">
        <f>VLOOKUP(A1639,Mapping!$H$2:$I$215,2,0)</f>
        <v>Post</v>
      </c>
      <c r="C1639" s="123">
        <f>VLOOKUP(A1639,Mapping!$H$2:$J$215,3,0)</f>
        <v>0</v>
      </c>
      <c r="D1639" t="s">
        <v>100</v>
      </c>
      <c r="E1639" t="str">
        <f>VLOOKUP(D1639,Mapping!$E$2:$F$28,2,0)</f>
        <v>sum</v>
      </c>
      <c r="F1639">
        <v>267.27630697050938</v>
      </c>
    </row>
    <row r="1640" spans="1:6" x14ac:dyDescent="0.35">
      <c r="A1640" s="56">
        <v>44396</v>
      </c>
      <c r="B1640" s="56" t="str">
        <f>VLOOKUP(A1640,Mapping!$H$2:$I$215,2,0)</f>
        <v>Post</v>
      </c>
      <c r="C1640" s="123">
        <f>VLOOKUP(A1640,Mapping!$H$2:$J$215,3,0)</f>
        <v>0</v>
      </c>
      <c r="D1640" t="s">
        <v>100</v>
      </c>
      <c r="E1640" t="str">
        <f>VLOOKUP(D1640,Mapping!$E$2:$F$28,2,0)</f>
        <v>sum</v>
      </c>
      <c r="F1640">
        <v>264.08176943699732</v>
      </c>
    </row>
    <row r="1641" spans="1:6" x14ac:dyDescent="0.35">
      <c r="A1641" s="56">
        <v>44397</v>
      </c>
      <c r="B1641" s="56" t="str">
        <f>VLOOKUP(A1641,Mapping!$H$2:$I$215,2,0)</f>
        <v>Post</v>
      </c>
      <c r="C1641" s="123">
        <f>VLOOKUP(A1641,Mapping!$H$2:$J$215,3,0)</f>
        <v>0</v>
      </c>
      <c r="D1641" t="s">
        <v>100</v>
      </c>
      <c r="E1641" t="str">
        <f>VLOOKUP(D1641,Mapping!$E$2:$F$28,2,0)</f>
        <v>sum</v>
      </c>
      <c r="F1641">
        <v>247.04423592493299</v>
      </c>
    </row>
    <row r="1642" spans="1:6" x14ac:dyDescent="0.35">
      <c r="A1642" s="56">
        <v>44398</v>
      </c>
      <c r="B1642" s="56" t="str">
        <f>VLOOKUP(A1642,Mapping!$H$2:$I$215,2,0)</f>
        <v>Post</v>
      </c>
      <c r="C1642" s="123">
        <f>VLOOKUP(A1642,Mapping!$H$2:$J$215,3,0)</f>
        <v>0</v>
      </c>
      <c r="D1642" t="s">
        <v>100</v>
      </c>
      <c r="E1642" t="str">
        <f>VLOOKUP(D1642,Mapping!$E$2:$F$28,2,0)</f>
        <v>sum</v>
      </c>
      <c r="F1642">
        <v>255.56300268096521</v>
      </c>
    </row>
    <row r="1643" spans="1:6" x14ac:dyDescent="0.35">
      <c r="A1643" s="56">
        <v>44399</v>
      </c>
      <c r="B1643" s="56" t="str">
        <f>VLOOKUP(A1643,Mapping!$H$2:$I$215,2,0)</f>
        <v>Post</v>
      </c>
      <c r="C1643" s="123">
        <f>VLOOKUP(A1643,Mapping!$H$2:$J$215,3,0)</f>
        <v>0</v>
      </c>
      <c r="D1643" t="s">
        <v>100</v>
      </c>
      <c r="E1643" t="str">
        <f>VLOOKUP(D1643,Mapping!$E$2:$F$28,2,0)</f>
        <v>sum</v>
      </c>
      <c r="F1643">
        <v>274.73022788203752</v>
      </c>
    </row>
    <row r="1644" spans="1:6" x14ac:dyDescent="0.35">
      <c r="A1644" s="56">
        <v>44400</v>
      </c>
      <c r="B1644" s="56" t="str">
        <f>VLOOKUP(A1644,Mapping!$H$2:$I$215,2,0)</f>
        <v>Post</v>
      </c>
      <c r="C1644" s="123">
        <f>VLOOKUP(A1644,Mapping!$H$2:$J$215,3,0)</f>
        <v>0</v>
      </c>
      <c r="D1644" t="s">
        <v>100</v>
      </c>
      <c r="E1644" t="str">
        <f>VLOOKUP(D1644,Mapping!$E$2:$F$28,2,0)</f>
        <v>sum</v>
      </c>
      <c r="F1644">
        <v>254.49815683646111</v>
      </c>
    </row>
    <row r="1645" spans="1:6" x14ac:dyDescent="0.35">
      <c r="A1645" s="56">
        <v>44401</v>
      </c>
      <c r="B1645" s="56" t="str">
        <f>VLOOKUP(A1645,Mapping!$H$2:$I$215,2,0)</f>
        <v>Post</v>
      </c>
      <c r="C1645" s="123">
        <f>VLOOKUP(A1645,Mapping!$H$2:$J$215,3,0)</f>
        <v>0</v>
      </c>
      <c r="D1645" t="s">
        <v>100</v>
      </c>
      <c r="E1645" t="str">
        <f>VLOOKUP(D1645,Mapping!$E$2:$F$28,2,0)</f>
        <v>sum</v>
      </c>
      <c r="F1645">
        <v>221.48793565683641</v>
      </c>
    </row>
    <row r="1646" spans="1:6" x14ac:dyDescent="0.35">
      <c r="A1646" s="56">
        <v>44402</v>
      </c>
      <c r="B1646" s="56" t="str">
        <f>VLOOKUP(A1646,Mapping!$H$2:$I$215,2,0)</f>
        <v>Post</v>
      </c>
      <c r="C1646" s="123">
        <f>VLOOKUP(A1646,Mapping!$H$2:$J$215,3,0)</f>
        <v>0</v>
      </c>
      <c r="D1646" t="s">
        <v>100</v>
      </c>
      <c r="E1646" t="str">
        <f>VLOOKUP(D1646,Mapping!$E$2:$F$28,2,0)</f>
        <v>sum</v>
      </c>
      <c r="F1646">
        <v>232.1363941018767</v>
      </c>
    </row>
    <row r="1647" spans="1:6" x14ac:dyDescent="0.35">
      <c r="A1647" s="56">
        <v>44403</v>
      </c>
      <c r="B1647" s="56" t="str">
        <f>VLOOKUP(A1647,Mapping!$H$2:$I$215,2,0)</f>
        <v>Post</v>
      </c>
      <c r="C1647" s="123">
        <f>VLOOKUP(A1647,Mapping!$H$2:$J$215,3,0)</f>
        <v>0</v>
      </c>
      <c r="D1647" t="s">
        <v>100</v>
      </c>
      <c r="E1647" t="str">
        <f>VLOOKUP(D1647,Mapping!$E$2:$F$28,2,0)</f>
        <v>sum</v>
      </c>
      <c r="F1647">
        <v>222.55278150134049</v>
      </c>
    </row>
    <row r="1648" spans="1:6" x14ac:dyDescent="0.35">
      <c r="A1648" s="56">
        <v>44404</v>
      </c>
      <c r="B1648" s="56" t="str">
        <f>VLOOKUP(A1648,Mapping!$H$2:$I$215,2,0)</f>
        <v>Post</v>
      </c>
      <c r="C1648" s="123">
        <f>VLOOKUP(A1648,Mapping!$H$2:$J$215,3,0)</f>
        <v>0</v>
      </c>
      <c r="D1648" t="s">
        <v>100</v>
      </c>
      <c r="E1648" t="str">
        <f>VLOOKUP(D1648,Mapping!$E$2:$F$28,2,0)</f>
        <v>sum</v>
      </c>
      <c r="F1648">
        <v>185.28317694369969</v>
      </c>
    </row>
    <row r="1649" spans="1:6" x14ac:dyDescent="0.35">
      <c r="A1649" s="56">
        <v>44405</v>
      </c>
      <c r="B1649" s="56" t="str">
        <f>VLOOKUP(A1649,Mapping!$H$2:$I$215,2,0)</f>
        <v>Post</v>
      </c>
      <c r="C1649" s="123">
        <f>VLOOKUP(A1649,Mapping!$H$2:$J$215,3,0)</f>
        <v>0</v>
      </c>
      <c r="D1649" t="s">
        <v>100</v>
      </c>
      <c r="E1649" t="str">
        <f>VLOOKUP(D1649,Mapping!$E$2:$F$28,2,0)</f>
        <v>sum</v>
      </c>
      <c r="F1649">
        <v>173.56987265415549</v>
      </c>
    </row>
    <row r="1650" spans="1:6" x14ac:dyDescent="0.35">
      <c r="A1650" s="56">
        <v>44406</v>
      </c>
      <c r="B1650" s="56" t="str">
        <f>VLOOKUP(A1650,Mapping!$H$2:$I$215,2,0)</f>
        <v>Post</v>
      </c>
      <c r="C1650" s="123">
        <f>VLOOKUP(A1650,Mapping!$H$2:$J$215,3,0)</f>
        <v>0</v>
      </c>
      <c r="D1650" t="s">
        <v>100</v>
      </c>
      <c r="E1650" t="str">
        <f>VLOOKUP(D1650,Mapping!$E$2:$F$28,2,0)</f>
        <v>sum</v>
      </c>
      <c r="F1650">
        <v>169.31048927613941</v>
      </c>
    </row>
    <row r="1651" spans="1:6" x14ac:dyDescent="0.35">
      <c r="A1651" s="56">
        <v>44407</v>
      </c>
      <c r="B1651" s="56" t="str">
        <f>VLOOKUP(A1651,Mapping!$H$2:$I$215,2,0)</f>
        <v>Post</v>
      </c>
      <c r="C1651" s="123">
        <f>VLOOKUP(A1651,Mapping!$H$2:$J$215,3,0)</f>
        <v>0</v>
      </c>
      <c r="D1651" t="s">
        <v>100</v>
      </c>
      <c r="E1651" t="str">
        <f>VLOOKUP(D1651,Mapping!$E$2:$F$28,2,0)</f>
        <v>sum</v>
      </c>
      <c r="F1651">
        <v>160.79172252010719</v>
      </c>
    </row>
    <row r="1652" spans="1:6" x14ac:dyDescent="0.35">
      <c r="A1652" s="56">
        <v>44408</v>
      </c>
      <c r="B1652" s="56" t="str">
        <f>VLOOKUP(A1652,Mapping!$H$2:$I$215,2,0)</f>
        <v>Post</v>
      </c>
      <c r="C1652" s="123">
        <f>VLOOKUP(A1652,Mapping!$H$2:$J$215,3,0)</f>
        <v>0</v>
      </c>
      <c r="D1652" t="s">
        <v>100</v>
      </c>
      <c r="E1652" t="str">
        <f>VLOOKUP(D1652,Mapping!$E$2:$F$28,2,0)</f>
        <v>sum</v>
      </c>
      <c r="F1652">
        <v>138.42995978552281</v>
      </c>
    </row>
    <row r="1653" spans="1:6" x14ac:dyDescent="0.35">
      <c r="A1653" s="56">
        <v>44409</v>
      </c>
      <c r="B1653" s="56" t="str">
        <f>VLOOKUP(A1653,Mapping!$H$2:$I$215,2,0)</f>
        <v>Post</v>
      </c>
      <c r="C1653" s="123">
        <f>VLOOKUP(A1653,Mapping!$H$2:$J$215,3,0)</f>
        <v>0</v>
      </c>
      <c r="D1653" t="s">
        <v>100</v>
      </c>
      <c r="E1653" t="str">
        <f>VLOOKUP(D1653,Mapping!$E$2:$F$28,2,0)</f>
        <v>sum</v>
      </c>
      <c r="F1653">
        <v>130.6836707862214</v>
      </c>
    </row>
    <row r="1654" spans="1:6" x14ac:dyDescent="0.35">
      <c r="A1654" s="56">
        <v>44410</v>
      </c>
      <c r="B1654" s="56" t="str">
        <f>VLOOKUP(A1654,Mapping!$H$2:$I$215,2,0)</f>
        <v>Post</v>
      </c>
      <c r="C1654" s="123">
        <f>VLOOKUP(A1654,Mapping!$H$2:$J$215,3,0)</f>
        <v>0</v>
      </c>
      <c r="D1654" t="s">
        <v>100</v>
      </c>
      <c r="E1654" t="str">
        <f>VLOOKUP(D1654,Mapping!$E$2:$F$28,2,0)</f>
        <v>sum</v>
      </c>
      <c r="F1654">
        <v>163.8572179858007</v>
      </c>
    </row>
    <row r="1655" spans="1:6" x14ac:dyDescent="0.35">
      <c r="A1655" s="56">
        <v>44411</v>
      </c>
      <c r="B1655" s="56" t="str">
        <f>VLOOKUP(A1655,Mapping!$H$2:$I$215,2,0)</f>
        <v>Post</v>
      </c>
      <c r="C1655" s="123">
        <f>VLOOKUP(A1655,Mapping!$H$2:$J$215,3,0)</f>
        <v>0</v>
      </c>
      <c r="D1655" t="s">
        <v>100</v>
      </c>
      <c r="E1655" t="str">
        <f>VLOOKUP(D1655,Mapping!$E$2:$F$28,2,0)</f>
        <v>sum</v>
      </c>
      <c r="F1655">
        <v>221.15698133052851</v>
      </c>
    </row>
    <row r="1656" spans="1:6" x14ac:dyDescent="0.35">
      <c r="A1656" s="56">
        <v>44412</v>
      </c>
      <c r="B1656" s="56" t="str">
        <f>VLOOKUP(A1656,Mapping!$H$2:$I$215,2,0)</f>
        <v>Post</v>
      </c>
      <c r="C1656" s="123">
        <f>VLOOKUP(A1656,Mapping!$H$2:$J$215,3,0)</f>
        <v>0</v>
      </c>
      <c r="D1656" t="s">
        <v>100</v>
      </c>
      <c r="E1656" t="str">
        <f>VLOOKUP(D1656,Mapping!$E$2:$F$28,2,0)</f>
        <v>sum</v>
      </c>
      <c r="F1656">
        <v>240.25690244543779</v>
      </c>
    </row>
    <row r="1657" spans="1:6" x14ac:dyDescent="0.35">
      <c r="A1657" s="56">
        <v>44413</v>
      </c>
      <c r="B1657" s="56" t="str">
        <f>VLOOKUP(A1657,Mapping!$H$2:$I$215,2,0)</f>
        <v>Post</v>
      </c>
      <c r="C1657" s="123">
        <f>VLOOKUP(A1657,Mapping!$H$2:$J$215,3,0)</f>
        <v>0</v>
      </c>
      <c r="D1657" t="s">
        <v>100</v>
      </c>
      <c r="E1657" t="str">
        <f>VLOOKUP(D1657,Mapping!$E$2:$F$28,2,0)</f>
        <v>sum</v>
      </c>
      <c r="F1657">
        <v>340.78280305022349</v>
      </c>
    </row>
    <row r="1658" spans="1:6" x14ac:dyDescent="0.35">
      <c r="A1658" s="56">
        <v>44414</v>
      </c>
      <c r="B1658" s="56" t="str">
        <f>VLOOKUP(A1658,Mapping!$H$2:$I$215,2,0)</f>
        <v>Post</v>
      </c>
      <c r="C1658" s="123">
        <f>VLOOKUP(A1658,Mapping!$H$2:$J$215,3,0)</f>
        <v>0</v>
      </c>
      <c r="D1658" t="s">
        <v>100</v>
      </c>
      <c r="E1658" t="str">
        <f>VLOOKUP(D1658,Mapping!$E$2:$F$28,2,0)</f>
        <v>sum</v>
      </c>
      <c r="F1658">
        <v>310.6250328687878</v>
      </c>
    </row>
    <row r="1659" spans="1:6" x14ac:dyDescent="0.35">
      <c r="A1659" s="56">
        <v>44415</v>
      </c>
      <c r="B1659" s="56" t="str">
        <f>VLOOKUP(A1659,Mapping!$H$2:$I$215,2,0)</f>
        <v>Post</v>
      </c>
      <c r="C1659" s="123">
        <f>VLOOKUP(A1659,Mapping!$H$2:$J$215,3,0)</f>
        <v>0</v>
      </c>
      <c r="D1659" t="s">
        <v>100</v>
      </c>
      <c r="E1659" t="str">
        <f>VLOOKUP(D1659,Mapping!$E$2:$F$28,2,0)</f>
        <v>sum</v>
      </c>
      <c r="F1659">
        <v>306.6039968445964</v>
      </c>
    </row>
    <row r="1660" spans="1:6" x14ac:dyDescent="0.35">
      <c r="A1660" s="56">
        <v>44416</v>
      </c>
      <c r="B1660" s="56" t="str">
        <f>VLOOKUP(A1660,Mapping!$H$2:$I$215,2,0)</f>
        <v>Post</v>
      </c>
      <c r="C1660" s="123">
        <f>VLOOKUP(A1660,Mapping!$H$2:$J$215,3,0)</f>
        <v>0</v>
      </c>
      <c r="D1660" t="s">
        <v>100</v>
      </c>
      <c r="E1660" t="str">
        <f>VLOOKUP(D1660,Mapping!$E$2:$F$28,2,0)</f>
        <v>sum</v>
      </c>
      <c r="F1660">
        <v>491.57165395740208</v>
      </c>
    </row>
    <row r="1661" spans="1:6" x14ac:dyDescent="0.35">
      <c r="A1661" s="56">
        <v>44417</v>
      </c>
      <c r="B1661" s="56" t="str">
        <f>VLOOKUP(A1661,Mapping!$H$2:$I$215,2,0)</f>
        <v>Post</v>
      </c>
      <c r="C1661" s="123">
        <f>VLOOKUP(A1661,Mapping!$H$2:$J$215,3,0)</f>
        <v>0</v>
      </c>
      <c r="D1661" t="s">
        <v>100</v>
      </c>
      <c r="E1661" t="str">
        <f>VLOOKUP(D1661,Mapping!$E$2:$F$28,2,0)</f>
        <v>sum</v>
      </c>
      <c r="F1661">
        <v>310.6250328687878</v>
      </c>
    </row>
    <row r="1662" spans="1:6" x14ac:dyDescent="0.35">
      <c r="A1662" s="56">
        <v>44418</v>
      </c>
      <c r="B1662" s="56" t="str">
        <f>VLOOKUP(A1662,Mapping!$H$2:$I$215,2,0)</f>
        <v>Post</v>
      </c>
      <c r="C1662" s="123">
        <f>VLOOKUP(A1662,Mapping!$H$2:$J$215,3,0)</f>
        <v>0</v>
      </c>
      <c r="D1662" t="s">
        <v>100</v>
      </c>
      <c r="E1662" t="str">
        <f>VLOOKUP(D1662,Mapping!$E$2:$F$28,2,0)</f>
        <v>sum</v>
      </c>
      <c r="F1662">
        <v>252.32001051801211</v>
      </c>
    </row>
    <row r="1663" spans="1:6" x14ac:dyDescent="0.35">
      <c r="A1663" s="56">
        <v>44419</v>
      </c>
      <c r="B1663" s="56" t="str">
        <f>VLOOKUP(A1663,Mapping!$H$2:$I$215,2,0)</f>
        <v>Post</v>
      </c>
      <c r="C1663" s="123">
        <f>VLOOKUP(A1663,Mapping!$H$2:$J$215,3,0)</f>
        <v>0</v>
      </c>
      <c r="D1663" t="s">
        <v>100</v>
      </c>
      <c r="E1663" t="str">
        <f>VLOOKUP(D1663,Mapping!$E$2:$F$28,2,0)</f>
        <v>sum</v>
      </c>
      <c r="F1663">
        <v>250.30949250591641</v>
      </c>
    </row>
    <row r="1664" spans="1:6" x14ac:dyDescent="0.35">
      <c r="A1664" s="56">
        <v>44420</v>
      </c>
      <c r="B1664" s="56" t="str">
        <f>VLOOKUP(A1664,Mapping!$H$2:$I$215,2,0)</f>
        <v>Post</v>
      </c>
      <c r="C1664" s="123">
        <f>VLOOKUP(A1664,Mapping!$H$2:$J$215,3,0)</f>
        <v>0</v>
      </c>
      <c r="D1664" t="s">
        <v>100</v>
      </c>
      <c r="E1664" t="str">
        <f>VLOOKUP(D1664,Mapping!$E$2:$F$28,2,0)</f>
        <v>sum</v>
      </c>
      <c r="F1664">
        <v>248.29897449382071</v>
      </c>
    </row>
    <row r="1665" spans="1:6" x14ac:dyDescent="0.35">
      <c r="A1665" s="56">
        <v>44421</v>
      </c>
      <c r="B1665" s="56" t="str">
        <f>VLOOKUP(A1665,Mapping!$H$2:$I$215,2,0)</f>
        <v>Post</v>
      </c>
      <c r="C1665" s="123">
        <f>VLOOKUP(A1665,Mapping!$H$2:$J$215,3,0)</f>
        <v>0</v>
      </c>
      <c r="D1665" t="s">
        <v>100</v>
      </c>
      <c r="E1665" t="str">
        <f>VLOOKUP(D1665,Mapping!$E$2:$F$28,2,0)</f>
        <v>sum</v>
      </c>
      <c r="F1665">
        <v>271.41993163292142</v>
      </c>
    </row>
    <row r="1666" spans="1:6" x14ac:dyDescent="0.35">
      <c r="A1666" s="56">
        <v>44422</v>
      </c>
      <c r="B1666" s="56" t="str">
        <f>VLOOKUP(A1666,Mapping!$H$2:$I$215,2,0)</f>
        <v>Post</v>
      </c>
      <c r="C1666" s="123">
        <f>VLOOKUP(A1666,Mapping!$H$2:$J$215,3,0)</f>
        <v>0</v>
      </c>
      <c r="D1666" t="s">
        <v>100</v>
      </c>
      <c r="E1666" t="str">
        <f>VLOOKUP(D1666,Mapping!$E$2:$F$28,2,0)</f>
        <v>sum</v>
      </c>
      <c r="F1666">
        <v>254.33052853010781</v>
      </c>
    </row>
    <row r="1667" spans="1:6" x14ac:dyDescent="0.35">
      <c r="A1667" s="56">
        <v>44423</v>
      </c>
      <c r="B1667" s="56" t="str">
        <f>VLOOKUP(A1667,Mapping!$H$2:$I$215,2,0)</f>
        <v>Post</v>
      </c>
      <c r="C1667" s="123">
        <f>VLOOKUP(A1667,Mapping!$H$2:$J$215,3,0)</f>
        <v>0</v>
      </c>
      <c r="D1667" t="s">
        <v>100</v>
      </c>
      <c r="E1667" t="str">
        <f>VLOOKUP(D1667,Mapping!$E$2:$F$28,2,0)</f>
        <v>sum</v>
      </c>
      <c r="F1667">
        <v>256.34104654220351</v>
      </c>
    </row>
    <row r="1668" spans="1:6" x14ac:dyDescent="0.35">
      <c r="A1668" s="56">
        <v>44424</v>
      </c>
      <c r="B1668" s="56" t="str">
        <f>VLOOKUP(A1668,Mapping!$H$2:$I$215,2,0)</f>
        <v>Post</v>
      </c>
      <c r="C1668" s="123">
        <f>VLOOKUP(A1668,Mapping!$H$2:$J$215,3,0)</f>
        <v>0</v>
      </c>
      <c r="D1668" t="s">
        <v>100</v>
      </c>
      <c r="E1668" t="str">
        <f>VLOOKUP(D1668,Mapping!$E$2:$F$28,2,0)</f>
        <v>sum</v>
      </c>
      <c r="F1668">
        <v>296.55140678411777</v>
      </c>
    </row>
    <row r="1669" spans="1:6" x14ac:dyDescent="0.35">
      <c r="A1669" s="56">
        <v>44425</v>
      </c>
      <c r="B1669" s="56" t="str">
        <f>VLOOKUP(A1669,Mapping!$H$2:$I$215,2,0)</f>
        <v>Post</v>
      </c>
      <c r="C1669" s="123">
        <f>VLOOKUP(A1669,Mapping!$H$2:$J$215,3,0)</f>
        <v>0</v>
      </c>
      <c r="D1669" t="s">
        <v>100</v>
      </c>
      <c r="E1669" t="str">
        <f>VLOOKUP(D1669,Mapping!$E$2:$F$28,2,0)</f>
        <v>sum</v>
      </c>
      <c r="F1669">
        <v>193.00972916118849</v>
      </c>
    </row>
    <row r="1670" spans="1:6" x14ac:dyDescent="0.35">
      <c r="A1670" s="56">
        <v>44426</v>
      </c>
      <c r="B1670" s="56" t="str">
        <f>VLOOKUP(A1670,Mapping!$H$2:$I$215,2,0)</f>
        <v>Post</v>
      </c>
      <c r="C1670" s="123">
        <f>VLOOKUP(A1670,Mapping!$H$2:$J$215,3,0)</f>
        <v>0</v>
      </c>
      <c r="D1670" t="s">
        <v>100</v>
      </c>
      <c r="E1670" t="str">
        <f>VLOOKUP(D1670,Mapping!$E$2:$F$28,2,0)</f>
        <v>sum</v>
      </c>
      <c r="F1670">
        <v>155.81514593741781</v>
      </c>
    </row>
    <row r="1671" spans="1:6" x14ac:dyDescent="0.35">
      <c r="A1671" s="56">
        <v>44427</v>
      </c>
      <c r="B1671" s="56" t="str">
        <f>VLOOKUP(A1671,Mapping!$H$2:$I$215,2,0)</f>
        <v>Post</v>
      </c>
      <c r="C1671" s="123">
        <f>VLOOKUP(A1671,Mapping!$H$2:$J$215,3,0)</f>
        <v>0</v>
      </c>
      <c r="D1671" t="s">
        <v>100</v>
      </c>
      <c r="E1671" t="str">
        <f>VLOOKUP(D1671,Mapping!$E$2:$F$28,2,0)</f>
        <v>sum</v>
      </c>
      <c r="F1671">
        <v>133.69944780436501</v>
      </c>
    </row>
    <row r="1672" spans="1:6" x14ac:dyDescent="0.35">
      <c r="A1672" s="56">
        <v>44428</v>
      </c>
      <c r="B1672" s="56" t="str">
        <f>VLOOKUP(A1672,Mapping!$H$2:$I$215,2,0)</f>
        <v>Post</v>
      </c>
      <c r="C1672" s="123">
        <f>VLOOKUP(A1672,Mapping!$H$2:$J$215,3,0)</f>
        <v>0</v>
      </c>
      <c r="D1672" t="s">
        <v>100</v>
      </c>
      <c r="E1672" t="str">
        <f>VLOOKUP(D1672,Mapping!$E$2:$F$28,2,0)</f>
        <v>sum</v>
      </c>
      <c r="F1672">
        <v>162.85195897975279</v>
      </c>
    </row>
    <row r="1673" spans="1:6" x14ac:dyDescent="0.35">
      <c r="A1673" s="56">
        <v>44429</v>
      </c>
      <c r="B1673" s="56" t="str">
        <f>VLOOKUP(A1673,Mapping!$H$2:$I$215,2,0)</f>
        <v>Post</v>
      </c>
      <c r="C1673" s="123">
        <f>VLOOKUP(A1673,Mapping!$H$2:$J$215,3,0)</f>
        <v>0</v>
      </c>
      <c r="D1673" t="s">
        <v>100</v>
      </c>
      <c r="E1673" t="str">
        <f>VLOOKUP(D1673,Mapping!$E$2:$F$28,2,0)</f>
        <v>sum</v>
      </c>
      <c r="F1673">
        <v>169.88877202208781</v>
      </c>
    </row>
    <row r="1674" spans="1:6" x14ac:dyDescent="0.35">
      <c r="A1674" s="56">
        <v>44430</v>
      </c>
      <c r="B1674" s="56" t="str">
        <f>VLOOKUP(A1674,Mapping!$H$2:$I$215,2,0)</f>
        <v>Post</v>
      </c>
      <c r="C1674" s="123">
        <f>VLOOKUP(A1674,Mapping!$H$2:$J$215,3,0)</f>
        <v>0</v>
      </c>
      <c r="D1674" t="s">
        <v>100</v>
      </c>
      <c r="E1674" t="str">
        <f>VLOOKUP(D1674,Mapping!$E$2:$F$28,2,0)</f>
        <v>sum</v>
      </c>
      <c r="F1674">
        <v>179.9413620825664</v>
      </c>
    </row>
    <row r="1675" spans="1:6" x14ac:dyDescent="0.35">
      <c r="A1675" s="56">
        <v>44431</v>
      </c>
      <c r="B1675" s="56" t="str">
        <f>VLOOKUP(A1675,Mapping!$H$2:$I$215,2,0)</f>
        <v>Post</v>
      </c>
      <c r="C1675" s="123">
        <f>VLOOKUP(A1675,Mapping!$H$2:$J$215,3,0)</f>
        <v>0</v>
      </c>
      <c r="D1675" t="s">
        <v>100</v>
      </c>
      <c r="E1675" t="str">
        <f>VLOOKUP(D1675,Mapping!$E$2:$F$28,2,0)</f>
        <v>sum</v>
      </c>
      <c r="F1675">
        <v>288.50933473573502</v>
      </c>
    </row>
    <row r="1676" spans="1:6" x14ac:dyDescent="0.35">
      <c r="A1676" s="56">
        <v>44432</v>
      </c>
      <c r="B1676" s="56" t="str">
        <f>VLOOKUP(A1676,Mapping!$H$2:$I$215,2,0)</f>
        <v>Post</v>
      </c>
      <c r="C1676" s="123">
        <f>VLOOKUP(A1676,Mapping!$H$2:$J$215,3,0)</f>
        <v>0</v>
      </c>
      <c r="D1676" t="s">
        <v>100</v>
      </c>
      <c r="E1676" t="str">
        <f>VLOOKUP(D1676,Mapping!$E$2:$F$28,2,0)</f>
        <v>sum</v>
      </c>
      <c r="F1676">
        <v>321.68288193531419</v>
      </c>
    </row>
    <row r="1677" spans="1:6" x14ac:dyDescent="0.35">
      <c r="A1677" s="56">
        <v>44433</v>
      </c>
      <c r="B1677" s="56" t="str">
        <f>VLOOKUP(A1677,Mapping!$H$2:$I$215,2,0)</f>
        <v>Post</v>
      </c>
      <c r="C1677" s="123">
        <f>VLOOKUP(A1677,Mapping!$H$2:$J$215,3,0)</f>
        <v>0</v>
      </c>
      <c r="D1677" t="s">
        <v>100</v>
      </c>
      <c r="E1677" t="str">
        <f>VLOOKUP(D1677,Mapping!$E$2:$F$28,2,0)</f>
        <v>sum</v>
      </c>
      <c r="F1677">
        <v>274.43570865106489</v>
      </c>
    </row>
    <row r="1678" spans="1:6" x14ac:dyDescent="0.35">
      <c r="A1678" s="56">
        <v>44434</v>
      </c>
      <c r="B1678" s="56" t="str">
        <f>VLOOKUP(A1678,Mapping!$H$2:$I$215,2,0)</f>
        <v>Post</v>
      </c>
      <c r="C1678" s="123">
        <f>VLOOKUP(A1678,Mapping!$H$2:$J$215,3,0)</f>
        <v>0</v>
      </c>
      <c r="D1678" t="s">
        <v>100</v>
      </c>
      <c r="E1678" t="str">
        <f>VLOOKUP(D1678,Mapping!$E$2:$F$28,2,0)</f>
        <v>sum</v>
      </c>
      <c r="F1678">
        <v>278.4567446752564</v>
      </c>
    </row>
    <row r="1679" spans="1:6" x14ac:dyDescent="0.35">
      <c r="A1679" s="56">
        <v>44435</v>
      </c>
      <c r="B1679" s="56" t="str">
        <f>VLOOKUP(A1679,Mapping!$H$2:$I$215,2,0)</f>
        <v>Post</v>
      </c>
      <c r="C1679" s="123">
        <f>VLOOKUP(A1679,Mapping!$H$2:$J$215,3,0)</f>
        <v>0</v>
      </c>
      <c r="D1679" t="s">
        <v>100</v>
      </c>
      <c r="E1679" t="str">
        <f>VLOOKUP(D1679,Mapping!$E$2:$F$28,2,0)</f>
        <v>sum</v>
      </c>
      <c r="F1679">
        <v>224.17275834867209</v>
      </c>
    </row>
    <row r="1680" spans="1:6" x14ac:dyDescent="0.35">
      <c r="A1680" s="56">
        <v>44436</v>
      </c>
      <c r="B1680" s="56" t="str">
        <f>VLOOKUP(A1680,Mapping!$H$2:$I$215,2,0)</f>
        <v>Post</v>
      </c>
      <c r="C1680" s="123">
        <f>VLOOKUP(A1680,Mapping!$H$2:$J$215,3,0)</f>
        <v>0</v>
      </c>
      <c r="D1680" t="s">
        <v>100</v>
      </c>
      <c r="E1680" t="str">
        <f>VLOOKUP(D1680,Mapping!$E$2:$F$28,2,0)</f>
        <v>sum</v>
      </c>
      <c r="F1680">
        <v>234.22534840915071</v>
      </c>
    </row>
    <row r="1681" spans="1:6" x14ac:dyDescent="0.35">
      <c r="A1681" s="56">
        <v>44437</v>
      </c>
      <c r="B1681" s="56" t="str">
        <f>VLOOKUP(A1681,Mapping!$H$2:$I$215,2,0)</f>
        <v>Post</v>
      </c>
      <c r="C1681" s="123">
        <f>VLOOKUP(A1681,Mapping!$H$2:$J$215,3,0)</f>
        <v>0</v>
      </c>
      <c r="D1681" t="s">
        <v>100</v>
      </c>
      <c r="E1681" t="str">
        <f>VLOOKUP(D1681,Mapping!$E$2:$F$28,2,0)</f>
        <v>sum</v>
      </c>
      <c r="F1681">
        <v>207.08335524585851</v>
      </c>
    </row>
    <row r="1682" spans="1:6" x14ac:dyDescent="0.35">
      <c r="A1682" s="56">
        <v>44438</v>
      </c>
      <c r="B1682" s="56" t="str">
        <f>VLOOKUP(A1682,Mapping!$H$2:$I$215,2,0)</f>
        <v>Post</v>
      </c>
      <c r="C1682" s="123">
        <f>VLOOKUP(A1682,Mapping!$H$2:$J$215,3,0)</f>
        <v>0</v>
      </c>
      <c r="D1682" t="s">
        <v>100</v>
      </c>
      <c r="E1682" t="str">
        <f>VLOOKUP(D1682,Mapping!$E$2:$F$28,2,0)</f>
        <v>sum</v>
      </c>
      <c r="F1682">
        <v>228.19379437286361</v>
      </c>
    </row>
    <row r="1683" spans="1:6" x14ac:dyDescent="0.35">
      <c r="A1683" s="56">
        <v>44439</v>
      </c>
      <c r="B1683" s="56" t="str">
        <f>VLOOKUP(A1683,Mapping!$H$2:$I$215,2,0)</f>
        <v>Post</v>
      </c>
      <c r="C1683" s="123">
        <f>VLOOKUP(A1683,Mapping!$H$2:$J$215,3,0)</f>
        <v>0</v>
      </c>
      <c r="D1683" t="s">
        <v>100</v>
      </c>
      <c r="E1683" t="str">
        <f>VLOOKUP(D1683,Mapping!$E$2:$F$28,2,0)</f>
        <v>sum</v>
      </c>
      <c r="F1683">
        <v>248.29897449382071</v>
      </c>
    </row>
    <row r="1684" spans="1:6" x14ac:dyDescent="0.35">
      <c r="A1684" s="56">
        <v>44440</v>
      </c>
      <c r="B1684" s="56" t="str">
        <f>VLOOKUP(A1684,Mapping!$H$2:$I$215,2,0)</f>
        <v>Post</v>
      </c>
      <c r="C1684" s="123">
        <f>VLOOKUP(A1684,Mapping!$H$2:$J$215,3,0)</f>
        <v>0</v>
      </c>
      <c r="D1684" t="s">
        <v>100</v>
      </c>
      <c r="E1684" t="str">
        <f>VLOOKUP(D1684,Mapping!$E$2:$F$28,2,0)</f>
        <v>sum</v>
      </c>
      <c r="F1684">
        <v>62.558335178215629</v>
      </c>
    </row>
    <row r="1685" spans="1:6" x14ac:dyDescent="0.35">
      <c r="A1685" s="56">
        <v>44441</v>
      </c>
      <c r="B1685" s="56" t="str">
        <f>VLOOKUP(A1685,Mapping!$H$2:$I$215,2,0)</f>
        <v>Post</v>
      </c>
      <c r="C1685" s="123">
        <f>VLOOKUP(A1685,Mapping!$H$2:$J$215,3,0)</f>
        <v>0</v>
      </c>
      <c r="D1685" t="s">
        <v>100</v>
      </c>
      <c r="E1685" t="str">
        <f>VLOOKUP(D1685,Mapping!$E$2:$F$28,2,0)</f>
        <v>sum</v>
      </c>
      <c r="F1685">
        <v>93.837502767323443</v>
      </c>
    </row>
    <row r="1686" spans="1:6" x14ac:dyDescent="0.35">
      <c r="A1686" s="56">
        <v>44442</v>
      </c>
      <c r="B1686" s="56" t="str">
        <f>VLOOKUP(A1686,Mapping!$H$2:$I$215,2,0)</f>
        <v>Post</v>
      </c>
      <c r="C1686" s="123">
        <f>VLOOKUP(A1686,Mapping!$H$2:$J$215,3,0)</f>
        <v>0</v>
      </c>
      <c r="D1686" t="s">
        <v>100</v>
      </c>
      <c r="E1686" t="str">
        <f>VLOOKUP(D1686,Mapping!$E$2:$F$28,2,0)</f>
        <v>sum</v>
      </c>
      <c r="F1686">
        <v>59.951737879123307</v>
      </c>
    </row>
    <row r="1687" spans="1:6" x14ac:dyDescent="0.35">
      <c r="A1687" s="56">
        <v>44443</v>
      </c>
      <c r="B1687" s="56" t="str">
        <f>VLOOKUP(A1687,Mapping!$H$2:$I$215,2,0)</f>
        <v>Post</v>
      </c>
      <c r="C1687" s="123">
        <f>VLOOKUP(A1687,Mapping!$H$2:$J$215,3,0)</f>
        <v>0</v>
      </c>
      <c r="D1687" t="s">
        <v>100</v>
      </c>
      <c r="E1687" t="str">
        <f>VLOOKUP(D1687,Mapping!$E$2:$F$28,2,0)</f>
        <v>sum</v>
      </c>
      <c r="F1687">
        <v>83.411113570954171</v>
      </c>
    </row>
    <row r="1688" spans="1:6" x14ac:dyDescent="0.35">
      <c r="A1688" s="56">
        <v>44444</v>
      </c>
      <c r="B1688" s="56" t="str">
        <f>VLOOKUP(A1688,Mapping!$H$2:$I$215,2,0)</f>
        <v>Post</v>
      </c>
      <c r="C1688" s="123">
        <f>VLOOKUP(A1688,Mapping!$H$2:$J$215,3,0)</f>
        <v>0</v>
      </c>
      <c r="D1688" t="s">
        <v>100</v>
      </c>
      <c r="E1688" t="str">
        <f>VLOOKUP(D1688,Mapping!$E$2:$F$28,2,0)</f>
        <v>sum</v>
      </c>
      <c r="F1688">
        <v>75.591321673677214</v>
      </c>
    </row>
    <row r="1689" spans="1:6" x14ac:dyDescent="0.35">
      <c r="A1689" s="56">
        <v>44445</v>
      </c>
      <c r="B1689" s="56" t="str">
        <f>VLOOKUP(A1689,Mapping!$H$2:$I$215,2,0)</f>
        <v>Post</v>
      </c>
      <c r="C1689" s="123">
        <f>VLOOKUP(A1689,Mapping!$H$2:$J$215,3,0)</f>
        <v>0</v>
      </c>
      <c r="D1689" t="s">
        <v>100</v>
      </c>
      <c r="E1689" t="str">
        <f>VLOOKUP(D1689,Mapping!$E$2:$F$28,2,0)</f>
        <v>sum</v>
      </c>
      <c r="F1689">
        <v>92.534204117777278</v>
      </c>
    </row>
    <row r="1690" spans="1:6" x14ac:dyDescent="0.35">
      <c r="A1690" s="56">
        <v>44446</v>
      </c>
      <c r="B1690" s="56" t="str">
        <f>VLOOKUP(A1690,Mapping!$H$2:$I$215,2,0)</f>
        <v>Post</v>
      </c>
      <c r="C1690" s="123">
        <f>VLOOKUP(A1690,Mapping!$H$2:$J$215,3,0)</f>
        <v>0</v>
      </c>
      <c r="D1690" t="s">
        <v>100</v>
      </c>
      <c r="E1690" t="str">
        <f>VLOOKUP(D1690,Mapping!$E$2:$F$28,2,0)</f>
        <v>sum</v>
      </c>
      <c r="F1690">
        <v>285.42240425060879</v>
      </c>
    </row>
    <row r="1691" spans="1:6" x14ac:dyDescent="0.35">
      <c r="A1691" s="56">
        <v>44447</v>
      </c>
      <c r="B1691" s="56" t="str">
        <f>VLOOKUP(A1691,Mapping!$H$2:$I$215,2,0)</f>
        <v>Post</v>
      </c>
      <c r="C1691" s="123">
        <f>VLOOKUP(A1691,Mapping!$H$2:$J$215,3,0)</f>
        <v>0</v>
      </c>
      <c r="D1691" t="s">
        <v>100</v>
      </c>
      <c r="E1691" t="str">
        <f>VLOOKUP(D1691,Mapping!$E$2:$F$28,2,0)</f>
        <v>sum</v>
      </c>
      <c r="F1691">
        <v>261.96302855877792</v>
      </c>
    </row>
    <row r="1692" spans="1:6" x14ac:dyDescent="0.35">
      <c r="A1692" s="56">
        <v>44448</v>
      </c>
      <c r="B1692" s="56" t="str">
        <f>VLOOKUP(A1692,Mapping!$H$2:$I$215,2,0)</f>
        <v>Post</v>
      </c>
      <c r="C1692" s="123">
        <f>VLOOKUP(A1692,Mapping!$H$2:$J$215,3,0)</f>
        <v>0</v>
      </c>
      <c r="D1692" t="s">
        <v>100</v>
      </c>
      <c r="E1692" t="str">
        <f>VLOOKUP(D1692,Mapping!$E$2:$F$28,2,0)</f>
        <v>sum</v>
      </c>
      <c r="F1692">
        <v>243.71684746513171</v>
      </c>
    </row>
    <row r="1693" spans="1:6" x14ac:dyDescent="0.35">
      <c r="A1693" s="56">
        <v>44449</v>
      </c>
      <c r="B1693" s="56" t="str">
        <f>VLOOKUP(A1693,Mapping!$H$2:$I$215,2,0)</f>
        <v>Post</v>
      </c>
      <c r="C1693" s="123">
        <f>VLOOKUP(A1693,Mapping!$H$2:$J$215,3,0)</f>
        <v>0</v>
      </c>
      <c r="D1693" t="s">
        <v>100</v>
      </c>
      <c r="E1693" t="str">
        <f>VLOOKUP(D1693,Mapping!$E$2:$F$28,2,0)</f>
        <v>sum</v>
      </c>
      <c r="F1693">
        <v>115.99357980960809</v>
      </c>
    </row>
    <row r="1694" spans="1:6" x14ac:dyDescent="0.35">
      <c r="A1694" s="56">
        <v>44450</v>
      </c>
      <c r="B1694" s="56" t="str">
        <f>VLOOKUP(A1694,Mapping!$H$2:$I$215,2,0)</f>
        <v>Post</v>
      </c>
      <c r="C1694" s="123">
        <f>VLOOKUP(A1694,Mapping!$H$2:$J$215,3,0)</f>
        <v>0</v>
      </c>
      <c r="D1694" t="s">
        <v>100</v>
      </c>
      <c r="E1694" t="str">
        <f>VLOOKUP(D1694,Mapping!$E$2:$F$28,2,0)</f>
        <v>sum</v>
      </c>
      <c r="F1694">
        <v>203.3145893292008</v>
      </c>
    </row>
    <row r="1695" spans="1:6" x14ac:dyDescent="0.35">
      <c r="A1695" s="56">
        <v>44451</v>
      </c>
      <c r="B1695" s="56" t="str">
        <f>VLOOKUP(A1695,Mapping!$H$2:$I$215,2,0)</f>
        <v>Post</v>
      </c>
      <c r="C1695" s="123">
        <f>VLOOKUP(A1695,Mapping!$H$2:$J$215,3,0)</f>
        <v>0</v>
      </c>
      <c r="D1695" t="s">
        <v>100</v>
      </c>
      <c r="E1695" t="str">
        <f>VLOOKUP(D1695,Mapping!$E$2:$F$28,2,0)</f>
        <v>sum</v>
      </c>
      <c r="F1695">
        <v>250.23334071286251</v>
      </c>
    </row>
    <row r="1696" spans="1:6" x14ac:dyDescent="0.35">
      <c r="A1696" s="56">
        <v>44452</v>
      </c>
      <c r="B1696" s="56" t="str">
        <f>VLOOKUP(A1696,Mapping!$H$2:$I$215,2,0)</f>
        <v>Post</v>
      </c>
      <c r="C1696" s="123">
        <f>VLOOKUP(A1696,Mapping!$H$2:$J$215,3,0)</f>
        <v>0</v>
      </c>
      <c r="D1696" t="s">
        <v>100</v>
      </c>
      <c r="E1696" t="str">
        <f>VLOOKUP(D1696,Mapping!$E$2:$F$28,2,0)</f>
        <v>sum</v>
      </c>
      <c r="F1696">
        <v>199.40469338056229</v>
      </c>
    </row>
    <row r="1697" spans="1:6" x14ac:dyDescent="0.35">
      <c r="A1697" s="56">
        <v>44453</v>
      </c>
      <c r="B1697" s="56" t="str">
        <f>VLOOKUP(A1697,Mapping!$H$2:$I$215,2,0)</f>
        <v>Post</v>
      </c>
      <c r="C1697" s="123">
        <f>VLOOKUP(A1697,Mapping!$H$2:$J$215,3,0)</f>
        <v>0</v>
      </c>
      <c r="D1697" t="s">
        <v>100</v>
      </c>
      <c r="E1697" t="str">
        <f>VLOOKUP(D1697,Mapping!$E$2:$F$28,2,0)</f>
        <v>sum</v>
      </c>
      <c r="F1697">
        <v>165.51892849236219</v>
      </c>
    </row>
    <row r="1698" spans="1:6" x14ac:dyDescent="0.35">
      <c r="A1698" s="56">
        <v>44454</v>
      </c>
      <c r="B1698" s="56" t="str">
        <f>VLOOKUP(A1698,Mapping!$H$2:$I$215,2,0)</f>
        <v>Post</v>
      </c>
      <c r="C1698" s="123">
        <f>VLOOKUP(A1698,Mapping!$H$2:$J$215,3,0)</f>
        <v>0</v>
      </c>
      <c r="D1698" t="s">
        <v>100</v>
      </c>
      <c r="E1698" t="str">
        <f>VLOOKUP(D1698,Mapping!$E$2:$F$28,2,0)</f>
        <v>sum</v>
      </c>
      <c r="F1698">
        <v>66.468231126854107</v>
      </c>
    </row>
    <row r="1699" spans="1:6" x14ac:dyDescent="0.35">
      <c r="A1699" s="56">
        <v>44455</v>
      </c>
      <c r="B1699" s="56" t="str">
        <f>VLOOKUP(A1699,Mapping!$H$2:$I$215,2,0)</f>
        <v>Post</v>
      </c>
      <c r="C1699" s="123">
        <f>VLOOKUP(A1699,Mapping!$H$2:$J$215,3,0)</f>
        <v>0</v>
      </c>
      <c r="D1699" t="s">
        <v>100</v>
      </c>
      <c r="E1699" t="str">
        <f>VLOOKUP(D1699,Mapping!$E$2:$F$28,2,0)</f>
        <v>sum</v>
      </c>
      <c r="F1699">
        <v>202.01129067965459</v>
      </c>
    </row>
    <row r="1700" spans="1:6" x14ac:dyDescent="0.35">
      <c r="A1700" s="56">
        <v>44456</v>
      </c>
      <c r="B1700" s="56" t="str">
        <f>VLOOKUP(A1700,Mapping!$H$2:$I$215,2,0)</f>
        <v>Post</v>
      </c>
      <c r="C1700" s="123">
        <f>VLOOKUP(A1700,Mapping!$H$2:$J$215,3,0)</f>
        <v>0</v>
      </c>
      <c r="D1700" t="s">
        <v>100</v>
      </c>
      <c r="E1700" t="str">
        <f>VLOOKUP(D1700,Mapping!$E$2:$F$28,2,0)</f>
        <v>sum</v>
      </c>
      <c r="F1700">
        <v>207.22448527783931</v>
      </c>
    </row>
    <row r="1701" spans="1:6" x14ac:dyDescent="0.35">
      <c r="A1701" s="56">
        <v>44457</v>
      </c>
      <c r="B1701" s="56" t="str">
        <f>VLOOKUP(A1701,Mapping!$H$2:$I$215,2,0)</f>
        <v>Post</v>
      </c>
      <c r="C1701" s="123">
        <f>VLOOKUP(A1701,Mapping!$H$2:$J$215,3,0)</f>
        <v>0</v>
      </c>
      <c r="D1701" t="s">
        <v>100</v>
      </c>
      <c r="E1701" t="str">
        <f>VLOOKUP(D1701,Mapping!$E$2:$F$28,2,0)</f>
        <v>sum</v>
      </c>
      <c r="F1701">
        <v>195.49479743192381</v>
      </c>
    </row>
    <row r="1702" spans="1:6" x14ac:dyDescent="0.35">
      <c r="A1702" s="56">
        <v>44458</v>
      </c>
      <c r="B1702" s="56" t="str">
        <f>VLOOKUP(A1702,Mapping!$H$2:$I$215,2,0)</f>
        <v>Post</v>
      </c>
      <c r="C1702" s="123">
        <f>VLOOKUP(A1702,Mapping!$H$2:$J$215,3,0)</f>
        <v>0</v>
      </c>
      <c r="D1702" t="s">
        <v>100</v>
      </c>
      <c r="E1702" t="str">
        <f>VLOOKUP(D1702,Mapping!$E$2:$F$28,2,0)</f>
        <v>sum</v>
      </c>
      <c r="F1702">
        <v>242.41354881558561</v>
      </c>
    </row>
    <row r="1703" spans="1:6" x14ac:dyDescent="0.35">
      <c r="A1703" s="56">
        <v>44459</v>
      </c>
      <c r="B1703" s="56" t="str">
        <f>VLOOKUP(A1703,Mapping!$H$2:$I$215,2,0)</f>
        <v>Post</v>
      </c>
      <c r="C1703" s="123">
        <f>VLOOKUP(A1703,Mapping!$H$2:$J$215,3,0)</f>
        <v>0</v>
      </c>
      <c r="D1703" t="s">
        <v>100</v>
      </c>
      <c r="E1703" t="str">
        <f>VLOOKUP(D1703,Mapping!$E$2:$F$28,2,0)</f>
        <v>sum</v>
      </c>
      <c r="F1703">
        <v>194.19149878237769</v>
      </c>
    </row>
    <row r="1704" spans="1:6" x14ac:dyDescent="0.35">
      <c r="A1704" s="56">
        <v>44460</v>
      </c>
      <c r="B1704" s="56" t="str">
        <f>VLOOKUP(A1704,Mapping!$H$2:$I$215,2,0)</f>
        <v>Post</v>
      </c>
      <c r="C1704" s="123">
        <f>VLOOKUP(A1704,Mapping!$H$2:$J$215,3,0)</f>
        <v>0</v>
      </c>
      <c r="D1704" t="s">
        <v>100</v>
      </c>
      <c r="E1704" t="str">
        <f>VLOOKUP(D1704,Mapping!$E$2:$F$28,2,0)</f>
        <v>sum</v>
      </c>
      <c r="F1704">
        <v>234.5937569183086</v>
      </c>
    </row>
    <row r="1705" spans="1:6" x14ac:dyDescent="0.35">
      <c r="A1705" s="56">
        <v>44461</v>
      </c>
      <c r="B1705" s="56" t="str">
        <f>VLOOKUP(A1705,Mapping!$H$2:$I$215,2,0)</f>
        <v>Post</v>
      </c>
      <c r="C1705" s="123">
        <f>VLOOKUP(A1705,Mapping!$H$2:$J$215,3,0)</f>
        <v>0</v>
      </c>
      <c r="D1705" t="s">
        <v>100</v>
      </c>
      <c r="E1705" t="str">
        <f>VLOOKUP(D1705,Mapping!$E$2:$F$28,2,0)</f>
        <v>sum</v>
      </c>
      <c r="F1705">
        <v>181.15851228691611</v>
      </c>
    </row>
    <row r="1706" spans="1:6" x14ac:dyDescent="0.35">
      <c r="A1706" s="56">
        <v>44462</v>
      </c>
      <c r="B1706" s="56" t="str">
        <f>VLOOKUP(A1706,Mapping!$H$2:$I$215,2,0)</f>
        <v>Post</v>
      </c>
      <c r="C1706" s="123">
        <f>VLOOKUP(A1706,Mapping!$H$2:$J$215,3,0)</f>
        <v>0</v>
      </c>
      <c r="D1706" t="s">
        <v>100</v>
      </c>
      <c r="E1706" t="str">
        <f>VLOOKUP(D1706,Mapping!$E$2:$F$28,2,0)</f>
        <v>sum</v>
      </c>
      <c r="F1706">
        <v>160.30573389417751</v>
      </c>
    </row>
    <row r="1707" spans="1:6" x14ac:dyDescent="0.35">
      <c r="A1707" s="56">
        <v>44463</v>
      </c>
      <c r="B1707" s="56" t="str">
        <f>VLOOKUP(A1707,Mapping!$H$2:$I$215,2,0)</f>
        <v>Post</v>
      </c>
      <c r="C1707" s="123">
        <f>VLOOKUP(A1707,Mapping!$H$2:$J$215,3,0)</f>
        <v>0</v>
      </c>
      <c r="D1707" t="s">
        <v>100</v>
      </c>
      <c r="E1707" t="str">
        <f>VLOOKUP(D1707,Mapping!$E$2:$F$28,2,0)</f>
        <v>sum</v>
      </c>
      <c r="F1707">
        <v>248.93004206331639</v>
      </c>
    </row>
    <row r="1708" spans="1:6" x14ac:dyDescent="0.35">
      <c r="A1708" s="56">
        <v>44464</v>
      </c>
      <c r="B1708" s="56" t="str">
        <f>VLOOKUP(A1708,Mapping!$H$2:$I$215,2,0)</f>
        <v>Post</v>
      </c>
      <c r="C1708" s="123">
        <f>VLOOKUP(A1708,Mapping!$H$2:$J$215,3,0)</f>
        <v>0</v>
      </c>
      <c r="D1708" t="s">
        <v>100</v>
      </c>
      <c r="E1708" t="str">
        <f>VLOOKUP(D1708,Mapping!$E$2:$F$28,2,0)</f>
        <v>sum</v>
      </c>
      <c r="F1708">
        <v>254.14323666150099</v>
      </c>
    </row>
    <row r="1709" spans="1:6" x14ac:dyDescent="0.35">
      <c r="A1709" s="56">
        <v>44465</v>
      </c>
      <c r="B1709" s="56" t="str">
        <f>VLOOKUP(A1709,Mapping!$H$2:$I$215,2,0)</f>
        <v>Post</v>
      </c>
      <c r="C1709" s="123">
        <f>VLOOKUP(A1709,Mapping!$H$2:$J$215,3,0)</f>
        <v>0</v>
      </c>
      <c r="D1709" t="s">
        <v>100</v>
      </c>
      <c r="E1709" t="str">
        <f>VLOOKUP(D1709,Mapping!$E$2:$F$28,2,0)</f>
        <v>sum</v>
      </c>
      <c r="F1709">
        <v>274.99601505423948</v>
      </c>
    </row>
    <row r="1710" spans="1:6" x14ac:dyDescent="0.35">
      <c r="A1710" s="56">
        <v>44466</v>
      </c>
      <c r="B1710" s="56" t="str">
        <f>VLOOKUP(A1710,Mapping!$H$2:$I$215,2,0)</f>
        <v>Post</v>
      </c>
      <c r="C1710" s="123">
        <f>VLOOKUP(A1710,Mapping!$H$2:$J$215,3,0)</f>
        <v>0</v>
      </c>
      <c r="D1710" t="s">
        <v>100</v>
      </c>
      <c r="E1710" t="str">
        <f>VLOOKUP(D1710,Mapping!$E$2:$F$28,2,0)</f>
        <v>sum</v>
      </c>
      <c r="F1710">
        <v>269.78282045605488</v>
      </c>
    </row>
    <row r="1711" spans="1:6" x14ac:dyDescent="0.35">
      <c r="A1711" s="56">
        <v>44467</v>
      </c>
      <c r="B1711" s="56" t="str">
        <f>VLOOKUP(A1711,Mapping!$H$2:$I$215,2,0)</f>
        <v>Post</v>
      </c>
      <c r="C1711" s="123">
        <f>VLOOKUP(A1711,Mapping!$H$2:$J$215,3,0)</f>
        <v>0</v>
      </c>
      <c r="D1711" t="s">
        <v>100</v>
      </c>
      <c r="E1711" t="str">
        <f>VLOOKUP(D1711,Mapping!$E$2:$F$28,2,0)</f>
        <v>sum</v>
      </c>
      <c r="F1711">
        <v>286.72570290015489</v>
      </c>
    </row>
    <row r="1712" spans="1:6" x14ac:dyDescent="0.35">
      <c r="A1712" s="56">
        <v>44468</v>
      </c>
      <c r="B1712" s="56" t="str">
        <f>VLOOKUP(A1712,Mapping!$H$2:$I$215,2,0)</f>
        <v>Post</v>
      </c>
      <c r="C1712" s="123">
        <f>VLOOKUP(A1712,Mapping!$H$2:$J$215,3,0)</f>
        <v>0</v>
      </c>
      <c r="D1712" t="s">
        <v>100</v>
      </c>
      <c r="E1712" t="str">
        <f>VLOOKUP(D1712,Mapping!$E$2:$F$28,2,0)</f>
        <v>sum</v>
      </c>
      <c r="F1712">
        <v>323.21806508744743</v>
      </c>
    </row>
    <row r="1713" spans="1:6" x14ac:dyDescent="0.35">
      <c r="A1713" s="56">
        <v>44469</v>
      </c>
      <c r="B1713" s="56" t="str">
        <f>VLOOKUP(A1713,Mapping!$H$2:$I$215,2,0)</f>
        <v>Post</v>
      </c>
      <c r="C1713" s="123">
        <f>VLOOKUP(A1713,Mapping!$H$2:$J$215,3,0)</f>
        <v>0</v>
      </c>
      <c r="D1713" t="s">
        <v>100</v>
      </c>
      <c r="E1713" t="str">
        <f>VLOOKUP(D1713,Mapping!$E$2:$F$28,2,0)</f>
        <v>sum</v>
      </c>
      <c r="F1713">
        <v>351.8906353774629</v>
      </c>
    </row>
    <row r="1714" spans="1:6" x14ac:dyDescent="0.35">
      <c r="A1714" s="56">
        <v>44256</v>
      </c>
      <c r="B1714" s="56" t="str">
        <f>VLOOKUP(A1714,Mapping!$H$2:$I$215,2,0)</f>
        <v>Pre</v>
      </c>
      <c r="C1714" s="123" t="str">
        <f>VLOOKUP(A1714,Mapping!$H$2:$J$215,3,0)</f>
        <v>Pre</v>
      </c>
      <c r="D1714" t="s">
        <v>102</v>
      </c>
      <c r="E1714" t="str">
        <f>VLOOKUP(D1714,Mapping!$E$2:$F$28,2,0)</f>
        <v>sum</v>
      </c>
      <c r="F1714">
        <v>154.4232155731795</v>
      </c>
    </row>
    <row r="1715" spans="1:6" x14ac:dyDescent="0.35">
      <c r="A1715" s="56">
        <v>44257</v>
      </c>
      <c r="B1715" s="56" t="str">
        <f>VLOOKUP(A1715,Mapping!$H$2:$I$215,2,0)</f>
        <v>Pre</v>
      </c>
      <c r="C1715" s="123" t="str">
        <f>VLOOKUP(A1715,Mapping!$H$2:$J$215,3,0)</f>
        <v>Pre</v>
      </c>
      <c r="D1715" t="s">
        <v>102</v>
      </c>
      <c r="E1715" t="str">
        <f>VLOOKUP(D1715,Mapping!$E$2:$F$28,2,0)</f>
        <v>sum</v>
      </c>
      <c r="F1715">
        <v>163.8536409516943</v>
      </c>
    </row>
    <row r="1716" spans="1:6" x14ac:dyDescent="0.35">
      <c r="A1716" s="56">
        <v>44258</v>
      </c>
      <c r="B1716" s="56" t="str">
        <f>VLOOKUP(A1716,Mapping!$H$2:$I$215,2,0)</f>
        <v>Pre</v>
      </c>
      <c r="C1716" s="123" t="str">
        <f>VLOOKUP(A1716,Mapping!$H$2:$J$215,3,0)</f>
        <v>Pre</v>
      </c>
      <c r="D1716" t="s">
        <v>102</v>
      </c>
      <c r="E1716" t="str">
        <f>VLOOKUP(D1716,Mapping!$E$2:$F$28,2,0)</f>
        <v>sum</v>
      </c>
      <c r="F1716">
        <v>146.1715933669791</v>
      </c>
    </row>
    <row r="1717" spans="1:6" x14ac:dyDescent="0.35">
      <c r="A1717" s="56">
        <v>44259</v>
      </c>
      <c r="B1717" s="56" t="str">
        <f>VLOOKUP(A1717,Mapping!$H$2:$I$215,2,0)</f>
        <v>Pre</v>
      </c>
      <c r="C1717" s="123" t="str">
        <f>VLOOKUP(A1717,Mapping!$H$2:$J$215,3,0)</f>
        <v>Pre</v>
      </c>
      <c r="D1717" t="s">
        <v>102</v>
      </c>
      <c r="E1717" t="str">
        <f>VLOOKUP(D1717,Mapping!$E$2:$F$28,2,0)</f>
        <v>sum</v>
      </c>
      <c r="F1717">
        <v>176.8204758471521</v>
      </c>
    </row>
    <row r="1718" spans="1:6" x14ac:dyDescent="0.35">
      <c r="A1718" s="56">
        <v>44260</v>
      </c>
      <c r="B1718" s="56" t="str">
        <f>VLOOKUP(A1718,Mapping!$H$2:$I$215,2,0)</f>
        <v>Pre</v>
      </c>
      <c r="C1718" s="123" t="str">
        <f>VLOOKUP(A1718,Mapping!$H$2:$J$215,3,0)</f>
        <v>Pre</v>
      </c>
      <c r="D1718" t="s">
        <v>102</v>
      </c>
      <c r="E1718" t="str">
        <f>VLOOKUP(D1718,Mapping!$E$2:$F$28,2,0)</f>
        <v>sum</v>
      </c>
      <c r="F1718">
        <v>188.60850757029559</v>
      </c>
    </row>
    <row r="1719" spans="1:6" x14ac:dyDescent="0.35">
      <c r="A1719" s="56">
        <v>44261</v>
      </c>
      <c r="B1719" s="56" t="str">
        <f>VLOOKUP(A1719,Mapping!$H$2:$I$215,2,0)</f>
        <v>Pre</v>
      </c>
      <c r="C1719" s="123" t="str">
        <f>VLOOKUP(A1719,Mapping!$H$2:$J$215,3,0)</f>
        <v>Pre</v>
      </c>
      <c r="D1719" t="s">
        <v>102</v>
      </c>
      <c r="E1719" t="str">
        <f>VLOOKUP(D1719,Mapping!$E$2:$F$28,2,0)</f>
        <v>sum</v>
      </c>
      <c r="F1719">
        <v>175.64167267483779</v>
      </c>
    </row>
    <row r="1720" spans="1:6" x14ac:dyDescent="0.35">
      <c r="A1720" s="56">
        <v>44262</v>
      </c>
      <c r="B1720" s="56" t="str">
        <f>VLOOKUP(A1720,Mapping!$H$2:$I$215,2,0)</f>
        <v>Pre</v>
      </c>
      <c r="C1720" s="123" t="str">
        <f>VLOOKUP(A1720,Mapping!$H$2:$J$215,3,0)</f>
        <v>Pre</v>
      </c>
      <c r="D1720" t="s">
        <v>102</v>
      </c>
      <c r="E1720" t="str">
        <f>VLOOKUP(D1720,Mapping!$E$2:$F$28,2,0)</f>
        <v>sum</v>
      </c>
      <c r="F1720">
        <v>194.5025234318673</v>
      </c>
    </row>
    <row r="1721" spans="1:6" x14ac:dyDescent="0.35">
      <c r="A1721" s="56">
        <v>44263</v>
      </c>
      <c r="B1721" s="56" t="str">
        <f>VLOOKUP(A1721,Mapping!$H$2:$I$215,2,0)</f>
        <v>Pre</v>
      </c>
      <c r="C1721" s="123" t="str">
        <f>VLOOKUP(A1721,Mapping!$H$2:$J$215,3,0)</f>
        <v>Pre</v>
      </c>
      <c r="D1721" t="s">
        <v>102</v>
      </c>
      <c r="E1721" t="str">
        <f>VLOOKUP(D1721,Mapping!$E$2:$F$28,2,0)</f>
        <v>sum</v>
      </c>
      <c r="F1721">
        <v>200.3965392934391</v>
      </c>
    </row>
    <row r="1722" spans="1:6" x14ac:dyDescent="0.35">
      <c r="A1722" s="56">
        <v>44264</v>
      </c>
      <c r="B1722" s="56" t="str">
        <f>VLOOKUP(A1722,Mapping!$H$2:$I$215,2,0)</f>
        <v>Pre</v>
      </c>
      <c r="C1722" s="123" t="str">
        <f>VLOOKUP(A1722,Mapping!$H$2:$J$215,3,0)</f>
        <v>Pre</v>
      </c>
      <c r="D1722" t="s">
        <v>102</v>
      </c>
      <c r="E1722" t="str">
        <f>VLOOKUP(D1722,Mapping!$E$2:$F$28,2,0)</f>
        <v>sum</v>
      </c>
      <c r="F1722">
        <v>153.2444124008652</v>
      </c>
    </row>
    <row r="1723" spans="1:6" x14ac:dyDescent="0.35">
      <c r="A1723" s="56">
        <v>44265</v>
      </c>
      <c r="B1723" s="56" t="str">
        <f>VLOOKUP(A1723,Mapping!$H$2:$I$215,2,0)</f>
        <v>Pre</v>
      </c>
      <c r="C1723" s="123" t="str">
        <f>VLOOKUP(A1723,Mapping!$H$2:$J$215,3,0)</f>
        <v>Pre</v>
      </c>
      <c r="D1723" t="s">
        <v>102</v>
      </c>
      <c r="E1723" t="str">
        <f>VLOOKUP(D1723,Mapping!$E$2:$F$28,2,0)</f>
        <v>sum</v>
      </c>
      <c r="F1723">
        <v>146.1715933669791</v>
      </c>
    </row>
    <row r="1724" spans="1:6" x14ac:dyDescent="0.35">
      <c r="A1724" s="56">
        <v>44266</v>
      </c>
      <c r="B1724" s="56" t="str">
        <f>VLOOKUP(A1724,Mapping!$H$2:$I$215,2,0)</f>
        <v>Pre</v>
      </c>
      <c r="C1724" s="123" t="str">
        <f>VLOOKUP(A1724,Mapping!$H$2:$J$215,3,0)</f>
        <v>Pre</v>
      </c>
      <c r="D1724" t="s">
        <v>102</v>
      </c>
      <c r="E1724" t="str">
        <f>VLOOKUP(D1724,Mapping!$E$2:$F$28,2,0)</f>
        <v>sum</v>
      </c>
      <c r="F1724">
        <v>160.31723143475119</v>
      </c>
    </row>
    <row r="1725" spans="1:6" x14ac:dyDescent="0.35">
      <c r="A1725" s="56">
        <v>44267</v>
      </c>
      <c r="B1725" s="56" t="str">
        <f>VLOOKUP(A1725,Mapping!$H$2:$I$215,2,0)</f>
        <v>Pre</v>
      </c>
      <c r="C1725" s="123" t="str">
        <f>VLOOKUP(A1725,Mapping!$H$2:$J$215,3,0)</f>
        <v>Pre</v>
      </c>
      <c r="D1725" t="s">
        <v>102</v>
      </c>
      <c r="E1725" t="str">
        <f>VLOOKUP(D1725,Mapping!$E$2:$F$28,2,0)</f>
        <v>sum</v>
      </c>
      <c r="F1725">
        <v>159.13842826243689</v>
      </c>
    </row>
    <row r="1726" spans="1:6" x14ac:dyDescent="0.35">
      <c r="A1726" s="56">
        <v>44268</v>
      </c>
      <c r="B1726" s="56" t="str">
        <f>VLOOKUP(A1726,Mapping!$H$2:$I$215,2,0)</f>
        <v>Pre</v>
      </c>
      <c r="C1726" s="123" t="str">
        <f>VLOOKUP(A1726,Mapping!$H$2:$J$215,3,0)</f>
        <v>Pre</v>
      </c>
      <c r="D1726" t="s">
        <v>102</v>
      </c>
      <c r="E1726" t="str">
        <f>VLOOKUP(D1726,Mapping!$E$2:$F$28,2,0)</f>
        <v>sum</v>
      </c>
      <c r="F1726">
        <v>163.8536409516943</v>
      </c>
    </row>
    <row r="1727" spans="1:6" x14ac:dyDescent="0.35">
      <c r="A1727" s="56">
        <v>44269</v>
      </c>
      <c r="B1727" s="56" t="str">
        <f>VLOOKUP(A1727,Mapping!$H$2:$I$215,2,0)</f>
        <v>Pre</v>
      </c>
      <c r="C1727" s="123" t="str">
        <f>VLOOKUP(A1727,Mapping!$H$2:$J$215,3,0)</f>
        <v>Pre</v>
      </c>
      <c r="D1727" t="s">
        <v>102</v>
      </c>
      <c r="E1727" t="str">
        <f>VLOOKUP(D1727,Mapping!$E$2:$F$28,2,0)</f>
        <v>sum</v>
      </c>
      <c r="F1727">
        <v>129.66834895457819</v>
      </c>
    </row>
    <row r="1728" spans="1:6" x14ac:dyDescent="0.35">
      <c r="A1728" s="56">
        <v>44270</v>
      </c>
      <c r="B1728" s="56" t="str">
        <f>VLOOKUP(A1728,Mapping!$H$2:$I$215,2,0)</f>
        <v>Pre</v>
      </c>
      <c r="C1728" s="123" t="str">
        <f>VLOOKUP(A1728,Mapping!$H$2:$J$215,3,0)</f>
        <v>Pre</v>
      </c>
      <c r="D1728" t="s">
        <v>102</v>
      </c>
      <c r="E1728" t="str">
        <f>VLOOKUP(D1728,Mapping!$E$2:$F$28,2,0)</f>
        <v>sum</v>
      </c>
      <c r="F1728">
        <v>128.48954578226389</v>
      </c>
    </row>
    <row r="1729" spans="1:6" x14ac:dyDescent="0.35">
      <c r="A1729" s="56">
        <v>44271</v>
      </c>
      <c r="B1729" s="56" t="str">
        <f>VLOOKUP(A1729,Mapping!$H$2:$I$215,2,0)</f>
        <v>Pre</v>
      </c>
      <c r="C1729" s="123" t="str">
        <f>VLOOKUP(A1729,Mapping!$H$2:$J$215,3,0)</f>
        <v>Pre</v>
      </c>
      <c r="D1729" t="s">
        <v>102</v>
      </c>
      <c r="E1729" t="str">
        <f>VLOOKUP(D1729,Mapping!$E$2:$F$28,2,0)</f>
        <v>sum</v>
      </c>
      <c r="F1729">
        <v>119.05912040374911</v>
      </c>
    </row>
    <row r="1730" spans="1:6" x14ac:dyDescent="0.35">
      <c r="A1730" s="56">
        <v>44272</v>
      </c>
      <c r="B1730" s="56" t="str">
        <f>VLOOKUP(A1730,Mapping!$H$2:$I$215,2,0)</f>
        <v>Pre</v>
      </c>
      <c r="C1730" s="123" t="str">
        <f>VLOOKUP(A1730,Mapping!$H$2:$J$215,3,0)</f>
        <v>Pre</v>
      </c>
      <c r="D1730" t="s">
        <v>102</v>
      </c>
      <c r="E1730" t="str">
        <f>VLOOKUP(D1730,Mapping!$E$2:$F$28,2,0)</f>
        <v>sum</v>
      </c>
      <c r="F1730">
        <v>117.8803172314347</v>
      </c>
    </row>
    <row r="1731" spans="1:6" x14ac:dyDescent="0.35">
      <c r="A1731" s="56">
        <v>44273</v>
      </c>
      <c r="B1731" s="56" t="str">
        <f>VLOOKUP(A1731,Mapping!$H$2:$I$215,2,0)</f>
        <v>Pre</v>
      </c>
      <c r="C1731" s="123" t="str">
        <f>VLOOKUP(A1731,Mapping!$H$2:$J$215,3,0)</f>
        <v>Pre</v>
      </c>
      <c r="D1731" t="s">
        <v>102</v>
      </c>
      <c r="E1731" t="str">
        <f>VLOOKUP(D1731,Mapping!$E$2:$F$28,2,0)</f>
        <v>sum</v>
      </c>
      <c r="F1731">
        <v>113.1651045421774</v>
      </c>
    </row>
    <row r="1732" spans="1:6" x14ac:dyDescent="0.35">
      <c r="A1732" s="56">
        <v>44274</v>
      </c>
      <c r="B1732" s="56" t="str">
        <f>VLOOKUP(A1732,Mapping!$H$2:$I$215,2,0)</f>
        <v>Pre</v>
      </c>
      <c r="C1732" s="123" t="str">
        <f>VLOOKUP(A1732,Mapping!$H$2:$J$215,3,0)</f>
        <v>Pre</v>
      </c>
      <c r="D1732" t="s">
        <v>102</v>
      </c>
      <c r="E1732" t="str">
        <f>VLOOKUP(D1732,Mapping!$E$2:$F$28,2,0)</f>
        <v>sum</v>
      </c>
      <c r="F1732">
        <v>149.70800288392209</v>
      </c>
    </row>
    <row r="1733" spans="1:6" x14ac:dyDescent="0.35">
      <c r="A1733" s="56">
        <v>44275</v>
      </c>
      <c r="B1733" s="56" t="str">
        <f>VLOOKUP(A1733,Mapping!$H$2:$I$215,2,0)</f>
        <v>Pre</v>
      </c>
      <c r="C1733" s="123" t="str">
        <f>VLOOKUP(A1733,Mapping!$H$2:$J$215,3,0)</f>
        <v>Pre</v>
      </c>
      <c r="D1733" t="s">
        <v>102</v>
      </c>
      <c r="E1733" t="str">
        <f>VLOOKUP(D1733,Mapping!$E$2:$F$28,2,0)</f>
        <v>sum</v>
      </c>
      <c r="F1733">
        <v>161.49603460706561</v>
      </c>
    </row>
    <row r="1734" spans="1:6" x14ac:dyDescent="0.35">
      <c r="A1734" s="56">
        <v>44276</v>
      </c>
      <c r="B1734" s="56" t="str">
        <f>VLOOKUP(A1734,Mapping!$H$2:$I$215,2,0)</f>
        <v>Pre</v>
      </c>
      <c r="C1734" s="123" t="str">
        <f>VLOOKUP(A1734,Mapping!$H$2:$J$215,3,0)</f>
        <v>Pre</v>
      </c>
      <c r="D1734" t="s">
        <v>102</v>
      </c>
      <c r="E1734" t="str">
        <f>VLOOKUP(D1734,Mapping!$E$2:$F$28,2,0)</f>
        <v>sum</v>
      </c>
      <c r="F1734">
        <v>159.13842826243689</v>
      </c>
    </row>
    <row r="1735" spans="1:6" x14ac:dyDescent="0.35">
      <c r="A1735" s="56">
        <v>44277</v>
      </c>
      <c r="B1735" s="56" t="str">
        <f>VLOOKUP(A1735,Mapping!$H$2:$I$215,2,0)</f>
        <v>Pre</v>
      </c>
      <c r="C1735" s="123" t="str">
        <f>VLOOKUP(A1735,Mapping!$H$2:$J$215,3,0)</f>
        <v>Pre</v>
      </c>
      <c r="D1735" t="s">
        <v>102</v>
      </c>
      <c r="E1735" t="str">
        <f>VLOOKUP(D1735,Mapping!$E$2:$F$28,2,0)</f>
        <v>sum</v>
      </c>
      <c r="F1735">
        <v>196.860129776496</v>
      </c>
    </row>
    <row r="1736" spans="1:6" x14ac:dyDescent="0.35">
      <c r="A1736" s="56">
        <v>44278</v>
      </c>
      <c r="B1736" s="56" t="str">
        <f>VLOOKUP(A1736,Mapping!$H$2:$I$215,2,0)</f>
        <v>Pre</v>
      </c>
      <c r="C1736" s="123" t="str">
        <f>VLOOKUP(A1736,Mapping!$H$2:$J$215,3,0)</f>
        <v>Pre</v>
      </c>
      <c r="D1736" t="s">
        <v>102</v>
      </c>
      <c r="E1736" t="str">
        <f>VLOOKUP(D1736,Mapping!$E$2:$F$28,2,0)</f>
        <v>sum</v>
      </c>
      <c r="F1736">
        <v>216.89978370584001</v>
      </c>
    </row>
    <row r="1737" spans="1:6" x14ac:dyDescent="0.35">
      <c r="A1737" s="56">
        <v>44279</v>
      </c>
      <c r="B1737" s="56" t="str">
        <f>VLOOKUP(A1737,Mapping!$H$2:$I$215,2,0)</f>
        <v>Pre</v>
      </c>
      <c r="C1737" s="123" t="str">
        <f>VLOOKUP(A1737,Mapping!$H$2:$J$215,3,0)</f>
        <v>Pre</v>
      </c>
      <c r="D1737" t="s">
        <v>102</v>
      </c>
      <c r="E1737" t="str">
        <f>VLOOKUP(D1737,Mapping!$E$2:$F$28,2,0)</f>
        <v>sum</v>
      </c>
      <c r="F1737">
        <v>186.25090122566689</v>
      </c>
    </row>
    <row r="1738" spans="1:6" x14ac:dyDescent="0.35">
      <c r="A1738" s="56">
        <v>44280</v>
      </c>
      <c r="B1738" s="56" t="str">
        <f>VLOOKUP(A1738,Mapping!$H$2:$I$215,2,0)</f>
        <v>Pre</v>
      </c>
      <c r="C1738" s="123" t="str">
        <f>VLOOKUP(A1738,Mapping!$H$2:$J$215,3,0)</f>
        <v>Pre</v>
      </c>
      <c r="D1738" t="s">
        <v>102</v>
      </c>
      <c r="E1738" t="str">
        <f>VLOOKUP(D1738,Mapping!$E$2:$F$28,2,0)</f>
        <v>sum</v>
      </c>
      <c r="F1738">
        <v>176.8204758471521</v>
      </c>
    </row>
    <row r="1739" spans="1:6" x14ac:dyDescent="0.35">
      <c r="A1739" s="56">
        <v>44281</v>
      </c>
      <c r="B1739" s="56" t="str">
        <f>VLOOKUP(A1739,Mapping!$H$2:$I$215,2,0)</f>
        <v>Pre</v>
      </c>
      <c r="C1739" s="123" t="str">
        <f>VLOOKUP(A1739,Mapping!$H$2:$J$215,3,0)</f>
        <v>Pre</v>
      </c>
      <c r="D1739" t="s">
        <v>102</v>
      </c>
      <c r="E1739" t="str">
        <f>VLOOKUP(D1739,Mapping!$E$2:$F$28,2,0)</f>
        <v>sum</v>
      </c>
      <c r="F1739">
        <v>152.06560922855081</v>
      </c>
    </row>
    <row r="1740" spans="1:6" x14ac:dyDescent="0.35">
      <c r="A1740" s="56">
        <v>44282</v>
      </c>
      <c r="B1740" s="56" t="str">
        <f>VLOOKUP(A1740,Mapping!$H$2:$I$215,2,0)</f>
        <v>Pre</v>
      </c>
      <c r="C1740" s="123" t="str">
        <f>VLOOKUP(A1740,Mapping!$H$2:$J$215,3,0)</f>
        <v>Pre</v>
      </c>
      <c r="D1740" t="s">
        <v>102</v>
      </c>
      <c r="E1740" t="str">
        <f>VLOOKUP(D1740,Mapping!$E$2:$F$28,2,0)</f>
        <v>sum</v>
      </c>
      <c r="F1740">
        <v>168.56885364095169</v>
      </c>
    </row>
    <row r="1741" spans="1:6" x14ac:dyDescent="0.35">
      <c r="A1741" s="56">
        <v>44283</v>
      </c>
      <c r="B1741" s="56" t="str">
        <f>VLOOKUP(A1741,Mapping!$H$2:$I$215,2,0)</f>
        <v>Pre</v>
      </c>
      <c r="C1741" s="123" t="str">
        <f>VLOOKUP(A1741,Mapping!$H$2:$J$215,3,0)</f>
        <v>Pre</v>
      </c>
      <c r="D1741" t="s">
        <v>102</v>
      </c>
      <c r="E1741" t="str">
        <f>VLOOKUP(D1741,Mapping!$E$2:$F$28,2,0)</f>
        <v>sum</v>
      </c>
      <c r="F1741">
        <v>154.4232155731795</v>
      </c>
    </row>
    <row r="1742" spans="1:6" x14ac:dyDescent="0.35">
      <c r="A1742" s="56">
        <v>44284</v>
      </c>
      <c r="B1742" s="56" t="str">
        <f>VLOOKUP(A1742,Mapping!$H$2:$I$215,2,0)</f>
        <v>Pre</v>
      </c>
      <c r="C1742" s="123" t="str">
        <f>VLOOKUP(A1742,Mapping!$H$2:$J$215,3,0)</f>
        <v>Pre</v>
      </c>
      <c r="D1742" t="s">
        <v>102</v>
      </c>
      <c r="E1742" t="str">
        <f>VLOOKUP(D1742,Mapping!$E$2:$F$28,2,0)</f>
        <v>sum</v>
      </c>
      <c r="F1742">
        <v>135.56236481614999</v>
      </c>
    </row>
    <row r="1743" spans="1:6" x14ac:dyDescent="0.35">
      <c r="A1743" s="56">
        <v>44285</v>
      </c>
      <c r="B1743" s="56" t="str">
        <f>VLOOKUP(A1743,Mapping!$H$2:$I$215,2,0)</f>
        <v>Pre</v>
      </c>
      <c r="C1743" s="123" t="str">
        <f>VLOOKUP(A1743,Mapping!$H$2:$J$215,3,0)</f>
        <v>Pre</v>
      </c>
      <c r="D1743" t="s">
        <v>102</v>
      </c>
      <c r="E1743" t="str">
        <f>VLOOKUP(D1743,Mapping!$E$2:$F$28,2,0)</f>
        <v>sum</v>
      </c>
      <c r="F1743">
        <v>126.1319394376352</v>
      </c>
    </row>
    <row r="1744" spans="1:6" x14ac:dyDescent="0.35">
      <c r="A1744" s="56">
        <v>44286</v>
      </c>
      <c r="B1744" s="56" t="str">
        <f>VLOOKUP(A1744,Mapping!$H$2:$I$215,2,0)</f>
        <v>Pre</v>
      </c>
      <c r="C1744" s="123" t="str">
        <f>VLOOKUP(A1744,Mapping!$H$2:$J$215,3,0)</f>
        <v>Pre</v>
      </c>
      <c r="D1744" t="s">
        <v>102</v>
      </c>
      <c r="E1744" t="str">
        <f>VLOOKUP(D1744,Mapping!$E$2:$F$28,2,0)</f>
        <v>sum</v>
      </c>
      <c r="F1744">
        <v>129.66834895457819</v>
      </c>
    </row>
    <row r="1745" spans="1:6" x14ac:dyDescent="0.35">
      <c r="A1745" s="56">
        <v>44287</v>
      </c>
      <c r="B1745" s="56" t="str">
        <f>VLOOKUP(A1745,Mapping!$H$2:$I$215,2,0)</f>
        <v>Pre</v>
      </c>
      <c r="C1745" s="123" t="str">
        <f>VLOOKUP(A1745,Mapping!$H$2:$J$215,3,0)</f>
        <v>Pre</v>
      </c>
      <c r="D1745" t="s">
        <v>102</v>
      </c>
      <c r="E1745" t="str">
        <f>VLOOKUP(D1745,Mapping!$E$2:$F$28,2,0)</f>
        <v>sum</v>
      </c>
      <c r="F1745">
        <v>133.6267332224071</v>
      </c>
    </row>
    <row r="1746" spans="1:6" x14ac:dyDescent="0.35">
      <c r="A1746" s="56">
        <v>44288</v>
      </c>
      <c r="B1746" s="56" t="str">
        <f>VLOOKUP(A1746,Mapping!$H$2:$I$215,2,0)</f>
        <v>Pre</v>
      </c>
      <c r="C1746" s="123" t="str">
        <f>VLOOKUP(A1746,Mapping!$H$2:$J$215,3,0)</f>
        <v>Pre</v>
      </c>
      <c r="D1746" t="s">
        <v>102</v>
      </c>
      <c r="E1746" t="str">
        <f>VLOOKUP(D1746,Mapping!$E$2:$F$28,2,0)</f>
        <v>sum</v>
      </c>
      <c r="F1746">
        <v>134.662599371418</v>
      </c>
    </row>
    <row r="1747" spans="1:6" x14ac:dyDescent="0.35">
      <c r="A1747" s="56">
        <v>44289</v>
      </c>
      <c r="B1747" s="56" t="str">
        <f>VLOOKUP(A1747,Mapping!$H$2:$I$215,2,0)</f>
        <v>Pre</v>
      </c>
      <c r="C1747" s="123" t="str">
        <f>VLOOKUP(A1747,Mapping!$H$2:$J$215,3,0)</f>
        <v>Pre</v>
      </c>
      <c r="D1747" t="s">
        <v>102</v>
      </c>
      <c r="E1747" t="str">
        <f>VLOOKUP(D1747,Mapping!$E$2:$F$28,2,0)</f>
        <v>sum</v>
      </c>
      <c r="F1747">
        <v>137.7701978184507</v>
      </c>
    </row>
    <row r="1748" spans="1:6" x14ac:dyDescent="0.35">
      <c r="A1748" s="56">
        <v>44290</v>
      </c>
      <c r="B1748" s="56" t="str">
        <f>VLOOKUP(A1748,Mapping!$H$2:$I$215,2,0)</f>
        <v>Pre</v>
      </c>
      <c r="C1748" s="123" t="str">
        <f>VLOOKUP(A1748,Mapping!$H$2:$J$215,3,0)</f>
        <v>Pre</v>
      </c>
      <c r="D1748" t="s">
        <v>102</v>
      </c>
      <c r="E1748" t="str">
        <f>VLOOKUP(D1748,Mapping!$E$2:$F$28,2,0)</f>
        <v>sum</v>
      </c>
      <c r="F1748">
        <v>167.81031613976711</v>
      </c>
    </row>
    <row r="1749" spans="1:6" x14ac:dyDescent="0.35">
      <c r="A1749" s="56">
        <v>44291</v>
      </c>
      <c r="B1749" s="56" t="str">
        <f>VLOOKUP(A1749,Mapping!$H$2:$I$215,2,0)</f>
        <v>Pre</v>
      </c>
      <c r="C1749" s="123" t="str">
        <f>VLOOKUP(A1749,Mapping!$H$2:$J$215,3,0)</f>
        <v>Pre</v>
      </c>
      <c r="D1749" t="s">
        <v>102</v>
      </c>
      <c r="E1749" t="str">
        <f>VLOOKUP(D1749,Mapping!$E$2:$F$28,2,0)</f>
        <v>sum</v>
      </c>
      <c r="F1749">
        <v>146.05712701053801</v>
      </c>
    </row>
    <row r="1750" spans="1:6" x14ac:dyDescent="0.35">
      <c r="A1750" s="56">
        <v>44292</v>
      </c>
      <c r="B1750" s="56" t="str">
        <f>VLOOKUP(A1750,Mapping!$H$2:$I$215,2,0)</f>
        <v>Pre</v>
      </c>
      <c r="C1750" s="123" t="str">
        <f>VLOOKUP(A1750,Mapping!$H$2:$J$215,3,0)</f>
        <v>Pre</v>
      </c>
      <c r="D1750" t="s">
        <v>102</v>
      </c>
      <c r="E1750" t="str">
        <f>VLOOKUP(D1750,Mapping!$E$2:$F$28,2,0)</f>
        <v>sum</v>
      </c>
      <c r="F1750">
        <v>131.5550009243853</v>
      </c>
    </row>
    <row r="1751" spans="1:6" x14ac:dyDescent="0.35">
      <c r="A1751" s="56">
        <v>44293</v>
      </c>
      <c r="B1751" s="56" t="str">
        <f>VLOOKUP(A1751,Mapping!$H$2:$I$215,2,0)</f>
        <v>Pre</v>
      </c>
      <c r="C1751" s="123" t="str">
        <f>VLOOKUP(A1751,Mapping!$H$2:$J$215,3,0)</f>
        <v>Pre</v>
      </c>
      <c r="D1751" t="s">
        <v>102</v>
      </c>
      <c r="E1751" t="str">
        <f>VLOOKUP(D1751,Mapping!$E$2:$F$28,2,0)</f>
        <v>sum</v>
      </c>
      <c r="F1751">
        <v>181.2765760769089</v>
      </c>
    </row>
    <row r="1752" spans="1:6" x14ac:dyDescent="0.35">
      <c r="A1752" s="56">
        <v>44294</v>
      </c>
      <c r="B1752" s="56" t="str">
        <f>VLOOKUP(A1752,Mapping!$H$2:$I$215,2,0)</f>
        <v>Pre</v>
      </c>
      <c r="C1752" s="123" t="str">
        <f>VLOOKUP(A1752,Mapping!$H$2:$J$215,3,0)</f>
        <v>Pre</v>
      </c>
      <c r="D1752" t="s">
        <v>102</v>
      </c>
      <c r="E1752" t="str">
        <f>VLOOKUP(D1752,Mapping!$E$2:$F$28,2,0)</f>
        <v>sum</v>
      </c>
      <c r="F1752">
        <v>186.4559068219634</v>
      </c>
    </row>
    <row r="1753" spans="1:6" x14ac:dyDescent="0.35">
      <c r="A1753" s="56">
        <v>44295</v>
      </c>
      <c r="B1753" s="56" t="str">
        <f>VLOOKUP(A1753,Mapping!$H$2:$I$215,2,0)</f>
        <v>Pre</v>
      </c>
      <c r="C1753" s="123" t="str">
        <f>VLOOKUP(A1753,Mapping!$H$2:$J$215,3,0)</f>
        <v>Pre</v>
      </c>
      <c r="D1753" t="s">
        <v>102</v>
      </c>
      <c r="E1753" t="str">
        <f>VLOOKUP(D1753,Mapping!$E$2:$F$28,2,0)</f>
        <v>sum</v>
      </c>
      <c r="F1753">
        <v>176.09724533185431</v>
      </c>
    </row>
    <row r="1754" spans="1:6" x14ac:dyDescent="0.35">
      <c r="A1754" s="56">
        <v>44296</v>
      </c>
      <c r="B1754" s="56" t="str">
        <f>VLOOKUP(A1754,Mapping!$H$2:$I$215,2,0)</f>
        <v>Pre</v>
      </c>
      <c r="C1754" s="123" t="str">
        <f>VLOOKUP(A1754,Mapping!$H$2:$J$215,3,0)</f>
        <v>Pre</v>
      </c>
      <c r="D1754" t="s">
        <v>102</v>
      </c>
      <c r="E1754" t="str">
        <f>VLOOKUP(D1754,Mapping!$E$2:$F$28,2,0)</f>
        <v>sum</v>
      </c>
      <c r="F1754">
        <v>153.30819005361431</v>
      </c>
    </row>
    <row r="1755" spans="1:6" x14ac:dyDescent="0.35">
      <c r="A1755" s="56">
        <v>44297</v>
      </c>
      <c r="B1755" s="56" t="str">
        <f>VLOOKUP(A1755,Mapping!$H$2:$I$215,2,0)</f>
        <v>Pre</v>
      </c>
      <c r="C1755" s="123" t="str">
        <f>VLOOKUP(A1755,Mapping!$H$2:$J$215,3,0)</f>
        <v>Pre</v>
      </c>
      <c r="D1755" t="s">
        <v>102</v>
      </c>
      <c r="E1755" t="str">
        <f>VLOOKUP(D1755,Mapping!$E$2:$F$28,2,0)</f>
        <v>sum</v>
      </c>
      <c r="F1755">
        <v>197.85043446108341</v>
      </c>
    </row>
    <row r="1756" spans="1:6" x14ac:dyDescent="0.35">
      <c r="A1756" s="56">
        <v>44298</v>
      </c>
      <c r="B1756" s="56" t="str">
        <f>VLOOKUP(A1756,Mapping!$H$2:$I$215,2,0)</f>
        <v>Pre</v>
      </c>
      <c r="C1756" s="123" t="str">
        <f>VLOOKUP(A1756,Mapping!$H$2:$J$215,3,0)</f>
        <v>Pre</v>
      </c>
      <c r="D1756" t="s">
        <v>102</v>
      </c>
      <c r="E1756" t="str">
        <f>VLOOKUP(D1756,Mapping!$E$2:$F$28,2,0)</f>
        <v>sum</v>
      </c>
      <c r="F1756">
        <v>163.6668515437234</v>
      </c>
    </row>
    <row r="1757" spans="1:6" x14ac:dyDescent="0.35">
      <c r="A1757" s="56">
        <v>44299</v>
      </c>
      <c r="B1757" s="56" t="str">
        <f>VLOOKUP(A1757,Mapping!$H$2:$I$215,2,0)</f>
        <v>Pre</v>
      </c>
      <c r="C1757" s="123" t="str">
        <f>VLOOKUP(A1757,Mapping!$H$2:$J$215,3,0)</f>
        <v>Pre</v>
      </c>
      <c r="D1757" t="s">
        <v>102</v>
      </c>
      <c r="E1757" t="str">
        <f>VLOOKUP(D1757,Mapping!$E$2:$F$28,2,0)</f>
        <v>sum</v>
      </c>
      <c r="F1757">
        <v>274.50452948789058</v>
      </c>
    </row>
    <row r="1758" spans="1:6" x14ac:dyDescent="0.35">
      <c r="A1758" s="56">
        <v>44300</v>
      </c>
      <c r="B1758" s="56" t="str">
        <f>VLOOKUP(A1758,Mapping!$H$2:$I$215,2,0)</f>
        <v>Pre</v>
      </c>
      <c r="C1758" s="123" t="str">
        <f>VLOOKUP(A1758,Mapping!$H$2:$J$215,3,0)</f>
        <v>Pre</v>
      </c>
      <c r="D1758" t="s">
        <v>102</v>
      </c>
      <c r="E1758" t="str">
        <f>VLOOKUP(D1758,Mapping!$E$2:$F$28,2,0)</f>
        <v>sum</v>
      </c>
      <c r="F1758">
        <v>201.99389905712701</v>
      </c>
    </row>
    <row r="1759" spans="1:6" x14ac:dyDescent="0.35">
      <c r="A1759" s="56">
        <v>44301</v>
      </c>
      <c r="B1759" s="56" t="str">
        <f>VLOOKUP(A1759,Mapping!$H$2:$I$215,2,0)</f>
        <v>Pre</v>
      </c>
      <c r="C1759" s="123" t="str">
        <f>VLOOKUP(A1759,Mapping!$H$2:$J$215,3,0)</f>
        <v>Pre</v>
      </c>
      <c r="D1759" t="s">
        <v>102</v>
      </c>
      <c r="E1759" t="str">
        <f>VLOOKUP(D1759,Mapping!$E$2:$F$28,2,0)</f>
        <v>sum</v>
      </c>
      <c r="F1759">
        <v>186.4559068219634</v>
      </c>
    </row>
    <row r="1760" spans="1:6" x14ac:dyDescent="0.35">
      <c r="A1760" s="56">
        <v>44302</v>
      </c>
      <c r="B1760" s="56" t="str">
        <f>VLOOKUP(A1760,Mapping!$H$2:$I$215,2,0)</f>
        <v>Pre</v>
      </c>
      <c r="C1760" s="123" t="str">
        <f>VLOOKUP(A1760,Mapping!$H$2:$J$215,3,0)</f>
        <v>Pre</v>
      </c>
      <c r="D1760" t="s">
        <v>102</v>
      </c>
      <c r="E1760" t="str">
        <f>VLOOKUP(D1760,Mapping!$E$2:$F$28,2,0)</f>
        <v>sum</v>
      </c>
      <c r="F1760">
        <v>186.4559068219634</v>
      </c>
    </row>
    <row r="1761" spans="1:6" x14ac:dyDescent="0.35">
      <c r="A1761" s="56">
        <v>44303</v>
      </c>
      <c r="B1761" s="56" t="str">
        <f>VLOOKUP(A1761,Mapping!$H$2:$I$215,2,0)</f>
        <v>Pre</v>
      </c>
      <c r="C1761" s="123" t="str">
        <f>VLOOKUP(A1761,Mapping!$H$2:$J$215,3,0)</f>
        <v>Pre</v>
      </c>
      <c r="D1761" t="s">
        <v>102</v>
      </c>
      <c r="E1761" t="str">
        <f>VLOOKUP(D1761,Mapping!$E$2:$F$28,2,0)</f>
        <v>sum</v>
      </c>
      <c r="F1761">
        <v>233.06988352745429</v>
      </c>
    </row>
    <row r="1762" spans="1:6" x14ac:dyDescent="0.35">
      <c r="A1762" s="56">
        <v>44304</v>
      </c>
      <c r="B1762" s="56" t="str">
        <f>VLOOKUP(A1762,Mapping!$H$2:$I$215,2,0)</f>
        <v>Pre</v>
      </c>
      <c r="C1762" s="123" t="str">
        <f>VLOOKUP(A1762,Mapping!$H$2:$J$215,3,0)</f>
        <v>Pre</v>
      </c>
      <c r="D1762" t="s">
        <v>102</v>
      </c>
      <c r="E1762" t="str">
        <f>VLOOKUP(D1762,Mapping!$E$2:$F$28,2,0)</f>
        <v>sum</v>
      </c>
      <c r="F1762">
        <v>275.54039563690151</v>
      </c>
    </row>
    <row r="1763" spans="1:6" x14ac:dyDescent="0.35">
      <c r="A1763" s="56">
        <v>44305</v>
      </c>
      <c r="B1763" s="56" t="str">
        <f>VLOOKUP(A1763,Mapping!$H$2:$I$215,2,0)</f>
        <v>Pre</v>
      </c>
      <c r="C1763" s="123" t="str">
        <f>VLOOKUP(A1763,Mapping!$H$2:$J$215,3,0)</f>
        <v>Pre</v>
      </c>
      <c r="D1763" t="s">
        <v>102</v>
      </c>
      <c r="E1763" t="str">
        <f>VLOOKUP(D1763,Mapping!$E$2:$F$28,2,0)</f>
        <v>sum</v>
      </c>
      <c r="F1763">
        <v>208.2090959511925</v>
      </c>
    </row>
    <row r="1764" spans="1:6" x14ac:dyDescent="0.35">
      <c r="A1764" s="56">
        <v>44306</v>
      </c>
      <c r="B1764" s="56" t="str">
        <f>VLOOKUP(A1764,Mapping!$H$2:$I$215,2,0)</f>
        <v>Pre</v>
      </c>
      <c r="C1764" s="123" t="str">
        <f>VLOOKUP(A1764,Mapping!$H$2:$J$215,3,0)</f>
        <v>Pre</v>
      </c>
      <c r="D1764" t="s">
        <v>102</v>
      </c>
      <c r="E1764" t="str">
        <f>VLOOKUP(D1764,Mapping!$E$2:$F$28,2,0)</f>
        <v>sum</v>
      </c>
      <c r="F1764">
        <v>204.06563135514881</v>
      </c>
    </row>
    <row r="1765" spans="1:6" x14ac:dyDescent="0.35">
      <c r="A1765" s="56">
        <v>44307</v>
      </c>
      <c r="B1765" s="56" t="str">
        <f>VLOOKUP(A1765,Mapping!$H$2:$I$215,2,0)</f>
        <v>Pre</v>
      </c>
      <c r="C1765" s="123" t="str">
        <f>VLOOKUP(A1765,Mapping!$H$2:$J$215,3,0)</f>
        <v>Pre</v>
      </c>
      <c r="D1765" t="s">
        <v>102</v>
      </c>
      <c r="E1765" t="str">
        <f>VLOOKUP(D1765,Mapping!$E$2:$F$28,2,0)</f>
        <v>sum</v>
      </c>
      <c r="F1765">
        <v>159.5233869476798</v>
      </c>
    </row>
    <row r="1766" spans="1:6" x14ac:dyDescent="0.35">
      <c r="A1766" s="56">
        <v>44308</v>
      </c>
      <c r="B1766" s="56" t="str">
        <f>VLOOKUP(A1766,Mapping!$H$2:$I$215,2,0)</f>
        <v>Pre</v>
      </c>
      <c r="C1766" s="123" t="str">
        <f>VLOOKUP(A1766,Mapping!$H$2:$J$215,3,0)</f>
        <v>Pre</v>
      </c>
      <c r="D1766" t="s">
        <v>102</v>
      </c>
      <c r="E1766" t="str">
        <f>VLOOKUP(D1766,Mapping!$E$2:$F$28,2,0)</f>
        <v>sum</v>
      </c>
      <c r="F1766">
        <v>183.3483083749307</v>
      </c>
    </row>
    <row r="1767" spans="1:6" x14ac:dyDescent="0.35">
      <c r="A1767" s="56">
        <v>44309</v>
      </c>
      <c r="B1767" s="56" t="str">
        <f>VLOOKUP(A1767,Mapping!$H$2:$I$215,2,0)</f>
        <v>Pre</v>
      </c>
      <c r="C1767" s="123" t="str">
        <f>VLOOKUP(A1767,Mapping!$H$2:$J$215,3,0)</f>
        <v>Pre</v>
      </c>
      <c r="D1767" t="s">
        <v>102</v>
      </c>
      <c r="E1767" t="str">
        <f>VLOOKUP(D1767,Mapping!$E$2:$F$28,2,0)</f>
        <v>sum</v>
      </c>
      <c r="F1767">
        <v>214.4242928452579</v>
      </c>
    </row>
    <row r="1768" spans="1:6" x14ac:dyDescent="0.35">
      <c r="A1768" s="56">
        <v>44310</v>
      </c>
      <c r="B1768" s="56" t="str">
        <f>VLOOKUP(A1768,Mapping!$H$2:$I$215,2,0)</f>
        <v>Pre</v>
      </c>
      <c r="C1768" s="123" t="str">
        <f>VLOOKUP(A1768,Mapping!$H$2:$J$215,3,0)</f>
        <v>Pre</v>
      </c>
      <c r="D1768" t="s">
        <v>102</v>
      </c>
      <c r="E1768" t="str">
        <f>VLOOKUP(D1768,Mapping!$E$2:$F$28,2,0)</f>
        <v>sum</v>
      </c>
      <c r="F1768">
        <v>192.67110371602891</v>
      </c>
    </row>
    <row r="1769" spans="1:6" x14ac:dyDescent="0.35">
      <c r="A1769" s="56">
        <v>44311</v>
      </c>
      <c r="B1769" s="56" t="str">
        <f>VLOOKUP(A1769,Mapping!$H$2:$I$215,2,0)</f>
        <v>Pre</v>
      </c>
      <c r="C1769" s="123" t="str">
        <f>VLOOKUP(A1769,Mapping!$H$2:$J$215,3,0)</f>
        <v>Pre</v>
      </c>
      <c r="D1769" t="s">
        <v>102</v>
      </c>
      <c r="E1769" t="str">
        <f>VLOOKUP(D1769,Mapping!$E$2:$F$28,2,0)</f>
        <v>sum</v>
      </c>
      <c r="F1769">
        <v>192.67110371602891</v>
      </c>
    </row>
    <row r="1770" spans="1:6" x14ac:dyDescent="0.35">
      <c r="A1770" s="56">
        <v>44312</v>
      </c>
      <c r="B1770" s="56" t="str">
        <f>VLOOKUP(A1770,Mapping!$H$2:$I$215,2,0)</f>
        <v>Pre</v>
      </c>
      <c r="C1770" s="123" t="str">
        <f>VLOOKUP(A1770,Mapping!$H$2:$J$215,3,0)</f>
        <v>Pre</v>
      </c>
      <c r="D1770" t="s">
        <v>102</v>
      </c>
      <c r="E1770" t="str">
        <f>VLOOKUP(D1770,Mapping!$E$2:$F$28,2,0)</f>
        <v>sum</v>
      </c>
      <c r="F1770">
        <v>206.13736365317061</v>
      </c>
    </row>
    <row r="1771" spans="1:6" x14ac:dyDescent="0.35">
      <c r="A1771" s="56">
        <v>44313</v>
      </c>
      <c r="B1771" s="56" t="str">
        <f>VLOOKUP(A1771,Mapping!$H$2:$I$215,2,0)</f>
        <v>Post</v>
      </c>
      <c r="C1771" s="123" t="str">
        <f>VLOOKUP(A1771,Mapping!$H$2:$J$215,3,0)</f>
        <v>Post</v>
      </c>
      <c r="D1771" t="s">
        <v>102</v>
      </c>
      <c r="E1771" t="str">
        <f>VLOOKUP(D1771,Mapping!$E$2:$F$28,2,0)</f>
        <v>sum</v>
      </c>
      <c r="F1771">
        <v>210.2808282492143</v>
      </c>
    </row>
    <row r="1772" spans="1:6" x14ac:dyDescent="0.35">
      <c r="A1772" s="56">
        <v>44314</v>
      </c>
      <c r="B1772" s="56" t="str">
        <f>VLOOKUP(A1772,Mapping!$H$2:$I$215,2,0)</f>
        <v>Post</v>
      </c>
      <c r="C1772" s="123" t="str">
        <f>VLOOKUP(A1772,Mapping!$H$2:$J$215,3,0)</f>
        <v>Post</v>
      </c>
      <c r="D1772" t="s">
        <v>102</v>
      </c>
      <c r="E1772" t="str">
        <f>VLOOKUP(D1772,Mapping!$E$2:$F$28,2,0)</f>
        <v>sum</v>
      </c>
      <c r="F1772">
        <v>213.388426696247</v>
      </c>
    </row>
    <row r="1773" spans="1:6" x14ac:dyDescent="0.35">
      <c r="A1773" s="56">
        <v>44315</v>
      </c>
      <c r="B1773" s="56" t="str">
        <f>VLOOKUP(A1773,Mapping!$H$2:$I$215,2,0)</f>
        <v>Post</v>
      </c>
      <c r="C1773" s="123" t="str">
        <f>VLOOKUP(A1773,Mapping!$H$2:$J$215,3,0)</f>
        <v>Post</v>
      </c>
      <c r="D1773" t="s">
        <v>102</v>
      </c>
      <c r="E1773" t="str">
        <f>VLOOKUP(D1773,Mapping!$E$2:$F$28,2,0)</f>
        <v>sum</v>
      </c>
      <c r="F1773">
        <v>192.67110371602891</v>
      </c>
    </row>
    <row r="1774" spans="1:6" x14ac:dyDescent="0.35">
      <c r="A1774" s="56">
        <v>44316</v>
      </c>
      <c r="B1774" s="56" t="str">
        <f>VLOOKUP(A1774,Mapping!$H$2:$I$215,2,0)</f>
        <v>Post</v>
      </c>
      <c r="C1774" s="123" t="str">
        <f>VLOOKUP(A1774,Mapping!$H$2:$J$215,3,0)</f>
        <v>Post</v>
      </c>
      <c r="D1774" t="s">
        <v>102</v>
      </c>
      <c r="E1774" t="str">
        <f>VLOOKUP(D1774,Mapping!$E$2:$F$28,2,0)</f>
        <v>sum</v>
      </c>
      <c r="F1774">
        <v>157.451654649658</v>
      </c>
    </row>
    <row r="1775" spans="1:6" x14ac:dyDescent="0.35">
      <c r="A1775" s="56">
        <v>44317</v>
      </c>
      <c r="B1775" s="56" t="str">
        <f>VLOOKUP(A1775,Mapping!$H$2:$I$215,2,0)</f>
        <v>Post</v>
      </c>
      <c r="C1775" s="123" t="str">
        <f>VLOOKUP(A1775,Mapping!$H$2:$J$215,3,0)</f>
        <v>Post</v>
      </c>
      <c r="D1775" t="s">
        <v>102</v>
      </c>
      <c r="E1775" t="str">
        <f>VLOOKUP(D1775,Mapping!$E$2:$F$28,2,0)</f>
        <v>sum</v>
      </c>
      <c r="F1775">
        <v>187.33558178752111</v>
      </c>
    </row>
    <row r="1776" spans="1:6" x14ac:dyDescent="0.35">
      <c r="A1776" s="56">
        <v>44318</v>
      </c>
      <c r="B1776" s="56" t="str">
        <f>VLOOKUP(A1776,Mapping!$H$2:$I$215,2,0)</f>
        <v>Post</v>
      </c>
      <c r="C1776" s="123" t="str">
        <f>VLOOKUP(A1776,Mapping!$H$2:$J$215,3,0)</f>
        <v>Post</v>
      </c>
      <c r="D1776" t="s">
        <v>102</v>
      </c>
      <c r="E1776" t="str">
        <f>VLOOKUP(D1776,Mapping!$E$2:$F$28,2,0)</f>
        <v>sum</v>
      </c>
      <c r="F1776">
        <v>204.98313659359189</v>
      </c>
    </row>
    <row r="1777" spans="1:6" x14ac:dyDescent="0.35">
      <c r="A1777" s="56">
        <v>44319</v>
      </c>
      <c r="B1777" s="56" t="str">
        <f>VLOOKUP(A1777,Mapping!$H$2:$I$215,2,0)</f>
        <v>Post</v>
      </c>
      <c r="C1777" s="123" t="str">
        <f>VLOOKUP(A1777,Mapping!$H$2:$J$215,3,0)</f>
        <v>Post</v>
      </c>
      <c r="D1777" t="s">
        <v>102</v>
      </c>
      <c r="E1777" t="str">
        <f>VLOOKUP(D1777,Mapping!$E$2:$F$28,2,0)</f>
        <v>sum</v>
      </c>
      <c r="F1777">
        <v>175.11804384485669</v>
      </c>
    </row>
    <row r="1778" spans="1:6" x14ac:dyDescent="0.35">
      <c r="A1778" s="56">
        <v>44320</v>
      </c>
      <c r="B1778" s="56" t="str">
        <f>VLOOKUP(A1778,Mapping!$H$2:$I$215,2,0)</f>
        <v>Post</v>
      </c>
      <c r="C1778" s="123" t="str">
        <f>VLOOKUP(A1778,Mapping!$H$2:$J$215,3,0)</f>
        <v>Post</v>
      </c>
      <c r="D1778" t="s">
        <v>102</v>
      </c>
      <c r="E1778" t="str">
        <f>VLOOKUP(D1778,Mapping!$E$2:$F$28,2,0)</f>
        <v>sum</v>
      </c>
      <c r="F1778">
        <v>176.47554806070829</v>
      </c>
    </row>
    <row r="1779" spans="1:6" x14ac:dyDescent="0.35">
      <c r="A1779" s="56">
        <v>44321</v>
      </c>
      <c r="B1779" s="56" t="str">
        <f>VLOOKUP(A1779,Mapping!$H$2:$I$215,2,0)</f>
        <v>Post</v>
      </c>
      <c r="C1779" s="123" t="str">
        <f>VLOOKUP(A1779,Mapping!$H$2:$J$215,3,0)</f>
        <v>Post</v>
      </c>
      <c r="D1779" t="s">
        <v>102</v>
      </c>
      <c r="E1779" t="str">
        <f>VLOOKUP(D1779,Mapping!$E$2:$F$28,2,0)</f>
        <v>sum</v>
      </c>
      <c r="F1779">
        <v>164.25801011804381</v>
      </c>
    </row>
    <row r="1780" spans="1:6" x14ac:dyDescent="0.35">
      <c r="A1780" s="56">
        <v>44322</v>
      </c>
      <c r="B1780" s="56" t="str">
        <f>VLOOKUP(A1780,Mapping!$H$2:$I$215,2,0)</f>
        <v>Post</v>
      </c>
      <c r="C1780" s="123" t="str">
        <f>VLOOKUP(A1780,Mapping!$H$2:$J$215,3,0)</f>
        <v>Post</v>
      </c>
      <c r="D1780" t="s">
        <v>102</v>
      </c>
      <c r="E1780" t="str">
        <f>VLOOKUP(D1780,Mapping!$E$2:$F$28,2,0)</f>
        <v>sum</v>
      </c>
      <c r="F1780">
        <v>165.61551433389539</v>
      </c>
    </row>
    <row r="1781" spans="1:6" x14ac:dyDescent="0.35">
      <c r="A1781" s="56">
        <v>44323</v>
      </c>
      <c r="B1781" s="56" t="str">
        <f>VLOOKUP(A1781,Mapping!$H$2:$I$215,2,0)</f>
        <v>Post</v>
      </c>
      <c r="C1781" s="123" t="str">
        <f>VLOOKUP(A1781,Mapping!$H$2:$J$215,3,0)</f>
        <v>Post</v>
      </c>
      <c r="D1781" t="s">
        <v>102</v>
      </c>
      <c r="E1781" t="str">
        <f>VLOOKUP(D1781,Mapping!$E$2:$F$28,2,0)</f>
        <v>sum</v>
      </c>
      <c r="F1781">
        <v>145.25295109612139</v>
      </c>
    </row>
    <row r="1782" spans="1:6" x14ac:dyDescent="0.35">
      <c r="A1782" s="56">
        <v>44324</v>
      </c>
      <c r="B1782" s="56" t="str">
        <f>VLOOKUP(A1782,Mapping!$H$2:$I$215,2,0)</f>
        <v>Post</v>
      </c>
      <c r="C1782" s="123" t="str">
        <f>VLOOKUP(A1782,Mapping!$H$2:$J$215,3,0)</f>
        <v>Post</v>
      </c>
      <c r="D1782" t="s">
        <v>102</v>
      </c>
      <c r="E1782" t="str">
        <f>VLOOKUP(D1782,Mapping!$E$2:$F$28,2,0)</f>
        <v>sum</v>
      </c>
      <c r="F1782">
        <v>143.89544688026979</v>
      </c>
    </row>
    <row r="1783" spans="1:6" x14ac:dyDescent="0.35">
      <c r="A1783" s="56">
        <v>44325</v>
      </c>
      <c r="B1783" s="56" t="str">
        <f>VLOOKUP(A1783,Mapping!$H$2:$I$215,2,0)</f>
        <v>Post</v>
      </c>
      <c r="C1783" s="123" t="str">
        <f>VLOOKUP(A1783,Mapping!$H$2:$J$215,3,0)</f>
        <v>Post</v>
      </c>
      <c r="D1783" t="s">
        <v>102</v>
      </c>
      <c r="E1783" t="str">
        <f>VLOOKUP(D1783,Mapping!$E$2:$F$28,2,0)</f>
        <v>sum</v>
      </c>
      <c r="F1783">
        <v>177.8330522765599</v>
      </c>
    </row>
    <row r="1784" spans="1:6" x14ac:dyDescent="0.35">
      <c r="A1784" s="56">
        <v>44326</v>
      </c>
      <c r="B1784" s="56" t="str">
        <f>VLOOKUP(A1784,Mapping!$H$2:$I$215,2,0)</f>
        <v>Post</v>
      </c>
      <c r="C1784" s="123" t="str">
        <f>VLOOKUP(A1784,Mapping!$H$2:$J$215,3,0)</f>
        <v>Post</v>
      </c>
      <c r="D1784" t="s">
        <v>102</v>
      </c>
      <c r="E1784" t="str">
        <f>VLOOKUP(D1784,Mapping!$E$2:$F$28,2,0)</f>
        <v>sum</v>
      </c>
      <c r="F1784">
        <v>165.61551433389539</v>
      </c>
    </row>
    <row r="1785" spans="1:6" x14ac:dyDescent="0.35">
      <c r="A1785" s="56">
        <v>44327</v>
      </c>
      <c r="B1785" s="56" t="str">
        <f>VLOOKUP(A1785,Mapping!$H$2:$I$215,2,0)</f>
        <v>Post</v>
      </c>
      <c r="C1785" s="123" t="str">
        <f>VLOOKUP(A1785,Mapping!$H$2:$J$215,3,0)</f>
        <v>Post</v>
      </c>
      <c r="D1785" t="s">
        <v>102</v>
      </c>
      <c r="E1785" t="str">
        <f>VLOOKUP(D1785,Mapping!$E$2:$F$28,2,0)</f>
        <v>sum</v>
      </c>
      <c r="F1785">
        <v>146.610455311973</v>
      </c>
    </row>
    <row r="1786" spans="1:6" x14ac:dyDescent="0.35">
      <c r="A1786" s="56">
        <v>44328</v>
      </c>
      <c r="B1786" s="56" t="str">
        <f>VLOOKUP(A1786,Mapping!$H$2:$I$215,2,0)</f>
        <v>Post</v>
      </c>
      <c r="C1786" s="123" t="str">
        <f>VLOOKUP(A1786,Mapping!$H$2:$J$215,3,0)</f>
        <v>Post</v>
      </c>
      <c r="D1786" t="s">
        <v>102</v>
      </c>
      <c r="E1786" t="str">
        <f>VLOOKUP(D1786,Mapping!$E$2:$F$28,2,0)</f>
        <v>sum</v>
      </c>
      <c r="F1786">
        <v>147.9679595278246</v>
      </c>
    </row>
    <row r="1787" spans="1:6" x14ac:dyDescent="0.35">
      <c r="A1787" s="56">
        <v>44329</v>
      </c>
      <c r="B1787" s="56" t="str">
        <f>VLOOKUP(A1787,Mapping!$H$2:$I$215,2,0)</f>
        <v>Post</v>
      </c>
      <c r="C1787" s="123" t="str">
        <f>VLOOKUP(A1787,Mapping!$H$2:$J$215,3,0)</f>
        <v>Post</v>
      </c>
      <c r="D1787" t="s">
        <v>102</v>
      </c>
      <c r="E1787" t="str">
        <f>VLOOKUP(D1787,Mapping!$E$2:$F$28,2,0)</f>
        <v>sum</v>
      </c>
      <c r="F1787">
        <v>165.61551433389539</v>
      </c>
    </row>
    <row r="1788" spans="1:6" x14ac:dyDescent="0.35">
      <c r="A1788" s="56">
        <v>44330</v>
      </c>
      <c r="B1788" s="56" t="str">
        <f>VLOOKUP(A1788,Mapping!$H$2:$I$215,2,0)</f>
        <v>Post</v>
      </c>
      <c r="C1788" s="123" t="str">
        <f>VLOOKUP(A1788,Mapping!$H$2:$J$215,3,0)</f>
        <v>Post</v>
      </c>
      <c r="D1788" t="s">
        <v>102</v>
      </c>
      <c r="E1788" t="str">
        <f>VLOOKUP(D1788,Mapping!$E$2:$F$28,2,0)</f>
        <v>sum</v>
      </c>
      <c r="F1788">
        <v>166.97301854974711</v>
      </c>
    </row>
    <row r="1789" spans="1:6" x14ac:dyDescent="0.35">
      <c r="A1789" s="56">
        <v>44331</v>
      </c>
      <c r="B1789" s="56" t="str">
        <f>VLOOKUP(A1789,Mapping!$H$2:$I$215,2,0)</f>
        <v>Post</v>
      </c>
      <c r="C1789" s="123" t="str">
        <f>VLOOKUP(A1789,Mapping!$H$2:$J$215,3,0)</f>
        <v>Post</v>
      </c>
      <c r="D1789" t="s">
        <v>102</v>
      </c>
      <c r="E1789" t="str">
        <f>VLOOKUP(D1789,Mapping!$E$2:$F$28,2,0)</f>
        <v>sum</v>
      </c>
      <c r="F1789">
        <v>168.3305227655986</v>
      </c>
    </row>
    <row r="1790" spans="1:6" x14ac:dyDescent="0.35">
      <c r="A1790" s="56">
        <v>44332</v>
      </c>
      <c r="B1790" s="56" t="str">
        <f>VLOOKUP(A1790,Mapping!$H$2:$I$215,2,0)</f>
        <v>Post</v>
      </c>
      <c r="C1790" s="123" t="str">
        <f>VLOOKUP(A1790,Mapping!$H$2:$J$215,3,0)</f>
        <v>Post</v>
      </c>
      <c r="D1790" t="s">
        <v>102</v>
      </c>
      <c r="E1790" t="str">
        <f>VLOOKUP(D1790,Mapping!$E$2:$F$28,2,0)</f>
        <v>sum</v>
      </c>
      <c r="F1790">
        <v>192.7655986509275</v>
      </c>
    </row>
    <row r="1791" spans="1:6" x14ac:dyDescent="0.35">
      <c r="A1791" s="56">
        <v>44333</v>
      </c>
      <c r="B1791" s="56" t="str">
        <f>VLOOKUP(A1791,Mapping!$H$2:$I$215,2,0)</f>
        <v>Post</v>
      </c>
      <c r="C1791" s="123" t="str">
        <f>VLOOKUP(A1791,Mapping!$H$2:$J$215,3,0)</f>
        <v>Post</v>
      </c>
      <c r="D1791" t="s">
        <v>102</v>
      </c>
      <c r="E1791" t="str">
        <f>VLOOKUP(D1791,Mapping!$E$2:$F$28,2,0)</f>
        <v>sum</v>
      </c>
      <c r="F1791">
        <v>200.91062394603711</v>
      </c>
    </row>
    <row r="1792" spans="1:6" x14ac:dyDescent="0.35">
      <c r="A1792" s="56">
        <v>44334</v>
      </c>
      <c r="B1792" s="56" t="str">
        <f>VLOOKUP(A1792,Mapping!$H$2:$I$215,2,0)</f>
        <v>Post</v>
      </c>
      <c r="C1792" s="123" t="str">
        <f>VLOOKUP(A1792,Mapping!$H$2:$J$215,3,0)</f>
        <v>Post</v>
      </c>
      <c r="D1792" t="s">
        <v>102</v>
      </c>
      <c r="E1792" t="str">
        <f>VLOOKUP(D1792,Mapping!$E$2:$F$28,2,0)</f>
        <v>sum</v>
      </c>
      <c r="F1792">
        <v>180.54806070826311</v>
      </c>
    </row>
    <row r="1793" spans="1:6" x14ac:dyDescent="0.35">
      <c r="A1793" s="56">
        <v>44335</v>
      </c>
      <c r="B1793" s="56" t="str">
        <f>VLOOKUP(A1793,Mapping!$H$2:$I$215,2,0)</f>
        <v>Post</v>
      </c>
      <c r="C1793" s="123" t="str">
        <f>VLOOKUP(A1793,Mapping!$H$2:$J$215,3,0)</f>
        <v>Post</v>
      </c>
      <c r="D1793" t="s">
        <v>102</v>
      </c>
      <c r="E1793" t="str">
        <f>VLOOKUP(D1793,Mapping!$E$2:$F$28,2,0)</f>
        <v>sum</v>
      </c>
      <c r="F1793">
        <v>152.04047217537939</v>
      </c>
    </row>
    <row r="1794" spans="1:6" x14ac:dyDescent="0.35">
      <c r="A1794" s="56">
        <v>44336</v>
      </c>
      <c r="B1794" s="56" t="str">
        <f>VLOOKUP(A1794,Mapping!$H$2:$I$215,2,0)</f>
        <v>Post</v>
      </c>
      <c r="C1794" s="123" t="str">
        <f>VLOOKUP(A1794,Mapping!$H$2:$J$215,3,0)</f>
        <v>Post</v>
      </c>
      <c r="D1794" t="s">
        <v>102</v>
      </c>
      <c r="E1794" t="str">
        <f>VLOOKUP(D1794,Mapping!$E$2:$F$28,2,0)</f>
        <v>sum</v>
      </c>
      <c r="F1794">
        <v>138.46543001686339</v>
      </c>
    </row>
    <row r="1795" spans="1:6" x14ac:dyDescent="0.35">
      <c r="A1795" s="56">
        <v>44337</v>
      </c>
      <c r="B1795" s="56" t="str">
        <f>VLOOKUP(A1795,Mapping!$H$2:$I$215,2,0)</f>
        <v>Post</v>
      </c>
      <c r="C1795" s="123" t="str">
        <f>VLOOKUP(A1795,Mapping!$H$2:$J$215,3,0)</f>
        <v>Post</v>
      </c>
      <c r="D1795" t="s">
        <v>102</v>
      </c>
      <c r="E1795" t="str">
        <f>VLOOKUP(D1795,Mapping!$E$2:$F$28,2,0)</f>
        <v>sum</v>
      </c>
      <c r="F1795">
        <v>160.185497470489</v>
      </c>
    </row>
    <row r="1796" spans="1:6" x14ac:dyDescent="0.35">
      <c r="A1796" s="56">
        <v>44338</v>
      </c>
      <c r="B1796" s="56" t="str">
        <f>VLOOKUP(A1796,Mapping!$H$2:$I$215,2,0)</f>
        <v>Post</v>
      </c>
      <c r="C1796" s="123" t="str">
        <f>VLOOKUP(A1796,Mapping!$H$2:$J$215,3,0)</f>
        <v>Post</v>
      </c>
      <c r="D1796" t="s">
        <v>102</v>
      </c>
      <c r="E1796" t="str">
        <f>VLOOKUP(D1796,Mapping!$E$2:$F$28,2,0)</f>
        <v>sum</v>
      </c>
      <c r="F1796">
        <v>153.397976391231</v>
      </c>
    </row>
    <row r="1797" spans="1:6" x14ac:dyDescent="0.35">
      <c r="A1797" s="56">
        <v>44339</v>
      </c>
      <c r="B1797" s="56" t="str">
        <f>VLOOKUP(A1797,Mapping!$H$2:$I$215,2,0)</f>
        <v>Post</v>
      </c>
      <c r="C1797" s="123" t="str">
        <f>VLOOKUP(A1797,Mapping!$H$2:$J$215,3,0)</f>
        <v>Post</v>
      </c>
      <c r="D1797" t="s">
        <v>102</v>
      </c>
      <c r="E1797" t="str">
        <f>VLOOKUP(D1797,Mapping!$E$2:$F$28,2,0)</f>
        <v>sum</v>
      </c>
      <c r="F1797">
        <v>158.82799325463739</v>
      </c>
    </row>
    <row r="1798" spans="1:6" x14ac:dyDescent="0.35">
      <c r="A1798" s="56">
        <v>44340</v>
      </c>
      <c r="B1798" s="56" t="str">
        <f>VLOOKUP(A1798,Mapping!$H$2:$I$215,2,0)</f>
        <v>Post</v>
      </c>
      <c r="C1798" s="123" t="str">
        <f>VLOOKUP(A1798,Mapping!$H$2:$J$215,3,0)</f>
        <v>Post</v>
      </c>
      <c r="D1798" t="s">
        <v>102</v>
      </c>
      <c r="E1798" t="str">
        <f>VLOOKUP(D1798,Mapping!$E$2:$F$28,2,0)</f>
        <v>sum</v>
      </c>
      <c r="F1798">
        <v>126.247892074199</v>
      </c>
    </row>
    <row r="1799" spans="1:6" x14ac:dyDescent="0.35">
      <c r="A1799" s="56">
        <v>44341</v>
      </c>
      <c r="B1799" s="56" t="str">
        <f>VLOOKUP(A1799,Mapping!$H$2:$I$215,2,0)</f>
        <v>Post</v>
      </c>
      <c r="C1799" s="123" t="str">
        <f>VLOOKUP(A1799,Mapping!$H$2:$J$215,3,0)</f>
        <v>Post</v>
      </c>
      <c r="D1799" t="s">
        <v>102</v>
      </c>
      <c r="E1799" t="str">
        <f>VLOOKUP(D1799,Mapping!$E$2:$F$28,2,0)</f>
        <v>sum</v>
      </c>
      <c r="F1799">
        <v>126.247892074199</v>
      </c>
    </row>
    <row r="1800" spans="1:6" x14ac:dyDescent="0.35">
      <c r="A1800" s="56">
        <v>44342</v>
      </c>
      <c r="B1800" s="56" t="str">
        <f>VLOOKUP(A1800,Mapping!$H$2:$I$215,2,0)</f>
        <v>Post</v>
      </c>
      <c r="C1800" s="123" t="str">
        <f>VLOOKUP(A1800,Mapping!$H$2:$J$215,3,0)</f>
        <v>Post</v>
      </c>
      <c r="D1800" t="s">
        <v>102</v>
      </c>
      <c r="E1800" t="str">
        <f>VLOOKUP(D1800,Mapping!$E$2:$F$28,2,0)</f>
        <v>sum</v>
      </c>
      <c r="F1800">
        <v>108.6003372681282</v>
      </c>
    </row>
    <row r="1801" spans="1:6" x14ac:dyDescent="0.35">
      <c r="A1801" s="56">
        <v>44343</v>
      </c>
      <c r="B1801" s="56" t="str">
        <f>VLOOKUP(A1801,Mapping!$H$2:$I$215,2,0)</f>
        <v>Post</v>
      </c>
      <c r="C1801" s="123" t="str">
        <f>VLOOKUP(A1801,Mapping!$H$2:$J$215,3,0)</f>
        <v>Post</v>
      </c>
      <c r="D1801" t="s">
        <v>102</v>
      </c>
      <c r="E1801" t="str">
        <f>VLOOKUP(D1801,Mapping!$E$2:$F$28,2,0)</f>
        <v>sum</v>
      </c>
      <c r="F1801">
        <v>112.672849915683</v>
      </c>
    </row>
    <row r="1802" spans="1:6" x14ac:dyDescent="0.35">
      <c r="A1802" s="56">
        <v>44344</v>
      </c>
      <c r="B1802" s="56" t="str">
        <f>VLOOKUP(A1802,Mapping!$H$2:$I$215,2,0)</f>
        <v>Post</v>
      </c>
      <c r="C1802" s="123" t="str">
        <f>VLOOKUP(A1802,Mapping!$H$2:$J$215,3,0)</f>
        <v>Post</v>
      </c>
      <c r="D1802" t="s">
        <v>102</v>
      </c>
      <c r="E1802" t="str">
        <f>VLOOKUP(D1802,Mapping!$E$2:$F$28,2,0)</f>
        <v>sum</v>
      </c>
      <c r="F1802">
        <v>115.3878583473862</v>
      </c>
    </row>
    <row r="1803" spans="1:6" x14ac:dyDescent="0.35">
      <c r="A1803" s="56">
        <v>44345</v>
      </c>
      <c r="B1803" s="56" t="str">
        <f>VLOOKUP(A1803,Mapping!$H$2:$I$215,2,0)</f>
        <v>Post</v>
      </c>
      <c r="C1803" s="123" t="str">
        <f>VLOOKUP(A1803,Mapping!$H$2:$J$215,3,0)</f>
        <v>Post</v>
      </c>
      <c r="D1803" t="s">
        <v>102</v>
      </c>
      <c r="E1803" t="str">
        <f>VLOOKUP(D1803,Mapping!$E$2:$F$28,2,0)</f>
        <v>sum</v>
      </c>
      <c r="F1803">
        <v>137.10792580101179</v>
      </c>
    </row>
    <row r="1804" spans="1:6" x14ac:dyDescent="0.35">
      <c r="A1804" s="56">
        <v>44346</v>
      </c>
      <c r="B1804" s="56" t="str">
        <f>VLOOKUP(A1804,Mapping!$H$2:$I$215,2,0)</f>
        <v>Post</v>
      </c>
      <c r="C1804" s="123" t="str">
        <f>VLOOKUP(A1804,Mapping!$H$2:$J$215,3,0)</f>
        <v>Post</v>
      </c>
      <c r="D1804" t="s">
        <v>102</v>
      </c>
      <c r="E1804" t="str">
        <f>VLOOKUP(D1804,Mapping!$E$2:$F$28,2,0)</f>
        <v>sum</v>
      </c>
      <c r="F1804">
        <v>142.53794266441821</v>
      </c>
    </row>
    <row r="1805" spans="1:6" x14ac:dyDescent="0.35">
      <c r="A1805" s="56">
        <v>44347</v>
      </c>
      <c r="B1805" s="56" t="str">
        <f>VLOOKUP(A1805,Mapping!$H$2:$I$215,2,0)</f>
        <v>Post</v>
      </c>
      <c r="C1805" s="123" t="str">
        <f>VLOOKUP(A1805,Mapping!$H$2:$J$215,3,0)</f>
        <v>Post</v>
      </c>
      <c r="D1805" t="s">
        <v>102</v>
      </c>
      <c r="E1805" t="str">
        <f>VLOOKUP(D1805,Mapping!$E$2:$F$28,2,0)</f>
        <v>sum</v>
      </c>
      <c r="F1805">
        <v>122.1753794266442</v>
      </c>
    </row>
    <row r="1806" spans="1:6" x14ac:dyDescent="0.35">
      <c r="A1806" s="56">
        <v>44348</v>
      </c>
      <c r="B1806" s="56" t="str">
        <f>VLOOKUP(A1806,Mapping!$H$2:$I$215,2,0)</f>
        <v>Post</v>
      </c>
      <c r="C1806" s="123" t="str">
        <f>VLOOKUP(A1806,Mapping!$H$2:$J$215,3,0)</f>
        <v>Post</v>
      </c>
      <c r="D1806" t="s">
        <v>102</v>
      </c>
      <c r="E1806" t="str">
        <f>VLOOKUP(D1806,Mapping!$E$2:$F$28,2,0)</f>
        <v>sum</v>
      </c>
      <c r="F1806">
        <v>145.5818965517241</v>
      </c>
    </row>
    <row r="1807" spans="1:6" x14ac:dyDescent="0.35">
      <c r="A1807" s="56">
        <v>44349</v>
      </c>
      <c r="B1807" s="56" t="str">
        <f>VLOOKUP(A1807,Mapping!$H$2:$I$215,2,0)</f>
        <v>Post</v>
      </c>
      <c r="C1807" s="123" t="str">
        <f>VLOOKUP(A1807,Mapping!$H$2:$J$215,3,0)</f>
        <v>Post</v>
      </c>
      <c r="D1807" t="s">
        <v>102</v>
      </c>
      <c r="E1807" t="str">
        <f>VLOOKUP(D1807,Mapping!$E$2:$F$28,2,0)</f>
        <v>sum</v>
      </c>
      <c r="F1807">
        <v>158.6842672413793</v>
      </c>
    </row>
    <row r="1808" spans="1:6" x14ac:dyDescent="0.35">
      <c r="A1808" s="56">
        <v>44350</v>
      </c>
      <c r="B1808" s="56" t="str">
        <f>VLOOKUP(A1808,Mapping!$H$2:$I$215,2,0)</f>
        <v>Post</v>
      </c>
      <c r="C1808" s="123" t="str">
        <f>VLOOKUP(A1808,Mapping!$H$2:$J$215,3,0)</f>
        <v>Post</v>
      </c>
      <c r="D1808" t="s">
        <v>102</v>
      </c>
      <c r="E1808" t="str">
        <f>VLOOKUP(D1808,Mapping!$E$2:$F$28,2,0)</f>
        <v>sum</v>
      </c>
      <c r="F1808">
        <v>145.5818965517241</v>
      </c>
    </row>
    <row r="1809" spans="1:6" x14ac:dyDescent="0.35">
      <c r="A1809" s="56">
        <v>44351</v>
      </c>
      <c r="B1809" s="56" t="str">
        <f>VLOOKUP(A1809,Mapping!$H$2:$I$215,2,0)</f>
        <v>Post</v>
      </c>
      <c r="C1809" s="123" t="str">
        <f>VLOOKUP(A1809,Mapping!$H$2:$J$215,3,0)</f>
        <v>Post</v>
      </c>
      <c r="D1809" t="s">
        <v>102</v>
      </c>
      <c r="E1809" t="str">
        <f>VLOOKUP(D1809,Mapping!$E$2:$F$28,2,0)</f>
        <v>sum</v>
      </c>
      <c r="F1809">
        <v>151.40517241379311</v>
      </c>
    </row>
    <row r="1810" spans="1:6" x14ac:dyDescent="0.35">
      <c r="A1810" s="56">
        <v>44352</v>
      </c>
      <c r="B1810" s="56" t="str">
        <f>VLOOKUP(A1810,Mapping!$H$2:$I$215,2,0)</f>
        <v>Post</v>
      </c>
      <c r="C1810" s="123" t="str">
        <f>VLOOKUP(A1810,Mapping!$H$2:$J$215,3,0)</f>
        <v>Post</v>
      </c>
      <c r="D1810" t="s">
        <v>102</v>
      </c>
      <c r="E1810" t="str">
        <f>VLOOKUP(D1810,Mapping!$E$2:$F$28,2,0)</f>
        <v>sum</v>
      </c>
      <c r="F1810">
        <v>142.67025862068971</v>
      </c>
    </row>
    <row r="1811" spans="1:6" x14ac:dyDescent="0.35">
      <c r="A1811" s="56">
        <v>44353</v>
      </c>
      <c r="B1811" s="56" t="str">
        <f>VLOOKUP(A1811,Mapping!$H$2:$I$215,2,0)</f>
        <v>Post</v>
      </c>
      <c r="C1811" s="123" t="str">
        <f>VLOOKUP(A1811,Mapping!$H$2:$J$215,3,0)</f>
        <v>Post</v>
      </c>
      <c r="D1811" t="s">
        <v>102</v>
      </c>
      <c r="E1811" t="str">
        <f>VLOOKUP(D1811,Mapping!$E$2:$F$28,2,0)</f>
        <v>sum</v>
      </c>
      <c r="F1811">
        <v>141.21443965517241</v>
      </c>
    </row>
    <row r="1812" spans="1:6" x14ac:dyDescent="0.35">
      <c r="A1812" s="56">
        <v>44354</v>
      </c>
      <c r="B1812" s="56" t="str">
        <f>VLOOKUP(A1812,Mapping!$H$2:$I$215,2,0)</f>
        <v>Post</v>
      </c>
      <c r="C1812" s="123" t="str">
        <f>VLOOKUP(A1812,Mapping!$H$2:$J$215,3,0)</f>
        <v>Post</v>
      </c>
      <c r="D1812" t="s">
        <v>102</v>
      </c>
      <c r="E1812" t="str">
        <f>VLOOKUP(D1812,Mapping!$E$2:$F$28,2,0)</f>
        <v>sum</v>
      </c>
      <c r="F1812">
        <v>138.30280172413791</v>
      </c>
    </row>
    <row r="1813" spans="1:6" x14ac:dyDescent="0.35">
      <c r="A1813" s="56">
        <v>44355</v>
      </c>
      <c r="B1813" s="56" t="str">
        <f>VLOOKUP(A1813,Mapping!$H$2:$I$215,2,0)</f>
        <v>Post</v>
      </c>
      <c r="C1813" s="123" t="str">
        <f>VLOOKUP(A1813,Mapping!$H$2:$J$215,3,0)</f>
        <v>Post</v>
      </c>
      <c r="D1813" t="s">
        <v>102</v>
      </c>
      <c r="E1813" t="str">
        <f>VLOOKUP(D1813,Mapping!$E$2:$F$28,2,0)</f>
        <v>sum</v>
      </c>
      <c r="F1813">
        <v>152.86099137931029</v>
      </c>
    </row>
    <row r="1814" spans="1:6" x14ac:dyDescent="0.35">
      <c r="A1814" s="56">
        <v>44356</v>
      </c>
      <c r="B1814" s="56" t="str">
        <f>VLOOKUP(A1814,Mapping!$H$2:$I$215,2,0)</f>
        <v>Post</v>
      </c>
      <c r="C1814" s="123" t="str">
        <f>VLOOKUP(A1814,Mapping!$H$2:$J$215,3,0)</f>
        <v>Post</v>
      </c>
      <c r="D1814" t="s">
        <v>102</v>
      </c>
      <c r="E1814" t="str">
        <f>VLOOKUP(D1814,Mapping!$E$2:$F$28,2,0)</f>
        <v>sum</v>
      </c>
      <c r="F1814">
        <v>136.8469827586207</v>
      </c>
    </row>
    <row r="1815" spans="1:6" x14ac:dyDescent="0.35">
      <c r="A1815" s="56">
        <v>44357</v>
      </c>
      <c r="B1815" s="56" t="str">
        <f>VLOOKUP(A1815,Mapping!$H$2:$I$215,2,0)</f>
        <v>Post</v>
      </c>
      <c r="C1815" s="123" t="str">
        <f>VLOOKUP(A1815,Mapping!$H$2:$J$215,3,0)</f>
        <v>Post</v>
      </c>
      <c r="D1815" t="s">
        <v>102</v>
      </c>
      <c r="E1815" t="str">
        <f>VLOOKUP(D1815,Mapping!$E$2:$F$28,2,0)</f>
        <v>sum</v>
      </c>
      <c r="F1815">
        <v>147.03771551724139</v>
      </c>
    </row>
    <row r="1816" spans="1:6" x14ac:dyDescent="0.35">
      <c r="A1816" s="56">
        <v>44358</v>
      </c>
      <c r="B1816" s="56" t="str">
        <f>VLOOKUP(A1816,Mapping!$H$2:$I$215,2,0)</f>
        <v>Post</v>
      </c>
      <c r="C1816" s="123" t="str">
        <f>VLOOKUP(A1816,Mapping!$H$2:$J$215,3,0)</f>
        <v>Post</v>
      </c>
      <c r="D1816" t="s">
        <v>102</v>
      </c>
      <c r="E1816" t="str">
        <f>VLOOKUP(D1816,Mapping!$E$2:$F$28,2,0)</f>
        <v>sum</v>
      </c>
      <c r="F1816">
        <v>139.7586206896552</v>
      </c>
    </row>
    <row r="1817" spans="1:6" x14ac:dyDescent="0.35">
      <c r="A1817" s="56">
        <v>44359</v>
      </c>
      <c r="B1817" s="56" t="str">
        <f>VLOOKUP(A1817,Mapping!$H$2:$I$215,2,0)</f>
        <v>Post</v>
      </c>
      <c r="C1817" s="123" t="str">
        <f>VLOOKUP(A1817,Mapping!$H$2:$J$215,3,0)</f>
        <v>Post</v>
      </c>
      <c r="D1817" t="s">
        <v>102</v>
      </c>
      <c r="E1817" t="str">
        <f>VLOOKUP(D1817,Mapping!$E$2:$F$28,2,0)</f>
        <v>sum</v>
      </c>
      <c r="F1817">
        <v>119.37715517241379</v>
      </c>
    </row>
    <row r="1818" spans="1:6" x14ac:dyDescent="0.35">
      <c r="A1818" s="56">
        <v>44360</v>
      </c>
      <c r="B1818" s="56" t="str">
        <f>VLOOKUP(A1818,Mapping!$H$2:$I$215,2,0)</f>
        <v>Post</v>
      </c>
      <c r="C1818" s="123" t="str">
        <f>VLOOKUP(A1818,Mapping!$H$2:$J$215,3,0)</f>
        <v>Post</v>
      </c>
      <c r="D1818" t="s">
        <v>102</v>
      </c>
      <c r="E1818" t="str">
        <f>VLOOKUP(D1818,Mapping!$E$2:$F$28,2,0)</f>
        <v>sum</v>
      </c>
      <c r="F1818">
        <v>132.47952586206901</v>
      </c>
    </row>
    <row r="1819" spans="1:6" x14ac:dyDescent="0.35">
      <c r="A1819" s="56">
        <v>44361</v>
      </c>
      <c r="B1819" s="56" t="str">
        <f>VLOOKUP(A1819,Mapping!$H$2:$I$215,2,0)</f>
        <v>Post</v>
      </c>
      <c r="C1819" s="123" t="str">
        <f>VLOOKUP(A1819,Mapping!$H$2:$J$215,3,0)</f>
        <v>Post</v>
      </c>
      <c r="D1819" t="s">
        <v>102</v>
      </c>
      <c r="E1819" t="str">
        <f>VLOOKUP(D1819,Mapping!$E$2:$F$28,2,0)</f>
        <v>sum</v>
      </c>
      <c r="F1819">
        <v>112.0980603448276</v>
      </c>
    </row>
    <row r="1820" spans="1:6" x14ac:dyDescent="0.35">
      <c r="A1820" s="56">
        <v>44362</v>
      </c>
      <c r="B1820" s="56" t="str">
        <f>VLOOKUP(A1820,Mapping!$H$2:$I$215,2,0)</f>
        <v>Post</v>
      </c>
      <c r="C1820" s="123" t="str">
        <f>VLOOKUP(A1820,Mapping!$H$2:$J$215,3,0)</f>
        <v>Post</v>
      </c>
      <c r="D1820" t="s">
        <v>102</v>
      </c>
      <c r="E1820" t="str">
        <f>VLOOKUP(D1820,Mapping!$E$2:$F$28,2,0)</f>
        <v>sum</v>
      </c>
      <c r="F1820">
        <v>149.94935344827579</v>
      </c>
    </row>
    <row r="1821" spans="1:6" x14ac:dyDescent="0.35">
      <c r="A1821" s="56">
        <v>44363</v>
      </c>
      <c r="B1821" s="56" t="str">
        <f>VLOOKUP(A1821,Mapping!$H$2:$I$215,2,0)</f>
        <v>Post</v>
      </c>
      <c r="C1821" s="123" t="str">
        <f>VLOOKUP(A1821,Mapping!$H$2:$J$215,3,0)</f>
        <v>Post</v>
      </c>
      <c r="D1821" t="s">
        <v>102</v>
      </c>
      <c r="E1821" t="str">
        <f>VLOOKUP(D1821,Mapping!$E$2:$F$28,2,0)</f>
        <v>sum</v>
      </c>
      <c r="F1821">
        <v>129.56788793103451</v>
      </c>
    </row>
    <row r="1822" spans="1:6" x14ac:dyDescent="0.35">
      <c r="A1822" s="56">
        <v>44364</v>
      </c>
      <c r="B1822" s="56" t="str">
        <f>VLOOKUP(A1822,Mapping!$H$2:$I$215,2,0)</f>
        <v>Post</v>
      </c>
      <c r="C1822" s="123" t="str">
        <f>VLOOKUP(A1822,Mapping!$H$2:$J$215,3,0)</f>
        <v>Post</v>
      </c>
      <c r="D1822" t="s">
        <v>102</v>
      </c>
      <c r="E1822" t="str">
        <f>VLOOKUP(D1822,Mapping!$E$2:$F$28,2,0)</f>
        <v>sum</v>
      </c>
      <c r="F1822">
        <v>129.56788793103451</v>
      </c>
    </row>
    <row r="1823" spans="1:6" x14ac:dyDescent="0.35">
      <c r="A1823" s="56">
        <v>44365</v>
      </c>
      <c r="B1823" s="56" t="str">
        <f>VLOOKUP(A1823,Mapping!$H$2:$I$215,2,0)</f>
        <v>Post</v>
      </c>
      <c r="C1823" s="123" t="str">
        <f>VLOOKUP(A1823,Mapping!$H$2:$J$215,3,0)</f>
        <v>Post</v>
      </c>
      <c r="D1823" t="s">
        <v>102</v>
      </c>
      <c r="E1823" t="str">
        <f>VLOOKUP(D1823,Mapping!$E$2:$F$28,2,0)</f>
        <v>sum</v>
      </c>
      <c r="F1823">
        <v>109.1864224137931</v>
      </c>
    </row>
    <row r="1824" spans="1:6" x14ac:dyDescent="0.35">
      <c r="A1824" s="56">
        <v>44366</v>
      </c>
      <c r="B1824" s="56" t="str">
        <f>VLOOKUP(A1824,Mapping!$H$2:$I$215,2,0)</f>
        <v>Post</v>
      </c>
      <c r="C1824" s="123" t="str">
        <f>VLOOKUP(A1824,Mapping!$H$2:$J$215,3,0)</f>
        <v>Post</v>
      </c>
      <c r="D1824" t="s">
        <v>102</v>
      </c>
      <c r="E1824" t="str">
        <f>VLOOKUP(D1824,Mapping!$E$2:$F$28,2,0)</f>
        <v>sum</v>
      </c>
      <c r="F1824">
        <v>96.084051724137922</v>
      </c>
    </row>
    <row r="1825" spans="1:6" x14ac:dyDescent="0.35">
      <c r="A1825" s="56">
        <v>44367</v>
      </c>
      <c r="B1825" s="56" t="str">
        <f>VLOOKUP(A1825,Mapping!$H$2:$I$215,2,0)</f>
        <v>Post</v>
      </c>
      <c r="C1825" s="123" t="str">
        <f>VLOOKUP(A1825,Mapping!$H$2:$J$215,3,0)</f>
        <v>Post</v>
      </c>
      <c r="D1825" t="s">
        <v>102</v>
      </c>
      <c r="E1825" t="str">
        <f>VLOOKUP(D1825,Mapping!$E$2:$F$28,2,0)</f>
        <v>sum</v>
      </c>
      <c r="F1825">
        <v>132.47952586206901</v>
      </c>
    </row>
    <row r="1826" spans="1:6" x14ac:dyDescent="0.35">
      <c r="A1826" s="56">
        <v>44368</v>
      </c>
      <c r="B1826" s="56" t="str">
        <f>VLOOKUP(A1826,Mapping!$H$2:$I$215,2,0)</f>
        <v>Post</v>
      </c>
      <c r="C1826" s="123" t="str">
        <f>VLOOKUP(A1826,Mapping!$H$2:$J$215,3,0)</f>
        <v>Post</v>
      </c>
      <c r="D1826" t="s">
        <v>102</v>
      </c>
      <c r="E1826" t="str">
        <f>VLOOKUP(D1826,Mapping!$E$2:$F$28,2,0)</f>
        <v>sum</v>
      </c>
      <c r="F1826">
        <v>133.93534482758619</v>
      </c>
    </row>
    <row r="1827" spans="1:6" x14ac:dyDescent="0.35">
      <c r="A1827" s="56">
        <v>44369</v>
      </c>
      <c r="B1827" s="56" t="str">
        <f>VLOOKUP(A1827,Mapping!$H$2:$I$215,2,0)</f>
        <v>Post</v>
      </c>
      <c r="C1827" s="123" t="str">
        <f>VLOOKUP(A1827,Mapping!$H$2:$J$215,3,0)</f>
        <v>Post</v>
      </c>
      <c r="D1827" t="s">
        <v>102</v>
      </c>
      <c r="E1827" t="str">
        <f>VLOOKUP(D1827,Mapping!$E$2:$F$28,2,0)</f>
        <v>sum</v>
      </c>
      <c r="F1827">
        <v>149.94935344827579</v>
      </c>
    </row>
    <row r="1828" spans="1:6" x14ac:dyDescent="0.35">
      <c r="A1828" s="56">
        <v>44370</v>
      </c>
      <c r="B1828" s="56" t="str">
        <f>VLOOKUP(A1828,Mapping!$H$2:$I$215,2,0)</f>
        <v>Post</v>
      </c>
      <c r="C1828" s="123">
        <f>VLOOKUP(A1828,Mapping!$H$2:$J$215,3,0)</f>
        <v>0</v>
      </c>
      <c r="D1828" t="s">
        <v>102</v>
      </c>
      <c r="E1828" t="str">
        <f>VLOOKUP(D1828,Mapping!$E$2:$F$28,2,0)</f>
        <v>sum</v>
      </c>
      <c r="F1828">
        <v>110.64224137931031</v>
      </c>
    </row>
    <row r="1829" spans="1:6" x14ac:dyDescent="0.35">
      <c r="A1829" s="56">
        <v>44371</v>
      </c>
      <c r="B1829" s="56" t="str">
        <f>VLOOKUP(A1829,Mapping!$H$2:$I$215,2,0)</f>
        <v>Post</v>
      </c>
      <c r="C1829" s="123">
        <f>VLOOKUP(A1829,Mapping!$H$2:$J$215,3,0)</f>
        <v>0</v>
      </c>
      <c r="D1829" t="s">
        <v>102</v>
      </c>
      <c r="E1829" t="str">
        <f>VLOOKUP(D1829,Mapping!$E$2:$F$28,2,0)</f>
        <v>sum</v>
      </c>
      <c r="F1829">
        <v>87.349137931034477</v>
      </c>
    </row>
    <row r="1830" spans="1:6" x14ac:dyDescent="0.35">
      <c r="A1830" s="56">
        <v>44372</v>
      </c>
      <c r="B1830" s="56" t="str">
        <f>VLOOKUP(A1830,Mapping!$H$2:$I$215,2,0)</f>
        <v>Post</v>
      </c>
      <c r="C1830" s="123">
        <f>VLOOKUP(A1830,Mapping!$H$2:$J$215,3,0)</f>
        <v>0</v>
      </c>
      <c r="D1830" t="s">
        <v>102</v>
      </c>
      <c r="E1830" t="str">
        <f>VLOOKUP(D1830,Mapping!$E$2:$F$28,2,0)</f>
        <v>sum</v>
      </c>
      <c r="F1830">
        <v>113.5538793103448</v>
      </c>
    </row>
    <row r="1831" spans="1:6" x14ac:dyDescent="0.35">
      <c r="A1831" s="56">
        <v>44373</v>
      </c>
      <c r="B1831" s="56" t="str">
        <f>VLOOKUP(A1831,Mapping!$H$2:$I$215,2,0)</f>
        <v>Post</v>
      </c>
      <c r="C1831" s="123">
        <f>VLOOKUP(A1831,Mapping!$H$2:$J$215,3,0)</f>
        <v>0</v>
      </c>
      <c r="D1831" t="s">
        <v>102</v>
      </c>
      <c r="E1831" t="str">
        <f>VLOOKUP(D1831,Mapping!$E$2:$F$28,2,0)</f>
        <v>sum</v>
      </c>
      <c r="F1831">
        <v>148.49353448275861</v>
      </c>
    </row>
    <row r="1832" spans="1:6" x14ac:dyDescent="0.35">
      <c r="A1832" s="56">
        <v>44374</v>
      </c>
      <c r="B1832" s="56" t="str">
        <f>VLOOKUP(A1832,Mapping!$H$2:$I$215,2,0)</f>
        <v>Post</v>
      </c>
      <c r="C1832" s="123">
        <f>VLOOKUP(A1832,Mapping!$H$2:$J$215,3,0)</f>
        <v>0</v>
      </c>
      <c r="D1832" t="s">
        <v>102</v>
      </c>
      <c r="E1832" t="str">
        <f>VLOOKUP(D1832,Mapping!$E$2:$F$28,2,0)</f>
        <v>sum</v>
      </c>
      <c r="F1832">
        <v>144.12607758620689</v>
      </c>
    </row>
    <row r="1833" spans="1:6" x14ac:dyDescent="0.35">
      <c r="A1833" s="56">
        <v>44375</v>
      </c>
      <c r="B1833" s="56" t="str">
        <f>VLOOKUP(A1833,Mapping!$H$2:$I$215,2,0)</f>
        <v>Post</v>
      </c>
      <c r="C1833" s="123">
        <f>VLOOKUP(A1833,Mapping!$H$2:$J$215,3,0)</f>
        <v>0</v>
      </c>
      <c r="D1833" t="s">
        <v>102</v>
      </c>
      <c r="E1833" t="str">
        <f>VLOOKUP(D1833,Mapping!$E$2:$F$28,2,0)</f>
        <v>sum</v>
      </c>
      <c r="F1833">
        <v>160.14008620689651</v>
      </c>
    </row>
    <row r="1834" spans="1:6" x14ac:dyDescent="0.35">
      <c r="A1834" s="56">
        <v>44376</v>
      </c>
      <c r="B1834" s="56" t="str">
        <f>VLOOKUP(A1834,Mapping!$H$2:$I$215,2,0)</f>
        <v>Post</v>
      </c>
      <c r="C1834" s="123">
        <f>VLOOKUP(A1834,Mapping!$H$2:$J$215,3,0)</f>
        <v>0</v>
      </c>
      <c r="D1834" t="s">
        <v>102</v>
      </c>
      <c r="E1834" t="str">
        <f>VLOOKUP(D1834,Mapping!$E$2:$F$28,2,0)</f>
        <v>sum</v>
      </c>
      <c r="F1834">
        <v>126.65625</v>
      </c>
    </row>
    <row r="1835" spans="1:6" x14ac:dyDescent="0.35">
      <c r="A1835" s="56">
        <v>44377</v>
      </c>
      <c r="B1835" s="56" t="str">
        <f>VLOOKUP(A1835,Mapping!$H$2:$I$215,2,0)</f>
        <v>Post</v>
      </c>
      <c r="C1835" s="123">
        <f>VLOOKUP(A1835,Mapping!$H$2:$J$215,3,0)</f>
        <v>0</v>
      </c>
      <c r="D1835" t="s">
        <v>102</v>
      </c>
      <c r="E1835" t="str">
        <f>VLOOKUP(D1835,Mapping!$E$2:$F$28,2,0)</f>
        <v>sum</v>
      </c>
      <c r="F1835">
        <v>167.41918103448279</v>
      </c>
    </row>
    <row r="1836" spans="1:6" x14ac:dyDescent="0.35">
      <c r="A1836" s="56">
        <v>44378</v>
      </c>
      <c r="B1836" s="56" t="str">
        <f>VLOOKUP(A1836,Mapping!$H$2:$I$215,2,0)</f>
        <v>Post</v>
      </c>
      <c r="C1836" s="123">
        <f>VLOOKUP(A1836,Mapping!$H$2:$J$215,3,0)</f>
        <v>0</v>
      </c>
      <c r="D1836" t="s">
        <v>102</v>
      </c>
      <c r="E1836" t="str">
        <f>VLOOKUP(D1836,Mapping!$E$2:$F$28,2,0)</f>
        <v>sum</v>
      </c>
      <c r="F1836">
        <v>128.1544287125453</v>
      </c>
    </row>
    <row r="1837" spans="1:6" x14ac:dyDescent="0.35">
      <c r="A1837" s="56">
        <v>44379</v>
      </c>
      <c r="B1837" s="56" t="str">
        <f>VLOOKUP(A1837,Mapping!$H$2:$I$215,2,0)</f>
        <v>Post</v>
      </c>
      <c r="C1837" s="123">
        <f>VLOOKUP(A1837,Mapping!$H$2:$J$215,3,0)</f>
        <v>0</v>
      </c>
      <c r="D1837" t="s">
        <v>102</v>
      </c>
      <c r="E1837" t="str">
        <f>VLOOKUP(D1837,Mapping!$E$2:$F$28,2,0)</f>
        <v>sum</v>
      </c>
      <c r="F1837">
        <v>145.55811656239709</v>
      </c>
    </row>
    <row r="1838" spans="1:6" x14ac:dyDescent="0.35">
      <c r="A1838" s="56">
        <v>44380</v>
      </c>
      <c r="B1838" s="56" t="str">
        <f>VLOOKUP(A1838,Mapping!$H$2:$I$215,2,0)</f>
        <v>Post</v>
      </c>
      <c r="C1838" s="123">
        <f>VLOOKUP(A1838,Mapping!$H$2:$J$215,3,0)</f>
        <v>0</v>
      </c>
      <c r="D1838" t="s">
        <v>102</v>
      </c>
      <c r="E1838" t="str">
        <f>VLOOKUP(D1838,Mapping!$E$2:$F$28,2,0)</f>
        <v>sum</v>
      </c>
      <c r="F1838">
        <v>155.0510372077708</v>
      </c>
    </row>
    <row r="1839" spans="1:6" x14ac:dyDescent="0.35">
      <c r="A1839" s="56">
        <v>44381</v>
      </c>
      <c r="B1839" s="56" t="str">
        <f>VLOOKUP(A1839,Mapping!$H$2:$I$215,2,0)</f>
        <v>Post</v>
      </c>
      <c r="C1839" s="123">
        <f>VLOOKUP(A1839,Mapping!$H$2:$J$215,3,0)</f>
        <v>0</v>
      </c>
      <c r="D1839" t="s">
        <v>102</v>
      </c>
      <c r="E1839" t="str">
        <f>VLOOKUP(D1839,Mapping!$E$2:$F$28,2,0)</f>
        <v>sum</v>
      </c>
      <c r="F1839">
        <v>158.21534408956211</v>
      </c>
    </row>
    <row r="1840" spans="1:6" x14ac:dyDescent="0.35">
      <c r="A1840" s="56">
        <v>44382</v>
      </c>
      <c r="B1840" s="56" t="str">
        <f>VLOOKUP(A1840,Mapping!$H$2:$I$215,2,0)</f>
        <v>Post</v>
      </c>
      <c r="C1840" s="123">
        <f>VLOOKUP(A1840,Mapping!$H$2:$J$215,3,0)</f>
        <v>0</v>
      </c>
      <c r="D1840" t="s">
        <v>102</v>
      </c>
      <c r="E1840" t="str">
        <f>VLOOKUP(D1840,Mapping!$E$2:$F$28,2,0)</f>
        <v>sum</v>
      </c>
      <c r="F1840">
        <v>147.1402700032927</v>
      </c>
    </row>
    <row r="1841" spans="1:6" x14ac:dyDescent="0.35">
      <c r="A1841" s="56">
        <v>44383</v>
      </c>
      <c r="B1841" s="56" t="str">
        <f>VLOOKUP(A1841,Mapping!$H$2:$I$215,2,0)</f>
        <v>Post</v>
      </c>
      <c r="C1841" s="123">
        <f>VLOOKUP(A1841,Mapping!$H$2:$J$215,3,0)</f>
        <v>0</v>
      </c>
      <c r="D1841" t="s">
        <v>102</v>
      </c>
      <c r="E1841" t="str">
        <f>VLOOKUP(D1841,Mapping!$E$2:$F$28,2,0)</f>
        <v>sum</v>
      </c>
      <c r="F1841">
        <v>140.8116562397102</v>
      </c>
    </row>
    <row r="1842" spans="1:6" x14ac:dyDescent="0.35">
      <c r="A1842" s="56">
        <v>44384</v>
      </c>
      <c r="B1842" s="56" t="str">
        <f>VLOOKUP(A1842,Mapping!$H$2:$I$215,2,0)</f>
        <v>Post</v>
      </c>
      <c r="C1842" s="123">
        <f>VLOOKUP(A1842,Mapping!$H$2:$J$215,3,0)</f>
        <v>0</v>
      </c>
      <c r="D1842" t="s">
        <v>102</v>
      </c>
      <c r="E1842" t="str">
        <f>VLOOKUP(D1842,Mapping!$E$2:$F$28,2,0)</f>
        <v>sum</v>
      </c>
      <c r="F1842">
        <v>137.64734935791901</v>
      </c>
    </row>
    <row r="1843" spans="1:6" x14ac:dyDescent="0.35">
      <c r="A1843" s="56">
        <v>44385</v>
      </c>
      <c r="B1843" s="56" t="str">
        <f>VLOOKUP(A1843,Mapping!$H$2:$I$215,2,0)</f>
        <v>Post</v>
      </c>
      <c r="C1843" s="123">
        <f>VLOOKUP(A1843,Mapping!$H$2:$J$215,3,0)</f>
        <v>0</v>
      </c>
      <c r="D1843" t="s">
        <v>102</v>
      </c>
      <c r="E1843" t="str">
        <f>VLOOKUP(D1843,Mapping!$E$2:$F$28,2,0)</f>
        <v>sum</v>
      </c>
      <c r="F1843">
        <v>180.36549226210079</v>
      </c>
    </row>
    <row r="1844" spans="1:6" x14ac:dyDescent="0.35">
      <c r="A1844" s="56">
        <v>44386</v>
      </c>
      <c r="B1844" s="56" t="str">
        <f>VLOOKUP(A1844,Mapping!$H$2:$I$215,2,0)</f>
        <v>Post</v>
      </c>
      <c r="C1844" s="123">
        <f>VLOOKUP(A1844,Mapping!$H$2:$J$215,3,0)</f>
        <v>0</v>
      </c>
      <c r="D1844" t="s">
        <v>102</v>
      </c>
      <c r="E1844" t="str">
        <f>VLOOKUP(D1844,Mapping!$E$2:$F$28,2,0)</f>
        <v>sum</v>
      </c>
      <c r="F1844">
        <v>169.29041817583141</v>
      </c>
    </row>
    <row r="1845" spans="1:6" x14ac:dyDescent="0.35">
      <c r="A1845" s="56">
        <v>44387</v>
      </c>
      <c r="B1845" s="56" t="str">
        <f>VLOOKUP(A1845,Mapping!$H$2:$I$215,2,0)</f>
        <v>Post</v>
      </c>
      <c r="C1845" s="123">
        <f>VLOOKUP(A1845,Mapping!$H$2:$J$215,3,0)</f>
        <v>0</v>
      </c>
      <c r="D1845" t="s">
        <v>102</v>
      </c>
      <c r="E1845" t="str">
        <f>VLOOKUP(D1845,Mapping!$E$2:$F$28,2,0)</f>
        <v>sum</v>
      </c>
      <c r="F1845">
        <v>170.87257161672699</v>
      </c>
    </row>
    <row r="1846" spans="1:6" x14ac:dyDescent="0.35">
      <c r="A1846" s="56">
        <v>44388</v>
      </c>
      <c r="B1846" s="56" t="str">
        <f>VLOOKUP(A1846,Mapping!$H$2:$I$215,2,0)</f>
        <v>Post</v>
      </c>
      <c r="C1846" s="123">
        <f>VLOOKUP(A1846,Mapping!$H$2:$J$215,3,0)</f>
        <v>0</v>
      </c>
      <c r="D1846" t="s">
        <v>102</v>
      </c>
      <c r="E1846" t="str">
        <f>VLOOKUP(D1846,Mapping!$E$2:$F$28,2,0)</f>
        <v>sum</v>
      </c>
      <c r="F1846">
        <v>164.54395785314449</v>
      </c>
    </row>
    <row r="1847" spans="1:6" x14ac:dyDescent="0.35">
      <c r="A1847" s="56">
        <v>44389</v>
      </c>
      <c r="B1847" s="56" t="str">
        <f>VLOOKUP(A1847,Mapping!$H$2:$I$215,2,0)</f>
        <v>Post</v>
      </c>
      <c r="C1847" s="123">
        <f>VLOOKUP(A1847,Mapping!$H$2:$J$215,3,0)</f>
        <v>0</v>
      </c>
      <c r="D1847" t="s">
        <v>102</v>
      </c>
      <c r="E1847" t="str">
        <f>VLOOKUP(D1847,Mapping!$E$2:$F$28,2,0)</f>
        <v>sum</v>
      </c>
      <c r="F1847">
        <v>147.1402700032927</v>
      </c>
    </row>
    <row r="1848" spans="1:6" x14ac:dyDescent="0.35">
      <c r="A1848" s="56">
        <v>44390</v>
      </c>
      <c r="B1848" s="56" t="str">
        <f>VLOOKUP(A1848,Mapping!$H$2:$I$215,2,0)</f>
        <v>Post</v>
      </c>
      <c r="C1848" s="123">
        <f>VLOOKUP(A1848,Mapping!$H$2:$J$215,3,0)</f>
        <v>0</v>
      </c>
      <c r="D1848" t="s">
        <v>102</v>
      </c>
      <c r="E1848" t="str">
        <f>VLOOKUP(D1848,Mapping!$E$2:$F$28,2,0)</f>
        <v>sum</v>
      </c>
      <c r="F1848">
        <v>181.9476457029964</v>
      </c>
    </row>
    <row r="1849" spans="1:6" x14ac:dyDescent="0.35">
      <c r="A1849" s="56">
        <v>44391</v>
      </c>
      <c r="B1849" s="56" t="str">
        <f>VLOOKUP(A1849,Mapping!$H$2:$I$215,2,0)</f>
        <v>Post</v>
      </c>
      <c r="C1849" s="123">
        <f>VLOOKUP(A1849,Mapping!$H$2:$J$215,3,0)</f>
        <v>0</v>
      </c>
      <c r="D1849" t="s">
        <v>102</v>
      </c>
      <c r="E1849" t="str">
        <f>VLOOKUP(D1849,Mapping!$E$2:$F$28,2,0)</f>
        <v>sum</v>
      </c>
      <c r="F1849">
        <v>159.79749753045769</v>
      </c>
    </row>
    <row r="1850" spans="1:6" x14ac:dyDescent="0.35">
      <c r="A1850" s="56">
        <v>44392</v>
      </c>
      <c r="B1850" s="56" t="str">
        <f>VLOOKUP(A1850,Mapping!$H$2:$I$215,2,0)</f>
        <v>Post</v>
      </c>
      <c r="C1850" s="123">
        <f>VLOOKUP(A1850,Mapping!$H$2:$J$215,3,0)</f>
        <v>0</v>
      </c>
      <c r="D1850" t="s">
        <v>102</v>
      </c>
      <c r="E1850" t="str">
        <f>VLOOKUP(D1850,Mapping!$E$2:$F$28,2,0)</f>
        <v>sum</v>
      </c>
      <c r="F1850">
        <v>167.7082647349358</v>
      </c>
    </row>
    <row r="1851" spans="1:6" x14ac:dyDescent="0.35">
      <c r="A1851" s="56">
        <v>44393</v>
      </c>
      <c r="B1851" s="56" t="str">
        <f>VLOOKUP(A1851,Mapping!$H$2:$I$215,2,0)</f>
        <v>Post</v>
      </c>
      <c r="C1851" s="123">
        <f>VLOOKUP(A1851,Mapping!$H$2:$J$215,3,0)</f>
        <v>0</v>
      </c>
      <c r="D1851" t="s">
        <v>102</v>
      </c>
      <c r="E1851" t="str">
        <f>VLOOKUP(D1851,Mapping!$E$2:$F$28,2,0)</f>
        <v>sum</v>
      </c>
      <c r="F1851">
        <v>153.46888376687519</v>
      </c>
    </row>
    <row r="1852" spans="1:6" x14ac:dyDescent="0.35">
      <c r="A1852" s="56">
        <v>44394</v>
      </c>
      <c r="B1852" s="56" t="str">
        <f>VLOOKUP(A1852,Mapping!$H$2:$I$215,2,0)</f>
        <v>Post</v>
      </c>
      <c r="C1852" s="123">
        <f>VLOOKUP(A1852,Mapping!$H$2:$J$215,3,0)</f>
        <v>0</v>
      </c>
      <c r="D1852" t="s">
        <v>102</v>
      </c>
      <c r="E1852" t="str">
        <f>VLOOKUP(D1852,Mapping!$E$2:$F$28,2,0)</f>
        <v>sum</v>
      </c>
      <c r="F1852">
        <v>156.63319064866641</v>
      </c>
    </row>
    <row r="1853" spans="1:6" x14ac:dyDescent="0.35">
      <c r="A1853" s="56">
        <v>44395</v>
      </c>
      <c r="B1853" s="56" t="str">
        <f>VLOOKUP(A1853,Mapping!$H$2:$I$215,2,0)</f>
        <v>Post</v>
      </c>
      <c r="C1853" s="123">
        <f>VLOOKUP(A1853,Mapping!$H$2:$J$215,3,0)</f>
        <v>0</v>
      </c>
      <c r="D1853" t="s">
        <v>102</v>
      </c>
      <c r="E1853" t="str">
        <f>VLOOKUP(D1853,Mapping!$E$2:$F$28,2,0)</f>
        <v>sum</v>
      </c>
      <c r="F1853">
        <v>170.87257161672699</v>
      </c>
    </row>
    <row r="1854" spans="1:6" x14ac:dyDescent="0.35">
      <c r="A1854" s="56">
        <v>44396</v>
      </c>
      <c r="B1854" s="56" t="str">
        <f>VLOOKUP(A1854,Mapping!$H$2:$I$215,2,0)</f>
        <v>Post</v>
      </c>
      <c r="C1854" s="123">
        <f>VLOOKUP(A1854,Mapping!$H$2:$J$215,3,0)</f>
        <v>0</v>
      </c>
      <c r="D1854" t="s">
        <v>102</v>
      </c>
      <c r="E1854" t="str">
        <f>VLOOKUP(D1854,Mapping!$E$2:$F$28,2,0)</f>
        <v>sum</v>
      </c>
      <c r="F1854">
        <v>155.0510372077708</v>
      </c>
    </row>
    <row r="1855" spans="1:6" x14ac:dyDescent="0.35">
      <c r="A1855" s="56">
        <v>44397</v>
      </c>
      <c r="B1855" s="56" t="str">
        <f>VLOOKUP(A1855,Mapping!$H$2:$I$215,2,0)</f>
        <v>Post</v>
      </c>
      <c r="C1855" s="123">
        <f>VLOOKUP(A1855,Mapping!$H$2:$J$215,3,0)</f>
        <v>0</v>
      </c>
      <c r="D1855" t="s">
        <v>102</v>
      </c>
      <c r="E1855" t="str">
        <f>VLOOKUP(D1855,Mapping!$E$2:$F$28,2,0)</f>
        <v>sum</v>
      </c>
      <c r="F1855">
        <v>167.7082647349358</v>
      </c>
    </row>
    <row r="1856" spans="1:6" x14ac:dyDescent="0.35">
      <c r="A1856" s="56">
        <v>44398</v>
      </c>
      <c r="B1856" s="56" t="str">
        <f>VLOOKUP(A1856,Mapping!$H$2:$I$215,2,0)</f>
        <v>Post</v>
      </c>
      <c r="C1856" s="123">
        <f>VLOOKUP(A1856,Mapping!$H$2:$J$215,3,0)</f>
        <v>0</v>
      </c>
      <c r="D1856" t="s">
        <v>102</v>
      </c>
      <c r="E1856" t="str">
        <f>VLOOKUP(D1856,Mapping!$E$2:$F$28,2,0)</f>
        <v>sum</v>
      </c>
      <c r="F1856">
        <v>174.03687849851829</v>
      </c>
    </row>
    <row r="1857" spans="1:6" x14ac:dyDescent="0.35">
      <c r="A1857" s="56">
        <v>44399</v>
      </c>
      <c r="B1857" s="56" t="str">
        <f>VLOOKUP(A1857,Mapping!$H$2:$I$215,2,0)</f>
        <v>Post</v>
      </c>
      <c r="C1857" s="123">
        <f>VLOOKUP(A1857,Mapping!$H$2:$J$215,3,0)</f>
        <v>0</v>
      </c>
      <c r="D1857" t="s">
        <v>102</v>
      </c>
      <c r="E1857" t="str">
        <f>VLOOKUP(D1857,Mapping!$E$2:$F$28,2,0)</f>
        <v>sum</v>
      </c>
      <c r="F1857">
        <v>148.72242344418831</v>
      </c>
    </row>
    <row r="1858" spans="1:6" x14ac:dyDescent="0.35">
      <c r="A1858" s="56">
        <v>44400</v>
      </c>
      <c r="B1858" s="56" t="str">
        <f>VLOOKUP(A1858,Mapping!$H$2:$I$215,2,0)</f>
        <v>Post</v>
      </c>
      <c r="C1858" s="123">
        <f>VLOOKUP(A1858,Mapping!$H$2:$J$215,3,0)</f>
        <v>0</v>
      </c>
      <c r="D1858" t="s">
        <v>102</v>
      </c>
      <c r="E1858" t="str">
        <f>VLOOKUP(D1858,Mapping!$E$2:$F$28,2,0)</f>
        <v>sum</v>
      </c>
      <c r="F1858">
        <v>128.1544287125453</v>
      </c>
    </row>
    <row r="1859" spans="1:6" x14ac:dyDescent="0.35">
      <c r="A1859" s="56">
        <v>44401</v>
      </c>
      <c r="B1859" s="56" t="str">
        <f>VLOOKUP(A1859,Mapping!$H$2:$I$215,2,0)</f>
        <v>Post</v>
      </c>
      <c r="C1859" s="123">
        <f>VLOOKUP(A1859,Mapping!$H$2:$J$215,3,0)</f>
        <v>0</v>
      </c>
      <c r="D1859" t="s">
        <v>102</v>
      </c>
      <c r="E1859" t="str">
        <f>VLOOKUP(D1859,Mapping!$E$2:$F$28,2,0)</f>
        <v>sum</v>
      </c>
      <c r="F1859">
        <v>161.3796509713533</v>
      </c>
    </row>
    <row r="1860" spans="1:6" x14ac:dyDescent="0.35">
      <c r="A1860" s="56">
        <v>44402</v>
      </c>
      <c r="B1860" s="56" t="str">
        <f>VLOOKUP(A1860,Mapping!$H$2:$I$215,2,0)</f>
        <v>Post</v>
      </c>
      <c r="C1860" s="123">
        <f>VLOOKUP(A1860,Mapping!$H$2:$J$215,3,0)</f>
        <v>0</v>
      </c>
      <c r="D1860" t="s">
        <v>102</v>
      </c>
      <c r="E1860" t="str">
        <f>VLOOKUP(D1860,Mapping!$E$2:$F$28,2,0)</f>
        <v>sum</v>
      </c>
      <c r="F1860">
        <v>162.96180441224891</v>
      </c>
    </row>
    <row r="1861" spans="1:6" x14ac:dyDescent="0.35">
      <c r="A1861" s="56">
        <v>44403</v>
      </c>
      <c r="B1861" s="56" t="str">
        <f>VLOOKUP(A1861,Mapping!$H$2:$I$215,2,0)</f>
        <v>Post</v>
      </c>
      <c r="C1861" s="123">
        <f>VLOOKUP(A1861,Mapping!$H$2:$J$215,3,0)</f>
        <v>0</v>
      </c>
      <c r="D1861" t="s">
        <v>102</v>
      </c>
      <c r="E1861" t="str">
        <f>VLOOKUP(D1861,Mapping!$E$2:$F$28,2,0)</f>
        <v>sum</v>
      </c>
      <c r="F1861">
        <v>147.1402700032927</v>
      </c>
    </row>
    <row r="1862" spans="1:6" x14ac:dyDescent="0.35">
      <c r="A1862" s="56">
        <v>44404</v>
      </c>
      <c r="B1862" s="56" t="str">
        <f>VLOOKUP(A1862,Mapping!$H$2:$I$215,2,0)</f>
        <v>Post</v>
      </c>
      <c r="C1862" s="123">
        <f>VLOOKUP(A1862,Mapping!$H$2:$J$215,3,0)</f>
        <v>0</v>
      </c>
      <c r="D1862" t="s">
        <v>102</v>
      </c>
      <c r="E1862" t="str">
        <f>VLOOKUP(D1862,Mapping!$E$2:$F$28,2,0)</f>
        <v>sum</v>
      </c>
      <c r="F1862">
        <v>139.22950279881459</v>
      </c>
    </row>
    <row r="1863" spans="1:6" x14ac:dyDescent="0.35">
      <c r="A1863" s="56">
        <v>44405</v>
      </c>
      <c r="B1863" s="56" t="str">
        <f>VLOOKUP(A1863,Mapping!$H$2:$I$215,2,0)</f>
        <v>Post</v>
      </c>
      <c r="C1863" s="123">
        <f>VLOOKUP(A1863,Mapping!$H$2:$J$215,3,0)</f>
        <v>0</v>
      </c>
      <c r="D1863" t="s">
        <v>102</v>
      </c>
      <c r="E1863" t="str">
        <f>VLOOKUP(D1863,Mapping!$E$2:$F$28,2,0)</f>
        <v>sum</v>
      </c>
      <c r="F1863">
        <v>145.55811656239709</v>
      </c>
    </row>
    <row r="1864" spans="1:6" x14ac:dyDescent="0.35">
      <c r="A1864" s="56">
        <v>44406</v>
      </c>
      <c r="B1864" s="56" t="str">
        <f>VLOOKUP(A1864,Mapping!$H$2:$I$215,2,0)</f>
        <v>Post</v>
      </c>
      <c r="C1864" s="123">
        <f>VLOOKUP(A1864,Mapping!$H$2:$J$215,3,0)</f>
        <v>0</v>
      </c>
      <c r="D1864" t="s">
        <v>102</v>
      </c>
      <c r="E1864" t="str">
        <f>VLOOKUP(D1864,Mapping!$E$2:$F$28,2,0)</f>
        <v>sum</v>
      </c>
      <c r="F1864">
        <v>126.5722752716496</v>
      </c>
    </row>
    <row r="1865" spans="1:6" x14ac:dyDescent="0.35">
      <c r="A1865" s="56">
        <v>44407</v>
      </c>
      <c r="B1865" s="56" t="str">
        <f>VLOOKUP(A1865,Mapping!$H$2:$I$215,2,0)</f>
        <v>Post</v>
      </c>
      <c r="C1865" s="123">
        <f>VLOOKUP(A1865,Mapping!$H$2:$J$215,3,0)</f>
        <v>0</v>
      </c>
      <c r="D1865" t="s">
        <v>102</v>
      </c>
      <c r="E1865" t="str">
        <f>VLOOKUP(D1865,Mapping!$E$2:$F$28,2,0)</f>
        <v>sum</v>
      </c>
      <c r="F1865">
        <v>151.88673032597961</v>
      </c>
    </row>
    <row r="1866" spans="1:6" x14ac:dyDescent="0.35">
      <c r="A1866" s="56">
        <v>44408</v>
      </c>
      <c r="B1866" s="56" t="str">
        <f>VLOOKUP(A1866,Mapping!$H$2:$I$215,2,0)</f>
        <v>Post</v>
      </c>
      <c r="C1866" s="123">
        <f>VLOOKUP(A1866,Mapping!$H$2:$J$215,3,0)</f>
        <v>0</v>
      </c>
      <c r="D1866" t="s">
        <v>102</v>
      </c>
      <c r="E1866" t="str">
        <f>VLOOKUP(D1866,Mapping!$E$2:$F$28,2,0)</f>
        <v>sum</v>
      </c>
      <c r="F1866">
        <v>161.3796509713533</v>
      </c>
    </row>
    <row r="1867" spans="1:6" x14ac:dyDescent="0.35">
      <c r="A1867" s="56">
        <v>44409</v>
      </c>
      <c r="B1867" s="56" t="str">
        <f>VLOOKUP(A1867,Mapping!$H$2:$I$215,2,0)</f>
        <v>Post</v>
      </c>
      <c r="C1867" s="123">
        <f>VLOOKUP(A1867,Mapping!$H$2:$J$215,3,0)</f>
        <v>0</v>
      </c>
      <c r="D1867" t="s">
        <v>102</v>
      </c>
      <c r="E1867" t="str">
        <f>VLOOKUP(D1867,Mapping!$E$2:$F$28,2,0)</f>
        <v>sum</v>
      </c>
      <c r="F1867">
        <v>137.46086956521739</v>
      </c>
    </row>
    <row r="1868" spans="1:6" x14ac:dyDescent="0.35">
      <c r="A1868" s="56">
        <v>44410</v>
      </c>
      <c r="B1868" s="56" t="str">
        <f>VLOOKUP(A1868,Mapping!$H$2:$I$215,2,0)</f>
        <v>Post</v>
      </c>
      <c r="C1868" s="123">
        <f>VLOOKUP(A1868,Mapping!$H$2:$J$215,3,0)</f>
        <v>0</v>
      </c>
      <c r="D1868" t="s">
        <v>102</v>
      </c>
      <c r="E1868" t="str">
        <f>VLOOKUP(D1868,Mapping!$E$2:$F$28,2,0)</f>
        <v>sum</v>
      </c>
      <c r="F1868">
        <v>112.9142857142857</v>
      </c>
    </row>
    <row r="1869" spans="1:6" x14ac:dyDescent="0.35">
      <c r="A1869" s="56">
        <v>44411</v>
      </c>
      <c r="B1869" s="56" t="str">
        <f>VLOOKUP(A1869,Mapping!$H$2:$I$215,2,0)</f>
        <v>Post</v>
      </c>
      <c r="C1869" s="123">
        <f>VLOOKUP(A1869,Mapping!$H$2:$J$215,3,0)</f>
        <v>0</v>
      </c>
      <c r="D1869" t="s">
        <v>102</v>
      </c>
      <c r="E1869" t="str">
        <f>VLOOKUP(D1869,Mapping!$E$2:$F$28,2,0)</f>
        <v>sum</v>
      </c>
      <c r="F1869">
        <v>112.9142857142857</v>
      </c>
    </row>
    <row r="1870" spans="1:6" x14ac:dyDescent="0.35">
      <c r="A1870" s="56">
        <v>44412</v>
      </c>
      <c r="B1870" s="56" t="str">
        <f>VLOOKUP(A1870,Mapping!$H$2:$I$215,2,0)</f>
        <v>Post</v>
      </c>
      <c r="C1870" s="123">
        <f>VLOOKUP(A1870,Mapping!$H$2:$J$215,3,0)</f>
        <v>0</v>
      </c>
      <c r="D1870" t="s">
        <v>102</v>
      </c>
      <c r="E1870" t="str">
        <f>VLOOKUP(D1870,Mapping!$E$2:$F$28,2,0)</f>
        <v>sum</v>
      </c>
      <c r="F1870">
        <v>106.7776397515528</v>
      </c>
    </row>
    <row r="1871" spans="1:6" x14ac:dyDescent="0.35">
      <c r="A1871" s="56">
        <v>44413</v>
      </c>
      <c r="B1871" s="56" t="str">
        <f>VLOOKUP(A1871,Mapping!$H$2:$I$215,2,0)</f>
        <v>Post</v>
      </c>
      <c r="C1871" s="123">
        <f>VLOOKUP(A1871,Mapping!$H$2:$J$215,3,0)</f>
        <v>0</v>
      </c>
      <c r="D1871" t="s">
        <v>102</v>
      </c>
      <c r="E1871" t="str">
        <f>VLOOKUP(D1871,Mapping!$E$2:$F$28,2,0)</f>
        <v>sum</v>
      </c>
      <c r="F1871">
        <v>114.1416149068323</v>
      </c>
    </row>
    <row r="1872" spans="1:6" x14ac:dyDescent="0.35">
      <c r="A1872" s="56">
        <v>44414</v>
      </c>
      <c r="B1872" s="56" t="str">
        <f>VLOOKUP(A1872,Mapping!$H$2:$I$215,2,0)</f>
        <v>Post</v>
      </c>
      <c r="C1872" s="123">
        <f>VLOOKUP(A1872,Mapping!$H$2:$J$215,3,0)</f>
        <v>0</v>
      </c>
      <c r="D1872" t="s">
        <v>102</v>
      </c>
      <c r="E1872" t="str">
        <f>VLOOKUP(D1872,Mapping!$E$2:$F$28,2,0)</f>
        <v>sum</v>
      </c>
      <c r="F1872">
        <v>112.9142857142857</v>
      </c>
    </row>
    <row r="1873" spans="1:6" x14ac:dyDescent="0.35">
      <c r="A1873" s="56">
        <v>44415</v>
      </c>
      <c r="B1873" s="56" t="str">
        <f>VLOOKUP(A1873,Mapping!$H$2:$I$215,2,0)</f>
        <v>Post</v>
      </c>
      <c r="C1873" s="123">
        <f>VLOOKUP(A1873,Mapping!$H$2:$J$215,3,0)</f>
        <v>0</v>
      </c>
      <c r="D1873" t="s">
        <v>102</v>
      </c>
      <c r="E1873" t="str">
        <f>VLOOKUP(D1873,Mapping!$E$2:$F$28,2,0)</f>
        <v>sum</v>
      </c>
      <c r="F1873">
        <v>117.823602484472</v>
      </c>
    </row>
    <row r="1874" spans="1:6" x14ac:dyDescent="0.35">
      <c r="A1874" s="56">
        <v>44416</v>
      </c>
      <c r="B1874" s="56" t="str">
        <f>VLOOKUP(A1874,Mapping!$H$2:$I$215,2,0)</f>
        <v>Post</v>
      </c>
      <c r="C1874" s="123">
        <f>VLOOKUP(A1874,Mapping!$H$2:$J$215,3,0)</f>
        <v>0</v>
      </c>
      <c r="D1874" t="s">
        <v>102</v>
      </c>
      <c r="E1874" t="str">
        <f>VLOOKUP(D1874,Mapping!$E$2:$F$28,2,0)</f>
        <v>sum</v>
      </c>
      <c r="F1874">
        <v>121.50559006211181</v>
      </c>
    </row>
    <row r="1875" spans="1:6" x14ac:dyDescent="0.35">
      <c r="A1875" s="56">
        <v>44417</v>
      </c>
      <c r="B1875" s="56" t="str">
        <f>VLOOKUP(A1875,Mapping!$H$2:$I$215,2,0)</f>
        <v>Post</v>
      </c>
      <c r="C1875" s="123">
        <f>VLOOKUP(A1875,Mapping!$H$2:$J$215,3,0)</f>
        <v>0</v>
      </c>
      <c r="D1875" t="s">
        <v>102</v>
      </c>
      <c r="E1875" t="str">
        <f>VLOOKUP(D1875,Mapping!$E$2:$F$28,2,0)</f>
        <v>sum</v>
      </c>
      <c r="F1875">
        <v>98.186335403726716</v>
      </c>
    </row>
    <row r="1876" spans="1:6" x14ac:dyDescent="0.35">
      <c r="A1876" s="56">
        <v>44418</v>
      </c>
      <c r="B1876" s="56" t="str">
        <f>VLOOKUP(A1876,Mapping!$H$2:$I$215,2,0)</f>
        <v>Post</v>
      </c>
      <c r="C1876" s="123">
        <f>VLOOKUP(A1876,Mapping!$H$2:$J$215,3,0)</f>
        <v>0</v>
      </c>
      <c r="D1876" t="s">
        <v>102</v>
      </c>
      <c r="E1876" t="str">
        <f>VLOOKUP(D1876,Mapping!$E$2:$F$28,2,0)</f>
        <v>sum</v>
      </c>
      <c r="F1876">
        <v>93.277018633540379</v>
      </c>
    </row>
    <row r="1877" spans="1:6" x14ac:dyDescent="0.35">
      <c r="A1877" s="56">
        <v>44419</v>
      </c>
      <c r="B1877" s="56" t="str">
        <f>VLOOKUP(A1877,Mapping!$H$2:$I$215,2,0)</f>
        <v>Post</v>
      </c>
      <c r="C1877" s="123">
        <f>VLOOKUP(A1877,Mapping!$H$2:$J$215,3,0)</f>
        <v>0</v>
      </c>
      <c r="D1877" t="s">
        <v>102</v>
      </c>
      <c r="E1877" t="str">
        <f>VLOOKUP(D1877,Mapping!$E$2:$F$28,2,0)</f>
        <v>sum</v>
      </c>
      <c r="F1877">
        <v>147.27950310559009</v>
      </c>
    </row>
    <row r="1878" spans="1:6" x14ac:dyDescent="0.35">
      <c r="A1878" s="56">
        <v>44420</v>
      </c>
      <c r="B1878" s="56" t="str">
        <f>VLOOKUP(A1878,Mapping!$H$2:$I$215,2,0)</f>
        <v>Post</v>
      </c>
      <c r="C1878" s="123">
        <f>VLOOKUP(A1878,Mapping!$H$2:$J$215,3,0)</f>
        <v>0</v>
      </c>
      <c r="D1878" t="s">
        <v>102</v>
      </c>
      <c r="E1878" t="str">
        <f>VLOOKUP(D1878,Mapping!$E$2:$F$28,2,0)</f>
        <v>sum</v>
      </c>
      <c r="F1878">
        <v>137.46086956521739</v>
      </c>
    </row>
    <row r="1879" spans="1:6" x14ac:dyDescent="0.35">
      <c r="A1879" s="56">
        <v>44421</v>
      </c>
      <c r="B1879" s="56" t="str">
        <f>VLOOKUP(A1879,Mapping!$H$2:$I$215,2,0)</f>
        <v>Post</v>
      </c>
      <c r="C1879" s="123">
        <f>VLOOKUP(A1879,Mapping!$H$2:$J$215,3,0)</f>
        <v>0</v>
      </c>
      <c r="D1879" t="s">
        <v>102</v>
      </c>
      <c r="E1879" t="str">
        <f>VLOOKUP(D1879,Mapping!$E$2:$F$28,2,0)</f>
        <v>sum</v>
      </c>
      <c r="F1879">
        <v>159.55279503105589</v>
      </c>
    </row>
    <row r="1880" spans="1:6" x14ac:dyDescent="0.35">
      <c r="A1880" s="56">
        <v>44422</v>
      </c>
      <c r="B1880" s="56" t="str">
        <f>VLOOKUP(A1880,Mapping!$H$2:$I$215,2,0)</f>
        <v>Post</v>
      </c>
      <c r="C1880" s="123">
        <f>VLOOKUP(A1880,Mapping!$H$2:$J$215,3,0)</f>
        <v>0</v>
      </c>
      <c r="D1880" t="s">
        <v>102</v>
      </c>
      <c r="E1880" t="str">
        <f>VLOOKUP(D1880,Mapping!$E$2:$F$28,2,0)</f>
        <v>sum</v>
      </c>
      <c r="F1880">
        <v>104.3229813664596</v>
      </c>
    </row>
    <row r="1881" spans="1:6" x14ac:dyDescent="0.35">
      <c r="A1881" s="56">
        <v>44423</v>
      </c>
      <c r="B1881" s="56" t="str">
        <f>VLOOKUP(A1881,Mapping!$H$2:$I$215,2,0)</f>
        <v>Post</v>
      </c>
      <c r="C1881" s="123">
        <f>VLOOKUP(A1881,Mapping!$H$2:$J$215,3,0)</f>
        <v>0</v>
      </c>
      <c r="D1881" t="s">
        <v>102</v>
      </c>
      <c r="E1881" t="str">
        <f>VLOOKUP(D1881,Mapping!$E$2:$F$28,2,0)</f>
        <v>sum</v>
      </c>
      <c r="F1881">
        <v>135.00621118012421</v>
      </c>
    </row>
    <row r="1882" spans="1:6" x14ac:dyDescent="0.35">
      <c r="A1882" s="56">
        <v>44424</v>
      </c>
      <c r="B1882" s="56" t="str">
        <f>VLOOKUP(A1882,Mapping!$H$2:$I$215,2,0)</f>
        <v>Post</v>
      </c>
      <c r="C1882" s="123">
        <f>VLOOKUP(A1882,Mapping!$H$2:$J$215,3,0)</f>
        <v>0</v>
      </c>
      <c r="D1882" t="s">
        <v>102</v>
      </c>
      <c r="E1882" t="str">
        <f>VLOOKUP(D1882,Mapping!$E$2:$F$28,2,0)</f>
        <v>sum</v>
      </c>
      <c r="F1882">
        <v>144.82484472049691</v>
      </c>
    </row>
    <row r="1883" spans="1:6" x14ac:dyDescent="0.35">
      <c r="A1883" s="56">
        <v>44425</v>
      </c>
      <c r="B1883" s="56" t="str">
        <f>VLOOKUP(A1883,Mapping!$H$2:$I$215,2,0)</f>
        <v>Post</v>
      </c>
      <c r="C1883" s="123">
        <f>VLOOKUP(A1883,Mapping!$H$2:$J$215,3,0)</f>
        <v>0</v>
      </c>
      <c r="D1883" t="s">
        <v>102</v>
      </c>
      <c r="E1883" t="str">
        <f>VLOOKUP(D1883,Mapping!$E$2:$F$28,2,0)</f>
        <v>sum</v>
      </c>
      <c r="F1883">
        <v>142.3701863354037</v>
      </c>
    </row>
    <row r="1884" spans="1:6" x14ac:dyDescent="0.35">
      <c r="A1884" s="56">
        <v>44426</v>
      </c>
      <c r="B1884" s="56" t="str">
        <f>VLOOKUP(A1884,Mapping!$H$2:$I$215,2,0)</f>
        <v>Post</v>
      </c>
      <c r="C1884" s="123">
        <f>VLOOKUP(A1884,Mapping!$H$2:$J$215,3,0)</f>
        <v>0</v>
      </c>
      <c r="D1884" t="s">
        <v>102</v>
      </c>
      <c r="E1884" t="str">
        <f>VLOOKUP(D1884,Mapping!$E$2:$F$28,2,0)</f>
        <v>sum</v>
      </c>
      <c r="F1884">
        <v>146.0521739130435</v>
      </c>
    </row>
    <row r="1885" spans="1:6" x14ac:dyDescent="0.35">
      <c r="A1885" s="56">
        <v>44427</v>
      </c>
      <c r="B1885" s="56" t="str">
        <f>VLOOKUP(A1885,Mapping!$H$2:$I$215,2,0)</f>
        <v>Post</v>
      </c>
      <c r="C1885" s="123">
        <f>VLOOKUP(A1885,Mapping!$H$2:$J$215,3,0)</f>
        <v>0</v>
      </c>
      <c r="D1885" t="s">
        <v>102</v>
      </c>
      <c r="E1885" t="str">
        <f>VLOOKUP(D1885,Mapping!$E$2:$F$28,2,0)</f>
        <v>sum</v>
      </c>
      <c r="F1885">
        <v>126.4149068322981</v>
      </c>
    </row>
    <row r="1886" spans="1:6" x14ac:dyDescent="0.35">
      <c r="A1886" s="56">
        <v>44428</v>
      </c>
      <c r="B1886" s="56" t="str">
        <f>VLOOKUP(A1886,Mapping!$H$2:$I$215,2,0)</f>
        <v>Post</v>
      </c>
      <c r="C1886" s="123">
        <f>VLOOKUP(A1886,Mapping!$H$2:$J$215,3,0)</f>
        <v>0</v>
      </c>
      <c r="D1886" t="s">
        <v>102</v>
      </c>
      <c r="E1886" t="str">
        <f>VLOOKUP(D1886,Mapping!$E$2:$F$28,2,0)</f>
        <v>sum</v>
      </c>
      <c r="F1886">
        <v>123.960248447205</v>
      </c>
    </row>
    <row r="1887" spans="1:6" x14ac:dyDescent="0.35">
      <c r="A1887" s="56">
        <v>44429</v>
      </c>
      <c r="B1887" s="56" t="str">
        <f>VLOOKUP(A1887,Mapping!$H$2:$I$215,2,0)</f>
        <v>Post</v>
      </c>
      <c r="C1887" s="123">
        <f>VLOOKUP(A1887,Mapping!$H$2:$J$215,3,0)</f>
        <v>0</v>
      </c>
      <c r="D1887" t="s">
        <v>102</v>
      </c>
      <c r="E1887" t="str">
        <f>VLOOKUP(D1887,Mapping!$E$2:$F$28,2,0)</f>
        <v>sum</v>
      </c>
      <c r="F1887">
        <v>144.82484472049691</v>
      </c>
    </row>
    <row r="1888" spans="1:6" x14ac:dyDescent="0.35">
      <c r="A1888" s="56">
        <v>44430</v>
      </c>
      <c r="B1888" s="56" t="str">
        <f>VLOOKUP(A1888,Mapping!$H$2:$I$215,2,0)</f>
        <v>Post</v>
      </c>
      <c r="C1888" s="123">
        <f>VLOOKUP(A1888,Mapping!$H$2:$J$215,3,0)</f>
        <v>0</v>
      </c>
      <c r="D1888" t="s">
        <v>102</v>
      </c>
      <c r="E1888" t="str">
        <f>VLOOKUP(D1888,Mapping!$E$2:$F$28,2,0)</f>
        <v>sum</v>
      </c>
      <c r="F1888">
        <v>132.55155279503111</v>
      </c>
    </row>
    <row r="1889" spans="1:6" x14ac:dyDescent="0.35">
      <c r="A1889" s="56">
        <v>44431</v>
      </c>
      <c r="B1889" s="56" t="str">
        <f>VLOOKUP(A1889,Mapping!$H$2:$I$215,2,0)</f>
        <v>Post</v>
      </c>
      <c r="C1889" s="123">
        <f>VLOOKUP(A1889,Mapping!$H$2:$J$215,3,0)</f>
        <v>0</v>
      </c>
      <c r="D1889" t="s">
        <v>102</v>
      </c>
      <c r="E1889" t="str">
        <f>VLOOKUP(D1889,Mapping!$E$2:$F$28,2,0)</f>
        <v>sum</v>
      </c>
      <c r="F1889">
        <v>122.7329192546584</v>
      </c>
    </row>
    <row r="1890" spans="1:6" x14ac:dyDescent="0.35">
      <c r="A1890" s="56">
        <v>44432</v>
      </c>
      <c r="B1890" s="56" t="str">
        <f>VLOOKUP(A1890,Mapping!$H$2:$I$215,2,0)</f>
        <v>Post</v>
      </c>
      <c r="C1890" s="123">
        <f>VLOOKUP(A1890,Mapping!$H$2:$J$215,3,0)</f>
        <v>0</v>
      </c>
      <c r="D1890" t="s">
        <v>102</v>
      </c>
      <c r="E1890" t="str">
        <f>VLOOKUP(D1890,Mapping!$E$2:$F$28,2,0)</f>
        <v>sum</v>
      </c>
      <c r="F1890">
        <v>136.2335403726708</v>
      </c>
    </row>
    <row r="1891" spans="1:6" x14ac:dyDescent="0.35">
      <c r="A1891" s="56">
        <v>44433</v>
      </c>
      <c r="B1891" s="56" t="str">
        <f>VLOOKUP(A1891,Mapping!$H$2:$I$215,2,0)</f>
        <v>Post</v>
      </c>
      <c r="C1891" s="123">
        <f>VLOOKUP(A1891,Mapping!$H$2:$J$215,3,0)</f>
        <v>0</v>
      </c>
      <c r="D1891" t="s">
        <v>102</v>
      </c>
      <c r="E1891" t="str">
        <f>VLOOKUP(D1891,Mapping!$E$2:$F$28,2,0)</f>
        <v>sum</v>
      </c>
      <c r="F1891">
        <v>130.0968944099379</v>
      </c>
    </row>
    <row r="1892" spans="1:6" x14ac:dyDescent="0.35">
      <c r="A1892" s="56">
        <v>44434</v>
      </c>
      <c r="B1892" s="56" t="str">
        <f>VLOOKUP(A1892,Mapping!$H$2:$I$215,2,0)</f>
        <v>Post</v>
      </c>
      <c r="C1892" s="123">
        <f>VLOOKUP(A1892,Mapping!$H$2:$J$215,3,0)</f>
        <v>0</v>
      </c>
      <c r="D1892" t="s">
        <v>102</v>
      </c>
      <c r="E1892" t="str">
        <f>VLOOKUP(D1892,Mapping!$E$2:$F$28,2,0)</f>
        <v>sum</v>
      </c>
      <c r="F1892">
        <v>132.55155279503111</v>
      </c>
    </row>
    <row r="1893" spans="1:6" x14ac:dyDescent="0.35">
      <c r="A1893" s="56">
        <v>44435</v>
      </c>
      <c r="B1893" s="56" t="str">
        <f>VLOOKUP(A1893,Mapping!$H$2:$I$215,2,0)</f>
        <v>Post</v>
      </c>
      <c r="C1893" s="123">
        <f>VLOOKUP(A1893,Mapping!$H$2:$J$215,3,0)</f>
        <v>0</v>
      </c>
      <c r="D1893" t="s">
        <v>102</v>
      </c>
      <c r="E1893" t="str">
        <f>VLOOKUP(D1893,Mapping!$E$2:$F$28,2,0)</f>
        <v>sum</v>
      </c>
      <c r="F1893">
        <v>122.7329192546584</v>
      </c>
    </row>
    <row r="1894" spans="1:6" x14ac:dyDescent="0.35">
      <c r="A1894" s="56">
        <v>44436</v>
      </c>
      <c r="B1894" s="56" t="str">
        <f>VLOOKUP(A1894,Mapping!$H$2:$I$215,2,0)</f>
        <v>Post</v>
      </c>
      <c r="C1894" s="123">
        <f>VLOOKUP(A1894,Mapping!$H$2:$J$215,3,0)</f>
        <v>0</v>
      </c>
      <c r="D1894" t="s">
        <v>102</v>
      </c>
      <c r="E1894" t="str">
        <f>VLOOKUP(D1894,Mapping!$E$2:$F$28,2,0)</f>
        <v>sum</v>
      </c>
      <c r="F1894">
        <v>128.86956521739131</v>
      </c>
    </row>
    <row r="1895" spans="1:6" x14ac:dyDescent="0.35">
      <c r="A1895" s="56">
        <v>44437</v>
      </c>
      <c r="B1895" s="56" t="str">
        <f>VLOOKUP(A1895,Mapping!$H$2:$I$215,2,0)</f>
        <v>Post</v>
      </c>
      <c r="C1895" s="123">
        <f>VLOOKUP(A1895,Mapping!$H$2:$J$215,3,0)</f>
        <v>0</v>
      </c>
      <c r="D1895" t="s">
        <v>102</v>
      </c>
      <c r="E1895" t="str">
        <f>VLOOKUP(D1895,Mapping!$E$2:$F$28,2,0)</f>
        <v>sum</v>
      </c>
      <c r="F1895">
        <v>122.7329192546584</v>
      </c>
    </row>
    <row r="1896" spans="1:6" x14ac:dyDescent="0.35">
      <c r="A1896" s="56">
        <v>44438</v>
      </c>
      <c r="B1896" s="56" t="str">
        <f>VLOOKUP(A1896,Mapping!$H$2:$I$215,2,0)</f>
        <v>Post</v>
      </c>
      <c r="C1896" s="123">
        <f>VLOOKUP(A1896,Mapping!$H$2:$J$215,3,0)</f>
        <v>0</v>
      </c>
      <c r="D1896" t="s">
        <v>102</v>
      </c>
      <c r="E1896" t="str">
        <f>VLOOKUP(D1896,Mapping!$E$2:$F$28,2,0)</f>
        <v>sum</v>
      </c>
      <c r="F1896">
        <v>122.7329192546584</v>
      </c>
    </row>
    <row r="1897" spans="1:6" x14ac:dyDescent="0.35">
      <c r="A1897" s="56">
        <v>44439</v>
      </c>
      <c r="B1897" s="56" t="str">
        <f>VLOOKUP(A1897,Mapping!$H$2:$I$215,2,0)</f>
        <v>Post</v>
      </c>
      <c r="C1897" s="123">
        <f>VLOOKUP(A1897,Mapping!$H$2:$J$215,3,0)</f>
        <v>0</v>
      </c>
      <c r="D1897" t="s">
        <v>102</v>
      </c>
      <c r="E1897" t="str">
        <f>VLOOKUP(D1897,Mapping!$E$2:$F$28,2,0)</f>
        <v>sum</v>
      </c>
      <c r="F1897">
        <v>160.78012422360251</v>
      </c>
    </row>
    <row r="1898" spans="1:6" x14ac:dyDescent="0.35">
      <c r="A1898" s="56">
        <v>44440</v>
      </c>
      <c r="B1898" s="56" t="str">
        <f>VLOOKUP(A1898,Mapping!$H$2:$I$215,2,0)</f>
        <v>Post</v>
      </c>
      <c r="C1898" s="123">
        <f>VLOOKUP(A1898,Mapping!$H$2:$J$215,3,0)</f>
        <v>0</v>
      </c>
      <c r="D1898" t="s">
        <v>102</v>
      </c>
      <c r="E1898" t="str">
        <f>VLOOKUP(D1898,Mapping!$E$2:$F$28,2,0)</f>
        <v>sum</v>
      </c>
      <c r="F1898">
        <v>56.648720505151211</v>
      </c>
    </row>
    <row r="1899" spans="1:6" x14ac:dyDescent="0.35">
      <c r="A1899" s="56">
        <v>44441</v>
      </c>
      <c r="B1899" s="56" t="str">
        <f>VLOOKUP(A1899,Mapping!$H$2:$I$215,2,0)</f>
        <v>Post</v>
      </c>
      <c r="C1899" s="123">
        <f>VLOOKUP(A1899,Mapping!$H$2:$J$215,3,0)</f>
        <v>0</v>
      </c>
      <c r="D1899" t="s">
        <v>102</v>
      </c>
      <c r="E1899" t="str">
        <f>VLOOKUP(D1899,Mapping!$E$2:$F$28,2,0)</f>
        <v>sum</v>
      </c>
      <c r="F1899">
        <v>0</v>
      </c>
    </row>
    <row r="1900" spans="1:6" x14ac:dyDescent="0.35">
      <c r="A1900" s="56">
        <v>44442</v>
      </c>
      <c r="B1900" s="56" t="str">
        <f>VLOOKUP(A1900,Mapping!$H$2:$I$215,2,0)</f>
        <v>Post</v>
      </c>
      <c r="C1900" s="123">
        <f>VLOOKUP(A1900,Mapping!$H$2:$J$215,3,0)</f>
        <v>0</v>
      </c>
      <c r="D1900" t="s">
        <v>102</v>
      </c>
      <c r="E1900" t="str">
        <f>VLOOKUP(D1900,Mapping!$E$2:$F$28,2,0)</f>
        <v>sum</v>
      </c>
      <c r="F1900">
        <v>0</v>
      </c>
    </row>
    <row r="1901" spans="1:6" x14ac:dyDescent="0.35">
      <c r="A1901" s="56">
        <v>44443</v>
      </c>
      <c r="B1901" s="56" t="str">
        <f>VLOOKUP(A1901,Mapping!$H$2:$I$215,2,0)</f>
        <v>Post</v>
      </c>
      <c r="C1901" s="123">
        <f>VLOOKUP(A1901,Mapping!$H$2:$J$215,3,0)</f>
        <v>0</v>
      </c>
      <c r="D1901" t="s">
        <v>102</v>
      </c>
      <c r="E1901" t="str">
        <f>VLOOKUP(D1901,Mapping!$E$2:$F$28,2,0)</f>
        <v>sum</v>
      </c>
      <c r="F1901">
        <v>0</v>
      </c>
    </row>
    <row r="1902" spans="1:6" x14ac:dyDescent="0.35">
      <c r="A1902" s="56">
        <v>44444</v>
      </c>
      <c r="B1902" s="56" t="str">
        <f>VLOOKUP(A1902,Mapping!$H$2:$I$215,2,0)</f>
        <v>Post</v>
      </c>
      <c r="C1902" s="123">
        <f>VLOOKUP(A1902,Mapping!$H$2:$J$215,3,0)</f>
        <v>0</v>
      </c>
      <c r="D1902" t="s">
        <v>102</v>
      </c>
      <c r="E1902" t="str">
        <f>VLOOKUP(D1902,Mapping!$E$2:$F$28,2,0)</f>
        <v>sum</v>
      </c>
      <c r="F1902">
        <v>0</v>
      </c>
    </row>
    <row r="1903" spans="1:6" x14ac:dyDescent="0.35">
      <c r="A1903" s="56">
        <v>44445</v>
      </c>
      <c r="B1903" s="56" t="str">
        <f>VLOOKUP(A1903,Mapping!$H$2:$I$215,2,0)</f>
        <v>Post</v>
      </c>
      <c r="C1903" s="123">
        <f>VLOOKUP(A1903,Mapping!$H$2:$J$215,3,0)</f>
        <v>0</v>
      </c>
      <c r="D1903" t="s">
        <v>102</v>
      </c>
      <c r="E1903" t="str">
        <f>VLOOKUP(D1903,Mapping!$E$2:$F$28,2,0)</f>
        <v>sum</v>
      </c>
      <c r="F1903">
        <v>0</v>
      </c>
    </row>
    <row r="1904" spans="1:6" x14ac:dyDescent="0.35">
      <c r="A1904" s="56">
        <v>44446</v>
      </c>
      <c r="B1904" s="56" t="str">
        <f>VLOOKUP(A1904,Mapping!$H$2:$I$215,2,0)</f>
        <v>Post</v>
      </c>
      <c r="C1904" s="123">
        <f>VLOOKUP(A1904,Mapping!$H$2:$J$215,3,0)</f>
        <v>0</v>
      </c>
      <c r="D1904" t="s">
        <v>102</v>
      </c>
      <c r="E1904" t="str">
        <f>VLOOKUP(D1904,Mapping!$E$2:$F$28,2,0)</f>
        <v>sum</v>
      </c>
      <c r="F1904">
        <v>159.6463941508807</v>
      </c>
    </row>
    <row r="1905" spans="1:6" x14ac:dyDescent="0.35">
      <c r="A1905" s="56">
        <v>44447</v>
      </c>
      <c r="B1905" s="56" t="str">
        <f>VLOOKUP(A1905,Mapping!$H$2:$I$215,2,0)</f>
        <v>Post</v>
      </c>
      <c r="C1905" s="123">
        <f>VLOOKUP(A1905,Mapping!$H$2:$J$215,3,0)</f>
        <v>0</v>
      </c>
      <c r="D1905" t="s">
        <v>102</v>
      </c>
      <c r="E1905" t="str">
        <f>VLOOKUP(D1905,Mapping!$E$2:$F$28,2,0)</f>
        <v>sum</v>
      </c>
      <c r="F1905">
        <v>148.0591558657361</v>
      </c>
    </row>
    <row r="1906" spans="1:6" x14ac:dyDescent="0.35">
      <c r="A1906" s="56">
        <v>44448</v>
      </c>
      <c r="B1906" s="56" t="str">
        <f>VLOOKUP(A1906,Mapping!$H$2:$I$215,2,0)</f>
        <v>Post</v>
      </c>
      <c r="C1906" s="123">
        <f>VLOOKUP(A1906,Mapping!$H$2:$J$215,3,0)</f>
        <v>0</v>
      </c>
      <c r="D1906" t="s">
        <v>102</v>
      </c>
      <c r="E1906" t="str">
        <f>VLOOKUP(D1906,Mapping!$E$2:$F$28,2,0)</f>
        <v>sum</v>
      </c>
      <c r="F1906">
        <v>166.0837487537388</v>
      </c>
    </row>
    <row r="1907" spans="1:6" x14ac:dyDescent="0.35">
      <c r="A1907" s="56">
        <v>44449</v>
      </c>
      <c r="B1907" s="56" t="str">
        <f>VLOOKUP(A1907,Mapping!$H$2:$I$215,2,0)</f>
        <v>Post</v>
      </c>
      <c r="C1907" s="123">
        <f>VLOOKUP(A1907,Mapping!$H$2:$J$215,3,0)</f>
        <v>0</v>
      </c>
      <c r="D1907" t="s">
        <v>102</v>
      </c>
      <c r="E1907" t="str">
        <f>VLOOKUP(D1907,Mapping!$E$2:$F$28,2,0)</f>
        <v>sum</v>
      </c>
      <c r="F1907">
        <v>102.99767364572951</v>
      </c>
    </row>
    <row r="1908" spans="1:6" x14ac:dyDescent="0.35">
      <c r="A1908" s="56">
        <v>44450</v>
      </c>
      <c r="B1908" s="56" t="str">
        <f>VLOOKUP(A1908,Mapping!$H$2:$I$215,2,0)</f>
        <v>Post</v>
      </c>
      <c r="C1908" s="123">
        <f>VLOOKUP(A1908,Mapping!$H$2:$J$215,3,0)</f>
        <v>0</v>
      </c>
      <c r="D1908" t="s">
        <v>102</v>
      </c>
      <c r="E1908" t="str">
        <f>VLOOKUP(D1908,Mapping!$E$2:$F$28,2,0)</f>
        <v>sum</v>
      </c>
      <c r="F1908">
        <v>160.93386507145229</v>
      </c>
    </row>
    <row r="1909" spans="1:6" x14ac:dyDescent="0.35">
      <c r="A1909" s="56">
        <v>44451</v>
      </c>
      <c r="B1909" s="56" t="str">
        <f>VLOOKUP(A1909,Mapping!$H$2:$I$215,2,0)</f>
        <v>Post</v>
      </c>
      <c r="C1909" s="123">
        <f>VLOOKUP(A1909,Mapping!$H$2:$J$215,3,0)</f>
        <v>0</v>
      </c>
      <c r="D1909" t="s">
        <v>102</v>
      </c>
      <c r="E1909" t="str">
        <f>VLOOKUP(D1909,Mapping!$E$2:$F$28,2,0)</f>
        <v>sum</v>
      </c>
      <c r="F1909">
        <v>158.3589232303091</v>
      </c>
    </row>
    <row r="1910" spans="1:6" x14ac:dyDescent="0.35">
      <c r="A1910" s="56">
        <v>44452</v>
      </c>
      <c r="B1910" s="56" t="str">
        <f>VLOOKUP(A1910,Mapping!$H$2:$I$215,2,0)</f>
        <v>Post</v>
      </c>
      <c r="C1910" s="123">
        <f>VLOOKUP(A1910,Mapping!$H$2:$J$215,3,0)</f>
        <v>0</v>
      </c>
      <c r="D1910" t="s">
        <v>102</v>
      </c>
      <c r="E1910" t="str">
        <f>VLOOKUP(D1910,Mapping!$E$2:$F$28,2,0)</f>
        <v>sum</v>
      </c>
      <c r="F1910">
        <v>141.62180126287799</v>
      </c>
    </row>
    <row r="1911" spans="1:6" x14ac:dyDescent="0.35">
      <c r="A1911" s="56">
        <v>44453</v>
      </c>
      <c r="B1911" s="56" t="str">
        <f>VLOOKUP(A1911,Mapping!$H$2:$I$215,2,0)</f>
        <v>Post</v>
      </c>
      <c r="C1911" s="123">
        <f>VLOOKUP(A1911,Mapping!$H$2:$J$215,3,0)</f>
        <v>0</v>
      </c>
      <c r="D1911" t="s">
        <v>102</v>
      </c>
      <c r="E1911" t="str">
        <f>VLOOKUP(D1911,Mapping!$E$2:$F$28,2,0)</f>
        <v>sum</v>
      </c>
      <c r="F1911">
        <v>164.79627783316721</v>
      </c>
    </row>
    <row r="1912" spans="1:6" x14ac:dyDescent="0.35">
      <c r="A1912" s="56">
        <v>44454</v>
      </c>
      <c r="B1912" s="56" t="str">
        <f>VLOOKUP(A1912,Mapping!$H$2:$I$215,2,0)</f>
        <v>Post</v>
      </c>
      <c r="C1912" s="123">
        <f>VLOOKUP(A1912,Mapping!$H$2:$J$215,3,0)</f>
        <v>0</v>
      </c>
      <c r="D1912" t="s">
        <v>102</v>
      </c>
      <c r="E1912" t="str">
        <f>VLOOKUP(D1912,Mapping!$E$2:$F$28,2,0)</f>
        <v>sum</v>
      </c>
      <c r="F1912">
        <v>186.68328348288469</v>
      </c>
    </row>
    <row r="1913" spans="1:6" x14ac:dyDescent="0.35">
      <c r="A1913" s="56">
        <v>44455</v>
      </c>
      <c r="B1913" s="56" t="str">
        <f>VLOOKUP(A1913,Mapping!$H$2:$I$215,2,0)</f>
        <v>Post</v>
      </c>
      <c r="C1913" s="123">
        <f>VLOOKUP(A1913,Mapping!$H$2:$J$215,3,0)</f>
        <v>0</v>
      </c>
      <c r="D1913" t="s">
        <v>102</v>
      </c>
      <c r="E1913" t="str">
        <f>VLOOKUP(D1913,Mapping!$E$2:$F$28,2,0)</f>
        <v>sum</v>
      </c>
      <c r="F1913">
        <v>153.20903954802259</v>
      </c>
    </row>
    <row r="1914" spans="1:6" x14ac:dyDescent="0.35">
      <c r="A1914" s="56">
        <v>44456</v>
      </c>
      <c r="B1914" s="56" t="str">
        <f>VLOOKUP(A1914,Mapping!$H$2:$I$215,2,0)</f>
        <v>Post</v>
      </c>
      <c r="C1914" s="123">
        <f>VLOOKUP(A1914,Mapping!$H$2:$J$215,3,0)</f>
        <v>0</v>
      </c>
      <c r="D1914" t="s">
        <v>102</v>
      </c>
      <c r="E1914" t="str">
        <f>VLOOKUP(D1914,Mapping!$E$2:$F$28,2,0)</f>
        <v>sum</v>
      </c>
      <c r="F1914">
        <v>159.6463941508807</v>
      </c>
    </row>
    <row r="1915" spans="1:6" x14ac:dyDescent="0.35">
      <c r="A1915" s="56">
        <v>44457</v>
      </c>
      <c r="B1915" s="56" t="str">
        <f>VLOOKUP(A1915,Mapping!$H$2:$I$215,2,0)</f>
        <v>Post</v>
      </c>
      <c r="C1915" s="123">
        <f>VLOOKUP(A1915,Mapping!$H$2:$J$215,3,0)</f>
        <v>0</v>
      </c>
      <c r="D1915" t="s">
        <v>102</v>
      </c>
      <c r="E1915" t="str">
        <f>VLOOKUP(D1915,Mapping!$E$2:$F$28,2,0)</f>
        <v>sum</v>
      </c>
      <c r="F1915">
        <v>154.49651046859421</v>
      </c>
    </row>
    <row r="1916" spans="1:6" x14ac:dyDescent="0.35">
      <c r="A1916" s="56">
        <v>44458</v>
      </c>
      <c r="B1916" s="56" t="str">
        <f>VLOOKUP(A1916,Mapping!$H$2:$I$215,2,0)</f>
        <v>Post</v>
      </c>
      <c r="C1916" s="123">
        <f>VLOOKUP(A1916,Mapping!$H$2:$J$215,3,0)</f>
        <v>0</v>
      </c>
      <c r="D1916" t="s">
        <v>102</v>
      </c>
      <c r="E1916" t="str">
        <f>VLOOKUP(D1916,Mapping!$E$2:$F$28,2,0)</f>
        <v>sum</v>
      </c>
      <c r="F1916">
        <v>158.3589232303091</v>
      </c>
    </row>
    <row r="1917" spans="1:6" x14ac:dyDescent="0.35">
      <c r="A1917" s="56">
        <v>44459</v>
      </c>
      <c r="B1917" s="56" t="str">
        <f>VLOOKUP(A1917,Mapping!$H$2:$I$215,2,0)</f>
        <v>Post</v>
      </c>
      <c r="C1917" s="123">
        <f>VLOOKUP(A1917,Mapping!$H$2:$J$215,3,0)</f>
        <v>0</v>
      </c>
      <c r="D1917" t="s">
        <v>102</v>
      </c>
      <c r="E1917" t="str">
        <f>VLOOKUP(D1917,Mapping!$E$2:$F$28,2,0)</f>
        <v>sum</v>
      </c>
      <c r="F1917">
        <v>135.18444666001989</v>
      </c>
    </row>
    <row r="1918" spans="1:6" x14ac:dyDescent="0.35">
      <c r="A1918" s="56">
        <v>44460</v>
      </c>
      <c r="B1918" s="56" t="str">
        <f>VLOOKUP(A1918,Mapping!$H$2:$I$215,2,0)</f>
        <v>Post</v>
      </c>
      <c r="C1918" s="123">
        <f>VLOOKUP(A1918,Mapping!$H$2:$J$215,3,0)</f>
        <v>0</v>
      </c>
      <c r="D1918" t="s">
        <v>102</v>
      </c>
      <c r="E1918" t="str">
        <f>VLOOKUP(D1918,Mapping!$E$2:$F$28,2,0)</f>
        <v>sum</v>
      </c>
      <c r="F1918">
        <v>177.67098703888331</v>
      </c>
    </row>
    <row r="1919" spans="1:6" x14ac:dyDescent="0.35">
      <c r="A1919" s="56">
        <v>44461</v>
      </c>
      <c r="B1919" s="56" t="str">
        <f>VLOOKUP(A1919,Mapping!$H$2:$I$215,2,0)</f>
        <v>Post</v>
      </c>
      <c r="C1919" s="123">
        <f>VLOOKUP(A1919,Mapping!$H$2:$J$215,3,0)</f>
        <v>0</v>
      </c>
      <c r="D1919" t="s">
        <v>102</v>
      </c>
      <c r="E1919" t="str">
        <f>VLOOKUP(D1919,Mapping!$E$2:$F$28,2,0)</f>
        <v>sum</v>
      </c>
      <c r="F1919">
        <v>154.49651046859421</v>
      </c>
    </row>
    <row r="1920" spans="1:6" x14ac:dyDescent="0.35">
      <c r="A1920" s="56">
        <v>44462</v>
      </c>
      <c r="B1920" s="56" t="str">
        <f>VLOOKUP(A1920,Mapping!$H$2:$I$215,2,0)</f>
        <v>Post</v>
      </c>
      <c r="C1920" s="123">
        <f>VLOOKUP(A1920,Mapping!$H$2:$J$215,3,0)</f>
        <v>0</v>
      </c>
      <c r="D1920" t="s">
        <v>102</v>
      </c>
      <c r="E1920" t="str">
        <f>VLOOKUP(D1920,Mapping!$E$2:$F$28,2,0)</f>
        <v>sum</v>
      </c>
      <c r="F1920">
        <v>166.0837487537388</v>
      </c>
    </row>
    <row r="1921" spans="1:6" x14ac:dyDescent="0.35">
      <c r="A1921" s="56">
        <v>44463</v>
      </c>
      <c r="B1921" s="56" t="str">
        <f>VLOOKUP(A1921,Mapping!$H$2:$I$215,2,0)</f>
        <v>Post</v>
      </c>
      <c r="C1921" s="123">
        <f>VLOOKUP(A1921,Mapping!$H$2:$J$215,3,0)</f>
        <v>0</v>
      </c>
      <c r="D1921" t="s">
        <v>102</v>
      </c>
      <c r="E1921" t="str">
        <f>VLOOKUP(D1921,Mapping!$E$2:$F$28,2,0)</f>
        <v>sum</v>
      </c>
      <c r="F1921">
        <v>153.20903954802259</v>
      </c>
    </row>
    <row r="1922" spans="1:6" x14ac:dyDescent="0.35">
      <c r="A1922" s="56">
        <v>44464</v>
      </c>
      <c r="B1922" s="56" t="str">
        <f>VLOOKUP(A1922,Mapping!$H$2:$I$215,2,0)</f>
        <v>Post</v>
      </c>
      <c r="C1922" s="123">
        <f>VLOOKUP(A1922,Mapping!$H$2:$J$215,3,0)</f>
        <v>0</v>
      </c>
      <c r="D1922" t="s">
        <v>102</v>
      </c>
      <c r="E1922" t="str">
        <f>VLOOKUP(D1922,Mapping!$E$2:$F$28,2,0)</f>
        <v>sum</v>
      </c>
      <c r="F1922">
        <v>133.89697573944829</v>
      </c>
    </row>
    <row r="1923" spans="1:6" x14ac:dyDescent="0.35">
      <c r="A1923" s="56">
        <v>44465</v>
      </c>
      <c r="B1923" s="56" t="str">
        <f>VLOOKUP(A1923,Mapping!$H$2:$I$215,2,0)</f>
        <v>Post</v>
      </c>
      <c r="C1923" s="123">
        <f>VLOOKUP(A1923,Mapping!$H$2:$J$215,3,0)</f>
        <v>0</v>
      </c>
      <c r="D1923" t="s">
        <v>102</v>
      </c>
      <c r="E1923" t="str">
        <f>VLOOKUP(D1923,Mapping!$E$2:$F$28,2,0)</f>
        <v>sum</v>
      </c>
      <c r="F1923">
        <v>180.24592888002661</v>
      </c>
    </row>
    <row r="1924" spans="1:6" x14ac:dyDescent="0.35">
      <c r="A1924" s="56">
        <v>44466</v>
      </c>
      <c r="B1924" s="56" t="str">
        <f>VLOOKUP(A1924,Mapping!$H$2:$I$215,2,0)</f>
        <v>Post</v>
      </c>
      <c r="C1924" s="123">
        <f>VLOOKUP(A1924,Mapping!$H$2:$J$215,3,0)</f>
        <v>0</v>
      </c>
      <c r="D1924" t="s">
        <v>102</v>
      </c>
      <c r="E1924" t="str">
        <f>VLOOKUP(D1924,Mapping!$E$2:$F$28,2,0)</f>
        <v>sum</v>
      </c>
      <c r="F1924">
        <v>167.3712196743104</v>
      </c>
    </row>
    <row r="1925" spans="1:6" x14ac:dyDescent="0.35">
      <c r="A1925" s="56">
        <v>44467</v>
      </c>
      <c r="B1925" s="56" t="str">
        <f>VLOOKUP(A1925,Mapping!$H$2:$I$215,2,0)</f>
        <v>Post</v>
      </c>
      <c r="C1925" s="123">
        <f>VLOOKUP(A1925,Mapping!$H$2:$J$215,3,0)</f>
        <v>0</v>
      </c>
      <c r="D1925" t="s">
        <v>102</v>
      </c>
      <c r="E1925" t="str">
        <f>VLOOKUP(D1925,Mapping!$E$2:$F$28,2,0)</f>
        <v>sum</v>
      </c>
      <c r="F1925">
        <v>177.67098703888331</v>
      </c>
    </row>
    <row r="1926" spans="1:6" x14ac:dyDescent="0.35">
      <c r="A1926" s="56">
        <v>44468</v>
      </c>
      <c r="B1926" s="56" t="str">
        <f>VLOOKUP(A1926,Mapping!$H$2:$I$215,2,0)</f>
        <v>Post</v>
      </c>
      <c r="C1926" s="123">
        <f>VLOOKUP(A1926,Mapping!$H$2:$J$215,3,0)</f>
        <v>0</v>
      </c>
      <c r="D1926" t="s">
        <v>102</v>
      </c>
      <c r="E1926" t="str">
        <f>VLOOKUP(D1926,Mapping!$E$2:$F$28,2,0)</f>
        <v>sum</v>
      </c>
      <c r="F1926">
        <v>178.95845795945499</v>
      </c>
    </row>
    <row r="1927" spans="1:6" x14ac:dyDescent="0.35">
      <c r="A1927" s="56">
        <v>44469</v>
      </c>
      <c r="B1927" s="56" t="str">
        <f>VLOOKUP(A1927,Mapping!$H$2:$I$215,2,0)</f>
        <v>Post</v>
      </c>
      <c r="C1927" s="123">
        <f>VLOOKUP(A1927,Mapping!$H$2:$J$215,3,0)</f>
        <v>0</v>
      </c>
      <c r="D1927" t="s">
        <v>102</v>
      </c>
      <c r="E1927" t="str">
        <f>VLOOKUP(D1927,Mapping!$E$2:$F$28,2,0)</f>
        <v>sum</v>
      </c>
      <c r="F1927">
        <v>177.67098703888331</v>
      </c>
    </row>
    <row r="1928" spans="1:6" x14ac:dyDescent="0.35">
      <c r="A1928" s="56">
        <v>44256</v>
      </c>
      <c r="B1928" s="56" t="str">
        <f>VLOOKUP(A1928,Mapping!$H$2:$I$215,2,0)</f>
        <v>Pre</v>
      </c>
      <c r="C1928" s="123" t="str">
        <f>VLOOKUP(A1928,Mapping!$H$2:$J$215,3,0)</f>
        <v>Pre</v>
      </c>
      <c r="D1928" t="s">
        <v>104</v>
      </c>
      <c r="E1928" t="str">
        <f>VLOOKUP(D1928,Mapping!$E$2:$F$28,2,0)</f>
        <v>sum</v>
      </c>
      <c r="F1928">
        <v>168822</v>
      </c>
    </row>
    <row r="1929" spans="1:6" x14ac:dyDescent="0.35">
      <c r="A1929" s="56">
        <v>44257</v>
      </c>
      <c r="B1929" s="56" t="str">
        <f>VLOOKUP(A1929,Mapping!$H$2:$I$215,2,0)</f>
        <v>Pre</v>
      </c>
      <c r="C1929" s="123" t="str">
        <f>VLOOKUP(A1929,Mapping!$H$2:$J$215,3,0)</f>
        <v>Pre</v>
      </c>
      <c r="D1929" t="s">
        <v>104</v>
      </c>
      <c r="E1929" t="str">
        <f>VLOOKUP(D1929,Mapping!$E$2:$F$28,2,0)</f>
        <v>sum</v>
      </c>
      <c r="F1929">
        <v>136970</v>
      </c>
    </row>
    <row r="1930" spans="1:6" x14ac:dyDescent="0.35">
      <c r="A1930" s="56">
        <v>44258</v>
      </c>
      <c r="B1930" s="56" t="str">
        <f>VLOOKUP(A1930,Mapping!$H$2:$I$215,2,0)</f>
        <v>Pre</v>
      </c>
      <c r="C1930" s="123" t="str">
        <f>VLOOKUP(A1930,Mapping!$H$2:$J$215,3,0)</f>
        <v>Pre</v>
      </c>
      <c r="D1930" t="s">
        <v>104</v>
      </c>
      <c r="E1930" t="str">
        <f>VLOOKUP(D1930,Mapping!$E$2:$F$28,2,0)</f>
        <v>sum</v>
      </c>
      <c r="F1930">
        <v>162266</v>
      </c>
    </row>
    <row r="1931" spans="1:6" x14ac:dyDescent="0.35">
      <c r="A1931" s="56">
        <v>44259</v>
      </c>
      <c r="B1931" s="56" t="str">
        <f>VLOOKUP(A1931,Mapping!$H$2:$I$215,2,0)</f>
        <v>Pre</v>
      </c>
      <c r="C1931" s="123" t="str">
        <f>VLOOKUP(A1931,Mapping!$H$2:$J$215,3,0)</f>
        <v>Pre</v>
      </c>
      <c r="D1931" t="s">
        <v>104</v>
      </c>
      <c r="E1931" t="str">
        <f>VLOOKUP(D1931,Mapping!$E$2:$F$28,2,0)</f>
        <v>sum</v>
      </c>
      <c r="F1931">
        <v>137900</v>
      </c>
    </row>
    <row r="1932" spans="1:6" x14ac:dyDescent="0.35">
      <c r="A1932" s="56">
        <v>44260</v>
      </c>
      <c r="B1932" s="56" t="str">
        <f>VLOOKUP(A1932,Mapping!$H$2:$I$215,2,0)</f>
        <v>Pre</v>
      </c>
      <c r="C1932" s="123" t="str">
        <f>VLOOKUP(A1932,Mapping!$H$2:$J$215,3,0)</f>
        <v>Pre</v>
      </c>
      <c r="D1932" t="s">
        <v>104</v>
      </c>
      <c r="E1932" t="str">
        <f>VLOOKUP(D1932,Mapping!$E$2:$F$28,2,0)</f>
        <v>sum</v>
      </c>
      <c r="F1932">
        <v>132549</v>
      </c>
    </row>
    <row r="1933" spans="1:6" x14ac:dyDescent="0.35">
      <c r="A1933" s="56">
        <v>44261</v>
      </c>
      <c r="B1933" s="56" t="str">
        <f>VLOOKUP(A1933,Mapping!$H$2:$I$215,2,0)</f>
        <v>Pre</v>
      </c>
      <c r="C1933" s="123" t="str">
        <f>VLOOKUP(A1933,Mapping!$H$2:$J$215,3,0)</f>
        <v>Pre</v>
      </c>
      <c r="D1933" t="s">
        <v>104</v>
      </c>
      <c r="E1933" t="str">
        <f>VLOOKUP(D1933,Mapping!$E$2:$F$28,2,0)</f>
        <v>sum</v>
      </c>
      <c r="F1933">
        <v>140205</v>
      </c>
    </row>
    <row r="1934" spans="1:6" x14ac:dyDescent="0.35">
      <c r="A1934" s="56">
        <v>44262</v>
      </c>
      <c r="B1934" s="56" t="str">
        <f>VLOOKUP(A1934,Mapping!$H$2:$I$215,2,0)</f>
        <v>Pre</v>
      </c>
      <c r="C1934" s="123" t="str">
        <f>VLOOKUP(A1934,Mapping!$H$2:$J$215,3,0)</f>
        <v>Pre</v>
      </c>
      <c r="D1934" t="s">
        <v>104</v>
      </c>
      <c r="E1934" t="str">
        <f>VLOOKUP(D1934,Mapping!$E$2:$F$28,2,0)</f>
        <v>sum</v>
      </c>
      <c r="F1934">
        <v>187321</v>
      </c>
    </row>
    <row r="1935" spans="1:6" x14ac:dyDescent="0.35">
      <c r="A1935" s="56">
        <v>44263</v>
      </c>
      <c r="B1935" s="56" t="str">
        <f>VLOOKUP(A1935,Mapping!$H$2:$I$215,2,0)</f>
        <v>Pre</v>
      </c>
      <c r="C1935" s="123" t="str">
        <f>VLOOKUP(A1935,Mapping!$H$2:$J$215,3,0)</f>
        <v>Pre</v>
      </c>
      <c r="D1935" t="s">
        <v>104</v>
      </c>
      <c r="E1935" t="str">
        <f>VLOOKUP(D1935,Mapping!$E$2:$F$28,2,0)</f>
        <v>sum</v>
      </c>
      <c r="F1935">
        <v>79500</v>
      </c>
    </row>
    <row r="1936" spans="1:6" x14ac:dyDescent="0.35">
      <c r="A1936" s="56">
        <v>44264</v>
      </c>
      <c r="B1936" s="56" t="str">
        <f>VLOOKUP(A1936,Mapping!$H$2:$I$215,2,0)</f>
        <v>Pre</v>
      </c>
      <c r="C1936" s="123" t="str">
        <f>VLOOKUP(A1936,Mapping!$H$2:$J$215,3,0)</f>
        <v>Pre</v>
      </c>
      <c r="D1936" t="s">
        <v>104</v>
      </c>
      <c r="E1936" t="str">
        <f>VLOOKUP(D1936,Mapping!$E$2:$F$28,2,0)</f>
        <v>sum</v>
      </c>
      <c r="F1936">
        <v>44366</v>
      </c>
    </row>
    <row r="1937" spans="1:6" x14ac:dyDescent="0.35">
      <c r="A1937" s="56">
        <v>44265</v>
      </c>
      <c r="B1937" s="56" t="str">
        <f>VLOOKUP(A1937,Mapping!$H$2:$I$215,2,0)</f>
        <v>Pre</v>
      </c>
      <c r="C1937" s="123" t="str">
        <f>VLOOKUP(A1937,Mapping!$H$2:$J$215,3,0)</f>
        <v>Pre</v>
      </c>
      <c r="D1937" t="s">
        <v>104</v>
      </c>
      <c r="E1937" t="str">
        <f>VLOOKUP(D1937,Mapping!$E$2:$F$28,2,0)</f>
        <v>sum</v>
      </c>
      <c r="F1937">
        <v>33405</v>
      </c>
    </row>
    <row r="1938" spans="1:6" x14ac:dyDescent="0.35">
      <c r="A1938" s="56">
        <v>44266</v>
      </c>
      <c r="B1938" s="56" t="str">
        <f>VLOOKUP(A1938,Mapping!$H$2:$I$215,2,0)</f>
        <v>Pre</v>
      </c>
      <c r="C1938" s="123" t="str">
        <f>VLOOKUP(A1938,Mapping!$H$2:$J$215,3,0)</f>
        <v>Pre</v>
      </c>
      <c r="D1938" t="s">
        <v>104</v>
      </c>
      <c r="E1938" t="str">
        <f>VLOOKUP(D1938,Mapping!$E$2:$F$28,2,0)</f>
        <v>sum</v>
      </c>
      <c r="F1938">
        <v>29603</v>
      </c>
    </row>
    <row r="1939" spans="1:6" x14ac:dyDescent="0.35">
      <c r="A1939" s="56">
        <v>44267</v>
      </c>
      <c r="B1939" s="56" t="str">
        <f>VLOOKUP(A1939,Mapping!$H$2:$I$215,2,0)</f>
        <v>Pre</v>
      </c>
      <c r="C1939" s="123" t="str">
        <f>VLOOKUP(A1939,Mapping!$H$2:$J$215,3,0)</f>
        <v>Pre</v>
      </c>
      <c r="D1939" t="s">
        <v>104</v>
      </c>
      <c r="E1939" t="str">
        <f>VLOOKUP(D1939,Mapping!$E$2:$F$28,2,0)</f>
        <v>sum</v>
      </c>
      <c r="F1939">
        <v>53187</v>
      </c>
    </row>
    <row r="1940" spans="1:6" x14ac:dyDescent="0.35">
      <c r="A1940" s="56">
        <v>44268</v>
      </c>
      <c r="B1940" s="56" t="str">
        <f>VLOOKUP(A1940,Mapping!$H$2:$I$215,2,0)</f>
        <v>Pre</v>
      </c>
      <c r="C1940" s="123" t="str">
        <f>VLOOKUP(A1940,Mapping!$H$2:$J$215,3,0)</f>
        <v>Pre</v>
      </c>
      <c r="D1940" t="s">
        <v>104</v>
      </c>
      <c r="E1940" t="str">
        <f>VLOOKUP(D1940,Mapping!$E$2:$F$28,2,0)</f>
        <v>sum</v>
      </c>
      <c r="F1940">
        <v>66881</v>
      </c>
    </row>
    <row r="1941" spans="1:6" x14ac:dyDescent="0.35">
      <c r="A1941" s="56">
        <v>44269</v>
      </c>
      <c r="B1941" s="56" t="str">
        <f>VLOOKUP(A1941,Mapping!$H$2:$I$215,2,0)</f>
        <v>Pre</v>
      </c>
      <c r="C1941" s="123" t="str">
        <f>VLOOKUP(A1941,Mapping!$H$2:$J$215,3,0)</f>
        <v>Pre</v>
      </c>
      <c r="D1941" t="s">
        <v>104</v>
      </c>
      <c r="E1941" t="str">
        <f>VLOOKUP(D1941,Mapping!$E$2:$F$28,2,0)</f>
        <v>sum</v>
      </c>
      <c r="F1941">
        <v>99163</v>
      </c>
    </row>
    <row r="1942" spans="1:6" x14ac:dyDescent="0.35">
      <c r="A1942" s="56">
        <v>44270</v>
      </c>
      <c r="B1942" s="56" t="str">
        <f>VLOOKUP(A1942,Mapping!$H$2:$I$215,2,0)</f>
        <v>Pre</v>
      </c>
      <c r="C1942" s="123" t="str">
        <f>VLOOKUP(A1942,Mapping!$H$2:$J$215,3,0)</f>
        <v>Pre</v>
      </c>
      <c r="D1942" t="s">
        <v>104</v>
      </c>
      <c r="E1942" t="str">
        <f>VLOOKUP(D1942,Mapping!$E$2:$F$28,2,0)</f>
        <v>sum</v>
      </c>
      <c r="F1942">
        <v>94845</v>
      </c>
    </row>
    <row r="1943" spans="1:6" x14ac:dyDescent="0.35">
      <c r="A1943" s="56">
        <v>44271</v>
      </c>
      <c r="B1943" s="56" t="str">
        <f>VLOOKUP(A1943,Mapping!$H$2:$I$215,2,0)</f>
        <v>Pre</v>
      </c>
      <c r="C1943" s="123" t="str">
        <f>VLOOKUP(A1943,Mapping!$H$2:$J$215,3,0)</f>
        <v>Pre</v>
      </c>
      <c r="D1943" t="s">
        <v>104</v>
      </c>
      <c r="E1943" t="str">
        <f>VLOOKUP(D1943,Mapping!$E$2:$F$28,2,0)</f>
        <v>sum</v>
      </c>
      <c r="F1943">
        <v>109638</v>
      </c>
    </row>
    <row r="1944" spans="1:6" x14ac:dyDescent="0.35">
      <c r="A1944" s="56">
        <v>44272</v>
      </c>
      <c r="B1944" s="56" t="str">
        <f>VLOOKUP(A1944,Mapping!$H$2:$I$215,2,0)</f>
        <v>Pre</v>
      </c>
      <c r="C1944" s="123" t="str">
        <f>VLOOKUP(A1944,Mapping!$H$2:$J$215,3,0)</f>
        <v>Pre</v>
      </c>
      <c r="D1944" t="s">
        <v>104</v>
      </c>
      <c r="E1944" t="str">
        <f>VLOOKUP(D1944,Mapping!$E$2:$F$28,2,0)</f>
        <v>sum</v>
      </c>
      <c r="F1944">
        <v>90083</v>
      </c>
    </row>
    <row r="1945" spans="1:6" x14ac:dyDescent="0.35">
      <c r="A1945" s="56">
        <v>44273</v>
      </c>
      <c r="B1945" s="56" t="str">
        <f>VLOOKUP(A1945,Mapping!$H$2:$I$215,2,0)</f>
        <v>Pre</v>
      </c>
      <c r="C1945" s="123" t="str">
        <f>VLOOKUP(A1945,Mapping!$H$2:$J$215,3,0)</f>
        <v>Pre</v>
      </c>
      <c r="D1945" t="s">
        <v>104</v>
      </c>
      <c r="E1945" t="str">
        <f>VLOOKUP(D1945,Mapping!$E$2:$F$28,2,0)</f>
        <v>sum</v>
      </c>
      <c r="F1945">
        <v>53545</v>
      </c>
    </row>
    <row r="1946" spans="1:6" x14ac:dyDescent="0.35">
      <c r="A1946" s="56">
        <v>44274</v>
      </c>
      <c r="B1946" s="56" t="str">
        <f>VLOOKUP(A1946,Mapping!$H$2:$I$215,2,0)</f>
        <v>Pre</v>
      </c>
      <c r="C1946" s="123" t="str">
        <f>VLOOKUP(A1946,Mapping!$H$2:$J$215,3,0)</f>
        <v>Pre</v>
      </c>
      <c r="D1946" t="s">
        <v>104</v>
      </c>
      <c r="E1946" t="str">
        <f>VLOOKUP(D1946,Mapping!$E$2:$F$28,2,0)</f>
        <v>sum</v>
      </c>
      <c r="F1946">
        <v>10421</v>
      </c>
    </row>
    <row r="1947" spans="1:6" x14ac:dyDescent="0.35">
      <c r="A1947" s="56">
        <v>44275</v>
      </c>
      <c r="B1947" s="56" t="str">
        <f>VLOOKUP(A1947,Mapping!$H$2:$I$215,2,0)</f>
        <v>Pre</v>
      </c>
      <c r="C1947" s="123" t="str">
        <f>VLOOKUP(A1947,Mapping!$H$2:$J$215,3,0)</f>
        <v>Pre</v>
      </c>
      <c r="D1947" t="s">
        <v>104</v>
      </c>
      <c r="E1947" t="str">
        <f>VLOOKUP(D1947,Mapping!$E$2:$F$28,2,0)</f>
        <v>sum</v>
      </c>
      <c r="F1947">
        <v>4352</v>
      </c>
    </row>
    <row r="1948" spans="1:6" x14ac:dyDescent="0.35">
      <c r="A1948" s="56">
        <v>44276</v>
      </c>
      <c r="B1948" s="56" t="str">
        <f>VLOOKUP(A1948,Mapping!$H$2:$I$215,2,0)</f>
        <v>Pre</v>
      </c>
      <c r="C1948" s="123" t="str">
        <f>VLOOKUP(A1948,Mapping!$H$2:$J$215,3,0)</f>
        <v>Pre</v>
      </c>
      <c r="D1948" t="s">
        <v>104</v>
      </c>
      <c r="E1948" t="str">
        <f>VLOOKUP(D1948,Mapping!$E$2:$F$28,2,0)</f>
        <v>sum</v>
      </c>
      <c r="F1948">
        <v>8293</v>
      </c>
    </row>
    <row r="1949" spans="1:6" x14ac:dyDescent="0.35">
      <c r="A1949" s="56">
        <v>44277</v>
      </c>
      <c r="B1949" s="56" t="str">
        <f>VLOOKUP(A1949,Mapping!$H$2:$I$215,2,0)</f>
        <v>Pre</v>
      </c>
      <c r="C1949" s="123" t="str">
        <f>VLOOKUP(A1949,Mapping!$H$2:$J$215,3,0)</f>
        <v>Pre</v>
      </c>
      <c r="D1949" t="s">
        <v>104</v>
      </c>
      <c r="E1949" t="str">
        <f>VLOOKUP(D1949,Mapping!$E$2:$F$28,2,0)</f>
        <v>sum</v>
      </c>
      <c r="F1949">
        <v>6144</v>
      </c>
    </row>
    <row r="1950" spans="1:6" x14ac:dyDescent="0.35">
      <c r="A1950" s="56">
        <v>44278</v>
      </c>
      <c r="B1950" s="56" t="str">
        <f>VLOOKUP(A1950,Mapping!$H$2:$I$215,2,0)</f>
        <v>Pre</v>
      </c>
      <c r="C1950" s="123" t="str">
        <f>VLOOKUP(A1950,Mapping!$H$2:$J$215,3,0)</f>
        <v>Pre</v>
      </c>
      <c r="D1950" t="s">
        <v>104</v>
      </c>
      <c r="E1950" t="str">
        <f>VLOOKUP(D1950,Mapping!$E$2:$F$28,2,0)</f>
        <v>sum</v>
      </c>
      <c r="F1950">
        <v>38133</v>
      </c>
    </row>
    <row r="1951" spans="1:6" x14ac:dyDescent="0.35">
      <c r="A1951" s="56">
        <v>44279</v>
      </c>
      <c r="B1951" s="56" t="str">
        <f>VLOOKUP(A1951,Mapping!$H$2:$I$215,2,0)</f>
        <v>Pre</v>
      </c>
      <c r="C1951" s="123" t="str">
        <f>VLOOKUP(A1951,Mapping!$H$2:$J$215,3,0)</f>
        <v>Pre</v>
      </c>
      <c r="D1951" t="s">
        <v>104</v>
      </c>
      <c r="E1951" t="str">
        <f>VLOOKUP(D1951,Mapping!$E$2:$F$28,2,0)</f>
        <v>sum</v>
      </c>
      <c r="F1951">
        <v>72951</v>
      </c>
    </row>
    <row r="1952" spans="1:6" x14ac:dyDescent="0.35">
      <c r="A1952" s="56">
        <v>44280</v>
      </c>
      <c r="B1952" s="56" t="str">
        <f>VLOOKUP(A1952,Mapping!$H$2:$I$215,2,0)</f>
        <v>Pre</v>
      </c>
      <c r="C1952" s="123" t="str">
        <f>VLOOKUP(A1952,Mapping!$H$2:$J$215,3,0)</f>
        <v>Pre</v>
      </c>
      <c r="D1952" t="s">
        <v>104</v>
      </c>
      <c r="E1952" t="str">
        <f>VLOOKUP(D1952,Mapping!$E$2:$F$28,2,0)</f>
        <v>sum</v>
      </c>
      <c r="F1952">
        <v>58462</v>
      </c>
    </row>
    <row r="1953" spans="1:6" x14ac:dyDescent="0.35">
      <c r="A1953" s="56">
        <v>44281</v>
      </c>
      <c r="B1953" s="56" t="str">
        <f>VLOOKUP(A1953,Mapping!$H$2:$I$215,2,0)</f>
        <v>Pre</v>
      </c>
      <c r="C1953" s="123" t="str">
        <f>VLOOKUP(A1953,Mapping!$H$2:$J$215,3,0)</f>
        <v>Pre</v>
      </c>
      <c r="D1953" t="s">
        <v>104</v>
      </c>
      <c r="E1953" t="str">
        <f>VLOOKUP(D1953,Mapping!$E$2:$F$28,2,0)</f>
        <v>sum</v>
      </c>
      <c r="F1953">
        <v>41582</v>
      </c>
    </row>
    <row r="1954" spans="1:6" x14ac:dyDescent="0.35">
      <c r="A1954" s="56">
        <v>44282</v>
      </c>
      <c r="B1954" s="56" t="str">
        <f>VLOOKUP(A1954,Mapping!$H$2:$I$215,2,0)</f>
        <v>Pre</v>
      </c>
      <c r="C1954" s="123" t="str">
        <f>VLOOKUP(A1954,Mapping!$H$2:$J$215,3,0)</f>
        <v>Pre</v>
      </c>
      <c r="D1954" t="s">
        <v>104</v>
      </c>
      <c r="E1954" t="str">
        <f>VLOOKUP(D1954,Mapping!$E$2:$F$28,2,0)</f>
        <v>sum</v>
      </c>
      <c r="F1954">
        <v>36532</v>
      </c>
    </row>
    <row r="1955" spans="1:6" x14ac:dyDescent="0.35">
      <c r="A1955" s="56">
        <v>44283</v>
      </c>
      <c r="B1955" s="56" t="str">
        <f>VLOOKUP(A1955,Mapping!$H$2:$I$215,2,0)</f>
        <v>Pre</v>
      </c>
      <c r="C1955" s="123" t="str">
        <f>VLOOKUP(A1955,Mapping!$H$2:$J$215,3,0)</f>
        <v>Pre</v>
      </c>
      <c r="D1955" t="s">
        <v>104</v>
      </c>
      <c r="E1955" t="str">
        <f>VLOOKUP(D1955,Mapping!$E$2:$F$28,2,0)</f>
        <v>sum</v>
      </c>
      <c r="F1955">
        <v>67925</v>
      </c>
    </row>
    <row r="1956" spans="1:6" x14ac:dyDescent="0.35">
      <c r="A1956" s="56">
        <v>44284</v>
      </c>
      <c r="B1956" s="56" t="str">
        <f>VLOOKUP(A1956,Mapping!$H$2:$I$215,2,0)</f>
        <v>Pre</v>
      </c>
      <c r="C1956" s="123" t="str">
        <f>VLOOKUP(A1956,Mapping!$H$2:$J$215,3,0)</f>
        <v>Pre</v>
      </c>
      <c r="D1956" t="s">
        <v>104</v>
      </c>
      <c r="E1956" t="str">
        <f>VLOOKUP(D1956,Mapping!$E$2:$F$28,2,0)</f>
        <v>sum</v>
      </c>
      <c r="F1956">
        <v>93211</v>
      </c>
    </row>
    <row r="1957" spans="1:6" x14ac:dyDescent="0.35">
      <c r="A1957" s="56">
        <v>44285</v>
      </c>
      <c r="B1957" s="56" t="str">
        <f>VLOOKUP(A1957,Mapping!$H$2:$I$215,2,0)</f>
        <v>Pre</v>
      </c>
      <c r="C1957" s="123" t="str">
        <f>VLOOKUP(A1957,Mapping!$H$2:$J$215,3,0)</f>
        <v>Pre</v>
      </c>
      <c r="D1957" t="s">
        <v>104</v>
      </c>
      <c r="E1957" t="str">
        <f>VLOOKUP(D1957,Mapping!$E$2:$F$28,2,0)</f>
        <v>sum</v>
      </c>
      <c r="F1957">
        <v>107363</v>
      </c>
    </row>
    <row r="1958" spans="1:6" x14ac:dyDescent="0.35">
      <c r="A1958" s="56">
        <v>44286</v>
      </c>
      <c r="B1958" s="56" t="str">
        <f>VLOOKUP(A1958,Mapping!$H$2:$I$215,2,0)</f>
        <v>Pre</v>
      </c>
      <c r="C1958" s="123" t="str">
        <f>VLOOKUP(A1958,Mapping!$H$2:$J$215,3,0)</f>
        <v>Pre</v>
      </c>
      <c r="D1958" t="s">
        <v>104</v>
      </c>
      <c r="E1958" t="str">
        <f>VLOOKUP(D1958,Mapping!$E$2:$F$28,2,0)</f>
        <v>sum</v>
      </c>
      <c r="F1958">
        <v>94327</v>
      </c>
    </row>
    <row r="1959" spans="1:6" x14ac:dyDescent="0.35">
      <c r="A1959" s="56">
        <v>44287</v>
      </c>
      <c r="B1959" s="56" t="str">
        <f>VLOOKUP(A1959,Mapping!$H$2:$I$215,2,0)</f>
        <v>Pre</v>
      </c>
      <c r="C1959" s="123" t="str">
        <f>VLOOKUP(A1959,Mapping!$H$2:$J$215,3,0)</f>
        <v>Pre</v>
      </c>
      <c r="D1959" t="s">
        <v>104</v>
      </c>
      <c r="E1959" t="str">
        <f>VLOOKUP(D1959,Mapping!$E$2:$F$28,2,0)</f>
        <v>sum</v>
      </c>
      <c r="F1959">
        <v>127064</v>
      </c>
    </row>
    <row r="1960" spans="1:6" x14ac:dyDescent="0.35">
      <c r="A1960" s="56">
        <v>44288</v>
      </c>
      <c r="B1960" s="56" t="str">
        <f>VLOOKUP(A1960,Mapping!$H$2:$I$215,2,0)</f>
        <v>Pre</v>
      </c>
      <c r="C1960" s="123" t="str">
        <f>VLOOKUP(A1960,Mapping!$H$2:$J$215,3,0)</f>
        <v>Pre</v>
      </c>
      <c r="D1960" t="s">
        <v>104</v>
      </c>
      <c r="E1960" t="str">
        <f>VLOOKUP(D1960,Mapping!$E$2:$F$28,2,0)</f>
        <v>sum</v>
      </c>
      <c r="F1960">
        <v>59009</v>
      </c>
    </row>
    <row r="1961" spans="1:6" x14ac:dyDescent="0.35">
      <c r="A1961" s="56">
        <v>44289</v>
      </c>
      <c r="B1961" s="56" t="str">
        <f>VLOOKUP(A1961,Mapping!$H$2:$I$215,2,0)</f>
        <v>Pre</v>
      </c>
      <c r="C1961" s="123" t="str">
        <f>VLOOKUP(A1961,Mapping!$H$2:$J$215,3,0)</f>
        <v>Pre</v>
      </c>
      <c r="D1961" t="s">
        <v>104</v>
      </c>
      <c r="E1961" t="str">
        <f>VLOOKUP(D1961,Mapping!$E$2:$F$28,2,0)</f>
        <v>sum</v>
      </c>
      <c r="F1961">
        <v>137476</v>
      </c>
    </row>
    <row r="1962" spans="1:6" x14ac:dyDescent="0.35">
      <c r="A1962" s="56">
        <v>44290</v>
      </c>
      <c r="B1962" s="56" t="str">
        <f>VLOOKUP(A1962,Mapping!$H$2:$I$215,2,0)</f>
        <v>Pre</v>
      </c>
      <c r="C1962" s="123" t="str">
        <f>VLOOKUP(A1962,Mapping!$H$2:$J$215,3,0)</f>
        <v>Pre</v>
      </c>
      <c r="D1962" t="s">
        <v>104</v>
      </c>
      <c r="E1962" t="str">
        <f>VLOOKUP(D1962,Mapping!$E$2:$F$28,2,0)</f>
        <v>sum</v>
      </c>
      <c r="F1962">
        <v>172951</v>
      </c>
    </row>
    <row r="1963" spans="1:6" x14ac:dyDescent="0.35">
      <c r="A1963" s="56">
        <v>44291</v>
      </c>
      <c r="B1963" s="56" t="str">
        <f>VLOOKUP(A1963,Mapping!$H$2:$I$215,2,0)</f>
        <v>Pre</v>
      </c>
      <c r="C1963" s="123" t="str">
        <f>VLOOKUP(A1963,Mapping!$H$2:$J$215,3,0)</f>
        <v>Pre</v>
      </c>
      <c r="D1963" t="s">
        <v>104</v>
      </c>
      <c r="E1963" t="str">
        <f>VLOOKUP(D1963,Mapping!$E$2:$F$28,2,0)</f>
        <v>sum</v>
      </c>
      <c r="F1963">
        <v>153137</v>
      </c>
    </row>
    <row r="1964" spans="1:6" x14ac:dyDescent="0.35">
      <c r="A1964" s="56">
        <v>44292</v>
      </c>
      <c r="B1964" s="56" t="str">
        <f>VLOOKUP(A1964,Mapping!$H$2:$I$215,2,0)</f>
        <v>Pre</v>
      </c>
      <c r="C1964" s="123" t="str">
        <f>VLOOKUP(A1964,Mapping!$H$2:$J$215,3,0)</f>
        <v>Pre</v>
      </c>
      <c r="D1964" t="s">
        <v>104</v>
      </c>
      <c r="E1964" t="str">
        <f>VLOOKUP(D1964,Mapping!$E$2:$F$28,2,0)</f>
        <v>sum</v>
      </c>
      <c r="F1964">
        <v>131435</v>
      </c>
    </row>
    <row r="1965" spans="1:6" x14ac:dyDescent="0.35">
      <c r="A1965" s="56">
        <v>44293</v>
      </c>
      <c r="B1965" s="56" t="str">
        <f>VLOOKUP(A1965,Mapping!$H$2:$I$215,2,0)</f>
        <v>Pre</v>
      </c>
      <c r="C1965" s="123" t="str">
        <f>VLOOKUP(A1965,Mapping!$H$2:$J$215,3,0)</f>
        <v>Pre</v>
      </c>
      <c r="D1965" t="s">
        <v>104</v>
      </c>
      <c r="E1965" t="str">
        <f>VLOOKUP(D1965,Mapping!$E$2:$F$28,2,0)</f>
        <v>sum</v>
      </c>
      <c r="F1965">
        <v>134207</v>
      </c>
    </row>
    <row r="1966" spans="1:6" x14ac:dyDescent="0.35">
      <c r="A1966" s="56">
        <v>44294</v>
      </c>
      <c r="B1966" s="56" t="str">
        <f>VLOOKUP(A1966,Mapping!$H$2:$I$215,2,0)</f>
        <v>Pre</v>
      </c>
      <c r="C1966" s="123" t="str">
        <f>VLOOKUP(A1966,Mapping!$H$2:$J$215,3,0)</f>
        <v>Pre</v>
      </c>
      <c r="D1966" t="s">
        <v>104</v>
      </c>
      <c r="E1966" t="str">
        <f>VLOOKUP(D1966,Mapping!$E$2:$F$28,2,0)</f>
        <v>sum</v>
      </c>
      <c r="F1966">
        <v>68346</v>
      </c>
    </row>
    <row r="1967" spans="1:6" x14ac:dyDescent="0.35">
      <c r="A1967" s="56">
        <v>44295</v>
      </c>
      <c r="B1967" s="56" t="str">
        <f>VLOOKUP(A1967,Mapping!$H$2:$I$215,2,0)</f>
        <v>Pre</v>
      </c>
      <c r="C1967" s="123" t="str">
        <f>VLOOKUP(A1967,Mapping!$H$2:$J$215,3,0)</f>
        <v>Pre</v>
      </c>
      <c r="D1967" t="s">
        <v>104</v>
      </c>
      <c r="E1967" t="str">
        <f>VLOOKUP(D1967,Mapping!$E$2:$F$28,2,0)</f>
        <v>sum</v>
      </c>
      <c r="F1967">
        <v>79033</v>
      </c>
    </row>
    <row r="1968" spans="1:6" x14ac:dyDescent="0.35">
      <c r="A1968" s="56">
        <v>44296</v>
      </c>
      <c r="B1968" s="56" t="str">
        <f>VLOOKUP(A1968,Mapping!$H$2:$I$215,2,0)</f>
        <v>Pre</v>
      </c>
      <c r="C1968" s="123" t="str">
        <f>VLOOKUP(A1968,Mapping!$H$2:$J$215,3,0)</f>
        <v>Pre</v>
      </c>
      <c r="D1968" t="s">
        <v>104</v>
      </c>
      <c r="E1968" t="str">
        <f>VLOOKUP(D1968,Mapping!$E$2:$F$28,2,0)</f>
        <v>sum</v>
      </c>
      <c r="F1968">
        <v>104170</v>
      </c>
    </row>
    <row r="1969" spans="1:6" x14ac:dyDescent="0.35">
      <c r="A1969" s="56">
        <v>44297</v>
      </c>
      <c r="B1969" s="56" t="str">
        <f>VLOOKUP(A1969,Mapping!$H$2:$I$215,2,0)</f>
        <v>Pre</v>
      </c>
      <c r="C1969" s="123" t="str">
        <f>VLOOKUP(A1969,Mapping!$H$2:$J$215,3,0)</f>
        <v>Pre</v>
      </c>
      <c r="D1969" t="s">
        <v>104</v>
      </c>
      <c r="E1969" t="str">
        <f>VLOOKUP(D1969,Mapping!$E$2:$F$28,2,0)</f>
        <v>sum</v>
      </c>
      <c r="F1969">
        <v>81374</v>
      </c>
    </row>
    <row r="1970" spans="1:6" x14ac:dyDescent="0.35">
      <c r="A1970" s="56">
        <v>44298</v>
      </c>
      <c r="B1970" s="56" t="str">
        <f>VLOOKUP(A1970,Mapping!$H$2:$I$215,2,0)</f>
        <v>Pre</v>
      </c>
      <c r="C1970" s="123" t="str">
        <f>VLOOKUP(A1970,Mapping!$H$2:$J$215,3,0)</f>
        <v>Pre</v>
      </c>
      <c r="D1970" t="s">
        <v>104</v>
      </c>
      <c r="E1970" t="str">
        <f>VLOOKUP(D1970,Mapping!$E$2:$F$28,2,0)</f>
        <v>sum</v>
      </c>
      <c r="F1970">
        <v>93263</v>
      </c>
    </row>
    <row r="1971" spans="1:6" x14ac:dyDescent="0.35">
      <c r="A1971" s="56">
        <v>44299</v>
      </c>
      <c r="B1971" s="56" t="str">
        <f>VLOOKUP(A1971,Mapping!$H$2:$I$215,2,0)</f>
        <v>Pre</v>
      </c>
      <c r="C1971" s="123" t="str">
        <f>VLOOKUP(A1971,Mapping!$H$2:$J$215,3,0)</f>
        <v>Pre</v>
      </c>
      <c r="D1971" t="s">
        <v>104</v>
      </c>
      <c r="E1971" t="str">
        <f>VLOOKUP(D1971,Mapping!$E$2:$F$28,2,0)</f>
        <v>sum</v>
      </c>
      <c r="F1971">
        <v>82100</v>
      </c>
    </row>
    <row r="1972" spans="1:6" x14ac:dyDescent="0.35">
      <c r="A1972" s="56">
        <v>44300</v>
      </c>
      <c r="B1972" s="56" t="str">
        <f>VLOOKUP(A1972,Mapping!$H$2:$I$215,2,0)</f>
        <v>Pre</v>
      </c>
      <c r="C1972" s="123" t="str">
        <f>VLOOKUP(A1972,Mapping!$H$2:$J$215,3,0)</f>
        <v>Pre</v>
      </c>
      <c r="D1972" t="s">
        <v>104</v>
      </c>
      <c r="E1972" t="str">
        <f>VLOOKUP(D1972,Mapping!$E$2:$F$28,2,0)</f>
        <v>sum</v>
      </c>
      <c r="F1972">
        <v>78855</v>
      </c>
    </row>
    <row r="1973" spans="1:6" x14ac:dyDescent="0.35">
      <c r="A1973" s="56">
        <v>44301</v>
      </c>
      <c r="B1973" s="56" t="str">
        <f>VLOOKUP(A1973,Mapping!$H$2:$I$215,2,0)</f>
        <v>Pre</v>
      </c>
      <c r="C1973" s="123" t="str">
        <f>VLOOKUP(A1973,Mapping!$H$2:$J$215,3,0)</f>
        <v>Pre</v>
      </c>
      <c r="D1973" t="s">
        <v>104</v>
      </c>
      <c r="E1973" t="str">
        <f>VLOOKUP(D1973,Mapping!$E$2:$F$28,2,0)</f>
        <v>sum</v>
      </c>
      <c r="F1973">
        <v>99060</v>
      </c>
    </row>
    <row r="1974" spans="1:6" x14ac:dyDescent="0.35">
      <c r="A1974" s="56">
        <v>44302</v>
      </c>
      <c r="B1974" s="56" t="str">
        <f>VLOOKUP(A1974,Mapping!$H$2:$I$215,2,0)</f>
        <v>Pre</v>
      </c>
      <c r="C1974" s="123" t="str">
        <f>VLOOKUP(A1974,Mapping!$H$2:$J$215,3,0)</f>
        <v>Pre</v>
      </c>
      <c r="D1974" t="s">
        <v>104</v>
      </c>
      <c r="E1974" t="str">
        <f>VLOOKUP(D1974,Mapping!$E$2:$F$28,2,0)</f>
        <v>sum</v>
      </c>
      <c r="F1974">
        <v>72480</v>
      </c>
    </row>
    <row r="1975" spans="1:6" x14ac:dyDescent="0.35">
      <c r="A1975" s="56">
        <v>44303</v>
      </c>
      <c r="B1975" s="56" t="str">
        <f>VLOOKUP(A1975,Mapping!$H$2:$I$215,2,0)</f>
        <v>Pre</v>
      </c>
      <c r="C1975" s="123" t="str">
        <f>VLOOKUP(A1975,Mapping!$H$2:$J$215,3,0)</f>
        <v>Pre</v>
      </c>
      <c r="D1975" t="s">
        <v>104</v>
      </c>
      <c r="E1975" t="str">
        <f>VLOOKUP(D1975,Mapping!$E$2:$F$28,2,0)</f>
        <v>sum</v>
      </c>
      <c r="F1975">
        <v>76950</v>
      </c>
    </row>
    <row r="1976" spans="1:6" x14ac:dyDescent="0.35">
      <c r="A1976" s="56">
        <v>44304</v>
      </c>
      <c r="B1976" s="56" t="str">
        <f>VLOOKUP(A1976,Mapping!$H$2:$I$215,2,0)</f>
        <v>Pre</v>
      </c>
      <c r="C1976" s="123" t="str">
        <f>VLOOKUP(A1976,Mapping!$H$2:$J$215,3,0)</f>
        <v>Pre</v>
      </c>
      <c r="D1976" t="s">
        <v>104</v>
      </c>
      <c r="E1976" t="str">
        <f>VLOOKUP(D1976,Mapping!$E$2:$F$28,2,0)</f>
        <v>sum</v>
      </c>
      <c r="F1976">
        <v>143284</v>
      </c>
    </row>
    <row r="1977" spans="1:6" x14ac:dyDescent="0.35">
      <c r="A1977" s="56">
        <v>44305</v>
      </c>
      <c r="B1977" s="56" t="str">
        <f>VLOOKUP(A1977,Mapping!$H$2:$I$215,2,0)</f>
        <v>Pre</v>
      </c>
      <c r="C1977" s="123" t="str">
        <f>VLOOKUP(A1977,Mapping!$H$2:$J$215,3,0)</f>
        <v>Pre</v>
      </c>
      <c r="D1977" t="s">
        <v>104</v>
      </c>
      <c r="E1977" t="str">
        <f>VLOOKUP(D1977,Mapping!$E$2:$F$28,2,0)</f>
        <v>sum</v>
      </c>
      <c r="F1977">
        <v>138867</v>
      </c>
    </row>
    <row r="1978" spans="1:6" x14ac:dyDescent="0.35">
      <c r="A1978" s="56">
        <v>44306</v>
      </c>
      <c r="B1978" s="56" t="str">
        <f>VLOOKUP(A1978,Mapping!$H$2:$I$215,2,0)</f>
        <v>Pre</v>
      </c>
      <c r="C1978" s="123" t="str">
        <f>VLOOKUP(A1978,Mapping!$H$2:$J$215,3,0)</f>
        <v>Pre</v>
      </c>
      <c r="D1978" t="s">
        <v>104</v>
      </c>
      <c r="E1978" t="str">
        <f>VLOOKUP(D1978,Mapping!$E$2:$F$28,2,0)</f>
        <v>sum</v>
      </c>
      <c r="F1978">
        <v>148034</v>
      </c>
    </row>
    <row r="1979" spans="1:6" x14ac:dyDescent="0.35">
      <c r="A1979" s="56">
        <v>44307</v>
      </c>
      <c r="B1979" s="56" t="str">
        <f>VLOOKUP(A1979,Mapping!$H$2:$I$215,2,0)</f>
        <v>Pre</v>
      </c>
      <c r="C1979" s="123" t="str">
        <f>VLOOKUP(A1979,Mapping!$H$2:$J$215,3,0)</f>
        <v>Pre</v>
      </c>
      <c r="D1979" t="s">
        <v>104</v>
      </c>
      <c r="E1979" t="str">
        <f>VLOOKUP(D1979,Mapping!$E$2:$F$28,2,0)</f>
        <v>sum</v>
      </c>
      <c r="F1979">
        <v>218175</v>
      </c>
    </row>
    <row r="1980" spans="1:6" x14ac:dyDescent="0.35">
      <c r="A1980" s="56">
        <v>44308</v>
      </c>
      <c r="B1980" s="56" t="str">
        <f>VLOOKUP(A1980,Mapping!$H$2:$I$215,2,0)</f>
        <v>Pre</v>
      </c>
      <c r="C1980" s="123" t="str">
        <f>VLOOKUP(A1980,Mapping!$H$2:$J$215,3,0)</f>
        <v>Pre</v>
      </c>
      <c r="D1980" t="s">
        <v>104</v>
      </c>
      <c r="E1980" t="str">
        <f>VLOOKUP(D1980,Mapping!$E$2:$F$28,2,0)</f>
        <v>sum</v>
      </c>
      <c r="F1980">
        <v>195266</v>
      </c>
    </row>
    <row r="1981" spans="1:6" x14ac:dyDescent="0.35">
      <c r="A1981" s="56">
        <v>44309</v>
      </c>
      <c r="B1981" s="56" t="str">
        <f>VLOOKUP(A1981,Mapping!$H$2:$I$215,2,0)</f>
        <v>Pre</v>
      </c>
      <c r="C1981" s="123" t="str">
        <f>VLOOKUP(A1981,Mapping!$H$2:$J$215,3,0)</f>
        <v>Pre</v>
      </c>
      <c r="D1981" t="s">
        <v>104</v>
      </c>
      <c r="E1981" t="str">
        <f>VLOOKUP(D1981,Mapping!$E$2:$F$28,2,0)</f>
        <v>sum</v>
      </c>
      <c r="F1981">
        <v>185375</v>
      </c>
    </row>
    <row r="1982" spans="1:6" x14ac:dyDescent="0.35">
      <c r="A1982" s="56">
        <v>44310</v>
      </c>
      <c r="B1982" s="56" t="str">
        <f>VLOOKUP(A1982,Mapping!$H$2:$I$215,2,0)</f>
        <v>Pre</v>
      </c>
      <c r="C1982" s="123" t="str">
        <f>VLOOKUP(A1982,Mapping!$H$2:$J$215,3,0)</f>
        <v>Pre</v>
      </c>
      <c r="D1982" t="s">
        <v>104</v>
      </c>
      <c r="E1982" t="str">
        <f>VLOOKUP(D1982,Mapping!$E$2:$F$28,2,0)</f>
        <v>sum</v>
      </c>
      <c r="F1982">
        <v>173330</v>
      </c>
    </row>
    <row r="1983" spans="1:6" x14ac:dyDescent="0.35">
      <c r="A1983" s="56">
        <v>44311</v>
      </c>
      <c r="B1983" s="56" t="str">
        <f>VLOOKUP(A1983,Mapping!$H$2:$I$215,2,0)</f>
        <v>Pre</v>
      </c>
      <c r="C1983" s="123" t="str">
        <f>VLOOKUP(A1983,Mapping!$H$2:$J$215,3,0)</f>
        <v>Pre</v>
      </c>
      <c r="D1983" t="s">
        <v>104</v>
      </c>
      <c r="E1983" t="str">
        <f>VLOOKUP(D1983,Mapping!$E$2:$F$28,2,0)</f>
        <v>sum</v>
      </c>
      <c r="F1983">
        <v>183153</v>
      </c>
    </row>
    <row r="1984" spans="1:6" x14ac:dyDescent="0.35">
      <c r="A1984" s="56">
        <v>44312</v>
      </c>
      <c r="B1984" s="56" t="str">
        <f>VLOOKUP(A1984,Mapping!$H$2:$I$215,2,0)</f>
        <v>Pre</v>
      </c>
      <c r="C1984" s="123" t="str">
        <f>VLOOKUP(A1984,Mapping!$H$2:$J$215,3,0)</f>
        <v>Pre</v>
      </c>
      <c r="D1984" t="s">
        <v>104</v>
      </c>
      <c r="E1984" t="str">
        <f>VLOOKUP(D1984,Mapping!$E$2:$F$28,2,0)</f>
        <v>sum</v>
      </c>
      <c r="F1984">
        <v>206147</v>
      </c>
    </row>
    <row r="1985" spans="1:6" x14ac:dyDescent="0.35">
      <c r="A1985" s="56">
        <v>44313</v>
      </c>
      <c r="B1985" s="56" t="str">
        <f>VLOOKUP(A1985,Mapping!$H$2:$I$215,2,0)</f>
        <v>Post</v>
      </c>
      <c r="C1985" s="123" t="str">
        <f>VLOOKUP(A1985,Mapping!$H$2:$J$215,3,0)</f>
        <v>Post</v>
      </c>
      <c r="D1985" t="s">
        <v>104</v>
      </c>
      <c r="E1985" t="str">
        <f>VLOOKUP(D1985,Mapping!$E$2:$F$28,2,0)</f>
        <v>sum</v>
      </c>
      <c r="F1985">
        <v>273770</v>
      </c>
    </row>
    <row r="1986" spans="1:6" x14ac:dyDescent="0.35">
      <c r="A1986" s="56">
        <v>44314</v>
      </c>
      <c r="B1986" s="56" t="str">
        <f>VLOOKUP(A1986,Mapping!$H$2:$I$215,2,0)</f>
        <v>Post</v>
      </c>
      <c r="C1986" s="123" t="str">
        <f>VLOOKUP(A1986,Mapping!$H$2:$J$215,3,0)</f>
        <v>Post</v>
      </c>
      <c r="D1986" t="s">
        <v>104</v>
      </c>
      <c r="E1986" t="str">
        <f>VLOOKUP(D1986,Mapping!$E$2:$F$28,2,0)</f>
        <v>sum</v>
      </c>
      <c r="F1986">
        <v>205159</v>
      </c>
    </row>
    <row r="1987" spans="1:6" x14ac:dyDescent="0.35">
      <c r="A1987" s="56">
        <v>44315</v>
      </c>
      <c r="B1987" s="56" t="str">
        <f>VLOOKUP(A1987,Mapping!$H$2:$I$215,2,0)</f>
        <v>Post</v>
      </c>
      <c r="C1987" s="123" t="str">
        <f>VLOOKUP(A1987,Mapping!$H$2:$J$215,3,0)</f>
        <v>Post</v>
      </c>
      <c r="D1987" t="s">
        <v>104</v>
      </c>
      <c r="E1987" t="str">
        <f>VLOOKUP(D1987,Mapping!$E$2:$F$28,2,0)</f>
        <v>sum</v>
      </c>
      <c r="F1987">
        <v>416223</v>
      </c>
    </row>
    <row r="1988" spans="1:6" x14ac:dyDescent="0.35">
      <c r="A1988" s="56">
        <v>44316</v>
      </c>
      <c r="B1988" s="56" t="str">
        <f>VLOOKUP(A1988,Mapping!$H$2:$I$215,2,0)</f>
        <v>Post</v>
      </c>
      <c r="C1988" s="123" t="str">
        <f>VLOOKUP(A1988,Mapping!$H$2:$J$215,3,0)</f>
        <v>Post</v>
      </c>
      <c r="D1988" t="s">
        <v>104</v>
      </c>
      <c r="E1988" t="str">
        <f>VLOOKUP(D1988,Mapping!$E$2:$F$28,2,0)</f>
        <v>sum</v>
      </c>
      <c r="F1988">
        <v>387631</v>
      </c>
    </row>
    <row r="1989" spans="1:6" x14ac:dyDescent="0.35">
      <c r="A1989" s="56">
        <v>44317</v>
      </c>
      <c r="B1989" s="56" t="str">
        <f>VLOOKUP(A1989,Mapping!$H$2:$I$215,2,0)</f>
        <v>Post</v>
      </c>
      <c r="C1989" s="123" t="str">
        <f>VLOOKUP(A1989,Mapping!$H$2:$J$215,3,0)</f>
        <v>Post</v>
      </c>
      <c r="D1989" t="s">
        <v>104</v>
      </c>
      <c r="E1989" t="str">
        <f>VLOOKUP(D1989,Mapping!$E$2:$F$28,2,0)</f>
        <v>sum</v>
      </c>
      <c r="F1989">
        <v>573227</v>
      </c>
    </row>
    <row r="1990" spans="1:6" x14ac:dyDescent="0.35">
      <c r="A1990" s="56">
        <v>44318</v>
      </c>
      <c r="B1990" s="56" t="str">
        <f>VLOOKUP(A1990,Mapping!$H$2:$I$215,2,0)</f>
        <v>Post</v>
      </c>
      <c r="C1990" s="123" t="str">
        <f>VLOOKUP(A1990,Mapping!$H$2:$J$215,3,0)</f>
        <v>Post</v>
      </c>
      <c r="D1990" t="s">
        <v>104</v>
      </c>
      <c r="E1990" t="str">
        <f>VLOOKUP(D1990,Mapping!$E$2:$F$28,2,0)</f>
        <v>sum</v>
      </c>
      <c r="F1990">
        <v>616083</v>
      </c>
    </row>
    <row r="1991" spans="1:6" x14ac:dyDescent="0.35">
      <c r="A1991" s="56">
        <v>44319</v>
      </c>
      <c r="B1991" s="56" t="str">
        <f>VLOOKUP(A1991,Mapping!$H$2:$I$215,2,0)</f>
        <v>Post</v>
      </c>
      <c r="C1991" s="123" t="str">
        <f>VLOOKUP(A1991,Mapping!$H$2:$J$215,3,0)</f>
        <v>Post</v>
      </c>
      <c r="D1991" t="s">
        <v>104</v>
      </c>
      <c r="E1991" t="str">
        <f>VLOOKUP(D1991,Mapping!$E$2:$F$28,2,0)</f>
        <v>sum</v>
      </c>
      <c r="F1991">
        <v>370229</v>
      </c>
    </row>
    <row r="1992" spans="1:6" x14ac:dyDescent="0.35">
      <c r="A1992" s="56">
        <v>44320</v>
      </c>
      <c r="B1992" s="56" t="str">
        <f>VLOOKUP(A1992,Mapping!$H$2:$I$215,2,0)</f>
        <v>Post</v>
      </c>
      <c r="C1992" s="123" t="str">
        <f>VLOOKUP(A1992,Mapping!$H$2:$J$215,3,0)</f>
        <v>Post</v>
      </c>
      <c r="D1992" t="s">
        <v>104</v>
      </c>
      <c r="E1992" t="str">
        <f>VLOOKUP(D1992,Mapping!$E$2:$F$28,2,0)</f>
        <v>sum</v>
      </c>
      <c r="F1992">
        <v>253585</v>
      </c>
    </row>
    <row r="1993" spans="1:6" x14ac:dyDescent="0.35">
      <c r="A1993" s="56">
        <v>44321</v>
      </c>
      <c r="B1993" s="56" t="str">
        <f>VLOOKUP(A1993,Mapping!$H$2:$I$215,2,0)</f>
        <v>Post</v>
      </c>
      <c r="C1993" s="123" t="str">
        <f>VLOOKUP(A1993,Mapping!$H$2:$J$215,3,0)</f>
        <v>Post</v>
      </c>
      <c r="D1993" t="s">
        <v>104</v>
      </c>
      <c r="E1993" t="str">
        <f>VLOOKUP(D1993,Mapping!$E$2:$F$28,2,0)</f>
        <v>sum</v>
      </c>
      <c r="F1993">
        <v>197498</v>
      </c>
    </row>
    <row r="1994" spans="1:6" x14ac:dyDescent="0.35">
      <c r="A1994" s="56">
        <v>44322</v>
      </c>
      <c r="B1994" s="56" t="str">
        <f>VLOOKUP(A1994,Mapping!$H$2:$I$215,2,0)</f>
        <v>Post</v>
      </c>
      <c r="C1994" s="123" t="str">
        <f>VLOOKUP(A1994,Mapping!$H$2:$J$215,3,0)</f>
        <v>Post</v>
      </c>
      <c r="D1994" t="s">
        <v>104</v>
      </c>
      <c r="E1994" t="str">
        <f>VLOOKUP(D1994,Mapping!$E$2:$F$28,2,0)</f>
        <v>sum</v>
      </c>
      <c r="F1994">
        <v>212698</v>
      </c>
    </row>
    <row r="1995" spans="1:6" x14ac:dyDescent="0.35">
      <c r="A1995" s="56">
        <v>44323</v>
      </c>
      <c r="B1995" s="56" t="str">
        <f>VLOOKUP(A1995,Mapping!$H$2:$I$215,2,0)</f>
        <v>Post</v>
      </c>
      <c r="C1995" s="123" t="str">
        <f>VLOOKUP(A1995,Mapping!$H$2:$J$215,3,0)</f>
        <v>Post</v>
      </c>
      <c r="D1995" t="s">
        <v>104</v>
      </c>
      <c r="E1995" t="str">
        <f>VLOOKUP(D1995,Mapping!$E$2:$F$28,2,0)</f>
        <v>sum</v>
      </c>
      <c r="F1995">
        <v>218513</v>
      </c>
    </row>
    <row r="1996" spans="1:6" x14ac:dyDescent="0.35">
      <c r="A1996" s="56">
        <v>44324</v>
      </c>
      <c r="B1996" s="56" t="str">
        <f>VLOOKUP(A1996,Mapping!$H$2:$I$215,2,0)</f>
        <v>Post</v>
      </c>
      <c r="C1996" s="123" t="str">
        <f>VLOOKUP(A1996,Mapping!$H$2:$J$215,3,0)</f>
        <v>Post</v>
      </c>
      <c r="D1996" t="s">
        <v>104</v>
      </c>
      <c r="E1996" t="str">
        <f>VLOOKUP(D1996,Mapping!$E$2:$F$28,2,0)</f>
        <v>sum</v>
      </c>
      <c r="F1996">
        <v>175652</v>
      </c>
    </row>
    <row r="1997" spans="1:6" x14ac:dyDescent="0.35">
      <c r="A1997" s="56">
        <v>44325</v>
      </c>
      <c r="B1997" s="56" t="str">
        <f>VLOOKUP(A1997,Mapping!$H$2:$I$215,2,0)</f>
        <v>Post</v>
      </c>
      <c r="C1997" s="123" t="str">
        <f>VLOOKUP(A1997,Mapping!$H$2:$J$215,3,0)</f>
        <v>Post</v>
      </c>
      <c r="D1997" t="s">
        <v>104</v>
      </c>
      <c r="E1997" t="str">
        <f>VLOOKUP(D1997,Mapping!$E$2:$F$28,2,0)</f>
        <v>sum</v>
      </c>
      <c r="F1997">
        <v>188117</v>
      </c>
    </row>
    <row r="1998" spans="1:6" x14ac:dyDescent="0.35">
      <c r="A1998" s="56">
        <v>44326</v>
      </c>
      <c r="B1998" s="56" t="str">
        <f>VLOOKUP(A1998,Mapping!$H$2:$I$215,2,0)</f>
        <v>Post</v>
      </c>
      <c r="C1998" s="123" t="str">
        <f>VLOOKUP(A1998,Mapping!$H$2:$J$215,3,0)</f>
        <v>Post</v>
      </c>
      <c r="D1998" t="s">
        <v>104</v>
      </c>
      <c r="E1998" t="str">
        <f>VLOOKUP(D1998,Mapping!$E$2:$F$28,2,0)</f>
        <v>sum</v>
      </c>
      <c r="F1998">
        <v>148313</v>
      </c>
    </row>
    <row r="1999" spans="1:6" x14ac:dyDescent="0.35">
      <c r="A1999" s="56">
        <v>44327</v>
      </c>
      <c r="B1999" s="56" t="str">
        <f>VLOOKUP(A1999,Mapping!$H$2:$I$215,2,0)</f>
        <v>Post</v>
      </c>
      <c r="C1999" s="123" t="str">
        <f>VLOOKUP(A1999,Mapping!$H$2:$J$215,3,0)</f>
        <v>Post</v>
      </c>
      <c r="D1999" t="s">
        <v>104</v>
      </c>
      <c r="E1999" t="str">
        <f>VLOOKUP(D1999,Mapping!$E$2:$F$28,2,0)</f>
        <v>sum</v>
      </c>
      <c r="F1999">
        <v>137370</v>
      </c>
    </row>
    <row r="2000" spans="1:6" x14ac:dyDescent="0.35">
      <c r="A2000" s="56">
        <v>44328</v>
      </c>
      <c r="B2000" s="56" t="str">
        <f>VLOOKUP(A2000,Mapping!$H$2:$I$215,2,0)</f>
        <v>Post</v>
      </c>
      <c r="C2000" s="123" t="str">
        <f>VLOOKUP(A2000,Mapping!$H$2:$J$215,3,0)</f>
        <v>Post</v>
      </c>
      <c r="D2000" t="s">
        <v>104</v>
      </c>
      <c r="E2000" t="str">
        <f>VLOOKUP(D2000,Mapping!$E$2:$F$28,2,0)</f>
        <v>sum</v>
      </c>
      <c r="F2000">
        <v>186239</v>
      </c>
    </row>
    <row r="2001" spans="1:6" x14ac:dyDescent="0.35">
      <c r="A2001" s="56">
        <v>44329</v>
      </c>
      <c r="B2001" s="56" t="str">
        <f>VLOOKUP(A2001,Mapping!$H$2:$I$215,2,0)</f>
        <v>Post</v>
      </c>
      <c r="C2001" s="123" t="str">
        <f>VLOOKUP(A2001,Mapping!$H$2:$J$215,3,0)</f>
        <v>Post</v>
      </c>
      <c r="D2001" t="s">
        <v>104</v>
      </c>
      <c r="E2001" t="str">
        <f>VLOOKUP(D2001,Mapping!$E$2:$F$28,2,0)</f>
        <v>sum</v>
      </c>
      <c r="F2001">
        <v>88627</v>
      </c>
    </row>
    <row r="2002" spans="1:6" x14ac:dyDescent="0.35">
      <c r="A2002" s="56">
        <v>44330</v>
      </c>
      <c r="B2002" s="56" t="str">
        <f>VLOOKUP(A2002,Mapping!$H$2:$I$215,2,0)</f>
        <v>Post</v>
      </c>
      <c r="C2002" s="123" t="str">
        <f>VLOOKUP(A2002,Mapping!$H$2:$J$215,3,0)</f>
        <v>Post</v>
      </c>
      <c r="D2002" t="s">
        <v>104</v>
      </c>
      <c r="E2002" t="str">
        <f>VLOOKUP(D2002,Mapping!$E$2:$F$28,2,0)</f>
        <v>sum</v>
      </c>
      <c r="F2002">
        <v>97403</v>
      </c>
    </row>
    <row r="2003" spans="1:6" x14ac:dyDescent="0.35">
      <c r="A2003" s="56">
        <v>44331</v>
      </c>
      <c r="B2003" s="56" t="str">
        <f>VLOOKUP(A2003,Mapping!$H$2:$I$215,2,0)</f>
        <v>Post</v>
      </c>
      <c r="C2003" s="123" t="str">
        <f>VLOOKUP(A2003,Mapping!$H$2:$J$215,3,0)</f>
        <v>Post</v>
      </c>
      <c r="D2003" t="s">
        <v>104</v>
      </c>
      <c r="E2003" t="str">
        <f>VLOOKUP(D2003,Mapping!$E$2:$F$28,2,0)</f>
        <v>sum</v>
      </c>
      <c r="F2003">
        <v>83051</v>
      </c>
    </row>
    <row r="2004" spans="1:6" x14ac:dyDescent="0.35">
      <c r="A2004" s="56">
        <v>44332</v>
      </c>
      <c r="B2004" s="56" t="str">
        <f>VLOOKUP(A2004,Mapping!$H$2:$I$215,2,0)</f>
        <v>Post</v>
      </c>
      <c r="C2004" s="123" t="str">
        <f>VLOOKUP(A2004,Mapping!$H$2:$J$215,3,0)</f>
        <v>Post</v>
      </c>
      <c r="D2004" t="s">
        <v>104</v>
      </c>
      <c r="E2004" t="str">
        <f>VLOOKUP(D2004,Mapping!$E$2:$F$28,2,0)</f>
        <v>sum</v>
      </c>
      <c r="F2004">
        <v>117056</v>
      </c>
    </row>
    <row r="2005" spans="1:6" x14ac:dyDescent="0.35">
      <c r="A2005" s="56">
        <v>44333</v>
      </c>
      <c r="B2005" s="56" t="str">
        <f>VLOOKUP(A2005,Mapping!$H$2:$I$215,2,0)</f>
        <v>Post</v>
      </c>
      <c r="C2005" s="123" t="str">
        <f>VLOOKUP(A2005,Mapping!$H$2:$J$215,3,0)</f>
        <v>Post</v>
      </c>
      <c r="D2005" t="s">
        <v>104</v>
      </c>
      <c r="E2005" t="str">
        <f>VLOOKUP(D2005,Mapping!$E$2:$F$28,2,0)</f>
        <v>sum</v>
      </c>
      <c r="F2005">
        <v>174676</v>
      </c>
    </row>
    <row r="2006" spans="1:6" x14ac:dyDescent="0.35">
      <c r="A2006" s="56">
        <v>44334</v>
      </c>
      <c r="B2006" s="56" t="str">
        <f>VLOOKUP(A2006,Mapping!$H$2:$I$215,2,0)</f>
        <v>Post</v>
      </c>
      <c r="C2006" s="123" t="str">
        <f>VLOOKUP(A2006,Mapping!$H$2:$J$215,3,0)</f>
        <v>Post</v>
      </c>
      <c r="D2006" t="s">
        <v>104</v>
      </c>
      <c r="E2006" t="str">
        <f>VLOOKUP(D2006,Mapping!$E$2:$F$28,2,0)</f>
        <v>sum</v>
      </c>
      <c r="F2006">
        <v>98800</v>
      </c>
    </row>
    <row r="2007" spans="1:6" x14ac:dyDescent="0.35">
      <c r="A2007" s="56">
        <v>44335</v>
      </c>
      <c r="B2007" s="56" t="str">
        <f>VLOOKUP(A2007,Mapping!$H$2:$I$215,2,0)</f>
        <v>Post</v>
      </c>
      <c r="C2007" s="123" t="str">
        <f>VLOOKUP(A2007,Mapping!$H$2:$J$215,3,0)</f>
        <v>Post</v>
      </c>
      <c r="D2007" t="s">
        <v>104</v>
      </c>
      <c r="E2007" t="str">
        <f>VLOOKUP(D2007,Mapping!$E$2:$F$28,2,0)</f>
        <v>sum</v>
      </c>
      <c r="F2007">
        <v>81484</v>
      </c>
    </row>
    <row r="2008" spans="1:6" x14ac:dyDescent="0.35">
      <c r="A2008" s="56">
        <v>44336</v>
      </c>
      <c r="B2008" s="56" t="str">
        <f>VLOOKUP(A2008,Mapping!$H$2:$I$215,2,0)</f>
        <v>Post</v>
      </c>
      <c r="C2008" s="123" t="str">
        <f>VLOOKUP(A2008,Mapping!$H$2:$J$215,3,0)</f>
        <v>Post</v>
      </c>
      <c r="D2008" t="s">
        <v>104</v>
      </c>
      <c r="E2008" t="str">
        <f>VLOOKUP(D2008,Mapping!$E$2:$F$28,2,0)</f>
        <v>sum</v>
      </c>
      <c r="F2008">
        <v>109754</v>
      </c>
    </row>
    <row r="2009" spans="1:6" x14ac:dyDescent="0.35">
      <c r="A2009" s="56">
        <v>44337</v>
      </c>
      <c r="B2009" s="56" t="str">
        <f>VLOOKUP(A2009,Mapping!$H$2:$I$215,2,0)</f>
        <v>Post</v>
      </c>
      <c r="C2009" s="123" t="str">
        <f>VLOOKUP(A2009,Mapping!$H$2:$J$215,3,0)</f>
        <v>Post</v>
      </c>
      <c r="D2009" t="s">
        <v>104</v>
      </c>
      <c r="E2009" t="str">
        <f>VLOOKUP(D2009,Mapping!$E$2:$F$28,2,0)</f>
        <v>sum</v>
      </c>
      <c r="F2009">
        <v>117186</v>
      </c>
    </row>
    <row r="2010" spans="1:6" x14ac:dyDescent="0.35">
      <c r="A2010" s="56">
        <v>44338</v>
      </c>
      <c r="B2010" s="56" t="str">
        <f>VLOOKUP(A2010,Mapping!$H$2:$I$215,2,0)</f>
        <v>Post</v>
      </c>
      <c r="C2010" s="123" t="str">
        <f>VLOOKUP(A2010,Mapping!$H$2:$J$215,3,0)</f>
        <v>Post</v>
      </c>
      <c r="D2010" t="s">
        <v>104</v>
      </c>
      <c r="E2010" t="str">
        <f>VLOOKUP(D2010,Mapping!$E$2:$F$28,2,0)</f>
        <v>sum</v>
      </c>
      <c r="F2010">
        <v>84130</v>
      </c>
    </row>
    <row r="2011" spans="1:6" x14ac:dyDescent="0.35">
      <c r="A2011" s="56">
        <v>44339</v>
      </c>
      <c r="B2011" s="56" t="str">
        <f>VLOOKUP(A2011,Mapping!$H$2:$I$215,2,0)</f>
        <v>Post</v>
      </c>
      <c r="C2011" s="123" t="str">
        <f>VLOOKUP(A2011,Mapping!$H$2:$J$215,3,0)</f>
        <v>Post</v>
      </c>
      <c r="D2011" t="s">
        <v>104</v>
      </c>
      <c r="E2011" t="str">
        <f>VLOOKUP(D2011,Mapping!$E$2:$F$28,2,0)</f>
        <v>sum</v>
      </c>
      <c r="F2011">
        <v>92644</v>
      </c>
    </row>
    <row r="2012" spans="1:6" x14ac:dyDescent="0.35">
      <c r="A2012" s="56">
        <v>44340</v>
      </c>
      <c r="B2012" s="56" t="str">
        <f>VLOOKUP(A2012,Mapping!$H$2:$I$215,2,0)</f>
        <v>Post</v>
      </c>
      <c r="C2012" s="123" t="str">
        <f>VLOOKUP(A2012,Mapping!$H$2:$J$215,3,0)</f>
        <v>Post</v>
      </c>
      <c r="D2012" t="s">
        <v>104</v>
      </c>
      <c r="E2012" t="str">
        <f>VLOOKUP(D2012,Mapping!$E$2:$F$28,2,0)</f>
        <v>sum</v>
      </c>
      <c r="F2012">
        <v>131853</v>
      </c>
    </row>
    <row r="2013" spans="1:6" x14ac:dyDescent="0.35">
      <c r="A2013" s="56">
        <v>44341</v>
      </c>
      <c r="B2013" s="56" t="str">
        <f>VLOOKUP(A2013,Mapping!$H$2:$I$215,2,0)</f>
        <v>Post</v>
      </c>
      <c r="C2013" s="123" t="str">
        <f>VLOOKUP(A2013,Mapping!$H$2:$J$215,3,0)</f>
        <v>Post</v>
      </c>
      <c r="D2013" t="s">
        <v>104</v>
      </c>
      <c r="E2013" t="str">
        <f>VLOOKUP(D2013,Mapping!$E$2:$F$28,2,0)</f>
        <v>sum</v>
      </c>
      <c r="F2013">
        <v>158974</v>
      </c>
    </row>
    <row r="2014" spans="1:6" x14ac:dyDescent="0.35">
      <c r="A2014" s="56">
        <v>44342</v>
      </c>
      <c r="B2014" s="56" t="str">
        <f>VLOOKUP(A2014,Mapping!$H$2:$I$215,2,0)</f>
        <v>Post</v>
      </c>
      <c r="C2014" s="123" t="str">
        <f>VLOOKUP(A2014,Mapping!$H$2:$J$215,3,0)</f>
        <v>Post</v>
      </c>
      <c r="D2014" t="s">
        <v>104</v>
      </c>
      <c r="E2014" t="str">
        <f>VLOOKUP(D2014,Mapping!$E$2:$F$28,2,0)</f>
        <v>sum</v>
      </c>
      <c r="F2014">
        <v>155440</v>
      </c>
    </row>
    <row r="2015" spans="1:6" x14ac:dyDescent="0.35">
      <c r="A2015" s="56">
        <v>44343</v>
      </c>
      <c r="B2015" s="56" t="str">
        <f>VLOOKUP(A2015,Mapping!$H$2:$I$215,2,0)</f>
        <v>Post</v>
      </c>
      <c r="C2015" s="123" t="str">
        <f>VLOOKUP(A2015,Mapping!$H$2:$J$215,3,0)</f>
        <v>Post</v>
      </c>
      <c r="D2015" t="s">
        <v>104</v>
      </c>
      <c r="E2015" t="str">
        <f>VLOOKUP(D2015,Mapping!$E$2:$F$28,2,0)</f>
        <v>sum</v>
      </c>
      <c r="F2015">
        <v>85695</v>
      </c>
    </row>
    <row r="2016" spans="1:6" x14ac:dyDescent="0.35">
      <c r="A2016" s="56">
        <v>44344</v>
      </c>
      <c r="B2016" s="56" t="str">
        <f>VLOOKUP(A2016,Mapping!$H$2:$I$215,2,0)</f>
        <v>Post</v>
      </c>
      <c r="C2016" s="123" t="str">
        <f>VLOOKUP(A2016,Mapping!$H$2:$J$215,3,0)</f>
        <v>Post</v>
      </c>
      <c r="D2016" t="s">
        <v>104</v>
      </c>
      <c r="E2016" t="str">
        <f>VLOOKUP(D2016,Mapping!$E$2:$F$28,2,0)</f>
        <v>sum</v>
      </c>
      <c r="F2016">
        <v>78961</v>
      </c>
    </row>
    <row r="2017" spans="1:6" x14ac:dyDescent="0.35">
      <c r="A2017" s="56">
        <v>44345</v>
      </c>
      <c r="B2017" s="56" t="str">
        <f>VLOOKUP(A2017,Mapping!$H$2:$I$215,2,0)</f>
        <v>Post</v>
      </c>
      <c r="C2017" s="123" t="str">
        <f>VLOOKUP(A2017,Mapping!$H$2:$J$215,3,0)</f>
        <v>Post</v>
      </c>
      <c r="D2017" t="s">
        <v>104</v>
      </c>
      <c r="E2017" t="str">
        <f>VLOOKUP(D2017,Mapping!$E$2:$F$28,2,0)</f>
        <v>sum</v>
      </c>
      <c r="F2017">
        <v>81336</v>
      </c>
    </row>
    <row r="2018" spans="1:6" x14ac:dyDescent="0.35">
      <c r="A2018" s="56">
        <v>44346</v>
      </c>
      <c r="B2018" s="56" t="str">
        <f>VLOOKUP(A2018,Mapping!$H$2:$I$215,2,0)</f>
        <v>Post</v>
      </c>
      <c r="C2018" s="123" t="str">
        <f>VLOOKUP(A2018,Mapping!$H$2:$J$215,3,0)</f>
        <v>Post</v>
      </c>
      <c r="D2018" t="s">
        <v>104</v>
      </c>
      <c r="E2018" t="str">
        <f>VLOOKUP(D2018,Mapping!$E$2:$F$28,2,0)</f>
        <v>sum</v>
      </c>
      <c r="F2018">
        <v>111309</v>
      </c>
    </row>
    <row r="2019" spans="1:6" x14ac:dyDescent="0.35">
      <c r="A2019" s="56">
        <v>44347</v>
      </c>
      <c r="B2019" s="56" t="str">
        <f>VLOOKUP(A2019,Mapping!$H$2:$I$215,2,0)</f>
        <v>Post</v>
      </c>
      <c r="C2019" s="123" t="str">
        <f>VLOOKUP(A2019,Mapping!$H$2:$J$215,3,0)</f>
        <v>Post</v>
      </c>
      <c r="D2019" t="s">
        <v>104</v>
      </c>
      <c r="E2019" t="str">
        <f>VLOOKUP(D2019,Mapping!$E$2:$F$28,2,0)</f>
        <v>sum</v>
      </c>
      <c r="F2019">
        <v>97940</v>
      </c>
    </row>
    <row r="2020" spans="1:6" x14ac:dyDescent="0.35">
      <c r="A2020" s="56">
        <v>44348</v>
      </c>
      <c r="B2020" s="56" t="str">
        <f>VLOOKUP(A2020,Mapping!$H$2:$I$215,2,0)</f>
        <v>Post</v>
      </c>
      <c r="C2020" s="123" t="str">
        <f>VLOOKUP(A2020,Mapping!$H$2:$J$215,3,0)</f>
        <v>Post</v>
      </c>
      <c r="D2020" t="s">
        <v>104</v>
      </c>
      <c r="E2020" t="str">
        <f>VLOOKUP(D2020,Mapping!$E$2:$F$28,2,0)</f>
        <v>sum</v>
      </c>
      <c r="F2020">
        <v>84255</v>
      </c>
    </row>
    <row r="2021" spans="1:6" x14ac:dyDescent="0.35">
      <c r="A2021" s="56">
        <v>44349</v>
      </c>
      <c r="B2021" s="56" t="str">
        <f>VLOOKUP(A2021,Mapping!$H$2:$I$215,2,0)</f>
        <v>Post</v>
      </c>
      <c r="C2021" s="123" t="str">
        <f>VLOOKUP(A2021,Mapping!$H$2:$J$215,3,0)</f>
        <v>Post</v>
      </c>
      <c r="D2021" t="s">
        <v>104</v>
      </c>
      <c r="E2021" t="str">
        <f>VLOOKUP(D2021,Mapping!$E$2:$F$28,2,0)</f>
        <v>sum</v>
      </c>
      <c r="F2021">
        <v>76781</v>
      </c>
    </row>
    <row r="2022" spans="1:6" x14ac:dyDescent="0.35">
      <c r="A2022" s="56">
        <v>44350</v>
      </c>
      <c r="B2022" s="56" t="str">
        <f>VLOOKUP(A2022,Mapping!$H$2:$I$215,2,0)</f>
        <v>Post</v>
      </c>
      <c r="C2022" s="123" t="str">
        <f>VLOOKUP(A2022,Mapping!$H$2:$J$215,3,0)</f>
        <v>Post</v>
      </c>
      <c r="D2022" t="s">
        <v>104</v>
      </c>
      <c r="E2022" t="str">
        <f>VLOOKUP(D2022,Mapping!$E$2:$F$28,2,0)</f>
        <v>sum</v>
      </c>
      <c r="F2022">
        <v>71570</v>
      </c>
    </row>
    <row r="2023" spans="1:6" x14ac:dyDescent="0.35">
      <c r="A2023" s="56">
        <v>44351</v>
      </c>
      <c r="B2023" s="56" t="str">
        <f>VLOOKUP(A2023,Mapping!$H$2:$I$215,2,0)</f>
        <v>Post</v>
      </c>
      <c r="C2023" s="123" t="str">
        <f>VLOOKUP(A2023,Mapping!$H$2:$J$215,3,0)</f>
        <v>Post</v>
      </c>
      <c r="D2023" t="s">
        <v>104</v>
      </c>
      <c r="E2023" t="str">
        <f>VLOOKUP(D2023,Mapping!$E$2:$F$28,2,0)</f>
        <v>sum</v>
      </c>
      <c r="F2023">
        <v>301712</v>
      </c>
    </row>
    <row r="2024" spans="1:6" x14ac:dyDescent="0.35">
      <c r="A2024" s="56">
        <v>44352</v>
      </c>
      <c r="B2024" s="56" t="str">
        <f>VLOOKUP(A2024,Mapping!$H$2:$I$215,2,0)</f>
        <v>Post</v>
      </c>
      <c r="C2024" s="123" t="str">
        <f>VLOOKUP(A2024,Mapping!$H$2:$J$215,3,0)</f>
        <v>Post</v>
      </c>
      <c r="D2024" t="s">
        <v>104</v>
      </c>
      <c r="E2024" t="str">
        <f>VLOOKUP(D2024,Mapping!$E$2:$F$28,2,0)</f>
        <v>sum</v>
      </c>
      <c r="F2024">
        <v>420787</v>
      </c>
    </row>
    <row r="2025" spans="1:6" x14ac:dyDescent="0.35">
      <c r="A2025" s="56">
        <v>44353</v>
      </c>
      <c r="B2025" s="56" t="str">
        <f>VLOOKUP(A2025,Mapping!$H$2:$I$215,2,0)</f>
        <v>Post</v>
      </c>
      <c r="C2025" s="123" t="str">
        <f>VLOOKUP(A2025,Mapping!$H$2:$J$215,3,0)</f>
        <v>Post</v>
      </c>
      <c r="D2025" t="s">
        <v>104</v>
      </c>
      <c r="E2025" t="str">
        <f>VLOOKUP(D2025,Mapping!$E$2:$F$28,2,0)</f>
        <v>sum</v>
      </c>
      <c r="F2025">
        <v>429995</v>
      </c>
    </row>
    <row r="2026" spans="1:6" x14ac:dyDescent="0.35">
      <c r="A2026" s="56">
        <v>44354</v>
      </c>
      <c r="B2026" s="56" t="str">
        <f>VLOOKUP(A2026,Mapping!$H$2:$I$215,2,0)</f>
        <v>Post</v>
      </c>
      <c r="C2026" s="123" t="str">
        <f>VLOOKUP(A2026,Mapping!$H$2:$J$215,3,0)</f>
        <v>Post</v>
      </c>
      <c r="D2026" t="s">
        <v>104</v>
      </c>
      <c r="E2026" t="str">
        <f>VLOOKUP(D2026,Mapping!$E$2:$F$28,2,0)</f>
        <v>sum</v>
      </c>
      <c r="F2026">
        <v>453858</v>
      </c>
    </row>
    <row r="2027" spans="1:6" x14ac:dyDescent="0.35">
      <c r="A2027" s="56">
        <v>44355</v>
      </c>
      <c r="B2027" s="56" t="str">
        <f>VLOOKUP(A2027,Mapping!$H$2:$I$215,2,0)</f>
        <v>Post</v>
      </c>
      <c r="C2027" s="123" t="str">
        <f>VLOOKUP(A2027,Mapping!$H$2:$J$215,3,0)</f>
        <v>Post</v>
      </c>
      <c r="D2027" t="s">
        <v>104</v>
      </c>
      <c r="E2027" t="str">
        <f>VLOOKUP(D2027,Mapping!$E$2:$F$28,2,0)</f>
        <v>sum</v>
      </c>
      <c r="F2027">
        <v>395291</v>
      </c>
    </row>
    <row r="2028" spans="1:6" x14ac:dyDescent="0.35">
      <c r="A2028" s="56">
        <v>44356</v>
      </c>
      <c r="B2028" s="56" t="str">
        <f>VLOOKUP(A2028,Mapping!$H$2:$I$215,2,0)</f>
        <v>Post</v>
      </c>
      <c r="C2028" s="123" t="str">
        <f>VLOOKUP(A2028,Mapping!$H$2:$J$215,3,0)</f>
        <v>Post</v>
      </c>
      <c r="D2028" t="s">
        <v>104</v>
      </c>
      <c r="E2028" t="str">
        <f>VLOOKUP(D2028,Mapping!$E$2:$F$28,2,0)</f>
        <v>sum</v>
      </c>
      <c r="F2028">
        <v>486727</v>
      </c>
    </row>
    <row r="2029" spans="1:6" x14ac:dyDescent="0.35">
      <c r="A2029" s="56">
        <v>44357</v>
      </c>
      <c r="B2029" s="56" t="str">
        <f>VLOOKUP(A2029,Mapping!$H$2:$I$215,2,0)</f>
        <v>Post</v>
      </c>
      <c r="C2029" s="123" t="str">
        <f>VLOOKUP(A2029,Mapping!$H$2:$J$215,3,0)</f>
        <v>Post</v>
      </c>
      <c r="D2029" t="s">
        <v>104</v>
      </c>
      <c r="E2029" t="str">
        <f>VLOOKUP(D2029,Mapping!$E$2:$F$28,2,0)</f>
        <v>sum</v>
      </c>
      <c r="F2029">
        <v>304520</v>
      </c>
    </row>
    <row r="2030" spans="1:6" x14ac:dyDescent="0.35">
      <c r="A2030" s="56">
        <v>44358</v>
      </c>
      <c r="B2030" s="56" t="str">
        <f>VLOOKUP(A2030,Mapping!$H$2:$I$215,2,0)</f>
        <v>Post</v>
      </c>
      <c r="C2030" s="123" t="str">
        <f>VLOOKUP(A2030,Mapping!$H$2:$J$215,3,0)</f>
        <v>Post</v>
      </c>
      <c r="D2030" t="s">
        <v>104</v>
      </c>
      <c r="E2030" t="str">
        <f>VLOOKUP(D2030,Mapping!$E$2:$F$28,2,0)</f>
        <v>sum</v>
      </c>
      <c r="F2030">
        <v>201709</v>
      </c>
    </row>
    <row r="2031" spans="1:6" x14ac:dyDescent="0.35">
      <c r="A2031" s="56">
        <v>44359</v>
      </c>
      <c r="B2031" s="56" t="str">
        <f>VLOOKUP(A2031,Mapping!$H$2:$I$215,2,0)</f>
        <v>Post</v>
      </c>
      <c r="C2031" s="123" t="str">
        <f>VLOOKUP(A2031,Mapping!$H$2:$J$215,3,0)</f>
        <v>Post</v>
      </c>
      <c r="D2031" t="s">
        <v>104</v>
      </c>
      <c r="E2031" t="str">
        <f>VLOOKUP(D2031,Mapping!$E$2:$F$28,2,0)</f>
        <v>sum</v>
      </c>
      <c r="F2031">
        <v>407200</v>
      </c>
    </row>
    <row r="2032" spans="1:6" x14ac:dyDescent="0.35">
      <c r="A2032" s="56">
        <v>44360</v>
      </c>
      <c r="B2032" s="56" t="str">
        <f>VLOOKUP(A2032,Mapping!$H$2:$I$215,2,0)</f>
        <v>Post</v>
      </c>
      <c r="C2032" s="123" t="str">
        <f>VLOOKUP(A2032,Mapping!$H$2:$J$215,3,0)</f>
        <v>Post</v>
      </c>
      <c r="D2032" t="s">
        <v>104</v>
      </c>
      <c r="E2032" t="str">
        <f>VLOOKUP(D2032,Mapping!$E$2:$F$28,2,0)</f>
        <v>sum</v>
      </c>
      <c r="F2032">
        <v>399909</v>
      </c>
    </row>
    <row r="2033" spans="1:6" x14ac:dyDescent="0.35">
      <c r="A2033" s="56">
        <v>44361</v>
      </c>
      <c r="B2033" s="56" t="str">
        <f>VLOOKUP(A2033,Mapping!$H$2:$I$215,2,0)</f>
        <v>Post</v>
      </c>
      <c r="C2033" s="123" t="str">
        <f>VLOOKUP(A2033,Mapping!$H$2:$J$215,3,0)</f>
        <v>Post</v>
      </c>
      <c r="D2033" t="s">
        <v>104</v>
      </c>
      <c r="E2033" t="str">
        <f>VLOOKUP(D2033,Mapping!$E$2:$F$28,2,0)</f>
        <v>sum</v>
      </c>
      <c r="F2033">
        <v>207692</v>
      </c>
    </row>
    <row r="2034" spans="1:6" x14ac:dyDescent="0.35">
      <c r="A2034" s="56">
        <v>44362</v>
      </c>
      <c r="B2034" s="56" t="str">
        <f>VLOOKUP(A2034,Mapping!$H$2:$I$215,2,0)</f>
        <v>Post</v>
      </c>
      <c r="C2034" s="123" t="str">
        <f>VLOOKUP(A2034,Mapping!$H$2:$J$215,3,0)</f>
        <v>Post</v>
      </c>
      <c r="D2034" t="s">
        <v>104</v>
      </c>
      <c r="E2034" t="str">
        <f>VLOOKUP(D2034,Mapping!$E$2:$F$28,2,0)</f>
        <v>sum</v>
      </c>
      <c r="F2034">
        <v>63636</v>
      </c>
    </row>
    <row r="2035" spans="1:6" x14ac:dyDescent="0.35">
      <c r="A2035" s="56">
        <v>44363</v>
      </c>
      <c r="B2035" s="56" t="str">
        <f>VLOOKUP(A2035,Mapping!$H$2:$I$215,2,0)</f>
        <v>Post</v>
      </c>
      <c r="C2035" s="123" t="str">
        <f>VLOOKUP(A2035,Mapping!$H$2:$J$215,3,0)</f>
        <v>Post</v>
      </c>
      <c r="D2035" t="s">
        <v>104</v>
      </c>
      <c r="E2035" t="str">
        <f>VLOOKUP(D2035,Mapping!$E$2:$F$28,2,0)</f>
        <v>sum</v>
      </c>
      <c r="F2035">
        <v>88522</v>
      </c>
    </row>
    <row r="2036" spans="1:6" x14ac:dyDescent="0.35">
      <c r="A2036" s="56">
        <v>44364</v>
      </c>
      <c r="B2036" s="56" t="str">
        <f>VLOOKUP(A2036,Mapping!$H$2:$I$215,2,0)</f>
        <v>Post</v>
      </c>
      <c r="C2036" s="123" t="str">
        <f>VLOOKUP(A2036,Mapping!$H$2:$J$215,3,0)</f>
        <v>Post</v>
      </c>
      <c r="D2036" t="s">
        <v>104</v>
      </c>
      <c r="E2036" t="str">
        <f>VLOOKUP(D2036,Mapping!$E$2:$F$28,2,0)</f>
        <v>sum</v>
      </c>
      <c r="F2036">
        <v>63985</v>
      </c>
    </row>
    <row r="2037" spans="1:6" x14ac:dyDescent="0.35">
      <c r="A2037" s="56">
        <v>44365</v>
      </c>
      <c r="B2037" s="56" t="str">
        <f>VLOOKUP(A2037,Mapping!$H$2:$I$215,2,0)</f>
        <v>Post</v>
      </c>
      <c r="C2037" s="123" t="str">
        <f>VLOOKUP(A2037,Mapping!$H$2:$J$215,3,0)</f>
        <v>Post</v>
      </c>
      <c r="D2037" t="s">
        <v>104</v>
      </c>
      <c r="E2037" t="str">
        <f>VLOOKUP(D2037,Mapping!$E$2:$F$28,2,0)</f>
        <v>sum</v>
      </c>
      <c r="F2037">
        <v>40353</v>
      </c>
    </row>
    <row r="2038" spans="1:6" x14ac:dyDescent="0.35">
      <c r="A2038" s="56">
        <v>44366</v>
      </c>
      <c r="B2038" s="56" t="str">
        <f>VLOOKUP(A2038,Mapping!$H$2:$I$215,2,0)</f>
        <v>Post</v>
      </c>
      <c r="C2038" s="123" t="str">
        <f>VLOOKUP(A2038,Mapping!$H$2:$J$215,3,0)</f>
        <v>Post</v>
      </c>
      <c r="D2038" t="s">
        <v>104</v>
      </c>
      <c r="E2038" t="str">
        <f>VLOOKUP(D2038,Mapping!$E$2:$F$28,2,0)</f>
        <v>sum</v>
      </c>
      <c r="F2038">
        <v>70821</v>
      </c>
    </row>
    <row r="2039" spans="1:6" x14ac:dyDescent="0.35">
      <c r="A2039" s="56">
        <v>44367</v>
      </c>
      <c r="B2039" s="56" t="str">
        <f>VLOOKUP(A2039,Mapping!$H$2:$I$215,2,0)</f>
        <v>Post</v>
      </c>
      <c r="C2039" s="123" t="str">
        <f>VLOOKUP(A2039,Mapping!$H$2:$J$215,3,0)</f>
        <v>Post</v>
      </c>
      <c r="D2039" t="s">
        <v>104</v>
      </c>
      <c r="E2039" t="str">
        <f>VLOOKUP(D2039,Mapping!$E$2:$F$28,2,0)</f>
        <v>sum</v>
      </c>
      <c r="F2039">
        <v>78074</v>
      </c>
    </row>
    <row r="2040" spans="1:6" x14ac:dyDescent="0.35">
      <c r="A2040" s="56">
        <v>44368</v>
      </c>
      <c r="B2040" s="56" t="str">
        <f>VLOOKUP(A2040,Mapping!$H$2:$I$215,2,0)</f>
        <v>Post</v>
      </c>
      <c r="C2040" s="123" t="str">
        <f>VLOOKUP(A2040,Mapping!$H$2:$J$215,3,0)</f>
        <v>Post</v>
      </c>
      <c r="D2040" t="s">
        <v>104</v>
      </c>
      <c r="E2040" t="str">
        <f>VLOOKUP(D2040,Mapping!$E$2:$F$28,2,0)</f>
        <v>sum</v>
      </c>
      <c r="F2040">
        <v>22947</v>
      </c>
    </row>
    <row r="2041" spans="1:6" x14ac:dyDescent="0.35">
      <c r="A2041" s="56">
        <v>44369</v>
      </c>
      <c r="B2041" s="56" t="str">
        <f>VLOOKUP(A2041,Mapping!$H$2:$I$215,2,0)</f>
        <v>Post</v>
      </c>
      <c r="C2041" s="123" t="str">
        <f>VLOOKUP(A2041,Mapping!$H$2:$J$215,3,0)</f>
        <v>Post</v>
      </c>
      <c r="D2041" t="s">
        <v>104</v>
      </c>
      <c r="E2041" t="str">
        <f>VLOOKUP(D2041,Mapping!$E$2:$F$28,2,0)</f>
        <v>sum</v>
      </c>
      <c r="F2041">
        <v>94312</v>
      </c>
    </row>
    <row r="2042" spans="1:6" x14ac:dyDescent="0.35">
      <c r="A2042" s="56">
        <v>44370</v>
      </c>
      <c r="B2042" s="56" t="str">
        <f>VLOOKUP(A2042,Mapping!$H$2:$I$215,2,0)</f>
        <v>Post</v>
      </c>
      <c r="C2042" s="123">
        <f>VLOOKUP(A2042,Mapping!$H$2:$J$215,3,0)</f>
        <v>0</v>
      </c>
      <c r="D2042" t="s">
        <v>104</v>
      </c>
      <c r="E2042" t="str">
        <f>VLOOKUP(D2042,Mapping!$E$2:$F$28,2,0)</f>
        <v>sum</v>
      </c>
      <c r="F2042">
        <v>219298</v>
      </c>
    </row>
    <row r="2043" spans="1:6" x14ac:dyDescent="0.35">
      <c r="A2043" s="56">
        <v>44371</v>
      </c>
      <c r="B2043" s="56" t="str">
        <f>VLOOKUP(A2043,Mapping!$H$2:$I$215,2,0)</f>
        <v>Post</v>
      </c>
      <c r="C2043" s="123">
        <f>VLOOKUP(A2043,Mapping!$H$2:$J$215,3,0)</f>
        <v>0</v>
      </c>
      <c r="D2043" t="s">
        <v>104</v>
      </c>
      <c r="E2043" t="str">
        <f>VLOOKUP(D2043,Mapping!$E$2:$F$28,2,0)</f>
        <v>sum</v>
      </c>
      <c r="F2043">
        <v>205082</v>
      </c>
    </row>
    <row r="2044" spans="1:6" x14ac:dyDescent="0.35">
      <c r="A2044" s="56">
        <v>44372</v>
      </c>
      <c r="B2044" s="56" t="str">
        <f>VLOOKUP(A2044,Mapping!$H$2:$I$215,2,0)</f>
        <v>Post</v>
      </c>
      <c r="C2044" s="123">
        <f>VLOOKUP(A2044,Mapping!$H$2:$J$215,3,0)</f>
        <v>0</v>
      </c>
      <c r="D2044" t="s">
        <v>104</v>
      </c>
      <c r="E2044" t="str">
        <f>VLOOKUP(D2044,Mapping!$E$2:$F$28,2,0)</f>
        <v>sum</v>
      </c>
      <c r="F2044">
        <v>205570</v>
      </c>
    </row>
    <row r="2045" spans="1:6" x14ac:dyDescent="0.35">
      <c r="A2045" s="56">
        <v>44373</v>
      </c>
      <c r="B2045" s="56" t="str">
        <f>VLOOKUP(A2045,Mapping!$H$2:$I$215,2,0)</f>
        <v>Post</v>
      </c>
      <c r="C2045" s="123">
        <f>VLOOKUP(A2045,Mapping!$H$2:$J$215,3,0)</f>
        <v>0</v>
      </c>
      <c r="D2045" t="s">
        <v>104</v>
      </c>
      <c r="E2045" t="str">
        <f>VLOOKUP(D2045,Mapping!$E$2:$F$28,2,0)</f>
        <v>sum</v>
      </c>
      <c r="F2045">
        <v>269612</v>
      </c>
    </row>
    <row r="2046" spans="1:6" x14ac:dyDescent="0.35">
      <c r="A2046" s="56">
        <v>44374</v>
      </c>
      <c r="B2046" s="56" t="str">
        <f>VLOOKUP(A2046,Mapping!$H$2:$I$215,2,0)</f>
        <v>Post</v>
      </c>
      <c r="C2046" s="123">
        <f>VLOOKUP(A2046,Mapping!$H$2:$J$215,3,0)</f>
        <v>0</v>
      </c>
      <c r="D2046" t="s">
        <v>104</v>
      </c>
      <c r="E2046" t="str">
        <f>VLOOKUP(D2046,Mapping!$E$2:$F$28,2,0)</f>
        <v>sum</v>
      </c>
      <c r="F2046">
        <v>238179</v>
      </c>
    </row>
    <row r="2047" spans="1:6" x14ac:dyDescent="0.35">
      <c r="A2047" s="56">
        <v>44375</v>
      </c>
      <c r="B2047" s="56" t="str">
        <f>VLOOKUP(A2047,Mapping!$H$2:$I$215,2,0)</f>
        <v>Post</v>
      </c>
      <c r="C2047" s="123">
        <f>VLOOKUP(A2047,Mapping!$H$2:$J$215,3,0)</f>
        <v>0</v>
      </c>
      <c r="D2047" t="s">
        <v>104</v>
      </c>
      <c r="E2047" t="str">
        <f>VLOOKUP(D2047,Mapping!$E$2:$F$28,2,0)</f>
        <v>sum</v>
      </c>
      <c r="F2047">
        <v>209017</v>
      </c>
    </row>
    <row r="2048" spans="1:6" x14ac:dyDescent="0.35">
      <c r="A2048" s="56">
        <v>44376</v>
      </c>
      <c r="B2048" s="56" t="str">
        <f>VLOOKUP(A2048,Mapping!$H$2:$I$215,2,0)</f>
        <v>Post</v>
      </c>
      <c r="C2048" s="123">
        <f>VLOOKUP(A2048,Mapping!$H$2:$J$215,3,0)</f>
        <v>0</v>
      </c>
      <c r="D2048" t="s">
        <v>104</v>
      </c>
      <c r="E2048" t="str">
        <f>VLOOKUP(D2048,Mapping!$E$2:$F$28,2,0)</f>
        <v>sum</v>
      </c>
      <c r="F2048">
        <v>154018</v>
      </c>
    </row>
    <row r="2049" spans="1:6" x14ac:dyDescent="0.35">
      <c r="A2049" s="56">
        <v>44377</v>
      </c>
      <c r="B2049" s="56" t="str">
        <f>VLOOKUP(A2049,Mapping!$H$2:$I$215,2,0)</f>
        <v>Post</v>
      </c>
      <c r="C2049" s="123">
        <f>VLOOKUP(A2049,Mapping!$H$2:$J$215,3,0)</f>
        <v>0</v>
      </c>
      <c r="D2049" t="s">
        <v>104</v>
      </c>
      <c r="E2049" t="str">
        <f>VLOOKUP(D2049,Mapping!$E$2:$F$28,2,0)</f>
        <v>sum</v>
      </c>
      <c r="F2049">
        <v>179782</v>
      </c>
    </row>
    <row r="2050" spans="1:6" x14ac:dyDescent="0.35">
      <c r="A2050" s="56">
        <v>44378</v>
      </c>
      <c r="B2050" s="56" t="str">
        <f>VLOOKUP(A2050,Mapping!$H$2:$I$215,2,0)</f>
        <v>Post</v>
      </c>
      <c r="C2050" s="123">
        <f>VLOOKUP(A2050,Mapping!$H$2:$J$215,3,0)</f>
        <v>0</v>
      </c>
      <c r="D2050" t="s">
        <v>104</v>
      </c>
      <c r="E2050" t="str">
        <f>VLOOKUP(D2050,Mapping!$E$2:$F$28,2,0)</f>
        <v>sum</v>
      </c>
      <c r="F2050">
        <v>72870</v>
      </c>
    </row>
    <row r="2051" spans="1:6" x14ac:dyDescent="0.35">
      <c r="A2051" s="56">
        <v>44379</v>
      </c>
      <c r="B2051" s="56" t="str">
        <f>VLOOKUP(A2051,Mapping!$H$2:$I$215,2,0)</f>
        <v>Post</v>
      </c>
      <c r="C2051" s="123">
        <f>VLOOKUP(A2051,Mapping!$H$2:$J$215,3,0)</f>
        <v>0</v>
      </c>
      <c r="D2051" t="s">
        <v>104</v>
      </c>
      <c r="E2051" t="str">
        <f>VLOOKUP(D2051,Mapping!$E$2:$F$28,2,0)</f>
        <v>sum</v>
      </c>
      <c r="F2051">
        <v>110920</v>
      </c>
    </row>
    <row r="2052" spans="1:6" x14ac:dyDescent="0.35">
      <c r="A2052" s="56">
        <v>44380</v>
      </c>
      <c r="B2052" s="56" t="str">
        <f>VLOOKUP(A2052,Mapping!$H$2:$I$215,2,0)</f>
        <v>Post</v>
      </c>
      <c r="C2052" s="123">
        <f>VLOOKUP(A2052,Mapping!$H$2:$J$215,3,0)</f>
        <v>0</v>
      </c>
      <c r="D2052" t="s">
        <v>104</v>
      </c>
      <c r="E2052" t="str">
        <f>VLOOKUP(D2052,Mapping!$E$2:$F$28,2,0)</f>
        <v>sum</v>
      </c>
      <c r="F2052">
        <v>123172</v>
      </c>
    </row>
    <row r="2053" spans="1:6" x14ac:dyDescent="0.35">
      <c r="A2053" s="56">
        <v>44381</v>
      </c>
      <c r="B2053" s="56" t="str">
        <f>VLOOKUP(A2053,Mapping!$H$2:$I$215,2,0)</f>
        <v>Post</v>
      </c>
      <c r="C2053" s="123">
        <f>VLOOKUP(A2053,Mapping!$H$2:$J$215,3,0)</f>
        <v>0</v>
      </c>
      <c r="D2053" t="s">
        <v>104</v>
      </c>
      <c r="E2053" t="str">
        <f>VLOOKUP(D2053,Mapping!$E$2:$F$28,2,0)</f>
        <v>sum</v>
      </c>
      <c r="F2053">
        <v>112234</v>
      </c>
    </row>
    <row r="2054" spans="1:6" x14ac:dyDescent="0.35">
      <c r="A2054" s="56">
        <v>44382</v>
      </c>
      <c r="B2054" s="56" t="str">
        <f>VLOOKUP(A2054,Mapping!$H$2:$I$215,2,0)</f>
        <v>Post</v>
      </c>
      <c r="C2054" s="123">
        <f>VLOOKUP(A2054,Mapping!$H$2:$J$215,3,0)</f>
        <v>0</v>
      </c>
      <c r="D2054" t="s">
        <v>104</v>
      </c>
      <c r="E2054" t="str">
        <f>VLOOKUP(D2054,Mapping!$E$2:$F$28,2,0)</f>
        <v>sum</v>
      </c>
      <c r="F2054">
        <v>84541</v>
      </c>
    </row>
    <row r="2055" spans="1:6" x14ac:dyDescent="0.35">
      <c r="A2055" s="56">
        <v>44383</v>
      </c>
      <c r="B2055" s="56" t="str">
        <f>VLOOKUP(A2055,Mapping!$H$2:$I$215,2,0)</f>
        <v>Post</v>
      </c>
      <c r="C2055" s="123">
        <f>VLOOKUP(A2055,Mapping!$H$2:$J$215,3,0)</f>
        <v>0</v>
      </c>
      <c r="D2055" t="s">
        <v>104</v>
      </c>
      <c r="E2055" t="str">
        <f>VLOOKUP(D2055,Mapping!$E$2:$F$28,2,0)</f>
        <v>sum</v>
      </c>
      <c r="F2055">
        <v>92323</v>
      </c>
    </row>
    <row r="2056" spans="1:6" x14ac:dyDescent="0.35">
      <c r="A2056" s="56">
        <v>44384</v>
      </c>
      <c r="B2056" s="56" t="str">
        <f>VLOOKUP(A2056,Mapping!$H$2:$I$215,2,0)</f>
        <v>Post</v>
      </c>
      <c r="C2056" s="123">
        <f>VLOOKUP(A2056,Mapping!$H$2:$J$215,3,0)</f>
        <v>0</v>
      </c>
      <c r="D2056" t="s">
        <v>104</v>
      </c>
      <c r="E2056" t="str">
        <f>VLOOKUP(D2056,Mapping!$E$2:$F$28,2,0)</f>
        <v>sum</v>
      </c>
      <c r="F2056">
        <v>268573</v>
      </c>
    </row>
    <row r="2057" spans="1:6" x14ac:dyDescent="0.35">
      <c r="A2057" s="56">
        <v>44385</v>
      </c>
      <c r="B2057" s="56" t="str">
        <f>VLOOKUP(A2057,Mapping!$H$2:$I$215,2,0)</f>
        <v>Post</v>
      </c>
      <c r="C2057" s="123">
        <f>VLOOKUP(A2057,Mapping!$H$2:$J$215,3,0)</f>
        <v>0</v>
      </c>
      <c r="D2057" t="s">
        <v>104</v>
      </c>
      <c r="E2057" t="str">
        <f>VLOOKUP(D2057,Mapping!$E$2:$F$28,2,0)</f>
        <v>sum</v>
      </c>
      <c r="F2057">
        <v>211186</v>
      </c>
    </row>
    <row r="2058" spans="1:6" x14ac:dyDescent="0.35">
      <c r="A2058" s="56">
        <v>44386</v>
      </c>
      <c r="B2058" s="56" t="str">
        <f>VLOOKUP(A2058,Mapping!$H$2:$I$215,2,0)</f>
        <v>Post</v>
      </c>
      <c r="C2058" s="123">
        <f>VLOOKUP(A2058,Mapping!$H$2:$J$215,3,0)</f>
        <v>0</v>
      </c>
      <c r="D2058" t="s">
        <v>104</v>
      </c>
      <c r="E2058" t="str">
        <f>VLOOKUP(D2058,Mapping!$E$2:$F$28,2,0)</f>
        <v>sum</v>
      </c>
      <c r="F2058">
        <v>92615</v>
      </c>
    </row>
    <row r="2059" spans="1:6" x14ac:dyDescent="0.35">
      <c r="A2059" s="56">
        <v>44387</v>
      </c>
      <c r="B2059" s="56" t="str">
        <f>VLOOKUP(A2059,Mapping!$H$2:$I$215,2,0)</f>
        <v>Post</v>
      </c>
      <c r="C2059" s="123">
        <f>VLOOKUP(A2059,Mapping!$H$2:$J$215,3,0)</f>
        <v>0</v>
      </c>
      <c r="D2059" t="s">
        <v>104</v>
      </c>
      <c r="E2059" t="str">
        <f>VLOOKUP(D2059,Mapping!$E$2:$F$28,2,0)</f>
        <v>sum</v>
      </c>
      <c r="F2059">
        <v>78069</v>
      </c>
    </row>
    <row r="2060" spans="1:6" x14ac:dyDescent="0.35">
      <c r="A2060" s="56">
        <v>44388</v>
      </c>
      <c r="B2060" s="56" t="str">
        <f>VLOOKUP(A2060,Mapping!$H$2:$I$215,2,0)</f>
        <v>Post</v>
      </c>
      <c r="C2060" s="123">
        <f>VLOOKUP(A2060,Mapping!$H$2:$J$215,3,0)</f>
        <v>0</v>
      </c>
      <c r="D2060" t="s">
        <v>104</v>
      </c>
      <c r="E2060" t="str">
        <f>VLOOKUP(D2060,Mapping!$E$2:$F$28,2,0)</f>
        <v>sum</v>
      </c>
      <c r="F2060">
        <v>87794</v>
      </c>
    </row>
    <row r="2061" spans="1:6" x14ac:dyDescent="0.35">
      <c r="A2061" s="56">
        <v>44389</v>
      </c>
      <c r="B2061" s="56" t="str">
        <f>VLOOKUP(A2061,Mapping!$H$2:$I$215,2,0)</f>
        <v>Post</v>
      </c>
      <c r="C2061" s="123">
        <f>VLOOKUP(A2061,Mapping!$H$2:$J$215,3,0)</f>
        <v>0</v>
      </c>
      <c r="D2061" t="s">
        <v>104</v>
      </c>
      <c r="E2061" t="str">
        <f>VLOOKUP(D2061,Mapping!$E$2:$F$28,2,0)</f>
        <v>sum</v>
      </c>
      <c r="F2061">
        <v>60237</v>
      </c>
    </row>
    <row r="2062" spans="1:6" x14ac:dyDescent="0.35">
      <c r="A2062" s="56">
        <v>44390</v>
      </c>
      <c r="B2062" s="56" t="str">
        <f>VLOOKUP(A2062,Mapping!$H$2:$I$215,2,0)</f>
        <v>Post</v>
      </c>
      <c r="C2062" s="123">
        <f>VLOOKUP(A2062,Mapping!$H$2:$J$215,3,0)</f>
        <v>0</v>
      </c>
      <c r="D2062" t="s">
        <v>104</v>
      </c>
      <c r="E2062" t="str">
        <f>VLOOKUP(D2062,Mapping!$E$2:$F$28,2,0)</f>
        <v>sum</v>
      </c>
      <c r="F2062">
        <v>33770</v>
      </c>
    </row>
    <row r="2063" spans="1:6" x14ac:dyDescent="0.35">
      <c r="A2063" s="56">
        <v>44391</v>
      </c>
      <c r="B2063" s="56" t="str">
        <f>VLOOKUP(A2063,Mapping!$H$2:$I$215,2,0)</f>
        <v>Post</v>
      </c>
      <c r="C2063" s="123">
        <f>VLOOKUP(A2063,Mapping!$H$2:$J$215,3,0)</f>
        <v>0</v>
      </c>
      <c r="D2063" t="s">
        <v>104</v>
      </c>
      <c r="E2063" t="str">
        <f>VLOOKUP(D2063,Mapping!$E$2:$F$28,2,0)</f>
        <v>sum</v>
      </c>
      <c r="F2063">
        <v>48703</v>
      </c>
    </row>
    <row r="2064" spans="1:6" x14ac:dyDescent="0.35">
      <c r="A2064" s="56">
        <v>44392</v>
      </c>
      <c r="B2064" s="56" t="str">
        <f>VLOOKUP(A2064,Mapping!$H$2:$I$215,2,0)</f>
        <v>Post</v>
      </c>
      <c r="C2064" s="123">
        <f>VLOOKUP(A2064,Mapping!$H$2:$J$215,3,0)</f>
        <v>0</v>
      </c>
      <c r="D2064" t="s">
        <v>104</v>
      </c>
      <c r="E2064" t="str">
        <f>VLOOKUP(D2064,Mapping!$E$2:$F$28,2,0)</f>
        <v>sum</v>
      </c>
      <c r="F2064">
        <v>107306</v>
      </c>
    </row>
    <row r="2065" spans="1:6" x14ac:dyDescent="0.35">
      <c r="A2065" s="56">
        <v>44393</v>
      </c>
      <c r="B2065" s="56" t="str">
        <f>VLOOKUP(A2065,Mapping!$H$2:$I$215,2,0)</f>
        <v>Post</v>
      </c>
      <c r="C2065" s="123">
        <f>VLOOKUP(A2065,Mapping!$H$2:$J$215,3,0)</f>
        <v>0</v>
      </c>
      <c r="D2065" t="s">
        <v>104</v>
      </c>
      <c r="E2065" t="str">
        <f>VLOOKUP(D2065,Mapping!$E$2:$F$28,2,0)</f>
        <v>sum</v>
      </c>
      <c r="F2065">
        <v>80813</v>
      </c>
    </row>
    <row r="2066" spans="1:6" x14ac:dyDescent="0.35">
      <c r="A2066" s="56">
        <v>44394</v>
      </c>
      <c r="B2066" s="56" t="str">
        <f>VLOOKUP(A2066,Mapping!$H$2:$I$215,2,0)</f>
        <v>Post</v>
      </c>
      <c r="C2066" s="123">
        <f>VLOOKUP(A2066,Mapping!$H$2:$J$215,3,0)</f>
        <v>0</v>
      </c>
      <c r="D2066" t="s">
        <v>104</v>
      </c>
      <c r="E2066" t="str">
        <f>VLOOKUP(D2066,Mapping!$E$2:$F$28,2,0)</f>
        <v>sum</v>
      </c>
      <c r="F2066">
        <v>93861</v>
      </c>
    </row>
    <row r="2067" spans="1:6" x14ac:dyDescent="0.35">
      <c r="A2067" s="56">
        <v>44395</v>
      </c>
      <c r="B2067" s="56" t="str">
        <f>VLOOKUP(A2067,Mapping!$H$2:$I$215,2,0)</f>
        <v>Post</v>
      </c>
      <c r="C2067" s="123">
        <f>VLOOKUP(A2067,Mapping!$H$2:$J$215,3,0)</f>
        <v>0</v>
      </c>
      <c r="D2067" t="s">
        <v>104</v>
      </c>
      <c r="E2067" t="str">
        <f>VLOOKUP(D2067,Mapping!$E$2:$F$28,2,0)</f>
        <v>sum</v>
      </c>
      <c r="F2067">
        <v>164891</v>
      </c>
    </row>
    <row r="2068" spans="1:6" x14ac:dyDescent="0.35">
      <c r="A2068" s="56">
        <v>44396</v>
      </c>
      <c r="B2068" s="56" t="str">
        <f>VLOOKUP(A2068,Mapping!$H$2:$I$215,2,0)</f>
        <v>Post</v>
      </c>
      <c r="C2068" s="123">
        <f>VLOOKUP(A2068,Mapping!$H$2:$J$215,3,0)</f>
        <v>0</v>
      </c>
      <c r="D2068" t="s">
        <v>104</v>
      </c>
      <c r="E2068" t="str">
        <f>VLOOKUP(D2068,Mapping!$E$2:$F$28,2,0)</f>
        <v>sum</v>
      </c>
      <c r="F2068">
        <v>258443</v>
      </c>
    </row>
    <row r="2069" spans="1:6" x14ac:dyDescent="0.35">
      <c r="A2069" s="56">
        <v>44397</v>
      </c>
      <c r="B2069" s="56" t="str">
        <f>VLOOKUP(A2069,Mapping!$H$2:$I$215,2,0)</f>
        <v>Post</v>
      </c>
      <c r="C2069" s="123">
        <f>VLOOKUP(A2069,Mapping!$H$2:$J$215,3,0)</f>
        <v>0</v>
      </c>
      <c r="D2069" t="s">
        <v>104</v>
      </c>
      <c r="E2069" t="str">
        <f>VLOOKUP(D2069,Mapping!$E$2:$F$28,2,0)</f>
        <v>sum</v>
      </c>
      <c r="F2069">
        <v>311282</v>
      </c>
    </row>
    <row r="2070" spans="1:6" x14ac:dyDescent="0.35">
      <c r="A2070" s="56">
        <v>44398</v>
      </c>
      <c r="B2070" s="56" t="str">
        <f>VLOOKUP(A2070,Mapping!$H$2:$I$215,2,0)</f>
        <v>Post</v>
      </c>
      <c r="C2070" s="123">
        <f>VLOOKUP(A2070,Mapping!$H$2:$J$215,3,0)</f>
        <v>0</v>
      </c>
      <c r="D2070" t="s">
        <v>104</v>
      </c>
      <c r="E2070" t="str">
        <f>VLOOKUP(D2070,Mapping!$E$2:$F$28,2,0)</f>
        <v>sum</v>
      </c>
      <c r="F2070">
        <v>437003</v>
      </c>
    </row>
    <row r="2071" spans="1:6" x14ac:dyDescent="0.35">
      <c r="A2071" s="56">
        <v>44399</v>
      </c>
      <c r="B2071" s="56" t="str">
        <f>VLOOKUP(A2071,Mapping!$H$2:$I$215,2,0)</f>
        <v>Post</v>
      </c>
      <c r="C2071" s="123">
        <f>VLOOKUP(A2071,Mapping!$H$2:$J$215,3,0)</f>
        <v>0</v>
      </c>
      <c r="D2071" t="s">
        <v>104</v>
      </c>
      <c r="E2071" t="str">
        <f>VLOOKUP(D2071,Mapping!$E$2:$F$28,2,0)</f>
        <v>sum</v>
      </c>
      <c r="F2071">
        <v>369047</v>
      </c>
    </row>
    <row r="2072" spans="1:6" x14ac:dyDescent="0.35">
      <c r="A2072" s="56">
        <v>44400</v>
      </c>
      <c r="B2072" s="56" t="str">
        <f>VLOOKUP(A2072,Mapping!$H$2:$I$215,2,0)</f>
        <v>Post</v>
      </c>
      <c r="C2072" s="123">
        <f>VLOOKUP(A2072,Mapping!$H$2:$J$215,3,0)</f>
        <v>0</v>
      </c>
      <c r="D2072" t="s">
        <v>104</v>
      </c>
      <c r="E2072" t="str">
        <f>VLOOKUP(D2072,Mapping!$E$2:$F$28,2,0)</f>
        <v>sum</v>
      </c>
      <c r="F2072">
        <v>346988</v>
      </c>
    </row>
    <row r="2073" spans="1:6" x14ac:dyDescent="0.35">
      <c r="A2073" s="56">
        <v>44401</v>
      </c>
      <c r="B2073" s="56" t="str">
        <f>VLOOKUP(A2073,Mapping!$H$2:$I$215,2,0)</f>
        <v>Post</v>
      </c>
      <c r="C2073" s="123">
        <f>VLOOKUP(A2073,Mapping!$H$2:$J$215,3,0)</f>
        <v>0</v>
      </c>
      <c r="D2073" t="s">
        <v>104</v>
      </c>
      <c r="E2073" t="str">
        <f>VLOOKUP(D2073,Mapping!$E$2:$F$28,2,0)</f>
        <v>sum</v>
      </c>
      <c r="F2073">
        <v>439953</v>
      </c>
    </row>
    <row r="2074" spans="1:6" x14ac:dyDescent="0.35">
      <c r="A2074" s="56">
        <v>44402</v>
      </c>
      <c r="B2074" s="56" t="str">
        <f>VLOOKUP(A2074,Mapping!$H$2:$I$215,2,0)</f>
        <v>Post</v>
      </c>
      <c r="C2074" s="123">
        <f>VLOOKUP(A2074,Mapping!$H$2:$J$215,3,0)</f>
        <v>0</v>
      </c>
      <c r="D2074" t="s">
        <v>104</v>
      </c>
      <c r="E2074" t="str">
        <f>VLOOKUP(D2074,Mapping!$E$2:$F$28,2,0)</f>
        <v>sum</v>
      </c>
      <c r="F2074">
        <v>393163</v>
      </c>
    </row>
    <row r="2075" spans="1:6" x14ac:dyDescent="0.35">
      <c r="A2075" s="56">
        <v>44403</v>
      </c>
      <c r="B2075" s="56" t="str">
        <f>VLOOKUP(A2075,Mapping!$H$2:$I$215,2,0)</f>
        <v>Post</v>
      </c>
      <c r="C2075" s="123">
        <f>VLOOKUP(A2075,Mapping!$H$2:$J$215,3,0)</f>
        <v>0</v>
      </c>
      <c r="D2075" t="s">
        <v>104</v>
      </c>
      <c r="E2075" t="str">
        <f>VLOOKUP(D2075,Mapping!$E$2:$F$28,2,0)</f>
        <v>sum</v>
      </c>
      <c r="F2075">
        <v>399145</v>
      </c>
    </row>
    <row r="2076" spans="1:6" x14ac:dyDescent="0.35">
      <c r="A2076" s="56">
        <v>44404</v>
      </c>
      <c r="B2076" s="56" t="str">
        <f>VLOOKUP(A2076,Mapping!$H$2:$I$215,2,0)</f>
        <v>Post</v>
      </c>
      <c r="C2076" s="123">
        <f>VLOOKUP(A2076,Mapping!$H$2:$J$215,3,0)</f>
        <v>0</v>
      </c>
      <c r="D2076" t="s">
        <v>104</v>
      </c>
      <c r="E2076" t="str">
        <f>VLOOKUP(D2076,Mapping!$E$2:$F$28,2,0)</f>
        <v>sum</v>
      </c>
      <c r="F2076">
        <v>345997</v>
      </c>
    </row>
    <row r="2077" spans="1:6" x14ac:dyDescent="0.35">
      <c r="A2077" s="56">
        <v>44405</v>
      </c>
      <c r="B2077" s="56" t="str">
        <f>VLOOKUP(A2077,Mapping!$H$2:$I$215,2,0)</f>
        <v>Post</v>
      </c>
      <c r="C2077" s="123">
        <f>VLOOKUP(A2077,Mapping!$H$2:$J$215,3,0)</f>
        <v>0</v>
      </c>
      <c r="D2077" t="s">
        <v>104</v>
      </c>
      <c r="E2077" t="str">
        <f>VLOOKUP(D2077,Mapping!$E$2:$F$28,2,0)</f>
        <v>sum</v>
      </c>
      <c r="F2077">
        <v>352824</v>
      </c>
    </row>
    <row r="2078" spans="1:6" x14ac:dyDescent="0.35">
      <c r="A2078" s="56">
        <v>44406</v>
      </c>
      <c r="B2078" s="56" t="str">
        <f>VLOOKUP(A2078,Mapping!$H$2:$I$215,2,0)</f>
        <v>Post</v>
      </c>
      <c r="C2078" s="123">
        <f>VLOOKUP(A2078,Mapping!$H$2:$J$215,3,0)</f>
        <v>0</v>
      </c>
      <c r="D2078" t="s">
        <v>104</v>
      </c>
      <c r="E2078" t="str">
        <f>VLOOKUP(D2078,Mapping!$E$2:$F$28,2,0)</f>
        <v>sum</v>
      </c>
      <c r="F2078">
        <v>235561</v>
      </c>
    </row>
    <row r="2079" spans="1:6" x14ac:dyDescent="0.35">
      <c r="A2079" s="56">
        <v>44407</v>
      </c>
      <c r="B2079" s="56" t="str">
        <f>VLOOKUP(A2079,Mapping!$H$2:$I$215,2,0)</f>
        <v>Post</v>
      </c>
      <c r="C2079" s="123">
        <f>VLOOKUP(A2079,Mapping!$H$2:$J$215,3,0)</f>
        <v>0</v>
      </c>
      <c r="D2079" t="s">
        <v>104</v>
      </c>
      <c r="E2079" t="str">
        <f>VLOOKUP(D2079,Mapping!$E$2:$F$28,2,0)</f>
        <v>sum</v>
      </c>
      <c r="F2079">
        <v>163315</v>
      </c>
    </row>
    <row r="2080" spans="1:6" x14ac:dyDescent="0.35">
      <c r="A2080" s="56">
        <v>44408</v>
      </c>
      <c r="B2080" s="56" t="str">
        <f>VLOOKUP(A2080,Mapping!$H$2:$I$215,2,0)</f>
        <v>Post</v>
      </c>
      <c r="C2080" s="123">
        <f>VLOOKUP(A2080,Mapping!$H$2:$J$215,3,0)</f>
        <v>0</v>
      </c>
      <c r="D2080" t="s">
        <v>104</v>
      </c>
      <c r="E2080" t="str">
        <f>VLOOKUP(D2080,Mapping!$E$2:$F$28,2,0)</f>
        <v>sum</v>
      </c>
      <c r="F2080">
        <v>215253</v>
      </c>
    </row>
    <row r="2081" spans="1:6" x14ac:dyDescent="0.35">
      <c r="A2081" s="56">
        <v>44409</v>
      </c>
      <c r="B2081" s="56" t="str">
        <f>VLOOKUP(A2081,Mapping!$H$2:$I$215,2,0)</f>
        <v>Post</v>
      </c>
      <c r="C2081" s="123">
        <f>VLOOKUP(A2081,Mapping!$H$2:$J$215,3,0)</f>
        <v>0</v>
      </c>
      <c r="D2081" t="s">
        <v>104</v>
      </c>
      <c r="E2081" t="str">
        <f>VLOOKUP(D2081,Mapping!$E$2:$F$28,2,0)</f>
        <v>sum</v>
      </c>
      <c r="F2081">
        <v>343934</v>
      </c>
    </row>
    <row r="2082" spans="1:6" x14ac:dyDescent="0.35">
      <c r="A2082" s="56">
        <v>44410</v>
      </c>
      <c r="B2082" s="56" t="str">
        <f>VLOOKUP(A2082,Mapping!$H$2:$I$215,2,0)</f>
        <v>Post</v>
      </c>
      <c r="C2082" s="123">
        <f>VLOOKUP(A2082,Mapping!$H$2:$J$215,3,0)</f>
        <v>0</v>
      </c>
      <c r="D2082" t="s">
        <v>104</v>
      </c>
      <c r="E2082" t="str">
        <f>VLOOKUP(D2082,Mapping!$E$2:$F$28,2,0)</f>
        <v>sum</v>
      </c>
      <c r="F2082">
        <v>326887</v>
      </c>
    </row>
    <row r="2083" spans="1:6" x14ac:dyDescent="0.35">
      <c r="A2083" s="56">
        <v>44411</v>
      </c>
      <c r="B2083" s="56" t="str">
        <f>VLOOKUP(A2083,Mapping!$H$2:$I$215,2,0)</f>
        <v>Post</v>
      </c>
      <c r="C2083" s="123">
        <f>VLOOKUP(A2083,Mapping!$H$2:$J$215,3,0)</f>
        <v>0</v>
      </c>
      <c r="D2083" t="s">
        <v>104</v>
      </c>
      <c r="E2083" t="str">
        <f>VLOOKUP(D2083,Mapping!$E$2:$F$28,2,0)</f>
        <v>sum</v>
      </c>
      <c r="F2083">
        <v>172274</v>
      </c>
    </row>
    <row r="2084" spans="1:6" x14ac:dyDescent="0.35">
      <c r="A2084" s="56">
        <v>44412</v>
      </c>
      <c r="B2084" s="56" t="str">
        <f>VLOOKUP(A2084,Mapping!$H$2:$I$215,2,0)</f>
        <v>Post</v>
      </c>
      <c r="C2084" s="123">
        <f>VLOOKUP(A2084,Mapping!$H$2:$J$215,3,0)</f>
        <v>0</v>
      </c>
      <c r="D2084" t="s">
        <v>104</v>
      </c>
      <c r="E2084" t="str">
        <f>VLOOKUP(D2084,Mapping!$E$2:$F$28,2,0)</f>
        <v>sum</v>
      </c>
      <c r="F2084">
        <v>148858</v>
      </c>
    </row>
    <row r="2085" spans="1:6" x14ac:dyDescent="0.35">
      <c r="A2085" s="56">
        <v>44413</v>
      </c>
      <c r="B2085" s="56" t="str">
        <f>VLOOKUP(A2085,Mapping!$H$2:$I$215,2,0)</f>
        <v>Post</v>
      </c>
      <c r="C2085" s="123">
        <f>VLOOKUP(A2085,Mapping!$H$2:$J$215,3,0)</f>
        <v>0</v>
      </c>
      <c r="D2085" t="s">
        <v>104</v>
      </c>
      <c r="E2085" t="str">
        <f>VLOOKUP(D2085,Mapping!$E$2:$F$28,2,0)</f>
        <v>sum</v>
      </c>
      <c r="F2085">
        <v>184177</v>
      </c>
    </row>
    <row r="2086" spans="1:6" x14ac:dyDescent="0.35">
      <c r="A2086" s="56">
        <v>44414</v>
      </c>
      <c r="B2086" s="56" t="str">
        <f>VLOOKUP(A2086,Mapping!$H$2:$I$215,2,0)</f>
        <v>Post</v>
      </c>
      <c r="C2086" s="123">
        <f>VLOOKUP(A2086,Mapping!$H$2:$J$215,3,0)</f>
        <v>0</v>
      </c>
      <c r="D2086" t="s">
        <v>104</v>
      </c>
      <c r="E2086" t="str">
        <f>VLOOKUP(D2086,Mapping!$E$2:$F$28,2,0)</f>
        <v>sum</v>
      </c>
      <c r="F2086">
        <v>168684</v>
      </c>
    </row>
    <row r="2087" spans="1:6" x14ac:dyDescent="0.35">
      <c r="A2087" s="56">
        <v>44415</v>
      </c>
      <c r="B2087" s="56" t="str">
        <f>VLOOKUP(A2087,Mapping!$H$2:$I$215,2,0)</f>
        <v>Post</v>
      </c>
      <c r="C2087" s="123">
        <f>VLOOKUP(A2087,Mapping!$H$2:$J$215,3,0)</f>
        <v>0</v>
      </c>
      <c r="D2087" t="s">
        <v>104</v>
      </c>
      <c r="E2087" t="str">
        <f>VLOOKUP(D2087,Mapping!$E$2:$F$28,2,0)</f>
        <v>sum</v>
      </c>
      <c r="F2087">
        <v>204752</v>
      </c>
    </row>
    <row r="2088" spans="1:6" x14ac:dyDescent="0.35">
      <c r="A2088" s="56">
        <v>44416</v>
      </c>
      <c r="B2088" s="56" t="str">
        <f>VLOOKUP(A2088,Mapping!$H$2:$I$215,2,0)</f>
        <v>Post</v>
      </c>
      <c r="C2088" s="123">
        <f>VLOOKUP(A2088,Mapping!$H$2:$J$215,3,0)</f>
        <v>0</v>
      </c>
      <c r="D2088" t="s">
        <v>104</v>
      </c>
      <c r="E2088" t="str">
        <f>VLOOKUP(D2088,Mapping!$E$2:$F$28,2,0)</f>
        <v>sum</v>
      </c>
      <c r="F2088">
        <v>207048</v>
      </c>
    </row>
    <row r="2089" spans="1:6" x14ac:dyDescent="0.35">
      <c r="A2089" s="56">
        <v>44417</v>
      </c>
      <c r="B2089" s="56" t="str">
        <f>VLOOKUP(A2089,Mapping!$H$2:$I$215,2,0)</f>
        <v>Post</v>
      </c>
      <c r="C2089" s="123">
        <f>VLOOKUP(A2089,Mapping!$H$2:$J$215,3,0)</f>
        <v>0</v>
      </c>
      <c r="D2089" t="s">
        <v>104</v>
      </c>
      <c r="E2089" t="str">
        <f>VLOOKUP(D2089,Mapping!$E$2:$F$28,2,0)</f>
        <v>sum</v>
      </c>
      <c r="F2089">
        <v>192672</v>
      </c>
    </row>
    <row r="2090" spans="1:6" x14ac:dyDescent="0.35">
      <c r="A2090" s="56">
        <v>44418</v>
      </c>
      <c r="B2090" s="56" t="str">
        <f>VLOOKUP(A2090,Mapping!$H$2:$I$215,2,0)</f>
        <v>Post</v>
      </c>
      <c r="C2090" s="123">
        <f>VLOOKUP(A2090,Mapping!$H$2:$J$215,3,0)</f>
        <v>0</v>
      </c>
      <c r="D2090" t="s">
        <v>104</v>
      </c>
      <c r="E2090" t="str">
        <f>VLOOKUP(D2090,Mapping!$E$2:$F$28,2,0)</f>
        <v>sum</v>
      </c>
      <c r="F2090">
        <v>163250</v>
      </c>
    </row>
    <row r="2091" spans="1:6" x14ac:dyDescent="0.35">
      <c r="A2091" s="56">
        <v>44419</v>
      </c>
      <c r="B2091" s="56" t="str">
        <f>VLOOKUP(A2091,Mapping!$H$2:$I$215,2,0)</f>
        <v>Post</v>
      </c>
      <c r="C2091" s="123">
        <f>VLOOKUP(A2091,Mapping!$H$2:$J$215,3,0)</f>
        <v>0</v>
      </c>
      <c r="D2091" t="s">
        <v>104</v>
      </c>
      <c r="E2091" t="str">
        <f>VLOOKUP(D2091,Mapping!$E$2:$F$28,2,0)</f>
        <v>sum</v>
      </c>
      <c r="F2091">
        <v>171307</v>
      </c>
    </row>
    <row r="2092" spans="1:6" x14ac:dyDescent="0.35">
      <c r="A2092" s="56">
        <v>44420</v>
      </c>
      <c r="B2092" s="56" t="str">
        <f>VLOOKUP(A2092,Mapping!$H$2:$I$215,2,0)</f>
        <v>Post</v>
      </c>
      <c r="C2092" s="123">
        <f>VLOOKUP(A2092,Mapping!$H$2:$J$215,3,0)</f>
        <v>0</v>
      </c>
      <c r="D2092" t="s">
        <v>104</v>
      </c>
      <c r="E2092" t="str">
        <f>VLOOKUP(D2092,Mapping!$E$2:$F$28,2,0)</f>
        <v>sum</v>
      </c>
      <c r="F2092">
        <v>199140</v>
      </c>
    </row>
    <row r="2093" spans="1:6" x14ac:dyDescent="0.35">
      <c r="A2093" s="56">
        <v>44421</v>
      </c>
      <c r="B2093" s="56" t="str">
        <f>VLOOKUP(A2093,Mapping!$H$2:$I$215,2,0)</f>
        <v>Post</v>
      </c>
      <c r="C2093" s="123">
        <f>VLOOKUP(A2093,Mapping!$H$2:$J$215,3,0)</f>
        <v>0</v>
      </c>
      <c r="D2093" t="s">
        <v>104</v>
      </c>
      <c r="E2093" t="str">
        <f>VLOOKUP(D2093,Mapping!$E$2:$F$28,2,0)</f>
        <v>sum</v>
      </c>
      <c r="F2093">
        <v>196169</v>
      </c>
    </row>
    <row r="2094" spans="1:6" x14ac:dyDescent="0.35">
      <c r="A2094" s="56">
        <v>44422</v>
      </c>
      <c r="B2094" s="56" t="str">
        <f>VLOOKUP(A2094,Mapping!$H$2:$I$215,2,0)</f>
        <v>Post</v>
      </c>
      <c r="C2094" s="123">
        <f>VLOOKUP(A2094,Mapping!$H$2:$J$215,3,0)</f>
        <v>0</v>
      </c>
      <c r="D2094" t="s">
        <v>104</v>
      </c>
      <c r="E2094" t="str">
        <f>VLOOKUP(D2094,Mapping!$E$2:$F$28,2,0)</f>
        <v>sum</v>
      </c>
      <c r="F2094">
        <v>160546</v>
      </c>
    </row>
    <row r="2095" spans="1:6" x14ac:dyDescent="0.35">
      <c r="A2095" s="56">
        <v>44423</v>
      </c>
      <c r="B2095" s="56" t="str">
        <f>VLOOKUP(A2095,Mapping!$H$2:$I$215,2,0)</f>
        <v>Post</v>
      </c>
      <c r="C2095" s="123">
        <f>VLOOKUP(A2095,Mapping!$H$2:$J$215,3,0)</f>
        <v>0</v>
      </c>
      <c r="D2095" t="s">
        <v>104</v>
      </c>
      <c r="E2095" t="str">
        <f>VLOOKUP(D2095,Mapping!$E$2:$F$28,2,0)</f>
        <v>sum</v>
      </c>
      <c r="F2095">
        <v>158864</v>
      </c>
    </row>
    <row r="2096" spans="1:6" x14ac:dyDescent="0.35">
      <c r="A2096" s="56">
        <v>44424</v>
      </c>
      <c r="B2096" s="56" t="str">
        <f>VLOOKUP(A2096,Mapping!$H$2:$I$215,2,0)</f>
        <v>Post</v>
      </c>
      <c r="C2096" s="123">
        <f>VLOOKUP(A2096,Mapping!$H$2:$J$215,3,0)</f>
        <v>0</v>
      </c>
      <c r="D2096" t="s">
        <v>104</v>
      </c>
      <c r="E2096" t="str">
        <f>VLOOKUP(D2096,Mapping!$E$2:$F$28,2,0)</f>
        <v>sum</v>
      </c>
      <c r="F2096">
        <v>152619</v>
      </c>
    </row>
    <row r="2097" spans="1:6" x14ac:dyDescent="0.35">
      <c r="A2097" s="56">
        <v>44425</v>
      </c>
      <c r="B2097" s="56" t="str">
        <f>VLOOKUP(A2097,Mapping!$H$2:$I$215,2,0)</f>
        <v>Post</v>
      </c>
      <c r="C2097" s="123">
        <f>VLOOKUP(A2097,Mapping!$H$2:$J$215,3,0)</f>
        <v>0</v>
      </c>
      <c r="D2097" t="s">
        <v>104</v>
      </c>
      <c r="E2097" t="str">
        <f>VLOOKUP(D2097,Mapping!$E$2:$F$28,2,0)</f>
        <v>sum</v>
      </c>
      <c r="F2097">
        <v>187894</v>
      </c>
    </row>
    <row r="2098" spans="1:6" x14ac:dyDescent="0.35">
      <c r="A2098" s="56">
        <v>44426</v>
      </c>
      <c r="B2098" s="56" t="str">
        <f>VLOOKUP(A2098,Mapping!$H$2:$I$215,2,0)</f>
        <v>Post</v>
      </c>
      <c r="C2098" s="123">
        <f>VLOOKUP(A2098,Mapping!$H$2:$J$215,3,0)</f>
        <v>0</v>
      </c>
      <c r="D2098" t="s">
        <v>104</v>
      </c>
      <c r="E2098" t="str">
        <f>VLOOKUP(D2098,Mapping!$E$2:$F$28,2,0)</f>
        <v>sum</v>
      </c>
      <c r="F2098">
        <v>175517</v>
      </c>
    </row>
    <row r="2099" spans="1:6" x14ac:dyDescent="0.35">
      <c r="A2099" s="56">
        <v>44427</v>
      </c>
      <c r="B2099" s="56" t="str">
        <f>VLOOKUP(A2099,Mapping!$H$2:$I$215,2,0)</f>
        <v>Post</v>
      </c>
      <c r="C2099" s="123">
        <f>VLOOKUP(A2099,Mapping!$H$2:$J$215,3,0)</f>
        <v>0</v>
      </c>
      <c r="D2099" t="s">
        <v>104</v>
      </c>
      <c r="E2099" t="str">
        <f>VLOOKUP(D2099,Mapping!$E$2:$F$28,2,0)</f>
        <v>sum</v>
      </c>
      <c r="F2099">
        <v>152213</v>
      </c>
    </row>
    <row r="2100" spans="1:6" x14ac:dyDescent="0.35">
      <c r="A2100" s="56">
        <v>44428</v>
      </c>
      <c r="B2100" s="56" t="str">
        <f>VLOOKUP(A2100,Mapping!$H$2:$I$215,2,0)</f>
        <v>Post</v>
      </c>
      <c r="C2100" s="123">
        <f>VLOOKUP(A2100,Mapping!$H$2:$J$215,3,0)</f>
        <v>0</v>
      </c>
      <c r="D2100" t="s">
        <v>104</v>
      </c>
      <c r="E2100" t="str">
        <f>VLOOKUP(D2100,Mapping!$E$2:$F$28,2,0)</f>
        <v>sum</v>
      </c>
      <c r="F2100">
        <v>112832</v>
      </c>
    </row>
    <row r="2101" spans="1:6" x14ac:dyDescent="0.35">
      <c r="A2101" s="56">
        <v>44429</v>
      </c>
      <c r="B2101" s="56" t="str">
        <f>VLOOKUP(A2101,Mapping!$H$2:$I$215,2,0)</f>
        <v>Post</v>
      </c>
      <c r="C2101" s="123">
        <f>VLOOKUP(A2101,Mapping!$H$2:$J$215,3,0)</f>
        <v>0</v>
      </c>
      <c r="D2101" t="s">
        <v>104</v>
      </c>
      <c r="E2101" t="str">
        <f>VLOOKUP(D2101,Mapping!$E$2:$F$28,2,0)</f>
        <v>sum</v>
      </c>
      <c r="F2101">
        <v>121704</v>
      </c>
    </row>
    <row r="2102" spans="1:6" x14ac:dyDescent="0.35">
      <c r="A2102" s="56">
        <v>44430</v>
      </c>
      <c r="B2102" s="56" t="str">
        <f>VLOOKUP(A2102,Mapping!$H$2:$I$215,2,0)</f>
        <v>Post</v>
      </c>
      <c r="C2102" s="123">
        <f>VLOOKUP(A2102,Mapping!$H$2:$J$215,3,0)</f>
        <v>0</v>
      </c>
      <c r="D2102" t="s">
        <v>104</v>
      </c>
      <c r="E2102" t="str">
        <f>VLOOKUP(D2102,Mapping!$E$2:$F$28,2,0)</f>
        <v>sum</v>
      </c>
      <c r="F2102">
        <v>197620</v>
      </c>
    </row>
    <row r="2103" spans="1:6" x14ac:dyDescent="0.35">
      <c r="A2103" s="56">
        <v>44431</v>
      </c>
      <c r="B2103" s="56" t="str">
        <f>VLOOKUP(A2103,Mapping!$H$2:$I$215,2,0)</f>
        <v>Post</v>
      </c>
      <c r="C2103" s="123">
        <f>VLOOKUP(A2103,Mapping!$H$2:$J$215,3,0)</f>
        <v>0</v>
      </c>
      <c r="D2103" t="s">
        <v>104</v>
      </c>
      <c r="E2103" t="str">
        <f>VLOOKUP(D2103,Mapping!$E$2:$F$28,2,0)</f>
        <v>sum</v>
      </c>
      <c r="F2103">
        <v>176361</v>
      </c>
    </row>
    <row r="2104" spans="1:6" x14ac:dyDescent="0.35">
      <c r="A2104" s="56">
        <v>44432</v>
      </c>
      <c r="B2104" s="56" t="str">
        <f>VLOOKUP(A2104,Mapping!$H$2:$I$215,2,0)</f>
        <v>Post</v>
      </c>
      <c r="C2104" s="123">
        <f>VLOOKUP(A2104,Mapping!$H$2:$J$215,3,0)</f>
        <v>0</v>
      </c>
      <c r="D2104" t="s">
        <v>104</v>
      </c>
      <c r="E2104" t="str">
        <f>VLOOKUP(D2104,Mapping!$E$2:$F$28,2,0)</f>
        <v>sum</v>
      </c>
      <c r="F2104">
        <v>226239</v>
      </c>
    </row>
    <row r="2105" spans="1:6" x14ac:dyDescent="0.35">
      <c r="A2105" s="56">
        <v>44433</v>
      </c>
      <c r="B2105" s="56" t="str">
        <f>VLOOKUP(A2105,Mapping!$H$2:$I$215,2,0)</f>
        <v>Post</v>
      </c>
      <c r="C2105" s="123">
        <f>VLOOKUP(A2105,Mapping!$H$2:$J$215,3,0)</f>
        <v>0</v>
      </c>
      <c r="D2105" t="s">
        <v>104</v>
      </c>
      <c r="E2105" t="str">
        <f>VLOOKUP(D2105,Mapping!$E$2:$F$28,2,0)</f>
        <v>sum</v>
      </c>
      <c r="F2105">
        <v>334954</v>
      </c>
    </row>
    <row r="2106" spans="1:6" x14ac:dyDescent="0.35">
      <c r="A2106" s="56">
        <v>44434</v>
      </c>
      <c r="B2106" s="56" t="str">
        <f>VLOOKUP(A2106,Mapping!$H$2:$I$215,2,0)</f>
        <v>Post</v>
      </c>
      <c r="C2106" s="123">
        <f>VLOOKUP(A2106,Mapping!$H$2:$J$215,3,0)</f>
        <v>0</v>
      </c>
      <c r="D2106" t="s">
        <v>104</v>
      </c>
      <c r="E2106" t="str">
        <f>VLOOKUP(D2106,Mapping!$E$2:$F$28,2,0)</f>
        <v>sum</v>
      </c>
      <c r="F2106">
        <v>394071</v>
      </c>
    </row>
    <row r="2107" spans="1:6" x14ac:dyDescent="0.35">
      <c r="A2107" s="56">
        <v>44435</v>
      </c>
      <c r="B2107" s="56" t="str">
        <f>VLOOKUP(A2107,Mapping!$H$2:$I$215,2,0)</f>
        <v>Post</v>
      </c>
      <c r="C2107" s="123">
        <f>VLOOKUP(A2107,Mapping!$H$2:$J$215,3,0)</f>
        <v>0</v>
      </c>
      <c r="D2107" t="s">
        <v>104</v>
      </c>
      <c r="E2107" t="str">
        <f>VLOOKUP(D2107,Mapping!$E$2:$F$28,2,0)</f>
        <v>sum</v>
      </c>
      <c r="F2107">
        <v>485347</v>
      </c>
    </row>
    <row r="2108" spans="1:6" x14ac:dyDescent="0.35">
      <c r="A2108" s="56">
        <v>44436</v>
      </c>
      <c r="B2108" s="56" t="str">
        <f>VLOOKUP(A2108,Mapping!$H$2:$I$215,2,0)</f>
        <v>Post</v>
      </c>
      <c r="C2108" s="123">
        <f>VLOOKUP(A2108,Mapping!$H$2:$J$215,3,0)</f>
        <v>0</v>
      </c>
      <c r="D2108" t="s">
        <v>104</v>
      </c>
      <c r="E2108" t="str">
        <f>VLOOKUP(D2108,Mapping!$E$2:$F$28,2,0)</f>
        <v>sum</v>
      </c>
      <c r="F2108">
        <v>465262</v>
      </c>
    </row>
    <row r="2109" spans="1:6" x14ac:dyDescent="0.35">
      <c r="A2109" s="56">
        <v>44437</v>
      </c>
      <c r="B2109" s="56" t="str">
        <f>VLOOKUP(A2109,Mapping!$H$2:$I$215,2,0)</f>
        <v>Post</v>
      </c>
      <c r="C2109" s="123">
        <f>VLOOKUP(A2109,Mapping!$H$2:$J$215,3,0)</f>
        <v>0</v>
      </c>
      <c r="D2109" t="s">
        <v>104</v>
      </c>
      <c r="E2109" t="str">
        <f>VLOOKUP(D2109,Mapping!$E$2:$F$28,2,0)</f>
        <v>sum</v>
      </c>
      <c r="F2109">
        <v>375698</v>
      </c>
    </row>
    <row r="2110" spans="1:6" x14ac:dyDescent="0.35">
      <c r="A2110" s="56">
        <v>44438</v>
      </c>
      <c r="B2110" s="56" t="str">
        <f>VLOOKUP(A2110,Mapping!$H$2:$I$215,2,0)</f>
        <v>Post</v>
      </c>
      <c r="C2110" s="123">
        <f>VLOOKUP(A2110,Mapping!$H$2:$J$215,3,0)</f>
        <v>0</v>
      </c>
      <c r="D2110" t="s">
        <v>104</v>
      </c>
      <c r="E2110" t="str">
        <f>VLOOKUP(D2110,Mapping!$E$2:$F$28,2,0)</f>
        <v>sum</v>
      </c>
      <c r="F2110">
        <v>412010</v>
      </c>
    </row>
    <row r="2111" spans="1:6" x14ac:dyDescent="0.35">
      <c r="A2111" s="56">
        <v>44439</v>
      </c>
      <c r="B2111" s="56" t="str">
        <f>VLOOKUP(A2111,Mapping!$H$2:$I$215,2,0)</f>
        <v>Post</v>
      </c>
      <c r="C2111" s="123">
        <f>VLOOKUP(A2111,Mapping!$H$2:$J$215,3,0)</f>
        <v>0</v>
      </c>
      <c r="D2111" t="s">
        <v>104</v>
      </c>
      <c r="E2111" t="str">
        <f>VLOOKUP(D2111,Mapping!$E$2:$F$28,2,0)</f>
        <v>sum</v>
      </c>
      <c r="F2111">
        <v>430939</v>
      </c>
    </row>
    <row r="2112" spans="1:6" x14ac:dyDescent="0.35">
      <c r="A2112" s="56">
        <v>44440</v>
      </c>
      <c r="B2112" s="56" t="str">
        <f>VLOOKUP(A2112,Mapping!$H$2:$I$215,2,0)</f>
        <v>Post</v>
      </c>
      <c r="C2112" s="123">
        <f>VLOOKUP(A2112,Mapping!$H$2:$J$215,3,0)</f>
        <v>0</v>
      </c>
      <c r="D2112" t="s">
        <v>104</v>
      </c>
      <c r="E2112" t="str">
        <f>VLOOKUP(D2112,Mapping!$E$2:$F$28,2,0)</f>
        <v>sum</v>
      </c>
      <c r="F2112">
        <v>394819</v>
      </c>
    </row>
    <row r="2113" spans="1:6" x14ac:dyDescent="0.35">
      <c r="A2113" s="56">
        <v>44441</v>
      </c>
      <c r="B2113" s="56" t="str">
        <f>VLOOKUP(A2113,Mapping!$H$2:$I$215,2,0)</f>
        <v>Post</v>
      </c>
      <c r="C2113" s="123">
        <f>VLOOKUP(A2113,Mapping!$H$2:$J$215,3,0)</f>
        <v>0</v>
      </c>
      <c r="D2113" t="s">
        <v>104</v>
      </c>
      <c r="E2113" t="str">
        <f>VLOOKUP(D2113,Mapping!$E$2:$F$28,2,0)</f>
        <v>sum</v>
      </c>
      <c r="F2113">
        <v>467482</v>
      </c>
    </row>
    <row r="2114" spans="1:6" x14ac:dyDescent="0.35">
      <c r="A2114" s="56">
        <v>44442</v>
      </c>
      <c r="B2114" s="56" t="str">
        <f>VLOOKUP(A2114,Mapping!$H$2:$I$215,2,0)</f>
        <v>Post</v>
      </c>
      <c r="C2114" s="123">
        <f>VLOOKUP(A2114,Mapping!$H$2:$J$215,3,0)</f>
        <v>0</v>
      </c>
      <c r="D2114" t="s">
        <v>104</v>
      </c>
      <c r="E2114" t="str">
        <f>VLOOKUP(D2114,Mapping!$E$2:$F$28,2,0)</f>
        <v>sum</v>
      </c>
      <c r="F2114">
        <v>511443</v>
      </c>
    </row>
    <row r="2115" spans="1:6" x14ac:dyDescent="0.35">
      <c r="A2115" s="56">
        <v>44443</v>
      </c>
      <c r="B2115" s="56" t="str">
        <f>VLOOKUP(A2115,Mapping!$H$2:$I$215,2,0)</f>
        <v>Post</v>
      </c>
      <c r="C2115" s="123">
        <f>VLOOKUP(A2115,Mapping!$H$2:$J$215,3,0)</f>
        <v>0</v>
      </c>
      <c r="D2115" t="s">
        <v>104</v>
      </c>
      <c r="E2115" t="str">
        <f>VLOOKUP(D2115,Mapping!$E$2:$F$28,2,0)</f>
        <v>sum</v>
      </c>
      <c r="F2115">
        <v>533055</v>
      </c>
    </row>
    <row r="2116" spans="1:6" x14ac:dyDescent="0.35">
      <c r="A2116" s="56">
        <v>44444</v>
      </c>
      <c r="B2116" s="56" t="str">
        <f>VLOOKUP(A2116,Mapping!$H$2:$I$215,2,0)</f>
        <v>Post</v>
      </c>
      <c r="C2116" s="123">
        <f>VLOOKUP(A2116,Mapping!$H$2:$J$215,3,0)</f>
        <v>0</v>
      </c>
      <c r="D2116" t="s">
        <v>104</v>
      </c>
      <c r="E2116" t="str">
        <f>VLOOKUP(D2116,Mapping!$E$2:$F$28,2,0)</f>
        <v>sum</v>
      </c>
      <c r="F2116">
        <v>531016</v>
      </c>
    </row>
    <row r="2117" spans="1:6" x14ac:dyDescent="0.35">
      <c r="A2117" s="56">
        <v>44445</v>
      </c>
      <c r="B2117" s="56" t="str">
        <f>VLOOKUP(A2117,Mapping!$H$2:$I$215,2,0)</f>
        <v>Post</v>
      </c>
      <c r="C2117" s="123">
        <f>VLOOKUP(A2117,Mapping!$H$2:$J$215,3,0)</f>
        <v>0</v>
      </c>
      <c r="D2117" t="s">
        <v>104</v>
      </c>
      <c r="E2117" t="str">
        <f>VLOOKUP(D2117,Mapping!$E$2:$F$28,2,0)</f>
        <v>sum</v>
      </c>
      <c r="F2117">
        <v>637545</v>
      </c>
    </row>
    <row r="2118" spans="1:6" x14ac:dyDescent="0.35">
      <c r="A2118" s="56">
        <v>44446</v>
      </c>
      <c r="B2118" s="56" t="str">
        <f>VLOOKUP(A2118,Mapping!$H$2:$I$215,2,0)</f>
        <v>Post</v>
      </c>
      <c r="C2118" s="123">
        <f>VLOOKUP(A2118,Mapping!$H$2:$J$215,3,0)</f>
        <v>0</v>
      </c>
      <c r="D2118" t="s">
        <v>104</v>
      </c>
      <c r="E2118" t="str">
        <f>VLOOKUP(D2118,Mapping!$E$2:$F$28,2,0)</f>
        <v>sum</v>
      </c>
      <c r="F2118">
        <v>690782</v>
      </c>
    </row>
    <row r="2119" spans="1:6" x14ac:dyDescent="0.35">
      <c r="A2119" s="56">
        <v>44447</v>
      </c>
      <c r="B2119" s="56" t="str">
        <f>VLOOKUP(A2119,Mapping!$H$2:$I$215,2,0)</f>
        <v>Post</v>
      </c>
      <c r="C2119" s="123">
        <f>VLOOKUP(A2119,Mapping!$H$2:$J$215,3,0)</f>
        <v>0</v>
      </c>
      <c r="D2119" t="s">
        <v>104</v>
      </c>
      <c r="E2119" t="str">
        <f>VLOOKUP(D2119,Mapping!$E$2:$F$28,2,0)</f>
        <v>sum</v>
      </c>
      <c r="F2119">
        <v>608985</v>
      </c>
    </row>
    <row r="2120" spans="1:6" x14ac:dyDescent="0.35">
      <c r="A2120" s="56">
        <v>44448</v>
      </c>
      <c r="B2120" s="56" t="str">
        <f>VLOOKUP(A2120,Mapping!$H$2:$I$215,2,0)</f>
        <v>Post</v>
      </c>
      <c r="C2120" s="123">
        <f>VLOOKUP(A2120,Mapping!$H$2:$J$215,3,0)</f>
        <v>0</v>
      </c>
      <c r="D2120" t="s">
        <v>104</v>
      </c>
      <c r="E2120" t="str">
        <f>VLOOKUP(D2120,Mapping!$E$2:$F$28,2,0)</f>
        <v>sum</v>
      </c>
      <c r="F2120">
        <v>414156</v>
      </c>
    </row>
    <row r="2121" spans="1:6" x14ac:dyDescent="0.35">
      <c r="A2121" s="56">
        <v>44449</v>
      </c>
      <c r="B2121" s="56" t="str">
        <f>VLOOKUP(A2121,Mapping!$H$2:$I$215,2,0)</f>
        <v>Post</v>
      </c>
      <c r="C2121" s="123">
        <f>VLOOKUP(A2121,Mapping!$H$2:$J$215,3,0)</f>
        <v>0</v>
      </c>
      <c r="D2121" t="s">
        <v>104</v>
      </c>
      <c r="E2121" t="str">
        <f>VLOOKUP(D2121,Mapping!$E$2:$F$28,2,0)</f>
        <v>sum</v>
      </c>
      <c r="F2121">
        <v>309369</v>
      </c>
    </row>
    <row r="2122" spans="1:6" x14ac:dyDescent="0.35">
      <c r="A2122" s="56">
        <v>44450</v>
      </c>
      <c r="B2122" s="56" t="str">
        <f>VLOOKUP(A2122,Mapping!$H$2:$I$215,2,0)</f>
        <v>Post</v>
      </c>
      <c r="C2122" s="123">
        <f>VLOOKUP(A2122,Mapping!$H$2:$J$215,3,0)</f>
        <v>0</v>
      </c>
      <c r="D2122" t="s">
        <v>104</v>
      </c>
      <c r="E2122" t="str">
        <f>VLOOKUP(D2122,Mapping!$E$2:$F$28,2,0)</f>
        <v>sum</v>
      </c>
      <c r="F2122">
        <v>596572</v>
      </c>
    </row>
    <row r="2123" spans="1:6" x14ac:dyDescent="0.35">
      <c r="A2123" s="56">
        <v>44451</v>
      </c>
      <c r="B2123" s="56" t="str">
        <f>VLOOKUP(A2123,Mapping!$H$2:$I$215,2,0)</f>
        <v>Post</v>
      </c>
      <c r="C2123" s="123">
        <f>VLOOKUP(A2123,Mapping!$H$2:$J$215,3,0)</f>
        <v>0</v>
      </c>
      <c r="D2123" t="s">
        <v>104</v>
      </c>
      <c r="E2123" t="str">
        <f>VLOOKUP(D2123,Mapping!$E$2:$F$28,2,0)</f>
        <v>sum</v>
      </c>
      <c r="F2123">
        <v>721551</v>
      </c>
    </row>
    <row r="2124" spans="1:6" x14ac:dyDescent="0.35">
      <c r="A2124" s="56">
        <v>44452</v>
      </c>
      <c r="B2124" s="56" t="str">
        <f>VLOOKUP(A2124,Mapping!$H$2:$I$215,2,0)</f>
        <v>Post</v>
      </c>
      <c r="C2124" s="123">
        <f>VLOOKUP(A2124,Mapping!$H$2:$J$215,3,0)</f>
        <v>0</v>
      </c>
      <c r="D2124" t="s">
        <v>104</v>
      </c>
      <c r="E2124" t="str">
        <f>VLOOKUP(D2124,Mapping!$E$2:$F$28,2,0)</f>
        <v>sum</v>
      </c>
      <c r="F2124">
        <v>599045</v>
      </c>
    </row>
    <row r="2125" spans="1:6" x14ac:dyDescent="0.35">
      <c r="A2125" s="56">
        <v>44453</v>
      </c>
      <c r="B2125" s="56" t="str">
        <f>VLOOKUP(A2125,Mapping!$H$2:$I$215,2,0)</f>
        <v>Post</v>
      </c>
      <c r="C2125" s="123">
        <f>VLOOKUP(A2125,Mapping!$H$2:$J$215,3,0)</f>
        <v>0</v>
      </c>
      <c r="D2125" t="s">
        <v>104</v>
      </c>
      <c r="E2125" t="str">
        <f>VLOOKUP(D2125,Mapping!$E$2:$F$28,2,0)</f>
        <v>sum</v>
      </c>
      <c r="F2125">
        <v>692944</v>
      </c>
    </row>
    <row r="2126" spans="1:6" x14ac:dyDescent="0.35">
      <c r="A2126" s="56">
        <v>44454</v>
      </c>
      <c r="B2126" s="56" t="str">
        <f>VLOOKUP(A2126,Mapping!$H$2:$I$215,2,0)</f>
        <v>Post</v>
      </c>
      <c r="C2126" s="123">
        <f>VLOOKUP(A2126,Mapping!$H$2:$J$215,3,0)</f>
        <v>0</v>
      </c>
      <c r="D2126" t="s">
        <v>104</v>
      </c>
      <c r="E2126" t="str">
        <f>VLOOKUP(D2126,Mapping!$E$2:$F$28,2,0)</f>
        <v>sum</v>
      </c>
      <c r="F2126">
        <v>814738</v>
      </c>
    </row>
    <row r="2127" spans="1:6" x14ac:dyDescent="0.35">
      <c r="A2127" s="56">
        <v>44455</v>
      </c>
      <c r="B2127" s="56" t="str">
        <f>VLOOKUP(A2127,Mapping!$H$2:$I$215,2,0)</f>
        <v>Post</v>
      </c>
      <c r="C2127" s="123">
        <f>VLOOKUP(A2127,Mapping!$H$2:$J$215,3,0)</f>
        <v>0</v>
      </c>
      <c r="D2127" t="s">
        <v>104</v>
      </c>
      <c r="E2127" t="str">
        <f>VLOOKUP(D2127,Mapping!$E$2:$F$28,2,0)</f>
        <v>sum</v>
      </c>
      <c r="F2127">
        <v>811715</v>
      </c>
    </row>
    <row r="2128" spans="1:6" x14ac:dyDescent="0.35">
      <c r="A2128" s="56">
        <v>44456</v>
      </c>
      <c r="B2128" s="56" t="str">
        <f>VLOOKUP(A2128,Mapping!$H$2:$I$215,2,0)</f>
        <v>Post</v>
      </c>
      <c r="C2128" s="123">
        <f>VLOOKUP(A2128,Mapping!$H$2:$J$215,3,0)</f>
        <v>0</v>
      </c>
      <c r="D2128" t="s">
        <v>104</v>
      </c>
      <c r="E2128" t="str">
        <f>VLOOKUP(D2128,Mapping!$E$2:$F$28,2,0)</f>
        <v>sum</v>
      </c>
      <c r="F2128">
        <v>864534</v>
      </c>
    </row>
    <row r="2129" spans="1:6" x14ac:dyDescent="0.35">
      <c r="A2129" s="56">
        <v>44457</v>
      </c>
      <c r="B2129" s="56" t="str">
        <f>VLOOKUP(A2129,Mapping!$H$2:$I$215,2,0)</f>
        <v>Post</v>
      </c>
      <c r="C2129" s="123">
        <f>VLOOKUP(A2129,Mapping!$H$2:$J$215,3,0)</f>
        <v>0</v>
      </c>
      <c r="D2129" t="s">
        <v>104</v>
      </c>
      <c r="E2129" t="str">
        <f>VLOOKUP(D2129,Mapping!$E$2:$F$28,2,0)</f>
        <v>sum</v>
      </c>
      <c r="F2129">
        <v>883260</v>
      </c>
    </row>
    <row r="2130" spans="1:6" x14ac:dyDescent="0.35">
      <c r="A2130" s="56">
        <v>44458</v>
      </c>
      <c r="B2130" s="56" t="str">
        <f>VLOOKUP(A2130,Mapping!$H$2:$I$215,2,0)</f>
        <v>Post</v>
      </c>
      <c r="C2130" s="123">
        <f>VLOOKUP(A2130,Mapping!$H$2:$J$215,3,0)</f>
        <v>0</v>
      </c>
      <c r="D2130" t="s">
        <v>104</v>
      </c>
      <c r="E2130" t="str">
        <f>VLOOKUP(D2130,Mapping!$E$2:$F$28,2,0)</f>
        <v>sum</v>
      </c>
      <c r="F2130">
        <v>888723</v>
      </c>
    </row>
    <row r="2131" spans="1:6" x14ac:dyDescent="0.35">
      <c r="A2131" s="56">
        <v>44459</v>
      </c>
      <c r="B2131" s="56" t="str">
        <f>VLOOKUP(A2131,Mapping!$H$2:$I$215,2,0)</f>
        <v>Post</v>
      </c>
      <c r="C2131" s="123">
        <f>VLOOKUP(A2131,Mapping!$H$2:$J$215,3,0)</f>
        <v>0</v>
      </c>
      <c r="D2131" t="s">
        <v>104</v>
      </c>
      <c r="E2131" t="str">
        <f>VLOOKUP(D2131,Mapping!$E$2:$F$28,2,0)</f>
        <v>sum</v>
      </c>
      <c r="F2131">
        <v>776238</v>
      </c>
    </row>
    <row r="2132" spans="1:6" x14ac:dyDescent="0.35">
      <c r="A2132" s="56">
        <v>44460</v>
      </c>
      <c r="B2132" s="56" t="str">
        <f>VLOOKUP(A2132,Mapping!$H$2:$I$215,2,0)</f>
        <v>Post</v>
      </c>
      <c r="C2132" s="123">
        <f>VLOOKUP(A2132,Mapping!$H$2:$J$215,3,0)</f>
        <v>0</v>
      </c>
      <c r="D2132" t="s">
        <v>104</v>
      </c>
      <c r="E2132" t="str">
        <f>VLOOKUP(D2132,Mapping!$E$2:$F$28,2,0)</f>
        <v>sum</v>
      </c>
      <c r="F2132">
        <v>888820</v>
      </c>
    </row>
    <row r="2133" spans="1:6" x14ac:dyDescent="0.35">
      <c r="A2133" s="56">
        <v>44461</v>
      </c>
      <c r="B2133" s="56" t="str">
        <f>VLOOKUP(A2133,Mapping!$H$2:$I$215,2,0)</f>
        <v>Post</v>
      </c>
      <c r="C2133" s="123">
        <f>VLOOKUP(A2133,Mapping!$H$2:$J$215,3,0)</f>
        <v>0</v>
      </c>
      <c r="D2133" t="s">
        <v>104</v>
      </c>
      <c r="E2133" t="str">
        <f>VLOOKUP(D2133,Mapping!$E$2:$F$28,2,0)</f>
        <v>sum</v>
      </c>
      <c r="F2133">
        <v>881157</v>
      </c>
    </row>
    <row r="2134" spans="1:6" x14ac:dyDescent="0.35">
      <c r="A2134" s="56">
        <v>44462</v>
      </c>
      <c r="B2134" s="56" t="str">
        <f>VLOOKUP(A2134,Mapping!$H$2:$I$215,2,0)</f>
        <v>Post</v>
      </c>
      <c r="C2134" s="123">
        <f>VLOOKUP(A2134,Mapping!$H$2:$J$215,3,0)</f>
        <v>0</v>
      </c>
      <c r="D2134" t="s">
        <v>104</v>
      </c>
      <c r="E2134" t="str">
        <f>VLOOKUP(D2134,Mapping!$E$2:$F$28,2,0)</f>
        <v>sum</v>
      </c>
      <c r="F2134">
        <v>881370</v>
      </c>
    </row>
    <row r="2135" spans="1:6" x14ac:dyDescent="0.35">
      <c r="A2135" s="56">
        <v>44463</v>
      </c>
      <c r="B2135" s="56" t="str">
        <f>VLOOKUP(A2135,Mapping!$H$2:$I$215,2,0)</f>
        <v>Post</v>
      </c>
      <c r="C2135" s="123">
        <f>VLOOKUP(A2135,Mapping!$H$2:$J$215,3,0)</f>
        <v>0</v>
      </c>
      <c r="D2135" t="s">
        <v>104</v>
      </c>
      <c r="E2135" t="str">
        <f>VLOOKUP(D2135,Mapping!$E$2:$F$28,2,0)</f>
        <v>sum</v>
      </c>
      <c r="F2135">
        <v>993893</v>
      </c>
    </row>
    <row r="2136" spans="1:6" x14ac:dyDescent="0.35">
      <c r="A2136" s="56">
        <v>44464</v>
      </c>
      <c r="B2136" s="56" t="str">
        <f>VLOOKUP(A2136,Mapping!$H$2:$I$215,2,0)</f>
        <v>Post</v>
      </c>
      <c r="C2136" s="123">
        <f>VLOOKUP(A2136,Mapping!$H$2:$J$215,3,0)</f>
        <v>0</v>
      </c>
      <c r="D2136" t="s">
        <v>104</v>
      </c>
      <c r="E2136" t="str">
        <f>VLOOKUP(D2136,Mapping!$E$2:$F$28,2,0)</f>
        <v>sum</v>
      </c>
      <c r="F2136">
        <v>882286</v>
      </c>
    </row>
    <row r="2137" spans="1:6" x14ac:dyDescent="0.35">
      <c r="A2137" s="56">
        <v>44465</v>
      </c>
      <c r="B2137" s="56" t="str">
        <f>VLOOKUP(A2137,Mapping!$H$2:$I$215,2,0)</f>
        <v>Post</v>
      </c>
      <c r="C2137" s="123">
        <f>VLOOKUP(A2137,Mapping!$H$2:$J$215,3,0)</f>
        <v>0</v>
      </c>
      <c r="D2137" t="s">
        <v>104</v>
      </c>
      <c r="E2137" t="str">
        <f>VLOOKUP(D2137,Mapping!$E$2:$F$28,2,0)</f>
        <v>sum</v>
      </c>
      <c r="F2137">
        <v>898376</v>
      </c>
    </row>
    <row r="2138" spans="1:6" x14ac:dyDescent="0.35">
      <c r="A2138" s="56">
        <v>44466</v>
      </c>
      <c r="B2138" s="56" t="str">
        <f>VLOOKUP(A2138,Mapping!$H$2:$I$215,2,0)</f>
        <v>Post</v>
      </c>
      <c r="C2138" s="123">
        <f>VLOOKUP(A2138,Mapping!$H$2:$J$215,3,0)</f>
        <v>0</v>
      </c>
      <c r="D2138" t="s">
        <v>104</v>
      </c>
      <c r="E2138" t="str">
        <f>VLOOKUP(D2138,Mapping!$E$2:$F$28,2,0)</f>
        <v>sum</v>
      </c>
      <c r="F2138">
        <v>500876</v>
      </c>
    </row>
    <row r="2139" spans="1:6" x14ac:dyDescent="0.35">
      <c r="A2139" s="56">
        <v>44467</v>
      </c>
      <c r="B2139" s="56" t="str">
        <f>VLOOKUP(A2139,Mapping!$H$2:$I$215,2,0)</f>
        <v>Post</v>
      </c>
      <c r="C2139" s="123">
        <f>VLOOKUP(A2139,Mapping!$H$2:$J$215,3,0)</f>
        <v>0</v>
      </c>
      <c r="D2139" t="s">
        <v>104</v>
      </c>
      <c r="E2139" t="str">
        <f>VLOOKUP(D2139,Mapping!$E$2:$F$28,2,0)</f>
        <v>sum</v>
      </c>
      <c r="F2139">
        <v>496165</v>
      </c>
    </row>
    <row r="2140" spans="1:6" x14ac:dyDescent="0.35">
      <c r="A2140" s="56">
        <v>44468</v>
      </c>
      <c r="B2140" s="56" t="str">
        <f>VLOOKUP(A2140,Mapping!$H$2:$I$215,2,0)</f>
        <v>Post</v>
      </c>
      <c r="C2140" s="123">
        <f>VLOOKUP(A2140,Mapping!$H$2:$J$215,3,0)</f>
        <v>0</v>
      </c>
      <c r="D2140" t="s">
        <v>104</v>
      </c>
      <c r="E2140" t="str">
        <f>VLOOKUP(D2140,Mapping!$E$2:$F$28,2,0)</f>
        <v>sum</v>
      </c>
      <c r="F2140">
        <v>974166</v>
      </c>
    </row>
    <row r="2141" spans="1:6" x14ac:dyDescent="0.35">
      <c r="A2141" s="56">
        <v>44469</v>
      </c>
      <c r="B2141" s="56" t="str">
        <f>VLOOKUP(A2141,Mapping!$H$2:$I$215,2,0)</f>
        <v>Post</v>
      </c>
      <c r="C2141" s="123">
        <f>VLOOKUP(A2141,Mapping!$H$2:$J$215,3,0)</f>
        <v>0</v>
      </c>
      <c r="D2141" t="s">
        <v>104</v>
      </c>
      <c r="E2141" t="str">
        <f>VLOOKUP(D2141,Mapping!$E$2:$F$28,2,0)</f>
        <v>sum</v>
      </c>
      <c r="F2141">
        <v>1087953</v>
      </c>
    </row>
    <row r="2142" spans="1:6" x14ac:dyDescent="0.35">
      <c r="A2142" s="56">
        <v>44256</v>
      </c>
      <c r="B2142" s="56" t="str">
        <f>VLOOKUP(A2142,Mapping!$H$2:$I$215,2,0)</f>
        <v>Pre</v>
      </c>
      <c r="C2142" s="123" t="str">
        <f>VLOOKUP(A2142,Mapping!$H$2:$J$215,3,0)</f>
        <v>Pre</v>
      </c>
      <c r="D2142" t="s">
        <v>107</v>
      </c>
      <c r="E2142" t="str">
        <f>VLOOKUP(D2142,Mapping!$E$2:$F$28,2,0)</f>
        <v>sum</v>
      </c>
      <c r="F2142">
        <v>7503</v>
      </c>
    </row>
    <row r="2143" spans="1:6" x14ac:dyDescent="0.35">
      <c r="A2143" s="56">
        <v>44257</v>
      </c>
      <c r="B2143" s="56" t="str">
        <f>VLOOKUP(A2143,Mapping!$H$2:$I$215,2,0)</f>
        <v>Pre</v>
      </c>
      <c r="C2143" s="123" t="str">
        <f>VLOOKUP(A2143,Mapping!$H$2:$J$215,3,0)</f>
        <v>Pre</v>
      </c>
      <c r="D2143" t="s">
        <v>107</v>
      </c>
      <c r="E2143" t="str">
        <f>VLOOKUP(D2143,Mapping!$E$2:$F$28,2,0)</f>
        <v>sum</v>
      </c>
      <c r="F2143">
        <v>5460</v>
      </c>
    </row>
    <row r="2144" spans="1:6" x14ac:dyDescent="0.35">
      <c r="A2144" s="56">
        <v>44258</v>
      </c>
      <c r="B2144" s="56" t="str">
        <f>VLOOKUP(A2144,Mapping!$H$2:$I$215,2,0)</f>
        <v>Pre</v>
      </c>
      <c r="C2144" s="123" t="str">
        <f>VLOOKUP(A2144,Mapping!$H$2:$J$215,3,0)</f>
        <v>Pre</v>
      </c>
      <c r="D2144" t="s">
        <v>107</v>
      </c>
      <c r="E2144" t="str">
        <f>VLOOKUP(D2144,Mapping!$E$2:$F$28,2,0)</f>
        <v>sum</v>
      </c>
      <c r="F2144">
        <v>37901</v>
      </c>
    </row>
    <row r="2145" spans="1:6" x14ac:dyDescent="0.35">
      <c r="A2145" s="56">
        <v>44259</v>
      </c>
      <c r="B2145" s="56" t="str">
        <f>VLOOKUP(A2145,Mapping!$H$2:$I$215,2,0)</f>
        <v>Pre</v>
      </c>
      <c r="C2145" s="123" t="str">
        <f>VLOOKUP(A2145,Mapping!$H$2:$J$215,3,0)</f>
        <v>Pre</v>
      </c>
      <c r="D2145" t="s">
        <v>107</v>
      </c>
      <c r="E2145" t="str">
        <f>VLOOKUP(D2145,Mapping!$E$2:$F$28,2,0)</f>
        <v>sum</v>
      </c>
      <c r="F2145">
        <v>17759</v>
      </c>
    </row>
    <row r="2146" spans="1:6" x14ac:dyDescent="0.35">
      <c r="A2146" s="56">
        <v>44260</v>
      </c>
      <c r="B2146" s="56" t="str">
        <f>VLOOKUP(A2146,Mapping!$H$2:$I$215,2,0)</f>
        <v>Pre</v>
      </c>
      <c r="C2146" s="123" t="str">
        <f>VLOOKUP(A2146,Mapping!$H$2:$J$215,3,0)</f>
        <v>Pre</v>
      </c>
      <c r="D2146" t="s">
        <v>107</v>
      </c>
      <c r="E2146" t="str">
        <f>VLOOKUP(D2146,Mapping!$E$2:$F$28,2,0)</f>
        <v>sum</v>
      </c>
      <c r="F2146">
        <v>18543</v>
      </c>
    </row>
    <row r="2147" spans="1:6" x14ac:dyDescent="0.35">
      <c r="A2147" s="56">
        <v>44261</v>
      </c>
      <c r="B2147" s="56" t="str">
        <f>VLOOKUP(A2147,Mapping!$H$2:$I$215,2,0)</f>
        <v>Pre</v>
      </c>
      <c r="C2147" s="123" t="str">
        <f>VLOOKUP(A2147,Mapping!$H$2:$J$215,3,0)</f>
        <v>Pre</v>
      </c>
      <c r="D2147" t="s">
        <v>107</v>
      </c>
      <c r="E2147" t="str">
        <f>VLOOKUP(D2147,Mapping!$E$2:$F$28,2,0)</f>
        <v>sum</v>
      </c>
      <c r="F2147">
        <v>89733</v>
      </c>
    </row>
    <row r="2148" spans="1:6" x14ac:dyDescent="0.35">
      <c r="A2148" s="56">
        <v>44262</v>
      </c>
      <c r="B2148" s="56" t="str">
        <f>VLOOKUP(A2148,Mapping!$H$2:$I$215,2,0)</f>
        <v>Pre</v>
      </c>
      <c r="C2148" s="123" t="str">
        <f>VLOOKUP(A2148,Mapping!$H$2:$J$215,3,0)</f>
        <v>Pre</v>
      </c>
      <c r="D2148" t="s">
        <v>107</v>
      </c>
      <c r="E2148" t="str">
        <f>VLOOKUP(D2148,Mapping!$E$2:$F$28,2,0)</f>
        <v>sum</v>
      </c>
      <c r="F2148">
        <v>66140</v>
      </c>
    </row>
    <row r="2149" spans="1:6" x14ac:dyDescent="0.35">
      <c r="A2149" s="56">
        <v>44263</v>
      </c>
      <c r="B2149" s="56" t="str">
        <f>VLOOKUP(A2149,Mapping!$H$2:$I$215,2,0)</f>
        <v>Pre</v>
      </c>
      <c r="C2149" s="123" t="str">
        <f>VLOOKUP(A2149,Mapping!$H$2:$J$215,3,0)</f>
        <v>Pre</v>
      </c>
      <c r="D2149" t="s">
        <v>107</v>
      </c>
      <c r="E2149" t="str">
        <f>VLOOKUP(D2149,Mapping!$E$2:$F$28,2,0)</f>
        <v>sum</v>
      </c>
      <c r="F2149">
        <v>119677</v>
      </c>
    </row>
    <row r="2150" spans="1:6" x14ac:dyDescent="0.35">
      <c r="A2150" s="56">
        <v>44264</v>
      </c>
      <c r="B2150" s="56" t="str">
        <f>VLOOKUP(A2150,Mapping!$H$2:$I$215,2,0)</f>
        <v>Pre</v>
      </c>
      <c r="C2150" s="123" t="str">
        <f>VLOOKUP(A2150,Mapping!$H$2:$J$215,3,0)</f>
        <v>Pre</v>
      </c>
      <c r="D2150" t="s">
        <v>107</v>
      </c>
      <c r="E2150" t="str">
        <f>VLOOKUP(D2150,Mapping!$E$2:$F$28,2,0)</f>
        <v>sum</v>
      </c>
      <c r="F2150">
        <v>298219</v>
      </c>
    </row>
    <row r="2151" spans="1:6" x14ac:dyDescent="0.35">
      <c r="A2151" s="56">
        <v>44265</v>
      </c>
      <c r="B2151" s="56" t="str">
        <f>VLOOKUP(A2151,Mapping!$H$2:$I$215,2,0)</f>
        <v>Pre</v>
      </c>
      <c r="C2151" s="123" t="str">
        <f>VLOOKUP(A2151,Mapping!$H$2:$J$215,3,0)</f>
        <v>Pre</v>
      </c>
      <c r="D2151" t="s">
        <v>107</v>
      </c>
      <c r="E2151" t="str">
        <f>VLOOKUP(D2151,Mapping!$E$2:$F$28,2,0)</f>
        <v>sum</v>
      </c>
      <c r="F2151">
        <v>335248</v>
      </c>
    </row>
    <row r="2152" spans="1:6" x14ac:dyDescent="0.35">
      <c r="A2152" s="56">
        <v>44266</v>
      </c>
      <c r="B2152" s="56" t="str">
        <f>VLOOKUP(A2152,Mapping!$H$2:$I$215,2,0)</f>
        <v>Pre</v>
      </c>
      <c r="C2152" s="123" t="str">
        <f>VLOOKUP(A2152,Mapping!$H$2:$J$215,3,0)</f>
        <v>Pre</v>
      </c>
      <c r="D2152" t="s">
        <v>107</v>
      </c>
      <c r="E2152" t="str">
        <f>VLOOKUP(D2152,Mapping!$E$2:$F$28,2,0)</f>
        <v>sum</v>
      </c>
      <c r="F2152">
        <v>320102</v>
      </c>
    </row>
    <row r="2153" spans="1:6" x14ac:dyDescent="0.35">
      <c r="A2153" s="56">
        <v>44267</v>
      </c>
      <c r="B2153" s="56" t="str">
        <f>VLOOKUP(A2153,Mapping!$H$2:$I$215,2,0)</f>
        <v>Pre</v>
      </c>
      <c r="C2153" s="123" t="str">
        <f>VLOOKUP(A2153,Mapping!$H$2:$J$215,3,0)</f>
        <v>Pre</v>
      </c>
      <c r="D2153" t="s">
        <v>107</v>
      </c>
      <c r="E2153" t="str">
        <f>VLOOKUP(D2153,Mapping!$E$2:$F$28,2,0)</f>
        <v>sum</v>
      </c>
      <c r="F2153">
        <v>312619</v>
      </c>
    </row>
    <row r="2154" spans="1:6" x14ac:dyDescent="0.35">
      <c r="A2154" s="56">
        <v>44268</v>
      </c>
      <c r="B2154" s="56" t="str">
        <f>VLOOKUP(A2154,Mapping!$H$2:$I$215,2,0)</f>
        <v>Pre</v>
      </c>
      <c r="C2154" s="123" t="str">
        <f>VLOOKUP(A2154,Mapping!$H$2:$J$215,3,0)</f>
        <v>Pre</v>
      </c>
      <c r="D2154" t="s">
        <v>107</v>
      </c>
      <c r="E2154" t="str">
        <f>VLOOKUP(D2154,Mapping!$E$2:$F$28,2,0)</f>
        <v>sum</v>
      </c>
      <c r="F2154">
        <v>198804</v>
      </c>
    </row>
    <row r="2155" spans="1:6" x14ac:dyDescent="0.35">
      <c r="A2155" s="56">
        <v>44269</v>
      </c>
      <c r="B2155" s="56" t="str">
        <f>VLOOKUP(A2155,Mapping!$H$2:$I$215,2,0)</f>
        <v>Pre</v>
      </c>
      <c r="C2155" s="123" t="str">
        <f>VLOOKUP(A2155,Mapping!$H$2:$J$215,3,0)</f>
        <v>Pre</v>
      </c>
      <c r="D2155" t="s">
        <v>107</v>
      </c>
      <c r="E2155" t="str">
        <f>VLOOKUP(D2155,Mapping!$E$2:$F$28,2,0)</f>
        <v>sum</v>
      </c>
      <c r="F2155">
        <v>181164</v>
      </c>
    </row>
    <row r="2156" spans="1:6" x14ac:dyDescent="0.35">
      <c r="A2156" s="56">
        <v>44270</v>
      </c>
      <c r="B2156" s="56" t="str">
        <f>VLOOKUP(A2156,Mapping!$H$2:$I$215,2,0)</f>
        <v>Pre</v>
      </c>
      <c r="C2156" s="123" t="str">
        <f>VLOOKUP(A2156,Mapping!$H$2:$J$215,3,0)</f>
        <v>Pre</v>
      </c>
      <c r="D2156" t="s">
        <v>107</v>
      </c>
      <c r="E2156" t="str">
        <f>VLOOKUP(D2156,Mapping!$E$2:$F$28,2,0)</f>
        <v>sum</v>
      </c>
      <c r="F2156">
        <v>234824</v>
      </c>
    </row>
    <row r="2157" spans="1:6" x14ac:dyDescent="0.35">
      <c r="A2157" s="56">
        <v>44271</v>
      </c>
      <c r="B2157" s="56" t="str">
        <f>VLOOKUP(A2157,Mapping!$H$2:$I$215,2,0)</f>
        <v>Pre</v>
      </c>
      <c r="C2157" s="123" t="str">
        <f>VLOOKUP(A2157,Mapping!$H$2:$J$215,3,0)</f>
        <v>Pre</v>
      </c>
      <c r="D2157" t="s">
        <v>107</v>
      </c>
      <c r="E2157" t="str">
        <f>VLOOKUP(D2157,Mapping!$E$2:$F$28,2,0)</f>
        <v>sum</v>
      </c>
      <c r="F2157">
        <v>236848</v>
      </c>
    </row>
    <row r="2158" spans="1:6" x14ac:dyDescent="0.35">
      <c r="A2158" s="56">
        <v>44272</v>
      </c>
      <c r="B2158" s="56" t="str">
        <f>VLOOKUP(A2158,Mapping!$H$2:$I$215,2,0)</f>
        <v>Pre</v>
      </c>
      <c r="C2158" s="123" t="str">
        <f>VLOOKUP(A2158,Mapping!$H$2:$J$215,3,0)</f>
        <v>Pre</v>
      </c>
      <c r="D2158" t="s">
        <v>107</v>
      </c>
      <c r="E2158" t="str">
        <f>VLOOKUP(D2158,Mapping!$E$2:$F$28,2,0)</f>
        <v>sum</v>
      </c>
      <c r="F2158">
        <v>134962</v>
      </c>
    </row>
    <row r="2159" spans="1:6" x14ac:dyDescent="0.35">
      <c r="A2159" s="56">
        <v>44273</v>
      </c>
      <c r="B2159" s="56" t="str">
        <f>VLOOKUP(A2159,Mapping!$H$2:$I$215,2,0)</f>
        <v>Pre</v>
      </c>
      <c r="C2159" s="123" t="str">
        <f>VLOOKUP(A2159,Mapping!$H$2:$J$215,3,0)</f>
        <v>Pre</v>
      </c>
      <c r="D2159" t="s">
        <v>107</v>
      </c>
      <c r="E2159" t="str">
        <f>VLOOKUP(D2159,Mapping!$E$2:$F$28,2,0)</f>
        <v>sum</v>
      </c>
      <c r="F2159">
        <v>119938</v>
      </c>
    </row>
    <row r="2160" spans="1:6" x14ac:dyDescent="0.35">
      <c r="A2160" s="56">
        <v>44274</v>
      </c>
      <c r="B2160" s="56" t="str">
        <f>VLOOKUP(A2160,Mapping!$H$2:$I$215,2,0)</f>
        <v>Pre</v>
      </c>
      <c r="C2160" s="123" t="str">
        <f>VLOOKUP(A2160,Mapping!$H$2:$J$215,3,0)</f>
        <v>Pre</v>
      </c>
      <c r="D2160" t="s">
        <v>107</v>
      </c>
      <c r="E2160" t="str">
        <f>VLOOKUP(D2160,Mapping!$E$2:$F$28,2,0)</f>
        <v>sum</v>
      </c>
      <c r="F2160">
        <v>188459</v>
      </c>
    </row>
    <row r="2161" spans="1:6" x14ac:dyDescent="0.35">
      <c r="A2161" s="56">
        <v>44275</v>
      </c>
      <c r="B2161" s="56" t="str">
        <f>VLOOKUP(A2161,Mapping!$H$2:$I$215,2,0)</f>
        <v>Pre</v>
      </c>
      <c r="C2161" s="123" t="str">
        <f>VLOOKUP(A2161,Mapping!$H$2:$J$215,3,0)</f>
        <v>Pre</v>
      </c>
      <c r="D2161" t="s">
        <v>107</v>
      </c>
      <c r="E2161" t="str">
        <f>VLOOKUP(D2161,Mapping!$E$2:$F$28,2,0)</f>
        <v>sum</v>
      </c>
      <c r="F2161">
        <v>321943</v>
      </c>
    </row>
    <row r="2162" spans="1:6" x14ac:dyDescent="0.35">
      <c r="A2162" s="56">
        <v>44276</v>
      </c>
      <c r="B2162" s="56" t="str">
        <f>VLOOKUP(A2162,Mapping!$H$2:$I$215,2,0)</f>
        <v>Pre</v>
      </c>
      <c r="C2162" s="123" t="str">
        <f>VLOOKUP(A2162,Mapping!$H$2:$J$215,3,0)</f>
        <v>Pre</v>
      </c>
      <c r="D2162" t="s">
        <v>107</v>
      </c>
      <c r="E2162" t="str">
        <f>VLOOKUP(D2162,Mapping!$E$2:$F$28,2,0)</f>
        <v>sum</v>
      </c>
      <c r="F2162">
        <v>345036</v>
      </c>
    </row>
    <row r="2163" spans="1:6" x14ac:dyDescent="0.35">
      <c r="A2163" s="56">
        <v>44277</v>
      </c>
      <c r="B2163" s="56" t="str">
        <f>VLOOKUP(A2163,Mapping!$H$2:$I$215,2,0)</f>
        <v>Pre</v>
      </c>
      <c r="C2163" s="123" t="str">
        <f>VLOOKUP(A2163,Mapping!$H$2:$J$215,3,0)</f>
        <v>Pre</v>
      </c>
      <c r="D2163" t="s">
        <v>107</v>
      </c>
      <c r="E2163" t="str">
        <f>VLOOKUP(D2163,Mapping!$E$2:$F$28,2,0)</f>
        <v>sum</v>
      </c>
      <c r="F2163">
        <v>265685</v>
      </c>
    </row>
    <row r="2164" spans="1:6" x14ac:dyDescent="0.35">
      <c r="A2164" s="56">
        <v>44278</v>
      </c>
      <c r="B2164" s="56" t="str">
        <f>VLOOKUP(A2164,Mapping!$H$2:$I$215,2,0)</f>
        <v>Pre</v>
      </c>
      <c r="C2164" s="123" t="str">
        <f>VLOOKUP(A2164,Mapping!$H$2:$J$215,3,0)</f>
        <v>Pre</v>
      </c>
      <c r="D2164" t="s">
        <v>107</v>
      </c>
      <c r="E2164" t="str">
        <f>VLOOKUP(D2164,Mapping!$E$2:$F$28,2,0)</f>
        <v>sum</v>
      </c>
      <c r="F2164">
        <v>277528</v>
      </c>
    </row>
    <row r="2165" spans="1:6" x14ac:dyDescent="0.35">
      <c r="A2165" s="56">
        <v>44279</v>
      </c>
      <c r="B2165" s="56" t="str">
        <f>VLOOKUP(A2165,Mapping!$H$2:$I$215,2,0)</f>
        <v>Pre</v>
      </c>
      <c r="C2165" s="123" t="str">
        <f>VLOOKUP(A2165,Mapping!$H$2:$J$215,3,0)</f>
        <v>Pre</v>
      </c>
      <c r="D2165" t="s">
        <v>107</v>
      </c>
      <c r="E2165" t="str">
        <f>VLOOKUP(D2165,Mapping!$E$2:$F$28,2,0)</f>
        <v>sum</v>
      </c>
      <c r="F2165">
        <v>211749</v>
      </c>
    </row>
    <row r="2166" spans="1:6" x14ac:dyDescent="0.35">
      <c r="A2166" s="56">
        <v>44280</v>
      </c>
      <c r="B2166" s="56" t="str">
        <f>VLOOKUP(A2166,Mapping!$H$2:$I$215,2,0)</f>
        <v>Pre</v>
      </c>
      <c r="C2166" s="123" t="str">
        <f>VLOOKUP(A2166,Mapping!$H$2:$J$215,3,0)</f>
        <v>Pre</v>
      </c>
      <c r="D2166" t="s">
        <v>107</v>
      </c>
      <c r="E2166" t="str">
        <f>VLOOKUP(D2166,Mapping!$E$2:$F$28,2,0)</f>
        <v>sum</v>
      </c>
      <c r="F2166">
        <v>251396</v>
      </c>
    </row>
    <row r="2167" spans="1:6" x14ac:dyDescent="0.35">
      <c r="A2167" s="56">
        <v>44281</v>
      </c>
      <c r="B2167" s="56" t="str">
        <f>VLOOKUP(A2167,Mapping!$H$2:$I$215,2,0)</f>
        <v>Pre</v>
      </c>
      <c r="C2167" s="123" t="str">
        <f>VLOOKUP(A2167,Mapping!$H$2:$J$215,3,0)</f>
        <v>Pre</v>
      </c>
      <c r="D2167" t="s">
        <v>107</v>
      </c>
      <c r="E2167" t="str">
        <f>VLOOKUP(D2167,Mapping!$E$2:$F$28,2,0)</f>
        <v>sum</v>
      </c>
      <c r="F2167">
        <v>167353</v>
      </c>
    </row>
    <row r="2168" spans="1:6" x14ac:dyDescent="0.35">
      <c r="A2168" s="56">
        <v>44282</v>
      </c>
      <c r="B2168" s="56" t="str">
        <f>VLOOKUP(A2168,Mapping!$H$2:$I$215,2,0)</f>
        <v>Pre</v>
      </c>
      <c r="C2168" s="123" t="str">
        <f>VLOOKUP(A2168,Mapping!$H$2:$J$215,3,0)</f>
        <v>Pre</v>
      </c>
      <c r="D2168" t="s">
        <v>107</v>
      </c>
      <c r="E2168" t="str">
        <f>VLOOKUP(D2168,Mapping!$E$2:$F$28,2,0)</f>
        <v>sum</v>
      </c>
      <c r="F2168">
        <v>230574</v>
      </c>
    </row>
    <row r="2169" spans="1:6" x14ac:dyDescent="0.35">
      <c r="A2169" s="56">
        <v>44283</v>
      </c>
      <c r="B2169" s="56" t="str">
        <f>VLOOKUP(A2169,Mapping!$H$2:$I$215,2,0)</f>
        <v>Pre</v>
      </c>
      <c r="C2169" s="123" t="str">
        <f>VLOOKUP(A2169,Mapping!$H$2:$J$215,3,0)</f>
        <v>Pre</v>
      </c>
      <c r="D2169" t="s">
        <v>107</v>
      </c>
      <c r="E2169" t="str">
        <f>VLOOKUP(D2169,Mapping!$E$2:$F$28,2,0)</f>
        <v>sum</v>
      </c>
      <c r="F2169">
        <v>211675</v>
      </c>
    </row>
    <row r="2170" spans="1:6" x14ac:dyDescent="0.35">
      <c r="A2170" s="56">
        <v>44284</v>
      </c>
      <c r="B2170" s="56" t="str">
        <f>VLOOKUP(A2170,Mapping!$H$2:$I$215,2,0)</f>
        <v>Pre</v>
      </c>
      <c r="C2170" s="123" t="str">
        <f>VLOOKUP(A2170,Mapping!$H$2:$J$215,3,0)</f>
        <v>Pre</v>
      </c>
      <c r="D2170" t="s">
        <v>107</v>
      </c>
      <c r="E2170" t="str">
        <f>VLOOKUP(D2170,Mapping!$E$2:$F$28,2,0)</f>
        <v>sum</v>
      </c>
      <c r="F2170">
        <v>141854</v>
      </c>
    </row>
    <row r="2171" spans="1:6" x14ac:dyDescent="0.35">
      <c r="A2171" s="56">
        <v>44285</v>
      </c>
      <c r="B2171" s="56" t="str">
        <f>VLOOKUP(A2171,Mapping!$H$2:$I$215,2,0)</f>
        <v>Pre</v>
      </c>
      <c r="C2171" s="123" t="str">
        <f>VLOOKUP(A2171,Mapping!$H$2:$J$215,3,0)</f>
        <v>Pre</v>
      </c>
      <c r="D2171" t="s">
        <v>107</v>
      </c>
      <c r="E2171" t="str">
        <f>VLOOKUP(D2171,Mapping!$E$2:$F$28,2,0)</f>
        <v>sum</v>
      </c>
      <c r="F2171">
        <v>206390</v>
      </c>
    </row>
    <row r="2172" spans="1:6" x14ac:dyDescent="0.35">
      <c r="A2172" s="56">
        <v>44286</v>
      </c>
      <c r="B2172" s="56" t="str">
        <f>VLOOKUP(A2172,Mapping!$H$2:$I$215,2,0)</f>
        <v>Pre</v>
      </c>
      <c r="C2172" s="123" t="str">
        <f>VLOOKUP(A2172,Mapping!$H$2:$J$215,3,0)</f>
        <v>Pre</v>
      </c>
      <c r="D2172" t="s">
        <v>107</v>
      </c>
      <c r="E2172" t="str">
        <f>VLOOKUP(D2172,Mapping!$E$2:$F$28,2,0)</f>
        <v>sum</v>
      </c>
      <c r="F2172">
        <v>282881</v>
      </c>
    </row>
    <row r="2173" spans="1:6" x14ac:dyDescent="0.35">
      <c r="A2173" s="56">
        <v>44287</v>
      </c>
      <c r="B2173" s="56" t="str">
        <f>VLOOKUP(A2173,Mapping!$H$2:$I$215,2,0)</f>
        <v>Pre</v>
      </c>
      <c r="C2173" s="123" t="str">
        <f>VLOOKUP(A2173,Mapping!$H$2:$J$215,3,0)</f>
        <v>Pre</v>
      </c>
      <c r="D2173" t="s">
        <v>107</v>
      </c>
      <c r="E2173" t="str">
        <f>VLOOKUP(D2173,Mapping!$E$2:$F$28,2,0)</f>
        <v>sum</v>
      </c>
      <c r="F2173">
        <v>155170</v>
      </c>
    </row>
    <row r="2174" spans="1:6" x14ac:dyDescent="0.35">
      <c r="A2174" s="56">
        <v>44288</v>
      </c>
      <c r="B2174" s="56" t="str">
        <f>VLOOKUP(A2174,Mapping!$H$2:$I$215,2,0)</f>
        <v>Pre</v>
      </c>
      <c r="C2174" s="123" t="str">
        <f>VLOOKUP(A2174,Mapping!$H$2:$J$215,3,0)</f>
        <v>Pre</v>
      </c>
      <c r="D2174" t="s">
        <v>107</v>
      </c>
      <c r="E2174" t="str">
        <f>VLOOKUP(D2174,Mapping!$E$2:$F$28,2,0)</f>
        <v>sum</v>
      </c>
      <c r="F2174">
        <v>183087</v>
      </c>
    </row>
    <row r="2175" spans="1:6" x14ac:dyDescent="0.35">
      <c r="A2175" s="56">
        <v>44289</v>
      </c>
      <c r="B2175" s="56" t="str">
        <f>VLOOKUP(A2175,Mapping!$H$2:$I$215,2,0)</f>
        <v>Pre</v>
      </c>
      <c r="C2175" s="123" t="str">
        <f>VLOOKUP(A2175,Mapping!$H$2:$J$215,3,0)</f>
        <v>Pre</v>
      </c>
      <c r="D2175" t="s">
        <v>107</v>
      </c>
      <c r="E2175" t="str">
        <f>VLOOKUP(D2175,Mapping!$E$2:$F$28,2,0)</f>
        <v>sum</v>
      </c>
      <c r="F2175">
        <v>333016</v>
      </c>
    </row>
    <row r="2176" spans="1:6" x14ac:dyDescent="0.35">
      <c r="A2176" s="56">
        <v>44290</v>
      </c>
      <c r="B2176" s="56" t="str">
        <f>VLOOKUP(A2176,Mapping!$H$2:$I$215,2,0)</f>
        <v>Pre</v>
      </c>
      <c r="C2176" s="123" t="str">
        <f>VLOOKUP(A2176,Mapping!$H$2:$J$215,3,0)</f>
        <v>Pre</v>
      </c>
      <c r="D2176" t="s">
        <v>107</v>
      </c>
      <c r="E2176" t="str">
        <f>VLOOKUP(D2176,Mapping!$E$2:$F$28,2,0)</f>
        <v>sum</v>
      </c>
      <c r="F2176">
        <v>226811</v>
      </c>
    </row>
    <row r="2177" spans="1:6" x14ac:dyDescent="0.35">
      <c r="A2177" s="56">
        <v>44291</v>
      </c>
      <c r="B2177" s="56" t="str">
        <f>VLOOKUP(A2177,Mapping!$H$2:$I$215,2,0)</f>
        <v>Pre</v>
      </c>
      <c r="C2177" s="123" t="str">
        <f>VLOOKUP(A2177,Mapping!$H$2:$J$215,3,0)</f>
        <v>Pre</v>
      </c>
      <c r="D2177" t="s">
        <v>107</v>
      </c>
      <c r="E2177" t="str">
        <f>VLOOKUP(D2177,Mapping!$E$2:$F$28,2,0)</f>
        <v>sum</v>
      </c>
      <c r="F2177">
        <v>101545</v>
      </c>
    </row>
    <row r="2178" spans="1:6" x14ac:dyDescent="0.35">
      <c r="A2178" s="56">
        <v>44292</v>
      </c>
      <c r="B2178" s="56" t="str">
        <f>VLOOKUP(A2178,Mapping!$H$2:$I$215,2,0)</f>
        <v>Pre</v>
      </c>
      <c r="C2178" s="123" t="str">
        <f>VLOOKUP(A2178,Mapping!$H$2:$J$215,3,0)</f>
        <v>Pre</v>
      </c>
      <c r="D2178" t="s">
        <v>107</v>
      </c>
      <c r="E2178" t="str">
        <f>VLOOKUP(D2178,Mapping!$E$2:$F$28,2,0)</f>
        <v>sum</v>
      </c>
      <c r="F2178">
        <v>168988</v>
      </c>
    </row>
    <row r="2179" spans="1:6" x14ac:dyDescent="0.35">
      <c r="A2179" s="56">
        <v>44293</v>
      </c>
      <c r="B2179" s="56" t="str">
        <f>VLOOKUP(A2179,Mapping!$H$2:$I$215,2,0)</f>
        <v>Pre</v>
      </c>
      <c r="C2179" s="123" t="str">
        <f>VLOOKUP(A2179,Mapping!$H$2:$J$215,3,0)</f>
        <v>Pre</v>
      </c>
      <c r="D2179" t="s">
        <v>107</v>
      </c>
      <c r="E2179" t="str">
        <f>VLOOKUP(D2179,Mapping!$E$2:$F$28,2,0)</f>
        <v>sum</v>
      </c>
      <c r="F2179">
        <v>67284</v>
      </c>
    </row>
    <row r="2180" spans="1:6" x14ac:dyDescent="0.35">
      <c r="A2180" s="56">
        <v>44294</v>
      </c>
      <c r="B2180" s="56" t="str">
        <f>VLOOKUP(A2180,Mapping!$H$2:$I$215,2,0)</f>
        <v>Pre</v>
      </c>
      <c r="C2180" s="123" t="str">
        <f>VLOOKUP(A2180,Mapping!$H$2:$J$215,3,0)</f>
        <v>Pre</v>
      </c>
      <c r="D2180" t="s">
        <v>107</v>
      </c>
      <c r="E2180" t="str">
        <f>VLOOKUP(D2180,Mapping!$E$2:$F$28,2,0)</f>
        <v>sum</v>
      </c>
      <c r="F2180">
        <v>12753</v>
      </c>
    </row>
    <row r="2181" spans="1:6" x14ac:dyDescent="0.35">
      <c r="A2181" s="56">
        <v>44295</v>
      </c>
      <c r="B2181" s="56" t="str">
        <f>VLOOKUP(A2181,Mapping!$H$2:$I$215,2,0)</f>
        <v>Pre</v>
      </c>
      <c r="C2181" s="123" t="str">
        <f>VLOOKUP(A2181,Mapping!$H$2:$J$215,3,0)</f>
        <v>Pre</v>
      </c>
      <c r="D2181" t="s">
        <v>107</v>
      </c>
      <c r="E2181" t="str">
        <f>VLOOKUP(D2181,Mapping!$E$2:$F$28,2,0)</f>
        <v>sum</v>
      </c>
      <c r="F2181">
        <v>18050</v>
      </c>
    </row>
    <row r="2182" spans="1:6" x14ac:dyDescent="0.35">
      <c r="A2182" s="56">
        <v>44296</v>
      </c>
      <c r="B2182" s="56" t="str">
        <f>VLOOKUP(A2182,Mapping!$H$2:$I$215,2,0)</f>
        <v>Pre</v>
      </c>
      <c r="C2182" s="123" t="str">
        <f>VLOOKUP(A2182,Mapping!$H$2:$J$215,3,0)</f>
        <v>Pre</v>
      </c>
      <c r="D2182" t="s">
        <v>107</v>
      </c>
      <c r="E2182" t="str">
        <f>VLOOKUP(D2182,Mapping!$E$2:$F$28,2,0)</f>
        <v>sum</v>
      </c>
      <c r="F2182">
        <v>31481</v>
      </c>
    </row>
    <row r="2183" spans="1:6" x14ac:dyDescent="0.35">
      <c r="A2183" s="56">
        <v>44297</v>
      </c>
      <c r="B2183" s="56" t="str">
        <f>VLOOKUP(A2183,Mapping!$H$2:$I$215,2,0)</f>
        <v>Pre</v>
      </c>
      <c r="C2183" s="123" t="str">
        <f>VLOOKUP(A2183,Mapping!$H$2:$J$215,3,0)</f>
        <v>Pre</v>
      </c>
      <c r="D2183" t="s">
        <v>107</v>
      </c>
      <c r="E2183" t="str">
        <f>VLOOKUP(D2183,Mapping!$E$2:$F$28,2,0)</f>
        <v>sum</v>
      </c>
      <c r="F2183">
        <v>29783</v>
      </c>
    </row>
    <row r="2184" spans="1:6" x14ac:dyDescent="0.35">
      <c r="A2184" s="56">
        <v>44298</v>
      </c>
      <c r="B2184" s="56" t="str">
        <f>VLOOKUP(A2184,Mapping!$H$2:$I$215,2,0)</f>
        <v>Pre</v>
      </c>
      <c r="C2184" s="123" t="str">
        <f>VLOOKUP(A2184,Mapping!$H$2:$J$215,3,0)</f>
        <v>Pre</v>
      </c>
      <c r="D2184" t="s">
        <v>107</v>
      </c>
      <c r="E2184" t="str">
        <f>VLOOKUP(D2184,Mapping!$E$2:$F$28,2,0)</f>
        <v>sum</v>
      </c>
      <c r="F2184">
        <v>7040</v>
      </c>
    </row>
    <row r="2185" spans="1:6" x14ac:dyDescent="0.35">
      <c r="A2185" s="56">
        <v>44299</v>
      </c>
      <c r="B2185" s="56" t="str">
        <f>VLOOKUP(A2185,Mapping!$H$2:$I$215,2,0)</f>
        <v>Pre</v>
      </c>
      <c r="C2185" s="123" t="str">
        <f>VLOOKUP(A2185,Mapping!$H$2:$J$215,3,0)</f>
        <v>Pre</v>
      </c>
      <c r="D2185" t="s">
        <v>107</v>
      </c>
      <c r="E2185" t="str">
        <f>VLOOKUP(D2185,Mapping!$E$2:$F$28,2,0)</f>
        <v>sum</v>
      </c>
      <c r="F2185">
        <v>1541</v>
      </c>
    </row>
    <row r="2186" spans="1:6" x14ac:dyDescent="0.35">
      <c r="A2186" s="56">
        <v>44300</v>
      </c>
      <c r="B2186" s="56" t="str">
        <f>VLOOKUP(A2186,Mapping!$H$2:$I$215,2,0)</f>
        <v>Pre</v>
      </c>
      <c r="C2186" s="123" t="str">
        <f>VLOOKUP(A2186,Mapping!$H$2:$J$215,3,0)</f>
        <v>Pre</v>
      </c>
      <c r="D2186" t="s">
        <v>107</v>
      </c>
      <c r="E2186" t="str">
        <f>VLOOKUP(D2186,Mapping!$E$2:$F$28,2,0)</f>
        <v>sum</v>
      </c>
      <c r="F2186">
        <v>1175</v>
      </c>
    </row>
    <row r="2187" spans="1:6" x14ac:dyDescent="0.35">
      <c r="A2187" s="56">
        <v>44301</v>
      </c>
      <c r="B2187" s="56" t="str">
        <f>VLOOKUP(A2187,Mapping!$H$2:$I$215,2,0)</f>
        <v>Pre</v>
      </c>
      <c r="C2187" s="123" t="str">
        <f>VLOOKUP(A2187,Mapping!$H$2:$J$215,3,0)</f>
        <v>Pre</v>
      </c>
      <c r="D2187" t="s">
        <v>107</v>
      </c>
      <c r="E2187" t="str">
        <f>VLOOKUP(D2187,Mapping!$E$2:$F$28,2,0)</f>
        <v>sum</v>
      </c>
      <c r="F2187">
        <v>1733</v>
      </c>
    </row>
    <row r="2188" spans="1:6" x14ac:dyDescent="0.35">
      <c r="A2188" s="56">
        <v>44302</v>
      </c>
      <c r="B2188" s="56" t="str">
        <f>VLOOKUP(A2188,Mapping!$H$2:$I$215,2,0)</f>
        <v>Pre</v>
      </c>
      <c r="C2188" s="123" t="str">
        <f>VLOOKUP(A2188,Mapping!$H$2:$J$215,3,0)</f>
        <v>Pre</v>
      </c>
      <c r="D2188" t="s">
        <v>107</v>
      </c>
      <c r="E2188" t="str">
        <f>VLOOKUP(D2188,Mapping!$E$2:$F$28,2,0)</f>
        <v>sum</v>
      </c>
      <c r="F2188">
        <v>7381</v>
      </c>
    </row>
    <row r="2189" spans="1:6" x14ac:dyDescent="0.35">
      <c r="A2189" s="56">
        <v>44303</v>
      </c>
      <c r="B2189" s="56" t="str">
        <f>VLOOKUP(A2189,Mapping!$H$2:$I$215,2,0)</f>
        <v>Pre</v>
      </c>
      <c r="C2189" s="123" t="str">
        <f>VLOOKUP(A2189,Mapping!$H$2:$J$215,3,0)</f>
        <v>Pre</v>
      </c>
      <c r="D2189" t="s">
        <v>107</v>
      </c>
      <c r="E2189" t="str">
        <f>VLOOKUP(D2189,Mapping!$E$2:$F$28,2,0)</f>
        <v>sum</v>
      </c>
      <c r="F2189">
        <v>26563</v>
      </c>
    </row>
    <row r="2190" spans="1:6" x14ac:dyDescent="0.35">
      <c r="A2190" s="56">
        <v>44304</v>
      </c>
      <c r="B2190" s="56" t="str">
        <f>VLOOKUP(A2190,Mapping!$H$2:$I$215,2,0)</f>
        <v>Pre</v>
      </c>
      <c r="C2190" s="123" t="str">
        <f>VLOOKUP(A2190,Mapping!$H$2:$J$215,3,0)</f>
        <v>Pre</v>
      </c>
      <c r="D2190" t="s">
        <v>107</v>
      </c>
      <c r="E2190" t="str">
        <f>VLOOKUP(D2190,Mapping!$E$2:$F$28,2,0)</f>
        <v>sum</v>
      </c>
      <c r="F2190">
        <v>49292</v>
      </c>
    </row>
    <row r="2191" spans="1:6" x14ac:dyDescent="0.35">
      <c r="A2191" s="56">
        <v>44305</v>
      </c>
      <c r="B2191" s="56" t="str">
        <f>VLOOKUP(A2191,Mapping!$H$2:$I$215,2,0)</f>
        <v>Pre</v>
      </c>
      <c r="C2191" s="123" t="str">
        <f>VLOOKUP(A2191,Mapping!$H$2:$J$215,3,0)</f>
        <v>Pre</v>
      </c>
      <c r="D2191" t="s">
        <v>107</v>
      </c>
      <c r="E2191" t="str">
        <f>VLOOKUP(D2191,Mapping!$E$2:$F$28,2,0)</f>
        <v>sum</v>
      </c>
      <c r="F2191">
        <v>63335</v>
      </c>
    </row>
    <row r="2192" spans="1:6" x14ac:dyDescent="0.35">
      <c r="A2192" s="56">
        <v>44306</v>
      </c>
      <c r="B2192" s="56" t="str">
        <f>VLOOKUP(A2192,Mapping!$H$2:$I$215,2,0)</f>
        <v>Pre</v>
      </c>
      <c r="C2192" s="123" t="str">
        <f>VLOOKUP(A2192,Mapping!$H$2:$J$215,3,0)</f>
        <v>Pre</v>
      </c>
      <c r="D2192" t="s">
        <v>107</v>
      </c>
      <c r="E2192" t="str">
        <f>VLOOKUP(D2192,Mapping!$E$2:$F$28,2,0)</f>
        <v>sum</v>
      </c>
      <c r="F2192">
        <v>67834</v>
      </c>
    </row>
    <row r="2193" spans="1:6" x14ac:dyDescent="0.35">
      <c r="A2193" s="56">
        <v>44307</v>
      </c>
      <c r="B2193" s="56" t="str">
        <f>VLOOKUP(A2193,Mapping!$H$2:$I$215,2,0)</f>
        <v>Pre</v>
      </c>
      <c r="C2193" s="123" t="str">
        <f>VLOOKUP(A2193,Mapping!$H$2:$J$215,3,0)</f>
        <v>Pre</v>
      </c>
      <c r="D2193" t="s">
        <v>107</v>
      </c>
      <c r="E2193" t="str">
        <f>VLOOKUP(D2193,Mapping!$E$2:$F$28,2,0)</f>
        <v>sum</v>
      </c>
      <c r="F2193">
        <v>97465</v>
      </c>
    </row>
    <row r="2194" spans="1:6" x14ac:dyDescent="0.35">
      <c r="A2194" s="56">
        <v>44308</v>
      </c>
      <c r="B2194" s="56" t="str">
        <f>VLOOKUP(A2194,Mapping!$H$2:$I$215,2,0)</f>
        <v>Pre</v>
      </c>
      <c r="C2194" s="123" t="str">
        <f>VLOOKUP(A2194,Mapping!$H$2:$J$215,3,0)</f>
        <v>Pre</v>
      </c>
      <c r="D2194" t="s">
        <v>107</v>
      </c>
      <c r="E2194" t="str">
        <f>VLOOKUP(D2194,Mapping!$E$2:$F$28,2,0)</f>
        <v>sum</v>
      </c>
      <c r="F2194">
        <v>223461</v>
      </c>
    </row>
    <row r="2195" spans="1:6" x14ac:dyDescent="0.35">
      <c r="A2195" s="56">
        <v>44309</v>
      </c>
      <c r="B2195" s="56" t="str">
        <f>VLOOKUP(A2195,Mapping!$H$2:$I$215,2,0)</f>
        <v>Pre</v>
      </c>
      <c r="C2195" s="123" t="str">
        <f>VLOOKUP(A2195,Mapping!$H$2:$J$215,3,0)</f>
        <v>Pre</v>
      </c>
      <c r="D2195" t="s">
        <v>107</v>
      </c>
      <c r="E2195" t="str">
        <f>VLOOKUP(D2195,Mapping!$E$2:$F$28,2,0)</f>
        <v>sum</v>
      </c>
      <c r="F2195">
        <v>241361</v>
      </c>
    </row>
    <row r="2196" spans="1:6" x14ac:dyDescent="0.35">
      <c r="A2196" s="56">
        <v>44310</v>
      </c>
      <c r="B2196" s="56" t="str">
        <f>VLOOKUP(A2196,Mapping!$H$2:$I$215,2,0)</f>
        <v>Pre</v>
      </c>
      <c r="C2196" s="123" t="str">
        <f>VLOOKUP(A2196,Mapping!$H$2:$J$215,3,0)</f>
        <v>Pre</v>
      </c>
      <c r="D2196" t="s">
        <v>107</v>
      </c>
      <c r="E2196" t="str">
        <f>VLOOKUP(D2196,Mapping!$E$2:$F$28,2,0)</f>
        <v>sum</v>
      </c>
      <c r="F2196">
        <v>317930</v>
      </c>
    </row>
    <row r="2197" spans="1:6" x14ac:dyDescent="0.35">
      <c r="A2197" s="56">
        <v>44311</v>
      </c>
      <c r="B2197" s="56" t="str">
        <f>VLOOKUP(A2197,Mapping!$H$2:$I$215,2,0)</f>
        <v>Pre</v>
      </c>
      <c r="C2197" s="123" t="str">
        <f>VLOOKUP(A2197,Mapping!$H$2:$J$215,3,0)</f>
        <v>Pre</v>
      </c>
      <c r="D2197" t="s">
        <v>107</v>
      </c>
      <c r="E2197" t="str">
        <f>VLOOKUP(D2197,Mapping!$E$2:$F$28,2,0)</f>
        <v>sum</v>
      </c>
      <c r="F2197">
        <v>367508</v>
      </c>
    </row>
    <row r="2198" spans="1:6" x14ac:dyDescent="0.35">
      <c r="A2198" s="56">
        <v>44312</v>
      </c>
      <c r="B2198" s="56" t="str">
        <f>VLOOKUP(A2198,Mapping!$H$2:$I$215,2,0)</f>
        <v>Pre</v>
      </c>
      <c r="C2198" s="123" t="str">
        <f>VLOOKUP(A2198,Mapping!$H$2:$J$215,3,0)</f>
        <v>Pre</v>
      </c>
      <c r="D2198" t="s">
        <v>107</v>
      </c>
      <c r="E2198" t="str">
        <f>VLOOKUP(D2198,Mapping!$E$2:$F$28,2,0)</f>
        <v>sum</v>
      </c>
      <c r="F2198">
        <v>366655</v>
      </c>
    </row>
    <row r="2199" spans="1:6" x14ac:dyDescent="0.35">
      <c r="A2199" s="56">
        <v>44313</v>
      </c>
      <c r="B2199" s="56" t="str">
        <f>VLOOKUP(A2199,Mapping!$H$2:$I$215,2,0)</f>
        <v>Post</v>
      </c>
      <c r="C2199" s="123" t="str">
        <f>VLOOKUP(A2199,Mapping!$H$2:$J$215,3,0)</f>
        <v>Post</v>
      </c>
      <c r="D2199" t="s">
        <v>107</v>
      </c>
      <c r="E2199" t="str">
        <f>VLOOKUP(D2199,Mapping!$E$2:$F$28,2,0)</f>
        <v>sum</v>
      </c>
      <c r="F2199">
        <v>303196</v>
      </c>
    </row>
    <row r="2200" spans="1:6" x14ac:dyDescent="0.35">
      <c r="A2200" s="56">
        <v>44314</v>
      </c>
      <c r="B2200" s="56" t="str">
        <f>VLOOKUP(A2200,Mapping!$H$2:$I$215,2,0)</f>
        <v>Post</v>
      </c>
      <c r="C2200" s="123" t="str">
        <f>VLOOKUP(A2200,Mapping!$H$2:$J$215,3,0)</f>
        <v>Post</v>
      </c>
      <c r="D2200" t="s">
        <v>107</v>
      </c>
      <c r="E2200" t="str">
        <f>VLOOKUP(D2200,Mapping!$E$2:$F$28,2,0)</f>
        <v>sum</v>
      </c>
      <c r="F2200">
        <v>380184</v>
      </c>
    </row>
    <row r="2201" spans="1:6" x14ac:dyDescent="0.35">
      <c r="A2201" s="56">
        <v>44315</v>
      </c>
      <c r="B2201" s="56" t="str">
        <f>VLOOKUP(A2201,Mapping!$H$2:$I$215,2,0)</f>
        <v>Post</v>
      </c>
      <c r="C2201" s="123" t="str">
        <f>VLOOKUP(A2201,Mapping!$H$2:$J$215,3,0)</f>
        <v>Post</v>
      </c>
      <c r="D2201" t="s">
        <v>107</v>
      </c>
      <c r="E2201" t="str">
        <f>VLOOKUP(D2201,Mapping!$E$2:$F$28,2,0)</f>
        <v>sum</v>
      </c>
      <c r="F2201">
        <v>260665</v>
      </c>
    </row>
    <row r="2202" spans="1:6" x14ac:dyDescent="0.35">
      <c r="A2202" s="56">
        <v>44316</v>
      </c>
      <c r="B2202" s="56" t="str">
        <f>VLOOKUP(A2202,Mapping!$H$2:$I$215,2,0)</f>
        <v>Post</v>
      </c>
      <c r="C2202" s="123" t="str">
        <f>VLOOKUP(A2202,Mapping!$H$2:$J$215,3,0)</f>
        <v>Post</v>
      </c>
      <c r="D2202" t="s">
        <v>107</v>
      </c>
      <c r="E2202" t="str">
        <f>VLOOKUP(D2202,Mapping!$E$2:$F$28,2,0)</f>
        <v>sum</v>
      </c>
      <c r="F2202">
        <v>179166</v>
      </c>
    </row>
    <row r="2203" spans="1:6" x14ac:dyDescent="0.35">
      <c r="A2203" s="56">
        <v>44317</v>
      </c>
      <c r="B2203" s="56" t="str">
        <f>VLOOKUP(A2203,Mapping!$H$2:$I$215,2,0)</f>
        <v>Post</v>
      </c>
      <c r="C2203" s="123" t="str">
        <f>VLOOKUP(A2203,Mapping!$H$2:$J$215,3,0)</f>
        <v>Post</v>
      </c>
      <c r="D2203" t="s">
        <v>107</v>
      </c>
      <c r="E2203" t="str">
        <f>VLOOKUP(D2203,Mapping!$E$2:$F$28,2,0)</f>
        <v>sum</v>
      </c>
      <c r="F2203">
        <v>251582</v>
      </c>
    </row>
    <row r="2204" spans="1:6" x14ac:dyDescent="0.35">
      <c r="A2204" s="56">
        <v>44318</v>
      </c>
      <c r="B2204" s="56" t="str">
        <f>VLOOKUP(A2204,Mapping!$H$2:$I$215,2,0)</f>
        <v>Post</v>
      </c>
      <c r="C2204" s="123" t="str">
        <f>VLOOKUP(A2204,Mapping!$H$2:$J$215,3,0)</f>
        <v>Post</v>
      </c>
      <c r="D2204" t="s">
        <v>107</v>
      </c>
      <c r="E2204" t="str">
        <f>VLOOKUP(D2204,Mapping!$E$2:$F$28,2,0)</f>
        <v>sum</v>
      </c>
      <c r="F2204">
        <v>305368</v>
      </c>
    </row>
    <row r="2205" spans="1:6" x14ac:dyDescent="0.35">
      <c r="A2205" s="56">
        <v>44319</v>
      </c>
      <c r="B2205" s="56" t="str">
        <f>VLOOKUP(A2205,Mapping!$H$2:$I$215,2,0)</f>
        <v>Post</v>
      </c>
      <c r="C2205" s="123" t="str">
        <f>VLOOKUP(A2205,Mapping!$H$2:$J$215,3,0)</f>
        <v>Post</v>
      </c>
      <c r="D2205" t="s">
        <v>107</v>
      </c>
      <c r="E2205" t="str">
        <f>VLOOKUP(D2205,Mapping!$E$2:$F$28,2,0)</f>
        <v>sum</v>
      </c>
      <c r="F2205">
        <v>269237</v>
      </c>
    </row>
    <row r="2206" spans="1:6" x14ac:dyDescent="0.35">
      <c r="A2206" s="56">
        <v>44320</v>
      </c>
      <c r="B2206" s="56" t="str">
        <f>VLOOKUP(A2206,Mapping!$H$2:$I$215,2,0)</f>
        <v>Post</v>
      </c>
      <c r="C2206" s="123" t="str">
        <f>VLOOKUP(A2206,Mapping!$H$2:$J$215,3,0)</f>
        <v>Post</v>
      </c>
      <c r="D2206" t="s">
        <v>107</v>
      </c>
      <c r="E2206" t="str">
        <f>VLOOKUP(D2206,Mapping!$E$2:$F$28,2,0)</f>
        <v>sum</v>
      </c>
      <c r="F2206">
        <v>264973</v>
      </c>
    </row>
    <row r="2207" spans="1:6" x14ac:dyDescent="0.35">
      <c r="A2207" s="56">
        <v>44321</v>
      </c>
      <c r="B2207" s="56" t="str">
        <f>VLOOKUP(A2207,Mapping!$H$2:$I$215,2,0)</f>
        <v>Post</v>
      </c>
      <c r="C2207" s="123" t="str">
        <f>VLOOKUP(A2207,Mapping!$H$2:$J$215,3,0)</f>
        <v>Post</v>
      </c>
      <c r="D2207" t="s">
        <v>107</v>
      </c>
      <c r="E2207" t="str">
        <f>VLOOKUP(D2207,Mapping!$E$2:$F$28,2,0)</f>
        <v>sum</v>
      </c>
      <c r="F2207">
        <v>250895</v>
      </c>
    </row>
    <row r="2208" spans="1:6" x14ac:dyDescent="0.35">
      <c r="A2208" s="56">
        <v>44322</v>
      </c>
      <c r="B2208" s="56" t="str">
        <f>VLOOKUP(A2208,Mapping!$H$2:$I$215,2,0)</f>
        <v>Post</v>
      </c>
      <c r="C2208" s="123" t="str">
        <f>VLOOKUP(A2208,Mapping!$H$2:$J$215,3,0)</f>
        <v>Post</v>
      </c>
      <c r="D2208" t="s">
        <v>107</v>
      </c>
      <c r="E2208" t="str">
        <f>VLOOKUP(D2208,Mapping!$E$2:$F$28,2,0)</f>
        <v>sum</v>
      </c>
      <c r="F2208">
        <v>229148</v>
      </c>
    </row>
    <row r="2209" spans="1:6" x14ac:dyDescent="0.35">
      <c r="A2209" s="56">
        <v>44323</v>
      </c>
      <c r="B2209" s="56" t="str">
        <f>VLOOKUP(A2209,Mapping!$H$2:$I$215,2,0)</f>
        <v>Post</v>
      </c>
      <c r="C2209" s="123" t="str">
        <f>VLOOKUP(A2209,Mapping!$H$2:$J$215,3,0)</f>
        <v>Post</v>
      </c>
      <c r="D2209" t="s">
        <v>107</v>
      </c>
      <c r="E2209" t="str">
        <f>VLOOKUP(D2209,Mapping!$E$2:$F$28,2,0)</f>
        <v>sum</v>
      </c>
      <c r="F2209">
        <v>274272</v>
      </c>
    </row>
    <row r="2210" spans="1:6" x14ac:dyDescent="0.35">
      <c r="A2210" s="56">
        <v>44324</v>
      </c>
      <c r="B2210" s="56" t="str">
        <f>VLOOKUP(A2210,Mapping!$H$2:$I$215,2,0)</f>
        <v>Post</v>
      </c>
      <c r="C2210" s="123" t="str">
        <f>VLOOKUP(A2210,Mapping!$H$2:$J$215,3,0)</f>
        <v>Post</v>
      </c>
      <c r="D2210" t="s">
        <v>107</v>
      </c>
      <c r="E2210" t="str">
        <f>VLOOKUP(D2210,Mapping!$E$2:$F$28,2,0)</f>
        <v>sum</v>
      </c>
      <c r="F2210">
        <v>319539</v>
      </c>
    </row>
    <row r="2211" spans="1:6" x14ac:dyDescent="0.35">
      <c r="A2211" s="56">
        <v>44325</v>
      </c>
      <c r="B2211" s="56" t="str">
        <f>VLOOKUP(A2211,Mapping!$H$2:$I$215,2,0)</f>
        <v>Post</v>
      </c>
      <c r="C2211" s="123" t="str">
        <f>VLOOKUP(A2211,Mapping!$H$2:$J$215,3,0)</f>
        <v>Post</v>
      </c>
      <c r="D2211" t="s">
        <v>107</v>
      </c>
      <c r="E2211" t="str">
        <f>VLOOKUP(D2211,Mapping!$E$2:$F$28,2,0)</f>
        <v>sum</v>
      </c>
      <c r="F2211">
        <v>253383</v>
      </c>
    </row>
    <row r="2212" spans="1:6" x14ac:dyDescent="0.35">
      <c r="A2212" s="56">
        <v>44326</v>
      </c>
      <c r="B2212" s="56" t="str">
        <f>VLOOKUP(A2212,Mapping!$H$2:$I$215,2,0)</f>
        <v>Post</v>
      </c>
      <c r="C2212" s="123" t="str">
        <f>VLOOKUP(A2212,Mapping!$H$2:$J$215,3,0)</f>
        <v>Post</v>
      </c>
      <c r="D2212" t="s">
        <v>107</v>
      </c>
      <c r="E2212" t="str">
        <f>VLOOKUP(D2212,Mapping!$E$2:$F$28,2,0)</f>
        <v>sum</v>
      </c>
      <c r="F2212">
        <v>198551</v>
      </c>
    </row>
    <row r="2213" spans="1:6" x14ac:dyDescent="0.35">
      <c r="A2213" s="56">
        <v>44327</v>
      </c>
      <c r="B2213" s="56" t="str">
        <f>VLOOKUP(A2213,Mapping!$H$2:$I$215,2,0)</f>
        <v>Post</v>
      </c>
      <c r="C2213" s="123" t="str">
        <f>VLOOKUP(A2213,Mapping!$H$2:$J$215,3,0)</f>
        <v>Post</v>
      </c>
      <c r="D2213" t="s">
        <v>107</v>
      </c>
      <c r="E2213" t="str">
        <f>VLOOKUP(D2213,Mapping!$E$2:$F$28,2,0)</f>
        <v>sum</v>
      </c>
      <c r="F2213">
        <v>179411</v>
      </c>
    </row>
    <row r="2214" spans="1:6" x14ac:dyDescent="0.35">
      <c r="A2214" s="56">
        <v>44328</v>
      </c>
      <c r="B2214" s="56" t="str">
        <f>VLOOKUP(A2214,Mapping!$H$2:$I$215,2,0)</f>
        <v>Post</v>
      </c>
      <c r="C2214" s="123" t="str">
        <f>VLOOKUP(A2214,Mapping!$H$2:$J$215,3,0)</f>
        <v>Post</v>
      </c>
      <c r="D2214" t="s">
        <v>107</v>
      </c>
      <c r="E2214" t="str">
        <f>VLOOKUP(D2214,Mapping!$E$2:$F$28,2,0)</f>
        <v>sum</v>
      </c>
      <c r="F2214">
        <v>129364</v>
      </c>
    </row>
    <row r="2215" spans="1:6" x14ac:dyDescent="0.35">
      <c r="A2215" s="56">
        <v>44329</v>
      </c>
      <c r="B2215" s="56" t="str">
        <f>VLOOKUP(A2215,Mapping!$H$2:$I$215,2,0)</f>
        <v>Post</v>
      </c>
      <c r="C2215" s="123" t="str">
        <f>VLOOKUP(A2215,Mapping!$H$2:$J$215,3,0)</f>
        <v>Post</v>
      </c>
      <c r="D2215" t="s">
        <v>107</v>
      </c>
      <c r="E2215" t="str">
        <f>VLOOKUP(D2215,Mapping!$E$2:$F$28,2,0)</f>
        <v>sum</v>
      </c>
      <c r="F2215">
        <v>186990</v>
      </c>
    </row>
    <row r="2216" spans="1:6" x14ac:dyDescent="0.35">
      <c r="A2216" s="56">
        <v>44330</v>
      </c>
      <c r="B2216" s="56" t="str">
        <f>VLOOKUP(A2216,Mapping!$H$2:$I$215,2,0)</f>
        <v>Post</v>
      </c>
      <c r="C2216" s="123" t="str">
        <f>VLOOKUP(A2216,Mapping!$H$2:$J$215,3,0)</f>
        <v>Post</v>
      </c>
      <c r="D2216" t="s">
        <v>107</v>
      </c>
      <c r="E2216" t="str">
        <f>VLOOKUP(D2216,Mapping!$E$2:$F$28,2,0)</f>
        <v>sum</v>
      </c>
      <c r="F2216">
        <v>112150</v>
      </c>
    </row>
    <row r="2217" spans="1:6" x14ac:dyDescent="0.35">
      <c r="A2217" s="56">
        <v>44331</v>
      </c>
      <c r="B2217" s="56" t="str">
        <f>VLOOKUP(A2217,Mapping!$H$2:$I$215,2,0)</f>
        <v>Post</v>
      </c>
      <c r="C2217" s="123" t="str">
        <f>VLOOKUP(A2217,Mapping!$H$2:$J$215,3,0)</f>
        <v>Post</v>
      </c>
      <c r="D2217" t="s">
        <v>107</v>
      </c>
      <c r="E2217" t="str">
        <f>VLOOKUP(D2217,Mapping!$E$2:$F$28,2,0)</f>
        <v>sum</v>
      </c>
      <c r="F2217">
        <v>199405</v>
      </c>
    </row>
    <row r="2218" spans="1:6" x14ac:dyDescent="0.35">
      <c r="A2218" s="56">
        <v>44332</v>
      </c>
      <c r="B2218" s="56" t="str">
        <f>VLOOKUP(A2218,Mapping!$H$2:$I$215,2,0)</f>
        <v>Post</v>
      </c>
      <c r="C2218" s="123" t="str">
        <f>VLOOKUP(A2218,Mapping!$H$2:$J$215,3,0)</f>
        <v>Post</v>
      </c>
      <c r="D2218" t="s">
        <v>107</v>
      </c>
      <c r="E2218" t="str">
        <f>VLOOKUP(D2218,Mapping!$E$2:$F$28,2,0)</f>
        <v>sum</v>
      </c>
      <c r="F2218">
        <v>160030</v>
      </c>
    </row>
    <row r="2219" spans="1:6" x14ac:dyDescent="0.35">
      <c r="A2219" s="56">
        <v>44333</v>
      </c>
      <c r="B2219" s="56" t="str">
        <f>VLOOKUP(A2219,Mapping!$H$2:$I$215,2,0)</f>
        <v>Post</v>
      </c>
      <c r="C2219" s="123" t="str">
        <f>VLOOKUP(A2219,Mapping!$H$2:$J$215,3,0)</f>
        <v>Post</v>
      </c>
      <c r="D2219" t="s">
        <v>107</v>
      </c>
      <c r="E2219" t="str">
        <f>VLOOKUP(D2219,Mapping!$E$2:$F$28,2,0)</f>
        <v>sum</v>
      </c>
      <c r="F2219">
        <v>159566</v>
      </c>
    </row>
    <row r="2220" spans="1:6" x14ac:dyDescent="0.35">
      <c r="A2220" s="56">
        <v>44334</v>
      </c>
      <c r="B2220" s="56" t="str">
        <f>VLOOKUP(A2220,Mapping!$H$2:$I$215,2,0)</f>
        <v>Post</v>
      </c>
      <c r="C2220" s="123" t="str">
        <f>VLOOKUP(A2220,Mapping!$H$2:$J$215,3,0)</f>
        <v>Post</v>
      </c>
      <c r="D2220" t="s">
        <v>107</v>
      </c>
      <c r="E2220" t="str">
        <f>VLOOKUP(D2220,Mapping!$E$2:$F$28,2,0)</f>
        <v>sum</v>
      </c>
      <c r="F2220">
        <v>141022</v>
      </c>
    </row>
    <row r="2221" spans="1:6" x14ac:dyDescent="0.35">
      <c r="A2221" s="56">
        <v>44335</v>
      </c>
      <c r="B2221" s="56" t="str">
        <f>VLOOKUP(A2221,Mapping!$H$2:$I$215,2,0)</f>
        <v>Post</v>
      </c>
      <c r="C2221" s="123" t="str">
        <f>VLOOKUP(A2221,Mapping!$H$2:$J$215,3,0)</f>
        <v>Post</v>
      </c>
      <c r="D2221" t="s">
        <v>107</v>
      </c>
      <c r="E2221" t="str">
        <f>VLOOKUP(D2221,Mapping!$E$2:$F$28,2,0)</f>
        <v>sum</v>
      </c>
      <c r="F2221">
        <v>92432</v>
      </c>
    </row>
    <row r="2222" spans="1:6" x14ac:dyDescent="0.35">
      <c r="A2222" s="56">
        <v>44336</v>
      </c>
      <c r="B2222" s="56" t="str">
        <f>VLOOKUP(A2222,Mapping!$H$2:$I$215,2,0)</f>
        <v>Post</v>
      </c>
      <c r="C2222" s="123" t="str">
        <f>VLOOKUP(A2222,Mapping!$H$2:$J$215,3,0)</f>
        <v>Post</v>
      </c>
      <c r="D2222" t="s">
        <v>107</v>
      </c>
      <c r="E2222" t="str">
        <f>VLOOKUP(D2222,Mapping!$E$2:$F$28,2,0)</f>
        <v>sum</v>
      </c>
      <c r="F2222">
        <v>89062</v>
      </c>
    </row>
    <row r="2223" spans="1:6" x14ac:dyDescent="0.35">
      <c r="A2223" s="56">
        <v>44337</v>
      </c>
      <c r="B2223" s="56" t="str">
        <f>VLOOKUP(A2223,Mapping!$H$2:$I$215,2,0)</f>
        <v>Post</v>
      </c>
      <c r="C2223" s="123" t="str">
        <f>VLOOKUP(A2223,Mapping!$H$2:$J$215,3,0)</f>
        <v>Post</v>
      </c>
      <c r="D2223" t="s">
        <v>107</v>
      </c>
      <c r="E2223" t="str">
        <f>VLOOKUP(D2223,Mapping!$E$2:$F$28,2,0)</f>
        <v>sum</v>
      </c>
      <c r="F2223">
        <v>85856</v>
      </c>
    </row>
    <row r="2224" spans="1:6" x14ac:dyDescent="0.35">
      <c r="A2224" s="56">
        <v>44338</v>
      </c>
      <c r="B2224" s="56" t="str">
        <f>VLOOKUP(A2224,Mapping!$H$2:$I$215,2,0)</f>
        <v>Post</v>
      </c>
      <c r="C2224" s="123" t="str">
        <f>VLOOKUP(A2224,Mapping!$H$2:$J$215,3,0)</f>
        <v>Post</v>
      </c>
      <c r="D2224" t="s">
        <v>107</v>
      </c>
      <c r="E2224" t="str">
        <f>VLOOKUP(D2224,Mapping!$E$2:$F$28,2,0)</f>
        <v>sum</v>
      </c>
      <c r="F2224">
        <v>97682</v>
      </c>
    </row>
    <row r="2225" spans="1:6" x14ac:dyDescent="0.35">
      <c r="A2225" s="56">
        <v>44339</v>
      </c>
      <c r="B2225" s="56" t="str">
        <f>VLOOKUP(A2225,Mapping!$H$2:$I$215,2,0)</f>
        <v>Post</v>
      </c>
      <c r="C2225" s="123" t="str">
        <f>VLOOKUP(A2225,Mapping!$H$2:$J$215,3,0)</f>
        <v>Post</v>
      </c>
      <c r="D2225" t="s">
        <v>107</v>
      </c>
      <c r="E2225" t="str">
        <f>VLOOKUP(D2225,Mapping!$E$2:$F$28,2,0)</f>
        <v>sum</v>
      </c>
      <c r="F2225">
        <v>104061</v>
      </c>
    </row>
    <row r="2226" spans="1:6" x14ac:dyDescent="0.35">
      <c r="A2226" s="56">
        <v>44340</v>
      </c>
      <c r="B2226" s="56" t="str">
        <f>VLOOKUP(A2226,Mapping!$H$2:$I$215,2,0)</f>
        <v>Post</v>
      </c>
      <c r="C2226" s="123" t="str">
        <f>VLOOKUP(A2226,Mapping!$H$2:$J$215,3,0)</f>
        <v>Post</v>
      </c>
      <c r="D2226" t="s">
        <v>107</v>
      </c>
      <c r="E2226" t="str">
        <f>VLOOKUP(D2226,Mapping!$E$2:$F$28,2,0)</f>
        <v>sum</v>
      </c>
      <c r="F2226">
        <v>109242</v>
      </c>
    </row>
    <row r="2227" spans="1:6" x14ac:dyDescent="0.35">
      <c r="A2227" s="56">
        <v>44341</v>
      </c>
      <c r="B2227" s="56" t="str">
        <f>VLOOKUP(A2227,Mapping!$H$2:$I$215,2,0)</f>
        <v>Post</v>
      </c>
      <c r="C2227" s="123" t="str">
        <f>VLOOKUP(A2227,Mapping!$H$2:$J$215,3,0)</f>
        <v>Post</v>
      </c>
      <c r="D2227" t="s">
        <v>107</v>
      </c>
      <c r="E2227" t="str">
        <f>VLOOKUP(D2227,Mapping!$E$2:$F$28,2,0)</f>
        <v>sum</v>
      </c>
      <c r="F2227">
        <v>63323</v>
      </c>
    </row>
    <row r="2228" spans="1:6" x14ac:dyDescent="0.35">
      <c r="A2228" s="56">
        <v>44342</v>
      </c>
      <c r="B2228" s="56" t="str">
        <f>VLOOKUP(A2228,Mapping!$H$2:$I$215,2,0)</f>
        <v>Post</v>
      </c>
      <c r="C2228" s="123" t="str">
        <f>VLOOKUP(A2228,Mapping!$H$2:$J$215,3,0)</f>
        <v>Post</v>
      </c>
      <c r="D2228" t="s">
        <v>107</v>
      </c>
      <c r="E2228" t="str">
        <f>VLOOKUP(D2228,Mapping!$E$2:$F$28,2,0)</f>
        <v>sum</v>
      </c>
      <c r="F2228">
        <v>87693</v>
      </c>
    </row>
    <row r="2229" spans="1:6" x14ac:dyDescent="0.35">
      <c r="A2229" s="56">
        <v>44343</v>
      </c>
      <c r="B2229" s="56" t="str">
        <f>VLOOKUP(A2229,Mapping!$H$2:$I$215,2,0)</f>
        <v>Post</v>
      </c>
      <c r="C2229" s="123" t="str">
        <f>VLOOKUP(A2229,Mapping!$H$2:$J$215,3,0)</f>
        <v>Post</v>
      </c>
      <c r="D2229" t="s">
        <v>107</v>
      </c>
      <c r="E2229" t="str">
        <f>VLOOKUP(D2229,Mapping!$E$2:$F$28,2,0)</f>
        <v>sum</v>
      </c>
      <c r="F2229">
        <v>104611</v>
      </c>
    </row>
    <row r="2230" spans="1:6" x14ac:dyDescent="0.35">
      <c r="A2230" s="56">
        <v>44344</v>
      </c>
      <c r="B2230" s="56" t="str">
        <f>VLOOKUP(A2230,Mapping!$H$2:$I$215,2,0)</f>
        <v>Post</v>
      </c>
      <c r="C2230" s="123" t="str">
        <f>VLOOKUP(A2230,Mapping!$H$2:$J$215,3,0)</f>
        <v>Post</v>
      </c>
      <c r="D2230" t="s">
        <v>107</v>
      </c>
      <c r="E2230" t="str">
        <f>VLOOKUP(D2230,Mapping!$E$2:$F$28,2,0)</f>
        <v>sum</v>
      </c>
      <c r="F2230">
        <v>59294</v>
      </c>
    </row>
    <row r="2231" spans="1:6" x14ac:dyDescent="0.35">
      <c r="A2231" s="56">
        <v>44345</v>
      </c>
      <c r="B2231" s="56" t="str">
        <f>VLOOKUP(A2231,Mapping!$H$2:$I$215,2,0)</f>
        <v>Post</v>
      </c>
      <c r="C2231" s="123" t="str">
        <f>VLOOKUP(A2231,Mapping!$H$2:$J$215,3,0)</f>
        <v>Post</v>
      </c>
      <c r="D2231" t="s">
        <v>107</v>
      </c>
      <c r="E2231" t="str">
        <f>VLOOKUP(D2231,Mapping!$E$2:$F$28,2,0)</f>
        <v>sum</v>
      </c>
      <c r="F2231">
        <v>97575</v>
      </c>
    </row>
    <row r="2232" spans="1:6" x14ac:dyDescent="0.35">
      <c r="A2232" s="56">
        <v>44346</v>
      </c>
      <c r="B2232" s="56" t="str">
        <f>VLOOKUP(A2232,Mapping!$H$2:$I$215,2,0)</f>
        <v>Post</v>
      </c>
      <c r="C2232" s="123" t="str">
        <f>VLOOKUP(A2232,Mapping!$H$2:$J$215,3,0)</f>
        <v>Post</v>
      </c>
      <c r="D2232" t="s">
        <v>107</v>
      </c>
      <c r="E2232" t="str">
        <f>VLOOKUP(D2232,Mapping!$E$2:$F$28,2,0)</f>
        <v>sum</v>
      </c>
      <c r="F2232">
        <v>106304</v>
      </c>
    </row>
    <row r="2233" spans="1:6" x14ac:dyDescent="0.35">
      <c r="A2233" s="56">
        <v>44347</v>
      </c>
      <c r="B2233" s="56" t="str">
        <f>VLOOKUP(A2233,Mapping!$H$2:$I$215,2,0)</f>
        <v>Post</v>
      </c>
      <c r="C2233" s="123" t="str">
        <f>VLOOKUP(A2233,Mapping!$H$2:$J$215,3,0)</f>
        <v>Post</v>
      </c>
      <c r="D2233" t="s">
        <v>107</v>
      </c>
      <c r="E2233" t="str">
        <f>VLOOKUP(D2233,Mapping!$E$2:$F$28,2,0)</f>
        <v>sum</v>
      </c>
      <c r="F2233">
        <v>111004</v>
      </c>
    </row>
    <row r="2234" spans="1:6" x14ac:dyDescent="0.35">
      <c r="A2234" s="56">
        <v>44348</v>
      </c>
      <c r="B2234" s="56" t="str">
        <f>VLOOKUP(A2234,Mapping!$H$2:$I$215,2,0)</f>
        <v>Post</v>
      </c>
      <c r="C2234" s="123" t="str">
        <f>VLOOKUP(A2234,Mapping!$H$2:$J$215,3,0)</f>
        <v>Post</v>
      </c>
      <c r="D2234" t="s">
        <v>107</v>
      </c>
      <c r="E2234" t="str">
        <f>VLOOKUP(D2234,Mapping!$E$2:$F$28,2,0)</f>
        <v>sum</v>
      </c>
      <c r="F2234">
        <v>105278</v>
      </c>
    </row>
    <row r="2235" spans="1:6" x14ac:dyDescent="0.35">
      <c r="A2235" s="56">
        <v>44349</v>
      </c>
      <c r="B2235" s="56" t="str">
        <f>VLOOKUP(A2235,Mapping!$H$2:$I$215,2,0)</f>
        <v>Post</v>
      </c>
      <c r="C2235" s="123" t="str">
        <f>VLOOKUP(A2235,Mapping!$H$2:$J$215,3,0)</f>
        <v>Post</v>
      </c>
      <c r="D2235" t="s">
        <v>107</v>
      </c>
      <c r="E2235" t="str">
        <f>VLOOKUP(D2235,Mapping!$E$2:$F$28,2,0)</f>
        <v>sum</v>
      </c>
      <c r="F2235">
        <v>81164</v>
      </c>
    </row>
    <row r="2236" spans="1:6" x14ac:dyDescent="0.35">
      <c r="A2236" s="56">
        <v>44350</v>
      </c>
      <c r="B2236" s="56" t="str">
        <f>VLOOKUP(A2236,Mapping!$H$2:$I$215,2,0)</f>
        <v>Post</v>
      </c>
      <c r="C2236" s="123" t="str">
        <f>VLOOKUP(A2236,Mapping!$H$2:$J$215,3,0)</f>
        <v>Post</v>
      </c>
      <c r="D2236" t="s">
        <v>107</v>
      </c>
      <c r="E2236" t="str">
        <f>VLOOKUP(D2236,Mapping!$E$2:$F$28,2,0)</f>
        <v>sum</v>
      </c>
      <c r="F2236">
        <v>57769</v>
      </c>
    </row>
    <row r="2237" spans="1:6" x14ac:dyDescent="0.35">
      <c r="A2237" s="56">
        <v>44351</v>
      </c>
      <c r="B2237" s="56" t="str">
        <f>VLOOKUP(A2237,Mapping!$H$2:$I$215,2,0)</f>
        <v>Post</v>
      </c>
      <c r="C2237" s="123" t="str">
        <f>VLOOKUP(A2237,Mapping!$H$2:$J$215,3,0)</f>
        <v>Post</v>
      </c>
      <c r="D2237" t="s">
        <v>107</v>
      </c>
      <c r="E2237" t="str">
        <f>VLOOKUP(D2237,Mapping!$E$2:$F$28,2,0)</f>
        <v>sum</v>
      </c>
      <c r="F2237">
        <v>54279</v>
      </c>
    </row>
    <row r="2238" spans="1:6" x14ac:dyDescent="0.35">
      <c r="A2238" s="56">
        <v>44352</v>
      </c>
      <c r="B2238" s="56" t="str">
        <f>VLOOKUP(A2238,Mapping!$H$2:$I$215,2,0)</f>
        <v>Post</v>
      </c>
      <c r="C2238" s="123" t="str">
        <f>VLOOKUP(A2238,Mapping!$H$2:$J$215,3,0)</f>
        <v>Post</v>
      </c>
      <c r="D2238" t="s">
        <v>107</v>
      </c>
      <c r="E2238" t="str">
        <f>VLOOKUP(D2238,Mapping!$E$2:$F$28,2,0)</f>
        <v>sum</v>
      </c>
      <c r="F2238">
        <v>62760</v>
      </c>
    </row>
    <row r="2239" spans="1:6" x14ac:dyDescent="0.35">
      <c r="A2239" s="56">
        <v>44353</v>
      </c>
      <c r="B2239" s="56" t="str">
        <f>VLOOKUP(A2239,Mapping!$H$2:$I$215,2,0)</f>
        <v>Post</v>
      </c>
      <c r="C2239" s="123" t="str">
        <f>VLOOKUP(A2239,Mapping!$H$2:$J$215,3,0)</f>
        <v>Post</v>
      </c>
      <c r="D2239" t="s">
        <v>107</v>
      </c>
      <c r="E2239" t="str">
        <f>VLOOKUP(D2239,Mapping!$E$2:$F$28,2,0)</f>
        <v>sum</v>
      </c>
      <c r="F2239">
        <v>90996</v>
      </c>
    </row>
    <row r="2240" spans="1:6" x14ac:dyDescent="0.35">
      <c r="A2240" s="56">
        <v>44354</v>
      </c>
      <c r="B2240" s="56" t="str">
        <f>VLOOKUP(A2240,Mapping!$H$2:$I$215,2,0)</f>
        <v>Post</v>
      </c>
      <c r="C2240" s="123" t="str">
        <f>VLOOKUP(A2240,Mapping!$H$2:$J$215,3,0)</f>
        <v>Post</v>
      </c>
      <c r="D2240" t="s">
        <v>107</v>
      </c>
      <c r="E2240" t="str">
        <f>VLOOKUP(D2240,Mapping!$E$2:$F$28,2,0)</f>
        <v>sum</v>
      </c>
      <c r="F2240">
        <v>129580</v>
      </c>
    </row>
    <row r="2241" spans="1:6" x14ac:dyDescent="0.35">
      <c r="A2241" s="56">
        <v>44355</v>
      </c>
      <c r="B2241" s="56" t="str">
        <f>VLOOKUP(A2241,Mapping!$H$2:$I$215,2,0)</f>
        <v>Post</v>
      </c>
      <c r="C2241" s="123" t="str">
        <f>VLOOKUP(A2241,Mapping!$H$2:$J$215,3,0)</f>
        <v>Post</v>
      </c>
      <c r="D2241" t="s">
        <v>107</v>
      </c>
      <c r="E2241" t="str">
        <f>VLOOKUP(D2241,Mapping!$E$2:$F$28,2,0)</f>
        <v>sum</v>
      </c>
      <c r="F2241">
        <v>103356</v>
      </c>
    </row>
    <row r="2242" spans="1:6" x14ac:dyDescent="0.35">
      <c r="A2242" s="56">
        <v>44356</v>
      </c>
      <c r="B2242" s="56" t="str">
        <f>VLOOKUP(A2242,Mapping!$H$2:$I$215,2,0)</f>
        <v>Post</v>
      </c>
      <c r="C2242" s="123" t="str">
        <f>VLOOKUP(A2242,Mapping!$H$2:$J$215,3,0)</f>
        <v>Post</v>
      </c>
      <c r="D2242" t="s">
        <v>107</v>
      </c>
      <c r="E2242" t="str">
        <f>VLOOKUP(D2242,Mapping!$E$2:$F$28,2,0)</f>
        <v>sum</v>
      </c>
      <c r="F2242">
        <v>55595</v>
      </c>
    </row>
    <row r="2243" spans="1:6" x14ac:dyDescent="0.35">
      <c r="A2243" s="56">
        <v>44357</v>
      </c>
      <c r="B2243" s="56" t="str">
        <f>VLOOKUP(A2243,Mapping!$H$2:$I$215,2,0)</f>
        <v>Post</v>
      </c>
      <c r="C2243" s="123" t="str">
        <f>VLOOKUP(A2243,Mapping!$H$2:$J$215,3,0)</f>
        <v>Post</v>
      </c>
      <c r="D2243" t="s">
        <v>107</v>
      </c>
      <c r="E2243" t="str">
        <f>VLOOKUP(D2243,Mapping!$E$2:$F$28,2,0)</f>
        <v>sum</v>
      </c>
      <c r="F2243">
        <v>76381</v>
      </c>
    </row>
    <row r="2244" spans="1:6" x14ac:dyDescent="0.35">
      <c r="A2244" s="56">
        <v>44358</v>
      </c>
      <c r="B2244" s="56" t="str">
        <f>VLOOKUP(A2244,Mapping!$H$2:$I$215,2,0)</f>
        <v>Post</v>
      </c>
      <c r="C2244" s="123" t="str">
        <f>VLOOKUP(A2244,Mapping!$H$2:$J$215,3,0)</f>
        <v>Post</v>
      </c>
      <c r="D2244" t="s">
        <v>107</v>
      </c>
      <c r="E2244" t="str">
        <f>VLOOKUP(D2244,Mapping!$E$2:$F$28,2,0)</f>
        <v>sum</v>
      </c>
      <c r="F2244">
        <v>45712</v>
      </c>
    </row>
    <row r="2245" spans="1:6" x14ac:dyDescent="0.35">
      <c r="A2245" s="56">
        <v>44359</v>
      </c>
      <c r="B2245" s="56" t="str">
        <f>VLOOKUP(A2245,Mapping!$H$2:$I$215,2,0)</f>
        <v>Post</v>
      </c>
      <c r="C2245" s="123" t="str">
        <f>VLOOKUP(A2245,Mapping!$H$2:$J$215,3,0)</f>
        <v>Post</v>
      </c>
      <c r="D2245" t="s">
        <v>107</v>
      </c>
      <c r="E2245" t="str">
        <f>VLOOKUP(D2245,Mapping!$E$2:$F$28,2,0)</f>
        <v>sum</v>
      </c>
      <c r="F2245">
        <v>52477</v>
      </c>
    </row>
    <row r="2246" spans="1:6" x14ac:dyDescent="0.35">
      <c r="A2246" s="56">
        <v>44360</v>
      </c>
      <c r="B2246" s="56" t="str">
        <f>VLOOKUP(A2246,Mapping!$H$2:$I$215,2,0)</f>
        <v>Post</v>
      </c>
      <c r="C2246" s="123" t="str">
        <f>VLOOKUP(A2246,Mapping!$H$2:$J$215,3,0)</f>
        <v>Post</v>
      </c>
      <c r="D2246" t="s">
        <v>107</v>
      </c>
      <c r="E2246" t="str">
        <f>VLOOKUP(D2246,Mapping!$E$2:$F$28,2,0)</f>
        <v>sum</v>
      </c>
      <c r="F2246">
        <v>47774</v>
      </c>
    </row>
    <row r="2247" spans="1:6" x14ac:dyDescent="0.35">
      <c r="A2247" s="56">
        <v>44361</v>
      </c>
      <c r="B2247" s="56" t="str">
        <f>VLOOKUP(A2247,Mapping!$H$2:$I$215,2,0)</f>
        <v>Post</v>
      </c>
      <c r="C2247" s="123" t="str">
        <f>VLOOKUP(A2247,Mapping!$H$2:$J$215,3,0)</f>
        <v>Post</v>
      </c>
      <c r="D2247" t="s">
        <v>107</v>
      </c>
      <c r="E2247" t="str">
        <f>VLOOKUP(D2247,Mapping!$E$2:$F$28,2,0)</f>
        <v>sum</v>
      </c>
      <c r="F2247">
        <v>27968</v>
      </c>
    </row>
    <row r="2248" spans="1:6" x14ac:dyDescent="0.35">
      <c r="A2248" s="56">
        <v>44362</v>
      </c>
      <c r="B2248" s="56" t="str">
        <f>VLOOKUP(A2248,Mapping!$H$2:$I$215,2,0)</f>
        <v>Post</v>
      </c>
      <c r="C2248" s="123" t="str">
        <f>VLOOKUP(A2248,Mapping!$H$2:$J$215,3,0)</f>
        <v>Post</v>
      </c>
      <c r="D2248" t="s">
        <v>107</v>
      </c>
      <c r="E2248" t="str">
        <f>VLOOKUP(D2248,Mapping!$E$2:$F$28,2,0)</f>
        <v>sum</v>
      </c>
      <c r="F2248">
        <v>23103</v>
      </c>
    </row>
    <row r="2249" spans="1:6" x14ac:dyDescent="0.35">
      <c r="A2249" s="56">
        <v>44363</v>
      </c>
      <c r="B2249" s="56" t="str">
        <f>VLOOKUP(A2249,Mapping!$H$2:$I$215,2,0)</f>
        <v>Post</v>
      </c>
      <c r="C2249" s="123" t="str">
        <f>VLOOKUP(A2249,Mapping!$H$2:$J$215,3,0)</f>
        <v>Post</v>
      </c>
      <c r="D2249" t="s">
        <v>107</v>
      </c>
      <c r="E2249" t="str">
        <f>VLOOKUP(D2249,Mapping!$E$2:$F$28,2,0)</f>
        <v>sum</v>
      </c>
      <c r="F2249">
        <v>16063</v>
      </c>
    </row>
    <row r="2250" spans="1:6" x14ac:dyDescent="0.35">
      <c r="A2250" s="56">
        <v>44364</v>
      </c>
      <c r="B2250" s="56" t="str">
        <f>VLOOKUP(A2250,Mapping!$H$2:$I$215,2,0)</f>
        <v>Post</v>
      </c>
      <c r="C2250" s="123" t="str">
        <f>VLOOKUP(A2250,Mapping!$H$2:$J$215,3,0)</f>
        <v>Post</v>
      </c>
      <c r="D2250" t="s">
        <v>107</v>
      </c>
      <c r="E2250" t="str">
        <f>VLOOKUP(D2250,Mapping!$E$2:$F$28,2,0)</f>
        <v>sum</v>
      </c>
      <c r="F2250">
        <v>9527</v>
      </c>
    </row>
    <row r="2251" spans="1:6" x14ac:dyDescent="0.35">
      <c r="A2251" s="56">
        <v>44365</v>
      </c>
      <c r="B2251" s="56" t="str">
        <f>VLOOKUP(A2251,Mapping!$H$2:$I$215,2,0)</f>
        <v>Post</v>
      </c>
      <c r="C2251" s="123" t="str">
        <f>VLOOKUP(A2251,Mapping!$H$2:$J$215,3,0)</f>
        <v>Post</v>
      </c>
      <c r="D2251" t="s">
        <v>107</v>
      </c>
      <c r="E2251" t="str">
        <f>VLOOKUP(D2251,Mapping!$E$2:$F$28,2,0)</f>
        <v>sum</v>
      </c>
      <c r="F2251">
        <v>8128</v>
      </c>
    </row>
    <row r="2252" spans="1:6" x14ac:dyDescent="0.35">
      <c r="A2252" s="56">
        <v>44366</v>
      </c>
      <c r="B2252" s="56" t="str">
        <f>VLOOKUP(A2252,Mapping!$H$2:$I$215,2,0)</f>
        <v>Post</v>
      </c>
      <c r="C2252" s="123" t="str">
        <f>VLOOKUP(A2252,Mapping!$H$2:$J$215,3,0)</f>
        <v>Post</v>
      </c>
      <c r="D2252" t="s">
        <v>107</v>
      </c>
      <c r="E2252" t="str">
        <f>VLOOKUP(D2252,Mapping!$E$2:$F$28,2,0)</f>
        <v>sum</v>
      </c>
      <c r="F2252">
        <v>2418</v>
      </c>
    </row>
    <row r="2253" spans="1:6" x14ac:dyDescent="0.35">
      <c r="A2253" s="56">
        <v>44367</v>
      </c>
      <c r="B2253" s="56" t="str">
        <f>VLOOKUP(A2253,Mapping!$H$2:$I$215,2,0)</f>
        <v>Post</v>
      </c>
      <c r="C2253" s="123" t="str">
        <f>VLOOKUP(A2253,Mapping!$H$2:$J$215,3,0)</f>
        <v>Post</v>
      </c>
      <c r="D2253" t="s">
        <v>107</v>
      </c>
      <c r="E2253" t="str">
        <f>VLOOKUP(D2253,Mapping!$E$2:$F$28,2,0)</f>
        <v>sum</v>
      </c>
      <c r="F2253">
        <v>2434</v>
      </c>
    </row>
    <row r="2254" spans="1:6" x14ac:dyDescent="0.35">
      <c r="A2254" s="56">
        <v>44368</v>
      </c>
      <c r="B2254" s="56" t="str">
        <f>VLOOKUP(A2254,Mapping!$H$2:$I$215,2,0)</f>
        <v>Post</v>
      </c>
      <c r="C2254" s="123" t="str">
        <f>VLOOKUP(A2254,Mapping!$H$2:$J$215,3,0)</f>
        <v>Post</v>
      </c>
      <c r="D2254" t="s">
        <v>107</v>
      </c>
      <c r="E2254" t="str">
        <f>VLOOKUP(D2254,Mapping!$E$2:$F$28,2,0)</f>
        <v>sum</v>
      </c>
      <c r="F2254">
        <v>2769</v>
      </c>
    </row>
    <row r="2255" spans="1:6" x14ac:dyDescent="0.35">
      <c r="A2255" s="56">
        <v>44369</v>
      </c>
      <c r="B2255" s="56" t="str">
        <f>VLOOKUP(A2255,Mapping!$H$2:$I$215,2,0)</f>
        <v>Post</v>
      </c>
      <c r="C2255" s="123" t="str">
        <f>VLOOKUP(A2255,Mapping!$H$2:$J$215,3,0)</f>
        <v>Post</v>
      </c>
      <c r="D2255" t="s">
        <v>107</v>
      </c>
      <c r="E2255" t="str">
        <f>VLOOKUP(D2255,Mapping!$E$2:$F$28,2,0)</f>
        <v>sum</v>
      </c>
      <c r="F2255">
        <v>5612</v>
      </c>
    </row>
    <row r="2256" spans="1:6" x14ac:dyDescent="0.35">
      <c r="A2256" s="56">
        <v>44370</v>
      </c>
      <c r="B2256" s="56" t="str">
        <f>VLOOKUP(A2256,Mapping!$H$2:$I$215,2,0)</f>
        <v>Post</v>
      </c>
      <c r="C2256" s="123">
        <f>VLOOKUP(A2256,Mapping!$H$2:$J$215,3,0)</f>
        <v>0</v>
      </c>
      <c r="D2256" t="s">
        <v>107</v>
      </c>
      <c r="E2256" t="str">
        <f>VLOOKUP(D2256,Mapping!$E$2:$F$28,2,0)</f>
        <v>sum</v>
      </c>
      <c r="F2256">
        <v>5943</v>
      </c>
    </row>
    <row r="2257" spans="1:6" x14ac:dyDescent="0.35">
      <c r="A2257" s="56">
        <v>44371</v>
      </c>
      <c r="B2257" s="56" t="str">
        <f>VLOOKUP(A2257,Mapping!$H$2:$I$215,2,0)</f>
        <v>Post</v>
      </c>
      <c r="C2257" s="123">
        <f>VLOOKUP(A2257,Mapping!$H$2:$J$215,3,0)</f>
        <v>0</v>
      </c>
      <c r="D2257" t="s">
        <v>107</v>
      </c>
      <c r="E2257" t="str">
        <f>VLOOKUP(D2257,Mapping!$E$2:$F$28,2,0)</f>
        <v>sum</v>
      </c>
      <c r="F2257">
        <v>5903</v>
      </c>
    </row>
    <row r="2258" spans="1:6" x14ac:dyDescent="0.35">
      <c r="A2258" s="56">
        <v>44372</v>
      </c>
      <c r="B2258" s="56" t="str">
        <f>VLOOKUP(A2258,Mapping!$H$2:$I$215,2,0)</f>
        <v>Post</v>
      </c>
      <c r="C2258" s="123">
        <f>VLOOKUP(A2258,Mapping!$H$2:$J$215,3,0)</f>
        <v>0</v>
      </c>
      <c r="D2258" t="s">
        <v>107</v>
      </c>
      <c r="E2258" t="str">
        <f>VLOOKUP(D2258,Mapping!$E$2:$F$28,2,0)</f>
        <v>sum</v>
      </c>
      <c r="F2258">
        <v>5451</v>
      </c>
    </row>
    <row r="2259" spans="1:6" x14ac:dyDescent="0.35">
      <c r="A2259" s="56">
        <v>44373</v>
      </c>
      <c r="B2259" s="56" t="str">
        <f>VLOOKUP(A2259,Mapping!$H$2:$I$215,2,0)</f>
        <v>Post</v>
      </c>
      <c r="C2259" s="123">
        <f>VLOOKUP(A2259,Mapping!$H$2:$J$215,3,0)</f>
        <v>0</v>
      </c>
      <c r="D2259" t="s">
        <v>107</v>
      </c>
      <c r="E2259" t="str">
        <f>VLOOKUP(D2259,Mapping!$E$2:$F$28,2,0)</f>
        <v>sum</v>
      </c>
      <c r="F2259">
        <v>5049</v>
      </c>
    </row>
    <row r="2260" spans="1:6" x14ac:dyDescent="0.35">
      <c r="A2260" s="56">
        <v>44374</v>
      </c>
      <c r="B2260" s="56" t="str">
        <f>VLOOKUP(A2260,Mapping!$H$2:$I$215,2,0)</f>
        <v>Post</v>
      </c>
      <c r="C2260" s="123">
        <f>VLOOKUP(A2260,Mapping!$H$2:$J$215,3,0)</f>
        <v>0</v>
      </c>
      <c r="D2260" t="s">
        <v>107</v>
      </c>
      <c r="E2260" t="str">
        <f>VLOOKUP(D2260,Mapping!$E$2:$F$28,2,0)</f>
        <v>sum</v>
      </c>
      <c r="F2260">
        <v>5378</v>
      </c>
    </row>
    <row r="2261" spans="1:6" x14ac:dyDescent="0.35">
      <c r="A2261" s="56">
        <v>44375</v>
      </c>
      <c r="B2261" s="56" t="str">
        <f>VLOOKUP(A2261,Mapping!$H$2:$I$215,2,0)</f>
        <v>Post</v>
      </c>
      <c r="C2261" s="123">
        <f>VLOOKUP(A2261,Mapping!$H$2:$J$215,3,0)</f>
        <v>0</v>
      </c>
      <c r="D2261" t="s">
        <v>107</v>
      </c>
      <c r="E2261" t="str">
        <f>VLOOKUP(D2261,Mapping!$E$2:$F$28,2,0)</f>
        <v>sum</v>
      </c>
      <c r="F2261">
        <v>7003</v>
      </c>
    </row>
    <row r="2262" spans="1:6" x14ac:dyDescent="0.35">
      <c r="A2262" s="56">
        <v>44376</v>
      </c>
      <c r="B2262" s="56" t="str">
        <f>VLOOKUP(A2262,Mapping!$H$2:$I$215,2,0)</f>
        <v>Post</v>
      </c>
      <c r="C2262" s="123">
        <f>VLOOKUP(A2262,Mapping!$H$2:$J$215,3,0)</f>
        <v>0</v>
      </c>
      <c r="D2262" t="s">
        <v>107</v>
      </c>
      <c r="E2262" t="str">
        <f>VLOOKUP(D2262,Mapping!$E$2:$F$28,2,0)</f>
        <v>sum</v>
      </c>
      <c r="F2262">
        <v>5951</v>
      </c>
    </row>
    <row r="2263" spans="1:6" x14ac:dyDescent="0.35">
      <c r="A2263" s="56">
        <v>44377</v>
      </c>
      <c r="B2263" s="56" t="str">
        <f>VLOOKUP(A2263,Mapping!$H$2:$I$215,2,0)</f>
        <v>Post</v>
      </c>
      <c r="C2263" s="123">
        <f>VLOOKUP(A2263,Mapping!$H$2:$J$215,3,0)</f>
        <v>0</v>
      </c>
      <c r="D2263" t="s">
        <v>107</v>
      </c>
      <c r="E2263" t="str">
        <f>VLOOKUP(D2263,Mapping!$E$2:$F$28,2,0)</f>
        <v>sum</v>
      </c>
      <c r="F2263">
        <v>5901</v>
      </c>
    </row>
    <row r="2264" spans="1:6" x14ac:dyDescent="0.35">
      <c r="A2264" s="56">
        <v>44378</v>
      </c>
      <c r="B2264" s="56" t="str">
        <f>VLOOKUP(A2264,Mapping!$H$2:$I$215,2,0)</f>
        <v>Post</v>
      </c>
      <c r="C2264" s="123">
        <f>VLOOKUP(A2264,Mapping!$H$2:$J$215,3,0)</f>
        <v>0</v>
      </c>
      <c r="D2264" t="s">
        <v>107</v>
      </c>
      <c r="E2264" t="str">
        <f>VLOOKUP(D2264,Mapping!$E$2:$F$28,2,0)</f>
        <v>sum</v>
      </c>
      <c r="F2264">
        <v>6294</v>
      </c>
    </row>
    <row r="2265" spans="1:6" x14ac:dyDescent="0.35">
      <c r="A2265" s="56">
        <v>44379</v>
      </c>
      <c r="B2265" s="56" t="str">
        <f>VLOOKUP(A2265,Mapping!$H$2:$I$215,2,0)</f>
        <v>Post</v>
      </c>
      <c r="C2265" s="123">
        <f>VLOOKUP(A2265,Mapping!$H$2:$J$215,3,0)</f>
        <v>0</v>
      </c>
      <c r="D2265" t="s">
        <v>107</v>
      </c>
      <c r="E2265" t="str">
        <f>VLOOKUP(D2265,Mapping!$E$2:$F$28,2,0)</f>
        <v>sum</v>
      </c>
      <c r="F2265">
        <v>5600</v>
      </c>
    </row>
    <row r="2266" spans="1:6" x14ac:dyDescent="0.35">
      <c r="A2266" s="56">
        <v>44380</v>
      </c>
      <c r="B2266" s="56" t="str">
        <f>VLOOKUP(A2266,Mapping!$H$2:$I$215,2,0)</f>
        <v>Post</v>
      </c>
      <c r="C2266" s="123">
        <f>VLOOKUP(A2266,Mapping!$H$2:$J$215,3,0)</f>
        <v>0</v>
      </c>
      <c r="D2266" t="s">
        <v>107</v>
      </c>
      <c r="E2266" t="str">
        <f>VLOOKUP(D2266,Mapping!$E$2:$F$28,2,0)</f>
        <v>sum</v>
      </c>
      <c r="F2266">
        <v>5423</v>
      </c>
    </row>
    <row r="2267" spans="1:6" x14ac:dyDescent="0.35">
      <c r="A2267" s="56">
        <v>44381</v>
      </c>
      <c r="B2267" s="56" t="str">
        <f>VLOOKUP(A2267,Mapping!$H$2:$I$215,2,0)</f>
        <v>Post</v>
      </c>
      <c r="C2267" s="123">
        <f>VLOOKUP(A2267,Mapping!$H$2:$J$215,3,0)</f>
        <v>0</v>
      </c>
      <c r="D2267" t="s">
        <v>107</v>
      </c>
      <c r="E2267" t="str">
        <f>VLOOKUP(D2267,Mapping!$E$2:$F$28,2,0)</f>
        <v>sum</v>
      </c>
      <c r="F2267">
        <v>10042</v>
      </c>
    </row>
    <row r="2268" spans="1:6" x14ac:dyDescent="0.35">
      <c r="A2268" s="56">
        <v>44382</v>
      </c>
      <c r="B2268" s="56" t="str">
        <f>VLOOKUP(A2268,Mapping!$H$2:$I$215,2,0)</f>
        <v>Post</v>
      </c>
      <c r="C2268" s="123">
        <f>VLOOKUP(A2268,Mapping!$H$2:$J$215,3,0)</f>
        <v>0</v>
      </c>
      <c r="D2268" t="s">
        <v>107</v>
      </c>
      <c r="E2268" t="str">
        <f>VLOOKUP(D2268,Mapping!$E$2:$F$28,2,0)</f>
        <v>sum</v>
      </c>
      <c r="F2268">
        <v>11379</v>
      </c>
    </row>
    <row r="2269" spans="1:6" x14ac:dyDescent="0.35">
      <c r="A2269" s="56">
        <v>44383</v>
      </c>
      <c r="B2269" s="56" t="str">
        <f>VLOOKUP(A2269,Mapping!$H$2:$I$215,2,0)</f>
        <v>Post</v>
      </c>
      <c r="C2269" s="123">
        <f>VLOOKUP(A2269,Mapping!$H$2:$J$215,3,0)</f>
        <v>0</v>
      </c>
      <c r="D2269" t="s">
        <v>107</v>
      </c>
      <c r="E2269" t="str">
        <f>VLOOKUP(D2269,Mapping!$E$2:$F$28,2,0)</f>
        <v>sum</v>
      </c>
      <c r="F2269">
        <v>18105</v>
      </c>
    </row>
    <row r="2270" spans="1:6" x14ac:dyDescent="0.35">
      <c r="A2270" s="56">
        <v>44384</v>
      </c>
      <c r="B2270" s="56" t="str">
        <f>VLOOKUP(A2270,Mapping!$H$2:$I$215,2,0)</f>
        <v>Post</v>
      </c>
      <c r="C2270" s="123">
        <f>VLOOKUP(A2270,Mapping!$H$2:$J$215,3,0)</f>
        <v>0</v>
      </c>
      <c r="D2270" t="s">
        <v>107</v>
      </c>
      <c r="E2270" t="str">
        <f>VLOOKUP(D2270,Mapping!$E$2:$F$28,2,0)</f>
        <v>sum</v>
      </c>
      <c r="F2270">
        <v>16535</v>
      </c>
    </row>
    <row r="2271" spans="1:6" x14ac:dyDescent="0.35">
      <c r="A2271" s="56">
        <v>44385</v>
      </c>
      <c r="B2271" s="56" t="str">
        <f>VLOOKUP(A2271,Mapping!$H$2:$I$215,2,0)</f>
        <v>Post</v>
      </c>
      <c r="C2271" s="123">
        <f>VLOOKUP(A2271,Mapping!$H$2:$J$215,3,0)</f>
        <v>0</v>
      </c>
      <c r="D2271" t="s">
        <v>107</v>
      </c>
      <c r="E2271" t="str">
        <f>VLOOKUP(D2271,Mapping!$E$2:$F$28,2,0)</f>
        <v>sum</v>
      </c>
      <c r="F2271">
        <v>18816</v>
      </c>
    </row>
    <row r="2272" spans="1:6" x14ac:dyDescent="0.35">
      <c r="A2272" s="56">
        <v>44386</v>
      </c>
      <c r="B2272" s="56" t="str">
        <f>VLOOKUP(A2272,Mapping!$H$2:$I$215,2,0)</f>
        <v>Post</v>
      </c>
      <c r="C2272" s="123">
        <f>VLOOKUP(A2272,Mapping!$H$2:$J$215,3,0)</f>
        <v>0</v>
      </c>
      <c r="D2272" t="s">
        <v>107</v>
      </c>
      <c r="E2272" t="str">
        <f>VLOOKUP(D2272,Mapping!$E$2:$F$28,2,0)</f>
        <v>sum</v>
      </c>
      <c r="F2272">
        <v>16409</v>
      </c>
    </row>
    <row r="2273" spans="1:6" x14ac:dyDescent="0.35">
      <c r="A2273" s="56">
        <v>44387</v>
      </c>
      <c r="B2273" s="56" t="str">
        <f>VLOOKUP(A2273,Mapping!$H$2:$I$215,2,0)</f>
        <v>Post</v>
      </c>
      <c r="C2273" s="123">
        <f>VLOOKUP(A2273,Mapping!$H$2:$J$215,3,0)</f>
        <v>0</v>
      </c>
      <c r="D2273" t="s">
        <v>107</v>
      </c>
      <c r="E2273" t="str">
        <f>VLOOKUP(D2273,Mapping!$E$2:$F$28,2,0)</f>
        <v>sum</v>
      </c>
      <c r="F2273">
        <v>13388</v>
      </c>
    </row>
    <row r="2274" spans="1:6" x14ac:dyDescent="0.35">
      <c r="A2274" s="56">
        <v>44388</v>
      </c>
      <c r="B2274" s="56" t="str">
        <f>VLOOKUP(A2274,Mapping!$H$2:$I$215,2,0)</f>
        <v>Post</v>
      </c>
      <c r="C2274" s="123">
        <f>VLOOKUP(A2274,Mapping!$H$2:$J$215,3,0)</f>
        <v>0</v>
      </c>
      <c r="D2274" t="s">
        <v>107</v>
      </c>
      <c r="E2274" t="str">
        <f>VLOOKUP(D2274,Mapping!$E$2:$F$28,2,0)</f>
        <v>sum</v>
      </c>
      <c r="F2274">
        <v>13671</v>
      </c>
    </row>
    <row r="2275" spans="1:6" x14ac:dyDescent="0.35">
      <c r="A2275" s="56">
        <v>44389</v>
      </c>
      <c r="B2275" s="56" t="str">
        <f>VLOOKUP(A2275,Mapping!$H$2:$I$215,2,0)</f>
        <v>Post</v>
      </c>
      <c r="C2275" s="123">
        <f>VLOOKUP(A2275,Mapping!$H$2:$J$215,3,0)</f>
        <v>0</v>
      </c>
      <c r="D2275" t="s">
        <v>107</v>
      </c>
      <c r="E2275" t="str">
        <f>VLOOKUP(D2275,Mapping!$E$2:$F$28,2,0)</f>
        <v>sum</v>
      </c>
      <c r="F2275">
        <v>11360</v>
      </c>
    </row>
    <row r="2276" spans="1:6" x14ac:dyDescent="0.35">
      <c r="A2276" s="56">
        <v>44390</v>
      </c>
      <c r="B2276" s="56" t="str">
        <f>VLOOKUP(A2276,Mapping!$H$2:$I$215,2,0)</f>
        <v>Post</v>
      </c>
      <c r="C2276" s="123">
        <f>VLOOKUP(A2276,Mapping!$H$2:$J$215,3,0)</f>
        <v>0</v>
      </c>
      <c r="D2276" t="s">
        <v>107</v>
      </c>
      <c r="E2276" t="str">
        <f>VLOOKUP(D2276,Mapping!$E$2:$F$28,2,0)</f>
        <v>sum</v>
      </c>
      <c r="F2276">
        <v>10352</v>
      </c>
    </row>
    <row r="2277" spans="1:6" x14ac:dyDescent="0.35">
      <c r="A2277" s="56">
        <v>44391</v>
      </c>
      <c r="B2277" s="56" t="str">
        <f>VLOOKUP(A2277,Mapping!$H$2:$I$215,2,0)</f>
        <v>Post</v>
      </c>
      <c r="C2277" s="123">
        <f>VLOOKUP(A2277,Mapping!$H$2:$J$215,3,0)</f>
        <v>0</v>
      </c>
      <c r="D2277" t="s">
        <v>107</v>
      </c>
      <c r="E2277" t="str">
        <f>VLOOKUP(D2277,Mapping!$E$2:$F$28,2,0)</f>
        <v>sum</v>
      </c>
      <c r="F2277">
        <v>7772</v>
      </c>
    </row>
    <row r="2278" spans="1:6" x14ac:dyDescent="0.35">
      <c r="A2278" s="56">
        <v>44392</v>
      </c>
      <c r="B2278" s="56" t="str">
        <f>VLOOKUP(A2278,Mapping!$H$2:$I$215,2,0)</f>
        <v>Post</v>
      </c>
      <c r="C2278" s="123">
        <f>VLOOKUP(A2278,Mapping!$H$2:$J$215,3,0)</f>
        <v>0</v>
      </c>
      <c r="D2278" t="s">
        <v>107</v>
      </c>
      <c r="E2278" t="str">
        <f>VLOOKUP(D2278,Mapping!$E$2:$F$28,2,0)</f>
        <v>sum</v>
      </c>
      <c r="F2278">
        <v>7834</v>
      </c>
    </row>
    <row r="2279" spans="1:6" x14ac:dyDescent="0.35">
      <c r="A2279" s="56">
        <v>44393</v>
      </c>
      <c r="B2279" s="56" t="str">
        <f>VLOOKUP(A2279,Mapping!$H$2:$I$215,2,0)</f>
        <v>Post</v>
      </c>
      <c r="C2279" s="123">
        <f>VLOOKUP(A2279,Mapping!$H$2:$J$215,3,0)</f>
        <v>0</v>
      </c>
      <c r="D2279" t="s">
        <v>107</v>
      </c>
      <c r="E2279" t="str">
        <f>VLOOKUP(D2279,Mapping!$E$2:$F$28,2,0)</f>
        <v>sum</v>
      </c>
      <c r="F2279">
        <v>8440</v>
      </c>
    </row>
    <row r="2280" spans="1:6" x14ac:dyDescent="0.35">
      <c r="A2280" s="56">
        <v>44394</v>
      </c>
      <c r="B2280" s="56" t="str">
        <f>VLOOKUP(A2280,Mapping!$H$2:$I$215,2,0)</f>
        <v>Post</v>
      </c>
      <c r="C2280" s="123">
        <f>VLOOKUP(A2280,Mapping!$H$2:$J$215,3,0)</f>
        <v>0</v>
      </c>
      <c r="D2280" t="s">
        <v>107</v>
      </c>
      <c r="E2280" t="str">
        <f>VLOOKUP(D2280,Mapping!$E$2:$F$28,2,0)</f>
        <v>sum</v>
      </c>
      <c r="F2280">
        <v>9598</v>
      </c>
    </row>
    <row r="2281" spans="1:6" x14ac:dyDescent="0.35">
      <c r="A2281" s="56">
        <v>44395</v>
      </c>
      <c r="B2281" s="56" t="str">
        <f>VLOOKUP(A2281,Mapping!$H$2:$I$215,2,0)</f>
        <v>Post</v>
      </c>
      <c r="C2281" s="123">
        <f>VLOOKUP(A2281,Mapping!$H$2:$J$215,3,0)</f>
        <v>0</v>
      </c>
      <c r="D2281" t="s">
        <v>107</v>
      </c>
      <c r="E2281" t="str">
        <f>VLOOKUP(D2281,Mapping!$E$2:$F$28,2,0)</f>
        <v>sum</v>
      </c>
      <c r="F2281">
        <v>8161</v>
      </c>
    </row>
    <row r="2282" spans="1:6" x14ac:dyDescent="0.35">
      <c r="A2282" s="56">
        <v>44396</v>
      </c>
      <c r="B2282" s="56" t="str">
        <f>VLOOKUP(A2282,Mapping!$H$2:$I$215,2,0)</f>
        <v>Post</v>
      </c>
      <c r="C2282" s="123">
        <f>VLOOKUP(A2282,Mapping!$H$2:$J$215,3,0)</f>
        <v>0</v>
      </c>
      <c r="D2282" t="s">
        <v>107</v>
      </c>
      <c r="E2282" t="str">
        <f>VLOOKUP(D2282,Mapping!$E$2:$F$28,2,0)</f>
        <v>sum</v>
      </c>
      <c r="F2282">
        <v>9493</v>
      </c>
    </row>
    <row r="2283" spans="1:6" x14ac:dyDescent="0.35">
      <c r="A2283" s="56">
        <v>44397</v>
      </c>
      <c r="B2283" s="56" t="str">
        <f>VLOOKUP(A2283,Mapping!$H$2:$I$215,2,0)</f>
        <v>Post</v>
      </c>
      <c r="C2283" s="123">
        <f>VLOOKUP(A2283,Mapping!$H$2:$J$215,3,0)</f>
        <v>0</v>
      </c>
      <c r="D2283" t="s">
        <v>107</v>
      </c>
      <c r="E2283" t="str">
        <f>VLOOKUP(D2283,Mapping!$E$2:$F$28,2,0)</f>
        <v>sum</v>
      </c>
      <c r="F2283">
        <v>8837</v>
      </c>
    </row>
    <row r="2284" spans="1:6" x14ac:dyDescent="0.35">
      <c r="A2284" s="56">
        <v>44398</v>
      </c>
      <c r="B2284" s="56" t="str">
        <f>VLOOKUP(A2284,Mapping!$H$2:$I$215,2,0)</f>
        <v>Post</v>
      </c>
      <c r="C2284" s="123">
        <f>VLOOKUP(A2284,Mapping!$H$2:$J$215,3,0)</f>
        <v>0</v>
      </c>
      <c r="D2284" t="s">
        <v>107</v>
      </c>
      <c r="E2284" t="str">
        <f>VLOOKUP(D2284,Mapping!$E$2:$F$28,2,0)</f>
        <v>sum</v>
      </c>
      <c r="F2284">
        <v>6553</v>
      </c>
    </row>
    <row r="2285" spans="1:6" x14ac:dyDescent="0.35">
      <c r="A2285" s="56">
        <v>44399</v>
      </c>
      <c r="B2285" s="56" t="str">
        <f>VLOOKUP(A2285,Mapping!$H$2:$I$215,2,0)</f>
        <v>Post</v>
      </c>
      <c r="C2285" s="123">
        <f>VLOOKUP(A2285,Mapping!$H$2:$J$215,3,0)</f>
        <v>0</v>
      </c>
      <c r="D2285" t="s">
        <v>107</v>
      </c>
      <c r="E2285" t="str">
        <f>VLOOKUP(D2285,Mapping!$E$2:$F$28,2,0)</f>
        <v>sum</v>
      </c>
      <c r="F2285">
        <v>8043</v>
      </c>
    </row>
    <row r="2286" spans="1:6" x14ac:dyDescent="0.35">
      <c r="A2286" s="56">
        <v>44400</v>
      </c>
      <c r="B2286" s="56" t="str">
        <f>VLOOKUP(A2286,Mapping!$H$2:$I$215,2,0)</f>
        <v>Post</v>
      </c>
      <c r="C2286" s="123">
        <f>VLOOKUP(A2286,Mapping!$H$2:$J$215,3,0)</f>
        <v>0</v>
      </c>
      <c r="D2286" t="s">
        <v>107</v>
      </c>
      <c r="E2286" t="str">
        <f>VLOOKUP(D2286,Mapping!$E$2:$F$28,2,0)</f>
        <v>sum</v>
      </c>
      <c r="F2286">
        <v>7700</v>
      </c>
    </row>
    <row r="2287" spans="1:6" x14ac:dyDescent="0.35">
      <c r="A2287" s="56">
        <v>44401</v>
      </c>
      <c r="B2287" s="56" t="str">
        <f>VLOOKUP(A2287,Mapping!$H$2:$I$215,2,0)</f>
        <v>Post</v>
      </c>
      <c r="C2287" s="123">
        <f>VLOOKUP(A2287,Mapping!$H$2:$J$215,3,0)</f>
        <v>0</v>
      </c>
      <c r="D2287" t="s">
        <v>107</v>
      </c>
      <c r="E2287" t="str">
        <f>VLOOKUP(D2287,Mapping!$E$2:$F$28,2,0)</f>
        <v>sum</v>
      </c>
      <c r="F2287">
        <v>7897</v>
      </c>
    </row>
    <row r="2288" spans="1:6" x14ac:dyDescent="0.35">
      <c r="A2288" s="56">
        <v>44402</v>
      </c>
      <c r="B2288" s="56" t="str">
        <f>VLOOKUP(A2288,Mapping!$H$2:$I$215,2,0)</f>
        <v>Post</v>
      </c>
      <c r="C2288" s="123">
        <f>VLOOKUP(A2288,Mapping!$H$2:$J$215,3,0)</f>
        <v>0</v>
      </c>
      <c r="D2288" t="s">
        <v>107</v>
      </c>
      <c r="E2288" t="str">
        <f>VLOOKUP(D2288,Mapping!$E$2:$F$28,2,0)</f>
        <v>sum</v>
      </c>
      <c r="F2288">
        <v>26247</v>
      </c>
    </row>
    <row r="2289" spans="1:6" x14ac:dyDescent="0.35">
      <c r="A2289" s="56">
        <v>44403</v>
      </c>
      <c r="B2289" s="56" t="str">
        <f>VLOOKUP(A2289,Mapping!$H$2:$I$215,2,0)</f>
        <v>Post</v>
      </c>
      <c r="C2289" s="123">
        <f>VLOOKUP(A2289,Mapping!$H$2:$J$215,3,0)</f>
        <v>0</v>
      </c>
      <c r="D2289" t="s">
        <v>107</v>
      </c>
      <c r="E2289" t="str">
        <f>VLOOKUP(D2289,Mapping!$E$2:$F$28,2,0)</f>
        <v>sum</v>
      </c>
      <c r="F2289">
        <v>47303</v>
      </c>
    </row>
    <row r="2290" spans="1:6" x14ac:dyDescent="0.35">
      <c r="A2290" s="56">
        <v>44404</v>
      </c>
      <c r="B2290" s="56" t="str">
        <f>VLOOKUP(A2290,Mapping!$H$2:$I$215,2,0)</f>
        <v>Post</v>
      </c>
      <c r="C2290" s="123">
        <f>VLOOKUP(A2290,Mapping!$H$2:$J$215,3,0)</f>
        <v>0</v>
      </c>
      <c r="D2290" t="s">
        <v>107</v>
      </c>
      <c r="E2290" t="str">
        <f>VLOOKUP(D2290,Mapping!$E$2:$F$28,2,0)</f>
        <v>sum</v>
      </c>
      <c r="F2290">
        <v>46256</v>
      </c>
    </row>
    <row r="2291" spans="1:6" x14ac:dyDescent="0.35">
      <c r="A2291" s="56">
        <v>44405</v>
      </c>
      <c r="B2291" s="56" t="str">
        <f>VLOOKUP(A2291,Mapping!$H$2:$I$215,2,0)</f>
        <v>Post</v>
      </c>
      <c r="C2291" s="123">
        <f>VLOOKUP(A2291,Mapping!$H$2:$J$215,3,0)</f>
        <v>0</v>
      </c>
      <c r="D2291" t="s">
        <v>107</v>
      </c>
      <c r="E2291" t="str">
        <f>VLOOKUP(D2291,Mapping!$E$2:$F$28,2,0)</f>
        <v>sum</v>
      </c>
      <c r="F2291">
        <v>37795</v>
      </c>
    </row>
    <row r="2292" spans="1:6" x14ac:dyDescent="0.35">
      <c r="A2292" s="56">
        <v>44406</v>
      </c>
      <c r="B2292" s="56" t="str">
        <f>VLOOKUP(A2292,Mapping!$H$2:$I$215,2,0)</f>
        <v>Post</v>
      </c>
      <c r="C2292" s="123">
        <f>VLOOKUP(A2292,Mapping!$H$2:$J$215,3,0)</f>
        <v>0</v>
      </c>
      <c r="D2292" t="s">
        <v>107</v>
      </c>
      <c r="E2292" t="str">
        <f>VLOOKUP(D2292,Mapping!$E$2:$F$28,2,0)</f>
        <v>sum</v>
      </c>
      <c r="F2292">
        <v>33736</v>
      </c>
    </row>
    <row r="2293" spans="1:6" x14ac:dyDescent="0.35">
      <c r="A2293" s="56">
        <v>44407</v>
      </c>
      <c r="B2293" s="56" t="str">
        <f>VLOOKUP(A2293,Mapping!$H$2:$I$215,2,0)</f>
        <v>Post</v>
      </c>
      <c r="C2293" s="123">
        <f>VLOOKUP(A2293,Mapping!$H$2:$J$215,3,0)</f>
        <v>0</v>
      </c>
      <c r="D2293" t="s">
        <v>107</v>
      </c>
      <c r="E2293" t="str">
        <f>VLOOKUP(D2293,Mapping!$E$2:$F$28,2,0)</f>
        <v>sum</v>
      </c>
      <c r="F2293">
        <v>62327</v>
      </c>
    </row>
    <row r="2294" spans="1:6" x14ac:dyDescent="0.35">
      <c r="A2294" s="56">
        <v>44408</v>
      </c>
      <c r="B2294" s="56" t="str">
        <f>VLOOKUP(A2294,Mapping!$H$2:$I$215,2,0)</f>
        <v>Post</v>
      </c>
      <c r="C2294" s="123">
        <f>VLOOKUP(A2294,Mapping!$H$2:$J$215,3,0)</f>
        <v>0</v>
      </c>
      <c r="D2294" t="s">
        <v>107</v>
      </c>
      <c r="E2294" t="str">
        <f>VLOOKUP(D2294,Mapping!$E$2:$F$28,2,0)</f>
        <v>sum</v>
      </c>
      <c r="F2294">
        <v>60990</v>
      </c>
    </row>
    <row r="2295" spans="1:6" x14ac:dyDescent="0.35">
      <c r="A2295" s="56">
        <v>44409</v>
      </c>
      <c r="B2295" s="56" t="str">
        <f>VLOOKUP(A2295,Mapping!$H$2:$I$215,2,0)</f>
        <v>Post</v>
      </c>
      <c r="C2295" s="123">
        <f>VLOOKUP(A2295,Mapping!$H$2:$J$215,3,0)</f>
        <v>0</v>
      </c>
      <c r="D2295" t="s">
        <v>107</v>
      </c>
      <c r="E2295" t="str">
        <f>VLOOKUP(D2295,Mapping!$E$2:$F$28,2,0)</f>
        <v>sum</v>
      </c>
      <c r="F2295">
        <v>58375</v>
      </c>
    </row>
    <row r="2296" spans="1:6" x14ac:dyDescent="0.35">
      <c r="A2296" s="56">
        <v>44410</v>
      </c>
      <c r="B2296" s="56" t="str">
        <f>VLOOKUP(A2296,Mapping!$H$2:$I$215,2,0)</f>
        <v>Post</v>
      </c>
      <c r="C2296" s="123">
        <f>VLOOKUP(A2296,Mapping!$H$2:$J$215,3,0)</f>
        <v>0</v>
      </c>
      <c r="D2296" t="s">
        <v>107</v>
      </c>
      <c r="E2296" t="str">
        <f>VLOOKUP(D2296,Mapping!$E$2:$F$28,2,0)</f>
        <v>sum</v>
      </c>
      <c r="F2296">
        <v>52969</v>
      </c>
    </row>
    <row r="2297" spans="1:6" x14ac:dyDescent="0.35">
      <c r="A2297" s="56">
        <v>44411</v>
      </c>
      <c r="B2297" s="56" t="str">
        <f>VLOOKUP(A2297,Mapping!$H$2:$I$215,2,0)</f>
        <v>Post</v>
      </c>
      <c r="C2297" s="123">
        <f>VLOOKUP(A2297,Mapping!$H$2:$J$215,3,0)</f>
        <v>0</v>
      </c>
      <c r="D2297" t="s">
        <v>107</v>
      </c>
      <c r="E2297" t="str">
        <f>VLOOKUP(D2297,Mapping!$E$2:$F$28,2,0)</f>
        <v>sum</v>
      </c>
      <c r="F2297">
        <v>91461</v>
      </c>
    </row>
    <row r="2298" spans="1:6" x14ac:dyDescent="0.35">
      <c r="A2298" s="56">
        <v>44412</v>
      </c>
      <c r="B2298" s="56" t="str">
        <f>VLOOKUP(A2298,Mapping!$H$2:$I$215,2,0)</f>
        <v>Post</v>
      </c>
      <c r="C2298" s="123">
        <f>VLOOKUP(A2298,Mapping!$H$2:$J$215,3,0)</f>
        <v>0</v>
      </c>
      <c r="D2298" t="s">
        <v>107</v>
      </c>
      <c r="E2298" t="str">
        <f>VLOOKUP(D2298,Mapping!$E$2:$F$28,2,0)</f>
        <v>sum</v>
      </c>
      <c r="F2298">
        <v>117579</v>
      </c>
    </row>
    <row r="2299" spans="1:6" x14ac:dyDescent="0.35">
      <c r="A2299" s="56">
        <v>44413</v>
      </c>
      <c r="B2299" s="56" t="str">
        <f>VLOOKUP(A2299,Mapping!$H$2:$I$215,2,0)</f>
        <v>Post</v>
      </c>
      <c r="C2299" s="123">
        <f>VLOOKUP(A2299,Mapping!$H$2:$J$215,3,0)</f>
        <v>0</v>
      </c>
      <c r="D2299" t="s">
        <v>107</v>
      </c>
      <c r="E2299" t="str">
        <f>VLOOKUP(D2299,Mapping!$E$2:$F$28,2,0)</f>
        <v>sum</v>
      </c>
      <c r="F2299">
        <v>90419</v>
      </c>
    </row>
    <row r="2300" spans="1:6" x14ac:dyDescent="0.35">
      <c r="A2300" s="56">
        <v>44414</v>
      </c>
      <c r="B2300" s="56" t="str">
        <f>VLOOKUP(A2300,Mapping!$H$2:$I$215,2,0)</f>
        <v>Post</v>
      </c>
      <c r="C2300" s="123">
        <f>VLOOKUP(A2300,Mapping!$H$2:$J$215,3,0)</f>
        <v>0</v>
      </c>
      <c r="D2300" t="s">
        <v>107</v>
      </c>
      <c r="E2300" t="str">
        <f>VLOOKUP(D2300,Mapping!$E$2:$F$28,2,0)</f>
        <v>sum</v>
      </c>
      <c r="F2300">
        <v>63168</v>
      </c>
    </row>
    <row r="2301" spans="1:6" x14ac:dyDescent="0.35">
      <c r="A2301" s="56">
        <v>44415</v>
      </c>
      <c r="B2301" s="56" t="str">
        <f>VLOOKUP(A2301,Mapping!$H$2:$I$215,2,0)</f>
        <v>Post</v>
      </c>
      <c r="C2301" s="123">
        <f>VLOOKUP(A2301,Mapping!$H$2:$J$215,3,0)</f>
        <v>0</v>
      </c>
      <c r="D2301" t="s">
        <v>107</v>
      </c>
      <c r="E2301" t="str">
        <f>VLOOKUP(D2301,Mapping!$E$2:$F$28,2,0)</f>
        <v>sum</v>
      </c>
      <c r="F2301">
        <v>78071</v>
      </c>
    </row>
    <row r="2302" spans="1:6" x14ac:dyDescent="0.35">
      <c r="A2302" s="56">
        <v>44416</v>
      </c>
      <c r="B2302" s="56" t="str">
        <f>VLOOKUP(A2302,Mapping!$H$2:$I$215,2,0)</f>
        <v>Post</v>
      </c>
      <c r="C2302" s="123">
        <f>VLOOKUP(A2302,Mapping!$H$2:$J$215,3,0)</f>
        <v>0</v>
      </c>
      <c r="D2302" t="s">
        <v>107</v>
      </c>
      <c r="E2302" t="str">
        <f>VLOOKUP(D2302,Mapping!$E$2:$F$28,2,0)</f>
        <v>sum</v>
      </c>
      <c r="F2302">
        <v>79635</v>
      </c>
    </row>
    <row r="2303" spans="1:6" x14ac:dyDescent="0.35">
      <c r="A2303" s="56">
        <v>44417</v>
      </c>
      <c r="B2303" s="56" t="str">
        <f>VLOOKUP(A2303,Mapping!$H$2:$I$215,2,0)</f>
        <v>Post</v>
      </c>
      <c r="C2303" s="123">
        <f>VLOOKUP(A2303,Mapping!$H$2:$J$215,3,0)</f>
        <v>0</v>
      </c>
      <c r="D2303" t="s">
        <v>107</v>
      </c>
      <c r="E2303" t="str">
        <f>VLOOKUP(D2303,Mapping!$E$2:$F$28,2,0)</f>
        <v>sum</v>
      </c>
      <c r="F2303">
        <v>84375</v>
      </c>
    </row>
    <row r="2304" spans="1:6" x14ac:dyDescent="0.35">
      <c r="A2304" s="56">
        <v>44418</v>
      </c>
      <c r="B2304" s="56" t="str">
        <f>VLOOKUP(A2304,Mapping!$H$2:$I$215,2,0)</f>
        <v>Post</v>
      </c>
      <c r="C2304" s="123">
        <f>VLOOKUP(A2304,Mapping!$H$2:$J$215,3,0)</f>
        <v>0</v>
      </c>
      <c r="D2304" t="s">
        <v>107</v>
      </c>
      <c r="E2304" t="str">
        <f>VLOOKUP(D2304,Mapping!$E$2:$F$28,2,0)</f>
        <v>sum</v>
      </c>
      <c r="F2304">
        <v>55685</v>
      </c>
    </row>
    <row r="2305" spans="1:6" x14ac:dyDescent="0.35">
      <c r="A2305" s="56">
        <v>44419</v>
      </c>
      <c r="B2305" s="56" t="str">
        <f>VLOOKUP(A2305,Mapping!$H$2:$I$215,2,0)</f>
        <v>Post</v>
      </c>
      <c r="C2305" s="123">
        <f>VLOOKUP(A2305,Mapping!$H$2:$J$215,3,0)</f>
        <v>0</v>
      </c>
      <c r="D2305" t="s">
        <v>107</v>
      </c>
      <c r="E2305" t="str">
        <f>VLOOKUP(D2305,Mapping!$E$2:$F$28,2,0)</f>
        <v>sum</v>
      </c>
      <c r="F2305">
        <v>7424</v>
      </c>
    </row>
    <row r="2306" spans="1:6" x14ac:dyDescent="0.35">
      <c r="A2306" s="56">
        <v>44420</v>
      </c>
      <c r="B2306" s="56" t="str">
        <f>VLOOKUP(A2306,Mapping!$H$2:$I$215,2,0)</f>
        <v>Post</v>
      </c>
      <c r="C2306" s="123">
        <f>VLOOKUP(A2306,Mapping!$H$2:$J$215,3,0)</f>
        <v>0</v>
      </c>
      <c r="D2306" t="s">
        <v>107</v>
      </c>
      <c r="E2306" t="str">
        <f>VLOOKUP(D2306,Mapping!$E$2:$F$28,2,0)</f>
        <v>sum</v>
      </c>
      <c r="F2306">
        <v>7338</v>
      </c>
    </row>
    <row r="2307" spans="1:6" x14ac:dyDescent="0.35">
      <c r="A2307" s="56">
        <v>44421</v>
      </c>
      <c r="B2307" s="56" t="str">
        <f>VLOOKUP(A2307,Mapping!$H$2:$I$215,2,0)</f>
        <v>Post</v>
      </c>
      <c r="C2307" s="123">
        <f>VLOOKUP(A2307,Mapping!$H$2:$J$215,3,0)</f>
        <v>0</v>
      </c>
      <c r="D2307" t="s">
        <v>107</v>
      </c>
      <c r="E2307" t="str">
        <f>VLOOKUP(D2307,Mapping!$E$2:$F$28,2,0)</f>
        <v>sum</v>
      </c>
      <c r="F2307">
        <v>9057</v>
      </c>
    </row>
    <row r="2308" spans="1:6" x14ac:dyDescent="0.35">
      <c r="A2308" s="56">
        <v>44422</v>
      </c>
      <c r="B2308" s="56" t="str">
        <f>VLOOKUP(A2308,Mapping!$H$2:$I$215,2,0)</f>
        <v>Post</v>
      </c>
      <c r="C2308" s="123">
        <f>VLOOKUP(A2308,Mapping!$H$2:$J$215,3,0)</f>
        <v>0</v>
      </c>
      <c r="D2308" t="s">
        <v>107</v>
      </c>
      <c r="E2308" t="str">
        <f>VLOOKUP(D2308,Mapping!$E$2:$F$28,2,0)</f>
        <v>sum</v>
      </c>
      <c r="F2308">
        <v>5463</v>
      </c>
    </row>
    <row r="2309" spans="1:6" x14ac:dyDescent="0.35">
      <c r="A2309" s="56">
        <v>44423</v>
      </c>
      <c r="B2309" s="56" t="str">
        <f>VLOOKUP(A2309,Mapping!$H$2:$I$215,2,0)</f>
        <v>Post</v>
      </c>
      <c r="C2309" s="123">
        <f>VLOOKUP(A2309,Mapping!$H$2:$J$215,3,0)</f>
        <v>0</v>
      </c>
      <c r="D2309" t="s">
        <v>107</v>
      </c>
      <c r="E2309" t="str">
        <f>VLOOKUP(D2309,Mapping!$E$2:$F$28,2,0)</f>
        <v>sum</v>
      </c>
      <c r="F2309">
        <v>4031</v>
      </c>
    </row>
    <row r="2310" spans="1:6" x14ac:dyDescent="0.35">
      <c r="A2310" s="56">
        <v>44424</v>
      </c>
      <c r="B2310" s="56" t="str">
        <f>VLOOKUP(A2310,Mapping!$H$2:$I$215,2,0)</f>
        <v>Post</v>
      </c>
      <c r="C2310" s="123">
        <f>VLOOKUP(A2310,Mapping!$H$2:$J$215,3,0)</f>
        <v>0</v>
      </c>
      <c r="D2310" t="s">
        <v>107</v>
      </c>
      <c r="E2310" t="str">
        <f>VLOOKUP(D2310,Mapping!$E$2:$F$28,2,0)</f>
        <v>sum</v>
      </c>
      <c r="F2310">
        <v>3978</v>
      </c>
    </row>
    <row r="2311" spans="1:6" x14ac:dyDescent="0.35">
      <c r="A2311" s="56">
        <v>44425</v>
      </c>
      <c r="B2311" s="56" t="str">
        <f>VLOOKUP(A2311,Mapping!$H$2:$I$215,2,0)</f>
        <v>Post</v>
      </c>
      <c r="C2311" s="123">
        <f>VLOOKUP(A2311,Mapping!$H$2:$J$215,3,0)</f>
        <v>0</v>
      </c>
      <c r="D2311" t="s">
        <v>107</v>
      </c>
      <c r="E2311" t="str">
        <f>VLOOKUP(D2311,Mapping!$E$2:$F$28,2,0)</f>
        <v>sum</v>
      </c>
      <c r="F2311">
        <v>2866</v>
      </c>
    </row>
    <row r="2312" spans="1:6" x14ac:dyDescent="0.35">
      <c r="A2312" s="56">
        <v>44426</v>
      </c>
      <c r="B2312" s="56" t="str">
        <f>VLOOKUP(A2312,Mapping!$H$2:$I$215,2,0)</f>
        <v>Post</v>
      </c>
      <c r="C2312" s="123">
        <f>VLOOKUP(A2312,Mapping!$H$2:$J$215,3,0)</f>
        <v>0</v>
      </c>
      <c r="D2312" t="s">
        <v>107</v>
      </c>
      <c r="E2312" t="str">
        <f>VLOOKUP(D2312,Mapping!$E$2:$F$28,2,0)</f>
        <v>sum</v>
      </c>
      <c r="F2312">
        <v>2565</v>
      </c>
    </row>
    <row r="2313" spans="1:6" x14ac:dyDescent="0.35">
      <c r="A2313" s="56">
        <v>44427</v>
      </c>
      <c r="B2313" s="56" t="str">
        <f>VLOOKUP(A2313,Mapping!$H$2:$I$215,2,0)</f>
        <v>Post</v>
      </c>
      <c r="C2313" s="123">
        <f>VLOOKUP(A2313,Mapping!$H$2:$J$215,3,0)</f>
        <v>0</v>
      </c>
      <c r="D2313" t="s">
        <v>107</v>
      </c>
      <c r="E2313" t="str">
        <f>VLOOKUP(D2313,Mapping!$E$2:$F$28,2,0)</f>
        <v>sum</v>
      </c>
      <c r="F2313">
        <v>2383</v>
      </c>
    </row>
    <row r="2314" spans="1:6" x14ac:dyDescent="0.35">
      <c r="A2314" s="56">
        <v>44428</v>
      </c>
      <c r="B2314" s="56" t="str">
        <f>VLOOKUP(A2314,Mapping!$H$2:$I$215,2,0)</f>
        <v>Post</v>
      </c>
      <c r="C2314" s="123">
        <f>VLOOKUP(A2314,Mapping!$H$2:$J$215,3,0)</f>
        <v>0</v>
      </c>
      <c r="D2314" t="s">
        <v>107</v>
      </c>
      <c r="E2314" t="str">
        <f>VLOOKUP(D2314,Mapping!$E$2:$F$28,2,0)</f>
        <v>sum</v>
      </c>
      <c r="F2314">
        <v>2644</v>
      </c>
    </row>
    <row r="2315" spans="1:6" x14ac:dyDescent="0.35">
      <c r="A2315" s="56">
        <v>44429</v>
      </c>
      <c r="B2315" s="56" t="str">
        <f>VLOOKUP(A2315,Mapping!$H$2:$I$215,2,0)</f>
        <v>Post</v>
      </c>
      <c r="C2315" s="123">
        <f>VLOOKUP(A2315,Mapping!$H$2:$J$215,3,0)</f>
        <v>0</v>
      </c>
      <c r="D2315" t="s">
        <v>107</v>
      </c>
      <c r="E2315" t="str">
        <f>VLOOKUP(D2315,Mapping!$E$2:$F$28,2,0)</f>
        <v>sum</v>
      </c>
      <c r="F2315">
        <v>109</v>
      </c>
    </row>
    <row r="2316" spans="1:6" x14ac:dyDescent="0.35">
      <c r="A2316" s="56">
        <v>44430</v>
      </c>
      <c r="B2316" s="56" t="str">
        <f>VLOOKUP(A2316,Mapping!$H$2:$I$215,2,0)</f>
        <v>Post</v>
      </c>
      <c r="C2316" s="123">
        <f>VLOOKUP(A2316,Mapping!$H$2:$J$215,3,0)</f>
        <v>0</v>
      </c>
      <c r="D2316" t="s">
        <v>107</v>
      </c>
      <c r="E2316" t="str">
        <f>VLOOKUP(D2316,Mapping!$E$2:$F$28,2,0)</f>
        <v>sum</v>
      </c>
      <c r="F2316">
        <v>0</v>
      </c>
    </row>
    <row r="2317" spans="1:6" x14ac:dyDescent="0.35">
      <c r="A2317" s="56">
        <v>44431</v>
      </c>
      <c r="B2317" s="56" t="str">
        <f>VLOOKUP(A2317,Mapping!$H$2:$I$215,2,0)</f>
        <v>Post</v>
      </c>
      <c r="C2317" s="123">
        <f>VLOOKUP(A2317,Mapping!$H$2:$J$215,3,0)</f>
        <v>0</v>
      </c>
      <c r="D2317" t="s">
        <v>107</v>
      </c>
      <c r="E2317" t="str">
        <f>VLOOKUP(D2317,Mapping!$E$2:$F$28,2,0)</f>
        <v>sum</v>
      </c>
      <c r="F2317">
        <v>0</v>
      </c>
    </row>
    <row r="2318" spans="1:6" x14ac:dyDescent="0.35">
      <c r="A2318" s="56">
        <v>44432</v>
      </c>
      <c r="B2318" s="56" t="str">
        <f>VLOOKUP(A2318,Mapping!$H$2:$I$215,2,0)</f>
        <v>Post</v>
      </c>
      <c r="C2318" s="123">
        <f>VLOOKUP(A2318,Mapping!$H$2:$J$215,3,0)</f>
        <v>0</v>
      </c>
      <c r="D2318" t="s">
        <v>107</v>
      </c>
      <c r="E2318" t="str">
        <f>VLOOKUP(D2318,Mapping!$E$2:$F$28,2,0)</f>
        <v>sum</v>
      </c>
      <c r="F2318">
        <v>0</v>
      </c>
    </row>
    <row r="2319" spans="1:6" x14ac:dyDescent="0.35">
      <c r="A2319" s="56">
        <v>44433</v>
      </c>
      <c r="B2319" s="56" t="str">
        <f>VLOOKUP(A2319,Mapping!$H$2:$I$215,2,0)</f>
        <v>Post</v>
      </c>
      <c r="C2319" s="123">
        <f>VLOOKUP(A2319,Mapping!$H$2:$J$215,3,0)</f>
        <v>0</v>
      </c>
      <c r="D2319" t="s">
        <v>107</v>
      </c>
      <c r="E2319" t="str">
        <f>VLOOKUP(D2319,Mapping!$E$2:$F$28,2,0)</f>
        <v>sum</v>
      </c>
      <c r="F2319">
        <v>0</v>
      </c>
    </row>
    <row r="2320" spans="1:6" x14ac:dyDescent="0.35">
      <c r="A2320" s="56">
        <v>44434</v>
      </c>
      <c r="B2320" s="56" t="str">
        <f>VLOOKUP(A2320,Mapping!$H$2:$I$215,2,0)</f>
        <v>Post</v>
      </c>
      <c r="C2320" s="123">
        <f>VLOOKUP(A2320,Mapping!$H$2:$J$215,3,0)</f>
        <v>0</v>
      </c>
      <c r="D2320" t="s">
        <v>107</v>
      </c>
      <c r="E2320" t="str">
        <f>VLOOKUP(D2320,Mapping!$E$2:$F$28,2,0)</f>
        <v>sum</v>
      </c>
      <c r="F2320">
        <v>0</v>
      </c>
    </row>
    <row r="2321" spans="1:6" x14ac:dyDescent="0.35">
      <c r="A2321" s="56">
        <v>44435</v>
      </c>
      <c r="B2321" s="56" t="str">
        <f>VLOOKUP(A2321,Mapping!$H$2:$I$215,2,0)</f>
        <v>Post</v>
      </c>
      <c r="C2321" s="123">
        <f>VLOOKUP(A2321,Mapping!$H$2:$J$215,3,0)</f>
        <v>0</v>
      </c>
      <c r="D2321" t="s">
        <v>107</v>
      </c>
      <c r="E2321" t="str">
        <f>VLOOKUP(D2321,Mapping!$E$2:$F$28,2,0)</f>
        <v>sum</v>
      </c>
      <c r="F2321">
        <v>0</v>
      </c>
    </row>
    <row r="2322" spans="1:6" x14ac:dyDescent="0.35">
      <c r="A2322" s="56">
        <v>44436</v>
      </c>
      <c r="B2322" s="56" t="str">
        <f>VLOOKUP(A2322,Mapping!$H$2:$I$215,2,0)</f>
        <v>Post</v>
      </c>
      <c r="C2322" s="123">
        <f>VLOOKUP(A2322,Mapping!$H$2:$J$215,3,0)</f>
        <v>0</v>
      </c>
      <c r="D2322" t="s">
        <v>107</v>
      </c>
      <c r="E2322" t="str">
        <f>VLOOKUP(D2322,Mapping!$E$2:$F$28,2,0)</f>
        <v>sum</v>
      </c>
      <c r="F2322">
        <v>0</v>
      </c>
    </row>
    <row r="2323" spans="1:6" x14ac:dyDescent="0.35">
      <c r="A2323" s="56">
        <v>44437</v>
      </c>
      <c r="B2323" s="56" t="str">
        <f>VLOOKUP(A2323,Mapping!$H$2:$I$215,2,0)</f>
        <v>Post</v>
      </c>
      <c r="C2323" s="123">
        <f>VLOOKUP(A2323,Mapping!$H$2:$J$215,3,0)</f>
        <v>0</v>
      </c>
      <c r="D2323" t="s">
        <v>107</v>
      </c>
      <c r="E2323" t="str">
        <f>VLOOKUP(D2323,Mapping!$E$2:$F$28,2,0)</f>
        <v>sum</v>
      </c>
      <c r="F2323">
        <v>0</v>
      </c>
    </row>
    <row r="2324" spans="1:6" x14ac:dyDescent="0.35">
      <c r="A2324" s="56">
        <v>44438</v>
      </c>
      <c r="B2324" s="56" t="str">
        <f>VLOOKUP(A2324,Mapping!$H$2:$I$215,2,0)</f>
        <v>Post</v>
      </c>
      <c r="C2324" s="123">
        <f>VLOOKUP(A2324,Mapping!$H$2:$J$215,3,0)</f>
        <v>0</v>
      </c>
      <c r="D2324" t="s">
        <v>107</v>
      </c>
      <c r="E2324" t="str">
        <f>VLOOKUP(D2324,Mapping!$E$2:$F$28,2,0)</f>
        <v>sum</v>
      </c>
      <c r="F2324">
        <v>0</v>
      </c>
    </row>
    <row r="2325" spans="1:6" x14ac:dyDescent="0.35">
      <c r="A2325" s="56">
        <v>44439</v>
      </c>
      <c r="B2325" s="56" t="str">
        <f>VLOOKUP(A2325,Mapping!$H$2:$I$215,2,0)</f>
        <v>Post</v>
      </c>
      <c r="C2325" s="123">
        <f>VLOOKUP(A2325,Mapping!$H$2:$J$215,3,0)</f>
        <v>0</v>
      </c>
      <c r="D2325" t="s">
        <v>107</v>
      </c>
      <c r="E2325" t="str">
        <f>VLOOKUP(D2325,Mapping!$E$2:$F$28,2,0)</f>
        <v>sum</v>
      </c>
      <c r="F2325">
        <v>0</v>
      </c>
    </row>
    <row r="2326" spans="1:6" x14ac:dyDescent="0.35">
      <c r="A2326" s="56">
        <v>44440</v>
      </c>
      <c r="B2326" s="56" t="str">
        <f>VLOOKUP(A2326,Mapping!$H$2:$I$215,2,0)</f>
        <v>Post</v>
      </c>
      <c r="C2326" s="123">
        <f>VLOOKUP(A2326,Mapping!$H$2:$J$215,3,0)</f>
        <v>0</v>
      </c>
      <c r="D2326" t="s">
        <v>107</v>
      </c>
      <c r="E2326" t="str">
        <f>VLOOKUP(D2326,Mapping!$E$2:$F$28,2,0)</f>
        <v>sum</v>
      </c>
      <c r="F2326">
        <v>0</v>
      </c>
    </row>
    <row r="2327" spans="1:6" x14ac:dyDescent="0.35">
      <c r="A2327" s="56">
        <v>44441</v>
      </c>
      <c r="B2327" s="56" t="str">
        <f>VLOOKUP(A2327,Mapping!$H$2:$I$215,2,0)</f>
        <v>Post</v>
      </c>
      <c r="C2327" s="123">
        <f>VLOOKUP(A2327,Mapping!$H$2:$J$215,3,0)</f>
        <v>0</v>
      </c>
      <c r="D2327" t="s">
        <v>107</v>
      </c>
      <c r="E2327" t="str">
        <f>VLOOKUP(D2327,Mapping!$E$2:$F$28,2,0)</f>
        <v>sum</v>
      </c>
      <c r="F2327">
        <v>0</v>
      </c>
    </row>
    <row r="2328" spans="1:6" x14ac:dyDescent="0.35">
      <c r="A2328" s="56">
        <v>44442</v>
      </c>
      <c r="B2328" s="56" t="str">
        <f>VLOOKUP(A2328,Mapping!$H$2:$I$215,2,0)</f>
        <v>Post</v>
      </c>
      <c r="C2328" s="123">
        <f>VLOOKUP(A2328,Mapping!$H$2:$J$215,3,0)</f>
        <v>0</v>
      </c>
      <c r="D2328" t="s">
        <v>107</v>
      </c>
      <c r="E2328" t="str">
        <f>VLOOKUP(D2328,Mapping!$E$2:$F$28,2,0)</f>
        <v>sum</v>
      </c>
      <c r="F2328">
        <v>0</v>
      </c>
    </row>
    <row r="2329" spans="1:6" x14ac:dyDescent="0.35">
      <c r="A2329" s="56">
        <v>44443</v>
      </c>
      <c r="B2329" s="56" t="str">
        <f>VLOOKUP(A2329,Mapping!$H$2:$I$215,2,0)</f>
        <v>Post</v>
      </c>
      <c r="C2329" s="123">
        <f>VLOOKUP(A2329,Mapping!$H$2:$J$215,3,0)</f>
        <v>0</v>
      </c>
      <c r="D2329" t="s">
        <v>107</v>
      </c>
      <c r="E2329" t="str">
        <f>VLOOKUP(D2329,Mapping!$E$2:$F$28,2,0)</f>
        <v>sum</v>
      </c>
      <c r="F2329">
        <v>0</v>
      </c>
    </row>
    <row r="2330" spans="1:6" x14ac:dyDescent="0.35">
      <c r="A2330" s="56">
        <v>44444</v>
      </c>
      <c r="B2330" s="56" t="str">
        <f>VLOOKUP(A2330,Mapping!$H$2:$I$215,2,0)</f>
        <v>Post</v>
      </c>
      <c r="C2330" s="123">
        <f>VLOOKUP(A2330,Mapping!$H$2:$J$215,3,0)</f>
        <v>0</v>
      </c>
      <c r="D2330" t="s">
        <v>107</v>
      </c>
      <c r="E2330" t="str">
        <f>VLOOKUP(D2330,Mapping!$E$2:$F$28,2,0)</f>
        <v>sum</v>
      </c>
      <c r="F2330">
        <v>0</v>
      </c>
    </row>
    <row r="2331" spans="1:6" x14ac:dyDescent="0.35">
      <c r="A2331" s="56">
        <v>44445</v>
      </c>
      <c r="B2331" s="56" t="str">
        <f>VLOOKUP(A2331,Mapping!$H$2:$I$215,2,0)</f>
        <v>Post</v>
      </c>
      <c r="C2331" s="123">
        <f>VLOOKUP(A2331,Mapping!$H$2:$J$215,3,0)</f>
        <v>0</v>
      </c>
      <c r="D2331" t="s">
        <v>107</v>
      </c>
      <c r="E2331" t="str">
        <f>VLOOKUP(D2331,Mapping!$E$2:$F$28,2,0)</f>
        <v>sum</v>
      </c>
      <c r="F2331">
        <v>0</v>
      </c>
    </row>
    <row r="2332" spans="1:6" x14ac:dyDescent="0.35">
      <c r="A2332" s="56">
        <v>44446</v>
      </c>
      <c r="B2332" s="56" t="str">
        <f>VLOOKUP(A2332,Mapping!$H$2:$I$215,2,0)</f>
        <v>Post</v>
      </c>
      <c r="C2332" s="123">
        <f>VLOOKUP(A2332,Mapping!$H$2:$J$215,3,0)</f>
        <v>0</v>
      </c>
      <c r="D2332" t="s">
        <v>107</v>
      </c>
      <c r="E2332" t="str">
        <f>VLOOKUP(D2332,Mapping!$E$2:$F$28,2,0)</f>
        <v>sum</v>
      </c>
      <c r="F2332">
        <v>0</v>
      </c>
    </row>
    <row r="2333" spans="1:6" x14ac:dyDescent="0.35">
      <c r="A2333" s="56">
        <v>44447</v>
      </c>
      <c r="B2333" s="56" t="str">
        <f>VLOOKUP(A2333,Mapping!$H$2:$I$215,2,0)</f>
        <v>Post</v>
      </c>
      <c r="C2333" s="123">
        <f>VLOOKUP(A2333,Mapping!$H$2:$J$215,3,0)</f>
        <v>0</v>
      </c>
      <c r="D2333" t="s">
        <v>107</v>
      </c>
      <c r="E2333" t="str">
        <f>VLOOKUP(D2333,Mapping!$E$2:$F$28,2,0)</f>
        <v>sum</v>
      </c>
      <c r="F2333">
        <v>0</v>
      </c>
    </row>
    <row r="2334" spans="1:6" x14ac:dyDescent="0.35">
      <c r="A2334" s="56">
        <v>44448</v>
      </c>
      <c r="B2334" s="56" t="str">
        <f>VLOOKUP(A2334,Mapping!$H$2:$I$215,2,0)</f>
        <v>Post</v>
      </c>
      <c r="C2334" s="123">
        <f>VLOOKUP(A2334,Mapping!$H$2:$J$215,3,0)</f>
        <v>0</v>
      </c>
      <c r="D2334" t="s">
        <v>107</v>
      </c>
      <c r="E2334" t="str">
        <f>VLOOKUP(D2334,Mapping!$E$2:$F$28,2,0)</f>
        <v>sum</v>
      </c>
      <c r="F2334">
        <v>0</v>
      </c>
    </row>
    <row r="2335" spans="1:6" x14ac:dyDescent="0.35">
      <c r="A2335" s="56">
        <v>44449</v>
      </c>
      <c r="B2335" s="56" t="str">
        <f>VLOOKUP(A2335,Mapping!$H$2:$I$215,2,0)</f>
        <v>Post</v>
      </c>
      <c r="C2335" s="123">
        <f>VLOOKUP(A2335,Mapping!$H$2:$J$215,3,0)</f>
        <v>0</v>
      </c>
      <c r="D2335" t="s">
        <v>107</v>
      </c>
      <c r="E2335" t="str">
        <f>VLOOKUP(D2335,Mapping!$E$2:$F$28,2,0)</f>
        <v>sum</v>
      </c>
      <c r="F2335">
        <v>0</v>
      </c>
    </row>
    <row r="2336" spans="1:6" x14ac:dyDescent="0.35">
      <c r="A2336" s="56">
        <v>44450</v>
      </c>
      <c r="B2336" s="56" t="str">
        <f>VLOOKUP(A2336,Mapping!$H$2:$I$215,2,0)</f>
        <v>Post</v>
      </c>
      <c r="C2336" s="123">
        <f>VLOOKUP(A2336,Mapping!$H$2:$J$215,3,0)</f>
        <v>0</v>
      </c>
      <c r="D2336" t="s">
        <v>107</v>
      </c>
      <c r="E2336" t="str">
        <f>VLOOKUP(D2336,Mapping!$E$2:$F$28,2,0)</f>
        <v>sum</v>
      </c>
      <c r="F2336">
        <v>0</v>
      </c>
    </row>
    <row r="2337" spans="1:6" x14ac:dyDescent="0.35">
      <c r="A2337" s="56">
        <v>44451</v>
      </c>
      <c r="B2337" s="56" t="str">
        <f>VLOOKUP(A2337,Mapping!$H$2:$I$215,2,0)</f>
        <v>Post</v>
      </c>
      <c r="C2337" s="123">
        <f>VLOOKUP(A2337,Mapping!$H$2:$J$215,3,0)</f>
        <v>0</v>
      </c>
      <c r="D2337" t="s">
        <v>107</v>
      </c>
      <c r="E2337" t="str">
        <f>VLOOKUP(D2337,Mapping!$E$2:$F$28,2,0)</f>
        <v>sum</v>
      </c>
      <c r="F2337">
        <v>0</v>
      </c>
    </row>
    <row r="2338" spans="1:6" x14ac:dyDescent="0.35">
      <c r="A2338" s="56">
        <v>44452</v>
      </c>
      <c r="B2338" s="56" t="str">
        <f>VLOOKUP(A2338,Mapping!$H$2:$I$215,2,0)</f>
        <v>Post</v>
      </c>
      <c r="C2338" s="123">
        <f>VLOOKUP(A2338,Mapping!$H$2:$J$215,3,0)</f>
        <v>0</v>
      </c>
      <c r="D2338" t="s">
        <v>107</v>
      </c>
      <c r="E2338" t="str">
        <f>VLOOKUP(D2338,Mapping!$E$2:$F$28,2,0)</f>
        <v>sum</v>
      </c>
      <c r="F2338">
        <v>0</v>
      </c>
    </row>
    <row r="2339" spans="1:6" x14ac:dyDescent="0.35">
      <c r="A2339" s="56">
        <v>44453</v>
      </c>
      <c r="B2339" s="56" t="str">
        <f>VLOOKUP(A2339,Mapping!$H$2:$I$215,2,0)</f>
        <v>Post</v>
      </c>
      <c r="C2339" s="123">
        <f>VLOOKUP(A2339,Mapping!$H$2:$J$215,3,0)</f>
        <v>0</v>
      </c>
      <c r="D2339" t="s">
        <v>107</v>
      </c>
      <c r="E2339" t="str">
        <f>VLOOKUP(D2339,Mapping!$E$2:$F$28,2,0)</f>
        <v>sum</v>
      </c>
      <c r="F2339">
        <v>0</v>
      </c>
    </row>
    <row r="2340" spans="1:6" x14ac:dyDescent="0.35">
      <c r="A2340" s="56">
        <v>44454</v>
      </c>
      <c r="B2340" s="56" t="str">
        <f>VLOOKUP(A2340,Mapping!$H$2:$I$215,2,0)</f>
        <v>Post</v>
      </c>
      <c r="C2340" s="123">
        <f>VLOOKUP(A2340,Mapping!$H$2:$J$215,3,0)</f>
        <v>0</v>
      </c>
      <c r="D2340" t="s">
        <v>107</v>
      </c>
      <c r="E2340" t="str">
        <f>VLOOKUP(D2340,Mapping!$E$2:$F$28,2,0)</f>
        <v>sum</v>
      </c>
      <c r="F2340">
        <v>0</v>
      </c>
    </row>
    <row r="2341" spans="1:6" x14ac:dyDescent="0.35">
      <c r="A2341" s="56">
        <v>44455</v>
      </c>
      <c r="B2341" s="56" t="str">
        <f>VLOOKUP(A2341,Mapping!$H$2:$I$215,2,0)</f>
        <v>Post</v>
      </c>
      <c r="C2341" s="123">
        <f>VLOOKUP(A2341,Mapping!$H$2:$J$215,3,0)</f>
        <v>0</v>
      </c>
      <c r="D2341" t="s">
        <v>107</v>
      </c>
      <c r="E2341" t="str">
        <f>VLOOKUP(D2341,Mapping!$E$2:$F$28,2,0)</f>
        <v>sum</v>
      </c>
      <c r="F2341">
        <v>0</v>
      </c>
    </row>
    <row r="2342" spans="1:6" x14ac:dyDescent="0.35">
      <c r="A2342" s="56">
        <v>44456</v>
      </c>
      <c r="B2342" s="56" t="str">
        <f>VLOOKUP(A2342,Mapping!$H$2:$I$215,2,0)</f>
        <v>Post</v>
      </c>
      <c r="C2342" s="123">
        <f>VLOOKUP(A2342,Mapping!$H$2:$J$215,3,0)</f>
        <v>0</v>
      </c>
      <c r="D2342" t="s">
        <v>107</v>
      </c>
      <c r="E2342" t="str">
        <f>VLOOKUP(D2342,Mapping!$E$2:$F$28,2,0)</f>
        <v>sum</v>
      </c>
      <c r="F2342">
        <v>0</v>
      </c>
    </row>
    <row r="2343" spans="1:6" x14ac:dyDescent="0.35">
      <c r="A2343" s="56">
        <v>44457</v>
      </c>
      <c r="B2343" s="56" t="str">
        <f>VLOOKUP(A2343,Mapping!$H$2:$I$215,2,0)</f>
        <v>Post</v>
      </c>
      <c r="C2343" s="123">
        <f>VLOOKUP(A2343,Mapping!$H$2:$J$215,3,0)</f>
        <v>0</v>
      </c>
      <c r="D2343" t="s">
        <v>107</v>
      </c>
      <c r="E2343" t="str">
        <f>VLOOKUP(D2343,Mapping!$E$2:$F$28,2,0)</f>
        <v>sum</v>
      </c>
      <c r="F2343">
        <v>0</v>
      </c>
    </row>
    <row r="2344" spans="1:6" x14ac:dyDescent="0.35">
      <c r="A2344" s="56">
        <v>44458</v>
      </c>
      <c r="B2344" s="56" t="str">
        <f>VLOOKUP(A2344,Mapping!$H$2:$I$215,2,0)</f>
        <v>Post</v>
      </c>
      <c r="C2344" s="123">
        <f>VLOOKUP(A2344,Mapping!$H$2:$J$215,3,0)</f>
        <v>0</v>
      </c>
      <c r="D2344" t="s">
        <v>107</v>
      </c>
      <c r="E2344" t="str">
        <f>VLOOKUP(D2344,Mapping!$E$2:$F$28,2,0)</f>
        <v>sum</v>
      </c>
      <c r="F2344">
        <v>0</v>
      </c>
    </row>
    <row r="2345" spans="1:6" x14ac:dyDescent="0.35">
      <c r="A2345" s="56">
        <v>44459</v>
      </c>
      <c r="B2345" s="56" t="str">
        <f>VLOOKUP(A2345,Mapping!$H$2:$I$215,2,0)</f>
        <v>Post</v>
      </c>
      <c r="C2345" s="123">
        <f>VLOOKUP(A2345,Mapping!$H$2:$J$215,3,0)</f>
        <v>0</v>
      </c>
      <c r="D2345" t="s">
        <v>107</v>
      </c>
      <c r="E2345" t="str">
        <f>VLOOKUP(D2345,Mapping!$E$2:$F$28,2,0)</f>
        <v>sum</v>
      </c>
      <c r="F2345">
        <v>0</v>
      </c>
    </row>
    <row r="2346" spans="1:6" x14ac:dyDescent="0.35">
      <c r="A2346" s="56">
        <v>44460</v>
      </c>
      <c r="B2346" s="56" t="str">
        <f>VLOOKUP(A2346,Mapping!$H$2:$I$215,2,0)</f>
        <v>Post</v>
      </c>
      <c r="C2346" s="123">
        <f>VLOOKUP(A2346,Mapping!$H$2:$J$215,3,0)</f>
        <v>0</v>
      </c>
      <c r="D2346" t="s">
        <v>107</v>
      </c>
      <c r="E2346" t="str">
        <f>VLOOKUP(D2346,Mapping!$E$2:$F$28,2,0)</f>
        <v>sum</v>
      </c>
      <c r="F2346">
        <v>0</v>
      </c>
    </row>
    <row r="2347" spans="1:6" x14ac:dyDescent="0.35">
      <c r="A2347" s="56">
        <v>44461</v>
      </c>
      <c r="B2347" s="56" t="str">
        <f>VLOOKUP(A2347,Mapping!$H$2:$I$215,2,0)</f>
        <v>Post</v>
      </c>
      <c r="C2347" s="123">
        <f>VLOOKUP(A2347,Mapping!$H$2:$J$215,3,0)</f>
        <v>0</v>
      </c>
      <c r="D2347" t="s">
        <v>107</v>
      </c>
      <c r="E2347" t="str">
        <f>VLOOKUP(D2347,Mapping!$E$2:$F$28,2,0)</f>
        <v>sum</v>
      </c>
      <c r="F2347">
        <v>0</v>
      </c>
    </row>
    <row r="2348" spans="1:6" x14ac:dyDescent="0.35">
      <c r="A2348" s="56">
        <v>44462</v>
      </c>
      <c r="B2348" s="56" t="str">
        <f>VLOOKUP(A2348,Mapping!$H$2:$I$215,2,0)</f>
        <v>Post</v>
      </c>
      <c r="C2348" s="123">
        <f>VLOOKUP(A2348,Mapping!$H$2:$J$215,3,0)</f>
        <v>0</v>
      </c>
      <c r="D2348" t="s">
        <v>107</v>
      </c>
      <c r="E2348" t="str">
        <f>VLOOKUP(D2348,Mapping!$E$2:$F$28,2,0)</f>
        <v>sum</v>
      </c>
      <c r="F2348">
        <v>0</v>
      </c>
    </row>
    <row r="2349" spans="1:6" x14ac:dyDescent="0.35">
      <c r="A2349" s="56">
        <v>44463</v>
      </c>
      <c r="B2349" s="56" t="str">
        <f>VLOOKUP(A2349,Mapping!$H$2:$I$215,2,0)</f>
        <v>Post</v>
      </c>
      <c r="C2349" s="123">
        <f>VLOOKUP(A2349,Mapping!$H$2:$J$215,3,0)</f>
        <v>0</v>
      </c>
      <c r="D2349" t="s">
        <v>107</v>
      </c>
      <c r="E2349" t="str">
        <f>VLOOKUP(D2349,Mapping!$E$2:$F$28,2,0)</f>
        <v>sum</v>
      </c>
      <c r="F2349">
        <v>0</v>
      </c>
    </row>
    <row r="2350" spans="1:6" x14ac:dyDescent="0.35">
      <c r="A2350" s="56">
        <v>44464</v>
      </c>
      <c r="B2350" s="56" t="str">
        <f>VLOOKUP(A2350,Mapping!$H$2:$I$215,2,0)</f>
        <v>Post</v>
      </c>
      <c r="C2350" s="123">
        <f>VLOOKUP(A2350,Mapping!$H$2:$J$215,3,0)</f>
        <v>0</v>
      </c>
      <c r="D2350" t="s">
        <v>107</v>
      </c>
      <c r="E2350" t="str">
        <f>VLOOKUP(D2350,Mapping!$E$2:$F$28,2,0)</f>
        <v>sum</v>
      </c>
      <c r="F2350">
        <v>0</v>
      </c>
    </row>
    <row r="2351" spans="1:6" x14ac:dyDescent="0.35">
      <c r="A2351" s="56">
        <v>44465</v>
      </c>
      <c r="B2351" s="56" t="str">
        <f>VLOOKUP(A2351,Mapping!$H$2:$I$215,2,0)</f>
        <v>Post</v>
      </c>
      <c r="C2351" s="123">
        <f>VLOOKUP(A2351,Mapping!$H$2:$J$215,3,0)</f>
        <v>0</v>
      </c>
      <c r="D2351" t="s">
        <v>107</v>
      </c>
      <c r="E2351" t="str">
        <f>VLOOKUP(D2351,Mapping!$E$2:$F$28,2,0)</f>
        <v>sum</v>
      </c>
      <c r="F2351">
        <v>0</v>
      </c>
    </row>
    <row r="2352" spans="1:6" x14ac:dyDescent="0.35">
      <c r="A2352" s="56">
        <v>44466</v>
      </c>
      <c r="B2352" s="56" t="str">
        <f>VLOOKUP(A2352,Mapping!$H$2:$I$215,2,0)</f>
        <v>Post</v>
      </c>
      <c r="C2352" s="123">
        <f>VLOOKUP(A2352,Mapping!$H$2:$J$215,3,0)</f>
        <v>0</v>
      </c>
      <c r="D2352" t="s">
        <v>107</v>
      </c>
      <c r="E2352" t="str">
        <f>VLOOKUP(D2352,Mapping!$E$2:$F$28,2,0)</f>
        <v>sum</v>
      </c>
      <c r="F2352">
        <v>0</v>
      </c>
    </row>
    <row r="2353" spans="1:6" x14ac:dyDescent="0.35">
      <c r="A2353" s="56">
        <v>44467</v>
      </c>
      <c r="B2353" s="56" t="str">
        <f>VLOOKUP(A2353,Mapping!$H$2:$I$215,2,0)</f>
        <v>Post</v>
      </c>
      <c r="C2353" s="123">
        <f>VLOOKUP(A2353,Mapping!$H$2:$J$215,3,0)</f>
        <v>0</v>
      </c>
      <c r="D2353" t="s">
        <v>107</v>
      </c>
      <c r="E2353" t="str">
        <f>VLOOKUP(D2353,Mapping!$E$2:$F$28,2,0)</f>
        <v>sum</v>
      </c>
      <c r="F2353">
        <v>0</v>
      </c>
    </row>
    <row r="2354" spans="1:6" x14ac:dyDescent="0.35">
      <c r="A2354" s="56">
        <v>44468</v>
      </c>
      <c r="B2354" s="56" t="str">
        <f>VLOOKUP(A2354,Mapping!$H$2:$I$215,2,0)</f>
        <v>Post</v>
      </c>
      <c r="C2354" s="123">
        <f>VLOOKUP(A2354,Mapping!$H$2:$J$215,3,0)</f>
        <v>0</v>
      </c>
      <c r="D2354" t="s">
        <v>107</v>
      </c>
      <c r="E2354" t="str">
        <f>VLOOKUP(D2354,Mapping!$E$2:$F$28,2,0)</f>
        <v>sum</v>
      </c>
      <c r="F2354">
        <v>0</v>
      </c>
    </row>
    <row r="2355" spans="1:6" x14ac:dyDescent="0.35">
      <c r="A2355" s="56">
        <v>44469</v>
      </c>
      <c r="B2355" s="56" t="str">
        <f>VLOOKUP(A2355,Mapping!$H$2:$I$215,2,0)</f>
        <v>Post</v>
      </c>
      <c r="C2355" s="123">
        <f>VLOOKUP(A2355,Mapping!$H$2:$J$215,3,0)</f>
        <v>0</v>
      </c>
      <c r="D2355" t="s">
        <v>107</v>
      </c>
      <c r="E2355" t="str">
        <f>VLOOKUP(D2355,Mapping!$E$2:$F$28,2,0)</f>
        <v>sum</v>
      </c>
      <c r="F2355">
        <v>0</v>
      </c>
    </row>
    <row r="2356" spans="1:6" x14ac:dyDescent="0.35">
      <c r="A2356" s="56">
        <v>44256</v>
      </c>
      <c r="B2356" s="56" t="str">
        <f>VLOOKUP(A2356,Mapping!$H$2:$I$215,2,0)</f>
        <v>Pre</v>
      </c>
      <c r="C2356" s="123" t="str">
        <f>VLOOKUP(A2356,Mapping!$H$2:$J$215,3,0)</f>
        <v>Pre</v>
      </c>
      <c r="D2356" t="s">
        <v>82</v>
      </c>
      <c r="E2356" t="str">
        <f>VLOOKUP(D2356,Mapping!$E$2:$F$28,2,0)</f>
        <v>sum</v>
      </c>
      <c r="F2356">
        <v>1358011</v>
      </c>
    </row>
    <row r="2357" spans="1:6" x14ac:dyDescent="0.35">
      <c r="A2357" s="56">
        <v>44257</v>
      </c>
      <c r="B2357" s="56" t="str">
        <f>VLOOKUP(A2357,Mapping!$H$2:$I$215,2,0)</f>
        <v>Pre</v>
      </c>
      <c r="C2357" s="123" t="str">
        <f>VLOOKUP(A2357,Mapping!$H$2:$J$215,3,0)</f>
        <v>Pre</v>
      </c>
      <c r="D2357" t="s">
        <v>82</v>
      </c>
      <c r="E2357" t="str">
        <f>VLOOKUP(D2357,Mapping!$E$2:$F$28,2,0)</f>
        <v>sum</v>
      </c>
      <c r="F2357">
        <v>736878</v>
      </c>
    </row>
    <row r="2358" spans="1:6" x14ac:dyDescent="0.35">
      <c r="A2358" s="56">
        <v>44258</v>
      </c>
      <c r="B2358" s="56" t="str">
        <f>VLOOKUP(A2358,Mapping!$H$2:$I$215,2,0)</f>
        <v>Pre</v>
      </c>
      <c r="C2358" s="123" t="str">
        <f>VLOOKUP(A2358,Mapping!$H$2:$J$215,3,0)</f>
        <v>Pre</v>
      </c>
      <c r="D2358" t="s">
        <v>82</v>
      </c>
      <c r="E2358" t="str">
        <f>VLOOKUP(D2358,Mapping!$E$2:$F$28,2,0)</f>
        <v>sum</v>
      </c>
      <c r="F2358">
        <v>741777</v>
      </c>
    </row>
    <row r="2359" spans="1:6" x14ac:dyDescent="0.35">
      <c r="A2359" s="56">
        <v>44259</v>
      </c>
      <c r="B2359" s="56" t="str">
        <f>VLOOKUP(A2359,Mapping!$H$2:$I$215,2,0)</f>
        <v>Pre</v>
      </c>
      <c r="C2359" s="123" t="str">
        <f>VLOOKUP(A2359,Mapping!$H$2:$J$215,3,0)</f>
        <v>Pre</v>
      </c>
      <c r="D2359" t="s">
        <v>82</v>
      </c>
      <c r="E2359" t="str">
        <f>VLOOKUP(D2359,Mapping!$E$2:$F$28,2,0)</f>
        <v>sum</v>
      </c>
      <c r="F2359">
        <v>710815</v>
      </c>
    </row>
    <row r="2360" spans="1:6" x14ac:dyDescent="0.35">
      <c r="A2360" s="56">
        <v>44260</v>
      </c>
      <c r="B2360" s="56" t="str">
        <f>VLOOKUP(A2360,Mapping!$H$2:$I$215,2,0)</f>
        <v>Pre</v>
      </c>
      <c r="C2360" s="123" t="str">
        <f>VLOOKUP(A2360,Mapping!$H$2:$J$215,3,0)</f>
        <v>Pre</v>
      </c>
      <c r="D2360" t="s">
        <v>82</v>
      </c>
      <c r="E2360" t="str">
        <f>VLOOKUP(D2360,Mapping!$E$2:$F$28,2,0)</f>
        <v>sum</v>
      </c>
      <c r="F2360">
        <v>702030</v>
      </c>
    </row>
    <row r="2361" spans="1:6" x14ac:dyDescent="0.35">
      <c r="A2361" s="56">
        <v>44261</v>
      </c>
      <c r="B2361" s="56" t="str">
        <f>VLOOKUP(A2361,Mapping!$H$2:$I$215,2,0)</f>
        <v>Pre</v>
      </c>
      <c r="C2361" s="123" t="str">
        <f>VLOOKUP(A2361,Mapping!$H$2:$J$215,3,0)</f>
        <v>Pre</v>
      </c>
      <c r="D2361" t="s">
        <v>82</v>
      </c>
      <c r="E2361" t="str">
        <f>VLOOKUP(D2361,Mapping!$E$2:$F$28,2,0)</f>
        <v>sum</v>
      </c>
      <c r="F2361">
        <v>686827</v>
      </c>
    </row>
    <row r="2362" spans="1:6" x14ac:dyDescent="0.35">
      <c r="A2362" s="56">
        <v>44262</v>
      </c>
      <c r="B2362" s="56" t="str">
        <f>VLOOKUP(A2362,Mapping!$H$2:$I$215,2,0)</f>
        <v>Pre</v>
      </c>
      <c r="C2362" s="123" t="str">
        <f>VLOOKUP(A2362,Mapping!$H$2:$J$215,3,0)</f>
        <v>Pre</v>
      </c>
      <c r="D2362" t="s">
        <v>82</v>
      </c>
      <c r="E2362" t="str">
        <f>VLOOKUP(D2362,Mapping!$E$2:$F$28,2,0)</f>
        <v>sum</v>
      </c>
      <c r="F2362">
        <v>654547</v>
      </c>
    </row>
    <row r="2363" spans="1:6" x14ac:dyDescent="0.35">
      <c r="A2363" s="56">
        <v>44263</v>
      </c>
      <c r="B2363" s="56" t="str">
        <f>VLOOKUP(A2363,Mapping!$H$2:$I$215,2,0)</f>
        <v>Pre</v>
      </c>
      <c r="C2363" s="123" t="str">
        <f>VLOOKUP(A2363,Mapping!$H$2:$J$215,3,0)</f>
        <v>Pre</v>
      </c>
      <c r="D2363" t="s">
        <v>82</v>
      </c>
      <c r="E2363" t="str">
        <f>VLOOKUP(D2363,Mapping!$E$2:$F$28,2,0)</f>
        <v>sum</v>
      </c>
      <c r="F2363">
        <v>714865</v>
      </c>
    </row>
    <row r="2364" spans="1:6" x14ac:dyDescent="0.35">
      <c r="A2364" s="56">
        <v>44264</v>
      </c>
      <c r="B2364" s="56" t="str">
        <f>VLOOKUP(A2364,Mapping!$H$2:$I$215,2,0)</f>
        <v>Pre</v>
      </c>
      <c r="C2364" s="123" t="str">
        <f>VLOOKUP(A2364,Mapping!$H$2:$J$215,3,0)</f>
        <v>Pre</v>
      </c>
      <c r="D2364" t="s">
        <v>82</v>
      </c>
      <c r="E2364" t="str">
        <f>VLOOKUP(D2364,Mapping!$E$2:$F$28,2,0)</f>
        <v>sum</v>
      </c>
      <c r="F2364">
        <v>827239</v>
      </c>
    </row>
    <row r="2365" spans="1:6" x14ac:dyDescent="0.35">
      <c r="A2365" s="56">
        <v>44265</v>
      </c>
      <c r="B2365" s="56" t="str">
        <f>VLOOKUP(A2365,Mapping!$H$2:$I$215,2,0)</f>
        <v>Pre</v>
      </c>
      <c r="C2365" s="123" t="str">
        <f>VLOOKUP(A2365,Mapping!$H$2:$J$215,3,0)</f>
        <v>Pre</v>
      </c>
      <c r="D2365" t="s">
        <v>82</v>
      </c>
      <c r="E2365" t="str">
        <f>VLOOKUP(D2365,Mapping!$E$2:$F$28,2,0)</f>
        <v>sum</v>
      </c>
      <c r="F2365">
        <v>791676</v>
      </c>
    </row>
    <row r="2366" spans="1:6" x14ac:dyDescent="0.35">
      <c r="A2366" s="56">
        <v>44266</v>
      </c>
      <c r="B2366" s="56" t="str">
        <f>VLOOKUP(A2366,Mapping!$H$2:$I$215,2,0)</f>
        <v>Pre</v>
      </c>
      <c r="C2366" s="123" t="str">
        <f>VLOOKUP(A2366,Mapping!$H$2:$J$215,3,0)</f>
        <v>Pre</v>
      </c>
      <c r="D2366" t="s">
        <v>82</v>
      </c>
      <c r="E2366" t="str">
        <f>VLOOKUP(D2366,Mapping!$E$2:$F$28,2,0)</f>
        <v>sum</v>
      </c>
      <c r="F2366">
        <v>700155</v>
      </c>
    </row>
    <row r="2367" spans="1:6" x14ac:dyDescent="0.35">
      <c r="A2367" s="56">
        <v>44267</v>
      </c>
      <c r="B2367" s="56" t="str">
        <f>VLOOKUP(A2367,Mapping!$H$2:$I$215,2,0)</f>
        <v>Pre</v>
      </c>
      <c r="C2367" s="123" t="str">
        <f>VLOOKUP(A2367,Mapping!$H$2:$J$215,3,0)</f>
        <v>Pre</v>
      </c>
      <c r="D2367" t="s">
        <v>82</v>
      </c>
      <c r="E2367" t="str">
        <f>VLOOKUP(D2367,Mapping!$E$2:$F$28,2,0)</f>
        <v>sum</v>
      </c>
      <c r="F2367">
        <v>721264</v>
      </c>
    </row>
    <row r="2368" spans="1:6" x14ac:dyDescent="0.35">
      <c r="A2368" s="56">
        <v>44268</v>
      </c>
      <c r="B2368" s="56" t="str">
        <f>VLOOKUP(A2368,Mapping!$H$2:$I$215,2,0)</f>
        <v>Pre</v>
      </c>
      <c r="C2368" s="123" t="str">
        <f>VLOOKUP(A2368,Mapping!$H$2:$J$215,3,0)</f>
        <v>Pre</v>
      </c>
      <c r="D2368" t="s">
        <v>82</v>
      </c>
      <c r="E2368" t="str">
        <f>VLOOKUP(D2368,Mapping!$E$2:$F$28,2,0)</f>
        <v>sum</v>
      </c>
      <c r="F2368">
        <v>554896</v>
      </c>
    </row>
    <row r="2369" spans="1:6" x14ac:dyDescent="0.35">
      <c r="A2369" s="56">
        <v>44269</v>
      </c>
      <c r="B2369" s="56" t="str">
        <f>VLOOKUP(A2369,Mapping!$H$2:$I$215,2,0)</f>
        <v>Pre</v>
      </c>
      <c r="C2369" s="123" t="str">
        <f>VLOOKUP(A2369,Mapping!$H$2:$J$215,3,0)</f>
        <v>Pre</v>
      </c>
      <c r="D2369" t="s">
        <v>82</v>
      </c>
      <c r="E2369" t="str">
        <f>VLOOKUP(D2369,Mapping!$E$2:$F$28,2,0)</f>
        <v>sum</v>
      </c>
      <c r="F2369">
        <v>812776</v>
      </c>
    </row>
    <row r="2370" spans="1:6" x14ac:dyDescent="0.35">
      <c r="A2370" s="56">
        <v>44270</v>
      </c>
      <c r="B2370" s="56" t="str">
        <f>VLOOKUP(A2370,Mapping!$H$2:$I$215,2,0)</f>
        <v>Pre</v>
      </c>
      <c r="C2370" s="123" t="str">
        <f>VLOOKUP(A2370,Mapping!$H$2:$J$215,3,0)</f>
        <v>Pre</v>
      </c>
      <c r="D2370" t="s">
        <v>82</v>
      </c>
      <c r="E2370" t="str">
        <f>VLOOKUP(D2370,Mapping!$E$2:$F$28,2,0)</f>
        <v>sum</v>
      </c>
      <c r="F2370">
        <v>782787</v>
      </c>
    </row>
    <row r="2371" spans="1:6" x14ac:dyDescent="0.35">
      <c r="A2371" s="56">
        <v>44271</v>
      </c>
      <c r="B2371" s="56" t="str">
        <f>VLOOKUP(A2371,Mapping!$H$2:$I$215,2,0)</f>
        <v>Pre</v>
      </c>
      <c r="C2371" s="123" t="str">
        <f>VLOOKUP(A2371,Mapping!$H$2:$J$215,3,0)</f>
        <v>Pre</v>
      </c>
      <c r="D2371" t="s">
        <v>82</v>
      </c>
      <c r="E2371" t="str">
        <f>VLOOKUP(D2371,Mapping!$E$2:$F$28,2,0)</f>
        <v>sum</v>
      </c>
      <c r="F2371">
        <v>804738</v>
      </c>
    </row>
    <row r="2372" spans="1:6" x14ac:dyDescent="0.35">
      <c r="A2372" s="56">
        <v>44272</v>
      </c>
      <c r="B2372" s="56" t="str">
        <f>VLOOKUP(A2372,Mapping!$H$2:$I$215,2,0)</f>
        <v>Pre</v>
      </c>
      <c r="C2372" s="123" t="str">
        <f>VLOOKUP(A2372,Mapping!$H$2:$J$215,3,0)</f>
        <v>Pre</v>
      </c>
      <c r="D2372" t="s">
        <v>82</v>
      </c>
      <c r="E2372" t="str">
        <f>VLOOKUP(D2372,Mapping!$E$2:$F$28,2,0)</f>
        <v>sum</v>
      </c>
      <c r="F2372">
        <v>681982</v>
      </c>
    </row>
    <row r="2373" spans="1:6" x14ac:dyDescent="0.35">
      <c r="A2373" s="56">
        <v>44273</v>
      </c>
      <c r="B2373" s="56" t="str">
        <f>VLOOKUP(A2373,Mapping!$H$2:$I$215,2,0)</f>
        <v>Pre</v>
      </c>
      <c r="C2373" s="123" t="str">
        <f>VLOOKUP(A2373,Mapping!$H$2:$J$215,3,0)</f>
        <v>Pre</v>
      </c>
      <c r="D2373" t="s">
        <v>82</v>
      </c>
      <c r="E2373" t="str">
        <f>VLOOKUP(D2373,Mapping!$E$2:$F$28,2,0)</f>
        <v>sum</v>
      </c>
      <c r="F2373">
        <v>777660</v>
      </c>
    </row>
    <row r="2374" spans="1:6" x14ac:dyDescent="0.35">
      <c r="A2374" s="56">
        <v>44274</v>
      </c>
      <c r="B2374" s="56" t="str">
        <f>VLOOKUP(A2374,Mapping!$H$2:$I$215,2,0)</f>
        <v>Pre</v>
      </c>
      <c r="C2374" s="123" t="str">
        <f>VLOOKUP(A2374,Mapping!$H$2:$J$215,3,0)</f>
        <v>Pre</v>
      </c>
      <c r="D2374" t="s">
        <v>82</v>
      </c>
      <c r="E2374" t="str">
        <f>VLOOKUP(D2374,Mapping!$E$2:$F$28,2,0)</f>
        <v>sum</v>
      </c>
      <c r="F2374">
        <v>508361</v>
      </c>
    </row>
    <row r="2375" spans="1:6" x14ac:dyDescent="0.35">
      <c r="A2375" s="56">
        <v>44275</v>
      </c>
      <c r="B2375" s="56" t="str">
        <f>VLOOKUP(A2375,Mapping!$H$2:$I$215,2,0)</f>
        <v>Pre</v>
      </c>
      <c r="C2375" s="123" t="str">
        <f>VLOOKUP(A2375,Mapping!$H$2:$J$215,3,0)</f>
        <v>Pre</v>
      </c>
      <c r="D2375" t="s">
        <v>82</v>
      </c>
      <c r="E2375" t="str">
        <f>VLOOKUP(D2375,Mapping!$E$2:$F$28,2,0)</f>
        <v>sum</v>
      </c>
      <c r="F2375">
        <v>832193</v>
      </c>
    </row>
    <row r="2376" spans="1:6" x14ac:dyDescent="0.35">
      <c r="A2376" s="56">
        <v>44276</v>
      </c>
      <c r="B2376" s="56" t="str">
        <f>VLOOKUP(A2376,Mapping!$H$2:$I$215,2,0)</f>
        <v>Pre</v>
      </c>
      <c r="C2376" s="123" t="str">
        <f>VLOOKUP(A2376,Mapping!$H$2:$J$215,3,0)</f>
        <v>Pre</v>
      </c>
      <c r="D2376" t="s">
        <v>82</v>
      </c>
      <c r="E2376" t="str">
        <f>VLOOKUP(D2376,Mapping!$E$2:$F$28,2,0)</f>
        <v>sum</v>
      </c>
      <c r="F2376">
        <v>673194</v>
      </c>
    </row>
    <row r="2377" spans="1:6" x14ac:dyDescent="0.35">
      <c r="A2377" s="56">
        <v>44277</v>
      </c>
      <c r="B2377" s="56" t="str">
        <f>VLOOKUP(A2377,Mapping!$H$2:$I$215,2,0)</f>
        <v>Pre</v>
      </c>
      <c r="C2377" s="123" t="str">
        <f>VLOOKUP(A2377,Mapping!$H$2:$J$215,3,0)</f>
        <v>Pre</v>
      </c>
      <c r="D2377" t="s">
        <v>82</v>
      </c>
      <c r="E2377" t="str">
        <f>VLOOKUP(D2377,Mapping!$E$2:$F$28,2,0)</f>
        <v>sum</v>
      </c>
      <c r="F2377">
        <v>722245</v>
      </c>
    </row>
    <row r="2378" spans="1:6" x14ac:dyDescent="0.35">
      <c r="A2378" s="56">
        <v>44278</v>
      </c>
      <c r="B2378" s="56" t="str">
        <f>VLOOKUP(A2378,Mapping!$H$2:$I$215,2,0)</f>
        <v>Pre</v>
      </c>
      <c r="C2378" s="123" t="str">
        <f>VLOOKUP(A2378,Mapping!$H$2:$J$215,3,0)</f>
        <v>Pre</v>
      </c>
      <c r="D2378" t="s">
        <v>82</v>
      </c>
      <c r="E2378" t="str">
        <f>VLOOKUP(D2378,Mapping!$E$2:$F$28,2,0)</f>
        <v>sum</v>
      </c>
      <c r="F2378">
        <v>573276</v>
      </c>
    </row>
    <row r="2379" spans="1:6" x14ac:dyDescent="0.35">
      <c r="A2379" s="56">
        <v>44279</v>
      </c>
      <c r="B2379" s="56" t="str">
        <f>VLOOKUP(A2379,Mapping!$H$2:$I$215,2,0)</f>
        <v>Pre</v>
      </c>
      <c r="C2379" s="123" t="str">
        <f>VLOOKUP(A2379,Mapping!$H$2:$J$215,3,0)</f>
        <v>Pre</v>
      </c>
      <c r="D2379" t="s">
        <v>82</v>
      </c>
      <c r="E2379" t="str">
        <f>VLOOKUP(D2379,Mapping!$E$2:$F$28,2,0)</f>
        <v>sum</v>
      </c>
      <c r="F2379">
        <v>820396</v>
      </c>
    </row>
    <row r="2380" spans="1:6" x14ac:dyDescent="0.35">
      <c r="A2380" s="56">
        <v>44280</v>
      </c>
      <c r="B2380" s="56" t="str">
        <f>VLOOKUP(A2380,Mapping!$H$2:$I$215,2,0)</f>
        <v>Pre</v>
      </c>
      <c r="C2380" s="123" t="str">
        <f>VLOOKUP(A2380,Mapping!$H$2:$J$215,3,0)</f>
        <v>Pre</v>
      </c>
      <c r="D2380" t="s">
        <v>82</v>
      </c>
      <c r="E2380" t="str">
        <f>VLOOKUP(D2380,Mapping!$E$2:$F$28,2,0)</f>
        <v>sum</v>
      </c>
      <c r="F2380">
        <v>761779</v>
      </c>
    </row>
    <row r="2381" spans="1:6" x14ac:dyDescent="0.35">
      <c r="A2381" s="56">
        <v>44281</v>
      </c>
      <c r="B2381" s="56" t="str">
        <f>VLOOKUP(A2381,Mapping!$H$2:$I$215,2,0)</f>
        <v>Pre</v>
      </c>
      <c r="C2381" s="123" t="str">
        <f>VLOOKUP(A2381,Mapping!$H$2:$J$215,3,0)</f>
        <v>Pre</v>
      </c>
      <c r="D2381" t="s">
        <v>82</v>
      </c>
      <c r="E2381" t="str">
        <f>VLOOKUP(D2381,Mapping!$E$2:$F$28,2,0)</f>
        <v>sum</v>
      </c>
      <c r="F2381">
        <v>650644</v>
      </c>
    </row>
    <row r="2382" spans="1:6" x14ac:dyDescent="0.35">
      <c r="A2382" s="56">
        <v>44282</v>
      </c>
      <c r="B2382" s="56" t="str">
        <f>VLOOKUP(A2382,Mapping!$H$2:$I$215,2,0)</f>
        <v>Pre</v>
      </c>
      <c r="C2382" s="123" t="str">
        <f>VLOOKUP(A2382,Mapping!$H$2:$J$215,3,0)</f>
        <v>Pre</v>
      </c>
      <c r="D2382" t="s">
        <v>82</v>
      </c>
      <c r="E2382" t="str">
        <f>VLOOKUP(D2382,Mapping!$E$2:$F$28,2,0)</f>
        <v>sum</v>
      </c>
      <c r="F2382">
        <v>781694</v>
      </c>
    </row>
    <row r="2383" spans="1:6" x14ac:dyDescent="0.35">
      <c r="A2383" s="56">
        <v>44283</v>
      </c>
      <c r="B2383" s="56" t="str">
        <f>VLOOKUP(A2383,Mapping!$H$2:$I$215,2,0)</f>
        <v>Pre</v>
      </c>
      <c r="C2383" s="123" t="str">
        <f>VLOOKUP(A2383,Mapping!$H$2:$J$215,3,0)</f>
        <v>Pre</v>
      </c>
      <c r="D2383" t="s">
        <v>82</v>
      </c>
      <c r="E2383" t="str">
        <f>VLOOKUP(D2383,Mapping!$E$2:$F$28,2,0)</f>
        <v>sum</v>
      </c>
      <c r="F2383">
        <v>776684</v>
      </c>
    </row>
    <row r="2384" spans="1:6" x14ac:dyDescent="0.35">
      <c r="A2384" s="56">
        <v>44284</v>
      </c>
      <c r="B2384" s="56" t="str">
        <f>VLOOKUP(A2384,Mapping!$H$2:$I$215,2,0)</f>
        <v>Pre</v>
      </c>
      <c r="C2384" s="123" t="str">
        <f>VLOOKUP(A2384,Mapping!$H$2:$J$215,3,0)</f>
        <v>Pre</v>
      </c>
      <c r="D2384" t="s">
        <v>82</v>
      </c>
      <c r="E2384" t="str">
        <f>VLOOKUP(D2384,Mapping!$E$2:$F$28,2,0)</f>
        <v>sum</v>
      </c>
      <c r="F2384">
        <v>467686</v>
      </c>
    </row>
    <row r="2385" spans="1:6" x14ac:dyDescent="0.35">
      <c r="A2385" s="56">
        <v>44285</v>
      </c>
      <c r="B2385" s="56" t="str">
        <f>VLOOKUP(A2385,Mapping!$H$2:$I$215,2,0)</f>
        <v>Pre</v>
      </c>
      <c r="C2385" s="123" t="str">
        <f>VLOOKUP(A2385,Mapping!$H$2:$J$215,3,0)</f>
        <v>Pre</v>
      </c>
      <c r="D2385" t="s">
        <v>82</v>
      </c>
      <c r="E2385" t="str">
        <f>VLOOKUP(D2385,Mapping!$E$2:$F$28,2,0)</f>
        <v>sum</v>
      </c>
      <c r="F2385">
        <v>452628</v>
      </c>
    </row>
    <row r="2386" spans="1:6" x14ac:dyDescent="0.35">
      <c r="A2386" s="56">
        <v>44286</v>
      </c>
      <c r="B2386" s="56" t="str">
        <f>VLOOKUP(A2386,Mapping!$H$2:$I$215,2,0)</f>
        <v>Pre</v>
      </c>
      <c r="C2386" s="123" t="str">
        <f>VLOOKUP(A2386,Mapping!$H$2:$J$215,3,0)</f>
        <v>Pre</v>
      </c>
      <c r="D2386" t="s">
        <v>82</v>
      </c>
      <c r="E2386" t="str">
        <f>VLOOKUP(D2386,Mapping!$E$2:$F$28,2,0)</f>
        <v>sum</v>
      </c>
      <c r="F2386">
        <v>1064437</v>
      </c>
    </row>
    <row r="2387" spans="1:6" x14ac:dyDescent="0.35">
      <c r="A2387" s="56">
        <v>44287</v>
      </c>
      <c r="B2387" s="56" t="str">
        <f>VLOOKUP(A2387,Mapping!$H$2:$I$215,2,0)</f>
        <v>Pre</v>
      </c>
      <c r="C2387" s="123" t="str">
        <f>VLOOKUP(A2387,Mapping!$H$2:$J$215,3,0)</f>
        <v>Pre</v>
      </c>
      <c r="D2387" t="s">
        <v>82</v>
      </c>
      <c r="E2387" t="str">
        <f>VLOOKUP(D2387,Mapping!$E$2:$F$28,2,0)</f>
        <v>sum</v>
      </c>
      <c r="F2387">
        <v>1128798</v>
      </c>
    </row>
    <row r="2388" spans="1:6" x14ac:dyDescent="0.35">
      <c r="A2388" s="56">
        <v>44288</v>
      </c>
      <c r="B2388" s="56" t="str">
        <f>VLOOKUP(A2388,Mapping!$H$2:$I$215,2,0)</f>
        <v>Pre</v>
      </c>
      <c r="C2388" s="123" t="str">
        <f>VLOOKUP(A2388,Mapping!$H$2:$J$215,3,0)</f>
        <v>Pre</v>
      </c>
      <c r="D2388" t="s">
        <v>82</v>
      </c>
      <c r="E2388" t="str">
        <f>VLOOKUP(D2388,Mapping!$E$2:$F$28,2,0)</f>
        <v>sum</v>
      </c>
      <c r="F2388">
        <v>777061</v>
      </c>
    </row>
    <row r="2389" spans="1:6" x14ac:dyDescent="0.35">
      <c r="A2389" s="56">
        <v>44289</v>
      </c>
      <c r="B2389" s="56" t="str">
        <f>VLOOKUP(A2389,Mapping!$H$2:$I$215,2,0)</f>
        <v>Pre</v>
      </c>
      <c r="C2389" s="123" t="str">
        <f>VLOOKUP(A2389,Mapping!$H$2:$J$215,3,0)</f>
        <v>Pre</v>
      </c>
      <c r="D2389" t="s">
        <v>82</v>
      </c>
      <c r="E2389" t="str">
        <f>VLOOKUP(D2389,Mapping!$E$2:$F$28,2,0)</f>
        <v>sum</v>
      </c>
      <c r="F2389">
        <v>871125</v>
      </c>
    </row>
    <row r="2390" spans="1:6" x14ac:dyDescent="0.35">
      <c r="A2390" s="56">
        <v>44290</v>
      </c>
      <c r="B2390" s="56" t="str">
        <f>VLOOKUP(A2390,Mapping!$H$2:$I$215,2,0)</f>
        <v>Pre</v>
      </c>
      <c r="C2390" s="123" t="str">
        <f>VLOOKUP(A2390,Mapping!$H$2:$J$215,3,0)</f>
        <v>Pre</v>
      </c>
      <c r="D2390" t="s">
        <v>82</v>
      </c>
      <c r="E2390" t="str">
        <f>VLOOKUP(D2390,Mapping!$E$2:$F$28,2,0)</f>
        <v>sum</v>
      </c>
      <c r="F2390">
        <v>532724</v>
      </c>
    </row>
    <row r="2391" spans="1:6" x14ac:dyDescent="0.35">
      <c r="A2391" s="56">
        <v>44291</v>
      </c>
      <c r="B2391" s="56" t="str">
        <f>VLOOKUP(A2391,Mapping!$H$2:$I$215,2,0)</f>
        <v>Pre</v>
      </c>
      <c r="C2391" s="123" t="str">
        <f>VLOOKUP(A2391,Mapping!$H$2:$J$215,3,0)</f>
        <v>Pre</v>
      </c>
      <c r="D2391" t="s">
        <v>82</v>
      </c>
      <c r="E2391" t="str">
        <f>VLOOKUP(D2391,Mapping!$E$2:$F$28,2,0)</f>
        <v>sum</v>
      </c>
      <c r="F2391">
        <v>606160</v>
      </c>
    </row>
    <row r="2392" spans="1:6" x14ac:dyDescent="0.35">
      <c r="A2392" s="56">
        <v>44292</v>
      </c>
      <c r="B2392" s="56" t="str">
        <f>VLOOKUP(A2392,Mapping!$H$2:$I$215,2,0)</f>
        <v>Pre</v>
      </c>
      <c r="C2392" s="123" t="str">
        <f>VLOOKUP(A2392,Mapping!$H$2:$J$215,3,0)</f>
        <v>Pre</v>
      </c>
      <c r="D2392" t="s">
        <v>82</v>
      </c>
      <c r="E2392" t="str">
        <f>VLOOKUP(D2392,Mapping!$E$2:$F$28,2,0)</f>
        <v>sum</v>
      </c>
      <c r="F2392">
        <v>765729</v>
      </c>
    </row>
    <row r="2393" spans="1:6" x14ac:dyDescent="0.35">
      <c r="A2393" s="56">
        <v>44293</v>
      </c>
      <c r="B2393" s="56" t="str">
        <f>VLOOKUP(A2393,Mapping!$H$2:$I$215,2,0)</f>
        <v>Pre</v>
      </c>
      <c r="C2393" s="123" t="str">
        <f>VLOOKUP(A2393,Mapping!$H$2:$J$215,3,0)</f>
        <v>Pre</v>
      </c>
      <c r="D2393" t="s">
        <v>82</v>
      </c>
      <c r="E2393" t="str">
        <f>VLOOKUP(D2393,Mapping!$E$2:$F$28,2,0)</f>
        <v>sum</v>
      </c>
      <c r="F2393">
        <v>790152</v>
      </c>
    </row>
    <row r="2394" spans="1:6" x14ac:dyDescent="0.35">
      <c r="A2394" s="56">
        <v>44294</v>
      </c>
      <c r="B2394" s="56" t="str">
        <f>VLOOKUP(A2394,Mapping!$H$2:$I$215,2,0)</f>
        <v>Pre</v>
      </c>
      <c r="C2394" s="123" t="str">
        <f>VLOOKUP(A2394,Mapping!$H$2:$J$215,3,0)</f>
        <v>Pre</v>
      </c>
      <c r="D2394" t="s">
        <v>82</v>
      </c>
      <c r="E2394" t="str">
        <f>VLOOKUP(D2394,Mapping!$E$2:$F$28,2,0)</f>
        <v>sum</v>
      </c>
      <c r="F2394">
        <v>951978</v>
      </c>
    </row>
    <row r="2395" spans="1:6" x14ac:dyDescent="0.35">
      <c r="A2395" s="56">
        <v>44295</v>
      </c>
      <c r="B2395" s="56" t="str">
        <f>VLOOKUP(A2395,Mapping!$H$2:$I$215,2,0)</f>
        <v>Pre</v>
      </c>
      <c r="C2395" s="123" t="str">
        <f>VLOOKUP(A2395,Mapping!$H$2:$J$215,3,0)</f>
        <v>Pre</v>
      </c>
      <c r="D2395" t="s">
        <v>82</v>
      </c>
      <c r="E2395" t="str">
        <f>VLOOKUP(D2395,Mapping!$E$2:$F$28,2,0)</f>
        <v>sum</v>
      </c>
      <c r="F2395">
        <v>860545</v>
      </c>
    </row>
    <row r="2396" spans="1:6" x14ac:dyDescent="0.35">
      <c r="A2396" s="56">
        <v>44296</v>
      </c>
      <c r="B2396" s="56" t="str">
        <f>VLOOKUP(A2396,Mapping!$H$2:$I$215,2,0)</f>
        <v>Pre</v>
      </c>
      <c r="C2396" s="123" t="str">
        <f>VLOOKUP(A2396,Mapping!$H$2:$J$215,3,0)</f>
        <v>Pre</v>
      </c>
      <c r="D2396" t="s">
        <v>82</v>
      </c>
      <c r="E2396" t="str">
        <f>VLOOKUP(D2396,Mapping!$E$2:$F$28,2,0)</f>
        <v>sum</v>
      </c>
      <c r="F2396">
        <v>915663</v>
      </c>
    </row>
    <row r="2397" spans="1:6" x14ac:dyDescent="0.35">
      <c r="A2397" s="56">
        <v>44297</v>
      </c>
      <c r="B2397" s="56" t="str">
        <f>VLOOKUP(A2397,Mapping!$H$2:$I$215,2,0)</f>
        <v>Pre</v>
      </c>
      <c r="C2397" s="123" t="str">
        <f>VLOOKUP(A2397,Mapping!$H$2:$J$215,3,0)</f>
        <v>Pre</v>
      </c>
      <c r="D2397" t="s">
        <v>82</v>
      </c>
      <c r="E2397" t="str">
        <f>VLOOKUP(D2397,Mapping!$E$2:$F$28,2,0)</f>
        <v>sum</v>
      </c>
      <c r="F2397">
        <v>897703</v>
      </c>
    </row>
    <row r="2398" spans="1:6" x14ac:dyDescent="0.35">
      <c r="A2398" s="56">
        <v>44298</v>
      </c>
      <c r="B2398" s="56" t="str">
        <f>VLOOKUP(A2398,Mapping!$H$2:$I$215,2,0)</f>
        <v>Pre</v>
      </c>
      <c r="C2398" s="123" t="str">
        <f>VLOOKUP(A2398,Mapping!$H$2:$J$215,3,0)</f>
        <v>Pre</v>
      </c>
      <c r="D2398" t="s">
        <v>82</v>
      </c>
      <c r="E2398" t="str">
        <f>VLOOKUP(D2398,Mapping!$E$2:$F$28,2,0)</f>
        <v>sum</v>
      </c>
      <c r="F2398">
        <v>869167</v>
      </c>
    </row>
    <row r="2399" spans="1:6" x14ac:dyDescent="0.35">
      <c r="A2399" s="56">
        <v>44299</v>
      </c>
      <c r="B2399" s="56" t="str">
        <f>VLOOKUP(A2399,Mapping!$H$2:$I$215,2,0)</f>
        <v>Pre</v>
      </c>
      <c r="C2399" s="123" t="str">
        <f>VLOOKUP(A2399,Mapping!$H$2:$J$215,3,0)</f>
        <v>Pre</v>
      </c>
      <c r="D2399" t="s">
        <v>82</v>
      </c>
      <c r="E2399" t="str">
        <f>VLOOKUP(D2399,Mapping!$E$2:$F$28,2,0)</f>
        <v>sum</v>
      </c>
      <c r="F2399">
        <v>831371</v>
      </c>
    </row>
    <row r="2400" spans="1:6" x14ac:dyDescent="0.35">
      <c r="A2400" s="56">
        <v>44300</v>
      </c>
      <c r="B2400" s="56" t="str">
        <f>VLOOKUP(A2400,Mapping!$H$2:$I$215,2,0)</f>
        <v>Pre</v>
      </c>
      <c r="C2400" s="123" t="str">
        <f>VLOOKUP(A2400,Mapping!$H$2:$J$215,3,0)</f>
        <v>Pre</v>
      </c>
      <c r="D2400" t="s">
        <v>82</v>
      </c>
      <c r="E2400" t="str">
        <f>VLOOKUP(D2400,Mapping!$E$2:$F$28,2,0)</f>
        <v>sum</v>
      </c>
      <c r="F2400">
        <v>745074</v>
      </c>
    </row>
    <row r="2401" spans="1:6" x14ac:dyDescent="0.35">
      <c r="A2401" s="56">
        <v>44301</v>
      </c>
      <c r="B2401" s="56" t="str">
        <f>VLOOKUP(A2401,Mapping!$H$2:$I$215,2,0)</f>
        <v>Pre</v>
      </c>
      <c r="C2401" s="123" t="str">
        <f>VLOOKUP(A2401,Mapping!$H$2:$J$215,3,0)</f>
        <v>Pre</v>
      </c>
      <c r="D2401" t="s">
        <v>82</v>
      </c>
      <c r="E2401" t="str">
        <f>VLOOKUP(D2401,Mapping!$E$2:$F$28,2,0)</f>
        <v>sum</v>
      </c>
      <c r="F2401">
        <v>731407</v>
      </c>
    </row>
    <row r="2402" spans="1:6" x14ac:dyDescent="0.35">
      <c r="A2402" s="56">
        <v>44302</v>
      </c>
      <c r="B2402" s="56" t="str">
        <f>VLOOKUP(A2402,Mapping!$H$2:$I$215,2,0)</f>
        <v>Pre</v>
      </c>
      <c r="C2402" s="123" t="str">
        <f>VLOOKUP(A2402,Mapping!$H$2:$J$215,3,0)</f>
        <v>Pre</v>
      </c>
      <c r="D2402" t="s">
        <v>82</v>
      </c>
      <c r="E2402" t="str">
        <f>VLOOKUP(D2402,Mapping!$E$2:$F$28,2,0)</f>
        <v>sum</v>
      </c>
      <c r="F2402">
        <v>613568</v>
      </c>
    </row>
    <row r="2403" spans="1:6" x14ac:dyDescent="0.35">
      <c r="A2403" s="56">
        <v>44303</v>
      </c>
      <c r="B2403" s="56" t="str">
        <f>VLOOKUP(A2403,Mapping!$H$2:$I$215,2,0)</f>
        <v>Pre</v>
      </c>
      <c r="C2403" s="123" t="str">
        <f>VLOOKUP(A2403,Mapping!$H$2:$J$215,3,0)</f>
        <v>Pre</v>
      </c>
      <c r="D2403" t="s">
        <v>82</v>
      </c>
      <c r="E2403" t="str">
        <f>VLOOKUP(D2403,Mapping!$E$2:$F$28,2,0)</f>
        <v>sum</v>
      </c>
      <c r="F2403">
        <v>569811</v>
      </c>
    </row>
    <row r="2404" spans="1:6" x14ac:dyDescent="0.35">
      <c r="A2404" s="56">
        <v>44304</v>
      </c>
      <c r="B2404" s="56" t="str">
        <f>VLOOKUP(A2404,Mapping!$H$2:$I$215,2,0)</f>
        <v>Pre</v>
      </c>
      <c r="C2404" s="123" t="str">
        <f>VLOOKUP(A2404,Mapping!$H$2:$J$215,3,0)</f>
        <v>Pre</v>
      </c>
      <c r="D2404" t="s">
        <v>82</v>
      </c>
      <c r="E2404" t="str">
        <f>VLOOKUP(D2404,Mapping!$E$2:$F$28,2,0)</f>
        <v>sum</v>
      </c>
      <c r="F2404">
        <v>666447</v>
      </c>
    </row>
    <row r="2405" spans="1:6" x14ac:dyDescent="0.35">
      <c r="A2405" s="56">
        <v>44305</v>
      </c>
      <c r="B2405" s="56" t="str">
        <f>VLOOKUP(A2405,Mapping!$H$2:$I$215,2,0)</f>
        <v>Pre</v>
      </c>
      <c r="C2405" s="123" t="str">
        <f>VLOOKUP(A2405,Mapping!$H$2:$J$215,3,0)</f>
        <v>Pre</v>
      </c>
      <c r="D2405" t="s">
        <v>82</v>
      </c>
      <c r="E2405" t="str">
        <f>VLOOKUP(D2405,Mapping!$E$2:$F$28,2,0)</f>
        <v>sum</v>
      </c>
      <c r="F2405">
        <v>694899</v>
      </c>
    </row>
    <row r="2406" spans="1:6" x14ac:dyDescent="0.35">
      <c r="A2406" s="56">
        <v>44306</v>
      </c>
      <c r="B2406" s="56" t="str">
        <f>VLOOKUP(A2406,Mapping!$H$2:$I$215,2,0)</f>
        <v>Pre</v>
      </c>
      <c r="C2406" s="123" t="str">
        <f>VLOOKUP(A2406,Mapping!$H$2:$J$215,3,0)</f>
        <v>Pre</v>
      </c>
      <c r="D2406" t="s">
        <v>82</v>
      </c>
      <c r="E2406" t="str">
        <f>VLOOKUP(D2406,Mapping!$E$2:$F$28,2,0)</f>
        <v>sum</v>
      </c>
      <c r="F2406">
        <v>612155</v>
      </c>
    </row>
    <row r="2407" spans="1:6" x14ac:dyDescent="0.35">
      <c r="A2407" s="56">
        <v>44307</v>
      </c>
      <c r="B2407" s="56" t="str">
        <f>VLOOKUP(A2407,Mapping!$H$2:$I$215,2,0)</f>
        <v>Pre</v>
      </c>
      <c r="C2407" s="123" t="str">
        <f>VLOOKUP(A2407,Mapping!$H$2:$J$215,3,0)</f>
        <v>Pre</v>
      </c>
      <c r="D2407" t="s">
        <v>82</v>
      </c>
      <c r="E2407" t="str">
        <f>VLOOKUP(D2407,Mapping!$E$2:$F$28,2,0)</f>
        <v>sum</v>
      </c>
      <c r="F2407">
        <v>798728</v>
      </c>
    </row>
    <row r="2408" spans="1:6" x14ac:dyDescent="0.35">
      <c r="A2408" s="56">
        <v>44308</v>
      </c>
      <c r="B2408" s="56" t="str">
        <f>VLOOKUP(A2408,Mapping!$H$2:$I$215,2,0)</f>
        <v>Pre</v>
      </c>
      <c r="C2408" s="123" t="str">
        <f>VLOOKUP(A2408,Mapping!$H$2:$J$215,3,0)</f>
        <v>Pre</v>
      </c>
      <c r="D2408" t="s">
        <v>82</v>
      </c>
      <c r="E2408" t="str">
        <f>VLOOKUP(D2408,Mapping!$E$2:$F$28,2,0)</f>
        <v>sum</v>
      </c>
      <c r="F2408">
        <v>867275</v>
      </c>
    </row>
    <row r="2409" spans="1:6" x14ac:dyDescent="0.35">
      <c r="A2409" s="56">
        <v>44309</v>
      </c>
      <c r="B2409" s="56" t="str">
        <f>VLOOKUP(A2409,Mapping!$H$2:$I$215,2,0)</f>
        <v>Pre</v>
      </c>
      <c r="C2409" s="123" t="str">
        <f>VLOOKUP(A2409,Mapping!$H$2:$J$215,3,0)</f>
        <v>Pre</v>
      </c>
      <c r="D2409" t="s">
        <v>82</v>
      </c>
      <c r="E2409" t="str">
        <f>VLOOKUP(D2409,Mapping!$E$2:$F$28,2,0)</f>
        <v>sum</v>
      </c>
      <c r="F2409">
        <v>805966</v>
      </c>
    </row>
    <row r="2410" spans="1:6" x14ac:dyDescent="0.35">
      <c r="A2410" s="56">
        <v>44310</v>
      </c>
      <c r="B2410" s="56" t="str">
        <f>VLOOKUP(A2410,Mapping!$H$2:$I$215,2,0)</f>
        <v>Pre</v>
      </c>
      <c r="C2410" s="123" t="str">
        <f>VLOOKUP(A2410,Mapping!$H$2:$J$215,3,0)</f>
        <v>Pre</v>
      </c>
      <c r="D2410" t="s">
        <v>82</v>
      </c>
      <c r="E2410" t="str">
        <f>VLOOKUP(D2410,Mapping!$E$2:$F$28,2,0)</f>
        <v>sum</v>
      </c>
      <c r="F2410">
        <v>970463</v>
      </c>
    </row>
    <row r="2411" spans="1:6" x14ac:dyDescent="0.35">
      <c r="A2411" s="56">
        <v>44311</v>
      </c>
      <c r="B2411" s="56" t="str">
        <f>VLOOKUP(A2411,Mapping!$H$2:$I$215,2,0)</f>
        <v>Pre</v>
      </c>
      <c r="C2411" s="123" t="str">
        <f>VLOOKUP(A2411,Mapping!$H$2:$J$215,3,0)</f>
        <v>Pre</v>
      </c>
      <c r="D2411" t="s">
        <v>82</v>
      </c>
      <c r="E2411" t="str">
        <f>VLOOKUP(D2411,Mapping!$E$2:$F$28,2,0)</f>
        <v>sum</v>
      </c>
      <c r="F2411">
        <v>991412</v>
      </c>
    </row>
    <row r="2412" spans="1:6" x14ac:dyDescent="0.35">
      <c r="A2412" s="56">
        <v>44312</v>
      </c>
      <c r="B2412" s="56" t="str">
        <f>VLOOKUP(A2412,Mapping!$H$2:$I$215,2,0)</f>
        <v>Pre</v>
      </c>
      <c r="C2412" s="123" t="str">
        <f>VLOOKUP(A2412,Mapping!$H$2:$J$215,3,0)</f>
        <v>Pre</v>
      </c>
      <c r="D2412" t="s">
        <v>82</v>
      </c>
      <c r="E2412" t="str">
        <f>VLOOKUP(D2412,Mapping!$E$2:$F$28,2,0)</f>
        <v>sum</v>
      </c>
      <c r="F2412">
        <v>862997</v>
      </c>
    </row>
    <row r="2413" spans="1:6" x14ac:dyDescent="0.35">
      <c r="A2413" s="56">
        <v>44313</v>
      </c>
      <c r="B2413" s="56" t="str">
        <f>VLOOKUP(A2413,Mapping!$H$2:$I$215,2,0)</f>
        <v>Post</v>
      </c>
      <c r="C2413" s="123" t="str">
        <f>VLOOKUP(A2413,Mapping!$H$2:$J$215,3,0)</f>
        <v>Post</v>
      </c>
      <c r="D2413" t="s">
        <v>82</v>
      </c>
      <c r="E2413" t="str">
        <f>VLOOKUP(D2413,Mapping!$E$2:$F$28,2,0)</f>
        <v>sum</v>
      </c>
      <c r="F2413">
        <v>815008</v>
      </c>
    </row>
    <row r="2414" spans="1:6" x14ac:dyDescent="0.35">
      <c r="A2414" s="56">
        <v>44314</v>
      </c>
      <c r="B2414" s="56" t="str">
        <f>VLOOKUP(A2414,Mapping!$H$2:$I$215,2,0)</f>
        <v>Post</v>
      </c>
      <c r="C2414" s="123" t="str">
        <f>VLOOKUP(A2414,Mapping!$H$2:$J$215,3,0)</f>
        <v>Post</v>
      </c>
      <c r="D2414" t="s">
        <v>82</v>
      </c>
      <c r="E2414" t="str">
        <f>VLOOKUP(D2414,Mapping!$E$2:$F$28,2,0)</f>
        <v>sum</v>
      </c>
      <c r="F2414">
        <v>837677</v>
      </c>
    </row>
    <row r="2415" spans="1:6" x14ac:dyDescent="0.35">
      <c r="A2415" s="56">
        <v>44315</v>
      </c>
      <c r="B2415" s="56" t="str">
        <f>VLOOKUP(A2415,Mapping!$H$2:$I$215,2,0)</f>
        <v>Post</v>
      </c>
      <c r="C2415" s="123" t="str">
        <f>VLOOKUP(A2415,Mapping!$H$2:$J$215,3,0)</f>
        <v>Post</v>
      </c>
      <c r="D2415" t="s">
        <v>82</v>
      </c>
      <c r="E2415" t="str">
        <f>VLOOKUP(D2415,Mapping!$E$2:$F$28,2,0)</f>
        <v>sum</v>
      </c>
      <c r="F2415">
        <v>1064518</v>
      </c>
    </row>
    <row r="2416" spans="1:6" x14ac:dyDescent="0.35">
      <c r="A2416" s="56">
        <v>44316</v>
      </c>
      <c r="B2416" s="56" t="str">
        <f>VLOOKUP(A2416,Mapping!$H$2:$I$215,2,0)</f>
        <v>Post</v>
      </c>
      <c r="C2416" s="123" t="str">
        <f>VLOOKUP(A2416,Mapping!$H$2:$J$215,3,0)</f>
        <v>Post</v>
      </c>
      <c r="D2416" t="s">
        <v>82</v>
      </c>
      <c r="E2416" t="str">
        <f>VLOOKUP(D2416,Mapping!$E$2:$F$28,2,0)</f>
        <v>sum</v>
      </c>
      <c r="F2416">
        <v>967832</v>
      </c>
    </row>
    <row r="2417" spans="1:6" x14ac:dyDescent="0.35">
      <c r="A2417" s="56">
        <v>44317</v>
      </c>
      <c r="B2417" s="56" t="str">
        <f>VLOOKUP(A2417,Mapping!$H$2:$I$215,2,0)</f>
        <v>Post</v>
      </c>
      <c r="C2417" s="123" t="str">
        <f>VLOOKUP(A2417,Mapping!$H$2:$J$215,3,0)</f>
        <v>Post</v>
      </c>
      <c r="D2417" t="s">
        <v>82</v>
      </c>
      <c r="E2417" t="str">
        <f>VLOOKUP(D2417,Mapping!$E$2:$F$28,2,0)</f>
        <v>sum</v>
      </c>
      <c r="F2417">
        <v>1302343</v>
      </c>
    </row>
    <row r="2418" spans="1:6" x14ac:dyDescent="0.35">
      <c r="A2418" s="56">
        <v>44318</v>
      </c>
      <c r="B2418" s="56" t="str">
        <f>VLOOKUP(A2418,Mapping!$H$2:$I$215,2,0)</f>
        <v>Post</v>
      </c>
      <c r="C2418" s="123" t="str">
        <f>VLOOKUP(A2418,Mapping!$H$2:$J$215,3,0)</f>
        <v>Post</v>
      </c>
      <c r="D2418" t="s">
        <v>82</v>
      </c>
      <c r="E2418" t="str">
        <f>VLOOKUP(D2418,Mapping!$E$2:$F$28,2,0)</f>
        <v>sum</v>
      </c>
      <c r="F2418">
        <v>1264645</v>
      </c>
    </row>
    <row r="2419" spans="1:6" x14ac:dyDescent="0.35">
      <c r="A2419" s="56">
        <v>44319</v>
      </c>
      <c r="B2419" s="56" t="str">
        <f>VLOOKUP(A2419,Mapping!$H$2:$I$215,2,0)</f>
        <v>Post</v>
      </c>
      <c r="C2419" s="123" t="str">
        <f>VLOOKUP(A2419,Mapping!$H$2:$J$215,3,0)</f>
        <v>Post</v>
      </c>
      <c r="D2419" t="s">
        <v>82</v>
      </c>
      <c r="E2419" t="str">
        <f>VLOOKUP(D2419,Mapping!$E$2:$F$28,2,0)</f>
        <v>sum</v>
      </c>
      <c r="F2419">
        <v>1251548</v>
      </c>
    </row>
    <row r="2420" spans="1:6" x14ac:dyDescent="0.35">
      <c r="A2420" s="56">
        <v>44320</v>
      </c>
      <c r="B2420" s="56" t="str">
        <f>VLOOKUP(A2420,Mapping!$H$2:$I$215,2,0)</f>
        <v>Post</v>
      </c>
      <c r="C2420" s="123" t="str">
        <f>VLOOKUP(A2420,Mapping!$H$2:$J$215,3,0)</f>
        <v>Post</v>
      </c>
      <c r="D2420" t="s">
        <v>82</v>
      </c>
      <c r="E2420" t="str">
        <f>VLOOKUP(D2420,Mapping!$E$2:$F$28,2,0)</f>
        <v>sum</v>
      </c>
      <c r="F2420">
        <v>1080200</v>
      </c>
    </row>
    <row r="2421" spans="1:6" x14ac:dyDescent="0.35">
      <c r="A2421" s="56">
        <v>44321</v>
      </c>
      <c r="B2421" s="56" t="str">
        <f>VLOOKUP(A2421,Mapping!$H$2:$I$215,2,0)</f>
        <v>Post</v>
      </c>
      <c r="C2421" s="123" t="str">
        <f>VLOOKUP(A2421,Mapping!$H$2:$J$215,3,0)</f>
        <v>Post</v>
      </c>
      <c r="D2421" t="s">
        <v>82</v>
      </c>
      <c r="E2421" t="str">
        <f>VLOOKUP(D2421,Mapping!$E$2:$F$28,2,0)</f>
        <v>sum</v>
      </c>
      <c r="F2421">
        <v>993165</v>
      </c>
    </row>
    <row r="2422" spans="1:6" x14ac:dyDescent="0.35">
      <c r="A2422" s="56">
        <v>44322</v>
      </c>
      <c r="B2422" s="56" t="str">
        <f>VLOOKUP(A2422,Mapping!$H$2:$I$215,2,0)</f>
        <v>Post</v>
      </c>
      <c r="C2422" s="123" t="str">
        <f>VLOOKUP(A2422,Mapping!$H$2:$J$215,3,0)</f>
        <v>Post</v>
      </c>
      <c r="D2422" t="s">
        <v>82</v>
      </c>
      <c r="E2422" t="str">
        <f>VLOOKUP(D2422,Mapping!$E$2:$F$28,2,0)</f>
        <v>sum</v>
      </c>
      <c r="F2422">
        <v>1056433</v>
      </c>
    </row>
    <row r="2423" spans="1:6" x14ac:dyDescent="0.35">
      <c r="A2423" s="56">
        <v>44323</v>
      </c>
      <c r="B2423" s="56" t="str">
        <f>VLOOKUP(A2423,Mapping!$H$2:$I$215,2,0)</f>
        <v>Post</v>
      </c>
      <c r="C2423" s="123" t="str">
        <f>VLOOKUP(A2423,Mapping!$H$2:$J$215,3,0)</f>
        <v>Post</v>
      </c>
      <c r="D2423" t="s">
        <v>82</v>
      </c>
      <c r="E2423" t="str">
        <f>VLOOKUP(D2423,Mapping!$E$2:$F$28,2,0)</f>
        <v>sum</v>
      </c>
      <c r="F2423">
        <v>1278396</v>
      </c>
    </row>
    <row r="2424" spans="1:6" x14ac:dyDescent="0.35">
      <c r="A2424" s="56">
        <v>44324</v>
      </c>
      <c r="B2424" s="56" t="str">
        <f>VLOOKUP(A2424,Mapping!$H$2:$I$215,2,0)</f>
        <v>Post</v>
      </c>
      <c r="C2424" s="123" t="str">
        <f>VLOOKUP(A2424,Mapping!$H$2:$J$215,3,0)</f>
        <v>Post</v>
      </c>
      <c r="D2424" t="s">
        <v>82</v>
      </c>
      <c r="E2424" t="str">
        <f>VLOOKUP(D2424,Mapping!$E$2:$F$28,2,0)</f>
        <v>sum</v>
      </c>
      <c r="F2424">
        <v>1312642</v>
      </c>
    </row>
    <row r="2425" spans="1:6" x14ac:dyDescent="0.35">
      <c r="A2425" s="56">
        <v>44325</v>
      </c>
      <c r="B2425" s="56" t="str">
        <f>VLOOKUP(A2425,Mapping!$H$2:$I$215,2,0)</f>
        <v>Post</v>
      </c>
      <c r="C2425" s="123" t="str">
        <f>VLOOKUP(A2425,Mapping!$H$2:$J$215,3,0)</f>
        <v>Post</v>
      </c>
      <c r="D2425" t="s">
        <v>82</v>
      </c>
      <c r="E2425" t="str">
        <f>VLOOKUP(D2425,Mapping!$E$2:$F$28,2,0)</f>
        <v>sum</v>
      </c>
      <c r="F2425">
        <v>1330822</v>
      </c>
    </row>
    <row r="2426" spans="1:6" x14ac:dyDescent="0.35">
      <c r="A2426" s="56">
        <v>44326</v>
      </c>
      <c r="B2426" s="56" t="str">
        <f>VLOOKUP(A2426,Mapping!$H$2:$I$215,2,0)</f>
        <v>Post</v>
      </c>
      <c r="C2426" s="123" t="str">
        <f>VLOOKUP(A2426,Mapping!$H$2:$J$215,3,0)</f>
        <v>Post</v>
      </c>
      <c r="D2426" t="s">
        <v>82</v>
      </c>
      <c r="E2426" t="str">
        <f>VLOOKUP(D2426,Mapping!$E$2:$F$28,2,0)</f>
        <v>sum</v>
      </c>
      <c r="F2426">
        <v>1395587</v>
      </c>
    </row>
    <row r="2427" spans="1:6" x14ac:dyDescent="0.35">
      <c r="A2427" s="56">
        <v>44327</v>
      </c>
      <c r="B2427" s="56" t="str">
        <f>VLOOKUP(A2427,Mapping!$H$2:$I$215,2,0)</f>
        <v>Post</v>
      </c>
      <c r="C2427" s="123" t="str">
        <f>VLOOKUP(A2427,Mapping!$H$2:$J$215,3,0)</f>
        <v>Post</v>
      </c>
      <c r="D2427" t="s">
        <v>82</v>
      </c>
      <c r="E2427" t="str">
        <f>VLOOKUP(D2427,Mapping!$E$2:$F$28,2,0)</f>
        <v>sum</v>
      </c>
      <c r="F2427">
        <v>1383625</v>
      </c>
    </row>
    <row r="2428" spans="1:6" x14ac:dyDescent="0.35">
      <c r="A2428" s="56">
        <v>44328</v>
      </c>
      <c r="B2428" s="56" t="str">
        <f>VLOOKUP(A2428,Mapping!$H$2:$I$215,2,0)</f>
        <v>Post</v>
      </c>
      <c r="C2428" s="123" t="str">
        <f>VLOOKUP(A2428,Mapping!$H$2:$J$215,3,0)</f>
        <v>Post</v>
      </c>
      <c r="D2428" t="s">
        <v>82</v>
      </c>
      <c r="E2428" t="str">
        <f>VLOOKUP(D2428,Mapping!$E$2:$F$28,2,0)</f>
        <v>sum</v>
      </c>
      <c r="F2428">
        <v>1359250</v>
      </c>
    </row>
    <row r="2429" spans="1:6" x14ac:dyDescent="0.35">
      <c r="A2429" s="56">
        <v>44329</v>
      </c>
      <c r="B2429" s="56" t="str">
        <f>VLOOKUP(A2429,Mapping!$H$2:$I$215,2,0)</f>
        <v>Post</v>
      </c>
      <c r="C2429" s="123" t="str">
        <f>VLOOKUP(A2429,Mapping!$H$2:$J$215,3,0)</f>
        <v>Post</v>
      </c>
      <c r="D2429" t="s">
        <v>82</v>
      </c>
      <c r="E2429" t="str">
        <f>VLOOKUP(D2429,Mapping!$E$2:$F$28,2,0)</f>
        <v>sum</v>
      </c>
      <c r="F2429">
        <v>1298595</v>
      </c>
    </row>
    <row r="2430" spans="1:6" x14ac:dyDescent="0.35">
      <c r="A2430" s="56">
        <v>44330</v>
      </c>
      <c r="B2430" s="56" t="str">
        <f>VLOOKUP(A2430,Mapping!$H$2:$I$215,2,0)</f>
        <v>Post</v>
      </c>
      <c r="C2430" s="123" t="str">
        <f>VLOOKUP(A2430,Mapping!$H$2:$J$215,3,0)</f>
        <v>Post</v>
      </c>
      <c r="D2430" t="s">
        <v>82</v>
      </c>
      <c r="E2430" t="str">
        <f>VLOOKUP(D2430,Mapping!$E$2:$F$28,2,0)</f>
        <v>sum</v>
      </c>
      <c r="F2430">
        <v>1270121</v>
      </c>
    </row>
    <row r="2431" spans="1:6" x14ac:dyDescent="0.35">
      <c r="A2431" s="56">
        <v>44331</v>
      </c>
      <c r="B2431" s="56" t="str">
        <f>VLOOKUP(A2431,Mapping!$H$2:$I$215,2,0)</f>
        <v>Post</v>
      </c>
      <c r="C2431" s="123" t="str">
        <f>VLOOKUP(A2431,Mapping!$H$2:$J$215,3,0)</f>
        <v>Post</v>
      </c>
      <c r="D2431" t="s">
        <v>82</v>
      </c>
      <c r="E2431" t="str">
        <f>VLOOKUP(D2431,Mapping!$E$2:$F$28,2,0)</f>
        <v>sum</v>
      </c>
      <c r="F2431">
        <v>1333373</v>
      </c>
    </row>
    <row r="2432" spans="1:6" x14ac:dyDescent="0.35">
      <c r="A2432" s="56">
        <v>44332</v>
      </c>
      <c r="B2432" s="56" t="str">
        <f>VLOOKUP(A2432,Mapping!$H$2:$I$215,2,0)</f>
        <v>Post</v>
      </c>
      <c r="C2432" s="123" t="str">
        <f>VLOOKUP(A2432,Mapping!$H$2:$J$215,3,0)</f>
        <v>Post</v>
      </c>
      <c r="D2432" t="s">
        <v>82</v>
      </c>
      <c r="E2432" t="str">
        <f>VLOOKUP(D2432,Mapping!$E$2:$F$28,2,0)</f>
        <v>sum</v>
      </c>
      <c r="F2432">
        <v>1376201</v>
      </c>
    </row>
    <row r="2433" spans="1:6" x14ac:dyDescent="0.35">
      <c r="A2433" s="56">
        <v>44333</v>
      </c>
      <c r="B2433" s="56" t="str">
        <f>VLOOKUP(A2433,Mapping!$H$2:$I$215,2,0)</f>
        <v>Post</v>
      </c>
      <c r="C2433" s="123" t="str">
        <f>VLOOKUP(A2433,Mapping!$H$2:$J$215,3,0)</f>
        <v>Post</v>
      </c>
      <c r="D2433" t="s">
        <v>82</v>
      </c>
      <c r="E2433" t="str">
        <f>VLOOKUP(D2433,Mapping!$E$2:$F$28,2,0)</f>
        <v>sum</v>
      </c>
      <c r="F2433">
        <v>1439669</v>
      </c>
    </row>
    <row r="2434" spans="1:6" x14ac:dyDescent="0.35">
      <c r="A2434" s="56">
        <v>44334</v>
      </c>
      <c r="B2434" s="56" t="str">
        <f>VLOOKUP(A2434,Mapping!$H$2:$I$215,2,0)</f>
        <v>Post</v>
      </c>
      <c r="C2434" s="123" t="str">
        <f>VLOOKUP(A2434,Mapping!$H$2:$J$215,3,0)</f>
        <v>Post</v>
      </c>
      <c r="D2434" t="s">
        <v>82</v>
      </c>
      <c r="E2434" t="str">
        <f>VLOOKUP(D2434,Mapping!$E$2:$F$28,2,0)</f>
        <v>sum</v>
      </c>
      <c r="F2434">
        <v>1321869</v>
      </c>
    </row>
    <row r="2435" spans="1:6" x14ac:dyDescent="0.35">
      <c r="A2435" s="56">
        <v>44335</v>
      </c>
      <c r="B2435" s="56" t="str">
        <f>VLOOKUP(A2435,Mapping!$H$2:$I$215,2,0)</f>
        <v>Post</v>
      </c>
      <c r="C2435" s="123" t="str">
        <f>VLOOKUP(A2435,Mapping!$H$2:$J$215,3,0)</f>
        <v>Post</v>
      </c>
      <c r="D2435" t="s">
        <v>82</v>
      </c>
      <c r="E2435" t="str">
        <f>VLOOKUP(D2435,Mapping!$E$2:$F$28,2,0)</f>
        <v>sum</v>
      </c>
      <c r="F2435">
        <v>1463926</v>
      </c>
    </row>
    <row r="2436" spans="1:6" x14ac:dyDescent="0.35">
      <c r="A2436" s="56">
        <v>44336</v>
      </c>
      <c r="B2436" s="56" t="str">
        <f>VLOOKUP(A2436,Mapping!$H$2:$I$215,2,0)</f>
        <v>Post</v>
      </c>
      <c r="C2436" s="123" t="str">
        <f>VLOOKUP(A2436,Mapping!$H$2:$J$215,3,0)</f>
        <v>Post</v>
      </c>
      <c r="D2436" t="s">
        <v>82</v>
      </c>
      <c r="E2436" t="str">
        <f>VLOOKUP(D2436,Mapping!$E$2:$F$28,2,0)</f>
        <v>sum</v>
      </c>
      <c r="F2436">
        <v>1326088</v>
      </c>
    </row>
    <row r="2437" spans="1:6" x14ac:dyDescent="0.35">
      <c r="A2437" s="56">
        <v>44337</v>
      </c>
      <c r="B2437" s="56" t="str">
        <f>VLOOKUP(A2437,Mapping!$H$2:$I$215,2,0)</f>
        <v>Post</v>
      </c>
      <c r="C2437" s="123" t="str">
        <f>VLOOKUP(A2437,Mapping!$H$2:$J$215,3,0)</f>
        <v>Post</v>
      </c>
      <c r="D2437" t="s">
        <v>82</v>
      </c>
      <c r="E2437" t="str">
        <f>VLOOKUP(D2437,Mapping!$E$2:$F$28,2,0)</f>
        <v>sum</v>
      </c>
      <c r="F2437">
        <v>1394759</v>
      </c>
    </row>
    <row r="2438" spans="1:6" x14ac:dyDescent="0.35">
      <c r="A2438" s="56">
        <v>44338</v>
      </c>
      <c r="B2438" s="56" t="str">
        <f>VLOOKUP(A2438,Mapping!$H$2:$I$215,2,0)</f>
        <v>Post</v>
      </c>
      <c r="C2438" s="123" t="str">
        <f>VLOOKUP(A2438,Mapping!$H$2:$J$215,3,0)</f>
        <v>Post</v>
      </c>
      <c r="D2438" t="s">
        <v>82</v>
      </c>
      <c r="E2438" t="str">
        <f>VLOOKUP(D2438,Mapping!$E$2:$F$28,2,0)</f>
        <v>sum</v>
      </c>
      <c r="F2438">
        <v>1355291</v>
      </c>
    </row>
    <row r="2439" spans="1:6" x14ac:dyDescent="0.35">
      <c r="A2439" s="56">
        <v>44339</v>
      </c>
      <c r="B2439" s="56" t="str">
        <f>VLOOKUP(A2439,Mapping!$H$2:$I$215,2,0)</f>
        <v>Post</v>
      </c>
      <c r="C2439" s="123" t="str">
        <f>VLOOKUP(A2439,Mapping!$H$2:$J$215,3,0)</f>
        <v>Post</v>
      </c>
      <c r="D2439" t="s">
        <v>82</v>
      </c>
      <c r="E2439" t="str">
        <f>VLOOKUP(D2439,Mapping!$E$2:$F$28,2,0)</f>
        <v>sum</v>
      </c>
      <c r="F2439">
        <v>1424012</v>
      </c>
    </row>
    <row r="2440" spans="1:6" x14ac:dyDescent="0.35">
      <c r="A2440" s="56">
        <v>44340</v>
      </c>
      <c r="B2440" s="56" t="str">
        <f>VLOOKUP(A2440,Mapping!$H$2:$I$215,2,0)</f>
        <v>Post</v>
      </c>
      <c r="C2440" s="123" t="str">
        <f>VLOOKUP(A2440,Mapping!$H$2:$J$215,3,0)</f>
        <v>Post</v>
      </c>
      <c r="D2440" t="s">
        <v>82</v>
      </c>
      <c r="E2440" t="str">
        <f>VLOOKUP(D2440,Mapping!$E$2:$F$28,2,0)</f>
        <v>sum</v>
      </c>
      <c r="F2440">
        <v>1373857</v>
      </c>
    </row>
    <row r="2441" spans="1:6" x14ac:dyDescent="0.35">
      <c r="A2441" s="56">
        <v>44341</v>
      </c>
      <c r="B2441" s="56" t="str">
        <f>VLOOKUP(A2441,Mapping!$H$2:$I$215,2,0)</f>
        <v>Post</v>
      </c>
      <c r="C2441" s="123" t="str">
        <f>VLOOKUP(A2441,Mapping!$H$2:$J$215,3,0)</f>
        <v>Post</v>
      </c>
      <c r="D2441" t="s">
        <v>82</v>
      </c>
      <c r="E2441" t="str">
        <f>VLOOKUP(D2441,Mapping!$E$2:$F$28,2,0)</f>
        <v>sum</v>
      </c>
      <c r="F2441">
        <v>1414195</v>
      </c>
    </row>
    <row r="2442" spans="1:6" x14ac:dyDescent="0.35">
      <c r="A2442" s="56">
        <v>44342</v>
      </c>
      <c r="B2442" s="56" t="str">
        <f>VLOOKUP(A2442,Mapping!$H$2:$I$215,2,0)</f>
        <v>Post</v>
      </c>
      <c r="C2442" s="123" t="str">
        <f>VLOOKUP(A2442,Mapping!$H$2:$J$215,3,0)</f>
        <v>Post</v>
      </c>
      <c r="D2442" t="s">
        <v>82</v>
      </c>
      <c r="E2442" t="str">
        <f>VLOOKUP(D2442,Mapping!$E$2:$F$28,2,0)</f>
        <v>sum</v>
      </c>
      <c r="F2442">
        <v>1550890</v>
      </c>
    </row>
    <row r="2443" spans="1:6" x14ac:dyDescent="0.35">
      <c r="A2443" s="56">
        <v>44343</v>
      </c>
      <c r="B2443" s="56" t="str">
        <f>VLOOKUP(A2443,Mapping!$H$2:$I$215,2,0)</f>
        <v>Post</v>
      </c>
      <c r="C2443" s="123" t="str">
        <f>VLOOKUP(A2443,Mapping!$H$2:$J$215,3,0)</f>
        <v>Post</v>
      </c>
      <c r="D2443" t="s">
        <v>82</v>
      </c>
      <c r="E2443" t="str">
        <f>VLOOKUP(D2443,Mapping!$E$2:$F$28,2,0)</f>
        <v>sum</v>
      </c>
      <c r="F2443">
        <v>1453333</v>
      </c>
    </row>
    <row r="2444" spans="1:6" x14ac:dyDescent="0.35">
      <c r="A2444" s="56">
        <v>44344</v>
      </c>
      <c r="B2444" s="56" t="str">
        <f>VLOOKUP(A2444,Mapping!$H$2:$I$215,2,0)</f>
        <v>Post</v>
      </c>
      <c r="C2444" s="123" t="str">
        <f>VLOOKUP(A2444,Mapping!$H$2:$J$215,3,0)</f>
        <v>Post</v>
      </c>
      <c r="D2444" t="s">
        <v>82</v>
      </c>
      <c r="E2444" t="str">
        <f>VLOOKUP(D2444,Mapping!$E$2:$F$28,2,0)</f>
        <v>sum</v>
      </c>
      <c r="F2444">
        <v>1462097</v>
      </c>
    </row>
    <row r="2445" spans="1:6" x14ac:dyDescent="0.35">
      <c r="A2445" s="56">
        <v>44345</v>
      </c>
      <c r="B2445" s="56" t="str">
        <f>VLOOKUP(A2445,Mapping!$H$2:$I$215,2,0)</f>
        <v>Post</v>
      </c>
      <c r="C2445" s="123" t="str">
        <f>VLOOKUP(A2445,Mapping!$H$2:$J$215,3,0)</f>
        <v>Post</v>
      </c>
      <c r="D2445" t="s">
        <v>82</v>
      </c>
      <c r="E2445" t="str">
        <f>VLOOKUP(D2445,Mapping!$E$2:$F$28,2,0)</f>
        <v>sum</v>
      </c>
      <c r="F2445">
        <v>1492961</v>
      </c>
    </row>
    <row r="2446" spans="1:6" x14ac:dyDescent="0.35">
      <c r="A2446" s="56">
        <v>44346</v>
      </c>
      <c r="B2446" s="56" t="str">
        <f>VLOOKUP(A2446,Mapping!$H$2:$I$215,2,0)</f>
        <v>Post</v>
      </c>
      <c r="C2446" s="123" t="str">
        <f>VLOOKUP(A2446,Mapping!$H$2:$J$215,3,0)</f>
        <v>Post</v>
      </c>
      <c r="D2446" t="s">
        <v>82</v>
      </c>
      <c r="E2446" t="str">
        <f>VLOOKUP(D2446,Mapping!$E$2:$F$28,2,0)</f>
        <v>sum</v>
      </c>
      <c r="F2446">
        <v>1481599</v>
      </c>
    </row>
    <row r="2447" spans="1:6" x14ac:dyDescent="0.35">
      <c r="A2447" s="56">
        <v>44347</v>
      </c>
      <c r="B2447" s="56" t="str">
        <f>VLOOKUP(A2447,Mapping!$H$2:$I$215,2,0)</f>
        <v>Post</v>
      </c>
      <c r="C2447" s="123" t="str">
        <f>VLOOKUP(A2447,Mapping!$H$2:$J$215,3,0)</f>
        <v>Post</v>
      </c>
      <c r="D2447" t="s">
        <v>82</v>
      </c>
      <c r="E2447" t="str">
        <f>VLOOKUP(D2447,Mapping!$E$2:$F$28,2,0)</f>
        <v>sum</v>
      </c>
      <c r="F2447">
        <v>1593839</v>
      </c>
    </row>
    <row r="2448" spans="1:6" x14ac:dyDescent="0.35">
      <c r="A2448" s="56">
        <v>44348</v>
      </c>
      <c r="B2448" s="56" t="str">
        <f>VLOOKUP(A2448,Mapping!$H$2:$I$215,2,0)</f>
        <v>Post</v>
      </c>
      <c r="C2448" s="123" t="str">
        <f>VLOOKUP(A2448,Mapping!$H$2:$J$215,3,0)</f>
        <v>Post</v>
      </c>
      <c r="D2448" t="s">
        <v>82</v>
      </c>
      <c r="E2448" t="str">
        <f>VLOOKUP(D2448,Mapping!$E$2:$F$28,2,0)</f>
        <v>sum</v>
      </c>
      <c r="F2448">
        <v>1565204</v>
      </c>
    </row>
    <row r="2449" spans="1:6" x14ac:dyDescent="0.35">
      <c r="A2449" s="56">
        <v>44349</v>
      </c>
      <c r="B2449" s="56" t="str">
        <f>VLOOKUP(A2449,Mapping!$H$2:$I$215,2,0)</f>
        <v>Post</v>
      </c>
      <c r="C2449" s="123" t="str">
        <f>VLOOKUP(A2449,Mapping!$H$2:$J$215,3,0)</f>
        <v>Post</v>
      </c>
      <c r="D2449" t="s">
        <v>82</v>
      </c>
      <c r="E2449" t="str">
        <f>VLOOKUP(D2449,Mapping!$E$2:$F$28,2,0)</f>
        <v>sum</v>
      </c>
      <c r="F2449">
        <v>1209584</v>
      </c>
    </row>
    <row r="2450" spans="1:6" x14ac:dyDescent="0.35">
      <c r="A2450" s="56">
        <v>44350</v>
      </c>
      <c r="B2450" s="56" t="str">
        <f>VLOOKUP(A2450,Mapping!$H$2:$I$215,2,0)</f>
        <v>Post</v>
      </c>
      <c r="C2450" s="123" t="str">
        <f>VLOOKUP(A2450,Mapping!$H$2:$J$215,3,0)</f>
        <v>Post</v>
      </c>
      <c r="D2450" t="s">
        <v>82</v>
      </c>
      <c r="E2450" t="str">
        <f>VLOOKUP(D2450,Mapping!$E$2:$F$28,2,0)</f>
        <v>sum</v>
      </c>
      <c r="F2450">
        <v>1045945</v>
      </c>
    </row>
    <row r="2451" spans="1:6" x14ac:dyDescent="0.35">
      <c r="A2451" s="56">
        <v>44351</v>
      </c>
      <c r="B2451" s="56" t="str">
        <f>VLOOKUP(A2451,Mapping!$H$2:$I$215,2,0)</f>
        <v>Post</v>
      </c>
      <c r="C2451" s="123" t="str">
        <f>VLOOKUP(A2451,Mapping!$H$2:$J$215,3,0)</f>
        <v>Post</v>
      </c>
      <c r="D2451" t="s">
        <v>82</v>
      </c>
      <c r="E2451" t="str">
        <f>VLOOKUP(D2451,Mapping!$E$2:$F$28,2,0)</f>
        <v>sum</v>
      </c>
      <c r="F2451">
        <v>917278</v>
      </c>
    </row>
    <row r="2452" spans="1:6" x14ac:dyDescent="0.35">
      <c r="A2452" s="56">
        <v>44352</v>
      </c>
      <c r="B2452" s="56" t="str">
        <f>VLOOKUP(A2452,Mapping!$H$2:$I$215,2,0)</f>
        <v>Post</v>
      </c>
      <c r="C2452" s="123" t="str">
        <f>VLOOKUP(A2452,Mapping!$H$2:$J$215,3,0)</f>
        <v>Post</v>
      </c>
      <c r="D2452" t="s">
        <v>82</v>
      </c>
      <c r="E2452" t="str">
        <f>VLOOKUP(D2452,Mapping!$E$2:$F$28,2,0)</f>
        <v>sum</v>
      </c>
      <c r="F2452">
        <v>959031</v>
      </c>
    </row>
    <row r="2453" spans="1:6" x14ac:dyDescent="0.35">
      <c r="A2453" s="56">
        <v>44353</v>
      </c>
      <c r="B2453" s="56" t="str">
        <f>VLOOKUP(A2453,Mapping!$H$2:$I$215,2,0)</f>
        <v>Post</v>
      </c>
      <c r="C2453" s="123" t="str">
        <f>VLOOKUP(A2453,Mapping!$H$2:$J$215,3,0)</f>
        <v>Post</v>
      </c>
      <c r="D2453" t="s">
        <v>82</v>
      </c>
      <c r="E2453" t="str">
        <f>VLOOKUP(D2453,Mapping!$E$2:$F$28,2,0)</f>
        <v>sum</v>
      </c>
      <c r="F2453">
        <v>990419</v>
      </c>
    </row>
    <row r="2454" spans="1:6" x14ac:dyDescent="0.35">
      <c r="A2454" s="56">
        <v>44354</v>
      </c>
      <c r="B2454" s="56" t="str">
        <f>VLOOKUP(A2454,Mapping!$H$2:$I$215,2,0)</f>
        <v>Post</v>
      </c>
      <c r="C2454" s="123" t="str">
        <f>VLOOKUP(A2454,Mapping!$H$2:$J$215,3,0)</f>
        <v>Post</v>
      </c>
      <c r="D2454" t="s">
        <v>82</v>
      </c>
      <c r="E2454" t="str">
        <f>VLOOKUP(D2454,Mapping!$E$2:$F$28,2,0)</f>
        <v>sum</v>
      </c>
      <c r="F2454">
        <v>932861</v>
      </c>
    </row>
    <row r="2455" spans="1:6" x14ac:dyDescent="0.35">
      <c r="A2455" s="56">
        <v>44355</v>
      </c>
      <c r="B2455" s="56" t="str">
        <f>VLOOKUP(A2455,Mapping!$H$2:$I$215,2,0)</f>
        <v>Post</v>
      </c>
      <c r="C2455" s="123" t="str">
        <f>VLOOKUP(A2455,Mapping!$H$2:$J$215,3,0)</f>
        <v>Post</v>
      </c>
      <c r="D2455" t="s">
        <v>82</v>
      </c>
      <c r="E2455" t="str">
        <f>VLOOKUP(D2455,Mapping!$E$2:$F$28,2,0)</f>
        <v>sum</v>
      </c>
      <c r="F2455">
        <v>802568</v>
      </c>
    </row>
    <row r="2456" spans="1:6" x14ac:dyDescent="0.35">
      <c r="A2456" s="56">
        <v>44356</v>
      </c>
      <c r="B2456" s="56" t="str">
        <f>VLOOKUP(A2456,Mapping!$H$2:$I$215,2,0)</f>
        <v>Post</v>
      </c>
      <c r="C2456" s="123" t="str">
        <f>VLOOKUP(A2456,Mapping!$H$2:$J$215,3,0)</f>
        <v>Post</v>
      </c>
      <c r="D2456" t="s">
        <v>82</v>
      </c>
      <c r="E2456" t="str">
        <f>VLOOKUP(D2456,Mapping!$E$2:$F$28,2,0)</f>
        <v>sum</v>
      </c>
      <c r="F2456">
        <v>661340</v>
      </c>
    </row>
    <row r="2457" spans="1:6" x14ac:dyDescent="0.35">
      <c r="A2457" s="56">
        <v>44357</v>
      </c>
      <c r="B2457" s="56" t="str">
        <f>VLOOKUP(A2457,Mapping!$H$2:$I$215,2,0)</f>
        <v>Post</v>
      </c>
      <c r="C2457" s="123" t="str">
        <f>VLOOKUP(A2457,Mapping!$H$2:$J$215,3,0)</f>
        <v>Post</v>
      </c>
      <c r="D2457" t="s">
        <v>82</v>
      </c>
      <c r="E2457" t="str">
        <f>VLOOKUP(D2457,Mapping!$E$2:$F$28,2,0)</f>
        <v>sum</v>
      </c>
      <c r="F2457">
        <v>532474</v>
      </c>
    </row>
    <row r="2458" spans="1:6" x14ac:dyDescent="0.35">
      <c r="A2458" s="56">
        <v>44358</v>
      </c>
      <c r="B2458" s="56" t="str">
        <f>VLOOKUP(A2458,Mapping!$H$2:$I$215,2,0)</f>
        <v>Post</v>
      </c>
      <c r="C2458" s="123" t="str">
        <f>VLOOKUP(A2458,Mapping!$H$2:$J$215,3,0)</f>
        <v>Post</v>
      </c>
      <c r="D2458" t="s">
        <v>82</v>
      </c>
      <c r="E2458" t="str">
        <f>VLOOKUP(D2458,Mapping!$E$2:$F$28,2,0)</f>
        <v>sum</v>
      </c>
      <c r="F2458">
        <v>419760</v>
      </c>
    </row>
    <row r="2459" spans="1:6" x14ac:dyDescent="0.35">
      <c r="A2459" s="56">
        <v>44359</v>
      </c>
      <c r="B2459" s="56" t="str">
        <f>VLOOKUP(A2459,Mapping!$H$2:$I$215,2,0)</f>
        <v>Post</v>
      </c>
      <c r="C2459" s="123" t="str">
        <f>VLOOKUP(A2459,Mapping!$H$2:$J$215,3,0)</f>
        <v>Post</v>
      </c>
      <c r="D2459" t="s">
        <v>82</v>
      </c>
      <c r="E2459" t="str">
        <f>VLOOKUP(D2459,Mapping!$E$2:$F$28,2,0)</f>
        <v>sum</v>
      </c>
      <c r="F2459">
        <v>317156</v>
      </c>
    </row>
    <row r="2460" spans="1:6" x14ac:dyDescent="0.35">
      <c r="A2460" s="56">
        <v>44360</v>
      </c>
      <c r="B2460" s="56" t="str">
        <f>VLOOKUP(A2460,Mapping!$H$2:$I$215,2,0)</f>
        <v>Post</v>
      </c>
      <c r="C2460" s="123" t="str">
        <f>VLOOKUP(A2460,Mapping!$H$2:$J$215,3,0)</f>
        <v>Post</v>
      </c>
      <c r="D2460" t="s">
        <v>82</v>
      </c>
      <c r="E2460" t="str">
        <f>VLOOKUP(D2460,Mapping!$E$2:$F$28,2,0)</f>
        <v>sum</v>
      </c>
      <c r="F2460">
        <v>313471</v>
      </c>
    </row>
    <row r="2461" spans="1:6" x14ac:dyDescent="0.35">
      <c r="A2461" s="56">
        <v>44361</v>
      </c>
      <c r="B2461" s="56" t="str">
        <f>VLOOKUP(A2461,Mapping!$H$2:$I$215,2,0)</f>
        <v>Post</v>
      </c>
      <c r="C2461" s="123" t="str">
        <f>VLOOKUP(A2461,Mapping!$H$2:$J$215,3,0)</f>
        <v>Post</v>
      </c>
      <c r="D2461" t="s">
        <v>82</v>
      </c>
      <c r="E2461" t="str">
        <f>VLOOKUP(D2461,Mapping!$E$2:$F$28,2,0)</f>
        <v>sum</v>
      </c>
      <c r="F2461">
        <v>307748</v>
      </c>
    </row>
    <row r="2462" spans="1:6" x14ac:dyDescent="0.35">
      <c r="A2462" s="56">
        <v>44362</v>
      </c>
      <c r="B2462" s="56" t="str">
        <f>VLOOKUP(A2462,Mapping!$H$2:$I$215,2,0)</f>
        <v>Post</v>
      </c>
      <c r="C2462" s="123" t="str">
        <f>VLOOKUP(A2462,Mapping!$H$2:$J$215,3,0)</f>
        <v>Post</v>
      </c>
      <c r="D2462" t="s">
        <v>82</v>
      </c>
      <c r="E2462" t="str">
        <f>VLOOKUP(D2462,Mapping!$E$2:$F$28,2,0)</f>
        <v>sum</v>
      </c>
      <c r="F2462">
        <v>534246</v>
      </c>
    </row>
    <row r="2463" spans="1:6" x14ac:dyDescent="0.35">
      <c r="A2463" s="56">
        <v>44363</v>
      </c>
      <c r="B2463" s="56" t="str">
        <f>VLOOKUP(A2463,Mapping!$H$2:$I$215,2,0)</f>
        <v>Post</v>
      </c>
      <c r="C2463" s="123" t="str">
        <f>VLOOKUP(A2463,Mapping!$H$2:$J$215,3,0)</f>
        <v>Post</v>
      </c>
      <c r="D2463" t="s">
        <v>82</v>
      </c>
      <c r="E2463" t="str">
        <f>VLOOKUP(D2463,Mapping!$E$2:$F$28,2,0)</f>
        <v>sum</v>
      </c>
      <c r="F2463">
        <v>704062</v>
      </c>
    </row>
    <row r="2464" spans="1:6" x14ac:dyDescent="0.35">
      <c r="A2464" s="56">
        <v>44364</v>
      </c>
      <c r="B2464" s="56" t="str">
        <f>VLOOKUP(A2464,Mapping!$H$2:$I$215,2,0)</f>
        <v>Post</v>
      </c>
      <c r="C2464" s="123" t="str">
        <f>VLOOKUP(A2464,Mapping!$H$2:$J$215,3,0)</f>
        <v>Post</v>
      </c>
      <c r="D2464" t="s">
        <v>82</v>
      </c>
      <c r="E2464" t="str">
        <f>VLOOKUP(D2464,Mapping!$E$2:$F$28,2,0)</f>
        <v>sum</v>
      </c>
      <c r="F2464">
        <v>851728</v>
      </c>
    </row>
    <row r="2465" spans="1:6" x14ac:dyDescent="0.35">
      <c r="A2465" s="56">
        <v>44365</v>
      </c>
      <c r="B2465" s="56" t="str">
        <f>VLOOKUP(A2465,Mapping!$H$2:$I$215,2,0)</f>
        <v>Post</v>
      </c>
      <c r="C2465" s="123" t="str">
        <f>VLOOKUP(A2465,Mapping!$H$2:$J$215,3,0)</f>
        <v>Post</v>
      </c>
      <c r="D2465" t="s">
        <v>82</v>
      </c>
      <c r="E2465" t="str">
        <f>VLOOKUP(D2465,Mapping!$E$2:$F$28,2,0)</f>
        <v>sum</v>
      </c>
      <c r="F2465">
        <v>628783</v>
      </c>
    </row>
    <row r="2466" spans="1:6" x14ac:dyDescent="0.35">
      <c r="A2466" s="56">
        <v>44366</v>
      </c>
      <c r="B2466" s="56" t="str">
        <f>VLOOKUP(A2466,Mapping!$H$2:$I$215,2,0)</f>
        <v>Post</v>
      </c>
      <c r="C2466" s="123" t="str">
        <f>VLOOKUP(A2466,Mapping!$H$2:$J$215,3,0)</f>
        <v>Post</v>
      </c>
      <c r="D2466" t="s">
        <v>82</v>
      </c>
      <c r="E2466" t="str">
        <f>VLOOKUP(D2466,Mapping!$E$2:$F$28,2,0)</f>
        <v>sum</v>
      </c>
      <c r="F2466">
        <v>839765</v>
      </c>
    </row>
    <row r="2467" spans="1:6" x14ac:dyDescent="0.35">
      <c r="A2467" s="56">
        <v>44367</v>
      </c>
      <c r="B2467" s="56" t="str">
        <f>VLOOKUP(A2467,Mapping!$H$2:$I$215,2,0)</f>
        <v>Post</v>
      </c>
      <c r="C2467" s="123" t="str">
        <f>VLOOKUP(A2467,Mapping!$H$2:$J$215,3,0)</f>
        <v>Post</v>
      </c>
      <c r="D2467" t="s">
        <v>82</v>
      </c>
      <c r="E2467" t="str">
        <f>VLOOKUP(D2467,Mapping!$E$2:$F$28,2,0)</f>
        <v>sum</v>
      </c>
      <c r="F2467">
        <v>784877</v>
      </c>
    </row>
    <row r="2468" spans="1:6" x14ac:dyDescent="0.35">
      <c r="A2468" s="56">
        <v>44368</v>
      </c>
      <c r="B2468" s="56" t="str">
        <f>VLOOKUP(A2468,Mapping!$H$2:$I$215,2,0)</f>
        <v>Post</v>
      </c>
      <c r="C2468" s="123" t="str">
        <f>VLOOKUP(A2468,Mapping!$H$2:$J$215,3,0)</f>
        <v>Post</v>
      </c>
      <c r="D2468" t="s">
        <v>82</v>
      </c>
      <c r="E2468" t="str">
        <f>VLOOKUP(D2468,Mapping!$E$2:$F$28,2,0)</f>
        <v>sum</v>
      </c>
      <c r="F2468">
        <v>786270</v>
      </c>
    </row>
    <row r="2469" spans="1:6" x14ac:dyDescent="0.35">
      <c r="A2469" s="56">
        <v>44369</v>
      </c>
      <c r="B2469" s="56" t="str">
        <f>VLOOKUP(A2469,Mapping!$H$2:$I$215,2,0)</f>
        <v>Post</v>
      </c>
      <c r="C2469" s="123" t="str">
        <f>VLOOKUP(A2469,Mapping!$H$2:$J$215,3,0)</f>
        <v>Post</v>
      </c>
      <c r="D2469" t="s">
        <v>82</v>
      </c>
      <c r="E2469" t="str">
        <f>VLOOKUP(D2469,Mapping!$E$2:$F$28,2,0)</f>
        <v>sum</v>
      </c>
      <c r="F2469">
        <v>678660</v>
      </c>
    </row>
    <row r="2470" spans="1:6" x14ac:dyDescent="0.35">
      <c r="A2470" s="56">
        <v>44370</v>
      </c>
      <c r="B2470" s="56" t="str">
        <f>VLOOKUP(A2470,Mapping!$H$2:$I$215,2,0)</f>
        <v>Post</v>
      </c>
      <c r="C2470" s="123">
        <f>VLOOKUP(A2470,Mapping!$H$2:$J$215,3,0)</f>
        <v>0</v>
      </c>
      <c r="D2470" t="s">
        <v>82</v>
      </c>
      <c r="E2470" t="str">
        <f>VLOOKUP(D2470,Mapping!$E$2:$F$28,2,0)</f>
        <v>sum</v>
      </c>
      <c r="F2470">
        <v>720425</v>
      </c>
    </row>
    <row r="2471" spans="1:6" x14ac:dyDescent="0.35">
      <c r="A2471" s="56">
        <v>44371</v>
      </c>
      <c r="B2471" s="56" t="str">
        <f>VLOOKUP(A2471,Mapping!$H$2:$I$215,2,0)</f>
        <v>Post</v>
      </c>
      <c r="C2471" s="123">
        <f>VLOOKUP(A2471,Mapping!$H$2:$J$215,3,0)</f>
        <v>0</v>
      </c>
      <c r="D2471" t="s">
        <v>82</v>
      </c>
      <c r="E2471" t="str">
        <f>VLOOKUP(D2471,Mapping!$E$2:$F$28,2,0)</f>
        <v>sum</v>
      </c>
      <c r="F2471">
        <v>980777</v>
      </c>
    </row>
    <row r="2472" spans="1:6" x14ac:dyDescent="0.35">
      <c r="A2472" s="56">
        <v>44372</v>
      </c>
      <c r="B2472" s="56" t="str">
        <f>VLOOKUP(A2472,Mapping!$H$2:$I$215,2,0)</f>
        <v>Post</v>
      </c>
      <c r="C2472" s="123">
        <f>VLOOKUP(A2472,Mapping!$H$2:$J$215,3,0)</f>
        <v>0</v>
      </c>
      <c r="D2472" t="s">
        <v>82</v>
      </c>
      <c r="E2472" t="str">
        <f>VLOOKUP(D2472,Mapping!$E$2:$F$28,2,0)</f>
        <v>sum</v>
      </c>
      <c r="F2472">
        <v>662634</v>
      </c>
    </row>
    <row r="2473" spans="1:6" x14ac:dyDescent="0.35">
      <c r="A2473" s="56">
        <v>44373</v>
      </c>
      <c r="B2473" s="56" t="str">
        <f>VLOOKUP(A2473,Mapping!$H$2:$I$215,2,0)</f>
        <v>Post</v>
      </c>
      <c r="C2473" s="123">
        <f>VLOOKUP(A2473,Mapping!$H$2:$J$215,3,0)</f>
        <v>0</v>
      </c>
      <c r="D2473" t="s">
        <v>82</v>
      </c>
      <c r="E2473" t="str">
        <f>VLOOKUP(D2473,Mapping!$E$2:$F$28,2,0)</f>
        <v>sum</v>
      </c>
      <c r="F2473">
        <v>638349</v>
      </c>
    </row>
    <row r="2474" spans="1:6" x14ac:dyDescent="0.35">
      <c r="A2474" s="56">
        <v>44374</v>
      </c>
      <c r="B2474" s="56" t="str">
        <f>VLOOKUP(A2474,Mapping!$H$2:$I$215,2,0)</f>
        <v>Post</v>
      </c>
      <c r="C2474" s="123">
        <f>VLOOKUP(A2474,Mapping!$H$2:$J$215,3,0)</f>
        <v>0</v>
      </c>
      <c r="D2474" t="s">
        <v>82</v>
      </c>
      <c r="E2474" t="str">
        <f>VLOOKUP(D2474,Mapping!$E$2:$F$28,2,0)</f>
        <v>sum</v>
      </c>
      <c r="F2474">
        <v>574817</v>
      </c>
    </row>
    <row r="2475" spans="1:6" x14ac:dyDescent="0.35">
      <c r="A2475" s="56">
        <v>44375</v>
      </c>
      <c r="B2475" s="56" t="str">
        <f>VLOOKUP(A2475,Mapping!$H$2:$I$215,2,0)</f>
        <v>Post</v>
      </c>
      <c r="C2475" s="123">
        <f>VLOOKUP(A2475,Mapping!$H$2:$J$215,3,0)</f>
        <v>0</v>
      </c>
      <c r="D2475" t="s">
        <v>82</v>
      </c>
      <c r="E2475" t="str">
        <f>VLOOKUP(D2475,Mapping!$E$2:$F$28,2,0)</f>
        <v>sum</v>
      </c>
      <c r="F2475">
        <v>594814</v>
      </c>
    </row>
    <row r="2476" spans="1:6" x14ac:dyDescent="0.35">
      <c r="A2476" s="56">
        <v>44376</v>
      </c>
      <c r="B2476" s="56" t="str">
        <f>VLOOKUP(A2476,Mapping!$H$2:$I$215,2,0)</f>
        <v>Post</v>
      </c>
      <c r="C2476" s="123">
        <f>VLOOKUP(A2476,Mapping!$H$2:$J$215,3,0)</f>
        <v>0</v>
      </c>
      <c r="D2476" t="s">
        <v>82</v>
      </c>
      <c r="E2476" t="str">
        <f>VLOOKUP(D2476,Mapping!$E$2:$F$28,2,0)</f>
        <v>sum</v>
      </c>
      <c r="F2476">
        <v>635406</v>
      </c>
    </row>
    <row r="2477" spans="1:6" x14ac:dyDescent="0.35">
      <c r="A2477" s="56">
        <v>44377</v>
      </c>
      <c r="B2477" s="56" t="str">
        <f>VLOOKUP(A2477,Mapping!$H$2:$I$215,2,0)</f>
        <v>Post</v>
      </c>
      <c r="C2477" s="123">
        <f>VLOOKUP(A2477,Mapping!$H$2:$J$215,3,0)</f>
        <v>0</v>
      </c>
      <c r="D2477" t="s">
        <v>82</v>
      </c>
      <c r="E2477" t="str">
        <f>VLOOKUP(D2477,Mapping!$E$2:$F$28,2,0)</f>
        <v>sum</v>
      </c>
      <c r="F2477">
        <v>655042</v>
      </c>
    </row>
    <row r="2478" spans="1:6" x14ac:dyDescent="0.35">
      <c r="A2478" s="56">
        <v>44378</v>
      </c>
      <c r="B2478" s="56" t="str">
        <f>VLOOKUP(A2478,Mapping!$H$2:$I$215,2,0)</f>
        <v>Post</v>
      </c>
      <c r="C2478" s="123">
        <f>VLOOKUP(A2478,Mapping!$H$2:$J$215,3,0)</f>
        <v>0</v>
      </c>
      <c r="D2478" t="s">
        <v>82</v>
      </c>
      <c r="E2478" t="str">
        <f>VLOOKUP(D2478,Mapping!$E$2:$F$28,2,0)</f>
        <v>sum</v>
      </c>
      <c r="F2478">
        <v>1320011</v>
      </c>
    </row>
    <row r="2479" spans="1:6" x14ac:dyDescent="0.35">
      <c r="A2479" s="56">
        <v>44379</v>
      </c>
      <c r="B2479" s="56" t="str">
        <f>VLOOKUP(A2479,Mapping!$H$2:$I$215,2,0)</f>
        <v>Post</v>
      </c>
      <c r="C2479" s="123">
        <f>VLOOKUP(A2479,Mapping!$H$2:$J$215,3,0)</f>
        <v>0</v>
      </c>
      <c r="D2479" t="s">
        <v>82</v>
      </c>
      <c r="E2479" t="str">
        <f>VLOOKUP(D2479,Mapping!$E$2:$F$28,2,0)</f>
        <v>sum</v>
      </c>
      <c r="F2479">
        <v>1307917</v>
      </c>
    </row>
    <row r="2480" spans="1:6" x14ac:dyDescent="0.35">
      <c r="A2480" s="56">
        <v>44380</v>
      </c>
      <c r="B2480" s="56" t="str">
        <f>VLOOKUP(A2480,Mapping!$H$2:$I$215,2,0)</f>
        <v>Post</v>
      </c>
      <c r="C2480" s="123">
        <f>VLOOKUP(A2480,Mapping!$H$2:$J$215,3,0)</f>
        <v>0</v>
      </c>
      <c r="D2480" t="s">
        <v>82</v>
      </c>
      <c r="E2480" t="str">
        <f>VLOOKUP(D2480,Mapping!$E$2:$F$28,2,0)</f>
        <v>sum</v>
      </c>
      <c r="F2480">
        <v>1167056</v>
      </c>
    </row>
    <row r="2481" spans="1:6" x14ac:dyDescent="0.35">
      <c r="A2481" s="56">
        <v>44381</v>
      </c>
      <c r="B2481" s="56" t="str">
        <f>VLOOKUP(A2481,Mapping!$H$2:$I$215,2,0)</f>
        <v>Post</v>
      </c>
      <c r="C2481" s="123">
        <f>VLOOKUP(A2481,Mapping!$H$2:$J$215,3,0)</f>
        <v>0</v>
      </c>
      <c r="D2481" t="s">
        <v>82</v>
      </c>
      <c r="E2481" t="str">
        <f>VLOOKUP(D2481,Mapping!$E$2:$F$28,2,0)</f>
        <v>sum</v>
      </c>
      <c r="F2481">
        <v>1196588</v>
      </c>
    </row>
    <row r="2482" spans="1:6" x14ac:dyDescent="0.35">
      <c r="A2482" s="56">
        <v>44382</v>
      </c>
      <c r="B2482" s="56" t="str">
        <f>VLOOKUP(A2482,Mapping!$H$2:$I$215,2,0)</f>
        <v>Post</v>
      </c>
      <c r="C2482" s="123">
        <f>VLOOKUP(A2482,Mapping!$H$2:$J$215,3,0)</f>
        <v>0</v>
      </c>
      <c r="D2482" t="s">
        <v>82</v>
      </c>
      <c r="E2482" t="str">
        <f>VLOOKUP(D2482,Mapping!$E$2:$F$28,2,0)</f>
        <v>sum</v>
      </c>
      <c r="F2482">
        <v>1172888</v>
      </c>
    </row>
    <row r="2483" spans="1:6" x14ac:dyDescent="0.35">
      <c r="A2483" s="56">
        <v>44383</v>
      </c>
      <c r="B2483" s="56" t="str">
        <f>VLOOKUP(A2483,Mapping!$H$2:$I$215,2,0)</f>
        <v>Post</v>
      </c>
      <c r="C2483" s="123">
        <f>VLOOKUP(A2483,Mapping!$H$2:$J$215,3,0)</f>
        <v>0</v>
      </c>
      <c r="D2483" t="s">
        <v>82</v>
      </c>
      <c r="E2483" t="str">
        <f>VLOOKUP(D2483,Mapping!$E$2:$F$28,2,0)</f>
        <v>sum</v>
      </c>
      <c r="F2483">
        <v>1332391</v>
      </c>
    </row>
    <row r="2484" spans="1:6" x14ac:dyDescent="0.35">
      <c r="A2484" s="56">
        <v>44384</v>
      </c>
      <c r="B2484" s="56" t="str">
        <f>VLOOKUP(A2484,Mapping!$H$2:$I$215,2,0)</f>
        <v>Post</v>
      </c>
      <c r="C2484" s="123">
        <f>VLOOKUP(A2484,Mapping!$H$2:$J$215,3,0)</f>
        <v>0</v>
      </c>
      <c r="D2484" t="s">
        <v>82</v>
      </c>
      <c r="E2484" t="str">
        <f>VLOOKUP(D2484,Mapping!$E$2:$F$28,2,0)</f>
        <v>sum</v>
      </c>
      <c r="F2484">
        <v>1729166</v>
      </c>
    </row>
    <row r="2485" spans="1:6" x14ac:dyDescent="0.35">
      <c r="A2485" s="56">
        <v>44385</v>
      </c>
      <c r="B2485" s="56" t="str">
        <f>VLOOKUP(A2485,Mapping!$H$2:$I$215,2,0)</f>
        <v>Post</v>
      </c>
      <c r="C2485" s="123">
        <f>VLOOKUP(A2485,Mapping!$H$2:$J$215,3,0)</f>
        <v>0</v>
      </c>
      <c r="D2485" t="s">
        <v>82</v>
      </c>
      <c r="E2485" t="str">
        <f>VLOOKUP(D2485,Mapping!$E$2:$F$28,2,0)</f>
        <v>sum</v>
      </c>
      <c r="F2485">
        <v>1762754</v>
      </c>
    </row>
    <row r="2486" spans="1:6" x14ac:dyDescent="0.35">
      <c r="A2486" s="56">
        <v>44386</v>
      </c>
      <c r="B2486" s="56" t="str">
        <f>VLOOKUP(A2486,Mapping!$H$2:$I$215,2,0)</f>
        <v>Post</v>
      </c>
      <c r="C2486" s="123">
        <f>VLOOKUP(A2486,Mapping!$H$2:$J$215,3,0)</f>
        <v>0</v>
      </c>
      <c r="D2486" t="s">
        <v>82</v>
      </c>
      <c r="E2486" t="str">
        <f>VLOOKUP(D2486,Mapping!$E$2:$F$28,2,0)</f>
        <v>sum</v>
      </c>
      <c r="F2486">
        <v>1682637</v>
      </c>
    </row>
    <row r="2487" spans="1:6" x14ac:dyDescent="0.35">
      <c r="A2487" s="56">
        <v>44387</v>
      </c>
      <c r="B2487" s="56" t="str">
        <f>VLOOKUP(A2487,Mapping!$H$2:$I$215,2,0)</f>
        <v>Post</v>
      </c>
      <c r="C2487" s="123">
        <f>VLOOKUP(A2487,Mapping!$H$2:$J$215,3,0)</f>
        <v>0</v>
      </c>
      <c r="D2487" t="s">
        <v>82</v>
      </c>
      <c r="E2487" t="str">
        <f>VLOOKUP(D2487,Mapping!$E$2:$F$28,2,0)</f>
        <v>sum</v>
      </c>
      <c r="F2487">
        <v>1491609</v>
      </c>
    </row>
    <row r="2488" spans="1:6" x14ac:dyDescent="0.35">
      <c r="A2488" s="56">
        <v>44388</v>
      </c>
      <c r="B2488" s="56" t="str">
        <f>VLOOKUP(A2488,Mapping!$H$2:$I$215,2,0)</f>
        <v>Post</v>
      </c>
      <c r="C2488" s="123">
        <f>VLOOKUP(A2488,Mapping!$H$2:$J$215,3,0)</f>
        <v>0</v>
      </c>
      <c r="D2488" t="s">
        <v>82</v>
      </c>
      <c r="E2488" t="str">
        <f>VLOOKUP(D2488,Mapping!$E$2:$F$28,2,0)</f>
        <v>sum</v>
      </c>
      <c r="F2488">
        <v>1493059</v>
      </c>
    </row>
    <row r="2489" spans="1:6" x14ac:dyDescent="0.35">
      <c r="A2489" s="56">
        <v>44389</v>
      </c>
      <c r="B2489" s="56" t="str">
        <f>VLOOKUP(A2489,Mapping!$H$2:$I$215,2,0)</f>
        <v>Post</v>
      </c>
      <c r="C2489" s="123">
        <f>VLOOKUP(A2489,Mapping!$H$2:$J$215,3,0)</f>
        <v>0</v>
      </c>
      <c r="D2489" t="s">
        <v>82</v>
      </c>
      <c r="E2489" t="str">
        <f>VLOOKUP(D2489,Mapping!$E$2:$F$28,2,0)</f>
        <v>sum</v>
      </c>
      <c r="F2489">
        <v>1634626</v>
      </c>
    </row>
    <row r="2490" spans="1:6" x14ac:dyDescent="0.35">
      <c r="A2490" s="56">
        <v>44390</v>
      </c>
      <c r="B2490" s="56" t="str">
        <f>VLOOKUP(A2490,Mapping!$H$2:$I$215,2,0)</f>
        <v>Post</v>
      </c>
      <c r="C2490" s="123">
        <f>VLOOKUP(A2490,Mapping!$H$2:$J$215,3,0)</f>
        <v>0</v>
      </c>
      <c r="D2490" t="s">
        <v>82</v>
      </c>
      <c r="E2490" t="str">
        <f>VLOOKUP(D2490,Mapping!$E$2:$F$28,2,0)</f>
        <v>sum</v>
      </c>
      <c r="F2490">
        <v>1537053</v>
      </c>
    </row>
    <row r="2491" spans="1:6" x14ac:dyDescent="0.35">
      <c r="A2491" s="56">
        <v>44391</v>
      </c>
      <c r="B2491" s="56" t="str">
        <f>VLOOKUP(A2491,Mapping!$H$2:$I$215,2,0)</f>
        <v>Post</v>
      </c>
      <c r="C2491" s="123">
        <f>VLOOKUP(A2491,Mapping!$H$2:$J$215,3,0)</f>
        <v>0</v>
      </c>
      <c r="D2491" t="s">
        <v>82</v>
      </c>
      <c r="E2491" t="str">
        <f>VLOOKUP(D2491,Mapping!$E$2:$F$28,2,0)</f>
        <v>sum</v>
      </c>
      <c r="F2491">
        <v>1470654</v>
      </c>
    </row>
    <row r="2492" spans="1:6" x14ac:dyDescent="0.35">
      <c r="A2492" s="56">
        <v>44392</v>
      </c>
      <c r="B2492" s="56" t="str">
        <f>VLOOKUP(A2492,Mapping!$H$2:$I$215,2,0)</f>
        <v>Post</v>
      </c>
      <c r="C2492" s="123">
        <f>VLOOKUP(A2492,Mapping!$H$2:$J$215,3,0)</f>
        <v>0</v>
      </c>
      <c r="D2492" t="s">
        <v>82</v>
      </c>
      <c r="E2492" t="str">
        <f>VLOOKUP(D2492,Mapping!$E$2:$F$28,2,0)</f>
        <v>sum</v>
      </c>
      <c r="F2492">
        <v>1476494</v>
      </c>
    </row>
    <row r="2493" spans="1:6" x14ac:dyDescent="0.35">
      <c r="A2493" s="56">
        <v>44393</v>
      </c>
      <c r="B2493" s="56" t="str">
        <f>VLOOKUP(A2493,Mapping!$H$2:$I$215,2,0)</f>
        <v>Post</v>
      </c>
      <c r="C2493" s="123">
        <f>VLOOKUP(A2493,Mapping!$H$2:$J$215,3,0)</f>
        <v>0</v>
      </c>
      <c r="D2493" t="s">
        <v>82</v>
      </c>
      <c r="E2493" t="str">
        <f>VLOOKUP(D2493,Mapping!$E$2:$F$28,2,0)</f>
        <v>sum</v>
      </c>
      <c r="F2493">
        <v>1399857</v>
      </c>
    </row>
    <row r="2494" spans="1:6" x14ac:dyDescent="0.35">
      <c r="A2494" s="56">
        <v>44394</v>
      </c>
      <c r="B2494" s="56" t="str">
        <f>VLOOKUP(A2494,Mapping!$H$2:$I$215,2,0)</f>
        <v>Post</v>
      </c>
      <c r="C2494" s="123">
        <f>VLOOKUP(A2494,Mapping!$H$2:$J$215,3,0)</f>
        <v>0</v>
      </c>
      <c r="D2494" t="s">
        <v>82</v>
      </c>
      <c r="E2494" t="str">
        <f>VLOOKUP(D2494,Mapping!$E$2:$F$28,2,0)</f>
        <v>sum</v>
      </c>
      <c r="F2494">
        <v>1455116</v>
      </c>
    </row>
    <row r="2495" spans="1:6" x14ac:dyDescent="0.35">
      <c r="A2495" s="56">
        <v>44395</v>
      </c>
      <c r="B2495" s="56" t="str">
        <f>VLOOKUP(A2495,Mapping!$H$2:$I$215,2,0)</f>
        <v>Post</v>
      </c>
      <c r="C2495" s="123">
        <f>VLOOKUP(A2495,Mapping!$H$2:$J$215,3,0)</f>
        <v>0</v>
      </c>
      <c r="D2495" t="s">
        <v>82</v>
      </c>
      <c r="E2495" t="str">
        <f>VLOOKUP(D2495,Mapping!$E$2:$F$28,2,0)</f>
        <v>sum</v>
      </c>
      <c r="F2495">
        <v>1383240</v>
      </c>
    </row>
    <row r="2496" spans="1:6" x14ac:dyDescent="0.35">
      <c r="A2496" s="56">
        <v>44396</v>
      </c>
      <c r="B2496" s="56" t="str">
        <f>VLOOKUP(A2496,Mapping!$H$2:$I$215,2,0)</f>
        <v>Post</v>
      </c>
      <c r="C2496" s="123">
        <f>VLOOKUP(A2496,Mapping!$H$2:$J$215,3,0)</f>
        <v>0</v>
      </c>
      <c r="D2496" t="s">
        <v>82</v>
      </c>
      <c r="E2496" t="str">
        <f>VLOOKUP(D2496,Mapping!$E$2:$F$28,2,0)</f>
        <v>sum</v>
      </c>
      <c r="F2496">
        <v>1501009</v>
      </c>
    </row>
    <row r="2497" spans="1:6" x14ac:dyDescent="0.35">
      <c r="A2497" s="56">
        <v>44397</v>
      </c>
      <c r="B2497" s="56" t="str">
        <f>VLOOKUP(A2497,Mapping!$H$2:$I$215,2,0)</f>
        <v>Post</v>
      </c>
      <c r="C2497" s="123">
        <f>VLOOKUP(A2497,Mapping!$H$2:$J$215,3,0)</f>
        <v>0</v>
      </c>
      <c r="D2497" t="s">
        <v>82</v>
      </c>
      <c r="E2497" t="str">
        <f>VLOOKUP(D2497,Mapping!$E$2:$F$28,2,0)</f>
        <v>sum</v>
      </c>
      <c r="F2497">
        <v>1448210</v>
      </c>
    </row>
    <row r="2498" spans="1:6" x14ac:dyDescent="0.35">
      <c r="A2498" s="56">
        <v>44398</v>
      </c>
      <c r="B2498" s="56" t="str">
        <f>VLOOKUP(A2498,Mapping!$H$2:$I$215,2,0)</f>
        <v>Post</v>
      </c>
      <c r="C2498" s="123">
        <f>VLOOKUP(A2498,Mapping!$H$2:$J$215,3,0)</f>
        <v>0</v>
      </c>
      <c r="D2498" t="s">
        <v>82</v>
      </c>
      <c r="E2498" t="str">
        <f>VLOOKUP(D2498,Mapping!$E$2:$F$28,2,0)</f>
        <v>sum</v>
      </c>
      <c r="F2498">
        <v>1411238</v>
      </c>
    </row>
    <row r="2499" spans="1:6" x14ac:dyDescent="0.35">
      <c r="A2499" s="56">
        <v>44399</v>
      </c>
      <c r="B2499" s="56" t="str">
        <f>VLOOKUP(A2499,Mapping!$H$2:$I$215,2,0)</f>
        <v>Post</v>
      </c>
      <c r="C2499" s="123">
        <f>VLOOKUP(A2499,Mapping!$H$2:$J$215,3,0)</f>
        <v>0</v>
      </c>
      <c r="D2499" t="s">
        <v>82</v>
      </c>
      <c r="E2499" t="str">
        <f>VLOOKUP(D2499,Mapping!$E$2:$F$28,2,0)</f>
        <v>sum</v>
      </c>
      <c r="F2499">
        <v>1461736</v>
      </c>
    </row>
    <row r="2500" spans="1:6" x14ac:dyDescent="0.35">
      <c r="A2500" s="56">
        <v>44400</v>
      </c>
      <c r="B2500" s="56" t="str">
        <f>VLOOKUP(A2500,Mapping!$H$2:$I$215,2,0)</f>
        <v>Post</v>
      </c>
      <c r="C2500" s="123">
        <f>VLOOKUP(A2500,Mapping!$H$2:$J$215,3,0)</f>
        <v>0</v>
      </c>
      <c r="D2500" t="s">
        <v>82</v>
      </c>
      <c r="E2500" t="str">
        <f>VLOOKUP(D2500,Mapping!$E$2:$F$28,2,0)</f>
        <v>sum</v>
      </c>
      <c r="F2500">
        <v>1422100</v>
      </c>
    </row>
    <row r="2501" spans="1:6" x14ac:dyDescent="0.35">
      <c r="A2501" s="56">
        <v>44401</v>
      </c>
      <c r="B2501" s="56" t="str">
        <f>VLOOKUP(A2501,Mapping!$H$2:$I$215,2,0)</f>
        <v>Post</v>
      </c>
      <c r="C2501" s="123">
        <f>VLOOKUP(A2501,Mapping!$H$2:$J$215,3,0)</f>
        <v>0</v>
      </c>
      <c r="D2501" t="s">
        <v>82</v>
      </c>
      <c r="E2501" t="str">
        <f>VLOOKUP(D2501,Mapping!$E$2:$F$28,2,0)</f>
        <v>sum</v>
      </c>
      <c r="F2501">
        <v>1387638</v>
      </c>
    </row>
    <row r="2502" spans="1:6" x14ac:dyDescent="0.35">
      <c r="A2502" s="56">
        <v>44402</v>
      </c>
      <c r="B2502" s="56" t="str">
        <f>VLOOKUP(A2502,Mapping!$H$2:$I$215,2,0)</f>
        <v>Post</v>
      </c>
      <c r="C2502" s="123">
        <f>VLOOKUP(A2502,Mapping!$H$2:$J$215,3,0)</f>
        <v>0</v>
      </c>
      <c r="D2502" t="s">
        <v>82</v>
      </c>
      <c r="E2502" t="str">
        <f>VLOOKUP(D2502,Mapping!$E$2:$F$28,2,0)</f>
        <v>sum</v>
      </c>
      <c r="F2502">
        <v>1508812</v>
      </c>
    </row>
    <row r="2503" spans="1:6" x14ac:dyDescent="0.35">
      <c r="A2503" s="56">
        <v>44403</v>
      </c>
      <c r="B2503" s="56" t="str">
        <f>VLOOKUP(A2503,Mapping!$H$2:$I$215,2,0)</f>
        <v>Post</v>
      </c>
      <c r="C2503" s="123">
        <f>VLOOKUP(A2503,Mapping!$H$2:$J$215,3,0)</f>
        <v>0</v>
      </c>
      <c r="D2503" t="s">
        <v>82</v>
      </c>
      <c r="E2503" t="str">
        <f>VLOOKUP(D2503,Mapping!$E$2:$F$28,2,0)</f>
        <v>sum</v>
      </c>
      <c r="F2503">
        <v>1730051</v>
      </c>
    </row>
    <row r="2504" spans="1:6" x14ac:dyDescent="0.35">
      <c r="A2504" s="56">
        <v>44404</v>
      </c>
      <c r="B2504" s="56" t="str">
        <f>VLOOKUP(A2504,Mapping!$H$2:$I$215,2,0)</f>
        <v>Post</v>
      </c>
      <c r="C2504" s="123">
        <f>VLOOKUP(A2504,Mapping!$H$2:$J$215,3,0)</f>
        <v>0</v>
      </c>
      <c r="D2504" t="s">
        <v>82</v>
      </c>
      <c r="E2504" t="str">
        <f>VLOOKUP(D2504,Mapping!$E$2:$F$28,2,0)</f>
        <v>sum</v>
      </c>
      <c r="F2504">
        <v>1460797</v>
      </c>
    </row>
    <row r="2505" spans="1:6" x14ac:dyDescent="0.35">
      <c r="A2505" s="56">
        <v>44405</v>
      </c>
      <c r="B2505" s="56" t="str">
        <f>VLOOKUP(A2505,Mapping!$H$2:$I$215,2,0)</f>
        <v>Post</v>
      </c>
      <c r="C2505" s="123">
        <f>VLOOKUP(A2505,Mapping!$H$2:$J$215,3,0)</f>
        <v>0</v>
      </c>
      <c r="D2505" t="s">
        <v>82</v>
      </c>
      <c r="E2505" t="str">
        <f>VLOOKUP(D2505,Mapping!$E$2:$F$28,2,0)</f>
        <v>sum</v>
      </c>
      <c r="F2505">
        <v>927241</v>
      </c>
    </row>
    <row r="2506" spans="1:6" x14ac:dyDescent="0.35">
      <c r="A2506" s="56">
        <v>44406</v>
      </c>
      <c r="B2506" s="56" t="str">
        <f>VLOOKUP(A2506,Mapping!$H$2:$I$215,2,0)</f>
        <v>Post</v>
      </c>
      <c r="C2506" s="123">
        <f>VLOOKUP(A2506,Mapping!$H$2:$J$215,3,0)</f>
        <v>0</v>
      </c>
      <c r="D2506" t="s">
        <v>82</v>
      </c>
      <c r="E2506" t="str">
        <f>VLOOKUP(D2506,Mapping!$E$2:$F$28,2,0)</f>
        <v>sum</v>
      </c>
      <c r="F2506">
        <v>1712134</v>
      </c>
    </row>
    <row r="2507" spans="1:6" x14ac:dyDescent="0.35">
      <c r="A2507" s="56">
        <v>44407</v>
      </c>
      <c r="B2507" s="56" t="str">
        <f>VLOOKUP(A2507,Mapping!$H$2:$I$215,2,0)</f>
        <v>Post</v>
      </c>
      <c r="C2507" s="123">
        <f>VLOOKUP(A2507,Mapping!$H$2:$J$215,3,0)</f>
        <v>0</v>
      </c>
      <c r="D2507" t="s">
        <v>82</v>
      </c>
      <c r="E2507" t="str">
        <f>VLOOKUP(D2507,Mapping!$E$2:$F$28,2,0)</f>
        <v>sum</v>
      </c>
      <c r="F2507">
        <v>1946910</v>
      </c>
    </row>
    <row r="2508" spans="1:6" x14ac:dyDescent="0.35">
      <c r="A2508" s="56">
        <v>44408</v>
      </c>
      <c r="B2508" s="56" t="str">
        <f>VLOOKUP(A2508,Mapping!$H$2:$I$215,2,0)</f>
        <v>Post</v>
      </c>
      <c r="C2508" s="123">
        <f>VLOOKUP(A2508,Mapping!$H$2:$J$215,3,0)</f>
        <v>0</v>
      </c>
      <c r="D2508" t="s">
        <v>82</v>
      </c>
      <c r="E2508" t="str">
        <f>VLOOKUP(D2508,Mapping!$E$2:$F$28,2,0)</f>
        <v>sum</v>
      </c>
      <c r="F2508">
        <v>2123830</v>
      </c>
    </row>
    <row r="2509" spans="1:6" x14ac:dyDescent="0.35">
      <c r="A2509" s="56">
        <v>44409</v>
      </c>
      <c r="B2509" s="56" t="str">
        <f>VLOOKUP(A2509,Mapping!$H$2:$I$215,2,0)</f>
        <v>Post</v>
      </c>
      <c r="C2509" s="123">
        <f>VLOOKUP(A2509,Mapping!$H$2:$J$215,3,0)</f>
        <v>0</v>
      </c>
      <c r="D2509" t="s">
        <v>82</v>
      </c>
      <c r="E2509" t="str">
        <f>VLOOKUP(D2509,Mapping!$E$2:$F$28,2,0)</f>
        <v>sum</v>
      </c>
      <c r="F2509">
        <v>2507410</v>
      </c>
    </row>
    <row r="2510" spans="1:6" x14ac:dyDescent="0.35">
      <c r="A2510" s="56">
        <v>44410</v>
      </c>
      <c r="B2510" s="56" t="str">
        <f>VLOOKUP(A2510,Mapping!$H$2:$I$215,2,0)</f>
        <v>Post</v>
      </c>
      <c r="C2510" s="123">
        <f>VLOOKUP(A2510,Mapping!$H$2:$J$215,3,0)</f>
        <v>0</v>
      </c>
      <c r="D2510" t="s">
        <v>82</v>
      </c>
      <c r="E2510" t="str">
        <f>VLOOKUP(D2510,Mapping!$E$2:$F$28,2,0)</f>
        <v>sum</v>
      </c>
      <c r="F2510">
        <v>2427144</v>
      </c>
    </row>
    <row r="2511" spans="1:6" x14ac:dyDescent="0.35">
      <c r="A2511" s="56">
        <v>44411</v>
      </c>
      <c r="B2511" s="56" t="str">
        <f>VLOOKUP(A2511,Mapping!$H$2:$I$215,2,0)</f>
        <v>Post</v>
      </c>
      <c r="C2511" s="123">
        <f>VLOOKUP(A2511,Mapping!$H$2:$J$215,3,0)</f>
        <v>0</v>
      </c>
      <c r="D2511" t="s">
        <v>82</v>
      </c>
      <c r="E2511" t="str">
        <f>VLOOKUP(D2511,Mapping!$E$2:$F$28,2,0)</f>
        <v>sum</v>
      </c>
      <c r="F2511">
        <v>2514406</v>
      </c>
    </row>
    <row r="2512" spans="1:6" x14ac:dyDescent="0.35">
      <c r="A2512" s="56">
        <v>44412</v>
      </c>
      <c r="B2512" s="56" t="str">
        <f>VLOOKUP(A2512,Mapping!$H$2:$I$215,2,0)</f>
        <v>Post</v>
      </c>
      <c r="C2512" s="123">
        <f>VLOOKUP(A2512,Mapping!$H$2:$J$215,3,0)</f>
        <v>0</v>
      </c>
      <c r="D2512" t="s">
        <v>82</v>
      </c>
      <c r="E2512" t="str">
        <f>VLOOKUP(D2512,Mapping!$E$2:$F$28,2,0)</f>
        <v>sum</v>
      </c>
      <c r="F2512">
        <v>2179404</v>
      </c>
    </row>
    <row r="2513" spans="1:6" x14ac:dyDescent="0.35">
      <c r="A2513" s="56">
        <v>44413</v>
      </c>
      <c r="B2513" s="56" t="str">
        <f>VLOOKUP(A2513,Mapping!$H$2:$I$215,2,0)</f>
        <v>Post</v>
      </c>
      <c r="C2513" s="123">
        <f>VLOOKUP(A2513,Mapping!$H$2:$J$215,3,0)</f>
        <v>0</v>
      </c>
      <c r="D2513" t="s">
        <v>82</v>
      </c>
      <c r="E2513" t="str">
        <f>VLOOKUP(D2513,Mapping!$E$2:$F$28,2,0)</f>
        <v>sum</v>
      </c>
      <c r="F2513">
        <v>2023334</v>
      </c>
    </row>
    <row r="2514" spans="1:6" x14ac:dyDescent="0.35">
      <c r="A2514" s="56">
        <v>44414</v>
      </c>
      <c r="B2514" s="56" t="str">
        <f>VLOOKUP(A2514,Mapping!$H$2:$I$215,2,0)</f>
        <v>Post</v>
      </c>
      <c r="C2514" s="123">
        <f>VLOOKUP(A2514,Mapping!$H$2:$J$215,3,0)</f>
        <v>0</v>
      </c>
      <c r="D2514" t="s">
        <v>82</v>
      </c>
      <c r="E2514" t="str">
        <f>VLOOKUP(D2514,Mapping!$E$2:$F$28,2,0)</f>
        <v>sum</v>
      </c>
      <c r="F2514">
        <v>2148812</v>
      </c>
    </row>
    <row r="2515" spans="1:6" x14ac:dyDescent="0.35">
      <c r="A2515" s="56">
        <v>44415</v>
      </c>
      <c r="B2515" s="56" t="str">
        <f>VLOOKUP(A2515,Mapping!$H$2:$I$215,2,0)</f>
        <v>Post</v>
      </c>
      <c r="C2515" s="123">
        <f>VLOOKUP(A2515,Mapping!$H$2:$J$215,3,0)</f>
        <v>0</v>
      </c>
      <c r="D2515" t="s">
        <v>82</v>
      </c>
      <c r="E2515" t="str">
        <f>VLOOKUP(D2515,Mapping!$E$2:$F$28,2,0)</f>
        <v>sum</v>
      </c>
      <c r="F2515">
        <v>2375406</v>
      </c>
    </row>
    <row r="2516" spans="1:6" x14ac:dyDescent="0.35">
      <c r="A2516" s="56">
        <v>44416</v>
      </c>
      <c r="B2516" s="56" t="str">
        <f>VLOOKUP(A2516,Mapping!$H$2:$I$215,2,0)</f>
        <v>Post</v>
      </c>
      <c r="C2516" s="123">
        <f>VLOOKUP(A2516,Mapping!$H$2:$J$215,3,0)</f>
        <v>0</v>
      </c>
      <c r="D2516" t="s">
        <v>82</v>
      </c>
      <c r="E2516" t="str">
        <f>VLOOKUP(D2516,Mapping!$E$2:$F$28,2,0)</f>
        <v>sum</v>
      </c>
      <c r="F2516">
        <v>2654739</v>
      </c>
    </row>
    <row r="2517" spans="1:6" x14ac:dyDescent="0.35">
      <c r="A2517" s="56">
        <v>44417</v>
      </c>
      <c r="B2517" s="56" t="str">
        <f>VLOOKUP(A2517,Mapping!$H$2:$I$215,2,0)</f>
        <v>Post</v>
      </c>
      <c r="C2517" s="123">
        <f>VLOOKUP(A2517,Mapping!$H$2:$J$215,3,0)</f>
        <v>0</v>
      </c>
      <c r="D2517" t="s">
        <v>82</v>
      </c>
      <c r="E2517" t="str">
        <f>VLOOKUP(D2517,Mapping!$E$2:$F$28,2,0)</f>
        <v>sum</v>
      </c>
      <c r="F2517">
        <v>2878602</v>
      </c>
    </row>
    <row r="2518" spans="1:6" x14ac:dyDescent="0.35">
      <c r="A2518" s="56">
        <v>44418</v>
      </c>
      <c r="B2518" s="56" t="str">
        <f>VLOOKUP(A2518,Mapping!$H$2:$I$215,2,0)</f>
        <v>Post</v>
      </c>
      <c r="C2518" s="123">
        <f>VLOOKUP(A2518,Mapping!$H$2:$J$215,3,0)</f>
        <v>0</v>
      </c>
      <c r="D2518" t="s">
        <v>82</v>
      </c>
      <c r="E2518" t="str">
        <f>VLOOKUP(D2518,Mapping!$E$2:$F$28,2,0)</f>
        <v>sum</v>
      </c>
      <c r="F2518">
        <v>2178683</v>
      </c>
    </row>
    <row r="2519" spans="1:6" x14ac:dyDescent="0.35">
      <c r="A2519" s="56">
        <v>44419</v>
      </c>
      <c r="B2519" s="56" t="str">
        <f>VLOOKUP(A2519,Mapping!$H$2:$I$215,2,0)</f>
        <v>Post</v>
      </c>
      <c r="C2519" s="123">
        <f>VLOOKUP(A2519,Mapping!$H$2:$J$215,3,0)</f>
        <v>0</v>
      </c>
      <c r="D2519" t="s">
        <v>82</v>
      </c>
      <c r="E2519" t="str">
        <f>VLOOKUP(D2519,Mapping!$E$2:$F$28,2,0)</f>
        <v>sum</v>
      </c>
      <c r="F2519">
        <v>2037894</v>
      </c>
    </row>
    <row r="2520" spans="1:6" x14ac:dyDescent="0.35">
      <c r="A2520" s="56">
        <v>44420</v>
      </c>
      <c r="B2520" s="56" t="str">
        <f>VLOOKUP(A2520,Mapping!$H$2:$I$215,2,0)</f>
        <v>Post</v>
      </c>
      <c r="C2520" s="123">
        <f>VLOOKUP(A2520,Mapping!$H$2:$J$215,3,0)</f>
        <v>0</v>
      </c>
      <c r="D2520" t="s">
        <v>82</v>
      </c>
      <c r="E2520" t="str">
        <f>VLOOKUP(D2520,Mapping!$E$2:$F$28,2,0)</f>
        <v>sum</v>
      </c>
      <c r="F2520">
        <v>2013858</v>
      </c>
    </row>
    <row r="2521" spans="1:6" x14ac:dyDescent="0.35">
      <c r="A2521" s="56">
        <v>44421</v>
      </c>
      <c r="B2521" s="56" t="str">
        <f>VLOOKUP(A2521,Mapping!$H$2:$I$215,2,0)</f>
        <v>Post</v>
      </c>
      <c r="C2521" s="123">
        <f>VLOOKUP(A2521,Mapping!$H$2:$J$215,3,0)</f>
        <v>0</v>
      </c>
      <c r="D2521" t="s">
        <v>82</v>
      </c>
      <c r="E2521" t="str">
        <f>VLOOKUP(D2521,Mapping!$E$2:$F$28,2,0)</f>
        <v>sum</v>
      </c>
      <c r="F2521">
        <v>2026320</v>
      </c>
    </row>
    <row r="2522" spans="1:6" x14ac:dyDescent="0.35">
      <c r="A2522" s="56">
        <v>44422</v>
      </c>
      <c r="B2522" s="56" t="str">
        <f>VLOOKUP(A2522,Mapping!$H$2:$I$215,2,0)</f>
        <v>Post</v>
      </c>
      <c r="C2522" s="123">
        <f>VLOOKUP(A2522,Mapping!$H$2:$J$215,3,0)</f>
        <v>0</v>
      </c>
      <c r="D2522" t="s">
        <v>82</v>
      </c>
      <c r="E2522" t="str">
        <f>VLOOKUP(D2522,Mapping!$E$2:$F$28,2,0)</f>
        <v>sum</v>
      </c>
      <c r="F2522">
        <v>2256629</v>
      </c>
    </row>
    <row r="2523" spans="1:6" x14ac:dyDescent="0.35">
      <c r="A2523" s="56">
        <v>44423</v>
      </c>
      <c r="B2523" s="56" t="str">
        <f>VLOOKUP(A2523,Mapping!$H$2:$I$215,2,0)</f>
        <v>Post</v>
      </c>
      <c r="C2523" s="123">
        <f>VLOOKUP(A2523,Mapping!$H$2:$J$215,3,0)</f>
        <v>0</v>
      </c>
      <c r="D2523" t="s">
        <v>82</v>
      </c>
      <c r="E2523" t="str">
        <f>VLOOKUP(D2523,Mapping!$E$2:$F$28,2,0)</f>
        <v>sum</v>
      </c>
      <c r="F2523">
        <v>2174114</v>
      </c>
    </row>
    <row r="2524" spans="1:6" x14ac:dyDescent="0.35">
      <c r="A2524" s="56">
        <v>44424</v>
      </c>
      <c r="B2524" s="56" t="str">
        <f>VLOOKUP(A2524,Mapping!$H$2:$I$215,2,0)</f>
        <v>Post</v>
      </c>
      <c r="C2524" s="123">
        <f>VLOOKUP(A2524,Mapping!$H$2:$J$215,3,0)</f>
        <v>0</v>
      </c>
      <c r="D2524" t="s">
        <v>82</v>
      </c>
      <c r="E2524" t="str">
        <f>VLOOKUP(D2524,Mapping!$E$2:$F$28,2,0)</f>
        <v>sum</v>
      </c>
      <c r="F2524">
        <v>2280275</v>
      </c>
    </row>
    <row r="2525" spans="1:6" x14ac:dyDescent="0.35">
      <c r="A2525" s="56">
        <v>44425</v>
      </c>
      <c r="B2525" s="56" t="str">
        <f>VLOOKUP(A2525,Mapping!$H$2:$I$215,2,0)</f>
        <v>Post</v>
      </c>
      <c r="C2525" s="123">
        <f>VLOOKUP(A2525,Mapping!$H$2:$J$215,3,0)</f>
        <v>0</v>
      </c>
      <c r="D2525" t="s">
        <v>82</v>
      </c>
      <c r="E2525" t="str">
        <f>VLOOKUP(D2525,Mapping!$E$2:$F$28,2,0)</f>
        <v>sum</v>
      </c>
      <c r="F2525">
        <v>2560157</v>
      </c>
    </row>
    <row r="2526" spans="1:6" x14ac:dyDescent="0.35">
      <c r="A2526" s="56">
        <v>44426</v>
      </c>
      <c r="B2526" s="56" t="str">
        <f>VLOOKUP(A2526,Mapping!$H$2:$I$215,2,0)</f>
        <v>Post</v>
      </c>
      <c r="C2526" s="123">
        <f>VLOOKUP(A2526,Mapping!$H$2:$J$215,3,0)</f>
        <v>0</v>
      </c>
      <c r="D2526" t="s">
        <v>82</v>
      </c>
      <c r="E2526" t="str">
        <f>VLOOKUP(D2526,Mapping!$E$2:$F$28,2,0)</f>
        <v>sum</v>
      </c>
      <c r="F2526">
        <v>2216921</v>
      </c>
    </row>
    <row r="2527" spans="1:6" x14ac:dyDescent="0.35">
      <c r="A2527" s="56">
        <v>44427</v>
      </c>
      <c r="B2527" s="56" t="str">
        <f>VLOOKUP(A2527,Mapping!$H$2:$I$215,2,0)</f>
        <v>Post</v>
      </c>
      <c r="C2527" s="123">
        <f>VLOOKUP(A2527,Mapping!$H$2:$J$215,3,0)</f>
        <v>0</v>
      </c>
      <c r="D2527" t="s">
        <v>82</v>
      </c>
      <c r="E2527" t="str">
        <f>VLOOKUP(D2527,Mapping!$E$2:$F$28,2,0)</f>
        <v>sum</v>
      </c>
      <c r="F2527">
        <v>2303738</v>
      </c>
    </row>
    <row r="2528" spans="1:6" x14ac:dyDescent="0.35">
      <c r="A2528" s="56">
        <v>44428</v>
      </c>
      <c r="B2528" s="56" t="str">
        <f>VLOOKUP(A2528,Mapping!$H$2:$I$215,2,0)</f>
        <v>Post</v>
      </c>
      <c r="C2528" s="123">
        <f>VLOOKUP(A2528,Mapping!$H$2:$J$215,3,0)</f>
        <v>0</v>
      </c>
      <c r="D2528" t="s">
        <v>82</v>
      </c>
      <c r="E2528" t="str">
        <f>VLOOKUP(D2528,Mapping!$E$2:$F$28,2,0)</f>
        <v>sum</v>
      </c>
      <c r="F2528">
        <v>2930552</v>
      </c>
    </row>
    <row r="2529" spans="1:6" x14ac:dyDescent="0.35">
      <c r="A2529" s="56">
        <v>44429</v>
      </c>
      <c r="B2529" s="56" t="str">
        <f>VLOOKUP(A2529,Mapping!$H$2:$I$215,2,0)</f>
        <v>Post</v>
      </c>
      <c r="C2529" s="123">
        <f>VLOOKUP(A2529,Mapping!$H$2:$J$215,3,0)</f>
        <v>0</v>
      </c>
      <c r="D2529" t="s">
        <v>82</v>
      </c>
      <c r="E2529" t="str">
        <f>VLOOKUP(D2529,Mapping!$E$2:$F$28,2,0)</f>
        <v>sum</v>
      </c>
      <c r="F2529">
        <v>2478201</v>
      </c>
    </row>
    <row r="2530" spans="1:6" x14ac:dyDescent="0.35">
      <c r="A2530" s="56">
        <v>44430</v>
      </c>
      <c r="B2530" s="56" t="str">
        <f>VLOOKUP(A2530,Mapping!$H$2:$I$215,2,0)</f>
        <v>Post</v>
      </c>
      <c r="C2530" s="123">
        <f>VLOOKUP(A2530,Mapping!$H$2:$J$215,3,0)</f>
        <v>0</v>
      </c>
      <c r="D2530" t="s">
        <v>82</v>
      </c>
      <c r="E2530" t="str">
        <f>VLOOKUP(D2530,Mapping!$E$2:$F$28,2,0)</f>
        <v>sum</v>
      </c>
      <c r="F2530">
        <v>3296313</v>
      </c>
    </row>
    <row r="2531" spans="1:6" x14ac:dyDescent="0.35">
      <c r="A2531" s="56">
        <v>44431</v>
      </c>
      <c r="B2531" s="56" t="str">
        <f>VLOOKUP(A2531,Mapping!$H$2:$I$215,2,0)</f>
        <v>Post</v>
      </c>
      <c r="C2531" s="123">
        <f>VLOOKUP(A2531,Mapping!$H$2:$J$215,3,0)</f>
        <v>0</v>
      </c>
      <c r="D2531" t="s">
        <v>82</v>
      </c>
      <c r="E2531" t="str">
        <f>VLOOKUP(D2531,Mapping!$E$2:$F$28,2,0)</f>
        <v>sum</v>
      </c>
      <c r="F2531">
        <v>2686163</v>
      </c>
    </row>
    <row r="2532" spans="1:6" x14ac:dyDescent="0.35">
      <c r="A2532" s="56">
        <v>44432</v>
      </c>
      <c r="B2532" s="56" t="str">
        <f>VLOOKUP(A2532,Mapping!$H$2:$I$215,2,0)</f>
        <v>Post</v>
      </c>
      <c r="C2532" s="123">
        <f>VLOOKUP(A2532,Mapping!$H$2:$J$215,3,0)</f>
        <v>0</v>
      </c>
      <c r="D2532" t="s">
        <v>82</v>
      </c>
      <c r="E2532" t="str">
        <f>VLOOKUP(D2532,Mapping!$E$2:$F$28,2,0)</f>
        <v>sum</v>
      </c>
      <c r="F2532">
        <v>2578040</v>
      </c>
    </row>
    <row r="2533" spans="1:6" x14ac:dyDescent="0.35">
      <c r="A2533" s="56">
        <v>44433</v>
      </c>
      <c r="B2533" s="56" t="str">
        <f>VLOOKUP(A2533,Mapping!$H$2:$I$215,2,0)</f>
        <v>Post</v>
      </c>
      <c r="C2533" s="123">
        <f>VLOOKUP(A2533,Mapping!$H$2:$J$215,3,0)</f>
        <v>0</v>
      </c>
      <c r="D2533" t="s">
        <v>82</v>
      </c>
      <c r="E2533" t="str">
        <f>VLOOKUP(D2533,Mapping!$E$2:$F$28,2,0)</f>
        <v>sum</v>
      </c>
      <c r="F2533">
        <v>3865535</v>
      </c>
    </row>
    <row r="2534" spans="1:6" x14ac:dyDescent="0.35">
      <c r="A2534" s="56">
        <v>44434</v>
      </c>
      <c r="B2534" s="56" t="str">
        <f>VLOOKUP(A2534,Mapping!$H$2:$I$215,2,0)</f>
        <v>Post</v>
      </c>
      <c r="C2534" s="123">
        <f>VLOOKUP(A2534,Mapping!$H$2:$J$215,3,0)</f>
        <v>0</v>
      </c>
      <c r="D2534" t="s">
        <v>82</v>
      </c>
      <c r="E2534" t="str">
        <f>VLOOKUP(D2534,Mapping!$E$2:$F$28,2,0)</f>
        <v>sum</v>
      </c>
      <c r="F2534">
        <v>2827133</v>
      </c>
    </row>
    <row r="2535" spans="1:6" x14ac:dyDescent="0.35">
      <c r="A2535" s="56">
        <v>44435</v>
      </c>
      <c r="B2535" s="56" t="str">
        <f>VLOOKUP(A2535,Mapping!$H$2:$I$215,2,0)</f>
        <v>Post</v>
      </c>
      <c r="C2535" s="123">
        <f>VLOOKUP(A2535,Mapping!$H$2:$J$215,3,0)</f>
        <v>0</v>
      </c>
      <c r="D2535" t="s">
        <v>82</v>
      </c>
      <c r="E2535" t="str">
        <f>VLOOKUP(D2535,Mapping!$E$2:$F$28,2,0)</f>
        <v>sum</v>
      </c>
      <c r="F2535">
        <v>2990744</v>
      </c>
    </row>
    <row r="2536" spans="1:6" x14ac:dyDescent="0.35">
      <c r="A2536" s="56">
        <v>44436</v>
      </c>
      <c r="B2536" s="56" t="str">
        <f>VLOOKUP(A2536,Mapping!$H$2:$I$215,2,0)</f>
        <v>Post</v>
      </c>
      <c r="C2536" s="123">
        <f>VLOOKUP(A2536,Mapping!$H$2:$J$215,3,0)</f>
        <v>0</v>
      </c>
      <c r="D2536" t="s">
        <v>82</v>
      </c>
      <c r="E2536" t="str">
        <f>VLOOKUP(D2536,Mapping!$E$2:$F$28,2,0)</f>
        <v>sum</v>
      </c>
      <c r="F2536">
        <v>2719531</v>
      </c>
    </row>
    <row r="2537" spans="1:6" x14ac:dyDescent="0.35">
      <c r="A2537" s="56">
        <v>44437</v>
      </c>
      <c r="B2537" s="56" t="str">
        <f>VLOOKUP(A2537,Mapping!$H$2:$I$215,2,0)</f>
        <v>Post</v>
      </c>
      <c r="C2537" s="123">
        <f>VLOOKUP(A2537,Mapping!$H$2:$J$215,3,0)</f>
        <v>0</v>
      </c>
      <c r="D2537" t="s">
        <v>82</v>
      </c>
      <c r="E2537" t="str">
        <f>VLOOKUP(D2537,Mapping!$E$2:$F$28,2,0)</f>
        <v>sum</v>
      </c>
      <c r="F2537">
        <v>2671640</v>
      </c>
    </row>
    <row r="2538" spans="1:6" x14ac:dyDescent="0.35">
      <c r="A2538" s="56">
        <v>44438</v>
      </c>
      <c r="B2538" s="56" t="str">
        <f>VLOOKUP(A2538,Mapping!$H$2:$I$215,2,0)</f>
        <v>Post</v>
      </c>
      <c r="C2538" s="123">
        <f>VLOOKUP(A2538,Mapping!$H$2:$J$215,3,0)</f>
        <v>0</v>
      </c>
      <c r="D2538" t="s">
        <v>82</v>
      </c>
      <c r="E2538" t="str">
        <f>VLOOKUP(D2538,Mapping!$E$2:$F$28,2,0)</f>
        <v>sum</v>
      </c>
      <c r="F2538">
        <v>3255549</v>
      </c>
    </row>
    <row r="2539" spans="1:6" x14ac:dyDescent="0.35">
      <c r="A2539" s="56">
        <v>44439</v>
      </c>
      <c r="B2539" s="56" t="str">
        <f>VLOOKUP(A2539,Mapping!$H$2:$I$215,2,0)</f>
        <v>Post</v>
      </c>
      <c r="C2539" s="123">
        <f>VLOOKUP(A2539,Mapping!$H$2:$J$215,3,0)</f>
        <v>0</v>
      </c>
      <c r="D2539" t="s">
        <v>82</v>
      </c>
      <c r="E2539" t="str">
        <f>VLOOKUP(D2539,Mapping!$E$2:$F$28,2,0)</f>
        <v>sum</v>
      </c>
      <c r="F2539">
        <v>2968880</v>
      </c>
    </row>
    <row r="2540" spans="1:6" x14ac:dyDescent="0.35">
      <c r="A2540" s="56">
        <v>44440</v>
      </c>
      <c r="B2540" s="56" t="str">
        <f>VLOOKUP(A2540,Mapping!$H$2:$I$215,2,0)</f>
        <v>Post</v>
      </c>
      <c r="C2540" s="123">
        <f>VLOOKUP(A2540,Mapping!$H$2:$J$215,3,0)</f>
        <v>0</v>
      </c>
      <c r="D2540" t="s">
        <v>82</v>
      </c>
      <c r="E2540" t="str">
        <f>VLOOKUP(D2540,Mapping!$E$2:$F$28,2,0)</f>
        <v>sum</v>
      </c>
      <c r="F2540">
        <v>3915133</v>
      </c>
    </row>
    <row r="2541" spans="1:6" x14ac:dyDescent="0.35">
      <c r="A2541" s="56">
        <v>44441</v>
      </c>
      <c r="B2541" s="56" t="str">
        <f>VLOOKUP(A2541,Mapping!$H$2:$I$215,2,0)</f>
        <v>Post</v>
      </c>
      <c r="C2541" s="123">
        <f>VLOOKUP(A2541,Mapping!$H$2:$J$215,3,0)</f>
        <v>0</v>
      </c>
      <c r="D2541" t="s">
        <v>82</v>
      </c>
      <c r="E2541" t="str">
        <f>VLOOKUP(D2541,Mapping!$E$2:$F$28,2,0)</f>
        <v>sum</v>
      </c>
      <c r="F2541">
        <v>4493839</v>
      </c>
    </row>
    <row r="2542" spans="1:6" x14ac:dyDescent="0.35">
      <c r="A2542" s="56">
        <v>44442</v>
      </c>
      <c r="B2542" s="56" t="str">
        <f>VLOOKUP(A2542,Mapping!$H$2:$I$215,2,0)</f>
        <v>Post</v>
      </c>
      <c r="C2542" s="123">
        <f>VLOOKUP(A2542,Mapping!$H$2:$J$215,3,0)</f>
        <v>0</v>
      </c>
      <c r="D2542" t="s">
        <v>82</v>
      </c>
      <c r="E2542" t="str">
        <f>VLOOKUP(D2542,Mapping!$E$2:$F$28,2,0)</f>
        <v>sum</v>
      </c>
      <c r="F2542">
        <v>4445120</v>
      </c>
    </row>
    <row r="2543" spans="1:6" x14ac:dyDescent="0.35">
      <c r="A2543" s="56">
        <v>44443</v>
      </c>
      <c r="B2543" s="56" t="str">
        <f>VLOOKUP(A2543,Mapping!$H$2:$I$215,2,0)</f>
        <v>Post</v>
      </c>
      <c r="C2543" s="123">
        <f>VLOOKUP(A2543,Mapping!$H$2:$J$215,3,0)</f>
        <v>0</v>
      </c>
      <c r="D2543" t="s">
        <v>82</v>
      </c>
      <c r="E2543" t="str">
        <f>VLOOKUP(D2543,Mapping!$E$2:$F$28,2,0)</f>
        <v>sum</v>
      </c>
      <c r="F2543">
        <v>6491937</v>
      </c>
    </row>
    <row r="2544" spans="1:6" x14ac:dyDescent="0.35">
      <c r="A2544" s="56">
        <v>44444</v>
      </c>
      <c r="B2544" s="56" t="str">
        <f>VLOOKUP(A2544,Mapping!$H$2:$I$215,2,0)</f>
        <v>Post</v>
      </c>
      <c r="C2544" s="123">
        <f>VLOOKUP(A2544,Mapping!$H$2:$J$215,3,0)</f>
        <v>0</v>
      </c>
      <c r="D2544" t="s">
        <v>82</v>
      </c>
      <c r="E2544" t="str">
        <f>VLOOKUP(D2544,Mapping!$E$2:$F$28,2,0)</f>
        <v>sum</v>
      </c>
      <c r="F2544">
        <v>5912869</v>
      </c>
    </row>
    <row r="2545" spans="1:6" x14ac:dyDescent="0.35">
      <c r="A2545" s="56">
        <v>44445</v>
      </c>
      <c r="B2545" s="56" t="str">
        <f>VLOOKUP(A2545,Mapping!$H$2:$I$215,2,0)</f>
        <v>Post</v>
      </c>
      <c r="C2545" s="123">
        <f>VLOOKUP(A2545,Mapping!$H$2:$J$215,3,0)</f>
        <v>0</v>
      </c>
      <c r="D2545" t="s">
        <v>82</v>
      </c>
      <c r="E2545" t="str">
        <f>VLOOKUP(D2545,Mapping!$E$2:$F$28,2,0)</f>
        <v>sum</v>
      </c>
      <c r="F2545">
        <v>6043491</v>
      </c>
    </row>
    <row r="2546" spans="1:6" x14ac:dyDescent="0.35">
      <c r="A2546" s="56">
        <v>44446</v>
      </c>
      <c r="B2546" s="56" t="str">
        <f>VLOOKUP(A2546,Mapping!$H$2:$I$215,2,0)</f>
        <v>Post</v>
      </c>
      <c r="C2546" s="123">
        <f>VLOOKUP(A2546,Mapping!$H$2:$J$215,3,0)</f>
        <v>0</v>
      </c>
      <c r="D2546" t="s">
        <v>82</v>
      </c>
      <c r="E2546" t="str">
        <f>VLOOKUP(D2546,Mapping!$E$2:$F$28,2,0)</f>
        <v>sum</v>
      </c>
      <c r="F2546">
        <v>6782558</v>
      </c>
    </row>
    <row r="2547" spans="1:6" x14ac:dyDescent="0.35">
      <c r="A2547" s="56">
        <v>44447</v>
      </c>
      <c r="B2547" s="56" t="str">
        <f>VLOOKUP(A2547,Mapping!$H$2:$I$215,2,0)</f>
        <v>Post</v>
      </c>
      <c r="C2547" s="123">
        <f>VLOOKUP(A2547,Mapping!$H$2:$J$215,3,0)</f>
        <v>0</v>
      </c>
      <c r="D2547" t="s">
        <v>82</v>
      </c>
      <c r="E2547" t="str">
        <f>VLOOKUP(D2547,Mapping!$E$2:$F$28,2,0)</f>
        <v>sum</v>
      </c>
      <c r="F2547">
        <v>6268090</v>
      </c>
    </row>
    <row r="2548" spans="1:6" x14ac:dyDescent="0.35">
      <c r="A2548" s="56">
        <v>44448</v>
      </c>
      <c r="B2548" s="56" t="str">
        <f>VLOOKUP(A2548,Mapping!$H$2:$I$215,2,0)</f>
        <v>Post</v>
      </c>
      <c r="C2548" s="123">
        <f>VLOOKUP(A2548,Mapping!$H$2:$J$215,3,0)</f>
        <v>0</v>
      </c>
      <c r="D2548" t="s">
        <v>82</v>
      </c>
      <c r="E2548" t="str">
        <f>VLOOKUP(D2548,Mapping!$E$2:$F$28,2,0)</f>
        <v>sum</v>
      </c>
      <c r="F2548">
        <v>5492534</v>
      </c>
    </row>
    <row r="2549" spans="1:6" x14ac:dyDescent="0.35">
      <c r="A2549" s="56">
        <v>44449</v>
      </c>
      <c r="B2549" s="56" t="str">
        <f>VLOOKUP(A2549,Mapping!$H$2:$I$215,2,0)</f>
        <v>Post</v>
      </c>
      <c r="C2549" s="123">
        <f>VLOOKUP(A2549,Mapping!$H$2:$J$215,3,0)</f>
        <v>0</v>
      </c>
      <c r="D2549" t="s">
        <v>82</v>
      </c>
      <c r="E2549" t="str">
        <f>VLOOKUP(D2549,Mapping!$E$2:$F$28,2,0)</f>
        <v>sum</v>
      </c>
      <c r="F2549">
        <v>4772862</v>
      </c>
    </row>
    <row r="2550" spans="1:6" x14ac:dyDescent="0.35">
      <c r="A2550" s="56">
        <v>44450</v>
      </c>
      <c r="B2550" s="56" t="str">
        <f>VLOOKUP(A2550,Mapping!$H$2:$I$215,2,0)</f>
        <v>Post</v>
      </c>
      <c r="C2550" s="123">
        <f>VLOOKUP(A2550,Mapping!$H$2:$J$215,3,0)</f>
        <v>0</v>
      </c>
      <c r="D2550" t="s">
        <v>82</v>
      </c>
      <c r="E2550" t="str">
        <f>VLOOKUP(D2550,Mapping!$E$2:$F$28,2,0)</f>
        <v>sum</v>
      </c>
      <c r="F2550">
        <v>3890438</v>
      </c>
    </row>
    <row r="2551" spans="1:6" x14ac:dyDescent="0.35">
      <c r="A2551" s="56">
        <v>44451</v>
      </c>
      <c r="B2551" s="56" t="str">
        <f>VLOOKUP(A2551,Mapping!$H$2:$I$215,2,0)</f>
        <v>Post</v>
      </c>
      <c r="C2551" s="123">
        <f>VLOOKUP(A2551,Mapping!$H$2:$J$215,3,0)</f>
        <v>0</v>
      </c>
      <c r="D2551" t="s">
        <v>82</v>
      </c>
      <c r="E2551" t="str">
        <f>VLOOKUP(D2551,Mapping!$E$2:$F$28,2,0)</f>
        <v>sum</v>
      </c>
      <c r="F2551">
        <v>4025743</v>
      </c>
    </row>
    <row r="2552" spans="1:6" x14ac:dyDescent="0.35">
      <c r="A2552" s="56">
        <v>44452</v>
      </c>
      <c r="B2552" s="56" t="str">
        <f>VLOOKUP(A2552,Mapping!$H$2:$I$215,2,0)</f>
        <v>Post</v>
      </c>
      <c r="C2552" s="123">
        <f>VLOOKUP(A2552,Mapping!$H$2:$J$215,3,0)</f>
        <v>0</v>
      </c>
      <c r="D2552" t="s">
        <v>82</v>
      </c>
      <c r="E2552" t="str">
        <f>VLOOKUP(D2552,Mapping!$E$2:$F$28,2,0)</f>
        <v>sum</v>
      </c>
      <c r="F2552">
        <v>5902497</v>
      </c>
    </row>
    <row r="2553" spans="1:6" x14ac:dyDescent="0.35">
      <c r="A2553" s="56">
        <v>44453</v>
      </c>
      <c r="B2553" s="56" t="str">
        <f>VLOOKUP(A2553,Mapping!$H$2:$I$215,2,0)</f>
        <v>Post</v>
      </c>
      <c r="C2553" s="123">
        <f>VLOOKUP(A2553,Mapping!$H$2:$J$215,3,0)</f>
        <v>0</v>
      </c>
      <c r="D2553" t="s">
        <v>82</v>
      </c>
      <c r="E2553" t="str">
        <f>VLOOKUP(D2553,Mapping!$E$2:$F$28,2,0)</f>
        <v>sum</v>
      </c>
      <c r="F2553">
        <v>5402148</v>
      </c>
    </row>
    <row r="2554" spans="1:6" x14ac:dyDescent="0.35">
      <c r="A2554" s="56">
        <v>44454</v>
      </c>
      <c r="B2554" s="56" t="str">
        <f>VLOOKUP(A2554,Mapping!$H$2:$I$215,2,0)</f>
        <v>Post</v>
      </c>
      <c r="C2554" s="123">
        <f>VLOOKUP(A2554,Mapping!$H$2:$J$215,3,0)</f>
        <v>0</v>
      </c>
      <c r="D2554" t="s">
        <v>82</v>
      </c>
      <c r="E2554" t="str">
        <f>VLOOKUP(D2554,Mapping!$E$2:$F$28,2,0)</f>
        <v>sum</v>
      </c>
      <c r="F2554">
        <v>5376029</v>
      </c>
    </row>
    <row r="2555" spans="1:6" x14ac:dyDescent="0.35">
      <c r="A2555" s="56">
        <v>44455</v>
      </c>
      <c r="B2555" s="56" t="str">
        <f>VLOOKUP(A2555,Mapping!$H$2:$I$215,2,0)</f>
        <v>Post</v>
      </c>
      <c r="C2555" s="123">
        <f>VLOOKUP(A2555,Mapping!$H$2:$J$215,3,0)</f>
        <v>0</v>
      </c>
      <c r="D2555" t="s">
        <v>82</v>
      </c>
      <c r="E2555" t="str">
        <f>VLOOKUP(D2555,Mapping!$E$2:$F$28,2,0)</f>
        <v>sum</v>
      </c>
      <c r="F2555">
        <v>5406000</v>
      </c>
    </row>
    <row r="2556" spans="1:6" x14ac:dyDescent="0.35">
      <c r="A2556" s="56">
        <v>44456</v>
      </c>
      <c r="B2556" s="56" t="str">
        <f>VLOOKUP(A2556,Mapping!$H$2:$I$215,2,0)</f>
        <v>Post</v>
      </c>
      <c r="C2556" s="123">
        <f>VLOOKUP(A2556,Mapping!$H$2:$J$215,3,0)</f>
        <v>0</v>
      </c>
      <c r="D2556" t="s">
        <v>82</v>
      </c>
      <c r="E2556" t="str">
        <f>VLOOKUP(D2556,Mapping!$E$2:$F$28,2,0)</f>
        <v>sum</v>
      </c>
      <c r="F2556">
        <v>4255655</v>
      </c>
    </row>
    <row r="2557" spans="1:6" x14ac:dyDescent="0.35">
      <c r="A2557" s="56">
        <v>44457</v>
      </c>
      <c r="B2557" s="56" t="str">
        <f>VLOOKUP(A2557,Mapping!$H$2:$I$215,2,0)</f>
        <v>Post</v>
      </c>
      <c r="C2557" s="123">
        <f>VLOOKUP(A2557,Mapping!$H$2:$J$215,3,0)</f>
        <v>0</v>
      </c>
      <c r="D2557" t="s">
        <v>82</v>
      </c>
      <c r="E2557" t="str">
        <f>VLOOKUP(D2557,Mapping!$E$2:$F$28,2,0)</f>
        <v>sum</v>
      </c>
      <c r="F2557">
        <v>5667637</v>
      </c>
    </row>
    <row r="2558" spans="1:6" x14ac:dyDescent="0.35">
      <c r="A2558" s="56">
        <v>44458</v>
      </c>
      <c r="B2558" s="56" t="str">
        <f>VLOOKUP(A2558,Mapping!$H$2:$I$215,2,0)</f>
        <v>Post</v>
      </c>
      <c r="C2558" s="123">
        <f>VLOOKUP(A2558,Mapping!$H$2:$J$215,3,0)</f>
        <v>0</v>
      </c>
      <c r="D2558" t="s">
        <v>82</v>
      </c>
      <c r="E2558" t="str">
        <f>VLOOKUP(D2558,Mapping!$E$2:$F$28,2,0)</f>
        <v>sum</v>
      </c>
      <c r="F2558">
        <v>4345884</v>
      </c>
    </row>
    <row r="2559" spans="1:6" x14ac:dyDescent="0.35">
      <c r="A2559" s="56">
        <v>44459</v>
      </c>
      <c r="B2559" s="56" t="str">
        <f>VLOOKUP(A2559,Mapping!$H$2:$I$215,2,0)</f>
        <v>Post</v>
      </c>
      <c r="C2559" s="123">
        <f>VLOOKUP(A2559,Mapping!$H$2:$J$215,3,0)</f>
        <v>0</v>
      </c>
      <c r="D2559" t="s">
        <v>82</v>
      </c>
      <c r="E2559" t="str">
        <f>VLOOKUP(D2559,Mapping!$E$2:$F$28,2,0)</f>
        <v>sum</v>
      </c>
      <c r="F2559">
        <v>6922433</v>
      </c>
    </row>
    <row r="2560" spans="1:6" x14ac:dyDescent="0.35">
      <c r="A2560" s="56">
        <v>44460</v>
      </c>
      <c r="B2560" s="56" t="str">
        <f>VLOOKUP(A2560,Mapping!$H$2:$I$215,2,0)</f>
        <v>Post</v>
      </c>
      <c r="C2560" s="123">
        <f>VLOOKUP(A2560,Mapping!$H$2:$J$215,3,0)</f>
        <v>0</v>
      </c>
      <c r="D2560" t="s">
        <v>82</v>
      </c>
      <c r="E2560" t="str">
        <f>VLOOKUP(D2560,Mapping!$E$2:$F$28,2,0)</f>
        <v>sum</v>
      </c>
      <c r="F2560">
        <v>7534089</v>
      </c>
    </row>
    <row r="2561" spans="1:6" x14ac:dyDescent="0.35">
      <c r="A2561" s="56">
        <v>44461</v>
      </c>
      <c r="B2561" s="56" t="str">
        <f>VLOOKUP(A2561,Mapping!$H$2:$I$215,2,0)</f>
        <v>Post</v>
      </c>
      <c r="C2561" s="123">
        <f>VLOOKUP(A2561,Mapping!$H$2:$J$215,3,0)</f>
        <v>0</v>
      </c>
      <c r="D2561" t="s">
        <v>82</v>
      </c>
      <c r="E2561" t="str">
        <f>VLOOKUP(D2561,Mapping!$E$2:$F$28,2,0)</f>
        <v>sum</v>
      </c>
      <c r="F2561">
        <v>5590677</v>
      </c>
    </row>
    <row r="2562" spans="1:6" x14ac:dyDescent="0.35">
      <c r="A2562" s="56">
        <v>44462</v>
      </c>
      <c r="B2562" s="56" t="str">
        <f>VLOOKUP(A2562,Mapping!$H$2:$I$215,2,0)</f>
        <v>Post</v>
      </c>
      <c r="C2562" s="123">
        <f>VLOOKUP(A2562,Mapping!$H$2:$J$215,3,0)</f>
        <v>0</v>
      </c>
      <c r="D2562" t="s">
        <v>82</v>
      </c>
      <c r="E2562" t="str">
        <f>VLOOKUP(D2562,Mapping!$E$2:$F$28,2,0)</f>
        <v>sum</v>
      </c>
      <c r="F2562">
        <v>6703995</v>
      </c>
    </row>
    <row r="2563" spans="1:6" x14ac:dyDescent="0.35">
      <c r="A2563" s="56">
        <v>44463</v>
      </c>
      <c r="B2563" s="56" t="str">
        <f>VLOOKUP(A2563,Mapping!$H$2:$I$215,2,0)</f>
        <v>Post</v>
      </c>
      <c r="C2563" s="123">
        <f>VLOOKUP(A2563,Mapping!$H$2:$J$215,3,0)</f>
        <v>0</v>
      </c>
      <c r="D2563" t="s">
        <v>82</v>
      </c>
      <c r="E2563" t="str">
        <f>VLOOKUP(D2563,Mapping!$E$2:$F$28,2,0)</f>
        <v>sum</v>
      </c>
      <c r="F2563">
        <v>6769453</v>
      </c>
    </row>
    <row r="2564" spans="1:6" x14ac:dyDescent="0.35">
      <c r="A2564" s="56">
        <v>44464</v>
      </c>
      <c r="B2564" s="56" t="str">
        <f>VLOOKUP(A2564,Mapping!$H$2:$I$215,2,0)</f>
        <v>Post</v>
      </c>
      <c r="C2564" s="123">
        <f>VLOOKUP(A2564,Mapping!$H$2:$J$215,3,0)</f>
        <v>0</v>
      </c>
      <c r="D2564" t="s">
        <v>82</v>
      </c>
      <c r="E2564" t="str">
        <f>VLOOKUP(D2564,Mapping!$E$2:$F$28,2,0)</f>
        <v>sum</v>
      </c>
      <c r="F2564">
        <v>5841119</v>
      </c>
    </row>
    <row r="2565" spans="1:6" x14ac:dyDescent="0.35">
      <c r="A2565" s="56">
        <v>44465</v>
      </c>
      <c r="B2565" s="56" t="str">
        <f>VLOOKUP(A2565,Mapping!$H$2:$I$215,2,0)</f>
        <v>Post</v>
      </c>
      <c r="C2565" s="123">
        <f>VLOOKUP(A2565,Mapping!$H$2:$J$215,3,0)</f>
        <v>0</v>
      </c>
      <c r="D2565" t="s">
        <v>82</v>
      </c>
      <c r="E2565" t="str">
        <f>VLOOKUP(D2565,Mapping!$E$2:$F$28,2,0)</f>
        <v>sum</v>
      </c>
      <c r="F2565">
        <v>6666352</v>
      </c>
    </row>
    <row r="2566" spans="1:6" x14ac:dyDescent="0.35">
      <c r="A2566" s="56">
        <v>44466</v>
      </c>
      <c r="B2566" s="56" t="str">
        <f>VLOOKUP(A2566,Mapping!$H$2:$I$215,2,0)</f>
        <v>Post</v>
      </c>
      <c r="C2566" s="123">
        <f>VLOOKUP(A2566,Mapping!$H$2:$J$215,3,0)</f>
        <v>0</v>
      </c>
      <c r="D2566" t="s">
        <v>82</v>
      </c>
      <c r="E2566" t="str">
        <f>VLOOKUP(D2566,Mapping!$E$2:$F$28,2,0)</f>
        <v>sum</v>
      </c>
      <c r="F2566">
        <v>6481612</v>
      </c>
    </row>
    <row r="2567" spans="1:6" x14ac:dyDescent="0.35">
      <c r="A2567" s="56">
        <v>44467</v>
      </c>
      <c r="B2567" s="56" t="str">
        <f>VLOOKUP(A2567,Mapping!$H$2:$I$215,2,0)</f>
        <v>Post</v>
      </c>
      <c r="C2567" s="123">
        <f>VLOOKUP(A2567,Mapping!$H$2:$J$215,3,0)</f>
        <v>0</v>
      </c>
      <c r="D2567" t="s">
        <v>82</v>
      </c>
      <c r="E2567" t="str">
        <f>VLOOKUP(D2567,Mapping!$E$2:$F$28,2,0)</f>
        <v>sum</v>
      </c>
      <c r="F2567">
        <v>6517252</v>
      </c>
    </row>
    <row r="2568" spans="1:6" x14ac:dyDescent="0.35">
      <c r="A2568" s="56">
        <v>44468</v>
      </c>
      <c r="B2568" s="56" t="str">
        <f>VLOOKUP(A2568,Mapping!$H$2:$I$215,2,0)</f>
        <v>Post</v>
      </c>
      <c r="C2568" s="123">
        <f>VLOOKUP(A2568,Mapping!$H$2:$J$215,3,0)</f>
        <v>0</v>
      </c>
      <c r="D2568" t="s">
        <v>82</v>
      </c>
      <c r="E2568" t="str">
        <f>VLOOKUP(D2568,Mapping!$E$2:$F$28,2,0)</f>
        <v>sum</v>
      </c>
      <c r="F2568">
        <v>6349627</v>
      </c>
    </row>
    <row r="2569" spans="1:6" x14ac:dyDescent="0.35">
      <c r="A2569" s="56">
        <v>44469</v>
      </c>
      <c r="B2569" s="56" t="str">
        <f>VLOOKUP(A2569,Mapping!$H$2:$I$215,2,0)</f>
        <v>Post</v>
      </c>
      <c r="C2569" s="123">
        <f>VLOOKUP(A2569,Mapping!$H$2:$J$215,3,0)</f>
        <v>0</v>
      </c>
      <c r="D2569" t="s">
        <v>82</v>
      </c>
      <c r="E2569" t="str">
        <f>VLOOKUP(D2569,Mapping!$E$2:$F$28,2,0)</f>
        <v>sum</v>
      </c>
      <c r="F2569">
        <v>5856512</v>
      </c>
    </row>
    <row r="2570" spans="1:6" x14ac:dyDescent="0.35">
      <c r="A2570" s="56">
        <v>44256</v>
      </c>
      <c r="B2570" s="56" t="str">
        <f>VLOOKUP(A2570,Mapping!$H$2:$I$215,2,0)</f>
        <v>Pre</v>
      </c>
      <c r="C2570" s="123" t="str">
        <f>VLOOKUP(A2570,Mapping!$H$2:$J$215,3,0)</f>
        <v>Pre</v>
      </c>
      <c r="D2570" t="s">
        <v>46</v>
      </c>
      <c r="E2570" t="str">
        <f>VLOOKUP(D2570,Mapping!$E$2:$F$28,2,0)</f>
        <v>sum</v>
      </c>
      <c r="F2570">
        <v>8071</v>
      </c>
    </row>
    <row r="2571" spans="1:6" x14ac:dyDescent="0.35">
      <c r="A2571" s="56">
        <v>44257</v>
      </c>
      <c r="B2571" s="56" t="str">
        <f>VLOOKUP(A2571,Mapping!$H$2:$I$215,2,0)</f>
        <v>Pre</v>
      </c>
      <c r="C2571" s="123" t="str">
        <f>VLOOKUP(A2571,Mapping!$H$2:$J$215,3,0)</f>
        <v>Pre</v>
      </c>
      <c r="D2571" t="s">
        <v>46</v>
      </c>
      <c r="E2571" t="str">
        <f>VLOOKUP(D2571,Mapping!$E$2:$F$28,2,0)</f>
        <v>sum</v>
      </c>
      <c r="F2571">
        <v>7067</v>
      </c>
    </row>
    <row r="2572" spans="1:6" x14ac:dyDescent="0.35">
      <c r="A2572" s="56">
        <v>44258</v>
      </c>
      <c r="B2572" s="56" t="str">
        <f>VLOOKUP(A2572,Mapping!$H$2:$I$215,2,0)</f>
        <v>Pre</v>
      </c>
      <c r="C2572" s="123" t="str">
        <f>VLOOKUP(A2572,Mapping!$H$2:$J$215,3,0)</f>
        <v>Pre</v>
      </c>
      <c r="D2572" t="s">
        <v>46</v>
      </c>
      <c r="E2572" t="str">
        <f>VLOOKUP(D2572,Mapping!$E$2:$F$28,2,0)</f>
        <v>sum</v>
      </c>
      <c r="F2572">
        <v>6733</v>
      </c>
    </row>
    <row r="2573" spans="1:6" x14ac:dyDescent="0.35">
      <c r="A2573" s="56">
        <v>44259</v>
      </c>
      <c r="B2573" s="56" t="str">
        <f>VLOOKUP(A2573,Mapping!$H$2:$I$215,2,0)</f>
        <v>Pre</v>
      </c>
      <c r="C2573" s="123" t="str">
        <f>VLOOKUP(A2573,Mapping!$H$2:$J$215,3,0)</f>
        <v>Pre</v>
      </c>
      <c r="D2573" t="s">
        <v>46</v>
      </c>
      <c r="E2573" t="str">
        <f>VLOOKUP(D2573,Mapping!$E$2:$F$28,2,0)</f>
        <v>sum</v>
      </c>
      <c r="F2573">
        <v>6325</v>
      </c>
    </row>
    <row r="2574" spans="1:6" x14ac:dyDescent="0.35">
      <c r="A2574" s="56">
        <v>44260</v>
      </c>
      <c r="B2574" s="56" t="str">
        <f>VLOOKUP(A2574,Mapping!$H$2:$I$215,2,0)</f>
        <v>Pre</v>
      </c>
      <c r="C2574" s="123" t="str">
        <f>VLOOKUP(A2574,Mapping!$H$2:$J$215,3,0)</f>
        <v>Pre</v>
      </c>
      <c r="D2574" t="s">
        <v>46</v>
      </c>
      <c r="E2574" t="str">
        <f>VLOOKUP(D2574,Mapping!$E$2:$F$28,2,0)</f>
        <v>sum</v>
      </c>
      <c r="F2574">
        <v>6383</v>
      </c>
    </row>
    <row r="2575" spans="1:6" x14ac:dyDescent="0.35">
      <c r="A2575" s="56">
        <v>44261</v>
      </c>
      <c r="B2575" s="56" t="str">
        <f>VLOOKUP(A2575,Mapping!$H$2:$I$215,2,0)</f>
        <v>Pre</v>
      </c>
      <c r="C2575" s="123" t="str">
        <f>VLOOKUP(A2575,Mapping!$H$2:$J$215,3,0)</f>
        <v>Pre</v>
      </c>
      <c r="D2575" t="s">
        <v>46</v>
      </c>
      <c r="E2575" t="str">
        <f>VLOOKUP(D2575,Mapping!$E$2:$F$28,2,0)</f>
        <v>sum</v>
      </c>
      <c r="F2575">
        <v>6501</v>
      </c>
    </row>
    <row r="2576" spans="1:6" x14ac:dyDescent="0.35">
      <c r="A2576" s="56">
        <v>44262</v>
      </c>
      <c r="B2576" s="56" t="str">
        <f>VLOOKUP(A2576,Mapping!$H$2:$I$215,2,0)</f>
        <v>Pre</v>
      </c>
      <c r="C2576" s="123" t="str">
        <f>VLOOKUP(A2576,Mapping!$H$2:$J$215,3,0)</f>
        <v>Pre</v>
      </c>
      <c r="D2576" t="s">
        <v>46</v>
      </c>
      <c r="E2576" t="str">
        <f>VLOOKUP(D2576,Mapping!$E$2:$F$28,2,0)</f>
        <v>sum</v>
      </c>
      <c r="F2576">
        <v>8015</v>
      </c>
    </row>
    <row r="2577" spans="1:6" x14ac:dyDescent="0.35">
      <c r="A2577" s="56">
        <v>44263</v>
      </c>
      <c r="B2577" s="56" t="str">
        <f>VLOOKUP(A2577,Mapping!$H$2:$I$215,2,0)</f>
        <v>Pre</v>
      </c>
      <c r="C2577" s="123" t="str">
        <f>VLOOKUP(A2577,Mapping!$H$2:$J$215,3,0)</f>
        <v>Pre</v>
      </c>
      <c r="D2577" t="s">
        <v>46</v>
      </c>
      <c r="E2577" t="str">
        <f>VLOOKUP(D2577,Mapping!$E$2:$F$28,2,0)</f>
        <v>sum</v>
      </c>
      <c r="F2577">
        <v>7014</v>
      </c>
    </row>
    <row r="2578" spans="1:6" x14ac:dyDescent="0.35">
      <c r="A2578" s="56">
        <v>44264</v>
      </c>
      <c r="B2578" s="56" t="str">
        <f>VLOOKUP(A2578,Mapping!$H$2:$I$215,2,0)</f>
        <v>Pre</v>
      </c>
      <c r="C2578" s="123" t="str">
        <f>VLOOKUP(A2578,Mapping!$H$2:$J$215,3,0)</f>
        <v>Pre</v>
      </c>
      <c r="D2578" t="s">
        <v>46</v>
      </c>
      <c r="E2578" t="str">
        <f>VLOOKUP(D2578,Mapping!$E$2:$F$28,2,0)</f>
        <v>sum</v>
      </c>
      <c r="F2578">
        <v>6578</v>
      </c>
    </row>
    <row r="2579" spans="1:6" x14ac:dyDescent="0.35">
      <c r="A2579" s="56">
        <v>44265</v>
      </c>
      <c r="B2579" s="56" t="str">
        <f>VLOOKUP(A2579,Mapping!$H$2:$I$215,2,0)</f>
        <v>Pre</v>
      </c>
      <c r="C2579" s="123" t="str">
        <f>VLOOKUP(A2579,Mapping!$H$2:$J$215,3,0)</f>
        <v>Pre</v>
      </c>
      <c r="D2579" t="s">
        <v>46</v>
      </c>
      <c r="E2579" t="str">
        <f>VLOOKUP(D2579,Mapping!$E$2:$F$28,2,0)</f>
        <v>sum</v>
      </c>
      <c r="F2579">
        <v>6341</v>
      </c>
    </row>
    <row r="2580" spans="1:6" x14ac:dyDescent="0.35">
      <c r="A2580" s="56">
        <v>44266</v>
      </c>
      <c r="B2580" s="56" t="str">
        <f>VLOOKUP(A2580,Mapping!$H$2:$I$215,2,0)</f>
        <v>Pre</v>
      </c>
      <c r="C2580" s="123" t="str">
        <f>VLOOKUP(A2580,Mapping!$H$2:$J$215,3,0)</f>
        <v>Pre</v>
      </c>
      <c r="D2580" t="s">
        <v>46</v>
      </c>
      <c r="E2580" t="str">
        <f>VLOOKUP(D2580,Mapping!$E$2:$F$28,2,0)</f>
        <v>sum</v>
      </c>
      <c r="F2580">
        <v>6611</v>
      </c>
    </row>
    <row r="2581" spans="1:6" x14ac:dyDescent="0.35">
      <c r="A2581" s="56">
        <v>44267</v>
      </c>
      <c r="B2581" s="56" t="str">
        <f>VLOOKUP(A2581,Mapping!$H$2:$I$215,2,0)</f>
        <v>Pre</v>
      </c>
      <c r="C2581" s="123" t="str">
        <f>VLOOKUP(A2581,Mapping!$H$2:$J$215,3,0)</f>
        <v>Pre</v>
      </c>
      <c r="D2581" t="s">
        <v>46</v>
      </c>
      <c r="E2581" t="str">
        <f>VLOOKUP(D2581,Mapping!$E$2:$F$28,2,0)</f>
        <v>sum</v>
      </c>
      <c r="F2581">
        <v>6801</v>
      </c>
    </row>
    <row r="2582" spans="1:6" x14ac:dyDescent="0.35">
      <c r="A2582" s="56">
        <v>44268</v>
      </c>
      <c r="B2582" s="56" t="str">
        <f>VLOOKUP(A2582,Mapping!$H$2:$I$215,2,0)</f>
        <v>Pre</v>
      </c>
      <c r="C2582" s="123" t="str">
        <f>VLOOKUP(A2582,Mapping!$H$2:$J$215,3,0)</f>
        <v>Pre</v>
      </c>
      <c r="D2582" t="s">
        <v>46</v>
      </c>
      <c r="E2582" t="str">
        <f>VLOOKUP(D2582,Mapping!$E$2:$F$28,2,0)</f>
        <v>sum</v>
      </c>
      <c r="F2582">
        <v>6767</v>
      </c>
    </row>
    <row r="2583" spans="1:6" x14ac:dyDescent="0.35">
      <c r="A2583" s="56">
        <v>44269</v>
      </c>
      <c r="B2583" s="56" t="str">
        <f>VLOOKUP(A2583,Mapping!$H$2:$I$215,2,0)</f>
        <v>Pre</v>
      </c>
      <c r="C2583" s="123" t="str">
        <f>VLOOKUP(A2583,Mapping!$H$2:$J$215,3,0)</f>
        <v>Pre</v>
      </c>
      <c r="D2583" t="s">
        <v>46</v>
      </c>
      <c r="E2583" t="str">
        <f>VLOOKUP(D2583,Mapping!$E$2:$F$28,2,0)</f>
        <v>sum</v>
      </c>
      <c r="F2583">
        <v>7666</v>
      </c>
    </row>
    <row r="2584" spans="1:6" x14ac:dyDescent="0.35">
      <c r="A2584" s="56">
        <v>44270</v>
      </c>
      <c r="B2584" s="56" t="str">
        <f>VLOOKUP(A2584,Mapping!$H$2:$I$215,2,0)</f>
        <v>Pre</v>
      </c>
      <c r="C2584" s="123" t="str">
        <f>VLOOKUP(A2584,Mapping!$H$2:$J$215,3,0)</f>
        <v>Pre</v>
      </c>
      <c r="D2584" t="s">
        <v>46</v>
      </c>
      <c r="E2584" t="str">
        <f>VLOOKUP(D2584,Mapping!$E$2:$F$28,2,0)</f>
        <v>sum</v>
      </c>
      <c r="F2584">
        <v>7560</v>
      </c>
    </row>
    <row r="2585" spans="1:6" x14ac:dyDescent="0.35">
      <c r="A2585" s="56">
        <v>44271</v>
      </c>
      <c r="B2585" s="56" t="str">
        <f>VLOOKUP(A2585,Mapping!$H$2:$I$215,2,0)</f>
        <v>Pre</v>
      </c>
      <c r="C2585" s="123" t="str">
        <f>VLOOKUP(A2585,Mapping!$H$2:$J$215,3,0)</f>
        <v>Pre</v>
      </c>
      <c r="D2585" t="s">
        <v>46</v>
      </c>
      <c r="E2585" t="str">
        <f>VLOOKUP(D2585,Mapping!$E$2:$F$28,2,0)</f>
        <v>sum</v>
      </c>
      <c r="F2585">
        <v>7090</v>
      </c>
    </row>
    <row r="2586" spans="1:6" x14ac:dyDescent="0.35">
      <c r="A2586" s="56">
        <v>44272</v>
      </c>
      <c r="B2586" s="56" t="str">
        <f>VLOOKUP(A2586,Mapping!$H$2:$I$215,2,0)</f>
        <v>Pre</v>
      </c>
      <c r="C2586" s="123" t="str">
        <f>VLOOKUP(A2586,Mapping!$H$2:$J$215,3,0)</f>
        <v>Pre</v>
      </c>
      <c r="D2586" t="s">
        <v>46</v>
      </c>
      <c r="E2586" t="str">
        <f>VLOOKUP(D2586,Mapping!$E$2:$F$28,2,0)</f>
        <v>sum</v>
      </c>
      <c r="F2586">
        <v>6690</v>
      </c>
    </row>
    <row r="2587" spans="1:6" x14ac:dyDescent="0.35">
      <c r="A2587" s="56">
        <v>44273</v>
      </c>
      <c r="B2587" s="56" t="str">
        <f>VLOOKUP(A2587,Mapping!$H$2:$I$215,2,0)</f>
        <v>Pre</v>
      </c>
      <c r="C2587" s="123" t="str">
        <f>VLOOKUP(A2587,Mapping!$H$2:$J$215,3,0)</f>
        <v>Pre</v>
      </c>
      <c r="D2587" t="s">
        <v>46</v>
      </c>
      <c r="E2587" t="str">
        <f>VLOOKUP(D2587,Mapping!$E$2:$F$28,2,0)</f>
        <v>sum</v>
      </c>
      <c r="F2587">
        <v>5830</v>
      </c>
    </row>
    <row r="2588" spans="1:6" x14ac:dyDescent="0.35">
      <c r="A2588" s="56">
        <v>44274</v>
      </c>
      <c r="B2588" s="56" t="str">
        <f>VLOOKUP(A2588,Mapping!$H$2:$I$215,2,0)</f>
        <v>Pre</v>
      </c>
      <c r="C2588" s="123" t="str">
        <f>VLOOKUP(A2588,Mapping!$H$2:$J$215,3,0)</f>
        <v>Pre</v>
      </c>
      <c r="D2588" t="s">
        <v>46</v>
      </c>
      <c r="E2588" t="str">
        <f>VLOOKUP(D2588,Mapping!$E$2:$F$28,2,0)</f>
        <v>sum</v>
      </c>
      <c r="F2588">
        <v>8513</v>
      </c>
    </row>
    <row r="2589" spans="1:6" x14ac:dyDescent="0.35">
      <c r="A2589" s="56">
        <v>44275</v>
      </c>
      <c r="B2589" s="56" t="str">
        <f>VLOOKUP(A2589,Mapping!$H$2:$I$215,2,0)</f>
        <v>Pre</v>
      </c>
      <c r="C2589" s="123" t="str">
        <f>VLOOKUP(A2589,Mapping!$H$2:$J$215,3,0)</f>
        <v>Pre</v>
      </c>
      <c r="D2589" t="s">
        <v>46</v>
      </c>
      <c r="E2589" t="str">
        <f>VLOOKUP(D2589,Mapping!$E$2:$F$28,2,0)</f>
        <v>sum</v>
      </c>
      <c r="F2589">
        <v>7030</v>
      </c>
    </row>
    <row r="2590" spans="1:6" x14ac:dyDescent="0.35">
      <c r="A2590" s="56">
        <v>44276</v>
      </c>
      <c r="B2590" s="56" t="str">
        <f>VLOOKUP(A2590,Mapping!$H$2:$I$215,2,0)</f>
        <v>Pre</v>
      </c>
      <c r="C2590" s="123" t="str">
        <f>VLOOKUP(A2590,Mapping!$H$2:$J$215,3,0)</f>
        <v>Pre</v>
      </c>
      <c r="D2590" t="s">
        <v>46</v>
      </c>
      <c r="E2590" t="str">
        <f>VLOOKUP(D2590,Mapping!$E$2:$F$28,2,0)</f>
        <v>sum</v>
      </c>
      <c r="F2590">
        <v>7086</v>
      </c>
    </row>
    <row r="2591" spans="1:6" x14ac:dyDescent="0.35">
      <c r="A2591" s="56">
        <v>44277</v>
      </c>
      <c r="B2591" s="56" t="str">
        <f>VLOOKUP(A2591,Mapping!$H$2:$I$215,2,0)</f>
        <v>Pre</v>
      </c>
      <c r="C2591" s="123" t="str">
        <f>VLOOKUP(A2591,Mapping!$H$2:$J$215,3,0)</f>
        <v>Pre</v>
      </c>
      <c r="D2591" t="s">
        <v>46</v>
      </c>
      <c r="E2591" t="str">
        <f>VLOOKUP(D2591,Mapping!$E$2:$F$28,2,0)</f>
        <v>sum</v>
      </c>
      <c r="F2591">
        <v>6868</v>
      </c>
    </row>
    <row r="2592" spans="1:6" x14ac:dyDescent="0.35">
      <c r="A2592" s="56">
        <v>44278</v>
      </c>
      <c r="B2592" s="56" t="str">
        <f>VLOOKUP(A2592,Mapping!$H$2:$I$215,2,0)</f>
        <v>Pre</v>
      </c>
      <c r="C2592" s="123" t="str">
        <f>VLOOKUP(A2592,Mapping!$H$2:$J$215,3,0)</f>
        <v>Pre</v>
      </c>
      <c r="D2592" t="s">
        <v>46</v>
      </c>
      <c r="E2592" t="str">
        <f>VLOOKUP(D2592,Mapping!$E$2:$F$28,2,0)</f>
        <v>sum</v>
      </c>
      <c r="F2592">
        <v>5929</v>
      </c>
    </row>
    <row r="2593" spans="1:6" x14ac:dyDescent="0.35">
      <c r="A2593" s="56">
        <v>44279</v>
      </c>
      <c r="B2593" s="56" t="str">
        <f>VLOOKUP(A2593,Mapping!$H$2:$I$215,2,0)</f>
        <v>Pre</v>
      </c>
      <c r="C2593" s="123" t="str">
        <f>VLOOKUP(A2593,Mapping!$H$2:$J$215,3,0)</f>
        <v>Pre</v>
      </c>
      <c r="D2593" t="s">
        <v>46</v>
      </c>
      <c r="E2593" t="str">
        <f>VLOOKUP(D2593,Mapping!$E$2:$F$28,2,0)</f>
        <v>sum</v>
      </c>
      <c r="F2593">
        <v>6134</v>
      </c>
    </row>
    <row r="2594" spans="1:6" x14ac:dyDescent="0.35">
      <c r="A2594" s="56">
        <v>44280</v>
      </c>
      <c r="B2594" s="56" t="str">
        <f>VLOOKUP(A2594,Mapping!$H$2:$I$215,2,0)</f>
        <v>Pre</v>
      </c>
      <c r="C2594" s="123" t="str">
        <f>VLOOKUP(A2594,Mapping!$H$2:$J$215,3,0)</f>
        <v>Pre</v>
      </c>
      <c r="D2594" t="s">
        <v>46</v>
      </c>
      <c r="E2594" t="str">
        <f>VLOOKUP(D2594,Mapping!$E$2:$F$28,2,0)</f>
        <v>sum</v>
      </c>
      <c r="F2594">
        <v>6022</v>
      </c>
    </row>
    <row r="2595" spans="1:6" x14ac:dyDescent="0.35">
      <c r="A2595" s="56">
        <v>44281</v>
      </c>
      <c r="B2595" s="56" t="str">
        <f>VLOOKUP(A2595,Mapping!$H$2:$I$215,2,0)</f>
        <v>Pre</v>
      </c>
      <c r="C2595" s="123" t="str">
        <f>VLOOKUP(A2595,Mapping!$H$2:$J$215,3,0)</f>
        <v>Pre</v>
      </c>
      <c r="D2595" t="s">
        <v>46</v>
      </c>
      <c r="E2595" t="str">
        <f>VLOOKUP(D2595,Mapping!$E$2:$F$28,2,0)</f>
        <v>sum</v>
      </c>
      <c r="F2595">
        <v>5462</v>
      </c>
    </row>
    <row r="2596" spans="1:6" x14ac:dyDescent="0.35">
      <c r="A2596" s="56">
        <v>44282</v>
      </c>
      <c r="B2596" s="56" t="str">
        <f>VLOOKUP(A2596,Mapping!$H$2:$I$215,2,0)</f>
        <v>Pre</v>
      </c>
      <c r="C2596" s="123" t="str">
        <f>VLOOKUP(A2596,Mapping!$H$2:$J$215,3,0)</f>
        <v>Pre</v>
      </c>
      <c r="D2596" t="s">
        <v>46</v>
      </c>
      <c r="E2596" t="str">
        <f>VLOOKUP(D2596,Mapping!$E$2:$F$28,2,0)</f>
        <v>sum</v>
      </c>
      <c r="F2596">
        <v>5426</v>
      </c>
    </row>
    <row r="2597" spans="1:6" x14ac:dyDescent="0.35">
      <c r="A2597" s="56">
        <v>44283</v>
      </c>
      <c r="B2597" s="56" t="str">
        <f>VLOOKUP(A2597,Mapping!$H$2:$I$215,2,0)</f>
        <v>Pre</v>
      </c>
      <c r="C2597" s="123" t="str">
        <f>VLOOKUP(A2597,Mapping!$H$2:$J$215,3,0)</f>
        <v>Pre</v>
      </c>
      <c r="D2597" t="s">
        <v>46</v>
      </c>
      <c r="E2597" t="str">
        <f>VLOOKUP(D2597,Mapping!$E$2:$F$28,2,0)</f>
        <v>sum</v>
      </c>
      <c r="F2597">
        <v>6637</v>
      </c>
    </row>
    <row r="2598" spans="1:6" x14ac:dyDescent="0.35">
      <c r="A2598" s="56">
        <v>44284</v>
      </c>
      <c r="B2598" s="56" t="str">
        <f>VLOOKUP(A2598,Mapping!$H$2:$I$215,2,0)</f>
        <v>Pre</v>
      </c>
      <c r="C2598" s="123" t="str">
        <f>VLOOKUP(A2598,Mapping!$H$2:$J$215,3,0)</f>
        <v>Pre</v>
      </c>
      <c r="D2598" t="s">
        <v>46</v>
      </c>
      <c r="E2598" t="str">
        <f>VLOOKUP(D2598,Mapping!$E$2:$F$28,2,0)</f>
        <v>sum</v>
      </c>
      <c r="F2598">
        <v>7219</v>
      </c>
    </row>
    <row r="2599" spans="1:6" x14ac:dyDescent="0.35">
      <c r="A2599" s="56">
        <v>44285</v>
      </c>
      <c r="B2599" s="56" t="str">
        <f>VLOOKUP(A2599,Mapping!$H$2:$I$215,2,0)</f>
        <v>Pre</v>
      </c>
      <c r="C2599" s="123" t="str">
        <f>VLOOKUP(A2599,Mapping!$H$2:$J$215,3,0)</f>
        <v>Pre</v>
      </c>
      <c r="D2599" t="s">
        <v>46</v>
      </c>
      <c r="E2599" t="str">
        <f>VLOOKUP(D2599,Mapping!$E$2:$F$28,2,0)</f>
        <v>sum</v>
      </c>
      <c r="F2599">
        <v>5908</v>
      </c>
    </row>
    <row r="2600" spans="1:6" x14ac:dyDescent="0.35">
      <c r="A2600" s="56">
        <v>44286</v>
      </c>
      <c r="B2600" s="56" t="str">
        <f>VLOOKUP(A2600,Mapping!$H$2:$I$215,2,0)</f>
        <v>Pre</v>
      </c>
      <c r="C2600" s="123" t="str">
        <f>VLOOKUP(A2600,Mapping!$H$2:$J$215,3,0)</f>
        <v>Pre</v>
      </c>
      <c r="D2600" t="s">
        <v>46</v>
      </c>
      <c r="E2600" t="str">
        <f>VLOOKUP(D2600,Mapping!$E$2:$F$28,2,0)</f>
        <v>sum</v>
      </c>
      <c r="F2600">
        <v>5821</v>
      </c>
    </row>
    <row r="2601" spans="1:6" x14ac:dyDescent="0.35">
      <c r="A2601" s="56">
        <v>44287</v>
      </c>
      <c r="B2601" s="56" t="str">
        <f>VLOOKUP(A2601,Mapping!$H$2:$I$215,2,0)</f>
        <v>Pre</v>
      </c>
      <c r="C2601" s="123" t="str">
        <f>VLOOKUP(A2601,Mapping!$H$2:$J$215,3,0)</f>
        <v>Pre</v>
      </c>
      <c r="D2601" t="s">
        <v>46</v>
      </c>
      <c r="E2601" t="str">
        <f>VLOOKUP(D2601,Mapping!$E$2:$F$28,2,0)</f>
        <v>sum</v>
      </c>
      <c r="F2601">
        <v>6161</v>
      </c>
    </row>
    <row r="2602" spans="1:6" x14ac:dyDescent="0.35">
      <c r="A2602" s="56">
        <v>44288</v>
      </c>
      <c r="B2602" s="56" t="str">
        <f>VLOOKUP(A2602,Mapping!$H$2:$I$215,2,0)</f>
        <v>Pre</v>
      </c>
      <c r="C2602" s="123" t="str">
        <f>VLOOKUP(A2602,Mapping!$H$2:$J$215,3,0)</f>
        <v>Pre</v>
      </c>
      <c r="D2602" t="s">
        <v>46</v>
      </c>
      <c r="E2602" t="str">
        <f>VLOOKUP(D2602,Mapping!$E$2:$F$28,2,0)</f>
        <v>sum</v>
      </c>
      <c r="F2602">
        <v>5874</v>
      </c>
    </row>
    <row r="2603" spans="1:6" x14ac:dyDescent="0.35">
      <c r="A2603" s="56">
        <v>44289</v>
      </c>
      <c r="B2603" s="56" t="str">
        <f>VLOOKUP(A2603,Mapping!$H$2:$I$215,2,0)</f>
        <v>Pre</v>
      </c>
      <c r="C2603" s="123" t="str">
        <f>VLOOKUP(A2603,Mapping!$H$2:$J$215,3,0)</f>
        <v>Pre</v>
      </c>
      <c r="D2603" t="s">
        <v>46</v>
      </c>
      <c r="E2603" t="str">
        <f>VLOOKUP(D2603,Mapping!$E$2:$F$28,2,0)</f>
        <v>sum</v>
      </c>
      <c r="F2603">
        <v>6552</v>
      </c>
    </row>
    <row r="2604" spans="1:6" x14ac:dyDescent="0.35">
      <c r="A2604" s="56">
        <v>44290</v>
      </c>
      <c r="B2604" s="56" t="str">
        <f>VLOOKUP(A2604,Mapping!$H$2:$I$215,2,0)</f>
        <v>Pre</v>
      </c>
      <c r="C2604" s="123" t="str">
        <f>VLOOKUP(A2604,Mapping!$H$2:$J$215,3,0)</f>
        <v>Pre</v>
      </c>
      <c r="D2604" t="s">
        <v>46</v>
      </c>
      <c r="E2604" t="str">
        <f>VLOOKUP(D2604,Mapping!$E$2:$F$28,2,0)</f>
        <v>sum</v>
      </c>
      <c r="F2604">
        <v>6772</v>
      </c>
    </row>
    <row r="2605" spans="1:6" x14ac:dyDescent="0.35">
      <c r="A2605" s="56">
        <v>44291</v>
      </c>
      <c r="B2605" s="56" t="str">
        <f>VLOOKUP(A2605,Mapping!$H$2:$I$215,2,0)</f>
        <v>Pre</v>
      </c>
      <c r="C2605" s="123" t="str">
        <f>VLOOKUP(A2605,Mapping!$H$2:$J$215,3,0)</f>
        <v>Pre</v>
      </c>
      <c r="D2605" t="s">
        <v>46</v>
      </c>
      <c r="E2605" t="str">
        <f>VLOOKUP(D2605,Mapping!$E$2:$F$28,2,0)</f>
        <v>sum</v>
      </c>
      <c r="F2605">
        <v>6680</v>
      </c>
    </row>
    <row r="2606" spans="1:6" x14ac:dyDescent="0.35">
      <c r="A2606" s="56">
        <v>44292</v>
      </c>
      <c r="B2606" s="56" t="str">
        <f>VLOOKUP(A2606,Mapping!$H$2:$I$215,2,0)</f>
        <v>Pre</v>
      </c>
      <c r="C2606" s="123" t="str">
        <f>VLOOKUP(A2606,Mapping!$H$2:$J$215,3,0)</f>
        <v>Pre</v>
      </c>
      <c r="D2606" t="s">
        <v>46</v>
      </c>
      <c r="E2606" t="str">
        <f>VLOOKUP(D2606,Mapping!$E$2:$F$28,2,0)</f>
        <v>sum</v>
      </c>
      <c r="F2606">
        <v>6641</v>
      </c>
    </row>
    <row r="2607" spans="1:6" x14ac:dyDescent="0.35">
      <c r="A2607" s="56">
        <v>44293</v>
      </c>
      <c r="B2607" s="56" t="str">
        <f>VLOOKUP(A2607,Mapping!$H$2:$I$215,2,0)</f>
        <v>Pre</v>
      </c>
      <c r="C2607" s="123" t="str">
        <f>VLOOKUP(A2607,Mapping!$H$2:$J$215,3,0)</f>
        <v>Pre</v>
      </c>
      <c r="D2607" t="s">
        <v>46</v>
      </c>
      <c r="E2607" t="str">
        <f>VLOOKUP(D2607,Mapping!$E$2:$F$28,2,0)</f>
        <v>sum</v>
      </c>
      <c r="F2607">
        <v>5961</v>
      </c>
    </row>
    <row r="2608" spans="1:6" x14ac:dyDescent="0.35">
      <c r="A2608" s="56">
        <v>44294</v>
      </c>
      <c r="B2608" s="56" t="str">
        <f>VLOOKUP(A2608,Mapping!$H$2:$I$215,2,0)</f>
        <v>Pre</v>
      </c>
      <c r="C2608" s="123" t="str">
        <f>VLOOKUP(A2608,Mapping!$H$2:$J$215,3,0)</f>
        <v>Pre</v>
      </c>
      <c r="D2608" t="s">
        <v>46</v>
      </c>
      <c r="E2608" t="str">
        <f>VLOOKUP(D2608,Mapping!$E$2:$F$28,2,0)</f>
        <v>sum</v>
      </c>
      <c r="F2608">
        <v>5804</v>
      </c>
    </row>
    <row r="2609" spans="1:6" x14ac:dyDescent="0.35">
      <c r="A2609" s="56">
        <v>44295</v>
      </c>
      <c r="B2609" s="56" t="str">
        <f>VLOOKUP(A2609,Mapping!$H$2:$I$215,2,0)</f>
        <v>Pre</v>
      </c>
      <c r="C2609" s="123" t="str">
        <f>VLOOKUP(A2609,Mapping!$H$2:$J$215,3,0)</f>
        <v>Pre</v>
      </c>
      <c r="D2609" t="s">
        <v>46</v>
      </c>
      <c r="E2609" t="str">
        <f>VLOOKUP(D2609,Mapping!$E$2:$F$28,2,0)</f>
        <v>sum</v>
      </c>
      <c r="F2609">
        <v>6810</v>
      </c>
    </row>
    <row r="2610" spans="1:6" x14ac:dyDescent="0.35">
      <c r="A2610" s="56">
        <v>44296</v>
      </c>
      <c r="B2610" s="56" t="str">
        <f>VLOOKUP(A2610,Mapping!$H$2:$I$215,2,0)</f>
        <v>Pre</v>
      </c>
      <c r="C2610" s="123" t="str">
        <f>VLOOKUP(A2610,Mapping!$H$2:$J$215,3,0)</f>
        <v>Pre</v>
      </c>
      <c r="D2610" t="s">
        <v>46</v>
      </c>
      <c r="E2610" t="str">
        <f>VLOOKUP(D2610,Mapping!$E$2:$F$28,2,0)</f>
        <v>sum</v>
      </c>
      <c r="F2610">
        <v>6218</v>
      </c>
    </row>
    <row r="2611" spans="1:6" x14ac:dyDescent="0.35">
      <c r="A2611" s="56">
        <v>44297</v>
      </c>
      <c r="B2611" s="56" t="str">
        <f>VLOOKUP(A2611,Mapping!$H$2:$I$215,2,0)</f>
        <v>Pre</v>
      </c>
      <c r="C2611" s="123" t="str">
        <f>VLOOKUP(A2611,Mapping!$H$2:$J$215,3,0)</f>
        <v>Pre</v>
      </c>
      <c r="D2611" t="s">
        <v>46</v>
      </c>
      <c r="E2611" t="str">
        <f>VLOOKUP(D2611,Mapping!$E$2:$F$28,2,0)</f>
        <v>sum</v>
      </c>
      <c r="F2611">
        <v>6595</v>
      </c>
    </row>
    <row r="2612" spans="1:6" x14ac:dyDescent="0.35">
      <c r="A2612" s="56">
        <v>44298</v>
      </c>
      <c r="B2612" s="56" t="str">
        <f>VLOOKUP(A2612,Mapping!$H$2:$I$215,2,0)</f>
        <v>Pre</v>
      </c>
      <c r="C2612" s="123" t="str">
        <f>VLOOKUP(A2612,Mapping!$H$2:$J$215,3,0)</f>
        <v>Pre</v>
      </c>
      <c r="D2612" t="s">
        <v>46</v>
      </c>
      <c r="E2612" t="str">
        <f>VLOOKUP(D2612,Mapping!$E$2:$F$28,2,0)</f>
        <v>sum</v>
      </c>
      <c r="F2612">
        <v>6819</v>
      </c>
    </row>
    <row r="2613" spans="1:6" x14ac:dyDescent="0.35">
      <c r="A2613" s="56">
        <v>44299</v>
      </c>
      <c r="B2613" s="56" t="str">
        <f>VLOOKUP(A2613,Mapping!$H$2:$I$215,2,0)</f>
        <v>Pre</v>
      </c>
      <c r="C2613" s="123" t="str">
        <f>VLOOKUP(A2613,Mapping!$H$2:$J$215,3,0)</f>
        <v>Pre</v>
      </c>
      <c r="D2613" t="s">
        <v>46</v>
      </c>
      <c r="E2613" t="str">
        <f>VLOOKUP(D2613,Mapping!$E$2:$F$28,2,0)</f>
        <v>sum</v>
      </c>
      <c r="F2613">
        <v>6468</v>
      </c>
    </row>
    <row r="2614" spans="1:6" x14ac:dyDescent="0.35">
      <c r="A2614" s="56">
        <v>44300</v>
      </c>
      <c r="B2614" s="56" t="str">
        <f>VLOOKUP(A2614,Mapping!$H$2:$I$215,2,0)</f>
        <v>Pre</v>
      </c>
      <c r="C2614" s="123" t="str">
        <f>VLOOKUP(A2614,Mapping!$H$2:$J$215,3,0)</f>
        <v>Pre</v>
      </c>
      <c r="D2614" t="s">
        <v>46</v>
      </c>
      <c r="E2614" t="str">
        <f>VLOOKUP(D2614,Mapping!$E$2:$F$28,2,0)</f>
        <v>sum</v>
      </c>
      <c r="F2614">
        <v>5891</v>
      </c>
    </row>
    <row r="2615" spans="1:6" x14ac:dyDescent="0.35">
      <c r="A2615" s="56">
        <v>44301</v>
      </c>
      <c r="B2615" s="56" t="str">
        <f>VLOOKUP(A2615,Mapping!$H$2:$I$215,2,0)</f>
        <v>Pre</v>
      </c>
      <c r="C2615" s="123" t="str">
        <f>VLOOKUP(A2615,Mapping!$H$2:$J$215,3,0)</f>
        <v>Pre</v>
      </c>
      <c r="D2615" t="s">
        <v>46</v>
      </c>
      <c r="E2615" t="str">
        <f>VLOOKUP(D2615,Mapping!$E$2:$F$28,2,0)</f>
        <v>sum</v>
      </c>
      <c r="F2615">
        <v>6242</v>
      </c>
    </row>
    <row r="2616" spans="1:6" x14ac:dyDescent="0.35">
      <c r="A2616" s="56">
        <v>44302</v>
      </c>
      <c r="B2616" s="56" t="str">
        <f>VLOOKUP(A2616,Mapping!$H$2:$I$215,2,0)</f>
        <v>Pre</v>
      </c>
      <c r="C2616" s="123" t="str">
        <f>VLOOKUP(A2616,Mapping!$H$2:$J$215,3,0)</f>
        <v>Pre</v>
      </c>
      <c r="D2616" t="s">
        <v>46</v>
      </c>
      <c r="E2616" t="str">
        <f>VLOOKUP(D2616,Mapping!$E$2:$F$28,2,0)</f>
        <v>sum</v>
      </c>
      <c r="F2616">
        <v>5789</v>
      </c>
    </row>
    <row r="2617" spans="1:6" x14ac:dyDescent="0.35">
      <c r="A2617" s="56">
        <v>44303</v>
      </c>
      <c r="B2617" s="56" t="str">
        <f>VLOOKUP(A2617,Mapping!$H$2:$I$215,2,0)</f>
        <v>Pre</v>
      </c>
      <c r="C2617" s="123" t="str">
        <f>VLOOKUP(A2617,Mapping!$H$2:$J$215,3,0)</f>
        <v>Pre</v>
      </c>
      <c r="D2617" t="s">
        <v>46</v>
      </c>
      <c r="E2617" t="str">
        <f>VLOOKUP(D2617,Mapping!$E$2:$F$28,2,0)</f>
        <v>sum</v>
      </c>
      <c r="F2617">
        <v>5792</v>
      </c>
    </row>
    <row r="2618" spans="1:6" x14ac:dyDescent="0.35">
      <c r="A2618" s="56">
        <v>44304</v>
      </c>
      <c r="B2618" s="56" t="str">
        <f>VLOOKUP(A2618,Mapping!$H$2:$I$215,2,0)</f>
        <v>Pre</v>
      </c>
      <c r="C2618" s="123" t="str">
        <f>VLOOKUP(A2618,Mapping!$H$2:$J$215,3,0)</f>
        <v>Pre</v>
      </c>
      <c r="D2618" t="s">
        <v>46</v>
      </c>
      <c r="E2618" t="str">
        <f>VLOOKUP(D2618,Mapping!$E$2:$F$28,2,0)</f>
        <v>sum</v>
      </c>
      <c r="F2618">
        <v>6292</v>
      </c>
    </row>
    <row r="2619" spans="1:6" x14ac:dyDescent="0.35">
      <c r="A2619" s="56">
        <v>44305</v>
      </c>
      <c r="B2619" s="56" t="str">
        <f>VLOOKUP(A2619,Mapping!$H$2:$I$215,2,0)</f>
        <v>Pre</v>
      </c>
      <c r="C2619" s="123" t="str">
        <f>VLOOKUP(A2619,Mapping!$H$2:$J$215,3,0)</f>
        <v>Pre</v>
      </c>
      <c r="D2619" t="s">
        <v>46</v>
      </c>
      <c r="E2619" t="str">
        <f>VLOOKUP(D2619,Mapping!$E$2:$F$28,2,0)</f>
        <v>sum</v>
      </c>
      <c r="F2619">
        <v>6351</v>
      </c>
    </row>
    <row r="2620" spans="1:6" x14ac:dyDescent="0.35">
      <c r="A2620" s="56">
        <v>44306</v>
      </c>
      <c r="B2620" s="56" t="str">
        <f>VLOOKUP(A2620,Mapping!$H$2:$I$215,2,0)</f>
        <v>Pre</v>
      </c>
      <c r="C2620" s="123" t="str">
        <f>VLOOKUP(A2620,Mapping!$H$2:$J$215,3,0)</f>
        <v>Pre</v>
      </c>
      <c r="D2620" t="s">
        <v>46</v>
      </c>
      <c r="E2620" t="str">
        <f>VLOOKUP(D2620,Mapping!$E$2:$F$28,2,0)</f>
        <v>sum</v>
      </c>
      <c r="F2620">
        <v>5895</v>
      </c>
    </row>
    <row r="2621" spans="1:6" x14ac:dyDescent="0.35">
      <c r="A2621" s="56">
        <v>44307</v>
      </c>
      <c r="B2621" s="56" t="str">
        <f>VLOOKUP(A2621,Mapping!$H$2:$I$215,2,0)</f>
        <v>Pre</v>
      </c>
      <c r="C2621" s="123" t="str">
        <f>VLOOKUP(A2621,Mapping!$H$2:$J$215,3,0)</f>
        <v>Pre</v>
      </c>
      <c r="D2621" t="s">
        <v>46</v>
      </c>
      <c r="E2621" t="str">
        <f>VLOOKUP(D2621,Mapping!$E$2:$F$28,2,0)</f>
        <v>sum</v>
      </c>
      <c r="F2621">
        <v>8498</v>
      </c>
    </row>
    <row r="2622" spans="1:6" x14ac:dyDescent="0.35">
      <c r="A2622" s="56">
        <v>44308</v>
      </c>
      <c r="B2622" s="56" t="str">
        <f>VLOOKUP(A2622,Mapping!$H$2:$I$215,2,0)</f>
        <v>Pre</v>
      </c>
      <c r="C2622" s="123" t="str">
        <f>VLOOKUP(A2622,Mapping!$H$2:$J$215,3,0)</f>
        <v>Pre</v>
      </c>
      <c r="D2622" t="s">
        <v>46</v>
      </c>
      <c r="E2622" t="str">
        <f>VLOOKUP(D2622,Mapping!$E$2:$F$28,2,0)</f>
        <v>sum</v>
      </c>
      <c r="F2622">
        <v>6336</v>
      </c>
    </row>
    <row r="2623" spans="1:6" x14ac:dyDescent="0.35">
      <c r="A2623" s="56">
        <v>44309</v>
      </c>
      <c r="B2623" s="56" t="str">
        <f>VLOOKUP(A2623,Mapping!$H$2:$I$215,2,0)</f>
        <v>Pre</v>
      </c>
      <c r="C2623" s="123" t="str">
        <f>VLOOKUP(A2623,Mapping!$H$2:$J$215,3,0)</f>
        <v>Pre</v>
      </c>
      <c r="D2623" t="s">
        <v>46</v>
      </c>
      <c r="E2623" t="str">
        <f>VLOOKUP(D2623,Mapping!$E$2:$F$28,2,0)</f>
        <v>sum</v>
      </c>
      <c r="F2623">
        <v>6334</v>
      </c>
    </row>
    <row r="2624" spans="1:6" x14ac:dyDescent="0.35">
      <c r="A2624" s="56">
        <v>44310</v>
      </c>
      <c r="B2624" s="56" t="str">
        <f>VLOOKUP(A2624,Mapping!$H$2:$I$215,2,0)</f>
        <v>Pre</v>
      </c>
      <c r="C2624" s="123" t="str">
        <f>VLOOKUP(A2624,Mapping!$H$2:$J$215,3,0)</f>
        <v>Pre</v>
      </c>
      <c r="D2624" t="s">
        <v>46</v>
      </c>
      <c r="E2624" t="str">
        <f>VLOOKUP(D2624,Mapping!$E$2:$F$28,2,0)</f>
        <v>sum</v>
      </c>
      <c r="F2624">
        <v>6255</v>
      </c>
    </row>
    <row r="2625" spans="1:6" x14ac:dyDescent="0.35">
      <c r="A2625" s="56">
        <v>44311</v>
      </c>
      <c r="B2625" s="56" t="str">
        <f>VLOOKUP(A2625,Mapping!$H$2:$I$215,2,0)</f>
        <v>Pre</v>
      </c>
      <c r="C2625" s="123" t="str">
        <f>VLOOKUP(A2625,Mapping!$H$2:$J$215,3,0)</f>
        <v>Pre</v>
      </c>
      <c r="D2625" t="s">
        <v>46</v>
      </c>
      <c r="E2625" t="str">
        <f>VLOOKUP(D2625,Mapping!$E$2:$F$28,2,0)</f>
        <v>sum</v>
      </c>
      <c r="F2625">
        <v>6482</v>
      </c>
    </row>
    <row r="2626" spans="1:6" x14ac:dyDescent="0.35">
      <c r="A2626" s="56">
        <v>44312</v>
      </c>
      <c r="B2626" s="56" t="str">
        <f>VLOOKUP(A2626,Mapping!$H$2:$I$215,2,0)</f>
        <v>Pre</v>
      </c>
      <c r="C2626" s="123" t="str">
        <f>VLOOKUP(A2626,Mapping!$H$2:$J$215,3,0)</f>
        <v>Pre</v>
      </c>
      <c r="D2626" t="s">
        <v>46</v>
      </c>
      <c r="E2626" t="str">
        <f>VLOOKUP(D2626,Mapping!$E$2:$F$28,2,0)</f>
        <v>sum</v>
      </c>
      <c r="F2626">
        <v>6530</v>
      </c>
    </row>
    <row r="2627" spans="1:6" x14ac:dyDescent="0.35">
      <c r="A2627" s="56">
        <v>44313</v>
      </c>
      <c r="B2627" s="56" t="str">
        <f>VLOOKUP(A2627,Mapping!$H$2:$I$215,2,0)</f>
        <v>Post</v>
      </c>
      <c r="C2627" s="123" t="str">
        <f>VLOOKUP(A2627,Mapping!$H$2:$J$215,3,0)</f>
        <v>Post</v>
      </c>
      <c r="D2627" t="s">
        <v>46</v>
      </c>
      <c r="E2627" t="str">
        <f>VLOOKUP(D2627,Mapping!$E$2:$F$28,2,0)</f>
        <v>sum</v>
      </c>
      <c r="F2627">
        <v>6239</v>
      </c>
    </row>
    <row r="2628" spans="1:6" x14ac:dyDescent="0.35">
      <c r="A2628" s="56">
        <v>44314</v>
      </c>
      <c r="B2628" s="56" t="str">
        <f>VLOOKUP(A2628,Mapping!$H$2:$I$215,2,0)</f>
        <v>Post</v>
      </c>
      <c r="C2628" s="123" t="str">
        <f>VLOOKUP(A2628,Mapping!$H$2:$J$215,3,0)</f>
        <v>Post</v>
      </c>
      <c r="D2628" t="s">
        <v>46</v>
      </c>
      <c r="E2628" t="str">
        <f>VLOOKUP(D2628,Mapping!$E$2:$F$28,2,0)</f>
        <v>sum</v>
      </c>
      <c r="F2628">
        <v>5781</v>
      </c>
    </row>
    <row r="2629" spans="1:6" x14ac:dyDescent="0.35">
      <c r="A2629" s="56">
        <v>44315</v>
      </c>
      <c r="B2629" s="56" t="str">
        <f>VLOOKUP(A2629,Mapping!$H$2:$I$215,2,0)</f>
        <v>Post</v>
      </c>
      <c r="C2629" s="123" t="str">
        <f>VLOOKUP(A2629,Mapping!$H$2:$J$215,3,0)</f>
        <v>Post</v>
      </c>
      <c r="D2629" t="s">
        <v>46</v>
      </c>
      <c r="E2629" t="str">
        <f>VLOOKUP(D2629,Mapping!$E$2:$F$28,2,0)</f>
        <v>sum</v>
      </c>
      <c r="F2629">
        <v>6078</v>
      </c>
    </row>
    <row r="2630" spans="1:6" x14ac:dyDescent="0.35">
      <c r="A2630" s="56">
        <v>44316</v>
      </c>
      <c r="B2630" s="56" t="str">
        <f>VLOOKUP(A2630,Mapping!$H$2:$I$215,2,0)</f>
        <v>Post</v>
      </c>
      <c r="C2630" s="123" t="str">
        <f>VLOOKUP(A2630,Mapping!$H$2:$J$215,3,0)</f>
        <v>Post</v>
      </c>
      <c r="D2630" t="s">
        <v>46</v>
      </c>
      <c r="E2630" t="str">
        <f>VLOOKUP(D2630,Mapping!$E$2:$F$28,2,0)</f>
        <v>sum</v>
      </c>
      <c r="F2630">
        <v>5731</v>
      </c>
    </row>
    <row r="2631" spans="1:6" x14ac:dyDescent="0.35">
      <c r="A2631" s="56">
        <v>44317</v>
      </c>
      <c r="B2631" s="56" t="str">
        <f>VLOOKUP(A2631,Mapping!$H$2:$I$215,2,0)</f>
        <v>Post</v>
      </c>
      <c r="C2631" s="123" t="str">
        <f>VLOOKUP(A2631,Mapping!$H$2:$J$215,3,0)</f>
        <v>Post</v>
      </c>
      <c r="D2631" t="s">
        <v>46</v>
      </c>
      <c r="E2631" t="str">
        <f>VLOOKUP(D2631,Mapping!$E$2:$F$28,2,0)</f>
        <v>sum</v>
      </c>
      <c r="F2631">
        <v>5291</v>
      </c>
    </row>
    <row r="2632" spans="1:6" x14ac:dyDescent="0.35">
      <c r="A2632" s="56">
        <v>44318</v>
      </c>
      <c r="B2632" s="56" t="str">
        <f>VLOOKUP(A2632,Mapping!$H$2:$I$215,2,0)</f>
        <v>Post</v>
      </c>
      <c r="C2632" s="123" t="str">
        <f>VLOOKUP(A2632,Mapping!$H$2:$J$215,3,0)</f>
        <v>Post</v>
      </c>
      <c r="D2632" t="s">
        <v>46</v>
      </c>
      <c r="E2632" t="str">
        <f>VLOOKUP(D2632,Mapping!$E$2:$F$28,2,0)</f>
        <v>sum</v>
      </c>
      <c r="F2632">
        <v>5477</v>
      </c>
    </row>
    <row r="2633" spans="1:6" x14ac:dyDescent="0.35">
      <c r="A2633" s="56">
        <v>44319</v>
      </c>
      <c r="B2633" s="56" t="str">
        <f>VLOOKUP(A2633,Mapping!$H$2:$I$215,2,0)</f>
        <v>Post</v>
      </c>
      <c r="C2633" s="123" t="str">
        <f>VLOOKUP(A2633,Mapping!$H$2:$J$215,3,0)</f>
        <v>Post</v>
      </c>
      <c r="D2633" t="s">
        <v>46</v>
      </c>
      <c r="E2633" t="str">
        <f>VLOOKUP(D2633,Mapping!$E$2:$F$28,2,0)</f>
        <v>sum</v>
      </c>
      <c r="F2633">
        <v>6396</v>
      </c>
    </row>
    <row r="2634" spans="1:6" x14ac:dyDescent="0.35">
      <c r="A2634" s="56">
        <v>44320</v>
      </c>
      <c r="B2634" s="56" t="str">
        <f>VLOOKUP(A2634,Mapping!$H$2:$I$215,2,0)</f>
        <v>Post</v>
      </c>
      <c r="C2634" s="123" t="str">
        <f>VLOOKUP(A2634,Mapping!$H$2:$J$215,3,0)</f>
        <v>Post</v>
      </c>
      <c r="D2634" t="s">
        <v>46</v>
      </c>
      <c r="E2634" t="str">
        <f>VLOOKUP(D2634,Mapping!$E$2:$F$28,2,0)</f>
        <v>sum</v>
      </c>
      <c r="F2634">
        <v>6827</v>
      </c>
    </row>
    <row r="2635" spans="1:6" x14ac:dyDescent="0.35">
      <c r="A2635" s="56">
        <v>44321</v>
      </c>
      <c r="B2635" s="56" t="str">
        <f>VLOOKUP(A2635,Mapping!$H$2:$I$215,2,0)</f>
        <v>Post</v>
      </c>
      <c r="C2635" s="123" t="str">
        <f>VLOOKUP(A2635,Mapping!$H$2:$J$215,3,0)</f>
        <v>Post</v>
      </c>
      <c r="D2635" t="s">
        <v>46</v>
      </c>
      <c r="E2635" t="str">
        <f>VLOOKUP(D2635,Mapping!$E$2:$F$28,2,0)</f>
        <v>sum</v>
      </c>
      <c r="F2635">
        <v>5867</v>
      </c>
    </row>
    <row r="2636" spans="1:6" x14ac:dyDescent="0.35">
      <c r="A2636" s="56">
        <v>44322</v>
      </c>
      <c r="B2636" s="56" t="str">
        <f>VLOOKUP(A2636,Mapping!$H$2:$I$215,2,0)</f>
        <v>Post</v>
      </c>
      <c r="C2636" s="123" t="str">
        <f>VLOOKUP(A2636,Mapping!$H$2:$J$215,3,0)</f>
        <v>Post</v>
      </c>
      <c r="D2636" t="s">
        <v>46</v>
      </c>
      <c r="E2636" t="str">
        <f>VLOOKUP(D2636,Mapping!$E$2:$F$28,2,0)</f>
        <v>sum</v>
      </c>
      <c r="F2636">
        <v>6209</v>
      </c>
    </row>
    <row r="2637" spans="1:6" x14ac:dyDescent="0.35">
      <c r="A2637" s="56">
        <v>44323</v>
      </c>
      <c r="B2637" s="56" t="str">
        <f>VLOOKUP(A2637,Mapping!$H$2:$I$215,2,0)</f>
        <v>Post</v>
      </c>
      <c r="C2637" s="123" t="str">
        <f>VLOOKUP(A2637,Mapping!$H$2:$J$215,3,0)</f>
        <v>Post</v>
      </c>
      <c r="D2637" t="s">
        <v>46</v>
      </c>
      <c r="E2637" t="str">
        <f>VLOOKUP(D2637,Mapping!$E$2:$F$28,2,0)</f>
        <v>sum</v>
      </c>
      <c r="F2637">
        <v>5716</v>
      </c>
    </row>
    <row r="2638" spans="1:6" x14ac:dyDescent="0.35">
      <c r="A2638" s="56">
        <v>44324</v>
      </c>
      <c r="B2638" s="56" t="str">
        <f>VLOOKUP(A2638,Mapping!$H$2:$I$215,2,0)</f>
        <v>Post</v>
      </c>
      <c r="C2638" s="123" t="str">
        <f>VLOOKUP(A2638,Mapping!$H$2:$J$215,3,0)</f>
        <v>Post</v>
      </c>
      <c r="D2638" t="s">
        <v>46</v>
      </c>
      <c r="E2638" t="str">
        <f>VLOOKUP(D2638,Mapping!$E$2:$F$28,2,0)</f>
        <v>sum</v>
      </c>
      <c r="F2638">
        <v>6250</v>
      </c>
    </row>
    <row r="2639" spans="1:6" x14ac:dyDescent="0.35">
      <c r="A2639" s="56">
        <v>44325</v>
      </c>
      <c r="B2639" s="56" t="str">
        <f>VLOOKUP(A2639,Mapping!$H$2:$I$215,2,0)</f>
        <v>Post</v>
      </c>
      <c r="C2639" s="123" t="str">
        <f>VLOOKUP(A2639,Mapping!$H$2:$J$215,3,0)</f>
        <v>Post</v>
      </c>
      <c r="D2639" t="s">
        <v>46</v>
      </c>
      <c r="E2639" t="str">
        <f>VLOOKUP(D2639,Mapping!$E$2:$F$28,2,0)</f>
        <v>sum</v>
      </c>
      <c r="F2639">
        <v>6650</v>
      </c>
    </row>
    <row r="2640" spans="1:6" x14ac:dyDescent="0.35">
      <c r="A2640" s="56">
        <v>44326</v>
      </c>
      <c r="B2640" s="56" t="str">
        <f>VLOOKUP(A2640,Mapping!$H$2:$I$215,2,0)</f>
        <v>Post</v>
      </c>
      <c r="C2640" s="123" t="str">
        <f>VLOOKUP(A2640,Mapping!$H$2:$J$215,3,0)</f>
        <v>Post</v>
      </c>
      <c r="D2640" t="s">
        <v>46</v>
      </c>
      <c r="E2640" t="str">
        <f>VLOOKUP(D2640,Mapping!$E$2:$F$28,2,0)</f>
        <v>sum</v>
      </c>
      <c r="F2640">
        <v>7323</v>
      </c>
    </row>
    <row r="2641" spans="1:6" x14ac:dyDescent="0.35">
      <c r="A2641" s="56">
        <v>44327</v>
      </c>
      <c r="B2641" s="56" t="str">
        <f>VLOOKUP(A2641,Mapping!$H$2:$I$215,2,0)</f>
        <v>Post</v>
      </c>
      <c r="C2641" s="123" t="str">
        <f>VLOOKUP(A2641,Mapping!$H$2:$J$215,3,0)</f>
        <v>Post</v>
      </c>
      <c r="D2641" t="s">
        <v>46</v>
      </c>
      <c r="E2641" t="str">
        <f>VLOOKUP(D2641,Mapping!$E$2:$F$28,2,0)</f>
        <v>sum</v>
      </c>
      <c r="F2641">
        <v>6817</v>
      </c>
    </row>
    <row r="2642" spans="1:6" x14ac:dyDescent="0.35">
      <c r="A2642" s="56">
        <v>44328</v>
      </c>
      <c r="B2642" s="56" t="str">
        <f>VLOOKUP(A2642,Mapping!$H$2:$I$215,2,0)</f>
        <v>Post</v>
      </c>
      <c r="C2642" s="123" t="str">
        <f>VLOOKUP(A2642,Mapping!$H$2:$J$215,3,0)</f>
        <v>Post</v>
      </c>
      <c r="D2642" t="s">
        <v>46</v>
      </c>
      <c r="E2642" t="str">
        <f>VLOOKUP(D2642,Mapping!$E$2:$F$28,2,0)</f>
        <v>sum</v>
      </c>
      <c r="F2642">
        <v>6252</v>
      </c>
    </row>
    <row r="2643" spans="1:6" x14ac:dyDescent="0.35">
      <c r="A2643" s="56">
        <v>44329</v>
      </c>
      <c r="B2643" s="56" t="str">
        <f>VLOOKUP(A2643,Mapping!$H$2:$I$215,2,0)</f>
        <v>Post</v>
      </c>
      <c r="C2643" s="123" t="str">
        <f>VLOOKUP(A2643,Mapping!$H$2:$J$215,3,0)</f>
        <v>Post</v>
      </c>
      <c r="D2643" t="s">
        <v>46</v>
      </c>
      <c r="E2643" t="str">
        <f>VLOOKUP(D2643,Mapping!$E$2:$F$28,2,0)</f>
        <v>sum</v>
      </c>
      <c r="F2643">
        <v>6596</v>
      </c>
    </row>
    <row r="2644" spans="1:6" x14ac:dyDescent="0.35">
      <c r="A2644" s="56">
        <v>44330</v>
      </c>
      <c r="B2644" s="56" t="str">
        <f>VLOOKUP(A2644,Mapping!$H$2:$I$215,2,0)</f>
        <v>Post</v>
      </c>
      <c r="C2644" s="123" t="str">
        <f>VLOOKUP(A2644,Mapping!$H$2:$J$215,3,0)</f>
        <v>Post</v>
      </c>
      <c r="D2644" t="s">
        <v>46</v>
      </c>
      <c r="E2644" t="str">
        <f>VLOOKUP(D2644,Mapping!$E$2:$F$28,2,0)</f>
        <v>sum</v>
      </c>
      <c r="F2644">
        <v>6619</v>
      </c>
    </row>
    <row r="2645" spans="1:6" x14ac:dyDescent="0.35">
      <c r="A2645" s="56">
        <v>44331</v>
      </c>
      <c r="B2645" s="56" t="str">
        <f>VLOOKUP(A2645,Mapping!$H$2:$I$215,2,0)</f>
        <v>Post</v>
      </c>
      <c r="C2645" s="123" t="str">
        <f>VLOOKUP(A2645,Mapping!$H$2:$J$215,3,0)</f>
        <v>Post</v>
      </c>
      <c r="D2645" t="s">
        <v>46</v>
      </c>
      <c r="E2645" t="str">
        <f>VLOOKUP(D2645,Mapping!$E$2:$F$28,2,0)</f>
        <v>sum</v>
      </c>
      <c r="F2645">
        <v>6375</v>
      </c>
    </row>
    <row r="2646" spans="1:6" x14ac:dyDescent="0.35">
      <c r="A2646" s="56">
        <v>44332</v>
      </c>
      <c r="B2646" s="56" t="str">
        <f>VLOOKUP(A2646,Mapping!$H$2:$I$215,2,0)</f>
        <v>Post</v>
      </c>
      <c r="C2646" s="123" t="str">
        <f>VLOOKUP(A2646,Mapping!$H$2:$J$215,3,0)</f>
        <v>Post</v>
      </c>
      <c r="D2646" t="s">
        <v>46</v>
      </c>
      <c r="E2646" t="str">
        <f>VLOOKUP(D2646,Mapping!$E$2:$F$28,2,0)</f>
        <v>sum</v>
      </c>
      <c r="F2646">
        <v>7120</v>
      </c>
    </row>
    <row r="2647" spans="1:6" x14ac:dyDescent="0.35">
      <c r="A2647" s="56">
        <v>44333</v>
      </c>
      <c r="B2647" s="56" t="str">
        <f>VLOOKUP(A2647,Mapping!$H$2:$I$215,2,0)</f>
        <v>Post</v>
      </c>
      <c r="C2647" s="123" t="str">
        <f>VLOOKUP(A2647,Mapping!$H$2:$J$215,3,0)</f>
        <v>Post</v>
      </c>
      <c r="D2647" t="s">
        <v>46</v>
      </c>
      <c r="E2647" t="str">
        <f>VLOOKUP(D2647,Mapping!$E$2:$F$28,2,0)</f>
        <v>sum</v>
      </c>
      <c r="F2647">
        <v>7965</v>
      </c>
    </row>
    <row r="2648" spans="1:6" x14ac:dyDescent="0.35">
      <c r="A2648" s="56">
        <v>44334</v>
      </c>
      <c r="B2648" s="56" t="str">
        <f>VLOOKUP(A2648,Mapping!$H$2:$I$215,2,0)</f>
        <v>Post</v>
      </c>
      <c r="C2648" s="123" t="str">
        <f>VLOOKUP(A2648,Mapping!$H$2:$J$215,3,0)</f>
        <v>Post</v>
      </c>
      <c r="D2648" t="s">
        <v>46</v>
      </c>
      <c r="E2648" t="str">
        <f>VLOOKUP(D2648,Mapping!$E$2:$F$28,2,0)</f>
        <v>sum</v>
      </c>
      <c r="F2648">
        <v>7511</v>
      </c>
    </row>
    <row r="2649" spans="1:6" x14ac:dyDescent="0.35">
      <c r="A2649" s="56">
        <v>44335</v>
      </c>
      <c r="B2649" s="56" t="str">
        <f>VLOOKUP(A2649,Mapping!$H$2:$I$215,2,0)</f>
        <v>Post</v>
      </c>
      <c r="C2649" s="123" t="str">
        <f>VLOOKUP(A2649,Mapping!$H$2:$J$215,3,0)</f>
        <v>Post</v>
      </c>
      <c r="D2649" t="s">
        <v>46</v>
      </c>
      <c r="E2649" t="str">
        <f>VLOOKUP(D2649,Mapping!$E$2:$F$28,2,0)</f>
        <v>sum</v>
      </c>
      <c r="F2649">
        <v>7210</v>
      </c>
    </row>
    <row r="2650" spans="1:6" x14ac:dyDescent="0.35">
      <c r="A2650" s="56">
        <v>44336</v>
      </c>
      <c r="B2650" s="56" t="str">
        <f>VLOOKUP(A2650,Mapping!$H$2:$I$215,2,0)</f>
        <v>Post</v>
      </c>
      <c r="C2650" s="123" t="str">
        <f>VLOOKUP(A2650,Mapping!$H$2:$J$215,3,0)</f>
        <v>Post</v>
      </c>
      <c r="D2650" t="s">
        <v>46</v>
      </c>
      <c r="E2650" t="str">
        <f>VLOOKUP(D2650,Mapping!$E$2:$F$28,2,0)</f>
        <v>sum</v>
      </c>
      <c r="F2650">
        <v>6032</v>
      </c>
    </row>
    <row r="2651" spans="1:6" x14ac:dyDescent="0.35">
      <c r="A2651" s="56">
        <v>44337</v>
      </c>
      <c r="B2651" s="56" t="str">
        <f>VLOOKUP(A2651,Mapping!$H$2:$I$215,2,0)</f>
        <v>Post</v>
      </c>
      <c r="C2651" s="123" t="str">
        <f>VLOOKUP(A2651,Mapping!$H$2:$J$215,3,0)</f>
        <v>Post</v>
      </c>
      <c r="D2651" t="s">
        <v>46</v>
      </c>
      <c r="E2651" t="str">
        <f>VLOOKUP(D2651,Mapping!$E$2:$F$28,2,0)</f>
        <v>sum</v>
      </c>
      <c r="F2651">
        <v>6108</v>
      </c>
    </row>
    <row r="2652" spans="1:6" x14ac:dyDescent="0.35">
      <c r="A2652" s="56">
        <v>44338</v>
      </c>
      <c r="B2652" s="56" t="str">
        <f>VLOOKUP(A2652,Mapping!$H$2:$I$215,2,0)</f>
        <v>Post</v>
      </c>
      <c r="C2652" s="123" t="str">
        <f>VLOOKUP(A2652,Mapping!$H$2:$J$215,3,0)</f>
        <v>Post</v>
      </c>
      <c r="D2652" t="s">
        <v>46</v>
      </c>
      <c r="E2652" t="str">
        <f>VLOOKUP(D2652,Mapping!$E$2:$F$28,2,0)</f>
        <v>sum</v>
      </c>
      <c r="F2652">
        <v>6277</v>
      </c>
    </row>
    <row r="2653" spans="1:6" x14ac:dyDescent="0.35">
      <c r="A2653" s="56">
        <v>44339</v>
      </c>
      <c r="B2653" s="56" t="str">
        <f>VLOOKUP(A2653,Mapping!$H$2:$I$215,2,0)</f>
        <v>Post</v>
      </c>
      <c r="C2653" s="123" t="str">
        <f>VLOOKUP(A2653,Mapping!$H$2:$J$215,3,0)</f>
        <v>Post</v>
      </c>
      <c r="D2653" t="s">
        <v>46</v>
      </c>
      <c r="E2653" t="str">
        <f>VLOOKUP(D2653,Mapping!$E$2:$F$28,2,0)</f>
        <v>sum</v>
      </c>
      <c r="F2653">
        <v>7516</v>
      </c>
    </row>
    <row r="2654" spans="1:6" x14ac:dyDescent="0.35">
      <c r="A2654" s="56">
        <v>44340</v>
      </c>
      <c r="B2654" s="56" t="str">
        <f>VLOOKUP(A2654,Mapping!$H$2:$I$215,2,0)</f>
        <v>Post</v>
      </c>
      <c r="C2654" s="123" t="str">
        <f>VLOOKUP(A2654,Mapping!$H$2:$J$215,3,0)</f>
        <v>Post</v>
      </c>
      <c r="D2654" t="s">
        <v>46</v>
      </c>
      <c r="E2654" t="str">
        <f>VLOOKUP(D2654,Mapping!$E$2:$F$28,2,0)</f>
        <v>sum</v>
      </c>
      <c r="F2654">
        <v>10950</v>
      </c>
    </row>
    <row r="2655" spans="1:6" x14ac:dyDescent="0.35">
      <c r="A2655" s="56">
        <v>44341</v>
      </c>
      <c r="B2655" s="56" t="str">
        <f>VLOOKUP(A2655,Mapping!$H$2:$I$215,2,0)</f>
        <v>Post</v>
      </c>
      <c r="C2655" s="123" t="str">
        <f>VLOOKUP(A2655,Mapping!$H$2:$J$215,3,0)</f>
        <v>Post</v>
      </c>
      <c r="D2655" t="s">
        <v>46</v>
      </c>
      <c r="E2655" t="str">
        <f>VLOOKUP(D2655,Mapping!$E$2:$F$28,2,0)</f>
        <v>sum</v>
      </c>
      <c r="F2655">
        <v>9002</v>
      </c>
    </row>
    <row r="2656" spans="1:6" x14ac:dyDescent="0.35">
      <c r="A2656" s="56">
        <v>44342</v>
      </c>
      <c r="B2656" s="56" t="str">
        <f>VLOOKUP(A2656,Mapping!$H$2:$I$215,2,0)</f>
        <v>Post</v>
      </c>
      <c r="C2656" s="123" t="str">
        <f>VLOOKUP(A2656,Mapping!$H$2:$J$215,3,0)</f>
        <v>Post</v>
      </c>
      <c r="D2656" t="s">
        <v>46</v>
      </c>
      <c r="E2656" t="str">
        <f>VLOOKUP(D2656,Mapping!$E$2:$F$28,2,0)</f>
        <v>sum</v>
      </c>
      <c r="F2656">
        <v>7493</v>
      </c>
    </row>
    <row r="2657" spans="1:6" x14ac:dyDescent="0.35">
      <c r="A2657" s="56">
        <v>44343</v>
      </c>
      <c r="B2657" s="56" t="str">
        <f>VLOOKUP(A2657,Mapping!$H$2:$I$215,2,0)</f>
        <v>Post</v>
      </c>
      <c r="C2657" s="123" t="str">
        <f>VLOOKUP(A2657,Mapping!$H$2:$J$215,3,0)</f>
        <v>Post</v>
      </c>
      <c r="D2657" t="s">
        <v>46</v>
      </c>
      <c r="E2657" t="str">
        <f>VLOOKUP(D2657,Mapping!$E$2:$F$28,2,0)</f>
        <v>sum</v>
      </c>
      <c r="F2657">
        <v>6479</v>
      </c>
    </row>
    <row r="2658" spans="1:6" x14ac:dyDescent="0.35">
      <c r="A2658" s="56">
        <v>44344</v>
      </c>
      <c r="B2658" s="56" t="str">
        <f>VLOOKUP(A2658,Mapping!$H$2:$I$215,2,0)</f>
        <v>Post</v>
      </c>
      <c r="C2658" s="123" t="str">
        <f>VLOOKUP(A2658,Mapping!$H$2:$J$215,3,0)</f>
        <v>Post</v>
      </c>
      <c r="D2658" t="s">
        <v>46</v>
      </c>
      <c r="E2658" t="str">
        <f>VLOOKUP(D2658,Mapping!$E$2:$F$28,2,0)</f>
        <v>sum</v>
      </c>
      <c r="F2658">
        <v>6229</v>
      </c>
    </row>
    <row r="2659" spans="1:6" x14ac:dyDescent="0.35">
      <c r="A2659" s="56">
        <v>44345</v>
      </c>
      <c r="B2659" s="56" t="str">
        <f>VLOOKUP(A2659,Mapping!$H$2:$I$215,2,0)</f>
        <v>Post</v>
      </c>
      <c r="C2659" s="123" t="str">
        <f>VLOOKUP(A2659,Mapping!$H$2:$J$215,3,0)</f>
        <v>Post</v>
      </c>
      <c r="D2659" t="s">
        <v>46</v>
      </c>
      <c r="E2659" t="str">
        <f>VLOOKUP(D2659,Mapping!$E$2:$F$28,2,0)</f>
        <v>sum</v>
      </c>
      <c r="F2659">
        <v>7904</v>
      </c>
    </row>
    <row r="2660" spans="1:6" x14ac:dyDescent="0.35">
      <c r="A2660" s="56">
        <v>44346</v>
      </c>
      <c r="B2660" s="56" t="str">
        <f>VLOOKUP(A2660,Mapping!$H$2:$I$215,2,0)</f>
        <v>Post</v>
      </c>
      <c r="C2660" s="123" t="str">
        <f>VLOOKUP(A2660,Mapping!$H$2:$J$215,3,0)</f>
        <v>Post</v>
      </c>
      <c r="D2660" t="s">
        <v>46</v>
      </c>
      <c r="E2660" t="str">
        <f>VLOOKUP(D2660,Mapping!$E$2:$F$28,2,0)</f>
        <v>sum</v>
      </c>
      <c r="F2660">
        <v>7940</v>
      </c>
    </row>
    <row r="2661" spans="1:6" x14ac:dyDescent="0.35">
      <c r="A2661" s="56">
        <v>44347</v>
      </c>
      <c r="B2661" s="56" t="str">
        <f>VLOOKUP(A2661,Mapping!$H$2:$I$215,2,0)</f>
        <v>Post</v>
      </c>
      <c r="C2661" s="123" t="str">
        <f>VLOOKUP(A2661,Mapping!$H$2:$J$215,3,0)</f>
        <v>Post</v>
      </c>
      <c r="D2661" t="s">
        <v>46</v>
      </c>
      <c r="E2661" t="str">
        <f>VLOOKUP(D2661,Mapping!$E$2:$F$28,2,0)</f>
        <v>sum</v>
      </c>
      <c r="F2661">
        <v>8378</v>
      </c>
    </row>
    <row r="2662" spans="1:6" x14ac:dyDescent="0.35">
      <c r="A2662" s="56">
        <v>44348</v>
      </c>
      <c r="B2662" s="56" t="str">
        <f>VLOOKUP(A2662,Mapping!$H$2:$I$215,2,0)</f>
        <v>Post</v>
      </c>
      <c r="C2662" s="123" t="str">
        <f>VLOOKUP(A2662,Mapping!$H$2:$J$215,3,0)</f>
        <v>Post</v>
      </c>
      <c r="D2662" t="s">
        <v>46</v>
      </c>
      <c r="E2662" t="str">
        <f>VLOOKUP(D2662,Mapping!$E$2:$F$28,2,0)</f>
        <v>sum</v>
      </c>
      <c r="F2662">
        <v>8311</v>
      </c>
    </row>
    <row r="2663" spans="1:6" x14ac:dyDescent="0.35">
      <c r="A2663" s="56">
        <v>44349</v>
      </c>
      <c r="B2663" s="56" t="str">
        <f>VLOOKUP(A2663,Mapping!$H$2:$I$215,2,0)</f>
        <v>Post</v>
      </c>
      <c r="C2663" s="123" t="str">
        <f>VLOOKUP(A2663,Mapping!$H$2:$J$215,3,0)</f>
        <v>Post</v>
      </c>
      <c r="D2663" t="s">
        <v>46</v>
      </c>
      <c r="E2663" t="str">
        <f>VLOOKUP(D2663,Mapping!$E$2:$F$28,2,0)</f>
        <v>sum</v>
      </c>
      <c r="F2663">
        <v>7843</v>
      </c>
    </row>
    <row r="2664" spans="1:6" x14ac:dyDescent="0.35">
      <c r="A2664" s="56">
        <v>44350</v>
      </c>
      <c r="B2664" s="56" t="str">
        <f>VLOOKUP(A2664,Mapping!$H$2:$I$215,2,0)</f>
        <v>Post</v>
      </c>
      <c r="C2664" s="123" t="str">
        <f>VLOOKUP(A2664,Mapping!$H$2:$J$215,3,0)</f>
        <v>Post</v>
      </c>
      <c r="D2664" t="s">
        <v>46</v>
      </c>
      <c r="E2664" t="str">
        <f>VLOOKUP(D2664,Mapping!$E$2:$F$28,2,0)</f>
        <v>sum</v>
      </c>
      <c r="F2664">
        <v>7184</v>
      </c>
    </row>
    <row r="2665" spans="1:6" x14ac:dyDescent="0.35">
      <c r="A2665" s="56">
        <v>44351</v>
      </c>
      <c r="B2665" s="56" t="str">
        <f>VLOOKUP(A2665,Mapping!$H$2:$I$215,2,0)</f>
        <v>Post</v>
      </c>
      <c r="C2665" s="123" t="str">
        <f>VLOOKUP(A2665,Mapping!$H$2:$J$215,3,0)</f>
        <v>Post</v>
      </c>
      <c r="D2665" t="s">
        <v>46</v>
      </c>
      <c r="E2665" t="str">
        <f>VLOOKUP(D2665,Mapping!$E$2:$F$28,2,0)</f>
        <v>sum</v>
      </c>
      <c r="F2665">
        <v>6838</v>
      </c>
    </row>
    <row r="2666" spans="1:6" x14ac:dyDescent="0.35">
      <c r="A2666" s="56">
        <v>44352</v>
      </c>
      <c r="B2666" s="56" t="str">
        <f>VLOOKUP(A2666,Mapping!$H$2:$I$215,2,0)</f>
        <v>Post</v>
      </c>
      <c r="C2666" s="123" t="str">
        <f>VLOOKUP(A2666,Mapping!$H$2:$J$215,3,0)</f>
        <v>Post</v>
      </c>
      <c r="D2666" t="s">
        <v>46</v>
      </c>
      <c r="E2666" t="str">
        <f>VLOOKUP(D2666,Mapping!$E$2:$F$28,2,0)</f>
        <v>sum</v>
      </c>
      <c r="F2666">
        <v>6960</v>
      </c>
    </row>
    <row r="2667" spans="1:6" x14ac:dyDescent="0.35">
      <c r="A2667" s="56">
        <v>44353</v>
      </c>
      <c r="B2667" s="56" t="str">
        <f>VLOOKUP(A2667,Mapping!$H$2:$I$215,2,0)</f>
        <v>Post</v>
      </c>
      <c r="C2667" s="123" t="str">
        <f>VLOOKUP(A2667,Mapping!$H$2:$J$215,3,0)</f>
        <v>Post</v>
      </c>
      <c r="D2667" t="s">
        <v>46</v>
      </c>
      <c r="E2667" t="str">
        <f>VLOOKUP(D2667,Mapping!$E$2:$F$28,2,0)</f>
        <v>sum</v>
      </c>
      <c r="F2667">
        <v>7709</v>
      </c>
    </row>
    <row r="2668" spans="1:6" x14ac:dyDescent="0.35">
      <c r="A2668" s="56">
        <v>44354</v>
      </c>
      <c r="B2668" s="56" t="str">
        <f>VLOOKUP(A2668,Mapping!$H$2:$I$215,2,0)</f>
        <v>Post</v>
      </c>
      <c r="C2668" s="123" t="str">
        <f>VLOOKUP(A2668,Mapping!$H$2:$J$215,3,0)</f>
        <v>Post</v>
      </c>
      <c r="D2668" t="s">
        <v>46</v>
      </c>
      <c r="E2668" t="str">
        <f>VLOOKUP(D2668,Mapping!$E$2:$F$28,2,0)</f>
        <v>sum</v>
      </c>
      <c r="F2668">
        <v>7875</v>
      </c>
    </row>
    <row r="2669" spans="1:6" x14ac:dyDescent="0.35">
      <c r="A2669" s="56">
        <v>44355</v>
      </c>
      <c r="B2669" s="56" t="str">
        <f>VLOOKUP(A2669,Mapping!$H$2:$I$215,2,0)</f>
        <v>Post</v>
      </c>
      <c r="C2669" s="123" t="str">
        <f>VLOOKUP(A2669,Mapping!$H$2:$J$215,3,0)</f>
        <v>Post</v>
      </c>
      <c r="D2669" t="s">
        <v>46</v>
      </c>
      <c r="E2669" t="str">
        <f>VLOOKUP(D2669,Mapping!$E$2:$F$28,2,0)</f>
        <v>sum</v>
      </c>
      <c r="F2669">
        <v>7106</v>
      </c>
    </row>
    <row r="2670" spans="1:6" x14ac:dyDescent="0.35">
      <c r="A2670" s="56">
        <v>44356</v>
      </c>
      <c r="B2670" s="56" t="str">
        <f>VLOOKUP(A2670,Mapping!$H$2:$I$215,2,0)</f>
        <v>Post</v>
      </c>
      <c r="C2670" s="123" t="str">
        <f>VLOOKUP(A2670,Mapping!$H$2:$J$215,3,0)</f>
        <v>Post</v>
      </c>
      <c r="D2670" t="s">
        <v>46</v>
      </c>
      <c r="E2670" t="str">
        <f>VLOOKUP(D2670,Mapping!$E$2:$F$28,2,0)</f>
        <v>sum</v>
      </c>
      <c r="F2670">
        <v>6957</v>
      </c>
    </row>
    <row r="2671" spans="1:6" x14ac:dyDescent="0.35">
      <c r="A2671" s="56">
        <v>44357</v>
      </c>
      <c r="B2671" s="56" t="str">
        <f>VLOOKUP(A2671,Mapping!$H$2:$I$215,2,0)</f>
        <v>Post</v>
      </c>
      <c r="C2671" s="123" t="str">
        <f>VLOOKUP(A2671,Mapping!$H$2:$J$215,3,0)</f>
        <v>Post</v>
      </c>
      <c r="D2671" t="s">
        <v>46</v>
      </c>
      <c r="E2671" t="str">
        <f>VLOOKUP(D2671,Mapping!$E$2:$F$28,2,0)</f>
        <v>sum</v>
      </c>
      <c r="F2671">
        <v>6858</v>
      </c>
    </row>
    <row r="2672" spans="1:6" x14ac:dyDescent="0.35">
      <c r="A2672" s="56">
        <v>44358</v>
      </c>
      <c r="B2672" s="56" t="str">
        <f>VLOOKUP(A2672,Mapping!$H$2:$I$215,2,0)</f>
        <v>Post</v>
      </c>
      <c r="C2672" s="123" t="str">
        <f>VLOOKUP(A2672,Mapping!$H$2:$J$215,3,0)</f>
        <v>Post</v>
      </c>
      <c r="D2672" t="s">
        <v>46</v>
      </c>
      <c r="E2672" t="str">
        <f>VLOOKUP(D2672,Mapping!$E$2:$F$28,2,0)</f>
        <v>sum</v>
      </c>
      <c r="F2672">
        <v>6764</v>
      </c>
    </row>
    <row r="2673" spans="1:6" x14ac:dyDescent="0.35">
      <c r="A2673" s="56">
        <v>44359</v>
      </c>
      <c r="B2673" s="56" t="str">
        <f>VLOOKUP(A2673,Mapping!$H$2:$I$215,2,0)</f>
        <v>Post</v>
      </c>
      <c r="C2673" s="123" t="str">
        <f>VLOOKUP(A2673,Mapping!$H$2:$J$215,3,0)</f>
        <v>Post</v>
      </c>
      <c r="D2673" t="s">
        <v>46</v>
      </c>
      <c r="E2673" t="str">
        <f>VLOOKUP(D2673,Mapping!$E$2:$F$28,2,0)</f>
        <v>sum</v>
      </c>
      <c r="F2673">
        <v>6673</v>
      </c>
    </row>
    <row r="2674" spans="1:6" x14ac:dyDescent="0.35">
      <c r="A2674" s="56">
        <v>44360</v>
      </c>
      <c r="B2674" s="56" t="str">
        <f>VLOOKUP(A2674,Mapping!$H$2:$I$215,2,0)</f>
        <v>Post</v>
      </c>
      <c r="C2674" s="123" t="str">
        <f>VLOOKUP(A2674,Mapping!$H$2:$J$215,3,0)</f>
        <v>Post</v>
      </c>
      <c r="D2674" t="s">
        <v>46</v>
      </c>
      <c r="E2674" t="str">
        <f>VLOOKUP(D2674,Mapping!$E$2:$F$28,2,0)</f>
        <v>sum</v>
      </c>
      <c r="F2674">
        <v>6710</v>
      </c>
    </row>
    <row r="2675" spans="1:6" x14ac:dyDescent="0.35">
      <c r="A2675" s="56">
        <v>44361</v>
      </c>
      <c r="B2675" s="56" t="str">
        <f>VLOOKUP(A2675,Mapping!$H$2:$I$215,2,0)</f>
        <v>Post</v>
      </c>
      <c r="C2675" s="123" t="str">
        <f>VLOOKUP(A2675,Mapping!$H$2:$J$215,3,0)</f>
        <v>Post</v>
      </c>
      <c r="D2675" t="s">
        <v>46</v>
      </c>
      <c r="E2675" t="str">
        <f>VLOOKUP(D2675,Mapping!$E$2:$F$28,2,0)</f>
        <v>sum</v>
      </c>
      <c r="F2675">
        <v>6366</v>
      </c>
    </row>
    <row r="2676" spans="1:6" x14ac:dyDescent="0.35">
      <c r="A2676" s="56">
        <v>44362</v>
      </c>
      <c r="B2676" s="56" t="str">
        <f>VLOOKUP(A2676,Mapping!$H$2:$I$215,2,0)</f>
        <v>Post</v>
      </c>
      <c r="C2676" s="123" t="str">
        <f>VLOOKUP(A2676,Mapping!$H$2:$J$215,3,0)</f>
        <v>Post</v>
      </c>
      <c r="D2676" t="s">
        <v>46</v>
      </c>
      <c r="E2676" t="str">
        <f>VLOOKUP(D2676,Mapping!$E$2:$F$28,2,0)</f>
        <v>sum</v>
      </c>
      <c r="F2676">
        <v>6713</v>
      </c>
    </row>
    <row r="2677" spans="1:6" x14ac:dyDescent="0.35">
      <c r="A2677" s="56">
        <v>44363</v>
      </c>
      <c r="B2677" s="56" t="str">
        <f>VLOOKUP(A2677,Mapping!$H$2:$I$215,2,0)</f>
        <v>Post</v>
      </c>
      <c r="C2677" s="123" t="str">
        <f>VLOOKUP(A2677,Mapping!$H$2:$J$215,3,0)</f>
        <v>Post</v>
      </c>
      <c r="D2677" t="s">
        <v>46</v>
      </c>
      <c r="E2677" t="str">
        <f>VLOOKUP(D2677,Mapping!$E$2:$F$28,2,0)</f>
        <v>sum</v>
      </c>
      <c r="F2677">
        <v>6683</v>
      </c>
    </row>
    <row r="2678" spans="1:6" x14ac:dyDescent="0.35">
      <c r="A2678" s="56">
        <v>44364</v>
      </c>
      <c r="B2678" s="56" t="str">
        <f>VLOOKUP(A2678,Mapping!$H$2:$I$215,2,0)</f>
        <v>Post</v>
      </c>
      <c r="C2678" s="123" t="str">
        <f>VLOOKUP(A2678,Mapping!$H$2:$J$215,3,0)</f>
        <v>Post</v>
      </c>
      <c r="D2678" t="s">
        <v>46</v>
      </c>
      <c r="E2678" t="str">
        <f>VLOOKUP(D2678,Mapping!$E$2:$F$28,2,0)</f>
        <v>sum</v>
      </c>
      <c r="F2678">
        <v>5964</v>
      </c>
    </row>
    <row r="2679" spans="1:6" x14ac:dyDescent="0.35">
      <c r="A2679" s="56">
        <v>44365</v>
      </c>
      <c r="B2679" s="56" t="str">
        <f>VLOOKUP(A2679,Mapping!$H$2:$I$215,2,0)</f>
        <v>Post</v>
      </c>
      <c r="C2679" s="123" t="str">
        <f>VLOOKUP(A2679,Mapping!$H$2:$J$215,3,0)</f>
        <v>Post</v>
      </c>
      <c r="D2679" t="s">
        <v>46</v>
      </c>
      <c r="E2679" t="str">
        <f>VLOOKUP(D2679,Mapping!$E$2:$F$28,2,0)</f>
        <v>sum</v>
      </c>
      <c r="F2679">
        <v>5989</v>
      </c>
    </row>
    <row r="2680" spans="1:6" x14ac:dyDescent="0.35">
      <c r="A2680" s="56">
        <v>44366</v>
      </c>
      <c r="B2680" s="56" t="str">
        <f>VLOOKUP(A2680,Mapping!$H$2:$I$215,2,0)</f>
        <v>Post</v>
      </c>
      <c r="C2680" s="123" t="str">
        <f>VLOOKUP(A2680,Mapping!$H$2:$J$215,3,0)</f>
        <v>Post</v>
      </c>
      <c r="D2680" t="s">
        <v>46</v>
      </c>
      <c r="E2680" t="str">
        <f>VLOOKUP(D2680,Mapping!$E$2:$F$28,2,0)</f>
        <v>sum</v>
      </c>
      <c r="F2680">
        <v>6202</v>
      </c>
    </row>
    <row r="2681" spans="1:6" x14ac:dyDescent="0.35">
      <c r="A2681" s="56">
        <v>44367</v>
      </c>
      <c r="B2681" s="56" t="str">
        <f>VLOOKUP(A2681,Mapping!$H$2:$I$215,2,0)</f>
        <v>Post</v>
      </c>
      <c r="C2681" s="123" t="str">
        <f>VLOOKUP(A2681,Mapping!$H$2:$J$215,3,0)</f>
        <v>Post</v>
      </c>
      <c r="D2681" t="s">
        <v>46</v>
      </c>
      <c r="E2681" t="str">
        <f>VLOOKUP(D2681,Mapping!$E$2:$F$28,2,0)</f>
        <v>sum</v>
      </c>
      <c r="F2681">
        <v>6465</v>
      </c>
    </row>
    <row r="2682" spans="1:6" x14ac:dyDescent="0.35">
      <c r="A2682" s="56">
        <v>44368</v>
      </c>
      <c r="B2682" s="56" t="str">
        <f>VLOOKUP(A2682,Mapping!$H$2:$I$215,2,0)</f>
        <v>Post</v>
      </c>
      <c r="C2682" s="123" t="str">
        <f>VLOOKUP(A2682,Mapping!$H$2:$J$215,3,0)</f>
        <v>Post</v>
      </c>
      <c r="D2682" t="s">
        <v>46</v>
      </c>
      <c r="E2682" t="str">
        <f>VLOOKUP(D2682,Mapping!$E$2:$F$28,2,0)</f>
        <v>sum</v>
      </c>
      <c r="F2682">
        <v>7276</v>
      </c>
    </row>
    <row r="2683" spans="1:6" x14ac:dyDescent="0.35">
      <c r="A2683" s="56">
        <v>44369</v>
      </c>
      <c r="B2683" s="56" t="str">
        <f>VLOOKUP(A2683,Mapping!$H$2:$I$215,2,0)</f>
        <v>Post</v>
      </c>
      <c r="C2683" s="123" t="str">
        <f>VLOOKUP(A2683,Mapping!$H$2:$J$215,3,0)</f>
        <v>Post</v>
      </c>
      <c r="D2683" t="s">
        <v>46</v>
      </c>
      <c r="E2683" t="str">
        <f>VLOOKUP(D2683,Mapping!$E$2:$F$28,2,0)</f>
        <v>sum</v>
      </c>
      <c r="F2683">
        <v>7211</v>
      </c>
    </row>
    <row r="2684" spans="1:6" x14ac:dyDescent="0.35">
      <c r="A2684" s="56">
        <v>44370</v>
      </c>
      <c r="B2684" s="56" t="str">
        <f>VLOOKUP(A2684,Mapping!$H$2:$I$215,2,0)</f>
        <v>Post</v>
      </c>
      <c r="C2684" s="123">
        <f>VLOOKUP(A2684,Mapping!$H$2:$J$215,3,0)</f>
        <v>0</v>
      </c>
      <c r="D2684" t="s">
        <v>46</v>
      </c>
      <c r="E2684" t="str">
        <f>VLOOKUP(D2684,Mapping!$E$2:$F$28,2,0)</f>
        <v>sum</v>
      </c>
      <c r="F2684">
        <v>6667</v>
      </c>
    </row>
    <row r="2685" spans="1:6" x14ac:dyDescent="0.35">
      <c r="A2685" s="56">
        <v>44371</v>
      </c>
      <c r="B2685" s="56" t="str">
        <f>VLOOKUP(A2685,Mapping!$H$2:$I$215,2,0)</f>
        <v>Post</v>
      </c>
      <c r="C2685" s="123">
        <f>VLOOKUP(A2685,Mapping!$H$2:$J$215,3,0)</f>
        <v>0</v>
      </c>
      <c r="D2685" t="s">
        <v>46</v>
      </c>
      <c r="E2685" t="str">
        <f>VLOOKUP(D2685,Mapping!$E$2:$F$28,2,0)</f>
        <v>sum</v>
      </c>
      <c r="F2685">
        <v>6371</v>
      </c>
    </row>
    <row r="2686" spans="1:6" x14ac:dyDescent="0.35">
      <c r="A2686" s="56">
        <v>44372</v>
      </c>
      <c r="B2686" s="56" t="str">
        <f>VLOOKUP(A2686,Mapping!$H$2:$I$215,2,0)</f>
        <v>Post</v>
      </c>
      <c r="C2686" s="123">
        <f>VLOOKUP(A2686,Mapping!$H$2:$J$215,3,0)</f>
        <v>0</v>
      </c>
      <c r="D2686" t="s">
        <v>46</v>
      </c>
      <c r="E2686" t="str">
        <f>VLOOKUP(D2686,Mapping!$E$2:$F$28,2,0)</f>
        <v>sum</v>
      </c>
      <c r="F2686">
        <v>6407</v>
      </c>
    </row>
    <row r="2687" spans="1:6" x14ac:dyDescent="0.35">
      <c r="A2687" s="56">
        <v>44373</v>
      </c>
      <c r="B2687" s="56" t="str">
        <f>VLOOKUP(A2687,Mapping!$H$2:$I$215,2,0)</f>
        <v>Post</v>
      </c>
      <c r="C2687" s="123">
        <f>VLOOKUP(A2687,Mapping!$H$2:$J$215,3,0)</f>
        <v>0</v>
      </c>
      <c r="D2687" t="s">
        <v>46</v>
      </c>
      <c r="E2687" t="str">
        <f>VLOOKUP(D2687,Mapping!$E$2:$F$28,2,0)</f>
        <v>sum</v>
      </c>
      <c r="F2687">
        <v>6956</v>
      </c>
    </row>
    <row r="2688" spans="1:6" x14ac:dyDescent="0.35">
      <c r="A2688" s="56">
        <v>44374</v>
      </c>
      <c r="B2688" s="56" t="str">
        <f>VLOOKUP(A2688,Mapping!$H$2:$I$215,2,0)</f>
        <v>Post</v>
      </c>
      <c r="C2688" s="123">
        <f>VLOOKUP(A2688,Mapping!$H$2:$J$215,3,0)</f>
        <v>0</v>
      </c>
      <c r="D2688" t="s">
        <v>46</v>
      </c>
      <c r="E2688" t="str">
        <f>VLOOKUP(D2688,Mapping!$E$2:$F$28,2,0)</f>
        <v>sum</v>
      </c>
      <c r="F2688">
        <v>7690</v>
      </c>
    </row>
    <row r="2689" spans="1:6" x14ac:dyDescent="0.35">
      <c r="A2689" s="56">
        <v>44375</v>
      </c>
      <c r="B2689" s="56" t="str">
        <f>VLOOKUP(A2689,Mapping!$H$2:$I$215,2,0)</f>
        <v>Post</v>
      </c>
      <c r="C2689" s="123">
        <f>VLOOKUP(A2689,Mapping!$H$2:$J$215,3,0)</f>
        <v>0</v>
      </c>
      <c r="D2689" t="s">
        <v>46</v>
      </c>
      <c r="E2689" t="str">
        <f>VLOOKUP(D2689,Mapping!$E$2:$F$28,2,0)</f>
        <v>sum</v>
      </c>
      <c r="F2689">
        <v>7940</v>
      </c>
    </row>
    <row r="2690" spans="1:6" x14ac:dyDescent="0.35">
      <c r="A2690" s="56">
        <v>44376</v>
      </c>
      <c r="B2690" s="56" t="str">
        <f>VLOOKUP(A2690,Mapping!$H$2:$I$215,2,0)</f>
        <v>Post</v>
      </c>
      <c r="C2690" s="123">
        <f>VLOOKUP(A2690,Mapping!$H$2:$J$215,3,0)</f>
        <v>0</v>
      </c>
      <c r="D2690" t="s">
        <v>46</v>
      </c>
      <c r="E2690" t="str">
        <f>VLOOKUP(D2690,Mapping!$E$2:$F$28,2,0)</f>
        <v>sum</v>
      </c>
      <c r="F2690">
        <v>8232</v>
      </c>
    </row>
    <row r="2691" spans="1:6" x14ac:dyDescent="0.35">
      <c r="A2691" s="56">
        <v>44377</v>
      </c>
      <c r="B2691" s="56" t="str">
        <f>VLOOKUP(A2691,Mapping!$H$2:$I$215,2,0)</f>
        <v>Post</v>
      </c>
      <c r="C2691" s="123">
        <f>VLOOKUP(A2691,Mapping!$H$2:$J$215,3,0)</f>
        <v>0</v>
      </c>
      <c r="D2691" t="s">
        <v>46</v>
      </c>
      <c r="E2691" t="str">
        <f>VLOOKUP(D2691,Mapping!$E$2:$F$28,2,0)</f>
        <v>sum</v>
      </c>
      <c r="F2691">
        <v>7181</v>
      </c>
    </row>
    <row r="2692" spans="1:6" x14ac:dyDescent="0.35">
      <c r="A2692" s="56">
        <v>44378</v>
      </c>
      <c r="B2692" s="56" t="str">
        <f>VLOOKUP(A2692,Mapping!$H$2:$I$215,2,0)</f>
        <v>Post</v>
      </c>
      <c r="C2692" s="123">
        <f>VLOOKUP(A2692,Mapping!$H$2:$J$215,3,0)</f>
        <v>0</v>
      </c>
      <c r="D2692" t="s">
        <v>46</v>
      </c>
      <c r="E2692" t="str">
        <f>VLOOKUP(D2692,Mapping!$E$2:$F$28,2,0)</f>
        <v>sum</v>
      </c>
      <c r="F2692">
        <v>3212</v>
      </c>
    </row>
    <row r="2693" spans="1:6" x14ac:dyDescent="0.35">
      <c r="A2693" s="56">
        <v>44379</v>
      </c>
      <c r="B2693" s="56" t="str">
        <f>VLOOKUP(A2693,Mapping!$H$2:$I$215,2,0)</f>
        <v>Post</v>
      </c>
      <c r="C2693" s="123">
        <f>VLOOKUP(A2693,Mapping!$H$2:$J$215,3,0)</f>
        <v>0</v>
      </c>
      <c r="D2693" t="s">
        <v>46</v>
      </c>
      <c r="E2693" t="str">
        <f>VLOOKUP(D2693,Mapping!$E$2:$F$28,2,0)</f>
        <v>sum</v>
      </c>
      <c r="F2693">
        <v>5931</v>
      </c>
    </row>
    <row r="2694" spans="1:6" x14ac:dyDescent="0.35">
      <c r="A2694" s="56">
        <v>44380</v>
      </c>
      <c r="B2694" s="56" t="str">
        <f>VLOOKUP(A2694,Mapping!$H$2:$I$215,2,0)</f>
        <v>Post</v>
      </c>
      <c r="C2694" s="123">
        <f>VLOOKUP(A2694,Mapping!$H$2:$J$215,3,0)</f>
        <v>0</v>
      </c>
      <c r="D2694" t="s">
        <v>46</v>
      </c>
      <c r="E2694" t="str">
        <f>VLOOKUP(D2694,Mapping!$E$2:$F$28,2,0)</f>
        <v>sum</v>
      </c>
      <c r="F2694">
        <v>7854</v>
      </c>
    </row>
    <row r="2695" spans="1:6" x14ac:dyDescent="0.35">
      <c r="A2695" s="56">
        <v>44381</v>
      </c>
      <c r="B2695" s="56" t="str">
        <f>VLOOKUP(A2695,Mapping!$H$2:$I$215,2,0)</f>
        <v>Post</v>
      </c>
      <c r="C2695" s="123">
        <f>VLOOKUP(A2695,Mapping!$H$2:$J$215,3,0)</f>
        <v>0</v>
      </c>
      <c r="D2695" t="s">
        <v>46</v>
      </c>
      <c r="E2695" t="str">
        <f>VLOOKUP(D2695,Mapping!$E$2:$F$28,2,0)</f>
        <v>sum</v>
      </c>
      <c r="F2695">
        <v>8444</v>
      </c>
    </row>
    <row r="2696" spans="1:6" x14ac:dyDescent="0.35">
      <c r="A2696" s="56">
        <v>44382</v>
      </c>
      <c r="B2696" s="56" t="str">
        <f>VLOOKUP(A2696,Mapping!$H$2:$I$215,2,0)</f>
        <v>Post</v>
      </c>
      <c r="C2696" s="123">
        <f>VLOOKUP(A2696,Mapping!$H$2:$J$215,3,0)</f>
        <v>0</v>
      </c>
      <c r="D2696" t="s">
        <v>46</v>
      </c>
      <c r="E2696" t="str">
        <f>VLOOKUP(D2696,Mapping!$E$2:$F$28,2,0)</f>
        <v>sum</v>
      </c>
      <c r="F2696">
        <v>7480</v>
      </c>
    </row>
    <row r="2697" spans="1:6" x14ac:dyDescent="0.35">
      <c r="A2697" s="56">
        <v>44383</v>
      </c>
      <c r="B2697" s="56" t="str">
        <f>VLOOKUP(A2697,Mapping!$H$2:$I$215,2,0)</f>
        <v>Post</v>
      </c>
      <c r="C2697" s="123">
        <f>VLOOKUP(A2697,Mapping!$H$2:$J$215,3,0)</f>
        <v>0</v>
      </c>
      <c r="D2697" t="s">
        <v>46</v>
      </c>
      <c r="E2697" t="str">
        <f>VLOOKUP(D2697,Mapping!$E$2:$F$28,2,0)</f>
        <v>sum</v>
      </c>
      <c r="F2697">
        <v>8608</v>
      </c>
    </row>
    <row r="2698" spans="1:6" x14ac:dyDescent="0.35">
      <c r="A2698" s="56">
        <v>44384</v>
      </c>
      <c r="B2698" s="56" t="str">
        <f>VLOOKUP(A2698,Mapping!$H$2:$I$215,2,0)</f>
        <v>Post</v>
      </c>
      <c r="C2698" s="123">
        <f>VLOOKUP(A2698,Mapping!$H$2:$J$215,3,0)</f>
        <v>0</v>
      </c>
      <c r="D2698" t="s">
        <v>46</v>
      </c>
      <c r="E2698" t="str">
        <f>VLOOKUP(D2698,Mapping!$E$2:$F$28,2,0)</f>
        <v>sum</v>
      </c>
      <c r="F2698">
        <v>8416</v>
      </c>
    </row>
    <row r="2699" spans="1:6" x14ac:dyDescent="0.35">
      <c r="A2699" s="56">
        <v>44385</v>
      </c>
      <c r="B2699" s="56" t="str">
        <f>VLOOKUP(A2699,Mapping!$H$2:$I$215,2,0)</f>
        <v>Post</v>
      </c>
      <c r="C2699" s="123">
        <f>VLOOKUP(A2699,Mapping!$H$2:$J$215,3,0)</f>
        <v>0</v>
      </c>
      <c r="D2699" t="s">
        <v>46</v>
      </c>
      <c r="E2699" t="str">
        <f>VLOOKUP(D2699,Mapping!$E$2:$F$28,2,0)</f>
        <v>sum</v>
      </c>
      <c r="F2699">
        <v>7754</v>
      </c>
    </row>
    <row r="2700" spans="1:6" x14ac:dyDescent="0.35">
      <c r="A2700" s="56">
        <v>44386</v>
      </c>
      <c r="B2700" s="56" t="str">
        <f>VLOOKUP(A2700,Mapping!$H$2:$I$215,2,0)</f>
        <v>Post</v>
      </c>
      <c r="C2700" s="123">
        <f>VLOOKUP(A2700,Mapping!$H$2:$J$215,3,0)</f>
        <v>0</v>
      </c>
      <c r="D2700" t="s">
        <v>46</v>
      </c>
      <c r="E2700" t="str">
        <f>VLOOKUP(D2700,Mapping!$E$2:$F$28,2,0)</f>
        <v>sum</v>
      </c>
      <c r="F2700">
        <v>7386</v>
      </c>
    </row>
    <row r="2701" spans="1:6" x14ac:dyDescent="0.35">
      <c r="A2701" s="56">
        <v>44387</v>
      </c>
      <c r="B2701" s="56" t="str">
        <f>VLOOKUP(A2701,Mapping!$H$2:$I$215,2,0)</f>
        <v>Post</v>
      </c>
      <c r="C2701" s="123">
        <f>VLOOKUP(A2701,Mapping!$H$2:$J$215,3,0)</f>
        <v>0</v>
      </c>
      <c r="D2701" t="s">
        <v>46</v>
      </c>
      <c r="E2701" t="str">
        <f>VLOOKUP(D2701,Mapping!$E$2:$F$28,2,0)</f>
        <v>sum</v>
      </c>
      <c r="F2701">
        <v>7372</v>
      </c>
    </row>
    <row r="2702" spans="1:6" x14ac:dyDescent="0.35">
      <c r="A2702" s="56">
        <v>44388</v>
      </c>
      <c r="B2702" s="56" t="str">
        <f>VLOOKUP(A2702,Mapping!$H$2:$I$215,2,0)</f>
        <v>Post</v>
      </c>
      <c r="C2702" s="123">
        <f>VLOOKUP(A2702,Mapping!$H$2:$J$215,3,0)</f>
        <v>0</v>
      </c>
      <c r="D2702" t="s">
        <v>46</v>
      </c>
      <c r="E2702" t="str">
        <f>VLOOKUP(D2702,Mapping!$E$2:$F$28,2,0)</f>
        <v>sum</v>
      </c>
      <c r="F2702">
        <v>7920</v>
      </c>
    </row>
    <row r="2703" spans="1:6" x14ac:dyDescent="0.35">
      <c r="A2703" s="56">
        <v>44389</v>
      </c>
      <c r="B2703" s="56" t="str">
        <f>VLOOKUP(A2703,Mapping!$H$2:$I$215,2,0)</f>
        <v>Post</v>
      </c>
      <c r="C2703" s="123">
        <f>VLOOKUP(A2703,Mapping!$H$2:$J$215,3,0)</f>
        <v>0</v>
      </c>
      <c r="D2703" t="s">
        <v>46</v>
      </c>
      <c r="E2703" t="str">
        <f>VLOOKUP(D2703,Mapping!$E$2:$F$28,2,0)</f>
        <v>sum</v>
      </c>
      <c r="F2703">
        <v>7948</v>
      </c>
    </row>
    <row r="2704" spans="1:6" x14ac:dyDescent="0.35">
      <c r="A2704" s="56">
        <v>44390</v>
      </c>
      <c r="B2704" s="56" t="str">
        <f>VLOOKUP(A2704,Mapping!$H$2:$I$215,2,0)</f>
        <v>Post</v>
      </c>
      <c r="C2704" s="123">
        <f>VLOOKUP(A2704,Mapping!$H$2:$J$215,3,0)</f>
        <v>0</v>
      </c>
      <c r="D2704" t="s">
        <v>46</v>
      </c>
      <c r="E2704" t="str">
        <f>VLOOKUP(D2704,Mapping!$E$2:$F$28,2,0)</f>
        <v>sum</v>
      </c>
      <c r="F2704">
        <v>7330</v>
      </c>
    </row>
    <row r="2705" spans="1:6" x14ac:dyDescent="0.35">
      <c r="A2705" s="56">
        <v>44391</v>
      </c>
      <c r="B2705" s="56" t="str">
        <f>VLOOKUP(A2705,Mapping!$H$2:$I$215,2,0)</f>
        <v>Post</v>
      </c>
      <c r="C2705" s="123">
        <f>VLOOKUP(A2705,Mapping!$H$2:$J$215,3,0)</f>
        <v>0</v>
      </c>
      <c r="D2705" t="s">
        <v>46</v>
      </c>
      <c r="E2705" t="str">
        <f>VLOOKUP(D2705,Mapping!$E$2:$F$28,2,0)</f>
        <v>sum</v>
      </c>
      <c r="F2705">
        <v>7877</v>
      </c>
    </row>
    <row r="2706" spans="1:6" x14ac:dyDescent="0.35">
      <c r="A2706" s="56">
        <v>44392</v>
      </c>
      <c r="B2706" s="56" t="str">
        <f>VLOOKUP(A2706,Mapping!$H$2:$I$215,2,0)</f>
        <v>Post</v>
      </c>
      <c r="C2706" s="123">
        <f>VLOOKUP(A2706,Mapping!$H$2:$J$215,3,0)</f>
        <v>0</v>
      </c>
      <c r="D2706" t="s">
        <v>46</v>
      </c>
      <c r="E2706" t="str">
        <f>VLOOKUP(D2706,Mapping!$E$2:$F$28,2,0)</f>
        <v>sum</v>
      </c>
      <c r="F2706">
        <v>10475</v>
      </c>
    </row>
    <row r="2707" spans="1:6" x14ac:dyDescent="0.35">
      <c r="A2707" s="56">
        <v>44393</v>
      </c>
      <c r="B2707" s="56" t="str">
        <f>VLOOKUP(A2707,Mapping!$H$2:$I$215,2,0)</f>
        <v>Post</v>
      </c>
      <c r="C2707" s="123">
        <f>VLOOKUP(A2707,Mapping!$H$2:$J$215,3,0)</f>
        <v>0</v>
      </c>
      <c r="D2707" t="s">
        <v>46</v>
      </c>
      <c r="E2707" t="str">
        <f>VLOOKUP(D2707,Mapping!$E$2:$F$28,2,0)</f>
        <v>sum</v>
      </c>
      <c r="F2707">
        <v>9884</v>
      </c>
    </row>
    <row r="2708" spans="1:6" x14ac:dyDescent="0.35">
      <c r="A2708" s="56">
        <v>44394</v>
      </c>
      <c r="B2708" s="56" t="str">
        <f>VLOOKUP(A2708,Mapping!$H$2:$I$215,2,0)</f>
        <v>Post</v>
      </c>
      <c r="C2708" s="123">
        <f>VLOOKUP(A2708,Mapping!$H$2:$J$215,3,0)</f>
        <v>0</v>
      </c>
      <c r="D2708" t="s">
        <v>46</v>
      </c>
      <c r="E2708" t="str">
        <f>VLOOKUP(D2708,Mapping!$E$2:$F$28,2,0)</f>
        <v>sum</v>
      </c>
      <c r="F2708">
        <v>8581</v>
      </c>
    </row>
    <row r="2709" spans="1:6" x14ac:dyDescent="0.35">
      <c r="A2709" s="56">
        <v>44395</v>
      </c>
      <c r="B2709" s="56" t="str">
        <f>VLOOKUP(A2709,Mapping!$H$2:$I$215,2,0)</f>
        <v>Post</v>
      </c>
      <c r="C2709" s="123">
        <f>VLOOKUP(A2709,Mapping!$H$2:$J$215,3,0)</f>
        <v>0</v>
      </c>
      <c r="D2709" t="s">
        <v>46</v>
      </c>
      <c r="E2709" t="str">
        <f>VLOOKUP(D2709,Mapping!$E$2:$F$28,2,0)</f>
        <v>sum</v>
      </c>
      <c r="F2709">
        <v>8538</v>
      </c>
    </row>
    <row r="2710" spans="1:6" x14ac:dyDescent="0.35">
      <c r="A2710" s="56">
        <v>44396</v>
      </c>
      <c r="B2710" s="56" t="str">
        <f>VLOOKUP(A2710,Mapping!$H$2:$I$215,2,0)</f>
        <v>Post</v>
      </c>
      <c r="C2710" s="123">
        <f>VLOOKUP(A2710,Mapping!$H$2:$J$215,3,0)</f>
        <v>0</v>
      </c>
      <c r="D2710" t="s">
        <v>46</v>
      </c>
      <c r="E2710" t="str">
        <f>VLOOKUP(D2710,Mapping!$E$2:$F$28,2,0)</f>
        <v>sum</v>
      </c>
      <c r="F2710">
        <v>8433</v>
      </c>
    </row>
    <row r="2711" spans="1:6" x14ac:dyDescent="0.35">
      <c r="A2711" s="56">
        <v>44397</v>
      </c>
      <c r="B2711" s="56" t="str">
        <f>VLOOKUP(A2711,Mapping!$H$2:$I$215,2,0)</f>
        <v>Post</v>
      </c>
      <c r="C2711" s="123">
        <f>VLOOKUP(A2711,Mapping!$H$2:$J$215,3,0)</f>
        <v>0</v>
      </c>
      <c r="D2711" t="s">
        <v>46</v>
      </c>
      <c r="E2711" t="str">
        <f>VLOOKUP(D2711,Mapping!$E$2:$F$28,2,0)</f>
        <v>sum</v>
      </c>
      <c r="F2711">
        <v>8157</v>
      </c>
    </row>
    <row r="2712" spans="1:6" x14ac:dyDescent="0.35">
      <c r="A2712" s="56">
        <v>44398</v>
      </c>
      <c r="B2712" s="56" t="str">
        <f>VLOOKUP(A2712,Mapping!$H$2:$I$215,2,0)</f>
        <v>Post</v>
      </c>
      <c r="C2712" s="123">
        <f>VLOOKUP(A2712,Mapping!$H$2:$J$215,3,0)</f>
        <v>0</v>
      </c>
      <c r="D2712" t="s">
        <v>46</v>
      </c>
      <c r="E2712" t="str">
        <f>VLOOKUP(D2712,Mapping!$E$2:$F$28,2,0)</f>
        <v>sum</v>
      </c>
      <c r="F2712">
        <v>7274</v>
      </c>
    </row>
    <row r="2713" spans="1:6" x14ac:dyDescent="0.35">
      <c r="A2713" s="56">
        <v>44399</v>
      </c>
      <c r="B2713" s="56" t="str">
        <f>VLOOKUP(A2713,Mapping!$H$2:$I$215,2,0)</f>
        <v>Post</v>
      </c>
      <c r="C2713" s="123">
        <f>VLOOKUP(A2713,Mapping!$H$2:$J$215,3,0)</f>
        <v>0</v>
      </c>
      <c r="D2713" t="s">
        <v>46</v>
      </c>
      <c r="E2713" t="str">
        <f>VLOOKUP(D2713,Mapping!$E$2:$F$28,2,0)</f>
        <v>sum</v>
      </c>
      <c r="F2713">
        <v>7751</v>
      </c>
    </row>
    <row r="2714" spans="1:6" x14ac:dyDescent="0.35">
      <c r="A2714" s="56">
        <v>44400</v>
      </c>
      <c r="B2714" s="56" t="str">
        <f>VLOOKUP(A2714,Mapping!$H$2:$I$215,2,0)</f>
        <v>Post</v>
      </c>
      <c r="C2714" s="123">
        <f>VLOOKUP(A2714,Mapping!$H$2:$J$215,3,0)</f>
        <v>0</v>
      </c>
      <c r="D2714" t="s">
        <v>46</v>
      </c>
      <c r="E2714" t="str">
        <f>VLOOKUP(D2714,Mapping!$E$2:$F$28,2,0)</f>
        <v>sum</v>
      </c>
      <c r="F2714">
        <v>7198</v>
      </c>
    </row>
    <row r="2715" spans="1:6" x14ac:dyDescent="0.35">
      <c r="A2715" s="56">
        <v>44401</v>
      </c>
      <c r="B2715" s="56" t="str">
        <f>VLOOKUP(A2715,Mapping!$H$2:$I$215,2,0)</f>
        <v>Post</v>
      </c>
      <c r="C2715" s="123">
        <f>VLOOKUP(A2715,Mapping!$H$2:$J$215,3,0)</f>
        <v>0</v>
      </c>
      <c r="D2715" t="s">
        <v>46</v>
      </c>
      <c r="E2715" t="str">
        <f>VLOOKUP(D2715,Mapping!$E$2:$F$28,2,0)</f>
        <v>sum</v>
      </c>
      <c r="F2715">
        <v>7121</v>
      </c>
    </row>
    <row r="2716" spans="1:6" x14ac:dyDescent="0.35">
      <c r="A2716" s="56">
        <v>44402</v>
      </c>
      <c r="B2716" s="56" t="str">
        <f>VLOOKUP(A2716,Mapping!$H$2:$I$215,2,0)</f>
        <v>Post</v>
      </c>
      <c r="C2716" s="123">
        <f>VLOOKUP(A2716,Mapping!$H$2:$J$215,3,0)</f>
        <v>0</v>
      </c>
      <c r="D2716" t="s">
        <v>46</v>
      </c>
      <c r="E2716" t="str">
        <f>VLOOKUP(D2716,Mapping!$E$2:$F$28,2,0)</f>
        <v>sum</v>
      </c>
      <c r="F2716">
        <v>7368</v>
      </c>
    </row>
    <row r="2717" spans="1:6" x14ac:dyDescent="0.35">
      <c r="A2717" s="56">
        <v>44403</v>
      </c>
      <c r="B2717" s="56" t="str">
        <f>VLOOKUP(A2717,Mapping!$H$2:$I$215,2,0)</f>
        <v>Post</v>
      </c>
      <c r="C2717" s="123">
        <f>VLOOKUP(A2717,Mapping!$H$2:$J$215,3,0)</f>
        <v>0</v>
      </c>
      <c r="D2717" t="s">
        <v>46</v>
      </c>
      <c r="E2717" t="str">
        <f>VLOOKUP(D2717,Mapping!$E$2:$F$28,2,0)</f>
        <v>sum</v>
      </c>
      <c r="F2717">
        <v>7780</v>
      </c>
    </row>
    <row r="2718" spans="1:6" x14ac:dyDescent="0.35">
      <c r="A2718" s="56">
        <v>44404</v>
      </c>
      <c r="B2718" s="56" t="str">
        <f>VLOOKUP(A2718,Mapping!$H$2:$I$215,2,0)</f>
        <v>Post</v>
      </c>
      <c r="C2718" s="123">
        <f>VLOOKUP(A2718,Mapping!$H$2:$J$215,3,0)</f>
        <v>0</v>
      </c>
      <c r="D2718" t="s">
        <v>46</v>
      </c>
      <c r="E2718" t="str">
        <f>VLOOKUP(D2718,Mapping!$E$2:$F$28,2,0)</f>
        <v>sum</v>
      </c>
      <c r="F2718">
        <v>7191</v>
      </c>
    </row>
    <row r="2719" spans="1:6" x14ac:dyDescent="0.35">
      <c r="A2719" s="56">
        <v>44405</v>
      </c>
      <c r="B2719" s="56" t="str">
        <f>VLOOKUP(A2719,Mapping!$H$2:$I$215,2,0)</f>
        <v>Post</v>
      </c>
      <c r="C2719" s="123">
        <f>VLOOKUP(A2719,Mapping!$H$2:$J$215,3,0)</f>
        <v>0</v>
      </c>
      <c r="D2719" t="s">
        <v>46</v>
      </c>
      <c r="E2719" t="str">
        <f>VLOOKUP(D2719,Mapping!$E$2:$F$28,2,0)</f>
        <v>sum</v>
      </c>
      <c r="F2719">
        <v>7255</v>
      </c>
    </row>
    <row r="2720" spans="1:6" x14ac:dyDescent="0.35">
      <c r="A2720" s="56">
        <v>44406</v>
      </c>
      <c r="B2720" s="56" t="str">
        <f>VLOOKUP(A2720,Mapping!$H$2:$I$215,2,0)</f>
        <v>Post</v>
      </c>
      <c r="C2720" s="123">
        <f>VLOOKUP(A2720,Mapping!$H$2:$J$215,3,0)</f>
        <v>0</v>
      </c>
      <c r="D2720" t="s">
        <v>46</v>
      </c>
      <c r="E2720" t="str">
        <f>VLOOKUP(D2720,Mapping!$E$2:$F$28,2,0)</f>
        <v>sum</v>
      </c>
      <c r="F2720">
        <v>7587</v>
      </c>
    </row>
    <row r="2721" spans="1:6" x14ac:dyDescent="0.35">
      <c r="A2721" s="56">
        <v>44407</v>
      </c>
      <c r="B2721" s="56" t="str">
        <f>VLOOKUP(A2721,Mapping!$H$2:$I$215,2,0)</f>
        <v>Post</v>
      </c>
      <c r="C2721" s="123">
        <f>VLOOKUP(A2721,Mapping!$H$2:$J$215,3,0)</f>
        <v>0</v>
      </c>
      <c r="D2721" t="s">
        <v>46</v>
      </c>
      <c r="E2721" t="str">
        <f>VLOOKUP(D2721,Mapping!$E$2:$F$28,2,0)</f>
        <v>sum</v>
      </c>
      <c r="F2721">
        <v>7306</v>
      </c>
    </row>
    <row r="2722" spans="1:6" x14ac:dyDescent="0.35">
      <c r="A2722" s="56">
        <v>44408</v>
      </c>
      <c r="B2722" s="56" t="str">
        <f>VLOOKUP(A2722,Mapping!$H$2:$I$215,2,0)</f>
        <v>Post</v>
      </c>
      <c r="C2722" s="123">
        <f>VLOOKUP(A2722,Mapping!$H$2:$J$215,3,0)</f>
        <v>0</v>
      </c>
      <c r="D2722" t="s">
        <v>46</v>
      </c>
      <c r="E2722" t="str">
        <f>VLOOKUP(D2722,Mapping!$E$2:$F$28,2,0)</f>
        <v>sum</v>
      </c>
      <c r="F2722">
        <v>6894</v>
      </c>
    </row>
    <row r="2723" spans="1:6" x14ac:dyDescent="0.35">
      <c r="A2723" s="56">
        <v>44409</v>
      </c>
      <c r="B2723" s="56" t="str">
        <f>VLOOKUP(A2723,Mapping!$H$2:$I$215,2,0)</f>
        <v>Post</v>
      </c>
      <c r="C2723" s="123">
        <f>VLOOKUP(A2723,Mapping!$H$2:$J$215,3,0)</f>
        <v>0</v>
      </c>
      <c r="D2723" t="s">
        <v>46</v>
      </c>
      <c r="E2723" t="str">
        <f>VLOOKUP(D2723,Mapping!$E$2:$F$28,2,0)</f>
        <v>sum</v>
      </c>
      <c r="F2723">
        <v>7480</v>
      </c>
    </row>
    <row r="2724" spans="1:6" x14ac:dyDescent="0.35">
      <c r="A2724" s="56">
        <v>44410</v>
      </c>
      <c r="B2724" s="56" t="str">
        <f>VLOOKUP(A2724,Mapping!$H$2:$I$215,2,0)</f>
        <v>Post</v>
      </c>
      <c r="C2724" s="123">
        <f>VLOOKUP(A2724,Mapping!$H$2:$J$215,3,0)</f>
        <v>0</v>
      </c>
      <c r="D2724" t="s">
        <v>46</v>
      </c>
      <c r="E2724" t="str">
        <f>VLOOKUP(D2724,Mapping!$E$2:$F$28,2,0)</f>
        <v>sum</v>
      </c>
      <c r="F2724">
        <v>7488</v>
      </c>
    </row>
    <row r="2725" spans="1:6" x14ac:dyDescent="0.35">
      <c r="A2725" s="56">
        <v>44411</v>
      </c>
      <c r="B2725" s="56" t="str">
        <f>VLOOKUP(A2725,Mapping!$H$2:$I$215,2,0)</f>
        <v>Post</v>
      </c>
      <c r="C2725" s="123">
        <f>VLOOKUP(A2725,Mapping!$H$2:$J$215,3,0)</f>
        <v>0</v>
      </c>
      <c r="D2725" t="s">
        <v>46</v>
      </c>
      <c r="E2725" t="str">
        <f>VLOOKUP(D2725,Mapping!$E$2:$F$28,2,0)</f>
        <v>sum</v>
      </c>
      <c r="F2725">
        <v>7107</v>
      </c>
    </row>
    <row r="2726" spans="1:6" x14ac:dyDescent="0.35">
      <c r="A2726" s="56">
        <v>44412</v>
      </c>
      <c r="B2726" s="56" t="str">
        <f>VLOOKUP(A2726,Mapping!$H$2:$I$215,2,0)</f>
        <v>Post</v>
      </c>
      <c r="C2726" s="123">
        <f>VLOOKUP(A2726,Mapping!$H$2:$J$215,3,0)</f>
        <v>0</v>
      </c>
      <c r="D2726" t="s">
        <v>46</v>
      </c>
      <c r="E2726" t="str">
        <f>VLOOKUP(D2726,Mapping!$E$2:$F$28,2,0)</f>
        <v>sum</v>
      </c>
      <c r="F2726">
        <v>7323</v>
      </c>
    </row>
    <row r="2727" spans="1:6" x14ac:dyDescent="0.35">
      <c r="A2727" s="56">
        <v>44413</v>
      </c>
      <c r="B2727" s="56" t="str">
        <f>VLOOKUP(A2727,Mapping!$H$2:$I$215,2,0)</f>
        <v>Post</v>
      </c>
      <c r="C2727" s="123">
        <f>VLOOKUP(A2727,Mapping!$H$2:$J$215,3,0)</f>
        <v>0</v>
      </c>
      <c r="D2727" t="s">
        <v>46</v>
      </c>
      <c r="E2727" t="str">
        <f>VLOOKUP(D2727,Mapping!$E$2:$F$28,2,0)</f>
        <v>sum</v>
      </c>
      <c r="F2727">
        <v>7211</v>
      </c>
    </row>
    <row r="2728" spans="1:6" x14ac:dyDescent="0.35">
      <c r="A2728" s="56">
        <v>44414</v>
      </c>
      <c r="B2728" s="56" t="str">
        <f>VLOOKUP(A2728,Mapping!$H$2:$I$215,2,0)</f>
        <v>Post</v>
      </c>
      <c r="C2728" s="123">
        <f>VLOOKUP(A2728,Mapping!$H$2:$J$215,3,0)</f>
        <v>0</v>
      </c>
      <c r="D2728" t="s">
        <v>46</v>
      </c>
      <c r="E2728" t="str">
        <f>VLOOKUP(D2728,Mapping!$E$2:$F$28,2,0)</f>
        <v>sum</v>
      </c>
      <c r="F2728">
        <v>7633</v>
      </c>
    </row>
    <row r="2729" spans="1:6" x14ac:dyDescent="0.35">
      <c r="A2729" s="56">
        <v>44415</v>
      </c>
      <c r="B2729" s="56" t="str">
        <f>VLOOKUP(A2729,Mapping!$H$2:$I$215,2,0)</f>
        <v>Post</v>
      </c>
      <c r="C2729" s="123">
        <f>VLOOKUP(A2729,Mapping!$H$2:$J$215,3,0)</f>
        <v>0</v>
      </c>
      <c r="D2729" t="s">
        <v>46</v>
      </c>
      <c r="E2729" t="str">
        <f>VLOOKUP(D2729,Mapping!$E$2:$F$28,2,0)</f>
        <v>sum</v>
      </c>
      <c r="F2729">
        <v>8072</v>
      </c>
    </row>
    <row r="2730" spans="1:6" x14ac:dyDescent="0.35">
      <c r="A2730" s="56">
        <v>44416</v>
      </c>
      <c r="B2730" s="56" t="str">
        <f>VLOOKUP(A2730,Mapping!$H$2:$I$215,2,0)</f>
        <v>Post</v>
      </c>
      <c r="C2730" s="123">
        <f>VLOOKUP(A2730,Mapping!$H$2:$J$215,3,0)</f>
        <v>0</v>
      </c>
      <c r="D2730" t="s">
        <v>46</v>
      </c>
      <c r="E2730" t="str">
        <f>VLOOKUP(D2730,Mapping!$E$2:$F$28,2,0)</f>
        <v>sum</v>
      </c>
      <c r="F2730">
        <v>8335</v>
      </c>
    </row>
    <row r="2731" spans="1:6" x14ac:dyDescent="0.35">
      <c r="A2731" s="56">
        <v>44417</v>
      </c>
      <c r="B2731" s="56" t="str">
        <f>VLOOKUP(A2731,Mapping!$H$2:$I$215,2,0)</f>
        <v>Post</v>
      </c>
      <c r="C2731" s="123">
        <f>VLOOKUP(A2731,Mapping!$H$2:$J$215,3,0)</f>
        <v>0</v>
      </c>
      <c r="D2731" t="s">
        <v>46</v>
      </c>
      <c r="E2731" t="str">
        <f>VLOOKUP(D2731,Mapping!$E$2:$F$28,2,0)</f>
        <v>sum</v>
      </c>
      <c r="F2731">
        <v>8410</v>
      </c>
    </row>
    <row r="2732" spans="1:6" x14ac:dyDescent="0.35">
      <c r="A2732" s="56">
        <v>44418</v>
      </c>
      <c r="B2732" s="56" t="str">
        <f>VLOOKUP(A2732,Mapping!$H$2:$I$215,2,0)</f>
        <v>Post</v>
      </c>
      <c r="C2732" s="123">
        <f>VLOOKUP(A2732,Mapping!$H$2:$J$215,3,0)</f>
        <v>0</v>
      </c>
      <c r="D2732" t="s">
        <v>46</v>
      </c>
      <c r="E2732" t="str">
        <f>VLOOKUP(D2732,Mapping!$E$2:$F$28,2,0)</f>
        <v>sum</v>
      </c>
      <c r="F2732">
        <v>8162</v>
      </c>
    </row>
    <row r="2733" spans="1:6" x14ac:dyDescent="0.35">
      <c r="A2733" s="56">
        <v>44419</v>
      </c>
      <c r="B2733" s="56" t="str">
        <f>VLOOKUP(A2733,Mapping!$H$2:$I$215,2,0)</f>
        <v>Post</v>
      </c>
      <c r="C2733" s="123">
        <f>VLOOKUP(A2733,Mapping!$H$2:$J$215,3,0)</f>
        <v>0</v>
      </c>
      <c r="D2733" t="s">
        <v>46</v>
      </c>
      <c r="E2733" t="str">
        <f>VLOOKUP(D2733,Mapping!$E$2:$F$28,2,0)</f>
        <v>sum</v>
      </c>
      <c r="F2733">
        <v>8161</v>
      </c>
    </row>
    <row r="2734" spans="1:6" x14ac:dyDescent="0.35">
      <c r="A2734" s="56">
        <v>44420</v>
      </c>
      <c r="B2734" s="56" t="str">
        <f>VLOOKUP(A2734,Mapping!$H$2:$I$215,2,0)</f>
        <v>Post</v>
      </c>
      <c r="C2734" s="123">
        <f>VLOOKUP(A2734,Mapping!$H$2:$J$215,3,0)</f>
        <v>0</v>
      </c>
      <c r="D2734" t="s">
        <v>46</v>
      </c>
      <c r="E2734" t="str">
        <f>VLOOKUP(D2734,Mapping!$E$2:$F$28,2,0)</f>
        <v>sum</v>
      </c>
      <c r="F2734">
        <v>7443</v>
      </c>
    </row>
    <row r="2735" spans="1:6" x14ac:dyDescent="0.35">
      <c r="A2735" s="56">
        <v>44421</v>
      </c>
      <c r="B2735" s="56" t="str">
        <f>VLOOKUP(A2735,Mapping!$H$2:$I$215,2,0)</f>
        <v>Post</v>
      </c>
      <c r="C2735" s="123">
        <f>VLOOKUP(A2735,Mapping!$H$2:$J$215,3,0)</f>
        <v>0</v>
      </c>
      <c r="D2735" t="s">
        <v>46</v>
      </c>
      <c r="E2735" t="str">
        <f>VLOOKUP(D2735,Mapping!$E$2:$F$28,2,0)</f>
        <v>sum</v>
      </c>
      <c r="F2735">
        <v>6806</v>
      </c>
    </row>
    <row r="2736" spans="1:6" x14ac:dyDescent="0.35">
      <c r="A2736" s="56">
        <v>44422</v>
      </c>
      <c r="B2736" s="56" t="str">
        <f>VLOOKUP(A2736,Mapping!$H$2:$I$215,2,0)</f>
        <v>Post</v>
      </c>
      <c r="C2736" s="123">
        <f>VLOOKUP(A2736,Mapping!$H$2:$J$215,3,0)</f>
        <v>0</v>
      </c>
      <c r="D2736" t="s">
        <v>46</v>
      </c>
      <c r="E2736" t="str">
        <f>VLOOKUP(D2736,Mapping!$E$2:$F$28,2,0)</f>
        <v>sum</v>
      </c>
      <c r="F2736">
        <v>6377</v>
      </c>
    </row>
    <row r="2737" spans="1:6" x14ac:dyDescent="0.35">
      <c r="A2737" s="56">
        <v>44423</v>
      </c>
      <c r="B2737" s="56" t="str">
        <f>VLOOKUP(A2737,Mapping!$H$2:$I$215,2,0)</f>
        <v>Post</v>
      </c>
      <c r="C2737" s="123">
        <f>VLOOKUP(A2737,Mapping!$H$2:$J$215,3,0)</f>
        <v>0</v>
      </c>
      <c r="D2737" t="s">
        <v>46</v>
      </c>
      <c r="E2737" t="str">
        <f>VLOOKUP(D2737,Mapping!$E$2:$F$28,2,0)</f>
        <v>sum</v>
      </c>
      <c r="F2737">
        <v>8825</v>
      </c>
    </row>
    <row r="2738" spans="1:6" x14ac:dyDescent="0.35">
      <c r="A2738" s="56">
        <v>44424</v>
      </c>
      <c r="B2738" s="56" t="str">
        <f>VLOOKUP(A2738,Mapping!$H$2:$I$215,2,0)</f>
        <v>Post</v>
      </c>
      <c r="C2738" s="123">
        <f>VLOOKUP(A2738,Mapping!$H$2:$J$215,3,0)</f>
        <v>0</v>
      </c>
      <c r="D2738" t="s">
        <v>46</v>
      </c>
      <c r="E2738" t="str">
        <f>VLOOKUP(D2738,Mapping!$E$2:$F$28,2,0)</f>
        <v>sum</v>
      </c>
      <c r="F2738">
        <v>8999</v>
      </c>
    </row>
    <row r="2739" spans="1:6" x14ac:dyDescent="0.35">
      <c r="A2739" s="56">
        <v>44425</v>
      </c>
      <c r="B2739" s="56" t="str">
        <f>VLOOKUP(A2739,Mapping!$H$2:$I$215,2,0)</f>
        <v>Post</v>
      </c>
      <c r="C2739" s="123">
        <f>VLOOKUP(A2739,Mapping!$H$2:$J$215,3,0)</f>
        <v>0</v>
      </c>
      <c r="D2739" t="s">
        <v>46</v>
      </c>
      <c r="E2739" t="str">
        <f>VLOOKUP(D2739,Mapping!$E$2:$F$28,2,0)</f>
        <v>sum</v>
      </c>
      <c r="F2739">
        <v>8920</v>
      </c>
    </row>
    <row r="2740" spans="1:6" x14ac:dyDescent="0.35">
      <c r="A2740" s="56">
        <v>44426</v>
      </c>
      <c r="B2740" s="56" t="str">
        <f>VLOOKUP(A2740,Mapping!$H$2:$I$215,2,0)</f>
        <v>Post</v>
      </c>
      <c r="C2740" s="123">
        <f>VLOOKUP(A2740,Mapping!$H$2:$J$215,3,0)</f>
        <v>0</v>
      </c>
      <c r="D2740" t="s">
        <v>46</v>
      </c>
      <c r="E2740" t="str">
        <f>VLOOKUP(D2740,Mapping!$E$2:$F$28,2,0)</f>
        <v>sum</v>
      </c>
      <c r="F2740">
        <v>8874</v>
      </c>
    </row>
    <row r="2741" spans="1:6" x14ac:dyDescent="0.35">
      <c r="A2741" s="56">
        <v>44427</v>
      </c>
      <c r="B2741" s="56" t="str">
        <f>VLOOKUP(A2741,Mapping!$H$2:$I$215,2,0)</f>
        <v>Post</v>
      </c>
      <c r="C2741" s="123">
        <f>VLOOKUP(A2741,Mapping!$H$2:$J$215,3,0)</f>
        <v>0</v>
      </c>
      <c r="D2741" t="s">
        <v>46</v>
      </c>
      <c r="E2741" t="str">
        <f>VLOOKUP(D2741,Mapping!$E$2:$F$28,2,0)</f>
        <v>sum</v>
      </c>
      <c r="F2741">
        <v>10631</v>
      </c>
    </row>
    <row r="2742" spans="1:6" x14ac:dyDescent="0.35">
      <c r="A2742" s="56">
        <v>44428</v>
      </c>
      <c r="B2742" s="56" t="str">
        <f>VLOOKUP(A2742,Mapping!$H$2:$I$215,2,0)</f>
        <v>Post</v>
      </c>
      <c r="C2742" s="123">
        <f>VLOOKUP(A2742,Mapping!$H$2:$J$215,3,0)</f>
        <v>0</v>
      </c>
      <c r="D2742" t="s">
        <v>46</v>
      </c>
      <c r="E2742" t="str">
        <f>VLOOKUP(D2742,Mapping!$E$2:$F$28,2,0)</f>
        <v>sum</v>
      </c>
      <c r="F2742">
        <v>7637</v>
      </c>
    </row>
    <row r="2743" spans="1:6" x14ac:dyDescent="0.35">
      <c r="A2743" s="56">
        <v>44429</v>
      </c>
      <c r="B2743" s="56" t="str">
        <f>VLOOKUP(A2743,Mapping!$H$2:$I$215,2,0)</f>
        <v>Post</v>
      </c>
      <c r="C2743" s="123">
        <f>VLOOKUP(A2743,Mapping!$H$2:$J$215,3,0)</f>
        <v>0</v>
      </c>
      <c r="D2743" t="s">
        <v>46</v>
      </c>
      <c r="E2743" t="str">
        <f>VLOOKUP(D2743,Mapping!$E$2:$F$28,2,0)</f>
        <v>sum</v>
      </c>
      <c r="F2743">
        <v>8243</v>
      </c>
    </row>
    <row r="2744" spans="1:6" x14ac:dyDescent="0.35">
      <c r="A2744" s="56">
        <v>44430</v>
      </c>
      <c r="B2744" s="56" t="str">
        <f>VLOOKUP(A2744,Mapping!$H$2:$I$215,2,0)</f>
        <v>Post</v>
      </c>
      <c r="C2744" s="123">
        <f>VLOOKUP(A2744,Mapping!$H$2:$J$215,3,0)</f>
        <v>0</v>
      </c>
      <c r="D2744" t="s">
        <v>46</v>
      </c>
      <c r="E2744" t="str">
        <f>VLOOKUP(D2744,Mapping!$E$2:$F$28,2,0)</f>
        <v>sum</v>
      </c>
      <c r="F2744">
        <v>7896</v>
      </c>
    </row>
    <row r="2745" spans="1:6" x14ac:dyDescent="0.35">
      <c r="A2745" s="56">
        <v>44431</v>
      </c>
      <c r="B2745" s="56" t="str">
        <f>VLOOKUP(A2745,Mapping!$H$2:$I$215,2,0)</f>
        <v>Post</v>
      </c>
      <c r="C2745" s="123">
        <f>VLOOKUP(A2745,Mapping!$H$2:$J$215,3,0)</f>
        <v>0</v>
      </c>
      <c r="D2745" t="s">
        <v>46</v>
      </c>
      <c r="E2745" t="str">
        <f>VLOOKUP(D2745,Mapping!$E$2:$F$28,2,0)</f>
        <v>sum</v>
      </c>
      <c r="F2745">
        <v>7468</v>
      </c>
    </row>
    <row r="2746" spans="1:6" x14ac:dyDescent="0.35">
      <c r="A2746" s="56">
        <v>44432</v>
      </c>
      <c r="B2746" s="56" t="str">
        <f>VLOOKUP(A2746,Mapping!$H$2:$I$215,2,0)</f>
        <v>Post</v>
      </c>
      <c r="C2746" s="123">
        <f>VLOOKUP(A2746,Mapping!$H$2:$J$215,3,0)</f>
        <v>0</v>
      </c>
      <c r="D2746" t="s">
        <v>46</v>
      </c>
      <c r="E2746" t="str">
        <f>VLOOKUP(D2746,Mapping!$E$2:$F$28,2,0)</f>
        <v>sum</v>
      </c>
      <c r="F2746">
        <v>7213</v>
      </c>
    </row>
    <row r="2747" spans="1:6" x14ac:dyDescent="0.35">
      <c r="A2747" s="56">
        <v>44433</v>
      </c>
      <c r="B2747" s="56" t="str">
        <f>VLOOKUP(A2747,Mapping!$H$2:$I$215,2,0)</f>
        <v>Post</v>
      </c>
      <c r="C2747" s="123">
        <f>VLOOKUP(A2747,Mapping!$H$2:$J$215,3,0)</f>
        <v>0</v>
      </c>
      <c r="D2747" t="s">
        <v>46</v>
      </c>
      <c r="E2747" t="str">
        <f>VLOOKUP(D2747,Mapping!$E$2:$F$28,2,0)</f>
        <v>sum</v>
      </c>
      <c r="F2747">
        <v>7004</v>
      </c>
    </row>
    <row r="2748" spans="1:6" x14ac:dyDescent="0.35">
      <c r="A2748" s="56">
        <v>44434</v>
      </c>
      <c r="B2748" s="56" t="str">
        <f>VLOOKUP(A2748,Mapping!$H$2:$I$215,2,0)</f>
        <v>Post</v>
      </c>
      <c r="C2748" s="123">
        <f>VLOOKUP(A2748,Mapping!$H$2:$J$215,3,0)</f>
        <v>0</v>
      </c>
      <c r="D2748" t="s">
        <v>46</v>
      </c>
      <c r="E2748" t="str">
        <f>VLOOKUP(D2748,Mapping!$E$2:$F$28,2,0)</f>
        <v>sum</v>
      </c>
      <c r="F2748">
        <v>6069</v>
      </c>
    </row>
    <row r="2749" spans="1:6" x14ac:dyDescent="0.35">
      <c r="A2749" s="56">
        <v>44435</v>
      </c>
      <c r="B2749" s="56" t="str">
        <f>VLOOKUP(A2749,Mapping!$H$2:$I$215,2,0)</f>
        <v>Post</v>
      </c>
      <c r="C2749" s="123">
        <f>VLOOKUP(A2749,Mapping!$H$2:$J$215,3,0)</f>
        <v>0</v>
      </c>
      <c r="D2749" t="s">
        <v>46</v>
      </c>
      <c r="E2749" t="str">
        <f>VLOOKUP(D2749,Mapping!$E$2:$F$28,2,0)</f>
        <v>sum</v>
      </c>
      <c r="F2749">
        <v>5437</v>
      </c>
    </row>
    <row r="2750" spans="1:6" x14ac:dyDescent="0.35">
      <c r="A2750" s="56">
        <v>44436</v>
      </c>
      <c r="B2750" s="56" t="str">
        <f>VLOOKUP(A2750,Mapping!$H$2:$I$215,2,0)</f>
        <v>Post</v>
      </c>
      <c r="C2750" s="123">
        <f>VLOOKUP(A2750,Mapping!$H$2:$J$215,3,0)</f>
        <v>0</v>
      </c>
      <c r="D2750" t="s">
        <v>46</v>
      </c>
      <c r="E2750" t="str">
        <f>VLOOKUP(D2750,Mapping!$E$2:$F$28,2,0)</f>
        <v>sum</v>
      </c>
      <c r="F2750">
        <v>5856</v>
      </c>
    </row>
    <row r="2751" spans="1:6" x14ac:dyDescent="0.35">
      <c r="A2751" s="56">
        <v>44437</v>
      </c>
      <c r="B2751" s="56" t="str">
        <f>VLOOKUP(A2751,Mapping!$H$2:$I$215,2,0)</f>
        <v>Post</v>
      </c>
      <c r="C2751" s="123">
        <f>VLOOKUP(A2751,Mapping!$H$2:$J$215,3,0)</f>
        <v>0</v>
      </c>
      <c r="D2751" t="s">
        <v>46</v>
      </c>
      <c r="E2751" t="str">
        <f>VLOOKUP(D2751,Mapping!$E$2:$F$28,2,0)</f>
        <v>sum</v>
      </c>
      <c r="F2751">
        <v>6676</v>
      </c>
    </row>
    <row r="2752" spans="1:6" x14ac:dyDescent="0.35">
      <c r="A2752" s="56">
        <v>44438</v>
      </c>
      <c r="B2752" s="56" t="str">
        <f>VLOOKUP(A2752,Mapping!$H$2:$I$215,2,0)</f>
        <v>Post</v>
      </c>
      <c r="C2752" s="123">
        <f>VLOOKUP(A2752,Mapping!$H$2:$J$215,3,0)</f>
        <v>0</v>
      </c>
      <c r="D2752" t="s">
        <v>46</v>
      </c>
      <c r="E2752" t="str">
        <f>VLOOKUP(D2752,Mapping!$E$2:$F$28,2,0)</f>
        <v>sum</v>
      </c>
      <c r="F2752">
        <v>6399</v>
      </c>
    </row>
    <row r="2753" spans="1:6" x14ac:dyDescent="0.35">
      <c r="A2753" s="56">
        <v>44439</v>
      </c>
      <c r="B2753" s="56" t="str">
        <f>VLOOKUP(A2753,Mapping!$H$2:$I$215,2,0)</f>
        <v>Post</v>
      </c>
      <c r="C2753" s="123">
        <f>VLOOKUP(A2753,Mapping!$H$2:$J$215,3,0)</f>
        <v>0</v>
      </c>
      <c r="D2753" t="s">
        <v>46</v>
      </c>
      <c r="E2753" t="str">
        <f>VLOOKUP(D2753,Mapping!$E$2:$F$28,2,0)</f>
        <v>sum</v>
      </c>
      <c r="F2753">
        <v>5785</v>
      </c>
    </row>
    <row r="2754" spans="1:6" x14ac:dyDescent="0.35">
      <c r="A2754" s="56">
        <v>44440</v>
      </c>
      <c r="B2754" s="56" t="str">
        <f>VLOOKUP(A2754,Mapping!$H$2:$I$215,2,0)</f>
        <v>Post</v>
      </c>
      <c r="C2754" s="123">
        <f>VLOOKUP(A2754,Mapping!$H$2:$J$215,3,0)</f>
        <v>0</v>
      </c>
      <c r="D2754" t="s">
        <v>46</v>
      </c>
      <c r="E2754" t="str">
        <f>VLOOKUP(D2754,Mapping!$E$2:$F$28,2,0)</f>
        <v>sum</v>
      </c>
      <c r="F2754">
        <v>5803</v>
      </c>
    </row>
    <row r="2755" spans="1:6" x14ac:dyDescent="0.35">
      <c r="A2755" s="56">
        <v>44441</v>
      </c>
      <c r="B2755" s="56" t="str">
        <f>VLOOKUP(A2755,Mapping!$H$2:$I$215,2,0)</f>
        <v>Post</v>
      </c>
      <c r="C2755" s="123">
        <f>VLOOKUP(A2755,Mapping!$H$2:$J$215,3,0)</f>
        <v>0</v>
      </c>
      <c r="D2755" t="s">
        <v>46</v>
      </c>
      <c r="E2755" t="str">
        <f>VLOOKUP(D2755,Mapping!$E$2:$F$28,2,0)</f>
        <v>sum</v>
      </c>
      <c r="F2755">
        <v>5412</v>
      </c>
    </row>
    <row r="2756" spans="1:6" x14ac:dyDescent="0.35">
      <c r="A2756" s="56">
        <v>44442</v>
      </c>
      <c r="B2756" s="56" t="str">
        <f>VLOOKUP(A2756,Mapping!$H$2:$I$215,2,0)</f>
        <v>Post</v>
      </c>
      <c r="C2756" s="123">
        <f>VLOOKUP(A2756,Mapping!$H$2:$J$215,3,0)</f>
        <v>0</v>
      </c>
      <c r="D2756" t="s">
        <v>46</v>
      </c>
      <c r="E2756" t="str">
        <f>VLOOKUP(D2756,Mapping!$E$2:$F$28,2,0)</f>
        <v>sum</v>
      </c>
      <c r="F2756">
        <v>5676</v>
      </c>
    </row>
    <row r="2757" spans="1:6" x14ac:dyDescent="0.35">
      <c r="A2757" s="56">
        <v>44443</v>
      </c>
      <c r="B2757" s="56" t="str">
        <f>VLOOKUP(A2757,Mapping!$H$2:$I$215,2,0)</f>
        <v>Post</v>
      </c>
      <c r="C2757" s="123">
        <f>VLOOKUP(A2757,Mapping!$H$2:$J$215,3,0)</f>
        <v>0</v>
      </c>
      <c r="D2757" t="s">
        <v>46</v>
      </c>
      <c r="E2757" t="str">
        <f>VLOOKUP(D2757,Mapping!$E$2:$F$28,2,0)</f>
        <v>sum</v>
      </c>
      <c r="F2757">
        <v>5903</v>
      </c>
    </row>
    <row r="2758" spans="1:6" x14ac:dyDescent="0.35">
      <c r="A2758" s="56">
        <v>44444</v>
      </c>
      <c r="B2758" s="56" t="str">
        <f>VLOOKUP(A2758,Mapping!$H$2:$I$215,2,0)</f>
        <v>Post</v>
      </c>
      <c r="C2758" s="123">
        <f>VLOOKUP(A2758,Mapping!$H$2:$J$215,3,0)</f>
        <v>0</v>
      </c>
      <c r="D2758" t="s">
        <v>46</v>
      </c>
      <c r="E2758" t="str">
        <f>VLOOKUP(D2758,Mapping!$E$2:$F$28,2,0)</f>
        <v>sum</v>
      </c>
      <c r="F2758">
        <v>6668</v>
      </c>
    </row>
    <row r="2759" spans="1:6" x14ac:dyDescent="0.35">
      <c r="A2759" s="56">
        <v>44445</v>
      </c>
      <c r="B2759" s="56" t="str">
        <f>VLOOKUP(A2759,Mapping!$H$2:$I$215,2,0)</f>
        <v>Post</v>
      </c>
      <c r="C2759" s="123">
        <f>VLOOKUP(A2759,Mapping!$H$2:$J$215,3,0)</f>
        <v>0</v>
      </c>
      <c r="D2759" t="s">
        <v>46</v>
      </c>
      <c r="E2759" t="str">
        <f>VLOOKUP(D2759,Mapping!$E$2:$F$28,2,0)</f>
        <v>sum</v>
      </c>
      <c r="F2759">
        <v>7150</v>
      </c>
    </row>
    <row r="2760" spans="1:6" x14ac:dyDescent="0.35">
      <c r="A2760" s="56">
        <v>44446</v>
      </c>
      <c r="B2760" s="56" t="str">
        <f>VLOOKUP(A2760,Mapping!$H$2:$I$215,2,0)</f>
        <v>Post</v>
      </c>
      <c r="C2760" s="123">
        <f>VLOOKUP(A2760,Mapping!$H$2:$J$215,3,0)</f>
        <v>0</v>
      </c>
      <c r="D2760" t="s">
        <v>46</v>
      </c>
      <c r="E2760" t="str">
        <f>VLOOKUP(D2760,Mapping!$E$2:$F$28,2,0)</f>
        <v>sum</v>
      </c>
      <c r="F2760">
        <v>6333</v>
      </c>
    </row>
    <row r="2761" spans="1:6" x14ac:dyDescent="0.35">
      <c r="A2761" s="56">
        <v>44447</v>
      </c>
      <c r="B2761" s="56" t="str">
        <f>VLOOKUP(A2761,Mapping!$H$2:$I$215,2,0)</f>
        <v>Post</v>
      </c>
      <c r="C2761" s="123">
        <f>VLOOKUP(A2761,Mapping!$H$2:$J$215,3,0)</f>
        <v>0</v>
      </c>
      <c r="D2761" t="s">
        <v>46</v>
      </c>
      <c r="E2761" t="str">
        <f>VLOOKUP(D2761,Mapping!$E$2:$F$28,2,0)</f>
        <v>sum</v>
      </c>
      <c r="F2761">
        <v>6228</v>
      </c>
    </row>
    <row r="2762" spans="1:6" x14ac:dyDescent="0.35">
      <c r="A2762" s="56">
        <v>44448</v>
      </c>
      <c r="B2762" s="56" t="str">
        <f>VLOOKUP(A2762,Mapping!$H$2:$I$215,2,0)</f>
        <v>Post</v>
      </c>
      <c r="C2762" s="123">
        <f>VLOOKUP(A2762,Mapping!$H$2:$J$215,3,0)</f>
        <v>0</v>
      </c>
      <c r="D2762" t="s">
        <v>46</v>
      </c>
      <c r="E2762" t="str">
        <f>VLOOKUP(D2762,Mapping!$E$2:$F$28,2,0)</f>
        <v>sum</v>
      </c>
      <c r="F2762">
        <v>6135</v>
      </c>
    </row>
    <row r="2763" spans="1:6" x14ac:dyDescent="0.35">
      <c r="A2763" s="56">
        <v>44449</v>
      </c>
      <c r="B2763" s="56" t="str">
        <f>VLOOKUP(A2763,Mapping!$H$2:$I$215,2,0)</f>
        <v>Post</v>
      </c>
      <c r="C2763" s="123">
        <f>VLOOKUP(A2763,Mapping!$H$2:$J$215,3,0)</f>
        <v>0</v>
      </c>
      <c r="D2763" t="s">
        <v>46</v>
      </c>
      <c r="E2763" t="str">
        <f>VLOOKUP(D2763,Mapping!$E$2:$F$28,2,0)</f>
        <v>sum</v>
      </c>
      <c r="F2763">
        <v>6333</v>
      </c>
    </row>
    <row r="2764" spans="1:6" x14ac:dyDescent="0.35">
      <c r="A2764" s="56">
        <v>44450</v>
      </c>
      <c r="B2764" s="56" t="str">
        <f>VLOOKUP(A2764,Mapping!$H$2:$I$215,2,0)</f>
        <v>Post</v>
      </c>
      <c r="C2764" s="123">
        <f>VLOOKUP(A2764,Mapping!$H$2:$J$215,3,0)</f>
        <v>0</v>
      </c>
      <c r="D2764" t="s">
        <v>46</v>
      </c>
      <c r="E2764" t="str">
        <f>VLOOKUP(D2764,Mapping!$E$2:$F$28,2,0)</f>
        <v>sum</v>
      </c>
      <c r="F2764">
        <v>6933</v>
      </c>
    </row>
    <row r="2765" spans="1:6" x14ac:dyDescent="0.35">
      <c r="A2765" s="56">
        <v>44451</v>
      </c>
      <c r="B2765" s="56" t="str">
        <f>VLOOKUP(A2765,Mapping!$H$2:$I$215,2,0)</f>
        <v>Post</v>
      </c>
      <c r="C2765" s="123">
        <f>VLOOKUP(A2765,Mapping!$H$2:$J$215,3,0)</f>
        <v>0</v>
      </c>
      <c r="D2765" t="s">
        <v>46</v>
      </c>
      <c r="E2765" t="str">
        <f>VLOOKUP(D2765,Mapping!$E$2:$F$28,2,0)</f>
        <v>sum</v>
      </c>
      <c r="F2765">
        <v>7443</v>
      </c>
    </row>
    <row r="2766" spans="1:6" x14ac:dyDescent="0.35">
      <c r="A2766" s="56">
        <v>44452</v>
      </c>
      <c r="B2766" s="56" t="str">
        <f>VLOOKUP(A2766,Mapping!$H$2:$I$215,2,0)</f>
        <v>Post</v>
      </c>
      <c r="C2766" s="123">
        <f>VLOOKUP(A2766,Mapping!$H$2:$J$215,3,0)</f>
        <v>0</v>
      </c>
      <c r="D2766" t="s">
        <v>46</v>
      </c>
      <c r="E2766" t="str">
        <f>VLOOKUP(D2766,Mapping!$E$2:$F$28,2,0)</f>
        <v>sum</v>
      </c>
      <c r="F2766">
        <v>6726</v>
      </c>
    </row>
    <row r="2767" spans="1:6" x14ac:dyDescent="0.35">
      <c r="A2767" s="56">
        <v>44453</v>
      </c>
      <c r="B2767" s="56" t="str">
        <f>VLOOKUP(A2767,Mapping!$H$2:$I$215,2,0)</f>
        <v>Post</v>
      </c>
      <c r="C2767" s="123">
        <f>VLOOKUP(A2767,Mapping!$H$2:$J$215,3,0)</f>
        <v>0</v>
      </c>
      <c r="D2767" t="s">
        <v>46</v>
      </c>
      <c r="E2767" t="str">
        <f>VLOOKUP(D2767,Mapping!$E$2:$F$28,2,0)</f>
        <v>sum</v>
      </c>
      <c r="F2767">
        <v>5913</v>
      </c>
    </row>
    <row r="2768" spans="1:6" x14ac:dyDescent="0.35">
      <c r="A2768" s="56">
        <v>44454</v>
      </c>
      <c r="B2768" s="56" t="str">
        <f>VLOOKUP(A2768,Mapping!$H$2:$I$215,2,0)</f>
        <v>Post</v>
      </c>
      <c r="C2768" s="123">
        <f>VLOOKUP(A2768,Mapping!$H$2:$J$215,3,0)</f>
        <v>0</v>
      </c>
      <c r="D2768" t="s">
        <v>46</v>
      </c>
      <c r="E2768" t="str">
        <f>VLOOKUP(D2768,Mapping!$E$2:$F$28,2,0)</f>
        <v>sum</v>
      </c>
      <c r="F2768">
        <v>5749</v>
      </c>
    </row>
    <row r="2769" spans="1:6" x14ac:dyDescent="0.35">
      <c r="A2769" s="56">
        <v>44455</v>
      </c>
      <c r="B2769" s="56" t="str">
        <f>VLOOKUP(A2769,Mapping!$H$2:$I$215,2,0)</f>
        <v>Post</v>
      </c>
      <c r="C2769" s="123">
        <f>VLOOKUP(A2769,Mapping!$H$2:$J$215,3,0)</f>
        <v>0</v>
      </c>
      <c r="D2769" t="s">
        <v>46</v>
      </c>
      <c r="E2769" t="str">
        <f>VLOOKUP(D2769,Mapping!$E$2:$F$28,2,0)</f>
        <v>sum</v>
      </c>
      <c r="F2769">
        <v>5785</v>
      </c>
    </row>
    <row r="2770" spans="1:6" x14ac:dyDescent="0.35">
      <c r="A2770" s="56">
        <v>44456</v>
      </c>
      <c r="B2770" s="56" t="str">
        <f>VLOOKUP(A2770,Mapping!$H$2:$I$215,2,0)</f>
        <v>Post</v>
      </c>
      <c r="C2770" s="123">
        <f>VLOOKUP(A2770,Mapping!$H$2:$J$215,3,0)</f>
        <v>0</v>
      </c>
      <c r="D2770" t="s">
        <v>46</v>
      </c>
      <c r="E2770" t="str">
        <f>VLOOKUP(D2770,Mapping!$E$2:$F$28,2,0)</f>
        <v>sum</v>
      </c>
      <c r="F2770">
        <v>6511</v>
      </c>
    </row>
    <row r="2771" spans="1:6" x14ac:dyDescent="0.35">
      <c r="A2771" s="56">
        <v>44457</v>
      </c>
      <c r="B2771" s="56" t="str">
        <f>VLOOKUP(A2771,Mapping!$H$2:$I$215,2,0)</f>
        <v>Post</v>
      </c>
      <c r="C2771" s="123">
        <f>VLOOKUP(A2771,Mapping!$H$2:$J$215,3,0)</f>
        <v>0</v>
      </c>
      <c r="D2771" t="s">
        <v>46</v>
      </c>
      <c r="E2771" t="str">
        <f>VLOOKUP(D2771,Mapping!$E$2:$F$28,2,0)</f>
        <v>sum</v>
      </c>
      <c r="F2771">
        <v>6441</v>
      </c>
    </row>
    <row r="2772" spans="1:6" x14ac:dyDescent="0.35">
      <c r="A2772" s="56">
        <v>44458</v>
      </c>
      <c r="B2772" s="56" t="str">
        <f>VLOOKUP(A2772,Mapping!$H$2:$I$215,2,0)</f>
        <v>Post</v>
      </c>
      <c r="C2772" s="123">
        <f>VLOOKUP(A2772,Mapping!$H$2:$J$215,3,0)</f>
        <v>0</v>
      </c>
      <c r="D2772" t="s">
        <v>46</v>
      </c>
      <c r="E2772" t="str">
        <f>VLOOKUP(D2772,Mapping!$E$2:$F$28,2,0)</f>
        <v>sum</v>
      </c>
      <c r="F2772">
        <v>6649</v>
      </c>
    </row>
    <row r="2773" spans="1:6" x14ac:dyDescent="0.35">
      <c r="A2773" s="56">
        <v>44459</v>
      </c>
      <c r="B2773" s="56" t="str">
        <f>VLOOKUP(A2773,Mapping!$H$2:$I$215,2,0)</f>
        <v>Post</v>
      </c>
      <c r="C2773" s="123">
        <f>VLOOKUP(A2773,Mapping!$H$2:$J$215,3,0)</f>
        <v>0</v>
      </c>
      <c r="D2773" t="s">
        <v>46</v>
      </c>
      <c r="E2773" t="str">
        <f>VLOOKUP(D2773,Mapping!$E$2:$F$28,2,0)</f>
        <v>sum</v>
      </c>
      <c r="F2773">
        <v>5494</v>
      </c>
    </row>
    <row r="2774" spans="1:6" x14ac:dyDescent="0.35">
      <c r="A2774" s="56">
        <v>44460</v>
      </c>
      <c r="B2774" s="56" t="str">
        <f>VLOOKUP(A2774,Mapping!$H$2:$I$215,2,0)</f>
        <v>Post</v>
      </c>
      <c r="C2774" s="123">
        <f>VLOOKUP(A2774,Mapping!$H$2:$J$215,3,0)</f>
        <v>0</v>
      </c>
      <c r="D2774" t="s">
        <v>46</v>
      </c>
      <c r="E2774" t="str">
        <f>VLOOKUP(D2774,Mapping!$E$2:$F$28,2,0)</f>
        <v>sum</v>
      </c>
      <c r="F2774">
        <v>5484</v>
      </c>
    </row>
    <row r="2775" spans="1:6" x14ac:dyDescent="0.35">
      <c r="A2775" s="56">
        <v>44461</v>
      </c>
      <c r="B2775" s="56" t="str">
        <f>VLOOKUP(A2775,Mapping!$H$2:$I$215,2,0)</f>
        <v>Post</v>
      </c>
      <c r="C2775" s="123">
        <f>VLOOKUP(A2775,Mapping!$H$2:$J$215,3,0)</f>
        <v>0</v>
      </c>
      <c r="D2775" t="s">
        <v>46</v>
      </c>
      <c r="E2775" t="str">
        <f>VLOOKUP(D2775,Mapping!$E$2:$F$28,2,0)</f>
        <v>sum</v>
      </c>
      <c r="F2775">
        <v>5600</v>
      </c>
    </row>
    <row r="2776" spans="1:6" x14ac:dyDescent="0.35">
      <c r="A2776" s="56">
        <v>44462</v>
      </c>
      <c r="B2776" s="56" t="str">
        <f>VLOOKUP(A2776,Mapping!$H$2:$I$215,2,0)</f>
        <v>Post</v>
      </c>
      <c r="C2776" s="123">
        <f>VLOOKUP(A2776,Mapping!$H$2:$J$215,3,0)</f>
        <v>0</v>
      </c>
      <c r="D2776" t="s">
        <v>46</v>
      </c>
      <c r="E2776" t="str">
        <f>VLOOKUP(D2776,Mapping!$E$2:$F$28,2,0)</f>
        <v>sum</v>
      </c>
      <c r="F2776">
        <v>6325</v>
      </c>
    </row>
    <row r="2777" spans="1:6" x14ac:dyDescent="0.35">
      <c r="A2777" s="56">
        <v>44463</v>
      </c>
      <c r="B2777" s="56" t="str">
        <f>VLOOKUP(A2777,Mapping!$H$2:$I$215,2,0)</f>
        <v>Post</v>
      </c>
      <c r="C2777" s="123">
        <f>VLOOKUP(A2777,Mapping!$H$2:$J$215,3,0)</f>
        <v>0</v>
      </c>
      <c r="D2777" t="s">
        <v>46</v>
      </c>
      <c r="E2777" t="str">
        <f>VLOOKUP(D2777,Mapping!$E$2:$F$28,2,0)</f>
        <v>sum</v>
      </c>
      <c r="F2777">
        <v>5276</v>
      </c>
    </row>
    <row r="2778" spans="1:6" x14ac:dyDescent="0.35">
      <c r="A2778" s="56">
        <v>44464</v>
      </c>
      <c r="B2778" s="56" t="str">
        <f>VLOOKUP(A2778,Mapping!$H$2:$I$215,2,0)</f>
        <v>Post</v>
      </c>
      <c r="C2778" s="123">
        <f>VLOOKUP(A2778,Mapping!$H$2:$J$215,3,0)</f>
        <v>0</v>
      </c>
      <c r="D2778" t="s">
        <v>46</v>
      </c>
      <c r="E2778" t="str">
        <f>VLOOKUP(D2778,Mapping!$E$2:$F$28,2,0)</f>
        <v>sum</v>
      </c>
      <c r="F2778">
        <v>5178</v>
      </c>
    </row>
    <row r="2779" spans="1:6" x14ac:dyDescent="0.35">
      <c r="A2779" s="56">
        <v>44465</v>
      </c>
      <c r="B2779" s="56" t="str">
        <f>VLOOKUP(A2779,Mapping!$H$2:$I$215,2,0)</f>
        <v>Post</v>
      </c>
      <c r="C2779" s="123">
        <f>VLOOKUP(A2779,Mapping!$H$2:$J$215,3,0)</f>
        <v>0</v>
      </c>
      <c r="D2779" t="s">
        <v>46</v>
      </c>
      <c r="E2779" t="str">
        <f>VLOOKUP(D2779,Mapping!$E$2:$F$28,2,0)</f>
        <v>sum</v>
      </c>
      <c r="F2779">
        <v>5691</v>
      </c>
    </row>
    <row r="2780" spans="1:6" x14ac:dyDescent="0.35">
      <c r="A2780" s="56">
        <v>44466</v>
      </c>
      <c r="B2780" s="56" t="str">
        <f>VLOOKUP(A2780,Mapping!$H$2:$I$215,2,0)</f>
        <v>Post</v>
      </c>
      <c r="C2780" s="123">
        <f>VLOOKUP(A2780,Mapping!$H$2:$J$215,3,0)</f>
        <v>0</v>
      </c>
      <c r="D2780" t="s">
        <v>46</v>
      </c>
      <c r="E2780" t="str">
        <f>VLOOKUP(D2780,Mapping!$E$2:$F$28,2,0)</f>
        <v>sum</v>
      </c>
      <c r="F2780">
        <v>6331</v>
      </c>
    </row>
    <row r="2781" spans="1:6" x14ac:dyDescent="0.35">
      <c r="A2781" s="56">
        <v>44467</v>
      </c>
      <c r="B2781" s="56" t="str">
        <f>VLOOKUP(A2781,Mapping!$H$2:$I$215,2,0)</f>
        <v>Post</v>
      </c>
      <c r="C2781" s="123">
        <f>VLOOKUP(A2781,Mapping!$H$2:$J$215,3,0)</f>
        <v>0</v>
      </c>
      <c r="D2781" t="s">
        <v>46</v>
      </c>
      <c r="E2781" t="str">
        <f>VLOOKUP(D2781,Mapping!$E$2:$F$28,2,0)</f>
        <v>sum</v>
      </c>
      <c r="F2781">
        <v>5716</v>
      </c>
    </row>
    <row r="2782" spans="1:6" x14ac:dyDescent="0.35">
      <c r="A2782" s="56">
        <v>44468</v>
      </c>
      <c r="B2782" s="56" t="str">
        <f>VLOOKUP(A2782,Mapping!$H$2:$I$215,2,0)</f>
        <v>Post</v>
      </c>
      <c r="C2782" s="123">
        <f>VLOOKUP(A2782,Mapping!$H$2:$J$215,3,0)</f>
        <v>0</v>
      </c>
      <c r="D2782" t="s">
        <v>46</v>
      </c>
      <c r="E2782" t="str">
        <f>VLOOKUP(D2782,Mapping!$E$2:$F$28,2,0)</f>
        <v>sum</v>
      </c>
      <c r="F2782">
        <v>5577</v>
      </c>
    </row>
    <row r="2783" spans="1:6" x14ac:dyDescent="0.35">
      <c r="A2783" s="56">
        <v>44469</v>
      </c>
      <c r="B2783" s="56" t="str">
        <f>VLOOKUP(A2783,Mapping!$H$2:$I$215,2,0)</f>
        <v>Post</v>
      </c>
      <c r="C2783" s="123">
        <f>VLOOKUP(A2783,Mapping!$H$2:$J$215,3,0)</f>
        <v>0</v>
      </c>
      <c r="D2783" t="s">
        <v>46</v>
      </c>
      <c r="E2783" t="str">
        <f>VLOOKUP(D2783,Mapping!$E$2:$F$28,2,0)</f>
        <v>sum</v>
      </c>
      <c r="F2783">
        <v>4933</v>
      </c>
    </row>
    <row r="2784" spans="1:6" x14ac:dyDescent="0.35">
      <c r="A2784" s="56">
        <v>44256</v>
      </c>
      <c r="B2784" s="56" t="str">
        <f>VLOOKUP(A2784,Mapping!$H$2:$I$215,2,0)</f>
        <v>Pre</v>
      </c>
      <c r="C2784" s="123" t="str">
        <f>VLOOKUP(A2784,Mapping!$H$2:$J$215,3,0)</f>
        <v>Pre</v>
      </c>
      <c r="D2784" t="s">
        <v>93</v>
      </c>
      <c r="E2784" t="str">
        <f>VLOOKUP(D2784,Mapping!$E$2:$F$28,2,0)</f>
        <v>sum</v>
      </c>
      <c r="F2784">
        <v>2942</v>
      </c>
    </row>
    <row r="2785" spans="1:6" x14ac:dyDescent="0.35">
      <c r="A2785" s="56">
        <v>44257</v>
      </c>
      <c r="B2785" s="56" t="str">
        <f>VLOOKUP(A2785,Mapping!$H$2:$I$215,2,0)</f>
        <v>Pre</v>
      </c>
      <c r="C2785" s="123" t="str">
        <f>VLOOKUP(A2785,Mapping!$H$2:$J$215,3,0)</f>
        <v>Pre</v>
      </c>
      <c r="D2785" t="s">
        <v>93</v>
      </c>
      <c r="E2785" t="str">
        <f>VLOOKUP(D2785,Mapping!$E$2:$F$28,2,0)</f>
        <v>sum</v>
      </c>
      <c r="F2785">
        <v>1438</v>
      </c>
    </row>
    <row r="2786" spans="1:6" x14ac:dyDescent="0.35">
      <c r="A2786" s="56">
        <v>44258</v>
      </c>
      <c r="B2786" s="56" t="str">
        <f>VLOOKUP(A2786,Mapping!$H$2:$I$215,2,0)</f>
        <v>Pre</v>
      </c>
      <c r="C2786" s="123" t="str">
        <f>VLOOKUP(A2786,Mapping!$H$2:$J$215,3,0)</f>
        <v>Pre</v>
      </c>
      <c r="D2786" t="s">
        <v>93</v>
      </c>
      <c r="E2786" t="str">
        <f>VLOOKUP(D2786,Mapping!$E$2:$F$28,2,0)</f>
        <v>sum</v>
      </c>
      <c r="F2786">
        <v>1392</v>
      </c>
    </row>
    <row r="2787" spans="1:6" x14ac:dyDescent="0.35">
      <c r="A2787" s="56">
        <v>44259</v>
      </c>
      <c r="B2787" s="56" t="str">
        <f>VLOOKUP(A2787,Mapping!$H$2:$I$215,2,0)</f>
        <v>Pre</v>
      </c>
      <c r="C2787" s="123" t="str">
        <f>VLOOKUP(A2787,Mapping!$H$2:$J$215,3,0)</f>
        <v>Pre</v>
      </c>
      <c r="D2787" t="s">
        <v>93</v>
      </c>
      <c r="E2787" t="str">
        <f>VLOOKUP(D2787,Mapping!$E$2:$F$28,2,0)</f>
        <v>sum</v>
      </c>
      <c r="F2787">
        <v>964</v>
      </c>
    </row>
    <row r="2788" spans="1:6" x14ac:dyDescent="0.35">
      <c r="A2788" s="56">
        <v>44260</v>
      </c>
      <c r="B2788" s="56" t="str">
        <f>VLOOKUP(A2788,Mapping!$H$2:$I$215,2,0)</f>
        <v>Pre</v>
      </c>
      <c r="C2788" s="123" t="str">
        <f>VLOOKUP(A2788,Mapping!$H$2:$J$215,3,0)</f>
        <v>Pre</v>
      </c>
      <c r="D2788" t="s">
        <v>93</v>
      </c>
      <c r="E2788" t="str">
        <f>VLOOKUP(D2788,Mapping!$E$2:$F$28,2,0)</f>
        <v>sum</v>
      </c>
      <c r="F2788">
        <v>783</v>
      </c>
    </row>
    <row r="2789" spans="1:6" x14ac:dyDescent="0.35">
      <c r="A2789" s="56">
        <v>44261</v>
      </c>
      <c r="B2789" s="56" t="str">
        <f>VLOOKUP(A2789,Mapping!$H$2:$I$215,2,0)</f>
        <v>Pre</v>
      </c>
      <c r="C2789" s="123" t="str">
        <f>VLOOKUP(A2789,Mapping!$H$2:$J$215,3,0)</f>
        <v>Pre</v>
      </c>
      <c r="D2789" t="s">
        <v>93</v>
      </c>
      <c r="E2789" t="str">
        <f>VLOOKUP(D2789,Mapping!$E$2:$F$28,2,0)</f>
        <v>sum</v>
      </c>
      <c r="F2789">
        <v>855</v>
      </c>
    </row>
    <row r="2790" spans="1:6" x14ac:dyDescent="0.35">
      <c r="A2790" s="56">
        <v>44262</v>
      </c>
      <c r="B2790" s="56" t="str">
        <f>VLOOKUP(A2790,Mapping!$H$2:$I$215,2,0)</f>
        <v>Pre</v>
      </c>
      <c r="C2790" s="123" t="str">
        <f>VLOOKUP(A2790,Mapping!$H$2:$J$215,3,0)</f>
        <v>Pre</v>
      </c>
      <c r="D2790" t="s">
        <v>93</v>
      </c>
      <c r="E2790" t="str">
        <f>VLOOKUP(D2790,Mapping!$E$2:$F$28,2,0)</f>
        <v>sum</v>
      </c>
      <c r="F2790">
        <v>1290</v>
      </c>
    </row>
    <row r="2791" spans="1:6" x14ac:dyDescent="0.35">
      <c r="A2791" s="56">
        <v>44263</v>
      </c>
      <c r="B2791" s="56" t="str">
        <f>VLOOKUP(A2791,Mapping!$H$2:$I$215,2,0)</f>
        <v>Pre</v>
      </c>
      <c r="C2791" s="123" t="str">
        <f>VLOOKUP(A2791,Mapping!$H$2:$J$215,3,0)</f>
        <v>Pre</v>
      </c>
      <c r="D2791" t="s">
        <v>93</v>
      </c>
      <c r="E2791" t="str">
        <f>VLOOKUP(D2791,Mapping!$E$2:$F$28,2,0)</f>
        <v>sum</v>
      </c>
      <c r="F2791">
        <v>1313</v>
      </c>
    </row>
    <row r="2792" spans="1:6" x14ac:dyDescent="0.35">
      <c r="A2792" s="56">
        <v>44264</v>
      </c>
      <c r="B2792" s="56" t="str">
        <f>VLOOKUP(A2792,Mapping!$H$2:$I$215,2,0)</f>
        <v>Pre</v>
      </c>
      <c r="C2792" s="123" t="str">
        <f>VLOOKUP(A2792,Mapping!$H$2:$J$215,3,0)</f>
        <v>Pre</v>
      </c>
      <c r="D2792" t="s">
        <v>93</v>
      </c>
      <c r="E2792" t="str">
        <f>VLOOKUP(D2792,Mapping!$E$2:$F$28,2,0)</f>
        <v>sum</v>
      </c>
      <c r="F2792">
        <v>1757</v>
      </c>
    </row>
    <row r="2793" spans="1:6" x14ac:dyDescent="0.35">
      <c r="A2793" s="56">
        <v>44265</v>
      </c>
      <c r="B2793" s="56" t="str">
        <f>VLOOKUP(A2793,Mapping!$H$2:$I$215,2,0)</f>
        <v>Pre</v>
      </c>
      <c r="C2793" s="123" t="str">
        <f>VLOOKUP(A2793,Mapping!$H$2:$J$215,3,0)</f>
        <v>Pre</v>
      </c>
      <c r="D2793" t="s">
        <v>93</v>
      </c>
      <c r="E2793" t="str">
        <f>VLOOKUP(D2793,Mapping!$E$2:$F$28,2,0)</f>
        <v>sum</v>
      </c>
      <c r="F2793">
        <v>1597</v>
      </c>
    </row>
    <row r="2794" spans="1:6" x14ac:dyDescent="0.35">
      <c r="A2794" s="56">
        <v>44266</v>
      </c>
      <c r="B2794" s="56" t="str">
        <f>VLOOKUP(A2794,Mapping!$H$2:$I$215,2,0)</f>
        <v>Pre</v>
      </c>
      <c r="C2794" s="123" t="str">
        <f>VLOOKUP(A2794,Mapping!$H$2:$J$215,3,0)</f>
        <v>Pre</v>
      </c>
      <c r="D2794" t="s">
        <v>93</v>
      </c>
      <c r="E2794" t="str">
        <f>VLOOKUP(D2794,Mapping!$E$2:$F$28,2,0)</f>
        <v>sum</v>
      </c>
      <c r="F2794">
        <v>1333</v>
      </c>
    </row>
    <row r="2795" spans="1:6" x14ac:dyDescent="0.35">
      <c r="A2795" s="56">
        <v>44267</v>
      </c>
      <c r="B2795" s="56" t="str">
        <f>VLOOKUP(A2795,Mapping!$H$2:$I$215,2,0)</f>
        <v>Pre</v>
      </c>
      <c r="C2795" s="123" t="str">
        <f>VLOOKUP(A2795,Mapping!$H$2:$J$215,3,0)</f>
        <v>Pre</v>
      </c>
      <c r="D2795" t="s">
        <v>93</v>
      </c>
      <c r="E2795" t="str">
        <f>VLOOKUP(D2795,Mapping!$E$2:$F$28,2,0)</f>
        <v>sum</v>
      </c>
      <c r="F2795">
        <v>740</v>
      </c>
    </row>
    <row r="2796" spans="1:6" x14ac:dyDescent="0.35">
      <c r="A2796" s="56">
        <v>44268</v>
      </c>
      <c r="B2796" s="56" t="str">
        <f>VLOOKUP(A2796,Mapping!$H$2:$I$215,2,0)</f>
        <v>Pre</v>
      </c>
      <c r="C2796" s="123" t="str">
        <f>VLOOKUP(A2796,Mapping!$H$2:$J$215,3,0)</f>
        <v>Pre</v>
      </c>
      <c r="D2796" t="s">
        <v>93</v>
      </c>
      <c r="E2796" t="str">
        <f>VLOOKUP(D2796,Mapping!$E$2:$F$28,2,0)</f>
        <v>sum</v>
      </c>
      <c r="F2796">
        <v>936</v>
      </c>
    </row>
    <row r="2797" spans="1:6" x14ac:dyDescent="0.35">
      <c r="A2797" s="56">
        <v>44269</v>
      </c>
      <c r="B2797" s="56" t="str">
        <f>VLOOKUP(A2797,Mapping!$H$2:$I$215,2,0)</f>
        <v>Pre</v>
      </c>
      <c r="C2797" s="123" t="str">
        <f>VLOOKUP(A2797,Mapping!$H$2:$J$215,3,0)</f>
        <v>Pre</v>
      </c>
      <c r="D2797" t="s">
        <v>93</v>
      </c>
      <c r="E2797" t="str">
        <f>VLOOKUP(D2797,Mapping!$E$2:$F$28,2,0)</f>
        <v>sum</v>
      </c>
      <c r="F2797">
        <v>1430</v>
      </c>
    </row>
    <row r="2798" spans="1:6" x14ac:dyDescent="0.35">
      <c r="A2798" s="56">
        <v>44270</v>
      </c>
      <c r="B2798" s="56" t="str">
        <f>VLOOKUP(A2798,Mapping!$H$2:$I$215,2,0)</f>
        <v>Pre</v>
      </c>
      <c r="C2798" s="123" t="str">
        <f>VLOOKUP(A2798,Mapping!$H$2:$J$215,3,0)</f>
        <v>Pre</v>
      </c>
      <c r="D2798" t="s">
        <v>93</v>
      </c>
      <c r="E2798" t="str">
        <f>VLOOKUP(D2798,Mapping!$E$2:$F$28,2,0)</f>
        <v>sum</v>
      </c>
      <c r="F2798">
        <v>682</v>
      </c>
    </row>
    <row r="2799" spans="1:6" x14ac:dyDescent="0.35">
      <c r="A2799" s="56">
        <v>44271</v>
      </c>
      <c r="B2799" s="56" t="str">
        <f>VLOOKUP(A2799,Mapping!$H$2:$I$215,2,0)</f>
        <v>Pre</v>
      </c>
      <c r="C2799" s="123" t="str">
        <f>VLOOKUP(A2799,Mapping!$H$2:$J$215,3,0)</f>
        <v>Pre</v>
      </c>
      <c r="D2799" t="s">
        <v>93</v>
      </c>
      <c r="E2799" t="str">
        <f>VLOOKUP(D2799,Mapping!$E$2:$F$28,2,0)</f>
        <v>sum</v>
      </c>
      <c r="F2799">
        <v>515</v>
      </c>
    </row>
    <row r="2800" spans="1:6" x14ac:dyDescent="0.35">
      <c r="A2800" s="56">
        <v>44272</v>
      </c>
      <c r="B2800" s="56" t="str">
        <f>VLOOKUP(A2800,Mapping!$H$2:$I$215,2,0)</f>
        <v>Pre</v>
      </c>
      <c r="C2800" s="123" t="str">
        <f>VLOOKUP(A2800,Mapping!$H$2:$J$215,3,0)</f>
        <v>Pre</v>
      </c>
      <c r="D2800" t="s">
        <v>93</v>
      </c>
      <c r="E2800" t="str">
        <f>VLOOKUP(D2800,Mapping!$E$2:$F$28,2,0)</f>
        <v>sum</v>
      </c>
      <c r="F2800">
        <v>397</v>
      </c>
    </row>
    <row r="2801" spans="1:6" x14ac:dyDescent="0.35">
      <c r="A2801" s="56">
        <v>44273</v>
      </c>
      <c r="B2801" s="56" t="str">
        <f>VLOOKUP(A2801,Mapping!$H$2:$I$215,2,0)</f>
        <v>Pre</v>
      </c>
      <c r="C2801" s="123" t="str">
        <f>VLOOKUP(A2801,Mapping!$H$2:$J$215,3,0)</f>
        <v>Pre</v>
      </c>
      <c r="D2801" t="s">
        <v>93</v>
      </c>
      <c r="E2801" t="str">
        <f>VLOOKUP(D2801,Mapping!$E$2:$F$28,2,0)</f>
        <v>sum</v>
      </c>
      <c r="F2801">
        <v>400</v>
      </c>
    </row>
    <row r="2802" spans="1:6" x14ac:dyDescent="0.35">
      <c r="A2802" s="56">
        <v>44274</v>
      </c>
      <c r="B2802" s="56" t="str">
        <f>VLOOKUP(A2802,Mapping!$H$2:$I$215,2,0)</f>
        <v>Pre</v>
      </c>
      <c r="C2802" s="123" t="str">
        <f>VLOOKUP(A2802,Mapping!$H$2:$J$215,3,0)</f>
        <v>Pre</v>
      </c>
      <c r="D2802" t="s">
        <v>93</v>
      </c>
      <c r="E2802" t="str">
        <f>VLOOKUP(D2802,Mapping!$E$2:$F$28,2,0)</f>
        <v>sum</v>
      </c>
      <c r="F2802">
        <v>297</v>
      </c>
    </row>
    <row r="2803" spans="1:6" x14ac:dyDescent="0.35">
      <c r="A2803" s="56">
        <v>44275</v>
      </c>
      <c r="B2803" s="56" t="str">
        <f>VLOOKUP(A2803,Mapping!$H$2:$I$215,2,0)</f>
        <v>Pre</v>
      </c>
      <c r="C2803" s="123" t="str">
        <f>VLOOKUP(A2803,Mapping!$H$2:$J$215,3,0)</f>
        <v>Pre</v>
      </c>
      <c r="D2803" t="s">
        <v>93</v>
      </c>
      <c r="E2803" t="str">
        <f>VLOOKUP(D2803,Mapping!$E$2:$F$28,2,0)</f>
        <v>sum</v>
      </c>
      <c r="F2803">
        <v>173</v>
      </c>
    </row>
    <row r="2804" spans="1:6" x14ac:dyDescent="0.35">
      <c r="A2804" s="56">
        <v>44276</v>
      </c>
      <c r="B2804" s="56" t="str">
        <f>VLOOKUP(A2804,Mapping!$H$2:$I$215,2,0)</f>
        <v>Pre</v>
      </c>
      <c r="C2804" s="123" t="str">
        <f>VLOOKUP(A2804,Mapping!$H$2:$J$215,3,0)</f>
        <v>Pre</v>
      </c>
      <c r="D2804" t="s">
        <v>93</v>
      </c>
      <c r="E2804" t="str">
        <f>VLOOKUP(D2804,Mapping!$E$2:$F$28,2,0)</f>
        <v>sum</v>
      </c>
      <c r="F2804">
        <v>241</v>
      </c>
    </row>
    <row r="2805" spans="1:6" x14ac:dyDescent="0.35">
      <c r="A2805" s="56">
        <v>44277</v>
      </c>
      <c r="B2805" s="56" t="str">
        <f>VLOOKUP(A2805,Mapping!$H$2:$I$215,2,0)</f>
        <v>Pre</v>
      </c>
      <c r="C2805" s="123" t="str">
        <f>VLOOKUP(A2805,Mapping!$H$2:$J$215,3,0)</f>
        <v>Pre</v>
      </c>
      <c r="D2805" t="s">
        <v>93</v>
      </c>
      <c r="E2805" t="str">
        <f>VLOOKUP(D2805,Mapping!$E$2:$F$28,2,0)</f>
        <v>sum</v>
      </c>
      <c r="F2805">
        <v>216</v>
      </c>
    </row>
    <row r="2806" spans="1:6" x14ac:dyDescent="0.35">
      <c r="A2806" s="56">
        <v>44278</v>
      </c>
      <c r="B2806" s="56" t="str">
        <f>VLOOKUP(A2806,Mapping!$H$2:$I$215,2,0)</f>
        <v>Pre</v>
      </c>
      <c r="C2806" s="123" t="str">
        <f>VLOOKUP(A2806,Mapping!$H$2:$J$215,3,0)</f>
        <v>Pre</v>
      </c>
      <c r="D2806" t="s">
        <v>93</v>
      </c>
      <c r="E2806" t="str">
        <f>VLOOKUP(D2806,Mapping!$E$2:$F$28,2,0)</f>
        <v>sum</v>
      </c>
      <c r="F2806">
        <v>168</v>
      </c>
    </row>
    <row r="2807" spans="1:6" x14ac:dyDescent="0.35">
      <c r="A2807" s="56">
        <v>44279</v>
      </c>
      <c r="B2807" s="56" t="str">
        <f>VLOOKUP(A2807,Mapping!$H$2:$I$215,2,0)</f>
        <v>Pre</v>
      </c>
      <c r="C2807" s="123" t="str">
        <f>VLOOKUP(A2807,Mapping!$H$2:$J$215,3,0)</f>
        <v>Pre</v>
      </c>
      <c r="D2807" t="s">
        <v>93</v>
      </c>
      <c r="E2807" t="str">
        <f>VLOOKUP(D2807,Mapping!$E$2:$F$28,2,0)</f>
        <v>sum</v>
      </c>
      <c r="F2807">
        <v>211</v>
      </c>
    </row>
    <row r="2808" spans="1:6" x14ac:dyDescent="0.35">
      <c r="A2808" s="56">
        <v>44280</v>
      </c>
      <c r="B2808" s="56" t="str">
        <f>VLOOKUP(A2808,Mapping!$H$2:$I$215,2,0)</f>
        <v>Pre</v>
      </c>
      <c r="C2808" s="123" t="str">
        <f>VLOOKUP(A2808,Mapping!$H$2:$J$215,3,0)</f>
        <v>Pre</v>
      </c>
      <c r="D2808" t="s">
        <v>93</v>
      </c>
      <c r="E2808" t="str">
        <f>VLOOKUP(D2808,Mapping!$E$2:$F$28,2,0)</f>
        <v>sum</v>
      </c>
      <c r="F2808">
        <v>150</v>
      </c>
    </row>
    <row r="2809" spans="1:6" x14ac:dyDescent="0.35">
      <c r="A2809" s="56">
        <v>44281</v>
      </c>
      <c r="B2809" s="56" t="str">
        <f>VLOOKUP(A2809,Mapping!$H$2:$I$215,2,0)</f>
        <v>Pre</v>
      </c>
      <c r="C2809" s="123" t="str">
        <f>VLOOKUP(A2809,Mapping!$H$2:$J$215,3,0)</f>
        <v>Pre</v>
      </c>
      <c r="D2809" t="s">
        <v>93</v>
      </c>
      <c r="E2809" t="str">
        <f>VLOOKUP(D2809,Mapping!$E$2:$F$28,2,0)</f>
        <v>sum</v>
      </c>
      <c r="F2809">
        <v>43</v>
      </c>
    </row>
    <row r="2810" spans="1:6" x14ac:dyDescent="0.35">
      <c r="A2810" s="56">
        <v>44282</v>
      </c>
      <c r="B2810" s="56" t="str">
        <f>VLOOKUP(A2810,Mapping!$H$2:$I$215,2,0)</f>
        <v>Pre</v>
      </c>
      <c r="C2810" s="123" t="str">
        <f>VLOOKUP(A2810,Mapping!$H$2:$J$215,3,0)</f>
        <v>Pre</v>
      </c>
      <c r="D2810" t="s">
        <v>93</v>
      </c>
      <c r="E2810" t="str">
        <f>VLOOKUP(D2810,Mapping!$E$2:$F$28,2,0)</f>
        <v>sum</v>
      </c>
      <c r="F2810">
        <v>19</v>
      </c>
    </row>
    <row r="2811" spans="1:6" x14ac:dyDescent="0.35">
      <c r="A2811" s="56">
        <v>44283</v>
      </c>
      <c r="B2811" s="56" t="str">
        <f>VLOOKUP(A2811,Mapping!$H$2:$I$215,2,0)</f>
        <v>Pre</v>
      </c>
      <c r="C2811" s="123" t="str">
        <f>VLOOKUP(A2811,Mapping!$H$2:$J$215,3,0)</f>
        <v>Pre</v>
      </c>
      <c r="D2811" t="s">
        <v>93</v>
      </c>
      <c r="E2811" t="str">
        <f>VLOOKUP(D2811,Mapping!$E$2:$F$28,2,0)</f>
        <v>sum</v>
      </c>
      <c r="F2811">
        <v>27</v>
      </c>
    </row>
    <row r="2812" spans="1:6" x14ac:dyDescent="0.35">
      <c r="A2812" s="56">
        <v>44284</v>
      </c>
      <c r="B2812" s="56" t="str">
        <f>VLOOKUP(A2812,Mapping!$H$2:$I$215,2,0)</f>
        <v>Pre</v>
      </c>
      <c r="C2812" s="123" t="str">
        <f>VLOOKUP(A2812,Mapping!$H$2:$J$215,3,0)</f>
        <v>Pre</v>
      </c>
      <c r="D2812" t="s">
        <v>93</v>
      </c>
      <c r="E2812" t="str">
        <f>VLOOKUP(D2812,Mapping!$E$2:$F$28,2,0)</f>
        <v>sum</v>
      </c>
      <c r="F2812">
        <v>21</v>
      </c>
    </row>
    <row r="2813" spans="1:6" x14ac:dyDescent="0.35">
      <c r="A2813" s="56">
        <v>44285</v>
      </c>
      <c r="B2813" s="56" t="str">
        <f>VLOOKUP(A2813,Mapping!$H$2:$I$215,2,0)</f>
        <v>Pre</v>
      </c>
      <c r="C2813" s="123" t="str">
        <f>VLOOKUP(A2813,Mapping!$H$2:$J$215,3,0)</f>
        <v>Pre</v>
      </c>
      <c r="D2813" t="s">
        <v>93</v>
      </c>
      <c r="E2813" t="str">
        <f>VLOOKUP(D2813,Mapping!$E$2:$F$28,2,0)</f>
        <v>sum</v>
      </c>
      <c r="F2813">
        <v>22</v>
      </c>
    </row>
    <row r="2814" spans="1:6" x14ac:dyDescent="0.35">
      <c r="A2814" s="56">
        <v>44286</v>
      </c>
      <c r="B2814" s="56" t="str">
        <f>VLOOKUP(A2814,Mapping!$H$2:$I$215,2,0)</f>
        <v>Pre</v>
      </c>
      <c r="C2814" s="123" t="str">
        <f>VLOOKUP(A2814,Mapping!$H$2:$J$215,3,0)</f>
        <v>Pre</v>
      </c>
      <c r="D2814" t="s">
        <v>93</v>
      </c>
      <c r="E2814" t="str">
        <f>VLOOKUP(D2814,Mapping!$E$2:$F$28,2,0)</f>
        <v>sum</v>
      </c>
      <c r="F2814">
        <v>65</v>
      </c>
    </row>
    <row r="2815" spans="1:6" x14ac:dyDescent="0.35">
      <c r="A2815" s="56">
        <v>44287</v>
      </c>
      <c r="B2815" s="56" t="str">
        <f>VLOOKUP(A2815,Mapping!$H$2:$I$215,2,0)</f>
        <v>Pre</v>
      </c>
      <c r="C2815" s="123" t="str">
        <f>VLOOKUP(A2815,Mapping!$H$2:$J$215,3,0)</f>
        <v>Pre</v>
      </c>
      <c r="D2815" t="s">
        <v>93</v>
      </c>
      <c r="E2815" t="str">
        <f>VLOOKUP(D2815,Mapping!$E$2:$F$28,2,0)</f>
        <v>sum</v>
      </c>
      <c r="F2815">
        <v>121</v>
      </c>
    </row>
    <row r="2816" spans="1:6" x14ac:dyDescent="0.35">
      <c r="A2816" s="56">
        <v>44288</v>
      </c>
      <c r="B2816" s="56" t="str">
        <f>VLOOKUP(A2816,Mapping!$H$2:$I$215,2,0)</f>
        <v>Pre</v>
      </c>
      <c r="C2816" s="123" t="str">
        <f>VLOOKUP(A2816,Mapping!$H$2:$J$215,3,0)</f>
        <v>Pre</v>
      </c>
      <c r="D2816" t="s">
        <v>93</v>
      </c>
      <c r="E2816" t="str">
        <f>VLOOKUP(D2816,Mapping!$E$2:$F$28,2,0)</f>
        <v>sum</v>
      </c>
      <c r="F2816">
        <v>64</v>
      </c>
    </row>
    <row r="2817" spans="1:6" x14ac:dyDescent="0.35">
      <c r="A2817" s="56">
        <v>44289</v>
      </c>
      <c r="B2817" s="56" t="str">
        <f>VLOOKUP(A2817,Mapping!$H$2:$I$215,2,0)</f>
        <v>Pre</v>
      </c>
      <c r="C2817" s="123" t="str">
        <f>VLOOKUP(A2817,Mapping!$H$2:$J$215,3,0)</f>
        <v>Pre</v>
      </c>
      <c r="D2817" t="s">
        <v>93</v>
      </c>
      <c r="E2817" t="str">
        <f>VLOOKUP(D2817,Mapping!$E$2:$F$28,2,0)</f>
        <v>sum</v>
      </c>
      <c r="F2817">
        <v>45</v>
      </c>
    </row>
    <row r="2818" spans="1:6" x14ac:dyDescent="0.35">
      <c r="A2818" s="56">
        <v>44290</v>
      </c>
      <c r="B2818" s="56" t="str">
        <f>VLOOKUP(A2818,Mapping!$H$2:$I$215,2,0)</f>
        <v>Pre</v>
      </c>
      <c r="C2818" s="123" t="str">
        <f>VLOOKUP(A2818,Mapping!$H$2:$J$215,3,0)</f>
        <v>Pre</v>
      </c>
      <c r="D2818" t="s">
        <v>93</v>
      </c>
      <c r="E2818" t="str">
        <f>VLOOKUP(D2818,Mapping!$E$2:$F$28,2,0)</f>
        <v>sum</v>
      </c>
      <c r="F2818">
        <v>75</v>
      </c>
    </row>
    <row r="2819" spans="1:6" x14ac:dyDescent="0.35">
      <c r="A2819" s="56">
        <v>44291</v>
      </c>
      <c r="B2819" s="56" t="str">
        <f>VLOOKUP(A2819,Mapping!$H$2:$I$215,2,0)</f>
        <v>Pre</v>
      </c>
      <c r="C2819" s="123" t="str">
        <f>VLOOKUP(A2819,Mapping!$H$2:$J$215,3,0)</f>
        <v>Pre</v>
      </c>
      <c r="D2819" t="s">
        <v>93</v>
      </c>
      <c r="E2819" t="str">
        <f>VLOOKUP(D2819,Mapping!$E$2:$F$28,2,0)</f>
        <v>sum</v>
      </c>
      <c r="F2819">
        <v>92</v>
      </c>
    </row>
    <row r="2820" spans="1:6" x14ac:dyDescent="0.35">
      <c r="A2820" s="56">
        <v>44292</v>
      </c>
      <c r="B2820" s="56" t="str">
        <f>VLOOKUP(A2820,Mapping!$H$2:$I$215,2,0)</f>
        <v>Pre</v>
      </c>
      <c r="C2820" s="123" t="str">
        <f>VLOOKUP(A2820,Mapping!$H$2:$J$215,3,0)</f>
        <v>Pre</v>
      </c>
      <c r="D2820" t="s">
        <v>93</v>
      </c>
      <c r="E2820" t="str">
        <f>VLOOKUP(D2820,Mapping!$E$2:$F$28,2,0)</f>
        <v>sum</v>
      </c>
      <c r="F2820">
        <v>65</v>
      </c>
    </row>
    <row r="2821" spans="1:6" x14ac:dyDescent="0.35">
      <c r="A2821" s="56">
        <v>44293</v>
      </c>
      <c r="B2821" s="56" t="str">
        <f>VLOOKUP(A2821,Mapping!$H$2:$I$215,2,0)</f>
        <v>Pre</v>
      </c>
      <c r="C2821" s="123" t="str">
        <f>VLOOKUP(A2821,Mapping!$H$2:$J$215,3,0)</f>
        <v>Pre</v>
      </c>
      <c r="D2821" t="s">
        <v>93</v>
      </c>
      <c r="E2821" t="str">
        <f>VLOOKUP(D2821,Mapping!$E$2:$F$28,2,0)</f>
        <v>sum</v>
      </c>
      <c r="F2821">
        <v>85</v>
      </c>
    </row>
    <row r="2822" spans="1:6" x14ac:dyDescent="0.35">
      <c r="A2822" s="56">
        <v>44294</v>
      </c>
      <c r="B2822" s="56" t="str">
        <f>VLOOKUP(A2822,Mapping!$H$2:$I$215,2,0)</f>
        <v>Pre</v>
      </c>
      <c r="C2822" s="123" t="str">
        <f>VLOOKUP(A2822,Mapping!$H$2:$J$215,3,0)</f>
        <v>Pre</v>
      </c>
      <c r="D2822" t="s">
        <v>93</v>
      </c>
      <c r="E2822" t="str">
        <f>VLOOKUP(D2822,Mapping!$E$2:$F$28,2,0)</f>
        <v>sum</v>
      </c>
      <c r="F2822">
        <v>184</v>
      </c>
    </row>
    <row r="2823" spans="1:6" x14ac:dyDescent="0.35">
      <c r="A2823" s="56">
        <v>44295</v>
      </c>
      <c r="B2823" s="56" t="str">
        <f>VLOOKUP(A2823,Mapping!$H$2:$I$215,2,0)</f>
        <v>Pre</v>
      </c>
      <c r="C2823" s="123" t="str">
        <f>VLOOKUP(A2823,Mapping!$H$2:$J$215,3,0)</f>
        <v>Pre</v>
      </c>
      <c r="D2823" t="s">
        <v>93</v>
      </c>
      <c r="E2823" t="str">
        <f>VLOOKUP(D2823,Mapping!$E$2:$F$28,2,0)</f>
        <v>sum</v>
      </c>
      <c r="F2823">
        <v>202</v>
      </c>
    </row>
    <row r="2824" spans="1:6" x14ac:dyDescent="0.35">
      <c r="A2824" s="56">
        <v>44296</v>
      </c>
      <c r="B2824" s="56" t="str">
        <f>VLOOKUP(A2824,Mapping!$H$2:$I$215,2,0)</f>
        <v>Pre</v>
      </c>
      <c r="C2824" s="123" t="str">
        <f>VLOOKUP(A2824,Mapping!$H$2:$J$215,3,0)</f>
        <v>Pre</v>
      </c>
      <c r="D2824" t="s">
        <v>93</v>
      </c>
      <c r="E2824" t="str">
        <f>VLOOKUP(D2824,Mapping!$E$2:$F$28,2,0)</f>
        <v>sum</v>
      </c>
      <c r="F2824">
        <v>332</v>
      </c>
    </row>
    <row r="2825" spans="1:6" x14ac:dyDescent="0.35">
      <c r="A2825" s="56">
        <v>44297</v>
      </c>
      <c r="B2825" s="56" t="str">
        <f>VLOOKUP(A2825,Mapping!$H$2:$I$215,2,0)</f>
        <v>Pre</v>
      </c>
      <c r="C2825" s="123" t="str">
        <f>VLOOKUP(A2825,Mapping!$H$2:$J$215,3,0)</f>
        <v>Pre</v>
      </c>
      <c r="D2825" t="s">
        <v>93</v>
      </c>
      <c r="E2825" t="str">
        <f>VLOOKUP(D2825,Mapping!$E$2:$F$28,2,0)</f>
        <v>sum</v>
      </c>
      <c r="F2825">
        <v>522</v>
      </c>
    </row>
    <row r="2826" spans="1:6" x14ac:dyDescent="0.35">
      <c r="A2826" s="56">
        <v>44298</v>
      </c>
      <c r="B2826" s="56" t="str">
        <f>VLOOKUP(A2826,Mapping!$H$2:$I$215,2,0)</f>
        <v>Pre</v>
      </c>
      <c r="C2826" s="123" t="str">
        <f>VLOOKUP(A2826,Mapping!$H$2:$J$215,3,0)</f>
        <v>Pre</v>
      </c>
      <c r="D2826" t="s">
        <v>93</v>
      </c>
      <c r="E2826" t="str">
        <f>VLOOKUP(D2826,Mapping!$E$2:$F$28,2,0)</f>
        <v>sum</v>
      </c>
      <c r="F2826">
        <v>438</v>
      </c>
    </row>
    <row r="2827" spans="1:6" x14ac:dyDescent="0.35">
      <c r="A2827" s="56">
        <v>44299</v>
      </c>
      <c r="B2827" s="56" t="str">
        <f>VLOOKUP(A2827,Mapping!$H$2:$I$215,2,0)</f>
        <v>Pre</v>
      </c>
      <c r="C2827" s="123" t="str">
        <f>VLOOKUP(A2827,Mapping!$H$2:$J$215,3,0)</f>
        <v>Pre</v>
      </c>
      <c r="D2827" t="s">
        <v>93</v>
      </c>
      <c r="E2827" t="str">
        <f>VLOOKUP(D2827,Mapping!$E$2:$F$28,2,0)</f>
        <v>sum</v>
      </c>
      <c r="F2827">
        <v>300</v>
      </c>
    </row>
    <row r="2828" spans="1:6" x14ac:dyDescent="0.35">
      <c r="A2828" s="56">
        <v>44300</v>
      </c>
      <c r="B2828" s="56" t="str">
        <f>VLOOKUP(A2828,Mapping!$H$2:$I$215,2,0)</f>
        <v>Pre</v>
      </c>
      <c r="C2828" s="123" t="str">
        <f>VLOOKUP(A2828,Mapping!$H$2:$J$215,3,0)</f>
        <v>Pre</v>
      </c>
      <c r="D2828" t="s">
        <v>93</v>
      </c>
      <c r="E2828" t="str">
        <f>VLOOKUP(D2828,Mapping!$E$2:$F$28,2,0)</f>
        <v>sum</v>
      </c>
      <c r="F2828">
        <v>212</v>
      </c>
    </row>
    <row r="2829" spans="1:6" x14ac:dyDescent="0.35">
      <c r="A2829" s="56">
        <v>44301</v>
      </c>
      <c r="B2829" s="56" t="str">
        <f>VLOOKUP(A2829,Mapping!$H$2:$I$215,2,0)</f>
        <v>Pre</v>
      </c>
      <c r="C2829" s="123" t="str">
        <f>VLOOKUP(A2829,Mapping!$H$2:$J$215,3,0)</f>
        <v>Pre</v>
      </c>
      <c r="D2829" t="s">
        <v>93</v>
      </c>
      <c r="E2829" t="str">
        <f>VLOOKUP(D2829,Mapping!$E$2:$F$28,2,0)</f>
        <v>sum</v>
      </c>
      <c r="F2829">
        <v>145</v>
      </c>
    </row>
    <row r="2830" spans="1:6" x14ac:dyDescent="0.35">
      <c r="A2830" s="56">
        <v>44302</v>
      </c>
      <c r="B2830" s="56" t="str">
        <f>VLOOKUP(A2830,Mapping!$H$2:$I$215,2,0)</f>
        <v>Pre</v>
      </c>
      <c r="C2830" s="123" t="str">
        <f>VLOOKUP(A2830,Mapping!$H$2:$J$215,3,0)</f>
        <v>Pre</v>
      </c>
      <c r="D2830" t="s">
        <v>93</v>
      </c>
      <c r="E2830" t="str">
        <f>VLOOKUP(D2830,Mapping!$E$2:$F$28,2,0)</f>
        <v>sum</v>
      </c>
      <c r="F2830">
        <v>95</v>
      </c>
    </row>
    <row r="2831" spans="1:6" x14ac:dyDescent="0.35">
      <c r="A2831" s="56">
        <v>44303</v>
      </c>
      <c r="B2831" s="56" t="str">
        <f>VLOOKUP(A2831,Mapping!$H$2:$I$215,2,0)</f>
        <v>Pre</v>
      </c>
      <c r="C2831" s="123" t="str">
        <f>VLOOKUP(A2831,Mapping!$H$2:$J$215,3,0)</f>
        <v>Pre</v>
      </c>
      <c r="D2831" t="s">
        <v>93</v>
      </c>
      <c r="E2831" t="str">
        <f>VLOOKUP(D2831,Mapping!$E$2:$F$28,2,0)</f>
        <v>sum</v>
      </c>
      <c r="F2831">
        <v>85</v>
      </c>
    </row>
    <row r="2832" spans="1:6" x14ac:dyDescent="0.35">
      <c r="A2832" s="56">
        <v>44304</v>
      </c>
      <c r="B2832" s="56" t="str">
        <f>VLOOKUP(A2832,Mapping!$H$2:$I$215,2,0)</f>
        <v>Pre</v>
      </c>
      <c r="C2832" s="123" t="str">
        <f>VLOOKUP(A2832,Mapping!$H$2:$J$215,3,0)</f>
        <v>Pre</v>
      </c>
      <c r="D2832" t="s">
        <v>93</v>
      </c>
      <c r="E2832" t="str">
        <f>VLOOKUP(D2832,Mapping!$E$2:$F$28,2,0)</f>
        <v>sum</v>
      </c>
      <c r="F2832">
        <v>266</v>
      </c>
    </row>
    <row r="2833" spans="1:6" x14ac:dyDescent="0.35">
      <c r="A2833" s="56">
        <v>44305</v>
      </c>
      <c r="B2833" s="56" t="str">
        <f>VLOOKUP(A2833,Mapping!$H$2:$I$215,2,0)</f>
        <v>Pre</v>
      </c>
      <c r="C2833" s="123" t="str">
        <f>VLOOKUP(A2833,Mapping!$H$2:$J$215,3,0)</f>
        <v>Pre</v>
      </c>
      <c r="D2833" t="s">
        <v>93</v>
      </c>
      <c r="E2833" t="str">
        <f>VLOOKUP(D2833,Mapping!$E$2:$F$28,2,0)</f>
        <v>sum</v>
      </c>
      <c r="F2833">
        <v>176</v>
      </c>
    </row>
    <row r="2834" spans="1:6" x14ac:dyDescent="0.35">
      <c r="A2834" s="56">
        <v>44306</v>
      </c>
      <c r="B2834" s="56" t="str">
        <f>VLOOKUP(A2834,Mapping!$H$2:$I$215,2,0)</f>
        <v>Pre</v>
      </c>
      <c r="C2834" s="123" t="str">
        <f>VLOOKUP(A2834,Mapping!$H$2:$J$215,3,0)</f>
        <v>Pre</v>
      </c>
      <c r="D2834" t="s">
        <v>93</v>
      </c>
      <c r="E2834" t="str">
        <f>VLOOKUP(D2834,Mapping!$E$2:$F$28,2,0)</f>
        <v>sum</v>
      </c>
      <c r="F2834">
        <v>208</v>
      </c>
    </row>
    <row r="2835" spans="1:6" x14ac:dyDescent="0.35">
      <c r="A2835" s="56">
        <v>44307</v>
      </c>
      <c r="B2835" s="56" t="str">
        <f>VLOOKUP(A2835,Mapping!$H$2:$I$215,2,0)</f>
        <v>Pre</v>
      </c>
      <c r="C2835" s="123" t="str">
        <f>VLOOKUP(A2835,Mapping!$H$2:$J$215,3,0)</f>
        <v>Pre</v>
      </c>
      <c r="D2835" t="s">
        <v>93</v>
      </c>
      <c r="E2835" t="str">
        <f>VLOOKUP(D2835,Mapping!$E$2:$F$28,2,0)</f>
        <v>sum</v>
      </c>
      <c r="F2835">
        <v>80</v>
      </c>
    </row>
    <row r="2836" spans="1:6" x14ac:dyDescent="0.35">
      <c r="A2836" s="56">
        <v>44308</v>
      </c>
      <c r="B2836" s="56" t="str">
        <f>VLOOKUP(A2836,Mapping!$H$2:$I$215,2,0)</f>
        <v>Pre</v>
      </c>
      <c r="C2836" s="123" t="str">
        <f>VLOOKUP(A2836,Mapping!$H$2:$J$215,3,0)</f>
        <v>Pre</v>
      </c>
      <c r="D2836" t="s">
        <v>93</v>
      </c>
      <c r="E2836" t="str">
        <f>VLOOKUP(D2836,Mapping!$E$2:$F$28,2,0)</f>
        <v>sum</v>
      </c>
      <c r="F2836">
        <v>75</v>
      </c>
    </row>
    <row r="2837" spans="1:6" x14ac:dyDescent="0.35">
      <c r="A2837" s="56">
        <v>44309</v>
      </c>
      <c r="B2837" s="56" t="str">
        <f>VLOOKUP(A2837,Mapping!$H$2:$I$215,2,0)</f>
        <v>Pre</v>
      </c>
      <c r="C2837" s="123" t="str">
        <f>VLOOKUP(A2837,Mapping!$H$2:$J$215,3,0)</f>
        <v>Pre</v>
      </c>
      <c r="D2837" t="s">
        <v>93</v>
      </c>
      <c r="E2837" t="str">
        <f>VLOOKUP(D2837,Mapping!$E$2:$F$28,2,0)</f>
        <v>sum</v>
      </c>
      <c r="F2837">
        <v>46</v>
      </c>
    </row>
    <row r="2838" spans="1:6" x14ac:dyDescent="0.35">
      <c r="A2838" s="56">
        <v>44310</v>
      </c>
      <c r="B2838" s="56" t="str">
        <f>VLOOKUP(A2838,Mapping!$H$2:$I$215,2,0)</f>
        <v>Pre</v>
      </c>
      <c r="C2838" s="123" t="str">
        <f>VLOOKUP(A2838,Mapping!$H$2:$J$215,3,0)</f>
        <v>Pre</v>
      </c>
      <c r="D2838" t="s">
        <v>93</v>
      </c>
      <c r="E2838" t="str">
        <f>VLOOKUP(D2838,Mapping!$E$2:$F$28,2,0)</f>
        <v>sum</v>
      </c>
      <c r="F2838">
        <v>73</v>
      </c>
    </row>
    <row r="2839" spans="1:6" x14ac:dyDescent="0.35">
      <c r="A2839" s="56">
        <v>44311</v>
      </c>
      <c r="B2839" s="56" t="str">
        <f>VLOOKUP(A2839,Mapping!$H$2:$I$215,2,0)</f>
        <v>Pre</v>
      </c>
      <c r="C2839" s="123" t="str">
        <f>VLOOKUP(A2839,Mapping!$H$2:$J$215,3,0)</f>
        <v>Pre</v>
      </c>
      <c r="D2839" t="s">
        <v>93</v>
      </c>
      <c r="E2839" t="str">
        <f>VLOOKUP(D2839,Mapping!$E$2:$F$28,2,0)</f>
        <v>sum</v>
      </c>
      <c r="F2839">
        <v>116</v>
      </c>
    </row>
    <row r="2840" spans="1:6" x14ac:dyDescent="0.35">
      <c r="A2840" s="56">
        <v>44312</v>
      </c>
      <c r="B2840" s="56" t="str">
        <f>VLOOKUP(A2840,Mapping!$H$2:$I$215,2,0)</f>
        <v>Pre</v>
      </c>
      <c r="C2840" s="123" t="str">
        <f>VLOOKUP(A2840,Mapping!$H$2:$J$215,3,0)</f>
        <v>Pre</v>
      </c>
      <c r="D2840" t="s">
        <v>93</v>
      </c>
      <c r="E2840" t="str">
        <f>VLOOKUP(D2840,Mapping!$E$2:$F$28,2,0)</f>
        <v>sum</v>
      </c>
      <c r="F2840">
        <v>69</v>
      </c>
    </row>
    <row r="2841" spans="1:6" x14ac:dyDescent="0.35">
      <c r="A2841" s="56">
        <v>44313</v>
      </c>
      <c r="B2841" s="56" t="str">
        <f>VLOOKUP(A2841,Mapping!$H$2:$I$215,2,0)</f>
        <v>Post</v>
      </c>
      <c r="C2841" s="123" t="str">
        <f>VLOOKUP(A2841,Mapping!$H$2:$J$215,3,0)</f>
        <v>Post</v>
      </c>
      <c r="D2841" t="s">
        <v>93</v>
      </c>
      <c r="E2841" t="str">
        <f>VLOOKUP(D2841,Mapping!$E$2:$F$28,2,0)</f>
        <v>sum</v>
      </c>
      <c r="F2841">
        <v>67</v>
      </c>
    </row>
    <row r="2842" spans="1:6" x14ac:dyDescent="0.35">
      <c r="A2842" s="56">
        <v>44314</v>
      </c>
      <c r="B2842" s="56" t="str">
        <f>VLOOKUP(A2842,Mapping!$H$2:$I$215,2,0)</f>
        <v>Post</v>
      </c>
      <c r="C2842" s="123" t="str">
        <f>VLOOKUP(A2842,Mapping!$H$2:$J$215,3,0)</f>
        <v>Post</v>
      </c>
      <c r="D2842" t="s">
        <v>93</v>
      </c>
      <c r="E2842" t="str">
        <f>VLOOKUP(D2842,Mapping!$E$2:$F$28,2,0)</f>
        <v>sum</v>
      </c>
      <c r="F2842">
        <v>98</v>
      </c>
    </row>
    <row r="2843" spans="1:6" x14ac:dyDescent="0.35">
      <c r="A2843" s="56">
        <v>44315</v>
      </c>
      <c r="B2843" s="56" t="str">
        <f>VLOOKUP(A2843,Mapping!$H$2:$I$215,2,0)</f>
        <v>Post</v>
      </c>
      <c r="C2843" s="123" t="str">
        <f>VLOOKUP(A2843,Mapping!$H$2:$J$215,3,0)</f>
        <v>Post</v>
      </c>
      <c r="D2843" t="s">
        <v>93</v>
      </c>
      <c r="E2843" t="str">
        <f>VLOOKUP(D2843,Mapping!$E$2:$F$28,2,0)</f>
        <v>sum</v>
      </c>
      <c r="F2843">
        <v>84</v>
      </c>
    </row>
    <row r="2844" spans="1:6" x14ac:dyDescent="0.35">
      <c r="A2844" s="56">
        <v>44316</v>
      </c>
      <c r="B2844" s="56" t="str">
        <f>VLOOKUP(A2844,Mapping!$H$2:$I$215,2,0)</f>
        <v>Post</v>
      </c>
      <c r="C2844" s="123" t="str">
        <f>VLOOKUP(A2844,Mapping!$H$2:$J$215,3,0)</f>
        <v>Post</v>
      </c>
      <c r="D2844" t="s">
        <v>93</v>
      </c>
      <c r="E2844" t="str">
        <f>VLOOKUP(D2844,Mapping!$E$2:$F$28,2,0)</f>
        <v>sum</v>
      </c>
      <c r="F2844">
        <v>94</v>
      </c>
    </row>
    <row r="2845" spans="1:6" x14ac:dyDescent="0.35">
      <c r="A2845" s="56">
        <v>44317</v>
      </c>
      <c r="B2845" s="56" t="str">
        <f>VLOOKUP(A2845,Mapping!$H$2:$I$215,2,0)</f>
        <v>Post</v>
      </c>
      <c r="C2845" s="123" t="str">
        <f>VLOOKUP(A2845,Mapping!$H$2:$J$215,3,0)</f>
        <v>Post</v>
      </c>
      <c r="D2845" t="s">
        <v>93</v>
      </c>
      <c r="E2845" t="str">
        <f>VLOOKUP(D2845,Mapping!$E$2:$F$28,2,0)</f>
        <v>sum</v>
      </c>
      <c r="F2845">
        <v>143</v>
      </c>
    </row>
    <row r="2846" spans="1:6" x14ac:dyDescent="0.35">
      <c r="A2846" s="56">
        <v>44318</v>
      </c>
      <c r="B2846" s="56" t="str">
        <f>VLOOKUP(A2846,Mapping!$H$2:$I$215,2,0)</f>
        <v>Post</v>
      </c>
      <c r="C2846" s="123" t="str">
        <f>VLOOKUP(A2846,Mapping!$H$2:$J$215,3,0)</f>
        <v>Post</v>
      </c>
      <c r="D2846" t="s">
        <v>93</v>
      </c>
      <c r="E2846" t="str">
        <f>VLOOKUP(D2846,Mapping!$E$2:$F$28,2,0)</f>
        <v>sum</v>
      </c>
      <c r="F2846">
        <v>209</v>
      </c>
    </row>
    <row r="2847" spans="1:6" x14ac:dyDescent="0.35">
      <c r="A2847" s="56">
        <v>44319</v>
      </c>
      <c r="B2847" s="56" t="str">
        <f>VLOOKUP(A2847,Mapping!$H$2:$I$215,2,0)</f>
        <v>Post</v>
      </c>
      <c r="C2847" s="123" t="str">
        <f>VLOOKUP(A2847,Mapping!$H$2:$J$215,3,0)</f>
        <v>Post</v>
      </c>
      <c r="D2847" t="s">
        <v>93</v>
      </c>
      <c r="E2847" t="str">
        <f>VLOOKUP(D2847,Mapping!$E$2:$F$28,2,0)</f>
        <v>sum</v>
      </c>
      <c r="F2847">
        <v>186</v>
      </c>
    </row>
    <row r="2848" spans="1:6" x14ac:dyDescent="0.35">
      <c r="A2848" s="56">
        <v>44320</v>
      </c>
      <c r="B2848" s="56" t="str">
        <f>VLOOKUP(A2848,Mapping!$H$2:$I$215,2,0)</f>
        <v>Post</v>
      </c>
      <c r="C2848" s="123" t="str">
        <f>VLOOKUP(A2848,Mapping!$H$2:$J$215,3,0)</f>
        <v>Post</v>
      </c>
      <c r="D2848" t="s">
        <v>93</v>
      </c>
      <c r="E2848" t="str">
        <f>VLOOKUP(D2848,Mapping!$E$2:$F$28,2,0)</f>
        <v>sum</v>
      </c>
      <c r="F2848">
        <v>202</v>
      </c>
    </row>
    <row r="2849" spans="1:6" x14ac:dyDescent="0.35">
      <c r="A2849" s="56">
        <v>44321</v>
      </c>
      <c r="B2849" s="56" t="str">
        <f>VLOOKUP(A2849,Mapping!$H$2:$I$215,2,0)</f>
        <v>Post</v>
      </c>
      <c r="C2849" s="123" t="str">
        <f>VLOOKUP(A2849,Mapping!$H$2:$J$215,3,0)</f>
        <v>Post</v>
      </c>
      <c r="D2849" t="s">
        <v>93</v>
      </c>
      <c r="E2849" t="str">
        <f>VLOOKUP(D2849,Mapping!$E$2:$F$28,2,0)</f>
        <v>sum</v>
      </c>
      <c r="F2849">
        <v>124</v>
      </c>
    </row>
    <row r="2850" spans="1:6" x14ac:dyDescent="0.35">
      <c r="A2850" s="56">
        <v>44322</v>
      </c>
      <c r="B2850" s="56" t="str">
        <f>VLOOKUP(A2850,Mapping!$H$2:$I$215,2,0)</f>
        <v>Post</v>
      </c>
      <c r="C2850" s="123" t="str">
        <f>VLOOKUP(A2850,Mapping!$H$2:$J$215,3,0)</f>
        <v>Post</v>
      </c>
      <c r="D2850" t="s">
        <v>93</v>
      </c>
      <c r="E2850" t="str">
        <f>VLOOKUP(D2850,Mapping!$E$2:$F$28,2,0)</f>
        <v>sum</v>
      </c>
      <c r="F2850">
        <v>71</v>
      </c>
    </row>
    <row r="2851" spans="1:6" x14ac:dyDescent="0.35">
      <c r="A2851" s="56">
        <v>44323</v>
      </c>
      <c r="B2851" s="56" t="str">
        <f>VLOOKUP(A2851,Mapping!$H$2:$I$215,2,0)</f>
        <v>Post</v>
      </c>
      <c r="C2851" s="123" t="str">
        <f>VLOOKUP(A2851,Mapping!$H$2:$J$215,3,0)</f>
        <v>Post</v>
      </c>
      <c r="D2851" t="s">
        <v>93</v>
      </c>
      <c r="E2851" t="str">
        <f>VLOOKUP(D2851,Mapping!$E$2:$F$28,2,0)</f>
        <v>sum</v>
      </c>
      <c r="F2851">
        <v>42</v>
      </c>
    </row>
    <row r="2852" spans="1:6" x14ac:dyDescent="0.35">
      <c r="A2852" s="56">
        <v>44324</v>
      </c>
      <c r="B2852" s="56" t="str">
        <f>VLOOKUP(A2852,Mapping!$H$2:$I$215,2,0)</f>
        <v>Post</v>
      </c>
      <c r="C2852" s="123" t="str">
        <f>VLOOKUP(A2852,Mapping!$H$2:$J$215,3,0)</f>
        <v>Post</v>
      </c>
      <c r="D2852" t="s">
        <v>93</v>
      </c>
      <c r="E2852" t="str">
        <f>VLOOKUP(D2852,Mapping!$E$2:$F$28,2,0)</f>
        <v>sum</v>
      </c>
      <c r="F2852">
        <v>69</v>
      </c>
    </row>
    <row r="2853" spans="1:6" x14ac:dyDescent="0.35">
      <c r="A2853" s="56">
        <v>44325</v>
      </c>
      <c r="B2853" s="56" t="str">
        <f>VLOOKUP(A2853,Mapping!$H$2:$I$215,2,0)</f>
        <v>Post</v>
      </c>
      <c r="C2853" s="123" t="str">
        <f>VLOOKUP(A2853,Mapping!$H$2:$J$215,3,0)</f>
        <v>Post</v>
      </c>
      <c r="D2853" t="s">
        <v>93</v>
      </c>
      <c r="E2853" t="str">
        <f>VLOOKUP(D2853,Mapping!$E$2:$F$28,2,0)</f>
        <v>sum</v>
      </c>
      <c r="F2853">
        <v>92</v>
      </c>
    </row>
    <row r="2854" spans="1:6" x14ac:dyDescent="0.35">
      <c r="A2854" s="56">
        <v>44326</v>
      </c>
      <c r="B2854" s="56" t="str">
        <f>VLOOKUP(A2854,Mapping!$H$2:$I$215,2,0)</f>
        <v>Post</v>
      </c>
      <c r="C2854" s="123" t="str">
        <f>VLOOKUP(A2854,Mapping!$H$2:$J$215,3,0)</f>
        <v>Post</v>
      </c>
      <c r="D2854" t="s">
        <v>93</v>
      </c>
      <c r="E2854" t="str">
        <f>VLOOKUP(D2854,Mapping!$E$2:$F$28,2,0)</f>
        <v>sum</v>
      </c>
      <c r="F2854">
        <v>89</v>
      </c>
    </row>
    <row r="2855" spans="1:6" x14ac:dyDescent="0.35">
      <c r="A2855" s="56">
        <v>44327</v>
      </c>
      <c r="B2855" s="56" t="str">
        <f>VLOOKUP(A2855,Mapping!$H$2:$I$215,2,0)</f>
        <v>Post</v>
      </c>
      <c r="C2855" s="123" t="str">
        <f>VLOOKUP(A2855,Mapping!$H$2:$J$215,3,0)</f>
        <v>Post</v>
      </c>
      <c r="D2855" t="s">
        <v>93</v>
      </c>
      <c r="E2855" t="str">
        <f>VLOOKUP(D2855,Mapping!$E$2:$F$28,2,0)</f>
        <v>sum</v>
      </c>
      <c r="F2855">
        <v>74</v>
      </c>
    </row>
    <row r="2856" spans="1:6" x14ac:dyDescent="0.35">
      <c r="A2856" s="56">
        <v>44328</v>
      </c>
      <c r="B2856" s="56" t="str">
        <f>VLOOKUP(A2856,Mapping!$H$2:$I$215,2,0)</f>
        <v>Post</v>
      </c>
      <c r="C2856" s="123" t="str">
        <f>VLOOKUP(A2856,Mapping!$H$2:$J$215,3,0)</f>
        <v>Post</v>
      </c>
      <c r="D2856" t="s">
        <v>93</v>
      </c>
      <c r="E2856" t="str">
        <f>VLOOKUP(D2856,Mapping!$E$2:$F$28,2,0)</f>
        <v>sum</v>
      </c>
      <c r="F2856">
        <v>137</v>
      </c>
    </row>
    <row r="2857" spans="1:6" x14ac:dyDescent="0.35">
      <c r="A2857" s="56">
        <v>44329</v>
      </c>
      <c r="B2857" s="56" t="str">
        <f>VLOOKUP(A2857,Mapping!$H$2:$I$215,2,0)</f>
        <v>Post</v>
      </c>
      <c r="C2857" s="123" t="str">
        <f>VLOOKUP(A2857,Mapping!$H$2:$J$215,3,0)</f>
        <v>Post</v>
      </c>
      <c r="D2857" t="s">
        <v>93</v>
      </c>
      <c r="E2857" t="str">
        <f>VLOOKUP(D2857,Mapping!$E$2:$F$28,2,0)</f>
        <v>sum</v>
      </c>
      <c r="F2857">
        <v>152</v>
      </c>
    </row>
    <row r="2858" spans="1:6" x14ac:dyDescent="0.35">
      <c r="A2858" s="56">
        <v>44330</v>
      </c>
      <c r="B2858" s="56" t="str">
        <f>VLOOKUP(A2858,Mapping!$H$2:$I$215,2,0)</f>
        <v>Post</v>
      </c>
      <c r="C2858" s="123" t="str">
        <f>VLOOKUP(A2858,Mapping!$H$2:$J$215,3,0)</f>
        <v>Post</v>
      </c>
      <c r="D2858" t="s">
        <v>93</v>
      </c>
      <c r="E2858" t="str">
        <f>VLOOKUP(D2858,Mapping!$E$2:$F$28,2,0)</f>
        <v>sum</v>
      </c>
      <c r="F2858">
        <v>171</v>
      </c>
    </row>
    <row r="2859" spans="1:6" x14ac:dyDescent="0.35">
      <c r="A2859" s="56">
        <v>44331</v>
      </c>
      <c r="B2859" s="56" t="str">
        <f>VLOOKUP(A2859,Mapping!$H$2:$I$215,2,0)</f>
        <v>Post</v>
      </c>
      <c r="C2859" s="123" t="str">
        <f>VLOOKUP(A2859,Mapping!$H$2:$J$215,3,0)</f>
        <v>Post</v>
      </c>
      <c r="D2859" t="s">
        <v>93</v>
      </c>
      <c r="E2859" t="str">
        <f>VLOOKUP(D2859,Mapping!$E$2:$F$28,2,0)</f>
        <v>sum</v>
      </c>
      <c r="F2859">
        <v>117</v>
      </c>
    </row>
    <row r="2860" spans="1:6" x14ac:dyDescent="0.35">
      <c r="A2860" s="56">
        <v>44332</v>
      </c>
      <c r="B2860" s="56" t="str">
        <f>VLOOKUP(A2860,Mapping!$H$2:$I$215,2,0)</f>
        <v>Post</v>
      </c>
      <c r="C2860" s="123" t="str">
        <f>VLOOKUP(A2860,Mapping!$H$2:$J$215,3,0)</f>
        <v>Post</v>
      </c>
      <c r="D2860" t="s">
        <v>93</v>
      </c>
      <c r="E2860" t="str">
        <f>VLOOKUP(D2860,Mapping!$E$2:$F$28,2,0)</f>
        <v>sum</v>
      </c>
      <c r="F2860">
        <v>96</v>
      </c>
    </row>
    <row r="2861" spans="1:6" x14ac:dyDescent="0.35">
      <c r="A2861" s="56">
        <v>44333</v>
      </c>
      <c r="B2861" s="56" t="str">
        <f>VLOOKUP(A2861,Mapping!$H$2:$I$215,2,0)</f>
        <v>Post</v>
      </c>
      <c r="C2861" s="123" t="str">
        <f>VLOOKUP(A2861,Mapping!$H$2:$J$215,3,0)</f>
        <v>Post</v>
      </c>
      <c r="D2861" t="s">
        <v>93</v>
      </c>
      <c r="E2861" t="str">
        <f>VLOOKUP(D2861,Mapping!$E$2:$F$28,2,0)</f>
        <v>sum</v>
      </c>
      <c r="F2861">
        <v>191</v>
      </c>
    </row>
    <row r="2862" spans="1:6" x14ac:dyDescent="0.35">
      <c r="A2862" s="56">
        <v>44334</v>
      </c>
      <c r="B2862" s="56" t="str">
        <f>VLOOKUP(A2862,Mapping!$H$2:$I$215,2,0)</f>
        <v>Post</v>
      </c>
      <c r="C2862" s="123" t="str">
        <f>VLOOKUP(A2862,Mapping!$H$2:$J$215,3,0)</f>
        <v>Post</v>
      </c>
      <c r="D2862" t="s">
        <v>93</v>
      </c>
      <c r="E2862" t="str">
        <f>VLOOKUP(D2862,Mapping!$E$2:$F$28,2,0)</f>
        <v>sum</v>
      </c>
      <c r="F2862">
        <v>200</v>
      </c>
    </row>
    <row r="2863" spans="1:6" x14ac:dyDescent="0.35">
      <c r="A2863" s="56">
        <v>44335</v>
      </c>
      <c r="B2863" s="56" t="str">
        <f>VLOOKUP(A2863,Mapping!$H$2:$I$215,2,0)</f>
        <v>Post</v>
      </c>
      <c r="C2863" s="123" t="str">
        <f>VLOOKUP(A2863,Mapping!$H$2:$J$215,3,0)</f>
        <v>Post</v>
      </c>
      <c r="D2863" t="s">
        <v>93</v>
      </c>
      <c r="E2863" t="str">
        <f>VLOOKUP(D2863,Mapping!$E$2:$F$28,2,0)</f>
        <v>sum</v>
      </c>
      <c r="F2863">
        <v>191</v>
      </c>
    </row>
    <row r="2864" spans="1:6" x14ac:dyDescent="0.35">
      <c r="A2864" s="56">
        <v>44336</v>
      </c>
      <c r="B2864" s="56" t="str">
        <f>VLOOKUP(A2864,Mapping!$H$2:$I$215,2,0)</f>
        <v>Post</v>
      </c>
      <c r="C2864" s="123" t="str">
        <f>VLOOKUP(A2864,Mapping!$H$2:$J$215,3,0)</f>
        <v>Post</v>
      </c>
      <c r="D2864" t="s">
        <v>93</v>
      </c>
      <c r="E2864" t="str">
        <f>VLOOKUP(D2864,Mapping!$E$2:$F$28,2,0)</f>
        <v>sum</v>
      </c>
      <c r="F2864">
        <v>62</v>
      </c>
    </row>
    <row r="2865" spans="1:6" x14ac:dyDescent="0.35">
      <c r="A2865" s="56">
        <v>44337</v>
      </c>
      <c r="B2865" s="56" t="str">
        <f>VLOOKUP(A2865,Mapping!$H$2:$I$215,2,0)</f>
        <v>Post</v>
      </c>
      <c r="C2865" s="123" t="str">
        <f>VLOOKUP(A2865,Mapping!$H$2:$J$215,3,0)</f>
        <v>Post</v>
      </c>
      <c r="D2865" t="s">
        <v>93</v>
      </c>
      <c r="E2865" t="str">
        <f>VLOOKUP(D2865,Mapping!$E$2:$F$28,2,0)</f>
        <v>sum</v>
      </c>
      <c r="F2865">
        <v>44</v>
      </c>
    </row>
    <row r="2866" spans="1:6" x14ac:dyDescent="0.35">
      <c r="A2866" s="56">
        <v>44338</v>
      </c>
      <c r="B2866" s="56" t="str">
        <f>VLOOKUP(A2866,Mapping!$H$2:$I$215,2,0)</f>
        <v>Post</v>
      </c>
      <c r="C2866" s="123" t="str">
        <f>VLOOKUP(A2866,Mapping!$H$2:$J$215,3,0)</f>
        <v>Post</v>
      </c>
      <c r="D2866" t="s">
        <v>93</v>
      </c>
      <c r="E2866" t="str">
        <f>VLOOKUP(D2866,Mapping!$E$2:$F$28,2,0)</f>
        <v>sum</v>
      </c>
      <c r="F2866">
        <v>91</v>
      </c>
    </row>
    <row r="2867" spans="1:6" x14ac:dyDescent="0.35">
      <c r="A2867" s="56">
        <v>44339</v>
      </c>
      <c r="B2867" s="56" t="str">
        <f>VLOOKUP(A2867,Mapping!$H$2:$I$215,2,0)</f>
        <v>Post</v>
      </c>
      <c r="C2867" s="123" t="str">
        <f>VLOOKUP(A2867,Mapping!$H$2:$J$215,3,0)</f>
        <v>Post</v>
      </c>
      <c r="D2867" t="s">
        <v>93</v>
      </c>
      <c r="E2867" t="str">
        <f>VLOOKUP(D2867,Mapping!$E$2:$F$28,2,0)</f>
        <v>sum</v>
      </c>
      <c r="F2867">
        <v>171</v>
      </c>
    </row>
    <row r="2868" spans="1:6" x14ac:dyDescent="0.35">
      <c r="A2868" s="56">
        <v>44340</v>
      </c>
      <c r="B2868" s="56" t="str">
        <f>VLOOKUP(A2868,Mapping!$H$2:$I$215,2,0)</f>
        <v>Post</v>
      </c>
      <c r="C2868" s="123" t="str">
        <f>VLOOKUP(A2868,Mapping!$H$2:$J$215,3,0)</f>
        <v>Post</v>
      </c>
      <c r="D2868" t="s">
        <v>93</v>
      </c>
      <c r="E2868" t="str">
        <f>VLOOKUP(D2868,Mapping!$E$2:$F$28,2,0)</f>
        <v>sum</v>
      </c>
      <c r="F2868">
        <v>105</v>
      </c>
    </row>
    <row r="2869" spans="1:6" x14ac:dyDescent="0.35">
      <c r="A2869" s="56">
        <v>44341</v>
      </c>
      <c r="B2869" s="56" t="str">
        <f>VLOOKUP(A2869,Mapping!$H$2:$I$215,2,0)</f>
        <v>Post</v>
      </c>
      <c r="C2869" s="123" t="str">
        <f>VLOOKUP(A2869,Mapping!$H$2:$J$215,3,0)</f>
        <v>Post</v>
      </c>
      <c r="D2869" t="s">
        <v>93</v>
      </c>
      <c r="E2869" t="str">
        <f>VLOOKUP(D2869,Mapping!$E$2:$F$28,2,0)</f>
        <v>sum</v>
      </c>
      <c r="F2869">
        <v>165</v>
      </c>
    </row>
    <row r="2870" spans="1:6" x14ac:dyDescent="0.35">
      <c r="A2870" s="56">
        <v>44342</v>
      </c>
      <c r="B2870" s="56" t="str">
        <f>VLOOKUP(A2870,Mapping!$H$2:$I$215,2,0)</f>
        <v>Post</v>
      </c>
      <c r="C2870" s="123" t="str">
        <f>VLOOKUP(A2870,Mapping!$H$2:$J$215,3,0)</f>
        <v>Post</v>
      </c>
      <c r="D2870" t="s">
        <v>93</v>
      </c>
      <c r="E2870" t="str">
        <f>VLOOKUP(D2870,Mapping!$E$2:$F$28,2,0)</f>
        <v>sum</v>
      </c>
      <c r="F2870">
        <v>98</v>
      </c>
    </row>
    <row r="2871" spans="1:6" x14ac:dyDescent="0.35">
      <c r="A2871" s="56">
        <v>44343</v>
      </c>
      <c r="B2871" s="56" t="str">
        <f>VLOOKUP(A2871,Mapping!$H$2:$I$215,2,0)</f>
        <v>Post</v>
      </c>
      <c r="C2871" s="123" t="str">
        <f>VLOOKUP(A2871,Mapping!$H$2:$J$215,3,0)</f>
        <v>Post</v>
      </c>
      <c r="D2871" t="s">
        <v>93</v>
      </c>
      <c r="E2871" t="str">
        <f>VLOOKUP(D2871,Mapping!$E$2:$F$28,2,0)</f>
        <v>sum</v>
      </c>
      <c r="F2871">
        <v>114</v>
      </c>
    </row>
    <row r="2872" spans="1:6" x14ac:dyDescent="0.35">
      <c r="A2872" s="56">
        <v>44344</v>
      </c>
      <c r="B2872" s="56" t="str">
        <f>VLOOKUP(A2872,Mapping!$H$2:$I$215,2,0)</f>
        <v>Post</v>
      </c>
      <c r="C2872" s="123" t="str">
        <f>VLOOKUP(A2872,Mapping!$H$2:$J$215,3,0)</f>
        <v>Post</v>
      </c>
      <c r="D2872" t="s">
        <v>93</v>
      </c>
      <c r="E2872" t="str">
        <f>VLOOKUP(D2872,Mapping!$E$2:$F$28,2,0)</f>
        <v>sum</v>
      </c>
      <c r="F2872">
        <v>133</v>
      </c>
    </row>
    <row r="2873" spans="1:6" x14ac:dyDescent="0.35">
      <c r="A2873" s="56">
        <v>44345</v>
      </c>
      <c r="B2873" s="56" t="str">
        <f>VLOOKUP(A2873,Mapping!$H$2:$I$215,2,0)</f>
        <v>Post</v>
      </c>
      <c r="C2873" s="123" t="str">
        <f>VLOOKUP(A2873,Mapping!$H$2:$J$215,3,0)</f>
        <v>Post</v>
      </c>
      <c r="D2873" t="s">
        <v>93</v>
      </c>
      <c r="E2873" t="str">
        <f>VLOOKUP(D2873,Mapping!$E$2:$F$28,2,0)</f>
        <v>sum</v>
      </c>
      <c r="F2873">
        <v>116</v>
      </c>
    </row>
    <row r="2874" spans="1:6" x14ac:dyDescent="0.35">
      <c r="A2874" s="56">
        <v>44346</v>
      </c>
      <c r="B2874" s="56" t="str">
        <f>VLOOKUP(A2874,Mapping!$H$2:$I$215,2,0)</f>
        <v>Post</v>
      </c>
      <c r="C2874" s="123" t="str">
        <f>VLOOKUP(A2874,Mapping!$H$2:$J$215,3,0)</f>
        <v>Post</v>
      </c>
      <c r="D2874" t="s">
        <v>93</v>
      </c>
      <c r="E2874" t="str">
        <f>VLOOKUP(D2874,Mapping!$E$2:$F$28,2,0)</f>
        <v>sum</v>
      </c>
      <c r="F2874">
        <v>149</v>
      </c>
    </row>
    <row r="2875" spans="1:6" x14ac:dyDescent="0.35">
      <c r="A2875" s="56">
        <v>44347</v>
      </c>
      <c r="B2875" s="56" t="str">
        <f>VLOOKUP(A2875,Mapping!$H$2:$I$215,2,0)</f>
        <v>Post</v>
      </c>
      <c r="C2875" s="123" t="str">
        <f>VLOOKUP(A2875,Mapping!$H$2:$J$215,3,0)</f>
        <v>Post</v>
      </c>
      <c r="D2875" t="s">
        <v>93</v>
      </c>
      <c r="E2875" t="str">
        <f>VLOOKUP(D2875,Mapping!$E$2:$F$28,2,0)</f>
        <v>sum</v>
      </c>
      <c r="F2875">
        <v>141</v>
      </c>
    </row>
    <row r="2876" spans="1:6" x14ac:dyDescent="0.35">
      <c r="A2876" s="56">
        <v>44348</v>
      </c>
      <c r="B2876" s="56" t="str">
        <f>VLOOKUP(A2876,Mapping!$H$2:$I$215,2,0)</f>
        <v>Post</v>
      </c>
      <c r="C2876" s="123" t="str">
        <f>VLOOKUP(A2876,Mapping!$H$2:$J$215,3,0)</f>
        <v>Post</v>
      </c>
      <c r="D2876" t="s">
        <v>93</v>
      </c>
      <c r="E2876" t="str">
        <f>VLOOKUP(D2876,Mapping!$E$2:$F$28,2,0)</f>
        <v>sum</v>
      </c>
      <c r="F2876">
        <v>141</v>
      </c>
    </row>
    <row r="2877" spans="1:6" x14ac:dyDescent="0.35">
      <c r="A2877" s="56">
        <v>44349</v>
      </c>
      <c r="B2877" s="56" t="str">
        <f>VLOOKUP(A2877,Mapping!$H$2:$I$215,2,0)</f>
        <v>Post</v>
      </c>
      <c r="C2877" s="123" t="str">
        <f>VLOOKUP(A2877,Mapping!$H$2:$J$215,3,0)</f>
        <v>Post</v>
      </c>
      <c r="D2877" t="s">
        <v>93</v>
      </c>
      <c r="E2877" t="str">
        <f>VLOOKUP(D2877,Mapping!$E$2:$F$28,2,0)</f>
        <v>sum</v>
      </c>
      <c r="F2877">
        <v>100</v>
      </c>
    </row>
    <row r="2878" spans="1:6" x14ac:dyDescent="0.35">
      <c r="A2878" s="56">
        <v>44350</v>
      </c>
      <c r="B2878" s="56" t="str">
        <f>VLOOKUP(A2878,Mapping!$H$2:$I$215,2,0)</f>
        <v>Post</v>
      </c>
      <c r="C2878" s="123" t="str">
        <f>VLOOKUP(A2878,Mapping!$H$2:$J$215,3,0)</f>
        <v>Post</v>
      </c>
      <c r="D2878" t="s">
        <v>93</v>
      </c>
      <c r="E2878" t="str">
        <f>VLOOKUP(D2878,Mapping!$E$2:$F$28,2,0)</f>
        <v>sum</v>
      </c>
      <c r="F2878">
        <v>99</v>
      </c>
    </row>
    <row r="2879" spans="1:6" x14ac:dyDescent="0.35">
      <c r="A2879" s="56">
        <v>44351</v>
      </c>
      <c r="B2879" s="56" t="str">
        <f>VLOOKUP(A2879,Mapping!$H$2:$I$215,2,0)</f>
        <v>Post</v>
      </c>
      <c r="C2879" s="123" t="str">
        <f>VLOOKUP(A2879,Mapping!$H$2:$J$215,3,0)</f>
        <v>Post</v>
      </c>
      <c r="D2879" t="s">
        <v>93</v>
      </c>
      <c r="E2879" t="str">
        <f>VLOOKUP(D2879,Mapping!$E$2:$F$28,2,0)</f>
        <v>sum</v>
      </c>
      <c r="F2879">
        <v>86</v>
      </c>
    </row>
    <row r="2880" spans="1:6" x14ac:dyDescent="0.35">
      <c r="A2880" s="56">
        <v>44352</v>
      </c>
      <c r="B2880" s="56" t="str">
        <f>VLOOKUP(A2880,Mapping!$H$2:$I$215,2,0)</f>
        <v>Post</v>
      </c>
      <c r="C2880" s="123" t="str">
        <f>VLOOKUP(A2880,Mapping!$H$2:$J$215,3,0)</f>
        <v>Post</v>
      </c>
      <c r="D2880" t="s">
        <v>93</v>
      </c>
      <c r="E2880" t="str">
        <f>VLOOKUP(D2880,Mapping!$E$2:$F$28,2,0)</f>
        <v>sum</v>
      </c>
      <c r="F2880">
        <v>123</v>
      </c>
    </row>
    <row r="2881" spans="1:6" x14ac:dyDescent="0.35">
      <c r="A2881" s="56">
        <v>44353</v>
      </c>
      <c r="B2881" s="56" t="str">
        <f>VLOOKUP(A2881,Mapping!$H$2:$I$215,2,0)</f>
        <v>Post</v>
      </c>
      <c r="C2881" s="123" t="str">
        <f>VLOOKUP(A2881,Mapping!$H$2:$J$215,3,0)</f>
        <v>Post</v>
      </c>
      <c r="D2881" t="s">
        <v>93</v>
      </c>
      <c r="E2881" t="str">
        <f>VLOOKUP(D2881,Mapping!$E$2:$F$28,2,0)</f>
        <v>sum</v>
      </c>
      <c r="F2881">
        <v>167</v>
      </c>
    </row>
    <row r="2882" spans="1:6" x14ac:dyDescent="0.35">
      <c r="A2882" s="56">
        <v>44354</v>
      </c>
      <c r="B2882" s="56" t="str">
        <f>VLOOKUP(A2882,Mapping!$H$2:$I$215,2,0)</f>
        <v>Post</v>
      </c>
      <c r="C2882" s="123" t="str">
        <f>VLOOKUP(A2882,Mapping!$H$2:$J$215,3,0)</f>
        <v>Post</v>
      </c>
      <c r="D2882" t="s">
        <v>93</v>
      </c>
      <c r="E2882" t="str">
        <f>VLOOKUP(D2882,Mapping!$E$2:$F$28,2,0)</f>
        <v>sum</v>
      </c>
      <c r="F2882">
        <v>172</v>
      </c>
    </row>
    <row r="2883" spans="1:6" x14ac:dyDescent="0.35">
      <c r="A2883" s="56">
        <v>44355</v>
      </c>
      <c r="B2883" s="56" t="str">
        <f>VLOOKUP(A2883,Mapping!$H$2:$I$215,2,0)</f>
        <v>Post</v>
      </c>
      <c r="C2883" s="123" t="str">
        <f>VLOOKUP(A2883,Mapping!$H$2:$J$215,3,0)</f>
        <v>Post</v>
      </c>
      <c r="D2883" t="s">
        <v>93</v>
      </c>
      <c r="E2883" t="str">
        <f>VLOOKUP(D2883,Mapping!$E$2:$F$28,2,0)</f>
        <v>sum</v>
      </c>
      <c r="F2883">
        <v>108</v>
      </c>
    </row>
    <row r="2884" spans="1:6" x14ac:dyDescent="0.35">
      <c r="A2884" s="56">
        <v>44356</v>
      </c>
      <c r="B2884" s="56" t="str">
        <f>VLOOKUP(A2884,Mapping!$H$2:$I$215,2,0)</f>
        <v>Post</v>
      </c>
      <c r="C2884" s="123" t="str">
        <f>VLOOKUP(A2884,Mapping!$H$2:$J$215,3,0)</f>
        <v>Post</v>
      </c>
      <c r="D2884" t="s">
        <v>93</v>
      </c>
      <c r="E2884" t="str">
        <f>VLOOKUP(D2884,Mapping!$E$2:$F$28,2,0)</f>
        <v>sum</v>
      </c>
      <c r="F2884">
        <v>172</v>
      </c>
    </row>
    <row r="2885" spans="1:6" x14ac:dyDescent="0.35">
      <c r="A2885" s="56">
        <v>44357</v>
      </c>
      <c r="B2885" s="56" t="str">
        <f>VLOOKUP(A2885,Mapping!$H$2:$I$215,2,0)</f>
        <v>Post</v>
      </c>
      <c r="C2885" s="123" t="str">
        <f>VLOOKUP(A2885,Mapping!$H$2:$J$215,3,0)</f>
        <v>Post</v>
      </c>
      <c r="D2885" t="s">
        <v>93</v>
      </c>
      <c r="E2885" t="str">
        <f>VLOOKUP(D2885,Mapping!$E$2:$F$28,2,0)</f>
        <v>sum</v>
      </c>
      <c r="F2885">
        <v>194</v>
      </c>
    </row>
    <row r="2886" spans="1:6" x14ac:dyDescent="0.35">
      <c r="A2886" s="56">
        <v>44358</v>
      </c>
      <c r="B2886" s="56" t="str">
        <f>VLOOKUP(A2886,Mapping!$H$2:$I$215,2,0)</f>
        <v>Post</v>
      </c>
      <c r="C2886" s="123" t="str">
        <f>VLOOKUP(A2886,Mapping!$H$2:$J$215,3,0)</f>
        <v>Post</v>
      </c>
      <c r="D2886" t="s">
        <v>93</v>
      </c>
      <c r="E2886" t="str">
        <f>VLOOKUP(D2886,Mapping!$E$2:$F$28,2,0)</f>
        <v>sum</v>
      </c>
      <c r="F2886">
        <v>204</v>
      </c>
    </row>
    <row r="2887" spans="1:6" x14ac:dyDescent="0.35">
      <c r="A2887" s="56">
        <v>44359</v>
      </c>
      <c r="B2887" s="56" t="str">
        <f>VLOOKUP(A2887,Mapping!$H$2:$I$215,2,0)</f>
        <v>Post</v>
      </c>
      <c r="C2887" s="123" t="str">
        <f>VLOOKUP(A2887,Mapping!$H$2:$J$215,3,0)</f>
        <v>Post</v>
      </c>
      <c r="D2887" t="s">
        <v>93</v>
      </c>
      <c r="E2887" t="str">
        <f>VLOOKUP(D2887,Mapping!$E$2:$F$28,2,0)</f>
        <v>sum</v>
      </c>
      <c r="F2887">
        <v>223</v>
      </c>
    </row>
    <row r="2888" spans="1:6" x14ac:dyDescent="0.35">
      <c r="A2888" s="56">
        <v>44360</v>
      </c>
      <c r="B2888" s="56" t="str">
        <f>VLOOKUP(A2888,Mapping!$H$2:$I$215,2,0)</f>
        <v>Post</v>
      </c>
      <c r="C2888" s="123" t="str">
        <f>VLOOKUP(A2888,Mapping!$H$2:$J$215,3,0)</f>
        <v>Post</v>
      </c>
      <c r="D2888" t="s">
        <v>93</v>
      </c>
      <c r="E2888" t="str">
        <f>VLOOKUP(D2888,Mapping!$E$2:$F$28,2,0)</f>
        <v>sum</v>
      </c>
      <c r="F2888">
        <v>397</v>
      </c>
    </row>
    <row r="2889" spans="1:6" x14ac:dyDescent="0.35">
      <c r="A2889" s="56">
        <v>44361</v>
      </c>
      <c r="B2889" s="56" t="str">
        <f>VLOOKUP(A2889,Mapping!$H$2:$I$215,2,0)</f>
        <v>Post</v>
      </c>
      <c r="C2889" s="123" t="str">
        <f>VLOOKUP(A2889,Mapping!$H$2:$J$215,3,0)</f>
        <v>Post</v>
      </c>
      <c r="D2889" t="s">
        <v>93</v>
      </c>
      <c r="E2889" t="str">
        <f>VLOOKUP(D2889,Mapping!$E$2:$F$28,2,0)</f>
        <v>sum</v>
      </c>
      <c r="F2889">
        <v>336</v>
      </c>
    </row>
    <row r="2890" spans="1:6" x14ac:dyDescent="0.35">
      <c r="A2890" s="56">
        <v>44362</v>
      </c>
      <c r="B2890" s="56" t="str">
        <f>VLOOKUP(A2890,Mapping!$H$2:$I$215,2,0)</f>
        <v>Post</v>
      </c>
      <c r="C2890" s="123" t="str">
        <f>VLOOKUP(A2890,Mapping!$H$2:$J$215,3,0)</f>
        <v>Post</v>
      </c>
      <c r="D2890" t="s">
        <v>93</v>
      </c>
      <c r="E2890" t="str">
        <f>VLOOKUP(D2890,Mapping!$E$2:$F$28,2,0)</f>
        <v>sum</v>
      </c>
      <c r="F2890">
        <v>161</v>
      </c>
    </row>
    <row r="2891" spans="1:6" x14ac:dyDescent="0.35">
      <c r="A2891" s="56">
        <v>44363</v>
      </c>
      <c r="B2891" s="56" t="str">
        <f>VLOOKUP(A2891,Mapping!$H$2:$I$215,2,0)</f>
        <v>Post</v>
      </c>
      <c r="C2891" s="123" t="str">
        <f>VLOOKUP(A2891,Mapping!$H$2:$J$215,3,0)</f>
        <v>Post</v>
      </c>
      <c r="D2891" t="s">
        <v>93</v>
      </c>
      <c r="E2891" t="str">
        <f>VLOOKUP(D2891,Mapping!$E$2:$F$28,2,0)</f>
        <v>sum</v>
      </c>
      <c r="F2891">
        <v>60</v>
      </c>
    </row>
    <row r="2892" spans="1:6" x14ac:dyDescent="0.35">
      <c r="A2892" s="56">
        <v>44364</v>
      </c>
      <c r="B2892" s="56" t="str">
        <f>VLOOKUP(A2892,Mapping!$H$2:$I$215,2,0)</f>
        <v>Post</v>
      </c>
      <c r="C2892" s="123" t="str">
        <f>VLOOKUP(A2892,Mapping!$H$2:$J$215,3,0)</f>
        <v>Post</v>
      </c>
      <c r="D2892" t="s">
        <v>93</v>
      </c>
      <c r="E2892" t="str">
        <f>VLOOKUP(D2892,Mapping!$E$2:$F$28,2,0)</f>
        <v>sum</v>
      </c>
      <c r="F2892">
        <v>83</v>
      </c>
    </row>
    <row r="2893" spans="1:6" x14ac:dyDescent="0.35">
      <c r="A2893" s="56">
        <v>44365</v>
      </c>
      <c r="B2893" s="56" t="str">
        <f>VLOOKUP(A2893,Mapping!$H$2:$I$215,2,0)</f>
        <v>Post</v>
      </c>
      <c r="C2893" s="123" t="str">
        <f>VLOOKUP(A2893,Mapping!$H$2:$J$215,3,0)</f>
        <v>Post</v>
      </c>
      <c r="D2893" t="s">
        <v>93</v>
      </c>
      <c r="E2893" t="str">
        <f>VLOOKUP(D2893,Mapping!$E$2:$F$28,2,0)</f>
        <v>sum</v>
      </c>
      <c r="F2893">
        <v>82</v>
      </c>
    </row>
    <row r="2894" spans="1:6" x14ac:dyDescent="0.35">
      <c r="A2894" s="56">
        <v>44366</v>
      </c>
      <c r="B2894" s="56" t="str">
        <f>VLOOKUP(A2894,Mapping!$H$2:$I$215,2,0)</f>
        <v>Post</v>
      </c>
      <c r="C2894" s="123" t="str">
        <f>VLOOKUP(A2894,Mapping!$H$2:$J$215,3,0)</f>
        <v>Post</v>
      </c>
      <c r="D2894" t="s">
        <v>93</v>
      </c>
      <c r="E2894" t="str">
        <f>VLOOKUP(D2894,Mapping!$E$2:$F$28,2,0)</f>
        <v>sum</v>
      </c>
      <c r="F2894">
        <v>52</v>
      </c>
    </row>
    <row r="2895" spans="1:6" x14ac:dyDescent="0.35">
      <c r="A2895" s="56">
        <v>44367</v>
      </c>
      <c r="B2895" s="56" t="str">
        <f>VLOOKUP(A2895,Mapping!$H$2:$I$215,2,0)</f>
        <v>Post</v>
      </c>
      <c r="C2895" s="123" t="str">
        <f>VLOOKUP(A2895,Mapping!$H$2:$J$215,3,0)</f>
        <v>Post</v>
      </c>
      <c r="D2895" t="s">
        <v>93</v>
      </c>
      <c r="E2895" t="str">
        <f>VLOOKUP(D2895,Mapping!$E$2:$F$28,2,0)</f>
        <v>sum</v>
      </c>
      <c r="F2895">
        <v>89</v>
      </c>
    </row>
    <row r="2896" spans="1:6" x14ac:dyDescent="0.35">
      <c r="A2896" s="56">
        <v>44368</v>
      </c>
      <c r="B2896" s="56" t="str">
        <f>VLOOKUP(A2896,Mapping!$H$2:$I$215,2,0)</f>
        <v>Post</v>
      </c>
      <c r="C2896" s="123" t="str">
        <f>VLOOKUP(A2896,Mapping!$H$2:$J$215,3,0)</f>
        <v>Post</v>
      </c>
      <c r="D2896" t="s">
        <v>93</v>
      </c>
      <c r="E2896" t="str">
        <f>VLOOKUP(D2896,Mapping!$E$2:$F$28,2,0)</f>
        <v>sum</v>
      </c>
      <c r="F2896">
        <v>52</v>
      </c>
    </row>
    <row r="2897" spans="1:6" x14ac:dyDescent="0.35">
      <c r="A2897" s="56">
        <v>44369</v>
      </c>
      <c r="B2897" s="56" t="str">
        <f>VLOOKUP(A2897,Mapping!$H$2:$I$215,2,0)</f>
        <v>Post</v>
      </c>
      <c r="C2897" s="123" t="str">
        <f>VLOOKUP(A2897,Mapping!$H$2:$J$215,3,0)</f>
        <v>Post</v>
      </c>
      <c r="D2897" t="s">
        <v>93</v>
      </c>
      <c r="E2897" t="str">
        <f>VLOOKUP(D2897,Mapping!$E$2:$F$28,2,0)</f>
        <v>sum</v>
      </c>
      <c r="F2897">
        <v>81</v>
      </c>
    </row>
    <row r="2898" spans="1:6" x14ac:dyDescent="0.35">
      <c r="A2898" s="56">
        <v>44370</v>
      </c>
      <c r="B2898" s="56" t="str">
        <f>VLOOKUP(A2898,Mapping!$H$2:$I$215,2,0)</f>
        <v>Post</v>
      </c>
      <c r="C2898" s="123">
        <f>VLOOKUP(A2898,Mapping!$H$2:$J$215,3,0)</f>
        <v>0</v>
      </c>
      <c r="D2898" t="s">
        <v>93</v>
      </c>
      <c r="E2898" t="str">
        <f>VLOOKUP(D2898,Mapping!$E$2:$F$28,2,0)</f>
        <v>sum</v>
      </c>
      <c r="F2898">
        <v>40</v>
      </c>
    </row>
    <row r="2899" spans="1:6" x14ac:dyDescent="0.35">
      <c r="A2899" s="56">
        <v>44371</v>
      </c>
      <c r="B2899" s="56" t="str">
        <f>VLOOKUP(A2899,Mapping!$H$2:$I$215,2,0)</f>
        <v>Post</v>
      </c>
      <c r="C2899" s="123">
        <f>VLOOKUP(A2899,Mapping!$H$2:$J$215,3,0)</f>
        <v>0</v>
      </c>
      <c r="D2899" t="s">
        <v>93</v>
      </c>
      <c r="E2899" t="str">
        <f>VLOOKUP(D2899,Mapping!$E$2:$F$28,2,0)</f>
        <v>sum</v>
      </c>
      <c r="F2899">
        <v>56</v>
      </c>
    </row>
    <row r="2900" spans="1:6" x14ac:dyDescent="0.35">
      <c r="A2900" s="56">
        <v>44372</v>
      </c>
      <c r="B2900" s="56" t="str">
        <f>VLOOKUP(A2900,Mapping!$H$2:$I$215,2,0)</f>
        <v>Post</v>
      </c>
      <c r="C2900" s="123">
        <f>VLOOKUP(A2900,Mapping!$H$2:$J$215,3,0)</f>
        <v>0</v>
      </c>
      <c r="D2900" t="s">
        <v>93</v>
      </c>
      <c r="E2900" t="str">
        <f>VLOOKUP(D2900,Mapping!$E$2:$F$28,2,0)</f>
        <v>sum</v>
      </c>
      <c r="F2900">
        <v>34</v>
      </c>
    </row>
    <row r="2901" spans="1:6" x14ac:dyDescent="0.35">
      <c r="A2901" s="56">
        <v>44373</v>
      </c>
      <c r="B2901" s="56" t="str">
        <f>VLOOKUP(A2901,Mapping!$H$2:$I$215,2,0)</f>
        <v>Post</v>
      </c>
      <c r="C2901" s="123">
        <f>VLOOKUP(A2901,Mapping!$H$2:$J$215,3,0)</f>
        <v>0</v>
      </c>
      <c r="D2901" t="s">
        <v>93</v>
      </c>
      <c r="E2901" t="str">
        <f>VLOOKUP(D2901,Mapping!$E$2:$F$28,2,0)</f>
        <v>sum</v>
      </c>
      <c r="F2901">
        <v>119</v>
      </c>
    </row>
    <row r="2902" spans="1:6" x14ac:dyDescent="0.35">
      <c r="A2902" s="56">
        <v>44374</v>
      </c>
      <c r="B2902" s="56" t="str">
        <f>VLOOKUP(A2902,Mapping!$H$2:$I$215,2,0)</f>
        <v>Post</v>
      </c>
      <c r="C2902" s="123">
        <f>VLOOKUP(A2902,Mapping!$H$2:$J$215,3,0)</f>
        <v>0</v>
      </c>
      <c r="D2902" t="s">
        <v>93</v>
      </c>
      <c r="E2902" t="str">
        <f>VLOOKUP(D2902,Mapping!$E$2:$F$28,2,0)</f>
        <v>sum</v>
      </c>
      <c r="F2902">
        <v>224</v>
      </c>
    </row>
    <row r="2903" spans="1:6" x14ac:dyDescent="0.35">
      <c r="A2903" s="56">
        <v>44375</v>
      </c>
      <c r="B2903" s="56" t="str">
        <f>VLOOKUP(A2903,Mapping!$H$2:$I$215,2,0)</f>
        <v>Post</v>
      </c>
      <c r="C2903" s="123">
        <f>VLOOKUP(A2903,Mapping!$H$2:$J$215,3,0)</f>
        <v>0</v>
      </c>
      <c r="D2903" t="s">
        <v>93</v>
      </c>
      <c r="E2903" t="str">
        <f>VLOOKUP(D2903,Mapping!$E$2:$F$28,2,0)</f>
        <v>sum</v>
      </c>
      <c r="F2903">
        <v>184</v>
      </c>
    </row>
    <row r="2904" spans="1:6" x14ac:dyDescent="0.35">
      <c r="A2904" s="56">
        <v>44376</v>
      </c>
      <c r="B2904" s="56" t="str">
        <f>VLOOKUP(A2904,Mapping!$H$2:$I$215,2,0)</f>
        <v>Post</v>
      </c>
      <c r="C2904" s="123">
        <f>VLOOKUP(A2904,Mapping!$H$2:$J$215,3,0)</f>
        <v>0</v>
      </c>
      <c r="D2904" t="s">
        <v>93</v>
      </c>
      <c r="E2904" t="str">
        <f>VLOOKUP(D2904,Mapping!$E$2:$F$28,2,0)</f>
        <v>sum</v>
      </c>
      <c r="F2904">
        <v>210</v>
      </c>
    </row>
    <row r="2905" spans="1:6" x14ac:dyDescent="0.35">
      <c r="A2905" s="56">
        <v>44377</v>
      </c>
      <c r="B2905" s="56" t="str">
        <f>VLOOKUP(A2905,Mapping!$H$2:$I$215,2,0)</f>
        <v>Post</v>
      </c>
      <c r="C2905" s="123">
        <f>VLOOKUP(A2905,Mapping!$H$2:$J$215,3,0)</f>
        <v>0</v>
      </c>
      <c r="D2905" t="s">
        <v>93</v>
      </c>
      <c r="E2905" t="str">
        <f>VLOOKUP(D2905,Mapping!$E$2:$F$28,2,0)</f>
        <v>sum</v>
      </c>
      <c r="F2905">
        <v>168</v>
      </c>
    </row>
    <row r="2906" spans="1:6" x14ac:dyDescent="0.35">
      <c r="A2906" s="56">
        <v>44378</v>
      </c>
      <c r="B2906" s="56" t="str">
        <f>VLOOKUP(A2906,Mapping!$H$2:$I$215,2,0)</f>
        <v>Post</v>
      </c>
      <c r="C2906" s="123">
        <f>VLOOKUP(A2906,Mapping!$H$2:$J$215,3,0)</f>
        <v>0</v>
      </c>
      <c r="D2906" t="s">
        <v>93</v>
      </c>
      <c r="E2906" t="str">
        <f>VLOOKUP(D2906,Mapping!$E$2:$F$28,2,0)</f>
        <v>sum</v>
      </c>
      <c r="F2906">
        <v>347</v>
      </c>
    </row>
    <row r="2907" spans="1:6" x14ac:dyDescent="0.35">
      <c r="A2907" s="56">
        <v>44379</v>
      </c>
      <c r="B2907" s="56" t="str">
        <f>VLOOKUP(A2907,Mapping!$H$2:$I$215,2,0)</f>
        <v>Post</v>
      </c>
      <c r="C2907" s="123">
        <f>VLOOKUP(A2907,Mapping!$H$2:$J$215,3,0)</f>
        <v>0</v>
      </c>
      <c r="D2907" t="s">
        <v>93</v>
      </c>
      <c r="E2907" t="str">
        <f>VLOOKUP(D2907,Mapping!$E$2:$F$28,2,0)</f>
        <v>sum</v>
      </c>
      <c r="F2907">
        <v>311</v>
      </c>
    </row>
    <row r="2908" spans="1:6" x14ac:dyDescent="0.35">
      <c r="A2908" s="56">
        <v>44380</v>
      </c>
      <c r="B2908" s="56" t="str">
        <f>VLOOKUP(A2908,Mapping!$H$2:$I$215,2,0)</f>
        <v>Post</v>
      </c>
      <c r="C2908" s="123">
        <f>VLOOKUP(A2908,Mapping!$H$2:$J$215,3,0)</f>
        <v>0</v>
      </c>
      <c r="D2908" t="s">
        <v>93</v>
      </c>
      <c r="E2908" t="str">
        <f>VLOOKUP(D2908,Mapping!$E$2:$F$28,2,0)</f>
        <v>sum</v>
      </c>
      <c r="F2908">
        <v>386</v>
      </c>
    </row>
    <row r="2909" spans="1:6" x14ac:dyDescent="0.35">
      <c r="A2909" s="56">
        <v>44381</v>
      </c>
      <c r="B2909" s="56" t="str">
        <f>VLOOKUP(A2909,Mapping!$H$2:$I$215,2,0)</f>
        <v>Post</v>
      </c>
      <c r="C2909" s="123">
        <f>VLOOKUP(A2909,Mapping!$H$2:$J$215,3,0)</f>
        <v>0</v>
      </c>
      <c r="D2909" t="s">
        <v>93</v>
      </c>
      <c r="E2909" t="str">
        <f>VLOOKUP(D2909,Mapping!$E$2:$F$28,2,0)</f>
        <v>sum</v>
      </c>
      <c r="F2909">
        <v>401</v>
      </c>
    </row>
    <row r="2910" spans="1:6" x14ac:dyDescent="0.35">
      <c r="A2910" s="56">
        <v>44382</v>
      </c>
      <c r="B2910" s="56" t="str">
        <f>VLOOKUP(A2910,Mapping!$H$2:$I$215,2,0)</f>
        <v>Post</v>
      </c>
      <c r="C2910" s="123">
        <f>VLOOKUP(A2910,Mapping!$H$2:$J$215,3,0)</f>
        <v>0</v>
      </c>
      <c r="D2910" t="s">
        <v>93</v>
      </c>
      <c r="E2910" t="str">
        <f>VLOOKUP(D2910,Mapping!$E$2:$F$28,2,0)</f>
        <v>sum</v>
      </c>
      <c r="F2910">
        <v>381</v>
      </c>
    </row>
    <row r="2911" spans="1:6" x14ac:dyDescent="0.35">
      <c r="A2911" s="56">
        <v>44383</v>
      </c>
      <c r="B2911" s="56" t="str">
        <f>VLOOKUP(A2911,Mapping!$H$2:$I$215,2,0)</f>
        <v>Post</v>
      </c>
      <c r="C2911" s="123">
        <f>VLOOKUP(A2911,Mapping!$H$2:$J$215,3,0)</f>
        <v>0</v>
      </c>
      <c r="D2911" t="s">
        <v>93</v>
      </c>
      <c r="E2911" t="str">
        <f>VLOOKUP(D2911,Mapping!$E$2:$F$28,2,0)</f>
        <v>sum</v>
      </c>
      <c r="F2911">
        <v>416</v>
      </c>
    </row>
    <row r="2912" spans="1:6" x14ac:dyDescent="0.35">
      <c r="A2912" s="56">
        <v>44384</v>
      </c>
      <c r="B2912" s="56" t="str">
        <f>VLOOKUP(A2912,Mapping!$H$2:$I$215,2,0)</f>
        <v>Post</v>
      </c>
      <c r="C2912" s="123">
        <f>VLOOKUP(A2912,Mapping!$H$2:$J$215,3,0)</f>
        <v>0</v>
      </c>
      <c r="D2912" t="s">
        <v>93</v>
      </c>
      <c r="E2912" t="str">
        <f>VLOOKUP(D2912,Mapping!$E$2:$F$28,2,0)</f>
        <v>sum</v>
      </c>
      <c r="F2912">
        <v>467</v>
      </c>
    </row>
    <row r="2913" spans="1:6" x14ac:dyDescent="0.35">
      <c r="A2913" s="56">
        <v>44385</v>
      </c>
      <c r="B2913" s="56" t="str">
        <f>VLOOKUP(A2913,Mapping!$H$2:$I$215,2,0)</f>
        <v>Post</v>
      </c>
      <c r="C2913" s="123">
        <f>VLOOKUP(A2913,Mapping!$H$2:$J$215,3,0)</f>
        <v>0</v>
      </c>
      <c r="D2913" t="s">
        <v>93</v>
      </c>
      <c r="E2913" t="str">
        <f>VLOOKUP(D2913,Mapping!$E$2:$F$28,2,0)</f>
        <v>sum</v>
      </c>
      <c r="F2913">
        <v>787</v>
      </c>
    </row>
    <row r="2914" spans="1:6" x14ac:dyDescent="0.35">
      <c r="A2914" s="56">
        <v>44386</v>
      </c>
      <c r="B2914" s="56" t="str">
        <f>VLOOKUP(A2914,Mapping!$H$2:$I$215,2,0)</f>
        <v>Post</v>
      </c>
      <c r="C2914" s="123">
        <f>VLOOKUP(A2914,Mapping!$H$2:$J$215,3,0)</f>
        <v>0</v>
      </c>
      <c r="D2914" t="s">
        <v>93</v>
      </c>
      <c r="E2914" t="str">
        <f>VLOOKUP(D2914,Mapping!$E$2:$F$28,2,0)</f>
        <v>sum</v>
      </c>
      <c r="F2914">
        <v>640</v>
      </c>
    </row>
    <row r="2915" spans="1:6" x14ac:dyDescent="0.35">
      <c r="A2915" s="56">
        <v>44387</v>
      </c>
      <c r="B2915" s="56" t="str">
        <f>VLOOKUP(A2915,Mapping!$H$2:$I$215,2,0)</f>
        <v>Post</v>
      </c>
      <c r="C2915" s="123">
        <f>VLOOKUP(A2915,Mapping!$H$2:$J$215,3,0)</f>
        <v>0</v>
      </c>
      <c r="D2915" t="s">
        <v>93</v>
      </c>
      <c r="E2915" t="str">
        <f>VLOOKUP(D2915,Mapping!$E$2:$F$28,2,0)</f>
        <v>sum</v>
      </c>
      <c r="F2915">
        <v>482</v>
      </c>
    </row>
    <row r="2916" spans="1:6" x14ac:dyDescent="0.35">
      <c r="A2916" s="56">
        <v>44388</v>
      </c>
      <c r="B2916" s="56" t="str">
        <f>VLOOKUP(A2916,Mapping!$H$2:$I$215,2,0)</f>
        <v>Post</v>
      </c>
      <c r="C2916" s="123">
        <f>VLOOKUP(A2916,Mapping!$H$2:$J$215,3,0)</f>
        <v>0</v>
      </c>
      <c r="D2916" t="s">
        <v>93</v>
      </c>
      <c r="E2916" t="str">
        <f>VLOOKUP(D2916,Mapping!$E$2:$F$28,2,0)</f>
        <v>sum</v>
      </c>
      <c r="F2916">
        <v>586</v>
      </c>
    </row>
    <row r="2917" spans="1:6" x14ac:dyDescent="0.35">
      <c r="A2917" s="56">
        <v>44389</v>
      </c>
      <c r="B2917" s="56" t="str">
        <f>VLOOKUP(A2917,Mapping!$H$2:$I$215,2,0)</f>
        <v>Post</v>
      </c>
      <c r="C2917" s="123">
        <f>VLOOKUP(A2917,Mapping!$H$2:$J$215,3,0)</f>
        <v>0</v>
      </c>
      <c r="D2917" t="s">
        <v>93</v>
      </c>
      <c r="E2917" t="str">
        <f>VLOOKUP(D2917,Mapping!$E$2:$F$28,2,0)</f>
        <v>sum</v>
      </c>
      <c r="F2917">
        <v>517</v>
      </c>
    </row>
    <row r="2918" spans="1:6" x14ac:dyDescent="0.35">
      <c r="A2918" s="56">
        <v>44390</v>
      </c>
      <c r="B2918" s="56" t="str">
        <f>VLOOKUP(A2918,Mapping!$H$2:$I$215,2,0)</f>
        <v>Post</v>
      </c>
      <c r="C2918" s="123">
        <f>VLOOKUP(A2918,Mapping!$H$2:$J$215,3,0)</f>
        <v>0</v>
      </c>
      <c r="D2918" t="s">
        <v>93</v>
      </c>
      <c r="E2918" t="str">
        <f>VLOOKUP(D2918,Mapping!$E$2:$F$28,2,0)</f>
        <v>sum</v>
      </c>
      <c r="F2918">
        <v>194</v>
      </c>
    </row>
    <row r="2919" spans="1:6" x14ac:dyDescent="0.35">
      <c r="A2919" s="56">
        <v>44391</v>
      </c>
      <c r="B2919" s="56" t="str">
        <f>VLOOKUP(A2919,Mapping!$H$2:$I$215,2,0)</f>
        <v>Post</v>
      </c>
      <c r="C2919" s="123">
        <f>VLOOKUP(A2919,Mapping!$H$2:$J$215,3,0)</f>
        <v>0</v>
      </c>
      <c r="D2919" t="s">
        <v>93</v>
      </c>
      <c r="E2919" t="str">
        <f>VLOOKUP(D2919,Mapping!$E$2:$F$28,2,0)</f>
        <v>sum</v>
      </c>
      <c r="F2919">
        <v>143</v>
      </c>
    </row>
    <row r="2920" spans="1:6" x14ac:dyDescent="0.35">
      <c r="A2920" s="56">
        <v>44392</v>
      </c>
      <c r="B2920" s="56" t="str">
        <f>VLOOKUP(A2920,Mapping!$H$2:$I$215,2,0)</f>
        <v>Post</v>
      </c>
      <c r="C2920" s="123">
        <f>VLOOKUP(A2920,Mapping!$H$2:$J$215,3,0)</f>
        <v>0</v>
      </c>
      <c r="D2920" t="s">
        <v>93</v>
      </c>
      <c r="E2920" t="str">
        <f>VLOOKUP(D2920,Mapping!$E$2:$F$28,2,0)</f>
        <v>sum</v>
      </c>
      <c r="F2920">
        <v>38</v>
      </c>
    </row>
    <row r="2921" spans="1:6" x14ac:dyDescent="0.35">
      <c r="A2921" s="56">
        <v>44393</v>
      </c>
      <c r="B2921" s="56" t="str">
        <f>VLOOKUP(A2921,Mapping!$H$2:$I$215,2,0)</f>
        <v>Post</v>
      </c>
      <c r="C2921" s="123">
        <f>VLOOKUP(A2921,Mapping!$H$2:$J$215,3,0)</f>
        <v>0</v>
      </c>
      <c r="D2921" t="s">
        <v>93</v>
      </c>
      <c r="E2921" t="str">
        <f>VLOOKUP(D2921,Mapping!$E$2:$F$28,2,0)</f>
        <v>sum</v>
      </c>
      <c r="F2921">
        <v>33</v>
      </c>
    </row>
    <row r="2922" spans="1:6" x14ac:dyDescent="0.35">
      <c r="A2922" s="56">
        <v>44394</v>
      </c>
      <c r="B2922" s="56" t="str">
        <f>VLOOKUP(A2922,Mapping!$H$2:$I$215,2,0)</f>
        <v>Post</v>
      </c>
      <c r="C2922" s="123">
        <f>VLOOKUP(A2922,Mapping!$H$2:$J$215,3,0)</f>
        <v>0</v>
      </c>
      <c r="D2922" t="s">
        <v>93</v>
      </c>
      <c r="E2922" t="str">
        <f>VLOOKUP(D2922,Mapping!$E$2:$F$28,2,0)</f>
        <v>sum</v>
      </c>
      <c r="F2922">
        <v>65</v>
      </c>
    </row>
    <row r="2923" spans="1:6" x14ac:dyDescent="0.35">
      <c r="A2923" s="56">
        <v>44395</v>
      </c>
      <c r="B2923" s="56" t="str">
        <f>VLOOKUP(A2923,Mapping!$H$2:$I$215,2,0)</f>
        <v>Post</v>
      </c>
      <c r="C2923" s="123">
        <f>VLOOKUP(A2923,Mapping!$H$2:$J$215,3,0)</f>
        <v>0</v>
      </c>
      <c r="D2923" t="s">
        <v>93</v>
      </c>
      <c r="E2923" t="str">
        <f>VLOOKUP(D2923,Mapping!$E$2:$F$28,2,0)</f>
        <v>sum</v>
      </c>
      <c r="F2923">
        <v>108</v>
      </c>
    </row>
    <row r="2924" spans="1:6" x14ac:dyDescent="0.35">
      <c r="A2924" s="56">
        <v>44396</v>
      </c>
      <c r="B2924" s="56" t="str">
        <f>VLOOKUP(A2924,Mapping!$H$2:$I$215,2,0)</f>
        <v>Post</v>
      </c>
      <c r="C2924" s="123">
        <f>VLOOKUP(A2924,Mapping!$H$2:$J$215,3,0)</f>
        <v>0</v>
      </c>
      <c r="D2924" t="s">
        <v>93</v>
      </c>
      <c r="E2924" t="str">
        <f>VLOOKUP(D2924,Mapping!$E$2:$F$28,2,0)</f>
        <v>sum</v>
      </c>
      <c r="F2924">
        <v>108</v>
      </c>
    </row>
    <row r="2925" spans="1:6" x14ac:dyDescent="0.35">
      <c r="A2925" s="56">
        <v>44397</v>
      </c>
      <c r="B2925" s="56" t="str">
        <f>VLOOKUP(A2925,Mapping!$H$2:$I$215,2,0)</f>
        <v>Post</v>
      </c>
      <c r="C2925" s="123">
        <f>VLOOKUP(A2925,Mapping!$H$2:$J$215,3,0)</f>
        <v>0</v>
      </c>
      <c r="D2925" t="s">
        <v>93</v>
      </c>
      <c r="E2925" t="str">
        <f>VLOOKUP(D2925,Mapping!$E$2:$F$28,2,0)</f>
        <v>sum</v>
      </c>
      <c r="F2925">
        <v>128</v>
      </c>
    </row>
    <row r="2926" spans="1:6" x14ac:dyDescent="0.35">
      <c r="A2926" s="56">
        <v>44398</v>
      </c>
      <c r="B2926" s="56" t="str">
        <f>VLOOKUP(A2926,Mapping!$H$2:$I$215,2,0)</f>
        <v>Post</v>
      </c>
      <c r="C2926" s="123">
        <f>VLOOKUP(A2926,Mapping!$H$2:$J$215,3,0)</f>
        <v>0</v>
      </c>
      <c r="D2926" t="s">
        <v>93</v>
      </c>
      <c r="E2926" t="str">
        <f>VLOOKUP(D2926,Mapping!$E$2:$F$28,2,0)</f>
        <v>sum</v>
      </c>
      <c r="F2926">
        <v>131</v>
      </c>
    </row>
    <row r="2927" spans="1:6" x14ac:dyDescent="0.35">
      <c r="A2927" s="56">
        <v>44399</v>
      </c>
      <c r="B2927" s="56" t="str">
        <f>VLOOKUP(A2927,Mapping!$H$2:$I$215,2,0)</f>
        <v>Post</v>
      </c>
      <c r="C2927" s="123">
        <f>VLOOKUP(A2927,Mapping!$H$2:$J$215,3,0)</f>
        <v>0</v>
      </c>
      <c r="D2927" t="s">
        <v>93</v>
      </c>
      <c r="E2927" t="str">
        <f>VLOOKUP(D2927,Mapping!$E$2:$F$28,2,0)</f>
        <v>sum</v>
      </c>
      <c r="F2927">
        <v>104</v>
      </c>
    </row>
    <row r="2928" spans="1:6" x14ac:dyDescent="0.35">
      <c r="A2928" s="56">
        <v>44400</v>
      </c>
      <c r="B2928" s="56" t="str">
        <f>VLOOKUP(A2928,Mapping!$H$2:$I$215,2,0)</f>
        <v>Post</v>
      </c>
      <c r="C2928" s="123">
        <f>VLOOKUP(A2928,Mapping!$H$2:$J$215,3,0)</f>
        <v>0</v>
      </c>
      <c r="D2928" t="s">
        <v>93</v>
      </c>
      <c r="E2928" t="str">
        <f>VLOOKUP(D2928,Mapping!$E$2:$F$28,2,0)</f>
        <v>sum</v>
      </c>
      <c r="F2928">
        <v>169</v>
      </c>
    </row>
    <row r="2929" spans="1:6" x14ac:dyDescent="0.35">
      <c r="A2929" s="56">
        <v>44401</v>
      </c>
      <c r="B2929" s="56" t="str">
        <f>VLOOKUP(A2929,Mapping!$H$2:$I$215,2,0)</f>
        <v>Post</v>
      </c>
      <c r="C2929" s="123">
        <f>VLOOKUP(A2929,Mapping!$H$2:$J$215,3,0)</f>
        <v>0</v>
      </c>
      <c r="D2929" t="s">
        <v>93</v>
      </c>
      <c r="E2929" t="str">
        <f>VLOOKUP(D2929,Mapping!$E$2:$F$28,2,0)</f>
        <v>sum</v>
      </c>
      <c r="F2929">
        <v>135</v>
      </c>
    </row>
    <row r="2930" spans="1:6" x14ac:dyDescent="0.35">
      <c r="A2930" s="56">
        <v>44402</v>
      </c>
      <c r="B2930" s="56" t="str">
        <f>VLOOKUP(A2930,Mapping!$H$2:$I$215,2,0)</f>
        <v>Post</v>
      </c>
      <c r="C2930" s="123">
        <f>VLOOKUP(A2930,Mapping!$H$2:$J$215,3,0)</f>
        <v>0</v>
      </c>
      <c r="D2930" t="s">
        <v>93</v>
      </c>
      <c r="E2930" t="str">
        <f>VLOOKUP(D2930,Mapping!$E$2:$F$28,2,0)</f>
        <v>sum</v>
      </c>
      <c r="F2930">
        <v>191</v>
      </c>
    </row>
    <row r="2931" spans="1:6" x14ac:dyDescent="0.35">
      <c r="A2931" s="56">
        <v>44403</v>
      </c>
      <c r="B2931" s="56" t="str">
        <f>VLOOKUP(A2931,Mapping!$H$2:$I$215,2,0)</f>
        <v>Post</v>
      </c>
      <c r="C2931" s="123">
        <f>VLOOKUP(A2931,Mapping!$H$2:$J$215,3,0)</f>
        <v>0</v>
      </c>
      <c r="D2931" t="s">
        <v>93</v>
      </c>
      <c r="E2931" t="str">
        <f>VLOOKUP(D2931,Mapping!$E$2:$F$28,2,0)</f>
        <v>sum</v>
      </c>
      <c r="F2931">
        <v>192</v>
      </c>
    </row>
    <row r="2932" spans="1:6" x14ac:dyDescent="0.35">
      <c r="A2932" s="56">
        <v>44404</v>
      </c>
      <c r="B2932" s="56" t="str">
        <f>VLOOKUP(A2932,Mapping!$H$2:$I$215,2,0)</f>
        <v>Post</v>
      </c>
      <c r="C2932" s="123">
        <f>VLOOKUP(A2932,Mapping!$H$2:$J$215,3,0)</f>
        <v>0</v>
      </c>
      <c r="D2932" t="s">
        <v>93</v>
      </c>
      <c r="E2932" t="str">
        <f>VLOOKUP(D2932,Mapping!$E$2:$F$28,2,0)</f>
        <v>sum</v>
      </c>
      <c r="F2932">
        <v>187</v>
      </c>
    </row>
    <row r="2933" spans="1:6" x14ac:dyDescent="0.35">
      <c r="A2933" s="56">
        <v>44405</v>
      </c>
      <c r="B2933" s="56" t="str">
        <f>VLOOKUP(A2933,Mapping!$H$2:$I$215,2,0)</f>
        <v>Post</v>
      </c>
      <c r="C2933" s="123">
        <f>VLOOKUP(A2933,Mapping!$H$2:$J$215,3,0)</f>
        <v>0</v>
      </c>
      <c r="D2933" t="s">
        <v>93</v>
      </c>
      <c r="E2933" t="str">
        <f>VLOOKUP(D2933,Mapping!$E$2:$F$28,2,0)</f>
        <v>sum</v>
      </c>
      <c r="F2933">
        <v>159</v>
      </c>
    </row>
    <row r="2934" spans="1:6" x14ac:dyDescent="0.35">
      <c r="A2934" s="56">
        <v>44406</v>
      </c>
      <c r="B2934" s="56" t="str">
        <f>VLOOKUP(A2934,Mapping!$H$2:$I$215,2,0)</f>
        <v>Post</v>
      </c>
      <c r="C2934" s="123">
        <f>VLOOKUP(A2934,Mapping!$H$2:$J$215,3,0)</f>
        <v>0</v>
      </c>
      <c r="D2934" t="s">
        <v>93</v>
      </c>
      <c r="E2934" t="str">
        <f>VLOOKUP(D2934,Mapping!$E$2:$F$28,2,0)</f>
        <v>sum</v>
      </c>
      <c r="F2934">
        <v>178</v>
      </c>
    </row>
    <row r="2935" spans="1:6" x14ac:dyDescent="0.35">
      <c r="A2935" s="56">
        <v>44407</v>
      </c>
      <c r="B2935" s="56" t="str">
        <f>VLOOKUP(A2935,Mapping!$H$2:$I$215,2,0)</f>
        <v>Post</v>
      </c>
      <c r="C2935" s="123">
        <f>VLOOKUP(A2935,Mapping!$H$2:$J$215,3,0)</f>
        <v>0</v>
      </c>
      <c r="D2935" t="s">
        <v>93</v>
      </c>
      <c r="E2935" t="str">
        <f>VLOOKUP(D2935,Mapping!$E$2:$F$28,2,0)</f>
        <v>sum</v>
      </c>
      <c r="F2935">
        <v>132</v>
      </c>
    </row>
    <row r="2936" spans="1:6" x14ac:dyDescent="0.35">
      <c r="A2936" s="56">
        <v>44408</v>
      </c>
      <c r="B2936" s="56" t="str">
        <f>VLOOKUP(A2936,Mapping!$H$2:$I$215,2,0)</f>
        <v>Post</v>
      </c>
      <c r="C2936" s="123">
        <f>VLOOKUP(A2936,Mapping!$H$2:$J$215,3,0)</f>
        <v>0</v>
      </c>
      <c r="D2936" t="s">
        <v>93</v>
      </c>
      <c r="E2936" t="str">
        <f>VLOOKUP(D2936,Mapping!$E$2:$F$28,2,0)</f>
        <v>sum</v>
      </c>
      <c r="F2936">
        <v>146</v>
      </c>
    </row>
    <row r="2937" spans="1:6" x14ac:dyDescent="0.35">
      <c r="A2937" s="56">
        <v>44409</v>
      </c>
      <c r="B2937" s="56" t="str">
        <f>VLOOKUP(A2937,Mapping!$H$2:$I$215,2,0)</f>
        <v>Post</v>
      </c>
      <c r="C2937" s="123">
        <f>VLOOKUP(A2937,Mapping!$H$2:$J$215,3,0)</f>
        <v>0</v>
      </c>
      <c r="D2937" t="s">
        <v>93</v>
      </c>
      <c r="E2937" t="str">
        <f>VLOOKUP(D2937,Mapping!$E$2:$F$28,2,0)</f>
        <v>sum</v>
      </c>
      <c r="F2937">
        <v>192</v>
      </c>
    </row>
    <row r="2938" spans="1:6" x14ac:dyDescent="0.35">
      <c r="A2938" s="56">
        <v>44410</v>
      </c>
      <c r="B2938" s="56" t="str">
        <f>VLOOKUP(A2938,Mapping!$H$2:$I$215,2,0)</f>
        <v>Post</v>
      </c>
      <c r="C2938" s="123">
        <f>VLOOKUP(A2938,Mapping!$H$2:$J$215,3,0)</f>
        <v>0</v>
      </c>
      <c r="D2938" t="s">
        <v>93</v>
      </c>
      <c r="E2938" t="str">
        <f>VLOOKUP(D2938,Mapping!$E$2:$F$28,2,0)</f>
        <v>sum</v>
      </c>
      <c r="F2938">
        <v>176</v>
      </c>
    </row>
    <row r="2939" spans="1:6" x14ac:dyDescent="0.35">
      <c r="A2939" s="56">
        <v>44411</v>
      </c>
      <c r="B2939" s="56" t="str">
        <f>VLOOKUP(A2939,Mapping!$H$2:$I$215,2,0)</f>
        <v>Post</v>
      </c>
      <c r="C2939" s="123">
        <f>VLOOKUP(A2939,Mapping!$H$2:$J$215,3,0)</f>
        <v>0</v>
      </c>
      <c r="D2939" t="s">
        <v>93</v>
      </c>
      <c r="E2939" t="str">
        <f>VLOOKUP(D2939,Mapping!$E$2:$F$28,2,0)</f>
        <v>sum</v>
      </c>
      <c r="F2939">
        <v>195</v>
      </c>
    </row>
    <row r="2940" spans="1:6" x14ac:dyDescent="0.35">
      <c r="A2940" s="56">
        <v>44412</v>
      </c>
      <c r="B2940" s="56" t="str">
        <f>VLOOKUP(A2940,Mapping!$H$2:$I$215,2,0)</f>
        <v>Post</v>
      </c>
      <c r="C2940" s="123">
        <f>VLOOKUP(A2940,Mapping!$H$2:$J$215,3,0)</f>
        <v>0</v>
      </c>
      <c r="D2940" t="s">
        <v>93</v>
      </c>
      <c r="E2940" t="str">
        <f>VLOOKUP(D2940,Mapping!$E$2:$F$28,2,0)</f>
        <v>sum</v>
      </c>
      <c r="F2940">
        <v>210</v>
      </c>
    </row>
    <row r="2941" spans="1:6" x14ac:dyDescent="0.35">
      <c r="A2941" s="56">
        <v>44413</v>
      </c>
      <c r="B2941" s="56" t="str">
        <f>VLOOKUP(A2941,Mapping!$H$2:$I$215,2,0)</f>
        <v>Post</v>
      </c>
      <c r="C2941" s="123">
        <f>VLOOKUP(A2941,Mapping!$H$2:$J$215,3,0)</f>
        <v>0</v>
      </c>
      <c r="D2941" t="s">
        <v>93</v>
      </c>
      <c r="E2941" t="str">
        <f>VLOOKUP(D2941,Mapping!$E$2:$F$28,2,0)</f>
        <v>sum</v>
      </c>
      <c r="F2941">
        <v>219</v>
      </c>
    </row>
    <row r="2942" spans="1:6" x14ac:dyDescent="0.35">
      <c r="A2942" s="56">
        <v>44414</v>
      </c>
      <c r="B2942" s="56" t="str">
        <f>VLOOKUP(A2942,Mapping!$H$2:$I$215,2,0)</f>
        <v>Post</v>
      </c>
      <c r="C2942" s="123">
        <f>VLOOKUP(A2942,Mapping!$H$2:$J$215,3,0)</f>
        <v>0</v>
      </c>
      <c r="D2942" t="s">
        <v>93</v>
      </c>
      <c r="E2942" t="str">
        <f>VLOOKUP(D2942,Mapping!$E$2:$F$28,2,0)</f>
        <v>sum</v>
      </c>
      <c r="F2942">
        <v>134</v>
      </c>
    </row>
    <row r="2943" spans="1:6" x14ac:dyDescent="0.35">
      <c r="A2943" s="56">
        <v>44415</v>
      </c>
      <c r="B2943" s="56" t="str">
        <f>VLOOKUP(A2943,Mapping!$H$2:$I$215,2,0)</f>
        <v>Post</v>
      </c>
      <c r="C2943" s="123">
        <f>VLOOKUP(A2943,Mapping!$H$2:$J$215,3,0)</f>
        <v>0</v>
      </c>
      <c r="D2943" t="s">
        <v>93</v>
      </c>
      <c r="E2943" t="str">
        <f>VLOOKUP(D2943,Mapping!$E$2:$F$28,2,0)</f>
        <v>sum</v>
      </c>
      <c r="F2943">
        <v>180</v>
      </c>
    </row>
    <row r="2944" spans="1:6" x14ac:dyDescent="0.35">
      <c r="A2944" s="56">
        <v>44416</v>
      </c>
      <c r="B2944" s="56" t="str">
        <f>VLOOKUP(A2944,Mapping!$H$2:$I$215,2,0)</f>
        <v>Post</v>
      </c>
      <c r="C2944" s="123">
        <f>VLOOKUP(A2944,Mapping!$H$2:$J$215,3,0)</f>
        <v>0</v>
      </c>
      <c r="D2944" t="s">
        <v>93</v>
      </c>
      <c r="E2944" t="str">
        <f>VLOOKUP(D2944,Mapping!$E$2:$F$28,2,0)</f>
        <v>sum</v>
      </c>
      <c r="F2944">
        <v>262</v>
      </c>
    </row>
    <row r="2945" spans="1:6" x14ac:dyDescent="0.35">
      <c r="A2945" s="56">
        <v>44417</v>
      </c>
      <c r="B2945" s="56" t="str">
        <f>VLOOKUP(A2945,Mapping!$H$2:$I$215,2,0)</f>
        <v>Post</v>
      </c>
      <c r="C2945" s="123">
        <f>VLOOKUP(A2945,Mapping!$H$2:$J$215,3,0)</f>
        <v>0</v>
      </c>
      <c r="D2945" t="s">
        <v>93</v>
      </c>
      <c r="E2945" t="str">
        <f>VLOOKUP(D2945,Mapping!$E$2:$F$28,2,0)</f>
        <v>sum</v>
      </c>
      <c r="F2945">
        <v>174</v>
      </c>
    </row>
    <row r="2946" spans="1:6" x14ac:dyDescent="0.35">
      <c r="A2946" s="56">
        <v>44418</v>
      </c>
      <c r="B2946" s="56" t="str">
        <f>VLOOKUP(A2946,Mapping!$H$2:$I$215,2,0)</f>
        <v>Post</v>
      </c>
      <c r="C2946" s="123">
        <f>VLOOKUP(A2946,Mapping!$H$2:$J$215,3,0)</f>
        <v>0</v>
      </c>
      <c r="D2946" t="s">
        <v>93</v>
      </c>
      <c r="E2946" t="str">
        <f>VLOOKUP(D2946,Mapping!$E$2:$F$28,2,0)</f>
        <v>sum</v>
      </c>
      <c r="F2946">
        <v>135</v>
      </c>
    </row>
    <row r="2947" spans="1:6" x14ac:dyDescent="0.35">
      <c r="A2947" s="56">
        <v>44419</v>
      </c>
      <c r="B2947" s="56" t="str">
        <f>VLOOKUP(A2947,Mapping!$H$2:$I$215,2,0)</f>
        <v>Post</v>
      </c>
      <c r="C2947" s="123">
        <f>VLOOKUP(A2947,Mapping!$H$2:$J$215,3,0)</f>
        <v>0</v>
      </c>
      <c r="D2947" t="s">
        <v>93</v>
      </c>
      <c r="E2947" t="str">
        <f>VLOOKUP(D2947,Mapping!$E$2:$F$28,2,0)</f>
        <v>sum</v>
      </c>
      <c r="F2947">
        <v>168</v>
      </c>
    </row>
    <row r="2948" spans="1:6" x14ac:dyDescent="0.35">
      <c r="A2948" s="56">
        <v>44420</v>
      </c>
      <c r="B2948" s="56" t="str">
        <f>VLOOKUP(A2948,Mapping!$H$2:$I$215,2,0)</f>
        <v>Post</v>
      </c>
      <c r="C2948" s="123">
        <f>VLOOKUP(A2948,Mapping!$H$2:$J$215,3,0)</f>
        <v>0</v>
      </c>
      <c r="D2948" t="s">
        <v>93</v>
      </c>
      <c r="E2948" t="str">
        <f>VLOOKUP(D2948,Mapping!$E$2:$F$28,2,0)</f>
        <v>sum</v>
      </c>
      <c r="F2948">
        <v>165</v>
      </c>
    </row>
    <row r="2949" spans="1:6" x14ac:dyDescent="0.35">
      <c r="A2949" s="56">
        <v>44421</v>
      </c>
      <c r="B2949" s="56" t="str">
        <f>VLOOKUP(A2949,Mapping!$H$2:$I$215,2,0)</f>
        <v>Post</v>
      </c>
      <c r="C2949" s="123">
        <f>VLOOKUP(A2949,Mapping!$H$2:$J$215,3,0)</f>
        <v>0</v>
      </c>
      <c r="D2949" t="s">
        <v>93</v>
      </c>
      <c r="E2949" t="str">
        <f>VLOOKUP(D2949,Mapping!$E$2:$F$28,2,0)</f>
        <v>sum</v>
      </c>
      <c r="F2949">
        <v>172</v>
      </c>
    </row>
    <row r="2950" spans="1:6" x14ac:dyDescent="0.35">
      <c r="A2950" s="56">
        <v>44422</v>
      </c>
      <c r="B2950" s="56" t="str">
        <f>VLOOKUP(A2950,Mapping!$H$2:$I$215,2,0)</f>
        <v>Post</v>
      </c>
      <c r="C2950" s="123">
        <f>VLOOKUP(A2950,Mapping!$H$2:$J$215,3,0)</f>
        <v>0</v>
      </c>
      <c r="D2950" t="s">
        <v>93</v>
      </c>
      <c r="E2950" t="str">
        <f>VLOOKUP(D2950,Mapping!$E$2:$F$28,2,0)</f>
        <v>sum</v>
      </c>
      <c r="F2950">
        <v>211</v>
      </c>
    </row>
    <row r="2951" spans="1:6" x14ac:dyDescent="0.35">
      <c r="A2951" s="56">
        <v>44423</v>
      </c>
      <c r="B2951" s="56" t="str">
        <f>VLOOKUP(A2951,Mapping!$H$2:$I$215,2,0)</f>
        <v>Post</v>
      </c>
      <c r="C2951" s="123">
        <f>VLOOKUP(A2951,Mapping!$H$2:$J$215,3,0)</f>
        <v>0</v>
      </c>
      <c r="D2951" t="s">
        <v>93</v>
      </c>
      <c r="E2951" t="str">
        <f>VLOOKUP(D2951,Mapping!$E$2:$F$28,2,0)</f>
        <v>sum</v>
      </c>
      <c r="F2951">
        <v>343</v>
      </c>
    </row>
    <row r="2952" spans="1:6" x14ac:dyDescent="0.35">
      <c r="A2952" s="56">
        <v>44424</v>
      </c>
      <c r="B2952" s="56" t="str">
        <f>VLOOKUP(A2952,Mapping!$H$2:$I$215,2,0)</f>
        <v>Post</v>
      </c>
      <c r="C2952" s="123">
        <f>VLOOKUP(A2952,Mapping!$H$2:$J$215,3,0)</f>
        <v>0</v>
      </c>
      <c r="D2952" t="s">
        <v>93</v>
      </c>
      <c r="E2952" t="str">
        <f>VLOOKUP(D2952,Mapping!$E$2:$F$28,2,0)</f>
        <v>sum</v>
      </c>
      <c r="F2952">
        <v>156</v>
      </c>
    </row>
    <row r="2953" spans="1:6" x14ac:dyDescent="0.35">
      <c r="A2953" s="56">
        <v>44425</v>
      </c>
      <c r="B2953" s="56" t="str">
        <f>VLOOKUP(A2953,Mapping!$H$2:$I$215,2,0)</f>
        <v>Post</v>
      </c>
      <c r="C2953" s="123">
        <f>VLOOKUP(A2953,Mapping!$H$2:$J$215,3,0)</f>
        <v>0</v>
      </c>
      <c r="D2953" t="s">
        <v>93</v>
      </c>
      <c r="E2953" t="str">
        <f>VLOOKUP(D2953,Mapping!$E$2:$F$28,2,0)</f>
        <v>sum</v>
      </c>
      <c r="F2953">
        <v>156</v>
      </c>
    </row>
    <row r="2954" spans="1:6" x14ac:dyDescent="0.35">
      <c r="A2954" s="56">
        <v>44426</v>
      </c>
      <c r="B2954" s="56" t="str">
        <f>VLOOKUP(A2954,Mapping!$H$2:$I$215,2,0)</f>
        <v>Post</v>
      </c>
      <c r="C2954" s="123">
        <f>VLOOKUP(A2954,Mapping!$H$2:$J$215,3,0)</f>
        <v>0</v>
      </c>
      <c r="D2954" t="s">
        <v>93</v>
      </c>
      <c r="E2954" t="str">
        <f>VLOOKUP(D2954,Mapping!$E$2:$F$28,2,0)</f>
        <v>sum</v>
      </c>
      <c r="F2954">
        <v>116</v>
      </c>
    </row>
    <row r="2955" spans="1:6" x14ac:dyDescent="0.35">
      <c r="A2955" s="56">
        <v>44427</v>
      </c>
      <c r="B2955" s="56" t="str">
        <f>VLOOKUP(A2955,Mapping!$H$2:$I$215,2,0)</f>
        <v>Post</v>
      </c>
      <c r="C2955" s="123">
        <f>VLOOKUP(A2955,Mapping!$H$2:$J$215,3,0)</f>
        <v>0</v>
      </c>
      <c r="D2955" t="s">
        <v>93</v>
      </c>
      <c r="E2955" t="str">
        <f>VLOOKUP(D2955,Mapping!$E$2:$F$28,2,0)</f>
        <v>sum</v>
      </c>
      <c r="F2955">
        <v>105</v>
      </c>
    </row>
    <row r="2956" spans="1:6" x14ac:dyDescent="0.35">
      <c r="A2956" s="56">
        <v>44428</v>
      </c>
      <c r="B2956" s="56" t="str">
        <f>VLOOKUP(A2956,Mapping!$H$2:$I$215,2,0)</f>
        <v>Post</v>
      </c>
      <c r="C2956" s="123">
        <f>VLOOKUP(A2956,Mapping!$H$2:$J$215,3,0)</f>
        <v>0</v>
      </c>
      <c r="D2956" t="s">
        <v>93</v>
      </c>
      <c r="E2956" t="str">
        <f>VLOOKUP(D2956,Mapping!$E$2:$F$28,2,0)</f>
        <v>sum</v>
      </c>
      <c r="F2956">
        <v>88</v>
      </c>
    </row>
    <row r="2957" spans="1:6" x14ac:dyDescent="0.35">
      <c r="A2957" s="56">
        <v>44429</v>
      </c>
      <c r="B2957" s="56" t="str">
        <f>VLOOKUP(A2957,Mapping!$H$2:$I$215,2,0)</f>
        <v>Post</v>
      </c>
      <c r="C2957" s="123">
        <f>VLOOKUP(A2957,Mapping!$H$2:$J$215,3,0)</f>
        <v>0</v>
      </c>
      <c r="D2957" t="s">
        <v>93</v>
      </c>
      <c r="E2957" t="str">
        <f>VLOOKUP(D2957,Mapping!$E$2:$F$28,2,0)</f>
        <v>sum</v>
      </c>
      <c r="F2957">
        <v>105</v>
      </c>
    </row>
    <row r="2958" spans="1:6" x14ac:dyDescent="0.35">
      <c r="A2958" s="56">
        <v>44430</v>
      </c>
      <c r="B2958" s="56" t="str">
        <f>VLOOKUP(A2958,Mapping!$H$2:$I$215,2,0)</f>
        <v>Post</v>
      </c>
      <c r="C2958" s="123">
        <f>VLOOKUP(A2958,Mapping!$H$2:$J$215,3,0)</f>
        <v>0</v>
      </c>
      <c r="D2958" t="s">
        <v>93</v>
      </c>
      <c r="E2958" t="str">
        <f>VLOOKUP(D2958,Mapping!$E$2:$F$28,2,0)</f>
        <v>sum</v>
      </c>
      <c r="F2958">
        <v>139</v>
      </c>
    </row>
    <row r="2959" spans="1:6" x14ac:dyDescent="0.35">
      <c r="A2959" s="56">
        <v>44431</v>
      </c>
      <c r="B2959" s="56" t="str">
        <f>VLOOKUP(A2959,Mapping!$H$2:$I$215,2,0)</f>
        <v>Post</v>
      </c>
      <c r="C2959" s="123">
        <f>VLOOKUP(A2959,Mapping!$H$2:$J$215,3,0)</f>
        <v>0</v>
      </c>
      <c r="D2959" t="s">
        <v>93</v>
      </c>
      <c r="E2959" t="str">
        <f>VLOOKUP(D2959,Mapping!$E$2:$F$28,2,0)</f>
        <v>sum</v>
      </c>
      <c r="F2959">
        <v>119</v>
      </c>
    </row>
    <row r="2960" spans="1:6" x14ac:dyDescent="0.35">
      <c r="A2960" s="56">
        <v>44432</v>
      </c>
      <c r="B2960" s="56" t="str">
        <f>VLOOKUP(A2960,Mapping!$H$2:$I$215,2,0)</f>
        <v>Post</v>
      </c>
      <c r="C2960" s="123">
        <f>VLOOKUP(A2960,Mapping!$H$2:$J$215,3,0)</f>
        <v>0</v>
      </c>
      <c r="D2960" t="s">
        <v>93</v>
      </c>
      <c r="E2960" t="str">
        <f>VLOOKUP(D2960,Mapping!$E$2:$F$28,2,0)</f>
        <v>sum</v>
      </c>
      <c r="F2960">
        <v>94</v>
      </c>
    </row>
    <row r="2961" spans="1:6" x14ac:dyDescent="0.35">
      <c r="A2961" s="56">
        <v>44433</v>
      </c>
      <c r="B2961" s="56" t="str">
        <f>VLOOKUP(A2961,Mapping!$H$2:$I$215,2,0)</f>
        <v>Post</v>
      </c>
      <c r="C2961" s="123">
        <f>VLOOKUP(A2961,Mapping!$H$2:$J$215,3,0)</f>
        <v>0</v>
      </c>
      <c r="D2961" t="s">
        <v>93</v>
      </c>
      <c r="E2961" t="str">
        <f>VLOOKUP(D2961,Mapping!$E$2:$F$28,2,0)</f>
        <v>sum</v>
      </c>
      <c r="F2961">
        <v>85</v>
      </c>
    </row>
    <row r="2962" spans="1:6" x14ac:dyDescent="0.35">
      <c r="A2962" s="56">
        <v>44434</v>
      </c>
      <c r="B2962" s="56" t="str">
        <f>VLOOKUP(A2962,Mapping!$H$2:$I$215,2,0)</f>
        <v>Post</v>
      </c>
      <c r="C2962" s="123">
        <f>VLOOKUP(A2962,Mapping!$H$2:$J$215,3,0)</f>
        <v>0</v>
      </c>
      <c r="D2962" t="s">
        <v>93</v>
      </c>
      <c r="E2962" t="str">
        <f>VLOOKUP(D2962,Mapping!$E$2:$F$28,2,0)</f>
        <v>sum</v>
      </c>
      <c r="F2962">
        <v>72</v>
      </c>
    </row>
    <row r="2963" spans="1:6" x14ac:dyDescent="0.35">
      <c r="A2963" s="56">
        <v>44435</v>
      </c>
      <c r="B2963" s="56" t="str">
        <f>VLOOKUP(A2963,Mapping!$H$2:$I$215,2,0)</f>
        <v>Post</v>
      </c>
      <c r="C2963" s="123">
        <f>VLOOKUP(A2963,Mapping!$H$2:$J$215,3,0)</f>
        <v>0</v>
      </c>
      <c r="D2963" t="s">
        <v>93</v>
      </c>
      <c r="E2963" t="str">
        <f>VLOOKUP(D2963,Mapping!$E$2:$F$28,2,0)</f>
        <v>sum</v>
      </c>
      <c r="F2963">
        <v>80</v>
      </c>
    </row>
    <row r="2964" spans="1:6" x14ac:dyDescent="0.35">
      <c r="A2964" s="56">
        <v>44436</v>
      </c>
      <c r="B2964" s="56" t="str">
        <f>VLOOKUP(A2964,Mapping!$H$2:$I$215,2,0)</f>
        <v>Post</v>
      </c>
      <c r="C2964" s="123">
        <f>VLOOKUP(A2964,Mapping!$H$2:$J$215,3,0)</f>
        <v>0</v>
      </c>
      <c r="D2964" t="s">
        <v>93</v>
      </c>
      <c r="E2964" t="str">
        <f>VLOOKUP(D2964,Mapping!$E$2:$F$28,2,0)</f>
        <v>sum</v>
      </c>
      <c r="F2964">
        <v>162</v>
      </c>
    </row>
    <row r="2965" spans="1:6" x14ac:dyDescent="0.35">
      <c r="A2965" s="56">
        <v>44437</v>
      </c>
      <c r="B2965" s="56" t="str">
        <f>VLOOKUP(A2965,Mapping!$H$2:$I$215,2,0)</f>
        <v>Post</v>
      </c>
      <c r="C2965" s="123">
        <f>VLOOKUP(A2965,Mapping!$H$2:$J$215,3,0)</f>
        <v>0</v>
      </c>
      <c r="D2965" t="s">
        <v>93</v>
      </c>
      <c r="E2965" t="str">
        <f>VLOOKUP(D2965,Mapping!$E$2:$F$28,2,0)</f>
        <v>sum</v>
      </c>
      <c r="F2965">
        <v>295</v>
      </c>
    </row>
    <row r="2966" spans="1:6" x14ac:dyDescent="0.35">
      <c r="A2966" s="56">
        <v>44438</v>
      </c>
      <c r="B2966" s="56" t="str">
        <f>VLOOKUP(A2966,Mapping!$H$2:$I$215,2,0)</f>
        <v>Post</v>
      </c>
      <c r="C2966" s="123">
        <f>VLOOKUP(A2966,Mapping!$H$2:$J$215,3,0)</f>
        <v>0</v>
      </c>
      <c r="D2966" t="s">
        <v>93</v>
      </c>
      <c r="E2966" t="str">
        <f>VLOOKUP(D2966,Mapping!$E$2:$F$28,2,0)</f>
        <v>sum</v>
      </c>
      <c r="F2966">
        <v>180</v>
      </c>
    </row>
    <row r="2967" spans="1:6" x14ac:dyDescent="0.35">
      <c r="A2967" s="56">
        <v>44439</v>
      </c>
      <c r="B2967" s="56" t="str">
        <f>VLOOKUP(A2967,Mapping!$H$2:$I$215,2,0)</f>
        <v>Post</v>
      </c>
      <c r="C2967" s="123">
        <f>VLOOKUP(A2967,Mapping!$H$2:$J$215,3,0)</f>
        <v>0</v>
      </c>
      <c r="D2967" t="s">
        <v>93</v>
      </c>
      <c r="E2967" t="str">
        <f>VLOOKUP(D2967,Mapping!$E$2:$F$28,2,0)</f>
        <v>sum</v>
      </c>
      <c r="F2967">
        <v>229</v>
      </c>
    </row>
    <row r="2968" spans="1:6" x14ac:dyDescent="0.35">
      <c r="A2968" s="56">
        <v>44440</v>
      </c>
      <c r="B2968" s="56" t="str">
        <f>VLOOKUP(A2968,Mapping!$H$2:$I$215,2,0)</f>
        <v>Post</v>
      </c>
      <c r="C2968" s="123">
        <f>VLOOKUP(A2968,Mapping!$H$2:$J$215,3,0)</f>
        <v>0</v>
      </c>
      <c r="D2968" t="s">
        <v>93</v>
      </c>
      <c r="E2968" t="str">
        <f>VLOOKUP(D2968,Mapping!$E$2:$F$28,2,0)</f>
        <v>sum</v>
      </c>
      <c r="F2968">
        <v>192</v>
      </c>
    </row>
    <row r="2969" spans="1:6" x14ac:dyDescent="0.35">
      <c r="A2969" s="56">
        <v>44441</v>
      </c>
      <c r="B2969" s="56" t="str">
        <f>VLOOKUP(A2969,Mapping!$H$2:$I$215,2,0)</f>
        <v>Post</v>
      </c>
      <c r="C2969" s="123">
        <f>VLOOKUP(A2969,Mapping!$H$2:$J$215,3,0)</f>
        <v>0</v>
      </c>
      <c r="D2969" t="s">
        <v>93</v>
      </c>
      <c r="E2969" t="str">
        <f>VLOOKUP(D2969,Mapping!$E$2:$F$28,2,0)</f>
        <v>sum</v>
      </c>
      <c r="F2969">
        <v>65</v>
      </c>
    </row>
    <row r="2970" spans="1:6" x14ac:dyDescent="0.35">
      <c r="A2970" s="56">
        <v>44442</v>
      </c>
      <c r="B2970" s="56" t="str">
        <f>VLOOKUP(A2970,Mapping!$H$2:$I$215,2,0)</f>
        <v>Post</v>
      </c>
      <c r="C2970" s="123">
        <f>VLOOKUP(A2970,Mapping!$H$2:$J$215,3,0)</f>
        <v>0</v>
      </c>
      <c r="D2970" t="s">
        <v>93</v>
      </c>
      <c r="E2970" t="str">
        <f>VLOOKUP(D2970,Mapping!$E$2:$F$28,2,0)</f>
        <v>sum</v>
      </c>
      <c r="F2970">
        <v>38</v>
      </c>
    </row>
    <row r="2971" spans="1:6" x14ac:dyDescent="0.35">
      <c r="A2971" s="56">
        <v>44443</v>
      </c>
      <c r="B2971" s="56" t="str">
        <f>VLOOKUP(A2971,Mapping!$H$2:$I$215,2,0)</f>
        <v>Post</v>
      </c>
      <c r="C2971" s="123">
        <f>VLOOKUP(A2971,Mapping!$H$2:$J$215,3,0)</f>
        <v>0</v>
      </c>
      <c r="D2971" t="s">
        <v>93</v>
      </c>
      <c r="E2971" t="str">
        <f>VLOOKUP(D2971,Mapping!$E$2:$F$28,2,0)</f>
        <v>sum</v>
      </c>
      <c r="F2971">
        <v>106</v>
      </c>
    </row>
    <row r="2972" spans="1:6" x14ac:dyDescent="0.35">
      <c r="A2972" s="56">
        <v>44444</v>
      </c>
      <c r="B2972" s="56" t="str">
        <f>VLOOKUP(A2972,Mapping!$H$2:$I$215,2,0)</f>
        <v>Post</v>
      </c>
      <c r="C2972" s="123">
        <f>VLOOKUP(A2972,Mapping!$H$2:$J$215,3,0)</f>
        <v>0</v>
      </c>
      <c r="D2972" t="s">
        <v>93</v>
      </c>
      <c r="E2972" t="str">
        <f>VLOOKUP(D2972,Mapping!$E$2:$F$28,2,0)</f>
        <v>sum</v>
      </c>
      <c r="F2972">
        <v>243</v>
      </c>
    </row>
    <row r="2973" spans="1:6" x14ac:dyDescent="0.35">
      <c r="A2973" s="56">
        <v>44445</v>
      </c>
      <c r="B2973" s="56" t="str">
        <f>VLOOKUP(A2973,Mapping!$H$2:$I$215,2,0)</f>
        <v>Post</v>
      </c>
      <c r="C2973" s="123">
        <f>VLOOKUP(A2973,Mapping!$H$2:$J$215,3,0)</f>
        <v>0</v>
      </c>
      <c r="D2973" t="s">
        <v>93</v>
      </c>
      <c r="E2973" t="str">
        <f>VLOOKUP(D2973,Mapping!$E$2:$F$28,2,0)</f>
        <v>sum</v>
      </c>
      <c r="F2973">
        <v>215</v>
      </c>
    </row>
    <row r="2974" spans="1:6" x14ac:dyDescent="0.35">
      <c r="A2974" s="56">
        <v>44446</v>
      </c>
      <c r="B2974" s="56" t="str">
        <f>VLOOKUP(A2974,Mapping!$H$2:$I$215,2,0)</f>
        <v>Post</v>
      </c>
      <c r="C2974" s="123">
        <f>VLOOKUP(A2974,Mapping!$H$2:$J$215,3,0)</f>
        <v>0</v>
      </c>
      <c r="D2974" t="s">
        <v>93</v>
      </c>
      <c r="E2974" t="str">
        <f>VLOOKUP(D2974,Mapping!$E$2:$F$28,2,0)</f>
        <v>sum</v>
      </c>
      <c r="F2974">
        <v>101</v>
      </c>
    </row>
    <row r="2975" spans="1:6" x14ac:dyDescent="0.35">
      <c r="A2975" s="56">
        <v>44447</v>
      </c>
      <c r="B2975" s="56" t="str">
        <f>VLOOKUP(A2975,Mapping!$H$2:$I$215,2,0)</f>
        <v>Post</v>
      </c>
      <c r="C2975" s="123">
        <f>VLOOKUP(A2975,Mapping!$H$2:$J$215,3,0)</f>
        <v>0</v>
      </c>
      <c r="D2975" t="s">
        <v>93</v>
      </c>
      <c r="E2975" t="str">
        <f>VLOOKUP(D2975,Mapping!$E$2:$F$28,2,0)</f>
        <v>sum</v>
      </c>
      <c r="F2975">
        <v>97</v>
      </c>
    </row>
    <row r="2976" spans="1:6" x14ac:dyDescent="0.35">
      <c r="A2976" s="56">
        <v>44448</v>
      </c>
      <c r="B2976" s="56" t="str">
        <f>VLOOKUP(A2976,Mapping!$H$2:$I$215,2,0)</f>
        <v>Post</v>
      </c>
      <c r="C2976" s="123">
        <f>VLOOKUP(A2976,Mapping!$H$2:$J$215,3,0)</f>
        <v>0</v>
      </c>
      <c r="D2976" t="s">
        <v>93</v>
      </c>
      <c r="E2976" t="str">
        <f>VLOOKUP(D2976,Mapping!$E$2:$F$28,2,0)</f>
        <v>sum</v>
      </c>
      <c r="F2976">
        <v>210</v>
      </c>
    </row>
    <row r="2977" spans="1:6" x14ac:dyDescent="0.35">
      <c r="A2977" s="56">
        <v>44449</v>
      </c>
      <c r="B2977" s="56" t="str">
        <f>VLOOKUP(A2977,Mapping!$H$2:$I$215,2,0)</f>
        <v>Post</v>
      </c>
      <c r="C2977" s="123">
        <f>VLOOKUP(A2977,Mapping!$H$2:$J$215,3,0)</f>
        <v>0</v>
      </c>
      <c r="D2977" t="s">
        <v>93</v>
      </c>
      <c r="E2977" t="str">
        <f>VLOOKUP(D2977,Mapping!$E$2:$F$28,2,0)</f>
        <v>sum</v>
      </c>
      <c r="F2977">
        <v>208</v>
      </c>
    </row>
    <row r="2978" spans="1:6" x14ac:dyDescent="0.35">
      <c r="A2978" s="56">
        <v>44450</v>
      </c>
      <c r="B2978" s="56" t="str">
        <f>VLOOKUP(A2978,Mapping!$H$2:$I$215,2,0)</f>
        <v>Post</v>
      </c>
      <c r="C2978" s="123">
        <f>VLOOKUP(A2978,Mapping!$H$2:$J$215,3,0)</f>
        <v>0</v>
      </c>
      <c r="D2978" t="s">
        <v>93</v>
      </c>
      <c r="E2978" t="str">
        <f>VLOOKUP(D2978,Mapping!$E$2:$F$28,2,0)</f>
        <v>sum</v>
      </c>
      <c r="F2978">
        <v>234</v>
      </c>
    </row>
    <row r="2979" spans="1:6" x14ac:dyDescent="0.35">
      <c r="A2979" s="56">
        <v>44451</v>
      </c>
      <c r="B2979" s="56" t="str">
        <f>VLOOKUP(A2979,Mapping!$H$2:$I$215,2,0)</f>
        <v>Post</v>
      </c>
      <c r="C2979" s="123">
        <f>VLOOKUP(A2979,Mapping!$H$2:$J$215,3,0)</f>
        <v>0</v>
      </c>
      <c r="D2979" t="s">
        <v>93</v>
      </c>
      <c r="E2979" t="str">
        <f>VLOOKUP(D2979,Mapping!$E$2:$F$28,2,0)</f>
        <v>sum</v>
      </c>
      <c r="F2979">
        <v>333</v>
      </c>
    </row>
    <row r="2980" spans="1:6" x14ac:dyDescent="0.35">
      <c r="A2980" s="56">
        <v>44452</v>
      </c>
      <c r="B2980" s="56" t="str">
        <f>VLOOKUP(A2980,Mapping!$H$2:$I$215,2,0)</f>
        <v>Post</v>
      </c>
      <c r="C2980" s="123">
        <f>VLOOKUP(A2980,Mapping!$H$2:$J$215,3,0)</f>
        <v>0</v>
      </c>
      <c r="D2980" t="s">
        <v>93</v>
      </c>
      <c r="E2980" t="str">
        <f>VLOOKUP(D2980,Mapping!$E$2:$F$28,2,0)</f>
        <v>sum</v>
      </c>
      <c r="F2980">
        <v>217</v>
      </c>
    </row>
    <row r="2981" spans="1:6" x14ac:dyDescent="0.35">
      <c r="A2981" s="56">
        <v>44453</v>
      </c>
      <c r="B2981" s="56" t="str">
        <f>VLOOKUP(A2981,Mapping!$H$2:$I$215,2,0)</f>
        <v>Post</v>
      </c>
      <c r="C2981" s="123">
        <f>VLOOKUP(A2981,Mapping!$H$2:$J$215,3,0)</f>
        <v>0</v>
      </c>
      <c r="D2981" t="s">
        <v>93</v>
      </c>
      <c r="E2981" t="str">
        <f>VLOOKUP(D2981,Mapping!$E$2:$F$28,2,0)</f>
        <v>sum</v>
      </c>
      <c r="F2981">
        <v>185</v>
      </c>
    </row>
    <row r="2982" spans="1:6" x14ac:dyDescent="0.35">
      <c r="A2982" s="56">
        <v>44454</v>
      </c>
      <c r="B2982" s="56" t="str">
        <f>VLOOKUP(A2982,Mapping!$H$2:$I$215,2,0)</f>
        <v>Post</v>
      </c>
      <c r="C2982" s="123">
        <f>VLOOKUP(A2982,Mapping!$H$2:$J$215,3,0)</f>
        <v>0</v>
      </c>
      <c r="D2982" t="s">
        <v>93</v>
      </c>
      <c r="E2982" t="str">
        <f>VLOOKUP(D2982,Mapping!$E$2:$F$28,2,0)</f>
        <v>sum</v>
      </c>
      <c r="F2982">
        <v>132</v>
      </c>
    </row>
    <row r="2983" spans="1:6" x14ac:dyDescent="0.35">
      <c r="A2983" s="56">
        <v>44455</v>
      </c>
      <c r="B2983" s="56" t="str">
        <f>VLOOKUP(A2983,Mapping!$H$2:$I$215,2,0)</f>
        <v>Post</v>
      </c>
      <c r="C2983" s="123">
        <f>VLOOKUP(A2983,Mapping!$H$2:$J$215,3,0)</f>
        <v>0</v>
      </c>
      <c r="D2983" t="s">
        <v>93</v>
      </c>
      <c r="E2983" t="str">
        <f>VLOOKUP(D2983,Mapping!$E$2:$F$28,2,0)</f>
        <v>sum</v>
      </c>
      <c r="F2983">
        <v>136</v>
      </c>
    </row>
    <row r="2984" spans="1:6" x14ac:dyDescent="0.35">
      <c r="A2984" s="56">
        <v>44456</v>
      </c>
      <c r="B2984" s="56" t="str">
        <f>VLOOKUP(A2984,Mapping!$H$2:$I$215,2,0)</f>
        <v>Post</v>
      </c>
      <c r="C2984" s="123">
        <f>VLOOKUP(A2984,Mapping!$H$2:$J$215,3,0)</f>
        <v>0</v>
      </c>
      <c r="D2984" t="s">
        <v>93</v>
      </c>
      <c r="E2984" t="str">
        <f>VLOOKUP(D2984,Mapping!$E$2:$F$28,2,0)</f>
        <v>sum</v>
      </c>
      <c r="F2984">
        <v>95</v>
      </c>
    </row>
    <row r="2985" spans="1:6" x14ac:dyDescent="0.35">
      <c r="A2985" s="56">
        <v>44457</v>
      </c>
      <c r="B2985" s="56" t="str">
        <f>VLOOKUP(A2985,Mapping!$H$2:$I$215,2,0)</f>
        <v>Post</v>
      </c>
      <c r="C2985" s="123">
        <f>VLOOKUP(A2985,Mapping!$H$2:$J$215,3,0)</f>
        <v>0</v>
      </c>
      <c r="D2985" t="s">
        <v>93</v>
      </c>
      <c r="E2985" t="str">
        <f>VLOOKUP(D2985,Mapping!$E$2:$F$28,2,0)</f>
        <v>sum</v>
      </c>
      <c r="F2985">
        <v>163</v>
      </c>
    </row>
    <row r="2986" spans="1:6" x14ac:dyDescent="0.35">
      <c r="A2986" s="56">
        <v>44458</v>
      </c>
      <c r="B2986" s="56" t="str">
        <f>VLOOKUP(A2986,Mapping!$H$2:$I$215,2,0)</f>
        <v>Post</v>
      </c>
      <c r="C2986" s="123">
        <f>VLOOKUP(A2986,Mapping!$H$2:$J$215,3,0)</f>
        <v>0</v>
      </c>
      <c r="D2986" t="s">
        <v>93</v>
      </c>
      <c r="E2986" t="str">
        <f>VLOOKUP(D2986,Mapping!$E$2:$F$28,2,0)</f>
        <v>sum</v>
      </c>
      <c r="F2986">
        <v>166</v>
      </c>
    </row>
    <row r="2987" spans="1:6" x14ac:dyDescent="0.35">
      <c r="A2987" s="56">
        <v>44459</v>
      </c>
      <c r="B2987" s="56" t="str">
        <f>VLOOKUP(A2987,Mapping!$H$2:$I$215,2,0)</f>
        <v>Post</v>
      </c>
      <c r="C2987" s="123">
        <f>VLOOKUP(A2987,Mapping!$H$2:$J$215,3,0)</f>
        <v>0</v>
      </c>
      <c r="D2987" t="s">
        <v>93</v>
      </c>
      <c r="E2987" t="str">
        <f>VLOOKUP(D2987,Mapping!$E$2:$F$28,2,0)</f>
        <v>sum</v>
      </c>
      <c r="F2987">
        <v>90</v>
      </c>
    </row>
    <row r="2988" spans="1:6" x14ac:dyDescent="0.35">
      <c r="A2988" s="56">
        <v>44460</v>
      </c>
      <c r="B2988" s="56" t="str">
        <f>VLOOKUP(A2988,Mapping!$H$2:$I$215,2,0)</f>
        <v>Post</v>
      </c>
      <c r="C2988" s="123">
        <f>VLOOKUP(A2988,Mapping!$H$2:$J$215,3,0)</f>
        <v>0</v>
      </c>
      <c r="D2988" t="s">
        <v>93</v>
      </c>
      <c r="E2988" t="str">
        <f>VLOOKUP(D2988,Mapping!$E$2:$F$28,2,0)</f>
        <v>sum</v>
      </c>
      <c r="F2988">
        <v>101</v>
      </c>
    </row>
    <row r="2989" spans="1:6" x14ac:dyDescent="0.35">
      <c r="A2989" s="56">
        <v>44461</v>
      </c>
      <c r="B2989" s="56" t="str">
        <f>VLOOKUP(A2989,Mapping!$H$2:$I$215,2,0)</f>
        <v>Post</v>
      </c>
      <c r="C2989" s="123">
        <f>VLOOKUP(A2989,Mapping!$H$2:$J$215,3,0)</f>
        <v>0</v>
      </c>
      <c r="D2989" t="s">
        <v>93</v>
      </c>
      <c r="E2989" t="str">
        <f>VLOOKUP(D2989,Mapping!$E$2:$F$28,2,0)</f>
        <v>sum</v>
      </c>
      <c r="F2989">
        <v>88</v>
      </c>
    </row>
    <row r="2990" spans="1:6" x14ac:dyDescent="0.35">
      <c r="A2990" s="56">
        <v>44462</v>
      </c>
      <c r="B2990" s="56" t="str">
        <f>VLOOKUP(A2990,Mapping!$H$2:$I$215,2,0)</f>
        <v>Post</v>
      </c>
      <c r="C2990" s="123">
        <f>VLOOKUP(A2990,Mapping!$H$2:$J$215,3,0)</f>
        <v>0</v>
      </c>
      <c r="D2990" t="s">
        <v>93</v>
      </c>
      <c r="E2990" t="str">
        <f>VLOOKUP(D2990,Mapping!$E$2:$F$28,2,0)</f>
        <v>sum</v>
      </c>
      <c r="F2990">
        <v>165</v>
      </c>
    </row>
    <row r="2991" spans="1:6" x14ac:dyDescent="0.35">
      <c r="A2991" s="56">
        <v>44463</v>
      </c>
      <c r="B2991" s="56" t="str">
        <f>VLOOKUP(A2991,Mapping!$H$2:$I$215,2,0)</f>
        <v>Post</v>
      </c>
      <c r="C2991" s="123">
        <f>VLOOKUP(A2991,Mapping!$H$2:$J$215,3,0)</f>
        <v>0</v>
      </c>
      <c r="D2991" t="s">
        <v>93</v>
      </c>
      <c r="E2991" t="str">
        <f>VLOOKUP(D2991,Mapping!$E$2:$F$28,2,0)</f>
        <v>sum</v>
      </c>
      <c r="F2991">
        <v>127</v>
      </c>
    </row>
    <row r="2992" spans="1:6" x14ac:dyDescent="0.35">
      <c r="A2992" s="56">
        <v>44464</v>
      </c>
      <c r="B2992" s="56" t="str">
        <f>VLOOKUP(A2992,Mapping!$H$2:$I$215,2,0)</f>
        <v>Post</v>
      </c>
      <c r="C2992" s="123">
        <f>VLOOKUP(A2992,Mapping!$H$2:$J$215,3,0)</f>
        <v>0</v>
      </c>
      <c r="D2992" t="s">
        <v>93</v>
      </c>
      <c r="E2992" t="str">
        <f>VLOOKUP(D2992,Mapping!$E$2:$F$28,2,0)</f>
        <v>sum</v>
      </c>
      <c r="F2992">
        <v>122</v>
      </c>
    </row>
    <row r="2993" spans="1:6" x14ac:dyDescent="0.35">
      <c r="A2993" s="56">
        <v>44465</v>
      </c>
      <c r="B2993" s="56" t="str">
        <f>VLOOKUP(A2993,Mapping!$H$2:$I$215,2,0)</f>
        <v>Post</v>
      </c>
      <c r="C2993" s="123">
        <f>VLOOKUP(A2993,Mapping!$H$2:$J$215,3,0)</f>
        <v>0</v>
      </c>
      <c r="D2993" t="s">
        <v>93</v>
      </c>
      <c r="E2993" t="str">
        <f>VLOOKUP(D2993,Mapping!$E$2:$F$28,2,0)</f>
        <v>sum</v>
      </c>
      <c r="F2993">
        <v>252</v>
      </c>
    </row>
    <row r="2994" spans="1:6" x14ac:dyDescent="0.35">
      <c r="A2994" s="56">
        <v>44466</v>
      </c>
      <c r="B2994" s="56" t="str">
        <f>VLOOKUP(A2994,Mapping!$H$2:$I$215,2,0)</f>
        <v>Post</v>
      </c>
      <c r="C2994" s="123">
        <f>VLOOKUP(A2994,Mapping!$H$2:$J$215,3,0)</f>
        <v>0</v>
      </c>
      <c r="D2994" t="s">
        <v>93</v>
      </c>
      <c r="E2994" t="str">
        <f>VLOOKUP(D2994,Mapping!$E$2:$F$28,2,0)</f>
        <v>sum</v>
      </c>
      <c r="F2994">
        <v>182</v>
      </c>
    </row>
    <row r="2995" spans="1:6" x14ac:dyDescent="0.35">
      <c r="A2995" s="56">
        <v>44467</v>
      </c>
      <c r="B2995" s="56" t="str">
        <f>VLOOKUP(A2995,Mapping!$H$2:$I$215,2,0)</f>
        <v>Post</v>
      </c>
      <c r="C2995" s="123">
        <f>VLOOKUP(A2995,Mapping!$H$2:$J$215,3,0)</f>
        <v>0</v>
      </c>
      <c r="D2995" t="s">
        <v>93</v>
      </c>
      <c r="E2995" t="str">
        <f>VLOOKUP(D2995,Mapping!$E$2:$F$28,2,0)</f>
        <v>sum</v>
      </c>
      <c r="F2995">
        <v>196</v>
      </c>
    </row>
    <row r="2996" spans="1:6" x14ac:dyDescent="0.35">
      <c r="A2996" s="56">
        <v>44468</v>
      </c>
      <c r="B2996" s="56" t="str">
        <f>VLOOKUP(A2996,Mapping!$H$2:$I$215,2,0)</f>
        <v>Post</v>
      </c>
      <c r="C2996" s="123">
        <f>VLOOKUP(A2996,Mapping!$H$2:$J$215,3,0)</f>
        <v>0</v>
      </c>
      <c r="D2996" t="s">
        <v>93</v>
      </c>
      <c r="E2996" t="str">
        <f>VLOOKUP(D2996,Mapping!$E$2:$F$28,2,0)</f>
        <v>sum</v>
      </c>
      <c r="F2996">
        <v>142</v>
      </c>
    </row>
    <row r="2997" spans="1:6" x14ac:dyDescent="0.35">
      <c r="A2997" s="56">
        <v>44469</v>
      </c>
      <c r="B2997" s="56" t="str">
        <f>VLOOKUP(A2997,Mapping!$H$2:$I$215,2,0)</f>
        <v>Post</v>
      </c>
      <c r="C2997" s="123">
        <f>VLOOKUP(A2997,Mapping!$H$2:$J$215,3,0)</f>
        <v>0</v>
      </c>
      <c r="D2997" t="s">
        <v>93</v>
      </c>
      <c r="E2997" t="str">
        <f>VLOOKUP(D2997,Mapping!$E$2:$F$28,2,0)</f>
        <v>sum</v>
      </c>
      <c r="F2997">
        <v>159</v>
      </c>
    </row>
    <row r="2998" spans="1:6" x14ac:dyDescent="0.35">
      <c r="A2998" s="56">
        <v>44256</v>
      </c>
      <c r="B2998" s="56" t="str">
        <f>VLOOKUP(A2998,Mapping!$H$2:$I$215,2,0)</f>
        <v>Pre</v>
      </c>
      <c r="C2998" s="123" t="str">
        <f>VLOOKUP(A2998,Mapping!$H$2:$J$215,3,0)</f>
        <v>Pre</v>
      </c>
      <c r="D2998" t="s">
        <v>113</v>
      </c>
      <c r="E2998" t="str">
        <f>VLOOKUP(D2998,Mapping!$E$2:$F$28,2,0)</f>
        <v>sum</v>
      </c>
      <c r="F2998">
        <v>51300</v>
      </c>
    </row>
    <row r="2999" spans="1:6" x14ac:dyDescent="0.35">
      <c r="A2999" s="56">
        <v>44257</v>
      </c>
      <c r="B2999" s="56" t="str">
        <f>VLOOKUP(A2999,Mapping!$H$2:$I$215,2,0)</f>
        <v>Pre</v>
      </c>
      <c r="C2999" s="123" t="str">
        <f>VLOOKUP(A2999,Mapping!$H$2:$J$215,3,0)</f>
        <v>Pre</v>
      </c>
      <c r="D2999" t="s">
        <v>113</v>
      </c>
      <c r="E2999" t="str">
        <f>VLOOKUP(D2999,Mapping!$E$2:$F$28,2,0)</f>
        <v>sum</v>
      </c>
      <c r="F2999">
        <v>24889</v>
      </c>
    </row>
    <row r="3000" spans="1:6" x14ac:dyDescent="0.35">
      <c r="A3000" s="56">
        <v>44258</v>
      </c>
      <c r="B3000" s="56" t="str">
        <f>VLOOKUP(A3000,Mapping!$H$2:$I$215,2,0)</f>
        <v>Pre</v>
      </c>
      <c r="C3000" s="123" t="str">
        <f>VLOOKUP(A3000,Mapping!$H$2:$J$215,3,0)</f>
        <v>Pre</v>
      </c>
      <c r="D3000" t="s">
        <v>113</v>
      </c>
      <c r="E3000" t="str">
        <f>VLOOKUP(D3000,Mapping!$E$2:$F$28,2,0)</f>
        <v>sum</v>
      </c>
      <c r="F3000">
        <v>21115</v>
      </c>
    </row>
    <row r="3001" spans="1:6" x14ac:dyDescent="0.35">
      <c r="A3001" s="56">
        <v>44259</v>
      </c>
      <c r="B3001" s="56" t="str">
        <f>VLOOKUP(A3001,Mapping!$H$2:$I$215,2,0)</f>
        <v>Pre</v>
      </c>
      <c r="C3001" s="123" t="str">
        <f>VLOOKUP(A3001,Mapping!$H$2:$J$215,3,0)</f>
        <v>Pre</v>
      </c>
      <c r="D3001" t="s">
        <v>113</v>
      </c>
      <c r="E3001" t="str">
        <f>VLOOKUP(D3001,Mapping!$E$2:$F$28,2,0)</f>
        <v>sum</v>
      </c>
      <c r="F3001">
        <v>16547</v>
      </c>
    </row>
    <row r="3002" spans="1:6" x14ac:dyDescent="0.35">
      <c r="A3002" s="56">
        <v>44260</v>
      </c>
      <c r="B3002" s="56" t="str">
        <f>VLOOKUP(A3002,Mapping!$H$2:$I$215,2,0)</f>
        <v>Pre</v>
      </c>
      <c r="C3002" s="123" t="str">
        <f>VLOOKUP(A3002,Mapping!$H$2:$J$215,3,0)</f>
        <v>Pre</v>
      </c>
      <c r="D3002" t="s">
        <v>113</v>
      </c>
      <c r="E3002" t="str">
        <f>VLOOKUP(D3002,Mapping!$E$2:$F$28,2,0)</f>
        <v>sum</v>
      </c>
      <c r="F3002">
        <v>26038</v>
      </c>
    </row>
    <row r="3003" spans="1:6" x14ac:dyDescent="0.35">
      <c r="A3003" s="56">
        <v>44261</v>
      </c>
      <c r="B3003" s="56" t="str">
        <f>VLOOKUP(A3003,Mapping!$H$2:$I$215,2,0)</f>
        <v>Pre</v>
      </c>
      <c r="C3003" s="123" t="str">
        <f>VLOOKUP(A3003,Mapping!$H$2:$J$215,3,0)</f>
        <v>Pre</v>
      </c>
      <c r="D3003" t="s">
        <v>113</v>
      </c>
      <c r="E3003" t="str">
        <f>VLOOKUP(D3003,Mapping!$E$2:$F$28,2,0)</f>
        <v>sum</v>
      </c>
      <c r="F3003">
        <v>24026</v>
      </c>
    </row>
    <row r="3004" spans="1:6" x14ac:dyDescent="0.35">
      <c r="A3004" s="56">
        <v>44262</v>
      </c>
      <c r="B3004" s="56" t="str">
        <f>VLOOKUP(A3004,Mapping!$H$2:$I$215,2,0)</f>
        <v>Pre</v>
      </c>
      <c r="C3004" s="123" t="str">
        <f>VLOOKUP(A3004,Mapping!$H$2:$J$215,3,0)</f>
        <v>Pre</v>
      </c>
      <c r="D3004" t="s">
        <v>113</v>
      </c>
      <c r="E3004" t="str">
        <f>VLOOKUP(D3004,Mapping!$E$2:$F$28,2,0)</f>
        <v>sum</v>
      </c>
      <c r="F3004">
        <v>25848</v>
      </c>
    </row>
    <row r="3005" spans="1:6" x14ac:dyDescent="0.35">
      <c r="A3005" s="56">
        <v>44263</v>
      </c>
      <c r="B3005" s="56" t="str">
        <f>VLOOKUP(A3005,Mapping!$H$2:$I$215,2,0)</f>
        <v>Pre</v>
      </c>
      <c r="C3005" s="123" t="str">
        <f>VLOOKUP(A3005,Mapping!$H$2:$J$215,3,0)</f>
        <v>Pre</v>
      </c>
      <c r="D3005" t="s">
        <v>113</v>
      </c>
      <c r="E3005" t="str">
        <f>VLOOKUP(D3005,Mapping!$E$2:$F$28,2,0)</f>
        <v>sum</v>
      </c>
      <c r="F3005">
        <v>168686</v>
      </c>
    </row>
    <row r="3006" spans="1:6" x14ac:dyDescent="0.35">
      <c r="A3006" s="56">
        <v>44264</v>
      </c>
      <c r="B3006" s="56" t="str">
        <f>VLOOKUP(A3006,Mapping!$H$2:$I$215,2,0)</f>
        <v>Pre</v>
      </c>
      <c r="C3006" s="123" t="str">
        <f>VLOOKUP(A3006,Mapping!$H$2:$J$215,3,0)</f>
        <v>Pre</v>
      </c>
      <c r="D3006" t="s">
        <v>113</v>
      </c>
      <c r="E3006" t="str">
        <f>VLOOKUP(D3006,Mapping!$E$2:$F$28,2,0)</f>
        <v>sum</v>
      </c>
      <c r="F3006">
        <v>136166</v>
      </c>
    </row>
    <row r="3007" spans="1:6" x14ac:dyDescent="0.35">
      <c r="A3007" s="56">
        <v>44265</v>
      </c>
      <c r="B3007" s="56" t="str">
        <f>VLOOKUP(A3007,Mapping!$H$2:$I$215,2,0)</f>
        <v>Pre</v>
      </c>
      <c r="C3007" s="123" t="str">
        <f>VLOOKUP(A3007,Mapping!$H$2:$J$215,3,0)</f>
        <v>Pre</v>
      </c>
      <c r="D3007" t="s">
        <v>113</v>
      </c>
      <c r="E3007" t="str">
        <f>VLOOKUP(D3007,Mapping!$E$2:$F$28,2,0)</f>
        <v>sum</v>
      </c>
      <c r="F3007">
        <v>141463</v>
      </c>
    </row>
    <row r="3008" spans="1:6" x14ac:dyDescent="0.35">
      <c r="A3008" s="56">
        <v>44266</v>
      </c>
      <c r="B3008" s="56" t="str">
        <f>VLOOKUP(A3008,Mapping!$H$2:$I$215,2,0)</f>
        <v>Pre</v>
      </c>
      <c r="C3008" s="123" t="str">
        <f>VLOOKUP(A3008,Mapping!$H$2:$J$215,3,0)</f>
        <v>Pre</v>
      </c>
      <c r="D3008" t="s">
        <v>113</v>
      </c>
      <c r="E3008" t="str">
        <f>VLOOKUP(D3008,Mapping!$E$2:$F$28,2,0)</f>
        <v>sum</v>
      </c>
      <c r="F3008">
        <v>164224</v>
      </c>
    </row>
    <row r="3009" spans="1:6" x14ac:dyDescent="0.35">
      <c r="A3009" s="56">
        <v>44267</v>
      </c>
      <c r="B3009" s="56" t="str">
        <f>VLOOKUP(A3009,Mapping!$H$2:$I$215,2,0)</f>
        <v>Pre</v>
      </c>
      <c r="C3009" s="123" t="str">
        <f>VLOOKUP(A3009,Mapping!$H$2:$J$215,3,0)</f>
        <v>Pre</v>
      </c>
      <c r="D3009" t="s">
        <v>113</v>
      </c>
      <c r="E3009" t="str">
        <f>VLOOKUP(D3009,Mapping!$E$2:$F$28,2,0)</f>
        <v>sum</v>
      </c>
      <c r="F3009">
        <v>134530</v>
      </c>
    </row>
    <row r="3010" spans="1:6" x14ac:dyDescent="0.35">
      <c r="A3010" s="56">
        <v>44268</v>
      </c>
      <c r="B3010" s="56" t="str">
        <f>VLOOKUP(A3010,Mapping!$H$2:$I$215,2,0)</f>
        <v>Pre</v>
      </c>
      <c r="C3010" s="123" t="str">
        <f>VLOOKUP(A3010,Mapping!$H$2:$J$215,3,0)</f>
        <v>Pre</v>
      </c>
      <c r="D3010" t="s">
        <v>113</v>
      </c>
      <c r="E3010" t="str">
        <f>VLOOKUP(D3010,Mapping!$E$2:$F$28,2,0)</f>
        <v>sum</v>
      </c>
      <c r="F3010">
        <v>123542</v>
      </c>
    </row>
    <row r="3011" spans="1:6" x14ac:dyDescent="0.35">
      <c r="A3011" s="56">
        <v>44269</v>
      </c>
      <c r="B3011" s="56" t="str">
        <f>VLOOKUP(A3011,Mapping!$H$2:$I$215,2,0)</f>
        <v>Pre</v>
      </c>
      <c r="C3011" s="123" t="str">
        <f>VLOOKUP(A3011,Mapping!$H$2:$J$215,3,0)</f>
        <v>Pre</v>
      </c>
      <c r="D3011" t="s">
        <v>113</v>
      </c>
      <c r="E3011" t="str">
        <f>VLOOKUP(D3011,Mapping!$E$2:$F$28,2,0)</f>
        <v>sum</v>
      </c>
      <c r="F3011">
        <v>140501</v>
      </c>
    </row>
    <row r="3012" spans="1:6" x14ac:dyDescent="0.35">
      <c r="A3012" s="56">
        <v>44270</v>
      </c>
      <c r="B3012" s="56" t="str">
        <f>VLOOKUP(A3012,Mapping!$H$2:$I$215,2,0)</f>
        <v>Pre</v>
      </c>
      <c r="C3012" s="123" t="str">
        <f>VLOOKUP(A3012,Mapping!$H$2:$J$215,3,0)</f>
        <v>Pre</v>
      </c>
      <c r="D3012" t="s">
        <v>113</v>
      </c>
      <c r="E3012" t="str">
        <f>VLOOKUP(D3012,Mapping!$E$2:$F$28,2,0)</f>
        <v>sum</v>
      </c>
      <c r="F3012">
        <v>142444</v>
      </c>
    </row>
    <row r="3013" spans="1:6" x14ac:dyDescent="0.35">
      <c r="A3013" s="56">
        <v>44271</v>
      </c>
      <c r="B3013" s="56" t="str">
        <f>VLOOKUP(A3013,Mapping!$H$2:$I$215,2,0)</f>
        <v>Pre</v>
      </c>
      <c r="C3013" s="123" t="str">
        <f>VLOOKUP(A3013,Mapping!$H$2:$J$215,3,0)</f>
        <v>Pre</v>
      </c>
      <c r="D3013" t="s">
        <v>113</v>
      </c>
      <c r="E3013" t="str">
        <f>VLOOKUP(D3013,Mapping!$E$2:$F$28,2,0)</f>
        <v>sum</v>
      </c>
      <c r="F3013">
        <v>143476</v>
      </c>
    </row>
    <row r="3014" spans="1:6" x14ac:dyDescent="0.35">
      <c r="A3014" s="56">
        <v>44272</v>
      </c>
      <c r="B3014" s="56" t="str">
        <f>VLOOKUP(A3014,Mapping!$H$2:$I$215,2,0)</f>
        <v>Pre</v>
      </c>
      <c r="C3014" s="123" t="str">
        <f>VLOOKUP(A3014,Mapping!$H$2:$J$215,3,0)</f>
        <v>Pre</v>
      </c>
      <c r="D3014" t="s">
        <v>113</v>
      </c>
      <c r="E3014" t="str">
        <f>VLOOKUP(D3014,Mapping!$E$2:$F$28,2,0)</f>
        <v>sum</v>
      </c>
      <c r="F3014">
        <v>94539</v>
      </c>
    </row>
    <row r="3015" spans="1:6" x14ac:dyDescent="0.35">
      <c r="A3015" s="56">
        <v>44273</v>
      </c>
      <c r="B3015" s="56" t="str">
        <f>VLOOKUP(A3015,Mapping!$H$2:$I$215,2,0)</f>
        <v>Pre</v>
      </c>
      <c r="C3015" s="123" t="str">
        <f>VLOOKUP(A3015,Mapping!$H$2:$J$215,3,0)</f>
        <v>Pre</v>
      </c>
      <c r="D3015" t="s">
        <v>113</v>
      </c>
      <c r="E3015" t="str">
        <f>VLOOKUP(D3015,Mapping!$E$2:$F$28,2,0)</f>
        <v>sum</v>
      </c>
      <c r="F3015">
        <v>90431</v>
      </c>
    </row>
    <row r="3016" spans="1:6" x14ac:dyDescent="0.35">
      <c r="A3016" s="56">
        <v>44274</v>
      </c>
      <c r="B3016" s="56" t="str">
        <f>VLOOKUP(A3016,Mapping!$H$2:$I$215,2,0)</f>
        <v>Pre</v>
      </c>
      <c r="C3016" s="123" t="str">
        <f>VLOOKUP(A3016,Mapping!$H$2:$J$215,3,0)</f>
        <v>Pre</v>
      </c>
      <c r="D3016" t="s">
        <v>113</v>
      </c>
      <c r="E3016" t="str">
        <f>VLOOKUP(D3016,Mapping!$E$2:$F$28,2,0)</f>
        <v>sum</v>
      </c>
      <c r="F3016">
        <v>65238</v>
      </c>
    </row>
    <row r="3017" spans="1:6" x14ac:dyDescent="0.35">
      <c r="A3017" s="56">
        <v>44275</v>
      </c>
      <c r="B3017" s="56" t="str">
        <f>VLOOKUP(A3017,Mapping!$H$2:$I$215,2,0)</f>
        <v>Pre</v>
      </c>
      <c r="C3017" s="123" t="str">
        <f>VLOOKUP(A3017,Mapping!$H$2:$J$215,3,0)</f>
        <v>Pre</v>
      </c>
      <c r="D3017" t="s">
        <v>113</v>
      </c>
      <c r="E3017" t="str">
        <f>VLOOKUP(D3017,Mapping!$E$2:$F$28,2,0)</f>
        <v>sum</v>
      </c>
      <c r="F3017">
        <v>53639</v>
      </c>
    </row>
    <row r="3018" spans="1:6" x14ac:dyDescent="0.35">
      <c r="A3018" s="56">
        <v>44276</v>
      </c>
      <c r="B3018" s="56" t="str">
        <f>VLOOKUP(A3018,Mapping!$H$2:$I$215,2,0)</f>
        <v>Pre</v>
      </c>
      <c r="C3018" s="123" t="str">
        <f>VLOOKUP(A3018,Mapping!$H$2:$J$215,3,0)</f>
        <v>Pre</v>
      </c>
      <c r="D3018" t="s">
        <v>113</v>
      </c>
      <c r="E3018" t="str">
        <f>VLOOKUP(D3018,Mapping!$E$2:$F$28,2,0)</f>
        <v>sum</v>
      </c>
      <c r="F3018">
        <v>52790</v>
      </c>
    </row>
    <row r="3019" spans="1:6" x14ac:dyDescent="0.35">
      <c r="A3019" s="56">
        <v>44277</v>
      </c>
      <c r="B3019" s="56" t="str">
        <f>VLOOKUP(A3019,Mapping!$H$2:$I$215,2,0)</f>
        <v>Pre</v>
      </c>
      <c r="C3019" s="123" t="str">
        <f>VLOOKUP(A3019,Mapping!$H$2:$J$215,3,0)</f>
        <v>Pre</v>
      </c>
      <c r="D3019" t="s">
        <v>113</v>
      </c>
      <c r="E3019" t="str">
        <f>VLOOKUP(D3019,Mapping!$E$2:$F$28,2,0)</f>
        <v>sum</v>
      </c>
      <c r="F3019">
        <v>58974</v>
      </c>
    </row>
    <row r="3020" spans="1:6" x14ac:dyDescent="0.35">
      <c r="A3020" s="56">
        <v>44278</v>
      </c>
      <c r="B3020" s="56" t="str">
        <f>VLOOKUP(A3020,Mapping!$H$2:$I$215,2,0)</f>
        <v>Pre</v>
      </c>
      <c r="C3020" s="123" t="str">
        <f>VLOOKUP(A3020,Mapping!$H$2:$J$215,3,0)</f>
        <v>Pre</v>
      </c>
      <c r="D3020" t="s">
        <v>113</v>
      </c>
      <c r="E3020" t="str">
        <f>VLOOKUP(D3020,Mapping!$E$2:$F$28,2,0)</f>
        <v>sum</v>
      </c>
      <c r="F3020">
        <v>52921</v>
      </c>
    </row>
    <row r="3021" spans="1:6" x14ac:dyDescent="0.35">
      <c r="A3021" s="56">
        <v>44279</v>
      </c>
      <c r="B3021" s="56" t="str">
        <f>VLOOKUP(A3021,Mapping!$H$2:$I$215,2,0)</f>
        <v>Pre</v>
      </c>
      <c r="C3021" s="123" t="str">
        <f>VLOOKUP(A3021,Mapping!$H$2:$J$215,3,0)</f>
        <v>Pre</v>
      </c>
      <c r="D3021" t="s">
        <v>113</v>
      </c>
      <c r="E3021" t="str">
        <f>VLOOKUP(D3021,Mapping!$E$2:$F$28,2,0)</f>
        <v>sum</v>
      </c>
      <c r="F3021">
        <v>41208</v>
      </c>
    </row>
    <row r="3022" spans="1:6" x14ac:dyDescent="0.35">
      <c r="A3022" s="56">
        <v>44280</v>
      </c>
      <c r="B3022" s="56" t="str">
        <f>VLOOKUP(A3022,Mapping!$H$2:$I$215,2,0)</f>
        <v>Pre</v>
      </c>
      <c r="C3022" s="123" t="str">
        <f>VLOOKUP(A3022,Mapping!$H$2:$J$215,3,0)</f>
        <v>Pre</v>
      </c>
      <c r="D3022" t="s">
        <v>113</v>
      </c>
      <c r="E3022" t="str">
        <f>VLOOKUP(D3022,Mapping!$E$2:$F$28,2,0)</f>
        <v>sum</v>
      </c>
      <c r="F3022">
        <v>32531</v>
      </c>
    </row>
    <row r="3023" spans="1:6" x14ac:dyDescent="0.35">
      <c r="A3023" s="56">
        <v>44281</v>
      </c>
      <c r="B3023" s="56" t="str">
        <f>VLOOKUP(A3023,Mapping!$H$2:$I$215,2,0)</f>
        <v>Pre</v>
      </c>
      <c r="C3023" s="123" t="str">
        <f>VLOOKUP(A3023,Mapping!$H$2:$J$215,3,0)</f>
        <v>Pre</v>
      </c>
      <c r="D3023" t="s">
        <v>113</v>
      </c>
      <c r="E3023" t="str">
        <f>VLOOKUP(D3023,Mapping!$E$2:$F$28,2,0)</f>
        <v>sum</v>
      </c>
      <c r="F3023">
        <v>35125</v>
      </c>
    </row>
    <row r="3024" spans="1:6" x14ac:dyDescent="0.35">
      <c r="A3024" s="56">
        <v>44282</v>
      </c>
      <c r="B3024" s="56" t="str">
        <f>VLOOKUP(A3024,Mapping!$H$2:$I$215,2,0)</f>
        <v>Pre</v>
      </c>
      <c r="C3024" s="123" t="str">
        <f>VLOOKUP(A3024,Mapping!$H$2:$J$215,3,0)</f>
        <v>Pre</v>
      </c>
      <c r="D3024" t="s">
        <v>113</v>
      </c>
      <c r="E3024" t="str">
        <f>VLOOKUP(D3024,Mapping!$E$2:$F$28,2,0)</f>
        <v>sum</v>
      </c>
      <c r="F3024">
        <v>41825</v>
      </c>
    </row>
    <row r="3025" spans="1:6" x14ac:dyDescent="0.35">
      <c r="A3025" s="56">
        <v>44283</v>
      </c>
      <c r="B3025" s="56" t="str">
        <f>VLOOKUP(A3025,Mapping!$H$2:$I$215,2,0)</f>
        <v>Pre</v>
      </c>
      <c r="C3025" s="123" t="str">
        <f>VLOOKUP(A3025,Mapping!$H$2:$J$215,3,0)</f>
        <v>Pre</v>
      </c>
      <c r="D3025" t="s">
        <v>113</v>
      </c>
      <c r="E3025" t="str">
        <f>VLOOKUP(D3025,Mapping!$E$2:$F$28,2,0)</f>
        <v>sum</v>
      </c>
      <c r="F3025">
        <v>54195</v>
      </c>
    </row>
    <row r="3026" spans="1:6" x14ac:dyDescent="0.35">
      <c r="A3026" s="56">
        <v>44284</v>
      </c>
      <c r="B3026" s="56" t="str">
        <f>VLOOKUP(A3026,Mapping!$H$2:$I$215,2,0)</f>
        <v>Pre</v>
      </c>
      <c r="C3026" s="123" t="str">
        <f>VLOOKUP(A3026,Mapping!$H$2:$J$215,3,0)</f>
        <v>Pre</v>
      </c>
      <c r="D3026" t="s">
        <v>113</v>
      </c>
      <c r="E3026" t="str">
        <f>VLOOKUP(D3026,Mapping!$E$2:$F$28,2,0)</f>
        <v>sum</v>
      </c>
      <c r="F3026">
        <v>47505</v>
      </c>
    </row>
    <row r="3027" spans="1:6" x14ac:dyDescent="0.35">
      <c r="A3027" s="56">
        <v>44285</v>
      </c>
      <c r="B3027" s="56" t="str">
        <f>VLOOKUP(A3027,Mapping!$H$2:$I$215,2,0)</f>
        <v>Pre</v>
      </c>
      <c r="C3027" s="123" t="str">
        <f>VLOOKUP(A3027,Mapping!$H$2:$J$215,3,0)</f>
        <v>Pre</v>
      </c>
      <c r="D3027" t="s">
        <v>113</v>
      </c>
      <c r="E3027" t="str">
        <f>VLOOKUP(D3027,Mapping!$E$2:$F$28,2,0)</f>
        <v>sum</v>
      </c>
      <c r="F3027">
        <v>47863</v>
      </c>
    </row>
    <row r="3028" spans="1:6" x14ac:dyDescent="0.35">
      <c r="A3028" s="56">
        <v>44286</v>
      </c>
      <c r="B3028" s="56" t="str">
        <f>VLOOKUP(A3028,Mapping!$H$2:$I$215,2,0)</f>
        <v>Pre</v>
      </c>
      <c r="C3028" s="123" t="str">
        <f>VLOOKUP(A3028,Mapping!$H$2:$J$215,3,0)</f>
        <v>Pre</v>
      </c>
      <c r="D3028" t="s">
        <v>113</v>
      </c>
      <c r="E3028" t="str">
        <f>VLOOKUP(D3028,Mapping!$E$2:$F$28,2,0)</f>
        <v>sum</v>
      </c>
      <c r="F3028">
        <v>53363</v>
      </c>
    </row>
    <row r="3029" spans="1:6" x14ac:dyDescent="0.35">
      <c r="A3029" s="56">
        <v>44287</v>
      </c>
      <c r="B3029" s="56" t="str">
        <f>VLOOKUP(A3029,Mapping!$H$2:$I$215,2,0)</f>
        <v>Pre</v>
      </c>
      <c r="C3029" s="123" t="str">
        <f>VLOOKUP(A3029,Mapping!$H$2:$J$215,3,0)</f>
        <v>Pre</v>
      </c>
      <c r="D3029" t="s">
        <v>113</v>
      </c>
      <c r="E3029" t="str">
        <f>VLOOKUP(D3029,Mapping!$E$2:$F$28,2,0)</f>
        <v>sum</v>
      </c>
      <c r="F3029">
        <v>61330</v>
      </c>
    </row>
    <row r="3030" spans="1:6" x14ac:dyDescent="0.35">
      <c r="A3030" s="56">
        <v>44288</v>
      </c>
      <c r="B3030" s="56" t="str">
        <f>VLOOKUP(A3030,Mapping!$H$2:$I$215,2,0)</f>
        <v>Pre</v>
      </c>
      <c r="C3030" s="123" t="str">
        <f>VLOOKUP(A3030,Mapping!$H$2:$J$215,3,0)</f>
        <v>Pre</v>
      </c>
      <c r="D3030" t="s">
        <v>113</v>
      </c>
      <c r="E3030" t="str">
        <f>VLOOKUP(D3030,Mapping!$E$2:$F$28,2,0)</f>
        <v>sum</v>
      </c>
      <c r="F3030">
        <v>56265</v>
      </c>
    </row>
    <row r="3031" spans="1:6" x14ac:dyDescent="0.35">
      <c r="A3031" s="56">
        <v>44289</v>
      </c>
      <c r="B3031" s="56" t="str">
        <f>VLOOKUP(A3031,Mapping!$H$2:$I$215,2,0)</f>
        <v>Pre</v>
      </c>
      <c r="C3031" s="123" t="str">
        <f>VLOOKUP(A3031,Mapping!$H$2:$J$215,3,0)</f>
        <v>Pre</v>
      </c>
      <c r="D3031" t="s">
        <v>113</v>
      </c>
      <c r="E3031" t="str">
        <f>VLOOKUP(D3031,Mapping!$E$2:$F$28,2,0)</f>
        <v>sum</v>
      </c>
      <c r="F3031">
        <v>55210</v>
      </c>
    </row>
    <row r="3032" spans="1:6" x14ac:dyDescent="0.35">
      <c r="A3032" s="56">
        <v>44290</v>
      </c>
      <c r="B3032" s="56" t="str">
        <f>VLOOKUP(A3032,Mapping!$H$2:$I$215,2,0)</f>
        <v>Pre</v>
      </c>
      <c r="C3032" s="123" t="str">
        <f>VLOOKUP(A3032,Mapping!$H$2:$J$215,3,0)</f>
        <v>Pre</v>
      </c>
      <c r="D3032" t="s">
        <v>113</v>
      </c>
      <c r="E3032" t="str">
        <f>VLOOKUP(D3032,Mapping!$E$2:$F$28,2,0)</f>
        <v>sum</v>
      </c>
      <c r="F3032">
        <v>44369</v>
      </c>
    </row>
    <row r="3033" spans="1:6" x14ac:dyDescent="0.35">
      <c r="A3033" s="56">
        <v>44291</v>
      </c>
      <c r="B3033" s="56" t="str">
        <f>VLOOKUP(A3033,Mapping!$H$2:$I$215,2,0)</f>
        <v>Pre</v>
      </c>
      <c r="C3033" s="123" t="str">
        <f>VLOOKUP(A3033,Mapping!$H$2:$J$215,3,0)</f>
        <v>Pre</v>
      </c>
      <c r="D3033" t="s">
        <v>113</v>
      </c>
      <c r="E3033" t="str">
        <f>VLOOKUP(D3033,Mapping!$E$2:$F$28,2,0)</f>
        <v>sum</v>
      </c>
      <c r="F3033">
        <v>38377</v>
      </c>
    </row>
    <row r="3034" spans="1:6" x14ac:dyDescent="0.35">
      <c r="A3034" s="56">
        <v>44292</v>
      </c>
      <c r="B3034" s="56" t="str">
        <f>VLOOKUP(A3034,Mapping!$H$2:$I$215,2,0)</f>
        <v>Pre</v>
      </c>
      <c r="C3034" s="123" t="str">
        <f>VLOOKUP(A3034,Mapping!$H$2:$J$215,3,0)</f>
        <v>Pre</v>
      </c>
      <c r="D3034" t="s">
        <v>113</v>
      </c>
      <c r="E3034" t="str">
        <f>VLOOKUP(D3034,Mapping!$E$2:$F$28,2,0)</f>
        <v>sum</v>
      </c>
      <c r="F3034">
        <v>43365</v>
      </c>
    </row>
    <row r="3035" spans="1:6" x14ac:dyDescent="0.35">
      <c r="A3035" s="56">
        <v>44293</v>
      </c>
      <c r="B3035" s="56" t="str">
        <f>VLOOKUP(A3035,Mapping!$H$2:$I$215,2,0)</f>
        <v>Pre</v>
      </c>
      <c r="C3035" s="123" t="str">
        <f>VLOOKUP(A3035,Mapping!$H$2:$J$215,3,0)</f>
        <v>Pre</v>
      </c>
      <c r="D3035" t="s">
        <v>113</v>
      </c>
      <c r="E3035" t="str">
        <f>VLOOKUP(D3035,Mapping!$E$2:$F$28,2,0)</f>
        <v>sum</v>
      </c>
      <c r="F3035">
        <v>48933</v>
      </c>
    </row>
    <row r="3036" spans="1:6" x14ac:dyDescent="0.35">
      <c r="A3036" s="56">
        <v>44294</v>
      </c>
      <c r="B3036" s="56" t="str">
        <f>VLOOKUP(A3036,Mapping!$H$2:$I$215,2,0)</f>
        <v>Pre</v>
      </c>
      <c r="C3036" s="123" t="str">
        <f>VLOOKUP(A3036,Mapping!$H$2:$J$215,3,0)</f>
        <v>Pre</v>
      </c>
      <c r="D3036" t="s">
        <v>113</v>
      </c>
      <c r="E3036" t="str">
        <f>VLOOKUP(D3036,Mapping!$E$2:$F$28,2,0)</f>
        <v>sum</v>
      </c>
      <c r="F3036">
        <v>51823</v>
      </c>
    </row>
    <row r="3037" spans="1:6" x14ac:dyDescent="0.35">
      <c r="A3037" s="56">
        <v>44295</v>
      </c>
      <c r="B3037" s="56" t="str">
        <f>VLOOKUP(A3037,Mapping!$H$2:$I$215,2,0)</f>
        <v>Pre</v>
      </c>
      <c r="C3037" s="123" t="str">
        <f>VLOOKUP(A3037,Mapping!$H$2:$J$215,3,0)</f>
        <v>Pre</v>
      </c>
      <c r="D3037" t="s">
        <v>113</v>
      </c>
      <c r="E3037" t="str">
        <f>VLOOKUP(D3037,Mapping!$E$2:$F$28,2,0)</f>
        <v>sum</v>
      </c>
      <c r="F3037">
        <v>31748</v>
      </c>
    </row>
    <row r="3038" spans="1:6" x14ac:dyDescent="0.35">
      <c r="A3038" s="56">
        <v>44296</v>
      </c>
      <c r="B3038" s="56" t="str">
        <f>VLOOKUP(A3038,Mapping!$H$2:$I$215,2,0)</f>
        <v>Pre</v>
      </c>
      <c r="C3038" s="123" t="str">
        <f>VLOOKUP(A3038,Mapping!$H$2:$J$215,3,0)</f>
        <v>Pre</v>
      </c>
      <c r="D3038" t="s">
        <v>113</v>
      </c>
      <c r="E3038" t="str">
        <f>VLOOKUP(D3038,Mapping!$E$2:$F$28,2,0)</f>
        <v>sum</v>
      </c>
      <c r="F3038">
        <v>33697</v>
      </c>
    </row>
    <row r="3039" spans="1:6" x14ac:dyDescent="0.35">
      <c r="A3039" s="56">
        <v>44297</v>
      </c>
      <c r="B3039" s="56" t="str">
        <f>VLOOKUP(A3039,Mapping!$H$2:$I$215,2,0)</f>
        <v>Pre</v>
      </c>
      <c r="C3039" s="123" t="str">
        <f>VLOOKUP(A3039,Mapping!$H$2:$J$215,3,0)</f>
        <v>Pre</v>
      </c>
      <c r="D3039" t="s">
        <v>113</v>
      </c>
      <c r="E3039" t="str">
        <f>VLOOKUP(D3039,Mapping!$E$2:$F$28,2,0)</f>
        <v>sum</v>
      </c>
      <c r="F3039">
        <v>52677</v>
      </c>
    </row>
    <row r="3040" spans="1:6" x14ac:dyDescent="0.35">
      <c r="A3040" s="56">
        <v>44298</v>
      </c>
      <c r="B3040" s="56" t="str">
        <f>VLOOKUP(A3040,Mapping!$H$2:$I$215,2,0)</f>
        <v>Pre</v>
      </c>
      <c r="C3040" s="123" t="str">
        <f>VLOOKUP(A3040,Mapping!$H$2:$J$215,3,0)</f>
        <v>Pre</v>
      </c>
      <c r="D3040" t="s">
        <v>113</v>
      </c>
      <c r="E3040" t="str">
        <f>VLOOKUP(D3040,Mapping!$E$2:$F$28,2,0)</f>
        <v>sum</v>
      </c>
      <c r="F3040">
        <v>46593</v>
      </c>
    </row>
    <row r="3041" spans="1:6" x14ac:dyDescent="0.35">
      <c r="A3041" s="56">
        <v>44299</v>
      </c>
      <c r="B3041" s="56" t="str">
        <f>VLOOKUP(A3041,Mapping!$H$2:$I$215,2,0)</f>
        <v>Pre</v>
      </c>
      <c r="C3041" s="123" t="str">
        <f>VLOOKUP(A3041,Mapping!$H$2:$J$215,3,0)</f>
        <v>Pre</v>
      </c>
      <c r="D3041" t="s">
        <v>113</v>
      </c>
      <c r="E3041" t="str">
        <f>VLOOKUP(D3041,Mapping!$E$2:$F$28,2,0)</f>
        <v>sum</v>
      </c>
      <c r="F3041">
        <v>42762</v>
      </c>
    </row>
    <row r="3042" spans="1:6" x14ac:dyDescent="0.35">
      <c r="A3042" s="56">
        <v>44300</v>
      </c>
      <c r="B3042" s="56" t="str">
        <f>VLOOKUP(A3042,Mapping!$H$2:$I$215,2,0)</f>
        <v>Pre</v>
      </c>
      <c r="C3042" s="123" t="str">
        <f>VLOOKUP(A3042,Mapping!$H$2:$J$215,3,0)</f>
        <v>Pre</v>
      </c>
      <c r="D3042" t="s">
        <v>113</v>
      </c>
      <c r="E3042" t="str">
        <f>VLOOKUP(D3042,Mapping!$E$2:$F$28,2,0)</f>
        <v>sum</v>
      </c>
      <c r="F3042">
        <v>38262</v>
      </c>
    </row>
    <row r="3043" spans="1:6" x14ac:dyDescent="0.35">
      <c r="A3043" s="56">
        <v>44301</v>
      </c>
      <c r="B3043" s="56" t="str">
        <f>VLOOKUP(A3043,Mapping!$H$2:$I$215,2,0)</f>
        <v>Pre</v>
      </c>
      <c r="C3043" s="123" t="str">
        <f>VLOOKUP(A3043,Mapping!$H$2:$J$215,3,0)</f>
        <v>Pre</v>
      </c>
      <c r="D3043" t="s">
        <v>113</v>
      </c>
      <c r="E3043" t="str">
        <f>VLOOKUP(D3043,Mapping!$E$2:$F$28,2,0)</f>
        <v>sum</v>
      </c>
      <c r="F3043">
        <v>35968</v>
      </c>
    </row>
    <row r="3044" spans="1:6" x14ac:dyDescent="0.35">
      <c r="A3044" s="56">
        <v>44302</v>
      </c>
      <c r="B3044" s="56" t="str">
        <f>VLOOKUP(A3044,Mapping!$H$2:$I$215,2,0)</f>
        <v>Pre</v>
      </c>
      <c r="C3044" s="123" t="str">
        <f>VLOOKUP(A3044,Mapping!$H$2:$J$215,3,0)</f>
        <v>Pre</v>
      </c>
      <c r="D3044" t="s">
        <v>113</v>
      </c>
      <c r="E3044" t="str">
        <f>VLOOKUP(D3044,Mapping!$E$2:$F$28,2,0)</f>
        <v>sum</v>
      </c>
      <c r="F3044">
        <v>22990</v>
      </c>
    </row>
    <row r="3045" spans="1:6" x14ac:dyDescent="0.35">
      <c r="A3045" s="56">
        <v>44303</v>
      </c>
      <c r="B3045" s="56" t="str">
        <f>VLOOKUP(A3045,Mapping!$H$2:$I$215,2,0)</f>
        <v>Pre</v>
      </c>
      <c r="C3045" s="123" t="str">
        <f>VLOOKUP(A3045,Mapping!$H$2:$J$215,3,0)</f>
        <v>Pre</v>
      </c>
      <c r="D3045" t="s">
        <v>113</v>
      </c>
      <c r="E3045" t="str">
        <f>VLOOKUP(D3045,Mapping!$E$2:$F$28,2,0)</f>
        <v>sum</v>
      </c>
      <c r="F3045">
        <v>29222</v>
      </c>
    </row>
    <row r="3046" spans="1:6" x14ac:dyDescent="0.35">
      <c r="A3046" s="56">
        <v>44304</v>
      </c>
      <c r="B3046" s="56" t="str">
        <f>VLOOKUP(A3046,Mapping!$H$2:$I$215,2,0)</f>
        <v>Pre</v>
      </c>
      <c r="C3046" s="123" t="str">
        <f>VLOOKUP(A3046,Mapping!$H$2:$J$215,3,0)</f>
        <v>Pre</v>
      </c>
      <c r="D3046" t="s">
        <v>113</v>
      </c>
      <c r="E3046" t="str">
        <f>VLOOKUP(D3046,Mapping!$E$2:$F$28,2,0)</f>
        <v>sum</v>
      </c>
      <c r="F3046">
        <v>31237</v>
      </c>
    </row>
    <row r="3047" spans="1:6" x14ac:dyDescent="0.35">
      <c r="A3047" s="56">
        <v>44305</v>
      </c>
      <c r="B3047" s="56" t="str">
        <f>VLOOKUP(A3047,Mapping!$H$2:$I$215,2,0)</f>
        <v>Pre</v>
      </c>
      <c r="C3047" s="123" t="str">
        <f>VLOOKUP(A3047,Mapping!$H$2:$J$215,3,0)</f>
        <v>Pre</v>
      </c>
      <c r="D3047" t="s">
        <v>113</v>
      </c>
      <c r="E3047" t="str">
        <f>VLOOKUP(D3047,Mapping!$E$2:$F$28,2,0)</f>
        <v>sum</v>
      </c>
      <c r="F3047">
        <v>27030</v>
      </c>
    </row>
    <row r="3048" spans="1:6" x14ac:dyDescent="0.35">
      <c r="A3048" s="56">
        <v>44306</v>
      </c>
      <c r="B3048" s="56" t="str">
        <f>VLOOKUP(A3048,Mapping!$H$2:$I$215,2,0)</f>
        <v>Pre</v>
      </c>
      <c r="C3048" s="123" t="str">
        <f>VLOOKUP(A3048,Mapping!$H$2:$J$215,3,0)</f>
        <v>Pre</v>
      </c>
      <c r="D3048" t="s">
        <v>113</v>
      </c>
      <c r="E3048" t="str">
        <f>VLOOKUP(D3048,Mapping!$E$2:$F$28,2,0)</f>
        <v>sum</v>
      </c>
      <c r="F3048">
        <v>29440</v>
      </c>
    </row>
    <row r="3049" spans="1:6" x14ac:dyDescent="0.35">
      <c r="A3049" s="56">
        <v>44307</v>
      </c>
      <c r="B3049" s="56" t="str">
        <f>VLOOKUP(A3049,Mapping!$H$2:$I$215,2,0)</f>
        <v>Pre</v>
      </c>
      <c r="C3049" s="123" t="str">
        <f>VLOOKUP(A3049,Mapping!$H$2:$J$215,3,0)</f>
        <v>Pre</v>
      </c>
      <c r="D3049" t="s">
        <v>113</v>
      </c>
      <c r="E3049" t="str">
        <f>VLOOKUP(D3049,Mapping!$E$2:$F$28,2,0)</f>
        <v>sum</v>
      </c>
      <c r="F3049">
        <v>30323</v>
      </c>
    </row>
    <row r="3050" spans="1:6" x14ac:dyDescent="0.35">
      <c r="A3050" s="56">
        <v>44308</v>
      </c>
      <c r="B3050" s="56" t="str">
        <f>VLOOKUP(A3050,Mapping!$H$2:$I$215,2,0)</f>
        <v>Pre</v>
      </c>
      <c r="C3050" s="123" t="str">
        <f>VLOOKUP(A3050,Mapping!$H$2:$J$215,3,0)</f>
        <v>Pre</v>
      </c>
      <c r="D3050" t="s">
        <v>113</v>
      </c>
      <c r="E3050" t="str">
        <f>VLOOKUP(D3050,Mapping!$E$2:$F$28,2,0)</f>
        <v>sum</v>
      </c>
      <c r="F3050">
        <v>27093</v>
      </c>
    </row>
    <row r="3051" spans="1:6" x14ac:dyDescent="0.35">
      <c r="A3051" s="56">
        <v>44309</v>
      </c>
      <c r="B3051" s="56" t="str">
        <f>VLOOKUP(A3051,Mapping!$H$2:$I$215,2,0)</f>
        <v>Pre</v>
      </c>
      <c r="C3051" s="123" t="str">
        <f>VLOOKUP(A3051,Mapping!$H$2:$J$215,3,0)</f>
        <v>Pre</v>
      </c>
      <c r="D3051" t="s">
        <v>113</v>
      </c>
      <c r="E3051" t="str">
        <f>VLOOKUP(D3051,Mapping!$E$2:$F$28,2,0)</f>
        <v>sum</v>
      </c>
      <c r="F3051">
        <v>23376</v>
      </c>
    </row>
    <row r="3052" spans="1:6" x14ac:dyDescent="0.35">
      <c r="A3052" s="56">
        <v>44310</v>
      </c>
      <c r="B3052" s="56" t="str">
        <f>VLOOKUP(A3052,Mapping!$H$2:$I$215,2,0)</f>
        <v>Pre</v>
      </c>
      <c r="C3052" s="123" t="str">
        <f>VLOOKUP(A3052,Mapping!$H$2:$J$215,3,0)</f>
        <v>Pre</v>
      </c>
      <c r="D3052" t="s">
        <v>113</v>
      </c>
      <c r="E3052" t="str">
        <f>VLOOKUP(D3052,Mapping!$E$2:$F$28,2,0)</f>
        <v>sum</v>
      </c>
      <c r="F3052">
        <v>27603</v>
      </c>
    </row>
    <row r="3053" spans="1:6" x14ac:dyDescent="0.35">
      <c r="A3053" s="56">
        <v>44311</v>
      </c>
      <c r="B3053" s="56" t="str">
        <f>VLOOKUP(A3053,Mapping!$H$2:$I$215,2,0)</f>
        <v>Pre</v>
      </c>
      <c r="C3053" s="123" t="str">
        <f>VLOOKUP(A3053,Mapping!$H$2:$J$215,3,0)</f>
        <v>Pre</v>
      </c>
      <c r="D3053" t="s">
        <v>113</v>
      </c>
      <c r="E3053" t="str">
        <f>VLOOKUP(D3053,Mapping!$E$2:$F$28,2,0)</f>
        <v>sum</v>
      </c>
      <c r="F3053">
        <v>30685</v>
      </c>
    </row>
    <row r="3054" spans="1:6" x14ac:dyDescent="0.35">
      <c r="A3054" s="56">
        <v>44312</v>
      </c>
      <c r="B3054" s="56" t="str">
        <f>VLOOKUP(A3054,Mapping!$H$2:$I$215,2,0)</f>
        <v>Pre</v>
      </c>
      <c r="C3054" s="123" t="str">
        <f>VLOOKUP(A3054,Mapping!$H$2:$J$215,3,0)</f>
        <v>Pre</v>
      </c>
      <c r="D3054" t="s">
        <v>113</v>
      </c>
      <c r="E3054" t="str">
        <f>VLOOKUP(D3054,Mapping!$E$2:$F$28,2,0)</f>
        <v>sum</v>
      </c>
      <c r="F3054">
        <v>28387</v>
      </c>
    </row>
    <row r="3055" spans="1:6" x14ac:dyDescent="0.35">
      <c r="A3055" s="56">
        <v>44313</v>
      </c>
      <c r="B3055" s="56" t="str">
        <f>VLOOKUP(A3055,Mapping!$H$2:$I$215,2,0)</f>
        <v>Post</v>
      </c>
      <c r="C3055" s="123" t="str">
        <f>VLOOKUP(A3055,Mapping!$H$2:$J$215,3,0)</f>
        <v>Post</v>
      </c>
      <c r="D3055" t="s">
        <v>113</v>
      </c>
      <c r="E3055" t="str">
        <f>VLOOKUP(D3055,Mapping!$E$2:$F$28,2,0)</f>
        <v>sum</v>
      </c>
      <c r="F3055">
        <v>26656</v>
      </c>
    </row>
    <row r="3056" spans="1:6" x14ac:dyDescent="0.35">
      <c r="A3056" s="56">
        <v>44314</v>
      </c>
      <c r="B3056" s="56" t="str">
        <f>VLOOKUP(A3056,Mapping!$H$2:$I$215,2,0)</f>
        <v>Post</v>
      </c>
      <c r="C3056" s="123" t="str">
        <f>VLOOKUP(A3056,Mapping!$H$2:$J$215,3,0)</f>
        <v>Post</v>
      </c>
      <c r="D3056" t="s">
        <v>113</v>
      </c>
      <c r="E3056" t="str">
        <f>VLOOKUP(D3056,Mapping!$E$2:$F$28,2,0)</f>
        <v>sum</v>
      </c>
      <c r="F3056">
        <v>30693</v>
      </c>
    </row>
    <row r="3057" spans="1:6" x14ac:dyDescent="0.35">
      <c r="A3057" s="56">
        <v>44315</v>
      </c>
      <c r="B3057" s="56" t="str">
        <f>VLOOKUP(A3057,Mapping!$H$2:$I$215,2,0)</f>
        <v>Post</v>
      </c>
      <c r="C3057" s="123" t="str">
        <f>VLOOKUP(A3057,Mapping!$H$2:$J$215,3,0)</f>
        <v>Post</v>
      </c>
      <c r="D3057" t="s">
        <v>113</v>
      </c>
      <c r="E3057" t="str">
        <f>VLOOKUP(D3057,Mapping!$E$2:$F$28,2,0)</f>
        <v>sum</v>
      </c>
      <c r="F3057">
        <v>31457</v>
      </c>
    </row>
    <row r="3058" spans="1:6" x14ac:dyDescent="0.35">
      <c r="A3058" s="56">
        <v>44316</v>
      </c>
      <c r="B3058" s="56" t="str">
        <f>VLOOKUP(A3058,Mapping!$H$2:$I$215,2,0)</f>
        <v>Post</v>
      </c>
      <c r="C3058" s="123" t="str">
        <f>VLOOKUP(A3058,Mapping!$H$2:$J$215,3,0)</f>
        <v>Post</v>
      </c>
      <c r="D3058" t="s">
        <v>113</v>
      </c>
      <c r="E3058" t="str">
        <f>VLOOKUP(D3058,Mapping!$E$2:$F$28,2,0)</f>
        <v>sum</v>
      </c>
      <c r="F3058">
        <v>35974</v>
      </c>
    </row>
    <row r="3059" spans="1:6" x14ac:dyDescent="0.35">
      <c r="A3059" s="56">
        <v>44317</v>
      </c>
      <c r="B3059" s="56" t="str">
        <f>VLOOKUP(A3059,Mapping!$H$2:$I$215,2,0)</f>
        <v>Post</v>
      </c>
      <c r="C3059" s="123" t="str">
        <f>VLOOKUP(A3059,Mapping!$H$2:$J$215,3,0)</f>
        <v>Post</v>
      </c>
      <c r="D3059" t="s">
        <v>113</v>
      </c>
      <c r="E3059" t="str">
        <f>VLOOKUP(D3059,Mapping!$E$2:$F$28,2,0)</f>
        <v>sum</v>
      </c>
      <c r="F3059">
        <v>72891</v>
      </c>
    </row>
    <row r="3060" spans="1:6" x14ac:dyDescent="0.35">
      <c r="A3060" s="56">
        <v>44318</v>
      </c>
      <c r="B3060" s="56" t="str">
        <f>VLOOKUP(A3060,Mapping!$H$2:$I$215,2,0)</f>
        <v>Post</v>
      </c>
      <c r="C3060" s="123" t="str">
        <f>VLOOKUP(A3060,Mapping!$H$2:$J$215,3,0)</f>
        <v>Post</v>
      </c>
      <c r="D3060" t="s">
        <v>113</v>
      </c>
      <c r="E3060" t="str">
        <f>VLOOKUP(D3060,Mapping!$E$2:$F$28,2,0)</f>
        <v>sum</v>
      </c>
      <c r="F3060">
        <v>97536</v>
      </c>
    </row>
    <row r="3061" spans="1:6" x14ac:dyDescent="0.35">
      <c r="A3061" s="56">
        <v>44319</v>
      </c>
      <c r="B3061" s="56" t="str">
        <f>VLOOKUP(A3061,Mapping!$H$2:$I$215,2,0)</f>
        <v>Post</v>
      </c>
      <c r="C3061" s="123" t="str">
        <f>VLOOKUP(A3061,Mapping!$H$2:$J$215,3,0)</f>
        <v>Post</v>
      </c>
      <c r="D3061" t="s">
        <v>113</v>
      </c>
      <c r="E3061" t="str">
        <f>VLOOKUP(D3061,Mapping!$E$2:$F$28,2,0)</f>
        <v>sum</v>
      </c>
      <c r="F3061">
        <v>101883</v>
      </c>
    </row>
    <row r="3062" spans="1:6" x14ac:dyDescent="0.35">
      <c r="A3062" s="56">
        <v>44320</v>
      </c>
      <c r="B3062" s="56" t="str">
        <f>VLOOKUP(A3062,Mapping!$H$2:$I$215,2,0)</f>
        <v>Post</v>
      </c>
      <c r="C3062" s="123" t="str">
        <f>VLOOKUP(A3062,Mapping!$H$2:$J$215,3,0)</f>
        <v>Post</v>
      </c>
      <c r="D3062" t="s">
        <v>113</v>
      </c>
      <c r="E3062" t="str">
        <f>VLOOKUP(D3062,Mapping!$E$2:$F$28,2,0)</f>
        <v>sum</v>
      </c>
      <c r="F3062">
        <v>97469</v>
      </c>
    </row>
    <row r="3063" spans="1:6" x14ac:dyDescent="0.35">
      <c r="A3063" s="56">
        <v>44321</v>
      </c>
      <c r="B3063" s="56" t="str">
        <f>VLOOKUP(A3063,Mapping!$H$2:$I$215,2,0)</f>
        <v>Post</v>
      </c>
      <c r="C3063" s="123" t="str">
        <f>VLOOKUP(A3063,Mapping!$H$2:$J$215,3,0)</f>
        <v>Post</v>
      </c>
      <c r="D3063" t="s">
        <v>113</v>
      </c>
      <c r="E3063" t="str">
        <f>VLOOKUP(D3063,Mapping!$E$2:$F$28,2,0)</f>
        <v>sum</v>
      </c>
      <c r="F3063">
        <v>67810</v>
      </c>
    </row>
    <row r="3064" spans="1:6" x14ac:dyDescent="0.35">
      <c r="A3064" s="56">
        <v>44322</v>
      </c>
      <c r="B3064" s="56" t="str">
        <f>VLOOKUP(A3064,Mapping!$H$2:$I$215,2,0)</f>
        <v>Post</v>
      </c>
      <c r="C3064" s="123" t="str">
        <f>VLOOKUP(A3064,Mapping!$H$2:$J$215,3,0)</f>
        <v>Post</v>
      </c>
      <c r="D3064" t="s">
        <v>113</v>
      </c>
      <c r="E3064" t="str">
        <f>VLOOKUP(D3064,Mapping!$E$2:$F$28,2,0)</f>
        <v>sum</v>
      </c>
      <c r="F3064">
        <v>46742</v>
      </c>
    </row>
    <row r="3065" spans="1:6" x14ac:dyDescent="0.35">
      <c r="A3065" s="56">
        <v>44323</v>
      </c>
      <c r="B3065" s="56" t="str">
        <f>VLOOKUP(A3065,Mapping!$H$2:$I$215,2,0)</f>
        <v>Post</v>
      </c>
      <c r="C3065" s="123" t="str">
        <f>VLOOKUP(A3065,Mapping!$H$2:$J$215,3,0)</f>
        <v>Post</v>
      </c>
      <c r="D3065" t="s">
        <v>113</v>
      </c>
      <c r="E3065" t="str">
        <f>VLOOKUP(D3065,Mapping!$E$2:$F$28,2,0)</f>
        <v>sum</v>
      </c>
      <c r="F3065">
        <v>40464</v>
      </c>
    </row>
    <row r="3066" spans="1:6" x14ac:dyDescent="0.35">
      <c r="A3066" s="56">
        <v>44324</v>
      </c>
      <c r="B3066" s="56" t="str">
        <f>VLOOKUP(A3066,Mapping!$H$2:$I$215,2,0)</f>
        <v>Post</v>
      </c>
      <c r="C3066" s="123" t="str">
        <f>VLOOKUP(A3066,Mapping!$H$2:$J$215,3,0)</f>
        <v>Post</v>
      </c>
      <c r="D3066" t="s">
        <v>113</v>
      </c>
      <c r="E3066" t="str">
        <f>VLOOKUP(D3066,Mapping!$E$2:$F$28,2,0)</f>
        <v>sum</v>
      </c>
      <c r="F3066">
        <v>49721</v>
      </c>
    </row>
    <row r="3067" spans="1:6" x14ac:dyDescent="0.35">
      <c r="A3067" s="56">
        <v>44325</v>
      </c>
      <c r="B3067" s="56" t="str">
        <f>VLOOKUP(A3067,Mapping!$H$2:$I$215,2,0)</f>
        <v>Post</v>
      </c>
      <c r="C3067" s="123" t="str">
        <f>VLOOKUP(A3067,Mapping!$H$2:$J$215,3,0)</f>
        <v>Post</v>
      </c>
      <c r="D3067" t="s">
        <v>113</v>
      </c>
      <c r="E3067" t="str">
        <f>VLOOKUP(D3067,Mapping!$E$2:$F$28,2,0)</f>
        <v>sum</v>
      </c>
      <c r="F3067">
        <v>56351</v>
      </c>
    </row>
    <row r="3068" spans="1:6" x14ac:dyDescent="0.35">
      <c r="A3068" s="56">
        <v>44326</v>
      </c>
      <c r="B3068" s="56" t="str">
        <f>VLOOKUP(A3068,Mapping!$H$2:$I$215,2,0)</f>
        <v>Post</v>
      </c>
      <c r="C3068" s="123" t="str">
        <f>VLOOKUP(A3068,Mapping!$H$2:$J$215,3,0)</f>
        <v>Post</v>
      </c>
      <c r="D3068" t="s">
        <v>113</v>
      </c>
      <c r="E3068" t="str">
        <f>VLOOKUP(D3068,Mapping!$E$2:$F$28,2,0)</f>
        <v>sum</v>
      </c>
      <c r="F3068">
        <v>36788</v>
      </c>
    </row>
    <row r="3069" spans="1:6" x14ac:dyDescent="0.35">
      <c r="A3069" s="56">
        <v>44327</v>
      </c>
      <c r="B3069" s="56" t="str">
        <f>VLOOKUP(A3069,Mapping!$H$2:$I$215,2,0)</f>
        <v>Post</v>
      </c>
      <c r="C3069" s="123" t="str">
        <f>VLOOKUP(A3069,Mapping!$H$2:$J$215,3,0)</f>
        <v>Post</v>
      </c>
      <c r="D3069" t="s">
        <v>113</v>
      </c>
      <c r="E3069" t="str">
        <f>VLOOKUP(D3069,Mapping!$E$2:$F$28,2,0)</f>
        <v>sum</v>
      </c>
      <c r="F3069">
        <v>38490</v>
      </c>
    </row>
    <row r="3070" spans="1:6" x14ac:dyDescent="0.35">
      <c r="A3070" s="56">
        <v>44328</v>
      </c>
      <c r="B3070" s="56" t="str">
        <f>VLOOKUP(A3070,Mapping!$H$2:$I$215,2,0)</f>
        <v>Post</v>
      </c>
      <c r="C3070" s="123" t="str">
        <f>VLOOKUP(A3070,Mapping!$H$2:$J$215,3,0)</f>
        <v>Post</v>
      </c>
      <c r="D3070" t="s">
        <v>113</v>
      </c>
      <c r="E3070" t="str">
        <f>VLOOKUP(D3070,Mapping!$E$2:$F$28,2,0)</f>
        <v>sum</v>
      </c>
      <c r="F3070">
        <v>45373</v>
      </c>
    </row>
    <row r="3071" spans="1:6" x14ac:dyDescent="0.35">
      <c r="A3071" s="56">
        <v>44329</v>
      </c>
      <c r="B3071" s="56" t="str">
        <f>VLOOKUP(A3071,Mapping!$H$2:$I$215,2,0)</f>
        <v>Post</v>
      </c>
      <c r="C3071" s="123" t="str">
        <f>VLOOKUP(A3071,Mapping!$H$2:$J$215,3,0)</f>
        <v>Post</v>
      </c>
      <c r="D3071" t="s">
        <v>113</v>
      </c>
      <c r="E3071" t="str">
        <f>VLOOKUP(D3071,Mapping!$E$2:$F$28,2,0)</f>
        <v>sum</v>
      </c>
      <c r="F3071">
        <v>33561</v>
      </c>
    </row>
    <row r="3072" spans="1:6" x14ac:dyDescent="0.35">
      <c r="A3072" s="56">
        <v>44330</v>
      </c>
      <c r="B3072" s="56" t="str">
        <f>VLOOKUP(A3072,Mapping!$H$2:$I$215,2,0)</f>
        <v>Post</v>
      </c>
      <c r="C3072" s="123" t="str">
        <f>VLOOKUP(A3072,Mapping!$H$2:$J$215,3,0)</f>
        <v>Post</v>
      </c>
      <c r="D3072" t="s">
        <v>113</v>
      </c>
      <c r="E3072" t="str">
        <f>VLOOKUP(D3072,Mapping!$E$2:$F$28,2,0)</f>
        <v>sum</v>
      </c>
      <c r="F3072">
        <v>44407</v>
      </c>
    </row>
    <row r="3073" spans="1:6" x14ac:dyDescent="0.35">
      <c r="A3073" s="56">
        <v>44331</v>
      </c>
      <c r="B3073" s="56" t="str">
        <f>VLOOKUP(A3073,Mapping!$H$2:$I$215,2,0)</f>
        <v>Post</v>
      </c>
      <c r="C3073" s="123" t="str">
        <f>VLOOKUP(A3073,Mapping!$H$2:$J$215,3,0)</f>
        <v>Post</v>
      </c>
      <c r="D3073" t="s">
        <v>113</v>
      </c>
      <c r="E3073" t="str">
        <f>VLOOKUP(D3073,Mapping!$E$2:$F$28,2,0)</f>
        <v>sum</v>
      </c>
      <c r="F3073">
        <v>36672</v>
      </c>
    </row>
    <row r="3074" spans="1:6" x14ac:dyDescent="0.35">
      <c r="A3074" s="56">
        <v>44332</v>
      </c>
      <c r="B3074" s="56" t="str">
        <f>VLOOKUP(A3074,Mapping!$H$2:$I$215,2,0)</f>
        <v>Post</v>
      </c>
      <c r="C3074" s="123" t="str">
        <f>VLOOKUP(A3074,Mapping!$H$2:$J$215,3,0)</f>
        <v>Post</v>
      </c>
      <c r="D3074" t="s">
        <v>113</v>
      </c>
      <c r="E3074" t="str">
        <f>VLOOKUP(D3074,Mapping!$E$2:$F$28,2,0)</f>
        <v>sum</v>
      </c>
      <c r="F3074">
        <v>40100</v>
      </c>
    </row>
    <row r="3075" spans="1:6" x14ac:dyDescent="0.35">
      <c r="A3075" s="56">
        <v>44333</v>
      </c>
      <c r="B3075" s="56" t="str">
        <f>VLOOKUP(A3075,Mapping!$H$2:$I$215,2,0)</f>
        <v>Post</v>
      </c>
      <c r="C3075" s="123" t="str">
        <f>VLOOKUP(A3075,Mapping!$H$2:$J$215,3,0)</f>
        <v>Post</v>
      </c>
      <c r="D3075" t="s">
        <v>113</v>
      </c>
      <c r="E3075" t="str">
        <f>VLOOKUP(D3075,Mapping!$E$2:$F$28,2,0)</f>
        <v>sum</v>
      </c>
      <c r="F3075">
        <v>41339</v>
      </c>
    </row>
    <row r="3076" spans="1:6" x14ac:dyDescent="0.35">
      <c r="A3076" s="56">
        <v>44334</v>
      </c>
      <c r="B3076" s="56" t="str">
        <f>VLOOKUP(A3076,Mapping!$H$2:$I$215,2,0)</f>
        <v>Post</v>
      </c>
      <c r="C3076" s="123" t="str">
        <f>VLOOKUP(A3076,Mapping!$H$2:$J$215,3,0)</f>
        <v>Post</v>
      </c>
      <c r="D3076" t="s">
        <v>113</v>
      </c>
      <c r="E3076" t="str">
        <f>VLOOKUP(D3076,Mapping!$E$2:$F$28,2,0)</f>
        <v>sum</v>
      </c>
      <c r="F3076">
        <v>41352</v>
      </c>
    </row>
    <row r="3077" spans="1:6" x14ac:dyDescent="0.35">
      <c r="A3077" s="56">
        <v>44335</v>
      </c>
      <c r="B3077" s="56" t="str">
        <f>VLOOKUP(A3077,Mapping!$H$2:$I$215,2,0)</f>
        <v>Post</v>
      </c>
      <c r="C3077" s="123" t="str">
        <f>VLOOKUP(A3077,Mapping!$H$2:$J$215,3,0)</f>
        <v>Post</v>
      </c>
      <c r="D3077" t="s">
        <v>113</v>
      </c>
      <c r="E3077" t="str">
        <f>VLOOKUP(D3077,Mapping!$E$2:$F$28,2,0)</f>
        <v>sum</v>
      </c>
      <c r="F3077">
        <v>42614</v>
      </c>
    </row>
    <row r="3078" spans="1:6" x14ac:dyDescent="0.35">
      <c r="A3078" s="56">
        <v>44336</v>
      </c>
      <c r="B3078" s="56" t="str">
        <f>VLOOKUP(A3078,Mapping!$H$2:$I$215,2,0)</f>
        <v>Post</v>
      </c>
      <c r="C3078" s="123" t="str">
        <f>VLOOKUP(A3078,Mapping!$H$2:$J$215,3,0)</f>
        <v>Post</v>
      </c>
      <c r="D3078" t="s">
        <v>113</v>
      </c>
      <c r="E3078" t="str">
        <f>VLOOKUP(D3078,Mapping!$E$2:$F$28,2,0)</f>
        <v>sum</v>
      </c>
      <c r="F3078">
        <v>40869</v>
      </c>
    </row>
    <row r="3079" spans="1:6" x14ac:dyDescent="0.35">
      <c r="A3079" s="56">
        <v>44337</v>
      </c>
      <c r="B3079" s="56" t="str">
        <f>VLOOKUP(A3079,Mapping!$H$2:$I$215,2,0)</f>
        <v>Post</v>
      </c>
      <c r="C3079" s="123" t="str">
        <f>VLOOKUP(A3079,Mapping!$H$2:$J$215,3,0)</f>
        <v>Post</v>
      </c>
      <c r="D3079" t="s">
        <v>113</v>
      </c>
      <c r="E3079" t="str">
        <f>VLOOKUP(D3079,Mapping!$E$2:$F$28,2,0)</f>
        <v>sum</v>
      </c>
      <c r="F3079">
        <v>28387</v>
      </c>
    </row>
    <row r="3080" spans="1:6" x14ac:dyDescent="0.35">
      <c r="A3080" s="56">
        <v>44338</v>
      </c>
      <c r="B3080" s="56" t="str">
        <f>VLOOKUP(A3080,Mapping!$H$2:$I$215,2,0)</f>
        <v>Post</v>
      </c>
      <c r="C3080" s="123" t="str">
        <f>VLOOKUP(A3080,Mapping!$H$2:$J$215,3,0)</f>
        <v>Post</v>
      </c>
      <c r="D3080" t="s">
        <v>113</v>
      </c>
      <c r="E3080" t="str">
        <f>VLOOKUP(D3080,Mapping!$E$2:$F$28,2,0)</f>
        <v>sum</v>
      </c>
      <c r="F3080">
        <v>27987</v>
      </c>
    </row>
    <row r="3081" spans="1:6" x14ac:dyDescent="0.35">
      <c r="A3081" s="56">
        <v>44339</v>
      </c>
      <c r="B3081" s="56" t="str">
        <f>VLOOKUP(A3081,Mapping!$H$2:$I$215,2,0)</f>
        <v>Post</v>
      </c>
      <c r="C3081" s="123" t="str">
        <f>VLOOKUP(A3081,Mapping!$H$2:$J$215,3,0)</f>
        <v>Post</v>
      </c>
      <c r="D3081" t="s">
        <v>113</v>
      </c>
      <c r="E3081" t="str">
        <f>VLOOKUP(D3081,Mapping!$E$2:$F$28,2,0)</f>
        <v>sum</v>
      </c>
      <c r="F3081">
        <v>42269</v>
      </c>
    </row>
    <row r="3082" spans="1:6" x14ac:dyDescent="0.35">
      <c r="A3082" s="56">
        <v>44340</v>
      </c>
      <c r="B3082" s="56" t="str">
        <f>VLOOKUP(A3082,Mapping!$H$2:$I$215,2,0)</f>
        <v>Post</v>
      </c>
      <c r="C3082" s="123" t="str">
        <f>VLOOKUP(A3082,Mapping!$H$2:$J$215,3,0)</f>
        <v>Post</v>
      </c>
      <c r="D3082" t="s">
        <v>113</v>
      </c>
      <c r="E3082" t="str">
        <f>VLOOKUP(D3082,Mapping!$E$2:$F$28,2,0)</f>
        <v>sum</v>
      </c>
      <c r="F3082">
        <v>48121</v>
      </c>
    </row>
    <row r="3083" spans="1:6" x14ac:dyDescent="0.35">
      <c r="A3083" s="56">
        <v>44341</v>
      </c>
      <c r="B3083" s="56" t="str">
        <f>VLOOKUP(A3083,Mapping!$H$2:$I$215,2,0)</f>
        <v>Post</v>
      </c>
      <c r="C3083" s="123" t="str">
        <f>VLOOKUP(A3083,Mapping!$H$2:$J$215,3,0)</f>
        <v>Post</v>
      </c>
      <c r="D3083" t="s">
        <v>113</v>
      </c>
      <c r="E3083" t="str">
        <f>VLOOKUP(D3083,Mapping!$E$2:$F$28,2,0)</f>
        <v>sum</v>
      </c>
      <c r="F3083">
        <v>46636</v>
      </c>
    </row>
    <row r="3084" spans="1:6" x14ac:dyDescent="0.35">
      <c r="A3084" s="56">
        <v>44342</v>
      </c>
      <c r="B3084" s="56" t="str">
        <f>VLOOKUP(A3084,Mapping!$H$2:$I$215,2,0)</f>
        <v>Post</v>
      </c>
      <c r="C3084" s="123" t="str">
        <f>VLOOKUP(A3084,Mapping!$H$2:$J$215,3,0)</f>
        <v>Post</v>
      </c>
      <c r="D3084" t="s">
        <v>113</v>
      </c>
      <c r="E3084" t="str">
        <f>VLOOKUP(D3084,Mapping!$E$2:$F$28,2,0)</f>
        <v>sum</v>
      </c>
      <c r="F3084">
        <v>39414</v>
      </c>
    </row>
    <row r="3085" spans="1:6" x14ac:dyDescent="0.35">
      <c r="A3085" s="56">
        <v>44343</v>
      </c>
      <c r="B3085" s="56" t="str">
        <f>VLOOKUP(A3085,Mapping!$H$2:$I$215,2,0)</f>
        <v>Post</v>
      </c>
      <c r="C3085" s="123" t="str">
        <f>VLOOKUP(A3085,Mapping!$H$2:$J$215,3,0)</f>
        <v>Post</v>
      </c>
      <c r="D3085" t="s">
        <v>113</v>
      </c>
      <c r="E3085" t="str">
        <f>VLOOKUP(D3085,Mapping!$E$2:$F$28,2,0)</f>
        <v>sum</v>
      </c>
      <c r="F3085">
        <v>32939</v>
      </c>
    </row>
    <row r="3086" spans="1:6" x14ac:dyDescent="0.35">
      <c r="A3086" s="56">
        <v>44344</v>
      </c>
      <c r="B3086" s="56" t="str">
        <f>VLOOKUP(A3086,Mapping!$H$2:$I$215,2,0)</f>
        <v>Post</v>
      </c>
      <c r="C3086" s="123" t="str">
        <f>VLOOKUP(A3086,Mapping!$H$2:$J$215,3,0)</f>
        <v>Post</v>
      </c>
      <c r="D3086" t="s">
        <v>113</v>
      </c>
      <c r="E3086" t="str">
        <f>VLOOKUP(D3086,Mapping!$E$2:$F$28,2,0)</f>
        <v>sum</v>
      </c>
      <c r="F3086">
        <v>35026</v>
      </c>
    </row>
    <row r="3087" spans="1:6" x14ac:dyDescent="0.35">
      <c r="A3087" s="56">
        <v>44345</v>
      </c>
      <c r="B3087" s="56" t="str">
        <f>VLOOKUP(A3087,Mapping!$H$2:$I$215,2,0)</f>
        <v>Post</v>
      </c>
      <c r="C3087" s="123" t="str">
        <f>VLOOKUP(A3087,Mapping!$H$2:$J$215,3,0)</f>
        <v>Post</v>
      </c>
      <c r="D3087" t="s">
        <v>113</v>
      </c>
      <c r="E3087" t="str">
        <f>VLOOKUP(D3087,Mapping!$E$2:$F$28,2,0)</f>
        <v>sum</v>
      </c>
      <c r="F3087">
        <v>37864</v>
      </c>
    </row>
    <row r="3088" spans="1:6" x14ac:dyDescent="0.35">
      <c r="A3088" s="56">
        <v>44346</v>
      </c>
      <c r="B3088" s="56" t="str">
        <f>VLOOKUP(A3088,Mapping!$H$2:$I$215,2,0)</f>
        <v>Post</v>
      </c>
      <c r="C3088" s="123" t="str">
        <f>VLOOKUP(A3088,Mapping!$H$2:$J$215,3,0)</f>
        <v>Post</v>
      </c>
      <c r="D3088" t="s">
        <v>113</v>
      </c>
      <c r="E3088" t="str">
        <f>VLOOKUP(D3088,Mapping!$E$2:$F$28,2,0)</f>
        <v>sum</v>
      </c>
      <c r="F3088">
        <v>38828</v>
      </c>
    </row>
    <row r="3089" spans="1:6" x14ac:dyDescent="0.35">
      <c r="A3089" s="56">
        <v>44347</v>
      </c>
      <c r="B3089" s="56" t="str">
        <f>VLOOKUP(A3089,Mapping!$H$2:$I$215,2,0)</f>
        <v>Post</v>
      </c>
      <c r="C3089" s="123" t="str">
        <f>VLOOKUP(A3089,Mapping!$H$2:$J$215,3,0)</f>
        <v>Post</v>
      </c>
      <c r="D3089" t="s">
        <v>113</v>
      </c>
      <c r="E3089" t="str">
        <f>VLOOKUP(D3089,Mapping!$E$2:$F$28,2,0)</f>
        <v>sum</v>
      </c>
      <c r="F3089">
        <v>46226</v>
      </c>
    </row>
    <row r="3090" spans="1:6" x14ac:dyDescent="0.35">
      <c r="A3090" s="56">
        <v>44348</v>
      </c>
      <c r="B3090" s="56" t="str">
        <f>VLOOKUP(A3090,Mapping!$H$2:$I$215,2,0)</f>
        <v>Post</v>
      </c>
      <c r="C3090" s="123" t="str">
        <f>VLOOKUP(A3090,Mapping!$H$2:$J$215,3,0)</f>
        <v>Post</v>
      </c>
      <c r="D3090" t="s">
        <v>113</v>
      </c>
      <c r="E3090" t="str">
        <f>VLOOKUP(D3090,Mapping!$E$2:$F$28,2,0)</f>
        <v>sum</v>
      </c>
      <c r="F3090">
        <v>41864</v>
      </c>
    </row>
    <row r="3091" spans="1:6" x14ac:dyDescent="0.35">
      <c r="A3091" s="56">
        <v>44349</v>
      </c>
      <c r="B3091" s="56" t="str">
        <f>VLOOKUP(A3091,Mapping!$H$2:$I$215,2,0)</f>
        <v>Post</v>
      </c>
      <c r="C3091" s="123" t="str">
        <f>VLOOKUP(A3091,Mapping!$H$2:$J$215,3,0)</f>
        <v>Post</v>
      </c>
      <c r="D3091" t="s">
        <v>113</v>
      </c>
      <c r="E3091" t="str">
        <f>VLOOKUP(D3091,Mapping!$E$2:$F$28,2,0)</f>
        <v>sum</v>
      </c>
      <c r="F3091">
        <v>37572</v>
      </c>
    </row>
    <row r="3092" spans="1:6" x14ac:dyDescent="0.35">
      <c r="A3092" s="56">
        <v>44350</v>
      </c>
      <c r="B3092" s="56" t="str">
        <f>VLOOKUP(A3092,Mapping!$H$2:$I$215,2,0)</f>
        <v>Post</v>
      </c>
      <c r="C3092" s="123" t="str">
        <f>VLOOKUP(A3092,Mapping!$H$2:$J$215,3,0)</f>
        <v>Post</v>
      </c>
      <c r="D3092" t="s">
        <v>113</v>
      </c>
      <c r="E3092" t="str">
        <f>VLOOKUP(D3092,Mapping!$E$2:$F$28,2,0)</f>
        <v>sum</v>
      </c>
      <c r="F3092">
        <v>40777</v>
      </c>
    </row>
    <row r="3093" spans="1:6" x14ac:dyDescent="0.35">
      <c r="A3093" s="56">
        <v>44351</v>
      </c>
      <c r="B3093" s="56" t="str">
        <f>VLOOKUP(A3093,Mapping!$H$2:$I$215,2,0)</f>
        <v>Post</v>
      </c>
      <c r="C3093" s="123" t="str">
        <f>VLOOKUP(A3093,Mapping!$H$2:$J$215,3,0)</f>
        <v>Post</v>
      </c>
      <c r="D3093" t="s">
        <v>113</v>
      </c>
      <c r="E3093" t="str">
        <f>VLOOKUP(D3093,Mapping!$E$2:$F$28,2,0)</f>
        <v>sum</v>
      </c>
      <c r="F3093">
        <v>47949</v>
      </c>
    </row>
    <row r="3094" spans="1:6" x14ac:dyDescent="0.35">
      <c r="A3094" s="56">
        <v>44352</v>
      </c>
      <c r="B3094" s="56" t="str">
        <f>VLOOKUP(A3094,Mapping!$H$2:$I$215,2,0)</f>
        <v>Post</v>
      </c>
      <c r="C3094" s="123" t="str">
        <f>VLOOKUP(A3094,Mapping!$H$2:$J$215,3,0)</f>
        <v>Post</v>
      </c>
      <c r="D3094" t="s">
        <v>113</v>
      </c>
      <c r="E3094" t="str">
        <f>VLOOKUP(D3094,Mapping!$E$2:$F$28,2,0)</f>
        <v>sum</v>
      </c>
      <c r="F3094">
        <v>43955</v>
      </c>
    </row>
    <row r="3095" spans="1:6" x14ac:dyDescent="0.35">
      <c r="A3095" s="56">
        <v>44353</v>
      </c>
      <c r="B3095" s="56" t="str">
        <f>VLOOKUP(A3095,Mapping!$H$2:$I$215,2,0)</f>
        <v>Post</v>
      </c>
      <c r="C3095" s="123" t="str">
        <f>VLOOKUP(A3095,Mapping!$H$2:$J$215,3,0)</f>
        <v>Post</v>
      </c>
      <c r="D3095" t="s">
        <v>113</v>
      </c>
      <c r="E3095" t="str">
        <f>VLOOKUP(D3095,Mapping!$E$2:$F$28,2,0)</f>
        <v>sum</v>
      </c>
      <c r="F3095">
        <v>55879</v>
      </c>
    </row>
    <row r="3096" spans="1:6" x14ac:dyDescent="0.35">
      <c r="A3096" s="56">
        <v>44354</v>
      </c>
      <c r="B3096" s="56" t="str">
        <f>VLOOKUP(A3096,Mapping!$H$2:$I$215,2,0)</f>
        <v>Post</v>
      </c>
      <c r="C3096" s="123" t="str">
        <f>VLOOKUP(A3096,Mapping!$H$2:$J$215,3,0)</f>
        <v>Post</v>
      </c>
      <c r="D3096" t="s">
        <v>113</v>
      </c>
      <c r="E3096" t="str">
        <f>VLOOKUP(D3096,Mapping!$E$2:$F$28,2,0)</f>
        <v>sum</v>
      </c>
      <c r="F3096">
        <v>56762</v>
      </c>
    </row>
    <row r="3097" spans="1:6" x14ac:dyDescent="0.35">
      <c r="A3097" s="56">
        <v>44355</v>
      </c>
      <c r="B3097" s="56" t="str">
        <f>VLOOKUP(A3097,Mapping!$H$2:$I$215,2,0)</f>
        <v>Post</v>
      </c>
      <c r="C3097" s="123" t="str">
        <f>VLOOKUP(A3097,Mapping!$H$2:$J$215,3,0)</f>
        <v>Post</v>
      </c>
      <c r="D3097" t="s">
        <v>113</v>
      </c>
      <c r="E3097" t="str">
        <f>VLOOKUP(D3097,Mapping!$E$2:$F$28,2,0)</f>
        <v>sum</v>
      </c>
      <c r="F3097">
        <v>50270</v>
      </c>
    </row>
    <row r="3098" spans="1:6" x14ac:dyDescent="0.35">
      <c r="A3098" s="56">
        <v>44356</v>
      </c>
      <c r="B3098" s="56" t="str">
        <f>VLOOKUP(A3098,Mapping!$H$2:$I$215,2,0)</f>
        <v>Post</v>
      </c>
      <c r="C3098" s="123" t="str">
        <f>VLOOKUP(A3098,Mapping!$H$2:$J$215,3,0)</f>
        <v>Post</v>
      </c>
      <c r="D3098" t="s">
        <v>113</v>
      </c>
      <c r="E3098" t="str">
        <f>VLOOKUP(D3098,Mapping!$E$2:$F$28,2,0)</f>
        <v>sum</v>
      </c>
      <c r="F3098">
        <v>46782</v>
      </c>
    </row>
    <row r="3099" spans="1:6" x14ac:dyDescent="0.35">
      <c r="A3099" s="56">
        <v>44357</v>
      </c>
      <c r="B3099" s="56" t="str">
        <f>VLOOKUP(A3099,Mapping!$H$2:$I$215,2,0)</f>
        <v>Post</v>
      </c>
      <c r="C3099" s="123" t="str">
        <f>VLOOKUP(A3099,Mapping!$H$2:$J$215,3,0)</f>
        <v>Post</v>
      </c>
      <c r="D3099" t="s">
        <v>113</v>
      </c>
      <c r="E3099" t="str">
        <f>VLOOKUP(D3099,Mapping!$E$2:$F$28,2,0)</f>
        <v>sum</v>
      </c>
      <c r="F3099">
        <v>57336</v>
      </c>
    </row>
    <row r="3100" spans="1:6" x14ac:dyDescent="0.35">
      <c r="A3100" s="56">
        <v>44358</v>
      </c>
      <c r="B3100" s="56" t="str">
        <f>VLOOKUP(A3100,Mapping!$H$2:$I$215,2,0)</f>
        <v>Post</v>
      </c>
      <c r="C3100" s="123" t="str">
        <f>VLOOKUP(A3100,Mapping!$H$2:$J$215,3,0)</f>
        <v>Post</v>
      </c>
      <c r="D3100" t="s">
        <v>113</v>
      </c>
      <c r="E3100" t="str">
        <f>VLOOKUP(D3100,Mapping!$E$2:$F$28,2,0)</f>
        <v>sum</v>
      </c>
      <c r="F3100">
        <v>69712</v>
      </c>
    </row>
    <row r="3101" spans="1:6" x14ac:dyDescent="0.35">
      <c r="A3101" s="56">
        <v>44359</v>
      </c>
      <c r="B3101" s="56" t="str">
        <f>VLOOKUP(A3101,Mapping!$H$2:$I$215,2,0)</f>
        <v>Post</v>
      </c>
      <c r="C3101" s="123" t="str">
        <f>VLOOKUP(A3101,Mapping!$H$2:$J$215,3,0)</f>
        <v>Post</v>
      </c>
      <c r="D3101" t="s">
        <v>113</v>
      </c>
      <c r="E3101" t="str">
        <f>VLOOKUP(D3101,Mapping!$E$2:$F$28,2,0)</f>
        <v>sum</v>
      </c>
      <c r="F3101">
        <v>106981</v>
      </c>
    </row>
    <row r="3102" spans="1:6" x14ac:dyDescent="0.35">
      <c r="A3102" s="56">
        <v>44360</v>
      </c>
      <c r="B3102" s="56" t="str">
        <f>VLOOKUP(A3102,Mapping!$H$2:$I$215,2,0)</f>
        <v>Post</v>
      </c>
      <c r="C3102" s="123" t="str">
        <f>VLOOKUP(A3102,Mapping!$H$2:$J$215,3,0)</f>
        <v>Post</v>
      </c>
      <c r="D3102" t="s">
        <v>113</v>
      </c>
      <c r="E3102" t="str">
        <f>VLOOKUP(D3102,Mapping!$E$2:$F$28,2,0)</f>
        <v>sum</v>
      </c>
      <c r="F3102">
        <v>137207</v>
      </c>
    </row>
    <row r="3103" spans="1:6" x14ac:dyDescent="0.35">
      <c r="A3103" s="56">
        <v>44361</v>
      </c>
      <c r="B3103" s="56" t="str">
        <f>VLOOKUP(A3103,Mapping!$H$2:$I$215,2,0)</f>
        <v>Post</v>
      </c>
      <c r="C3103" s="123" t="str">
        <f>VLOOKUP(A3103,Mapping!$H$2:$J$215,3,0)</f>
        <v>Post</v>
      </c>
      <c r="D3103" t="s">
        <v>113</v>
      </c>
      <c r="E3103" t="str">
        <f>VLOOKUP(D3103,Mapping!$E$2:$F$28,2,0)</f>
        <v>sum</v>
      </c>
      <c r="F3103">
        <v>87126</v>
      </c>
    </row>
    <row r="3104" spans="1:6" x14ac:dyDescent="0.35">
      <c r="A3104" s="56">
        <v>44362</v>
      </c>
      <c r="B3104" s="56" t="str">
        <f>VLOOKUP(A3104,Mapping!$H$2:$I$215,2,0)</f>
        <v>Post</v>
      </c>
      <c r="C3104" s="123" t="str">
        <f>VLOOKUP(A3104,Mapping!$H$2:$J$215,3,0)</f>
        <v>Post</v>
      </c>
      <c r="D3104" t="s">
        <v>113</v>
      </c>
      <c r="E3104" t="str">
        <f>VLOOKUP(D3104,Mapping!$E$2:$F$28,2,0)</f>
        <v>sum</v>
      </c>
      <c r="F3104">
        <v>82948</v>
      </c>
    </row>
    <row r="3105" spans="1:6" x14ac:dyDescent="0.35">
      <c r="A3105" s="56">
        <v>44363</v>
      </c>
      <c r="B3105" s="56" t="str">
        <f>VLOOKUP(A3105,Mapping!$H$2:$I$215,2,0)</f>
        <v>Post</v>
      </c>
      <c r="C3105" s="123" t="str">
        <f>VLOOKUP(A3105,Mapping!$H$2:$J$215,3,0)</f>
        <v>Post</v>
      </c>
      <c r="D3105" t="s">
        <v>113</v>
      </c>
      <c r="E3105" t="str">
        <f>VLOOKUP(D3105,Mapping!$E$2:$F$28,2,0)</f>
        <v>sum</v>
      </c>
      <c r="F3105">
        <v>51444</v>
      </c>
    </row>
    <row r="3106" spans="1:6" x14ac:dyDescent="0.35">
      <c r="A3106" s="56">
        <v>44364</v>
      </c>
      <c r="B3106" s="56" t="str">
        <f>VLOOKUP(A3106,Mapping!$H$2:$I$215,2,0)</f>
        <v>Post</v>
      </c>
      <c r="C3106" s="123" t="str">
        <f>VLOOKUP(A3106,Mapping!$H$2:$J$215,3,0)</f>
        <v>Post</v>
      </c>
      <c r="D3106" t="s">
        <v>113</v>
      </c>
      <c r="E3106" t="str">
        <f>VLOOKUP(D3106,Mapping!$E$2:$F$28,2,0)</f>
        <v>sum</v>
      </c>
      <c r="F3106">
        <v>40376</v>
      </c>
    </row>
    <row r="3107" spans="1:6" x14ac:dyDescent="0.35">
      <c r="A3107" s="56">
        <v>44365</v>
      </c>
      <c r="B3107" s="56" t="str">
        <f>VLOOKUP(A3107,Mapping!$H$2:$I$215,2,0)</f>
        <v>Post</v>
      </c>
      <c r="C3107" s="123" t="str">
        <f>VLOOKUP(A3107,Mapping!$H$2:$J$215,3,0)</f>
        <v>Post</v>
      </c>
      <c r="D3107" t="s">
        <v>113</v>
      </c>
      <c r="E3107" t="str">
        <f>VLOOKUP(D3107,Mapping!$E$2:$F$28,2,0)</f>
        <v>sum</v>
      </c>
      <c r="F3107">
        <v>34111</v>
      </c>
    </row>
    <row r="3108" spans="1:6" x14ac:dyDescent="0.35">
      <c r="A3108" s="56">
        <v>44366</v>
      </c>
      <c r="B3108" s="56" t="str">
        <f>VLOOKUP(A3108,Mapping!$H$2:$I$215,2,0)</f>
        <v>Post</v>
      </c>
      <c r="C3108" s="123" t="str">
        <f>VLOOKUP(A3108,Mapping!$H$2:$J$215,3,0)</f>
        <v>Post</v>
      </c>
      <c r="D3108" t="s">
        <v>113</v>
      </c>
      <c r="E3108" t="str">
        <f>VLOOKUP(D3108,Mapping!$E$2:$F$28,2,0)</f>
        <v>sum</v>
      </c>
      <c r="F3108">
        <v>39861</v>
      </c>
    </row>
    <row r="3109" spans="1:6" x14ac:dyDescent="0.35">
      <c r="A3109" s="56">
        <v>44367</v>
      </c>
      <c r="B3109" s="56" t="str">
        <f>VLOOKUP(A3109,Mapping!$H$2:$I$215,2,0)</f>
        <v>Post</v>
      </c>
      <c r="C3109" s="123" t="str">
        <f>VLOOKUP(A3109,Mapping!$H$2:$J$215,3,0)</f>
        <v>Post</v>
      </c>
      <c r="D3109" t="s">
        <v>113</v>
      </c>
      <c r="E3109" t="str">
        <f>VLOOKUP(D3109,Mapping!$E$2:$F$28,2,0)</f>
        <v>sum</v>
      </c>
      <c r="F3109">
        <v>49141</v>
      </c>
    </row>
    <row r="3110" spans="1:6" x14ac:dyDescent="0.35">
      <c r="A3110" s="56">
        <v>44368</v>
      </c>
      <c r="B3110" s="56" t="str">
        <f>VLOOKUP(A3110,Mapping!$H$2:$I$215,2,0)</f>
        <v>Post</v>
      </c>
      <c r="C3110" s="123" t="str">
        <f>VLOOKUP(A3110,Mapping!$H$2:$J$215,3,0)</f>
        <v>Post</v>
      </c>
      <c r="D3110" t="s">
        <v>113</v>
      </c>
      <c r="E3110" t="str">
        <f>VLOOKUP(D3110,Mapping!$E$2:$F$28,2,0)</f>
        <v>sum</v>
      </c>
      <c r="F3110">
        <v>41018</v>
      </c>
    </row>
    <row r="3111" spans="1:6" x14ac:dyDescent="0.35">
      <c r="A3111" s="56">
        <v>44369</v>
      </c>
      <c r="B3111" s="56" t="str">
        <f>VLOOKUP(A3111,Mapping!$H$2:$I$215,2,0)</f>
        <v>Post</v>
      </c>
      <c r="C3111" s="123" t="str">
        <f>VLOOKUP(A3111,Mapping!$H$2:$J$215,3,0)</f>
        <v>Post</v>
      </c>
      <c r="D3111" t="s">
        <v>113</v>
      </c>
      <c r="E3111" t="str">
        <f>VLOOKUP(D3111,Mapping!$E$2:$F$28,2,0)</f>
        <v>sum</v>
      </c>
      <c r="F3111">
        <v>39818</v>
      </c>
    </row>
    <row r="3112" spans="1:6" x14ac:dyDescent="0.35">
      <c r="A3112" s="56">
        <v>44370</v>
      </c>
      <c r="B3112" s="56" t="str">
        <f>VLOOKUP(A3112,Mapping!$H$2:$I$215,2,0)</f>
        <v>Post</v>
      </c>
      <c r="C3112" s="123">
        <f>VLOOKUP(A3112,Mapping!$H$2:$J$215,3,0)</f>
        <v>0</v>
      </c>
      <c r="D3112" t="s">
        <v>113</v>
      </c>
      <c r="E3112" t="str">
        <f>VLOOKUP(D3112,Mapping!$E$2:$F$28,2,0)</f>
        <v>sum</v>
      </c>
      <c r="F3112">
        <v>32242</v>
      </c>
    </row>
    <row r="3113" spans="1:6" x14ac:dyDescent="0.35">
      <c r="A3113" s="56">
        <v>44371</v>
      </c>
      <c r="B3113" s="56" t="str">
        <f>VLOOKUP(A3113,Mapping!$H$2:$I$215,2,0)</f>
        <v>Post</v>
      </c>
      <c r="C3113" s="123">
        <f>VLOOKUP(A3113,Mapping!$H$2:$J$215,3,0)</f>
        <v>0</v>
      </c>
      <c r="D3113" t="s">
        <v>113</v>
      </c>
      <c r="E3113" t="str">
        <f>VLOOKUP(D3113,Mapping!$E$2:$F$28,2,0)</f>
        <v>sum</v>
      </c>
      <c r="F3113">
        <v>32248</v>
      </c>
    </row>
    <row r="3114" spans="1:6" x14ac:dyDescent="0.35">
      <c r="A3114" s="56">
        <v>44372</v>
      </c>
      <c r="B3114" s="56" t="str">
        <f>VLOOKUP(A3114,Mapping!$H$2:$I$215,2,0)</f>
        <v>Post</v>
      </c>
      <c r="C3114" s="123">
        <f>VLOOKUP(A3114,Mapping!$H$2:$J$215,3,0)</f>
        <v>0</v>
      </c>
      <c r="D3114" t="s">
        <v>113</v>
      </c>
      <c r="E3114" t="str">
        <f>VLOOKUP(D3114,Mapping!$E$2:$F$28,2,0)</f>
        <v>sum</v>
      </c>
      <c r="F3114">
        <v>29178</v>
      </c>
    </row>
    <row r="3115" spans="1:6" x14ac:dyDescent="0.35">
      <c r="A3115" s="56">
        <v>44373</v>
      </c>
      <c r="B3115" s="56" t="str">
        <f>VLOOKUP(A3115,Mapping!$H$2:$I$215,2,0)</f>
        <v>Post</v>
      </c>
      <c r="C3115" s="123">
        <f>VLOOKUP(A3115,Mapping!$H$2:$J$215,3,0)</f>
        <v>0</v>
      </c>
      <c r="D3115" t="s">
        <v>113</v>
      </c>
      <c r="E3115" t="str">
        <f>VLOOKUP(D3115,Mapping!$E$2:$F$28,2,0)</f>
        <v>sum</v>
      </c>
      <c r="F3115">
        <v>33040</v>
      </c>
    </row>
    <row r="3116" spans="1:6" x14ac:dyDescent="0.35">
      <c r="A3116" s="56">
        <v>44374</v>
      </c>
      <c r="B3116" s="56" t="str">
        <f>VLOOKUP(A3116,Mapping!$H$2:$I$215,2,0)</f>
        <v>Post</v>
      </c>
      <c r="C3116" s="123">
        <f>VLOOKUP(A3116,Mapping!$H$2:$J$215,3,0)</f>
        <v>0</v>
      </c>
      <c r="D3116" t="s">
        <v>113</v>
      </c>
      <c r="E3116" t="str">
        <f>VLOOKUP(D3116,Mapping!$E$2:$F$28,2,0)</f>
        <v>sum</v>
      </c>
      <c r="F3116">
        <v>50885</v>
      </c>
    </row>
    <row r="3117" spans="1:6" x14ac:dyDescent="0.35">
      <c r="A3117" s="56">
        <v>44375</v>
      </c>
      <c r="B3117" s="56" t="str">
        <f>VLOOKUP(A3117,Mapping!$H$2:$I$215,2,0)</f>
        <v>Post</v>
      </c>
      <c r="C3117" s="123">
        <f>VLOOKUP(A3117,Mapping!$H$2:$J$215,3,0)</f>
        <v>0</v>
      </c>
      <c r="D3117" t="s">
        <v>113</v>
      </c>
      <c r="E3117" t="str">
        <f>VLOOKUP(D3117,Mapping!$E$2:$F$28,2,0)</f>
        <v>sum</v>
      </c>
      <c r="F3117">
        <v>39485</v>
      </c>
    </row>
    <row r="3118" spans="1:6" x14ac:dyDescent="0.35">
      <c r="A3118" s="56">
        <v>44376</v>
      </c>
      <c r="B3118" s="56" t="str">
        <f>VLOOKUP(A3118,Mapping!$H$2:$I$215,2,0)</f>
        <v>Post</v>
      </c>
      <c r="C3118" s="123">
        <f>VLOOKUP(A3118,Mapping!$H$2:$J$215,3,0)</f>
        <v>0</v>
      </c>
      <c r="D3118" t="s">
        <v>113</v>
      </c>
      <c r="E3118" t="str">
        <f>VLOOKUP(D3118,Mapping!$E$2:$F$28,2,0)</f>
        <v>sum</v>
      </c>
      <c r="F3118">
        <v>38338</v>
      </c>
    </row>
    <row r="3119" spans="1:6" x14ac:dyDescent="0.35">
      <c r="A3119" s="56">
        <v>44377</v>
      </c>
      <c r="B3119" s="56" t="str">
        <f>VLOOKUP(A3119,Mapping!$H$2:$I$215,2,0)</f>
        <v>Post</v>
      </c>
      <c r="C3119" s="123">
        <f>VLOOKUP(A3119,Mapping!$H$2:$J$215,3,0)</f>
        <v>0</v>
      </c>
      <c r="D3119" t="s">
        <v>113</v>
      </c>
      <c r="E3119" t="str">
        <f>VLOOKUP(D3119,Mapping!$E$2:$F$28,2,0)</f>
        <v>sum</v>
      </c>
      <c r="F3119">
        <v>31719</v>
      </c>
    </row>
    <row r="3120" spans="1:6" x14ac:dyDescent="0.35">
      <c r="A3120" s="56">
        <v>44378</v>
      </c>
      <c r="B3120" s="56" t="str">
        <f>VLOOKUP(A3120,Mapping!$H$2:$I$215,2,0)</f>
        <v>Post</v>
      </c>
      <c r="C3120" s="123">
        <f>VLOOKUP(A3120,Mapping!$H$2:$J$215,3,0)</f>
        <v>0</v>
      </c>
      <c r="D3120" t="s">
        <v>113</v>
      </c>
      <c r="E3120" t="str">
        <f>VLOOKUP(D3120,Mapping!$E$2:$F$28,2,0)</f>
        <v>sum</v>
      </c>
      <c r="F3120">
        <v>34220</v>
      </c>
    </row>
    <row r="3121" spans="1:6" x14ac:dyDescent="0.35">
      <c r="A3121" s="56">
        <v>44379</v>
      </c>
      <c r="B3121" s="56" t="str">
        <f>VLOOKUP(A3121,Mapping!$H$2:$I$215,2,0)</f>
        <v>Post</v>
      </c>
      <c r="C3121" s="123">
        <f>VLOOKUP(A3121,Mapping!$H$2:$J$215,3,0)</f>
        <v>0</v>
      </c>
      <c r="D3121" t="s">
        <v>113</v>
      </c>
      <c r="E3121" t="str">
        <f>VLOOKUP(D3121,Mapping!$E$2:$F$28,2,0)</f>
        <v>sum</v>
      </c>
      <c r="F3121">
        <v>32466</v>
      </c>
    </row>
    <row r="3122" spans="1:6" x14ac:dyDescent="0.35">
      <c r="A3122" s="56">
        <v>44380</v>
      </c>
      <c r="B3122" s="56" t="str">
        <f>VLOOKUP(A3122,Mapping!$H$2:$I$215,2,0)</f>
        <v>Post</v>
      </c>
      <c r="C3122" s="123">
        <f>VLOOKUP(A3122,Mapping!$H$2:$J$215,3,0)</f>
        <v>0</v>
      </c>
      <c r="D3122" t="s">
        <v>113</v>
      </c>
      <c r="E3122" t="str">
        <f>VLOOKUP(D3122,Mapping!$E$2:$F$28,2,0)</f>
        <v>sum</v>
      </c>
      <c r="F3122">
        <v>33290</v>
      </c>
    </row>
    <row r="3123" spans="1:6" x14ac:dyDescent="0.35">
      <c r="A3123" s="56">
        <v>44381</v>
      </c>
      <c r="B3123" s="56" t="str">
        <f>VLOOKUP(A3123,Mapping!$H$2:$I$215,2,0)</f>
        <v>Post</v>
      </c>
      <c r="C3123" s="123">
        <f>VLOOKUP(A3123,Mapping!$H$2:$J$215,3,0)</f>
        <v>0</v>
      </c>
      <c r="D3123" t="s">
        <v>113</v>
      </c>
      <c r="E3123" t="str">
        <f>VLOOKUP(D3123,Mapping!$E$2:$F$28,2,0)</f>
        <v>sum</v>
      </c>
      <c r="F3123">
        <v>46255</v>
      </c>
    </row>
    <row r="3124" spans="1:6" x14ac:dyDescent="0.35">
      <c r="A3124" s="56">
        <v>44382</v>
      </c>
      <c r="B3124" s="56" t="str">
        <f>VLOOKUP(A3124,Mapping!$H$2:$I$215,2,0)</f>
        <v>Post</v>
      </c>
      <c r="C3124" s="123">
        <f>VLOOKUP(A3124,Mapping!$H$2:$J$215,3,0)</f>
        <v>0</v>
      </c>
      <c r="D3124" t="s">
        <v>113</v>
      </c>
      <c r="E3124" t="str">
        <f>VLOOKUP(D3124,Mapping!$E$2:$F$28,2,0)</f>
        <v>sum</v>
      </c>
      <c r="F3124">
        <v>54298</v>
      </c>
    </row>
    <row r="3125" spans="1:6" x14ac:dyDescent="0.35">
      <c r="A3125" s="56">
        <v>44383</v>
      </c>
      <c r="B3125" s="56" t="str">
        <f>VLOOKUP(A3125,Mapping!$H$2:$I$215,2,0)</f>
        <v>Post</v>
      </c>
      <c r="C3125" s="123">
        <f>VLOOKUP(A3125,Mapping!$H$2:$J$215,3,0)</f>
        <v>0</v>
      </c>
      <c r="D3125" t="s">
        <v>113</v>
      </c>
      <c r="E3125" t="str">
        <f>VLOOKUP(D3125,Mapping!$E$2:$F$28,2,0)</f>
        <v>sum</v>
      </c>
      <c r="F3125">
        <v>61958</v>
      </c>
    </row>
    <row r="3126" spans="1:6" x14ac:dyDescent="0.35">
      <c r="A3126" s="56">
        <v>44384</v>
      </c>
      <c r="B3126" s="56" t="str">
        <f>VLOOKUP(A3126,Mapping!$H$2:$I$215,2,0)</f>
        <v>Post</v>
      </c>
      <c r="C3126" s="123">
        <f>VLOOKUP(A3126,Mapping!$H$2:$J$215,3,0)</f>
        <v>0</v>
      </c>
      <c r="D3126" t="s">
        <v>113</v>
      </c>
      <c r="E3126" t="str">
        <f>VLOOKUP(D3126,Mapping!$E$2:$F$28,2,0)</f>
        <v>sum</v>
      </c>
      <c r="F3126">
        <v>60340</v>
      </c>
    </row>
    <row r="3127" spans="1:6" x14ac:dyDescent="0.35">
      <c r="A3127" s="56">
        <v>44385</v>
      </c>
      <c r="B3127" s="56" t="str">
        <f>VLOOKUP(A3127,Mapping!$H$2:$I$215,2,0)</f>
        <v>Post</v>
      </c>
      <c r="C3127" s="123">
        <f>VLOOKUP(A3127,Mapping!$H$2:$J$215,3,0)</f>
        <v>0</v>
      </c>
      <c r="D3127" t="s">
        <v>113</v>
      </c>
      <c r="E3127" t="str">
        <f>VLOOKUP(D3127,Mapping!$E$2:$F$28,2,0)</f>
        <v>sum</v>
      </c>
      <c r="F3127">
        <v>54280</v>
      </c>
    </row>
    <row r="3128" spans="1:6" x14ac:dyDescent="0.35">
      <c r="A3128" s="56">
        <v>44386</v>
      </c>
      <c r="B3128" s="56" t="str">
        <f>VLOOKUP(A3128,Mapping!$H$2:$I$215,2,0)</f>
        <v>Post</v>
      </c>
      <c r="C3128" s="123">
        <f>VLOOKUP(A3128,Mapping!$H$2:$J$215,3,0)</f>
        <v>0</v>
      </c>
      <c r="D3128" t="s">
        <v>113</v>
      </c>
      <c r="E3128" t="str">
        <f>VLOOKUP(D3128,Mapping!$E$2:$F$28,2,0)</f>
        <v>sum</v>
      </c>
      <c r="F3128">
        <v>53210</v>
      </c>
    </row>
    <row r="3129" spans="1:6" x14ac:dyDescent="0.35">
      <c r="A3129" s="56">
        <v>44387</v>
      </c>
      <c r="B3129" s="56" t="str">
        <f>VLOOKUP(A3129,Mapping!$H$2:$I$215,2,0)</f>
        <v>Post</v>
      </c>
      <c r="C3129" s="123">
        <f>VLOOKUP(A3129,Mapping!$H$2:$J$215,3,0)</f>
        <v>0</v>
      </c>
      <c r="D3129" t="s">
        <v>113</v>
      </c>
      <c r="E3129" t="str">
        <f>VLOOKUP(D3129,Mapping!$E$2:$F$28,2,0)</f>
        <v>sum</v>
      </c>
      <c r="F3129">
        <v>51640</v>
      </c>
    </row>
    <row r="3130" spans="1:6" x14ac:dyDescent="0.35">
      <c r="A3130" s="56">
        <v>44388</v>
      </c>
      <c r="B3130" s="56" t="str">
        <f>VLOOKUP(A3130,Mapping!$H$2:$I$215,2,0)</f>
        <v>Post</v>
      </c>
      <c r="C3130" s="123">
        <f>VLOOKUP(A3130,Mapping!$H$2:$J$215,3,0)</f>
        <v>0</v>
      </c>
      <c r="D3130" t="s">
        <v>113</v>
      </c>
      <c r="E3130" t="str">
        <f>VLOOKUP(D3130,Mapping!$E$2:$F$28,2,0)</f>
        <v>sum</v>
      </c>
      <c r="F3130">
        <v>60322</v>
      </c>
    </row>
    <row r="3131" spans="1:6" x14ac:dyDescent="0.35">
      <c r="A3131" s="56">
        <v>44389</v>
      </c>
      <c r="B3131" s="56" t="str">
        <f>VLOOKUP(A3131,Mapping!$H$2:$I$215,2,0)</f>
        <v>Post</v>
      </c>
      <c r="C3131" s="123">
        <f>VLOOKUP(A3131,Mapping!$H$2:$J$215,3,0)</f>
        <v>0</v>
      </c>
      <c r="D3131" t="s">
        <v>113</v>
      </c>
      <c r="E3131" t="str">
        <f>VLOOKUP(D3131,Mapping!$E$2:$F$28,2,0)</f>
        <v>sum</v>
      </c>
      <c r="F3131">
        <v>82902</v>
      </c>
    </row>
    <row r="3132" spans="1:6" x14ac:dyDescent="0.35">
      <c r="A3132" s="56">
        <v>44390</v>
      </c>
      <c r="B3132" s="56" t="str">
        <f>VLOOKUP(A3132,Mapping!$H$2:$I$215,2,0)</f>
        <v>Post</v>
      </c>
      <c r="C3132" s="123">
        <f>VLOOKUP(A3132,Mapping!$H$2:$J$215,3,0)</f>
        <v>0</v>
      </c>
      <c r="D3132" t="s">
        <v>113</v>
      </c>
      <c r="E3132" t="str">
        <f>VLOOKUP(D3132,Mapping!$E$2:$F$28,2,0)</f>
        <v>sum</v>
      </c>
      <c r="F3132">
        <v>91985</v>
      </c>
    </row>
    <row r="3133" spans="1:6" x14ac:dyDescent="0.35">
      <c r="A3133" s="56">
        <v>44391</v>
      </c>
      <c r="B3133" s="56" t="str">
        <f>VLOOKUP(A3133,Mapping!$H$2:$I$215,2,0)</f>
        <v>Post</v>
      </c>
      <c r="C3133" s="123">
        <f>VLOOKUP(A3133,Mapping!$H$2:$J$215,3,0)</f>
        <v>0</v>
      </c>
      <c r="D3133" t="s">
        <v>113</v>
      </c>
      <c r="E3133" t="str">
        <f>VLOOKUP(D3133,Mapping!$E$2:$F$28,2,0)</f>
        <v>sum</v>
      </c>
      <c r="F3133">
        <v>90596</v>
      </c>
    </row>
    <row r="3134" spans="1:6" x14ac:dyDescent="0.35">
      <c r="A3134" s="56">
        <v>44392</v>
      </c>
      <c r="B3134" s="56" t="str">
        <f>VLOOKUP(A3134,Mapping!$H$2:$I$215,2,0)</f>
        <v>Post</v>
      </c>
      <c r="C3134" s="123">
        <f>VLOOKUP(A3134,Mapping!$H$2:$J$215,3,0)</f>
        <v>0</v>
      </c>
      <c r="D3134" t="s">
        <v>113</v>
      </c>
      <c r="E3134" t="str">
        <f>VLOOKUP(D3134,Mapping!$E$2:$F$28,2,0)</f>
        <v>sum</v>
      </c>
      <c r="F3134">
        <v>72155</v>
      </c>
    </row>
    <row r="3135" spans="1:6" x14ac:dyDescent="0.35">
      <c r="A3135" s="56">
        <v>44393</v>
      </c>
      <c r="B3135" s="56" t="str">
        <f>VLOOKUP(A3135,Mapping!$H$2:$I$215,2,0)</f>
        <v>Post</v>
      </c>
      <c r="C3135" s="123">
        <f>VLOOKUP(A3135,Mapping!$H$2:$J$215,3,0)</f>
        <v>0</v>
      </c>
      <c r="D3135" t="s">
        <v>113</v>
      </c>
      <c r="E3135" t="str">
        <f>VLOOKUP(D3135,Mapping!$E$2:$F$28,2,0)</f>
        <v>sum</v>
      </c>
      <c r="F3135">
        <v>58595</v>
      </c>
    </row>
    <row r="3136" spans="1:6" x14ac:dyDescent="0.35">
      <c r="A3136" s="56">
        <v>44394</v>
      </c>
      <c r="B3136" s="56" t="str">
        <f>VLOOKUP(A3136,Mapping!$H$2:$I$215,2,0)</f>
        <v>Post</v>
      </c>
      <c r="C3136" s="123">
        <f>VLOOKUP(A3136,Mapping!$H$2:$J$215,3,0)</f>
        <v>0</v>
      </c>
      <c r="D3136" t="s">
        <v>113</v>
      </c>
      <c r="E3136" t="str">
        <f>VLOOKUP(D3136,Mapping!$E$2:$F$28,2,0)</f>
        <v>sum</v>
      </c>
      <c r="F3136">
        <v>66636</v>
      </c>
    </row>
    <row r="3137" spans="1:6" x14ac:dyDescent="0.35">
      <c r="A3137" s="56">
        <v>44395</v>
      </c>
      <c r="B3137" s="56" t="str">
        <f>VLOOKUP(A3137,Mapping!$H$2:$I$215,2,0)</f>
        <v>Post</v>
      </c>
      <c r="C3137" s="123">
        <f>VLOOKUP(A3137,Mapping!$H$2:$J$215,3,0)</f>
        <v>0</v>
      </c>
      <c r="D3137" t="s">
        <v>113</v>
      </c>
      <c r="E3137" t="str">
        <f>VLOOKUP(D3137,Mapping!$E$2:$F$28,2,0)</f>
        <v>sum</v>
      </c>
      <c r="F3137">
        <v>68983</v>
      </c>
    </row>
    <row r="3138" spans="1:6" x14ac:dyDescent="0.35">
      <c r="A3138" s="56">
        <v>44396</v>
      </c>
      <c r="B3138" s="56" t="str">
        <f>VLOOKUP(A3138,Mapping!$H$2:$I$215,2,0)</f>
        <v>Post</v>
      </c>
      <c r="C3138" s="123">
        <f>VLOOKUP(A3138,Mapping!$H$2:$J$215,3,0)</f>
        <v>0</v>
      </c>
      <c r="D3138" t="s">
        <v>113</v>
      </c>
      <c r="E3138" t="str">
        <f>VLOOKUP(D3138,Mapping!$E$2:$F$28,2,0)</f>
        <v>sum</v>
      </c>
      <c r="F3138">
        <v>50261</v>
      </c>
    </row>
    <row r="3139" spans="1:6" x14ac:dyDescent="0.35">
      <c r="A3139" s="56">
        <v>44397</v>
      </c>
      <c r="B3139" s="56" t="str">
        <f>VLOOKUP(A3139,Mapping!$H$2:$I$215,2,0)</f>
        <v>Post</v>
      </c>
      <c r="C3139" s="123">
        <f>VLOOKUP(A3139,Mapping!$H$2:$J$215,3,0)</f>
        <v>0</v>
      </c>
      <c r="D3139" t="s">
        <v>113</v>
      </c>
      <c r="E3139" t="str">
        <f>VLOOKUP(D3139,Mapping!$E$2:$F$28,2,0)</f>
        <v>sum</v>
      </c>
      <c r="F3139">
        <v>43374</v>
      </c>
    </row>
    <row r="3140" spans="1:6" x14ac:dyDescent="0.35">
      <c r="A3140" s="56">
        <v>44398</v>
      </c>
      <c r="B3140" s="56" t="str">
        <f>VLOOKUP(A3140,Mapping!$H$2:$I$215,2,0)</f>
        <v>Post</v>
      </c>
      <c r="C3140" s="123">
        <f>VLOOKUP(A3140,Mapping!$H$2:$J$215,3,0)</f>
        <v>0</v>
      </c>
      <c r="D3140" t="s">
        <v>113</v>
      </c>
      <c r="E3140" t="str">
        <f>VLOOKUP(D3140,Mapping!$E$2:$F$28,2,0)</f>
        <v>sum</v>
      </c>
      <c r="F3140">
        <v>47371</v>
      </c>
    </row>
    <row r="3141" spans="1:6" x14ac:dyDescent="0.35">
      <c r="A3141" s="56">
        <v>44399</v>
      </c>
      <c r="B3141" s="56" t="str">
        <f>VLOOKUP(A3141,Mapping!$H$2:$I$215,2,0)</f>
        <v>Post</v>
      </c>
      <c r="C3141" s="123">
        <f>VLOOKUP(A3141,Mapping!$H$2:$J$215,3,0)</f>
        <v>0</v>
      </c>
      <c r="D3141" t="s">
        <v>113</v>
      </c>
      <c r="E3141" t="str">
        <f>VLOOKUP(D3141,Mapping!$E$2:$F$28,2,0)</f>
        <v>sum</v>
      </c>
      <c r="F3141">
        <v>40575</v>
      </c>
    </row>
    <row r="3142" spans="1:6" x14ac:dyDescent="0.35">
      <c r="A3142" s="56">
        <v>44400</v>
      </c>
      <c r="B3142" s="56" t="str">
        <f>VLOOKUP(A3142,Mapping!$H$2:$I$215,2,0)</f>
        <v>Post</v>
      </c>
      <c r="C3142" s="123">
        <f>VLOOKUP(A3142,Mapping!$H$2:$J$215,3,0)</f>
        <v>0</v>
      </c>
      <c r="D3142" t="s">
        <v>113</v>
      </c>
      <c r="E3142" t="str">
        <f>VLOOKUP(D3142,Mapping!$E$2:$F$28,2,0)</f>
        <v>sum</v>
      </c>
      <c r="F3142">
        <v>46169</v>
      </c>
    </row>
    <row r="3143" spans="1:6" x14ac:dyDescent="0.35">
      <c r="A3143" s="56">
        <v>44401</v>
      </c>
      <c r="B3143" s="56" t="str">
        <f>VLOOKUP(A3143,Mapping!$H$2:$I$215,2,0)</f>
        <v>Post</v>
      </c>
      <c r="C3143" s="123">
        <f>VLOOKUP(A3143,Mapping!$H$2:$J$215,3,0)</f>
        <v>0</v>
      </c>
      <c r="D3143" t="s">
        <v>113</v>
      </c>
      <c r="E3143" t="str">
        <f>VLOOKUP(D3143,Mapping!$E$2:$F$28,2,0)</f>
        <v>sum</v>
      </c>
      <c r="F3143">
        <v>54845</v>
      </c>
    </row>
    <row r="3144" spans="1:6" x14ac:dyDescent="0.35">
      <c r="A3144" s="56">
        <v>44402</v>
      </c>
      <c r="B3144" s="56" t="str">
        <f>VLOOKUP(A3144,Mapping!$H$2:$I$215,2,0)</f>
        <v>Post</v>
      </c>
      <c r="C3144" s="123">
        <f>VLOOKUP(A3144,Mapping!$H$2:$J$215,3,0)</f>
        <v>0</v>
      </c>
      <c r="D3144" t="s">
        <v>113</v>
      </c>
      <c r="E3144" t="str">
        <f>VLOOKUP(D3144,Mapping!$E$2:$F$28,2,0)</f>
        <v>sum</v>
      </c>
      <c r="F3144">
        <v>69419</v>
      </c>
    </row>
    <row r="3145" spans="1:6" x14ac:dyDescent="0.35">
      <c r="A3145" s="56">
        <v>44403</v>
      </c>
      <c r="B3145" s="56" t="str">
        <f>VLOOKUP(A3145,Mapping!$H$2:$I$215,2,0)</f>
        <v>Post</v>
      </c>
      <c r="C3145" s="123">
        <f>VLOOKUP(A3145,Mapping!$H$2:$J$215,3,0)</f>
        <v>0</v>
      </c>
      <c r="D3145" t="s">
        <v>113</v>
      </c>
      <c r="E3145" t="str">
        <f>VLOOKUP(D3145,Mapping!$E$2:$F$28,2,0)</f>
        <v>sum</v>
      </c>
      <c r="F3145">
        <v>110225</v>
      </c>
    </row>
    <row r="3146" spans="1:6" x14ac:dyDescent="0.35">
      <c r="A3146" s="56">
        <v>44404</v>
      </c>
      <c r="B3146" s="56" t="str">
        <f>VLOOKUP(A3146,Mapping!$H$2:$I$215,2,0)</f>
        <v>Post</v>
      </c>
      <c r="C3146" s="123">
        <f>VLOOKUP(A3146,Mapping!$H$2:$J$215,3,0)</f>
        <v>0</v>
      </c>
      <c r="D3146" t="s">
        <v>113</v>
      </c>
      <c r="E3146" t="str">
        <f>VLOOKUP(D3146,Mapping!$E$2:$F$28,2,0)</f>
        <v>sum</v>
      </c>
      <c r="F3146">
        <v>177176</v>
      </c>
    </row>
    <row r="3147" spans="1:6" x14ac:dyDescent="0.35">
      <c r="A3147" s="56">
        <v>44405</v>
      </c>
      <c r="B3147" s="56" t="str">
        <f>VLOOKUP(A3147,Mapping!$H$2:$I$215,2,0)</f>
        <v>Post</v>
      </c>
      <c r="C3147" s="123">
        <f>VLOOKUP(A3147,Mapping!$H$2:$J$215,3,0)</f>
        <v>0</v>
      </c>
      <c r="D3147" t="s">
        <v>113</v>
      </c>
      <c r="E3147" t="str">
        <f>VLOOKUP(D3147,Mapping!$E$2:$F$28,2,0)</f>
        <v>sum</v>
      </c>
      <c r="F3147">
        <v>234662</v>
      </c>
    </row>
    <row r="3148" spans="1:6" x14ac:dyDescent="0.35">
      <c r="A3148" s="56">
        <v>44406</v>
      </c>
      <c r="B3148" s="56" t="str">
        <f>VLOOKUP(A3148,Mapping!$H$2:$I$215,2,0)</f>
        <v>Post</v>
      </c>
      <c r="C3148" s="123">
        <f>VLOOKUP(A3148,Mapping!$H$2:$J$215,3,0)</f>
        <v>0</v>
      </c>
      <c r="D3148" t="s">
        <v>113</v>
      </c>
      <c r="E3148" t="str">
        <f>VLOOKUP(D3148,Mapping!$E$2:$F$28,2,0)</f>
        <v>sum</v>
      </c>
      <c r="F3148">
        <v>261997</v>
      </c>
    </row>
    <row r="3149" spans="1:6" x14ac:dyDescent="0.35">
      <c r="A3149" s="56">
        <v>44407</v>
      </c>
      <c r="B3149" s="56" t="str">
        <f>VLOOKUP(A3149,Mapping!$H$2:$I$215,2,0)</f>
        <v>Post</v>
      </c>
      <c r="C3149" s="123">
        <f>VLOOKUP(A3149,Mapping!$H$2:$J$215,3,0)</f>
        <v>0</v>
      </c>
      <c r="D3149" t="s">
        <v>113</v>
      </c>
      <c r="E3149" t="str">
        <f>VLOOKUP(D3149,Mapping!$E$2:$F$28,2,0)</f>
        <v>sum</v>
      </c>
      <c r="F3149">
        <v>232098</v>
      </c>
    </row>
    <row r="3150" spans="1:6" x14ac:dyDescent="0.35">
      <c r="A3150" s="56">
        <v>44408</v>
      </c>
      <c r="B3150" s="56" t="str">
        <f>VLOOKUP(A3150,Mapping!$H$2:$I$215,2,0)</f>
        <v>Post</v>
      </c>
      <c r="C3150" s="123">
        <f>VLOOKUP(A3150,Mapping!$H$2:$J$215,3,0)</f>
        <v>0</v>
      </c>
      <c r="D3150" t="s">
        <v>113</v>
      </c>
      <c r="E3150" t="str">
        <f>VLOOKUP(D3150,Mapping!$E$2:$F$28,2,0)</f>
        <v>sum</v>
      </c>
      <c r="F3150">
        <v>194958</v>
      </c>
    </row>
    <row r="3151" spans="1:6" x14ac:dyDescent="0.35">
      <c r="A3151" s="56">
        <v>44409</v>
      </c>
      <c r="B3151" s="56" t="str">
        <f>VLOOKUP(A3151,Mapping!$H$2:$I$215,2,0)</f>
        <v>Post</v>
      </c>
      <c r="C3151" s="123">
        <f>VLOOKUP(A3151,Mapping!$H$2:$J$215,3,0)</f>
        <v>0</v>
      </c>
      <c r="D3151" t="s">
        <v>113</v>
      </c>
      <c r="E3151" t="str">
        <f>VLOOKUP(D3151,Mapping!$E$2:$F$28,2,0)</f>
        <v>sum</v>
      </c>
      <c r="F3151">
        <v>212307</v>
      </c>
    </row>
    <row r="3152" spans="1:6" x14ac:dyDescent="0.35">
      <c r="A3152" s="56">
        <v>44410</v>
      </c>
      <c r="B3152" s="56" t="str">
        <f>VLOOKUP(A3152,Mapping!$H$2:$I$215,2,0)</f>
        <v>Post</v>
      </c>
      <c r="C3152" s="123">
        <f>VLOOKUP(A3152,Mapping!$H$2:$J$215,3,0)</f>
        <v>0</v>
      </c>
      <c r="D3152" t="s">
        <v>113</v>
      </c>
      <c r="E3152" t="str">
        <f>VLOOKUP(D3152,Mapping!$E$2:$F$28,2,0)</f>
        <v>sum</v>
      </c>
      <c r="F3152">
        <v>178542</v>
      </c>
    </row>
    <row r="3153" spans="1:6" x14ac:dyDescent="0.35">
      <c r="A3153" s="56">
        <v>44411</v>
      </c>
      <c r="B3153" s="56" t="str">
        <f>VLOOKUP(A3153,Mapping!$H$2:$I$215,2,0)</f>
        <v>Post</v>
      </c>
      <c r="C3153" s="123">
        <f>VLOOKUP(A3153,Mapping!$H$2:$J$215,3,0)</f>
        <v>0</v>
      </c>
      <c r="D3153" t="s">
        <v>113</v>
      </c>
      <c r="E3153" t="str">
        <f>VLOOKUP(D3153,Mapping!$E$2:$F$28,2,0)</f>
        <v>sum</v>
      </c>
      <c r="F3153">
        <v>153725</v>
      </c>
    </row>
    <row r="3154" spans="1:6" x14ac:dyDescent="0.35">
      <c r="A3154" s="56">
        <v>44412</v>
      </c>
      <c r="B3154" s="56" t="str">
        <f>VLOOKUP(A3154,Mapping!$H$2:$I$215,2,0)</f>
        <v>Post</v>
      </c>
      <c r="C3154" s="123">
        <f>VLOOKUP(A3154,Mapping!$H$2:$J$215,3,0)</f>
        <v>0</v>
      </c>
      <c r="D3154" t="s">
        <v>113</v>
      </c>
      <c r="E3154" t="str">
        <f>VLOOKUP(D3154,Mapping!$E$2:$F$28,2,0)</f>
        <v>sum</v>
      </c>
      <c r="F3154">
        <v>180294</v>
      </c>
    </row>
    <row r="3155" spans="1:6" x14ac:dyDescent="0.35">
      <c r="A3155" s="56">
        <v>44413</v>
      </c>
      <c r="B3155" s="56" t="str">
        <f>VLOOKUP(A3155,Mapping!$H$2:$I$215,2,0)</f>
        <v>Post</v>
      </c>
      <c r="C3155" s="123">
        <f>VLOOKUP(A3155,Mapping!$H$2:$J$215,3,0)</f>
        <v>0</v>
      </c>
      <c r="D3155" t="s">
        <v>113</v>
      </c>
      <c r="E3155" t="str">
        <f>VLOOKUP(D3155,Mapping!$E$2:$F$28,2,0)</f>
        <v>sum</v>
      </c>
      <c r="F3155">
        <v>152126</v>
      </c>
    </row>
    <row r="3156" spans="1:6" x14ac:dyDescent="0.35">
      <c r="A3156" s="56">
        <v>44414</v>
      </c>
      <c r="B3156" s="56" t="str">
        <f>VLOOKUP(A3156,Mapping!$H$2:$I$215,2,0)</f>
        <v>Post</v>
      </c>
      <c r="C3156" s="123">
        <f>VLOOKUP(A3156,Mapping!$H$2:$J$215,3,0)</f>
        <v>0</v>
      </c>
      <c r="D3156" t="s">
        <v>113</v>
      </c>
      <c r="E3156" t="str">
        <f>VLOOKUP(D3156,Mapping!$E$2:$F$28,2,0)</f>
        <v>sum</v>
      </c>
      <c r="F3156">
        <v>120717</v>
      </c>
    </row>
    <row r="3157" spans="1:6" x14ac:dyDescent="0.35">
      <c r="A3157" s="56">
        <v>44415</v>
      </c>
      <c r="B3157" s="56" t="str">
        <f>VLOOKUP(A3157,Mapping!$H$2:$I$215,2,0)</f>
        <v>Post</v>
      </c>
      <c r="C3157" s="123">
        <f>VLOOKUP(A3157,Mapping!$H$2:$J$215,3,0)</f>
        <v>0</v>
      </c>
      <c r="D3157" t="s">
        <v>113</v>
      </c>
      <c r="E3157" t="str">
        <f>VLOOKUP(D3157,Mapping!$E$2:$F$28,2,0)</f>
        <v>sum</v>
      </c>
      <c r="F3157">
        <v>120751</v>
      </c>
    </row>
    <row r="3158" spans="1:6" x14ac:dyDescent="0.35">
      <c r="A3158" s="56">
        <v>44416</v>
      </c>
      <c r="B3158" s="56" t="str">
        <f>VLOOKUP(A3158,Mapping!$H$2:$I$215,2,0)</f>
        <v>Post</v>
      </c>
      <c r="C3158" s="123">
        <f>VLOOKUP(A3158,Mapping!$H$2:$J$215,3,0)</f>
        <v>0</v>
      </c>
      <c r="D3158" t="s">
        <v>113</v>
      </c>
      <c r="E3158" t="str">
        <f>VLOOKUP(D3158,Mapping!$E$2:$F$28,2,0)</f>
        <v>sum</v>
      </c>
      <c r="F3158">
        <v>172299</v>
      </c>
    </row>
    <row r="3159" spans="1:6" x14ac:dyDescent="0.35">
      <c r="A3159" s="56">
        <v>44417</v>
      </c>
      <c r="B3159" s="56" t="str">
        <f>VLOOKUP(A3159,Mapping!$H$2:$I$215,2,0)</f>
        <v>Post</v>
      </c>
      <c r="C3159" s="123">
        <f>VLOOKUP(A3159,Mapping!$H$2:$J$215,3,0)</f>
        <v>0</v>
      </c>
      <c r="D3159" t="s">
        <v>113</v>
      </c>
      <c r="E3159" t="str">
        <f>VLOOKUP(D3159,Mapping!$E$2:$F$28,2,0)</f>
        <v>sum</v>
      </c>
      <c r="F3159">
        <v>120769</v>
      </c>
    </row>
    <row r="3160" spans="1:6" x14ac:dyDescent="0.35">
      <c r="A3160" s="56">
        <v>44418</v>
      </c>
      <c r="B3160" s="56" t="str">
        <f>VLOOKUP(A3160,Mapping!$H$2:$I$215,2,0)</f>
        <v>Post</v>
      </c>
      <c r="C3160" s="123">
        <f>VLOOKUP(A3160,Mapping!$H$2:$J$215,3,0)</f>
        <v>0</v>
      </c>
      <c r="D3160" t="s">
        <v>113</v>
      </c>
      <c r="E3160" t="str">
        <f>VLOOKUP(D3160,Mapping!$E$2:$F$28,2,0)</f>
        <v>sum</v>
      </c>
      <c r="F3160">
        <v>97121</v>
      </c>
    </row>
    <row r="3161" spans="1:6" x14ac:dyDescent="0.35">
      <c r="A3161" s="56">
        <v>44419</v>
      </c>
      <c r="B3161" s="56" t="str">
        <f>VLOOKUP(A3161,Mapping!$H$2:$I$215,2,0)</f>
        <v>Post</v>
      </c>
      <c r="C3161" s="123">
        <f>VLOOKUP(A3161,Mapping!$H$2:$J$215,3,0)</f>
        <v>0</v>
      </c>
      <c r="D3161" t="s">
        <v>113</v>
      </c>
      <c r="E3161" t="str">
        <f>VLOOKUP(D3161,Mapping!$E$2:$F$28,2,0)</f>
        <v>sum</v>
      </c>
      <c r="F3161">
        <v>80984</v>
      </c>
    </row>
    <row r="3162" spans="1:6" x14ac:dyDescent="0.35">
      <c r="A3162" s="56">
        <v>44420</v>
      </c>
      <c r="B3162" s="56" t="str">
        <f>VLOOKUP(A3162,Mapping!$H$2:$I$215,2,0)</f>
        <v>Post</v>
      </c>
      <c r="C3162" s="123">
        <f>VLOOKUP(A3162,Mapping!$H$2:$J$215,3,0)</f>
        <v>0</v>
      </c>
      <c r="D3162" t="s">
        <v>113</v>
      </c>
      <c r="E3162" t="str">
        <f>VLOOKUP(D3162,Mapping!$E$2:$F$28,2,0)</f>
        <v>sum</v>
      </c>
      <c r="F3162">
        <v>96452</v>
      </c>
    </row>
    <row r="3163" spans="1:6" x14ac:dyDescent="0.35">
      <c r="A3163" s="56">
        <v>44421</v>
      </c>
      <c r="B3163" s="56" t="str">
        <f>VLOOKUP(A3163,Mapping!$H$2:$I$215,2,0)</f>
        <v>Post</v>
      </c>
      <c r="C3163" s="123">
        <f>VLOOKUP(A3163,Mapping!$H$2:$J$215,3,0)</f>
        <v>0</v>
      </c>
      <c r="D3163" t="s">
        <v>113</v>
      </c>
      <c r="E3163" t="str">
        <f>VLOOKUP(D3163,Mapping!$E$2:$F$28,2,0)</f>
        <v>sum</v>
      </c>
      <c r="F3163">
        <v>94566</v>
      </c>
    </row>
    <row r="3164" spans="1:6" x14ac:dyDescent="0.35">
      <c r="A3164" s="56">
        <v>44422</v>
      </c>
      <c r="B3164" s="56" t="str">
        <f>VLOOKUP(A3164,Mapping!$H$2:$I$215,2,0)</f>
        <v>Post</v>
      </c>
      <c r="C3164" s="123">
        <f>VLOOKUP(A3164,Mapping!$H$2:$J$215,3,0)</f>
        <v>0</v>
      </c>
      <c r="D3164" t="s">
        <v>113</v>
      </c>
      <c r="E3164" t="str">
        <f>VLOOKUP(D3164,Mapping!$E$2:$F$28,2,0)</f>
        <v>sum</v>
      </c>
      <c r="F3164">
        <v>84043</v>
      </c>
    </row>
    <row r="3165" spans="1:6" x14ac:dyDescent="0.35">
      <c r="A3165" s="56">
        <v>44423</v>
      </c>
      <c r="B3165" s="56" t="str">
        <f>VLOOKUP(A3165,Mapping!$H$2:$I$215,2,0)</f>
        <v>Post</v>
      </c>
      <c r="C3165" s="123">
        <f>VLOOKUP(A3165,Mapping!$H$2:$J$215,3,0)</f>
        <v>0</v>
      </c>
      <c r="D3165" t="s">
        <v>113</v>
      </c>
      <c r="E3165" t="str">
        <f>VLOOKUP(D3165,Mapping!$E$2:$F$28,2,0)</f>
        <v>sum</v>
      </c>
      <c r="F3165">
        <v>80853</v>
      </c>
    </row>
    <row r="3166" spans="1:6" x14ac:dyDescent="0.35">
      <c r="A3166" s="56">
        <v>44424</v>
      </c>
      <c r="B3166" s="56" t="str">
        <f>VLOOKUP(A3166,Mapping!$H$2:$I$215,2,0)</f>
        <v>Post</v>
      </c>
      <c r="C3166" s="123">
        <f>VLOOKUP(A3166,Mapping!$H$2:$J$215,3,0)</f>
        <v>0</v>
      </c>
      <c r="D3166" t="s">
        <v>113</v>
      </c>
      <c r="E3166" t="str">
        <f>VLOOKUP(D3166,Mapping!$E$2:$F$28,2,0)</f>
        <v>sum</v>
      </c>
      <c r="F3166">
        <v>64839</v>
      </c>
    </row>
    <row r="3167" spans="1:6" x14ac:dyDescent="0.35">
      <c r="A3167" s="56">
        <v>44425</v>
      </c>
      <c r="B3167" s="56" t="str">
        <f>VLOOKUP(A3167,Mapping!$H$2:$I$215,2,0)</f>
        <v>Post</v>
      </c>
      <c r="C3167" s="123">
        <f>VLOOKUP(A3167,Mapping!$H$2:$J$215,3,0)</f>
        <v>0</v>
      </c>
      <c r="D3167" t="s">
        <v>113</v>
      </c>
      <c r="E3167" t="str">
        <f>VLOOKUP(D3167,Mapping!$E$2:$F$28,2,0)</f>
        <v>sum</v>
      </c>
      <c r="F3167">
        <v>51707</v>
      </c>
    </row>
    <row r="3168" spans="1:6" x14ac:dyDescent="0.35">
      <c r="A3168" s="56">
        <v>44426</v>
      </c>
      <c r="B3168" s="56" t="str">
        <f>VLOOKUP(A3168,Mapping!$H$2:$I$215,2,0)</f>
        <v>Post</v>
      </c>
      <c r="C3168" s="123">
        <f>VLOOKUP(A3168,Mapping!$H$2:$J$215,3,0)</f>
        <v>0</v>
      </c>
      <c r="D3168" t="s">
        <v>113</v>
      </c>
      <c r="E3168" t="str">
        <f>VLOOKUP(D3168,Mapping!$E$2:$F$28,2,0)</f>
        <v>sum</v>
      </c>
      <c r="F3168">
        <v>38026</v>
      </c>
    </row>
    <row r="3169" spans="1:6" x14ac:dyDescent="0.35">
      <c r="A3169" s="56">
        <v>44427</v>
      </c>
      <c r="B3169" s="56" t="str">
        <f>VLOOKUP(A3169,Mapping!$H$2:$I$215,2,0)</f>
        <v>Post</v>
      </c>
      <c r="C3169" s="123">
        <f>VLOOKUP(A3169,Mapping!$H$2:$J$215,3,0)</f>
        <v>0</v>
      </c>
      <c r="D3169" t="s">
        <v>113</v>
      </c>
      <c r="E3169" t="str">
        <f>VLOOKUP(D3169,Mapping!$E$2:$F$28,2,0)</f>
        <v>sum</v>
      </c>
      <c r="F3169">
        <v>33114</v>
      </c>
    </row>
    <row r="3170" spans="1:6" x14ac:dyDescent="0.35">
      <c r="A3170" s="56">
        <v>44428</v>
      </c>
      <c r="B3170" s="56" t="str">
        <f>VLOOKUP(A3170,Mapping!$H$2:$I$215,2,0)</f>
        <v>Post</v>
      </c>
      <c r="C3170" s="123">
        <f>VLOOKUP(A3170,Mapping!$H$2:$J$215,3,0)</f>
        <v>0</v>
      </c>
      <c r="D3170" t="s">
        <v>113</v>
      </c>
      <c r="E3170" t="str">
        <f>VLOOKUP(D3170,Mapping!$E$2:$F$28,2,0)</f>
        <v>sum</v>
      </c>
      <c r="F3170">
        <v>35637</v>
      </c>
    </row>
    <row r="3171" spans="1:6" x14ac:dyDescent="0.35">
      <c r="A3171" s="56">
        <v>44429</v>
      </c>
      <c r="B3171" s="56" t="str">
        <f>VLOOKUP(A3171,Mapping!$H$2:$I$215,2,0)</f>
        <v>Post</v>
      </c>
      <c r="C3171" s="123">
        <f>VLOOKUP(A3171,Mapping!$H$2:$J$215,3,0)</f>
        <v>0</v>
      </c>
      <c r="D3171" t="s">
        <v>113</v>
      </c>
      <c r="E3171" t="str">
        <f>VLOOKUP(D3171,Mapping!$E$2:$F$28,2,0)</f>
        <v>sum</v>
      </c>
      <c r="F3171">
        <v>36301</v>
      </c>
    </row>
    <row r="3172" spans="1:6" x14ac:dyDescent="0.35">
      <c r="A3172" s="56">
        <v>44430</v>
      </c>
      <c r="B3172" s="56" t="str">
        <f>VLOOKUP(A3172,Mapping!$H$2:$I$215,2,0)</f>
        <v>Post</v>
      </c>
      <c r="C3172" s="123">
        <f>VLOOKUP(A3172,Mapping!$H$2:$J$215,3,0)</f>
        <v>0</v>
      </c>
      <c r="D3172" t="s">
        <v>113</v>
      </c>
      <c r="E3172" t="str">
        <f>VLOOKUP(D3172,Mapping!$E$2:$F$28,2,0)</f>
        <v>sum</v>
      </c>
      <c r="F3172">
        <v>47127</v>
      </c>
    </row>
    <row r="3173" spans="1:6" x14ac:dyDescent="0.35">
      <c r="A3173" s="56">
        <v>44431</v>
      </c>
      <c r="B3173" s="56" t="str">
        <f>VLOOKUP(A3173,Mapping!$H$2:$I$215,2,0)</f>
        <v>Post</v>
      </c>
      <c r="C3173" s="123">
        <f>VLOOKUP(A3173,Mapping!$H$2:$J$215,3,0)</f>
        <v>0</v>
      </c>
      <c r="D3173" t="s">
        <v>113</v>
      </c>
      <c r="E3173" t="str">
        <f>VLOOKUP(D3173,Mapping!$E$2:$F$28,2,0)</f>
        <v>sum</v>
      </c>
      <c r="F3173">
        <v>40236</v>
      </c>
    </row>
    <row r="3174" spans="1:6" x14ac:dyDescent="0.35">
      <c r="A3174" s="56">
        <v>44432</v>
      </c>
      <c r="B3174" s="56" t="str">
        <f>VLOOKUP(A3174,Mapping!$H$2:$I$215,2,0)</f>
        <v>Post</v>
      </c>
      <c r="C3174" s="123">
        <f>VLOOKUP(A3174,Mapping!$H$2:$J$215,3,0)</f>
        <v>0</v>
      </c>
      <c r="D3174" t="s">
        <v>113</v>
      </c>
      <c r="E3174" t="str">
        <f>VLOOKUP(D3174,Mapping!$E$2:$F$28,2,0)</f>
        <v>sum</v>
      </c>
      <c r="F3174">
        <v>41917</v>
      </c>
    </row>
    <row r="3175" spans="1:6" x14ac:dyDescent="0.35">
      <c r="A3175" s="56">
        <v>44433</v>
      </c>
      <c r="B3175" s="56" t="str">
        <f>VLOOKUP(A3175,Mapping!$H$2:$I$215,2,0)</f>
        <v>Post</v>
      </c>
      <c r="C3175" s="123">
        <f>VLOOKUP(A3175,Mapping!$H$2:$J$215,3,0)</f>
        <v>0</v>
      </c>
      <c r="D3175" t="s">
        <v>113</v>
      </c>
      <c r="E3175" t="str">
        <f>VLOOKUP(D3175,Mapping!$E$2:$F$28,2,0)</f>
        <v>sum</v>
      </c>
      <c r="F3175">
        <v>27732</v>
      </c>
    </row>
    <row r="3176" spans="1:6" x14ac:dyDescent="0.35">
      <c r="A3176" s="56">
        <v>44434</v>
      </c>
      <c r="B3176" s="56" t="str">
        <f>VLOOKUP(A3176,Mapping!$H$2:$I$215,2,0)</f>
        <v>Post</v>
      </c>
      <c r="C3176" s="123">
        <f>VLOOKUP(A3176,Mapping!$H$2:$J$215,3,0)</f>
        <v>0</v>
      </c>
      <c r="D3176" t="s">
        <v>113</v>
      </c>
      <c r="E3176" t="str">
        <f>VLOOKUP(D3176,Mapping!$E$2:$F$28,2,0)</f>
        <v>sum</v>
      </c>
      <c r="F3176">
        <v>19298</v>
      </c>
    </row>
    <row r="3177" spans="1:6" x14ac:dyDescent="0.35">
      <c r="A3177" s="56">
        <v>44435</v>
      </c>
      <c r="B3177" s="56" t="str">
        <f>VLOOKUP(A3177,Mapping!$H$2:$I$215,2,0)</f>
        <v>Post</v>
      </c>
      <c r="C3177" s="123">
        <f>VLOOKUP(A3177,Mapping!$H$2:$J$215,3,0)</f>
        <v>0</v>
      </c>
      <c r="D3177" t="s">
        <v>113</v>
      </c>
      <c r="E3177" t="str">
        <f>VLOOKUP(D3177,Mapping!$E$2:$F$28,2,0)</f>
        <v>sum</v>
      </c>
      <c r="F3177">
        <v>18259</v>
      </c>
    </row>
    <row r="3178" spans="1:6" x14ac:dyDescent="0.35">
      <c r="A3178" s="56">
        <v>44436</v>
      </c>
      <c r="B3178" s="56" t="str">
        <f>VLOOKUP(A3178,Mapping!$H$2:$I$215,2,0)</f>
        <v>Post</v>
      </c>
      <c r="C3178" s="123">
        <f>VLOOKUP(A3178,Mapping!$H$2:$J$215,3,0)</f>
        <v>0</v>
      </c>
      <c r="D3178" t="s">
        <v>113</v>
      </c>
      <c r="E3178" t="str">
        <f>VLOOKUP(D3178,Mapping!$E$2:$F$28,2,0)</f>
        <v>sum</v>
      </c>
      <c r="F3178">
        <v>20971</v>
      </c>
    </row>
    <row r="3179" spans="1:6" x14ac:dyDescent="0.35">
      <c r="A3179" s="56">
        <v>44437</v>
      </c>
      <c r="B3179" s="56" t="str">
        <f>VLOOKUP(A3179,Mapping!$H$2:$I$215,2,0)</f>
        <v>Post</v>
      </c>
      <c r="C3179" s="123">
        <f>VLOOKUP(A3179,Mapping!$H$2:$J$215,3,0)</f>
        <v>0</v>
      </c>
      <c r="D3179" t="s">
        <v>113</v>
      </c>
      <c r="E3179" t="str">
        <f>VLOOKUP(D3179,Mapping!$E$2:$F$28,2,0)</f>
        <v>sum</v>
      </c>
      <c r="F3179">
        <v>28458</v>
      </c>
    </row>
    <row r="3180" spans="1:6" x14ac:dyDescent="0.35">
      <c r="A3180" s="56">
        <v>44438</v>
      </c>
      <c r="B3180" s="56" t="str">
        <f>VLOOKUP(A3180,Mapping!$H$2:$I$215,2,0)</f>
        <v>Post</v>
      </c>
      <c r="C3180" s="123">
        <f>VLOOKUP(A3180,Mapping!$H$2:$J$215,3,0)</f>
        <v>0</v>
      </c>
      <c r="D3180" t="s">
        <v>113</v>
      </c>
      <c r="E3180" t="str">
        <f>VLOOKUP(D3180,Mapping!$E$2:$F$28,2,0)</f>
        <v>sum</v>
      </c>
      <c r="F3180">
        <v>26249</v>
      </c>
    </row>
    <row r="3181" spans="1:6" x14ac:dyDescent="0.35">
      <c r="A3181" s="56">
        <v>44439</v>
      </c>
      <c r="B3181" s="56" t="str">
        <f>VLOOKUP(A3181,Mapping!$H$2:$I$215,2,0)</f>
        <v>Post</v>
      </c>
      <c r="C3181" s="123">
        <f>VLOOKUP(A3181,Mapping!$H$2:$J$215,3,0)</f>
        <v>0</v>
      </c>
      <c r="D3181" t="s">
        <v>113</v>
      </c>
      <c r="E3181" t="str">
        <f>VLOOKUP(D3181,Mapping!$E$2:$F$28,2,0)</f>
        <v>sum</v>
      </c>
      <c r="F3181">
        <v>22371</v>
      </c>
    </row>
    <row r="3182" spans="1:6" x14ac:dyDescent="0.35">
      <c r="A3182" s="56">
        <v>44440</v>
      </c>
      <c r="B3182" s="56" t="str">
        <f>VLOOKUP(A3182,Mapping!$H$2:$I$215,2,0)</f>
        <v>Post</v>
      </c>
      <c r="C3182" s="123">
        <f>VLOOKUP(A3182,Mapping!$H$2:$J$215,3,0)</f>
        <v>0</v>
      </c>
      <c r="D3182" t="s">
        <v>113</v>
      </c>
      <c r="E3182" t="str">
        <f>VLOOKUP(D3182,Mapping!$E$2:$F$28,2,0)</f>
        <v>sum</v>
      </c>
      <c r="F3182">
        <v>18786</v>
      </c>
    </row>
    <row r="3183" spans="1:6" x14ac:dyDescent="0.35">
      <c r="A3183" s="56">
        <v>44441</v>
      </c>
      <c r="B3183" s="56" t="str">
        <f>VLOOKUP(A3183,Mapping!$H$2:$I$215,2,0)</f>
        <v>Post</v>
      </c>
      <c r="C3183" s="123">
        <f>VLOOKUP(A3183,Mapping!$H$2:$J$215,3,0)</f>
        <v>0</v>
      </c>
      <c r="D3183" t="s">
        <v>113</v>
      </c>
      <c r="E3183" t="str">
        <f>VLOOKUP(D3183,Mapping!$E$2:$F$28,2,0)</f>
        <v>sum</v>
      </c>
      <c r="F3183">
        <v>15008</v>
      </c>
    </row>
    <row r="3184" spans="1:6" x14ac:dyDescent="0.35">
      <c r="A3184" s="56">
        <v>44442</v>
      </c>
      <c r="B3184" s="56" t="str">
        <f>VLOOKUP(A3184,Mapping!$H$2:$I$215,2,0)</f>
        <v>Post</v>
      </c>
      <c r="C3184" s="123">
        <f>VLOOKUP(A3184,Mapping!$H$2:$J$215,3,0)</f>
        <v>0</v>
      </c>
      <c r="D3184" t="s">
        <v>113</v>
      </c>
      <c r="E3184" t="str">
        <f>VLOOKUP(D3184,Mapping!$E$2:$F$28,2,0)</f>
        <v>sum</v>
      </c>
      <c r="F3184">
        <v>12577</v>
      </c>
    </row>
    <row r="3185" spans="1:6" x14ac:dyDescent="0.35">
      <c r="A3185" s="56">
        <v>44443</v>
      </c>
      <c r="B3185" s="56" t="str">
        <f>VLOOKUP(A3185,Mapping!$H$2:$I$215,2,0)</f>
        <v>Post</v>
      </c>
      <c r="C3185" s="123">
        <f>VLOOKUP(A3185,Mapping!$H$2:$J$215,3,0)</f>
        <v>0</v>
      </c>
      <c r="D3185" t="s">
        <v>113</v>
      </c>
      <c r="E3185" t="str">
        <f>VLOOKUP(D3185,Mapping!$E$2:$F$28,2,0)</f>
        <v>sum</v>
      </c>
      <c r="F3185">
        <v>13602</v>
      </c>
    </row>
    <row r="3186" spans="1:6" x14ac:dyDescent="0.35">
      <c r="A3186" s="56">
        <v>44444</v>
      </c>
      <c r="B3186" s="56" t="str">
        <f>VLOOKUP(A3186,Mapping!$H$2:$I$215,2,0)</f>
        <v>Post</v>
      </c>
      <c r="C3186" s="123">
        <f>VLOOKUP(A3186,Mapping!$H$2:$J$215,3,0)</f>
        <v>0</v>
      </c>
      <c r="D3186" t="s">
        <v>113</v>
      </c>
      <c r="E3186" t="str">
        <f>VLOOKUP(D3186,Mapping!$E$2:$F$28,2,0)</f>
        <v>sum</v>
      </c>
      <c r="F3186">
        <v>16805</v>
      </c>
    </row>
    <row r="3187" spans="1:6" x14ac:dyDescent="0.35">
      <c r="A3187" s="56">
        <v>44445</v>
      </c>
      <c r="B3187" s="56" t="str">
        <f>VLOOKUP(A3187,Mapping!$H$2:$I$215,2,0)</f>
        <v>Post</v>
      </c>
      <c r="C3187" s="123">
        <f>VLOOKUP(A3187,Mapping!$H$2:$J$215,3,0)</f>
        <v>0</v>
      </c>
      <c r="D3187" t="s">
        <v>113</v>
      </c>
      <c r="E3187" t="str">
        <f>VLOOKUP(D3187,Mapping!$E$2:$F$28,2,0)</f>
        <v>sum</v>
      </c>
      <c r="F3187">
        <v>25306</v>
      </c>
    </row>
    <row r="3188" spans="1:6" x14ac:dyDescent="0.35">
      <c r="A3188" s="56">
        <v>44446</v>
      </c>
      <c r="B3188" s="56" t="str">
        <f>VLOOKUP(A3188,Mapping!$H$2:$I$215,2,0)</f>
        <v>Post</v>
      </c>
      <c r="C3188" s="123">
        <f>VLOOKUP(A3188,Mapping!$H$2:$J$215,3,0)</f>
        <v>0</v>
      </c>
      <c r="D3188" t="s">
        <v>113</v>
      </c>
      <c r="E3188" t="str">
        <f>VLOOKUP(D3188,Mapping!$E$2:$F$28,2,0)</f>
        <v>sum</v>
      </c>
      <c r="F3188">
        <v>21297</v>
      </c>
    </row>
    <row r="3189" spans="1:6" x14ac:dyDescent="0.35">
      <c r="A3189" s="56">
        <v>44447</v>
      </c>
      <c r="B3189" s="56" t="str">
        <f>VLOOKUP(A3189,Mapping!$H$2:$I$215,2,0)</f>
        <v>Post</v>
      </c>
      <c r="C3189" s="123">
        <f>VLOOKUP(A3189,Mapping!$H$2:$J$215,3,0)</f>
        <v>0</v>
      </c>
      <c r="D3189" t="s">
        <v>113</v>
      </c>
      <c r="E3189" t="str">
        <f>VLOOKUP(D3189,Mapping!$E$2:$F$28,2,0)</f>
        <v>sum</v>
      </c>
      <c r="F3189">
        <v>21879</v>
      </c>
    </row>
    <row r="3190" spans="1:6" x14ac:dyDescent="0.35">
      <c r="A3190" s="56">
        <v>44448</v>
      </c>
      <c r="B3190" s="56" t="str">
        <f>VLOOKUP(A3190,Mapping!$H$2:$I$215,2,0)</f>
        <v>Post</v>
      </c>
      <c r="C3190" s="123">
        <f>VLOOKUP(A3190,Mapping!$H$2:$J$215,3,0)</f>
        <v>0</v>
      </c>
      <c r="D3190" t="s">
        <v>113</v>
      </c>
      <c r="E3190" t="str">
        <f>VLOOKUP(D3190,Mapping!$E$2:$F$28,2,0)</f>
        <v>sum</v>
      </c>
      <c r="F3190">
        <v>23378</v>
      </c>
    </row>
    <row r="3191" spans="1:6" x14ac:dyDescent="0.35">
      <c r="A3191" s="56">
        <v>44449</v>
      </c>
      <c r="B3191" s="56" t="str">
        <f>VLOOKUP(A3191,Mapping!$H$2:$I$215,2,0)</f>
        <v>Post</v>
      </c>
      <c r="C3191" s="123">
        <f>VLOOKUP(A3191,Mapping!$H$2:$J$215,3,0)</f>
        <v>0</v>
      </c>
      <c r="D3191" t="s">
        <v>113</v>
      </c>
      <c r="E3191" t="str">
        <f>VLOOKUP(D3191,Mapping!$E$2:$F$28,2,0)</f>
        <v>sum</v>
      </c>
      <c r="F3191">
        <v>26207</v>
      </c>
    </row>
    <row r="3192" spans="1:6" x14ac:dyDescent="0.35">
      <c r="A3192" s="56">
        <v>44450</v>
      </c>
      <c r="B3192" s="56" t="str">
        <f>VLOOKUP(A3192,Mapping!$H$2:$I$215,2,0)</f>
        <v>Post</v>
      </c>
      <c r="C3192" s="123">
        <f>VLOOKUP(A3192,Mapping!$H$2:$J$215,3,0)</f>
        <v>0</v>
      </c>
      <c r="D3192" t="s">
        <v>113</v>
      </c>
      <c r="E3192" t="str">
        <f>VLOOKUP(D3192,Mapping!$E$2:$F$28,2,0)</f>
        <v>sum</v>
      </c>
      <c r="F3192">
        <v>35130</v>
      </c>
    </row>
    <row r="3193" spans="1:6" x14ac:dyDescent="0.35">
      <c r="A3193" s="56">
        <v>44451</v>
      </c>
      <c r="B3193" s="56" t="str">
        <f>VLOOKUP(A3193,Mapping!$H$2:$I$215,2,0)</f>
        <v>Post</v>
      </c>
      <c r="C3193" s="123">
        <f>VLOOKUP(A3193,Mapping!$H$2:$J$215,3,0)</f>
        <v>0</v>
      </c>
      <c r="D3193" t="s">
        <v>113</v>
      </c>
      <c r="E3193" t="str">
        <f>VLOOKUP(D3193,Mapping!$E$2:$F$28,2,0)</f>
        <v>sum</v>
      </c>
      <c r="F3193">
        <v>63253</v>
      </c>
    </row>
    <row r="3194" spans="1:6" x14ac:dyDescent="0.35">
      <c r="A3194" s="56">
        <v>44452</v>
      </c>
      <c r="B3194" s="56" t="str">
        <f>VLOOKUP(A3194,Mapping!$H$2:$I$215,2,0)</f>
        <v>Post</v>
      </c>
      <c r="C3194" s="123">
        <f>VLOOKUP(A3194,Mapping!$H$2:$J$215,3,0)</f>
        <v>0</v>
      </c>
      <c r="D3194" t="s">
        <v>113</v>
      </c>
      <c r="E3194" t="str">
        <f>VLOOKUP(D3194,Mapping!$E$2:$F$28,2,0)</f>
        <v>sum</v>
      </c>
      <c r="F3194">
        <v>40581</v>
      </c>
    </row>
    <row r="3195" spans="1:6" x14ac:dyDescent="0.35">
      <c r="A3195" s="56">
        <v>44453</v>
      </c>
      <c r="B3195" s="56" t="str">
        <f>VLOOKUP(A3195,Mapping!$H$2:$I$215,2,0)</f>
        <v>Post</v>
      </c>
      <c r="C3195" s="123">
        <f>VLOOKUP(A3195,Mapping!$H$2:$J$215,3,0)</f>
        <v>0</v>
      </c>
      <c r="D3195" t="s">
        <v>113</v>
      </c>
      <c r="E3195" t="str">
        <f>VLOOKUP(D3195,Mapping!$E$2:$F$28,2,0)</f>
        <v>sum</v>
      </c>
      <c r="F3195">
        <v>32177</v>
      </c>
    </row>
    <row r="3196" spans="1:6" x14ac:dyDescent="0.35">
      <c r="A3196" s="56">
        <v>44454</v>
      </c>
      <c r="B3196" s="56" t="str">
        <f>VLOOKUP(A3196,Mapping!$H$2:$I$215,2,0)</f>
        <v>Post</v>
      </c>
      <c r="C3196" s="123">
        <f>VLOOKUP(A3196,Mapping!$H$2:$J$215,3,0)</f>
        <v>0</v>
      </c>
      <c r="D3196" t="s">
        <v>113</v>
      </c>
      <c r="E3196" t="str">
        <f>VLOOKUP(D3196,Mapping!$E$2:$F$28,2,0)</f>
        <v>sum</v>
      </c>
      <c r="F3196">
        <v>24152</v>
      </c>
    </row>
    <row r="3197" spans="1:6" x14ac:dyDescent="0.35">
      <c r="A3197" s="56">
        <v>44455</v>
      </c>
      <c r="B3197" s="56" t="str">
        <f>VLOOKUP(A3197,Mapping!$H$2:$I$215,2,0)</f>
        <v>Post</v>
      </c>
      <c r="C3197" s="123">
        <f>VLOOKUP(A3197,Mapping!$H$2:$J$215,3,0)</f>
        <v>0</v>
      </c>
      <c r="D3197" t="s">
        <v>113</v>
      </c>
      <c r="E3197" t="str">
        <f>VLOOKUP(D3197,Mapping!$E$2:$F$28,2,0)</f>
        <v>sum</v>
      </c>
      <c r="F3197">
        <v>22298</v>
      </c>
    </row>
    <row r="3198" spans="1:6" x14ac:dyDescent="0.35">
      <c r="A3198" s="56">
        <v>44456</v>
      </c>
      <c r="B3198" s="56" t="str">
        <f>VLOOKUP(A3198,Mapping!$H$2:$I$215,2,0)</f>
        <v>Post</v>
      </c>
      <c r="C3198" s="123">
        <f>VLOOKUP(A3198,Mapping!$H$2:$J$215,3,0)</f>
        <v>0</v>
      </c>
      <c r="D3198" t="s">
        <v>113</v>
      </c>
      <c r="E3198" t="str">
        <f>VLOOKUP(D3198,Mapping!$E$2:$F$28,2,0)</f>
        <v>sum</v>
      </c>
      <c r="F3198">
        <v>21327</v>
      </c>
    </row>
    <row r="3199" spans="1:6" x14ac:dyDescent="0.35">
      <c r="A3199" s="56">
        <v>44457</v>
      </c>
      <c r="B3199" s="56" t="str">
        <f>VLOOKUP(A3199,Mapping!$H$2:$I$215,2,0)</f>
        <v>Post</v>
      </c>
      <c r="C3199" s="123">
        <f>VLOOKUP(A3199,Mapping!$H$2:$J$215,3,0)</f>
        <v>0</v>
      </c>
      <c r="D3199" t="s">
        <v>113</v>
      </c>
      <c r="E3199" t="str">
        <f>VLOOKUP(D3199,Mapping!$E$2:$F$28,2,0)</f>
        <v>sum</v>
      </c>
      <c r="F3199">
        <v>22462</v>
      </c>
    </row>
    <row r="3200" spans="1:6" x14ac:dyDescent="0.35">
      <c r="A3200" s="56">
        <v>44458</v>
      </c>
      <c r="B3200" s="56" t="str">
        <f>VLOOKUP(A3200,Mapping!$H$2:$I$215,2,0)</f>
        <v>Post</v>
      </c>
      <c r="C3200" s="123">
        <f>VLOOKUP(A3200,Mapping!$H$2:$J$215,3,0)</f>
        <v>0</v>
      </c>
      <c r="D3200" t="s">
        <v>113</v>
      </c>
      <c r="E3200" t="str">
        <f>VLOOKUP(D3200,Mapping!$E$2:$F$28,2,0)</f>
        <v>sum</v>
      </c>
      <c r="F3200">
        <v>25768</v>
      </c>
    </row>
    <row r="3201" spans="1:6" x14ac:dyDescent="0.35">
      <c r="A3201" s="56">
        <v>44459</v>
      </c>
      <c r="B3201" s="56" t="str">
        <f>VLOOKUP(A3201,Mapping!$H$2:$I$215,2,0)</f>
        <v>Post</v>
      </c>
      <c r="C3201" s="123">
        <f>VLOOKUP(A3201,Mapping!$H$2:$J$215,3,0)</f>
        <v>0</v>
      </c>
      <c r="D3201" t="s">
        <v>113</v>
      </c>
      <c r="E3201" t="str">
        <f>VLOOKUP(D3201,Mapping!$E$2:$F$28,2,0)</f>
        <v>sum</v>
      </c>
      <c r="F3201">
        <v>20163</v>
      </c>
    </row>
    <row r="3202" spans="1:6" x14ac:dyDescent="0.35">
      <c r="A3202" s="56">
        <v>44460</v>
      </c>
      <c r="B3202" s="56" t="str">
        <f>VLOOKUP(A3202,Mapping!$H$2:$I$215,2,0)</f>
        <v>Post</v>
      </c>
      <c r="C3202" s="123">
        <f>VLOOKUP(A3202,Mapping!$H$2:$J$215,3,0)</f>
        <v>0</v>
      </c>
      <c r="D3202" t="s">
        <v>113</v>
      </c>
      <c r="E3202" t="str">
        <f>VLOOKUP(D3202,Mapping!$E$2:$F$28,2,0)</f>
        <v>sum</v>
      </c>
      <c r="F3202">
        <v>20197</v>
      </c>
    </row>
    <row r="3203" spans="1:6" x14ac:dyDescent="0.35">
      <c r="A3203" s="56">
        <v>44461</v>
      </c>
      <c r="B3203" s="56" t="str">
        <f>VLOOKUP(A3203,Mapping!$H$2:$I$215,2,0)</f>
        <v>Post</v>
      </c>
      <c r="C3203" s="123">
        <f>VLOOKUP(A3203,Mapping!$H$2:$J$215,3,0)</f>
        <v>0</v>
      </c>
      <c r="D3203" t="s">
        <v>113</v>
      </c>
      <c r="E3203" t="str">
        <f>VLOOKUP(D3203,Mapping!$E$2:$F$28,2,0)</f>
        <v>sum</v>
      </c>
      <c r="F3203">
        <v>18777</v>
      </c>
    </row>
    <row r="3204" spans="1:6" x14ac:dyDescent="0.35">
      <c r="A3204" s="56">
        <v>44462</v>
      </c>
      <c r="B3204" s="56" t="str">
        <f>VLOOKUP(A3204,Mapping!$H$2:$I$215,2,0)</f>
        <v>Post</v>
      </c>
      <c r="C3204" s="123">
        <f>VLOOKUP(A3204,Mapping!$H$2:$J$215,3,0)</f>
        <v>0</v>
      </c>
      <c r="D3204" t="s">
        <v>113</v>
      </c>
      <c r="E3204" t="str">
        <f>VLOOKUP(D3204,Mapping!$E$2:$F$28,2,0)</f>
        <v>sum</v>
      </c>
      <c r="F3204">
        <v>16959</v>
      </c>
    </row>
    <row r="3205" spans="1:6" x14ac:dyDescent="0.35">
      <c r="A3205" s="56">
        <v>44463</v>
      </c>
      <c r="B3205" s="56" t="str">
        <f>VLOOKUP(A3205,Mapping!$H$2:$I$215,2,0)</f>
        <v>Post</v>
      </c>
      <c r="C3205" s="123">
        <f>VLOOKUP(A3205,Mapping!$H$2:$J$215,3,0)</f>
        <v>0</v>
      </c>
      <c r="D3205" t="s">
        <v>113</v>
      </c>
      <c r="E3205" t="str">
        <f>VLOOKUP(D3205,Mapping!$E$2:$F$28,2,0)</f>
        <v>sum</v>
      </c>
      <c r="F3205">
        <v>17567</v>
      </c>
    </row>
    <row r="3206" spans="1:6" x14ac:dyDescent="0.35">
      <c r="A3206" s="56">
        <v>44464</v>
      </c>
      <c r="B3206" s="56" t="str">
        <f>VLOOKUP(A3206,Mapping!$H$2:$I$215,2,0)</f>
        <v>Post</v>
      </c>
      <c r="C3206" s="123">
        <f>VLOOKUP(A3206,Mapping!$H$2:$J$215,3,0)</f>
        <v>0</v>
      </c>
      <c r="D3206" t="s">
        <v>113</v>
      </c>
      <c r="E3206" t="str">
        <f>VLOOKUP(D3206,Mapping!$E$2:$F$28,2,0)</f>
        <v>sum</v>
      </c>
      <c r="F3206">
        <v>24113</v>
      </c>
    </row>
    <row r="3207" spans="1:6" x14ac:dyDescent="0.35">
      <c r="A3207" s="56">
        <v>44465</v>
      </c>
      <c r="B3207" s="56" t="str">
        <f>VLOOKUP(A3207,Mapping!$H$2:$I$215,2,0)</f>
        <v>Post</v>
      </c>
      <c r="C3207" s="123">
        <f>VLOOKUP(A3207,Mapping!$H$2:$J$215,3,0)</f>
        <v>0</v>
      </c>
      <c r="D3207" t="s">
        <v>113</v>
      </c>
      <c r="E3207" t="str">
        <f>VLOOKUP(D3207,Mapping!$E$2:$F$28,2,0)</f>
        <v>sum</v>
      </c>
      <c r="F3207">
        <v>26498</v>
      </c>
    </row>
    <row r="3208" spans="1:6" x14ac:dyDescent="0.35">
      <c r="A3208" s="56">
        <v>44466</v>
      </c>
      <c r="B3208" s="56" t="str">
        <f>VLOOKUP(A3208,Mapping!$H$2:$I$215,2,0)</f>
        <v>Post</v>
      </c>
      <c r="C3208" s="123">
        <f>VLOOKUP(A3208,Mapping!$H$2:$J$215,3,0)</f>
        <v>0</v>
      </c>
      <c r="D3208" t="s">
        <v>113</v>
      </c>
      <c r="E3208" t="str">
        <f>VLOOKUP(D3208,Mapping!$E$2:$F$28,2,0)</f>
        <v>sum</v>
      </c>
      <c r="F3208">
        <v>21024</v>
      </c>
    </row>
    <row r="3209" spans="1:6" x14ac:dyDescent="0.35">
      <c r="A3209" s="56">
        <v>44467</v>
      </c>
      <c r="B3209" s="56" t="str">
        <f>VLOOKUP(A3209,Mapping!$H$2:$I$215,2,0)</f>
        <v>Post</v>
      </c>
      <c r="C3209" s="123">
        <f>VLOOKUP(A3209,Mapping!$H$2:$J$215,3,0)</f>
        <v>0</v>
      </c>
      <c r="D3209" t="s">
        <v>113</v>
      </c>
      <c r="E3209" t="str">
        <f>VLOOKUP(D3209,Mapping!$E$2:$F$28,2,0)</f>
        <v>sum</v>
      </c>
      <c r="F3209">
        <v>20050</v>
      </c>
    </row>
    <row r="3210" spans="1:6" x14ac:dyDescent="0.35">
      <c r="A3210" s="56">
        <v>44468</v>
      </c>
      <c r="B3210" s="56" t="str">
        <f>VLOOKUP(A3210,Mapping!$H$2:$I$215,2,0)</f>
        <v>Post</v>
      </c>
      <c r="C3210" s="123">
        <f>VLOOKUP(A3210,Mapping!$H$2:$J$215,3,0)</f>
        <v>0</v>
      </c>
      <c r="D3210" t="s">
        <v>113</v>
      </c>
      <c r="E3210" t="str">
        <f>VLOOKUP(D3210,Mapping!$E$2:$F$28,2,0)</f>
        <v>sum</v>
      </c>
      <c r="F3210">
        <v>19736</v>
      </c>
    </row>
    <row r="3211" spans="1:6" x14ac:dyDescent="0.35">
      <c r="A3211" s="56">
        <v>44469</v>
      </c>
      <c r="B3211" s="56" t="str">
        <f>VLOOKUP(A3211,Mapping!$H$2:$I$215,2,0)</f>
        <v>Post</v>
      </c>
      <c r="C3211" s="123">
        <f>VLOOKUP(A3211,Mapping!$H$2:$J$215,3,0)</f>
        <v>0</v>
      </c>
      <c r="D3211" t="s">
        <v>113</v>
      </c>
      <c r="E3211" t="str">
        <f>VLOOKUP(D3211,Mapping!$E$2:$F$28,2,0)</f>
        <v>sum</v>
      </c>
      <c r="F3211">
        <v>23150</v>
      </c>
    </row>
    <row r="3212" spans="1:6" x14ac:dyDescent="0.35">
      <c r="A3212" s="56">
        <v>44256</v>
      </c>
      <c r="B3212" s="56" t="str">
        <f>VLOOKUP(A3212,Mapping!$H$2:$I$215,2,0)</f>
        <v>Pre</v>
      </c>
      <c r="C3212" s="123" t="str">
        <f>VLOOKUP(A3212,Mapping!$H$2:$J$215,3,0)</f>
        <v>Pre</v>
      </c>
      <c r="D3212" t="s">
        <v>116</v>
      </c>
      <c r="E3212" t="str">
        <f>VLOOKUP(D3212,Mapping!$E$2:$F$28,2,0)</f>
        <v>sum</v>
      </c>
      <c r="F3212">
        <v>0</v>
      </c>
    </row>
    <row r="3213" spans="1:6" x14ac:dyDescent="0.35">
      <c r="A3213" s="56">
        <v>44257</v>
      </c>
      <c r="B3213" s="56" t="str">
        <f>VLOOKUP(A3213,Mapping!$H$2:$I$215,2,0)</f>
        <v>Pre</v>
      </c>
      <c r="C3213" s="123" t="str">
        <f>VLOOKUP(A3213,Mapping!$H$2:$J$215,3,0)</f>
        <v>Pre</v>
      </c>
      <c r="D3213" t="s">
        <v>116</v>
      </c>
      <c r="E3213" t="str">
        <f>VLOOKUP(D3213,Mapping!$E$2:$F$28,2,0)</f>
        <v>sum</v>
      </c>
      <c r="F3213">
        <v>0</v>
      </c>
    </row>
    <row r="3214" spans="1:6" x14ac:dyDescent="0.35">
      <c r="A3214" s="56">
        <v>44258</v>
      </c>
      <c r="B3214" s="56" t="str">
        <f>VLOOKUP(A3214,Mapping!$H$2:$I$215,2,0)</f>
        <v>Pre</v>
      </c>
      <c r="C3214" s="123" t="str">
        <f>VLOOKUP(A3214,Mapping!$H$2:$J$215,3,0)</f>
        <v>Pre</v>
      </c>
      <c r="D3214" t="s">
        <v>116</v>
      </c>
      <c r="E3214" t="str">
        <f>VLOOKUP(D3214,Mapping!$E$2:$F$28,2,0)</f>
        <v>sum</v>
      </c>
      <c r="F3214">
        <v>0</v>
      </c>
    </row>
    <row r="3215" spans="1:6" x14ac:dyDescent="0.35">
      <c r="A3215" s="56">
        <v>44259</v>
      </c>
      <c r="B3215" s="56" t="str">
        <f>VLOOKUP(A3215,Mapping!$H$2:$I$215,2,0)</f>
        <v>Pre</v>
      </c>
      <c r="C3215" s="123" t="str">
        <f>VLOOKUP(A3215,Mapping!$H$2:$J$215,3,0)</f>
        <v>Pre</v>
      </c>
      <c r="D3215" t="s">
        <v>116</v>
      </c>
      <c r="E3215" t="str">
        <f>VLOOKUP(D3215,Mapping!$E$2:$F$28,2,0)</f>
        <v>sum</v>
      </c>
      <c r="F3215">
        <v>0</v>
      </c>
    </row>
    <row r="3216" spans="1:6" x14ac:dyDescent="0.35">
      <c r="A3216" s="56">
        <v>44260</v>
      </c>
      <c r="B3216" s="56" t="str">
        <f>VLOOKUP(A3216,Mapping!$H$2:$I$215,2,0)</f>
        <v>Pre</v>
      </c>
      <c r="C3216" s="123" t="str">
        <f>VLOOKUP(A3216,Mapping!$H$2:$J$215,3,0)</f>
        <v>Pre</v>
      </c>
      <c r="D3216" t="s">
        <v>116</v>
      </c>
      <c r="E3216" t="str">
        <f>VLOOKUP(D3216,Mapping!$E$2:$F$28,2,0)</f>
        <v>sum</v>
      </c>
      <c r="F3216">
        <v>0</v>
      </c>
    </row>
    <row r="3217" spans="1:6" x14ac:dyDescent="0.35">
      <c r="A3217" s="56">
        <v>44261</v>
      </c>
      <c r="B3217" s="56" t="str">
        <f>VLOOKUP(A3217,Mapping!$H$2:$I$215,2,0)</f>
        <v>Pre</v>
      </c>
      <c r="C3217" s="123" t="str">
        <f>VLOOKUP(A3217,Mapping!$H$2:$J$215,3,0)</f>
        <v>Pre</v>
      </c>
      <c r="D3217" t="s">
        <v>116</v>
      </c>
      <c r="E3217" t="str">
        <f>VLOOKUP(D3217,Mapping!$E$2:$F$28,2,0)</f>
        <v>sum</v>
      </c>
      <c r="F3217">
        <v>0</v>
      </c>
    </row>
    <row r="3218" spans="1:6" x14ac:dyDescent="0.35">
      <c r="A3218" s="56">
        <v>44262</v>
      </c>
      <c r="B3218" s="56" t="str">
        <f>VLOOKUP(A3218,Mapping!$H$2:$I$215,2,0)</f>
        <v>Pre</v>
      </c>
      <c r="C3218" s="123" t="str">
        <f>VLOOKUP(A3218,Mapping!$H$2:$J$215,3,0)</f>
        <v>Pre</v>
      </c>
      <c r="D3218" t="s">
        <v>116</v>
      </c>
      <c r="E3218" t="str">
        <f>VLOOKUP(D3218,Mapping!$E$2:$F$28,2,0)</f>
        <v>sum</v>
      </c>
      <c r="F3218">
        <v>0</v>
      </c>
    </row>
    <row r="3219" spans="1:6" x14ac:dyDescent="0.35">
      <c r="A3219" s="56">
        <v>44263</v>
      </c>
      <c r="B3219" s="56" t="str">
        <f>VLOOKUP(A3219,Mapping!$H$2:$I$215,2,0)</f>
        <v>Pre</v>
      </c>
      <c r="C3219" s="123" t="str">
        <f>VLOOKUP(A3219,Mapping!$H$2:$J$215,3,0)</f>
        <v>Pre</v>
      </c>
      <c r="D3219" t="s">
        <v>116</v>
      </c>
      <c r="E3219" t="str">
        <f>VLOOKUP(D3219,Mapping!$E$2:$F$28,2,0)</f>
        <v>sum</v>
      </c>
      <c r="F3219">
        <v>0</v>
      </c>
    </row>
    <row r="3220" spans="1:6" x14ac:dyDescent="0.35">
      <c r="A3220" s="56">
        <v>44264</v>
      </c>
      <c r="B3220" s="56" t="str">
        <f>VLOOKUP(A3220,Mapping!$H$2:$I$215,2,0)</f>
        <v>Pre</v>
      </c>
      <c r="C3220" s="123" t="str">
        <f>VLOOKUP(A3220,Mapping!$H$2:$J$215,3,0)</f>
        <v>Pre</v>
      </c>
      <c r="D3220" t="s">
        <v>116</v>
      </c>
      <c r="E3220" t="str">
        <f>VLOOKUP(D3220,Mapping!$E$2:$F$28,2,0)</f>
        <v>sum</v>
      </c>
      <c r="F3220">
        <v>0</v>
      </c>
    </row>
    <row r="3221" spans="1:6" x14ac:dyDescent="0.35">
      <c r="A3221" s="56">
        <v>44265</v>
      </c>
      <c r="B3221" s="56" t="str">
        <f>VLOOKUP(A3221,Mapping!$H$2:$I$215,2,0)</f>
        <v>Pre</v>
      </c>
      <c r="C3221" s="123" t="str">
        <f>VLOOKUP(A3221,Mapping!$H$2:$J$215,3,0)</f>
        <v>Pre</v>
      </c>
      <c r="D3221" t="s">
        <v>116</v>
      </c>
      <c r="E3221" t="str">
        <f>VLOOKUP(D3221,Mapping!$E$2:$F$28,2,0)</f>
        <v>sum</v>
      </c>
      <c r="F3221">
        <v>0</v>
      </c>
    </row>
    <row r="3222" spans="1:6" x14ac:dyDescent="0.35">
      <c r="A3222" s="56">
        <v>44266</v>
      </c>
      <c r="B3222" s="56" t="str">
        <f>VLOOKUP(A3222,Mapping!$H$2:$I$215,2,0)</f>
        <v>Pre</v>
      </c>
      <c r="C3222" s="123" t="str">
        <f>VLOOKUP(A3222,Mapping!$H$2:$J$215,3,0)</f>
        <v>Pre</v>
      </c>
      <c r="D3222" t="s">
        <v>116</v>
      </c>
      <c r="E3222" t="str">
        <f>VLOOKUP(D3222,Mapping!$E$2:$F$28,2,0)</f>
        <v>sum</v>
      </c>
      <c r="F3222">
        <v>0</v>
      </c>
    </row>
    <row r="3223" spans="1:6" x14ac:dyDescent="0.35">
      <c r="A3223" s="56">
        <v>44267</v>
      </c>
      <c r="B3223" s="56" t="str">
        <f>VLOOKUP(A3223,Mapping!$H$2:$I$215,2,0)</f>
        <v>Pre</v>
      </c>
      <c r="C3223" s="123" t="str">
        <f>VLOOKUP(A3223,Mapping!$H$2:$J$215,3,0)</f>
        <v>Pre</v>
      </c>
      <c r="D3223" t="s">
        <v>116</v>
      </c>
      <c r="E3223" t="str">
        <f>VLOOKUP(D3223,Mapping!$E$2:$F$28,2,0)</f>
        <v>sum</v>
      </c>
      <c r="F3223">
        <v>0</v>
      </c>
    </row>
    <row r="3224" spans="1:6" x14ac:dyDescent="0.35">
      <c r="A3224" s="56">
        <v>44268</v>
      </c>
      <c r="B3224" s="56" t="str">
        <f>VLOOKUP(A3224,Mapping!$H$2:$I$215,2,0)</f>
        <v>Pre</v>
      </c>
      <c r="C3224" s="123" t="str">
        <f>VLOOKUP(A3224,Mapping!$H$2:$J$215,3,0)</f>
        <v>Pre</v>
      </c>
      <c r="D3224" t="s">
        <v>116</v>
      </c>
      <c r="E3224" t="str">
        <f>VLOOKUP(D3224,Mapping!$E$2:$F$28,2,0)</f>
        <v>sum</v>
      </c>
      <c r="F3224">
        <v>0</v>
      </c>
    </row>
    <row r="3225" spans="1:6" x14ac:dyDescent="0.35">
      <c r="A3225" s="56">
        <v>44269</v>
      </c>
      <c r="B3225" s="56" t="str">
        <f>VLOOKUP(A3225,Mapping!$H$2:$I$215,2,0)</f>
        <v>Pre</v>
      </c>
      <c r="C3225" s="123" t="str">
        <f>VLOOKUP(A3225,Mapping!$H$2:$J$215,3,0)</f>
        <v>Pre</v>
      </c>
      <c r="D3225" t="s">
        <v>116</v>
      </c>
      <c r="E3225" t="str">
        <f>VLOOKUP(D3225,Mapping!$E$2:$F$28,2,0)</f>
        <v>sum</v>
      </c>
      <c r="F3225">
        <v>0</v>
      </c>
    </row>
    <row r="3226" spans="1:6" x14ac:dyDescent="0.35">
      <c r="A3226" s="56">
        <v>44270</v>
      </c>
      <c r="B3226" s="56" t="str">
        <f>VLOOKUP(A3226,Mapping!$H$2:$I$215,2,0)</f>
        <v>Pre</v>
      </c>
      <c r="C3226" s="123" t="str">
        <f>VLOOKUP(A3226,Mapping!$H$2:$J$215,3,0)</f>
        <v>Pre</v>
      </c>
      <c r="D3226" t="s">
        <v>116</v>
      </c>
      <c r="E3226" t="str">
        <f>VLOOKUP(D3226,Mapping!$E$2:$F$28,2,0)</f>
        <v>sum</v>
      </c>
      <c r="F3226">
        <v>0</v>
      </c>
    </row>
    <row r="3227" spans="1:6" x14ac:dyDescent="0.35">
      <c r="A3227" s="56">
        <v>44271</v>
      </c>
      <c r="B3227" s="56" t="str">
        <f>VLOOKUP(A3227,Mapping!$H$2:$I$215,2,0)</f>
        <v>Pre</v>
      </c>
      <c r="C3227" s="123" t="str">
        <f>VLOOKUP(A3227,Mapping!$H$2:$J$215,3,0)</f>
        <v>Pre</v>
      </c>
      <c r="D3227" t="s">
        <v>116</v>
      </c>
      <c r="E3227" t="str">
        <f>VLOOKUP(D3227,Mapping!$E$2:$F$28,2,0)</f>
        <v>sum</v>
      </c>
      <c r="F3227">
        <v>0</v>
      </c>
    </row>
    <row r="3228" spans="1:6" x14ac:dyDescent="0.35">
      <c r="A3228" s="56">
        <v>44272</v>
      </c>
      <c r="B3228" s="56" t="str">
        <f>VLOOKUP(A3228,Mapping!$H$2:$I$215,2,0)</f>
        <v>Pre</v>
      </c>
      <c r="C3228" s="123" t="str">
        <f>VLOOKUP(A3228,Mapping!$H$2:$J$215,3,0)</f>
        <v>Pre</v>
      </c>
      <c r="D3228" t="s">
        <v>116</v>
      </c>
      <c r="E3228" t="str">
        <f>VLOOKUP(D3228,Mapping!$E$2:$F$28,2,0)</f>
        <v>sum</v>
      </c>
      <c r="F3228">
        <v>0</v>
      </c>
    </row>
    <row r="3229" spans="1:6" x14ac:dyDescent="0.35">
      <c r="A3229" s="56">
        <v>44273</v>
      </c>
      <c r="B3229" s="56" t="str">
        <f>VLOOKUP(A3229,Mapping!$H$2:$I$215,2,0)</f>
        <v>Pre</v>
      </c>
      <c r="C3229" s="123" t="str">
        <f>VLOOKUP(A3229,Mapping!$H$2:$J$215,3,0)</f>
        <v>Pre</v>
      </c>
      <c r="D3229" t="s">
        <v>116</v>
      </c>
      <c r="E3229" t="str">
        <f>VLOOKUP(D3229,Mapping!$E$2:$F$28,2,0)</f>
        <v>sum</v>
      </c>
      <c r="F3229">
        <v>0</v>
      </c>
    </row>
    <row r="3230" spans="1:6" x14ac:dyDescent="0.35">
      <c r="A3230" s="56">
        <v>44274</v>
      </c>
      <c r="B3230" s="56" t="str">
        <f>VLOOKUP(A3230,Mapping!$H$2:$I$215,2,0)</f>
        <v>Pre</v>
      </c>
      <c r="C3230" s="123" t="str">
        <f>VLOOKUP(A3230,Mapping!$H$2:$J$215,3,0)</f>
        <v>Pre</v>
      </c>
      <c r="D3230" t="s">
        <v>116</v>
      </c>
      <c r="E3230" t="str">
        <f>VLOOKUP(D3230,Mapping!$E$2:$F$28,2,0)</f>
        <v>sum</v>
      </c>
      <c r="F3230">
        <v>0</v>
      </c>
    </row>
    <row r="3231" spans="1:6" x14ac:dyDescent="0.35">
      <c r="A3231" s="56">
        <v>44275</v>
      </c>
      <c r="B3231" s="56" t="str">
        <f>VLOOKUP(A3231,Mapping!$H$2:$I$215,2,0)</f>
        <v>Pre</v>
      </c>
      <c r="C3231" s="123" t="str">
        <f>VLOOKUP(A3231,Mapping!$H$2:$J$215,3,0)</f>
        <v>Pre</v>
      </c>
      <c r="D3231" t="s">
        <v>116</v>
      </c>
      <c r="E3231" t="str">
        <f>VLOOKUP(D3231,Mapping!$E$2:$F$28,2,0)</f>
        <v>sum</v>
      </c>
      <c r="F3231">
        <v>0</v>
      </c>
    </row>
    <row r="3232" spans="1:6" x14ac:dyDescent="0.35">
      <c r="A3232" s="56">
        <v>44276</v>
      </c>
      <c r="B3232" s="56" t="str">
        <f>VLOOKUP(A3232,Mapping!$H$2:$I$215,2,0)</f>
        <v>Pre</v>
      </c>
      <c r="C3232" s="123" t="str">
        <f>VLOOKUP(A3232,Mapping!$H$2:$J$215,3,0)</f>
        <v>Pre</v>
      </c>
      <c r="D3232" t="s">
        <v>116</v>
      </c>
      <c r="E3232" t="str">
        <f>VLOOKUP(D3232,Mapping!$E$2:$F$28,2,0)</f>
        <v>sum</v>
      </c>
      <c r="F3232">
        <v>0</v>
      </c>
    </row>
    <row r="3233" spans="1:6" x14ac:dyDescent="0.35">
      <c r="A3233" s="56">
        <v>44277</v>
      </c>
      <c r="B3233" s="56" t="str">
        <f>VLOOKUP(A3233,Mapping!$H$2:$I$215,2,0)</f>
        <v>Pre</v>
      </c>
      <c r="C3233" s="123" t="str">
        <f>VLOOKUP(A3233,Mapping!$H$2:$J$215,3,0)</f>
        <v>Pre</v>
      </c>
      <c r="D3233" t="s">
        <v>116</v>
      </c>
      <c r="E3233" t="str">
        <f>VLOOKUP(D3233,Mapping!$E$2:$F$28,2,0)</f>
        <v>sum</v>
      </c>
      <c r="F3233">
        <v>0</v>
      </c>
    </row>
    <row r="3234" spans="1:6" x14ac:dyDescent="0.35">
      <c r="A3234" s="56">
        <v>44278</v>
      </c>
      <c r="B3234" s="56" t="str">
        <f>VLOOKUP(A3234,Mapping!$H$2:$I$215,2,0)</f>
        <v>Pre</v>
      </c>
      <c r="C3234" s="123" t="str">
        <f>VLOOKUP(A3234,Mapping!$H$2:$J$215,3,0)</f>
        <v>Pre</v>
      </c>
      <c r="D3234" t="s">
        <v>116</v>
      </c>
      <c r="E3234" t="str">
        <f>VLOOKUP(D3234,Mapping!$E$2:$F$28,2,0)</f>
        <v>sum</v>
      </c>
      <c r="F3234">
        <v>0</v>
      </c>
    </row>
    <row r="3235" spans="1:6" x14ac:dyDescent="0.35">
      <c r="A3235" s="56">
        <v>44279</v>
      </c>
      <c r="B3235" s="56" t="str">
        <f>VLOOKUP(A3235,Mapping!$H$2:$I$215,2,0)</f>
        <v>Pre</v>
      </c>
      <c r="C3235" s="123" t="str">
        <f>VLOOKUP(A3235,Mapping!$H$2:$J$215,3,0)</f>
        <v>Pre</v>
      </c>
      <c r="D3235" t="s">
        <v>116</v>
      </c>
      <c r="E3235" t="str">
        <f>VLOOKUP(D3235,Mapping!$E$2:$F$28,2,0)</f>
        <v>sum</v>
      </c>
      <c r="F3235">
        <v>0</v>
      </c>
    </row>
    <row r="3236" spans="1:6" x14ac:dyDescent="0.35">
      <c r="A3236" s="56">
        <v>44280</v>
      </c>
      <c r="B3236" s="56" t="str">
        <f>VLOOKUP(A3236,Mapping!$H$2:$I$215,2,0)</f>
        <v>Pre</v>
      </c>
      <c r="C3236" s="123" t="str">
        <f>VLOOKUP(A3236,Mapping!$H$2:$J$215,3,0)</f>
        <v>Pre</v>
      </c>
      <c r="D3236" t="s">
        <v>116</v>
      </c>
      <c r="E3236" t="str">
        <f>VLOOKUP(D3236,Mapping!$E$2:$F$28,2,0)</f>
        <v>sum</v>
      </c>
      <c r="F3236">
        <v>0</v>
      </c>
    </row>
    <row r="3237" spans="1:6" x14ac:dyDescent="0.35">
      <c r="A3237" s="56">
        <v>44281</v>
      </c>
      <c r="B3237" s="56" t="str">
        <f>VLOOKUP(A3237,Mapping!$H$2:$I$215,2,0)</f>
        <v>Pre</v>
      </c>
      <c r="C3237" s="123" t="str">
        <f>VLOOKUP(A3237,Mapping!$H$2:$J$215,3,0)</f>
        <v>Pre</v>
      </c>
      <c r="D3237" t="s">
        <v>116</v>
      </c>
      <c r="E3237" t="str">
        <f>VLOOKUP(D3237,Mapping!$E$2:$F$28,2,0)</f>
        <v>sum</v>
      </c>
      <c r="F3237">
        <v>0</v>
      </c>
    </row>
    <row r="3238" spans="1:6" x14ac:dyDescent="0.35">
      <c r="A3238" s="56">
        <v>44282</v>
      </c>
      <c r="B3238" s="56" t="str">
        <f>VLOOKUP(A3238,Mapping!$H$2:$I$215,2,0)</f>
        <v>Pre</v>
      </c>
      <c r="C3238" s="123" t="str">
        <f>VLOOKUP(A3238,Mapping!$H$2:$J$215,3,0)</f>
        <v>Pre</v>
      </c>
      <c r="D3238" t="s">
        <v>116</v>
      </c>
      <c r="E3238" t="str">
        <f>VLOOKUP(D3238,Mapping!$E$2:$F$28,2,0)</f>
        <v>sum</v>
      </c>
      <c r="F3238">
        <v>0</v>
      </c>
    </row>
    <row r="3239" spans="1:6" x14ac:dyDescent="0.35">
      <c r="A3239" s="56">
        <v>44283</v>
      </c>
      <c r="B3239" s="56" t="str">
        <f>VLOOKUP(A3239,Mapping!$H$2:$I$215,2,0)</f>
        <v>Pre</v>
      </c>
      <c r="C3239" s="123" t="str">
        <f>VLOOKUP(A3239,Mapping!$H$2:$J$215,3,0)</f>
        <v>Pre</v>
      </c>
      <c r="D3239" t="s">
        <v>116</v>
      </c>
      <c r="E3239" t="str">
        <f>VLOOKUP(D3239,Mapping!$E$2:$F$28,2,0)</f>
        <v>sum</v>
      </c>
      <c r="F3239">
        <v>0</v>
      </c>
    </row>
    <row r="3240" spans="1:6" x14ac:dyDescent="0.35">
      <c r="A3240" s="56">
        <v>44284</v>
      </c>
      <c r="B3240" s="56" t="str">
        <f>VLOOKUP(A3240,Mapping!$H$2:$I$215,2,0)</f>
        <v>Pre</v>
      </c>
      <c r="C3240" s="123" t="str">
        <f>VLOOKUP(A3240,Mapping!$H$2:$J$215,3,0)</f>
        <v>Pre</v>
      </c>
      <c r="D3240" t="s">
        <v>116</v>
      </c>
      <c r="E3240" t="str">
        <f>VLOOKUP(D3240,Mapping!$E$2:$F$28,2,0)</f>
        <v>sum</v>
      </c>
      <c r="F3240">
        <v>0</v>
      </c>
    </row>
    <row r="3241" spans="1:6" x14ac:dyDescent="0.35">
      <c r="A3241" s="56">
        <v>44285</v>
      </c>
      <c r="B3241" s="56" t="str">
        <f>VLOOKUP(A3241,Mapping!$H$2:$I$215,2,0)</f>
        <v>Pre</v>
      </c>
      <c r="C3241" s="123" t="str">
        <f>VLOOKUP(A3241,Mapping!$H$2:$J$215,3,0)</f>
        <v>Pre</v>
      </c>
      <c r="D3241" t="s">
        <v>116</v>
      </c>
      <c r="E3241" t="str">
        <f>VLOOKUP(D3241,Mapping!$E$2:$F$28,2,0)</f>
        <v>sum</v>
      </c>
      <c r="F3241">
        <v>0</v>
      </c>
    </row>
    <row r="3242" spans="1:6" x14ac:dyDescent="0.35">
      <c r="A3242" s="56">
        <v>44286</v>
      </c>
      <c r="B3242" s="56" t="str">
        <f>VLOOKUP(A3242,Mapping!$H$2:$I$215,2,0)</f>
        <v>Pre</v>
      </c>
      <c r="C3242" s="123" t="str">
        <f>VLOOKUP(A3242,Mapping!$H$2:$J$215,3,0)</f>
        <v>Pre</v>
      </c>
      <c r="D3242" t="s">
        <v>116</v>
      </c>
      <c r="E3242" t="str">
        <f>VLOOKUP(D3242,Mapping!$E$2:$F$28,2,0)</f>
        <v>sum</v>
      </c>
      <c r="F3242">
        <v>0</v>
      </c>
    </row>
    <row r="3243" spans="1:6" x14ac:dyDescent="0.35">
      <c r="A3243" s="56">
        <v>44287</v>
      </c>
      <c r="B3243" s="56" t="str">
        <f>VLOOKUP(A3243,Mapping!$H$2:$I$215,2,0)</f>
        <v>Pre</v>
      </c>
      <c r="C3243" s="123" t="str">
        <f>VLOOKUP(A3243,Mapping!$H$2:$J$215,3,0)</f>
        <v>Pre</v>
      </c>
      <c r="D3243" t="s">
        <v>116</v>
      </c>
      <c r="E3243" t="str">
        <f>VLOOKUP(D3243,Mapping!$E$2:$F$28,2,0)</f>
        <v>sum</v>
      </c>
      <c r="F3243">
        <v>0</v>
      </c>
    </row>
    <row r="3244" spans="1:6" x14ac:dyDescent="0.35">
      <c r="A3244" s="56">
        <v>44288</v>
      </c>
      <c r="B3244" s="56" t="str">
        <f>VLOOKUP(A3244,Mapping!$H$2:$I$215,2,0)</f>
        <v>Pre</v>
      </c>
      <c r="C3244" s="123" t="str">
        <f>VLOOKUP(A3244,Mapping!$H$2:$J$215,3,0)</f>
        <v>Pre</v>
      </c>
      <c r="D3244" t="s">
        <v>116</v>
      </c>
      <c r="E3244" t="str">
        <f>VLOOKUP(D3244,Mapping!$E$2:$F$28,2,0)</f>
        <v>sum</v>
      </c>
      <c r="F3244">
        <v>0</v>
      </c>
    </row>
    <row r="3245" spans="1:6" x14ac:dyDescent="0.35">
      <c r="A3245" s="56">
        <v>44289</v>
      </c>
      <c r="B3245" s="56" t="str">
        <f>VLOOKUP(A3245,Mapping!$H$2:$I$215,2,0)</f>
        <v>Pre</v>
      </c>
      <c r="C3245" s="123" t="str">
        <f>VLOOKUP(A3245,Mapping!$H$2:$J$215,3,0)</f>
        <v>Pre</v>
      </c>
      <c r="D3245" t="s">
        <v>116</v>
      </c>
      <c r="E3245" t="str">
        <f>VLOOKUP(D3245,Mapping!$E$2:$F$28,2,0)</f>
        <v>sum</v>
      </c>
      <c r="F3245">
        <v>0</v>
      </c>
    </row>
    <row r="3246" spans="1:6" x14ac:dyDescent="0.35">
      <c r="A3246" s="56">
        <v>44290</v>
      </c>
      <c r="B3246" s="56" t="str">
        <f>VLOOKUP(A3246,Mapping!$H$2:$I$215,2,0)</f>
        <v>Pre</v>
      </c>
      <c r="C3246" s="123" t="str">
        <f>VLOOKUP(A3246,Mapping!$H$2:$J$215,3,0)</f>
        <v>Pre</v>
      </c>
      <c r="D3246" t="s">
        <v>116</v>
      </c>
      <c r="E3246" t="str">
        <f>VLOOKUP(D3246,Mapping!$E$2:$F$28,2,0)</f>
        <v>sum</v>
      </c>
      <c r="F3246">
        <v>0</v>
      </c>
    </row>
    <row r="3247" spans="1:6" x14ac:dyDescent="0.35">
      <c r="A3247" s="56">
        <v>44291</v>
      </c>
      <c r="B3247" s="56" t="str">
        <f>VLOOKUP(A3247,Mapping!$H$2:$I$215,2,0)</f>
        <v>Pre</v>
      </c>
      <c r="C3247" s="123" t="str">
        <f>VLOOKUP(A3247,Mapping!$H$2:$J$215,3,0)</f>
        <v>Pre</v>
      </c>
      <c r="D3247" t="s">
        <v>116</v>
      </c>
      <c r="E3247" t="str">
        <f>VLOOKUP(D3247,Mapping!$E$2:$F$28,2,0)</f>
        <v>sum</v>
      </c>
      <c r="F3247">
        <v>0</v>
      </c>
    </row>
    <row r="3248" spans="1:6" x14ac:dyDescent="0.35">
      <c r="A3248" s="56">
        <v>44292</v>
      </c>
      <c r="B3248" s="56" t="str">
        <f>VLOOKUP(A3248,Mapping!$H$2:$I$215,2,0)</f>
        <v>Pre</v>
      </c>
      <c r="C3248" s="123" t="str">
        <f>VLOOKUP(A3248,Mapping!$H$2:$J$215,3,0)</f>
        <v>Pre</v>
      </c>
      <c r="D3248" t="s">
        <v>116</v>
      </c>
      <c r="E3248" t="str">
        <f>VLOOKUP(D3248,Mapping!$E$2:$F$28,2,0)</f>
        <v>sum</v>
      </c>
      <c r="F3248">
        <v>0</v>
      </c>
    </row>
    <row r="3249" spans="1:6" x14ac:dyDescent="0.35">
      <c r="A3249" s="56">
        <v>44293</v>
      </c>
      <c r="B3249" s="56" t="str">
        <f>VLOOKUP(A3249,Mapping!$H$2:$I$215,2,0)</f>
        <v>Pre</v>
      </c>
      <c r="C3249" s="123" t="str">
        <f>VLOOKUP(A3249,Mapping!$H$2:$J$215,3,0)</f>
        <v>Pre</v>
      </c>
      <c r="D3249" t="s">
        <v>116</v>
      </c>
      <c r="E3249" t="str">
        <f>VLOOKUP(D3249,Mapping!$E$2:$F$28,2,0)</f>
        <v>sum</v>
      </c>
      <c r="F3249">
        <v>0</v>
      </c>
    </row>
    <row r="3250" spans="1:6" x14ac:dyDescent="0.35">
      <c r="A3250" s="56">
        <v>44294</v>
      </c>
      <c r="B3250" s="56" t="str">
        <f>VLOOKUP(A3250,Mapping!$H$2:$I$215,2,0)</f>
        <v>Pre</v>
      </c>
      <c r="C3250" s="123" t="str">
        <f>VLOOKUP(A3250,Mapping!$H$2:$J$215,3,0)</f>
        <v>Pre</v>
      </c>
      <c r="D3250" t="s">
        <v>116</v>
      </c>
      <c r="E3250" t="str">
        <f>VLOOKUP(D3250,Mapping!$E$2:$F$28,2,0)</f>
        <v>sum</v>
      </c>
      <c r="F3250">
        <v>0</v>
      </c>
    </row>
    <row r="3251" spans="1:6" x14ac:dyDescent="0.35">
      <c r="A3251" s="56">
        <v>44295</v>
      </c>
      <c r="B3251" s="56" t="str">
        <f>VLOOKUP(A3251,Mapping!$H$2:$I$215,2,0)</f>
        <v>Pre</v>
      </c>
      <c r="C3251" s="123" t="str">
        <f>VLOOKUP(A3251,Mapping!$H$2:$J$215,3,0)</f>
        <v>Pre</v>
      </c>
      <c r="D3251" t="s">
        <v>116</v>
      </c>
      <c r="E3251" t="str">
        <f>VLOOKUP(D3251,Mapping!$E$2:$F$28,2,0)</f>
        <v>sum</v>
      </c>
      <c r="F3251">
        <v>0</v>
      </c>
    </row>
    <row r="3252" spans="1:6" x14ac:dyDescent="0.35">
      <c r="A3252" s="56">
        <v>44296</v>
      </c>
      <c r="B3252" s="56" t="str">
        <f>VLOOKUP(A3252,Mapping!$H$2:$I$215,2,0)</f>
        <v>Pre</v>
      </c>
      <c r="C3252" s="123" t="str">
        <f>VLOOKUP(A3252,Mapping!$H$2:$J$215,3,0)</f>
        <v>Pre</v>
      </c>
      <c r="D3252" t="s">
        <v>116</v>
      </c>
      <c r="E3252" t="str">
        <f>VLOOKUP(D3252,Mapping!$E$2:$F$28,2,0)</f>
        <v>sum</v>
      </c>
      <c r="F3252">
        <v>0</v>
      </c>
    </row>
    <row r="3253" spans="1:6" x14ac:dyDescent="0.35">
      <c r="A3253" s="56">
        <v>44297</v>
      </c>
      <c r="B3253" s="56" t="str">
        <f>VLOOKUP(A3253,Mapping!$H$2:$I$215,2,0)</f>
        <v>Pre</v>
      </c>
      <c r="C3253" s="123" t="str">
        <f>VLOOKUP(A3253,Mapping!$H$2:$J$215,3,0)</f>
        <v>Pre</v>
      </c>
      <c r="D3253" t="s">
        <v>116</v>
      </c>
      <c r="E3253" t="str">
        <f>VLOOKUP(D3253,Mapping!$E$2:$F$28,2,0)</f>
        <v>sum</v>
      </c>
      <c r="F3253">
        <v>0</v>
      </c>
    </row>
    <row r="3254" spans="1:6" x14ac:dyDescent="0.35">
      <c r="A3254" s="56">
        <v>44298</v>
      </c>
      <c r="B3254" s="56" t="str">
        <f>VLOOKUP(A3254,Mapping!$H$2:$I$215,2,0)</f>
        <v>Pre</v>
      </c>
      <c r="C3254" s="123" t="str">
        <f>VLOOKUP(A3254,Mapping!$H$2:$J$215,3,0)</f>
        <v>Pre</v>
      </c>
      <c r="D3254" t="s">
        <v>116</v>
      </c>
      <c r="E3254" t="str">
        <f>VLOOKUP(D3254,Mapping!$E$2:$F$28,2,0)</f>
        <v>sum</v>
      </c>
      <c r="F3254">
        <v>0</v>
      </c>
    </row>
    <row r="3255" spans="1:6" x14ac:dyDescent="0.35">
      <c r="A3255" s="56">
        <v>44299</v>
      </c>
      <c r="B3255" s="56" t="str">
        <f>VLOOKUP(A3255,Mapping!$H$2:$I$215,2,0)</f>
        <v>Pre</v>
      </c>
      <c r="C3255" s="123" t="str">
        <f>VLOOKUP(A3255,Mapping!$H$2:$J$215,3,0)</f>
        <v>Pre</v>
      </c>
      <c r="D3255" t="s">
        <v>116</v>
      </c>
      <c r="E3255" t="str">
        <f>VLOOKUP(D3255,Mapping!$E$2:$F$28,2,0)</f>
        <v>sum</v>
      </c>
      <c r="F3255">
        <v>0</v>
      </c>
    </row>
    <row r="3256" spans="1:6" x14ac:dyDescent="0.35">
      <c r="A3256" s="56">
        <v>44300</v>
      </c>
      <c r="B3256" s="56" t="str">
        <f>VLOOKUP(A3256,Mapping!$H$2:$I$215,2,0)</f>
        <v>Pre</v>
      </c>
      <c r="C3256" s="123" t="str">
        <f>VLOOKUP(A3256,Mapping!$H$2:$J$215,3,0)</f>
        <v>Pre</v>
      </c>
      <c r="D3256" t="s">
        <v>116</v>
      </c>
      <c r="E3256" t="str">
        <f>VLOOKUP(D3256,Mapping!$E$2:$F$28,2,0)</f>
        <v>sum</v>
      </c>
      <c r="F3256">
        <v>0</v>
      </c>
    </row>
    <row r="3257" spans="1:6" x14ac:dyDescent="0.35">
      <c r="A3257" s="56">
        <v>44301</v>
      </c>
      <c r="B3257" s="56" t="str">
        <f>VLOOKUP(A3257,Mapping!$H$2:$I$215,2,0)</f>
        <v>Pre</v>
      </c>
      <c r="C3257" s="123" t="str">
        <f>VLOOKUP(A3257,Mapping!$H$2:$J$215,3,0)</f>
        <v>Pre</v>
      </c>
      <c r="D3257" t="s">
        <v>116</v>
      </c>
      <c r="E3257" t="str">
        <f>VLOOKUP(D3257,Mapping!$E$2:$F$28,2,0)</f>
        <v>sum</v>
      </c>
      <c r="F3257">
        <v>0</v>
      </c>
    </row>
    <row r="3258" spans="1:6" x14ac:dyDescent="0.35">
      <c r="A3258" s="56">
        <v>44302</v>
      </c>
      <c r="B3258" s="56" t="str">
        <f>VLOOKUP(A3258,Mapping!$H$2:$I$215,2,0)</f>
        <v>Pre</v>
      </c>
      <c r="C3258" s="123" t="str">
        <f>VLOOKUP(A3258,Mapping!$H$2:$J$215,3,0)</f>
        <v>Pre</v>
      </c>
      <c r="D3258" t="s">
        <v>116</v>
      </c>
      <c r="E3258" t="str">
        <f>VLOOKUP(D3258,Mapping!$E$2:$F$28,2,0)</f>
        <v>sum</v>
      </c>
      <c r="F3258">
        <v>0</v>
      </c>
    </row>
    <row r="3259" spans="1:6" x14ac:dyDescent="0.35">
      <c r="A3259" s="56">
        <v>44303</v>
      </c>
      <c r="B3259" s="56" t="str">
        <f>VLOOKUP(A3259,Mapping!$H$2:$I$215,2,0)</f>
        <v>Pre</v>
      </c>
      <c r="C3259" s="123" t="str">
        <f>VLOOKUP(A3259,Mapping!$H$2:$J$215,3,0)</f>
        <v>Pre</v>
      </c>
      <c r="D3259" t="s">
        <v>116</v>
      </c>
      <c r="E3259" t="str">
        <f>VLOOKUP(D3259,Mapping!$E$2:$F$28,2,0)</f>
        <v>sum</v>
      </c>
      <c r="F3259">
        <v>0</v>
      </c>
    </row>
    <row r="3260" spans="1:6" x14ac:dyDescent="0.35">
      <c r="A3260" s="56">
        <v>44304</v>
      </c>
      <c r="B3260" s="56" t="str">
        <f>VLOOKUP(A3260,Mapping!$H$2:$I$215,2,0)</f>
        <v>Pre</v>
      </c>
      <c r="C3260" s="123" t="str">
        <f>VLOOKUP(A3260,Mapping!$H$2:$J$215,3,0)</f>
        <v>Pre</v>
      </c>
      <c r="D3260" t="s">
        <v>116</v>
      </c>
      <c r="E3260" t="str">
        <f>VLOOKUP(D3260,Mapping!$E$2:$F$28,2,0)</f>
        <v>sum</v>
      </c>
      <c r="F3260">
        <v>0</v>
      </c>
    </row>
    <row r="3261" spans="1:6" x14ac:dyDescent="0.35">
      <c r="A3261" s="56">
        <v>44305</v>
      </c>
      <c r="B3261" s="56" t="str">
        <f>VLOOKUP(A3261,Mapping!$H$2:$I$215,2,0)</f>
        <v>Pre</v>
      </c>
      <c r="C3261" s="123" t="str">
        <f>VLOOKUP(A3261,Mapping!$H$2:$J$215,3,0)</f>
        <v>Pre</v>
      </c>
      <c r="D3261" t="s">
        <v>116</v>
      </c>
      <c r="E3261" t="str">
        <f>VLOOKUP(D3261,Mapping!$E$2:$F$28,2,0)</f>
        <v>sum</v>
      </c>
      <c r="F3261">
        <v>0</v>
      </c>
    </row>
    <row r="3262" spans="1:6" x14ac:dyDescent="0.35">
      <c r="A3262" s="56">
        <v>44306</v>
      </c>
      <c r="B3262" s="56" t="str">
        <f>VLOOKUP(A3262,Mapping!$H$2:$I$215,2,0)</f>
        <v>Pre</v>
      </c>
      <c r="C3262" s="123" t="str">
        <f>VLOOKUP(A3262,Mapping!$H$2:$J$215,3,0)</f>
        <v>Pre</v>
      </c>
      <c r="D3262" t="s">
        <v>116</v>
      </c>
      <c r="E3262" t="str">
        <f>VLOOKUP(D3262,Mapping!$E$2:$F$28,2,0)</f>
        <v>sum</v>
      </c>
      <c r="F3262">
        <v>0</v>
      </c>
    </row>
    <row r="3263" spans="1:6" x14ac:dyDescent="0.35">
      <c r="A3263" s="56">
        <v>44307</v>
      </c>
      <c r="B3263" s="56" t="str">
        <f>VLOOKUP(A3263,Mapping!$H$2:$I$215,2,0)</f>
        <v>Pre</v>
      </c>
      <c r="C3263" s="123" t="str">
        <f>VLOOKUP(A3263,Mapping!$H$2:$J$215,3,0)</f>
        <v>Pre</v>
      </c>
      <c r="D3263" t="s">
        <v>116</v>
      </c>
      <c r="E3263" t="str">
        <f>VLOOKUP(D3263,Mapping!$E$2:$F$28,2,0)</f>
        <v>sum</v>
      </c>
      <c r="F3263">
        <v>0</v>
      </c>
    </row>
    <row r="3264" spans="1:6" x14ac:dyDescent="0.35">
      <c r="A3264" s="56">
        <v>44308</v>
      </c>
      <c r="B3264" s="56" t="str">
        <f>VLOOKUP(A3264,Mapping!$H$2:$I$215,2,0)</f>
        <v>Pre</v>
      </c>
      <c r="C3264" s="123" t="str">
        <f>VLOOKUP(A3264,Mapping!$H$2:$J$215,3,0)</f>
        <v>Pre</v>
      </c>
      <c r="D3264" t="s">
        <v>116</v>
      </c>
      <c r="E3264" t="str">
        <f>VLOOKUP(D3264,Mapping!$E$2:$F$28,2,0)</f>
        <v>sum</v>
      </c>
      <c r="F3264">
        <v>0</v>
      </c>
    </row>
    <row r="3265" spans="1:6" x14ac:dyDescent="0.35">
      <c r="A3265" s="56">
        <v>44309</v>
      </c>
      <c r="B3265" s="56" t="str">
        <f>VLOOKUP(A3265,Mapping!$H$2:$I$215,2,0)</f>
        <v>Pre</v>
      </c>
      <c r="C3265" s="123" t="str">
        <f>VLOOKUP(A3265,Mapping!$H$2:$J$215,3,0)</f>
        <v>Pre</v>
      </c>
      <c r="D3265" t="s">
        <v>116</v>
      </c>
      <c r="E3265" t="str">
        <f>VLOOKUP(D3265,Mapping!$E$2:$F$28,2,0)</f>
        <v>sum</v>
      </c>
      <c r="F3265">
        <v>0</v>
      </c>
    </row>
    <row r="3266" spans="1:6" x14ac:dyDescent="0.35">
      <c r="A3266" s="56">
        <v>44310</v>
      </c>
      <c r="B3266" s="56" t="str">
        <f>VLOOKUP(A3266,Mapping!$H$2:$I$215,2,0)</f>
        <v>Pre</v>
      </c>
      <c r="C3266" s="123" t="str">
        <f>VLOOKUP(A3266,Mapping!$H$2:$J$215,3,0)</f>
        <v>Pre</v>
      </c>
      <c r="D3266" t="s">
        <v>116</v>
      </c>
      <c r="E3266" t="str">
        <f>VLOOKUP(D3266,Mapping!$E$2:$F$28,2,0)</f>
        <v>sum</v>
      </c>
      <c r="F3266">
        <v>0</v>
      </c>
    </row>
    <row r="3267" spans="1:6" x14ac:dyDescent="0.35">
      <c r="A3267" s="56">
        <v>44311</v>
      </c>
      <c r="B3267" s="56" t="str">
        <f>VLOOKUP(A3267,Mapping!$H$2:$I$215,2,0)</f>
        <v>Pre</v>
      </c>
      <c r="C3267" s="123" t="str">
        <f>VLOOKUP(A3267,Mapping!$H$2:$J$215,3,0)</f>
        <v>Pre</v>
      </c>
      <c r="D3267" t="s">
        <v>116</v>
      </c>
      <c r="E3267" t="str">
        <f>VLOOKUP(D3267,Mapping!$E$2:$F$28,2,0)</f>
        <v>sum</v>
      </c>
      <c r="F3267">
        <v>0</v>
      </c>
    </row>
    <row r="3268" spans="1:6" x14ac:dyDescent="0.35">
      <c r="A3268" s="56">
        <v>44312</v>
      </c>
      <c r="B3268" s="56" t="str">
        <f>VLOOKUP(A3268,Mapping!$H$2:$I$215,2,0)</f>
        <v>Pre</v>
      </c>
      <c r="C3268" s="123" t="str">
        <f>VLOOKUP(A3268,Mapping!$H$2:$J$215,3,0)</f>
        <v>Pre</v>
      </c>
      <c r="D3268" t="s">
        <v>116</v>
      </c>
      <c r="E3268" t="str">
        <f>VLOOKUP(D3268,Mapping!$E$2:$F$28,2,0)</f>
        <v>sum</v>
      </c>
      <c r="F3268">
        <v>0</v>
      </c>
    </row>
    <row r="3269" spans="1:6" x14ac:dyDescent="0.35">
      <c r="A3269" s="56">
        <v>44313</v>
      </c>
      <c r="B3269" s="56" t="str">
        <f>VLOOKUP(A3269,Mapping!$H$2:$I$215,2,0)</f>
        <v>Post</v>
      </c>
      <c r="C3269" s="123" t="str">
        <f>VLOOKUP(A3269,Mapping!$H$2:$J$215,3,0)</f>
        <v>Post</v>
      </c>
      <c r="D3269" t="s">
        <v>116</v>
      </c>
      <c r="E3269" t="str">
        <f>VLOOKUP(D3269,Mapping!$E$2:$F$28,2,0)</f>
        <v>sum</v>
      </c>
      <c r="F3269">
        <v>0</v>
      </c>
    </row>
    <row r="3270" spans="1:6" x14ac:dyDescent="0.35">
      <c r="A3270" s="56">
        <v>44314</v>
      </c>
      <c r="B3270" s="56" t="str">
        <f>VLOOKUP(A3270,Mapping!$H$2:$I$215,2,0)</f>
        <v>Post</v>
      </c>
      <c r="C3270" s="123" t="str">
        <f>VLOOKUP(A3270,Mapping!$H$2:$J$215,3,0)</f>
        <v>Post</v>
      </c>
      <c r="D3270" t="s">
        <v>116</v>
      </c>
      <c r="E3270" t="str">
        <f>VLOOKUP(D3270,Mapping!$E$2:$F$28,2,0)</f>
        <v>sum</v>
      </c>
      <c r="F3270">
        <v>0</v>
      </c>
    </row>
    <row r="3271" spans="1:6" x14ac:dyDescent="0.35">
      <c r="A3271" s="56">
        <v>44315</v>
      </c>
      <c r="B3271" s="56" t="str">
        <f>VLOOKUP(A3271,Mapping!$H$2:$I$215,2,0)</f>
        <v>Post</v>
      </c>
      <c r="C3271" s="123" t="str">
        <f>VLOOKUP(A3271,Mapping!$H$2:$J$215,3,0)</f>
        <v>Post</v>
      </c>
      <c r="D3271" t="s">
        <v>116</v>
      </c>
      <c r="E3271" t="str">
        <f>VLOOKUP(D3271,Mapping!$E$2:$F$28,2,0)</f>
        <v>sum</v>
      </c>
      <c r="F3271">
        <v>0</v>
      </c>
    </row>
    <row r="3272" spans="1:6" x14ac:dyDescent="0.35">
      <c r="A3272" s="56">
        <v>44316</v>
      </c>
      <c r="B3272" s="56" t="str">
        <f>VLOOKUP(A3272,Mapping!$H$2:$I$215,2,0)</f>
        <v>Post</v>
      </c>
      <c r="C3272" s="123" t="str">
        <f>VLOOKUP(A3272,Mapping!$H$2:$J$215,3,0)</f>
        <v>Post</v>
      </c>
      <c r="D3272" t="s">
        <v>116</v>
      </c>
      <c r="E3272" t="str">
        <f>VLOOKUP(D3272,Mapping!$E$2:$F$28,2,0)</f>
        <v>sum</v>
      </c>
      <c r="F3272">
        <v>0</v>
      </c>
    </row>
    <row r="3273" spans="1:6" x14ac:dyDescent="0.35">
      <c r="A3273" s="56">
        <v>44317</v>
      </c>
      <c r="B3273" s="56" t="str">
        <f>VLOOKUP(A3273,Mapping!$H$2:$I$215,2,0)</f>
        <v>Post</v>
      </c>
      <c r="C3273" s="123" t="str">
        <f>VLOOKUP(A3273,Mapping!$H$2:$J$215,3,0)</f>
        <v>Post</v>
      </c>
      <c r="D3273" t="s">
        <v>116</v>
      </c>
      <c r="E3273" t="str">
        <f>VLOOKUP(D3273,Mapping!$E$2:$F$28,2,0)</f>
        <v>sum</v>
      </c>
      <c r="F3273">
        <v>0</v>
      </c>
    </row>
    <row r="3274" spans="1:6" x14ac:dyDescent="0.35">
      <c r="A3274" s="56">
        <v>44318</v>
      </c>
      <c r="B3274" s="56" t="str">
        <f>VLOOKUP(A3274,Mapping!$H$2:$I$215,2,0)</f>
        <v>Post</v>
      </c>
      <c r="C3274" s="123" t="str">
        <f>VLOOKUP(A3274,Mapping!$H$2:$J$215,3,0)</f>
        <v>Post</v>
      </c>
      <c r="D3274" t="s">
        <v>116</v>
      </c>
      <c r="E3274" t="str">
        <f>VLOOKUP(D3274,Mapping!$E$2:$F$28,2,0)</f>
        <v>sum</v>
      </c>
      <c r="F3274">
        <v>0</v>
      </c>
    </row>
    <row r="3275" spans="1:6" x14ac:dyDescent="0.35">
      <c r="A3275" s="56">
        <v>44319</v>
      </c>
      <c r="B3275" s="56" t="str">
        <f>VLOOKUP(A3275,Mapping!$H$2:$I$215,2,0)</f>
        <v>Post</v>
      </c>
      <c r="C3275" s="123" t="str">
        <f>VLOOKUP(A3275,Mapping!$H$2:$J$215,3,0)</f>
        <v>Post</v>
      </c>
      <c r="D3275" t="s">
        <v>116</v>
      </c>
      <c r="E3275" t="str">
        <f>VLOOKUP(D3275,Mapping!$E$2:$F$28,2,0)</f>
        <v>sum</v>
      </c>
      <c r="F3275">
        <v>0</v>
      </c>
    </row>
    <row r="3276" spans="1:6" x14ac:dyDescent="0.35">
      <c r="A3276" s="56">
        <v>44320</v>
      </c>
      <c r="B3276" s="56" t="str">
        <f>VLOOKUP(A3276,Mapping!$H$2:$I$215,2,0)</f>
        <v>Post</v>
      </c>
      <c r="C3276" s="123" t="str">
        <f>VLOOKUP(A3276,Mapping!$H$2:$J$215,3,0)</f>
        <v>Post</v>
      </c>
      <c r="D3276" t="s">
        <v>116</v>
      </c>
      <c r="E3276" t="str">
        <f>VLOOKUP(D3276,Mapping!$E$2:$F$28,2,0)</f>
        <v>sum</v>
      </c>
      <c r="F3276">
        <v>0</v>
      </c>
    </row>
    <row r="3277" spans="1:6" x14ac:dyDescent="0.35">
      <c r="A3277" s="56">
        <v>44321</v>
      </c>
      <c r="B3277" s="56" t="str">
        <f>VLOOKUP(A3277,Mapping!$H$2:$I$215,2,0)</f>
        <v>Post</v>
      </c>
      <c r="C3277" s="123" t="str">
        <f>VLOOKUP(A3277,Mapping!$H$2:$J$215,3,0)</f>
        <v>Post</v>
      </c>
      <c r="D3277" t="s">
        <v>116</v>
      </c>
      <c r="E3277" t="str">
        <f>VLOOKUP(D3277,Mapping!$E$2:$F$28,2,0)</f>
        <v>sum</v>
      </c>
      <c r="F3277">
        <v>0</v>
      </c>
    </row>
    <row r="3278" spans="1:6" x14ac:dyDescent="0.35">
      <c r="A3278" s="56">
        <v>44322</v>
      </c>
      <c r="B3278" s="56" t="str">
        <f>VLOOKUP(A3278,Mapping!$H$2:$I$215,2,0)</f>
        <v>Post</v>
      </c>
      <c r="C3278" s="123" t="str">
        <f>VLOOKUP(A3278,Mapping!$H$2:$J$215,3,0)</f>
        <v>Post</v>
      </c>
      <c r="D3278" t="s">
        <v>116</v>
      </c>
      <c r="E3278" t="str">
        <f>VLOOKUP(D3278,Mapping!$E$2:$F$28,2,0)</f>
        <v>sum</v>
      </c>
      <c r="F3278">
        <v>0</v>
      </c>
    </row>
    <row r="3279" spans="1:6" x14ac:dyDescent="0.35">
      <c r="A3279" s="56">
        <v>44323</v>
      </c>
      <c r="B3279" s="56" t="str">
        <f>VLOOKUP(A3279,Mapping!$H$2:$I$215,2,0)</f>
        <v>Post</v>
      </c>
      <c r="C3279" s="123" t="str">
        <f>VLOOKUP(A3279,Mapping!$H$2:$J$215,3,0)</f>
        <v>Post</v>
      </c>
      <c r="D3279" t="s">
        <v>116</v>
      </c>
      <c r="E3279" t="str">
        <f>VLOOKUP(D3279,Mapping!$E$2:$F$28,2,0)</f>
        <v>sum</v>
      </c>
      <c r="F3279">
        <v>0</v>
      </c>
    </row>
    <row r="3280" spans="1:6" x14ac:dyDescent="0.35">
      <c r="A3280" s="56">
        <v>44324</v>
      </c>
      <c r="B3280" s="56" t="str">
        <f>VLOOKUP(A3280,Mapping!$H$2:$I$215,2,0)</f>
        <v>Post</v>
      </c>
      <c r="C3280" s="123" t="str">
        <f>VLOOKUP(A3280,Mapping!$H$2:$J$215,3,0)</f>
        <v>Post</v>
      </c>
      <c r="D3280" t="s">
        <v>116</v>
      </c>
      <c r="E3280" t="str">
        <f>VLOOKUP(D3280,Mapping!$E$2:$F$28,2,0)</f>
        <v>sum</v>
      </c>
      <c r="F3280">
        <v>0</v>
      </c>
    </row>
    <row r="3281" spans="1:6" x14ac:dyDescent="0.35">
      <c r="A3281" s="56">
        <v>44325</v>
      </c>
      <c r="B3281" s="56" t="str">
        <f>VLOOKUP(A3281,Mapping!$H$2:$I$215,2,0)</f>
        <v>Post</v>
      </c>
      <c r="C3281" s="123" t="str">
        <f>VLOOKUP(A3281,Mapping!$H$2:$J$215,3,0)</f>
        <v>Post</v>
      </c>
      <c r="D3281" t="s">
        <v>116</v>
      </c>
      <c r="E3281" t="str">
        <f>VLOOKUP(D3281,Mapping!$E$2:$F$28,2,0)</f>
        <v>sum</v>
      </c>
      <c r="F3281">
        <v>0</v>
      </c>
    </row>
    <row r="3282" spans="1:6" x14ac:dyDescent="0.35">
      <c r="A3282" s="56">
        <v>44326</v>
      </c>
      <c r="B3282" s="56" t="str">
        <f>VLOOKUP(A3282,Mapping!$H$2:$I$215,2,0)</f>
        <v>Post</v>
      </c>
      <c r="C3282" s="123" t="str">
        <f>VLOOKUP(A3282,Mapping!$H$2:$J$215,3,0)</f>
        <v>Post</v>
      </c>
      <c r="D3282" t="s">
        <v>116</v>
      </c>
      <c r="E3282" t="str">
        <f>VLOOKUP(D3282,Mapping!$E$2:$F$28,2,0)</f>
        <v>sum</v>
      </c>
      <c r="F3282">
        <v>0</v>
      </c>
    </row>
    <row r="3283" spans="1:6" x14ac:dyDescent="0.35">
      <c r="A3283" s="56">
        <v>44327</v>
      </c>
      <c r="B3283" s="56" t="str">
        <f>VLOOKUP(A3283,Mapping!$H$2:$I$215,2,0)</f>
        <v>Post</v>
      </c>
      <c r="C3283" s="123" t="str">
        <f>VLOOKUP(A3283,Mapping!$H$2:$J$215,3,0)</f>
        <v>Post</v>
      </c>
      <c r="D3283" t="s">
        <v>116</v>
      </c>
      <c r="E3283" t="str">
        <f>VLOOKUP(D3283,Mapping!$E$2:$F$28,2,0)</f>
        <v>sum</v>
      </c>
      <c r="F3283">
        <v>0</v>
      </c>
    </row>
    <row r="3284" spans="1:6" x14ac:dyDescent="0.35">
      <c r="A3284" s="56">
        <v>44328</v>
      </c>
      <c r="B3284" s="56" t="str">
        <f>VLOOKUP(A3284,Mapping!$H$2:$I$215,2,0)</f>
        <v>Post</v>
      </c>
      <c r="C3284" s="123" t="str">
        <f>VLOOKUP(A3284,Mapping!$H$2:$J$215,3,0)</f>
        <v>Post</v>
      </c>
      <c r="D3284" t="s">
        <v>116</v>
      </c>
      <c r="E3284" t="str">
        <f>VLOOKUP(D3284,Mapping!$E$2:$F$28,2,0)</f>
        <v>sum</v>
      </c>
      <c r="F3284">
        <v>0</v>
      </c>
    </row>
    <row r="3285" spans="1:6" x14ac:dyDescent="0.35">
      <c r="A3285" s="56">
        <v>44329</v>
      </c>
      <c r="B3285" s="56" t="str">
        <f>VLOOKUP(A3285,Mapping!$H$2:$I$215,2,0)</f>
        <v>Post</v>
      </c>
      <c r="C3285" s="123" t="str">
        <f>VLOOKUP(A3285,Mapping!$H$2:$J$215,3,0)</f>
        <v>Post</v>
      </c>
      <c r="D3285" t="s">
        <v>116</v>
      </c>
      <c r="E3285" t="str">
        <f>VLOOKUP(D3285,Mapping!$E$2:$F$28,2,0)</f>
        <v>sum</v>
      </c>
      <c r="F3285">
        <v>0</v>
      </c>
    </row>
    <row r="3286" spans="1:6" x14ac:dyDescent="0.35">
      <c r="A3286" s="56">
        <v>44330</v>
      </c>
      <c r="B3286" s="56" t="str">
        <f>VLOOKUP(A3286,Mapping!$H$2:$I$215,2,0)</f>
        <v>Post</v>
      </c>
      <c r="C3286" s="123" t="str">
        <f>VLOOKUP(A3286,Mapping!$H$2:$J$215,3,0)</f>
        <v>Post</v>
      </c>
      <c r="D3286" t="s">
        <v>116</v>
      </c>
      <c r="E3286" t="str">
        <f>VLOOKUP(D3286,Mapping!$E$2:$F$28,2,0)</f>
        <v>sum</v>
      </c>
      <c r="F3286">
        <v>0</v>
      </c>
    </row>
    <row r="3287" spans="1:6" x14ac:dyDescent="0.35">
      <c r="A3287" s="56">
        <v>44331</v>
      </c>
      <c r="B3287" s="56" t="str">
        <f>VLOOKUP(A3287,Mapping!$H$2:$I$215,2,0)</f>
        <v>Post</v>
      </c>
      <c r="C3287" s="123" t="str">
        <f>VLOOKUP(A3287,Mapping!$H$2:$J$215,3,0)</f>
        <v>Post</v>
      </c>
      <c r="D3287" t="s">
        <v>116</v>
      </c>
      <c r="E3287" t="str">
        <f>VLOOKUP(D3287,Mapping!$E$2:$F$28,2,0)</f>
        <v>sum</v>
      </c>
      <c r="F3287">
        <v>0</v>
      </c>
    </row>
    <row r="3288" spans="1:6" x14ac:dyDescent="0.35">
      <c r="A3288" s="56">
        <v>44332</v>
      </c>
      <c r="B3288" s="56" t="str">
        <f>VLOOKUP(A3288,Mapping!$H$2:$I$215,2,0)</f>
        <v>Post</v>
      </c>
      <c r="C3288" s="123" t="str">
        <f>VLOOKUP(A3288,Mapping!$H$2:$J$215,3,0)</f>
        <v>Post</v>
      </c>
      <c r="D3288" t="s">
        <v>116</v>
      </c>
      <c r="E3288" t="str">
        <f>VLOOKUP(D3288,Mapping!$E$2:$F$28,2,0)</f>
        <v>sum</v>
      </c>
      <c r="F3288">
        <v>0</v>
      </c>
    </row>
    <row r="3289" spans="1:6" x14ac:dyDescent="0.35">
      <c r="A3289" s="56">
        <v>44333</v>
      </c>
      <c r="B3289" s="56" t="str">
        <f>VLOOKUP(A3289,Mapping!$H$2:$I$215,2,0)</f>
        <v>Post</v>
      </c>
      <c r="C3289" s="123" t="str">
        <f>VLOOKUP(A3289,Mapping!$H$2:$J$215,3,0)</f>
        <v>Post</v>
      </c>
      <c r="D3289" t="s">
        <v>116</v>
      </c>
      <c r="E3289" t="str">
        <f>VLOOKUP(D3289,Mapping!$E$2:$F$28,2,0)</f>
        <v>sum</v>
      </c>
      <c r="F3289">
        <v>0</v>
      </c>
    </row>
    <row r="3290" spans="1:6" x14ac:dyDescent="0.35">
      <c r="A3290" s="56">
        <v>44334</v>
      </c>
      <c r="B3290" s="56" t="str">
        <f>VLOOKUP(A3290,Mapping!$H$2:$I$215,2,0)</f>
        <v>Post</v>
      </c>
      <c r="C3290" s="123" t="str">
        <f>VLOOKUP(A3290,Mapping!$H$2:$J$215,3,0)</f>
        <v>Post</v>
      </c>
      <c r="D3290" t="s">
        <v>116</v>
      </c>
      <c r="E3290" t="str">
        <f>VLOOKUP(D3290,Mapping!$E$2:$F$28,2,0)</f>
        <v>sum</v>
      </c>
      <c r="F3290">
        <v>0</v>
      </c>
    </row>
    <row r="3291" spans="1:6" x14ac:dyDescent="0.35">
      <c r="A3291" s="56">
        <v>44335</v>
      </c>
      <c r="B3291" s="56" t="str">
        <f>VLOOKUP(A3291,Mapping!$H$2:$I$215,2,0)</f>
        <v>Post</v>
      </c>
      <c r="C3291" s="123" t="str">
        <f>VLOOKUP(A3291,Mapping!$H$2:$J$215,3,0)</f>
        <v>Post</v>
      </c>
      <c r="D3291" t="s">
        <v>116</v>
      </c>
      <c r="E3291" t="str">
        <f>VLOOKUP(D3291,Mapping!$E$2:$F$28,2,0)</f>
        <v>sum</v>
      </c>
      <c r="F3291">
        <v>0</v>
      </c>
    </row>
    <row r="3292" spans="1:6" x14ac:dyDescent="0.35">
      <c r="A3292" s="56">
        <v>44336</v>
      </c>
      <c r="B3292" s="56" t="str">
        <f>VLOOKUP(A3292,Mapping!$H$2:$I$215,2,0)</f>
        <v>Post</v>
      </c>
      <c r="C3292" s="123" t="str">
        <f>VLOOKUP(A3292,Mapping!$H$2:$J$215,3,0)</f>
        <v>Post</v>
      </c>
      <c r="D3292" t="s">
        <v>116</v>
      </c>
      <c r="E3292" t="str">
        <f>VLOOKUP(D3292,Mapping!$E$2:$F$28,2,0)</f>
        <v>sum</v>
      </c>
      <c r="F3292">
        <v>0</v>
      </c>
    </row>
    <row r="3293" spans="1:6" x14ac:dyDescent="0.35">
      <c r="A3293" s="56">
        <v>44337</v>
      </c>
      <c r="B3293" s="56" t="str">
        <f>VLOOKUP(A3293,Mapping!$H$2:$I$215,2,0)</f>
        <v>Post</v>
      </c>
      <c r="C3293" s="123" t="str">
        <f>VLOOKUP(A3293,Mapping!$H$2:$J$215,3,0)</f>
        <v>Post</v>
      </c>
      <c r="D3293" t="s">
        <v>116</v>
      </c>
      <c r="E3293" t="str">
        <f>VLOOKUP(D3293,Mapping!$E$2:$F$28,2,0)</f>
        <v>sum</v>
      </c>
      <c r="F3293">
        <v>0</v>
      </c>
    </row>
    <row r="3294" spans="1:6" x14ac:dyDescent="0.35">
      <c r="A3294" s="56">
        <v>44338</v>
      </c>
      <c r="B3294" s="56" t="str">
        <f>VLOOKUP(A3294,Mapping!$H$2:$I$215,2,0)</f>
        <v>Post</v>
      </c>
      <c r="C3294" s="123" t="str">
        <f>VLOOKUP(A3294,Mapping!$H$2:$J$215,3,0)</f>
        <v>Post</v>
      </c>
      <c r="D3294" t="s">
        <v>116</v>
      </c>
      <c r="E3294" t="str">
        <f>VLOOKUP(D3294,Mapping!$E$2:$F$28,2,0)</f>
        <v>sum</v>
      </c>
      <c r="F3294">
        <v>0</v>
      </c>
    </row>
    <row r="3295" spans="1:6" x14ac:dyDescent="0.35">
      <c r="A3295" s="56">
        <v>44339</v>
      </c>
      <c r="B3295" s="56" t="str">
        <f>VLOOKUP(A3295,Mapping!$H$2:$I$215,2,0)</f>
        <v>Post</v>
      </c>
      <c r="C3295" s="123" t="str">
        <f>VLOOKUP(A3295,Mapping!$H$2:$J$215,3,0)</f>
        <v>Post</v>
      </c>
      <c r="D3295" t="s">
        <v>116</v>
      </c>
      <c r="E3295" t="str">
        <f>VLOOKUP(D3295,Mapping!$E$2:$F$28,2,0)</f>
        <v>sum</v>
      </c>
      <c r="F3295">
        <v>0</v>
      </c>
    </row>
    <row r="3296" spans="1:6" x14ac:dyDescent="0.35">
      <c r="A3296" s="56">
        <v>44340</v>
      </c>
      <c r="B3296" s="56" t="str">
        <f>VLOOKUP(A3296,Mapping!$H$2:$I$215,2,0)</f>
        <v>Post</v>
      </c>
      <c r="C3296" s="123" t="str">
        <f>VLOOKUP(A3296,Mapping!$H$2:$J$215,3,0)</f>
        <v>Post</v>
      </c>
      <c r="D3296" t="s">
        <v>116</v>
      </c>
      <c r="E3296" t="str">
        <f>VLOOKUP(D3296,Mapping!$E$2:$F$28,2,0)</f>
        <v>sum</v>
      </c>
      <c r="F3296">
        <v>0</v>
      </c>
    </row>
    <row r="3297" spans="1:6" x14ac:dyDescent="0.35">
      <c r="A3297" s="56">
        <v>44341</v>
      </c>
      <c r="B3297" s="56" t="str">
        <f>VLOOKUP(A3297,Mapping!$H$2:$I$215,2,0)</f>
        <v>Post</v>
      </c>
      <c r="C3297" s="123" t="str">
        <f>VLOOKUP(A3297,Mapping!$H$2:$J$215,3,0)</f>
        <v>Post</v>
      </c>
      <c r="D3297" t="s">
        <v>116</v>
      </c>
      <c r="E3297" t="str">
        <f>VLOOKUP(D3297,Mapping!$E$2:$F$28,2,0)</f>
        <v>sum</v>
      </c>
      <c r="F3297">
        <v>0</v>
      </c>
    </row>
    <row r="3298" spans="1:6" x14ac:dyDescent="0.35">
      <c r="A3298" s="56">
        <v>44342</v>
      </c>
      <c r="B3298" s="56" t="str">
        <f>VLOOKUP(A3298,Mapping!$H$2:$I$215,2,0)</f>
        <v>Post</v>
      </c>
      <c r="C3298" s="123" t="str">
        <f>VLOOKUP(A3298,Mapping!$H$2:$J$215,3,0)</f>
        <v>Post</v>
      </c>
      <c r="D3298" t="s">
        <v>116</v>
      </c>
      <c r="E3298" t="str">
        <f>VLOOKUP(D3298,Mapping!$E$2:$F$28,2,0)</f>
        <v>sum</v>
      </c>
      <c r="F3298">
        <v>0</v>
      </c>
    </row>
    <row r="3299" spans="1:6" x14ac:dyDescent="0.35">
      <c r="A3299" s="56">
        <v>44343</v>
      </c>
      <c r="B3299" s="56" t="str">
        <f>VLOOKUP(A3299,Mapping!$H$2:$I$215,2,0)</f>
        <v>Post</v>
      </c>
      <c r="C3299" s="123" t="str">
        <f>VLOOKUP(A3299,Mapping!$H$2:$J$215,3,0)</f>
        <v>Post</v>
      </c>
      <c r="D3299" t="s">
        <v>116</v>
      </c>
      <c r="E3299" t="str">
        <f>VLOOKUP(D3299,Mapping!$E$2:$F$28,2,0)</f>
        <v>sum</v>
      </c>
      <c r="F3299">
        <v>0</v>
      </c>
    </row>
    <row r="3300" spans="1:6" x14ac:dyDescent="0.35">
      <c r="A3300" s="56">
        <v>44344</v>
      </c>
      <c r="B3300" s="56" t="str">
        <f>VLOOKUP(A3300,Mapping!$H$2:$I$215,2,0)</f>
        <v>Post</v>
      </c>
      <c r="C3300" s="123" t="str">
        <f>VLOOKUP(A3300,Mapping!$H$2:$J$215,3,0)</f>
        <v>Post</v>
      </c>
      <c r="D3300" t="s">
        <v>116</v>
      </c>
      <c r="E3300" t="str">
        <f>VLOOKUP(D3300,Mapping!$E$2:$F$28,2,0)</f>
        <v>sum</v>
      </c>
      <c r="F3300">
        <v>0</v>
      </c>
    </row>
    <row r="3301" spans="1:6" x14ac:dyDescent="0.35">
      <c r="A3301" s="56">
        <v>44345</v>
      </c>
      <c r="B3301" s="56" t="str">
        <f>VLOOKUP(A3301,Mapping!$H$2:$I$215,2,0)</f>
        <v>Post</v>
      </c>
      <c r="C3301" s="123" t="str">
        <f>VLOOKUP(A3301,Mapping!$H$2:$J$215,3,0)</f>
        <v>Post</v>
      </c>
      <c r="D3301" t="s">
        <v>116</v>
      </c>
      <c r="E3301" t="str">
        <f>VLOOKUP(D3301,Mapping!$E$2:$F$28,2,0)</f>
        <v>sum</v>
      </c>
      <c r="F3301">
        <v>0</v>
      </c>
    </row>
    <row r="3302" spans="1:6" x14ac:dyDescent="0.35">
      <c r="A3302" s="56">
        <v>44346</v>
      </c>
      <c r="B3302" s="56" t="str">
        <f>VLOOKUP(A3302,Mapping!$H$2:$I$215,2,0)</f>
        <v>Post</v>
      </c>
      <c r="C3302" s="123" t="str">
        <f>VLOOKUP(A3302,Mapping!$H$2:$J$215,3,0)</f>
        <v>Post</v>
      </c>
      <c r="D3302" t="s">
        <v>116</v>
      </c>
      <c r="E3302" t="str">
        <f>VLOOKUP(D3302,Mapping!$E$2:$F$28,2,0)</f>
        <v>sum</v>
      </c>
      <c r="F3302">
        <v>0</v>
      </c>
    </row>
    <row r="3303" spans="1:6" x14ac:dyDescent="0.35">
      <c r="A3303" s="56">
        <v>44347</v>
      </c>
      <c r="B3303" s="56" t="str">
        <f>VLOOKUP(A3303,Mapping!$H$2:$I$215,2,0)</f>
        <v>Post</v>
      </c>
      <c r="C3303" s="123" t="str">
        <f>VLOOKUP(A3303,Mapping!$H$2:$J$215,3,0)</f>
        <v>Post</v>
      </c>
      <c r="D3303" t="s">
        <v>116</v>
      </c>
      <c r="E3303" t="str">
        <f>VLOOKUP(D3303,Mapping!$E$2:$F$28,2,0)</f>
        <v>sum</v>
      </c>
      <c r="F3303">
        <v>0</v>
      </c>
    </row>
    <row r="3304" spans="1:6" x14ac:dyDescent="0.35">
      <c r="A3304" s="56">
        <v>44348</v>
      </c>
      <c r="B3304" s="56" t="str">
        <f>VLOOKUP(A3304,Mapping!$H$2:$I$215,2,0)</f>
        <v>Post</v>
      </c>
      <c r="C3304" s="123" t="str">
        <f>VLOOKUP(A3304,Mapping!$H$2:$J$215,3,0)</f>
        <v>Post</v>
      </c>
      <c r="D3304" t="s">
        <v>116</v>
      </c>
      <c r="E3304" t="str">
        <f>VLOOKUP(D3304,Mapping!$E$2:$F$28,2,0)</f>
        <v>sum</v>
      </c>
      <c r="F3304">
        <v>0</v>
      </c>
    </row>
    <row r="3305" spans="1:6" x14ac:dyDescent="0.35">
      <c r="A3305" s="56">
        <v>44349</v>
      </c>
      <c r="B3305" s="56" t="str">
        <f>VLOOKUP(A3305,Mapping!$H$2:$I$215,2,0)</f>
        <v>Post</v>
      </c>
      <c r="C3305" s="123" t="str">
        <f>VLOOKUP(A3305,Mapping!$H$2:$J$215,3,0)</f>
        <v>Post</v>
      </c>
      <c r="D3305" t="s">
        <v>116</v>
      </c>
      <c r="E3305" t="str">
        <f>VLOOKUP(D3305,Mapping!$E$2:$F$28,2,0)</f>
        <v>sum</v>
      </c>
      <c r="F3305">
        <v>0</v>
      </c>
    </row>
    <row r="3306" spans="1:6" x14ac:dyDescent="0.35">
      <c r="A3306" s="56">
        <v>44350</v>
      </c>
      <c r="B3306" s="56" t="str">
        <f>VLOOKUP(A3306,Mapping!$H$2:$I$215,2,0)</f>
        <v>Post</v>
      </c>
      <c r="C3306" s="123" t="str">
        <f>VLOOKUP(A3306,Mapping!$H$2:$J$215,3,0)</f>
        <v>Post</v>
      </c>
      <c r="D3306" t="s">
        <v>116</v>
      </c>
      <c r="E3306" t="str">
        <f>VLOOKUP(D3306,Mapping!$E$2:$F$28,2,0)</f>
        <v>sum</v>
      </c>
      <c r="F3306">
        <v>0</v>
      </c>
    </row>
    <row r="3307" spans="1:6" x14ac:dyDescent="0.35">
      <c r="A3307" s="56">
        <v>44351</v>
      </c>
      <c r="B3307" s="56" t="str">
        <f>VLOOKUP(A3307,Mapping!$H$2:$I$215,2,0)</f>
        <v>Post</v>
      </c>
      <c r="C3307" s="123" t="str">
        <f>VLOOKUP(A3307,Mapping!$H$2:$J$215,3,0)</f>
        <v>Post</v>
      </c>
      <c r="D3307" t="s">
        <v>116</v>
      </c>
      <c r="E3307" t="str">
        <f>VLOOKUP(D3307,Mapping!$E$2:$F$28,2,0)</f>
        <v>sum</v>
      </c>
      <c r="F3307">
        <v>0</v>
      </c>
    </row>
    <row r="3308" spans="1:6" x14ac:dyDescent="0.35">
      <c r="A3308" s="56">
        <v>44352</v>
      </c>
      <c r="B3308" s="56" t="str">
        <f>VLOOKUP(A3308,Mapping!$H$2:$I$215,2,0)</f>
        <v>Post</v>
      </c>
      <c r="C3308" s="123" t="str">
        <f>VLOOKUP(A3308,Mapping!$H$2:$J$215,3,0)</f>
        <v>Post</v>
      </c>
      <c r="D3308" t="s">
        <v>116</v>
      </c>
      <c r="E3308" t="str">
        <f>VLOOKUP(D3308,Mapping!$E$2:$F$28,2,0)</f>
        <v>sum</v>
      </c>
      <c r="F3308">
        <v>0</v>
      </c>
    </row>
    <row r="3309" spans="1:6" x14ac:dyDescent="0.35">
      <c r="A3309" s="56">
        <v>44353</v>
      </c>
      <c r="B3309" s="56" t="str">
        <f>VLOOKUP(A3309,Mapping!$H$2:$I$215,2,0)</f>
        <v>Post</v>
      </c>
      <c r="C3309" s="123" t="str">
        <f>VLOOKUP(A3309,Mapping!$H$2:$J$215,3,0)</f>
        <v>Post</v>
      </c>
      <c r="D3309" t="s">
        <v>116</v>
      </c>
      <c r="E3309" t="str">
        <f>VLOOKUP(D3309,Mapping!$E$2:$F$28,2,0)</f>
        <v>sum</v>
      </c>
      <c r="F3309">
        <v>0</v>
      </c>
    </row>
    <row r="3310" spans="1:6" x14ac:dyDescent="0.35">
      <c r="A3310" s="56">
        <v>44354</v>
      </c>
      <c r="B3310" s="56" t="str">
        <f>VLOOKUP(A3310,Mapping!$H$2:$I$215,2,0)</f>
        <v>Post</v>
      </c>
      <c r="C3310" s="123" t="str">
        <f>VLOOKUP(A3310,Mapping!$H$2:$J$215,3,0)</f>
        <v>Post</v>
      </c>
      <c r="D3310" t="s">
        <v>116</v>
      </c>
      <c r="E3310" t="str">
        <f>VLOOKUP(D3310,Mapping!$E$2:$F$28,2,0)</f>
        <v>sum</v>
      </c>
      <c r="F3310">
        <v>0</v>
      </c>
    </row>
    <row r="3311" spans="1:6" x14ac:dyDescent="0.35">
      <c r="A3311" s="56">
        <v>44355</v>
      </c>
      <c r="B3311" s="56" t="str">
        <f>VLOOKUP(A3311,Mapping!$H$2:$I$215,2,0)</f>
        <v>Post</v>
      </c>
      <c r="C3311" s="123" t="str">
        <f>VLOOKUP(A3311,Mapping!$H$2:$J$215,3,0)</f>
        <v>Post</v>
      </c>
      <c r="D3311" t="s">
        <v>116</v>
      </c>
      <c r="E3311" t="str">
        <f>VLOOKUP(D3311,Mapping!$E$2:$F$28,2,0)</f>
        <v>sum</v>
      </c>
      <c r="F3311">
        <v>0</v>
      </c>
    </row>
    <row r="3312" spans="1:6" x14ac:dyDescent="0.35">
      <c r="A3312" s="56">
        <v>44356</v>
      </c>
      <c r="B3312" s="56" t="str">
        <f>VLOOKUP(A3312,Mapping!$H$2:$I$215,2,0)</f>
        <v>Post</v>
      </c>
      <c r="C3312" s="123" t="str">
        <f>VLOOKUP(A3312,Mapping!$H$2:$J$215,3,0)</f>
        <v>Post</v>
      </c>
      <c r="D3312" t="s">
        <v>116</v>
      </c>
      <c r="E3312" t="str">
        <f>VLOOKUP(D3312,Mapping!$E$2:$F$28,2,0)</f>
        <v>sum</v>
      </c>
      <c r="F3312">
        <v>0</v>
      </c>
    </row>
    <row r="3313" spans="1:6" x14ac:dyDescent="0.35">
      <c r="A3313" s="56">
        <v>44357</v>
      </c>
      <c r="B3313" s="56" t="str">
        <f>VLOOKUP(A3313,Mapping!$H$2:$I$215,2,0)</f>
        <v>Post</v>
      </c>
      <c r="C3313" s="123" t="str">
        <f>VLOOKUP(A3313,Mapping!$H$2:$J$215,3,0)</f>
        <v>Post</v>
      </c>
      <c r="D3313" t="s">
        <v>116</v>
      </c>
      <c r="E3313" t="str">
        <f>VLOOKUP(D3313,Mapping!$E$2:$F$28,2,0)</f>
        <v>sum</v>
      </c>
      <c r="F3313">
        <v>0</v>
      </c>
    </row>
    <row r="3314" spans="1:6" x14ac:dyDescent="0.35">
      <c r="A3314" s="56">
        <v>44358</v>
      </c>
      <c r="B3314" s="56" t="str">
        <f>VLOOKUP(A3314,Mapping!$H$2:$I$215,2,0)</f>
        <v>Post</v>
      </c>
      <c r="C3314" s="123" t="str">
        <f>VLOOKUP(A3314,Mapping!$H$2:$J$215,3,0)</f>
        <v>Post</v>
      </c>
      <c r="D3314" t="s">
        <v>116</v>
      </c>
      <c r="E3314" t="str">
        <f>VLOOKUP(D3314,Mapping!$E$2:$F$28,2,0)</f>
        <v>sum</v>
      </c>
      <c r="F3314">
        <v>0</v>
      </c>
    </row>
    <row r="3315" spans="1:6" x14ac:dyDescent="0.35">
      <c r="A3315" s="56">
        <v>44359</v>
      </c>
      <c r="B3315" s="56" t="str">
        <f>VLOOKUP(A3315,Mapping!$H$2:$I$215,2,0)</f>
        <v>Post</v>
      </c>
      <c r="C3315" s="123" t="str">
        <f>VLOOKUP(A3315,Mapping!$H$2:$J$215,3,0)</f>
        <v>Post</v>
      </c>
      <c r="D3315" t="s">
        <v>116</v>
      </c>
      <c r="E3315" t="str">
        <f>VLOOKUP(D3315,Mapping!$E$2:$F$28,2,0)</f>
        <v>sum</v>
      </c>
      <c r="F3315">
        <v>0</v>
      </c>
    </row>
    <row r="3316" spans="1:6" x14ac:dyDescent="0.35">
      <c r="A3316" s="56">
        <v>44360</v>
      </c>
      <c r="B3316" s="56" t="str">
        <f>VLOOKUP(A3316,Mapping!$H$2:$I$215,2,0)</f>
        <v>Post</v>
      </c>
      <c r="C3316" s="123" t="str">
        <f>VLOOKUP(A3316,Mapping!$H$2:$J$215,3,0)</f>
        <v>Post</v>
      </c>
      <c r="D3316" t="s">
        <v>116</v>
      </c>
      <c r="E3316" t="str">
        <f>VLOOKUP(D3316,Mapping!$E$2:$F$28,2,0)</f>
        <v>sum</v>
      </c>
      <c r="F3316">
        <v>0</v>
      </c>
    </row>
    <row r="3317" spans="1:6" x14ac:dyDescent="0.35">
      <c r="A3317" s="56">
        <v>44361</v>
      </c>
      <c r="B3317" s="56" t="str">
        <f>VLOOKUP(A3317,Mapping!$H$2:$I$215,2,0)</f>
        <v>Post</v>
      </c>
      <c r="C3317" s="123" t="str">
        <f>VLOOKUP(A3317,Mapping!$H$2:$J$215,3,0)</f>
        <v>Post</v>
      </c>
      <c r="D3317" t="s">
        <v>116</v>
      </c>
      <c r="E3317" t="str">
        <f>VLOOKUP(D3317,Mapping!$E$2:$F$28,2,0)</f>
        <v>sum</v>
      </c>
      <c r="F3317">
        <v>0</v>
      </c>
    </row>
    <row r="3318" spans="1:6" x14ac:dyDescent="0.35">
      <c r="A3318" s="56">
        <v>44362</v>
      </c>
      <c r="B3318" s="56" t="str">
        <f>VLOOKUP(A3318,Mapping!$H$2:$I$215,2,0)</f>
        <v>Post</v>
      </c>
      <c r="C3318" s="123" t="str">
        <f>VLOOKUP(A3318,Mapping!$H$2:$J$215,3,0)</f>
        <v>Post</v>
      </c>
      <c r="D3318" t="s">
        <v>116</v>
      </c>
      <c r="E3318" t="str">
        <f>VLOOKUP(D3318,Mapping!$E$2:$F$28,2,0)</f>
        <v>sum</v>
      </c>
      <c r="F3318">
        <v>0</v>
      </c>
    </row>
    <row r="3319" spans="1:6" x14ac:dyDescent="0.35">
      <c r="A3319" s="56">
        <v>44363</v>
      </c>
      <c r="B3319" s="56" t="str">
        <f>VLOOKUP(A3319,Mapping!$H$2:$I$215,2,0)</f>
        <v>Post</v>
      </c>
      <c r="C3319" s="123" t="str">
        <f>VLOOKUP(A3319,Mapping!$H$2:$J$215,3,0)</f>
        <v>Post</v>
      </c>
      <c r="D3319" t="s">
        <v>116</v>
      </c>
      <c r="E3319" t="str">
        <f>VLOOKUP(D3319,Mapping!$E$2:$F$28,2,0)</f>
        <v>sum</v>
      </c>
      <c r="F3319">
        <v>0</v>
      </c>
    </row>
    <row r="3320" spans="1:6" x14ac:dyDescent="0.35">
      <c r="A3320" s="56">
        <v>44364</v>
      </c>
      <c r="B3320" s="56" t="str">
        <f>VLOOKUP(A3320,Mapping!$H$2:$I$215,2,0)</f>
        <v>Post</v>
      </c>
      <c r="C3320" s="123" t="str">
        <f>VLOOKUP(A3320,Mapping!$H$2:$J$215,3,0)</f>
        <v>Post</v>
      </c>
      <c r="D3320" t="s">
        <v>116</v>
      </c>
      <c r="E3320" t="str">
        <f>VLOOKUP(D3320,Mapping!$E$2:$F$28,2,0)</f>
        <v>sum</v>
      </c>
      <c r="F3320">
        <v>0</v>
      </c>
    </row>
    <row r="3321" spans="1:6" x14ac:dyDescent="0.35">
      <c r="A3321" s="56">
        <v>44365</v>
      </c>
      <c r="B3321" s="56" t="str">
        <f>VLOOKUP(A3321,Mapping!$H$2:$I$215,2,0)</f>
        <v>Post</v>
      </c>
      <c r="C3321" s="123" t="str">
        <f>VLOOKUP(A3321,Mapping!$H$2:$J$215,3,0)</f>
        <v>Post</v>
      </c>
      <c r="D3321" t="s">
        <v>116</v>
      </c>
      <c r="E3321" t="str">
        <f>VLOOKUP(D3321,Mapping!$E$2:$F$28,2,0)</f>
        <v>sum</v>
      </c>
      <c r="F3321">
        <v>0</v>
      </c>
    </row>
    <row r="3322" spans="1:6" x14ac:dyDescent="0.35">
      <c r="A3322" s="56">
        <v>44366</v>
      </c>
      <c r="B3322" s="56" t="str">
        <f>VLOOKUP(A3322,Mapping!$H$2:$I$215,2,0)</f>
        <v>Post</v>
      </c>
      <c r="C3322" s="123" t="str">
        <f>VLOOKUP(A3322,Mapping!$H$2:$J$215,3,0)</f>
        <v>Post</v>
      </c>
      <c r="D3322" t="s">
        <v>116</v>
      </c>
      <c r="E3322" t="str">
        <f>VLOOKUP(D3322,Mapping!$E$2:$F$28,2,0)</f>
        <v>sum</v>
      </c>
      <c r="F3322">
        <v>0</v>
      </c>
    </row>
    <row r="3323" spans="1:6" x14ac:dyDescent="0.35">
      <c r="A3323" s="56">
        <v>44367</v>
      </c>
      <c r="B3323" s="56" t="str">
        <f>VLOOKUP(A3323,Mapping!$H$2:$I$215,2,0)</f>
        <v>Post</v>
      </c>
      <c r="C3323" s="123" t="str">
        <f>VLOOKUP(A3323,Mapping!$H$2:$J$215,3,0)</f>
        <v>Post</v>
      </c>
      <c r="D3323" t="s">
        <v>116</v>
      </c>
      <c r="E3323" t="str">
        <f>VLOOKUP(D3323,Mapping!$E$2:$F$28,2,0)</f>
        <v>sum</v>
      </c>
      <c r="F3323">
        <v>0</v>
      </c>
    </row>
    <row r="3324" spans="1:6" x14ac:dyDescent="0.35">
      <c r="A3324" s="56">
        <v>44368</v>
      </c>
      <c r="B3324" s="56" t="str">
        <f>VLOOKUP(A3324,Mapping!$H$2:$I$215,2,0)</f>
        <v>Post</v>
      </c>
      <c r="C3324" s="123" t="str">
        <f>VLOOKUP(A3324,Mapping!$H$2:$J$215,3,0)</f>
        <v>Post</v>
      </c>
      <c r="D3324" t="s">
        <v>116</v>
      </c>
      <c r="E3324" t="str">
        <f>VLOOKUP(D3324,Mapping!$E$2:$F$28,2,0)</f>
        <v>sum</v>
      </c>
      <c r="F3324">
        <v>0</v>
      </c>
    </row>
    <row r="3325" spans="1:6" x14ac:dyDescent="0.35">
      <c r="A3325" s="56">
        <v>44369</v>
      </c>
      <c r="B3325" s="56" t="str">
        <f>VLOOKUP(A3325,Mapping!$H$2:$I$215,2,0)</f>
        <v>Post</v>
      </c>
      <c r="C3325" s="123" t="str">
        <f>VLOOKUP(A3325,Mapping!$H$2:$J$215,3,0)</f>
        <v>Post</v>
      </c>
      <c r="D3325" t="s">
        <v>116</v>
      </c>
      <c r="E3325" t="str">
        <f>VLOOKUP(D3325,Mapping!$E$2:$F$28,2,0)</f>
        <v>sum</v>
      </c>
      <c r="F3325">
        <v>0</v>
      </c>
    </row>
    <row r="3326" spans="1:6" x14ac:dyDescent="0.35">
      <c r="A3326" s="56">
        <v>44370</v>
      </c>
      <c r="B3326" s="56" t="str">
        <f>VLOOKUP(A3326,Mapping!$H$2:$I$215,2,0)</f>
        <v>Post</v>
      </c>
      <c r="C3326" s="123">
        <f>VLOOKUP(A3326,Mapping!$H$2:$J$215,3,0)</f>
        <v>0</v>
      </c>
      <c r="D3326" t="s">
        <v>116</v>
      </c>
      <c r="E3326" t="str">
        <f>VLOOKUP(D3326,Mapping!$E$2:$F$28,2,0)</f>
        <v>sum</v>
      </c>
      <c r="F3326">
        <v>0</v>
      </c>
    </row>
    <row r="3327" spans="1:6" x14ac:dyDescent="0.35">
      <c r="A3327" s="56">
        <v>44371</v>
      </c>
      <c r="B3327" s="56" t="str">
        <f>VLOOKUP(A3327,Mapping!$H$2:$I$215,2,0)</f>
        <v>Post</v>
      </c>
      <c r="C3327" s="123">
        <f>VLOOKUP(A3327,Mapping!$H$2:$J$215,3,0)</f>
        <v>0</v>
      </c>
      <c r="D3327" t="s">
        <v>116</v>
      </c>
      <c r="E3327" t="str">
        <f>VLOOKUP(D3327,Mapping!$E$2:$F$28,2,0)</f>
        <v>sum</v>
      </c>
      <c r="F3327">
        <v>0</v>
      </c>
    </row>
    <row r="3328" spans="1:6" x14ac:dyDescent="0.35">
      <c r="A3328" s="56">
        <v>44372</v>
      </c>
      <c r="B3328" s="56" t="str">
        <f>VLOOKUP(A3328,Mapping!$H$2:$I$215,2,0)</f>
        <v>Post</v>
      </c>
      <c r="C3328" s="123">
        <f>VLOOKUP(A3328,Mapping!$H$2:$J$215,3,0)</f>
        <v>0</v>
      </c>
      <c r="D3328" t="s">
        <v>116</v>
      </c>
      <c r="E3328" t="str">
        <f>VLOOKUP(D3328,Mapping!$E$2:$F$28,2,0)</f>
        <v>sum</v>
      </c>
      <c r="F3328">
        <v>0</v>
      </c>
    </row>
    <row r="3329" spans="1:6" x14ac:dyDescent="0.35">
      <c r="A3329" s="56">
        <v>44373</v>
      </c>
      <c r="B3329" s="56" t="str">
        <f>VLOOKUP(A3329,Mapping!$H$2:$I$215,2,0)</f>
        <v>Post</v>
      </c>
      <c r="C3329" s="123">
        <f>VLOOKUP(A3329,Mapping!$H$2:$J$215,3,0)</f>
        <v>0</v>
      </c>
      <c r="D3329" t="s">
        <v>116</v>
      </c>
      <c r="E3329" t="str">
        <f>VLOOKUP(D3329,Mapping!$E$2:$F$28,2,0)</f>
        <v>sum</v>
      </c>
      <c r="F3329">
        <v>0</v>
      </c>
    </row>
    <row r="3330" spans="1:6" x14ac:dyDescent="0.35">
      <c r="A3330" s="56">
        <v>44374</v>
      </c>
      <c r="B3330" s="56" t="str">
        <f>VLOOKUP(A3330,Mapping!$H$2:$I$215,2,0)</f>
        <v>Post</v>
      </c>
      <c r="C3330" s="123">
        <f>VLOOKUP(A3330,Mapping!$H$2:$J$215,3,0)</f>
        <v>0</v>
      </c>
      <c r="D3330" t="s">
        <v>116</v>
      </c>
      <c r="E3330" t="str">
        <f>VLOOKUP(D3330,Mapping!$E$2:$F$28,2,0)</f>
        <v>sum</v>
      </c>
      <c r="F3330">
        <v>0</v>
      </c>
    </row>
    <row r="3331" spans="1:6" x14ac:dyDescent="0.35">
      <c r="A3331" s="56">
        <v>44375</v>
      </c>
      <c r="B3331" s="56" t="str">
        <f>VLOOKUP(A3331,Mapping!$H$2:$I$215,2,0)</f>
        <v>Post</v>
      </c>
      <c r="C3331" s="123">
        <f>VLOOKUP(A3331,Mapping!$H$2:$J$215,3,0)</f>
        <v>0</v>
      </c>
      <c r="D3331" t="s">
        <v>116</v>
      </c>
      <c r="E3331" t="str">
        <f>VLOOKUP(D3331,Mapping!$E$2:$F$28,2,0)</f>
        <v>sum</v>
      </c>
      <c r="F3331">
        <v>0</v>
      </c>
    </row>
    <row r="3332" spans="1:6" x14ac:dyDescent="0.35">
      <c r="A3332" s="56">
        <v>44376</v>
      </c>
      <c r="B3332" s="56" t="str">
        <f>VLOOKUP(A3332,Mapping!$H$2:$I$215,2,0)</f>
        <v>Post</v>
      </c>
      <c r="C3332" s="123">
        <f>VLOOKUP(A3332,Mapping!$H$2:$J$215,3,0)</f>
        <v>0</v>
      </c>
      <c r="D3332" t="s">
        <v>116</v>
      </c>
      <c r="E3332" t="str">
        <f>VLOOKUP(D3332,Mapping!$E$2:$F$28,2,0)</f>
        <v>sum</v>
      </c>
      <c r="F3332">
        <v>0</v>
      </c>
    </row>
    <row r="3333" spans="1:6" x14ac:dyDescent="0.35">
      <c r="A3333" s="56">
        <v>44377</v>
      </c>
      <c r="B3333" s="56" t="str">
        <f>VLOOKUP(A3333,Mapping!$H$2:$I$215,2,0)</f>
        <v>Post</v>
      </c>
      <c r="C3333" s="123">
        <f>VLOOKUP(A3333,Mapping!$H$2:$J$215,3,0)</f>
        <v>0</v>
      </c>
      <c r="D3333" t="s">
        <v>116</v>
      </c>
      <c r="E3333" t="str">
        <f>VLOOKUP(D3333,Mapping!$E$2:$F$28,2,0)</f>
        <v>sum</v>
      </c>
      <c r="F3333">
        <v>0</v>
      </c>
    </row>
    <row r="3334" spans="1:6" x14ac:dyDescent="0.35">
      <c r="A3334" s="56">
        <v>44378</v>
      </c>
      <c r="B3334" s="56" t="str">
        <f>VLOOKUP(A3334,Mapping!$H$2:$I$215,2,0)</f>
        <v>Post</v>
      </c>
      <c r="C3334" s="123">
        <f>VLOOKUP(A3334,Mapping!$H$2:$J$215,3,0)</f>
        <v>0</v>
      </c>
      <c r="D3334" t="s">
        <v>116</v>
      </c>
      <c r="E3334" t="str">
        <f>VLOOKUP(D3334,Mapping!$E$2:$F$28,2,0)</f>
        <v>sum</v>
      </c>
      <c r="F3334">
        <v>0</v>
      </c>
    </row>
    <row r="3335" spans="1:6" x14ac:dyDescent="0.35">
      <c r="A3335" s="56">
        <v>44379</v>
      </c>
      <c r="B3335" s="56" t="str">
        <f>VLOOKUP(A3335,Mapping!$H$2:$I$215,2,0)</f>
        <v>Post</v>
      </c>
      <c r="C3335" s="123">
        <f>VLOOKUP(A3335,Mapping!$H$2:$J$215,3,0)</f>
        <v>0</v>
      </c>
      <c r="D3335" t="s">
        <v>116</v>
      </c>
      <c r="E3335" t="str">
        <f>VLOOKUP(D3335,Mapping!$E$2:$F$28,2,0)</f>
        <v>sum</v>
      </c>
      <c r="F3335">
        <v>0</v>
      </c>
    </row>
    <row r="3336" spans="1:6" x14ac:dyDescent="0.35">
      <c r="A3336" s="56">
        <v>44380</v>
      </c>
      <c r="B3336" s="56" t="str">
        <f>VLOOKUP(A3336,Mapping!$H$2:$I$215,2,0)</f>
        <v>Post</v>
      </c>
      <c r="C3336" s="123">
        <f>VLOOKUP(A3336,Mapping!$H$2:$J$215,3,0)</f>
        <v>0</v>
      </c>
      <c r="D3336" t="s">
        <v>116</v>
      </c>
      <c r="E3336" t="str">
        <f>VLOOKUP(D3336,Mapping!$E$2:$F$28,2,0)</f>
        <v>sum</v>
      </c>
      <c r="F3336">
        <v>0</v>
      </c>
    </row>
    <row r="3337" spans="1:6" x14ac:dyDescent="0.35">
      <c r="A3337" s="56">
        <v>44381</v>
      </c>
      <c r="B3337" s="56" t="str">
        <f>VLOOKUP(A3337,Mapping!$H$2:$I$215,2,0)</f>
        <v>Post</v>
      </c>
      <c r="C3337" s="123">
        <f>VLOOKUP(A3337,Mapping!$H$2:$J$215,3,0)</f>
        <v>0</v>
      </c>
      <c r="D3337" t="s">
        <v>116</v>
      </c>
      <c r="E3337" t="str">
        <f>VLOOKUP(D3337,Mapping!$E$2:$F$28,2,0)</f>
        <v>sum</v>
      </c>
      <c r="F3337">
        <v>0</v>
      </c>
    </row>
    <row r="3338" spans="1:6" x14ac:dyDescent="0.35">
      <c r="A3338" s="56">
        <v>44382</v>
      </c>
      <c r="B3338" s="56" t="str">
        <f>VLOOKUP(A3338,Mapping!$H$2:$I$215,2,0)</f>
        <v>Post</v>
      </c>
      <c r="C3338" s="123">
        <f>VLOOKUP(A3338,Mapping!$H$2:$J$215,3,0)</f>
        <v>0</v>
      </c>
      <c r="D3338" t="s">
        <v>116</v>
      </c>
      <c r="E3338" t="str">
        <f>VLOOKUP(D3338,Mapping!$E$2:$F$28,2,0)</f>
        <v>sum</v>
      </c>
      <c r="F3338">
        <v>0</v>
      </c>
    </row>
    <row r="3339" spans="1:6" x14ac:dyDescent="0.35">
      <c r="A3339" s="56">
        <v>44383</v>
      </c>
      <c r="B3339" s="56" t="str">
        <f>VLOOKUP(A3339,Mapping!$H$2:$I$215,2,0)</f>
        <v>Post</v>
      </c>
      <c r="C3339" s="123">
        <f>VLOOKUP(A3339,Mapping!$H$2:$J$215,3,0)</f>
        <v>0</v>
      </c>
      <c r="D3339" t="s">
        <v>116</v>
      </c>
      <c r="E3339" t="str">
        <f>VLOOKUP(D3339,Mapping!$E$2:$F$28,2,0)</f>
        <v>sum</v>
      </c>
      <c r="F3339">
        <v>0</v>
      </c>
    </row>
    <row r="3340" spans="1:6" x14ac:dyDescent="0.35">
      <c r="A3340" s="56">
        <v>44384</v>
      </c>
      <c r="B3340" s="56" t="str">
        <f>VLOOKUP(A3340,Mapping!$H$2:$I$215,2,0)</f>
        <v>Post</v>
      </c>
      <c r="C3340" s="123">
        <f>VLOOKUP(A3340,Mapping!$H$2:$J$215,3,0)</f>
        <v>0</v>
      </c>
      <c r="D3340" t="s">
        <v>116</v>
      </c>
      <c r="E3340" t="str">
        <f>VLOOKUP(D3340,Mapping!$E$2:$F$28,2,0)</f>
        <v>sum</v>
      </c>
      <c r="F3340">
        <v>0</v>
      </c>
    </row>
    <row r="3341" spans="1:6" x14ac:dyDescent="0.35">
      <c r="A3341" s="56">
        <v>44385</v>
      </c>
      <c r="B3341" s="56" t="str">
        <f>VLOOKUP(A3341,Mapping!$H$2:$I$215,2,0)</f>
        <v>Post</v>
      </c>
      <c r="C3341" s="123">
        <f>VLOOKUP(A3341,Mapping!$H$2:$J$215,3,0)</f>
        <v>0</v>
      </c>
      <c r="D3341" t="s">
        <v>116</v>
      </c>
      <c r="E3341" t="str">
        <f>VLOOKUP(D3341,Mapping!$E$2:$F$28,2,0)</f>
        <v>sum</v>
      </c>
      <c r="F3341">
        <v>0</v>
      </c>
    </row>
    <row r="3342" spans="1:6" x14ac:dyDescent="0.35">
      <c r="A3342" s="56">
        <v>44386</v>
      </c>
      <c r="B3342" s="56" t="str">
        <f>VLOOKUP(A3342,Mapping!$H$2:$I$215,2,0)</f>
        <v>Post</v>
      </c>
      <c r="C3342" s="123">
        <f>VLOOKUP(A3342,Mapping!$H$2:$J$215,3,0)</f>
        <v>0</v>
      </c>
      <c r="D3342" t="s">
        <v>116</v>
      </c>
      <c r="E3342" t="str">
        <f>VLOOKUP(D3342,Mapping!$E$2:$F$28,2,0)</f>
        <v>sum</v>
      </c>
      <c r="F3342">
        <v>0</v>
      </c>
    </row>
    <row r="3343" spans="1:6" x14ac:dyDescent="0.35">
      <c r="A3343" s="56">
        <v>44387</v>
      </c>
      <c r="B3343" s="56" t="str">
        <f>VLOOKUP(A3343,Mapping!$H$2:$I$215,2,0)</f>
        <v>Post</v>
      </c>
      <c r="C3343" s="123">
        <f>VLOOKUP(A3343,Mapping!$H$2:$J$215,3,0)</f>
        <v>0</v>
      </c>
      <c r="D3343" t="s">
        <v>116</v>
      </c>
      <c r="E3343" t="str">
        <f>VLOOKUP(D3343,Mapping!$E$2:$F$28,2,0)</f>
        <v>sum</v>
      </c>
      <c r="F3343">
        <v>0</v>
      </c>
    </row>
    <row r="3344" spans="1:6" x14ac:dyDescent="0.35">
      <c r="A3344" s="56">
        <v>44388</v>
      </c>
      <c r="B3344" s="56" t="str">
        <f>VLOOKUP(A3344,Mapping!$H$2:$I$215,2,0)</f>
        <v>Post</v>
      </c>
      <c r="C3344" s="123">
        <f>VLOOKUP(A3344,Mapping!$H$2:$J$215,3,0)</f>
        <v>0</v>
      </c>
      <c r="D3344" t="s">
        <v>116</v>
      </c>
      <c r="E3344" t="str">
        <f>VLOOKUP(D3344,Mapping!$E$2:$F$28,2,0)</f>
        <v>sum</v>
      </c>
      <c r="F3344">
        <v>0</v>
      </c>
    </row>
    <row r="3345" spans="1:6" x14ac:dyDescent="0.35">
      <c r="A3345" s="56">
        <v>44389</v>
      </c>
      <c r="B3345" s="56" t="str">
        <f>VLOOKUP(A3345,Mapping!$H$2:$I$215,2,0)</f>
        <v>Post</v>
      </c>
      <c r="C3345" s="123">
        <f>VLOOKUP(A3345,Mapping!$H$2:$J$215,3,0)</f>
        <v>0</v>
      </c>
      <c r="D3345" t="s">
        <v>116</v>
      </c>
      <c r="E3345" t="str">
        <f>VLOOKUP(D3345,Mapping!$E$2:$F$28,2,0)</f>
        <v>sum</v>
      </c>
      <c r="F3345">
        <v>0</v>
      </c>
    </row>
    <row r="3346" spans="1:6" x14ac:dyDescent="0.35">
      <c r="A3346" s="56">
        <v>44390</v>
      </c>
      <c r="B3346" s="56" t="str">
        <f>VLOOKUP(A3346,Mapping!$H$2:$I$215,2,0)</f>
        <v>Post</v>
      </c>
      <c r="C3346" s="123">
        <f>VLOOKUP(A3346,Mapping!$H$2:$J$215,3,0)</f>
        <v>0</v>
      </c>
      <c r="D3346" t="s">
        <v>116</v>
      </c>
      <c r="E3346" t="str">
        <f>VLOOKUP(D3346,Mapping!$E$2:$F$28,2,0)</f>
        <v>sum</v>
      </c>
      <c r="F3346">
        <v>0</v>
      </c>
    </row>
    <row r="3347" spans="1:6" x14ac:dyDescent="0.35">
      <c r="A3347" s="56">
        <v>44391</v>
      </c>
      <c r="B3347" s="56" t="str">
        <f>VLOOKUP(A3347,Mapping!$H$2:$I$215,2,0)</f>
        <v>Post</v>
      </c>
      <c r="C3347" s="123">
        <f>VLOOKUP(A3347,Mapping!$H$2:$J$215,3,0)</f>
        <v>0</v>
      </c>
      <c r="D3347" t="s">
        <v>116</v>
      </c>
      <c r="E3347" t="str">
        <f>VLOOKUP(D3347,Mapping!$E$2:$F$28,2,0)</f>
        <v>sum</v>
      </c>
      <c r="F3347">
        <v>0</v>
      </c>
    </row>
    <row r="3348" spans="1:6" x14ac:dyDescent="0.35">
      <c r="A3348" s="56">
        <v>44392</v>
      </c>
      <c r="B3348" s="56" t="str">
        <f>VLOOKUP(A3348,Mapping!$H$2:$I$215,2,0)</f>
        <v>Post</v>
      </c>
      <c r="C3348" s="123">
        <f>VLOOKUP(A3348,Mapping!$H$2:$J$215,3,0)</f>
        <v>0</v>
      </c>
      <c r="D3348" t="s">
        <v>116</v>
      </c>
      <c r="E3348" t="str">
        <f>VLOOKUP(D3348,Mapping!$E$2:$F$28,2,0)</f>
        <v>sum</v>
      </c>
      <c r="F3348">
        <v>0</v>
      </c>
    </row>
    <row r="3349" spans="1:6" x14ac:dyDescent="0.35">
      <c r="A3349" s="56">
        <v>44393</v>
      </c>
      <c r="B3349" s="56" t="str">
        <f>VLOOKUP(A3349,Mapping!$H$2:$I$215,2,0)</f>
        <v>Post</v>
      </c>
      <c r="C3349" s="123">
        <f>VLOOKUP(A3349,Mapping!$H$2:$J$215,3,0)</f>
        <v>0</v>
      </c>
      <c r="D3349" t="s">
        <v>116</v>
      </c>
      <c r="E3349" t="str">
        <f>VLOOKUP(D3349,Mapping!$E$2:$F$28,2,0)</f>
        <v>sum</v>
      </c>
      <c r="F3349">
        <v>0</v>
      </c>
    </row>
    <row r="3350" spans="1:6" x14ac:dyDescent="0.35">
      <c r="A3350" s="56">
        <v>44394</v>
      </c>
      <c r="B3350" s="56" t="str">
        <f>VLOOKUP(A3350,Mapping!$H$2:$I$215,2,0)</f>
        <v>Post</v>
      </c>
      <c r="C3350" s="123">
        <f>VLOOKUP(A3350,Mapping!$H$2:$J$215,3,0)</f>
        <v>0</v>
      </c>
      <c r="D3350" t="s">
        <v>116</v>
      </c>
      <c r="E3350" t="str">
        <f>VLOOKUP(D3350,Mapping!$E$2:$F$28,2,0)</f>
        <v>sum</v>
      </c>
      <c r="F3350">
        <v>0</v>
      </c>
    </row>
    <row r="3351" spans="1:6" x14ac:dyDescent="0.35">
      <c r="A3351" s="56">
        <v>44395</v>
      </c>
      <c r="B3351" s="56" t="str">
        <f>VLOOKUP(A3351,Mapping!$H$2:$I$215,2,0)</f>
        <v>Post</v>
      </c>
      <c r="C3351" s="123">
        <f>VLOOKUP(A3351,Mapping!$H$2:$J$215,3,0)</f>
        <v>0</v>
      </c>
      <c r="D3351" t="s">
        <v>116</v>
      </c>
      <c r="E3351" t="str">
        <f>VLOOKUP(D3351,Mapping!$E$2:$F$28,2,0)</f>
        <v>sum</v>
      </c>
      <c r="F3351">
        <v>0</v>
      </c>
    </row>
    <row r="3352" spans="1:6" x14ac:dyDescent="0.35">
      <c r="A3352" s="56">
        <v>44396</v>
      </c>
      <c r="B3352" s="56" t="str">
        <f>VLOOKUP(A3352,Mapping!$H$2:$I$215,2,0)</f>
        <v>Post</v>
      </c>
      <c r="C3352" s="123">
        <f>VLOOKUP(A3352,Mapping!$H$2:$J$215,3,0)</f>
        <v>0</v>
      </c>
      <c r="D3352" t="s">
        <v>116</v>
      </c>
      <c r="E3352" t="str">
        <f>VLOOKUP(D3352,Mapping!$E$2:$F$28,2,0)</f>
        <v>sum</v>
      </c>
      <c r="F3352">
        <v>0</v>
      </c>
    </row>
    <row r="3353" spans="1:6" x14ac:dyDescent="0.35">
      <c r="A3353" s="56">
        <v>44397</v>
      </c>
      <c r="B3353" s="56" t="str">
        <f>VLOOKUP(A3353,Mapping!$H$2:$I$215,2,0)</f>
        <v>Post</v>
      </c>
      <c r="C3353" s="123">
        <f>VLOOKUP(A3353,Mapping!$H$2:$J$215,3,0)</f>
        <v>0</v>
      </c>
      <c r="D3353" t="s">
        <v>116</v>
      </c>
      <c r="E3353" t="str">
        <f>VLOOKUP(D3353,Mapping!$E$2:$F$28,2,0)</f>
        <v>sum</v>
      </c>
      <c r="F3353">
        <v>0</v>
      </c>
    </row>
    <row r="3354" spans="1:6" x14ac:dyDescent="0.35">
      <c r="A3354" s="56">
        <v>44398</v>
      </c>
      <c r="B3354" s="56" t="str">
        <f>VLOOKUP(A3354,Mapping!$H$2:$I$215,2,0)</f>
        <v>Post</v>
      </c>
      <c r="C3354" s="123">
        <f>VLOOKUP(A3354,Mapping!$H$2:$J$215,3,0)</f>
        <v>0</v>
      </c>
      <c r="D3354" t="s">
        <v>116</v>
      </c>
      <c r="E3354" t="str">
        <f>VLOOKUP(D3354,Mapping!$E$2:$F$28,2,0)</f>
        <v>sum</v>
      </c>
      <c r="F3354">
        <v>0</v>
      </c>
    </row>
    <row r="3355" spans="1:6" x14ac:dyDescent="0.35">
      <c r="A3355" s="56">
        <v>44399</v>
      </c>
      <c r="B3355" s="56" t="str">
        <f>VLOOKUP(A3355,Mapping!$H$2:$I$215,2,0)</f>
        <v>Post</v>
      </c>
      <c r="C3355" s="123">
        <f>VLOOKUP(A3355,Mapping!$H$2:$J$215,3,0)</f>
        <v>0</v>
      </c>
      <c r="D3355" t="s">
        <v>116</v>
      </c>
      <c r="E3355" t="str">
        <f>VLOOKUP(D3355,Mapping!$E$2:$F$28,2,0)</f>
        <v>sum</v>
      </c>
      <c r="F3355">
        <v>0</v>
      </c>
    </row>
    <row r="3356" spans="1:6" x14ac:dyDescent="0.35">
      <c r="A3356" s="56">
        <v>44400</v>
      </c>
      <c r="B3356" s="56" t="str">
        <f>VLOOKUP(A3356,Mapping!$H$2:$I$215,2,0)</f>
        <v>Post</v>
      </c>
      <c r="C3356" s="123">
        <f>VLOOKUP(A3356,Mapping!$H$2:$J$215,3,0)</f>
        <v>0</v>
      </c>
      <c r="D3356" t="s">
        <v>116</v>
      </c>
      <c r="E3356" t="str">
        <f>VLOOKUP(D3356,Mapping!$E$2:$F$28,2,0)</f>
        <v>sum</v>
      </c>
      <c r="F3356">
        <v>0</v>
      </c>
    </row>
    <row r="3357" spans="1:6" x14ac:dyDescent="0.35">
      <c r="A3357" s="56">
        <v>44401</v>
      </c>
      <c r="B3357" s="56" t="str">
        <f>VLOOKUP(A3357,Mapping!$H$2:$I$215,2,0)</f>
        <v>Post</v>
      </c>
      <c r="C3357" s="123">
        <f>VLOOKUP(A3357,Mapping!$H$2:$J$215,3,0)</f>
        <v>0</v>
      </c>
      <c r="D3357" t="s">
        <v>116</v>
      </c>
      <c r="E3357" t="str">
        <f>VLOOKUP(D3357,Mapping!$E$2:$F$28,2,0)</f>
        <v>sum</v>
      </c>
      <c r="F3357">
        <v>0</v>
      </c>
    </row>
    <row r="3358" spans="1:6" x14ac:dyDescent="0.35">
      <c r="A3358" s="56">
        <v>44402</v>
      </c>
      <c r="B3358" s="56" t="str">
        <f>VLOOKUP(A3358,Mapping!$H$2:$I$215,2,0)</f>
        <v>Post</v>
      </c>
      <c r="C3358" s="123">
        <f>VLOOKUP(A3358,Mapping!$H$2:$J$215,3,0)</f>
        <v>0</v>
      </c>
      <c r="D3358" t="s">
        <v>116</v>
      </c>
      <c r="E3358" t="str">
        <f>VLOOKUP(D3358,Mapping!$E$2:$F$28,2,0)</f>
        <v>sum</v>
      </c>
      <c r="F3358">
        <v>0</v>
      </c>
    </row>
    <row r="3359" spans="1:6" x14ac:dyDescent="0.35">
      <c r="A3359" s="56">
        <v>44403</v>
      </c>
      <c r="B3359" s="56" t="str">
        <f>VLOOKUP(A3359,Mapping!$H$2:$I$215,2,0)</f>
        <v>Post</v>
      </c>
      <c r="C3359" s="123">
        <f>VLOOKUP(A3359,Mapping!$H$2:$J$215,3,0)</f>
        <v>0</v>
      </c>
      <c r="D3359" t="s">
        <v>116</v>
      </c>
      <c r="E3359" t="str">
        <f>VLOOKUP(D3359,Mapping!$E$2:$F$28,2,0)</f>
        <v>sum</v>
      </c>
      <c r="F3359">
        <v>484145</v>
      </c>
    </row>
    <row r="3360" spans="1:6" x14ac:dyDescent="0.35">
      <c r="A3360" s="56">
        <v>44404</v>
      </c>
      <c r="B3360" s="56" t="str">
        <f>VLOOKUP(A3360,Mapping!$H$2:$I$215,2,0)</f>
        <v>Post</v>
      </c>
      <c r="C3360" s="123">
        <f>VLOOKUP(A3360,Mapping!$H$2:$J$215,3,0)</f>
        <v>0</v>
      </c>
      <c r="D3360" t="s">
        <v>116</v>
      </c>
      <c r="E3360" t="str">
        <f>VLOOKUP(D3360,Mapping!$E$2:$F$28,2,0)</f>
        <v>sum</v>
      </c>
      <c r="F3360">
        <v>1237609</v>
      </c>
    </row>
    <row r="3361" spans="1:6" x14ac:dyDescent="0.35">
      <c r="A3361" s="56">
        <v>44405</v>
      </c>
      <c r="B3361" s="56" t="str">
        <f>VLOOKUP(A3361,Mapping!$H$2:$I$215,2,0)</f>
        <v>Post</v>
      </c>
      <c r="C3361" s="123">
        <f>VLOOKUP(A3361,Mapping!$H$2:$J$215,3,0)</f>
        <v>0</v>
      </c>
      <c r="D3361" t="s">
        <v>116</v>
      </c>
      <c r="E3361" t="str">
        <f>VLOOKUP(D3361,Mapping!$E$2:$F$28,2,0)</f>
        <v>sum</v>
      </c>
      <c r="F3361">
        <v>61278</v>
      </c>
    </row>
    <row r="3362" spans="1:6" x14ac:dyDescent="0.35">
      <c r="A3362" s="56">
        <v>44406</v>
      </c>
      <c r="B3362" s="56" t="str">
        <f>VLOOKUP(A3362,Mapping!$H$2:$I$215,2,0)</f>
        <v>Post</v>
      </c>
      <c r="C3362" s="123">
        <f>VLOOKUP(A3362,Mapping!$H$2:$J$215,3,0)</f>
        <v>0</v>
      </c>
      <c r="D3362" t="s">
        <v>116</v>
      </c>
      <c r="E3362" t="str">
        <f>VLOOKUP(D3362,Mapping!$E$2:$F$28,2,0)</f>
        <v>sum</v>
      </c>
      <c r="F3362">
        <v>37244</v>
      </c>
    </row>
    <row r="3363" spans="1:6" x14ac:dyDescent="0.35">
      <c r="A3363" s="56">
        <v>44407</v>
      </c>
      <c r="B3363" s="56" t="str">
        <f>VLOOKUP(A3363,Mapping!$H$2:$I$215,2,0)</f>
        <v>Post</v>
      </c>
      <c r="C3363" s="123">
        <f>VLOOKUP(A3363,Mapping!$H$2:$J$215,3,0)</f>
        <v>0</v>
      </c>
      <c r="D3363" t="s">
        <v>116</v>
      </c>
      <c r="E3363" t="str">
        <f>VLOOKUP(D3363,Mapping!$E$2:$F$28,2,0)</f>
        <v>sum</v>
      </c>
      <c r="F3363">
        <v>28497</v>
      </c>
    </row>
    <row r="3364" spans="1:6" x14ac:dyDescent="0.35">
      <c r="A3364" s="56">
        <v>44408</v>
      </c>
      <c r="B3364" s="56" t="str">
        <f>VLOOKUP(A3364,Mapping!$H$2:$I$215,2,0)</f>
        <v>Post</v>
      </c>
      <c r="C3364" s="123">
        <f>VLOOKUP(A3364,Mapping!$H$2:$J$215,3,0)</f>
        <v>0</v>
      </c>
      <c r="D3364" t="s">
        <v>116</v>
      </c>
      <c r="E3364" t="str">
        <f>VLOOKUP(D3364,Mapping!$E$2:$F$28,2,0)</f>
        <v>sum</v>
      </c>
      <c r="F3364">
        <v>29342</v>
      </c>
    </row>
    <row r="3365" spans="1:6" x14ac:dyDescent="0.35">
      <c r="A3365" s="56">
        <v>44409</v>
      </c>
      <c r="B3365" s="56" t="str">
        <f>VLOOKUP(A3365,Mapping!$H$2:$I$215,2,0)</f>
        <v>Post</v>
      </c>
      <c r="C3365" s="123">
        <f>VLOOKUP(A3365,Mapping!$H$2:$J$215,3,0)</f>
        <v>0</v>
      </c>
      <c r="D3365" t="s">
        <v>116</v>
      </c>
      <c r="E3365" t="str">
        <f>VLOOKUP(D3365,Mapping!$E$2:$F$28,2,0)</f>
        <v>sum</v>
      </c>
      <c r="F3365">
        <v>36981</v>
      </c>
    </row>
    <row r="3366" spans="1:6" x14ac:dyDescent="0.35">
      <c r="A3366" s="56">
        <v>44410</v>
      </c>
      <c r="B3366" s="56" t="str">
        <f>VLOOKUP(A3366,Mapping!$H$2:$I$215,2,0)</f>
        <v>Post</v>
      </c>
      <c r="C3366" s="123">
        <f>VLOOKUP(A3366,Mapping!$H$2:$J$215,3,0)</f>
        <v>0</v>
      </c>
      <c r="D3366" t="s">
        <v>116</v>
      </c>
      <c r="E3366" t="str">
        <f>VLOOKUP(D3366,Mapping!$E$2:$F$28,2,0)</f>
        <v>sum</v>
      </c>
      <c r="F3366">
        <v>34177</v>
      </c>
    </row>
    <row r="3367" spans="1:6" x14ac:dyDescent="0.35">
      <c r="A3367" s="56">
        <v>44411</v>
      </c>
      <c r="B3367" s="56" t="str">
        <f>VLOOKUP(A3367,Mapping!$H$2:$I$215,2,0)</f>
        <v>Post</v>
      </c>
      <c r="C3367" s="123">
        <f>VLOOKUP(A3367,Mapping!$H$2:$J$215,3,0)</f>
        <v>0</v>
      </c>
      <c r="D3367" t="s">
        <v>116</v>
      </c>
      <c r="E3367" t="str">
        <f>VLOOKUP(D3367,Mapping!$E$2:$F$28,2,0)</f>
        <v>sum</v>
      </c>
      <c r="F3367">
        <v>35060</v>
      </c>
    </row>
    <row r="3368" spans="1:6" x14ac:dyDescent="0.35">
      <c r="A3368" s="56">
        <v>44412</v>
      </c>
      <c r="B3368" s="56" t="str">
        <f>VLOOKUP(A3368,Mapping!$H$2:$I$215,2,0)</f>
        <v>Post</v>
      </c>
      <c r="C3368" s="123">
        <f>VLOOKUP(A3368,Mapping!$H$2:$J$215,3,0)</f>
        <v>0</v>
      </c>
      <c r="D3368" t="s">
        <v>116</v>
      </c>
      <c r="E3368" t="str">
        <f>VLOOKUP(D3368,Mapping!$E$2:$F$28,2,0)</f>
        <v>sum</v>
      </c>
      <c r="F3368">
        <v>29846</v>
      </c>
    </row>
    <row r="3369" spans="1:6" x14ac:dyDescent="0.35">
      <c r="A3369" s="56">
        <v>44413</v>
      </c>
      <c r="B3369" s="56" t="str">
        <f>VLOOKUP(A3369,Mapping!$H$2:$I$215,2,0)</f>
        <v>Post</v>
      </c>
      <c r="C3369" s="123">
        <f>VLOOKUP(A3369,Mapping!$H$2:$J$215,3,0)</f>
        <v>0</v>
      </c>
      <c r="D3369" t="s">
        <v>116</v>
      </c>
      <c r="E3369" t="str">
        <f>VLOOKUP(D3369,Mapping!$E$2:$F$28,2,0)</f>
        <v>sum</v>
      </c>
      <c r="F3369">
        <v>29622</v>
      </c>
    </row>
    <row r="3370" spans="1:6" x14ac:dyDescent="0.35">
      <c r="A3370" s="56">
        <v>44414</v>
      </c>
      <c r="B3370" s="56" t="str">
        <f>VLOOKUP(A3370,Mapping!$H$2:$I$215,2,0)</f>
        <v>Post</v>
      </c>
      <c r="C3370" s="123">
        <f>VLOOKUP(A3370,Mapping!$H$2:$J$215,3,0)</f>
        <v>0</v>
      </c>
      <c r="D3370" t="s">
        <v>116</v>
      </c>
      <c r="E3370" t="str">
        <f>VLOOKUP(D3370,Mapping!$E$2:$F$28,2,0)</f>
        <v>sum</v>
      </c>
      <c r="F3370">
        <v>33952</v>
      </c>
    </row>
    <row r="3371" spans="1:6" x14ac:dyDescent="0.35">
      <c r="A3371" s="56">
        <v>44415</v>
      </c>
      <c r="B3371" s="56" t="str">
        <f>VLOOKUP(A3371,Mapping!$H$2:$I$215,2,0)</f>
        <v>Post</v>
      </c>
      <c r="C3371" s="123">
        <f>VLOOKUP(A3371,Mapping!$H$2:$J$215,3,0)</f>
        <v>0</v>
      </c>
      <c r="D3371" t="s">
        <v>116</v>
      </c>
      <c r="E3371" t="str">
        <f>VLOOKUP(D3371,Mapping!$E$2:$F$28,2,0)</f>
        <v>sum</v>
      </c>
      <c r="F3371">
        <v>30412</v>
      </c>
    </row>
    <row r="3372" spans="1:6" x14ac:dyDescent="0.35">
      <c r="A3372" s="56">
        <v>44416</v>
      </c>
      <c r="B3372" s="56" t="str">
        <f>VLOOKUP(A3372,Mapping!$H$2:$I$215,2,0)</f>
        <v>Post</v>
      </c>
      <c r="C3372" s="123">
        <f>VLOOKUP(A3372,Mapping!$H$2:$J$215,3,0)</f>
        <v>0</v>
      </c>
      <c r="D3372" t="s">
        <v>116</v>
      </c>
      <c r="E3372" t="str">
        <f>VLOOKUP(D3372,Mapping!$E$2:$F$28,2,0)</f>
        <v>sum</v>
      </c>
      <c r="F3372">
        <v>29349</v>
      </c>
    </row>
    <row r="3373" spans="1:6" x14ac:dyDescent="0.35">
      <c r="A3373" s="56">
        <v>44417</v>
      </c>
      <c r="B3373" s="56" t="str">
        <f>VLOOKUP(A3373,Mapping!$H$2:$I$215,2,0)</f>
        <v>Post</v>
      </c>
      <c r="C3373" s="123">
        <f>VLOOKUP(A3373,Mapping!$H$2:$J$215,3,0)</f>
        <v>0</v>
      </c>
      <c r="D3373" t="s">
        <v>116</v>
      </c>
      <c r="E3373" t="str">
        <f>VLOOKUP(D3373,Mapping!$E$2:$F$28,2,0)</f>
        <v>sum</v>
      </c>
      <c r="F3373">
        <v>28087</v>
      </c>
    </row>
    <row r="3374" spans="1:6" x14ac:dyDescent="0.35">
      <c r="A3374" s="56">
        <v>44418</v>
      </c>
      <c r="B3374" s="56" t="str">
        <f>VLOOKUP(A3374,Mapping!$H$2:$I$215,2,0)</f>
        <v>Post</v>
      </c>
      <c r="C3374" s="123">
        <f>VLOOKUP(A3374,Mapping!$H$2:$J$215,3,0)</f>
        <v>0</v>
      </c>
      <c r="D3374" t="s">
        <v>116</v>
      </c>
      <c r="E3374" t="str">
        <f>VLOOKUP(D3374,Mapping!$E$2:$F$28,2,0)</f>
        <v>sum</v>
      </c>
      <c r="F3374">
        <v>29747</v>
      </c>
    </row>
    <row r="3375" spans="1:6" x14ac:dyDescent="0.35">
      <c r="A3375" s="56">
        <v>44419</v>
      </c>
      <c r="B3375" s="56" t="str">
        <f>VLOOKUP(A3375,Mapping!$H$2:$I$215,2,0)</f>
        <v>Post</v>
      </c>
      <c r="C3375" s="123">
        <f>VLOOKUP(A3375,Mapping!$H$2:$J$215,3,0)</f>
        <v>0</v>
      </c>
      <c r="D3375" t="s">
        <v>116</v>
      </c>
      <c r="E3375" t="str">
        <f>VLOOKUP(D3375,Mapping!$E$2:$F$28,2,0)</f>
        <v>sum</v>
      </c>
      <c r="F3375">
        <v>26801</v>
      </c>
    </row>
    <row r="3376" spans="1:6" x14ac:dyDescent="0.35">
      <c r="A3376" s="56">
        <v>44420</v>
      </c>
      <c r="B3376" s="56" t="str">
        <f>VLOOKUP(A3376,Mapping!$H$2:$I$215,2,0)</f>
        <v>Post</v>
      </c>
      <c r="C3376" s="123">
        <f>VLOOKUP(A3376,Mapping!$H$2:$J$215,3,0)</f>
        <v>0</v>
      </c>
      <c r="D3376" t="s">
        <v>116</v>
      </c>
      <c r="E3376" t="str">
        <f>VLOOKUP(D3376,Mapping!$E$2:$F$28,2,0)</f>
        <v>sum</v>
      </c>
      <c r="F3376">
        <v>25849</v>
      </c>
    </row>
    <row r="3377" spans="1:6" x14ac:dyDescent="0.35">
      <c r="A3377" s="56">
        <v>44421</v>
      </c>
      <c r="B3377" s="56" t="str">
        <f>VLOOKUP(A3377,Mapping!$H$2:$I$215,2,0)</f>
        <v>Post</v>
      </c>
      <c r="C3377" s="123">
        <f>VLOOKUP(A3377,Mapping!$H$2:$J$215,3,0)</f>
        <v>0</v>
      </c>
      <c r="D3377" t="s">
        <v>116</v>
      </c>
      <c r="E3377" t="str">
        <f>VLOOKUP(D3377,Mapping!$E$2:$F$28,2,0)</f>
        <v>sum</v>
      </c>
      <c r="F3377">
        <v>32317</v>
      </c>
    </row>
    <row r="3378" spans="1:6" x14ac:dyDescent="0.35">
      <c r="A3378" s="56">
        <v>44422</v>
      </c>
      <c r="B3378" s="56" t="str">
        <f>VLOOKUP(A3378,Mapping!$H$2:$I$215,2,0)</f>
        <v>Post</v>
      </c>
      <c r="C3378" s="123">
        <f>VLOOKUP(A3378,Mapping!$H$2:$J$215,3,0)</f>
        <v>0</v>
      </c>
      <c r="D3378" t="s">
        <v>116</v>
      </c>
      <c r="E3378" t="str">
        <f>VLOOKUP(D3378,Mapping!$E$2:$F$28,2,0)</f>
        <v>sum</v>
      </c>
      <c r="F3378">
        <v>29452</v>
      </c>
    </row>
    <row r="3379" spans="1:6" x14ac:dyDescent="0.35">
      <c r="A3379" s="56">
        <v>44423</v>
      </c>
      <c r="B3379" s="56" t="str">
        <f>VLOOKUP(A3379,Mapping!$H$2:$I$215,2,0)</f>
        <v>Post</v>
      </c>
      <c r="C3379" s="123">
        <f>VLOOKUP(A3379,Mapping!$H$2:$J$215,3,0)</f>
        <v>0</v>
      </c>
      <c r="D3379" t="s">
        <v>116</v>
      </c>
      <c r="E3379" t="str">
        <f>VLOOKUP(D3379,Mapping!$E$2:$F$28,2,0)</f>
        <v>sum</v>
      </c>
      <c r="F3379">
        <v>30510</v>
      </c>
    </row>
    <row r="3380" spans="1:6" x14ac:dyDescent="0.35">
      <c r="A3380" s="56">
        <v>44424</v>
      </c>
      <c r="B3380" s="56" t="str">
        <f>VLOOKUP(A3380,Mapping!$H$2:$I$215,2,0)</f>
        <v>Post</v>
      </c>
      <c r="C3380" s="123">
        <f>VLOOKUP(A3380,Mapping!$H$2:$J$215,3,0)</f>
        <v>0</v>
      </c>
      <c r="D3380" t="s">
        <v>116</v>
      </c>
      <c r="E3380" t="str">
        <f>VLOOKUP(D3380,Mapping!$E$2:$F$28,2,0)</f>
        <v>sum</v>
      </c>
      <c r="F3380">
        <v>34165</v>
      </c>
    </row>
    <row r="3381" spans="1:6" x14ac:dyDescent="0.35">
      <c r="A3381" s="56">
        <v>44425</v>
      </c>
      <c r="B3381" s="56" t="str">
        <f>VLOOKUP(A3381,Mapping!$H$2:$I$215,2,0)</f>
        <v>Post</v>
      </c>
      <c r="C3381" s="123">
        <f>VLOOKUP(A3381,Mapping!$H$2:$J$215,3,0)</f>
        <v>0</v>
      </c>
      <c r="D3381" t="s">
        <v>116</v>
      </c>
      <c r="E3381" t="str">
        <f>VLOOKUP(D3381,Mapping!$E$2:$F$28,2,0)</f>
        <v>sum</v>
      </c>
      <c r="F3381">
        <v>36333</v>
      </c>
    </row>
    <row r="3382" spans="1:6" x14ac:dyDescent="0.35">
      <c r="A3382" s="56">
        <v>44426</v>
      </c>
      <c r="B3382" s="56" t="str">
        <f>VLOOKUP(A3382,Mapping!$H$2:$I$215,2,0)</f>
        <v>Post</v>
      </c>
      <c r="C3382" s="123">
        <f>VLOOKUP(A3382,Mapping!$H$2:$J$215,3,0)</f>
        <v>0</v>
      </c>
      <c r="D3382" t="s">
        <v>116</v>
      </c>
      <c r="E3382" t="str">
        <f>VLOOKUP(D3382,Mapping!$E$2:$F$28,2,0)</f>
        <v>sum</v>
      </c>
      <c r="F3382">
        <v>33458</v>
      </c>
    </row>
    <row r="3383" spans="1:6" x14ac:dyDescent="0.35">
      <c r="A3383" s="56">
        <v>44427</v>
      </c>
      <c r="B3383" s="56" t="str">
        <f>VLOOKUP(A3383,Mapping!$H$2:$I$215,2,0)</f>
        <v>Post</v>
      </c>
      <c r="C3383" s="123">
        <f>VLOOKUP(A3383,Mapping!$H$2:$J$215,3,0)</f>
        <v>0</v>
      </c>
      <c r="D3383" t="s">
        <v>116</v>
      </c>
      <c r="E3383" t="str">
        <f>VLOOKUP(D3383,Mapping!$E$2:$F$28,2,0)</f>
        <v>sum</v>
      </c>
      <c r="F3383">
        <v>40403</v>
      </c>
    </row>
    <row r="3384" spans="1:6" x14ac:dyDescent="0.35">
      <c r="A3384" s="56">
        <v>44428</v>
      </c>
      <c r="B3384" s="56" t="str">
        <f>VLOOKUP(A3384,Mapping!$H$2:$I$215,2,0)</f>
        <v>Post</v>
      </c>
      <c r="C3384" s="123">
        <f>VLOOKUP(A3384,Mapping!$H$2:$J$215,3,0)</f>
        <v>0</v>
      </c>
      <c r="D3384" t="s">
        <v>116</v>
      </c>
      <c r="E3384" t="str">
        <f>VLOOKUP(D3384,Mapping!$E$2:$F$28,2,0)</f>
        <v>sum</v>
      </c>
      <c r="F3384">
        <v>33413</v>
      </c>
    </row>
    <row r="3385" spans="1:6" x14ac:dyDescent="0.35">
      <c r="A3385" s="56">
        <v>44429</v>
      </c>
      <c r="B3385" s="56" t="str">
        <f>VLOOKUP(A3385,Mapping!$H$2:$I$215,2,0)</f>
        <v>Post</v>
      </c>
      <c r="C3385" s="123">
        <f>VLOOKUP(A3385,Mapping!$H$2:$J$215,3,0)</f>
        <v>0</v>
      </c>
      <c r="D3385" t="s">
        <v>116</v>
      </c>
      <c r="E3385" t="str">
        <f>VLOOKUP(D3385,Mapping!$E$2:$F$28,2,0)</f>
        <v>sum</v>
      </c>
      <c r="F3385">
        <v>35772</v>
      </c>
    </row>
    <row r="3386" spans="1:6" x14ac:dyDescent="0.35">
      <c r="A3386" s="56">
        <v>44430</v>
      </c>
      <c r="B3386" s="56" t="str">
        <f>VLOOKUP(A3386,Mapping!$H$2:$I$215,2,0)</f>
        <v>Post</v>
      </c>
      <c r="C3386" s="123">
        <f>VLOOKUP(A3386,Mapping!$H$2:$J$215,3,0)</f>
        <v>0</v>
      </c>
      <c r="D3386" t="s">
        <v>116</v>
      </c>
      <c r="E3386" t="str">
        <f>VLOOKUP(D3386,Mapping!$E$2:$F$28,2,0)</f>
        <v>sum</v>
      </c>
      <c r="F3386">
        <v>35811</v>
      </c>
    </row>
    <row r="3387" spans="1:6" x14ac:dyDescent="0.35">
      <c r="A3387" s="56">
        <v>44431</v>
      </c>
      <c r="B3387" s="56" t="str">
        <f>VLOOKUP(A3387,Mapping!$H$2:$I$215,2,0)</f>
        <v>Post</v>
      </c>
      <c r="C3387" s="123">
        <f>VLOOKUP(A3387,Mapping!$H$2:$J$215,3,0)</f>
        <v>0</v>
      </c>
      <c r="D3387" t="s">
        <v>116</v>
      </c>
      <c r="E3387" t="str">
        <f>VLOOKUP(D3387,Mapping!$E$2:$F$28,2,0)</f>
        <v>sum</v>
      </c>
      <c r="F3387">
        <v>35754</v>
      </c>
    </row>
    <row r="3388" spans="1:6" x14ac:dyDescent="0.35">
      <c r="A3388" s="56">
        <v>44432</v>
      </c>
      <c r="B3388" s="56" t="str">
        <f>VLOOKUP(A3388,Mapping!$H$2:$I$215,2,0)</f>
        <v>Post</v>
      </c>
      <c r="C3388" s="123">
        <f>VLOOKUP(A3388,Mapping!$H$2:$J$215,3,0)</f>
        <v>0</v>
      </c>
      <c r="D3388" t="s">
        <v>116</v>
      </c>
      <c r="E3388" t="str">
        <f>VLOOKUP(D3388,Mapping!$E$2:$F$28,2,0)</f>
        <v>sum</v>
      </c>
      <c r="F3388">
        <v>33788</v>
      </c>
    </row>
    <row r="3389" spans="1:6" x14ac:dyDescent="0.35">
      <c r="A3389" s="56">
        <v>44433</v>
      </c>
      <c r="B3389" s="56" t="str">
        <f>VLOOKUP(A3389,Mapping!$H$2:$I$215,2,0)</f>
        <v>Post</v>
      </c>
      <c r="C3389" s="123">
        <f>VLOOKUP(A3389,Mapping!$H$2:$J$215,3,0)</f>
        <v>0</v>
      </c>
      <c r="D3389" t="s">
        <v>116</v>
      </c>
      <c r="E3389" t="str">
        <f>VLOOKUP(D3389,Mapping!$E$2:$F$28,2,0)</f>
        <v>sum</v>
      </c>
      <c r="F3389">
        <v>36411</v>
      </c>
    </row>
    <row r="3390" spans="1:6" x14ac:dyDescent="0.35">
      <c r="A3390" s="56">
        <v>44434</v>
      </c>
      <c r="B3390" s="56" t="str">
        <f>VLOOKUP(A3390,Mapping!$H$2:$I$215,2,0)</f>
        <v>Post</v>
      </c>
      <c r="C3390" s="123">
        <f>VLOOKUP(A3390,Mapping!$H$2:$J$215,3,0)</f>
        <v>0</v>
      </c>
      <c r="D3390" t="s">
        <v>116</v>
      </c>
      <c r="E3390" t="str">
        <f>VLOOKUP(D3390,Mapping!$E$2:$F$28,2,0)</f>
        <v>sum</v>
      </c>
      <c r="F3390">
        <v>32949</v>
      </c>
    </row>
    <row r="3391" spans="1:6" x14ac:dyDescent="0.35">
      <c r="A3391" s="56">
        <v>44435</v>
      </c>
      <c r="B3391" s="56" t="str">
        <f>VLOOKUP(A3391,Mapping!$H$2:$I$215,2,0)</f>
        <v>Post</v>
      </c>
      <c r="C3391" s="123">
        <f>VLOOKUP(A3391,Mapping!$H$2:$J$215,3,0)</f>
        <v>0</v>
      </c>
      <c r="D3391" t="s">
        <v>116</v>
      </c>
      <c r="E3391" t="str">
        <f>VLOOKUP(D3391,Mapping!$E$2:$F$28,2,0)</f>
        <v>sum</v>
      </c>
      <c r="F3391">
        <v>37242</v>
      </c>
    </row>
    <row r="3392" spans="1:6" x14ac:dyDescent="0.35">
      <c r="A3392" s="56">
        <v>44436</v>
      </c>
      <c r="B3392" s="56" t="str">
        <f>VLOOKUP(A3392,Mapping!$H$2:$I$215,2,0)</f>
        <v>Post</v>
      </c>
      <c r="C3392" s="123">
        <f>VLOOKUP(A3392,Mapping!$H$2:$J$215,3,0)</f>
        <v>0</v>
      </c>
      <c r="D3392" t="s">
        <v>116</v>
      </c>
      <c r="E3392" t="str">
        <f>VLOOKUP(D3392,Mapping!$E$2:$F$28,2,0)</f>
        <v>sum</v>
      </c>
      <c r="F3392">
        <v>31716</v>
      </c>
    </row>
    <row r="3393" spans="1:6" x14ac:dyDescent="0.35">
      <c r="A3393" s="56">
        <v>44437</v>
      </c>
      <c r="B3393" s="56" t="str">
        <f>VLOOKUP(A3393,Mapping!$H$2:$I$215,2,0)</f>
        <v>Post</v>
      </c>
      <c r="C3393" s="123">
        <f>VLOOKUP(A3393,Mapping!$H$2:$J$215,3,0)</f>
        <v>0</v>
      </c>
      <c r="D3393" t="s">
        <v>116</v>
      </c>
      <c r="E3393" t="str">
        <f>VLOOKUP(D3393,Mapping!$E$2:$F$28,2,0)</f>
        <v>sum</v>
      </c>
      <c r="F3393">
        <v>25588</v>
      </c>
    </row>
    <row r="3394" spans="1:6" x14ac:dyDescent="0.35">
      <c r="A3394" s="56">
        <v>44438</v>
      </c>
      <c r="B3394" s="56" t="str">
        <f>VLOOKUP(A3394,Mapping!$H$2:$I$215,2,0)</f>
        <v>Post</v>
      </c>
      <c r="C3394" s="123">
        <f>VLOOKUP(A3394,Mapping!$H$2:$J$215,3,0)</f>
        <v>0</v>
      </c>
      <c r="D3394" t="s">
        <v>116</v>
      </c>
      <c r="E3394" t="str">
        <f>VLOOKUP(D3394,Mapping!$E$2:$F$28,2,0)</f>
        <v>sum</v>
      </c>
      <c r="F3394">
        <v>31535</v>
      </c>
    </row>
    <row r="3395" spans="1:6" x14ac:dyDescent="0.35">
      <c r="A3395" s="56">
        <v>44439</v>
      </c>
      <c r="B3395" s="56" t="str">
        <f>VLOOKUP(A3395,Mapping!$H$2:$I$215,2,0)</f>
        <v>Post</v>
      </c>
      <c r="C3395" s="123">
        <f>VLOOKUP(A3395,Mapping!$H$2:$J$215,3,0)</f>
        <v>0</v>
      </c>
      <c r="D3395" t="s">
        <v>116</v>
      </c>
      <c r="E3395" t="str">
        <f>VLOOKUP(D3395,Mapping!$E$2:$F$28,2,0)</f>
        <v>sum</v>
      </c>
      <c r="F3395">
        <v>29919</v>
      </c>
    </row>
    <row r="3396" spans="1:6" x14ac:dyDescent="0.35">
      <c r="A3396" s="56">
        <v>44440</v>
      </c>
      <c r="B3396" s="56" t="str">
        <f>VLOOKUP(A3396,Mapping!$H$2:$I$215,2,0)</f>
        <v>Post</v>
      </c>
      <c r="C3396" s="123">
        <f>VLOOKUP(A3396,Mapping!$H$2:$J$215,3,0)</f>
        <v>0</v>
      </c>
      <c r="D3396" t="s">
        <v>116</v>
      </c>
      <c r="E3396" t="str">
        <f>VLOOKUP(D3396,Mapping!$E$2:$F$28,2,0)</f>
        <v>sum</v>
      </c>
      <c r="F3396">
        <v>26056</v>
      </c>
    </row>
    <row r="3397" spans="1:6" x14ac:dyDescent="0.35">
      <c r="A3397" s="56">
        <v>44441</v>
      </c>
      <c r="B3397" s="56" t="str">
        <f>VLOOKUP(A3397,Mapping!$H$2:$I$215,2,0)</f>
        <v>Post</v>
      </c>
      <c r="C3397" s="123">
        <f>VLOOKUP(A3397,Mapping!$H$2:$J$215,3,0)</f>
        <v>0</v>
      </c>
      <c r="D3397" t="s">
        <v>116</v>
      </c>
      <c r="E3397" t="str">
        <f>VLOOKUP(D3397,Mapping!$E$2:$F$28,2,0)</f>
        <v>sum</v>
      </c>
      <c r="F3397">
        <v>27487</v>
      </c>
    </row>
    <row r="3398" spans="1:6" x14ac:dyDescent="0.35">
      <c r="A3398" s="56">
        <v>44442</v>
      </c>
      <c r="B3398" s="56" t="str">
        <f>VLOOKUP(A3398,Mapping!$H$2:$I$215,2,0)</f>
        <v>Post</v>
      </c>
      <c r="C3398" s="123">
        <f>VLOOKUP(A3398,Mapping!$H$2:$J$215,3,0)</f>
        <v>0</v>
      </c>
      <c r="D3398" t="s">
        <v>116</v>
      </c>
      <c r="E3398" t="str">
        <f>VLOOKUP(D3398,Mapping!$E$2:$F$28,2,0)</f>
        <v>sum</v>
      </c>
      <c r="F3398">
        <v>22621</v>
      </c>
    </row>
    <row r="3399" spans="1:6" x14ac:dyDescent="0.35">
      <c r="A3399" s="56">
        <v>44443</v>
      </c>
      <c r="B3399" s="56" t="str">
        <f>VLOOKUP(A3399,Mapping!$H$2:$I$215,2,0)</f>
        <v>Post</v>
      </c>
      <c r="C3399" s="123">
        <f>VLOOKUP(A3399,Mapping!$H$2:$J$215,3,0)</f>
        <v>0</v>
      </c>
      <c r="D3399" t="s">
        <v>116</v>
      </c>
      <c r="E3399" t="str">
        <f>VLOOKUP(D3399,Mapping!$E$2:$F$28,2,0)</f>
        <v>sum</v>
      </c>
      <c r="F3399">
        <v>22707</v>
      </c>
    </row>
    <row r="3400" spans="1:6" x14ac:dyDescent="0.35">
      <c r="A3400" s="56">
        <v>44444</v>
      </c>
      <c r="B3400" s="56" t="str">
        <f>VLOOKUP(A3400,Mapping!$H$2:$I$215,2,0)</f>
        <v>Post</v>
      </c>
      <c r="C3400" s="123">
        <f>VLOOKUP(A3400,Mapping!$H$2:$J$215,3,0)</f>
        <v>0</v>
      </c>
      <c r="D3400" t="s">
        <v>116</v>
      </c>
      <c r="E3400" t="str">
        <f>VLOOKUP(D3400,Mapping!$E$2:$F$28,2,0)</f>
        <v>sum</v>
      </c>
      <c r="F3400">
        <v>22086</v>
      </c>
    </row>
    <row r="3401" spans="1:6" x14ac:dyDescent="0.35">
      <c r="A3401" s="56">
        <v>44445</v>
      </c>
      <c r="B3401" s="56" t="str">
        <f>VLOOKUP(A3401,Mapping!$H$2:$I$215,2,0)</f>
        <v>Post</v>
      </c>
      <c r="C3401" s="123">
        <f>VLOOKUP(A3401,Mapping!$H$2:$J$215,3,0)</f>
        <v>0</v>
      </c>
      <c r="D3401" t="s">
        <v>116</v>
      </c>
      <c r="E3401" t="str">
        <f>VLOOKUP(D3401,Mapping!$E$2:$F$28,2,0)</f>
        <v>sum</v>
      </c>
      <c r="F3401">
        <v>20746</v>
      </c>
    </row>
    <row r="3402" spans="1:6" x14ac:dyDescent="0.35">
      <c r="A3402" s="56">
        <v>44446</v>
      </c>
      <c r="B3402" s="56" t="str">
        <f>VLOOKUP(A3402,Mapping!$H$2:$I$215,2,0)</f>
        <v>Post</v>
      </c>
      <c r="C3402" s="123">
        <f>VLOOKUP(A3402,Mapping!$H$2:$J$215,3,0)</f>
        <v>0</v>
      </c>
      <c r="D3402" t="s">
        <v>116</v>
      </c>
      <c r="E3402" t="str">
        <f>VLOOKUP(D3402,Mapping!$E$2:$F$28,2,0)</f>
        <v>sum</v>
      </c>
      <c r="F3402">
        <v>18175</v>
      </c>
    </row>
    <row r="3403" spans="1:6" x14ac:dyDescent="0.35">
      <c r="A3403" s="56">
        <v>44447</v>
      </c>
      <c r="B3403" s="56" t="str">
        <f>VLOOKUP(A3403,Mapping!$H$2:$I$215,2,0)</f>
        <v>Post</v>
      </c>
      <c r="C3403" s="123">
        <f>VLOOKUP(A3403,Mapping!$H$2:$J$215,3,0)</f>
        <v>0</v>
      </c>
      <c r="D3403" t="s">
        <v>116</v>
      </c>
      <c r="E3403" t="str">
        <f>VLOOKUP(D3403,Mapping!$E$2:$F$28,2,0)</f>
        <v>sum</v>
      </c>
      <c r="F3403">
        <v>16839</v>
      </c>
    </row>
    <row r="3404" spans="1:6" x14ac:dyDescent="0.35">
      <c r="A3404" s="56">
        <v>44448</v>
      </c>
      <c r="B3404" s="56" t="str">
        <f>VLOOKUP(A3404,Mapping!$H$2:$I$215,2,0)</f>
        <v>Post</v>
      </c>
      <c r="C3404" s="123">
        <f>VLOOKUP(A3404,Mapping!$H$2:$J$215,3,0)</f>
        <v>0</v>
      </c>
      <c r="D3404" t="s">
        <v>116</v>
      </c>
      <c r="E3404" t="str">
        <f>VLOOKUP(D3404,Mapping!$E$2:$F$28,2,0)</f>
        <v>sum</v>
      </c>
      <c r="F3404">
        <v>16519</v>
      </c>
    </row>
    <row r="3405" spans="1:6" x14ac:dyDescent="0.35">
      <c r="A3405" s="56">
        <v>44449</v>
      </c>
      <c r="B3405" s="56" t="str">
        <f>VLOOKUP(A3405,Mapping!$H$2:$I$215,2,0)</f>
        <v>Post</v>
      </c>
      <c r="C3405" s="123">
        <f>VLOOKUP(A3405,Mapping!$H$2:$J$215,3,0)</f>
        <v>0</v>
      </c>
      <c r="D3405" t="s">
        <v>116</v>
      </c>
      <c r="E3405" t="str">
        <f>VLOOKUP(D3405,Mapping!$E$2:$F$28,2,0)</f>
        <v>sum</v>
      </c>
      <c r="F3405">
        <v>17736</v>
      </c>
    </row>
    <row r="3406" spans="1:6" x14ac:dyDescent="0.35">
      <c r="A3406" s="56">
        <v>44450</v>
      </c>
      <c r="B3406" s="56" t="str">
        <f>VLOOKUP(A3406,Mapping!$H$2:$I$215,2,0)</f>
        <v>Post</v>
      </c>
      <c r="C3406" s="123">
        <f>VLOOKUP(A3406,Mapping!$H$2:$J$215,3,0)</f>
        <v>0</v>
      </c>
      <c r="D3406" t="s">
        <v>116</v>
      </c>
      <c r="E3406" t="str">
        <f>VLOOKUP(D3406,Mapping!$E$2:$F$28,2,0)</f>
        <v>sum</v>
      </c>
      <c r="F3406">
        <v>16644</v>
      </c>
    </row>
    <row r="3407" spans="1:6" x14ac:dyDescent="0.35">
      <c r="A3407" s="56">
        <v>44451</v>
      </c>
      <c r="B3407" s="56" t="str">
        <f>VLOOKUP(A3407,Mapping!$H$2:$I$215,2,0)</f>
        <v>Post</v>
      </c>
      <c r="C3407" s="123">
        <f>VLOOKUP(A3407,Mapping!$H$2:$J$215,3,0)</f>
        <v>0</v>
      </c>
      <c r="D3407" t="s">
        <v>116</v>
      </c>
      <c r="E3407" t="str">
        <f>VLOOKUP(D3407,Mapping!$E$2:$F$28,2,0)</f>
        <v>sum</v>
      </c>
      <c r="F3407">
        <v>16056</v>
      </c>
    </row>
    <row r="3408" spans="1:6" x14ac:dyDescent="0.35">
      <c r="A3408" s="56">
        <v>44452</v>
      </c>
      <c r="B3408" s="56" t="str">
        <f>VLOOKUP(A3408,Mapping!$H$2:$I$215,2,0)</f>
        <v>Post</v>
      </c>
      <c r="C3408" s="123">
        <f>VLOOKUP(A3408,Mapping!$H$2:$J$215,3,0)</f>
        <v>0</v>
      </c>
      <c r="D3408" t="s">
        <v>116</v>
      </c>
      <c r="E3408" t="str">
        <f>VLOOKUP(D3408,Mapping!$E$2:$F$28,2,0)</f>
        <v>sum</v>
      </c>
      <c r="F3408">
        <v>16505</v>
      </c>
    </row>
    <row r="3409" spans="1:6" x14ac:dyDescent="0.35">
      <c r="A3409" s="56">
        <v>44453</v>
      </c>
      <c r="B3409" s="56" t="str">
        <f>VLOOKUP(A3409,Mapping!$H$2:$I$215,2,0)</f>
        <v>Post</v>
      </c>
      <c r="C3409" s="123">
        <f>VLOOKUP(A3409,Mapping!$H$2:$J$215,3,0)</f>
        <v>0</v>
      </c>
      <c r="D3409" t="s">
        <v>116</v>
      </c>
      <c r="E3409" t="str">
        <f>VLOOKUP(D3409,Mapping!$E$2:$F$28,2,0)</f>
        <v>sum</v>
      </c>
      <c r="F3409">
        <v>17728</v>
      </c>
    </row>
    <row r="3410" spans="1:6" x14ac:dyDescent="0.35">
      <c r="A3410" s="56">
        <v>44454</v>
      </c>
      <c r="B3410" s="56" t="str">
        <f>VLOOKUP(A3410,Mapping!$H$2:$I$215,2,0)</f>
        <v>Post</v>
      </c>
      <c r="C3410" s="123">
        <f>VLOOKUP(A3410,Mapping!$H$2:$J$215,3,0)</f>
        <v>0</v>
      </c>
      <c r="D3410" t="s">
        <v>116</v>
      </c>
      <c r="E3410" t="str">
        <f>VLOOKUP(D3410,Mapping!$E$2:$F$28,2,0)</f>
        <v>sum</v>
      </c>
      <c r="F3410">
        <v>15062</v>
      </c>
    </row>
    <row r="3411" spans="1:6" x14ac:dyDescent="0.35">
      <c r="A3411" s="56">
        <v>44455</v>
      </c>
      <c r="B3411" s="56" t="str">
        <f>VLOOKUP(A3411,Mapping!$H$2:$I$215,2,0)</f>
        <v>Post</v>
      </c>
      <c r="C3411" s="123">
        <f>VLOOKUP(A3411,Mapping!$H$2:$J$215,3,0)</f>
        <v>0</v>
      </c>
      <c r="D3411" t="s">
        <v>116</v>
      </c>
      <c r="E3411" t="str">
        <f>VLOOKUP(D3411,Mapping!$E$2:$F$28,2,0)</f>
        <v>sum</v>
      </c>
      <c r="F3411">
        <v>18373</v>
      </c>
    </row>
    <row r="3412" spans="1:6" x14ac:dyDescent="0.35">
      <c r="A3412" s="56">
        <v>44456</v>
      </c>
      <c r="B3412" s="56" t="str">
        <f>VLOOKUP(A3412,Mapping!$H$2:$I$215,2,0)</f>
        <v>Post</v>
      </c>
      <c r="C3412" s="123">
        <f>VLOOKUP(A3412,Mapping!$H$2:$J$215,3,0)</f>
        <v>0</v>
      </c>
      <c r="D3412" t="s">
        <v>116</v>
      </c>
      <c r="E3412" t="str">
        <f>VLOOKUP(D3412,Mapping!$E$2:$F$28,2,0)</f>
        <v>sum</v>
      </c>
      <c r="F3412">
        <v>27656</v>
      </c>
    </row>
    <row r="3413" spans="1:6" x14ac:dyDescent="0.35">
      <c r="A3413" s="56">
        <v>44457</v>
      </c>
      <c r="B3413" s="56" t="str">
        <f>VLOOKUP(A3413,Mapping!$H$2:$I$215,2,0)</f>
        <v>Post</v>
      </c>
      <c r="C3413" s="123">
        <f>VLOOKUP(A3413,Mapping!$H$2:$J$215,3,0)</f>
        <v>0</v>
      </c>
      <c r="D3413" t="s">
        <v>116</v>
      </c>
      <c r="E3413" t="str">
        <f>VLOOKUP(D3413,Mapping!$E$2:$F$28,2,0)</f>
        <v>sum</v>
      </c>
      <c r="F3413">
        <v>26681</v>
      </c>
    </row>
    <row r="3414" spans="1:6" x14ac:dyDescent="0.35">
      <c r="A3414" s="56">
        <v>44458</v>
      </c>
      <c r="B3414" s="56" t="str">
        <f>VLOOKUP(A3414,Mapping!$H$2:$I$215,2,0)</f>
        <v>Post</v>
      </c>
      <c r="C3414" s="123">
        <f>VLOOKUP(A3414,Mapping!$H$2:$J$215,3,0)</f>
        <v>0</v>
      </c>
      <c r="D3414" t="s">
        <v>116</v>
      </c>
      <c r="E3414" t="str">
        <f>VLOOKUP(D3414,Mapping!$E$2:$F$28,2,0)</f>
        <v>sum</v>
      </c>
      <c r="F3414">
        <v>24067</v>
      </c>
    </row>
    <row r="3415" spans="1:6" x14ac:dyDescent="0.35">
      <c r="A3415" s="56">
        <v>44459</v>
      </c>
      <c r="B3415" s="56" t="str">
        <f>VLOOKUP(A3415,Mapping!$H$2:$I$215,2,0)</f>
        <v>Post</v>
      </c>
      <c r="C3415" s="123">
        <f>VLOOKUP(A3415,Mapping!$H$2:$J$215,3,0)</f>
        <v>0</v>
      </c>
      <c r="D3415" t="s">
        <v>116</v>
      </c>
      <c r="E3415" t="str">
        <f>VLOOKUP(D3415,Mapping!$E$2:$F$28,2,0)</f>
        <v>sum</v>
      </c>
      <c r="F3415">
        <v>24672</v>
      </c>
    </row>
    <row r="3416" spans="1:6" x14ac:dyDescent="0.35">
      <c r="A3416" s="56">
        <v>44460</v>
      </c>
      <c r="B3416" s="56" t="str">
        <f>VLOOKUP(A3416,Mapping!$H$2:$I$215,2,0)</f>
        <v>Post</v>
      </c>
      <c r="C3416" s="123">
        <f>VLOOKUP(A3416,Mapping!$H$2:$J$215,3,0)</f>
        <v>0</v>
      </c>
      <c r="D3416" t="s">
        <v>116</v>
      </c>
      <c r="E3416" t="str">
        <f>VLOOKUP(D3416,Mapping!$E$2:$F$28,2,0)</f>
        <v>sum</v>
      </c>
      <c r="F3416">
        <v>22881</v>
      </c>
    </row>
    <row r="3417" spans="1:6" x14ac:dyDescent="0.35">
      <c r="A3417" s="56">
        <v>44461</v>
      </c>
      <c r="B3417" s="56" t="str">
        <f>VLOOKUP(A3417,Mapping!$H$2:$I$215,2,0)</f>
        <v>Post</v>
      </c>
      <c r="C3417" s="123">
        <f>VLOOKUP(A3417,Mapping!$H$2:$J$215,3,0)</f>
        <v>0</v>
      </c>
      <c r="D3417" t="s">
        <v>116</v>
      </c>
      <c r="E3417" t="str">
        <f>VLOOKUP(D3417,Mapping!$E$2:$F$28,2,0)</f>
        <v>sum</v>
      </c>
      <c r="F3417">
        <v>23004</v>
      </c>
    </row>
    <row r="3418" spans="1:6" x14ac:dyDescent="0.35">
      <c r="A3418" s="56">
        <v>44462</v>
      </c>
      <c r="B3418" s="56" t="str">
        <f>VLOOKUP(A3418,Mapping!$H$2:$I$215,2,0)</f>
        <v>Post</v>
      </c>
      <c r="C3418" s="123">
        <f>VLOOKUP(A3418,Mapping!$H$2:$J$215,3,0)</f>
        <v>0</v>
      </c>
      <c r="D3418" t="s">
        <v>116</v>
      </c>
      <c r="E3418" t="str">
        <f>VLOOKUP(D3418,Mapping!$E$2:$F$28,2,0)</f>
        <v>sum</v>
      </c>
      <c r="F3418">
        <v>31512</v>
      </c>
    </row>
    <row r="3419" spans="1:6" x14ac:dyDescent="0.35">
      <c r="A3419" s="56">
        <v>44463</v>
      </c>
      <c r="B3419" s="56" t="str">
        <f>VLOOKUP(A3419,Mapping!$H$2:$I$215,2,0)</f>
        <v>Post</v>
      </c>
      <c r="C3419" s="123">
        <f>VLOOKUP(A3419,Mapping!$H$2:$J$215,3,0)</f>
        <v>0</v>
      </c>
      <c r="D3419" t="s">
        <v>116</v>
      </c>
      <c r="E3419" t="str">
        <f>VLOOKUP(D3419,Mapping!$E$2:$F$28,2,0)</f>
        <v>sum</v>
      </c>
      <c r="F3419">
        <v>29415</v>
      </c>
    </row>
    <row r="3420" spans="1:6" x14ac:dyDescent="0.35">
      <c r="A3420" s="56">
        <v>44464</v>
      </c>
      <c r="B3420" s="56" t="str">
        <f>VLOOKUP(A3420,Mapping!$H$2:$I$215,2,0)</f>
        <v>Post</v>
      </c>
      <c r="C3420" s="123">
        <f>VLOOKUP(A3420,Mapping!$H$2:$J$215,3,0)</f>
        <v>0</v>
      </c>
      <c r="D3420" t="s">
        <v>116</v>
      </c>
      <c r="E3420" t="str">
        <f>VLOOKUP(D3420,Mapping!$E$2:$F$28,2,0)</f>
        <v>sum</v>
      </c>
      <c r="F3420">
        <v>26594</v>
      </c>
    </row>
    <row r="3421" spans="1:6" x14ac:dyDescent="0.35">
      <c r="A3421" s="56">
        <v>44465</v>
      </c>
      <c r="B3421" s="56" t="str">
        <f>VLOOKUP(A3421,Mapping!$H$2:$I$215,2,0)</f>
        <v>Post</v>
      </c>
      <c r="C3421" s="123">
        <f>VLOOKUP(A3421,Mapping!$H$2:$J$215,3,0)</f>
        <v>0</v>
      </c>
      <c r="D3421" t="s">
        <v>116</v>
      </c>
      <c r="E3421" t="str">
        <f>VLOOKUP(D3421,Mapping!$E$2:$F$28,2,0)</f>
        <v>sum</v>
      </c>
      <c r="F3421">
        <v>29002</v>
      </c>
    </row>
    <row r="3422" spans="1:6" x14ac:dyDescent="0.35">
      <c r="A3422" s="56">
        <v>44466</v>
      </c>
      <c r="B3422" s="56" t="str">
        <f>VLOOKUP(A3422,Mapping!$H$2:$I$215,2,0)</f>
        <v>Post</v>
      </c>
      <c r="C3422" s="123">
        <f>VLOOKUP(A3422,Mapping!$H$2:$J$215,3,0)</f>
        <v>0</v>
      </c>
      <c r="D3422" t="s">
        <v>116</v>
      </c>
      <c r="E3422" t="str">
        <f>VLOOKUP(D3422,Mapping!$E$2:$F$28,2,0)</f>
        <v>sum</v>
      </c>
      <c r="F3422">
        <v>12613</v>
      </c>
    </row>
    <row r="3423" spans="1:6" x14ac:dyDescent="0.35">
      <c r="A3423" s="56">
        <v>44467</v>
      </c>
      <c r="B3423" s="56" t="str">
        <f>VLOOKUP(A3423,Mapping!$H$2:$I$215,2,0)</f>
        <v>Post</v>
      </c>
      <c r="C3423" s="123">
        <f>VLOOKUP(A3423,Mapping!$H$2:$J$215,3,0)</f>
        <v>0</v>
      </c>
      <c r="D3423" t="s">
        <v>116</v>
      </c>
      <c r="E3423" t="str">
        <f>VLOOKUP(D3423,Mapping!$E$2:$F$28,2,0)</f>
        <v>sum</v>
      </c>
      <c r="F3423">
        <v>28831</v>
      </c>
    </row>
    <row r="3424" spans="1:6" x14ac:dyDescent="0.35">
      <c r="A3424" s="56">
        <v>44468</v>
      </c>
      <c r="B3424" s="56" t="str">
        <f>VLOOKUP(A3424,Mapping!$H$2:$I$215,2,0)</f>
        <v>Post</v>
      </c>
      <c r="C3424" s="123">
        <f>VLOOKUP(A3424,Mapping!$H$2:$J$215,3,0)</f>
        <v>0</v>
      </c>
      <c r="D3424" t="s">
        <v>116</v>
      </c>
      <c r="E3424" t="str">
        <f>VLOOKUP(D3424,Mapping!$E$2:$F$28,2,0)</f>
        <v>sum</v>
      </c>
      <c r="F3424">
        <v>20381</v>
      </c>
    </row>
    <row r="3425" spans="1:6" x14ac:dyDescent="0.35">
      <c r="A3425" s="56">
        <v>44469</v>
      </c>
      <c r="B3425" s="56" t="str">
        <f>VLOOKUP(A3425,Mapping!$H$2:$I$215,2,0)</f>
        <v>Post</v>
      </c>
      <c r="C3425" s="123">
        <f>VLOOKUP(A3425,Mapping!$H$2:$J$215,3,0)</f>
        <v>0</v>
      </c>
      <c r="D3425" t="s">
        <v>116</v>
      </c>
      <c r="E3425" t="str">
        <f>VLOOKUP(D3425,Mapping!$E$2:$F$28,2,0)</f>
        <v>sum</v>
      </c>
      <c r="F3425">
        <v>9725</v>
      </c>
    </row>
    <row r="3426" spans="1:6" x14ac:dyDescent="0.35">
      <c r="A3426" s="56">
        <v>44256</v>
      </c>
      <c r="B3426" s="56" t="str">
        <f>VLOOKUP(A3426,Mapping!$H$2:$I$215,2,0)</f>
        <v>Pre</v>
      </c>
      <c r="C3426" s="123" t="str">
        <f>VLOOKUP(A3426,Mapping!$H$2:$J$215,3,0)</f>
        <v>Pre</v>
      </c>
      <c r="D3426" t="s">
        <v>118</v>
      </c>
      <c r="E3426" t="str">
        <f>VLOOKUP(D3426,Mapping!$E$2:$F$28,2,0)</f>
        <v>sum</v>
      </c>
      <c r="F3426">
        <v>574002</v>
      </c>
    </row>
    <row r="3427" spans="1:6" x14ac:dyDescent="0.35">
      <c r="A3427" s="56">
        <v>44257</v>
      </c>
      <c r="B3427" s="56" t="str">
        <f>VLOOKUP(A3427,Mapping!$H$2:$I$215,2,0)</f>
        <v>Pre</v>
      </c>
      <c r="C3427" s="123" t="str">
        <f>VLOOKUP(A3427,Mapping!$H$2:$J$215,3,0)</f>
        <v>Pre</v>
      </c>
      <c r="D3427" t="s">
        <v>118</v>
      </c>
      <c r="E3427" t="str">
        <f>VLOOKUP(D3427,Mapping!$E$2:$F$28,2,0)</f>
        <v>sum</v>
      </c>
      <c r="F3427">
        <v>321711</v>
      </c>
    </row>
    <row r="3428" spans="1:6" x14ac:dyDescent="0.35">
      <c r="A3428" s="56">
        <v>44258</v>
      </c>
      <c r="B3428" s="56" t="str">
        <f>VLOOKUP(A3428,Mapping!$H$2:$I$215,2,0)</f>
        <v>Pre</v>
      </c>
      <c r="C3428" s="123" t="str">
        <f>VLOOKUP(A3428,Mapping!$H$2:$J$215,3,0)</f>
        <v>Pre</v>
      </c>
      <c r="D3428" t="s">
        <v>118</v>
      </c>
      <c r="E3428" t="str">
        <f>VLOOKUP(D3428,Mapping!$E$2:$F$28,2,0)</f>
        <v>sum</v>
      </c>
      <c r="F3428">
        <v>375738</v>
      </c>
    </row>
    <row r="3429" spans="1:6" x14ac:dyDescent="0.35">
      <c r="A3429" s="56">
        <v>44259</v>
      </c>
      <c r="B3429" s="56" t="str">
        <f>VLOOKUP(A3429,Mapping!$H$2:$I$215,2,0)</f>
        <v>Pre</v>
      </c>
      <c r="C3429" s="123" t="str">
        <f>VLOOKUP(A3429,Mapping!$H$2:$J$215,3,0)</f>
        <v>Pre</v>
      </c>
      <c r="D3429" t="s">
        <v>118</v>
      </c>
      <c r="E3429" t="str">
        <f>VLOOKUP(D3429,Mapping!$E$2:$F$28,2,0)</f>
        <v>sum</v>
      </c>
      <c r="F3429">
        <v>397065</v>
      </c>
    </row>
    <row r="3430" spans="1:6" x14ac:dyDescent="0.35">
      <c r="A3430" s="56">
        <v>44260</v>
      </c>
      <c r="B3430" s="56" t="str">
        <f>VLOOKUP(A3430,Mapping!$H$2:$I$215,2,0)</f>
        <v>Pre</v>
      </c>
      <c r="C3430" s="123" t="str">
        <f>VLOOKUP(A3430,Mapping!$H$2:$J$215,3,0)</f>
        <v>Pre</v>
      </c>
      <c r="D3430" t="s">
        <v>118</v>
      </c>
      <c r="E3430" t="str">
        <f>VLOOKUP(D3430,Mapping!$E$2:$F$28,2,0)</f>
        <v>sum</v>
      </c>
      <c r="F3430">
        <v>304645</v>
      </c>
    </row>
    <row r="3431" spans="1:6" x14ac:dyDescent="0.35">
      <c r="A3431" s="56">
        <v>44261</v>
      </c>
      <c r="B3431" s="56" t="str">
        <f>VLOOKUP(A3431,Mapping!$H$2:$I$215,2,0)</f>
        <v>Pre</v>
      </c>
      <c r="C3431" s="123" t="str">
        <f>VLOOKUP(A3431,Mapping!$H$2:$J$215,3,0)</f>
        <v>Pre</v>
      </c>
      <c r="D3431" t="s">
        <v>118</v>
      </c>
      <c r="E3431" t="str">
        <f>VLOOKUP(D3431,Mapping!$E$2:$F$28,2,0)</f>
        <v>sum</v>
      </c>
      <c r="F3431">
        <v>160151</v>
      </c>
    </row>
    <row r="3432" spans="1:6" x14ac:dyDescent="0.35">
      <c r="A3432" s="56">
        <v>44262</v>
      </c>
      <c r="B3432" s="56" t="str">
        <f>VLOOKUP(A3432,Mapping!$H$2:$I$215,2,0)</f>
        <v>Pre</v>
      </c>
      <c r="C3432" s="123" t="str">
        <f>VLOOKUP(A3432,Mapping!$H$2:$J$215,3,0)</f>
        <v>Pre</v>
      </c>
      <c r="D3432" t="s">
        <v>118</v>
      </c>
      <c r="E3432" t="str">
        <f>VLOOKUP(D3432,Mapping!$E$2:$F$28,2,0)</f>
        <v>sum</v>
      </c>
      <c r="F3432">
        <v>185807</v>
      </c>
    </row>
    <row r="3433" spans="1:6" x14ac:dyDescent="0.35">
      <c r="A3433" s="56">
        <v>44263</v>
      </c>
      <c r="B3433" s="56" t="str">
        <f>VLOOKUP(A3433,Mapping!$H$2:$I$215,2,0)</f>
        <v>Pre</v>
      </c>
      <c r="C3433" s="123" t="str">
        <f>VLOOKUP(A3433,Mapping!$H$2:$J$215,3,0)</f>
        <v>Pre</v>
      </c>
      <c r="D3433" t="s">
        <v>118</v>
      </c>
      <c r="E3433" t="str">
        <f>VLOOKUP(D3433,Mapping!$E$2:$F$28,2,0)</f>
        <v>sum</v>
      </c>
      <c r="F3433">
        <v>193338</v>
      </c>
    </row>
    <row r="3434" spans="1:6" x14ac:dyDescent="0.35">
      <c r="A3434" s="56">
        <v>44264</v>
      </c>
      <c r="B3434" s="56" t="str">
        <f>VLOOKUP(A3434,Mapping!$H$2:$I$215,2,0)</f>
        <v>Pre</v>
      </c>
      <c r="C3434" s="123" t="str">
        <f>VLOOKUP(A3434,Mapping!$H$2:$J$215,3,0)</f>
        <v>Pre</v>
      </c>
      <c r="D3434" t="s">
        <v>118</v>
      </c>
      <c r="E3434" t="str">
        <f>VLOOKUP(D3434,Mapping!$E$2:$F$28,2,0)</f>
        <v>sum</v>
      </c>
      <c r="F3434">
        <v>369777</v>
      </c>
    </row>
    <row r="3435" spans="1:6" x14ac:dyDescent="0.35">
      <c r="A3435" s="56">
        <v>44265</v>
      </c>
      <c r="B3435" s="56" t="str">
        <f>VLOOKUP(A3435,Mapping!$H$2:$I$215,2,0)</f>
        <v>Pre</v>
      </c>
      <c r="C3435" s="123" t="str">
        <f>VLOOKUP(A3435,Mapping!$H$2:$J$215,3,0)</f>
        <v>Pre</v>
      </c>
      <c r="D3435" t="s">
        <v>118</v>
      </c>
      <c r="E3435" t="str">
        <f>VLOOKUP(D3435,Mapping!$E$2:$F$28,2,0)</f>
        <v>sum</v>
      </c>
      <c r="F3435">
        <v>360687</v>
      </c>
    </row>
    <row r="3436" spans="1:6" x14ac:dyDescent="0.35">
      <c r="A3436" s="56">
        <v>44266</v>
      </c>
      <c r="B3436" s="56" t="str">
        <f>VLOOKUP(A3436,Mapping!$H$2:$I$215,2,0)</f>
        <v>Pre</v>
      </c>
      <c r="C3436" s="123" t="str">
        <f>VLOOKUP(A3436,Mapping!$H$2:$J$215,3,0)</f>
        <v>Pre</v>
      </c>
      <c r="D3436" t="s">
        <v>118</v>
      </c>
      <c r="E3436" t="str">
        <f>VLOOKUP(D3436,Mapping!$E$2:$F$28,2,0)</f>
        <v>sum</v>
      </c>
      <c r="F3436">
        <v>307564</v>
      </c>
    </row>
    <row r="3437" spans="1:6" x14ac:dyDescent="0.35">
      <c r="A3437" s="56">
        <v>44267</v>
      </c>
      <c r="B3437" s="56" t="str">
        <f>VLOOKUP(A3437,Mapping!$H$2:$I$215,2,0)</f>
        <v>Pre</v>
      </c>
      <c r="C3437" s="123" t="str">
        <f>VLOOKUP(A3437,Mapping!$H$2:$J$215,3,0)</f>
        <v>Pre</v>
      </c>
      <c r="D3437" t="s">
        <v>118</v>
      </c>
      <c r="E3437" t="str">
        <f>VLOOKUP(D3437,Mapping!$E$2:$F$28,2,0)</f>
        <v>sum</v>
      </c>
      <c r="F3437">
        <v>327286</v>
      </c>
    </row>
    <row r="3438" spans="1:6" x14ac:dyDescent="0.35">
      <c r="A3438" s="56">
        <v>44268</v>
      </c>
      <c r="B3438" s="56" t="str">
        <f>VLOOKUP(A3438,Mapping!$H$2:$I$215,2,0)</f>
        <v>Pre</v>
      </c>
      <c r="C3438" s="123" t="str">
        <f>VLOOKUP(A3438,Mapping!$H$2:$J$215,3,0)</f>
        <v>Pre</v>
      </c>
      <c r="D3438" t="s">
        <v>118</v>
      </c>
      <c r="E3438" t="str">
        <f>VLOOKUP(D3438,Mapping!$E$2:$F$28,2,0)</f>
        <v>sum</v>
      </c>
      <c r="F3438">
        <v>349927</v>
      </c>
    </row>
    <row r="3439" spans="1:6" x14ac:dyDescent="0.35">
      <c r="A3439" s="56">
        <v>44269</v>
      </c>
      <c r="B3439" s="56" t="str">
        <f>VLOOKUP(A3439,Mapping!$H$2:$I$215,2,0)</f>
        <v>Pre</v>
      </c>
      <c r="C3439" s="123" t="str">
        <f>VLOOKUP(A3439,Mapping!$H$2:$J$215,3,0)</f>
        <v>Pre</v>
      </c>
      <c r="D3439" t="s">
        <v>118</v>
      </c>
      <c r="E3439" t="str">
        <f>VLOOKUP(D3439,Mapping!$E$2:$F$28,2,0)</f>
        <v>sum</v>
      </c>
      <c r="F3439">
        <v>298547</v>
      </c>
    </row>
    <row r="3440" spans="1:6" x14ac:dyDescent="0.35">
      <c r="A3440" s="56">
        <v>44270</v>
      </c>
      <c r="B3440" s="56" t="str">
        <f>VLOOKUP(A3440,Mapping!$H$2:$I$215,2,0)</f>
        <v>Pre</v>
      </c>
      <c r="C3440" s="123" t="str">
        <f>VLOOKUP(A3440,Mapping!$H$2:$J$215,3,0)</f>
        <v>Pre</v>
      </c>
      <c r="D3440" t="s">
        <v>118</v>
      </c>
      <c r="E3440" t="str">
        <f>VLOOKUP(D3440,Mapping!$E$2:$F$28,2,0)</f>
        <v>sum</v>
      </c>
      <c r="F3440">
        <v>240601</v>
      </c>
    </row>
    <row r="3441" spans="1:6" x14ac:dyDescent="0.35">
      <c r="A3441" s="56">
        <v>44271</v>
      </c>
      <c r="B3441" s="56" t="str">
        <f>VLOOKUP(A3441,Mapping!$H$2:$I$215,2,0)</f>
        <v>Pre</v>
      </c>
      <c r="C3441" s="123" t="str">
        <f>VLOOKUP(A3441,Mapping!$H$2:$J$215,3,0)</f>
        <v>Pre</v>
      </c>
      <c r="D3441" t="s">
        <v>118</v>
      </c>
      <c r="E3441" t="str">
        <f>VLOOKUP(D3441,Mapping!$E$2:$F$28,2,0)</f>
        <v>sum</v>
      </c>
      <c r="F3441">
        <v>283633</v>
      </c>
    </row>
    <row r="3442" spans="1:6" x14ac:dyDescent="0.35">
      <c r="A3442" s="56">
        <v>44272</v>
      </c>
      <c r="B3442" s="56" t="str">
        <f>VLOOKUP(A3442,Mapping!$H$2:$I$215,2,0)</f>
        <v>Pre</v>
      </c>
      <c r="C3442" s="123" t="str">
        <f>VLOOKUP(A3442,Mapping!$H$2:$J$215,3,0)</f>
        <v>Pre</v>
      </c>
      <c r="D3442" t="s">
        <v>118</v>
      </c>
      <c r="E3442" t="str">
        <f>VLOOKUP(D3442,Mapping!$E$2:$F$28,2,0)</f>
        <v>sum</v>
      </c>
      <c r="F3442">
        <v>298803</v>
      </c>
    </row>
    <row r="3443" spans="1:6" x14ac:dyDescent="0.35">
      <c r="A3443" s="56">
        <v>44273</v>
      </c>
      <c r="B3443" s="56" t="str">
        <f>VLOOKUP(A3443,Mapping!$H$2:$I$215,2,0)</f>
        <v>Pre</v>
      </c>
      <c r="C3443" s="123" t="str">
        <f>VLOOKUP(A3443,Mapping!$H$2:$J$215,3,0)</f>
        <v>Pre</v>
      </c>
      <c r="D3443" t="s">
        <v>118</v>
      </c>
      <c r="E3443" t="str">
        <f>VLOOKUP(D3443,Mapping!$E$2:$F$28,2,0)</f>
        <v>sum</v>
      </c>
      <c r="F3443">
        <v>260866</v>
      </c>
    </row>
    <row r="3444" spans="1:6" x14ac:dyDescent="0.35">
      <c r="A3444" s="56">
        <v>44274</v>
      </c>
      <c r="B3444" s="56" t="str">
        <f>VLOOKUP(A3444,Mapping!$H$2:$I$215,2,0)</f>
        <v>Pre</v>
      </c>
      <c r="C3444" s="123" t="str">
        <f>VLOOKUP(A3444,Mapping!$H$2:$J$215,3,0)</f>
        <v>Pre</v>
      </c>
      <c r="D3444" t="s">
        <v>118</v>
      </c>
      <c r="E3444" t="str">
        <f>VLOOKUP(D3444,Mapping!$E$2:$F$28,2,0)</f>
        <v>sum</v>
      </c>
      <c r="F3444">
        <v>310538</v>
      </c>
    </row>
    <row r="3445" spans="1:6" x14ac:dyDescent="0.35">
      <c r="A3445" s="56">
        <v>44275</v>
      </c>
      <c r="B3445" s="56" t="str">
        <f>VLOOKUP(A3445,Mapping!$H$2:$I$215,2,0)</f>
        <v>Pre</v>
      </c>
      <c r="C3445" s="123" t="str">
        <f>VLOOKUP(A3445,Mapping!$H$2:$J$215,3,0)</f>
        <v>Pre</v>
      </c>
      <c r="D3445" t="s">
        <v>118</v>
      </c>
      <c r="E3445" t="str">
        <f>VLOOKUP(D3445,Mapping!$E$2:$F$28,2,0)</f>
        <v>sum</v>
      </c>
      <c r="F3445">
        <v>291823</v>
      </c>
    </row>
    <row r="3446" spans="1:6" x14ac:dyDescent="0.35">
      <c r="A3446" s="56">
        <v>44276</v>
      </c>
      <c r="B3446" s="56" t="str">
        <f>VLOOKUP(A3446,Mapping!$H$2:$I$215,2,0)</f>
        <v>Pre</v>
      </c>
      <c r="C3446" s="123" t="str">
        <f>VLOOKUP(A3446,Mapping!$H$2:$J$215,3,0)</f>
        <v>Pre</v>
      </c>
      <c r="D3446" t="s">
        <v>118</v>
      </c>
      <c r="E3446" t="str">
        <f>VLOOKUP(D3446,Mapping!$E$2:$F$28,2,0)</f>
        <v>sum</v>
      </c>
      <c r="F3446">
        <v>359633</v>
      </c>
    </row>
    <row r="3447" spans="1:6" x14ac:dyDescent="0.35">
      <c r="A3447" s="56">
        <v>44277</v>
      </c>
      <c r="B3447" s="56" t="str">
        <f>VLOOKUP(A3447,Mapping!$H$2:$I$215,2,0)</f>
        <v>Pre</v>
      </c>
      <c r="C3447" s="123" t="str">
        <f>VLOOKUP(A3447,Mapping!$H$2:$J$215,3,0)</f>
        <v>Pre</v>
      </c>
      <c r="D3447" t="s">
        <v>118</v>
      </c>
      <c r="E3447" t="str">
        <f>VLOOKUP(D3447,Mapping!$E$2:$F$28,2,0)</f>
        <v>sum</v>
      </c>
      <c r="F3447">
        <v>341834</v>
      </c>
    </row>
    <row r="3448" spans="1:6" x14ac:dyDescent="0.35">
      <c r="A3448" s="56">
        <v>44278</v>
      </c>
      <c r="B3448" s="56" t="str">
        <f>VLOOKUP(A3448,Mapping!$H$2:$I$215,2,0)</f>
        <v>Pre</v>
      </c>
      <c r="C3448" s="123" t="str">
        <f>VLOOKUP(A3448,Mapping!$H$2:$J$215,3,0)</f>
        <v>Pre</v>
      </c>
      <c r="D3448" t="s">
        <v>118</v>
      </c>
      <c r="E3448" t="str">
        <f>VLOOKUP(D3448,Mapping!$E$2:$F$28,2,0)</f>
        <v>sum</v>
      </c>
      <c r="F3448">
        <v>313053</v>
      </c>
    </row>
    <row r="3449" spans="1:6" x14ac:dyDescent="0.35">
      <c r="A3449" s="56">
        <v>44279</v>
      </c>
      <c r="B3449" s="56" t="str">
        <f>VLOOKUP(A3449,Mapping!$H$2:$I$215,2,0)</f>
        <v>Pre</v>
      </c>
      <c r="C3449" s="123" t="str">
        <f>VLOOKUP(A3449,Mapping!$H$2:$J$215,3,0)</f>
        <v>Pre</v>
      </c>
      <c r="D3449" t="s">
        <v>118</v>
      </c>
      <c r="E3449" t="str">
        <f>VLOOKUP(D3449,Mapping!$E$2:$F$28,2,0)</f>
        <v>sum</v>
      </c>
      <c r="F3449">
        <v>289329</v>
      </c>
    </row>
    <row r="3450" spans="1:6" x14ac:dyDescent="0.35">
      <c r="A3450" s="56">
        <v>44280</v>
      </c>
      <c r="B3450" s="56" t="str">
        <f>VLOOKUP(A3450,Mapping!$H$2:$I$215,2,0)</f>
        <v>Pre</v>
      </c>
      <c r="C3450" s="123" t="str">
        <f>VLOOKUP(A3450,Mapping!$H$2:$J$215,3,0)</f>
        <v>Pre</v>
      </c>
      <c r="D3450" t="s">
        <v>118</v>
      </c>
      <c r="E3450" t="str">
        <f>VLOOKUP(D3450,Mapping!$E$2:$F$28,2,0)</f>
        <v>sum</v>
      </c>
      <c r="F3450">
        <v>254141</v>
      </c>
    </row>
    <row r="3451" spans="1:6" x14ac:dyDescent="0.35">
      <c r="A3451" s="56">
        <v>44281</v>
      </c>
      <c r="B3451" s="56" t="str">
        <f>VLOOKUP(A3451,Mapping!$H$2:$I$215,2,0)</f>
        <v>Pre</v>
      </c>
      <c r="C3451" s="123" t="str">
        <f>VLOOKUP(A3451,Mapping!$H$2:$J$215,3,0)</f>
        <v>Pre</v>
      </c>
      <c r="D3451" t="s">
        <v>118</v>
      </c>
      <c r="E3451" t="str">
        <f>VLOOKUP(D3451,Mapping!$E$2:$F$28,2,0)</f>
        <v>sum</v>
      </c>
      <c r="F3451">
        <v>258128</v>
      </c>
    </row>
    <row r="3452" spans="1:6" x14ac:dyDescent="0.35">
      <c r="A3452" s="56">
        <v>44282</v>
      </c>
      <c r="B3452" s="56" t="str">
        <f>VLOOKUP(A3452,Mapping!$H$2:$I$215,2,0)</f>
        <v>Pre</v>
      </c>
      <c r="C3452" s="123" t="str">
        <f>VLOOKUP(A3452,Mapping!$H$2:$J$215,3,0)</f>
        <v>Pre</v>
      </c>
      <c r="D3452" t="s">
        <v>118</v>
      </c>
      <c r="E3452" t="str">
        <f>VLOOKUP(D3452,Mapping!$E$2:$F$28,2,0)</f>
        <v>sum</v>
      </c>
      <c r="F3452">
        <v>210044</v>
      </c>
    </row>
    <row r="3453" spans="1:6" x14ac:dyDescent="0.35">
      <c r="A3453" s="56">
        <v>44283</v>
      </c>
      <c r="B3453" s="56" t="str">
        <f>VLOOKUP(A3453,Mapping!$H$2:$I$215,2,0)</f>
        <v>Pre</v>
      </c>
      <c r="C3453" s="123" t="str">
        <f>VLOOKUP(A3453,Mapping!$H$2:$J$215,3,0)</f>
        <v>Pre</v>
      </c>
      <c r="D3453" t="s">
        <v>118</v>
      </c>
      <c r="E3453" t="str">
        <f>VLOOKUP(D3453,Mapping!$E$2:$F$28,2,0)</f>
        <v>sum</v>
      </c>
      <c r="F3453">
        <v>195036</v>
      </c>
    </row>
    <row r="3454" spans="1:6" x14ac:dyDescent="0.35">
      <c r="A3454" s="56">
        <v>44284</v>
      </c>
      <c r="B3454" s="56" t="str">
        <f>VLOOKUP(A3454,Mapping!$H$2:$I$215,2,0)</f>
        <v>Pre</v>
      </c>
      <c r="C3454" s="123" t="str">
        <f>VLOOKUP(A3454,Mapping!$H$2:$J$215,3,0)</f>
        <v>Pre</v>
      </c>
      <c r="D3454" t="s">
        <v>118</v>
      </c>
      <c r="E3454" t="str">
        <f>VLOOKUP(D3454,Mapping!$E$2:$F$28,2,0)</f>
        <v>sum</v>
      </c>
      <c r="F3454">
        <v>198176</v>
      </c>
    </row>
    <row r="3455" spans="1:6" x14ac:dyDescent="0.35">
      <c r="A3455" s="56">
        <v>44285</v>
      </c>
      <c r="B3455" s="56" t="str">
        <f>VLOOKUP(A3455,Mapping!$H$2:$I$215,2,0)</f>
        <v>Pre</v>
      </c>
      <c r="C3455" s="123" t="str">
        <f>VLOOKUP(A3455,Mapping!$H$2:$J$215,3,0)</f>
        <v>Pre</v>
      </c>
      <c r="D3455" t="s">
        <v>118</v>
      </c>
      <c r="E3455" t="str">
        <f>VLOOKUP(D3455,Mapping!$E$2:$F$28,2,0)</f>
        <v>sum</v>
      </c>
      <c r="F3455">
        <v>192141</v>
      </c>
    </row>
    <row r="3456" spans="1:6" x14ac:dyDescent="0.35">
      <c r="A3456" s="56">
        <v>44286</v>
      </c>
      <c r="B3456" s="56" t="str">
        <f>VLOOKUP(A3456,Mapping!$H$2:$I$215,2,0)</f>
        <v>Pre</v>
      </c>
      <c r="C3456" s="123" t="str">
        <f>VLOOKUP(A3456,Mapping!$H$2:$J$215,3,0)</f>
        <v>Pre</v>
      </c>
      <c r="D3456" t="s">
        <v>118</v>
      </c>
      <c r="E3456" t="str">
        <f>VLOOKUP(D3456,Mapping!$E$2:$F$28,2,0)</f>
        <v>sum</v>
      </c>
      <c r="F3456">
        <v>360153</v>
      </c>
    </row>
    <row r="3457" spans="1:6" x14ac:dyDescent="0.35">
      <c r="A3457" s="56">
        <v>44287</v>
      </c>
      <c r="B3457" s="56" t="str">
        <f>VLOOKUP(A3457,Mapping!$H$2:$I$215,2,0)</f>
        <v>Pre</v>
      </c>
      <c r="C3457" s="123" t="str">
        <f>VLOOKUP(A3457,Mapping!$H$2:$J$215,3,0)</f>
        <v>Pre</v>
      </c>
      <c r="D3457" t="s">
        <v>118</v>
      </c>
      <c r="E3457" t="str">
        <f>VLOOKUP(D3457,Mapping!$E$2:$F$28,2,0)</f>
        <v>sum</v>
      </c>
      <c r="F3457">
        <v>353855</v>
      </c>
    </row>
    <row r="3458" spans="1:6" x14ac:dyDescent="0.35">
      <c r="A3458" s="56">
        <v>44288</v>
      </c>
      <c r="B3458" s="56" t="str">
        <f>VLOOKUP(A3458,Mapping!$H$2:$I$215,2,0)</f>
        <v>Pre</v>
      </c>
      <c r="C3458" s="123" t="str">
        <f>VLOOKUP(A3458,Mapping!$H$2:$J$215,3,0)</f>
        <v>Pre</v>
      </c>
      <c r="D3458" t="s">
        <v>118</v>
      </c>
      <c r="E3458" t="str">
        <f>VLOOKUP(D3458,Mapping!$E$2:$F$28,2,0)</f>
        <v>sum</v>
      </c>
      <c r="F3458">
        <v>301384</v>
      </c>
    </row>
    <row r="3459" spans="1:6" x14ac:dyDescent="0.35">
      <c r="A3459" s="56">
        <v>44289</v>
      </c>
      <c r="B3459" s="56" t="str">
        <f>VLOOKUP(A3459,Mapping!$H$2:$I$215,2,0)</f>
        <v>Pre</v>
      </c>
      <c r="C3459" s="123" t="str">
        <f>VLOOKUP(A3459,Mapping!$H$2:$J$215,3,0)</f>
        <v>Pre</v>
      </c>
      <c r="D3459" t="s">
        <v>118</v>
      </c>
      <c r="E3459" t="str">
        <f>VLOOKUP(D3459,Mapping!$E$2:$F$28,2,0)</f>
        <v>sum</v>
      </c>
      <c r="F3459">
        <v>312367</v>
      </c>
    </row>
    <row r="3460" spans="1:6" x14ac:dyDescent="0.35">
      <c r="A3460" s="56">
        <v>44290</v>
      </c>
      <c r="B3460" s="56" t="str">
        <f>VLOOKUP(A3460,Mapping!$H$2:$I$215,2,0)</f>
        <v>Pre</v>
      </c>
      <c r="C3460" s="123" t="str">
        <f>VLOOKUP(A3460,Mapping!$H$2:$J$215,3,0)</f>
        <v>Pre</v>
      </c>
      <c r="D3460" t="s">
        <v>118</v>
      </c>
      <c r="E3460" t="str">
        <f>VLOOKUP(D3460,Mapping!$E$2:$F$28,2,0)</f>
        <v>sum</v>
      </c>
      <c r="F3460">
        <v>295837</v>
      </c>
    </row>
    <row r="3461" spans="1:6" x14ac:dyDescent="0.35">
      <c r="A3461" s="56">
        <v>44291</v>
      </c>
      <c r="B3461" s="56" t="str">
        <f>VLOOKUP(A3461,Mapping!$H$2:$I$215,2,0)</f>
        <v>Pre</v>
      </c>
      <c r="C3461" s="123" t="str">
        <f>VLOOKUP(A3461,Mapping!$H$2:$J$215,3,0)</f>
        <v>Pre</v>
      </c>
      <c r="D3461" t="s">
        <v>118</v>
      </c>
      <c r="E3461" t="str">
        <f>VLOOKUP(D3461,Mapping!$E$2:$F$28,2,0)</f>
        <v>sum</v>
      </c>
      <c r="F3461">
        <v>308801</v>
      </c>
    </row>
    <row r="3462" spans="1:6" x14ac:dyDescent="0.35">
      <c r="A3462" s="56">
        <v>44292</v>
      </c>
      <c r="B3462" s="56" t="str">
        <f>VLOOKUP(A3462,Mapping!$H$2:$I$215,2,0)</f>
        <v>Pre</v>
      </c>
      <c r="C3462" s="123" t="str">
        <f>VLOOKUP(A3462,Mapping!$H$2:$J$215,3,0)</f>
        <v>Pre</v>
      </c>
      <c r="D3462" t="s">
        <v>118</v>
      </c>
      <c r="E3462" t="str">
        <f>VLOOKUP(D3462,Mapping!$E$2:$F$28,2,0)</f>
        <v>sum</v>
      </c>
      <c r="F3462">
        <v>257888</v>
      </c>
    </row>
    <row r="3463" spans="1:6" x14ac:dyDescent="0.35">
      <c r="A3463" s="56">
        <v>44293</v>
      </c>
      <c r="B3463" s="56" t="str">
        <f>VLOOKUP(A3463,Mapping!$H$2:$I$215,2,0)</f>
        <v>Pre</v>
      </c>
      <c r="C3463" s="123" t="str">
        <f>VLOOKUP(A3463,Mapping!$H$2:$J$215,3,0)</f>
        <v>Pre</v>
      </c>
      <c r="D3463" t="s">
        <v>118</v>
      </c>
      <c r="E3463" t="str">
        <f>VLOOKUP(D3463,Mapping!$E$2:$F$28,2,0)</f>
        <v>sum</v>
      </c>
      <c r="F3463">
        <v>290268</v>
      </c>
    </row>
    <row r="3464" spans="1:6" x14ac:dyDescent="0.35">
      <c r="A3464" s="56">
        <v>44294</v>
      </c>
      <c r="B3464" s="56" t="str">
        <f>VLOOKUP(A3464,Mapping!$H$2:$I$215,2,0)</f>
        <v>Pre</v>
      </c>
      <c r="C3464" s="123" t="str">
        <f>VLOOKUP(A3464,Mapping!$H$2:$J$215,3,0)</f>
        <v>Pre</v>
      </c>
      <c r="D3464" t="s">
        <v>118</v>
      </c>
      <c r="E3464" t="str">
        <f>VLOOKUP(D3464,Mapping!$E$2:$F$28,2,0)</f>
        <v>sum</v>
      </c>
      <c r="F3464">
        <v>354658</v>
      </c>
    </row>
    <row r="3465" spans="1:6" x14ac:dyDescent="0.35">
      <c r="A3465" s="56">
        <v>44295</v>
      </c>
      <c r="B3465" s="56" t="str">
        <f>VLOOKUP(A3465,Mapping!$H$2:$I$215,2,0)</f>
        <v>Pre</v>
      </c>
      <c r="C3465" s="123" t="str">
        <f>VLOOKUP(A3465,Mapping!$H$2:$J$215,3,0)</f>
        <v>Pre</v>
      </c>
      <c r="D3465" t="s">
        <v>118</v>
      </c>
      <c r="E3465" t="str">
        <f>VLOOKUP(D3465,Mapping!$E$2:$F$28,2,0)</f>
        <v>sum</v>
      </c>
      <c r="F3465">
        <v>372080</v>
      </c>
    </row>
    <row r="3466" spans="1:6" x14ac:dyDescent="0.35">
      <c r="A3466" s="56">
        <v>44296</v>
      </c>
      <c r="B3466" s="56" t="str">
        <f>VLOOKUP(A3466,Mapping!$H$2:$I$215,2,0)</f>
        <v>Pre</v>
      </c>
      <c r="C3466" s="123" t="str">
        <f>VLOOKUP(A3466,Mapping!$H$2:$J$215,3,0)</f>
        <v>Pre</v>
      </c>
      <c r="D3466" t="s">
        <v>118</v>
      </c>
      <c r="E3466" t="str">
        <f>VLOOKUP(D3466,Mapping!$E$2:$F$28,2,0)</f>
        <v>sum</v>
      </c>
      <c r="F3466">
        <v>390597</v>
      </c>
    </row>
    <row r="3467" spans="1:6" x14ac:dyDescent="0.35">
      <c r="A3467" s="56">
        <v>44297</v>
      </c>
      <c r="B3467" s="56" t="str">
        <f>VLOOKUP(A3467,Mapping!$H$2:$I$215,2,0)</f>
        <v>Pre</v>
      </c>
      <c r="C3467" s="123" t="str">
        <f>VLOOKUP(A3467,Mapping!$H$2:$J$215,3,0)</f>
        <v>Pre</v>
      </c>
      <c r="D3467" t="s">
        <v>118</v>
      </c>
      <c r="E3467" t="str">
        <f>VLOOKUP(D3467,Mapping!$E$2:$F$28,2,0)</f>
        <v>sum</v>
      </c>
      <c r="F3467">
        <v>424549</v>
      </c>
    </row>
    <row r="3468" spans="1:6" x14ac:dyDescent="0.35">
      <c r="A3468" s="56">
        <v>44298</v>
      </c>
      <c r="B3468" s="56" t="str">
        <f>VLOOKUP(A3468,Mapping!$H$2:$I$215,2,0)</f>
        <v>Pre</v>
      </c>
      <c r="C3468" s="123" t="str">
        <f>VLOOKUP(A3468,Mapping!$H$2:$J$215,3,0)</f>
        <v>Pre</v>
      </c>
      <c r="D3468" t="s">
        <v>118</v>
      </c>
      <c r="E3468" t="str">
        <f>VLOOKUP(D3468,Mapping!$E$2:$F$28,2,0)</f>
        <v>sum</v>
      </c>
      <c r="F3468">
        <v>361727</v>
      </c>
    </row>
    <row r="3469" spans="1:6" x14ac:dyDescent="0.35">
      <c r="A3469" s="56">
        <v>44299</v>
      </c>
      <c r="B3469" s="56" t="str">
        <f>VLOOKUP(A3469,Mapping!$H$2:$I$215,2,0)</f>
        <v>Pre</v>
      </c>
      <c r="C3469" s="123" t="str">
        <f>VLOOKUP(A3469,Mapping!$H$2:$J$215,3,0)</f>
        <v>Pre</v>
      </c>
      <c r="D3469" t="s">
        <v>118</v>
      </c>
      <c r="E3469" t="str">
        <f>VLOOKUP(D3469,Mapping!$E$2:$F$28,2,0)</f>
        <v>sum</v>
      </c>
      <c r="F3469">
        <v>332567</v>
      </c>
    </row>
    <row r="3470" spans="1:6" x14ac:dyDescent="0.35">
      <c r="A3470" s="56">
        <v>44300</v>
      </c>
      <c r="B3470" s="56" t="str">
        <f>VLOOKUP(A3470,Mapping!$H$2:$I$215,2,0)</f>
        <v>Pre</v>
      </c>
      <c r="C3470" s="123" t="str">
        <f>VLOOKUP(A3470,Mapping!$H$2:$J$215,3,0)</f>
        <v>Pre</v>
      </c>
      <c r="D3470" t="s">
        <v>118</v>
      </c>
      <c r="E3470" t="str">
        <f>VLOOKUP(D3470,Mapping!$E$2:$F$28,2,0)</f>
        <v>sum</v>
      </c>
      <c r="F3470">
        <v>328110</v>
      </c>
    </row>
    <row r="3471" spans="1:6" x14ac:dyDescent="0.35">
      <c r="A3471" s="56">
        <v>44301</v>
      </c>
      <c r="B3471" s="56" t="str">
        <f>VLOOKUP(A3471,Mapping!$H$2:$I$215,2,0)</f>
        <v>Pre</v>
      </c>
      <c r="C3471" s="123" t="str">
        <f>VLOOKUP(A3471,Mapping!$H$2:$J$215,3,0)</f>
        <v>Pre</v>
      </c>
      <c r="D3471" t="s">
        <v>118</v>
      </c>
      <c r="E3471" t="str">
        <f>VLOOKUP(D3471,Mapping!$E$2:$F$28,2,0)</f>
        <v>sum</v>
      </c>
      <c r="F3471">
        <v>286024</v>
      </c>
    </row>
    <row r="3472" spans="1:6" x14ac:dyDescent="0.35">
      <c r="A3472" s="56">
        <v>44302</v>
      </c>
      <c r="B3472" s="56" t="str">
        <f>VLOOKUP(A3472,Mapping!$H$2:$I$215,2,0)</f>
        <v>Pre</v>
      </c>
      <c r="C3472" s="123" t="str">
        <f>VLOOKUP(A3472,Mapping!$H$2:$J$215,3,0)</f>
        <v>Pre</v>
      </c>
      <c r="D3472" t="s">
        <v>118</v>
      </c>
      <c r="E3472" t="str">
        <f>VLOOKUP(D3472,Mapping!$E$2:$F$28,2,0)</f>
        <v>sum</v>
      </c>
      <c r="F3472">
        <v>232669</v>
      </c>
    </row>
    <row r="3473" spans="1:6" x14ac:dyDescent="0.35">
      <c r="A3473" s="56">
        <v>44303</v>
      </c>
      <c r="B3473" s="56" t="str">
        <f>VLOOKUP(A3473,Mapping!$H$2:$I$215,2,0)</f>
        <v>Pre</v>
      </c>
      <c r="C3473" s="123" t="str">
        <f>VLOOKUP(A3473,Mapping!$H$2:$J$215,3,0)</f>
        <v>Pre</v>
      </c>
      <c r="D3473" t="s">
        <v>118</v>
      </c>
      <c r="E3473" t="str">
        <f>VLOOKUP(D3473,Mapping!$E$2:$F$28,2,0)</f>
        <v>sum</v>
      </c>
      <c r="F3473">
        <v>201837</v>
      </c>
    </row>
    <row r="3474" spans="1:6" x14ac:dyDescent="0.35">
      <c r="A3474" s="56">
        <v>44304</v>
      </c>
      <c r="B3474" s="56" t="str">
        <f>VLOOKUP(A3474,Mapping!$H$2:$I$215,2,0)</f>
        <v>Pre</v>
      </c>
      <c r="C3474" s="123" t="str">
        <f>VLOOKUP(A3474,Mapping!$H$2:$J$215,3,0)</f>
        <v>Pre</v>
      </c>
      <c r="D3474" t="s">
        <v>118</v>
      </c>
      <c r="E3474" t="str">
        <f>VLOOKUP(D3474,Mapping!$E$2:$F$28,2,0)</f>
        <v>sum</v>
      </c>
      <c r="F3474">
        <v>200646</v>
      </c>
    </row>
    <row r="3475" spans="1:6" x14ac:dyDescent="0.35">
      <c r="A3475" s="56">
        <v>44305</v>
      </c>
      <c r="B3475" s="56" t="str">
        <f>VLOOKUP(A3475,Mapping!$H$2:$I$215,2,0)</f>
        <v>Pre</v>
      </c>
      <c r="C3475" s="123" t="str">
        <f>VLOOKUP(A3475,Mapping!$H$2:$J$215,3,0)</f>
        <v>Pre</v>
      </c>
      <c r="D3475" t="s">
        <v>118</v>
      </c>
      <c r="E3475" t="str">
        <f>VLOOKUP(D3475,Mapping!$E$2:$F$28,2,0)</f>
        <v>sum</v>
      </c>
      <c r="F3475">
        <v>189953</v>
      </c>
    </row>
    <row r="3476" spans="1:6" x14ac:dyDescent="0.35">
      <c r="A3476" s="56">
        <v>44306</v>
      </c>
      <c r="B3476" s="56" t="str">
        <f>VLOOKUP(A3476,Mapping!$H$2:$I$215,2,0)</f>
        <v>Pre</v>
      </c>
      <c r="C3476" s="123" t="str">
        <f>VLOOKUP(A3476,Mapping!$H$2:$J$215,3,0)</f>
        <v>Pre</v>
      </c>
      <c r="D3476" t="s">
        <v>118</v>
      </c>
      <c r="E3476" t="str">
        <f>VLOOKUP(D3476,Mapping!$E$2:$F$28,2,0)</f>
        <v>sum</v>
      </c>
      <c r="F3476">
        <v>198054</v>
      </c>
    </row>
    <row r="3477" spans="1:6" x14ac:dyDescent="0.35">
      <c r="A3477" s="56">
        <v>44307</v>
      </c>
      <c r="B3477" s="56" t="str">
        <f>VLOOKUP(A3477,Mapping!$H$2:$I$215,2,0)</f>
        <v>Pre</v>
      </c>
      <c r="C3477" s="123" t="str">
        <f>VLOOKUP(A3477,Mapping!$H$2:$J$215,3,0)</f>
        <v>Pre</v>
      </c>
      <c r="D3477" t="s">
        <v>118</v>
      </c>
      <c r="E3477" t="str">
        <f>VLOOKUP(D3477,Mapping!$E$2:$F$28,2,0)</f>
        <v>sum</v>
      </c>
      <c r="F3477">
        <v>170260</v>
      </c>
    </row>
    <row r="3478" spans="1:6" x14ac:dyDescent="0.35">
      <c r="A3478" s="56">
        <v>44308</v>
      </c>
      <c r="B3478" s="56" t="str">
        <f>VLOOKUP(A3478,Mapping!$H$2:$I$215,2,0)</f>
        <v>Pre</v>
      </c>
      <c r="C3478" s="123" t="str">
        <f>VLOOKUP(A3478,Mapping!$H$2:$J$215,3,0)</f>
        <v>Pre</v>
      </c>
      <c r="D3478" t="s">
        <v>118</v>
      </c>
      <c r="E3478" t="str">
        <f>VLOOKUP(D3478,Mapping!$E$2:$F$28,2,0)</f>
        <v>sum</v>
      </c>
      <c r="F3478">
        <v>144217</v>
      </c>
    </row>
    <row r="3479" spans="1:6" x14ac:dyDescent="0.35">
      <c r="A3479" s="56">
        <v>44309</v>
      </c>
      <c r="B3479" s="56" t="str">
        <f>VLOOKUP(A3479,Mapping!$H$2:$I$215,2,0)</f>
        <v>Pre</v>
      </c>
      <c r="C3479" s="123" t="str">
        <f>VLOOKUP(A3479,Mapping!$H$2:$J$215,3,0)</f>
        <v>Pre</v>
      </c>
      <c r="D3479" t="s">
        <v>118</v>
      </c>
      <c r="E3479" t="str">
        <f>VLOOKUP(D3479,Mapping!$E$2:$F$28,2,0)</f>
        <v>sum</v>
      </c>
      <c r="F3479">
        <v>181190</v>
      </c>
    </row>
    <row r="3480" spans="1:6" x14ac:dyDescent="0.35">
      <c r="A3480" s="56">
        <v>44310</v>
      </c>
      <c r="B3480" s="56" t="str">
        <f>VLOOKUP(A3480,Mapping!$H$2:$I$215,2,0)</f>
        <v>Pre</v>
      </c>
      <c r="C3480" s="123" t="str">
        <f>VLOOKUP(A3480,Mapping!$H$2:$J$215,3,0)</f>
        <v>Pre</v>
      </c>
      <c r="D3480" t="s">
        <v>118</v>
      </c>
      <c r="E3480" t="str">
        <f>VLOOKUP(D3480,Mapping!$E$2:$F$28,2,0)</f>
        <v>sum</v>
      </c>
      <c r="F3480">
        <v>182784</v>
      </c>
    </row>
    <row r="3481" spans="1:6" x14ac:dyDescent="0.35">
      <c r="A3481" s="56">
        <v>44311</v>
      </c>
      <c r="B3481" s="56" t="str">
        <f>VLOOKUP(A3481,Mapping!$H$2:$I$215,2,0)</f>
        <v>Pre</v>
      </c>
      <c r="C3481" s="123" t="str">
        <f>VLOOKUP(A3481,Mapping!$H$2:$J$215,3,0)</f>
        <v>Pre</v>
      </c>
      <c r="D3481" t="s">
        <v>118</v>
      </c>
      <c r="E3481" t="str">
        <f>VLOOKUP(D3481,Mapping!$E$2:$F$28,2,0)</f>
        <v>sum</v>
      </c>
      <c r="F3481">
        <v>221553</v>
      </c>
    </row>
    <row r="3482" spans="1:6" x14ac:dyDescent="0.35">
      <c r="A3482" s="56">
        <v>44312</v>
      </c>
      <c r="B3482" s="56" t="str">
        <f>VLOOKUP(A3482,Mapping!$H$2:$I$215,2,0)</f>
        <v>Pre</v>
      </c>
      <c r="C3482" s="123" t="str">
        <f>VLOOKUP(A3482,Mapping!$H$2:$J$215,3,0)</f>
        <v>Pre</v>
      </c>
      <c r="D3482" t="s">
        <v>118</v>
      </c>
      <c r="E3482" t="str">
        <f>VLOOKUP(D3482,Mapping!$E$2:$F$28,2,0)</f>
        <v>sum</v>
      </c>
      <c r="F3482">
        <v>225507</v>
      </c>
    </row>
    <row r="3483" spans="1:6" x14ac:dyDescent="0.35">
      <c r="A3483" s="56">
        <v>44313</v>
      </c>
      <c r="B3483" s="56" t="str">
        <f>VLOOKUP(A3483,Mapping!$H$2:$I$215,2,0)</f>
        <v>Post</v>
      </c>
      <c r="C3483" s="123" t="str">
        <f>VLOOKUP(A3483,Mapping!$H$2:$J$215,3,0)</f>
        <v>Post</v>
      </c>
      <c r="D3483" t="s">
        <v>118</v>
      </c>
      <c r="E3483" t="str">
        <f>VLOOKUP(D3483,Mapping!$E$2:$F$28,2,0)</f>
        <v>sum</v>
      </c>
      <c r="F3483">
        <v>254092</v>
      </c>
    </row>
    <row r="3484" spans="1:6" x14ac:dyDescent="0.35">
      <c r="A3484" s="56">
        <v>44314</v>
      </c>
      <c r="B3484" s="56" t="str">
        <f>VLOOKUP(A3484,Mapping!$H$2:$I$215,2,0)</f>
        <v>Post</v>
      </c>
      <c r="C3484" s="123" t="str">
        <f>VLOOKUP(A3484,Mapping!$H$2:$J$215,3,0)</f>
        <v>Post</v>
      </c>
      <c r="D3484" t="s">
        <v>118</v>
      </c>
      <c r="E3484" t="str">
        <f>VLOOKUP(D3484,Mapping!$E$2:$F$28,2,0)</f>
        <v>sum</v>
      </c>
      <c r="F3484">
        <v>306580</v>
      </c>
    </row>
    <row r="3485" spans="1:6" x14ac:dyDescent="0.35">
      <c r="A3485" s="56">
        <v>44315</v>
      </c>
      <c r="B3485" s="56" t="str">
        <f>VLOOKUP(A3485,Mapping!$H$2:$I$215,2,0)</f>
        <v>Post</v>
      </c>
      <c r="C3485" s="123" t="str">
        <f>VLOOKUP(A3485,Mapping!$H$2:$J$215,3,0)</f>
        <v>Post</v>
      </c>
      <c r="D3485" t="s">
        <v>118</v>
      </c>
      <c r="E3485" t="str">
        <f>VLOOKUP(D3485,Mapping!$E$2:$F$28,2,0)</f>
        <v>sum</v>
      </c>
      <c r="F3485">
        <v>294976</v>
      </c>
    </row>
    <row r="3486" spans="1:6" x14ac:dyDescent="0.35">
      <c r="A3486" s="56">
        <v>44316</v>
      </c>
      <c r="B3486" s="56" t="str">
        <f>VLOOKUP(A3486,Mapping!$H$2:$I$215,2,0)</f>
        <v>Post</v>
      </c>
      <c r="C3486" s="123" t="str">
        <f>VLOOKUP(A3486,Mapping!$H$2:$J$215,3,0)</f>
        <v>Post</v>
      </c>
      <c r="D3486" t="s">
        <v>118</v>
      </c>
      <c r="E3486" t="str">
        <f>VLOOKUP(D3486,Mapping!$E$2:$F$28,2,0)</f>
        <v>sum</v>
      </c>
      <c r="F3486">
        <v>275005</v>
      </c>
    </row>
    <row r="3487" spans="1:6" x14ac:dyDescent="0.35">
      <c r="A3487" s="56">
        <v>44317</v>
      </c>
      <c r="B3487" s="56" t="str">
        <f>VLOOKUP(A3487,Mapping!$H$2:$I$215,2,0)</f>
        <v>Post</v>
      </c>
      <c r="C3487" s="123" t="str">
        <f>VLOOKUP(A3487,Mapping!$H$2:$J$215,3,0)</f>
        <v>Post</v>
      </c>
      <c r="D3487" t="s">
        <v>118</v>
      </c>
      <c r="E3487" t="str">
        <f>VLOOKUP(D3487,Mapping!$E$2:$F$28,2,0)</f>
        <v>sum</v>
      </c>
      <c r="F3487">
        <v>272797</v>
      </c>
    </row>
    <row r="3488" spans="1:6" x14ac:dyDescent="0.35">
      <c r="A3488" s="56">
        <v>44318</v>
      </c>
      <c r="B3488" s="56" t="str">
        <f>VLOOKUP(A3488,Mapping!$H$2:$I$215,2,0)</f>
        <v>Post</v>
      </c>
      <c r="C3488" s="123" t="str">
        <f>VLOOKUP(A3488,Mapping!$H$2:$J$215,3,0)</f>
        <v>Post</v>
      </c>
      <c r="D3488" t="s">
        <v>118</v>
      </c>
      <c r="E3488" t="str">
        <f>VLOOKUP(D3488,Mapping!$E$2:$F$28,2,0)</f>
        <v>sum</v>
      </c>
      <c r="F3488">
        <v>312538</v>
      </c>
    </row>
    <row r="3489" spans="1:6" x14ac:dyDescent="0.35">
      <c r="A3489" s="56">
        <v>44319</v>
      </c>
      <c r="B3489" s="56" t="str">
        <f>VLOOKUP(A3489,Mapping!$H$2:$I$215,2,0)</f>
        <v>Post</v>
      </c>
      <c r="C3489" s="123" t="str">
        <f>VLOOKUP(A3489,Mapping!$H$2:$J$215,3,0)</f>
        <v>Post</v>
      </c>
      <c r="D3489" t="s">
        <v>118</v>
      </c>
      <c r="E3489" t="str">
        <f>VLOOKUP(D3489,Mapping!$E$2:$F$28,2,0)</f>
        <v>sum</v>
      </c>
      <c r="F3489">
        <v>340512</v>
      </c>
    </row>
    <row r="3490" spans="1:6" x14ac:dyDescent="0.35">
      <c r="A3490" s="56">
        <v>44320</v>
      </c>
      <c r="B3490" s="56" t="str">
        <f>VLOOKUP(A3490,Mapping!$H$2:$I$215,2,0)</f>
        <v>Post</v>
      </c>
      <c r="C3490" s="123" t="str">
        <f>VLOOKUP(A3490,Mapping!$H$2:$J$215,3,0)</f>
        <v>Post</v>
      </c>
      <c r="D3490" t="s">
        <v>118</v>
      </c>
      <c r="E3490" t="str">
        <f>VLOOKUP(D3490,Mapping!$E$2:$F$28,2,0)</f>
        <v>sum</v>
      </c>
      <c r="F3490">
        <v>486438</v>
      </c>
    </row>
    <row r="3491" spans="1:6" x14ac:dyDescent="0.35">
      <c r="A3491" s="56">
        <v>44321</v>
      </c>
      <c r="B3491" s="56" t="str">
        <f>VLOOKUP(A3491,Mapping!$H$2:$I$215,2,0)</f>
        <v>Post</v>
      </c>
      <c r="C3491" s="123" t="str">
        <f>VLOOKUP(A3491,Mapping!$H$2:$J$215,3,0)</f>
        <v>Post</v>
      </c>
      <c r="D3491" t="s">
        <v>118</v>
      </c>
      <c r="E3491" t="str">
        <f>VLOOKUP(D3491,Mapping!$E$2:$F$28,2,0)</f>
        <v>sum</v>
      </c>
      <c r="F3491">
        <v>357798</v>
      </c>
    </row>
    <row r="3492" spans="1:6" x14ac:dyDescent="0.35">
      <c r="A3492" s="56">
        <v>44322</v>
      </c>
      <c r="B3492" s="56" t="str">
        <f>VLOOKUP(A3492,Mapping!$H$2:$I$215,2,0)</f>
        <v>Post</v>
      </c>
      <c r="C3492" s="123" t="str">
        <f>VLOOKUP(A3492,Mapping!$H$2:$J$215,3,0)</f>
        <v>Post</v>
      </c>
      <c r="D3492" t="s">
        <v>118</v>
      </c>
      <c r="E3492" t="str">
        <f>VLOOKUP(D3492,Mapping!$E$2:$F$28,2,0)</f>
        <v>sum</v>
      </c>
      <c r="F3492">
        <v>284893</v>
      </c>
    </row>
    <row r="3493" spans="1:6" x14ac:dyDescent="0.35">
      <c r="A3493" s="56">
        <v>44323</v>
      </c>
      <c r="B3493" s="56" t="str">
        <f>VLOOKUP(A3493,Mapping!$H$2:$I$215,2,0)</f>
        <v>Post</v>
      </c>
      <c r="C3493" s="123" t="str">
        <f>VLOOKUP(A3493,Mapping!$H$2:$J$215,3,0)</f>
        <v>Post</v>
      </c>
      <c r="D3493" t="s">
        <v>118</v>
      </c>
      <c r="E3493" t="str">
        <f>VLOOKUP(D3493,Mapping!$E$2:$F$28,2,0)</f>
        <v>sum</v>
      </c>
      <c r="F3493">
        <v>232174</v>
      </c>
    </row>
    <row r="3494" spans="1:6" x14ac:dyDescent="0.35">
      <c r="A3494" s="56">
        <v>44324</v>
      </c>
      <c r="B3494" s="56" t="str">
        <f>VLOOKUP(A3494,Mapping!$H$2:$I$215,2,0)</f>
        <v>Post</v>
      </c>
      <c r="C3494" s="123" t="str">
        <f>VLOOKUP(A3494,Mapping!$H$2:$J$215,3,0)</f>
        <v>Post</v>
      </c>
      <c r="D3494" t="s">
        <v>118</v>
      </c>
      <c r="E3494" t="str">
        <f>VLOOKUP(D3494,Mapping!$E$2:$F$28,2,0)</f>
        <v>sum</v>
      </c>
      <c r="F3494">
        <v>249062</v>
      </c>
    </row>
    <row r="3495" spans="1:6" x14ac:dyDescent="0.35">
      <c r="A3495" s="56">
        <v>44325</v>
      </c>
      <c r="B3495" s="56" t="str">
        <f>VLOOKUP(A3495,Mapping!$H$2:$I$215,2,0)</f>
        <v>Post</v>
      </c>
      <c r="C3495" s="123" t="str">
        <f>VLOOKUP(A3495,Mapping!$H$2:$J$215,3,0)</f>
        <v>Post</v>
      </c>
      <c r="D3495" t="s">
        <v>118</v>
      </c>
      <c r="E3495" t="str">
        <f>VLOOKUP(D3495,Mapping!$E$2:$F$28,2,0)</f>
        <v>sum</v>
      </c>
      <c r="F3495">
        <v>283372</v>
      </c>
    </row>
    <row r="3496" spans="1:6" x14ac:dyDescent="0.35">
      <c r="A3496" s="56">
        <v>44326</v>
      </c>
      <c r="B3496" s="56" t="str">
        <f>VLOOKUP(A3496,Mapping!$H$2:$I$215,2,0)</f>
        <v>Post</v>
      </c>
      <c r="C3496" s="123" t="str">
        <f>VLOOKUP(A3496,Mapping!$H$2:$J$215,3,0)</f>
        <v>Post</v>
      </c>
      <c r="D3496" t="s">
        <v>118</v>
      </c>
      <c r="E3496" t="str">
        <f>VLOOKUP(D3496,Mapping!$E$2:$F$28,2,0)</f>
        <v>sum</v>
      </c>
      <c r="F3496">
        <v>286721</v>
      </c>
    </row>
    <row r="3497" spans="1:6" x14ac:dyDescent="0.35">
      <c r="A3497" s="56">
        <v>44327</v>
      </c>
      <c r="B3497" s="56" t="str">
        <f>VLOOKUP(A3497,Mapping!$H$2:$I$215,2,0)</f>
        <v>Post</v>
      </c>
      <c r="C3497" s="123" t="str">
        <f>VLOOKUP(A3497,Mapping!$H$2:$J$215,3,0)</f>
        <v>Post</v>
      </c>
      <c r="D3497" t="s">
        <v>118</v>
      </c>
      <c r="E3497" t="str">
        <f>VLOOKUP(D3497,Mapping!$E$2:$F$28,2,0)</f>
        <v>sum</v>
      </c>
      <c r="F3497">
        <v>371577</v>
      </c>
    </row>
    <row r="3498" spans="1:6" x14ac:dyDescent="0.35">
      <c r="A3498" s="56">
        <v>44328</v>
      </c>
      <c r="B3498" s="56" t="str">
        <f>VLOOKUP(A3498,Mapping!$H$2:$I$215,2,0)</f>
        <v>Post</v>
      </c>
      <c r="C3498" s="123" t="str">
        <f>VLOOKUP(A3498,Mapping!$H$2:$J$215,3,0)</f>
        <v>Post</v>
      </c>
      <c r="D3498" t="s">
        <v>118</v>
      </c>
      <c r="E3498" t="str">
        <f>VLOOKUP(D3498,Mapping!$E$2:$F$28,2,0)</f>
        <v>sum</v>
      </c>
      <c r="F3498">
        <v>433130</v>
      </c>
    </row>
    <row r="3499" spans="1:6" x14ac:dyDescent="0.35">
      <c r="A3499" s="56">
        <v>44329</v>
      </c>
      <c r="B3499" s="56" t="str">
        <f>VLOOKUP(A3499,Mapping!$H$2:$I$215,2,0)</f>
        <v>Post</v>
      </c>
      <c r="C3499" s="123" t="str">
        <f>VLOOKUP(A3499,Mapping!$H$2:$J$215,3,0)</f>
        <v>Post</v>
      </c>
      <c r="D3499" t="s">
        <v>118</v>
      </c>
      <c r="E3499" t="str">
        <f>VLOOKUP(D3499,Mapping!$E$2:$F$28,2,0)</f>
        <v>sum</v>
      </c>
      <c r="F3499">
        <v>391245</v>
      </c>
    </row>
    <row r="3500" spans="1:6" x14ac:dyDescent="0.35">
      <c r="A3500" s="56">
        <v>44330</v>
      </c>
      <c r="B3500" s="56" t="str">
        <f>VLOOKUP(A3500,Mapping!$H$2:$I$215,2,0)</f>
        <v>Post</v>
      </c>
      <c r="C3500" s="123" t="str">
        <f>VLOOKUP(A3500,Mapping!$H$2:$J$215,3,0)</f>
        <v>Post</v>
      </c>
      <c r="D3500" t="s">
        <v>118</v>
      </c>
      <c r="E3500" t="str">
        <f>VLOOKUP(D3500,Mapping!$E$2:$F$28,2,0)</f>
        <v>sum</v>
      </c>
      <c r="F3500">
        <v>435376</v>
      </c>
    </row>
    <row r="3501" spans="1:6" x14ac:dyDescent="0.35">
      <c r="A3501" s="56">
        <v>44331</v>
      </c>
      <c r="B3501" s="56" t="str">
        <f>VLOOKUP(A3501,Mapping!$H$2:$I$215,2,0)</f>
        <v>Post</v>
      </c>
      <c r="C3501" s="123" t="str">
        <f>VLOOKUP(A3501,Mapping!$H$2:$J$215,3,0)</f>
        <v>Post</v>
      </c>
      <c r="D3501" t="s">
        <v>118</v>
      </c>
      <c r="E3501" t="str">
        <f>VLOOKUP(D3501,Mapping!$E$2:$F$28,2,0)</f>
        <v>sum</v>
      </c>
      <c r="F3501">
        <v>503117</v>
      </c>
    </row>
    <row r="3502" spans="1:6" x14ac:dyDescent="0.35">
      <c r="A3502" s="56">
        <v>44332</v>
      </c>
      <c r="B3502" s="56" t="str">
        <f>VLOOKUP(A3502,Mapping!$H$2:$I$215,2,0)</f>
        <v>Post</v>
      </c>
      <c r="C3502" s="123" t="str">
        <f>VLOOKUP(A3502,Mapping!$H$2:$J$215,3,0)</f>
        <v>Post</v>
      </c>
      <c r="D3502" t="s">
        <v>118</v>
      </c>
      <c r="E3502" t="str">
        <f>VLOOKUP(D3502,Mapping!$E$2:$F$28,2,0)</f>
        <v>sum</v>
      </c>
      <c r="F3502">
        <v>533537</v>
      </c>
    </row>
    <row r="3503" spans="1:6" x14ac:dyDescent="0.35">
      <c r="A3503" s="56">
        <v>44333</v>
      </c>
      <c r="B3503" s="56" t="str">
        <f>VLOOKUP(A3503,Mapping!$H$2:$I$215,2,0)</f>
        <v>Post</v>
      </c>
      <c r="C3503" s="123" t="str">
        <f>VLOOKUP(A3503,Mapping!$H$2:$J$215,3,0)</f>
        <v>Post</v>
      </c>
      <c r="D3503" t="s">
        <v>118</v>
      </c>
      <c r="E3503" t="str">
        <f>VLOOKUP(D3503,Mapping!$E$2:$F$28,2,0)</f>
        <v>sum</v>
      </c>
      <c r="F3503">
        <v>626454</v>
      </c>
    </row>
    <row r="3504" spans="1:6" x14ac:dyDescent="0.35">
      <c r="A3504" s="56">
        <v>44334</v>
      </c>
      <c r="B3504" s="56" t="str">
        <f>VLOOKUP(A3504,Mapping!$H$2:$I$215,2,0)</f>
        <v>Post</v>
      </c>
      <c r="C3504" s="123" t="str">
        <f>VLOOKUP(A3504,Mapping!$H$2:$J$215,3,0)</f>
        <v>Post</v>
      </c>
      <c r="D3504" t="s">
        <v>118</v>
      </c>
      <c r="E3504" t="str">
        <f>VLOOKUP(D3504,Mapping!$E$2:$F$28,2,0)</f>
        <v>sum</v>
      </c>
      <c r="F3504">
        <v>448290</v>
      </c>
    </row>
    <row r="3505" spans="1:6" x14ac:dyDescent="0.35">
      <c r="A3505" s="56">
        <v>44335</v>
      </c>
      <c r="B3505" s="56" t="str">
        <f>VLOOKUP(A3505,Mapping!$H$2:$I$215,2,0)</f>
        <v>Post</v>
      </c>
      <c r="C3505" s="123" t="str">
        <f>VLOOKUP(A3505,Mapping!$H$2:$J$215,3,0)</f>
        <v>Post</v>
      </c>
      <c r="D3505" t="s">
        <v>118</v>
      </c>
      <c r="E3505" t="str">
        <f>VLOOKUP(D3505,Mapping!$E$2:$F$28,2,0)</f>
        <v>sum</v>
      </c>
      <c r="F3505">
        <v>355926</v>
      </c>
    </row>
    <row r="3506" spans="1:6" x14ac:dyDescent="0.35">
      <c r="A3506" s="56">
        <v>44336</v>
      </c>
      <c r="B3506" s="56" t="str">
        <f>VLOOKUP(A3506,Mapping!$H$2:$I$215,2,0)</f>
        <v>Post</v>
      </c>
      <c r="C3506" s="123" t="str">
        <f>VLOOKUP(A3506,Mapping!$H$2:$J$215,3,0)</f>
        <v>Post</v>
      </c>
      <c r="D3506" t="s">
        <v>118</v>
      </c>
      <c r="E3506" t="str">
        <f>VLOOKUP(D3506,Mapping!$E$2:$F$28,2,0)</f>
        <v>sum</v>
      </c>
      <c r="F3506">
        <v>334345</v>
      </c>
    </row>
    <row r="3507" spans="1:6" x14ac:dyDescent="0.35">
      <c r="A3507" s="56">
        <v>44337</v>
      </c>
      <c r="B3507" s="56" t="str">
        <f>VLOOKUP(A3507,Mapping!$H$2:$I$215,2,0)</f>
        <v>Post</v>
      </c>
      <c r="C3507" s="123" t="str">
        <f>VLOOKUP(A3507,Mapping!$H$2:$J$215,3,0)</f>
        <v>Post</v>
      </c>
      <c r="D3507" t="s">
        <v>118</v>
      </c>
      <c r="E3507" t="str">
        <f>VLOOKUP(D3507,Mapping!$E$2:$F$28,2,0)</f>
        <v>sum</v>
      </c>
      <c r="F3507">
        <v>297879</v>
      </c>
    </row>
    <row r="3508" spans="1:6" x14ac:dyDescent="0.35">
      <c r="A3508" s="56">
        <v>44338</v>
      </c>
      <c r="B3508" s="56" t="str">
        <f>VLOOKUP(A3508,Mapping!$H$2:$I$215,2,0)</f>
        <v>Post</v>
      </c>
      <c r="C3508" s="123" t="str">
        <f>VLOOKUP(A3508,Mapping!$H$2:$J$215,3,0)</f>
        <v>Post</v>
      </c>
      <c r="D3508" t="s">
        <v>118</v>
      </c>
      <c r="E3508" t="str">
        <f>VLOOKUP(D3508,Mapping!$E$2:$F$28,2,0)</f>
        <v>sum</v>
      </c>
      <c r="F3508">
        <v>304833</v>
      </c>
    </row>
    <row r="3509" spans="1:6" x14ac:dyDescent="0.35">
      <c r="A3509" s="56">
        <v>44339</v>
      </c>
      <c r="B3509" s="56" t="str">
        <f>VLOOKUP(A3509,Mapping!$H$2:$I$215,2,0)</f>
        <v>Post</v>
      </c>
      <c r="C3509" s="123" t="str">
        <f>VLOOKUP(A3509,Mapping!$H$2:$J$215,3,0)</f>
        <v>Post</v>
      </c>
      <c r="D3509" t="s">
        <v>118</v>
      </c>
      <c r="E3509" t="str">
        <f>VLOOKUP(D3509,Mapping!$E$2:$F$28,2,0)</f>
        <v>sum</v>
      </c>
      <c r="F3509">
        <v>300775</v>
      </c>
    </row>
    <row r="3510" spans="1:6" x14ac:dyDescent="0.35">
      <c r="A3510" s="56">
        <v>44340</v>
      </c>
      <c r="B3510" s="56" t="str">
        <f>VLOOKUP(A3510,Mapping!$H$2:$I$215,2,0)</f>
        <v>Post</v>
      </c>
      <c r="C3510" s="123" t="str">
        <f>VLOOKUP(A3510,Mapping!$H$2:$J$215,3,0)</f>
        <v>Post</v>
      </c>
      <c r="D3510" t="s">
        <v>118</v>
      </c>
      <c r="E3510" t="str">
        <f>VLOOKUP(D3510,Mapping!$E$2:$F$28,2,0)</f>
        <v>sum</v>
      </c>
      <c r="F3510">
        <v>292391</v>
      </c>
    </row>
    <row r="3511" spans="1:6" x14ac:dyDescent="0.35">
      <c r="A3511" s="56">
        <v>44341</v>
      </c>
      <c r="B3511" s="56" t="str">
        <f>VLOOKUP(A3511,Mapping!$H$2:$I$215,2,0)</f>
        <v>Post</v>
      </c>
      <c r="C3511" s="123" t="str">
        <f>VLOOKUP(A3511,Mapping!$H$2:$J$215,3,0)</f>
        <v>Post</v>
      </c>
      <c r="D3511" t="s">
        <v>118</v>
      </c>
      <c r="E3511" t="str">
        <f>VLOOKUP(D3511,Mapping!$E$2:$F$28,2,0)</f>
        <v>sum</v>
      </c>
      <c r="F3511">
        <v>325940</v>
      </c>
    </row>
    <row r="3512" spans="1:6" x14ac:dyDescent="0.35">
      <c r="A3512" s="56">
        <v>44342</v>
      </c>
      <c r="B3512" s="56" t="str">
        <f>VLOOKUP(A3512,Mapping!$H$2:$I$215,2,0)</f>
        <v>Post</v>
      </c>
      <c r="C3512" s="123" t="str">
        <f>VLOOKUP(A3512,Mapping!$H$2:$J$215,3,0)</f>
        <v>Post</v>
      </c>
      <c r="D3512" t="s">
        <v>118</v>
      </c>
      <c r="E3512" t="str">
        <f>VLOOKUP(D3512,Mapping!$E$2:$F$28,2,0)</f>
        <v>sum</v>
      </c>
      <c r="F3512">
        <v>356644</v>
      </c>
    </row>
    <row r="3513" spans="1:6" x14ac:dyDescent="0.35">
      <c r="A3513" s="56">
        <v>44343</v>
      </c>
      <c r="B3513" s="56" t="str">
        <f>VLOOKUP(A3513,Mapping!$H$2:$I$215,2,0)</f>
        <v>Post</v>
      </c>
      <c r="C3513" s="123" t="str">
        <f>VLOOKUP(A3513,Mapping!$H$2:$J$215,3,0)</f>
        <v>Post</v>
      </c>
      <c r="D3513" t="s">
        <v>118</v>
      </c>
      <c r="E3513" t="str">
        <f>VLOOKUP(D3513,Mapping!$E$2:$F$28,2,0)</f>
        <v>sum</v>
      </c>
      <c r="F3513">
        <v>262088</v>
      </c>
    </row>
    <row r="3514" spans="1:6" x14ac:dyDescent="0.35">
      <c r="A3514" s="56">
        <v>44344</v>
      </c>
      <c r="B3514" s="56" t="str">
        <f>VLOOKUP(A3514,Mapping!$H$2:$I$215,2,0)</f>
        <v>Post</v>
      </c>
      <c r="C3514" s="123" t="str">
        <f>VLOOKUP(A3514,Mapping!$H$2:$J$215,3,0)</f>
        <v>Post</v>
      </c>
      <c r="D3514" t="s">
        <v>118</v>
      </c>
      <c r="E3514" t="str">
        <f>VLOOKUP(D3514,Mapping!$E$2:$F$28,2,0)</f>
        <v>sum</v>
      </c>
      <c r="F3514">
        <v>237681</v>
      </c>
    </row>
    <row r="3515" spans="1:6" x14ac:dyDescent="0.35">
      <c r="A3515" s="56">
        <v>44345</v>
      </c>
      <c r="B3515" s="56" t="str">
        <f>VLOOKUP(A3515,Mapping!$H$2:$I$215,2,0)</f>
        <v>Post</v>
      </c>
      <c r="C3515" s="123" t="str">
        <f>VLOOKUP(A3515,Mapping!$H$2:$J$215,3,0)</f>
        <v>Post</v>
      </c>
      <c r="D3515" t="s">
        <v>118</v>
      </c>
      <c r="E3515" t="str">
        <f>VLOOKUP(D3515,Mapping!$E$2:$F$28,2,0)</f>
        <v>sum</v>
      </c>
      <c r="F3515">
        <v>263499</v>
      </c>
    </row>
    <row r="3516" spans="1:6" x14ac:dyDescent="0.35">
      <c r="A3516" s="56">
        <v>44346</v>
      </c>
      <c r="B3516" s="56" t="str">
        <f>VLOOKUP(A3516,Mapping!$H$2:$I$215,2,0)</f>
        <v>Post</v>
      </c>
      <c r="C3516" s="123" t="str">
        <f>VLOOKUP(A3516,Mapping!$H$2:$J$215,3,0)</f>
        <v>Post</v>
      </c>
      <c r="D3516" t="s">
        <v>118</v>
      </c>
      <c r="E3516" t="str">
        <f>VLOOKUP(D3516,Mapping!$E$2:$F$28,2,0)</f>
        <v>sum</v>
      </c>
      <c r="F3516">
        <v>242909</v>
      </c>
    </row>
    <row r="3517" spans="1:6" x14ac:dyDescent="0.35">
      <c r="A3517" s="56">
        <v>44347</v>
      </c>
      <c r="B3517" s="56" t="str">
        <f>VLOOKUP(A3517,Mapping!$H$2:$I$215,2,0)</f>
        <v>Post</v>
      </c>
      <c r="C3517" s="123" t="str">
        <f>VLOOKUP(A3517,Mapping!$H$2:$J$215,3,0)</f>
        <v>Post</v>
      </c>
      <c r="D3517" t="s">
        <v>118</v>
      </c>
      <c r="E3517" t="str">
        <f>VLOOKUP(D3517,Mapping!$E$2:$F$28,2,0)</f>
        <v>sum</v>
      </c>
      <c r="F3517">
        <v>242687</v>
      </c>
    </row>
    <row r="3518" spans="1:6" x14ac:dyDescent="0.35">
      <c r="A3518" s="56">
        <v>44348</v>
      </c>
      <c r="B3518" s="56" t="str">
        <f>VLOOKUP(A3518,Mapping!$H$2:$I$215,2,0)</f>
        <v>Post</v>
      </c>
      <c r="C3518" s="123" t="str">
        <f>VLOOKUP(A3518,Mapping!$H$2:$J$215,3,0)</f>
        <v>Post</v>
      </c>
      <c r="D3518" t="s">
        <v>118</v>
      </c>
      <c r="E3518" t="str">
        <f>VLOOKUP(D3518,Mapping!$E$2:$F$28,2,0)</f>
        <v>sum</v>
      </c>
      <c r="F3518">
        <v>230326</v>
      </c>
    </row>
    <row r="3519" spans="1:6" x14ac:dyDescent="0.35">
      <c r="A3519" s="56">
        <v>44349</v>
      </c>
      <c r="B3519" s="56" t="str">
        <f>VLOOKUP(A3519,Mapping!$H$2:$I$215,2,0)</f>
        <v>Post</v>
      </c>
      <c r="C3519" s="123" t="str">
        <f>VLOOKUP(A3519,Mapping!$H$2:$J$215,3,0)</f>
        <v>Post</v>
      </c>
      <c r="D3519" t="s">
        <v>118</v>
      </c>
      <c r="E3519" t="str">
        <f>VLOOKUP(D3519,Mapping!$E$2:$F$28,2,0)</f>
        <v>sum</v>
      </c>
      <c r="F3519">
        <v>258134</v>
      </c>
    </row>
    <row r="3520" spans="1:6" x14ac:dyDescent="0.35">
      <c r="A3520" s="56">
        <v>44350</v>
      </c>
      <c r="B3520" s="56" t="str">
        <f>VLOOKUP(A3520,Mapping!$H$2:$I$215,2,0)</f>
        <v>Post</v>
      </c>
      <c r="C3520" s="123" t="str">
        <f>VLOOKUP(A3520,Mapping!$H$2:$J$215,3,0)</f>
        <v>Post</v>
      </c>
      <c r="D3520" t="s">
        <v>118</v>
      </c>
      <c r="E3520" t="str">
        <f>VLOOKUP(D3520,Mapping!$E$2:$F$28,2,0)</f>
        <v>sum</v>
      </c>
      <c r="F3520">
        <v>255756</v>
      </c>
    </row>
    <row r="3521" spans="1:6" x14ac:dyDescent="0.35">
      <c r="A3521" s="56">
        <v>44351</v>
      </c>
      <c r="B3521" s="56" t="str">
        <f>VLOOKUP(A3521,Mapping!$H$2:$I$215,2,0)</f>
        <v>Post</v>
      </c>
      <c r="C3521" s="123" t="str">
        <f>VLOOKUP(A3521,Mapping!$H$2:$J$215,3,0)</f>
        <v>Post</v>
      </c>
      <c r="D3521" t="s">
        <v>118</v>
      </c>
      <c r="E3521" t="str">
        <f>VLOOKUP(D3521,Mapping!$E$2:$F$28,2,0)</f>
        <v>sum</v>
      </c>
      <c r="F3521">
        <v>292474</v>
      </c>
    </row>
    <row r="3522" spans="1:6" x14ac:dyDescent="0.35">
      <c r="A3522" s="56">
        <v>44352</v>
      </c>
      <c r="B3522" s="56" t="str">
        <f>VLOOKUP(A3522,Mapping!$H$2:$I$215,2,0)</f>
        <v>Post</v>
      </c>
      <c r="C3522" s="123" t="str">
        <f>VLOOKUP(A3522,Mapping!$H$2:$J$215,3,0)</f>
        <v>Post</v>
      </c>
      <c r="D3522" t="s">
        <v>118</v>
      </c>
      <c r="E3522" t="str">
        <f>VLOOKUP(D3522,Mapping!$E$2:$F$28,2,0)</f>
        <v>sum</v>
      </c>
      <c r="F3522">
        <v>219076</v>
      </c>
    </row>
    <row r="3523" spans="1:6" x14ac:dyDescent="0.35">
      <c r="A3523" s="56">
        <v>44353</v>
      </c>
      <c r="B3523" s="56" t="str">
        <f>VLOOKUP(A3523,Mapping!$H$2:$I$215,2,0)</f>
        <v>Post</v>
      </c>
      <c r="C3523" s="123" t="str">
        <f>VLOOKUP(A3523,Mapping!$H$2:$J$215,3,0)</f>
        <v>Post</v>
      </c>
      <c r="D3523" t="s">
        <v>118</v>
      </c>
      <c r="E3523" t="str">
        <f>VLOOKUP(D3523,Mapping!$E$2:$F$28,2,0)</f>
        <v>sum</v>
      </c>
      <c r="F3523">
        <v>245509</v>
      </c>
    </row>
    <row r="3524" spans="1:6" x14ac:dyDescent="0.35">
      <c r="A3524" s="56">
        <v>44354</v>
      </c>
      <c r="B3524" s="56" t="str">
        <f>VLOOKUP(A3524,Mapping!$H$2:$I$215,2,0)</f>
        <v>Post</v>
      </c>
      <c r="C3524" s="123" t="str">
        <f>VLOOKUP(A3524,Mapping!$H$2:$J$215,3,0)</f>
        <v>Post</v>
      </c>
      <c r="D3524" t="s">
        <v>118</v>
      </c>
      <c r="E3524" t="str">
        <f>VLOOKUP(D3524,Mapping!$E$2:$F$28,2,0)</f>
        <v>sum</v>
      </c>
      <c r="F3524">
        <v>217490</v>
      </c>
    </row>
    <row r="3525" spans="1:6" x14ac:dyDescent="0.35">
      <c r="A3525" s="56">
        <v>44355</v>
      </c>
      <c r="B3525" s="56" t="str">
        <f>VLOOKUP(A3525,Mapping!$H$2:$I$215,2,0)</f>
        <v>Post</v>
      </c>
      <c r="C3525" s="123" t="str">
        <f>VLOOKUP(A3525,Mapping!$H$2:$J$215,3,0)</f>
        <v>Post</v>
      </c>
      <c r="D3525" t="s">
        <v>118</v>
      </c>
      <c r="E3525" t="str">
        <f>VLOOKUP(D3525,Mapping!$E$2:$F$28,2,0)</f>
        <v>sum</v>
      </c>
      <c r="F3525">
        <v>202437</v>
      </c>
    </row>
    <row r="3526" spans="1:6" x14ac:dyDescent="0.35">
      <c r="A3526" s="56">
        <v>44356</v>
      </c>
      <c r="B3526" s="56" t="str">
        <f>VLOOKUP(A3526,Mapping!$H$2:$I$215,2,0)</f>
        <v>Post</v>
      </c>
      <c r="C3526" s="123" t="str">
        <f>VLOOKUP(A3526,Mapping!$H$2:$J$215,3,0)</f>
        <v>Post</v>
      </c>
      <c r="D3526" t="s">
        <v>118</v>
      </c>
      <c r="E3526" t="str">
        <f>VLOOKUP(D3526,Mapping!$E$2:$F$28,2,0)</f>
        <v>sum</v>
      </c>
      <c r="F3526">
        <v>180940</v>
      </c>
    </row>
    <row r="3527" spans="1:6" x14ac:dyDescent="0.35">
      <c r="A3527" s="56">
        <v>44357</v>
      </c>
      <c r="B3527" s="56" t="str">
        <f>VLOOKUP(A3527,Mapping!$H$2:$I$215,2,0)</f>
        <v>Post</v>
      </c>
      <c r="C3527" s="123" t="str">
        <f>VLOOKUP(A3527,Mapping!$H$2:$J$215,3,0)</f>
        <v>Post</v>
      </c>
      <c r="D3527" t="s">
        <v>118</v>
      </c>
      <c r="E3527" t="str">
        <f>VLOOKUP(D3527,Mapping!$E$2:$F$28,2,0)</f>
        <v>sum</v>
      </c>
      <c r="F3527">
        <v>315673</v>
      </c>
    </row>
    <row r="3528" spans="1:6" x14ac:dyDescent="0.35">
      <c r="A3528" s="56">
        <v>44358</v>
      </c>
      <c r="B3528" s="56" t="str">
        <f>VLOOKUP(A3528,Mapping!$H$2:$I$215,2,0)</f>
        <v>Post</v>
      </c>
      <c r="C3528" s="123" t="str">
        <f>VLOOKUP(A3528,Mapping!$H$2:$J$215,3,0)</f>
        <v>Post</v>
      </c>
      <c r="D3528" t="s">
        <v>118</v>
      </c>
      <c r="E3528" t="str">
        <f>VLOOKUP(D3528,Mapping!$E$2:$F$28,2,0)</f>
        <v>sum</v>
      </c>
      <c r="F3528">
        <v>276623</v>
      </c>
    </row>
    <row r="3529" spans="1:6" x14ac:dyDescent="0.35">
      <c r="A3529" s="56">
        <v>44359</v>
      </c>
      <c r="B3529" s="56" t="str">
        <f>VLOOKUP(A3529,Mapping!$H$2:$I$215,2,0)</f>
        <v>Post</v>
      </c>
      <c r="C3529" s="123" t="str">
        <f>VLOOKUP(A3529,Mapping!$H$2:$J$215,3,0)</f>
        <v>Post</v>
      </c>
      <c r="D3529" t="s">
        <v>118</v>
      </c>
      <c r="E3529" t="str">
        <f>VLOOKUP(D3529,Mapping!$E$2:$F$28,2,0)</f>
        <v>sum</v>
      </c>
      <c r="F3529">
        <v>270897</v>
      </c>
    </row>
    <row r="3530" spans="1:6" x14ac:dyDescent="0.35">
      <c r="A3530" s="56">
        <v>44360</v>
      </c>
      <c r="B3530" s="56" t="str">
        <f>VLOOKUP(A3530,Mapping!$H$2:$I$215,2,0)</f>
        <v>Post</v>
      </c>
      <c r="C3530" s="123" t="str">
        <f>VLOOKUP(A3530,Mapping!$H$2:$J$215,3,0)</f>
        <v>Post</v>
      </c>
      <c r="D3530" t="s">
        <v>118</v>
      </c>
      <c r="E3530" t="str">
        <f>VLOOKUP(D3530,Mapping!$E$2:$F$28,2,0)</f>
        <v>sum</v>
      </c>
      <c r="F3530">
        <v>250143</v>
      </c>
    </row>
    <row r="3531" spans="1:6" x14ac:dyDescent="0.35">
      <c r="A3531" s="56">
        <v>44361</v>
      </c>
      <c r="B3531" s="56" t="str">
        <f>VLOOKUP(A3531,Mapping!$H$2:$I$215,2,0)</f>
        <v>Post</v>
      </c>
      <c r="C3531" s="123" t="str">
        <f>VLOOKUP(A3531,Mapping!$H$2:$J$215,3,0)</f>
        <v>Post</v>
      </c>
      <c r="D3531" t="s">
        <v>118</v>
      </c>
      <c r="E3531" t="str">
        <f>VLOOKUP(D3531,Mapping!$E$2:$F$28,2,0)</f>
        <v>sum</v>
      </c>
      <c r="F3531">
        <v>322890</v>
      </c>
    </row>
    <row r="3532" spans="1:6" x14ac:dyDescent="0.35">
      <c r="A3532" s="56">
        <v>44362</v>
      </c>
      <c r="B3532" s="56" t="str">
        <f>VLOOKUP(A3532,Mapping!$H$2:$I$215,2,0)</f>
        <v>Post</v>
      </c>
      <c r="C3532" s="123" t="str">
        <f>VLOOKUP(A3532,Mapping!$H$2:$J$215,3,0)</f>
        <v>Post</v>
      </c>
      <c r="D3532" t="s">
        <v>118</v>
      </c>
      <c r="E3532" t="str">
        <f>VLOOKUP(D3532,Mapping!$E$2:$F$28,2,0)</f>
        <v>sum</v>
      </c>
      <c r="F3532">
        <v>355780</v>
      </c>
    </row>
    <row r="3533" spans="1:6" x14ac:dyDescent="0.35">
      <c r="A3533" s="56">
        <v>44363</v>
      </c>
      <c r="B3533" s="56" t="str">
        <f>VLOOKUP(A3533,Mapping!$H$2:$I$215,2,0)</f>
        <v>Post</v>
      </c>
      <c r="C3533" s="123" t="str">
        <f>VLOOKUP(A3533,Mapping!$H$2:$J$215,3,0)</f>
        <v>Post</v>
      </c>
      <c r="D3533" t="s">
        <v>118</v>
      </c>
      <c r="E3533" t="str">
        <f>VLOOKUP(D3533,Mapping!$E$2:$F$28,2,0)</f>
        <v>sum</v>
      </c>
      <c r="F3533">
        <v>287793</v>
      </c>
    </row>
    <row r="3534" spans="1:6" x14ac:dyDescent="0.35">
      <c r="A3534" s="56">
        <v>44364</v>
      </c>
      <c r="B3534" s="56" t="str">
        <f>VLOOKUP(A3534,Mapping!$H$2:$I$215,2,0)</f>
        <v>Post</v>
      </c>
      <c r="C3534" s="123" t="str">
        <f>VLOOKUP(A3534,Mapping!$H$2:$J$215,3,0)</f>
        <v>Post</v>
      </c>
      <c r="D3534" t="s">
        <v>118</v>
      </c>
      <c r="E3534" t="str">
        <f>VLOOKUP(D3534,Mapping!$E$2:$F$28,2,0)</f>
        <v>sum</v>
      </c>
      <c r="F3534">
        <v>175705</v>
      </c>
    </row>
    <row r="3535" spans="1:6" x14ac:dyDescent="0.35">
      <c r="A3535" s="56">
        <v>44365</v>
      </c>
      <c r="B3535" s="56" t="str">
        <f>VLOOKUP(A3535,Mapping!$H$2:$I$215,2,0)</f>
        <v>Post</v>
      </c>
      <c r="C3535" s="123" t="str">
        <f>VLOOKUP(A3535,Mapping!$H$2:$J$215,3,0)</f>
        <v>Post</v>
      </c>
      <c r="D3535" t="s">
        <v>118</v>
      </c>
      <c r="E3535" t="str">
        <f>VLOOKUP(D3535,Mapping!$E$2:$F$28,2,0)</f>
        <v>sum</v>
      </c>
      <c r="F3535">
        <v>159463</v>
      </c>
    </row>
    <row r="3536" spans="1:6" x14ac:dyDescent="0.35">
      <c r="A3536" s="56">
        <v>44366</v>
      </c>
      <c r="B3536" s="56" t="str">
        <f>VLOOKUP(A3536,Mapping!$H$2:$I$215,2,0)</f>
        <v>Post</v>
      </c>
      <c r="C3536" s="123" t="str">
        <f>VLOOKUP(A3536,Mapping!$H$2:$J$215,3,0)</f>
        <v>Post</v>
      </c>
      <c r="D3536" t="s">
        <v>118</v>
      </c>
      <c r="E3536" t="str">
        <f>VLOOKUP(D3536,Mapping!$E$2:$F$28,2,0)</f>
        <v>sum</v>
      </c>
      <c r="F3536">
        <v>172239</v>
      </c>
    </row>
    <row r="3537" spans="1:6" x14ac:dyDescent="0.35">
      <c r="A3537" s="56">
        <v>44367</v>
      </c>
      <c r="B3537" s="56" t="str">
        <f>VLOOKUP(A3537,Mapping!$H$2:$I$215,2,0)</f>
        <v>Post</v>
      </c>
      <c r="C3537" s="123" t="str">
        <f>VLOOKUP(A3537,Mapping!$H$2:$J$215,3,0)</f>
        <v>Post</v>
      </c>
      <c r="D3537" t="s">
        <v>118</v>
      </c>
      <c r="E3537" t="str">
        <f>VLOOKUP(D3537,Mapping!$E$2:$F$28,2,0)</f>
        <v>sum</v>
      </c>
      <c r="F3537">
        <v>142531</v>
      </c>
    </row>
    <row r="3538" spans="1:6" x14ac:dyDescent="0.35">
      <c r="A3538" s="56">
        <v>44368</v>
      </c>
      <c r="B3538" s="56" t="str">
        <f>VLOOKUP(A3538,Mapping!$H$2:$I$215,2,0)</f>
        <v>Post</v>
      </c>
      <c r="C3538" s="123" t="str">
        <f>VLOOKUP(A3538,Mapping!$H$2:$J$215,3,0)</f>
        <v>Post</v>
      </c>
      <c r="D3538" t="s">
        <v>118</v>
      </c>
      <c r="E3538" t="str">
        <f>VLOOKUP(D3538,Mapping!$E$2:$F$28,2,0)</f>
        <v>sum</v>
      </c>
      <c r="F3538">
        <v>157216</v>
      </c>
    </row>
    <row r="3539" spans="1:6" x14ac:dyDescent="0.35">
      <c r="A3539" s="56">
        <v>44369</v>
      </c>
      <c r="B3539" s="56" t="str">
        <f>VLOOKUP(A3539,Mapping!$H$2:$I$215,2,0)</f>
        <v>Post</v>
      </c>
      <c r="C3539" s="123" t="str">
        <f>VLOOKUP(A3539,Mapping!$H$2:$J$215,3,0)</f>
        <v>Post</v>
      </c>
      <c r="D3539" t="s">
        <v>118</v>
      </c>
      <c r="E3539" t="str">
        <f>VLOOKUP(D3539,Mapping!$E$2:$F$28,2,0)</f>
        <v>sum</v>
      </c>
      <c r="F3539">
        <v>179902</v>
      </c>
    </row>
    <row r="3540" spans="1:6" x14ac:dyDescent="0.35">
      <c r="A3540" s="56">
        <v>44370</v>
      </c>
      <c r="B3540" s="56" t="str">
        <f>VLOOKUP(A3540,Mapping!$H$2:$I$215,2,0)</f>
        <v>Post</v>
      </c>
      <c r="C3540" s="123">
        <f>VLOOKUP(A3540,Mapping!$H$2:$J$215,3,0)</f>
        <v>0</v>
      </c>
      <c r="D3540" t="s">
        <v>118</v>
      </c>
      <c r="E3540" t="str">
        <f>VLOOKUP(D3540,Mapping!$E$2:$F$28,2,0)</f>
        <v>sum</v>
      </c>
      <c r="F3540">
        <v>117435</v>
      </c>
    </row>
    <row r="3541" spans="1:6" x14ac:dyDescent="0.35">
      <c r="A3541" s="56">
        <v>44371</v>
      </c>
      <c r="B3541" s="56" t="str">
        <f>VLOOKUP(A3541,Mapping!$H$2:$I$215,2,0)</f>
        <v>Post</v>
      </c>
      <c r="C3541" s="123">
        <f>VLOOKUP(A3541,Mapping!$H$2:$J$215,3,0)</f>
        <v>0</v>
      </c>
      <c r="D3541" t="s">
        <v>118</v>
      </c>
      <c r="E3541" t="str">
        <f>VLOOKUP(D3541,Mapping!$E$2:$F$28,2,0)</f>
        <v>sum</v>
      </c>
      <c r="F3541">
        <v>138153</v>
      </c>
    </row>
    <row r="3542" spans="1:6" x14ac:dyDescent="0.35">
      <c r="A3542" s="56">
        <v>44372</v>
      </c>
      <c r="B3542" s="56" t="str">
        <f>VLOOKUP(A3542,Mapping!$H$2:$I$215,2,0)</f>
        <v>Post</v>
      </c>
      <c r="C3542" s="123">
        <f>VLOOKUP(A3542,Mapping!$H$2:$J$215,3,0)</f>
        <v>0</v>
      </c>
      <c r="D3542" t="s">
        <v>118</v>
      </c>
      <c r="E3542" t="str">
        <f>VLOOKUP(D3542,Mapping!$E$2:$F$28,2,0)</f>
        <v>sum</v>
      </c>
      <c r="F3542">
        <v>234202</v>
      </c>
    </row>
    <row r="3543" spans="1:6" x14ac:dyDescent="0.35">
      <c r="A3543" s="56">
        <v>44373</v>
      </c>
      <c r="B3543" s="56" t="str">
        <f>VLOOKUP(A3543,Mapping!$H$2:$I$215,2,0)</f>
        <v>Post</v>
      </c>
      <c r="C3543" s="123">
        <f>VLOOKUP(A3543,Mapping!$H$2:$J$215,3,0)</f>
        <v>0</v>
      </c>
      <c r="D3543" t="s">
        <v>118</v>
      </c>
      <c r="E3543" t="str">
        <f>VLOOKUP(D3543,Mapping!$E$2:$F$28,2,0)</f>
        <v>sum</v>
      </c>
      <c r="F3543">
        <v>199738</v>
      </c>
    </row>
    <row r="3544" spans="1:6" x14ac:dyDescent="0.35">
      <c r="A3544" s="56">
        <v>44374</v>
      </c>
      <c r="B3544" s="56" t="str">
        <f>VLOOKUP(A3544,Mapping!$H$2:$I$215,2,0)</f>
        <v>Post</v>
      </c>
      <c r="C3544" s="123">
        <f>VLOOKUP(A3544,Mapping!$H$2:$J$215,3,0)</f>
        <v>0</v>
      </c>
      <c r="D3544" t="s">
        <v>118</v>
      </c>
      <c r="E3544" t="str">
        <f>VLOOKUP(D3544,Mapping!$E$2:$F$28,2,0)</f>
        <v>sum</v>
      </c>
      <c r="F3544">
        <v>280197</v>
      </c>
    </row>
    <row r="3545" spans="1:6" x14ac:dyDescent="0.35">
      <c r="A3545" s="56">
        <v>44375</v>
      </c>
      <c r="B3545" s="56" t="str">
        <f>VLOOKUP(A3545,Mapping!$H$2:$I$215,2,0)</f>
        <v>Post</v>
      </c>
      <c r="C3545" s="123">
        <f>VLOOKUP(A3545,Mapping!$H$2:$J$215,3,0)</f>
        <v>0</v>
      </c>
      <c r="D3545" t="s">
        <v>118</v>
      </c>
      <c r="E3545" t="str">
        <f>VLOOKUP(D3545,Mapping!$E$2:$F$28,2,0)</f>
        <v>sum</v>
      </c>
      <c r="F3545">
        <v>322170</v>
      </c>
    </row>
    <row r="3546" spans="1:6" x14ac:dyDescent="0.35">
      <c r="A3546" s="56">
        <v>44376</v>
      </c>
      <c r="B3546" s="56" t="str">
        <f>VLOOKUP(A3546,Mapping!$H$2:$I$215,2,0)</f>
        <v>Post</v>
      </c>
      <c r="C3546" s="123">
        <f>VLOOKUP(A3546,Mapping!$H$2:$J$215,3,0)</f>
        <v>0</v>
      </c>
      <c r="D3546" t="s">
        <v>118</v>
      </c>
      <c r="E3546" t="str">
        <f>VLOOKUP(D3546,Mapping!$E$2:$F$28,2,0)</f>
        <v>sum</v>
      </c>
      <c r="F3546">
        <v>386638</v>
      </c>
    </row>
    <row r="3547" spans="1:6" x14ac:dyDescent="0.35">
      <c r="A3547" s="56">
        <v>44377</v>
      </c>
      <c r="B3547" s="56" t="str">
        <f>VLOOKUP(A3547,Mapping!$H$2:$I$215,2,0)</f>
        <v>Post</v>
      </c>
      <c r="C3547" s="123">
        <f>VLOOKUP(A3547,Mapping!$H$2:$J$215,3,0)</f>
        <v>0</v>
      </c>
      <c r="D3547" t="s">
        <v>118</v>
      </c>
      <c r="E3547" t="str">
        <f>VLOOKUP(D3547,Mapping!$E$2:$F$28,2,0)</f>
        <v>sum</v>
      </c>
      <c r="F3547">
        <v>311648</v>
      </c>
    </row>
    <row r="3548" spans="1:6" x14ac:dyDescent="0.35">
      <c r="A3548" s="56">
        <v>44378</v>
      </c>
      <c r="B3548" s="56" t="str">
        <f>VLOOKUP(A3548,Mapping!$H$2:$I$215,2,0)</f>
        <v>Post</v>
      </c>
      <c r="C3548" s="123">
        <f>VLOOKUP(A3548,Mapping!$H$2:$J$215,3,0)</f>
        <v>0</v>
      </c>
      <c r="D3548" t="s">
        <v>118</v>
      </c>
      <c r="E3548" t="str">
        <f>VLOOKUP(D3548,Mapping!$E$2:$F$28,2,0)</f>
        <v>sum</v>
      </c>
      <c r="F3548">
        <v>284885</v>
      </c>
    </row>
    <row r="3549" spans="1:6" x14ac:dyDescent="0.35">
      <c r="A3549" s="56">
        <v>44379</v>
      </c>
      <c r="B3549" s="56" t="str">
        <f>VLOOKUP(A3549,Mapping!$H$2:$I$215,2,0)</f>
        <v>Post</v>
      </c>
      <c r="C3549" s="123">
        <f>VLOOKUP(A3549,Mapping!$H$2:$J$215,3,0)</f>
        <v>0</v>
      </c>
      <c r="D3549" t="s">
        <v>118</v>
      </c>
      <c r="E3549" t="str">
        <f>VLOOKUP(D3549,Mapping!$E$2:$F$28,2,0)</f>
        <v>sum</v>
      </c>
      <c r="F3549">
        <v>178857</v>
      </c>
    </row>
    <row r="3550" spans="1:6" x14ac:dyDescent="0.35">
      <c r="A3550" s="56">
        <v>44380</v>
      </c>
      <c r="B3550" s="56" t="str">
        <f>VLOOKUP(A3550,Mapping!$H$2:$I$215,2,0)</f>
        <v>Post</v>
      </c>
      <c r="C3550" s="123">
        <f>VLOOKUP(A3550,Mapping!$H$2:$J$215,3,0)</f>
        <v>0</v>
      </c>
      <c r="D3550" t="s">
        <v>118</v>
      </c>
      <c r="E3550" t="str">
        <f>VLOOKUP(D3550,Mapping!$E$2:$F$28,2,0)</f>
        <v>sum</v>
      </c>
      <c r="F3550">
        <v>182790</v>
      </c>
    </row>
    <row r="3551" spans="1:6" x14ac:dyDescent="0.35">
      <c r="A3551" s="56">
        <v>44381</v>
      </c>
      <c r="B3551" s="56" t="str">
        <f>VLOOKUP(A3551,Mapping!$H$2:$I$215,2,0)</f>
        <v>Post</v>
      </c>
      <c r="C3551" s="123">
        <f>VLOOKUP(A3551,Mapping!$H$2:$J$215,3,0)</f>
        <v>0</v>
      </c>
      <c r="D3551" t="s">
        <v>118</v>
      </c>
      <c r="E3551" t="str">
        <f>VLOOKUP(D3551,Mapping!$E$2:$F$28,2,0)</f>
        <v>sum</v>
      </c>
      <c r="F3551">
        <v>168936</v>
      </c>
    </row>
    <row r="3552" spans="1:6" x14ac:dyDescent="0.35">
      <c r="A3552" s="56">
        <v>44382</v>
      </c>
      <c r="B3552" s="56" t="str">
        <f>VLOOKUP(A3552,Mapping!$H$2:$I$215,2,0)</f>
        <v>Post</v>
      </c>
      <c r="C3552" s="123">
        <f>VLOOKUP(A3552,Mapping!$H$2:$J$215,3,0)</f>
        <v>0</v>
      </c>
      <c r="D3552" t="s">
        <v>118</v>
      </c>
      <c r="E3552" t="str">
        <f>VLOOKUP(D3552,Mapping!$E$2:$F$28,2,0)</f>
        <v>sum</v>
      </c>
      <c r="F3552">
        <v>297466</v>
      </c>
    </row>
    <row r="3553" spans="1:6" x14ac:dyDescent="0.35">
      <c r="A3553" s="56">
        <v>44383</v>
      </c>
      <c r="B3553" s="56" t="str">
        <f>VLOOKUP(A3553,Mapping!$H$2:$I$215,2,0)</f>
        <v>Post</v>
      </c>
      <c r="C3553" s="123">
        <f>VLOOKUP(A3553,Mapping!$H$2:$J$215,3,0)</f>
        <v>0</v>
      </c>
      <c r="D3553" t="s">
        <v>118</v>
      </c>
      <c r="E3553" t="str">
        <f>VLOOKUP(D3553,Mapping!$E$2:$F$28,2,0)</f>
        <v>sum</v>
      </c>
      <c r="F3553">
        <v>426336</v>
      </c>
    </row>
    <row r="3554" spans="1:6" x14ac:dyDescent="0.35">
      <c r="A3554" s="56">
        <v>44384</v>
      </c>
      <c r="B3554" s="56" t="str">
        <f>VLOOKUP(A3554,Mapping!$H$2:$I$215,2,0)</f>
        <v>Post</v>
      </c>
      <c r="C3554" s="123">
        <f>VLOOKUP(A3554,Mapping!$H$2:$J$215,3,0)</f>
        <v>0</v>
      </c>
      <c r="D3554" t="s">
        <v>118</v>
      </c>
      <c r="E3554" t="str">
        <f>VLOOKUP(D3554,Mapping!$E$2:$F$28,2,0)</f>
        <v>sum</v>
      </c>
      <c r="F3554">
        <v>520402</v>
      </c>
    </row>
    <row r="3555" spans="1:6" x14ac:dyDescent="0.35">
      <c r="A3555" s="56">
        <v>44385</v>
      </c>
      <c r="B3555" s="56" t="str">
        <f>VLOOKUP(A3555,Mapping!$H$2:$I$215,2,0)</f>
        <v>Post</v>
      </c>
      <c r="C3555" s="123">
        <f>VLOOKUP(A3555,Mapping!$H$2:$J$215,3,0)</f>
        <v>0</v>
      </c>
      <c r="D3555" t="s">
        <v>118</v>
      </c>
      <c r="E3555" t="str">
        <f>VLOOKUP(D3555,Mapping!$E$2:$F$28,2,0)</f>
        <v>sum</v>
      </c>
      <c r="F3555">
        <v>449775</v>
      </c>
    </row>
    <row r="3556" spans="1:6" x14ac:dyDescent="0.35">
      <c r="A3556" s="56">
        <v>44386</v>
      </c>
      <c r="B3556" s="56" t="str">
        <f>VLOOKUP(A3556,Mapping!$H$2:$I$215,2,0)</f>
        <v>Post</v>
      </c>
      <c r="C3556" s="123">
        <f>VLOOKUP(A3556,Mapping!$H$2:$J$215,3,0)</f>
        <v>0</v>
      </c>
      <c r="D3556" t="s">
        <v>118</v>
      </c>
      <c r="E3556" t="str">
        <f>VLOOKUP(D3556,Mapping!$E$2:$F$28,2,0)</f>
        <v>sum</v>
      </c>
      <c r="F3556">
        <v>348862</v>
      </c>
    </row>
    <row r="3557" spans="1:6" x14ac:dyDescent="0.35">
      <c r="A3557" s="56">
        <v>44387</v>
      </c>
      <c r="B3557" s="56" t="str">
        <f>VLOOKUP(A3557,Mapping!$H$2:$I$215,2,0)</f>
        <v>Post</v>
      </c>
      <c r="C3557" s="123">
        <f>VLOOKUP(A3557,Mapping!$H$2:$J$215,3,0)</f>
        <v>0</v>
      </c>
      <c r="D3557" t="s">
        <v>118</v>
      </c>
      <c r="E3557" t="str">
        <f>VLOOKUP(D3557,Mapping!$E$2:$F$28,2,0)</f>
        <v>sum</v>
      </c>
      <c r="F3557">
        <v>317133</v>
      </c>
    </row>
    <row r="3558" spans="1:6" x14ac:dyDescent="0.35">
      <c r="A3558" s="56">
        <v>44388</v>
      </c>
      <c r="B3558" s="56" t="str">
        <f>VLOOKUP(A3558,Mapping!$H$2:$I$215,2,0)</f>
        <v>Post</v>
      </c>
      <c r="C3558" s="123">
        <f>VLOOKUP(A3558,Mapping!$H$2:$J$215,3,0)</f>
        <v>0</v>
      </c>
      <c r="D3558" t="s">
        <v>118</v>
      </c>
      <c r="E3558" t="str">
        <f>VLOOKUP(D3558,Mapping!$E$2:$F$28,2,0)</f>
        <v>sum</v>
      </c>
      <c r="F3558">
        <v>394403</v>
      </c>
    </row>
    <row r="3559" spans="1:6" x14ac:dyDescent="0.35">
      <c r="A3559" s="56">
        <v>44389</v>
      </c>
      <c r="B3559" s="56" t="str">
        <f>VLOOKUP(A3559,Mapping!$H$2:$I$215,2,0)</f>
        <v>Post</v>
      </c>
      <c r="C3559" s="123">
        <f>VLOOKUP(A3559,Mapping!$H$2:$J$215,3,0)</f>
        <v>0</v>
      </c>
      <c r="D3559" t="s">
        <v>118</v>
      </c>
      <c r="E3559" t="str">
        <f>VLOOKUP(D3559,Mapping!$E$2:$F$28,2,0)</f>
        <v>sum</v>
      </c>
      <c r="F3559">
        <v>269892</v>
      </c>
    </row>
    <row r="3560" spans="1:6" x14ac:dyDescent="0.35">
      <c r="A3560" s="56">
        <v>44390</v>
      </c>
      <c r="B3560" s="56" t="str">
        <f>VLOOKUP(A3560,Mapping!$H$2:$I$215,2,0)</f>
        <v>Post</v>
      </c>
      <c r="C3560" s="123">
        <f>VLOOKUP(A3560,Mapping!$H$2:$J$215,3,0)</f>
        <v>0</v>
      </c>
      <c r="D3560" t="s">
        <v>118</v>
      </c>
      <c r="E3560" t="str">
        <f>VLOOKUP(D3560,Mapping!$E$2:$F$28,2,0)</f>
        <v>sum</v>
      </c>
      <c r="F3560">
        <v>238914</v>
      </c>
    </row>
    <row r="3561" spans="1:6" x14ac:dyDescent="0.35">
      <c r="A3561" s="56">
        <v>44391</v>
      </c>
      <c r="B3561" s="56" t="str">
        <f>VLOOKUP(A3561,Mapping!$H$2:$I$215,2,0)</f>
        <v>Post</v>
      </c>
      <c r="C3561" s="123">
        <f>VLOOKUP(A3561,Mapping!$H$2:$J$215,3,0)</f>
        <v>0</v>
      </c>
      <c r="D3561" t="s">
        <v>118</v>
      </c>
      <c r="E3561" t="str">
        <f>VLOOKUP(D3561,Mapping!$E$2:$F$28,2,0)</f>
        <v>sum</v>
      </c>
      <c r="F3561">
        <v>250146</v>
      </c>
    </row>
    <row r="3562" spans="1:6" x14ac:dyDescent="0.35">
      <c r="A3562" s="56">
        <v>44392</v>
      </c>
      <c r="B3562" s="56" t="str">
        <f>VLOOKUP(A3562,Mapping!$H$2:$I$215,2,0)</f>
        <v>Post</v>
      </c>
      <c r="C3562" s="123">
        <f>VLOOKUP(A3562,Mapping!$H$2:$J$215,3,0)</f>
        <v>0</v>
      </c>
      <c r="D3562" t="s">
        <v>118</v>
      </c>
      <c r="E3562" t="str">
        <f>VLOOKUP(D3562,Mapping!$E$2:$F$28,2,0)</f>
        <v>sum</v>
      </c>
      <c r="F3562">
        <v>341473</v>
      </c>
    </row>
    <row r="3563" spans="1:6" x14ac:dyDescent="0.35">
      <c r="A3563" s="56">
        <v>44393</v>
      </c>
      <c r="B3563" s="56" t="str">
        <f>VLOOKUP(A3563,Mapping!$H$2:$I$215,2,0)</f>
        <v>Post</v>
      </c>
      <c r="C3563" s="123">
        <f>VLOOKUP(A3563,Mapping!$H$2:$J$215,3,0)</f>
        <v>0</v>
      </c>
      <c r="D3563" t="s">
        <v>118</v>
      </c>
      <c r="E3563" t="str">
        <f>VLOOKUP(D3563,Mapping!$E$2:$F$28,2,0)</f>
        <v>sum</v>
      </c>
      <c r="F3563">
        <v>233369</v>
      </c>
    </row>
    <row r="3564" spans="1:6" x14ac:dyDescent="0.35">
      <c r="A3564" s="56">
        <v>44394</v>
      </c>
      <c r="B3564" s="56" t="str">
        <f>VLOOKUP(A3564,Mapping!$H$2:$I$215,2,0)</f>
        <v>Post</v>
      </c>
      <c r="C3564" s="123">
        <f>VLOOKUP(A3564,Mapping!$H$2:$J$215,3,0)</f>
        <v>0</v>
      </c>
      <c r="D3564" t="s">
        <v>118</v>
      </c>
      <c r="E3564" t="str">
        <f>VLOOKUP(D3564,Mapping!$E$2:$F$28,2,0)</f>
        <v>sum</v>
      </c>
      <c r="F3564">
        <v>237852</v>
      </c>
    </row>
    <row r="3565" spans="1:6" x14ac:dyDescent="0.35">
      <c r="A3565" s="56">
        <v>44395</v>
      </c>
      <c r="B3565" s="56" t="str">
        <f>VLOOKUP(A3565,Mapping!$H$2:$I$215,2,0)</f>
        <v>Post</v>
      </c>
      <c r="C3565" s="123">
        <f>VLOOKUP(A3565,Mapping!$H$2:$J$215,3,0)</f>
        <v>0</v>
      </c>
      <c r="D3565" t="s">
        <v>118</v>
      </c>
      <c r="E3565" t="str">
        <f>VLOOKUP(D3565,Mapping!$E$2:$F$28,2,0)</f>
        <v>sum</v>
      </c>
      <c r="F3565">
        <v>167135</v>
      </c>
    </row>
    <row r="3566" spans="1:6" x14ac:dyDescent="0.35">
      <c r="A3566" s="56">
        <v>44396</v>
      </c>
      <c r="B3566" s="56" t="str">
        <f>VLOOKUP(A3566,Mapping!$H$2:$I$215,2,0)</f>
        <v>Post</v>
      </c>
      <c r="C3566" s="123">
        <f>VLOOKUP(A3566,Mapping!$H$2:$J$215,3,0)</f>
        <v>0</v>
      </c>
      <c r="D3566" t="s">
        <v>118</v>
      </c>
      <c r="E3566" t="str">
        <f>VLOOKUP(D3566,Mapping!$E$2:$F$28,2,0)</f>
        <v>sum</v>
      </c>
      <c r="F3566">
        <v>121384</v>
      </c>
    </row>
    <row r="3567" spans="1:6" x14ac:dyDescent="0.35">
      <c r="A3567" s="56">
        <v>44397</v>
      </c>
      <c r="B3567" s="56" t="str">
        <f>VLOOKUP(A3567,Mapping!$H$2:$I$215,2,0)</f>
        <v>Post</v>
      </c>
      <c r="C3567" s="123">
        <f>VLOOKUP(A3567,Mapping!$H$2:$J$215,3,0)</f>
        <v>0</v>
      </c>
      <c r="D3567" t="s">
        <v>118</v>
      </c>
      <c r="E3567" t="str">
        <f>VLOOKUP(D3567,Mapping!$E$2:$F$28,2,0)</f>
        <v>sum</v>
      </c>
      <c r="F3567">
        <v>70215</v>
      </c>
    </row>
    <row r="3568" spans="1:6" x14ac:dyDescent="0.35">
      <c r="A3568" s="56">
        <v>44398</v>
      </c>
      <c r="B3568" s="56" t="str">
        <f>VLOOKUP(A3568,Mapping!$H$2:$I$215,2,0)</f>
        <v>Post</v>
      </c>
      <c r="C3568" s="123">
        <f>VLOOKUP(A3568,Mapping!$H$2:$J$215,3,0)</f>
        <v>0</v>
      </c>
      <c r="D3568" t="s">
        <v>118</v>
      </c>
      <c r="E3568" t="str">
        <f>VLOOKUP(D3568,Mapping!$E$2:$F$28,2,0)</f>
        <v>sum</v>
      </c>
      <c r="F3568">
        <v>61151</v>
      </c>
    </row>
    <row r="3569" spans="1:6" x14ac:dyDescent="0.35">
      <c r="A3569" s="56">
        <v>44399</v>
      </c>
      <c r="B3569" s="56" t="str">
        <f>VLOOKUP(A3569,Mapping!$H$2:$I$215,2,0)</f>
        <v>Post</v>
      </c>
      <c r="C3569" s="123">
        <f>VLOOKUP(A3569,Mapping!$H$2:$J$215,3,0)</f>
        <v>0</v>
      </c>
      <c r="D3569" t="s">
        <v>118</v>
      </c>
      <c r="E3569" t="str">
        <f>VLOOKUP(D3569,Mapping!$E$2:$F$28,2,0)</f>
        <v>sum</v>
      </c>
      <c r="F3569">
        <v>53776</v>
      </c>
    </row>
    <row r="3570" spans="1:6" x14ac:dyDescent="0.35">
      <c r="A3570" s="56">
        <v>44400</v>
      </c>
      <c r="B3570" s="56" t="str">
        <f>VLOOKUP(A3570,Mapping!$H$2:$I$215,2,0)</f>
        <v>Post</v>
      </c>
      <c r="C3570" s="123">
        <f>VLOOKUP(A3570,Mapping!$H$2:$J$215,3,0)</f>
        <v>0</v>
      </c>
      <c r="D3570" t="s">
        <v>118</v>
      </c>
      <c r="E3570" t="str">
        <f>VLOOKUP(D3570,Mapping!$E$2:$F$28,2,0)</f>
        <v>sum</v>
      </c>
      <c r="F3570">
        <v>47043</v>
      </c>
    </row>
    <row r="3571" spans="1:6" x14ac:dyDescent="0.35">
      <c r="A3571" s="56">
        <v>44401</v>
      </c>
      <c r="B3571" s="56" t="str">
        <f>VLOOKUP(A3571,Mapping!$H$2:$I$215,2,0)</f>
        <v>Post</v>
      </c>
      <c r="C3571" s="123">
        <f>VLOOKUP(A3571,Mapping!$H$2:$J$215,3,0)</f>
        <v>0</v>
      </c>
      <c r="D3571" t="s">
        <v>118</v>
      </c>
      <c r="E3571" t="str">
        <f>VLOOKUP(D3571,Mapping!$E$2:$F$28,2,0)</f>
        <v>sum</v>
      </c>
      <c r="F3571">
        <v>33965</v>
      </c>
    </row>
    <row r="3572" spans="1:6" x14ac:dyDescent="0.35">
      <c r="A3572" s="56">
        <v>44402</v>
      </c>
      <c r="B3572" s="56" t="str">
        <f>VLOOKUP(A3572,Mapping!$H$2:$I$215,2,0)</f>
        <v>Post</v>
      </c>
      <c r="C3572" s="123">
        <f>VLOOKUP(A3572,Mapping!$H$2:$J$215,3,0)</f>
        <v>0</v>
      </c>
      <c r="D3572" t="s">
        <v>118</v>
      </c>
      <c r="E3572" t="str">
        <f>VLOOKUP(D3572,Mapping!$E$2:$F$28,2,0)</f>
        <v>sum</v>
      </c>
      <c r="F3572">
        <v>26666</v>
      </c>
    </row>
    <row r="3573" spans="1:6" x14ac:dyDescent="0.35">
      <c r="A3573" s="56">
        <v>44403</v>
      </c>
      <c r="B3573" s="56" t="str">
        <f>VLOOKUP(A3573,Mapping!$H$2:$I$215,2,0)</f>
        <v>Post</v>
      </c>
      <c r="C3573" s="123">
        <f>VLOOKUP(A3573,Mapping!$H$2:$J$215,3,0)</f>
        <v>0</v>
      </c>
      <c r="D3573" t="s">
        <v>118</v>
      </c>
      <c r="E3573" t="str">
        <f>VLOOKUP(D3573,Mapping!$E$2:$F$28,2,0)</f>
        <v>sum</v>
      </c>
      <c r="F3573">
        <v>28767</v>
      </c>
    </row>
    <row r="3574" spans="1:6" x14ac:dyDescent="0.35">
      <c r="A3574" s="56">
        <v>44404</v>
      </c>
      <c r="B3574" s="56" t="str">
        <f>VLOOKUP(A3574,Mapping!$H$2:$I$215,2,0)</f>
        <v>Post</v>
      </c>
      <c r="C3574" s="123">
        <f>VLOOKUP(A3574,Mapping!$H$2:$J$215,3,0)</f>
        <v>0</v>
      </c>
      <c r="D3574" t="s">
        <v>118</v>
      </c>
      <c r="E3574" t="str">
        <f>VLOOKUP(D3574,Mapping!$E$2:$F$28,2,0)</f>
        <v>sum</v>
      </c>
      <c r="F3574">
        <v>34729</v>
      </c>
    </row>
    <row r="3575" spans="1:6" x14ac:dyDescent="0.35">
      <c r="A3575" s="56">
        <v>44405</v>
      </c>
      <c r="B3575" s="56" t="str">
        <f>VLOOKUP(A3575,Mapping!$H$2:$I$215,2,0)</f>
        <v>Post</v>
      </c>
      <c r="C3575" s="123">
        <f>VLOOKUP(A3575,Mapping!$H$2:$J$215,3,0)</f>
        <v>0</v>
      </c>
      <c r="D3575" t="s">
        <v>118</v>
      </c>
      <c r="E3575" t="str">
        <f>VLOOKUP(D3575,Mapping!$E$2:$F$28,2,0)</f>
        <v>sum</v>
      </c>
      <c r="F3575">
        <v>42339</v>
      </c>
    </row>
    <row r="3576" spans="1:6" x14ac:dyDescent="0.35">
      <c r="A3576" s="56">
        <v>44406</v>
      </c>
      <c r="B3576" s="56" t="str">
        <f>VLOOKUP(A3576,Mapping!$H$2:$I$215,2,0)</f>
        <v>Post</v>
      </c>
      <c r="C3576" s="123">
        <f>VLOOKUP(A3576,Mapping!$H$2:$J$215,3,0)</f>
        <v>0</v>
      </c>
      <c r="D3576" t="s">
        <v>118</v>
      </c>
      <c r="E3576" t="str">
        <f>VLOOKUP(D3576,Mapping!$E$2:$F$28,2,0)</f>
        <v>sum</v>
      </c>
      <c r="F3576">
        <v>54052</v>
      </c>
    </row>
    <row r="3577" spans="1:6" x14ac:dyDescent="0.35">
      <c r="A3577" s="56">
        <v>44407</v>
      </c>
      <c r="B3577" s="56" t="str">
        <f>VLOOKUP(A3577,Mapping!$H$2:$I$215,2,0)</f>
        <v>Post</v>
      </c>
      <c r="C3577" s="123">
        <f>VLOOKUP(A3577,Mapping!$H$2:$J$215,3,0)</f>
        <v>0</v>
      </c>
      <c r="D3577" t="s">
        <v>118</v>
      </c>
      <c r="E3577" t="str">
        <f>VLOOKUP(D3577,Mapping!$E$2:$F$28,2,0)</f>
        <v>sum</v>
      </c>
      <c r="F3577">
        <v>64694</v>
      </c>
    </row>
    <row r="3578" spans="1:6" x14ac:dyDescent="0.35">
      <c r="A3578" s="56">
        <v>44408</v>
      </c>
      <c r="B3578" s="56" t="str">
        <f>VLOOKUP(A3578,Mapping!$H$2:$I$215,2,0)</f>
        <v>Post</v>
      </c>
      <c r="C3578" s="123">
        <f>VLOOKUP(A3578,Mapping!$H$2:$J$215,3,0)</f>
        <v>0</v>
      </c>
      <c r="D3578" t="s">
        <v>118</v>
      </c>
      <c r="E3578" t="str">
        <f>VLOOKUP(D3578,Mapping!$E$2:$F$28,2,0)</f>
        <v>sum</v>
      </c>
      <c r="F3578">
        <v>92683</v>
      </c>
    </row>
    <row r="3579" spans="1:6" x14ac:dyDescent="0.35">
      <c r="A3579" s="56">
        <v>44409</v>
      </c>
      <c r="B3579" s="56" t="str">
        <f>VLOOKUP(A3579,Mapping!$H$2:$I$215,2,0)</f>
        <v>Post</v>
      </c>
      <c r="C3579" s="123">
        <f>VLOOKUP(A3579,Mapping!$H$2:$J$215,3,0)</f>
        <v>0</v>
      </c>
      <c r="D3579" t="s">
        <v>118</v>
      </c>
      <c r="E3579" t="str">
        <f>VLOOKUP(D3579,Mapping!$E$2:$F$28,2,0)</f>
        <v>sum</v>
      </c>
      <c r="F3579">
        <v>76247</v>
      </c>
    </row>
    <row r="3580" spans="1:6" x14ac:dyDescent="0.35">
      <c r="A3580" s="56">
        <v>44410</v>
      </c>
      <c r="B3580" s="56" t="str">
        <f>VLOOKUP(A3580,Mapping!$H$2:$I$215,2,0)</f>
        <v>Post</v>
      </c>
      <c r="C3580" s="123">
        <f>VLOOKUP(A3580,Mapping!$H$2:$J$215,3,0)</f>
        <v>0</v>
      </c>
      <c r="D3580" t="s">
        <v>118</v>
      </c>
      <c r="E3580" t="str">
        <f>VLOOKUP(D3580,Mapping!$E$2:$F$28,2,0)</f>
        <v>sum</v>
      </c>
      <c r="F3580">
        <v>44346</v>
      </c>
    </row>
    <row r="3581" spans="1:6" x14ac:dyDescent="0.35">
      <c r="A3581" s="56">
        <v>44411</v>
      </c>
      <c r="B3581" s="56" t="str">
        <f>VLOOKUP(A3581,Mapping!$H$2:$I$215,2,0)</f>
        <v>Post</v>
      </c>
      <c r="C3581" s="123">
        <f>VLOOKUP(A3581,Mapping!$H$2:$J$215,3,0)</f>
        <v>0</v>
      </c>
      <c r="D3581" t="s">
        <v>118</v>
      </c>
      <c r="E3581" t="str">
        <f>VLOOKUP(D3581,Mapping!$E$2:$F$28,2,0)</f>
        <v>sum</v>
      </c>
      <c r="F3581">
        <v>24842</v>
      </c>
    </row>
    <row r="3582" spans="1:6" x14ac:dyDescent="0.35">
      <c r="A3582" s="56">
        <v>44412</v>
      </c>
      <c r="B3582" s="56" t="str">
        <f>VLOOKUP(A3582,Mapping!$H$2:$I$215,2,0)</f>
        <v>Post</v>
      </c>
      <c r="C3582" s="123">
        <f>VLOOKUP(A3582,Mapping!$H$2:$J$215,3,0)</f>
        <v>0</v>
      </c>
      <c r="D3582" t="s">
        <v>118</v>
      </c>
      <c r="E3582" t="str">
        <f>VLOOKUP(D3582,Mapping!$E$2:$F$28,2,0)</f>
        <v>sum</v>
      </c>
      <c r="F3582">
        <v>21632</v>
      </c>
    </row>
    <row r="3583" spans="1:6" x14ac:dyDescent="0.35">
      <c r="A3583" s="56">
        <v>44413</v>
      </c>
      <c r="B3583" s="56" t="str">
        <f>VLOOKUP(A3583,Mapping!$H$2:$I$215,2,0)</f>
        <v>Post</v>
      </c>
      <c r="C3583" s="123">
        <f>VLOOKUP(A3583,Mapping!$H$2:$J$215,3,0)</f>
        <v>0</v>
      </c>
      <c r="D3583" t="s">
        <v>118</v>
      </c>
      <c r="E3583" t="str">
        <f>VLOOKUP(D3583,Mapping!$E$2:$F$28,2,0)</f>
        <v>sum</v>
      </c>
      <c r="F3583">
        <v>22851</v>
      </c>
    </row>
    <row r="3584" spans="1:6" x14ac:dyDescent="0.35">
      <c r="A3584" s="56">
        <v>44414</v>
      </c>
      <c r="B3584" s="56" t="str">
        <f>VLOOKUP(A3584,Mapping!$H$2:$I$215,2,0)</f>
        <v>Post</v>
      </c>
      <c r="C3584" s="123">
        <f>VLOOKUP(A3584,Mapping!$H$2:$J$215,3,0)</f>
        <v>0</v>
      </c>
      <c r="D3584" t="s">
        <v>118</v>
      </c>
      <c r="E3584" t="str">
        <f>VLOOKUP(D3584,Mapping!$E$2:$F$28,2,0)</f>
        <v>sum</v>
      </c>
      <c r="F3584">
        <v>20646</v>
      </c>
    </row>
    <row r="3585" spans="1:6" x14ac:dyDescent="0.35">
      <c r="A3585" s="56">
        <v>44415</v>
      </c>
      <c r="B3585" s="56" t="str">
        <f>VLOOKUP(A3585,Mapping!$H$2:$I$215,2,0)</f>
        <v>Post</v>
      </c>
      <c r="C3585" s="123">
        <f>VLOOKUP(A3585,Mapping!$H$2:$J$215,3,0)</f>
        <v>0</v>
      </c>
      <c r="D3585" t="s">
        <v>118</v>
      </c>
      <c r="E3585" t="str">
        <f>VLOOKUP(D3585,Mapping!$E$2:$F$28,2,0)</f>
        <v>sum</v>
      </c>
      <c r="F3585">
        <v>18308</v>
      </c>
    </row>
    <row r="3586" spans="1:6" x14ac:dyDescent="0.35">
      <c r="A3586" s="56">
        <v>44416</v>
      </c>
      <c r="B3586" s="56" t="str">
        <f>VLOOKUP(A3586,Mapping!$H$2:$I$215,2,0)</f>
        <v>Post</v>
      </c>
      <c r="C3586" s="123">
        <f>VLOOKUP(A3586,Mapping!$H$2:$J$215,3,0)</f>
        <v>0</v>
      </c>
      <c r="D3586" t="s">
        <v>118</v>
      </c>
      <c r="E3586" t="str">
        <f>VLOOKUP(D3586,Mapping!$E$2:$F$28,2,0)</f>
        <v>sum</v>
      </c>
      <c r="F3586">
        <v>23304</v>
      </c>
    </row>
    <row r="3587" spans="1:6" x14ac:dyDescent="0.35">
      <c r="A3587" s="56">
        <v>44417</v>
      </c>
      <c r="B3587" s="56" t="str">
        <f>VLOOKUP(A3587,Mapping!$H$2:$I$215,2,0)</f>
        <v>Post</v>
      </c>
      <c r="C3587" s="123">
        <f>VLOOKUP(A3587,Mapping!$H$2:$J$215,3,0)</f>
        <v>0</v>
      </c>
      <c r="D3587" t="s">
        <v>118</v>
      </c>
      <c r="E3587" t="str">
        <f>VLOOKUP(D3587,Mapping!$E$2:$F$28,2,0)</f>
        <v>sum</v>
      </c>
      <c r="F3587">
        <v>26778</v>
      </c>
    </row>
    <row r="3588" spans="1:6" x14ac:dyDescent="0.35">
      <c r="A3588" s="56">
        <v>44418</v>
      </c>
      <c r="B3588" s="56" t="str">
        <f>VLOOKUP(A3588,Mapping!$H$2:$I$215,2,0)</f>
        <v>Post</v>
      </c>
      <c r="C3588" s="123">
        <f>VLOOKUP(A3588,Mapping!$H$2:$J$215,3,0)</f>
        <v>0</v>
      </c>
      <c r="D3588" t="s">
        <v>118</v>
      </c>
      <c r="E3588" t="str">
        <f>VLOOKUP(D3588,Mapping!$E$2:$F$28,2,0)</f>
        <v>sum</v>
      </c>
      <c r="F3588">
        <v>20862</v>
      </c>
    </row>
    <row r="3589" spans="1:6" x14ac:dyDescent="0.35">
      <c r="A3589" s="56">
        <v>44419</v>
      </c>
      <c r="B3589" s="56" t="str">
        <f>VLOOKUP(A3589,Mapping!$H$2:$I$215,2,0)</f>
        <v>Post</v>
      </c>
      <c r="C3589" s="123">
        <f>VLOOKUP(A3589,Mapping!$H$2:$J$215,3,0)</f>
        <v>0</v>
      </c>
      <c r="D3589" t="s">
        <v>118</v>
      </c>
      <c r="E3589" t="str">
        <f>VLOOKUP(D3589,Mapping!$E$2:$F$28,2,0)</f>
        <v>sum</v>
      </c>
      <c r="F3589">
        <v>24272</v>
      </c>
    </row>
    <row r="3590" spans="1:6" x14ac:dyDescent="0.35">
      <c r="A3590" s="56">
        <v>44420</v>
      </c>
      <c r="B3590" s="56" t="str">
        <f>VLOOKUP(A3590,Mapping!$H$2:$I$215,2,0)</f>
        <v>Post</v>
      </c>
      <c r="C3590" s="123">
        <f>VLOOKUP(A3590,Mapping!$H$2:$J$215,3,0)</f>
        <v>0</v>
      </c>
      <c r="D3590" t="s">
        <v>118</v>
      </c>
      <c r="E3590" t="str">
        <f>VLOOKUP(D3590,Mapping!$E$2:$F$28,2,0)</f>
        <v>sum</v>
      </c>
      <c r="F3590">
        <v>21263</v>
      </c>
    </row>
    <row r="3591" spans="1:6" x14ac:dyDescent="0.35">
      <c r="A3591" s="56">
        <v>44421</v>
      </c>
      <c r="B3591" s="56" t="str">
        <f>VLOOKUP(A3591,Mapping!$H$2:$I$215,2,0)</f>
        <v>Post</v>
      </c>
      <c r="C3591" s="123">
        <f>VLOOKUP(A3591,Mapping!$H$2:$J$215,3,0)</f>
        <v>0</v>
      </c>
      <c r="D3591" t="s">
        <v>118</v>
      </c>
      <c r="E3591" t="str">
        <f>VLOOKUP(D3591,Mapping!$E$2:$F$28,2,0)</f>
        <v>sum</v>
      </c>
      <c r="F3591">
        <v>14502</v>
      </c>
    </row>
    <row r="3592" spans="1:6" x14ac:dyDescent="0.35">
      <c r="A3592" s="56">
        <v>44422</v>
      </c>
      <c r="B3592" s="56" t="str">
        <f>VLOOKUP(A3592,Mapping!$H$2:$I$215,2,0)</f>
        <v>Post</v>
      </c>
      <c r="C3592" s="123">
        <f>VLOOKUP(A3592,Mapping!$H$2:$J$215,3,0)</f>
        <v>0</v>
      </c>
      <c r="D3592" t="s">
        <v>118</v>
      </c>
      <c r="E3592" t="str">
        <f>VLOOKUP(D3592,Mapping!$E$2:$F$28,2,0)</f>
        <v>sum</v>
      </c>
      <c r="F3592">
        <v>16124</v>
      </c>
    </row>
    <row r="3593" spans="1:6" x14ac:dyDescent="0.35">
      <c r="A3593" s="56">
        <v>44423</v>
      </c>
      <c r="B3593" s="56" t="str">
        <f>VLOOKUP(A3593,Mapping!$H$2:$I$215,2,0)</f>
        <v>Post</v>
      </c>
      <c r="C3593" s="123">
        <f>VLOOKUP(A3593,Mapping!$H$2:$J$215,3,0)</f>
        <v>0</v>
      </c>
      <c r="D3593" t="s">
        <v>118</v>
      </c>
      <c r="E3593" t="str">
        <f>VLOOKUP(D3593,Mapping!$E$2:$F$28,2,0)</f>
        <v>sum</v>
      </c>
      <c r="F3593">
        <v>25160</v>
      </c>
    </row>
    <row r="3594" spans="1:6" x14ac:dyDescent="0.35">
      <c r="A3594" s="56">
        <v>44424</v>
      </c>
      <c r="B3594" s="56" t="str">
        <f>VLOOKUP(A3594,Mapping!$H$2:$I$215,2,0)</f>
        <v>Post</v>
      </c>
      <c r="C3594" s="123">
        <f>VLOOKUP(A3594,Mapping!$H$2:$J$215,3,0)</f>
        <v>0</v>
      </c>
      <c r="D3594" t="s">
        <v>118</v>
      </c>
      <c r="E3594" t="str">
        <f>VLOOKUP(D3594,Mapping!$E$2:$F$28,2,0)</f>
        <v>sum</v>
      </c>
      <c r="F3594">
        <v>104872</v>
      </c>
    </row>
    <row r="3595" spans="1:6" x14ac:dyDescent="0.35">
      <c r="A3595" s="56">
        <v>44425</v>
      </c>
      <c r="B3595" s="56" t="str">
        <f>VLOOKUP(A3595,Mapping!$H$2:$I$215,2,0)</f>
        <v>Post</v>
      </c>
      <c r="C3595" s="123">
        <f>VLOOKUP(A3595,Mapping!$H$2:$J$215,3,0)</f>
        <v>0</v>
      </c>
      <c r="D3595" t="s">
        <v>118</v>
      </c>
      <c r="E3595" t="str">
        <f>VLOOKUP(D3595,Mapping!$E$2:$F$28,2,0)</f>
        <v>sum</v>
      </c>
      <c r="F3595">
        <v>117529</v>
      </c>
    </row>
    <row r="3596" spans="1:6" x14ac:dyDescent="0.35">
      <c r="A3596" s="56">
        <v>44426</v>
      </c>
      <c r="B3596" s="56" t="str">
        <f>VLOOKUP(A3596,Mapping!$H$2:$I$215,2,0)</f>
        <v>Post</v>
      </c>
      <c r="C3596" s="123">
        <f>VLOOKUP(A3596,Mapping!$H$2:$J$215,3,0)</f>
        <v>0</v>
      </c>
      <c r="D3596" t="s">
        <v>118</v>
      </c>
      <c r="E3596" t="str">
        <f>VLOOKUP(D3596,Mapping!$E$2:$F$28,2,0)</f>
        <v>sum</v>
      </c>
      <c r="F3596">
        <v>139886</v>
      </c>
    </row>
    <row r="3597" spans="1:6" x14ac:dyDescent="0.35">
      <c r="A3597" s="56">
        <v>44427</v>
      </c>
      <c r="B3597" s="56" t="str">
        <f>VLOOKUP(A3597,Mapping!$H$2:$I$215,2,0)</f>
        <v>Post</v>
      </c>
      <c r="C3597" s="123">
        <f>VLOOKUP(A3597,Mapping!$H$2:$J$215,3,0)</f>
        <v>0</v>
      </c>
      <c r="D3597" t="s">
        <v>118</v>
      </c>
      <c r="E3597" t="str">
        <f>VLOOKUP(D3597,Mapping!$E$2:$F$28,2,0)</f>
        <v>sum</v>
      </c>
      <c r="F3597">
        <v>134954</v>
      </c>
    </row>
    <row r="3598" spans="1:6" x14ac:dyDescent="0.35">
      <c r="A3598" s="56">
        <v>44428</v>
      </c>
      <c r="B3598" s="56" t="str">
        <f>VLOOKUP(A3598,Mapping!$H$2:$I$215,2,0)</f>
        <v>Post</v>
      </c>
      <c r="C3598" s="123">
        <f>VLOOKUP(A3598,Mapping!$H$2:$J$215,3,0)</f>
        <v>0</v>
      </c>
      <c r="D3598" t="s">
        <v>118</v>
      </c>
      <c r="E3598" t="str">
        <f>VLOOKUP(D3598,Mapping!$E$2:$F$28,2,0)</f>
        <v>sum</v>
      </c>
      <c r="F3598">
        <v>146249</v>
      </c>
    </row>
    <row r="3599" spans="1:6" x14ac:dyDescent="0.35">
      <c r="A3599" s="56">
        <v>44429</v>
      </c>
      <c r="B3599" s="56" t="str">
        <f>VLOOKUP(A3599,Mapping!$H$2:$I$215,2,0)</f>
        <v>Post</v>
      </c>
      <c r="C3599" s="123">
        <f>VLOOKUP(A3599,Mapping!$H$2:$J$215,3,0)</f>
        <v>0</v>
      </c>
      <c r="D3599" t="s">
        <v>118</v>
      </c>
      <c r="E3599" t="str">
        <f>VLOOKUP(D3599,Mapping!$E$2:$F$28,2,0)</f>
        <v>sum</v>
      </c>
      <c r="F3599">
        <v>168455</v>
      </c>
    </row>
    <row r="3600" spans="1:6" x14ac:dyDescent="0.35">
      <c r="A3600" s="56">
        <v>44430</v>
      </c>
      <c r="B3600" s="56" t="str">
        <f>VLOOKUP(A3600,Mapping!$H$2:$I$215,2,0)</f>
        <v>Post</v>
      </c>
      <c r="C3600" s="123">
        <f>VLOOKUP(A3600,Mapping!$H$2:$J$215,3,0)</f>
        <v>0</v>
      </c>
      <c r="D3600" t="s">
        <v>118</v>
      </c>
      <c r="E3600" t="str">
        <f>VLOOKUP(D3600,Mapping!$E$2:$F$28,2,0)</f>
        <v>sum</v>
      </c>
      <c r="F3600">
        <v>157234</v>
      </c>
    </row>
    <row r="3601" spans="1:6" x14ac:dyDescent="0.35">
      <c r="A3601" s="56">
        <v>44431</v>
      </c>
      <c r="B3601" s="56" t="str">
        <f>VLOOKUP(A3601,Mapping!$H$2:$I$215,2,0)</f>
        <v>Post</v>
      </c>
      <c r="C3601" s="123">
        <f>VLOOKUP(A3601,Mapping!$H$2:$J$215,3,0)</f>
        <v>0</v>
      </c>
      <c r="D3601" t="s">
        <v>118</v>
      </c>
      <c r="E3601" t="str">
        <f>VLOOKUP(D3601,Mapping!$E$2:$F$28,2,0)</f>
        <v>sum</v>
      </c>
      <c r="F3601">
        <v>229388</v>
      </c>
    </row>
    <row r="3602" spans="1:6" x14ac:dyDescent="0.35">
      <c r="A3602" s="56">
        <v>44432</v>
      </c>
      <c r="B3602" s="56" t="str">
        <f>VLOOKUP(A3602,Mapping!$H$2:$I$215,2,0)</f>
        <v>Post</v>
      </c>
      <c r="C3602" s="123">
        <f>VLOOKUP(A3602,Mapping!$H$2:$J$215,3,0)</f>
        <v>0</v>
      </c>
      <c r="D3602" t="s">
        <v>118</v>
      </c>
      <c r="E3602" t="str">
        <f>VLOOKUP(D3602,Mapping!$E$2:$F$28,2,0)</f>
        <v>sum</v>
      </c>
      <c r="F3602">
        <v>307807</v>
      </c>
    </row>
    <row r="3603" spans="1:6" x14ac:dyDescent="0.35">
      <c r="A3603" s="56">
        <v>44433</v>
      </c>
      <c r="B3603" s="56" t="str">
        <f>VLOOKUP(A3603,Mapping!$H$2:$I$215,2,0)</f>
        <v>Post</v>
      </c>
      <c r="C3603" s="123">
        <f>VLOOKUP(A3603,Mapping!$H$2:$J$215,3,0)</f>
        <v>0</v>
      </c>
      <c r="D3603" t="s">
        <v>118</v>
      </c>
      <c r="E3603" t="str">
        <f>VLOOKUP(D3603,Mapping!$E$2:$F$28,2,0)</f>
        <v>sum</v>
      </c>
      <c r="F3603">
        <v>258602</v>
      </c>
    </row>
    <row r="3604" spans="1:6" x14ac:dyDescent="0.35">
      <c r="A3604" s="56">
        <v>44434</v>
      </c>
      <c r="B3604" s="56" t="str">
        <f>VLOOKUP(A3604,Mapping!$H$2:$I$215,2,0)</f>
        <v>Post</v>
      </c>
      <c r="C3604" s="123">
        <f>VLOOKUP(A3604,Mapping!$H$2:$J$215,3,0)</f>
        <v>0</v>
      </c>
      <c r="D3604" t="s">
        <v>118</v>
      </c>
      <c r="E3604" t="str">
        <f>VLOOKUP(D3604,Mapping!$E$2:$F$28,2,0)</f>
        <v>sum</v>
      </c>
      <c r="F3604">
        <v>256759</v>
      </c>
    </row>
    <row r="3605" spans="1:6" x14ac:dyDescent="0.35">
      <c r="A3605" s="56">
        <v>44435</v>
      </c>
      <c r="B3605" s="56" t="str">
        <f>VLOOKUP(A3605,Mapping!$H$2:$I$215,2,0)</f>
        <v>Post</v>
      </c>
      <c r="C3605" s="123">
        <f>VLOOKUP(A3605,Mapping!$H$2:$J$215,3,0)</f>
        <v>0</v>
      </c>
      <c r="D3605" t="s">
        <v>118</v>
      </c>
      <c r="E3605" t="str">
        <f>VLOOKUP(D3605,Mapping!$E$2:$F$28,2,0)</f>
        <v>sum</v>
      </c>
      <c r="F3605">
        <v>276546</v>
      </c>
    </row>
    <row r="3606" spans="1:6" x14ac:dyDescent="0.35">
      <c r="A3606" s="56">
        <v>44436</v>
      </c>
      <c r="B3606" s="56" t="str">
        <f>VLOOKUP(A3606,Mapping!$H$2:$I$215,2,0)</f>
        <v>Post</v>
      </c>
      <c r="C3606" s="123">
        <f>VLOOKUP(A3606,Mapping!$H$2:$J$215,3,0)</f>
        <v>0</v>
      </c>
      <c r="D3606" t="s">
        <v>118</v>
      </c>
      <c r="E3606" t="str">
        <f>VLOOKUP(D3606,Mapping!$E$2:$F$28,2,0)</f>
        <v>sum</v>
      </c>
      <c r="F3606">
        <v>289061</v>
      </c>
    </row>
    <row r="3607" spans="1:6" x14ac:dyDescent="0.35">
      <c r="A3607" s="56">
        <v>44437</v>
      </c>
      <c r="B3607" s="56" t="str">
        <f>VLOOKUP(A3607,Mapping!$H$2:$I$215,2,0)</f>
        <v>Post</v>
      </c>
      <c r="C3607" s="123">
        <f>VLOOKUP(A3607,Mapping!$H$2:$J$215,3,0)</f>
        <v>0</v>
      </c>
      <c r="D3607" t="s">
        <v>118</v>
      </c>
      <c r="E3607" t="str">
        <f>VLOOKUP(D3607,Mapping!$E$2:$F$28,2,0)</f>
        <v>sum</v>
      </c>
      <c r="F3607">
        <v>269207</v>
      </c>
    </row>
    <row r="3608" spans="1:6" x14ac:dyDescent="0.35">
      <c r="A3608" s="56">
        <v>44438</v>
      </c>
      <c r="B3608" s="56" t="str">
        <f>VLOOKUP(A3608,Mapping!$H$2:$I$215,2,0)</f>
        <v>Post</v>
      </c>
      <c r="C3608" s="123">
        <f>VLOOKUP(A3608,Mapping!$H$2:$J$215,3,0)</f>
        <v>0</v>
      </c>
      <c r="D3608" t="s">
        <v>118</v>
      </c>
      <c r="E3608" t="str">
        <f>VLOOKUP(D3608,Mapping!$E$2:$F$28,2,0)</f>
        <v>sum</v>
      </c>
      <c r="F3608">
        <v>254161</v>
      </c>
    </row>
    <row r="3609" spans="1:6" x14ac:dyDescent="0.35">
      <c r="A3609" s="56">
        <v>44439</v>
      </c>
      <c r="B3609" s="56" t="str">
        <f>VLOOKUP(A3609,Mapping!$H$2:$I$215,2,0)</f>
        <v>Post</v>
      </c>
      <c r="C3609" s="123">
        <f>VLOOKUP(A3609,Mapping!$H$2:$J$215,3,0)</f>
        <v>0</v>
      </c>
      <c r="D3609" t="s">
        <v>118</v>
      </c>
      <c r="E3609" t="str">
        <f>VLOOKUP(D3609,Mapping!$E$2:$F$28,2,0)</f>
        <v>sum</v>
      </c>
      <c r="F3609">
        <v>330125</v>
      </c>
    </row>
    <row r="3610" spans="1:6" x14ac:dyDescent="0.35">
      <c r="A3610" s="56">
        <v>44440</v>
      </c>
      <c r="B3610" s="56" t="str">
        <f>VLOOKUP(A3610,Mapping!$H$2:$I$215,2,0)</f>
        <v>Post</v>
      </c>
      <c r="C3610" s="123">
        <f>VLOOKUP(A3610,Mapping!$H$2:$J$215,3,0)</f>
        <v>0</v>
      </c>
      <c r="D3610" t="s">
        <v>118</v>
      </c>
      <c r="E3610" t="str">
        <f>VLOOKUP(D3610,Mapping!$E$2:$F$28,2,0)</f>
        <v>sum</v>
      </c>
      <c r="F3610">
        <v>255191</v>
      </c>
    </row>
    <row r="3611" spans="1:6" x14ac:dyDescent="0.35">
      <c r="A3611" s="56">
        <v>44441</v>
      </c>
      <c r="B3611" s="56" t="str">
        <f>VLOOKUP(A3611,Mapping!$H$2:$I$215,2,0)</f>
        <v>Post</v>
      </c>
      <c r="C3611" s="123">
        <f>VLOOKUP(A3611,Mapping!$H$2:$J$215,3,0)</f>
        <v>0</v>
      </c>
      <c r="D3611" t="s">
        <v>118</v>
      </c>
      <c r="E3611" t="str">
        <f>VLOOKUP(D3611,Mapping!$E$2:$F$28,2,0)</f>
        <v>sum</v>
      </c>
      <c r="F3611">
        <v>293118</v>
      </c>
    </row>
    <row r="3612" spans="1:6" x14ac:dyDescent="0.35">
      <c r="A3612" s="56">
        <v>44442</v>
      </c>
      <c r="B3612" s="56" t="str">
        <f>VLOOKUP(A3612,Mapping!$H$2:$I$215,2,0)</f>
        <v>Post</v>
      </c>
      <c r="C3612" s="123">
        <f>VLOOKUP(A3612,Mapping!$H$2:$J$215,3,0)</f>
        <v>0</v>
      </c>
      <c r="D3612" t="s">
        <v>118</v>
      </c>
      <c r="E3612" t="str">
        <f>VLOOKUP(D3612,Mapping!$E$2:$F$28,2,0)</f>
        <v>sum</v>
      </c>
      <c r="F3612">
        <v>390571</v>
      </c>
    </row>
    <row r="3613" spans="1:6" x14ac:dyDescent="0.35">
      <c r="A3613" s="56">
        <v>44443</v>
      </c>
      <c r="B3613" s="56" t="str">
        <f>VLOOKUP(A3613,Mapping!$H$2:$I$215,2,0)</f>
        <v>Post</v>
      </c>
      <c r="C3613" s="123">
        <f>VLOOKUP(A3613,Mapping!$H$2:$J$215,3,0)</f>
        <v>0</v>
      </c>
      <c r="D3613" t="s">
        <v>118</v>
      </c>
      <c r="E3613" t="str">
        <f>VLOOKUP(D3613,Mapping!$E$2:$F$28,2,0)</f>
        <v>sum</v>
      </c>
      <c r="F3613">
        <v>446938</v>
      </c>
    </row>
    <row r="3614" spans="1:6" x14ac:dyDescent="0.35">
      <c r="A3614" s="56">
        <v>44444</v>
      </c>
      <c r="B3614" s="56" t="str">
        <f>VLOOKUP(A3614,Mapping!$H$2:$I$215,2,0)</f>
        <v>Post</v>
      </c>
      <c r="C3614" s="123">
        <f>VLOOKUP(A3614,Mapping!$H$2:$J$215,3,0)</f>
        <v>0</v>
      </c>
      <c r="D3614" t="s">
        <v>118</v>
      </c>
      <c r="E3614" t="str">
        <f>VLOOKUP(D3614,Mapping!$E$2:$F$28,2,0)</f>
        <v>sum</v>
      </c>
      <c r="F3614">
        <v>438790</v>
      </c>
    </row>
    <row r="3615" spans="1:6" x14ac:dyDescent="0.35">
      <c r="A3615" s="56">
        <v>44445</v>
      </c>
      <c r="B3615" s="56" t="str">
        <f>VLOOKUP(A3615,Mapping!$H$2:$I$215,2,0)</f>
        <v>Post</v>
      </c>
      <c r="C3615" s="123">
        <f>VLOOKUP(A3615,Mapping!$H$2:$J$215,3,0)</f>
        <v>0</v>
      </c>
      <c r="D3615" t="s">
        <v>118</v>
      </c>
      <c r="E3615" t="str">
        <f>VLOOKUP(D3615,Mapping!$E$2:$F$28,2,0)</f>
        <v>sum</v>
      </c>
      <c r="F3615">
        <v>464676</v>
      </c>
    </row>
    <row r="3616" spans="1:6" x14ac:dyDescent="0.35">
      <c r="A3616" s="56">
        <v>44446</v>
      </c>
      <c r="B3616" s="56" t="str">
        <f>VLOOKUP(A3616,Mapping!$H$2:$I$215,2,0)</f>
        <v>Post</v>
      </c>
      <c r="C3616" s="123">
        <f>VLOOKUP(A3616,Mapping!$H$2:$J$215,3,0)</f>
        <v>0</v>
      </c>
      <c r="D3616" t="s">
        <v>118</v>
      </c>
      <c r="E3616" t="str">
        <f>VLOOKUP(D3616,Mapping!$E$2:$F$28,2,0)</f>
        <v>sum</v>
      </c>
      <c r="F3616">
        <v>460125</v>
      </c>
    </row>
    <row r="3617" spans="1:6" x14ac:dyDescent="0.35">
      <c r="A3617" s="56">
        <v>44447</v>
      </c>
      <c r="B3617" s="56" t="str">
        <f>VLOOKUP(A3617,Mapping!$H$2:$I$215,2,0)</f>
        <v>Post</v>
      </c>
      <c r="C3617" s="123">
        <f>VLOOKUP(A3617,Mapping!$H$2:$J$215,3,0)</f>
        <v>0</v>
      </c>
      <c r="D3617" t="s">
        <v>118</v>
      </c>
      <c r="E3617" t="str">
        <f>VLOOKUP(D3617,Mapping!$E$2:$F$28,2,0)</f>
        <v>sum</v>
      </c>
      <c r="F3617">
        <v>351416</v>
      </c>
    </row>
    <row r="3618" spans="1:6" x14ac:dyDescent="0.35">
      <c r="A3618" s="56">
        <v>44448</v>
      </c>
      <c r="B3618" s="56" t="str">
        <f>VLOOKUP(A3618,Mapping!$H$2:$I$215,2,0)</f>
        <v>Post</v>
      </c>
      <c r="C3618" s="123">
        <f>VLOOKUP(A3618,Mapping!$H$2:$J$215,3,0)</f>
        <v>0</v>
      </c>
      <c r="D3618" t="s">
        <v>118</v>
      </c>
      <c r="E3618" t="str">
        <f>VLOOKUP(D3618,Mapping!$E$2:$F$28,2,0)</f>
        <v>sum</v>
      </c>
      <c r="F3618">
        <v>318093</v>
      </c>
    </row>
    <row r="3619" spans="1:6" x14ac:dyDescent="0.35">
      <c r="A3619" s="56">
        <v>44449</v>
      </c>
      <c r="B3619" s="56" t="str">
        <f>VLOOKUP(A3619,Mapping!$H$2:$I$215,2,0)</f>
        <v>Post</v>
      </c>
      <c r="C3619" s="123">
        <f>VLOOKUP(A3619,Mapping!$H$2:$J$215,3,0)</f>
        <v>0</v>
      </c>
      <c r="D3619" t="s">
        <v>118</v>
      </c>
      <c r="E3619" t="str">
        <f>VLOOKUP(D3619,Mapping!$E$2:$F$28,2,0)</f>
        <v>sum</v>
      </c>
      <c r="F3619">
        <v>214940</v>
      </c>
    </row>
    <row r="3620" spans="1:6" x14ac:dyDescent="0.35">
      <c r="A3620" s="56">
        <v>44450</v>
      </c>
      <c r="B3620" s="56" t="str">
        <f>VLOOKUP(A3620,Mapping!$H$2:$I$215,2,0)</f>
        <v>Post</v>
      </c>
      <c r="C3620" s="123">
        <f>VLOOKUP(A3620,Mapping!$H$2:$J$215,3,0)</f>
        <v>0</v>
      </c>
      <c r="D3620" t="s">
        <v>118</v>
      </c>
      <c r="E3620" t="str">
        <f>VLOOKUP(D3620,Mapping!$E$2:$F$28,2,0)</f>
        <v>sum</v>
      </c>
      <c r="F3620">
        <v>271299</v>
      </c>
    </row>
    <row r="3621" spans="1:6" x14ac:dyDescent="0.35">
      <c r="A3621" s="56">
        <v>44451</v>
      </c>
      <c r="B3621" s="56" t="str">
        <f>VLOOKUP(A3621,Mapping!$H$2:$I$215,2,0)</f>
        <v>Post</v>
      </c>
      <c r="C3621" s="123">
        <f>VLOOKUP(A3621,Mapping!$H$2:$J$215,3,0)</f>
        <v>0</v>
      </c>
      <c r="D3621" t="s">
        <v>118</v>
      </c>
      <c r="E3621" t="str">
        <f>VLOOKUP(D3621,Mapping!$E$2:$F$28,2,0)</f>
        <v>sum</v>
      </c>
      <c r="F3621">
        <v>329576</v>
      </c>
    </row>
    <row r="3622" spans="1:6" x14ac:dyDescent="0.35">
      <c r="A3622" s="56">
        <v>44452</v>
      </c>
      <c r="B3622" s="56" t="str">
        <f>VLOOKUP(A3622,Mapping!$H$2:$I$215,2,0)</f>
        <v>Post</v>
      </c>
      <c r="C3622" s="123">
        <f>VLOOKUP(A3622,Mapping!$H$2:$J$215,3,0)</f>
        <v>0</v>
      </c>
      <c r="D3622" t="s">
        <v>118</v>
      </c>
      <c r="E3622" t="str">
        <f>VLOOKUP(D3622,Mapping!$E$2:$F$28,2,0)</f>
        <v>sum</v>
      </c>
      <c r="F3622">
        <v>260509</v>
      </c>
    </row>
    <row r="3623" spans="1:6" x14ac:dyDescent="0.35">
      <c r="A3623" s="56">
        <v>44453</v>
      </c>
      <c r="B3623" s="56" t="str">
        <f>VLOOKUP(A3623,Mapping!$H$2:$I$215,2,0)</f>
        <v>Post</v>
      </c>
      <c r="C3623" s="123">
        <f>VLOOKUP(A3623,Mapping!$H$2:$J$215,3,0)</f>
        <v>0</v>
      </c>
      <c r="D3623" t="s">
        <v>118</v>
      </c>
      <c r="E3623" t="str">
        <f>VLOOKUP(D3623,Mapping!$E$2:$F$28,2,0)</f>
        <v>sum</v>
      </c>
      <c r="F3623">
        <v>298800</v>
      </c>
    </row>
    <row r="3624" spans="1:6" x14ac:dyDescent="0.35">
      <c r="A3624" s="56">
        <v>44454</v>
      </c>
      <c r="B3624" s="56" t="str">
        <f>VLOOKUP(A3624,Mapping!$H$2:$I$215,2,0)</f>
        <v>Post</v>
      </c>
      <c r="C3624" s="123">
        <f>VLOOKUP(A3624,Mapping!$H$2:$J$215,3,0)</f>
        <v>0</v>
      </c>
      <c r="D3624" t="s">
        <v>118</v>
      </c>
      <c r="E3624" t="str">
        <f>VLOOKUP(D3624,Mapping!$E$2:$F$28,2,0)</f>
        <v>sum</v>
      </c>
      <c r="F3624">
        <v>352267</v>
      </c>
    </row>
    <row r="3625" spans="1:6" x14ac:dyDescent="0.35">
      <c r="A3625" s="56">
        <v>44455</v>
      </c>
      <c r="B3625" s="56" t="str">
        <f>VLOOKUP(A3625,Mapping!$H$2:$I$215,2,0)</f>
        <v>Post</v>
      </c>
      <c r="C3625" s="123">
        <f>VLOOKUP(A3625,Mapping!$H$2:$J$215,3,0)</f>
        <v>0</v>
      </c>
      <c r="D3625" t="s">
        <v>118</v>
      </c>
      <c r="E3625" t="str">
        <f>VLOOKUP(D3625,Mapping!$E$2:$F$28,2,0)</f>
        <v>sum</v>
      </c>
      <c r="F3625">
        <v>201472</v>
      </c>
    </row>
    <row r="3626" spans="1:6" x14ac:dyDescent="0.35">
      <c r="A3626" s="56">
        <v>44456</v>
      </c>
      <c r="B3626" s="56" t="str">
        <f>VLOOKUP(A3626,Mapping!$H$2:$I$215,2,0)</f>
        <v>Post</v>
      </c>
      <c r="C3626" s="123">
        <f>VLOOKUP(A3626,Mapping!$H$2:$J$215,3,0)</f>
        <v>0</v>
      </c>
      <c r="D3626" t="s">
        <v>118</v>
      </c>
      <c r="E3626" t="str">
        <f>VLOOKUP(D3626,Mapping!$E$2:$F$28,2,0)</f>
        <v>sum</v>
      </c>
      <c r="F3626">
        <v>207341</v>
      </c>
    </row>
    <row r="3627" spans="1:6" x14ac:dyDescent="0.35">
      <c r="A3627" s="56">
        <v>44457</v>
      </c>
      <c r="B3627" s="56" t="str">
        <f>VLOOKUP(A3627,Mapping!$H$2:$I$215,2,0)</f>
        <v>Post</v>
      </c>
      <c r="C3627" s="123">
        <f>VLOOKUP(A3627,Mapping!$H$2:$J$215,3,0)</f>
        <v>0</v>
      </c>
      <c r="D3627" t="s">
        <v>118</v>
      </c>
      <c r="E3627" t="str">
        <f>VLOOKUP(D3627,Mapping!$E$2:$F$28,2,0)</f>
        <v>sum</v>
      </c>
      <c r="F3627">
        <v>313437</v>
      </c>
    </row>
    <row r="3628" spans="1:6" x14ac:dyDescent="0.35">
      <c r="A3628" s="56">
        <v>44458</v>
      </c>
      <c r="B3628" s="56" t="str">
        <f>VLOOKUP(A3628,Mapping!$H$2:$I$215,2,0)</f>
        <v>Post</v>
      </c>
      <c r="C3628" s="123">
        <f>VLOOKUP(A3628,Mapping!$H$2:$J$215,3,0)</f>
        <v>0</v>
      </c>
      <c r="D3628" t="s">
        <v>118</v>
      </c>
      <c r="E3628" t="str">
        <f>VLOOKUP(D3628,Mapping!$E$2:$F$28,2,0)</f>
        <v>sum</v>
      </c>
      <c r="F3628">
        <v>212393</v>
      </c>
    </row>
    <row r="3629" spans="1:6" x14ac:dyDescent="0.35">
      <c r="A3629" s="56">
        <v>44459</v>
      </c>
      <c r="B3629" s="56" t="str">
        <f>VLOOKUP(A3629,Mapping!$H$2:$I$215,2,0)</f>
        <v>Post</v>
      </c>
      <c r="C3629" s="123">
        <f>VLOOKUP(A3629,Mapping!$H$2:$J$215,3,0)</f>
        <v>0</v>
      </c>
      <c r="D3629" t="s">
        <v>118</v>
      </c>
      <c r="E3629" t="str">
        <f>VLOOKUP(D3629,Mapping!$E$2:$F$28,2,0)</f>
        <v>sum</v>
      </c>
      <c r="F3629">
        <v>180584</v>
      </c>
    </row>
    <row r="3630" spans="1:6" x14ac:dyDescent="0.35">
      <c r="A3630" s="56">
        <v>44460</v>
      </c>
      <c r="B3630" s="56" t="str">
        <f>VLOOKUP(A3630,Mapping!$H$2:$I$215,2,0)</f>
        <v>Post</v>
      </c>
      <c r="C3630" s="123">
        <f>VLOOKUP(A3630,Mapping!$H$2:$J$215,3,0)</f>
        <v>0</v>
      </c>
      <c r="D3630" t="s">
        <v>118</v>
      </c>
      <c r="E3630" t="str">
        <f>VLOOKUP(D3630,Mapping!$E$2:$F$28,2,0)</f>
        <v>sum</v>
      </c>
      <c r="F3630">
        <v>214132</v>
      </c>
    </row>
    <row r="3631" spans="1:6" x14ac:dyDescent="0.35">
      <c r="A3631" s="56">
        <v>44461</v>
      </c>
      <c r="B3631" s="56" t="str">
        <f>VLOOKUP(A3631,Mapping!$H$2:$I$215,2,0)</f>
        <v>Post</v>
      </c>
      <c r="C3631" s="123">
        <f>VLOOKUP(A3631,Mapping!$H$2:$J$215,3,0)</f>
        <v>0</v>
      </c>
      <c r="D3631" t="s">
        <v>118</v>
      </c>
      <c r="E3631" t="str">
        <f>VLOOKUP(D3631,Mapping!$E$2:$F$28,2,0)</f>
        <v>sum</v>
      </c>
      <c r="F3631">
        <v>203945</v>
      </c>
    </row>
    <row r="3632" spans="1:6" x14ac:dyDescent="0.35">
      <c r="A3632" s="56">
        <v>44462</v>
      </c>
      <c r="B3632" s="56" t="str">
        <f>VLOOKUP(A3632,Mapping!$H$2:$I$215,2,0)</f>
        <v>Post</v>
      </c>
      <c r="C3632" s="123">
        <f>VLOOKUP(A3632,Mapping!$H$2:$J$215,3,0)</f>
        <v>0</v>
      </c>
      <c r="D3632" t="s">
        <v>118</v>
      </c>
      <c r="E3632" t="str">
        <f>VLOOKUP(D3632,Mapping!$E$2:$F$28,2,0)</f>
        <v>sum</v>
      </c>
      <c r="F3632">
        <v>300834</v>
      </c>
    </row>
    <row r="3633" spans="1:6" x14ac:dyDescent="0.35">
      <c r="A3633" s="56">
        <v>44463</v>
      </c>
      <c r="B3633" s="56" t="str">
        <f>VLOOKUP(A3633,Mapping!$H$2:$I$215,2,0)</f>
        <v>Post</v>
      </c>
      <c r="C3633" s="123">
        <f>VLOOKUP(A3633,Mapping!$H$2:$J$215,3,0)</f>
        <v>0</v>
      </c>
      <c r="D3633" t="s">
        <v>118</v>
      </c>
      <c r="E3633" t="str">
        <f>VLOOKUP(D3633,Mapping!$E$2:$F$28,2,0)</f>
        <v>sum</v>
      </c>
      <c r="F3633">
        <v>384950</v>
      </c>
    </row>
    <row r="3634" spans="1:6" x14ac:dyDescent="0.35">
      <c r="A3634" s="56">
        <v>44464</v>
      </c>
      <c r="B3634" s="56" t="str">
        <f>VLOOKUP(A3634,Mapping!$H$2:$I$215,2,0)</f>
        <v>Post</v>
      </c>
      <c r="C3634" s="123">
        <f>VLOOKUP(A3634,Mapping!$H$2:$J$215,3,0)</f>
        <v>0</v>
      </c>
      <c r="D3634" t="s">
        <v>118</v>
      </c>
      <c r="E3634" t="str">
        <f>VLOOKUP(D3634,Mapping!$E$2:$F$28,2,0)</f>
        <v>sum</v>
      </c>
      <c r="F3634">
        <v>261587</v>
      </c>
    </row>
    <row r="3635" spans="1:6" x14ac:dyDescent="0.35">
      <c r="A3635" s="56">
        <v>44465</v>
      </c>
      <c r="B3635" s="56" t="str">
        <f>VLOOKUP(A3635,Mapping!$H$2:$I$215,2,0)</f>
        <v>Post</v>
      </c>
      <c r="C3635" s="123">
        <f>VLOOKUP(A3635,Mapping!$H$2:$J$215,3,0)</f>
        <v>0</v>
      </c>
      <c r="D3635" t="s">
        <v>118</v>
      </c>
      <c r="E3635" t="str">
        <f>VLOOKUP(D3635,Mapping!$E$2:$F$28,2,0)</f>
        <v>sum</v>
      </c>
      <c r="F3635">
        <v>270055</v>
      </c>
    </row>
    <row r="3636" spans="1:6" x14ac:dyDescent="0.35">
      <c r="A3636" s="56">
        <v>44466</v>
      </c>
      <c r="B3636" s="56" t="str">
        <f>VLOOKUP(A3636,Mapping!$H$2:$I$215,2,0)</f>
        <v>Post</v>
      </c>
      <c r="C3636" s="123">
        <f>VLOOKUP(A3636,Mapping!$H$2:$J$215,3,0)</f>
        <v>0</v>
      </c>
      <c r="D3636" t="s">
        <v>118</v>
      </c>
      <c r="E3636" t="str">
        <f>VLOOKUP(D3636,Mapping!$E$2:$F$28,2,0)</f>
        <v>sum</v>
      </c>
      <c r="F3636">
        <v>270444</v>
      </c>
    </row>
    <row r="3637" spans="1:6" x14ac:dyDescent="0.35">
      <c r="A3637" s="56">
        <v>44467</v>
      </c>
      <c r="B3637" s="56" t="str">
        <f>VLOOKUP(A3637,Mapping!$H$2:$I$215,2,0)</f>
        <v>Post</v>
      </c>
      <c r="C3637" s="123">
        <f>VLOOKUP(A3637,Mapping!$H$2:$J$215,3,0)</f>
        <v>0</v>
      </c>
      <c r="D3637" t="s">
        <v>118</v>
      </c>
      <c r="E3637" t="str">
        <f>VLOOKUP(D3637,Mapping!$E$2:$F$28,2,0)</f>
        <v>sum</v>
      </c>
      <c r="F3637">
        <v>242183</v>
      </c>
    </row>
    <row r="3638" spans="1:6" x14ac:dyDescent="0.35">
      <c r="A3638" s="56">
        <v>44468</v>
      </c>
      <c r="B3638" s="56" t="str">
        <f>VLOOKUP(A3638,Mapping!$H$2:$I$215,2,0)</f>
        <v>Post</v>
      </c>
      <c r="C3638" s="123">
        <f>VLOOKUP(A3638,Mapping!$H$2:$J$215,3,0)</f>
        <v>0</v>
      </c>
      <c r="D3638" t="s">
        <v>118</v>
      </c>
      <c r="E3638" t="str">
        <f>VLOOKUP(D3638,Mapping!$E$2:$F$28,2,0)</f>
        <v>sum</v>
      </c>
      <c r="F3638">
        <v>308194</v>
      </c>
    </row>
    <row r="3639" spans="1:6" x14ac:dyDescent="0.35">
      <c r="A3639" s="56">
        <v>44469</v>
      </c>
      <c r="B3639" s="56" t="str">
        <f>VLOOKUP(A3639,Mapping!$H$2:$I$215,2,0)</f>
        <v>Post</v>
      </c>
      <c r="C3639" s="123">
        <f>VLOOKUP(A3639,Mapping!$H$2:$J$215,3,0)</f>
        <v>0</v>
      </c>
      <c r="D3639" t="s">
        <v>118</v>
      </c>
      <c r="E3639" t="str">
        <f>VLOOKUP(D3639,Mapping!$E$2:$F$28,2,0)</f>
        <v>sum</v>
      </c>
      <c r="F3639">
        <v>351389</v>
      </c>
    </row>
    <row r="3640" spans="1:6" x14ac:dyDescent="0.35">
      <c r="A3640" s="56">
        <v>44256</v>
      </c>
      <c r="B3640" s="56" t="str">
        <f>VLOOKUP(A3640,Mapping!$H$2:$I$215,2,0)</f>
        <v>Pre</v>
      </c>
      <c r="C3640" s="123" t="str">
        <f>VLOOKUP(A3640,Mapping!$H$2:$J$215,3,0)</f>
        <v>Pre</v>
      </c>
      <c r="D3640" t="s">
        <v>120</v>
      </c>
      <c r="E3640" t="str">
        <f>VLOOKUP(D3640,Mapping!$E$2:$F$28,2,0)</f>
        <v>sum</v>
      </c>
      <c r="F3640">
        <v>129850</v>
      </c>
    </row>
    <row r="3641" spans="1:6" x14ac:dyDescent="0.35">
      <c r="A3641" s="56">
        <v>44257</v>
      </c>
      <c r="B3641" s="56" t="str">
        <f>VLOOKUP(A3641,Mapping!$H$2:$I$215,2,0)</f>
        <v>Pre</v>
      </c>
      <c r="C3641" s="123" t="str">
        <f>VLOOKUP(A3641,Mapping!$H$2:$J$215,3,0)</f>
        <v>Pre</v>
      </c>
      <c r="D3641" t="s">
        <v>120</v>
      </c>
      <c r="E3641" t="str">
        <f>VLOOKUP(D3641,Mapping!$E$2:$F$28,2,0)</f>
        <v>sum</v>
      </c>
      <c r="F3641">
        <v>59734</v>
      </c>
    </row>
    <row r="3642" spans="1:6" x14ac:dyDescent="0.35">
      <c r="A3642" s="56">
        <v>44258</v>
      </c>
      <c r="B3642" s="56" t="str">
        <f>VLOOKUP(A3642,Mapping!$H$2:$I$215,2,0)</f>
        <v>Pre</v>
      </c>
      <c r="C3642" s="123" t="str">
        <f>VLOOKUP(A3642,Mapping!$H$2:$J$215,3,0)</f>
        <v>Pre</v>
      </c>
      <c r="D3642" t="s">
        <v>120</v>
      </c>
      <c r="E3642" t="str">
        <f>VLOOKUP(D3642,Mapping!$E$2:$F$28,2,0)</f>
        <v>sum</v>
      </c>
      <c r="F3642">
        <v>57326</v>
      </c>
    </row>
    <row r="3643" spans="1:6" x14ac:dyDescent="0.35">
      <c r="A3643" s="56">
        <v>44259</v>
      </c>
      <c r="B3643" s="56" t="str">
        <f>VLOOKUP(A3643,Mapping!$H$2:$I$215,2,0)</f>
        <v>Pre</v>
      </c>
      <c r="C3643" s="123" t="str">
        <f>VLOOKUP(A3643,Mapping!$H$2:$J$215,3,0)</f>
        <v>Pre</v>
      </c>
      <c r="D3643" t="s">
        <v>120</v>
      </c>
      <c r="E3643" t="str">
        <f>VLOOKUP(D3643,Mapping!$E$2:$F$28,2,0)</f>
        <v>sum</v>
      </c>
      <c r="F3643">
        <v>49209</v>
      </c>
    </row>
    <row r="3644" spans="1:6" x14ac:dyDescent="0.35">
      <c r="A3644" s="56">
        <v>44260</v>
      </c>
      <c r="B3644" s="56" t="str">
        <f>VLOOKUP(A3644,Mapping!$H$2:$I$215,2,0)</f>
        <v>Pre</v>
      </c>
      <c r="C3644" s="123" t="str">
        <f>VLOOKUP(A3644,Mapping!$H$2:$J$215,3,0)</f>
        <v>Pre</v>
      </c>
      <c r="D3644" t="s">
        <v>120</v>
      </c>
      <c r="E3644" t="str">
        <f>VLOOKUP(D3644,Mapping!$E$2:$F$28,2,0)</f>
        <v>sum</v>
      </c>
      <c r="F3644">
        <v>45324</v>
      </c>
    </row>
    <row r="3645" spans="1:6" x14ac:dyDescent="0.35">
      <c r="A3645" s="56">
        <v>44261</v>
      </c>
      <c r="B3645" s="56" t="str">
        <f>VLOOKUP(A3645,Mapping!$H$2:$I$215,2,0)</f>
        <v>Pre</v>
      </c>
      <c r="C3645" s="123" t="str">
        <f>VLOOKUP(A3645,Mapping!$H$2:$J$215,3,0)</f>
        <v>Pre</v>
      </c>
      <c r="D3645" t="s">
        <v>120</v>
      </c>
      <c r="E3645" t="str">
        <f>VLOOKUP(D3645,Mapping!$E$2:$F$28,2,0)</f>
        <v>sum</v>
      </c>
      <c r="F3645">
        <v>50960</v>
      </c>
    </row>
    <row r="3646" spans="1:6" x14ac:dyDescent="0.35">
      <c r="A3646" s="56">
        <v>44262</v>
      </c>
      <c r="B3646" s="56" t="str">
        <f>VLOOKUP(A3646,Mapping!$H$2:$I$215,2,0)</f>
        <v>Pre</v>
      </c>
      <c r="C3646" s="123" t="str">
        <f>VLOOKUP(A3646,Mapping!$H$2:$J$215,3,0)</f>
        <v>Pre</v>
      </c>
      <c r="D3646" t="s">
        <v>120</v>
      </c>
      <c r="E3646" t="str">
        <f>VLOOKUP(D3646,Mapping!$E$2:$F$28,2,0)</f>
        <v>sum</v>
      </c>
      <c r="F3646">
        <v>52650</v>
      </c>
    </row>
    <row r="3647" spans="1:6" x14ac:dyDescent="0.35">
      <c r="A3647" s="56">
        <v>44263</v>
      </c>
      <c r="B3647" s="56" t="str">
        <f>VLOOKUP(A3647,Mapping!$H$2:$I$215,2,0)</f>
        <v>Pre</v>
      </c>
      <c r="C3647" s="123" t="str">
        <f>VLOOKUP(A3647,Mapping!$H$2:$J$215,3,0)</f>
        <v>Pre</v>
      </c>
      <c r="D3647" t="s">
        <v>120</v>
      </c>
      <c r="E3647" t="str">
        <f>VLOOKUP(D3647,Mapping!$E$2:$F$28,2,0)</f>
        <v>sum</v>
      </c>
      <c r="F3647">
        <v>60548</v>
      </c>
    </row>
    <row r="3648" spans="1:6" x14ac:dyDescent="0.35">
      <c r="A3648" s="56">
        <v>44264</v>
      </c>
      <c r="B3648" s="56" t="str">
        <f>VLOOKUP(A3648,Mapping!$H$2:$I$215,2,0)</f>
        <v>Pre</v>
      </c>
      <c r="C3648" s="123" t="str">
        <f>VLOOKUP(A3648,Mapping!$H$2:$J$215,3,0)</f>
        <v>Pre</v>
      </c>
      <c r="D3648" t="s">
        <v>120</v>
      </c>
      <c r="E3648" t="str">
        <f>VLOOKUP(D3648,Mapping!$E$2:$F$28,2,0)</f>
        <v>sum</v>
      </c>
      <c r="F3648">
        <v>56170</v>
      </c>
    </row>
    <row r="3649" spans="1:6" x14ac:dyDescent="0.35">
      <c r="A3649" s="56">
        <v>44265</v>
      </c>
      <c r="B3649" s="56" t="str">
        <f>VLOOKUP(A3649,Mapping!$H$2:$I$215,2,0)</f>
        <v>Pre</v>
      </c>
      <c r="C3649" s="123" t="str">
        <f>VLOOKUP(A3649,Mapping!$H$2:$J$215,3,0)</f>
        <v>Pre</v>
      </c>
      <c r="D3649" t="s">
        <v>120</v>
      </c>
      <c r="E3649" t="str">
        <f>VLOOKUP(D3649,Mapping!$E$2:$F$28,2,0)</f>
        <v>sum</v>
      </c>
      <c r="F3649">
        <v>52525</v>
      </c>
    </row>
    <row r="3650" spans="1:6" x14ac:dyDescent="0.35">
      <c r="A3650" s="56">
        <v>44266</v>
      </c>
      <c r="B3650" s="56" t="str">
        <f>VLOOKUP(A3650,Mapping!$H$2:$I$215,2,0)</f>
        <v>Pre</v>
      </c>
      <c r="C3650" s="123" t="str">
        <f>VLOOKUP(A3650,Mapping!$H$2:$J$215,3,0)</f>
        <v>Pre</v>
      </c>
      <c r="D3650" t="s">
        <v>120</v>
      </c>
      <c r="E3650" t="str">
        <f>VLOOKUP(D3650,Mapping!$E$2:$F$28,2,0)</f>
        <v>sum</v>
      </c>
      <c r="F3650">
        <v>45830</v>
      </c>
    </row>
    <row r="3651" spans="1:6" x14ac:dyDescent="0.35">
      <c r="A3651" s="56">
        <v>44267</v>
      </c>
      <c r="B3651" s="56" t="str">
        <f>VLOOKUP(A3651,Mapping!$H$2:$I$215,2,0)</f>
        <v>Pre</v>
      </c>
      <c r="C3651" s="123" t="str">
        <f>VLOOKUP(A3651,Mapping!$H$2:$J$215,3,0)</f>
        <v>Pre</v>
      </c>
      <c r="D3651" t="s">
        <v>120</v>
      </c>
      <c r="E3651" t="str">
        <f>VLOOKUP(D3651,Mapping!$E$2:$F$28,2,0)</f>
        <v>sum</v>
      </c>
      <c r="F3651">
        <v>39985</v>
      </c>
    </row>
    <row r="3652" spans="1:6" x14ac:dyDescent="0.35">
      <c r="A3652" s="56">
        <v>44268</v>
      </c>
      <c r="B3652" s="56" t="str">
        <f>VLOOKUP(A3652,Mapping!$H$2:$I$215,2,0)</f>
        <v>Pre</v>
      </c>
      <c r="C3652" s="123" t="str">
        <f>VLOOKUP(A3652,Mapping!$H$2:$J$215,3,0)</f>
        <v>Pre</v>
      </c>
      <c r="D3652" t="s">
        <v>120</v>
      </c>
      <c r="E3652" t="str">
        <f>VLOOKUP(D3652,Mapping!$E$2:$F$28,2,0)</f>
        <v>sum</v>
      </c>
      <c r="F3652">
        <v>49928</v>
      </c>
    </row>
    <row r="3653" spans="1:6" x14ac:dyDescent="0.35">
      <c r="A3653" s="56">
        <v>44269</v>
      </c>
      <c r="B3653" s="56" t="str">
        <f>VLOOKUP(A3653,Mapping!$H$2:$I$215,2,0)</f>
        <v>Pre</v>
      </c>
      <c r="C3653" s="123" t="str">
        <f>VLOOKUP(A3653,Mapping!$H$2:$J$215,3,0)</f>
        <v>Pre</v>
      </c>
      <c r="D3653" t="s">
        <v>120</v>
      </c>
      <c r="E3653" t="str">
        <f>VLOOKUP(D3653,Mapping!$E$2:$F$28,2,0)</f>
        <v>sum</v>
      </c>
      <c r="F3653">
        <v>49759</v>
      </c>
    </row>
    <row r="3654" spans="1:6" x14ac:dyDescent="0.35">
      <c r="A3654" s="56">
        <v>44270</v>
      </c>
      <c r="B3654" s="56" t="str">
        <f>VLOOKUP(A3654,Mapping!$H$2:$I$215,2,0)</f>
        <v>Pre</v>
      </c>
      <c r="C3654" s="123" t="str">
        <f>VLOOKUP(A3654,Mapping!$H$2:$J$215,3,0)</f>
        <v>Pre</v>
      </c>
      <c r="D3654" t="s">
        <v>120</v>
      </c>
      <c r="E3654" t="str">
        <f>VLOOKUP(D3654,Mapping!$E$2:$F$28,2,0)</f>
        <v>sum</v>
      </c>
      <c r="F3654">
        <v>41919</v>
      </c>
    </row>
    <row r="3655" spans="1:6" x14ac:dyDescent="0.35">
      <c r="A3655" s="56">
        <v>44271</v>
      </c>
      <c r="B3655" s="56" t="str">
        <f>VLOOKUP(A3655,Mapping!$H$2:$I$215,2,0)</f>
        <v>Pre</v>
      </c>
      <c r="C3655" s="123" t="str">
        <f>VLOOKUP(A3655,Mapping!$H$2:$J$215,3,0)</f>
        <v>Pre</v>
      </c>
      <c r="D3655" t="s">
        <v>120</v>
      </c>
      <c r="E3655" t="str">
        <f>VLOOKUP(D3655,Mapping!$E$2:$F$28,2,0)</f>
        <v>sum</v>
      </c>
      <c r="F3655">
        <v>39369</v>
      </c>
    </row>
    <row r="3656" spans="1:6" x14ac:dyDescent="0.35">
      <c r="A3656" s="56">
        <v>44272</v>
      </c>
      <c r="B3656" s="56" t="str">
        <f>VLOOKUP(A3656,Mapping!$H$2:$I$215,2,0)</f>
        <v>Pre</v>
      </c>
      <c r="C3656" s="123" t="str">
        <f>VLOOKUP(A3656,Mapping!$H$2:$J$215,3,0)</f>
        <v>Pre</v>
      </c>
      <c r="D3656" t="s">
        <v>120</v>
      </c>
      <c r="E3656" t="str">
        <f>VLOOKUP(D3656,Mapping!$E$2:$F$28,2,0)</f>
        <v>sum</v>
      </c>
      <c r="F3656">
        <v>37062</v>
      </c>
    </row>
    <row r="3657" spans="1:6" x14ac:dyDescent="0.35">
      <c r="A3657" s="56">
        <v>44273</v>
      </c>
      <c r="B3657" s="56" t="str">
        <f>VLOOKUP(A3657,Mapping!$H$2:$I$215,2,0)</f>
        <v>Pre</v>
      </c>
      <c r="C3657" s="123" t="str">
        <f>VLOOKUP(A3657,Mapping!$H$2:$J$215,3,0)</f>
        <v>Pre</v>
      </c>
      <c r="D3657" t="s">
        <v>120</v>
      </c>
      <c r="E3657" t="str">
        <f>VLOOKUP(D3657,Mapping!$E$2:$F$28,2,0)</f>
        <v>sum</v>
      </c>
      <c r="F3657">
        <v>33461</v>
      </c>
    </row>
    <row r="3658" spans="1:6" x14ac:dyDescent="0.35">
      <c r="A3658" s="56">
        <v>44274</v>
      </c>
      <c r="B3658" s="56" t="str">
        <f>VLOOKUP(A3658,Mapping!$H$2:$I$215,2,0)</f>
        <v>Pre</v>
      </c>
      <c r="C3658" s="123" t="str">
        <f>VLOOKUP(A3658,Mapping!$H$2:$J$215,3,0)</f>
        <v>Pre</v>
      </c>
      <c r="D3658" t="s">
        <v>120</v>
      </c>
      <c r="E3658" t="str">
        <f>VLOOKUP(D3658,Mapping!$E$2:$F$28,2,0)</f>
        <v>sum</v>
      </c>
      <c r="F3658">
        <v>31593</v>
      </c>
    </row>
    <row r="3659" spans="1:6" x14ac:dyDescent="0.35">
      <c r="A3659" s="56">
        <v>44275</v>
      </c>
      <c r="B3659" s="56" t="str">
        <f>VLOOKUP(A3659,Mapping!$H$2:$I$215,2,0)</f>
        <v>Pre</v>
      </c>
      <c r="C3659" s="123" t="str">
        <f>VLOOKUP(A3659,Mapping!$H$2:$J$215,3,0)</f>
        <v>Pre</v>
      </c>
      <c r="D3659" t="s">
        <v>120</v>
      </c>
      <c r="E3659" t="str">
        <f>VLOOKUP(D3659,Mapping!$E$2:$F$28,2,0)</f>
        <v>sum</v>
      </c>
      <c r="F3659">
        <v>34043</v>
      </c>
    </row>
    <row r="3660" spans="1:6" x14ac:dyDescent="0.35">
      <c r="A3660" s="56">
        <v>44276</v>
      </c>
      <c r="B3660" s="56" t="str">
        <f>VLOOKUP(A3660,Mapping!$H$2:$I$215,2,0)</f>
        <v>Pre</v>
      </c>
      <c r="C3660" s="123" t="str">
        <f>VLOOKUP(A3660,Mapping!$H$2:$J$215,3,0)</f>
        <v>Pre</v>
      </c>
      <c r="D3660" t="s">
        <v>120</v>
      </c>
      <c r="E3660" t="str">
        <f>VLOOKUP(D3660,Mapping!$E$2:$F$28,2,0)</f>
        <v>sum</v>
      </c>
      <c r="F3660">
        <v>35330</v>
      </c>
    </row>
    <row r="3661" spans="1:6" x14ac:dyDescent="0.35">
      <c r="A3661" s="56">
        <v>44277</v>
      </c>
      <c r="B3661" s="56" t="str">
        <f>VLOOKUP(A3661,Mapping!$H$2:$I$215,2,0)</f>
        <v>Pre</v>
      </c>
      <c r="C3661" s="123" t="str">
        <f>VLOOKUP(A3661,Mapping!$H$2:$J$215,3,0)</f>
        <v>Pre</v>
      </c>
      <c r="D3661" t="s">
        <v>120</v>
      </c>
      <c r="E3661" t="str">
        <f>VLOOKUP(D3661,Mapping!$E$2:$F$28,2,0)</f>
        <v>sum</v>
      </c>
      <c r="F3661">
        <v>32887</v>
      </c>
    </row>
    <row r="3662" spans="1:6" x14ac:dyDescent="0.35">
      <c r="A3662" s="56">
        <v>44278</v>
      </c>
      <c r="B3662" s="56" t="str">
        <f>VLOOKUP(A3662,Mapping!$H$2:$I$215,2,0)</f>
        <v>Pre</v>
      </c>
      <c r="C3662" s="123" t="str">
        <f>VLOOKUP(A3662,Mapping!$H$2:$J$215,3,0)</f>
        <v>Pre</v>
      </c>
      <c r="D3662" t="s">
        <v>120</v>
      </c>
      <c r="E3662" t="str">
        <f>VLOOKUP(D3662,Mapping!$E$2:$F$28,2,0)</f>
        <v>sum</v>
      </c>
      <c r="F3662">
        <v>48053</v>
      </c>
    </row>
    <row r="3663" spans="1:6" x14ac:dyDescent="0.35">
      <c r="A3663" s="56">
        <v>44279</v>
      </c>
      <c r="B3663" s="56" t="str">
        <f>VLOOKUP(A3663,Mapping!$H$2:$I$215,2,0)</f>
        <v>Pre</v>
      </c>
      <c r="C3663" s="123" t="str">
        <f>VLOOKUP(A3663,Mapping!$H$2:$J$215,3,0)</f>
        <v>Pre</v>
      </c>
      <c r="D3663" t="s">
        <v>120</v>
      </c>
      <c r="E3663" t="str">
        <f>VLOOKUP(D3663,Mapping!$E$2:$F$28,2,0)</f>
        <v>sum</v>
      </c>
      <c r="F3663">
        <v>35198</v>
      </c>
    </row>
    <row r="3664" spans="1:6" x14ac:dyDescent="0.35">
      <c r="A3664" s="56">
        <v>44280</v>
      </c>
      <c r="B3664" s="56" t="str">
        <f>VLOOKUP(A3664,Mapping!$H$2:$I$215,2,0)</f>
        <v>Pre</v>
      </c>
      <c r="C3664" s="123" t="str">
        <f>VLOOKUP(A3664,Mapping!$H$2:$J$215,3,0)</f>
        <v>Pre</v>
      </c>
      <c r="D3664" t="s">
        <v>120</v>
      </c>
      <c r="E3664" t="str">
        <f>VLOOKUP(D3664,Mapping!$E$2:$F$28,2,0)</f>
        <v>sum</v>
      </c>
      <c r="F3664">
        <v>35429</v>
      </c>
    </row>
    <row r="3665" spans="1:6" x14ac:dyDescent="0.35">
      <c r="A3665" s="56">
        <v>44281</v>
      </c>
      <c r="B3665" s="56" t="str">
        <f>VLOOKUP(A3665,Mapping!$H$2:$I$215,2,0)</f>
        <v>Pre</v>
      </c>
      <c r="C3665" s="123" t="str">
        <f>VLOOKUP(A3665,Mapping!$H$2:$J$215,3,0)</f>
        <v>Pre</v>
      </c>
      <c r="D3665" t="s">
        <v>120</v>
      </c>
      <c r="E3665" t="str">
        <f>VLOOKUP(D3665,Mapping!$E$2:$F$28,2,0)</f>
        <v>sum</v>
      </c>
      <c r="F3665">
        <v>38872</v>
      </c>
    </row>
    <row r="3666" spans="1:6" x14ac:dyDescent="0.35">
      <c r="A3666" s="56">
        <v>44282</v>
      </c>
      <c r="B3666" s="56" t="str">
        <f>VLOOKUP(A3666,Mapping!$H$2:$I$215,2,0)</f>
        <v>Pre</v>
      </c>
      <c r="C3666" s="123" t="str">
        <f>VLOOKUP(A3666,Mapping!$H$2:$J$215,3,0)</f>
        <v>Pre</v>
      </c>
      <c r="D3666" t="s">
        <v>120</v>
      </c>
      <c r="E3666" t="str">
        <f>VLOOKUP(D3666,Mapping!$E$2:$F$28,2,0)</f>
        <v>sum</v>
      </c>
      <c r="F3666">
        <v>24858</v>
      </c>
    </row>
    <row r="3667" spans="1:6" x14ac:dyDescent="0.35">
      <c r="A3667" s="56">
        <v>44283</v>
      </c>
      <c r="B3667" s="56" t="str">
        <f>VLOOKUP(A3667,Mapping!$H$2:$I$215,2,0)</f>
        <v>Pre</v>
      </c>
      <c r="C3667" s="123" t="str">
        <f>VLOOKUP(A3667,Mapping!$H$2:$J$215,3,0)</f>
        <v>Pre</v>
      </c>
      <c r="D3667" t="s">
        <v>120</v>
      </c>
      <c r="E3667" t="str">
        <f>VLOOKUP(D3667,Mapping!$E$2:$F$28,2,0)</f>
        <v>sum</v>
      </c>
      <c r="F3667">
        <v>25458</v>
      </c>
    </row>
    <row r="3668" spans="1:6" x14ac:dyDescent="0.35">
      <c r="A3668" s="56">
        <v>44284</v>
      </c>
      <c r="B3668" s="56" t="str">
        <f>VLOOKUP(A3668,Mapping!$H$2:$I$215,2,0)</f>
        <v>Pre</v>
      </c>
      <c r="C3668" s="123" t="str">
        <f>VLOOKUP(A3668,Mapping!$H$2:$J$215,3,0)</f>
        <v>Pre</v>
      </c>
      <c r="D3668" t="s">
        <v>120</v>
      </c>
      <c r="E3668" t="str">
        <f>VLOOKUP(D3668,Mapping!$E$2:$F$28,2,0)</f>
        <v>sum</v>
      </c>
      <c r="F3668">
        <v>24392</v>
      </c>
    </row>
    <row r="3669" spans="1:6" x14ac:dyDescent="0.35">
      <c r="A3669" s="56">
        <v>44285</v>
      </c>
      <c r="B3669" s="56" t="str">
        <f>VLOOKUP(A3669,Mapping!$H$2:$I$215,2,0)</f>
        <v>Pre</v>
      </c>
      <c r="C3669" s="123" t="str">
        <f>VLOOKUP(A3669,Mapping!$H$2:$J$215,3,0)</f>
        <v>Pre</v>
      </c>
      <c r="D3669" t="s">
        <v>120</v>
      </c>
      <c r="E3669" t="str">
        <f>VLOOKUP(D3669,Mapping!$E$2:$F$28,2,0)</f>
        <v>sum</v>
      </c>
      <c r="F3669">
        <v>23566</v>
      </c>
    </row>
    <row r="3670" spans="1:6" x14ac:dyDescent="0.35">
      <c r="A3670" s="56">
        <v>44286</v>
      </c>
      <c r="B3670" s="56" t="str">
        <f>VLOOKUP(A3670,Mapping!$H$2:$I$215,2,0)</f>
        <v>Pre</v>
      </c>
      <c r="C3670" s="123" t="str">
        <f>VLOOKUP(A3670,Mapping!$H$2:$J$215,3,0)</f>
        <v>Pre</v>
      </c>
      <c r="D3670" t="s">
        <v>120</v>
      </c>
      <c r="E3670" t="str">
        <f>VLOOKUP(D3670,Mapping!$E$2:$F$28,2,0)</f>
        <v>sum</v>
      </c>
      <c r="F3670">
        <v>20533</v>
      </c>
    </row>
    <row r="3671" spans="1:6" x14ac:dyDescent="0.35">
      <c r="A3671" s="56">
        <v>44287</v>
      </c>
      <c r="B3671" s="56" t="str">
        <f>VLOOKUP(A3671,Mapping!$H$2:$I$215,2,0)</f>
        <v>Pre</v>
      </c>
      <c r="C3671" s="123" t="str">
        <f>VLOOKUP(A3671,Mapping!$H$2:$J$215,3,0)</f>
        <v>Pre</v>
      </c>
      <c r="D3671" t="s">
        <v>120</v>
      </c>
      <c r="E3671" t="str">
        <f>VLOOKUP(D3671,Mapping!$E$2:$F$28,2,0)</f>
        <v>sum</v>
      </c>
      <c r="F3671">
        <v>23253</v>
      </c>
    </row>
    <row r="3672" spans="1:6" x14ac:dyDescent="0.35">
      <c r="A3672" s="56">
        <v>44288</v>
      </c>
      <c r="B3672" s="56" t="str">
        <f>VLOOKUP(A3672,Mapping!$H$2:$I$215,2,0)</f>
        <v>Pre</v>
      </c>
      <c r="C3672" s="123" t="str">
        <f>VLOOKUP(A3672,Mapping!$H$2:$J$215,3,0)</f>
        <v>Pre</v>
      </c>
      <c r="D3672" t="s">
        <v>120</v>
      </c>
      <c r="E3672" t="str">
        <f>VLOOKUP(D3672,Mapping!$E$2:$F$28,2,0)</f>
        <v>sum</v>
      </c>
      <c r="F3672">
        <v>24057</v>
      </c>
    </row>
    <row r="3673" spans="1:6" x14ac:dyDescent="0.35">
      <c r="A3673" s="56">
        <v>44289</v>
      </c>
      <c r="B3673" s="56" t="str">
        <f>VLOOKUP(A3673,Mapping!$H$2:$I$215,2,0)</f>
        <v>Pre</v>
      </c>
      <c r="C3673" s="123" t="str">
        <f>VLOOKUP(A3673,Mapping!$H$2:$J$215,3,0)</f>
        <v>Pre</v>
      </c>
      <c r="D3673" t="s">
        <v>120</v>
      </c>
      <c r="E3673" t="str">
        <f>VLOOKUP(D3673,Mapping!$E$2:$F$28,2,0)</f>
        <v>sum</v>
      </c>
      <c r="F3673">
        <v>21382</v>
      </c>
    </row>
    <row r="3674" spans="1:6" x14ac:dyDescent="0.35">
      <c r="A3674" s="56">
        <v>44290</v>
      </c>
      <c r="B3674" s="56" t="str">
        <f>VLOOKUP(A3674,Mapping!$H$2:$I$215,2,0)</f>
        <v>Pre</v>
      </c>
      <c r="C3674" s="123" t="str">
        <f>VLOOKUP(A3674,Mapping!$H$2:$J$215,3,0)</f>
        <v>Pre</v>
      </c>
      <c r="D3674" t="s">
        <v>120</v>
      </c>
      <c r="E3674" t="str">
        <f>VLOOKUP(D3674,Mapping!$E$2:$F$28,2,0)</f>
        <v>sum</v>
      </c>
      <c r="F3674">
        <v>19441</v>
      </c>
    </row>
    <row r="3675" spans="1:6" x14ac:dyDescent="0.35">
      <c r="A3675" s="56">
        <v>44291</v>
      </c>
      <c r="B3675" s="56" t="str">
        <f>VLOOKUP(A3675,Mapping!$H$2:$I$215,2,0)</f>
        <v>Pre</v>
      </c>
      <c r="C3675" s="123" t="str">
        <f>VLOOKUP(A3675,Mapping!$H$2:$J$215,3,0)</f>
        <v>Pre</v>
      </c>
      <c r="D3675" t="s">
        <v>120</v>
      </c>
      <c r="E3675" t="str">
        <f>VLOOKUP(D3675,Mapping!$E$2:$F$28,2,0)</f>
        <v>sum</v>
      </c>
      <c r="F3675">
        <v>19046</v>
      </c>
    </row>
    <row r="3676" spans="1:6" x14ac:dyDescent="0.35">
      <c r="A3676" s="56">
        <v>44292</v>
      </c>
      <c r="B3676" s="56" t="str">
        <f>VLOOKUP(A3676,Mapping!$H$2:$I$215,2,0)</f>
        <v>Pre</v>
      </c>
      <c r="C3676" s="123" t="str">
        <f>VLOOKUP(A3676,Mapping!$H$2:$J$215,3,0)</f>
        <v>Pre</v>
      </c>
      <c r="D3676" t="s">
        <v>120</v>
      </c>
      <c r="E3676" t="str">
        <f>VLOOKUP(D3676,Mapping!$E$2:$F$28,2,0)</f>
        <v>sum</v>
      </c>
      <c r="F3676">
        <v>20065</v>
      </c>
    </row>
    <row r="3677" spans="1:6" x14ac:dyDescent="0.35">
      <c r="A3677" s="56">
        <v>44293</v>
      </c>
      <c r="B3677" s="56" t="str">
        <f>VLOOKUP(A3677,Mapping!$H$2:$I$215,2,0)</f>
        <v>Pre</v>
      </c>
      <c r="C3677" s="123" t="str">
        <f>VLOOKUP(A3677,Mapping!$H$2:$J$215,3,0)</f>
        <v>Pre</v>
      </c>
      <c r="D3677" t="s">
        <v>120</v>
      </c>
      <c r="E3677" t="str">
        <f>VLOOKUP(D3677,Mapping!$E$2:$F$28,2,0)</f>
        <v>sum</v>
      </c>
      <c r="F3677">
        <v>17943</v>
      </c>
    </row>
    <row r="3678" spans="1:6" x14ac:dyDescent="0.35">
      <c r="A3678" s="56">
        <v>44294</v>
      </c>
      <c r="B3678" s="56" t="str">
        <f>VLOOKUP(A3678,Mapping!$H$2:$I$215,2,0)</f>
        <v>Pre</v>
      </c>
      <c r="C3678" s="123" t="str">
        <f>VLOOKUP(A3678,Mapping!$H$2:$J$215,3,0)</f>
        <v>Pre</v>
      </c>
      <c r="D3678" t="s">
        <v>120</v>
      </c>
      <c r="E3678" t="str">
        <f>VLOOKUP(D3678,Mapping!$E$2:$F$28,2,0)</f>
        <v>sum</v>
      </c>
      <c r="F3678">
        <v>111843</v>
      </c>
    </row>
    <row r="3679" spans="1:6" x14ac:dyDescent="0.35">
      <c r="A3679" s="56">
        <v>44295</v>
      </c>
      <c r="B3679" s="56" t="str">
        <f>VLOOKUP(A3679,Mapping!$H$2:$I$215,2,0)</f>
        <v>Pre</v>
      </c>
      <c r="C3679" s="123" t="str">
        <f>VLOOKUP(A3679,Mapping!$H$2:$J$215,3,0)</f>
        <v>Pre</v>
      </c>
      <c r="D3679" t="s">
        <v>120</v>
      </c>
      <c r="E3679" t="str">
        <f>VLOOKUP(D3679,Mapping!$E$2:$F$28,2,0)</f>
        <v>sum</v>
      </c>
      <c r="F3679">
        <v>117491</v>
      </c>
    </row>
    <row r="3680" spans="1:6" x14ac:dyDescent="0.35">
      <c r="A3680" s="56">
        <v>44296</v>
      </c>
      <c r="B3680" s="56" t="str">
        <f>VLOOKUP(A3680,Mapping!$H$2:$I$215,2,0)</f>
        <v>Pre</v>
      </c>
      <c r="C3680" s="123" t="str">
        <f>VLOOKUP(A3680,Mapping!$H$2:$J$215,3,0)</f>
        <v>Pre</v>
      </c>
      <c r="D3680" t="s">
        <v>120</v>
      </c>
      <c r="E3680" t="str">
        <f>VLOOKUP(D3680,Mapping!$E$2:$F$28,2,0)</f>
        <v>sum</v>
      </c>
      <c r="F3680">
        <v>107014</v>
      </c>
    </row>
    <row r="3681" spans="1:6" x14ac:dyDescent="0.35">
      <c r="A3681" s="56">
        <v>44297</v>
      </c>
      <c r="B3681" s="56" t="str">
        <f>VLOOKUP(A3681,Mapping!$H$2:$I$215,2,0)</f>
        <v>Pre</v>
      </c>
      <c r="C3681" s="123" t="str">
        <f>VLOOKUP(A3681,Mapping!$H$2:$J$215,3,0)</f>
        <v>Pre</v>
      </c>
      <c r="D3681" t="s">
        <v>120</v>
      </c>
      <c r="E3681" t="str">
        <f>VLOOKUP(D3681,Mapping!$E$2:$F$28,2,0)</f>
        <v>sum</v>
      </c>
      <c r="F3681">
        <v>86469</v>
      </c>
    </row>
    <row r="3682" spans="1:6" x14ac:dyDescent="0.35">
      <c r="A3682" s="56">
        <v>44298</v>
      </c>
      <c r="B3682" s="56" t="str">
        <f>VLOOKUP(A3682,Mapping!$H$2:$I$215,2,0)</f>
        <v>Pre</v>
      </c>
      <c r="C3682" s="123" t="str">
        <f>VLOOKUP(A3682,Mapping!$H$2:$J$215,3,0)</f>
        <v>Pre</v>
      </c>
      <c r="D3682" t="s">
        <v>120</v>
      </c>
      <c r="E3682" t="str">
        <f>VLOOKUP(D3682,Mapping!$E$2:$F$28,2,0)</f>
        <v>sum</v>
      </c>
      <c r="F3682">
        <v>84761</v>
      </c>
    </row>
    <row r="3683" spans="1:6" x14ac:dyDescent="0.35">
      <c r="A3683" s="56">
        <v>44299</v>
      </c>
      <c r="B3683" s="56" t="str">
        <f>VLOOKUP(A3683,Mapping!$H$2:$I$215,2,0)</f>
        <v>Pre</v>
      </c>
      <c r="C3683" s="123" t="str">
        <f>VLOOKUP(A3683,Mapping!$H$2:$J$215,3,0)</f>
        <v>Pre</v>
      </c>
      <c r="D3683" t="s">
        <v>120</v>
      </c>
      <c r="E3683" t="str">
        <f>VLOOKUP(D3683,Mapping!$E$2:$F$28,2,0)</f>
        <v>sum</v>
      </c>
      <c r="F3683">
        <v>72133</v>
      </c>
    </row>
    <row r="3684" spans="1:6" x14ac:dyDescent="0.35">
      <c r="A3684" s="56">
        <v>44300</v>
      </c>
      <c r="B3684" s="56" t="str">
        <f>VLOOKUP(A3684,Mapping!$H$2:$I$215,2,0)</f>
        <v>Pre</v>
      </c>
      <c r="C3684" s="123" t="str">
        <f>VLOOKUP(A3684,Mapping!$H$2:$J$215,3,0)</f>
        <v>Pre</v>
      </c>
      <c r="D3684" t="s">
        <v>120</v>
      </c>
      <c r="E3684" t="str">
        <f>VLOOKUP(D3684,Mapping!$E$2:$F$28,2,0)</f>
        <v>sum</v>
      </c>
      <c r="F3684">
        <v>63776</v>
      </c>
    </row>
    <row r="3685" spans="1:6" x14ac:dyDescent="0.35">
      <c r="A3685" s="56">
        <v>44301</v>
      </c>
      <c r="B3685" s="56" t="str">
        <f>VLOOKUP(A3685,Mapping!$H$2:$I$215,2,0)</f>
        <v>Pre</v>
      </c>
      <c r="C3685" s="123" t="str">
        <f>VLOOKUP(A3685,Mapping!$H$2:$J$215,3,0)</f>
        <v>Pre</v>
      </c>
      <c r="D3685" t="s">
        <v>120</v>
      </c>
      <c r="E3685" t="str">
        <f>VLOOKUP(D3685,Mapping!$E$2:$F$28,2,0)</f>
        <v>sum</v>
      </c>
      <c r="F3685">
        <v>69885</v>
      </c>
    </row>
    <row r="3686" spans="1:6" x14ac:dyDescent="0.35">
      <c r="A3686" s="56">
        <v>44302</v>
      </c>
      <c r="B3686" s="56" t="str">
        <f>VLOOKUP(A3686,Mapping!$H$2:$I$215,2,0)</f>
        <v>Pre</v>
      </c>
      <c r="C3686" s="123" t="str">
        <f>VLOOKUP(A3686,Mapping!$H$2:$J$215,3,0)</f>
        <v>Pre</v>
      </c>
      <c r="D3686" t="s">
        <v>120</v>
      </c>
      <c r="E3686" t="str">
        <f>VLOOKUP(D3686,Mapping!$E$2:$F$28,2,0)</f>
        <v>sum</v>
      </c>
      <c r="F3686">
        <v>40704</v>
      </c>
    </row>
    <row r="3687" spans="1:6" x14ac:dyDescent="0.35">
      <c r="A3687" s="56">
        <v>44303</v>
      </c>
      <c r="B3687" s="56" t="str">
        <f>VLOOKUP(A3687,Mapping!$H$2:$I$215,2,0)</f>
        <v>Pre</v>
      </c>
      <c r="C3687" s="123" t="str">
        <f>VLOOKUP(A3687,Mapping!$H$2:$J$215,3,0)</f>
        <v>Pre</v>
      </c>
      <c r="D3687" t="s">
        <v>120</v>
      </c>
      <c r="E3687" t="str">
        <f>VLOOKUP(D3687,Mapping!$E$2:$F$28,2,0)</f>
        <v>sum</v>
      </c>
      <c r="F3687">
        <v>26482</v>
      </c>
    </row>
    <row r="3688" spans="1:6" x14ac:dyDescent="0.35">
      <c r="A3688" s="56">
        <v>44304</v>
      </c>
      <c r="B3688" s="56" t="str">
        <f>VLOOKUP(A3688,Mapping!$H$2:$I$215,2,0)</f>
        <v>Pre</v>
      </c>
      <c r="C3688" s="123" t="str">
        <f>VLOOKUP(A3688,Mapping!$H$2:$J$215,3,0)</f>
        <v>Pre</v>
      </c>
      <c r="D3688" t="s">
        <v>120</v>
      </c>
      <c r="E3688" t="str">
        <f>VLOOKUP(D3688,Mapping!$E$2:$F$28,2,0)</f>
        <v>sum</v>
      </c>
      <c r="F3688">
        <v>30428</v>
      </c>
    </row>
    <row r="3689" spans="1:6" x14ac:dyDescent="0.35">
      <c r="A3689" s="56">
        <v>44305</v>
      </c>
      <c r="B3689" s="56" t="str">
        <f>VLOOKUP(A3689,Mapping!$H$2:$I$215,2,0)</f>
        <v>Pre</v>
      </c>
      <c r="C3689" s="123" t="str">
        <f>VLOOKUP(A3689,Mapping!$H$2:$J$215,3,0)</f>
        <v>Pre</v>
      </c>
      <c r="D3689" t="s">
        <v>120</v>
      </c>
      <c r="E3689" t="str">
        <f>VLOOKUP(D3689,Mapping!$E$2:$F$28,2,0)</f>
        <v>sum</v>
      </c>
      <c r="F3689">
        <v>22860</v>
      </c>
    </row>
    <row r="3690" spans="1:6" x14ac:dyDescent="0.35">
      <c r="A3690" s="56">
        <v>44306</v>
      </c>
      <c r="B3690" s="56" t="str">
        <f>VLOOKUP(A3690,Mapping!$H$2:$I$215,2,0)</f>
        <v>Pre</v>
      </c>
      <c r="C3690" s="123" t="str">
        <f>VLOOKUP(A3690,Mapping!$H$2:$J$215,3,0)</f>
        <v>Pre</v>
      </c>
      <c r="D3690" t="s">
        <v>120</v>
      </c>
      <c r="E3690" t="str">
        <f>VLOOKUP(D3690,Mapping!$E$2:$F$28,2,0)</f>
        <v>sum</v>
      </c>
      <c r="F3690">
        <v>19902</v>
      </c>
    </row>
    <row r="3691" spans="1:6" x14ac:dyDescent="0.35">
      <c r="A3691" s="56">
        <v>44307</v>
      </c>
      <c r="B3691" s="56" t="str">
        <f>VLOOKUP(A3691,Mapping!$H$2:$I$215,2,0)</f>
        <v>Pre</v>
      </c>
      <c r="C3691" s="123" t="str">
        <f>VLOOKUP(A3691,Mapping!$H$2:$J$215,3,0)</f>
        <v>Pre</v>
      </c>
      <c r="D3691" t="s">
        <v>120</v>
      </c>
      <c r="E3691" t="str">
        <f>VLOOKUP(D3691,Mapping!$E$2:$F$28,2,0)</f>
        <v>sum</v>
      </c>
      <c r="F3691">
        <v>20219</v>
      </c>
    </row>
    <row r="3692" spans="1:6" x14ac:dyDescent="0.35">
      <c r="A3692" s="56">
        <v>44308</v>
      </c>
      <c r="B3692" s="56" t="str">
        <f>VLOOKUP(A3692,Mapping!$H$2:$I$215,2,0)</f>
        <v>Pre</v>
      </c>
      <c r="C3692" s="123" t="str">
        <f>VLOOKUP(A3692,Mapping!$H$2:$J$215,3,0)</f>
        <v>Pre</v>
      </c>
      <c r="D3692" t="s">
        <v>120</v>
      </c>
      <c r="E3692" t="str">
        <f>VLOOKUP(D3692,Mapping!$E$2:$F$28,2,0)</f>
        <v>sum</v>
      </c>
      <c r="F3692">
        <v>22953</v>
      </c>
    </row>
    <row r="3693" spans="1:6" x14ac:dyDescent="0.35">
      <c r="A3693" s="56">
        <v>44309</v>
      </c>
      <c r="B3693" s="56" t="str">
        <f>VLOOKUP(A3693,Mapping!$H$2:$I$215,2,0)</f>
        <v>Pre</v>
      </c>
      <c r="C3693" s="123" t="str">
        <f>VLOOKUP(A3693,Mapping!$H$2:$J$215,3,0)</f>
        <v>Pre</v>
      </c>
      <c r="D3693" t="s">
        <v>120</v>
      </c>
      <c r="E3693" t="str">
        <f>VLOOKUP(D3693,Mapping!$E$2:$F$28,2,0)</f>
        <v>sum</v>
      </c>
      <c r="F3693">
        <v>21069</v>
      </c>
    </row>
    <row r="3694" spans="1:6" x14ac:dyDescent="0.35">
      <c r="A3694" s="56">
        <v>44310</v>
      </c>
      <c r="B3694" s="56" t="str">
        <f>VLOOKUP(A3694,Mapping!$H$2:$I$215,2,0)</f>
        <v>Pre</v>
      </c>
      <c r="C3694" s="123" t="str">
        <f>VLOOKUP(A3694,Mapping!$H$2:$J$215,3,0)</f>
        <v>Pre</v>
      </c>
      <c r="D3694" t="s">
        <v>120</v>
      </c>
      <c r="E3694" t="str">
        <f>VLOOKUP(D3694,Mapping!$E$2:$F$28,2,0)</f>
        <v>sum</v>
      </c>
      <c r="F3694">
        <v>26104</v>
      </c>
    </row>
    <row r="3695" spans="1:6" x14ac:dyDescent="0.35">
      <c r="A3695" s="56">
        <v>44311</v>
      </c>
      <c r="B3695" s="56" t="str">
        <f>VLOOKUP(A3695,Mapping!$H$2:$I$215,2,0)</f>
        <v>Pre</v>
      </c>
      <c r="C3695" s="123" t="str">
        <f>VLOOKUP(A3695,Mapping!$H$2:$J$215,3,0)</f>
        <v>Pre</v>
      </c>
      <c r="D3695" t="s">
        <v>120</v>
      </c>
      <c r="E3695" t="str">
        <f>VLOOKUP(D3695,Mapping!$E$2:$F$28,2,0)</f>
        <v>sum</v>
      </c>
      <c r="F3695">
        <v>25929</v>
      </c>
    </row>
    <row r="3696" spans="1:6" x14ac:dyDescent="0.35">
      <c r="A3696" s="56">
        <v>44312</v>
      </c>
      <c r="B3696" s="56" t="str">
        <f>VLOOKUP(A3696,Mapping!$H$2:$I$215,2,0)</f>
        <v>Pre</v>
      </c>
      <c r="C3696" s="123" t="str">
        <f>VLOOKUP(A3696,Mapping!$H$2:$J$215,3,0)</f>
        <v>Pre</v>
      </c>
      <c r="D3696" t="s">
        <v>120</v>
      </c>
      <c r="E3696" t="str">
        <f>VLOOKUP(D3696,Mapping!$E$2:$F$28,2,0)</f>
        <v>sum</v>
      </c>
      <c r="F3696">
        <v>29477</v>
      </c>
    </row>
    <row r="3697" spans="1:6" x14ac:dyDescent="0.35">
      <c r="A3697" s="56">
        <v>44313</v>
      </c>
      <c r="B3697" s="56" t="str">
        <f>VLOOKUP(A3697,Mapping!$H$2:$I$215,2,0)</f>
        <v>Post</v>
      </c>
      <c r="C3697" s="123" t="str">
        <f>VLOOKUP(A3697,Mapping!$H$2:$J$215,3,0)</f>
        <v>Post</v>
      </c>
      <c r="D3697" t="s">
        <v>120</v>
      </c>
      <c r="E3697" t="str">
        <f>VLOOKUP(D3697,Mapping!$E$2:$F$28,2,0)</f>
        <v>sum</v>
      </c>
      <c r="F3697">
        <v>70130</v>
      </c>
    </row>
    <row r="3698" spans="1:6" x14ac:dyDescent="0.35">
      <c r="A3698" s="56">
        <v>44314</v>
      </c>
      <c r="B3698" s="56" t="str">
        <f>VLOOKUP(A3698,Mapping!$H$2:$I$215,2,0)</f>
        <v>Post</v>
      </c>
      <c r="C3698" s="123" t="str">
        <f>VLOOKUP(A3698,Mapping!$H$2:$J$215,3,0)</f>
        <v>Post</v>
      </c>
      <c r="D3698" t="s">
        <v>120</v>
      </c>
      <c r="E3698" t="str">
        <f>VLOOKUP(D3698,Mapping!$E$2:$F$28,2,0)</f>
        <v>sum</v>
      </c>
      <c r="F3698">
        <v>47654</v>
      </c>
    </row>
    <row r="3699" spans="1:6" x14ac:dyDescent="0.35">
      <c r="A3699" s="56">
        <v>44315</v>
      </c>
      <c r="B3699" s="56" t="str">
        <f>VLOOKUP(A3699,Mapping!$H$2:$I$215,2,0)</f>
        <v>Post</v>
      </c>
      <c r="C3699" s="123" t="str">
        <f>VLOOKUP(A3699,Mapping!$H$2:$J$215,3,0)</f>
        <v>Post</v>
      </c>
      <c r="D3699" t="s">
        <v>120</v>
      </c>
      <c r="E3699" t="str">
        <f>VLOOKUP(D3699,Mapping!$E$2:$F$28,2,0)</f>
        <v>sum</v>
      </c>
      <c r="F3699">
        <v>41602</v>
      </c>
    </row>
    <row r="3700" spans="1:6" x14ac:dyDescent="0.35">
      <c r="A3700" s="56">
        <v>44316</v>
      </c>
      <c r="B3700" s="56" t="str">
        <f>VLOOKUP(A3700,Mapping!$H$2:$I$215,2,0)</f>
        <v>Post</v>
      </c>
      <c r="C3700" s="123" t="str">
        <f>VLOOKUP(A3700,Mapping!$H$2:$J$215,3,0)</f>
        <v>Post</v>
      </c>
      <c r="D3700" t="s">
        <v>120</v>
      </c>
      <c r="E3700" t="str">
        <f>VLOOKUP(D3700,Mapping!$E$2:$F$28,2,0)</f>
        <v>sum</v>
      </c>
      <c r="F3700">
        <v>32698</v>
      </c>
    </row>
    <row r="3701" spans="1:6" x14ac:dyDescent="0.35">
      <c r="A3701" s="56">
        <v>44317</v>
      </c>
      <c r="B3701" s="56" t="str">
        <f>VLOOKUP(A3701,Mapping!$H$2:$I$215,2,0)</f>
        <v>Post</v>
      </c>
      <c r="C3701" s="123" t="str">
        <f>VLOOKUP(A3701,Mapping!$H$2:$J$215,3,0)</f>
        <v>Post</v>
      </c>
      <c r="D3701" t="s">
        <v>120</v>
      </c>
      <c r="E3701" t="str">
        <f>VLOOKUP(D3701,Mapping!$E$2:$F$28,2,0)</f>
        <v>sum</v>
      </c>
      <c r="F3701">
        <v>32628</v>
      </c>
    </row>
    <row r="3702" spans="1:6" x14ac:dyDescent="0.35">
      <c r="A3702" s="56">
        <v>44318</v>
      </c>
      <c r="B3702" s="56" t="str">
        <f>VLOOKUP(A3702,Mapping!$H$2:$I$215,2,0)</f>
        <v>Post</v>
      </c>
      <c r="C3702" s="123" t="str">
        <f>VLOOKUP(A3702,Mapping!$H$2:$J$215,3,0)</f>
        <v>Post</v>
      </c>
      <c r="D3702" t="s">
        <v>120</v>
      </c>
      <c r="E3702" t="str">
        <f>VLOOKUP(D3702,Mapping!$E$2:$F$28,2,0)</f>
        <v>sum</v>
      </c>
      <c r="F3702">
        <v>37546</v>
      </c>
    </row>
    <row r="3703" spans="1:6" x14ac:dyDescent="0.35">
      <c r="A3703" s="56">
        <v>44319</v>
      </c>
      <c r="B3703" s="56" t="str">
        <f>VLOOKUP(A3703,Mapping!$H$2:$I$215,2,0)</f>
        <v>Post</v>
      </c>
      <c r="C3703" s="123" t="str">
        <f>VLOOKUP(A3703,Mapping!$H$2:$J$215,3,0)</f>
        <v>Post</v>
      </c>
      <c r="D3703" t="s">
        <v>120</v>
      </c>
      <c r="E3703" t="str">
        <f>VLOOKUP(D3703,Mapping!$E$2:$F$28,2,0)</f>
        <v>sum</v>
      </c>
      <c r="F3703">
        <v>38796</v>
      </c>
    </row>
    <row r="3704" spans="1:6" x14ac:dyDescent="0.35">
      <c r="A3704" s="56">
        <v>44320</v>
      </c>
      <c r="B3704" s="56" t="str">
        <f>VLOOKUP(A3704,Mapping!$H$2:$I$215,2,0)</f>
        <v>Post</v>
      </c>
      <c r="C3704" s="123" t="str">
        <f>VLOOKUP(A3704,Mapping!$H$2:$J$215,3,0)</f>
        <v>Post</v>
      </c>
      <c r="D3704" t="s">
        <v>120</v>
      </c>
      <c r="E3704" t="str">
        <f>VLOOKUP(D3704,Mapping!$E$2:$F$28,2,0)</f>
        <v>sum</v>
      </c>
      <c r="F3704">
        <v>154963</v>
      </c>
    </row>
    <row r="3705" spans="1:6" x14ac:dyDescent="0.35">
      <c r="A3705" s="56">
        <v>44321</v>
      </c>
      <c r="B3705" s="56" t="str">
        <f>VLOOKUP(A3705,Mapping!$H$2:$I$215,2,0)</f>
        <v>Post</v>
      </c>
      <c r="C3705" s="123" t="str">
        <f>VLOOKUP(A3705,Mapping!$H$2:$J$215,3,0)</f>
        <v>Post</v>
      </c>
      <c r="D3705" t="s">
        <v>120</v>
      </c>
      <c r="E3705" t="str">
        <f>VLOOKUP(D3705,Mapping!$E$2:$F$28,2,0)</f>
        <v>sum</v>
      </c>
      <c r="F3705">
        <v>208616</v>
      </c>
    </row>
    <row r="3706" spans="1:6" x14ac:dyDescent="0.35">
      <c r="A3706" s="56">
        <v>44322</v>
      </c>
      <c r="B3706" s="56" t="str">
        <f>VLOOKUP(A3706,Mapping!$H$2:$I$215,2,0)</f>
        <v>Post</v>
      </c>
      <c r="C3706" s="123" t="str">
        <f>VLOOKUP(A3706,Mapping!$H$2:$J$215,3,0)</f>
        <v>Post</v>
      </c>
      <c r="D3706" t="s">
        <v>120</v>
      </c>
      <c r="E3706" t="str">
        <f>VLOOKUP(D3706,Mapping!$E$2:$F$28,2,0)</f>
        <v>sum</v>
      </c>
      <c r="F3706">
        <v>152370</v>
      </c>
    </row>
    <row r="3707" spans="1:6" x14ac:dyDescent="0.35">
      <c r="A3707" s="56">
        <v>44323</v>
      </c>
      <c r="B3707" s="56" t="str">
        <f>VLOOKUP(A3707,Mapping!$H$2:$I$215,2,0)</f>
        <v>Post</v>
      </c>
      <c r="C3707" s="123" t="str">
        <f>VLOOKUP(A3707,Mapping!$H$2:$J$215,3,0)</f>
        <v>Post</v>
      </c>
      <c r="D3707" t="s">
        <v>120</v>
      </c>
      <c r="E3707" t="str">
        <f>VLOOKUP(D3707,Mapping!$E$2:$F$28,2,0)</f>
        <v>sum</v>
      </c>
      <c r="F3707">
        <v>89119</v>
      </c>
    </row>
    <row r="3708" spans="1:6" x14ac:dyDescent="0.35">
      <c r="A3708" s="56">
        <v>44324</v>
      </c>
      <c r="B3708" s="56" t="str">
        <f>VLOOKUP(A3708,Mapping!$H$2:$I$215,2,0)</f>
        <v>Post</v>
      </c>
      <c r="C3708" s="123" t="str">
        <f>VLOOKUP(A3708,Mapping!$H$2:$J$215,3,0)</f>
        <v>Post</v>
      </c>
      <c r="D3708" t="s">
        <v>120</v>
      </c>
      <c r="E3708" t="str">
        <f>VLOOKUP(D3708,Mapping!$E$2:$F$28,2,0)</f>
        <v>sum</v>
      </c>
      <c r="F3708">
        <v>68810</v>
      </c>
    </row>
    <row r="3709" spans="1:6" x14ac:dyDescent="0.35">
      <c r="A3709" s="56">
        <v>44325</v>
      </c>
      <c r="B3709" s="56" t="str">
        <f>VLOOKUP(A3709,Mapping!$H$2:$I$215,2,0)</f>
        <v>Post</v>
      </c>
      <c r="C3709" s="123" t="str">
        <f>VLOOKUP(A3709,Mapping!$H$2:$J$215,3,0)</f>
        <v>Post</v>
      </c>
      <c r="D3709" t="s">
        <v>120</v>
      </c>
      <c r="E3709" t="str">
        <f>VLOOKUP(D3709,Mapping!$E$2:$F$28,2,0)</f>
        <v>sum</v>
      </c>
      <c r="F3709">
        <v>69578</v>
      </c>
    </row>
    <row r="3710" spans="1:6" x14ac:dyDescent="0.35">
      <c r="A3710" s="56">
        <v>44326</v>
      </c>
      <c r="B3710" s="56" t="str">
        <f>VLOOKUP(A3710,Mapping!$H$2:$I$215,2,0)</f>
        <v>Post</v>
      </c>
      <c r="C3710" s="123" t="str">
        <f>VLOOKUP(A3710,Mapping!$H$2:$J$215,3,0)</f>
        <v>Post</v>
      </c>
      <c r="D3710" t="s">
        <v>120</v>
      </c>
      <c r="E3710" t="str">
        <f>VLOOKUP(D3710,Mapping!$E$2:$F$28,2,0)</f>
        <v>sum</v>
      </c>
      <c r="F3710">
        <v>86105</v>
      </c>
    </row>
    <row r="3711" spans="1:6" x14ac:dyDescent="0.35">
      <c r="A3711" s="56">
        <v>44327</v>
      </c>
      <c r="B3711" s="56" t="str">
        <f>VLOOKUP(A3711,Mapping!$H$2:$I$215,2,0)</f>
        <v>Post</v>
      </c>
      <c r="C3711" s="123" t="str">
        <f>VLOOKUP(A3711,Mapping!$H$2:$J$215,3,0)</f>
        <v>Post</v>
      </c>
      <c r="D3711" t="s">
        <v>120</v>
      </c>
      <c r="E3711" t="str">
        <f>VLOOKUP(D3711,Mapping!$E$2:$F$28,2,0)</f>
        <v>sum</v>
      </c>
      <c r="F3711">
        <v>124866</v>
      </c>
    </row>
    <row r="3712" spans="1:6" x14ac:dyDescent="0.35">
      <c r="A3712" s="56">
        <v>44328</v>
      </c>
      <c r="B3712" s="56" t="str">
        <f>VLOOKUP(A3712,Mapping!$H$2:$I$215,2,0)</f>
        <v>Post</v>
      </c>
      <c r="C3712" s="123" t="str">
        <f>VLOOKUP(A3712,Mapping!$H$2:$J$215,3,0)</f>
        <v>Post</v>
      </c>
      <c r="D3712" t="s">
        <v>120</v>
      </c>
      <c r="E3712" t="str">
        <f>VLOOKUP(D3712,Mapping!$E$2:$F$28,2,0)</f>
        <v>sum</v>
      </c>
      <c r="F3712">
        <v>121526</v>
      </c>
    </row>
    <row r="3713" spans="1:6" x14ac:dyDescent="0.35">
      <c r="A3713" s="56">
        <v>44329</v>
      </c>
      <c r="B3713" s="56" t="str">
        <f>VLOOKUP(A3713,Mapping!$H$2:$I$215,2,0)</f>
        <v>Post</v>
      </c>
      <c r="C3713" s="123" t="str">
        <f>VLOOKUP(A3713,Mapping!$H$2:$J$215,3,0)</f>
        <v>Post</v>
      </c>
      <c r="D3713" t="s">
        <v>120</v>
      </c>
      <c r="E3713" t="str">
        <f>VLOOKUP(D3713,Mapping!$E$2:$F$28,2,0)</f>
        <v>sum</v>
      </c>
      <c r="F3713">
        <v>64227</v>
      </c>
    </row>
    <row r="3714" spans="1:6" x14ac:dyDescent="0.35">
      <c r="A3714" s="56">
        <v>44330</v>
      </c>
      <c r="B3714" s="56" t="str">
        <f>VLOOKUP(A3714,Mapping!$H$2:$I$215,2,0)</f>
        <v>Post</v>
      </c>
      <c r="C3714" s="123" t="str">
        <f>VLOOKUP(A3714,Mapping!$H$2:$J$215,3,0)</f>
        <v>Post</v>
      </c>
      <c r="D3714" t="s">
        <v>120</v>
      </c>
      <c r="E3714" t="str">
        <f>VLOOKUP(D3714,Mapping!$E$2:$F$28,2,0)</f>
        <v>sum</v>
      </c>
      <c r="F3714">
        <v>52577</v>
      </c>
    </row>
    <row r="3715" spans="1:6" x14ac:dyDescent="0.35">
      <c r="A3715" s="56">
        <v>44331</v>
      </c>
      <c r="B3715" s="56" t="str">
        <f>VLOOKUP(A3715,Mapping!$H$2:$I$215,2,0)</f>
        <v>Post</v>
      </c>
      <c r="C3715" s="123" t="str">
        <f>VLOOKUP(A3715,Mapping!$H$2:$J$215,3,0)</f>
        <v>Post</v>
      </c>
      <c r="D3715" t="s">
        <v>120</v>
      </c>
      <c r="E3715" t="str">
        <f>VLOOKUP(D3715,Mapping!$E$2:$F$28,2,0)</f>
        <v>sum</v>
      </c>
      <c r="F3715">
        <v>55395</v>
      </c>
    </row>
    <row r="3716" spans="1:6" x14ac:dyDescent="0.35">
      <c r="A3716" s="56">
        <v>44332</v>
      </c>
      <c r="B3716" s="56" t="str">
        <f>VLOOKUP(A3716,Mapping!$H$2:$I$215,2,0)</f>
        <v>Post</v>
      </c>
      <c r="C3716" s="123" t="str">
        <f>VLOOKUP(A3716,Mapping!$H$2:$J$215,3,0)</f>
        <v>Post</v>
      </c>
      <c r="D3716" t="s">
        <v>120</v>
      </c>
      <c r="E3716" t="str">
        <f>VLOOKUP(D3716,Mapping!$E$2:$F$28,2,0)</f>
        <v>sum</v>
      </c>
      <c r="F3716">
        <v>57040</v>
      </c>
    </row>
    <row r="3717" spans="1:6" x14ac:dyDescent="0.35">
      <c r="A3717" s="56">
        <v>44333</v>
      </c>
      <c r="B3717" s="56" t="str">
        <f>VLOOKUP(A3717,Mapping!$H$2:$I$215,2,0)</f>
        <v>Post</v>
      </c>
      <c r="C3717" s="123" t="str">
        <f>VLOOKUP(A3717,Mapping!$H$2:$J$215,3,0)</f>
        <v>Post</v>
      </c>
      <c r="D3717" t="s">
        <v>120</v>
      </c>
      <c r="E3717" t="str">
        <f>VLOOKUP(D3717,Mapping!$E$2:$F$28,2,0)</f>
        <v>sum</v>
      </c>
      <c r="F3717">
        <v>54777</v>
      </c>
    </row>
    <row r="3718" spans="1:6" x14ac:dyDescent="0.35">
      <c r="A3718" s="56">
        <v>44334</v>
      </c>
      <c r="B3718" s="56" t="str">
        <f>VLOOKUP(A3718,Mapping!$H$2:$I$215,2,0)</f>
        <v>Post</v>
      </c>
      <c r="C3718" s="123" t="str">
        <f>VLOOKUP(A3718,Mapping!$H$2:$J$215,3,0)</f>
        <v>Post</v>
      </c>
      <c r="D3718" t="s">
        <v>120</v>
      </c>
      <c r="E3718" t="str">
        <f>VLOOKUP(D3718,Mapping!$E$2:$F$28,2,0)</f>
        <v>sum</v>
      </c>
      <c r="F3718">
        <v>51226</v>
      </c>
    </row>
    <row r="3719" spans="1:6" x14ac:dyDescent="0.35">
      <c r="A3719" s="56">
        <v>44335</v>
      </c>
      <c r="B3719" s="56" t="str">
        <f>VLOOKUP(A3719,Mapping!$H$2:$I$215,2,0)</f>
        <v>Post</v>
      </c>
      <c r="C3719" s="123" t="str">
        <f>VLOOKUP(A3719,Mapping!$H$2:$J$215,3,0)</f>
        <v>Post</v>
      </c>
      <c r="D3719" t="s">
        <v>120</v>
      </c>
      <c r="E3719" t="str">
        <f>VLOOKUP(D3719,Mapping!$E$2:$F$28,2,0)</f>
        <v>sum</v>
      </c>
      <c r="F3719">
        <v>65886</v>
      </c>
    </row>
    <row r="3720" spans="1:6" x14ac:dyDescent="0.35">
      <c r="A3720" s="56">
        <v>44336</v>
      </c>
      <c r="B3720" s="56" t="str">
        <f>VLOOKUP(A3720,Mapping!$H$2:$I$215,2,0)</f>
        <v>Post</v>
      </c>
      <c r="C3720" s="123" t="str">
        <f>VLOOKUP(A3720,Mapping!$H$2:$J$215,3,0)</f>
        <v>Post</v>
      </c>
      <c r="D3720" t="s">
        <v>120</v>
      </c>
      <c r="E3720" t="str">
        <f>VLOOKUP(D3720,Mapping!$E$2:$F$28,2,0)</f>
        <v>sum</v>
      </c>
      <c r="F3720">
        <v>61568</v>
      </c>
    </row>
    <row r="3721" spans="1:6" x14ac:dyDescent="0.35">
      <c r="A3721" s="56">
        <v>44337</v>
      </c>
      <c r="B3721" s="56" t="str">
        <f>VLOOKUP(A3721,Mapping!$H$2:$I$215,2,0)</f>
        <v>Post</v>
      </c>
      <c r="C3721" s="123" t="str">
        <f>VLOOKUP(A3721,Mapping!$H$2:$J$215,3,0)</f>
        <v>Post</v>
      </c>
      <c r="D3721" t="s">
        <v>120</v>
      </c>
      <c r="E3721" t="str">
        <f>VLOOKUP(D3721,Mapping!$E$2:$F$28,2,0)</f>
        <v>sum</v>
      </c>
      <c r="F3721">
        <v>51478</v>
      </c>
    </row>
    <row r="3722" spans="1:6" x14ac:dyDescent="0.35">
      <c r="A3722" s="56">
        <v>44338</v>
      </c>
      <c r="B3722" s="56" t="str">
        <f>VLOOKUP(A3722,Mapping!$H$2:$I$215,2,0)</f>
        <v>Post</v>
      </c>
      <c r="C3722" s="123" t="str">
        <f>VLOOKUP(A3722,Mapping!$H$2:$J$215,3,0)</f>
        <v>Post</v>
      </c>
      <c r="D3722" t="s">
        <v>120</v>
      </c>
      <c r="E3722" t="str">
        <f>VLOOKUP(D3722,Mapping!$E$2:$F$28,2,0)</f>
        <v>sum</v>
      </c>
      <c r="F3722">
        <v>51940</v>
      </c>
    </row>
    <row r="3723" spans="1:6" x14ac:dyDescent="0.35">
      <c r="A3723" s="56">
        <v>44339</v>
      </c>
      <c r="B3723" s="56" t="str">
        <f>VLOOKUP(A3723,Mapping!$H$2:$I$215,2,0)</f>
        <v>Post</v>
      </c>
      <c r="C3723" s="123" t="str">
        <f>VLOOKUP(A3723,Mapping!$H$2:$J$215,3,0)</f>
        <v>Post</v>
      </c>
      <c r="D3723" t="s">
        <v>120</v>
      </c>
      <c r="E3723" t="str">
        <f>VLOOKUP(D3723,Mapping!$E$2:$F$28,2,0)</f>
        <v>sum</v>
      </c>
      <c r="F3723">
        <v>41083</v>
      </c>
    </row>
    <row r="3724" spans="1:6" x14ac:dyDescent="0.35">
      <c r="A3724" s="56">
        <v>44340</v>
      </c>
      <c r="B3724" s="56" t="str">
        <f>VLOOKUP(A3724,Mapping!$H$2:$I$215,2,0)</f>
        <v>Post</v>
      </c>
      <c r="C3724" s="123" t="str">
        <f>VLOOKUP(A3724,Mapping!$H$2:$J$215,3,0)</f>
        <v>Post</v>
      </c>
      <c r="D3724" t="s">
        <v>120</v>
      </c>
      <c r="E3724" t="str">
        <f>VLOOKUP(D3724,Mapping!$E$2:$F$28,2,0)</f>
        <v>sum</v>
      </c>
      <c r="F3724">
        <v>40859</v>
      </c>
    </row>
    <row r="3725" spans="1:6" x14ac:dyDescent="0.35">
      <c r="A3725" s="56">
        <v>44341</v>
      </c>
      <c r="B3725" s="56" t="str">
        <f>VLOOKUP(A3725,Mapping!$H$2:$I$215,2,0)</f>
        <v>Post</v>
      </c>
      <c r="C3725" s="123" t="str">
        <f>VLOOKUP(A3725,Mapping!$H$2:$J$215,3,0)</f>
        <v>Post</v>
      </c>
      <c r="D3725" t="s">
        <v>120</v>
      </c>
      <c r="E3725" t="str">
        <f>VLOOKUP(D3725,Mapping!$E$2:$F$28,2,0)</f>
        <v>sum</v>
      </c>
      <c r="F3725">
        <v>45188</v>
      </c>
    </row>
    <row r="3726" spans="1:6" x14ac:dyDescent="0.35">
      <c r="A3726" s="56">
        <v>44342</v>
      </c>
      <c r="B3726" s="56" t="str">
        <f>VLOOKUP(A3726,Mapping!$H$2:$I$215,2,0)</f>
        <v>Post</v>
      </c>
      <c r="C3726" s="123" t="str">
        <f>VLOOKUP(A3726,Mapping!$H$2:$J$215,3,0)</f>
        <v>Post</v>
      </c>
      <c r="D3726" t="s">
        <v>120</v>
      </c>
      <c r="E3726" t="str">
        <f>VLOOKUP(D3726,Mapping!$E$2:$F$28,2,0)</f>
        <v>sum</v>
      </c>
      <c r="F3726">
        <v>50527</v>
      </c>
    </row>
    <row r="3727" spans="1:6" x14ac:dyDescent="0.35">
      <c r="A3727" s="56">
        <v>44343</v>
      </c>
      <c r="B3727" s="56" t="str">
        <f>VLOOKUP(A3727,Mapping!$H$2:$I$215,2,0)</f>
        <v>Post</v>
      </c>
      <c r="C3727" s="123" t="str">
        <f>VLOOKUP(A3727,Mapping!$H$2:$J$215,3,0)</f>
        <v>Post</v>
      </c>
      <c r="D3727" t="s">
        <v>120</v>
      </c>
      <c r="E3727" t="str">
        <f>VLOOKUP(D3727,Mapping!$E$2:$F$28,2,0)</f>
        <v>sum</v>
      </c>
      <c r="F3727">
        <v>66203</v>
      </c>
    </row>
    <row r="3728" spans="1:6" x14ac:dyDescent="0.35">
      <c r="A3728" s="56">
        <v>44344</v>
      </c>
      <c r="B3728" s="56" t="str">
        <f>VLOOKUP(A3728,Mapping!$H$2:$I$215,2,0)</f>
        <v>Post</v>
      </c>
      <c r="C3728" s="123" t="str">
        <f>VLOOKUP(A3728,Mapping!$H$2:$J$215,3,0)</f>
        <v>Post</v>
      </c>
      <c r="D3728" t="s">
        <v>120</v>
      </c>
      <c r="E3728" t="str">
        <f>VLOOKUP(D3728,Mapping!$E$2:$F$28,2,0)</f>
        <v>sum</v>
      </c>
      <c r="F3728">
        <v>60839</v>
      </c>
    </row>
    <row r="3729" spans="1:6" x14ac:dyDescent="0.35">
      <c r="A3729" s="56">
        <v>44345</v>
      </c>
      <c r="B3729" s="56" t="str">
        <f>VLOOKUP(A3729,Mapping!$H$2:$I$215,2,0)</f>
        <v>Post</v>
      </c>
      <c r="C3729" s="123" t="str">
        <f>VLOOKUP(A3729,Mapping!$H$2:$J$215,3,0)</f>
        <v>Post</v>
      </c>
      <c r="D3729" t="s">
        <v>120</v>
      </c>
      <c r="E3729" t="str">
        <f>VLOOKUP(D3729,Mapping!$E$2:$F$28,2,0)</f>
        <v>sum</v>
      </c>
      <c r="F3729">
        <v>51156</v>
      </c>
    </row>
    <row r="3730" spans="1:6" x14ac:dyDescent="0.35">
      <c r="A3730" s="56">
        <v>44346</v>
      </c>
      <c r="B3730" s="56" t="str">
        <f>VLOOKUP(A3730,Mapping!$H$2:$I$215,2,0)</f>
        <v>Post</v>
      </c>
      <c r="C3730" s="123" t="str">
        <f>VLOOKUP(A3730,Mapping!$H$2:$J$215,3,0)</f>
        <v>Post</v>
      </c>
      <c r="D3730" t="s">
        <v>120</v>
      </c>
      <c r="E3730" t="str">
        <f>VLOOKUP(D3730,Mapping!$E$2:$F$28,2,0)</f>
        <v>sum</v>
      </c>
      <c r="F3730">
        <v>49031</v>
      </c>
    </row>
    <row r="3731" spans="1:6" x14ac:dyDescent="0.35">
      <c r="A3731" s="56">
        <v>44347</v>
      </c>
      <c r="B3731" s="56" t="str">
        <f>VLOOKUP(A3731,Mapping!$H$2:$I$215,2,0)</f>
        <v>Post</v>
      </c>
      <c r="C3731" s="123" t="str">
        <f>VLOOKUP(A3731,Mapping!$H$2:$J$215,3,0)</f>
        <v>Post</v>
      </c>
      <c r="D3731" t="s">
        <v>120</v>
      </c>
      <c r="E3731" t="str">
        <f>VLOOKUP(D3731,Mapping!$E$2:$F$28,2,0)</f>
        <v>sum</v>
      </c>
      <c r="F3731">
        <v>51126</v>
      </c>
    </row>
    <row r="3732" spans="1:6" x14ac:dyDescent="0.35">
      <c r="A3732" s="56">
        <v>44348</v>
      </c>
      <c r="B3732" s="56" t="str">
        <f>VLOOKUP(A3732,Mapping!$H$2:$I$215,2,0)</f>
        <v>Post</v>
      </c>
      <c r="C3732" s="123" t="str">
        <f>VLOOKUP(A3732,Mapping!$H$2:$J$215,3,0)</f>
        <v>Post</v>
      </c>
      <c r="D3732" t="s">
        <v>120</v>
      </c>
      <c r="E3732" t="str">
        <f>VLOOKUP(D3732,Mapping!$E$2:$F$28,2,0)</f>
        <v>sum</v>
      </c>
      <c r="F3732">
        <v>45850</v>
      </c>
    </row>
    <row r="3733" spans="1:6" x14ac:dyDescent="0.35">
      <c r="A3733" s="56">
        <v>44349</v>
      </c>
      <c r="B3733" s="56" t="str">
        <f>VLOOKUP(A3733,Mapping!$H$2:$I$215,2,0)</f>
        <v>Post</v>
      </c>
      <c r="C3733" s="123" t="str">
        <f>VLOOKUP(A3733,Mapping!$H$2:$J$215,3,0)</f>
        <v>Post</v>
      </c>
      <c r="D3733" t="s">
        <v>120</v>
      </c>
      <c r="E3733" t="str">
        <f>VLOOKUP(D3733,Mapping!$E$2:$F$28,2,0)</f>
        <v>sum</v>
      </c>
      <c r="F3733">
        <v>59080</v>
      </c>
    </row>
    <row r="3734" spans="1:6" x14ac:dyDescent="0.35">
      <c r="A3734" s="56">
        <v>44350</v>
      </c>
      <c r="B3734" s="56" t="str">
        <f>VLOOKUP(A3734,Mapping!$H$2:$I$215,2,0)</f>
        <v>Post</v>
      </c>
      <c r="C3734" s="123" t="str">
        <f>VLOOKUP(A3734,Mapping!$H$2:$J$215,3,0)</f>
        <v>Post</v>
      </c>
      <c r="D3734" t="s">
        <v>120</v>
      </c>
      <c r="E3734" t="str">
        <f>VLOOKUP(D3734,Mapping!$E$2:$F$28,2,0)</f>
        <v>sum</v>
      </c>
      <c r="F3734">
        <v>85891</v>
      </c>
    </row>
    <row r="3735" spans="1:6" x14ac:dyDescent="0.35">
      <c r="A3735" s="56">
        <v>44351</v>
      </c>
      <c r="B3735" s="56" t="str">
        <f>VLOOKUP(A3735,Mapping!$H$2:$I$215,2,0)</f>
        <v>Post</v>
      </c>
      <c r="C3735" s="123" t="str">
        <f>VLOOKUP(A3735,Mapping!$H$2:$J$215,3,0)</f>
        <v>Post</v>
      </c>
      <c r="D3735" t="s">
        <v>120</v>
      </c>
      <c r="E3735" t="str">
        <f>VLOOKUP(D3735,Mapping!$E$2:$F$28,2,0)</f>
        <v>sum</v>
      </c>
      <c r="F3735">
        <v>103801</v>
      </c>
    </row>
    <row r="3736" spans="1:6" x14ac:dyDescent="0.35">
      <c r="A3736" s="56">
        <v>44352</v>
      </c>
      <c r="B3736" s="56" t="str">
        <f>VLOOKUP(A3736,Mapping!$H$2:$I$215,2,0)</f>
        <v>Post</v>
      </c>
      <c r="C3736" s="123" t="str">
        <f>VLOOKUP(A3736,Mapping!$H$2:$J$215,3,0)</f>
        <v>Post</v>
      </c>
      <c r="D3736" t="s">
        <v>120</v>
      </c>
      <c r="E3736" t="str">
        <f>VLOOKUP(D3736,Mapping!$E$2:$F$28,2,0)</f>
        <v>sum</v>
      </c>
      <c r="F3736">
        <v>111137</v>
      </c>
    </row>
    <row r="3737" spans="1:6" x14ac:dyDescent="0.35">
      <c r="A3737" s="56">
        <v>44353</v>
      </c>
      <c r="B3737" s="56" t="str">
        <f>VLOOKUP(A3737,Mapping!$H$2:$I$215,2,0)</f>
        <v>Post</v>
      </c>
      <c r="C3737" s="123" t="str">
        <f>VLOOKUP(A3737,Mapping!$H$2:$J$215,3,0)</f>
        <v>Post</v>
      </c>
      <c r="D3737" t="s">
        <v>120</v>
      </c>
      <c r="E3737" t="str">
        <f>VLOOKUP(D3737,Mapping!$E$2:$F$28,2,0)</f>
        <v>sum</v>
      </c>
      <c r="F3737">
        <v>108222</v>
      </c>
    </row>
    <row r="3738" spans="1:6" x14ac:dyDescent="0.35">
      <c r="A3738" s="56">
        <v>44354</v>
      </c>
      <c r="B3738" s="56" t="str">
        <f>VLOOKUP(A3738,Mapping!$H$2:$I$215,2,0)</f>
        <v>Post</v>
      </c>
      <c r="C3738" s="123" t="str">
        <f>VLOOKUP(A3738,Mapping!$H$2:$J$215,3,0)</f>
        <v>Post</v>
      </c>
      <c r="D3738" t="s">
        <v>120</v>
      </c>
      <c r="E3738" t="str">
        <f>VLOOKUP(D3738,Mapping!$E$2:$F$28,2,0)</f>
        <v>sum</v>
      </c>
      <c r="F3738">
        <v>90514</v>
      </c>
    </row>
    <row r="3739" spans="1:6" x14ac:dyDescent="0.35">
      <c r="A3739" s="56">
        <v>44355</v>
      </c>
      <c r="B3739" s="56" t="str">
        <f>VLOOKUP(A3739,Mapping!$H$2:$I$215,2,0)</f>
        <v>Post</v>
      </c>
      <c r="C3739" s="123" t="str">
        <f>VLOOKUP(A3739,Mapping!$H$2:$J$215,3,0)</f>
        <v>Post</v>
      </c>
      <c r="D3739" t="s">
        <v>120</v>
      </c>
      <c r="E3739" t="str">
        <f>VLOOKUP(D3739,Mapping!$E$2:$F$28,2,0)</f>
        <v>sum</v>
      </c>
      <c r="F3739">
        <v>116054</v>
      </c>
    </row>
    <row r="3740" spans="1:6" x14ac:dyDescent="0.35">
      <c r="A3740" s="56">
        <v>44356</v>
      </c>
      <c r="B3740" s="56" t="str">
        <f>VLOOKUP(A3740,Mapping!$H$2:$I$215,2,0)</f>
        <v>Post</v>
      </c>
      <c r="C3740" s="123" t="str">
        <f>VLOOKUP(A3740,Mapping!$H$2:$J$215,3,0)</f>
        <v>Post</v>
      </c>
      <c r="D3740" t="s">
        <v>120</v>
      </c>
      <c r="E3740" t="str">
        <f>VLOOKUP(D3740,Mapping!$E$2:$F$28,2,0)</f>
        <v>sum</v>
      </c>
      <c r="F3740">
        <v>118994</v>
      </c>
    </row>
    <row r="3741" spans="1:6" x14ac:dyDescent="0.35">
      <c r="A3741" s="56">
        <v>44357</v>
      </c>
      <c r="B3741" s="56" t="str">
        <f>VLOOKUP(A3741,Mapping!$H$2:$I$215,2,0)</f>
        <v>Post</v>
      </c>
      <c r="C3741" s="123" t="str">
        <f>VLOOKUP(A3741,Mapping!$H$2:$J$215,3,0)</f>
        <v>Post</v>
      </c>
      <c r="D3741" t="s">
        <v>120</v>
      </c>
      <c r="E3741" t="str">
        <f>VLOOKUP(D3741,Mapping!$E$2:$F$28,2,0)</f>
        <v>sum</v>
      </c>
      <c r="F3741">
        <v>114842</v>
      </c>
    </row>
    <row r="3742" spans="1:6" x14ac:dyDescent="0.35">
      <c r="A3742" s="56">
        <v>44358</v>
      </c>
      <c r="B3742" s="56" t="str">
        <f>VLOOKUP(A3742,Mapping!$H$2:$I$215,2,0)</f>
        <v>Post</v>
      </c>
      <c r="C3742" s="123" t="str">
        <f>VLOOKUP(A3742,Mapping!$H$2:$J$215,3,0)</f>
        <v>Post</v>
      </c>
      <c r="D3742" t="s">
        <v>120</v>
      </c>
      <c r="E3742" t="str">
        <f>VLOOKUP(D3742,Mapping!$E$2:$F$28,2,0)</f>
        <v>sum</v>
      </c>
      <c r="F3742">
        <v>110018</v>
      </c>
    </row>
    <row r="3743" spans="1:6" x14ac:dyDescent="0.35">
      <c r="A3743" s="56">
        <v>44359</v>
      </c>
      <c r="B3743" s="56" t="str">
        <f>VLOOKUP(A3743,Mapping!$H$2:$I$215,2,0)</f>
        <v>Post</v>
      </c>
      <c r="C3743" s="123" t="str">
        <f>VLOOKUP(A3743,Mapping!$H$2:$J$215,3,0)</f>
        <v>Post</v>
      </c>
      <c r="D3743" t="s">
        <v>120</v>
      </c>
      <c r="E3743" t="str">
        <f>VLOOKUP(D3743,Mapping!$E$2:$F$28,2,0)</f>
        <v>sum</v>
      </c>
      <c r="F3743">
        <v>93356</v>
      </c>
    </row>
    <row r="3744" spans="1:6" x14ac:dyDescent="0.35">
      <c r="A3744" s="56">
        <v>44360</v>
      </c>
      <c r="B3744" s="56" t="str">
        <f>VLOOKUP(A3744,Mapping!$H$2:$I$215,2,0)</f>
        <v>Post</v>
      </c>
      <c r="C3744" s="123" t="str">
        <f>VLOOKUP(A3744,Mapping!$H$2:$J$215,3,0)</f>
        <v>Post</v>
      </c>
      <c r="D3744" t="s">
        <v>120</v>
      </c>
      <c r="E3744" t="str">
        <f>VLOOKUP(D3744,Mapping!$E$2:$F$28,2,0)</f>
        <v>sum</v>
      </c>
      <c r="F3744">
        <v>88961</v>
      </c>
    </row>
    <row r="3745" spans="1:6" x14ac:dyDescent="0.35">
      <c r="A3745" s="56">
        <v>44361</v>
      </c>
      <c r="B3745" s="56" t="str">
        <f>VLOOKUP(A3745,Mapping!$H$2:$I$215,2,0)</f>
        <v>Post</v>
      </c>
      <c r="C3745" s="123" t="str">
        <f>VLOOKUP(A3745,Mapping!$H$2:$J$215,3,0)</f>
        <v>Post</v>
      </c>
      <c r="D3745" t="s">
        <v>120</v>
      </c>
      <c r="E3745" t="str">
        <f>VLOOKUP(D3745,Mapping!$E$2:$F$28,2,0)</f>
        <v>sum</v>
      </c>
      <c r="F3745">
        <v>84625</v>
      </c>
    </row>
    <row r="3746" spans="1:6" x14ac:dyDescent="0.35">
      <c r="A3746" s="56">
        <v>44362</v>
      </c>
      <c r="B3746" s="56" t="str">
        <f>VLOOKUP(A3746,Mapping!$H$2:$I$215,2,0)</f>
        <v>Post</v>
      </c>
      <c r="C3746" s="123" t="str">
        <f>VLOOKUP(A3746,Mapping!$H$2:$J$215,3,0)</f>
        <v>Post</v>
      </c>
      <c r="D3746" t="s">
        <v>120</v>
      </c>
      <c r="E3746" t="str">
        <f>VLOOKUP(D3746,Mapping!$E$2:$F$28,2,0)</f>
        <v>sum</v>
      </c>
      <c r="F3746">
        <v>72521</v>
      </c>
    </row>
    <row r="3747" spans="1:6" x14ac:dyDescent="0.35">
      <c r="A3747" s="56">
        <v>44363</v>
      </c>
      <c r="B3747" s="56" t="str">
        <f>VLOOKUP(A3747,Mapping!$H$2:$I$215,2,0)</f>
        <v>Post</v>
      </c>
      <c r="C3747" s="123" t="str">
        <f>VLOOKUP(A3747,Mapping!$H$2:$J$215,3,0)</f>
        <v>Post</v>
      </c>
      <c r="D3747" t="s">
        <v>120</v>
      </c>
      <c r="E3747" t="str">
        <f>VLOOKUP(D3747,Mapping!$E$2:$F$28,2,0)</f>
        <v>sum</v>
      </c>
      <c r="F3747">
        <v>62499</v>
      </c>
    </row>
    <row r="3748" spans="1:6" x14ac:dyDescent="0.35">
      <c r="A3748" s="56">
        <v>44364</v>
      </c>
      <c r="B3748" s="56" t="str">
        <f>VLOOKUP(A3748,Mapping!$H$2:$I$215,2,0)</f>
        <v>Post</v>
      </c>
      <c r="C3748" s="123" t="str">
        <f>VLOOKUP(A3748,Mapping!$H$2:$J$215,3,0)</f>
        <v>Post</v>
      </c>
      <c r="D3748" t="s">
        <v>120</v>
      </c>
      <c r="E3748" t="str">
        <f>VLOOKUP(D3748,Mapping!$E$2:$F$28,2,0)</f>
        <v>sum</v>
      </c>
      <c r="F3748">
        <v>87760</v>
      </c>
    </row>
    <row r="3749" spans="1:6" x14ac:dyDescent="0.35">
      <c r="A3749" s="56">
        <v>44365</v>
      </c>
      <c r="B3749" s="56" t="str">
        <f>VLOOKUP(A3749,Mapping!$H$2:$I$215,2,0)</f>
        <v>Post</v>
      </c>
      <c r="C3749" s="123" t="str">
        <f>VLOOKUP(A3749,Mapping!$H$2:$J$215,3,0)</f>
        <v>Post</v>
      </c>
      <c r="D3749" t="s">
        <v>120</v>
      </c>
      <c r="E3749" t="str">
        <f>VLOOKUP(D3749,Mapping!$E$2:$F$28,2,0)</f>
        <v>sum</v>
      </c>
      <c r="F3749">
        <v>96310</v>
      </c>
    </row>
    <row r="3750" spans="1:6" x14ac:dyDescent="0.35">
      <c r="A3750" s="56">
        <v>44366</v>
      </c>
      <c r="B3750" s="56" t="str">
        <f>VLOOKUP(A3750,Mapping!$H$2:$I$215,2,0)</f>
        <v>Post</v>
      </c>
      <c r="C3750" s="123" t="str">
        <f>VLOOKUP(A3750,Mapping!$H$2:$J$215,3,0)</f>
        <v>Post</v>
      </c>
      <c r="D3750" t="s">
        <v>120</v>
      </c>
      <c r="E3750" t="str">
        <f>VLOOKUP(D3750,Mapping!$E$2:$F$28,2,0)</f>
        <v>sum</v>
      </c>
      <c r="F3750">
        <v>73271</v>
      </c>
    </row>
    <row r="3751" spans="1:6" x14ac:dyDescent="0.35">
      <c r="A3751" s="56">
        <v>44367</v>
      </c>
      <c r="B3751" s="56" t="str">
        <f>VLOOKUP(A3751,Mapping!$H$2:$I$215,2,0)</f>
        <v>Post</v>
      </c>
      <c r="C3751" s="123" t="str">
        <f>VLOOKUP(A3751,Mapping!$H$2:$J$215,3,0)</f>
        <v>Post</v>
      </c>
      <c r="D3751" t="s">
        <v>120</v>
      </c>
      <c r="E3751" t="str">
        <f>VLOOKUP(D3751,Mapping!$E$2:$F$28,2,0)</f>
        <v>sum</v>
      </c>
      <c r="F3751">
        <v>73951</v>
      </c>
    </row>
    <row r="3752" spans="1:6" x14ac:dyDescent="0.35">
      <c r="A3752" s="56">
        <v>44368</v>
      </c>
      <c r="B3752" s="56" t="str">
        <f>VLOOKUP(A3752,Mapping!$H$2:$I$215,2,0)</f>
        <v>Post</v>
      </c>
      <c r="C3752" s="123" t="str">
        <f>VLOOKUP(A3752,Mapping!$H$2:$J$215,3,0)</f>
        <v>Post</v>
      </c>
      <c r="D3752" t="s">
        <v>120</v>
      </c>
      <c r="E3752" t="str">
        <f>VLOOKUP(D3752,Mapping!$E$2:$F$28,2,0)</f>
        <v>sum</v>
      </c>
      <c r="F3752">
        <v>75507</v>
      </c>
    </row>
    <row r="3753" spans="1:6" x14ac:dyDescent="0.35">
      <c r="A3753" s="56">
        <v>44369</v>
      </c>
      <c r="B3753" s="56" t="str">
        <f>VLOOKUP(A3753,Mapping!$H$2:$I$215,2,0)</f>
        <v>Post</v>
      </c>
      <c r="C3753" s="123" t="str">
        <f>VLOOKUP(A3753,Mapping!$H$2:$J$215,3,0)</f>
        <v>Post</v>
      </c>
      <c r="D3753" t="s">
        <v>120</v>
      </c>
      <c r="E3753" t="str">
        <f>VLOOKUP(D3753,Mapping!$E$2:$F$28,2,0)</f>
        <v>sum</v>
      </c>
      <c r="F3753">
        <v>75567</v>
      </c>
    </row>
    <row r="3754" spans="1:6" x14ac:dyDescent="0.35">
      <c r="A3754" s="56">
        <v>44370</v>
      </c>
      <c r="B3754" s="56" t="str">
        <f>VLOOKUP(A3754,Mapping!$H$2:$I$215,2,0)</f>
        <v>Post</v>
      </c>
      <c r="C3754" s="123">
        <f>VLOOKUP(A3754,Mapping!$H$2:$J$215,3,0)</f>
        <v>0</v>
      </c>
      <c r="D3754" t="s">
        <v>120</v>
      </c>
      <c r="E3754" t="str">
        <f>VLOOKUP(D3754,Mapping!$E$2:$F$28,2,0)</f>
        <v>sum</v>
      </c>
      <c r="F3754">
        <v>80764</v>
      </c>
    </row>
    <row r="3755" spans="1:6" x14ac:dyDescent="0.35">
      <c r="A3755" s="56">
        <v>44371</v>
      </c>
      <c r="B3755" s="56" t="str">
        <f>VLOOKUP(A3755,Mapping!$H$2:$I$215,2,0)</f>
        <v>Post</v>
      </c>
      <c r="C3755" s="123">
        <f>VLOOKUP(A3755,Mapping!$H$2:$J$215,3,0)</f>
        <v>0</v>
      </c>
      <c r="D3755" t="s">
        <v>120</v>
      </c>
      <c r="E3755" t="str">
        <f>VLOOKUP(D3755,Mapping!$E$2:$F$28,2,0)</f>
        <v>sum</v>
      </c>
      <c r="F3755">
        <v>82690</v>
      </c>
    </row>
    <row r="3756" spans="1:6" x14ac:dyDescent="0.35">
      <c r="A3756" s="56">
        <v>44372</v>
      </c>
      <c r="B3756" s="56" t="str">
        <f>VLOOKUP(A3756,Mapping!$H$2:$I$215,2,0)</f>
        <v>Post</v>
      </c>
      <c r="C3756" s="123">
        <f>VLOOKUP(A3756,Mapping!$H$2:$J$215,3,0)</f>
        <v>0</v>
      </c>
      <c r="D3756" t="s">
        <v>120</v>
      </c>
      <c r="E3756" t="str">
        <f>VLOOKUP(D3756,Mapping!$E$2:$F$28,2,0)</f>
        <v>sum</v>
      </c>
      <c r="F3756">
        <v>187098</v>
      </c>
    </row>
    <row r="3757" spans="1:6" x14ac:dyDescent="0.35">
      <c r="A3757" s="56">
        <v>44373</v>
      </c>
      <c r="B3757" s="56" t="str">
        <f>VLOOKUP(A3757,Mapping!$H$2:$I$215,2,0)</f>
        <v>Post</v>
      </c>
      <c r="C3757" s="123">
        <f>VLOOKUP(A3757,Mapping!$H$2:$J$215,3,0)</f>
        <v>0</v>
      </c>
      <c r="D3757" t="s">
        <v>120</v>
      </c>
      <c r="E3757" t="str">
        <f>VLOOKUP(D3757,Mapping!$E$2:$F$28,2,0)</f>
        <v>sum</v>
      </c>
      <c r="F3757">
        <v>183999</v>
      </c>
    </row>
    <row r="3758" spans="1:6" x14ac:dyDescent="0.35">
      <c r="A3758" s="56">
        <v>44374</v>
      </c>
      <c r="B3758" s="56" t="str">
        <f>VLOOKUP(A3758,Mapping!$H$2:$I$215,2,0)</f>
        <v>Post</v>
      </c>
      <c r="C3758" s="123">
        <f>VLOOKUP(A3758,Mapping!$H$2:$J$215,3,0)</f>
        <v>0</v>
      </c>
      <c r="D3758" t="s">
        <v>120</v>
      </c>
      <c r="E3758" t="str">
        <f>VLOOKUP(D3758,Mapping!$E$2:$F$28,2,0)</f>
        <v>sum</v>
      </c>
      <c r="F3758">
        <v>162993</v>
      </c>
    </row>
    <row r="3759" spans="1:6" x14ac:dyDescent="0.35">
      <c r="A3759" s="56">
        <v>44375</v>
      </c>
      <c r="B3759" s="56" t="str">
        <f>VLOOKUP(A3759,Mapping!$H$2:$I$215,2,0)</f>
        <v>Post</v>
      </c>
      <c r="C3759" s="123">
        <f>VLOOKUP(A3759,Mapping!$H$2:$J$215,3,0)</f>
        <v>0</v>
      </c>
      <c r="D3759" t="s">
        <v>120</v>
      </c>
      <c r="E3759" t="str">
        <f>VLOOKUP(D3759,Mapping!$E$2:$F$28,2,0)</f>
        <v>sum</v>
      </c>
      <c r="F3759">
        <v>167264</v>
      </c>
    </row>
    <row r="3760" spans="1:6" x14ac:dyDescent="0.35">
      <c r="A3760" s="56">
        <v>44376</v>
      </c>
      <c r="B3760" s="56" t="str">
        <f>VLOOKUP(A3760,Mapping!$H$2:$I$215,2,0)</f>
        <v>Post</v>
      </c>
      <c r="C3760" s="123">
        <f>VLOOKUP(A3760,Mapping!$H$2:$J$215,3,0)</f>
        <v>0</v>
      </c>
      <c r="D3760" t="s">
        <v>120</v>
      </c>
      <c r="E3760" t="str">
        <f>VLOOKUP(D3760,Mapping!$E$2:$F$28,2,0)</f>
        <v>sum</v>
      </c>
      <c r="F3760">
        <v>123911</v>
      </c>
    </row>
    <row r="3761" spans="1:6" x14ac:dyDescent="0.35">
      <c r="A3761" s="56">
        <v>44377</v>
      </c>
      <c r="B3761" s="56" t="str">
        <f>VLOOKUP(A3761,Mapping!$H$2:$I$215,2,0)</f>
        <v>Post</v>
      </c>
      <c r="C3761" s="123">
        <f>VLOOKUP(A3761,Mapping!$H$2:$J$215,3,0)</f>
        <v>0</v>
      </c>
      <c r="D3761" t="s">
        <v>120</v>
      </c>
      <c r="E3761" t="str">
        <f>VLOOKUP(D3761,Mapping!$E$2:$F$28,2,0)</f>
        <v>sum</v>
      </c>
      <c r="F3761">
        <v>109408</v>
      </c>
    </row>
    <row r="3762" spans="1:6" x14ac:dyDescent="0.35">
      <c r="A3762" s="56">
        <v>44378</v>
      </c>
      <c r="B3762" s="56" t="str">
        <f>VLOOKUP(A3762,Mapping!$H$2:$I$215,2,0)</f>
        <v>Post</v>
      </c>
      <c r="C3762" s="123">
        <f>VLOOKUP(A3762,Mapping!$H$2:$J$215,3,0)</f>
        <v>0</v>
      </c>
      <c r="D3762" t="s">
        <v>120</v>
      </c>
      <c r="E3762" t="str">
        <f>VLOOKUP(D3762,Mapping!$E$2:$F$28,2,0)</f>
        <v>sum</v>
      </c>
      <c r="F3762">
        <v>93043</v>
      </c>
    </row>
    <row r="3763" spans="1:6" x14ac:dyDescent="0.35">
      <c r="A3763" s="56">
        <v>44379</v>
      </c>
      <c r="B3763" s="56" t="str">
        <f>VLOOKUP(A3763,Mapping!$H$2:$I$215,2,0)</f>
        <v>Post</v>
      </c>
      <c r="C3763" s="123">
        <f>VLOOKUP(A3763,Mapping!$H$2:$J$215,3,0)</f>
        <v>0</v>
      </c>
      <c r="D3763" t="s">
        <v>120</v>
      </c>
      <c r="E3763" t="str">
        <f>VLOOKUP(D3763,Mapping!$E$2:$F$28,2,0)</f>
        <v>sum</v>
      </c>
      <c r="F3763">
        <v>107209</v>
      </c>
    </row>
    <row r="3764" spans="1:6" x14ac:dyDescent="0.35">
      <c r="A3764" s="56">
        <v>44380</v>
      </c>
      <c r="B3764" s="56" t="str">
        <f>VLOOKUP(A3764,Mapping!$H$2:$I$215,2,0)</f>
        <v>Post</v>
      </c>
      <c r="C3764" s="123">
        <f>VLOOKUP(A3764,Mapping!$H$2:$J$215,3,0)</f>
        <v>0</v>
      </c>
      <c r="D3764" t="s">
        <v>120</v>
      </c>
      <c r="E3764" t="str">
        <f>VLOOKUP(D3764,Mapping!$E$2:$F$28,2,0)</f>
        <v>sum</v>
      </c>
      <c r="F3764">
        <v>118884</v>
      </c>
    </row>
    <row r="3765" spans="1:6" x14ac:dyDescent="0.35">
      <c r="A3765" s="56">
        <v>44381</v>
      </c>
      <c r="B3765" s="56" t="str">
        <f>VLOOKUP(A3765,Mapping!$H$2:$I$215,2,0)</f>
        <v>Post</v>
      </c>
      <c r="C3765" s="123">
        <f>VLOOKUP(A3765,Mapping!$H$2:$J$215,3,0)</f>
        <v>0</v>
      </c>
      <c r="D3765" t="s">
        <v>120</v>
      </c>
      <c r="E3765" t="str">
        <f>VLOOKUP(D3765,Mapping!$E$2:$F$28,2,0)</f>
        <v>sum</v>
      </c>
      <c r="F3765">
        <v>101338</v>
      </c>
    </row>
    <row r="3766" spans="1:6" x14ac:dyDescent="0.35">
      <c r="A3766" s="56">
        <v>44382</v>
      </c>
      <c r="B3766" s="56" t="str">
        <f>VLOOKUP(A3766,Mapping!$H$2:$I$215,2,0)</f>
        <v>Post</v>
      </c>
      <c r="C3766" s="123">
        <f>VLOOKUP(A3766,Mapping!$H$2:$J$215,3,0)</f>
        <v>0</v>
      </c>
      <c r="D3766" t="s">
        <v>120</v>
      </c>
      <c r="E3766" t="str">
        <f>VLOOKUP(D3766,Mapping!$E$2:$F$28,2,0)</f>
        <v>sum</v>
      </c>
      <c r="F3766">
        <v>107792</v>
      </c>
    </row>
    <row r="3767" spans="1:6" x14ac:dyDescent="0.35">
      <c r="A3767" s="56">
        <v>44383</v>
      </c>
      <c r="B3767" s="56" t="str">
        <f>VLOOKUP(A3767,Mapping!$H$2:$I$215,2,0)</f>
        <v>Post</v>
      </c>
      <c r="C3767" s="123">
        <f>VLOOKUP(A3767,Mapping!$H$2:$J$215,3,0)</f>
        <v>0</v>
      </c>
      <c r="D3767" t="s">
        <v>120</v>
      </c>
      <c r="E3767" t="str">
        <f>VLOOKUP(D3767,Mapping!$E$2:$F$28,2,0)</f>
        <v>sum</v>
      </c>
      <c r="F3767">
        <v>141986</v>
      </c>
    </row>
    <row r="3768" spans="1:6" x14ac:dyDescent="0.35">
      <c r="A3768" s="56">
        <v>44384</v>
      </c>
      <c r="B3768" s="56" t="str">
        <f>VLOOKUP(A3768,Mapping!$H$2:$I$215,2,0)</f>
        <v>Post</v>
      </c>
      <c r="C3768" s="123">
        <f>VLOOKUP(A3768,Mapping!$H$2:$J$215,3,0)</f>
        <v>0</v>
      </c>
      <c r="D3768" t="s">
        <v>120</v>
      </c>
      <c r="E3768" t="str">
        <f>VLOOKUP(D3768,Mapping!$E$2:$F$28,2,0)</f>
        <v>sum</v>
      </c>
      <c r="F3768">
        <v>177945</v>
      </c>
    </row>
    <row r="3769" spans="1:6" x14ac:dyDescent="0.35">
      <c r="A3769" s="56">
        <v>44385</v>
      </c>
      <c r="B3769" s="56" t="str">
        <f>VLOOKUP(A3769,Mapping!$H$2:$I$215,2,0)</f>
        <v>Post</v>
      </c>
      <c r="C3769" s="123">
        <f>VLOOKUP(A3769,Mapping!$H$2:$J$215,3,0)</f>
        <v>0</v>
      </c>
      <c r="D3769" t="s">
        <v>120</v>
      </c>
      <c r="E3769" t="str">
        <f>VLOOKUP(D3769,Mapping!$E$2:$F$28,2,0)</f>
        <v>sum</v>
      </c>
      <c r="F3769">
        <v>288982</v>
      </c>
    </row>
    <row r="3770" spans="1:6" x14ac:dyDescent="0.35">
      <c r="A3770" s="56">
        <v>44386</v>
      </c>
      <c r="B3770" s="56" t="str">
        <f>VLOOKUP(A3770,Mapping!$H$2:$I$215,2,0)</f>
        <v>Post</v>
      </c>
      <c r="C3770" s="123">
        <f>VLOOKUP(A3770,Mapping!$H$2:$J$215,3,0)</f>
        <v>0</v>
      </c>
      <c r="D3770" t="s">
        <v>120</v>
      </c>
      <c r="E3770" t="str">
        <f>VLOOKUP(D3770,Mapping!$E$2:$F$28,2,0)</f>
        <v>sum</v>
      </c>
      <c r="F3770">
        <v>369950</v>
      </c>
    </row>
    <row r="3771" spans="1:6" x14ac:dyDescent="0.35">
      <c r="A3771" s="56">
        <v>44387</v>
      </c>
      <c r="B3771" s="56" t="str">
        <f>VLOOKUP(A3771,Mapping!$H$2:$I$215,2,0)</f>
        <v>Post</v>
      </c>
      <c r="C3771" s="123">
        <f>VLOOKUP(A3771,Mapping!$H$2:$J$215,3,0)</f>
        <v>0</v>
      </c>
      <c r="D3771" t="s">
        <v>120</v>
      </c>
      <c r="E3771" t="str">
        <f>VLOOKUP(D3771,Mapping!$E$2:$F$28,2,0)</f>
        <v>sum</v>
      </c>
      <c r="F3771">
        <v>314145</v>
      </c>
    </row>
    <row r="3772" spans="1:6" x14ac:dyDescent="0.35">
      <c r="A3772" s="56">
        <v>44388</v>
      </c>
      <c r="B3772" s="56" t="str">
        <f>VLOOKUP(A3772,Mapping!$H$2:$I$215,2,0)</f>
        <v>Post</v>
      </c>
      <c r="C3772" s="123">
        <f>VLOOKUP(A3772,Mapping!$H$2:$J$215,3,0)</f>
        <v>0</v>
      </c>
      <c r="D3772" t="s">
        <v>120</v>
      </c>
      <c r="E3772" t="str">
        <f>VLOOKUP(D3772,Mapping!$E$2:$F$28,2,0)</f>
        <v>sum</v>
      </c>
      <c r="F3772">
        <v>286801</v>
      </c>
    </row>
    <row r="3773" spans="1:6" x14ac:dyDescent="0.35">
      <c r="A3773" s="56">
        <v>44389</v>
      </c>
      <c r="B3773" s="56" t="str">
        <f>VLOOKUP(A3773,Mapping!$H$2:$I$215,2,0)</f>
        <v>Post</v>
      </c>
      <c r="C3773" s="123">
        <f>VLOOKUP(A3773,Mapping!$H$2:$J$215,3,0)</f>
        <v>0</v>
      </c>
      <c r="D3773" t="s">
        <v>120</v>
      </c>
      <c r="E3773" t="str">
        <f>VLOOKUP(D3773,Mapping!$E$2:$F$28,2,0)</f>
        <v>sum</v>
      </c>
      <c r="F3773">
        <v>276377</v>
      </c>
    </row>
    <row r="3774" spans="1:6" x14ac:dyDescent="0.35">
      <c r="A3774" s="56">
        <v>44390</v>
      </c>
      <c r="B3774" s="56" t="str">
        <f>VLOOKUP(A3774,Mapping!$H$2:$I$215,2,0)</f>
        <v>Post</v>
      </c>
      <c r="C3774" s="123">
        <f>VLOOKUP(A3774,Mapping!$H$2:$J$215,3,0)</f>
        <v>0</v>
      </c>
      <c r="D3774" t="s">
        <v>120</v>
      </c>
      <c r="E3774" t="str">
        <f>VLOOKUP(D3774,Mapping!$E$2:$F$28,2,0)</f>
        <v>sum</v>
      </c>
      <c r="F3774">
        <v>271964</v>
      </c>
    </row>
    <row r="3775" spans="1:6" x14ac:dyDescent="0.35">
      <c r="A3775" s="56">
        <v>44391</v>
      </c>
      <c r="B3775" s="56" t="str">
        <f>VLOOKUP(A3775,Mapping!$H$2:$I$215,2,0)</f>
        <v>Post</v>
      </c>
      <c r="C3775" s="123">
        <f>VLOOKUP(A3775,Mapping!$H$2:$J$215,3,0)</f>
        <v>0</v>
      </c>
      <c r="D3775" t="s">
        <v>120</v>
      </c>
      <c r="E3775" t="str">
        <f>VLOOKUP(D3775,Mapping!$E$2:$F$28,2,0)</f>
        <v>sum</v>
      </c>
      <c r="F3775">
        <v>258948</v>
      </c>
    </row>
    <row r="3776" spans="1:6" x14ac:dyDescent="0.35">
      <c r="A3776" s="56">
        <v>44392</v>
      </c>
      <c r="B3776" s="56" t="str">
        <f>VLOOKUP(A3776,Mapping!$H$2:$I$215,2,0)</f>
        <v>Post</v>
      </c>
      <c r="C3776" s="123">
        <f>VLOOKUP(A3776,Mapping!$H$2:$J$215,3,0)</f>
        <v>0</v>
      </c>
      <c r="D3776" t="s">
        <v>120</v>
      </c>
      <c r="E3776" t="str">
        <f>VLOOKUP(D3776,Mapping!$E$2:$F$28,2,0)</f>
        <v>sum</v>
      </c>
      <c r="F3776">
        <v>287904</v>
      </c>
    </row>
    <row r="3777" spans="1:6" x14ac:dyDescent="0.35">
      <c r="A3777" s="56">
        <v>44393</v>
      </c>
      <c r="B3777" s="56" t="str">
        <f>VLOOKUP(A3777,Mapping!$H$2:$I$215,2,0)</f>
        <v>Post</v>
      </c>
      <c r="C3777" s="123">
        <f>VLOOKUP(A3777,Mapping!$H$2:$J$215,3,0)</f>
        <v>0</v>
      </c>
      <c r="D3777" t="s">
        <v>120</v>
      </c>
      <c r="E3777" t="str">
        <f>VLOOKUP(D3777,Mapping!$E$2:$F$28,2,0)</f>
        <v>sum</v>
      </c>
      <c r="F3777">
        <v>229263</v>
      </c>
    </row>
    <row r="3778" spans="1:6" x14ac:dyDescent="0.35">
      <c r="A3778" s="56">
        <v>44394</v>
      </c>
      <c r="B3778" s="56" t="str">
        <f>VLOOKUP(A3778,Mapping!$H$2:$I$215,2,0)</f>
        <v>Post</v>
      </c>
      <c r="C3778" s="123">
        <f>VLOOKUP(A3778,Mapping!$H$2:$J$215,3,0)</f>
        <v>0</v>
      </c>
      <c r="D3778" t="s">
        <v>120</v>
      </c>
      <c r="E3778" t="str">
        <f>VLOOKUP(D3778,Mapping!$E$2:$F$28,2,0)</f>
        <v>sum</v>
      </c>
      <c r="F3778">
        <v>281495</v>
      </c>
    </row>
    <row r="3779" spans="1:6" x14ac:dyDescent="0.35">
      <c r="A3779" s="56">
        <v>44395</v>
      </c>
      <c r="B3779" s="56" t="str">
        <f>VLOOKUP(A3779,Mapping!$H$2:$I$215,2,0)</f>
        <v>Post</v>
      </c>
      <c r="C3779" s="123">
        <f>VLOOKUP(A3779,Mapping!$H$2:$J$215,3,0)</f>
        <v>0</v>
      </c>
      <c r="D3779" t="s">
        <v>120</v>
      </c>
      <c r="E3779" t="str">
        <f>VLOOKUP(D3779,Mapping!$E$2:$F$28,2,0)</f>
        <v>sum</v>
      </c>
      <c r="F3779">
        <v>292487</v>
      </c>
    </row>
    <row r="3780" spans="1:6" x14ac:dyDescent="0.35">
      <c r="A3780" s="56">
        <v>44396</v>
      </c>
      <c r="B3780" s="56" t="str">
        <f>VLOOKUP(A3780,Mapping!$H$2:$I$215,2,0)</f>
        <v>Post</v>
      </c>
      <c r="C3780" s="123">
        <f>VLOOKUP(A3780,Mapping!$H$2:$J$215,3,0)</f>
        <v>0</v>
      </c>
      <c r="D3780" t="s">
        <v>120</v>
      </c>
      <c r="E3780" t="str">
        <f>VLOOKUP(D3780,Mapping!$E$2:$F$28,2,0)</f>
        <v>sum</v>
      </c>
      <c r="F3780">
        <v>304326</v>
      </c>
    </row>
    <row r="3781" spans="1:6" x14ac:dyDescent="0.35">
      <c r="A3781" s="56">
        <v>44397</v>
      </c>
      <c r="B3781" s="56" t="str">
        <f>VLOOKUP(A3781,Mapping!$H$2:$I$215,2,0)</f>
        <v>Post</v>
      </c>
      <c r="C3781" s="123">
        <f>VLOOKUP(A3781,Mapping!$H$2:$J$215,3,0)</f>
        <v>0</v>
      </c>
      <c r="D3781" t="s">
        <v>120</v>
      </c>
      <c r="E3781" t="str">
        <f>VLOOKUP(D3781,Mapping!$E$2:$F$28,2,0)</f>
        <v>sum</v>
      </c>
      <c r="F3781">
        <v>272857</v>
      </c>
    </row>
    <row r="3782" spans="1:6" x14ac:dyDescent="0.35">
      <c r="A3782" s="56">
        <v>44398</v>
      </c>
      <c r="B3782" s="56" t="str">
        <f>VLOOKUP(A3782,Mapping!$H$2:$I$215,2,0)</f>
        <v>Post</v>
      </c>
      <c r="C3782" s="123">
        <f>VLOOKUP(A3782,Mapping!$H$2:$J$215,3,0)</f>
        <v>0</v>
      </c>
      <c r="D3782" t="s">
        <v>120</v>
      </c>
      <c r="E3782" t="str">
        <f>VLOOKUP(D3782,Mapping!$E$2:$F$28,2,0)</f>
        <v>sum</v>
      </c>
      <c r="F3782">
        <v>324969</v>
      </c>
    </row>
    <row r="3783" spans="1:6" x14ac:dyDescent="0.35">
      <c r="A3783" s="56">
        <v>44399</v>
      </c>
      <c r="B3783" s="56" t="str">
        <f>VLOOKUP(A3783,Mapping!$H$2:$I$215,2,0)</f>
        <v>Post</v>
      </c>
      <c r="C3783" s="123">
        <f>VLOOKUP(A3783,Mapping!$H$2:$J$215,3,0)</f>
        <v>0</v>
      </c>
      <c r="D3783" t="s">
        <v>120</v>
      </c>
      <c r="E3783" t="str">
        <f>VLOOKUP(D3783,Mapping!$E$2:$F$28,2,0)</f>
        <v>sum</v>
      </c>
      <c r="F3783">
        <v>336908</v>
      </c>
    </row>
    <row r="3784" spans="1:6" x14ac:dyDescent="0.35">
      <c r="A3784" s="56">
        <v>44400</v>
      </c>
      <c r="B3784" s="56" t="str">
        <f>VLOOKUP(A3784,Mapping!$H$2:$I$215,2,0)</f>
        <v>Post</v>
      </c>
      <c r="C3784" s="123">
        <f>VLOOKUP(A3784,Mapping!$H$2:$J$215,3,0)</f>
        <v>0</v>
      </c>
      <c r="D3784" t="s">
        <v>120</v>
      </c>
      <c r="E3784" t="str">
        <f>VLOOKUP(D3784,Mapping!$E$2:$F$28,2,0)</f>
        <v>sum</v>
      </c>
      <c r="F3784">
        <v>343402</v>
      </c>
    </row>
    <row r="3785" spans="1:6" x14ac:dyDescent="0.35">
      <c r="A3785" s="56">
        <v>44401</v>
      </c>
      <c r="B3785" s="56" t="str">
        <f>VLOOKUP(A3785,Mapping!$H$2:$I$215,2,0)</f>
        <v>Post</v>
      </c>
      <c r="C3785" s="123">
        <f>VLOOKUP(A3785,Mapping!$H$2:$J$215,3,0)</f>
        <v>0</v>
      </c>
      <c r="D3785" t="s">
        <v>120</v>
      </c>
      <c r="E3785" t="str">
        <f>VLOOKUP(D3785,Mapping!$E$2:$F$28,2,0)</f>
        <v>sum</v>
      </c>
      <c r="F3785">
        <v>266543</v>
      </c>
    </row>
    <row r="3786" spans="1:6" x14ac:dyDescent="0.35">
      <c r="A3786" s="56">
        <v>44402</v>
      </c>
      <c r="B3786" s="56" t="str">
        <f>VLOOKUP(A3786,Mapping!$H$2:$I$215,2,0)</f>
        <v>Post</v>
      </c>
      <c r="C3786" s="123">
        <f>VLOOKUP(A3786,Mapping!$H$2:$J$215,3,0)</f>
        <v>0</v>
      </c>
      <c r="D3786" t="s">
        <v>120</v>
      </c>
      <c r="E3786" t="str">
        <f>VLOOKUP(D3786,Mapping!$E$2:$F$28,2,0)</f>
        <v>sum</v>
      </c>
      <c r="F3786">
        <v>244589</v>
      </c>
    </row>
    <row r="3787" spans="1:6" x14ac:dyDescent="0.35">
      <c r="A3787" s="56">
        <v>44403</v>
      </c>
      <c r="B3787" s="56" t="str">
        <f>VLOOKUP(A3787,Mapping!$H$2:$I$215,2,0)</f>
        <v>Post</v>
      </c>
      <c r="C3787" s="123">
        <f>VLOOKUP(A3787,Mapping!$H$2:$J$215,3,0)</f>
        <v>0</v>
      </c>
      <c r="D3787" t="s">
        <v>120</v>
      </c>
      <c r="E3787" t="str">
        <f>VLOOKUP(D3787,Mapping!$E$2:$F$28,2,0)</f>
        <v>sum</v>
      </c>
      <c r="F3787">
        <v>221583</v>
      </c>
    </row>
    <row r="3788" spans="1:6" x14ac:dyDescent="0.35">
      <c r="A3788" s="56">
        <v>44404</v>
      </c>
      <c r="B3788" s="56" t="str">
        <f>VLOOKUP(A3788,Mapping!$H$2:$I$215,2,0)</f>
        <v>Post</v>
      </c>
      <c r="C3788" s="123">
        <f>VLOOKUP(A3788,Mapping!$H$2:$J$215,3,0)</f>
        <v>0</v>
      </c>
      <c r="D3788" t="s">
        <v>120</v>
      </c>
      <c r="E3788" t="str">
        <f>VLOOKUP(D3788,Mapping!$E$2:$F$28,2,0)</f>
        <v>sum</v>
      </c>
      <c r="F3788">
        <v>263801</v>
      </c>
    </row>
    <row r="3789" spans="1:6" x14ac:dyDescent="0.35">
      <c r="A3789" s="56">
        <v>44405</v>
      </c>
      <c r="B3789" s="56" t="str">
        <f>VLOOKUP(A3789,Mapping!$H$2:$I$215,2,0)</f>
        <v>Post</v>
      </c>
      <c r="C3789" s="123">
        <f>VLOOKUP(A3789,Mapping!$H$2:$J$215,3,0)</f>
        <v>0</v>
      </c>
      <c r="D3789" t="s">
        <v>120</v>
      </c>
      <c r="E3789" t="str">
        <f>VLOOKUP(D3789,Mapping!$E$2:$F$28,2,0)</f>
        <v>sum</v>
      </c>
      <c r="F3789">
        <v>241994</v>
      </c>
    </row>
    <row r="3790" spans="1:6" x14ac:dyDescent="0.35">
      <c r="A3790" s="56">
        <v>44406</v>
      </c>
      <c r="B3790" s="56" t="str">
        <f>VLOOKUP(A3790,Mapping!$H$2:$I$215,2,0)</f>
        <v>Post</v>
      </c>
      <c r="C3790" s="123">
        <f>VLOOKUP(A3790,Mapping!$H$2:$J$215,3,0)</f>
        <v>0</v>
      </c>
      <c r="D3790" t="s">
        <v>120</v>
      </c>
      <c r="E3790" t="str">
        <f>VLOOKUP(D3790,Mapping!$E$2:$F$28,2,0)</f>
        <v>sum</v>
      </c>
      <c r="F3790">
        <v>280343</v>
      </c>
    </row>
    <row r="3791" spans="1:6" x14ac:dyDescent="0.35">
      <c r="A3791" s="56">
        <v>44407</v>
      </c>
      <c r="B3791" s="56" t="str">
        <f>VLOOKUP(A3791,Mapping!$H$2:$I$215,2,0)</f>
        <v>Post</v>
      </c>
      <c r="C3791" s="123">
        <f>VLOOKUP(A3791,Mapping!$H$2:$J$215,3,0)</f>
        <v>0</v>
      </c>
      <c r="D3791" t="s">
        <v>120</v>
      </c>
      <c r="E3791" t="str">
        <f>VLOOKUP(D3791,Mapping!$E$2:$F$28,2,0)</f>
        <v>sum</v>
      </c>
      <c r="F3791">
        <v>219882</v>
      </c>
    </row>
    <row r="3792" spans="1:6" x14ac:dyDescent="0.35">
      <c r="A3792" s="56">
        <v>44408</v>
      </c>
      <c r="B3792" s="56" t="str">
        <f>VLOOKUP(A3792,Mapping!$H$2:$I$215,2,0)</f>
        <v>Post</v>
      </c>
      <c r="C3792" s="123">
        <f>VLOOKUP(A3792,Mapping!$H$2:$J$215,3,0)</f>
        <v>0</v>
      </c>
      <c r="D3792" t="s">
        <v>120</v>
      </c>
      <c r="E3792" t="str">
        <f>VLOOKUP(D3792,Mapping!$E$2:$F$28,2,0)</f>
        <v>sum</v>
      </c>
      <c r="F3792">
        <v>186934</v>
      </c>
    </row>
    <row r="3793" spans="1:6" x14ac:dyDescent="0.35">
      <c r="A3793" s="56">
        <v>44409</v>
      </c>
      <c r="B3793" s="56" t="str">
        <f>VLOOKUP(A3793,Mapping!$H$2:$I$215,2,0)</f>
        <v>Post</v>
      </c>
      <c r="C3793" s="123">
        <f>VLOOKUP(A3793,Mapping!$H$2:$J$215,3,0)</f>
        <v>0</v>
      </c>
      <c r="D3793" t="s">
        <v>120</v>
      </c>
      <c r="E3793" t="str">
        <f>VLOOKUP(D3793,Mapping!$E$2:$F$28,2,0)</f>
        <v>sum</v>
      </c>
      <c r="F3793">
        <v>188480</v>
      </c>
    </row>
    <row r="3794" spans="1:6" x14ac:dyDescent="0.35">
      <c r="A3794" s="56">
        <v>44410</v>
      </c>
      <c r="B3794" s="56" t="str">
        <f>VLOOKUP(A3794,Mapping!$H$2:$I$215,2,0)</f>
        <v>Post</v>
      </c>
      <c r="C3794" s="123">
        <f>VLOOKUP(A3794,Mapping!$H$2:$J$215,3,0)</f>
        <v>0</v>
      </c>
      <c r="D3794" t="s">
        <v>120</v>
      </c>
      <c r="E3794" t="str">
        <f>VLOOKUP(D3794,Mapping!$E$2:$F$28,2,0)</f>
        <v>sum</v>
      </c>
      <c r="F3794">
        <v>190885</v>
      </c>
    </row>
    <row r="3795" spans="1:6" x14ac:dyDescent="0.35">
      <c r="A3795" s="56">
        <v>44411</v>
      </c>
      <c r="B3795" s="56" t="str">
        <f>VLOOKUP(A3795,Mapping!$H$2:$I$215,2,0)</f>
        <v>Post</v>
      </c>
      <c r="C3795" s="123">
        <f>VLOOKUP(A3795,Mapping!$H$2:$J$215,3,0)</f>
        <v>0</v>
      </c>
      <c r="D3795" t="s">
        <v>120</v>
      </c>
      <c r="E3795" t="str">
        <f>VLOOKUP(D3795,Mapping!$E$2:$F$28,2,0)</f>
        <v>sum</v>
      </c>
      <c r="F3795">
        <v>149733</v>
      </c>
    </row>
    <row r="3796" spans="1:6" x14ac:dyDescent="0.35">
      <c r="A3796" s="56">
        <v>44412</v>
      </c>
      <c r="B3796" s="56" t="str">
        <f>VLOOKUP(A3796,Mapping!$H$2:$I$215,2,0)</f>
        <v>Post</v>
      </c>
      <c r="C3796" s="123">
        <f>VLOOKUP(A3796,Mapping!$H$2:$J$215,3,0)</f>
        <v>0</v>
      </c>
      <c r="D3796" t="s">
        <v>120</v>
      </c>
      <c r="E3796" t="str">
        <f>VLOOKUP(D3796,Mapping!$E$2:$F$28,2,0)</f>
        <v>sum</v>
      </c>
      <c r="F3796">
        <v>122111</v>
      </c>
    </row>
    <row r="3797" spans="1:6" x14ac:dyDescent="0.35">
      <c r="A3797" s="56">
        <v>44413</v>
      </c>
      <c r="B3797" s="56" t="str">
        <f>VLOOKUP(A3797,Mapping!$H$2:$I$215,2,0)</f>
        <v>Post</v>
      </c>
      <c r="C3797" s="123">
        <f>VLOOKUP(A3797,Mapping!$H$2:$J$215,3,0)</f>
        <v>0</v>
      </c>
      <c r="D3797" t="s">
        <v>120</v>
      </c>
      <c r="E3797" t="str">
        <f>VLOOKUP(D3797,Mapping!$E$2:$F$28,2,0)</f>
        <v>sum</v>
      </c>
      <c r="F3797">
        <v>112511</v>
      </c>
    </row>
    <row r="3798" spans="1:6" x14ac:dyDescent="0.35">
      <c r="A3798" s="56">
        <v>44414</v>
      </c>
      <c r="B3798" s="56" t="str">
        <f>VLOOKUP(A3798,Mapping!$H$2:$I$215,2,0)</f>
        <v>Post</v>
      </c>
      <c r="C3798" s="123">
        <f>VLOOKUP(A3798,Mapping!$H$2:$J$215,3,0)</f>
        <v>0</v>
      </c>
      <c r="D3798" t="s">
        <v>120</v>
      </c>
      <c r="E3798" t="str">
        <f>VLOOKUP(D3798,Mapping!$E$2:$F$28,2,0)</f>
        <v>sum</v>
      </c>
      <c r="F3798">
        <v>96456</v>
      </c>
    </row>
    <row r="3799" spans="1:6" x14ac:dyDescent="0.35">
      <c r="A3799" s="56">
        <v>44415</v>
      </c>
      <c r="B3799" s="56" t="str">
        <f>VLOOKUP(A3799,Mapping!$H$2:$I$215,2,0)</f>
        <v>Post</v>
      </c>
      <c r="C3799" s="123">
        <f>VLOOKUP(A3799,Mapping!$H$2:$J$215,3,0)</f>
        <v>0</v>
      </c>
      <c r="D3799" t="s">
        <v>120</v>
      </c>
      <c r="E3799" t="str">
        <f>VLOOKUP(D3799,Mapping!$E$2:$F$28,2,0)</f>
        <v>sum</v>
      </c>
      <c r="F3799">
        <v>100387</v>
      </c>
    </row>
    <row r="3800" spans="1:6" x14ac:dyDescent="0.35">
      <c r="A3800" s="56">
        <v>44416</v>
      </c>
      <c r="B3800" s="56" t="str">
        <f>VLOOKUP(A3800,Mapping!$H$2:$I$215,2,0)</f>
        <v>Post</v>
      </c>
      <c r="C3800" s="123">
        <f>VLOOKUP(A3800,Mapping!$H$2:$J$215,3,0)</f>
        <v>0</v>
      </c>
      <c r="D3800" t="s">
        <v>120</v>
      </c>
      <c r="E3800" t="str">
        <f>VLOOKUP(D3800,Mapping!$E$2:$F$28,2,0)</f>
        <v>sum</v>
      </c>
      <c r="F3800">
        <v>99779</v>
      </c>
    </row>
    <row r="3801" spans="1:6" x14ac:dyDescent="0.35">
      <c r="A3801" s="56">
        <v>44417</v>
      </c>
      <c r="B3801" s="56" t="str">
        <f>VLOOKUP(A3801,Mapping!$H$2:$I$215,2,0)</f>
        <v>Post</v>
      </c>
      <c r="C3801" s="123">
        <f>VLOOKUP(A3801,Mapping!$H$2:$J$215,3,0)</f>
        <v>0</v>
      </c>
      <c r="D3801" t="s">
        <v>120</v>
      </c>
      <c r="E3801" t="str">
        <f>VLOOKUP(D3801,Mapping!$E$2:$F$28,2,0)</f>
        <v>sum</v>
      </c>
      <c r="F3801">
        <v>87769</v>
      </c>
    </row>
    <row r="3802" spans="1:6" x14ac:dyDescent="0.35">
      <c r="A3802" s="56">
        <v>44418</v>
      </c>
      <c r="B3802" s="56" t="str">
        <f>VLOOKUP(A3802,Mapping!$H$2:$I$215,2,0)</f>
        <v>Post</v>
      </c>
      <c r="C3802" s="123">
        <f>VLOOKUP(A3802,Mapping!$H$2:$J$215,3,0)</f>
        <v>0</v>
      </c>
      <c r="D3802" t="s">
        <v>120</v>
      </c>
      <c r="E3802" t="str">
        <f>VLOOKUP(D3802,Mapping!$E$2:$F$28,2,0)</f>
        <v>sum</v>
      </c>
      <c r="F3802">
        <v>83812</v>
      </c>
    </row>
    <row r="3803" spans="1:6" x14ac:dyDescent="0.35">
      <c r="A3803" s="56">
        <v>44419</v>
      </c>
      <c r="B3803" s="56" t="str">
        <f>VLOOKUP(A3803,Mapping!$H$2:$I$215,2,0)</f>
        <v>Post</v>
      </c>
      <c r="C3803" s="123">
        <f>VLOOKUP(A3803,Mapping!$H$2:$J$215,3,0)</f>
        <v>0</v>
      </c>
      <c r="D3803" t="s">
        <v>120</v>
      </c>
      <c r="E3803" t="str">
        <f>VLOOKUP(D3803,Mapping!$E$2:$F$28,2,0)</f>
        <v>sum</v>
      </c>
      <c r="F3803">
        <v>110008</v>
      </c>
    </row>
    <row r="3804" spans="1:6" x14ac:dyDescent="0.35">
      <c r="A3804" s="56">
        <v>44420</v>
      </c>
      <c r="B3804" s="56" t="str">
        <f>VLOOKUP(A3804,Mapping!$H$2:$I$215,2,0)</f>
        <v>Post</v>
      </c>
      <c r="C3804" s="123">
        <f>VLOOKUP(A3804,Mapping!$H$2:$J$215,3,0)</f>
        <v>0</v>
      </c>
      <c r="D3804" t="s">
        <v>120</v>
      </c>
      <c r="E3804" t="str">
        <f>VLOOKUP(D3804,Mapping!$E$2:$F$28,2,0)</f>
        <v>sum</v>
      </c>
      <c r="F3804">
        <v>112555</v>
      </c>
    </row>
    <row r="3805" spans="1:6" x14ac:dyDescent="0.35">
      <c r="A3805" s="56">
        <v>44421</v>
      </c>
      <c r="B3805" s="56" t="str">
        <f>VLOOKUP(A3805,Mapping!$H$2:$I$215,2,0)</f>
        <v>Post</v>
      </c>
      <c r="C3805" s="123">
        <f>VLOOKUP(A3805,Mapping!$H$2:$J$215,3,0)</f>
        <v>0</v>
      </c>
      <c r="D3805" t="s">
        <v>120</v>
      </c>
      <c r="E3805" t="str">
        <f>VLOOKUP(D3805,Mapping!$E$2:$F$28,2,0)</f>
        <v>sum</v>
      </c>
      <c r="F3805">
        <v>98134</v>
      </c>
    </row>
    <row r="3806" spans="1:6" x14ac:dyDescent="0.35">
      <c r="A3806" s="56">
        <v>44422</v>
      </c>
      <c r="B3806" s="56" t="str">
        <f>VLOOKUP(A3806,Mapping!$H$2:$I$215,2,0)</f>
        <v>Post</v>
      </c>
      <c r="C3806" s="123">
        <f>VLOOKUP(A3806,Mapping!$H$2:$J$215,3,0)</f>
        <v>0</v>
      </c>
      <c r="D3806" t="s">
        <v>120</v>
      </c>
      <c r="E3806" t="str">
        <f>VLOOKUP(D3806,Mapping!$E$2:$F$28,2,0)</f>
        <v>sum</v>
      </c>
      <c r="F3806">
        <v>102630</v>
      </c>
    </row>
    <row r="3807" spans="1:6" x14ac:dyDescent="0.35">
      <c r="A3807" s="56">
        <v>44423</v>
      </c>
      <c r="B3807" s="56" t="str">
        <f>VLOOKUP(A3807,Mapping!$H$2:$I$215,2,0)</f>
        <v>Post</v>
      </c>
      <c r="C3807" s="123">
        <f>VLOOKUP(A3807,Mapping!$H$2:$J$215,3,0)</f>
        <v>0</v>
      </c>
      <c r="D3807" t="s">
        <v>120</v>
      </c>
      <c r="E3807" t="str">
        <f>VLOOKUP(D3807,Mapping!$E$2:$F$28,2,0)</f>
        <v>sum</v>
      </c>
      <c r="F3807">
        <v>94403</v>
      </c>
    </row>
    <row r="3808" spans="1:6" x14ac:dyDescent="0.35">
      <c r="A3808" s="56">
        <v>44424</v>
      </c>
      <c r="B3808" s="56" t="str">
        <f>VLOOKUP(A3808,Mapping!$H$2:$I$215,2,0)</f>
        <v>Post</v>
      </c>
      <c r="C3808" s="123">
        <f>VLOOKUP(A3808,Mapping!$H$2:$J$215,3,0)</f>
        <v>0</v>
      </c>
      <c r="D3808" t="s">
        <v>120</v>
      </c>
      <c r="E3808" t="str">
        <f>VLOOKUP(D3808,Mapping!$E$2:$F$28,2,0)</f>
        <v>sum</v>
      </c>
      <c r="F3808">
        <v>104719</v>
      </c>
    </row>
    <row r="3809" spans="1:6" x14ac:dyDescent="0.35">
      <c r="A3809" s="56">
        <v>44425</v>
      </c>
      <c r="B3809" s="56" t="str">
        <f>VLOOKUP(A3809,Mapping!$H$2:$I$215,2,0)</f>
        <v>Post</v>
      </c>
      <c r="C3809" s="123">
        <f>VLOOKUP(A3809,Mapping!$H$2:$J$215,3,0)</f>
        <v>0</v>
      </c>
      <c r="D3809" t="s">
        <v>120</v>
      </c>
      <c r="E3809" t="str">
        <f>VLOOKUP(D3809,Mapping!$E$2:$F$28,2,0)</f>
        <v>sum</v>
      </c>
      <c r="F3809">
        <v>106059</v>
      </c>
    </row>
    <row r="3810" spans="1:6" x14ac:dyDescent="0.35">
      <c r="A3810" s="56">
        <v>44426</v>
      </c>
      <c r="B3810" s="56" t="str">
        <f>VLOOKUP(A3810,Mapping!$H$2:$I$215,2,0)</f>
        <v>Post</v>
      </c>
      <c r="C3810" s="123">
        <f>VLOOKUP(A3810,Mapping!$H$2:$J$215,3,0)</f>
        <v>0</v>
      </c>
      <c r="D3810" t="s">
        <v>120</v>
      </c>
      <c r="E3810" t="str">
        <f>VLOOKUP(D3810,Mapping!$E$2:$F$28,2,0)</f>
        <v>sum</v>
      </c>
      <c r="F3810">
        <v>105286</v>
      </c>
    </row>
    <row r="3811" spans="1:6" x14ac:dyDescent="0.35">
      <c r="A3811" s="56">
        <v>44427</v>
      </c>
      <c r="B3811" s="56" t="str">
        <f>VLOOKUP(A3811,Mapping!$H$2:$I$215,2,0)</f>
        <v>Post</v>
      </c>
      <c r="C3811" s="123">
        <f>VLOOKUP(A3811,Mapping!$H$2:$J$215,3,0)</f>
        <v>0</v>
      </c>
      <c r="D3811" t="s">
        <v>120</v>
      </c>
      <c r="E3811" t="str">
        <f>VLOOKUP(D3811,Mapping!$E$2:$F$28,2,0)</f>
        <v>sum</v>
      </c>
      <c r="F3811">
        <v>88508</v>
      </c>
    </row>
    <row r="3812" spans="1:6" x14ac:dyDescent="0.35">
      <c r="A3812" s="56">
        <v>44428</v>
      </c>
      <c r="B3812" s="56" t="str">
        <f>VLOOKUP(A3812,Mapping!$H$2:$I$215,2,0)</f>
        <v>Post</v>
      </c>
      <c r="C3812" s="123">
        <f>VLOOKUP(A3812,Mapping!$H$2:$J$215,3,0)</f>
        <v>0</v>
      </c>
      <c r="D3812" t="s">
        <v>120</v>
      </c>
      <c r="E3812" t="str">
        <f>VLOOKUP(D3812,Mapping!$E$2:$F$28,2,0)</f>
        <v>sum</v>
      </c>
      <c r="F3812">
        <v>81247</v>
      </c>
    </row>
    <row r="3813" spans="1:6" x14ac:dyDescent="0.35">
      <c r="A3813" s="56">
        <v>44429</v>
      </c>
      <c r="B3813" s="56" t="str">
        <f>VLOOKUP(A3813,Mapping!$H$2:$I$215,2,0)</f>
        <v>Post</v>
      </c>
      <c r="C3813" s="123">
        <f>VLOOKUP(A3813,Mapping!$H$2:$J$215,3,0)</f>
        <v>0</v>
      </c>
      <c r="D3813" t="s">
        <v>120</v>
      </c>
      <c r="E3813" t="str">
        <f>VLOOKUP(D3813,Mapping!$E$2:$F$28,2,0)</f>
        <v>sum</v>
      </c>
      <c r="F3813">
        <v>73474</v>
      </c>
    </row>
    <row r="3814" spans="1:6" x14ac:dyDescent="0.35">
      <c r="A3814" s="56">
        <v>44430</v>
      </c>
      <c r="B3814" s="56" t="str">
        <f>VLOOKUP(A3814,Mapping!$H$2:$I$215,2,0)</f>
        <v>Post</v>
      </c>
      <c r="C3814" s="123">
        <f>VLOOKUP(A3814,Mapping!$H$2:$J$215,3,0)</f>
        <v>0</v>
      </c>
      <c r="D3814" t="s">
        <v>120</v>
      </c>
      <c r="E3814" t="str">
        <f>VLOOKUP(D3814,Mapping!$E$2:$F$28,2,0)</f>
        <v>sum</v>
      </c>
      <c r="F3814">
        <v>78206</v>
      </c>
    </row>
    <row r="3815" spans="1:6" x14ac:dyDescent="0.35">
      <c r="A3815" s="56">
        <v>44431</v>
      </c>
      <c r="B3815" s="56" t="str">
        <f>VLOOKUP(A3815,Mapping!$H$2:$I$215,2,0)</f>
        <v>Post</v>
      </c>
      <c r="C3815" s="123">
        <f>VLOOKUP(A3815,Mapping!$H$2:$J$215,3,0)</f>
        <v>0</v>
      </c>
      <c r="D3815" t="s">
        <v>120</v>
      </c>
      <c r="E3815" t="str">
        <f>VLOOKUP(D3815,Mapping!$E$2:$F$28,2,0)</f>
        <v>sum</v>
      </c>
      <c r="F3815">
        <v>67896</v>
      </c>
    </row>
    <row r="3816" spans="1:6" x14ac:dyDescent="0.35">
      <c r="A3816" s="56">
        <v>44432</v>
      </c>
      <c r="B3816" s="56" t="str">
        <f>VLOOKUP(A3816,Mapping!$H$2:$I$215,2,0)</f>
        <v>Post</v>
      </c>
      <c r="C3816" s="123">
        <f>VLOOKUP(A3816,Mapping!$H$2:$J$215,3,0)</f>
        <v>0</v>
      </c>
      <c r="D3816" t="s">
        <v>120</v>
      </c>
      <c r="E3816" t="str">
        <f>VLOOKUP(D3816,Mapping!$E$2:$F$28,2,0)</f>
        <v>sum</v>
      </c>
      <c r="F3816">
        <v>64249</v>
      </c>
    </row>
    <row r="3817" spans="1:6" x14ac:dyDescent="0.35">
      <c r="A3817" s="56">
        <v>44433</v>
      </c>
      <c r="B3817" s="56" t="str">
        <f>VLOOKUP(A3817,Mapping!$H$2:$I$215,2,0)</f>
        <v>Post</v>
      </c>
      <c r="C3817" s="123">
        <f>VLOOKUP(A3817,Mapping!$H$2:$J$215,3,0)</f>
        <v>0</v>
      </c>
      <c r="D3817" t="s">
        <v>120</v>
      </c>
      <c r="E3817" t="str">
        <f>VLOOKUP(D3817,Mapping!$E$2:$F$28,2,0)</f>
        <v>sum</v>
      </c>
      <c r="F3817">
        <v>66912</v>
      </c>
    </row>
    <row r="3818" spans="1:6" x14ac:dyDescent="0.35">
      <c r="A3818" s="56">
        <v>44434</v>
      </c>
      <c r="B3818" s="56" t="str">
        <f>VLOOKUP(A3818,Mapping!$H$2:$I$215,2,0)</f>
        <v>Post</v>
      </c>
      <c r="C3818" s="123">
        <f>VLOOKUP(A3818,Mapping!$H$2:$J$215,3,0)</f>
        <v>0</v>
      </c>
      <c r="D3818" t="s">
        <v>120</v>
      </c>
      <c r="E3818" t="str">
        <f>VLOOKUP(D3818,Mapping!$E$2:$F$28,2,0)</f>
        <v>sum</v>
      </c>
      <c r="F3818">
        <v>72622</v>
      </c>
    </row>
    <row r="3819" spans="1:6" x14ac:dyDescent="0.35">
      <c r="A3819" s="56">
        <v>44435</v>
      </c>
      <c r="B3819" s="56" t="str">
        <f>VLOOKUP(A3819,Mapping!$H$2:$I$215,2,0)</f>
        <v>Post</v>
      </c>
      <c r="C3819" s="123">
        <f>VLOOKUP(A3819,Mapping!$H$2:$J$215,3,0)</f>
        <v>0</v>
      </c>
      <c r="D3819" t="s">
        <v>120</v>
      </c>
      <c r="E3819" t="str">
        <f>VLOOKUP(D3819,Mapping!$E$2:$F$28,2,0)</f>
        <v>sum</v>
      </c>
      <c r="F3819">
        <v>102560</v>
      </c>
    </row>
    <row r="3820" spans="1:6" x14ac:dyDescent="0.35">
      <c r="A3820" s="56">
        <v>44436</v>
      </c>
      <c r="B3820" s="56" t="str">
        <f>VLOOKUP(A3820,Mapping!$H$2:$I$215,2,0)</f>
        <v>Post</v>
      </c>
      <c r="C3820" s="123">
        <f>VLOOKUP(A3820,Mapping!$H$2:$J$215,3,0)</f>
        <v>0</v>
      </c>
      <c r="D3820" t="s">
        <v>120</v>
      </c>
      <c r="E3820" t="str">
        <f>VLOOKUP(D3820,Mapping!$E$2:$F$28,2,0)</f>
        <v>sum</v>
      </c>
      <c r="F3820">
        <v>70936</v>
      </c>
    </row>
    <row r="3821" spans="1:6" x14ac:dyDescent="0.35">
      <c r="A3821" s="56">
        <v>44437</v>
      </c>
      <c r="B3821" s="56" t="str">
        <f>VLOOKUP(A3821,Mapping!$H$2:$I$215,2,0)</f>
        <v>Post</v>
      </c>
      <c r="C3821" s="123">
        <f>VLOOKUP(A3821,Mapping!$H$2:$J$215,3,0)</f>
        <v>0</v>
      </c>
      <c r="D3821" t="s">
        <v>120</v>
      </c>
      <c r="E3821" t="str">
        <f>VLOOKUP(D3821,Mapping!$E$2:$F$28,2,0)</f>
        <v>sum</v>
      </c>
      <c r="F3821">
        <v>78504</v>
      </c>
    </row>
    <row r="3822" spans="1:6" x14ac:dyDescent="0.35">
      <c r="A3822" s="56">
        <v>44438</v>
      </c>
      <c r="B3822" s="56" t="str">
        <f>VLOOKUP(A3822,Mapping!$H$2:$I$215,2,0)</f>
        <v>Post</v>
      </c>
      <c r="C3822" s="123">
        <f>VLOOKUP(A3822,Mapping!$H$2:$J$215,3,0)</f>
        <v>0</v>
      </c>
      <c r="D3822" t="s">
        <v>120</v>
      </c>
      <c r="E3822" t="str">
        <f>VLOOKUP(D3822,Mapping!$E$2:$F$28,2,0)</f>
        <v>sum</v>
      </c>
      <c r="F3822">
        <v>69179</v>
      </c>
    </row>
    <row r="3823" spans="1:6" x14ac:dyDescent="0.35">
      <c r="A3823" s="56">
        <v>44439</v>
      </c>
      <c r="B3823" s="56" t="str">
        <f>VLOOKUP(A3823,Mapping!$H$2:$I$215,2,0)</f>
        <v>Post</v>
      </c>
      <c r="C3823" s="123">
        <f>VLOOKUP(A3823,Mapping!$H$2:$J$215,3,0)</f>
        <v>0</v>
      </c>
      <c r="D3823" t="s">
        <v>120</v>
      </c>
      <c r="E3823" t="str">
        <f>VLOOKUP(D3823,Mapping!$E$2:$F$28,2,0)</f>
        <v>sum</v>
      </c>
      <c r="F3823">
        <v>62159</v>
      </c>
    </row>
    <row r="3824" spans="1:6" x14ac:dyDescent="0.35">
      <c r="A3824" s="56">
        <v>44440</v>
      </c>
      <c r="B3824" s="56" t="str">
        <f>VLOOKUP(A3824,Mapping!$H$2:$I$215,2,0)</f>
        <v>Post</v>
      </c>
      <c r="C3824" s="123">
        <f>VLOOKUP(A3824,Mapping!$H$2:$J$215,3,0)</f>
        <v>0</v>
      </c>
      <c r="D3824" t="s">
        <v>120</v>
      </c>
      <c r="E3824" t="str">
        <f>VLOOKUP(D3824,Mapping!$E$2:$F$28,2,0)</f>
        <v>sum</v>
      </c>
      <c r="F3824">
        <v>55182</v>
      </c>
    </row>
    <row r="3825" spans="1:6" x14ac:dyDescent="0.35">
      <c r="A3825" s="56">
        <v>44441</v>
      </c>
      <c r="B3825" s="56" t="str">
        <f>VLOOKUP(A3825,Mapping!$H$2:$I$215,2,0)</f>
        <v>Post</v>
      </c>
      <c r="C3825" s="123">
        <f>VLOOKUP(A3825,Mapping!$H$2:$J$215,3,0)</f>
        <v>0</v>
      </c>
      <c r="D3825" t="s">
        <v>120</v>
      </c>
      <c r="E3825" t="str">
        <f>VLOOKUP(D3825,Mapping!$E$2:$F$28,2,0)</f>
        <v>sum</v>
      </c>
      <c r="F3825">
        <v>42457</v>
      </c>
    </row>
    <row r="3826" spans="1:6" x14ac:dyDescent="0.35">
      <c r="A3826" s="56">
        <v>44442</v>
      </c>
      <c r="B3826" s="56" t="str">
        <f>VLOOKUP(A3826,Mapping!$H$2:$I$215,2,0)</f>
        <v>Post</v>
      </c>
      <c r="C3826" s="123">
        <f>VLOOKUP(A3826,Mapping!$H$2:$J$215,3,0)</f>
        <v>0</v>
      </c>
      <c r="D3826" t="s">
        <v>120</v>
      </c>
      <c r="E3826" t="str">
        <f>VLOOKUP(D3826,Mapping!$E$2:$F$28,2,0)</f>
        <v>sum</v>
      </c>
      <c r="F3826">
        <v>34719</v>
      </c>
    </row>
    <row r="3827" spans="1:6" x14ac:dyDescent="0.35">
      <c r="A3827" s="56">
        <v>44443</v>
      </c>
      <c r="B3827" s="56" t="str">
        <f>VLOOKUP(A3827,Mapping!$H$2:$I$215,2,0)</f>
        <v>Post</v>
      </c>
      <c r="C3827" s="123">
        <f>VLOOKUP(A3827,Mapping!$H$2:$J$215,3,0)</f>
        <v>0</v>
      </c>
      <c r="D3827" t="s">
        <v>120</v>
      </c>
      <c r="E3827" t="str">
        <f>VLOOKUP(D3827,Mapping!$E$2:$F$28,2,0)</f>
        <v>sum</v>
      </c>
      <c r="F3827">
        <v>32781</v>
      </c>
    </row>
    <row r="3828" spans="1:6" x14ac:dyDescent="0.35">
      <c r="A3828" s="56">
        <v>44444</v>
      </c>
      <c r="B3828" s="56" t="str">
        <f>VLOOKUP(A3828,Mapping!$H$2:$I$215,2,0)</f>
        <v>Post</v>
      </c>
      <c r="C3828" s="123">
        <f>VLOOKUP(A3828,Mapping!$H$2:$J$215,3,0)</f>
        <v>0</v>
      </c>
      <c r="D3828" t="s">
        <v>120</v>
      </c>
      <c r="E3828" t="str">
        <f>VLOOKUP(D3828,Mapping!$E$2:$F$28,2,0)</f>
        <v>sum</v>
      </c>
      <c r="F3828">
        <v>33735</v>
      </c>
    </row>
    <row r="3829" spans="1:6" x14ac:dyDescent="0.35">
      <c r="A3829" s="56">
        <v>44445</v>
      </c>
      <c r="B3829" s="56" t="str">
        <f>VLOOKUP(A3829,Mapping!$H$2:$I$215,2,0)</f>
        <v>Post</v>
      </c>
      <c r="C3829" s="123">
        <f>VLOOKUP(A3829,Mapping!$H$2:$J$215,3,0)</f>
        <v>0</v>
      </c>
      <c r="D3829" t="s">
        <v>120</v>
      </c>
      <c r="E3829" t="str">
        <f>VLOOKUP(D3829,Mapping!$E$2:$F$28,2,0)</f>
        <v>sum</v>
      </c>
      <c r="F3829">
        <v>48601</v>
      </c>
    </row>
    <row r="3830" spans="1:6" x14ac:dyDescent="0.35">
      <c r="A3830" s="56">
        <v>44446</v>
      </c>
      <c r="B3830" s="56" t="str">
        <f>VLOOKUP(A3830,Mapping!$H$2:$I$215,2,0)</f>
        <v>Post</v>
      </c>
      <c r="C3830" s="123">
        <f>VLOOKUP(A3830,Mapping!$H$2:$J$215,3,0)</f>
        <v>0</v>
      </c>
      <c r="D3830" t="s">
        <v>120</v>
      </c>
      <c r="E3830" t="str">
        <f>VLOOKUP(D3830,Mapping!$E$2:$F$28,2,0)</f>
        <v>sum</v>
      </c>
      <c r="F3830">
        <v>44210</v>
      </c>
    </row>
    <row r="3831" spans="1:6" x14ac:dyDescent="0.35">
      <c r="A3831" s="56">
        <v>44447</v>
      </c>
      <c r="B3831" s="56" t="str">
        <f>VLOOKUP(A3831,Mapping!$H$2:$I$215,2,0)</f>
        <v>Post</v>
      </c>
      <c r="C3831" s="123">
        <f>VLOOKUP(A3831,Mapping!$H$2:$J$215,3,0)</f>
        <v>0</v>
      </c>
      <c r="D3831" t="s">
        <v>120</v>
      </c>
      <c r="E3831" t="str">
        <f>VLOOKUP(D3831,Mapping!$E$2:$F$28,2,0)</f>
        <v>sum</v>
      </c>
      <c r="F3831">
        <v>40168</v>
      </c>
    </row>
    <row r="3832" spans="1:6" x14ac:dyDescent="0.35">
      <c r="A3832" s="56">
        <v>44448</v>
      </c>
      <c r="B3832" s="56" t="str">
        <f>VLOOKUP(A3832,Mapping!$H$2:$I$215,2,0)</f>
        <v>Post</v>
      </c>
      <c r="C3832" s="123">
        <f>VLOOKUP(A3832,Mapping!$H$2:$J$215,3,0)</f>
        <v>0</v>
      </c>
      <c r="D3832" t="s">
        <v>120</v>
      </c>
      <c r="E3832" t="str">
        <f>VLOOKUP(D3832,Mapping!$E$2:$F$28,2,0)</f>
        <v>sum</v>
      </c>
      <c r="F3832">
        <v>36999</v>
      </c>
    </row>
    <row r="3833" spans="1:6" x14ac:dyDescent="0.35">
      <c r="A3833" s="56">
        <v>44449</v>
      </c>
      <c r="B3833" s="56" t="str">
        <f>VLOOKUP(A3833,Mapping!$H$2:$I$215,2,0)</f>
        <v>Post</v>
      </c>
      <c r="C3833" s="123">
        <f>VLOOKUP(A3833,Mapping!$H$2:$J$215,3,0)</f>
        <v>0</v>
      </c>
      <c r="D3833" t="s">
        <v>120</v>
      </c>
      <c r="E3833" t="str">
        <f>VLOOKUP(D3833,Mapping!$E$2:$F$28,2,0)</f>
        <v>sum</v>
      </c>
      <c r="F3833">
        <v>36025</v>
      </c>
    </row>
    <row r="3834" spans="1:6" x14ac:dyDescent="0.35">
      <c r="A3834" s="56">
        <v>44450</v>
      </c>
      <c r="B3834" s="56" t="str">
        <f>VLOOKUP(A3834,Mapping!$H$2:$I$215,2,0)</f>
        <v>Post</v>
      </c>
      <c r="C3834" s="123">
        <f>VLOOKUP(A3834,Mapping!$H$2:$J$215,3,0)</f>
        <v>0</v>
      </c>
      <c r="D3834" t="s">
        <v>120</v>
      </c>
      <c r="E3834" t="str">
        <f>VLOOKUP(D3834,Mapping!$E$2:$F$28,2,0)</f>
        <v>sum</v>
      </c>
      <c r="F3834">
        <v>38184</v>
      </c>
    </row>
    <row r="3835" spans="1:6" x14ac:dyDescent="0.35">
      <c r="A3835" s="56">
        <v>44451</v>
      </c>
      <c r="B3835" s="56" t="str">
        <f>VLOOKUP(A3835,Mapping!$H$2:$I$215,2,0)</f>
        <v>Post</v>
      </c>
      <c r="C3835" s="123">
        <f>VLOOKUP(A3835,Mapping!$H$2:$J$215,3,0)</f>
        <v>0</v>
      </c>
      <c r="D3835" t="s">
        <v>120</v>
      </c>
      <c r="E3835" t="str">
        <f>VLOOKUP(D3835,Mapping!$E$2:$F$28,2,0)</f>
        <v>sum</v>
      </c>
      <c r="F3835">
        <v>44716</v>
      </c>
    </row>
    <row r="3836" spans="1:6" x14ac:dyDescent="0.35">
      <c r="A3836" s="56">
        <v>44452</v>
      </c>
      <c r="B3836" s="56" t="str">
        <f>VLOOKUP(A3836,Mapping!$H$2:$I$215,2,0)</f>
        <v>Post</v>
      </c>
      <c r="C3836" s="123">
        <f>VLOOKUP(A3836,Mapping!$H$2:$J$215,3,0)</f>
        <v>0</v>
      </c>
      <c r="D3836" t="s">
        <v>120</v>
      </c>
      <c r="E3836" t="str">
        <f>VLOOKUP(D3836,Mapping!$E$2:$F$28,2,0)</f>
        <v>sum</v>
      </c>
      <c r="F3836">
        <v>41497</v>
      </c>
    </row>
    <row r="3837" spans="1:6" x14ac:dyDescent="0.35">
      <c r="A3837" s="56">
        <v>44453</v>
      </c>
      <c r="B3837" s="56" t="str">
        <f>VLOOKUP(A3837,Mapping!$H$2:$I$215,2,0)</f>
        <v>Post</v>
      </c>
      <c r="C3837" s="123">
        <f>VLOOKUP(A3837,Mapping!$H$2:$J$215,3,0)</f>
        <v>0</v>
      </c>
      <c r="D3837" t="s">
        <v>120</v>
      </c>
      <c r="E3837" t="str">
        <f>VLOOKUP(D3837,Mapping!$E$2:$F$28,2,0)</f>
        <v>sum</v>
      </c>
      <c r="F3837">
        <v>55542</v>
      </c>
    </row>
    <row r="3838" spans="1:6" x14ac:dyDescent="0.35">
      <c r="A3838" s="56">
        <v>44454</v>
      </c>
      <c r="B3838" s="56" t="str">
        <f>VLOOKUP(A3838,Mapping!$H$2:$I$215,2,0)</f>
        <v>Post</v>
      </c>
      <c r="C3838" s="123">
        <f>VLOOKUP(A3838,Mapping!$H$2:$J$215,3,0)</f>
        <v>0</v>
      </c>
      <c r="D3838" t="s">
        <v>120</v>
      </c>
      <c r="E3838" t="str">
        <f>VLOOKUP(D3838,Mapping!$E$2:$F$28,2,0)</f>
        <v>sum</v>
      </c>
      <c r="F3838">
        <v>66422</v>
      </c>
    </row>
    <row r="3839" spans="1:6" x14ac:dyDescent="0.35">
      <c r="A3839" s="56">
        <v>44455</v>
      </c>
      <c r="B3839" s="56" t="str">
        <f>VLOOKUP(A3839,Mapping!$H$2:$I$215,2,0)</f>
        <v>Post</v>
      </c>
      <c r="C3839" s="123">
        <f>VLOOKUP(A3839,Mapping!$H$2:$J$215,3,0)</f>
        <v>0</v>
      </c>
      <c r="D3839" t="s">
        <v>120</v>
      </c>
      <c r="E3839" t="str">
        <f>VLOOKUP(D3839,Mapping!$E$2:$F$28,2,0)</f>
        <v>sum</v>
      </c>
      <c r="F3839">
        <v>77469</v>
      </c>
    </row>
    <row r="3840" spans="1:6" x14ac:dyDescent="0.35">
      <c r="A3840" s="56">
        <v>44456</v>
      </c>
      <c r="B3840" s="56" t="str">
        <f>VLOOKUP(A3840,Mapping!$H$2:$I$215,2,0)</f>
        <v>Post</v>
      </c>
      <c r="C3840" s="123">
        <f>VLOOKUP(A3840,Mapping!$H$2:$J$215,3,0)</f>
        <v>0</v>
      </c>
      <c r="D3840" t="s">
        <v>120</v>
      </c>
      <c r="E3840" t="str">
        <f>VLOOKUP(D3840,Mapping!$E$2:$F$28,2,0)</f>
        <v>sum</v>
      </c>
      <c r="F3840">
        <v>141792</v>
      </c>
    </row>
    <row r="3841" spans="1:6" x14ac:dyDescent="0.35">
      <c r="A3841" s="56">
        <v>44457</v>
      </c>
      <c r="B3841" s="56" t="str">
        <f>VLOOKUP(A3841,Mapping!$H$2:$I$215,2,0)</f>
        <v>Post</v>
      </c>
      <c r="C3841" s="123">
        <f>VLOOKUP(A3841,Mapping!$H$2:$J$215,3,0)</f>
        <v>0</v>
      </c>
      <c r="D3841" t="s">
        <v>120</v>
      </c>
      <c r="E3841" t="str">
        <f>VLOOKUP(D3841,Mapping!$E$2:$F$28,2,0)</f>
        <v>sum</v>
      </c>
      <c r="F3841">
        <v>182388</v>
      </c>
    </row>
    <row r="3842" spans="1:6" x14ac:dyDescent="0.35">
      <c r="A3842" s="56">
        <v>44458</v>
      </c>
      <c r="B3842" s="56" t="str">
        <f>VLOOKUP(A3842,Mapping!$H$2:$I$215,2,0)</f>
        <v>Post</v>
      </c>
      <c r="C3842" s="123">
        <f>VLOOKUP(A3842,Mapping!$H$2:$J$215,3,0)</f>
        <v>0</v>
      </c>
      <c r="D3842" t="s">
        <v>120</v>
      </c>
      <c r="E3842" t="str">
        <f>VLOOKUP(D3842,Mapping!$E$2:$F$28,2,0)</f>
        <v>sum</v>
      </c>
      <c r="F3842">
        <v>149640</v>
      </c>
    </row>
    <row r="3843" spans="1:6" x14ac:dyDescent="0.35">
      <c r="A3843" s="56">
        <v>44459</v>
      </c>
      <c r="B3843" s="56" t="str">
        <f>VLOOKUP(A3843,Mapping!$H$2:$I$215,2,0)</f>
        <v>Post</v>
      </c>
      <c r="C3843" s="123">
        <f>VLOOKUP(A3843,Mapping!$H$2:$J$215,3,0)</f>
        <v>0</v>
      </c>
      <c r="D3843" t="s">
        <v>120</v>
      </c>
      <c r="E3843" t="str">
        <f>VLOOKUP(D3843,Mapping!$E$2:$F$28,2,0)</f>
        <v>sum</v>
      </c>
      <c r="F3843">
        <v>128525</v>
      </c>
    </row>
    <row r="3844" spans="1:6" x14ac:dyDescent="0.35">
      <c r="A3844" s="56">
        <v>44460</v>
      </c>
      <c r="B3844" s="56" t="str">
        <f>VLOOKUP(A3844,Mapping!$H$2:$I$215,2,0)</f>
        <v>Post</v>
      </c>
      <c r="C3844" s="123">
        <f>VLOOKUP(A3844,Mapping!$H$2:$J$215,3,0)</f>
        <v>0</v>
      </c>
      <c r="D3844" t="s">
        <v>120</v>
      </c>
      <c r="E3844" t="str">
        <f>VLOOKUP(D3844,Mapping!$E$2:$F$28,2,0)</f>
        <v>sum</v>
      </c>
      <c r="F3844">
        <v>124520</v>
      </c>
    </row>
    <row r="3845" spans="1:6" x14ac:dyDescent="0.35">
      <c r="A3845" s="56">
        <v>44461</v>
      </c>
      <c r="B3845" s="56" t="str">
        <f>VLOOKUP(A3845,Mapping!$H$2:$I$215,2,0)</f>
        <v>Post</v>
      </c>
      <c r="C3845" s="123">
        <f>VLOOKUP(A3845,Mapping!$H$2:$J$215,3,0)</f>
        <v>0</v>
      </c>
      <c r="D3845" t="s">
        <v>120</v>
      </c>
      <c r="E3845" t="str">
        <f>VLOOKUP(D3845,Mapping!$E$2:$F$28,2,0)</f>
        <v>sum</v>
      </c>
      <c r="F3845">
        <v>134237</v>
      </c>
    </row>
    <row r="3846" spans="1:6" x14ac:dyDescent="0.35">
      <c r="A3846" s="56">
        <v>44462</v>
      </c>
      <c r="B3846" s="56" t="str">
        <f>VLOOKUP(A3846,Mapping!$H$2:$I$215,2,0)</f>
        <v>Post</v>
      </c>
      <c r="C3846" s="123">
        <f>VLOOKUP(A3846,Mapping!$H$2:$J$215,3,0)</f>
        <v>0</v>
      </c>
      <c r="D3846" t="s">
        <v>120</v>
      </c>
      <c r="E3846" t="str">
        <f>VLOOKUP(D3846,Mapping!$E$2:$F$28,2,0)</f>
        <v>sum</v>
      </c>
      <c r="F3846">
        <v>118716</v>
      </c>
    </row>
    <row r="3847" spans="1:6" x14ac:dyDescent="0.35">
      <c r="A3847" s="56">
        <v>44463</v>
      </c>
      <c r="B3847" s="56" t="str">
        <f>VLOOKUP(A3847,Mapping!$H$2:$I$215,2,0)</f>
        <v>Post</v>
      </c>
      <c r="C3847" s="123">
        <f>VLOOKUP(A3847,Mapping!$H$2:$J$215,3,0)</f>
        <v>0</v>
      </c>
      <c r="D3847" t="s">
        <v>120</v>
      </c>
      <c r="E3847" t="str">
        <f>VLOOKUP(D3847,Mapping!$E$2:$F$28,2,0)</f>
        <v>sum</v>
      </c>
      <c r="F3847">
        <v>110717</v>
      </c>
    </row>
    <row r="3848" spans="1:6" x14ac:dyDescent="0.35">
      <c r="A3848" s="56">
        <v>44464</v>
      </c>
      <c r="B3848" s="56" t="str">
        <f>VLOOKUP(A3848,Mapping!$H$2:$I$215,2,0)</f>
        <v>Post</v>
      </c>
      <c r="C3848" s="123">
        <f>VLOOKUP(A3848,Mapping!$H$2:$J$215,3,0)</f>
        <v>0</v>
      </c>
      <c r="D3848" t="s">
        <v>120</v>
      </c>
      <c r="E3848" t="str">
        <f>VLOOKUP(D3848,Mapping!$E$2:$F$28,2,0)</f>
        <v>sum</v>
      </c>
      <c r="F3848">
        <v>108584</v>
      </c>
    </row>
    <row r="3849" spans="1:6" x14ac:dyDescent="0.35">
      <c r="A3849" s="56">
        <v>44465</v>
      </c>
      <c r="B3849" s="56" t="str">
        <f>VLOOKUP(A3849,Mapping!$H$2:$I$215,2,0)</f>
        <v>Post</v>
      </c>
      <c r="C3849" s="123">
        <f>VLOOKUP(A3849,Mapping!$H$2:$J$215,3,0)</f>
        <v>0</v>
      </c>
      <c r="D3849" t="s">
        <v>120</v>
      </c>
      <c r="E3849" t="str">
        <f>VLOOKUP(D3849,Mapping!$E$2:$F$28,2,0)</f>
        <v>sum</v>
      </c>
      <c r="F3849">
        <v>112634</v>
      </c>
    </row>
    <row r="3850" spans="1:6" x14ac:dyDescent="0.35">
      <c r="A3850" s="56">
        <v>44466</v>
      </c>
      <c r="B3850" s="56" t="str">
        <f>VLOOKUP(A3850,Mapping!$H$2:$I$215,2,0)</f>
        <v>Post</v>
      </c>
      <c r="C3850" s="123">
        <f>VLOOKUP(A3850,Mapping!$H$2:$J$215,3,0)</f>
        <v>0</v>
      </c>
      <c r="D3850" t="s">
        <v>120</v>
      </c>
      <c r="E3850" t="str">
        <f>VLOOKUP(D3850,Mapping!$E$2:$F$28,2,0)</f>
        <v>sum</v>
      </c>
      <c r="F3850">
        <v>104928</v>
      </c>
    </row>
    <row r="3851" spans="1:6" x14ac:dyDescent="0.35">
      <c r="A3851" s="56">
        <v>44467</v>
      </c>
      <c r="B3851" s="56" t="str">
        <f>VLOOKUP(A3851,Mapping!$H$2:$I$215,2,0)</f>
        <v>Post</v>
      </c>
      <c r="C3851" s="123">
        <f>VLOOKUP(A3851,Mapping!$H$2:$J$215,3,0)</f>
        <v>0</v>
      </c>
      <c r="D3851" t="s">
        <v>120</v>
      </c>
      <c r="E3851" t="str">
        <f>VLOOKUP(D3851,Mapping!$E$2:$F$28,2,0)</f>
        <v>sum</v>
      </c>
      <c r="F3851">
        <v>93488</v>
      </c>
    </row>
    <row r="3852" spans="1:6" x14ac:dyDescent="0.35">
      <c r="A3852" s="56">
        <v>44468</v>
      </c>
      <c r="B3852" s="56" t="str">
        <f>VLOOKUP(A3852,Mapping!$H$2:$I$215,2,0)</f>
        <v>Post</v>
      </c>
      <c r="C3852" s="123">
        <f>VLOOKUP(A3852,Mapping!$H$2:$J$215,3,0)</f>
        <v>0</v>
      </c>
      <c r="D3852" t="s">
        <v>120</v>
      </c>
      <c r="E3852" t="str">
        <f>VLOOKUP(D3852,Mapping!$E$2:$F$28,2,0)</f>
        <v>sum</v>
      </c>
      <c r="F3852">
        <v>87080</v>
      </c>
    </row>
    <row r="3853" spans="1:6" x14ac:dyDescent="0.35">
      <c r="A3853" s="56">
        <v>44469</v>
      </c>
      <c r="B3853" s="56" t="str">
        <f>VLOOKUP(A3853,Mapping!$H$2:$I$215,2,0)</f>
        <v>Post</v>
      </c>
      <c r="C3853" s="123">
        <f>VLOOKUP(A3853,Mapping!$H$2:$J$215,3,0)</f>
        <v>0</v>
      </c>
      <c r="D3853" t="s">
        <v>120</v>
      </c>
      <c r="E3853" t="str">
        <f>VLOOKUP(D3853,Mapping!$E$2:$F$28,2,0)</f>
        <v>sum</v>
      </c>
      <c r="F3853">
        <v>67972</v>
      </c>
    </row>
    <row r="3854" spans="1:6" x14ac:dyDescent="0.35">
      <c r="A3854" s="56">
        <v>44256</v>
      </c>
      <c r="B3854" s="56" t="str">
        <f>VLOOKUP(A3854,Mapping!$H$2:$I$215,2,0)</f>
        <v>Pre</v>
      </c>
      <c r="C3854" s="123" t="str">
        <f>VLOOKUP(A3854,Mapping!$H$2:$J$215,3,0)</f>
        <v>Pre</v>
      </c>
      <c r="D3854" t="s">
        <v>122</v>
      </c>
      <c r="E3854" t="str">
        <f>VLOOKUP(D3854,Mapping!$E$2:$F$28,2,0)</f>
        <v>sum</v>
      </c>
      <c r="F3854">
        <v>0</v>
      </c>
    </row>
    <row r="3855" spans="1:6" x14ac:dyDescent="0.35">
      <c r="A3855" s="56">
        <v>44257</v>
      </c>
      <c r="B3855" s="56" t="str">
        <f>VLOOKUP(A3855,Mapping!$H$2:$I$215,2,0)</f>
        <v>Pre</v>
      </c>
      <c r="C3855" s="123" t="str">
        <f>VLOOKUP(A3855,Mapping!$H$2:$J$215,3,0)</f>
        <v>Pre</v>
      </c>
      <c r="D3855" t="s">
        <v>122</v>
      </c>
      <c r="E3855" t="str">
        <f>VLOOKUP(D3855,Mapping!$E$2:$F$28,2,0)</f>
        <v>sum</v>
      </c>
      <c r="F3855">
        <v>0</v>
      </c>
    </row>
    <row r="3856" spans="1:6" x14ac:dyDescent="0.35">
      <c r="A3856" s="56">
        <v>44258</v>
      </c>
      <c r="B3856" s="56" t="str">
        <f>VLOOKUP(A3856,Mapping!$H$2:$I$215,2,0)</f>
        <v>Pre</v>
      </c>
      <c r="C3856" s="123" t="str">
        <f>VLOOKUP(A3856,Mapping!$H$2:$J$215,3,0)</f>
        <v>Pre</v>
      </c>
      <c r="D3856" t="s">
        <v>122</v>
      </c>
      <c r="E3856" t="str">
        <f>VLOOKUP(D3856,Mapping!$E$2:$F$28,2,0)</f>
        <v>sum</v>
      </c>
      <c r="F3856">
        <v>1</v>
      </c>
    </row>
    <row r="3857" spans="1:6" x14ac:dyDescent="0.35">
      <c r="A3857" s="56">
        <v>44259</v>
      </c>
      <c r="B3857" s="56" t="str">
        <f>VLOOKUP(A3857,Mapping!$H$2:$I$215,2,0)</f>
        <v>Pre</v>
      </c>
      <c r="C3857" s="123" t="str">
        <f>VLOOKUP(A3857,Mapping!$H$2:$J$215,3,0)</f>
        <v>Pre</v>
      </c>
      <c r="D3857" t="s">
        <v>122</v>
      </c>
      <c r="E3857" t="str">
        <f>VLOOKUP(D3857,Mapping!$E$2:$F$28,2,0)</f>
        <v>sum</v>
      </c>
      <c r="F3857">
        <v>1</v>
      </c>
    </row>
    <row r="3858" spans="1:6" x14ac:dyDescent="0.35">
      <c r="A3858" s="56">
        <v>44260</v>
      </c>
      <c r="B3858" s="56" t="str">
        <f>VLOOKUP(A3858,Mapping!$H$2:$I$215,2,0)</f>
        <v>Pre</v>
      </c>
      <c r="C3858" s="123" t="str">
        <f>VLOOKUP(A3858,Mapping!$H$2:$J$215,3,0)</f>
        <v>Pre</v>
      </c>
      <c r="D3858" t="s">
        <v>122</v>
      </c>
      <c r="E3858" t="str">
        <f>VLOOKUP(D3858,Mapping!$E$2:$F$28,2,0)</f>
        <v>sum</v>
      </c>
      <c r="F3858">
        <v>0</v>
      </c>
    </row>
    <row r="3859" spans="1:6" x14ac:dyDescent="0.35">
      <c r="A3859" s="56">
        <v>44261</v>
      </c>
      <c r="B3859" s="56" t="str">
        <f>VLOOKUP(A3859,Mapping!$H$2:$I$215,2,0)</f>
        <v>Pre</v>
      </c>
      <c r="C3859" s="123" t="str">
        <f>VLOOKUP(A3859,Mapping!$H$2:$J$215,3,0)</f>
        <v>Pre</v>
      </c>
      <c r="D3859" t="s">
        <v>122</v>
      </c>
      <c r="E3859" t="str">
        <f>VLOOKUP(D3859,Mapping!$E$2:$F$28,2,0)</f>
        <v>sum</v>
      </c>
      <c r="F3859">
        <v>0</v>
      </c>
    </row>
    <row r="3860" spans="1:6" x14ac:dyDescent="0.35">
      <c r="A3860" s="56">
        <v>44262</v>
      </c>
      <c r="B3860" s="56" t="str">
        <f>VLOOKUP(A3860,Mapping!$H$2:$I$215,2,0)</f>
        <v>Pre</v>
      </c>
      <c r="C3860" s="123" t="str">
        <f>VLOOKUP(A3860,Mapping!$H$2:$J$215,3,0)</f>
        <v>Pre</v>
      </c>
      <c r="D3860" t="s">
        <v>122</v>
      </c>
      <c r="E3860" t="str">
        <f>VLOOKUP(D3860,Mapping!$E$2:$F$28,2,0)</f>
        <v>sum</v>
      </c>
      <c r="F3860">
        <v>1</v>
      </c>
    </row>
    <row r="3861" spans="1:6" x14ac:dyDescent="0.35">
      <c r="A3861" s="56">
        <v>44263</v>
      </c>
      <c r="B3861" s="56" t="str">
        <f>VLOOKUP(A3861,Mapping!$H$2:$I$215,2,0)</f>
        <v>Pre</v>
      </c>
      <c r="C3861" s="123" t="str">
        <f>VLOOKUP(A3861,Mapping!$H$2:$J$215,3,0)</f>
        <v>Pre</v>
      </c>
      <c r="D3861" t="s">
        <v>122</v>
      </c>
      <c r="E3861" t="str">
        <f>VLOOKUP(D3861,Mapping!$E$2:$F$28,2,0)</f>
        <v>sum</v>
      </c>
      <c r="F3861">
        <v>1</v>
      </c>
    </row>
    <row r="3862" spans="1:6" x14ac:dyDescent="0.35">
      <c r="A3862" s="56">
        <v>44264</v>
      </c>
      <c r="B3862" s="56" t="str">
        <f>VLOOKUP(A3862,Mapping!$H$2:$I$215,2,0)</f>
        <v>Pre</v>
      </c>
      <c r="C3862" s="123" t="str">
        <f>VLOOKUP(A3862,Mapping!$H$2:$J$215,3,0)</f>
        <v>Pre</v>
      </c>
      <c r="D3862" t="s">
        <v>122</v>
      </c>
      <c r="E3862" t="str">
        <f>VLOOKUP(D3862,Mapping!$E$2:$F$28,2,0)</f>
        <v>sum</v>
      </c>
      <c r="F3862">
        <v>0</v>
      </c>
    </row>
    <row r="3863" spans="1:6" x14ac:dyDescent="0.35">
      <c r="A3863" s="56">
        <v>44265</v>
      </c>
      <c r="B3863" s="56" t="str">
        <f>VLOOKUP(A3863,Mapping!$H$2:$I$215,2,0)</f>
        <v>Pre</v>
      </c>
      <c r="C3863" s="123" t="str">
        <f>VLOOKUP(A3863,Mapping!$H$2:$J$215,3,0)</f>
        <v>Pre</v>
      </c>
      <c r="D3863" t="s">
        <v>122</v>
      </c>
      <c r="E3863" t="str">
        <f>VLOOKUP(D3863,Mapping!$E$2:$F$28,2,0)</f>
        <v>sum</v>
      </c>
      <c r="F3863">
        <v>0</v>
      </c>
    </row>
    <row r="3864" spans="1:6" x14ac:dyDescent="0.35">
      <c r="A3864" s="56">
        <v>44266</v>
      </c>
      <c r="B3864" s="56" t="str">
        <f>VLOOKUP(A3864,Mapping!$H$2:$I$215,2,0)</f>
        <v>Pre</v>
      </c>
      <c r="C3864" s="123" t="str">
        <f>VLOOKUP(A3864,Mapping!$H$2:$J$215,3,0)</f>
        <v>Pre</v>
      </c>
      <c r="D3864" t="s">
        <v>122</v>
      </c>
      <c r="E3864" t="str">
        <f>VLOOKUP(D3864,Mapping!$E$2:$F$28,2,0)</f>
        <v>sum</v>
      </c>
      <c r="F3864">
        <v>0</v>
      </c>
    </row>
    <row r="3865" spans="1:6" x14ac:dyDescent="0.35">
      <c r="A3865" s="56">
        <v>44267</v>
      </c>
      <c r="B3865" s="56" t="str">
        <f>VLOOKUP(A3865,Mapping!$H$2:$I$215,2,0)</f>
        <v>Pre</v>
      </c>
      <c r="C3865" s="123" t="str">
        <f>VLOOKUP(A3865,Mapping!$H$2:$J$215,3,0)</f>
        <v>Pre</v>
      </c>
      <c r="D3865" t="s">
        <v>122</v>
      </c>
      <c r="E3865" t="str">
        <f>VLOOKUP(D3865,Mapping!$E$2:$F$28,2,0)</f>
        <v>sum</v>
      </c>
      <c r="F3865">
        <v>0</v>
      </c>
    </row>
    <row r="3866" spans="1:6" x14ac:dyDescent="0.35">
      <c r="A3866" s="56">
        <v>44268</v>
      </c>
      <c r="B3866" s="56" t="str">
        <f>VLOOKUP(A3866,Mapping!$H$2:$I$215,2,0)</f>
        <v>Pre</v>
      </c>
      <c r="C3866" s="123" t="str">
        <f>VLOOKUP(A3866,Mapping!$H$2:$J$215,3,0)</f>
        <v>Pre</v>
      </c>
      <c r="D3866" t="s">
        <v>122</v>
      </c>
      <c r="E3866" t="str">
        <f>VLOOKUP(D3866,Mapping!$E$2:$F$28,2,0)</f>
        <v>sum</v>
      </c>
      <c r="F3866">
        <v>1</v>
      </c>
    </row>
    <row r="3867" spans="1:6" x14ac:dyDescent="0.35">
      <c r="A3867" s="56">
        <v>44269</v>
      </c>
      <c r="B3867" s="56" t="str">
        <f>VLOOKUP(A3867,Mapping!$H$2:$I$215,2,0)</f>
        <v>Pre</v>
      </c>
      <c r="C3867" s="123" t="str">
        <f>VLOOKUP(A3867,Mapping!$H$2:$J$215,3,0)</f>
        <v>Pre</v>
      </c>
      <c r="D3867" t="s">
        <v>122</v>
      </c>
      <c r="E3867" t="str">
        <f>VLOOKUP(D3867,Mapping!$E$2:$F$28,2,0)</f>
        <v>sum</v>
      </c>
      <c r="F3867">
        <v>1</v>
      </c>
    </row>
    <row r="3868" spans="1:6" x14ac:dyDescent="0.35">
      <c r="A3868" s="56">
        <v>44270</v>
      </c>
      <c r="B3868" s="56" t="str">
        <f>VLOOKUP(A3868,Mapping!$H$2:$I$215,2,0)</f>
        <v>Pre</v>
      </c>
      <c r="C3868" s="123" t="str">
        <f>VLOOKUP(A3868,Mapping!$H$2:$J$215,3,0)</f>
        <v>Pre</v>
      </c>
      <c r="D3868" t="s">
        <v>122</v>
      </c>
      <c r="E3868" t="str">
        <f>VLOOKUP(D3868,Mapping!$E$2:$F$28,2,0)</f>
        <v>sum</v>
      </c>
      <c r="F3868">
        <v>0</v>
      </c>
    </row>
    <row r="3869" spans="1:6" x14ac:dyDescent="0.35">
      <c r="A3869" s="56">
        <v>44271</v>
      </c>
      <c r="B3869" s="56" t="str">
        <f>VLOOKUP(A3869,Mapping!$H$2:$I$215,2,0)</f>
        <v>Pre</v>
      </c>
      <c r="C3869" s="123" t="str">
        <f>VLOOKUP(A3869,Mapping!$H$2:$J$215,3,0)</f>
        <v>Pre</v>
      </c>
      <c r="D3869" t="s">
        <v>122</v>
      </c>
      <c r="E3869" t="str">
        <f>VLOOKUP(D3869,Mapping!$E$2:$F$28,2,0)</f>
        <v>sum</v>
      </c>
      <c r="F3869">
        <v>0</v>
      </c>
    </row>
    <row r="3870" spans="1:6" x14ac:dyDescent="0.35">
      <c r="A3870" s="56">
        <v>44272</v>
      </c>
      <c r="B3870" s="56" t="str">
        <f>VLOOKUP(A3870,Mapping!$H$2:$I$215,2,0)</f>
        <v>Pre</v>
      </c>
      <c r="C3870" s="123" t="str">
        <f>VLOOKUP(A3870,Mapping!$H$2:$J$215,3,0)</f>
        <v>Pre</v>
      </c>
      <c r="D3870" t="s">
        <v>122</v>
      </c>
      <c r="E3870" t="str">
        <f>VLOOKUP(D3870,Mapping!$E$2:$F$28,2,0)</f>
        <v>sum</v>
      </c>
      <c r="F3870">
        <v>0</v>
      </c>
    </row>
    <row r="3871" spans="1:6" x14ac:dyDescent="0.35">
      <c r="A3871" s="56">
        <v>44273</v>
      </c>
      <c r="B3871" s="56" t="str">
        <f>VLOOKUP(A3871,Mapping!$H$2:$I$215,2,0)</f>
        <v>Pre</v>
      </c>
      <c r="C3871" s="123" t="str">
        <f>VLOOKUP(A3871,Mapping!$H$2:$J$215,3,0)</f>
        <v>Pre</v>
      </c>
      <c r="D3871" t="s">
        <v>122</v>
      </c>
      <c r="E3871" t="str">
        <f>VLOOKUP(D3871,Mapping!$E$2:$F$28,2,0)</f>
        <v>sum</v>
      </c>
      <c r="F3871">
        <v>0</v>
      </c>
    </row>
    <row r="3872" spans="1:6" x14ac:dyDescent="0.35">
      <c r="A3872" s="56">
        <v>44274</v>
      </c>
      <c r="B3872" s="56" t="str">
        <f>VLOOKUP(A3872,Mapping!$H$2:$I$215,2,0)</f>
        <v>Pre</v>
      </c>
      <c r="C3872" s="123" t="str">
        <f>VLOOKUP(A3872,Mapping!$H$2:$J$215,3,0)</f>
        <v>Pre</v>
      </c>
      <c r="D3872" t="s">
        <v>122</v>
      </c>
      <c r="E3872" t="str">
        <f>VLOOKUP(D3872,Mapping!$E$2:$F$28,2,0)</f>
        <v>sum</v>
      </c>
      <c r="F3872">
        <v>1</v>
      </c>
    </row>
    <row r="3873" spans="1:6" x14ac:dyDescent="0.35">
      <c r="A3873" s="56">
        <v>44275</v>
      </c>
      <c r="B3873" s="56" t="str">
        <f>VLOOKUP(A3873,Mapping!$H$2:$I$215,2,0)</f>
        <v>Pre</v>
      </c>
      <c r="C3873" s="123" t="str">
        <f>VLOOKUP(A3873,Mapping!$H$2:$J$215,3,0)</f>
        <v>Pre</v>
      </c>
      <c r="D3873" t="s">
        <v>122</v>
      </c>
      <c r="E3873" t="str">
        <f>VLOOKUP(D3873,Mapping!$E$2:$F$28,2,0)</f>
        <v>sum</v>
      </c>
      <c r="F3873">
        <v>1</v>
      </c>
    </row>
    <row r="3874" spans="1:6" x14ac:dyDescent="0.35">
      <c r="A3874" s="56">
        <v>44276</v>
      </c>
      <c r="B3874" s="56" t="str">
        <f>VLOOKUP(A3874,Mapping!$H$2:$I$215,2,0)</f>
        <v>Pre</v>
      </c>
      <c r="C3874" s="123" t="str">
        <f>VLOOKUP(A3874,Mapping!$H$2:$J$215,3,0)</f>
        <v>Pre</v>
      </c>
      <c r="D3874" t="s">
        <v>122</v>
      </c>
      <c r="E3874" t="str">
        <f>VLOOKUP(D3874,Mapping!$E$2:$F$28,2,0)</f>
        <v>sum</v>
      </c>
      <c r="F3874">
        <v>0</v>
      </c>
    </row>
    <row r="3875" spans="1:6" x14ac:dyDescent="0.35">
      <c r="A3875" s="56">
        <v>44277</v>
      </c>
      <c r="B3875" s="56" t="str">
        <f>VLOOKUP(A3875,Mapping!$H$2:$I$215,2,0)</f>
        <v>Pre</v>
      </c>
      <c r="C3875" s="123" t="str">
        <f>VLOOKUP(A3875,Mapping!$H$2:$J$215,3,0)</f>
        <v>Pre</v>
      </c>
      <c r="D3875" t="s">
        <v>122</v>
      </c>
      <c r="E3875" t="str">
        <f>VLOOKUP(D3875,Mapping!$E$2:$F$28,2,0)</f>
        <v>sum</v>
      </c>
      <c r="F3875">
        <v>0</v>
      </c>
    </row>
    <row r="3876" spans="1:6" x14ac:dyDescent="0.35">
      <c r="A3876" s="56">
        <v>44278</v>
      </c>
      <c r="B3876" s="56" t="str">
        <f>VLOOKUP(A3876,Mapping!$H$2:$I$215,2,0)</f>
        <v>Pre</v>
      </c>
      <c r="C3876" s="123" t="str">
        <f>VLOOKUP(A3876,Mapping!$H$2:$J$215,3,0)</f>
        <v>Pre</v>
      </c>
      <c r="D3876" t="s">
        <v>122</v>
      </c>
      <c r="E3876" t="str">
        <f>VLOOKUP(D3876,Mapping!$E$2:$F$28,2,0)</f>
        <v>sum</v>
      </c>
      <c r="F3876">
        <v>0</v>
      </c>
    </row>
    <row r="3877" spans="1:6" x14ac:dyDescent="0.35">
      <c r="A3877" s="56">
        <v>44279</v>
      </c>
      <c r="B3877" s="56" t="str">
        <f>VLOOKUP(A3877,Mapping!$H$2:$I$215,2,0)</f>
        <v>Pre</v>
      </c>
      <c r="C3877" s="123" t="str">
        <f>VLOOKUP(A3877,Mapping!$H$2:$J$215,3,0)</f>
        <v>Pre</v>
      </c>
      <c r="D3877" t="s">
        <v>122</v>
      </c>
      <c r="E3877" t="str">
        <f>VLOOKUP(D3877,Mapping!$E$2:$F$28,2,0)</f>
        <v>sum</v>
      </c>
      <c r="F3877">
        <v>1</v>
      </c>
    </row>
    <row r="3878" spans="1:6" x14ac:dyDescent="0.35">
      <c r="A3878" s="56">
        <v>44280</v>
      </c>
      <c r="B3878" s="56" t="str">
        <f>VLOOKUP(A3878,Mapping!$H$2:$I$215,2,0)</f>
        <v>Pre</v>
      </c>
      <c r="C3878" s="123" t="str">
        <f>VLOOKUP(A3878,Mapping!$H$2:$J$215,3,0)</f>
        <v>Pre</v>
      </c>
      <c r="D3878" t="s">
        <v>122</v>
      </c>
      <c r="E3878" t="str">
        <f>VLOOKUP(D3878,Mapping!$E$2:$F$28,2,0)</f>
        <v>sum</v>
      </c>
      <c r="F3878">
        <v>1</v>
      </c>
    </row>
    <row r="3879" spans="1:6" x14ac:dyDescent="0.35">
      <c r="A3879" s="56">
        <v>44281</v>
      </c>
      <c r="B3879" s="56" t="str">
        <f>VLOOKUP(A3879,Mapping!$H$2:$I$215,2,0)</f>
        <v>Pre</v>
      </c>
      <c r="C3879" s="123" t="str">
        <f>VLOOKUP(A3879,Mapping!$H$2:$J$215,3,0)</f>
        <v>Pre</v>
      </c>
      <c r="D3879" t="s">
        <v>122</v>
      </c>
      <c r="E3879" t="str">
        <f>VLOOKUP(D3879,Mapping!$E$2:$F$28,2,0)</f>
        <v>sum</v>
      </c>
      <c r="F3879">
        <v>0</v>
      </c>
    </row>
    <row r="3880" spans="1:6" x14ac:dyDescent="0.35">
      <c r="A3880" s="56">
        <v>44282</v>
      </c>
      <c r="B3880" s="56" t="str">
        <f>VLOOKUP(A3880,Mapping!$H$2:$I$215,2,0)</f>
        <v>Pre</v>
      </c>
      <c r="C3880" s="123" t="str">
        <f>VLOOKUP(A3880,Mapping!$H$2:$J$215,3,0)</f>
        <v>Pre</v>
      </c>
      <c r="D3880" t="s">
        <v>122</v>
      </c>
      <c r="E3880" t="str">
        <f>VLOOKUP(D3880,Mapping!$E$2:$F$28,2,0)</f>
        <v>sum</v>
      </c>
      <c r="F3880">
        <v>0</v>
      </c>
    </row>
    <row r="3881" spans="1:6" x14ac:dyDescent="0.35">
      <c r="A3881" s="56">
        <v>44283</v>
      </c>
      <c r="B3881" s="56" t="str">
        <f>VLOOKUP(A3881,Mapping!$H$2:$I$215,2,0)</f>
        <v>Pre</v>
      </c>
      <c r="C3881" s="123" t="str">
        <f>VLOOKUP(A3881,Mapping!$H$2:$J$215,3,0)</f>
        <v>Pre</v>
      </c>
      <c r="D3881" t="s">
        <v>122</v>
      </c>
      <c r="E3881" t="str">
        <f>VLOOKUP(D3881,Mapping!$E$2:$F$28,2,0)</f>
        <v>sum</v>
      </c>
      <c r="F3881">
        <v>0</v>
      </c>
    </row>
    <row r="3882" spans="1:6" x14ac:dyDescent="0.35">
      <c r="A3882" s="56">
        <v>44284</v>
      </c>
      <c r="B3882" s="56" t="str">
        <f>VLOOKUP(A3882,Mapping!$H$2:$I$215,2,0)</f>
        <v>Pre</v>
      </c>
      <c r="C3882" s="123" t="str">
        <f>VLOOKUP(A3882,Mapping!$H$2:$J$215,3,0)</f>
        <v>Pre</v>
      </c>
      <c r="D3882" t="s">
        <v>122</v>
      </c>
      <c r="E3882" t="str">
        <f>VLOOKUP(D3882,Mapping!$E$2:$F$28,2,0)</f>
        <v>sum</v>
      </c>
      <c r="F3882">
        <v>0</v>
      </c>
    </row>
    <row r="3883" spans="1:6" x14ac:dyDescent="0.35">
      <c r="A3883" s="56">
        <v>44285</v>
      </c>
      <c r="B3883" s="56" t="str">
        <f>VLOOKUP(A3883,Mapping!$H$2:$I$215,2,0)</f>
        <v>Pre</v>
      </c>
      <c r="C3883" s="123" t="str">
        <f>VLOOKUP(A3883,Mapping!$H$2:$J$215,3,0)</f>
        <v>Pre</v>
      </c>
      <c r="D3883" t="s">
        <v>122</v>
      </c>
      <c r="E3883" t="str">
        <f>VLOOKUP(D3883,Mapping!$E$2:$F$28,2,0)</f>
        <v>sum</v>
      </c>
      <c r="F3883">
        <v>0</v>
      </c>
    </row>
    <row r="3884" spans="1:6" x14ac:dyDescent="0.35">
      <c r="A3884" s="56">
        <v>44286</v>
      </c>
      <c r="B3884" s="56" t="str">
        <f>VLOOKUP(A3884,Mapping!$H$2:$I$215,2,0)</f>
        <v>Pre</v>
      </c>
      <c r="C3884" s="123" t="str">
        <f>VLOOKUP(A3884,Mapping!$H$2:$J$215,3,0)</f>
        <v>Pre</v>
      </c>
      <c r="D3884" t="s">
        <v>122</v>
      </c>
      <c r="E3884" t="str">
        <f>VLOOKUP(D3884,Mapping!$E$2:$F$28,2,0)</f>
        <v>sum</v>
      </c>
      <c r="F3884">
        <v>0</v>
      </c>
    </row>
    <row r="3885" spans="1:6" x14ac:dyDescent="0.35">
      <c r="A3885" s="56">
        <v>44287</v>
      </c>
      <c r="B3885" s="56" t="str">
        <f>VLOOKUP(A3885,Mapping!$H$2:$I$215,2,0)</f>
        <v>Pre</v>
      </c>
      <c r="C3885" s="123" t="str">
        <f>VLOOKUP(A3885,Mapping!$H$2:$J$215,3,0)</f>
        <v>Pre</v>
      </c>
      <c r="D3885" t="s">
        <v>122</v>
      </c>
      <c r="E3885" t="str">
        <f>VLOOKUP(D3885,Mapping!$E$2:$F$28,2,0)</f>
        <v>sum</v>
      </c>
      <c r="F3885">
        <v>0</v>
      </c>
    </row>
    <row r="3886" spans="1:6" x14ac:dyDescent="0.35">
      <c r="A3886" s="56">
        <v>44288</v>
      </c>
      <c r="B3886" s="56" t="str">
        <f>VLOOKUP(A3886,Mapping!$H$2:$I$215,2,0)</f>
        <v>Pre</v>
      </c>
      <c r="C3886" s="123" t="str">
        <f>VLOOKUP(A3886,Mapping!$H$2:$J$215,3,0)</f>
        <v>Pre</v>
      </c>
      <c r="D3886" t="s">
        <v>122</v>
      </c>
      <c r="E3886" t="str">
        <f>VLOOKUP(D3886,Mapping!$E$2:$F$28,2,0)</f>
        <v>sum</v>
      </c>
      <c r="F3886">
        <v>0</v>
      </c>
    </row>
    <row r="3887" spans="1:6" x14ac:dyDescent="0.35">
      <c r="A3887" s="56">
        <v>44289</v>
      </c>
      <c r="B3887" s="56" t="str">
        <f>VLOOKUP(A3887,Mapping!$H$2:$I$215,2,0)</f>
        <v>Pre</v>
      </c>
      <c r="C3887" s="123" t="str">
        <f>VLOOKUP(A3887,Mapping!$H$2:$J$215,3,0)</f>
        <v>Pre</v>
      </c>
      <c r="D3887" t="s">
        <v>122</v>
      </c>
      <c r="E3887" t="str">
        <f>VLOOKUP(D3887,Mapping!$E$2:$F$28,2,0)</f>
        <v>sum</v>
      </c>
      <c r="F3887">
        <v>1</v>
      </c>
    </row>
    <row r="3888" spans="1:6" x14ac:dyDescent="0.35">
      <c r="A3888" s="56">
        <v>44290</v>
      </c>
      <c r="B3888" s="56" t="str">
        <f>VLOOKUP(A3888,Mapping!$H$2:$I$215,2,0)</f>
        <v>Pre</v>
      </c>
      <c r="C3888" s="123" t="str">
        <f>VLOOKUP(A3888,Mapping!$H$2:$J$215,3,0)</f>
        <v>Pre</v>
      </c>
      <c r="D3888" t="s">
        <v>122</v>
      </c>
      <c r="E3888" t="str">
        <f>VLOOKUP(D3888,Mapping!$E$2:$F$28,2,0)</f>
        <v>sum</v>
      </c>
      <c r="F3888">
        <v>1</v>
      </c>
    </row>
    <row r="3889" spans="1:6" x14ac:dyDescent="0.35">
      <c r="A3889" s="56">
        <v>44291</v>
      </c>
      <c r="B3889" s="56" t="str">
        <f>VLOOKUP(A3889,Mapping!$H$2:$I$215,2,0)</f>
        <v>Pre</v>
      </c>
      <c r="C3889" s="123" t="str">
        <f>VLOOKUP(A3889,Mapping!$H$2:$J$215,3,0)</f>
        <v>Pre</v>
      </c>
      <c r="D3889" t="s">
        <v>122</v>
      </c>
      <c r="E3889" t="str">
        <f>VLOOKUP(D3889,Mapping!$E$2:$F$28,2,0)</f>
        <v>sum</v>
      </c>
      <c r="F3889">
        <v>0</v>
      </c>
    </row>
    <row r="3890" spans="1:6" x14ac:dyDescent="0.35">
      <c r="A3890" s="56">
        <v>44292</v>
      </c>
      <c r="B3890" s="56" t="str">
        <f>VLOOKUP(A3890,Mapping!$H$2:$I$215,2,0)</f>
        <v>Pre</v>
      </c>
      <c r="C3890" s="123" t="str">
        <f>VLOOKUP(A3890,Mapping!$H$2:$J$215,3,0)</f>
        <v>Pre</v>
      </c>
      <c r="D3890" t="s">
        <v>122</v>
      </c>
      <c r="E3890" t="str">
        <f>VLOOKUP(D3890,Mapping!$E$2:$F$28,2,0)</f>
        <v>sum</v>
      </c>
      <c r="F3890">
        <v>0</v>
      </c>
    </row>
    <row r="3891" spans="1:6" x14ac:dyDescent="0.35">
      <c r="A3891" s="56">
        <v>44293</v>
      </c>
      <c r="B3891" s="56" t="str">
        <f>VLOOKUP(A3891,Mapping!$H$2:$I$215,2,0)</f>
        <v>Pre</v>
      </c>
      <c r="C3891" s="123" t="str">
        <f>VLOOKUP(A3891,Mapping!$H$2:$J$215,3,0)</f>
        <v>Pre</v>
      </c>
      <c r="D3891" t="s">
        <v>122</v>
      </c>
      <c r="E3891" t="str">
        <f>VLOOKUP(D3891,Mapping!$E$2:$F$28,2,0)</f>
        <v>sum</v>
      </c>
      <c r="F3891">
        <v>0</v>
      </c>
    </row>
    <row r="3892" spans="1:6" x14ac:dyDescent="0.35">
      <c r="A3892" s="56">
        <v>44294</v>
      </c>
      <c r="B3892" s="56" t="str">
        <f>VLOOKUP(A3892,Mapping!$H$2:$I$215,2,0)</f>
        <v>Pre</v>
      </c>
      <c r="C3892" s="123" t="str">
        <f>VLOOKUP(A3892,Mapping!$H$2:$J$215,3,0)</f>
        <v>Pre</v>
      </c>
      <c r="D3892" t="s">
        <v>122</v>
      </c>
      <c r="E3892" t="str">
        <f>VLOOKUP(D3892,Mapping!$E$2:$F$28,2,0)</f>
        <v>sum</v>
      </c>
      <c r="F3892">
        <v>1</v>
      </c>
    </row>
    <row r="3893" spans="1:6" x14ac:dyDescent="0.35">
      <c r="A3893" s="56">
        <v>44295</v>
      </c>
      <c r="B3893" s="56" t="str">
        <f>VLOOKUP(A3893,Mapping!$H$2:$I$215,2,0)</f>
        <v>Pre</v>
      </c>
      <c r="C3893" s="123" t="str">
        <f>VLOOKUP(A3893,Mapping!$H$2:$J$215,3,0)</f>
        <v>Pre</v>
      </c>
      <c r="D3893" t="s">
        <v>122</v>
      </c>
      <c r="E3893" t="str">
        <f>VLOOKUP(D3893,Mapping!$E$2:$F$28,2,0)</f>
        <v>sum</v>
      </c>
      <c r="F3893">
        <v>1</v>
      </c>
    </row>
    <row r="3894" spans="1:6" x14ac:dyDescent="0.35">
      <c r="A3894" s="56">
        <v>44296</v>
      </c>
      <c r="B3894" s="56" t="str">
        <f>VLOOKUP(A3894,Mapping!$H$2:$I$215,2,0)</f>
        <v>Pre</v>
      </c>
      <c r="C3894" s="123" t="str">
        <f>VLOOKUP(A3894,Mapping!$H$2:$J$215,3,0)</f>
        <v>Pre</v>
      </c>
      <c r="D3894" t="s">
        <v>122</v>
      </c>
      <c r="E3894" t="str">
        <f>VLOOKUP(D3894,Mapping!$E$2:$F$28,2,0)</f>
        <v>sum</v>
      </c>
      <c r="F3894">
        <v>0</v>
      </c>
    </row>
    <row r="3895" spans="1:6" x14ac:dyDescent="0.35">
      <c r="A3895" s="56">
        <v>44297</v>
      </c>
      <c r="B3895" s="56" t="str">
        <f>VLOOKUP(A3895,Mapping!$H$2:$I$215,2,0)</f>
        <v>Pre</v>
      </c>
      <c r="C3895" s="123" t="str">
        <f>VLOOKUP(A3895,Mapping!$H$2:$J$215,3,0)</f>
        <v>Pre</v>
      </c>
      <c r="D3895" t="s">
        <v>122</v>
      </c>
      <c r="E3895" t="str">
        <f>VLOOKUP(D3895,Mapping!$E$2:$F$28,2,0)</f>
        <v>sum</v>
      </c>
      <c r="F3895">
        <v>0</v>
      </c>
    </row>
    <row r="3896" spans="1:6" x14ac:dyDescent="0.35">
      <c r="A3896" s="56">
        <v>44298</v>
      </c>
      <c r="B3896" s="56" t="str">
        <f>VLOOKUP(A3896,Mapping!$H$2:$I$215,2,0)</f>
        <v>Pre</v>
      </c>
      <c r="C3896" s="123" t="str">
        <f>VLOOKUP(A3896,Mapping!$H$2:$J$215,3,0)</f>
        <v>Pre</v>
      </c>
      <c r="D3896" t="s">
        <v>122</v>
      </c>
      <c r="E3896" t="str">
        <f>VLOOKUP(D3896,Mapping!$E$2:$F$28,2,0)</f>
        <v>sum</v>
      </c>
      <c r="F3896">
        <v>0</v>
      </c>
    </row>
    <row r="3897" spans="1:6" x14ac:dyDescent="0.35">
      <c r="A3897" s="56">
        <v>44299</v>
      </c>
      <c r="B3897" s="56" t="str">
        <f>VLOOKUP(A3897,Mapping!$H$2:$I$215,2,0)</f>
        <v>Pre</v>
      </c>
      <c r="C3897" s="123" t="str">
        <f>VLOOKUP(A3897,Mapping!$H$2:$J$215,3,0)</f>
        <v>Pre</v>
      </c>
      <c r="D3897" t="s">
        <v>122</v>
      </c>
      <c r="E3897" t="str">
        <f>VLOOKUP(D3897,Mapping!$E$2:$F$28,2,0)</f>
        <v>sum</v>
      </c>
      <c r="F3897">
        <v>0</v>
      </c>
    </row>
    <row r="3898" spans="1:6" x14ac:dyDescent="0.35">
      <c r="A3898" s="56">
        <v>44300</v>
      </c>
      <c r="B3898" s="56" t="str">
        <f>VLOOKUP(A3898,Mapping!$H$2:$I$215,2,0)</f>
        <v>Pre</v>
      </c>
      <c r="C3898" s="123" t="str">
        <f>VLOOKUP(A3898,Mapping!$H$2:$J$215,3,0)</f>
        <v>Pre</v>
      </c>
      <c r="D3898" t="s">
        <v>122</v>
      </c>
      <c r="E3898" t="str">
        <f>VLOOKUP(D3898,Mapping!$E$2:$F$28,2,0)</f>
        <v>sum</v>
      </c>
      <c r="F3898">
        <v>0</v>
      </c>
    </row>
    <row r="3899" spans="1:6" x14ac:dyDescent="0.35">
      <c r="A3899" s="56">
        <v>44301</v>
      </c>
      <c r="B3899" s="56" t="str">
        <f>VLOOKUP(A3899,Mapping!$H$2:$I$215,2,0)</f>
        <v>Pre</v>
      </c>
      <c r="C3899" s="123" t="str">
        <f>VLOOKUP(A3899,Mapping!$H$2:$J$215,3,0)</f>
        <v>Pre</v>
      </c>
      <c r="D3899" t="s">
        <v>122</v>
      </c>
      <c r="E3899" t="str">
        <f>VLOOKUP(D3899,Mapping!$E$2:$F$28,2,0)</f>
        <v>sum</v>
      </c>
      <c r="F3899">
        <v>1</v>
      </c>
    </row>
    <row r="3900" spans="1:6" x14ac:dyDescent="0.35">
      <c r="A3900" s="56">
        <v>44302</v>
      </c>
      <c r="B3900" s="56" t="str">
        <f>VLOOKUP(A3900,Mapping!$H$2:$I$215,2,0)</f>
        <v>Pre</v>
      </c>
      <c r="C3900" s="123" t="str">
        <f>VLOOKUP(A3900,Mapping!$H$2:$J$215,3,0)</f>
        <v>Pre</v>
      </c>
      <c r="D3900" t="s">
        <v>122</v>
      </c>
      <c r="E3900" t="str">
        <f>VLOOKUP(D3900,Mapping!$E$2:$F$28,2,0)</f>
        <v>sum</v>
      </c>
      <c r="F3900">
        <v>1</v>
      </c>
    </row>
    <row r="3901" spans="1:6" x14ac:dyDescent="0.35">
      <c r="A3901" s="56">
        <v>44303</v>
      </c>
      <c r="B3901" s="56" t="str">
        <f>VLOOKUP(A3901,Mapping!$H$2:$I$215,2,0)</f>
        <v>Pre</v>
      </c>
      <c r="C3901" s="123" t="str">
        <f>VLOOKUP(A3901,Mapping!$H$2:$J$215,3,0)</f>
        <v>Pre</v>
      </c>
      <c r="D3901" t="s">
        <v>122</v>
      </c>
      <c r="E3901" t="str">
        <f>VLOOKUP(D3901,Mapping!$E$2:$F$28,2,0)</f>
        <v>sum</v>
      </c>
      <c r="F3901">
        <v>0</v>
      </c>
    </row>
    <row r="3902" spans="1:6" x14ac:dyDescent="0.35">
      <c r="A3902" s="56">
        <v>44304</v>
      </c>
      <c r="B3902" s="56" t="str">
        <f>VLOOKUP(A3902,Mapping!$H$2:$I$215,2,0)</f>
        <v>Pre</v>
      </c>
      <c r="C3902" s="123" t="str">
        <f>VLOOKUP(A3902,Mapping!$H$2:$J$215,3,0)</f>
        <v>Pre</v>
      </c>
      <c r="D3902" t="s">
        <v>122</v>
      </c>
      <c r="E3902" t="str">
        <f>VLOOKUP(D3902,Mapping!$E$2:$F$28,2,0)</f>
        <v>sum</v>
      </c>
      <c r="F3902">
        <v>0</v>
      </c>
    </row>
    <row r="3903" spans="1:6" x14ac:dyDescent="0.35">
      <c r="A3903" s="56">
        <v>44305</v>
      </c>
      <c r="B3903" s="56" t="str">
        <f>VLOOKUP(A3903,Mapping!$H$2:$I$215,2,0)</f>
        <v>Pre</v>
      </c>
      <c r="C3903" s="123" t="str">
        <f>VLOOKUP(A3903,Mapping!$H$2:$J$215,3,0)</f>
        <v>Pre</v>
      </c>
      <c r="D3903" t="s">
        <v>122</v>
      </c>
      <c r="E3903" t="str">
        <f>VLOOKUP(D3903,Mapping!$E$2:$F$28,2,0)</f>
        <v>sum</v>
      </c>
      <c r="F3903">
        <v>0</v>
      </c>
    </row>
    <row r="3904" spans="1:6" x14ac:dyDescent="0.35">
      <c r="A3904" s="56">
        <v>44306</v>
      </c>
      <c r="B3904" s="56" t="str">
        <f>VLOOKUP(A3904,Mapping!$H$2:$I$215,2,0)</f>
        <v>Pre</v>
      </c>
      <c r="C3904" s="123" t="str">
        <f>VLOOKUP(A3904,Mapping!$H$2:$J$215,3,0)</f>
        <v>Pre</v>
      </c>
      <c r="D3904" t="s">
        <v>122</v>
      </c>
      <c r="E3904" t="str">
        <f>VLOOKUP(D3904,Mapping!$E$2:$F$28,2,0)</f>
        <v>sum</v>
      </c>
      <c r="F3904">
        <v>0</v>
      </c>
    </row>
    <row r="3905" spans="1:6" x14ac:dyDescent="0.35">
      <c r="A3905" s="56">
        <v>44307</v>
      </c>
      <c r="B3905" s="56" t="str">
        <f>VLOOKUP(A3905,Mapping!$H$2:$I$215,2,0)</f>
        <v>Pre</v>
      </c>
      <c r="C3905" s="123" t="str">
        <f>VLOOKUP(A3905,Mapping!$H$2:$J$215,3,0)</f>
        <v>Pre</v>
      </c>
      <c r="D3905" t="s">
        <v>122</v>
      </c>
      <c r="E3905" t="str">
        <f>VLOOKUP(D3905,Mapping!$E$2:$F$28,2,0)</f>
        <v>sum</v>
      </c>
      <c r="F3905">
        <v>0</v>
      </c>
    </row>
    <row r="3906" spans="1:6" x14ac:dyDescent="0.35">
      <c r="A3906" s="56">
        <v>44308</v>
      </c>
      <c r="B3906" s="56" t="str">
        <f>VLOOKUP(A3906,Mapping!$H$2:$I$215,2,0)</f>
        <v>Pre</v>
      </c>
      <c r="C3906" s="123" t="str">
        <f>VLOOKUP(A3906,Mapping!$H$2:$J$215,3,0)</f>
        <v>Pre</v>
      </c>
      <c r="D3906" t="s">
        <v>122</v>
      </c>
      <c r="E3906" t="str">
        <f>VLOOKUP(D3906,Mapping!$E$2:$F$28,2,0)</f>
        <v>sum</v>
      </c>
      <c r="F3906">
        <v>0</v>
      </c>
    </row>
    <row r="3907" spans="1:6" x14ac:dyDescent="0.35">
      <c r="A3907" s="56">
        <v>44309</v>
      </c>
      <c r="B3907" s="56" t="str">
        <f>VLOOKUP(A3907,Mapping!$H$2:$I$215,2,0)</f>
        <v>Pre</v>
      </c>
      <c r="C3907" s="123" t="str">
        <f>VLOOKUP(A3907,Mapping!$H$2:$J$215,3,0)</f>
        <v>Pre</v>
      </c>
      <c r="D3907" t="s">
        <v>122</v>
      </c>
      <c r="E3907" t="str">
        <f>VLOOKUP(D3907,Mapping!$E$2:$F$28,2,0)</f>
        <v>sum</v>
      </c>
      <c r="F3907">
        <v>0</v>
      </c>
    </row>
    <row r="3908" spans="1:6" x14ac:dyDescent="0.35">
      <c r="A3908" s="56">
        <v>44310</v>
      </c>
      <c r="B3908" s="56" t="str">
        <f>VLOOKUP(A3908,Mapping!$H$2:$I$215,2,0)</f>
        <v>Pre</v>
      </c>
      <c r="C3908" s="123" t="str">
        <f>VLOOKUP(A3908,Mapping!$H$2:$J$215,3,0)</f>
        <v>Pre</v>
      </c>
      <c r="D3908" t="s">
        <v>122</v>
      </c>
      <c r="E3908" t="str">
        <f>VLOOKUP(D3908,Mapping!$E$2:$F$28,2,0)</f>
        <v>sum</v>
      </c>
      <c r="F3908">
        <v>0</v>
      </c>
    </row>
    <row r="3909" spans="1:6" x14ac:dyDescent="0.35">
      <c r="A3909" s="56">
        <v>44311</v>
      </c>
      <c r="B3909" s="56" t="str">
        <f>VLOOKUP(A3909,Mapping!$H$2:$I$215,2,0)</f>
        <v>Pre</v>
      </c>
      <c r="C3909" s="123" t="str">
        <f>VLOOKUP(A3909,Mapping!$H$2:$J$215,3,0)</f>
        <v>Pre</v>
      </c>
      <c r="D3909" t="s">
        <v>122</v>
      </c>
      <c r="E3909" t="str">
        <f>VLOOKUP(D3909,Mapping!$E$2:$F$28,2,0)</f>
        <v>sum</v>
      </c>
      <c r="F3909">
        <v>1</v>
      </c>
    </row>
    <row r="3910" spans="1:6" x14ac:dyDescent="0.35">
      <c r="A3910" s="56">
        <v>44312</v>
      </c>
      <c r="B3910" s="56" t="str">
        <f>VLOOKUP(A3910,Mapping!$H$2:$I$215,2,0)</f>
        <v>Pre</v>
      </c>
      <c r="C3910" s="123" t="str">
        <f>VLOOKUP(A3910,Mapping!$H$2:$J$215,3,0)</f>
        <v>Pre</v>
      </c>
      <c r="D3910" t="s">
        <v>122</v>
      </c>
      <c r="E3910" t="str">
        <f>VLOOKUP(D3910,Mapping!$E$2:$F$28,2,0)</f>
        <v>sum</v>
      </c>
      <c r="F3910">
        <v>1</v>
      </c>
    </row>
    <row r="3911" spans="1:6" x14ac:dyDescent="0.35">
      <c r="A3911" s="56">
        <v>44313</v>
      </c>
      <c r="B3911" s="56" t="str">
        <f>VLOOKUP(A3911,Mapping!$H$2:$I$215,2,0)</f>
        <v>Post</v>
      </c>
      <c r="C3911" s="123" t="str">
        <f>VLOOKUP(A3911,Mapping!$H$2:$J$215,3,0)</f>
        <v>Post</v>
      </c>
      <c r="D3911" t="s">
        <v>122</v>
      </c>
      <c r="E3911" t="str">
        <f>VLOOKUP(D3911,Mapping!$E$2:$F$28,2,0)</f>
        <v>sum</v>
      </c>
      <c r="F3911">
        <v>0</v>
      </c>
    </row>
    <row r="3912" spans="1:6" x14ac:dyDescent="0.35">
      <c r="A3912" s="56">
        <v>44314</v>
      </c>
      <c r="B3912" s="56" t="str">
        <f>VLOOKUP(A3912,Mapping!$H$2:$I$215,2,0)</f>
        <v>Post</v>
      </c>
      <c r="C3912" s="123" t="str">
        <f>VLOOKUP(A3912,Mapping!$H$2:$J$215,3,0)</f>
        <v>Post</v>
      </c>
      <c r="D3912" t="s">
        <v>122</v>
      </c>
      <c r="E3912" t="str">
        <f>VLOOKUP(D3912,Mapping!$E$2:$F$28,2,0)</f>
        <v>sum</v>
      </c>
      <c r="F3912">
        <v>0</v>
      </c>
    </row>
    <row r="3913" spans="1:6" x14ac:dyDescent="0.35">
      <c r="A3913" s="56">
        <v>44315</v>
      </c>
      <c r="B3913" s="56" t="str">
        <f>VLOOKUP(A3913,Mapping!$H$2:$I$215,2,0)</f>
        <v>Post</v>
      </c>
      <c r="C3913" s="123" t="str">
        <f>VLOOKUP(A3913,Mapping!$H$2:$J$215,3,0)</f>
        <v>Post</v>
      </c>
      <c r="D3913" t="s">
        <v>122</v>
      </c>
      <c r="E3913" t="str">
        <f>VLOOKUP(D3913,Mapping!$E$2:$F$28,2,0)</f>
        <v>sum</v>
      </c>
      <c r="F3913">
        <v>1</v>
      </c>
    </row>
    <row r="3914" spans="1:6" x14ac:dyDescent="0.35">
      <c r="A3914" s="56">
        <v>44316</v>
      </c>
      <c r="B3914" s="56" t="str">
        <f>VLOOKUP(A3914,Mapping!$H$2:$I$215,2,0)</f>
        <v>Post</v>
      </c>
      <c r="C3914" s="123" t="str">
        <f>VLOOKUP(A3914,Mapping!$H$2:$J$215,3,0)</f>
        <v>Post</v>
      </c>
      <c r="D3914" t="s">
        <v>122</v>
      </c>
      <c r="E3914" t="str">
        <f>VLOOKUP(D3914,Mapping!$E$2:$F$28,2,0)</f>
        <v>sum</v>
      </c>
      <c r="F3914">
        <v>1</v>
      </c>
    </row>
    <row r="3915" spans="1:6" x14ac:dyDescent="0.35">
      <c r="A3915" s="56">
        <v>44317</v>
      </c>
      <c r="B3915" s="56" t="str">
        <f>VLOOKUP(A3915,Mapping!$H$2:$I$215,2,0)</f>
        <v>Post</v>
      </c>
      <c r="C3915" s="123" t="str">
        <f>VLOOKUP(A3915,Mapping!$H$2:$J$215,3,0)</f>
        <v>Post</v>
      </c>
      <c r="D3915" t="s">
        <v>122</v>
      </c>
      <c r="E3915" t="str">
        <f>VLOOKUP(D3915,Mapping!$E$2:$F$28,2,0)</f>
        <v>sum</v>
      </c>
      <c r="F3915">
        <v>0</v>
      </c>
    </row>
    <row r="3916" spans="1:6" x14ac:dyDescent="0.35">
      <c r="A3916" s="56">
        <v>44318</v>
      </c>
      <c r="B3916" s="56" t="str">
        <f>VLOOKUP(A3916,Mapping!$H$2:$I$215,2,0)</f>
        <v>Post</v>
      </c>
      <c r="C3916" s="123" t="str">
        <f>VLOOKUP(A3916,Mapping!$H$2:$J$215,3,0)</f>
        <v>Post</v>
      </c>
      <c r="D3916" t="s">
        <v>122</v>
      </c>
      <c r="E3916" t="str">
        <f>VLOOKUP(D3916,Mapping!$E$2:$F$28,2,0)</f>
        <v>sum</v>
      </c>
      <c r="F3916">
        <v>0</v>
      </c>
    </row>
    <row r="3917" spans="1:6" x14ac:dyDescent="0.35">
      <c r="A3917" s="56">
        <v>44319</v>
      </c>
      <c r="B3917" s="56" t="str">
        <f>VLOOKUP(A3917,Mapping!$H$2:$I$215,2,0)</f>
        <v>Post</v>
      </c>
      <c r="C3917" s="123" t="str">
        <f>VLOOKUP(A3917,Mapping!$H$2:$J$215,3,0)</f>
        <v>Post</v>
      </c>
      <c r="D3917" t="s">
        <v>122</v>
      </c>
      <c r="E3917" t="str">
        <f>VLOOKUP(D3917,Mapping!$E$2:$F$28,2,0)</f>
        <v>sum</v>
      </c>
      <c r="F3917">
        <v>0</v>
      </c>
    </row>
    <row r="3918" spans="1:6" x14ac:dyDescent="0.35">
      <c r="A3918" s="56">
        <v>44320</v>
      </c>
      <c r="B3918" s="56" t="str">
        <f>VLOOKUP(A3918,Mapping!$H$2:$I$215,2,0)</f>
        <v>Post</v>
      </c>
      <c r="C3918" s="123" t="str">
        <f>VLOOKUP(A3918,Mapping!$H$2:$J$215,3,0)</f>
        <v>Post</v>
      </c>
      <c r="D3918" t="s">
        <v>122</v>
      </c>
      <c r="E3918" t="str">
        <f>VLOOKUP(D3918,Mapping!$E$2:$F$28,2,0)</f>
        <v>sum</v>
      </c>
      <c r="F3918">
        <v>0</v>
      </c>
    </row>
    <row r="3919" spans="1:6" x14ac:dyDescent="0.35">
      <c r="A3919" s="56">
        <v>44321</v>
      </c>
      <c r="B3919" s="56" t="str">
        <f>VLOOKUP(A3919,Mapping!$H$2:$I$215,2,0)</f>
        <v>Post</v>
      </c>
      <c r="C3919" s="123" t="str">
        <f>VLOOKUP(A3919,Mapping!$H$2:$J$215,3,0)</f>
        <v>Post</v>
      </c>
      <c r="D3919" t="s">
        <v>122</v>
      </c>
      <c r="E3919" t="str">
        <f>VLOOKUP(D3919,Mapping!$E$2:$F$28,2,0)</f>
        <v>sum</v>
      </c>
      <c r="F3919">
        <v>0</v>
      </c>
    </row>
    <row r="3920" spans="1:6" x14ac:dyDescent="0.35">
      <c r="A3920" s="56">
        <v>44322</v>
      </c>
      <c r="B3920" s="56" t="str">
        <f>VLOOKUP(A3920,Mapping!$H$2:$I$215,2,0)</f>
        <v>Post</v>
      </c>
      <c r="C3920" s="123" t="str">
        <f>VLOOKUP(A3920,Mapping!$H$2:$J$215,3,0)</f>
        <v>Post</v>
      </c>
      <c r="D3920" t="s">
        <v>122</v>
      </c>
      <c r="E3920" t="str">
        <f>VLOOKUP(D3920,Mapping!$E$2:$F$28,2,0)</f>
        <v>sum</v>
      </c>
      <c r="F3920">
        <v>1</v>
      </c>
    </row>
    <row r="3921" spans="1:6" x14ac:dyDescent="0.35">
      <c r="A3921" s="56">
        <v>44323</v>
      </c>
      <c r="B3921" s="56" t="str">
        <f>VLOOKUP(A3921,Mapping!$H$2:$I$215,2,0)</f>
        <v>Post</v>
      </c>
      <c r="C3921" s="123" t="str">
        <f>VLOOKUP(A3921,Mapping!$H$2:$J$215,3,0)</f>
        <v>Post</v>
      </c>
      <c r="D3921" t="s">
        <v>122</v>
      </c>
      <c r="E3921" t="str">
        <f>VLOOKUP(D3921,Mapping!$E$2:$F$28,2,0)</f>
        <v>sum</v>
      </c>
      <c r="F3921">
        <v>0</v>
      </c>
    </row>
    <row r="3922" spans="1:6" x14ac:dyDescent="0.35">
      <c r="A3922" s="56">
        <v>44324</v>
      </c>
      <c r="B3922" s="56" t="str">
        <f>VLOOKUP(A3922,Mapping!$H$2:$I$215,2,0)</f>
        <v>Post</v>
      </c>
      <c r="C3922" s="123" t="str">
        <f>VLOOKUP(A3922,Mapping!$H$2:$J$215,3,0)</f>
        <v>Post</v>
      </c>
      <c r="D3922" t="s">
        <v>122</v>
      </c>
      <c r="E3922" t="str">
        <f>VLOOKUP(D3922,Mapping!$E$2:$F$28,2,0)</f>
        <v>sum</v>
      </c>
      <c r="F3922">
        <v>1</v>
      </c>
    </row>
    <row r="3923" spans="1:6" x14ac:dyDescent="0.35">
      <c r="A3923" s="56">
        <v>44325</v>
      </c>
      <c r="B3923" s="56" t="str">
        <f>VLOOKUP(A3923,Mapping!$H$2:$I$215,2,0)</f>
        <v>Post</v>
      </c>
      <c r="C3923" s="123" t="str">
        <f>VLOOKUP(A3923,Mapping!$H$2:$J$215,3,0)</f>
        <v>Post</v>
      </c>
      <c r="D3923" t="s">
        <v>122</v>
      </c>
      <c r="E3923" t="str">
        <f>VLOOKUP(D3923,Mapping!$E$2:$F$28,2,0)</f>
        <v>sum</v>
      </c>
      <c r="F3923">
        <v>1</v>
      </c>
    </row>
    <row r="3924" spans="1:6" x14ac:dyDescent="0.35">
      <c r="A3924" s="56">
        <v>44326</v>
      </c>
      <c r="B3924" s="56" t="str">
        <f>VLOOKUP(A3924,Mapping!$H$2:$I$215,2,0)</f>
        <v>Post</v>
      </c>
      <c r="C3924" s="123" t="str">
        <f>VLOOKUP(A3924,Mapping!$H$2:$J$215,3,0)</f>
        <v>Post</v>
      </c>
      <c r="D3924" t="s">
        <v>122</v>
      </c>
      <c r="E3924" t="str">
        <f>VLOOKUP(D3924,Mapping!$E$2:$F$28,2,0)</f>
        <v>sum</v>
      </c>
      <c r="F3924">
        <v>0</v>
      </c>
    </row>
    <row r="3925" spans="1:6" x14ac:dyDescent="0.35">
      <c r="A3925" s="56">
        <v>44327</v>
      </c>
      <c r="B3925" s="56" t="str">
        <f>VLOOKUP(A3925,Mapping!$H$2:$I$215,2,0)</f>
        <v>Post</v>
      </c>
      <c r="C3925" s="123" t="str">
        <f>VLOOKUP(A3925,Mapping!$H$2:$J$215,3,0)</f>
        <v>Post</v>
      </c>
      <c r="D3925" t="s">
        <v>122</v>
      </c>
      <c r="E3925" t="str">
        <f>VLOOKUP(D3925,Mapping!$E$2:$F$28,2,0)</f>
        <v>sum</v>
      </c>
      <c r="F3925">
        <v>0</v>
      </c>
    </row>
    <row r="3926" spans="1:6" x14ac:dyDescent="0.35">
      <c r="A3926" s="56">
        <v>44328</v>
      </c>
      <c r="B3926" s="56" t="str">
        <f>VLOOKUP(A3926,Mapping!$H$2:$I$215,2,0)</f>
        <v>Post</v>
      </c>
      <c r="C3926" s="123" t="str">
        <f>VLOOKUP(A3926,Mapping!$H$2:$J$215,3,0)</f>
        <v>Post</v>
      </c>
      <c r="D3926" t="s">
        <v>122</v>
      </c>
      <c r="E3926" t="str">
        <f>VLOOKUP(D3926,Mapping!$E$2:$F$28,2,0)</f>
        <v>sum</v>
      </c>
      <c r="F3926">
        <v>0</v>
      </c>
    </row>
    <row r="3927" spans="1:6" x14ac:dyDescent="0.35">
      <c r="A3927" s="56">
        <v>44329</v>
      </c>
      <c r="B3927" s="56" t="str">
        <f>VLOOKUP(A3927,Mapping!$H$2:$I$215,2,0)</f>
        <v>Post</v>
      </c>
      <c r="C3927" s="123" t="str">
        <f>VLOOKUP(A3927,Mapping!$H$2:$J$215,3,0)</f>
        <v>Post</v>
      </c>
      <c r="D3927" t="s">
        <v>122</v>
      </c>
      <c r="E3927" t="str">
        <f>VLOOKUP(D3927,Mapping!$E$2:$F$28,2,0)</f>
        <v>sum</v>
      </c>
      <c r="F3927">
        <v>0</v>
      </c>
    </row>
    <row r="3928" spans="1:6" x14ac:dyDescent="0.35">
      <c r="A3928" s="56">
        <v>44330</v>
      </c>
      <c r="B3928" s="56" t="str">
        <f>VLOOKUP(A3928,Mapping!$H$2:$I$215,2,0)</f>
        <v>Post</v>
      </c>
      <c r="C3928" s="123" t="str">
        <f>VLOOKUP(A3928,Mapping!$H$2:$J$215,3,0)</f>
        <v>Post</v>
      </c>
      <c r="D3928" t="s">
        <v>122</v>
      </c>
      <c r="E3928" t="str">
        <f>VLOOKUP(D3928,Mapping!$E$2:$F$28,2,0)</f>
        <v>sum</v>
      </c>
      <c r="F3928">
        <v>0</v>
      </c>
    </row>
    <row r="3929" spans="1:6" x14ac:dyDescent="0.35">
      <c r="A3929" s="56">
        <v>44331</v>
      </c>
      <c r="B3929" s="56" t="str">
        <f>VLOOKUP(A3929,Mapping!$H$2:$I$215,2,0)</f>
        <v>Post</v>
      </c>
      <c r="C3929" s="123" t="str">
        <f>VLOOKUP(A3929,Mapping!$H$2:$J$215,3,0)</f>
        <v>Post</v>
      </c>
      <c r="D3929" t="s">
        <v>122</v>
      </c>
      <c r="E3929" t="str">
        <f>VLOOKUP(D3929,Mapping!$E$2:$F$28,2,0)</f>
        <v>sum</v>
      </c>
      <c r="F3929">
        <v>1</v>
      </c>
    </row>
    <row r="3930" spans="1:6" x14ac:dyDescent="0.35">
      <c r="A3930" s="56">
        <v>44332</v>
      </c>
      <c r="B3930" s="56" t="str">
        <f>VLOOKUP(A3930,Mapping!$H$2:$I$215,2,0)</f>
        <v>Post</v>
      </c>
      <c r="C3930" s="123" t="str">
        <f>VLOOKUP(A3930,Mapping!$H$2:$J$215,3,0)</f>
        <v>Post</v>
      </c>
      <c r="D3930" t="s">
        <v>122</v>
      </c>
      <c r="E3930" t="str">
        <f>VLOOKUP(D3930,Mapping!$E$2:$F$28,2,0)</f>
        <v>sum</v>
      </c>
      <c r="F3930">
        <v>1</v>
      </c>
    </row>
    <row r="3931" spans="1:6" x14ac:dyDescent="0.35">
      <c r="A3931" s="56">
        <v>44333</v>
      </c>
      <c r="B3931" s="56" t="str">
        <f>VLOOKUP(A3931,Mapping!$H$2:$I$215,2,0)</f>
        <v>Post</v>
      </c>
      <c r="C3931" s="123" t="str">
        <f>VLOOKUP(A3931,Mapping!$H$2:$J$215,3,0)</f>
        <v>Post</v>
      </c>
      <c r="D3931" t="s">
        <v>122</v>
      </c>
      <c r="E3931" t="str">
        <f>VLOOKUP(D3931,Mapping!$E$2:$F$28,2,0)</f>
        <v>sum</v>
      </c>
      <c r="F3931">
        <v>0</v>
      </c>
    </row>
    <row r="3932" spans="1:6" x14ac:dyDescent="0.35">
      <c r="A3932" s="56">
        <v>44334</v>
      </c>
      <c r="B3932" s="56" t="str">
        <f>VLOOKUP(A3932,Mapping!$H$2:$I$215,2,0)</f>
        <v>Post</v>
      </c>
      <c r="C3932" s="123" t="str">
        <f>VLOOKUP(A3932,Mapping!$H$2:$J$215,3,0)</f>
        <v>Post</v>
      </c>
      <c r="D3932" t="s">
        <v>122</v>
      </c>
      <c r="E3932" t="str">
        <f>VLOOKUP(D3932,Mapping!$E$2:$F$28,2,0)</f>
        <v>sum</v>
      </c>
      <c r="F3932">
        <v>0</v>
      </c>
    </row>
    <row r="3933" spans="1:6" x14ac:dyDescent="0.35">
      <c r="A3933" s="56">
        <v>44335</v>
      </c>
      <c r="B3933" s="56" t="str">
        <f>VLOOKUP(A3933,Mapping!$H$2:$I$215,2,0)</f>
        <v>Post</v>
      </c>
      <c r="C3933" s="123" t="str">
        <f>VLOOKUP(A3933,Mapping!$H$2:$J$215,3,0)</f>
        <v>Post</v>
      </c>
      <c r="D3933" t="s">
        <v>122</v>
      </c>
      <c r="E3933" t="str">
        <f>VLOOKUP(D3933,Mapping!$E$2:$F$28,2,0)</f>
        <v>sum</v>
      </c>
      <c r="F3933">
        <v>0</v>
      </c>
    </row>
    <row r="3934" spans="1:6" x14ac:dyDescent="0.35">
      <c r="A3934" s="56">
        <v>44336</v>
      </c>
      <c r="B3934" s="56" t="str">
        <f>VLOOKUP(A3934,Mapping!$H$2:$I$215,2,0)</f>
        <v>Post</v>
      </c>
      <c r="C3934" s="123" t="str">
        <f>VLOOKUP(A3934,Mapping!$H$2:$J$215,3,0)</f>
        <v>Post</v>
      </c>
      <c r="D3934" t="s">
        <v>122</v>
      </c>
      <c r="E3934" t="str">
        <f>VLOOKUP(D3934,Mapping!$E$2:$F$28,2,0)</f>
        <v>sum</v>
      </c>
      <c r="F3934">
        <v>0</v>
      </c>
    </row>
    <row r="3935" spans="1:6" x14ac:dyDescent="0.35">
      <c r="A3935" s="56">
        <v>44337</v>
      </c>
      <c r="B3935" s="56" t="str">
        <f>VLOOKUP(A3935,Mapping!$H$2:$I$215,2,0)</f>
        <v>Post</v>
      </c>
      <c r="C3935" s="123" t="str">
        <f>VLOOKUP(A3935,Mapping!$H$2:$J$215,3,0)</f>
        <v>Post</v>
      </c>
      <c r="D3935" t="s">
        <v>122</v>
      </c>
      <c r="E3935" t="str">
        <f>VLOOKUP(D3935,Mapping!$E$2:$F$28,2,0)</f>
        <v>sum</v>
      </c>
      <c r="F3935">
        <v>0</v>
      </c>
    </row>
    <row r="3936" spans="1:6" x14ac:dyDescent="0.35">
      <c r="A3936" s="56">
        <v>44338</v>
      </c>
      <c r="B3936" s="56" t="str">
        <f>VLOOKUP(A3936,Mapping!$H$2:$I$215,2,0)</f>
        <v>Post</v>
      </c>
      <c r="C3936" s="123" t="str">
        <f>VLOOKUP(A3936,Mapping!$H$2:$J$215,3,0)</f>
        <v>Post</v>
      </c>
      <c r="D3936" t="s">
        <v>122</v>
      </c>
      <c r="E3936" t="str">
        <f>VLOOKUP(D3936,Mapping!$E$2:$F$28,2,0)</f>
        <v>sum</v>
      </c>
      <c r="F3936">
        <v>1</v>
      </c>
    </row>
    <row r="3937" spans="1:6" x14ac:dyDescent="0.35">
      <c r="A3937" s="56">
        <v>44339</v>
      </c>
      <c r="B3937" s="56" t="str">
        <f>VLOOKUP(A3937,Mapping!$H$2:$I$215,2,0)</f>
        <v>Post</v>
      </c>
      <c r="C3937" s="123" t="str">
        <f>VLOOKUP(A3937,Mapping!$H$2:$J$215,3,0)</f>
        <v>Post</v>
      </c>
      <c r="D3937" t="s">
        <v>122</v>
      </c>
      <c r="E3937" t="str">
        <f>VLOOKUP(D3937,Mapping!$E$2:$F$28,2,0)</f>
        <v>sum</v>
      </c>
      <c r="F3937">
        <v>1</v>
      </c>
    </row>
    <row r="3938" spans="1:6" x14ac:dyDescent="0.35">
      <c r="A3938" s="56">
        <v>44340</v>
      </c>
      <c r="B3938" s="56" t="str">
        <f>VLOOKUP(A3938,Mapping!$H$2:$I$215,2,0)</f>
        <v>Post</v>
      </c>
      <c r="C3938" s="123" t="str">
        <f>VLOOKUP(A3938,Mapping!$H$2:$J$215,3,0)</f>
        <v>Post</v>
      </c>
      <c r="D3938" t="s">
        <v>122</v>
      </c>
      <c r="E3938" t="str">
        <f>VLOOKUP(D3938,Mapping!$E$2:$F$28,2,0)</f>
        <v>sum</v>
      </c>
      <c r="F3938">
        <v>0</v>
      </c>
    </row>
    <row r="3939" spans="1:6" x14ac:dyDescent="0.35">
      <c r="A3939" s="56">
        <v>44341</v>
      </c>
      <c r="B3939" s="56" t="str">
        <f>VLOOKUP(A3939,Mapping!$H$2:$I$215,2,0)</f>
        <v>Post</v>
      </c>
      <c r="C3939" s="123" t="str">
        <f>VLOOKUP(A3939,Mapping!$H$2:$J$215,3,0)</f>
        <v>Post</v>
      </c>
      <c r="D3939" t="s">
        <v>122</v>
      </c>
      <c r="E3939" t="str">
        <f>VLOOKUP(D3939,Mapping!$E$2:$F$28,2,0)</f>
        <v>sum</v>
      </c>
      <c r="F3939">
        <v>0</v>
      </c>
    </row>
    <row r="3940" spans="1:6" x14ac:dyDescent="0.35">
      <c r="A3940" s="56">
        <v>44342</v>
      </c>
      <c r="B3940" s="56" t="str">
        <f>VLOOKUP(A3940,Mapping!$H$2:$I$215,2,0)</f>
        <v>Post</v>
      </c>
      <c r="C3940" s="123" t="str">
        <f>VLOOKUP(A3940,Mapping!$H$2:$J$215,3,0)</f>
        <v>Post</v>
      </c>
      <c r="D3940" t="s">
        <v>122</v>
      </c>
      <c r="E3940" t="str">
        <f>VLOOKUP(D3940,Mapping!$E$2:$F$28,2,0)</f>
        <v>sum</v>
      </c>
      <c r="F3940">
        <v>0</v>
      </c>
    </row>
    <row r="3941" spans="1:6" x14ac:dyDescent="0.35">
      <c r="A3941" s="56">
        <v>44343</v>
      </c>
      <c r="B3941" s="56" t="str">
        <f>VLOOKUP(A3941,Mapping!$H$2:$I$215,2,0)</f>
        <v>Post</v>
      </c>
      <c r="C3941" s="123" t="str">
        <f>VLOOKUP(A3941,Mapping!$H$2:$J$215,3,0)</f>
        <v>Post</v>
      </c>
      <c r="D3941" t="s">
        <v>122</v>
      </c>
      <c r="E3941" t="str">
        <f>VLOOKUP(D3941,Mapping!$E$2:$F$28,2,0)</f>
        <v>sum</v>
      </c>
      <c r="F3941">
        <v>0</v>
      </c>
    </row>
    <row r="3942" spans="1:6" x14ac:dyDescent="0.35">
      <c r="A3942" s="56">
        <v>44344</v>
      </c>
      <c r="B3942" s="56" t="str">
        <f>VLOOKUP(A3942,Mapping!$H$2:$I$215,2,0)</f>
        <v>Post</v>
      </c>
      <c r="C3942" s="123" t="str">
        <f>VLOOKUP(A3942,Mapping!$H$2:$J$215,3,0)</f>
        <v>Post</v>
      </c>
      <c r="D3942" t="s">
        <v>122</v>
      </c>
      <c r="E3942" t="str">
        <f>VLOOKUP(D3942,Mapping!$E$2:$F$28,2,0)</f>
        <v>sum</v>
      </c>
      <c r="F3942">
        <v>0</v>
      </c>
    </row>
    <row r="3943" spans="1:6" x14ac:dyDescent="0.35">
      <c r="A3943" s="56">
        <v>44345</v>
      </c>
      <c r="B3943" s="56" t="str">
        <f>VLOOKUP(A3943,Mapping!$H$2:$I$215,2,0)</f>
        <v>Post</v>
      </c>
      <c r="C3943" s="123" t="str">
        <f>VLOOKUP(A3943,Mapping!$H$2:$J$215,3,0)</f>
        <v>Post</v>
      </c>
      <c r="D3943" t="s">
        <v>122</v>
      </c>
      <c r="E3943" t="str">
        <f>VLOOKUP(D3943,Mapping!$E$2:$F$28,2,0)</f>
        <v>sum</v>
      </c>
      <c r="F3943">
        <v>0</v>
      </c>
    </row>
    <row r="3944" spans="1:6" x14ac:dyDescent="0.35">
      <c r="A3944" s="56">
        <v>44346</v>
      </c>
      <c r="B3944" s="56" t="str">
        <f>VLOOKUP(A3944,Mapping!$H$2:$I$215,2,0)</f>
        <v>Post</v>
      </c>
      <c r="C3944" s="123" t="str">
        <f>VLOOKUP(A3944,Mapping!$H$2:$J$215,3,0)</f>
        <v>Post</v>
      </c>
      <c r="D3944" t="s">
        <v>122</v>
      </c>
      <c r="E3944" t="str">
        <f>VLOOKUP(D3944,Mapping!$E$2:$F$28,2,0)</f>
        <v>sum</v>
      </c>
      <c r="F3944">
        <v>0</v>
      </c>
    </row>
    <row r="3945" spans="1:6" x14ac:dyDescent="0.35">
      <c r="A3945" s="56">
        <v>44347</v>
      </c>
      <c r="B3945" s="56" t="str">
        <f>VLOOKUP(A3945,Mapping!$H$2:$I$215,2,0)</f>
        <v>Post</v>
      </c>
      <c r="C3945" s="123" t="str">
        <f>VLOOKUP(A3945,Mapping!$H$2:$J$215,3,0)</f>
        <v>Post</v>
      </c>
      <c r="D3945" t="s">
        <v>122</v>
      </c>
      <c r="E3945" t="str">
        <f>VLOOKUP(D3945,Mapping!$E$2:$F$28,2,0)</f>
        <v>sum</v>
      </c>
      <c r="F3945">
        <v>0</v>
      </c>
    </row>
    <row r="3946" spans="1:6" x14ac:dyDescent="0.35">
      <c r="A3946" s="56">
        <v>44348</v>
      </c>
      <c r="B3946" s="56" t="str">
        <f>VLOOKUP(A3946,Mapping!$H$2:$I$215,2,0)</f>
        <v>Post</v>
      </c>
      <c r="C3946" s="123" t="str">
        <f>VLOOKUP(A3946,Mapping!$H$2:$J$215,3,0)</f>
        <v>Post</v>
      </c>
      <c r="D3946" t="s">
        <v>122</v>
      </c>
      <c r="E3946" t="str">
        <f>VLOOKUP(D3946,Mapping!$E$2:$F$28,2,0)</f>
        <v>sum</v>
      </c>
      <c r="F3946">
        <v>0</v>
      </c>
    </row>
    <row r="3947" spans="1:6" x14ac:dyDescent="0.35">
      <c r="A3947" s="56">
        <v>44349</v>
      </c>
      <c r="B3947" s="56" t="str">
        <f>VLOOKUP(A3947,Mapping!$H$2:$I$215,2,0)</f>
        <v>Post</v>
      </c>
      <c r="C3947" s="123" t="str">
        <f>VLOOKUP(A3947,Mapping!$H$2:$J$215,3,0)</f>
        <v>Post</v>
      </c>
      <c r="D3947" t="s">
        <v>122</v>
      </c>
      <c r="E3947" t="str">
        <f>VLOOKUP(D3947,Mapping!$E$2:$F$28,2,0)</f>
        <v>sum</v>
      </c>
      <c r="F3947">
        <v>1</v>
      </c>
    </row>
    <row r="3948" spans="1:6" x14ac:dyDescent="0.35">
      <c r="A3948" s="56">
        <v>44350</v>
      </c>
      <c r="B3948" s="56" t="str">
        <f>VLOOKUP(A3948,Mapping!$H$2:$I$215,2,0)</f>
        <v>Post</v>
      </c>
      <c r="C3948" s="123" t="str">
        <f>VLOOKUP(A3948,Mapping!$H$2:$J$215,3,0)</f>
        <v>Post</v>
      </c>
      <c r="D3948" t="s">
        <v>122</v>
      </c>
      <c r="E3948" t="str">
        <f>VLOOKUP(D3948,Mapping!$E$2:$F$28,2,0)</f>
        <v>sum</v>
      </c>
      <c r="F3948">
        <v>1</v>
      </c>
    </row>
    <row r="3949" spans="1:6" x14ac:dyDescent="0.35">
      <c r="A3949" s="56">
        <v>44351</v>
      </c>
      <c r="B3949" s="56" t="str">
        <f>VLOOKUP(A3949,Mapping!$H$2:$I$215,2,0)</f>
        <v>Post</v>
      </c>
      <c r="C3949" s="123" t="str">
        <f>VLOOKUP(A3949,Mapping!$H$2:$J$215,3,0)</f>
        <v>Post</v>
      </c>
      <c r="D3949" t="s">
        <v>122</v>
      </c>
      <c r="E3949" t="str">
        <f>VLOOKUP(D3949,Mapping!$E$2:$F$28,2,0)</f>
        <v>sum</v>
      </c>
      <c r="F3949">
        <v>0</v>
      </c>
    </row>
    <row r="3950" spans="1:6" x14ac:dyDescent="0.35">
      <c r="A3950" s="56">
        <v>44352</v>
      </c>
      <c r="B3950" s="56" t="str">
        <f>VLOOKUP(A3950,Mapping!$H$2:$I$215,2,0)</f>
        <v>Post</v>
      </c>
      <c r="C3950" s="123" t="str">
        <f>VLOOKUP(A3950,Mapping!$H$2:$J$215,3,0)</f>
        <v>Post</v>
      </c>
      <c r="D3950" t="s">
        <v>122</v>
      </c>
      <c r="E3950" t="str">
        <f>VLOOKUP(D3950,Mapping!$E$2:$F$28,2,0)</f>
        <v>sum</v>
      </c>
      <c r="F3950">
        <v>0</v>
      </c>
    </row>
    <row r="3951" spans="1:6" x14ac:dyDescent="0.35">
      <c r="A3951" s="56">
        <v>44353</v>
      </c>
      <c r="B3951" s="56" t="str">
        <f>VLOOKUP(A3951,Mapping!$H$2:$I$215,2,0)</f>
        <v>Post</v>
      </c>
      <c r="C3951" s="123" t="str">
        <f>VLOOKUP(A3951,Mapping!$H$2:$J$215,3,0)</f>
        <v>Post</v>
      </c>
      <c r="D3951" t="s">
        <v>122</v>
      </c>
      <c r="E3951" t="str">
        <f>VLOOKUP(D3951,Mapping!$E$2:$F$28,2,0)</f>
        <v>sum</v>
      </c>
      <c r="F3951">
        <v>0</v>
      </c>
    </row>
    <row r="3952" spans="1:6" x14ac:dyDescent="0.35">
      <c r="A3952" s="56">
        <v>44354</v>
      </c>
      <c r="B3952" s="56" t="str">
        <f>VLOOKUP(A3952,Mapping!$H$2:$I$215,2,0)</f>
        <v>Post</v>
      </c>
      <c r="C3952" s="123" t="str">
        <f>VLOOKUP(A3952,Mapping!$H$2:$J$215,3,0)</f>
        <v>Post</v>
      </c>
      <c r="D3952" t="s">
        <v>122</v>
      </c>
      <c r="E3952" t="str">
        <f>VLOOKUP(D3952,Mapping!$E$2:$F$28,2,0)</f>
        <v>sum</v>
      </c>
      <c r="F3952">
        <v>0</v>
      </c>
    </row>
    <row r="3953" spans="1:6" x14ac:dyDescent="0.35">
      <c r="A3953" s="56">
        <v>44355</v>
      </c>
      <c r="B3953" s="56" t="str">
        <f>VLOOKUP(A3953,Mapping!$H$2:$I$215,2,0)</f>
        <v>Post</v>
      </c>
      <c r="C3953" s="123" t="str">
        <f>VLOOKUP(A3953,Mapping!$H$2:$J$215,3,0)</f>
        <v>Post</v>
      </c>
      <c r="D3953" t="s">
        <v>122</v>
      </c>
      <c r="E3953" t="str">
        <f>VLOOKUP(D3953,Mapping!$E$2:$F$28,2,0)</f>
        <v>sum</v>
      </c>
      <c r="F3953">
        <v>0</v>
      </c>
    </row>
    <row r="3954" spans="1:6" x14ac:dyDescent="0.35">
      <c r="A3954" s="56">
        <v>44356</v>
      </c>
      <c r="B3954" s="56" t="str">
        <f>VLOOKUP(A3954,Mapping!$H$2:$I$215,2,0)</f>
        <v>Post</v>
      </c>
      <c r="C3954" s="123" t="str">
        <f>VLOOKUP(A3954,Mapping!$H$2:$J$215,3,0)</f>
        <v>Post</v>
      </c>
      <c r="D3954" t="s">
        <v>122</v>
      </c>
      <c r="E3954" t="str">
        <f>VLOOKUP(D3954,Mapping!$E$2:$F$28,2,0)</f>
        <v>sum</v>
      </c>
      <c r="F3954">
        <v>0</v>
      </c>
    </row>
    <row r="3955" spans="1:6" x14ac:dyDescent="0.35">
      <c r="A3955" s="56">
        <v>44357</v>
      </c>
      <c r="B3955" s="56" t="str">
        <f>VLOOKUP(A3955,Mapping!$H$2:$I$215,2,0)</f>
        <v>Post</v>
      </c>
      <c r="C3955" s="123" t="str">
        <f>VLOOKUP(A3955,Mapping!$H$2:$J$215,3,0)</f>
        <v>Post</v>
      </c>
      <c r="D3955" t="s">
        <v>122</v>
      </c>
      <c r="E3955" t="str">
        <f>VLOOKUP(D3955,Mapping!$E$2:$F$28,2,0)</f>
        <v>sum</v>
      </c>
      <c r="F3955">
        <v>0</v>
      </c>
    </row>
    <row r="3956" spans="1:6" x14ac:dyDescent="0.35">
      <c r="A3956" s="56">
        <v>44358</v>
      </c>
      <c r="B3956" s="56" t="str">
        <f>VLOOKUP(A3956,Mapping!$H$2:$I$215,2,0)</f>
        <v>Post</v>
      </c>
      <c r="C3956" s="123" t="str">
        <f>VLOOKUP(A3956,Mapping!$H$2:$J$215,3,0)</f>
        <v>Post</v>
      </c>
      <c r="D3956" t="s">
        <v>122</v>
      </c>
      <c r="E3956" t="str">
        <f>VLOOKUP(D3956,Mapping!$E$2:$F$28,2,0)</f>
        <v>sum</v>
      </c>
      <c r="F3956">
        <v>1</v>
      </c>
    </row>
    <row r="3957" spans="1:6" x14ac:dyDescent="0.35">
      <c r="A3957" s="56">
        <v>44359</v>
      </c>
      <c r="B3957" s="56" t="str">
        <f>VLOOKUP(A3957,Mapping!$H$2:$I$215,2,0)</f>
        <v>Post</v>
      </c>
      <c r="C3957" s="123" t="str">
        <f>VLOOKUP(A3957,Mapping!$H$2:$J$215,3,0)</f>
        <v>Post</v>
      </c>
      <c r="D3957" t="s">
        <v>122</v>
      </c>
      <c r="E3957" t="str">
        <f>VLOOKUP(D3957,Mapping!$E$2:$F$28,2,0)</f>
        <v>sum</v>
      </c>
      <c r="F3957">
        <v>1</v>
      </c>
    </row>
    <row r="3958" spans="1:6" x14ac:dyDescent="0.35">
      <c r="A3958" s="56">
        <v>44360</v>
      </c>
      <c r="B3958" s="56" t="str">
        <f>VLOOKUP(A3958,Mapping!$H$2:$I$215,2,0)</f>
        <v>Post</v>
      </c>
      <c r="C3958" s="123" t="str">
        <f>VLOOKUP(A3958,Mapping!$H$2:$J$215,3,0)</f>
        <v>Post</v>
      </c>
      <c r="D3958" t="s">
        <v>122</v>
      </c>
      <c r="E3958" t="str">
        <f>VLOOKUP(D3958,Mapping!$E$2:$F$28,2,0)</f>
        <v>sum</v>
      </c>
      <c r="F3958">
        <v>0</v>
      </c>
    </row>
    <row r="3959" spans="1:6" x14ac:dyDescent="0.35">
      <c r="A3959" s="56">
        <v>44361</v>
      </c>
      <c r="B3959" s="56" t="str">
        <f>VLOOKUP(A3959,Mapping!$H$2:$I$215,2,0)</f>
        <v>Post</v>
      </c>
      <c r="C3959" s="123" t="str">
        <f>VLOOKUP(A3959,Mapping!$H$2:$J$215,3,0)</f>
        <v>Post</v>
      </c>
      <c r="D3959" t="s">
        <v>122</v>
      </c>
      <c r="E3959" t="str">
        <f>VLOOKUP(D3959,Mapping!$E$2:$F$28,2,0)</f>
        <v>sum</v>
      </c>
      <c r="F3959">
        <v>0</v>
      </c>
    </row>
    <row r="3960" spans="1:6" x14ac:dyDescent="0.35">
      <c r="A3960" s="56">
        <v>44362</v>
      </c>
      <c r="B3960" s="56" t="str">
        <f>VLOOKUP(A3960,Mapping!$H$2:$I$215,2,0)</f>
        <v>Post</v>
      </c>
      <c r="C3960" s="123" t="str">
        <f>VLOOKUP(A3960,Mapping!$H$2:$J$215,3,0)</f>
        <v>Post</v>
      </c>
      <c r="D3960" t="s">
        <v>122</v>
      </c>
      <c r="E3960" t="str">
        <f>VLOOKUP(D3960,Mapping!$E$2:$F$28,2,0)</f>
        <v>sum</v>
      </c>
      <c r="F3960">
        <v>0</v>
      </c>
    </row>
    <row r="3961" spans="1:6" x14ac:dyDescent="0.35">
      <c r="A3961" s="56">
        <v>44363</v>
      </c>
      <c r="B3961" s="56" t="str">
        <f>VLOOKUP(A3961,Mapping!$H$2:$I$215,2,0)</f>
        <v>Post</v>
      </c>
      <c r="C3961" s="123" t="str">
        <f>VLOOKUP(A3961,Mapping!$H$2:$J$215,3,0)</f>
        <v>Post</v>
      </c>
      <c r="D3961" t="s">
        <v>122</v>
      </c>
      <c r="E3961" t="str">
        <f>VLOOKUP(D3961,Mapping!$E$2:$F$28,2,0)</f>
        <v>sum</v>
      </c>
      <c r="F3961">
        <v>0</v>
      </c>
    </row>
    <row r="3962" spans="1:6" x14ac:dyDescent="0.35">
      <c r="A3962" s="56">
        <v>44364</v>
      </c>
      <c r="B3962" s="56" t="str">
        <f>VLOOKUP(A3962,Mapping!$H$2:$I$215,2,0)</f>
        <v>Post</v>
      </c>
      <c r="C3962" s="123" t="str">
        <f>VLOOKUP(A3962,Mapping!$H$2:$J$215,3,0)</f>
        <v>Post</v>
      </c>
      <c r="D3962" t="s">
        <v>122</v>
      </c>
      <c r="E3962" t="str">
        <f>VLOOKUP(D3962,Mapping!$E$2:$F$28,2,0)</f>
        <v>sum</v>
      </c>
      <c r="F3962">
        <v>0</v>
      </c>
    </row>
    <row r="3963" spans="1:6" x14ac:dyDescent="0.35">
      <c r="A3963" s="56">
        <v>44365</v>
      </c>
      <c r="B3963" s="56" t="str">
        <f>VLOOKUP(A3963,Mapping!$H$2:$I$215,2,0)</f>
        <v>Post</v>
      </c>
      <c r="C3963" s="123" t="str">
        <f>VLOOKUP(A3963,Mapping!$H$2:$J$215,3,0)</f>
        <v>Post</v>
      </c>
      <c r="D3963" t="s">
        <v>122</v>
      </c>
      <c r="E3963" t="str">
        <f>VLOOKUP(D3963,Mapping!$E$2:$F$28,2,0)</f>
        <v>sum</v>
      </c>
      <c r="F3963">
        <v>0</v>
      </c>
    </row>
    <row r="3964" spans="1:6" x14ac:dyDescent="0.35">
      <c r="A3964" s="56">
        <v>44366</v>
      </c>
      <c r="B3964" s="56" t="str">
        <f>VLOOKUP(A3964,Mapping!$H$2:$I$215,2,0)</f>
        <v>Post</v>
      </c>
      <c r="C3964" s="123" t="str">
        <f>VLOOKUP(A3964,Mapping!$H$2:$J$215,3,0)</f>
        <v>Post</v>
      </c>
      <c r="D3964" t="s">
        <v>122</v>
      </c>
      <c r="E3964" t="str">
        <f>VLOOKUP(D3964,Mapping!$E$2:$F$28,2,0)</f>
        <v>sum</v>
      </c>
      <c r="F3964">
        <v>0</v>
      </c>
    </row>
    <row r="3965" spans="1:6" x14ac:dyDescent="0.35">
      <c r="A3965" s="56">
        <v>44367</v>
      </c>
      <c r="B3965" s="56" t="str">
        <f>VLOOKUP(A3965,Mapping!$H$2:$I$215,2,0)</f>
        <v>Post</v>
      </c>
      <c r="C3965" s="123" t="str">
        <f>VLOOKUP(A3965,Mapping!$H$2:$J$215,3,0)</f>
        <v>Post</v>
      </c>
      <c r="D3965" t="s">
        <v>122</v>
      </c>
      <c r="E3965" t="str">
        <f>VLOOKUP(D3965,Mapping!$E$2:$F$28,2,0)</f>
        <v>sum</v>
      </c>
      <c r="F3965">
        <v>0</v>
      </c>
    </row>
    <row r="3966" spans="1:6" x14ac:dyDescent="0.35">
      <c r="A3966" s="56">
        <v>44368</v>
      </c>
      <c r="B3966" s="56" t="str">
        <f>VLOOKUP(A3966,Mapping!$H$2:$I$215,2,0)</f>
        <v>Post</v>
      </c>
      <c r="C3966" s="123" t="str">
        <f>VLOOKUP(A3966,Mapping!$H$2:$J$215,3,0)</f>
        <v>Post</v>
      </c>
      <c r="D3966" t="s">
        <v>122</v>
      </c>
      <c r="E3966" t="str">
        <f>VLOOKUP(D3966,Mapping!$E$2:$F$28,2,0)</f>
        <v>sum</v>
      </c>
      <c r="F3966">
        <v>1</v>
      </c>
    </row>
    <row r="3967" spans="1:6" x14ac:dyDescent="0.35">
      <c r="A3967" s="56">
        <v>44369</v>
      </c>
      <c r="B3967" s="56" t="str">
        <f>VLOOKUP(A3967,Mapping!$H$2:$I$215,2,0)</f>
        <v>Post</v>
      </c>
      <c r="C3967" s="123" t="str">
        <f>VLOOKUP(A3967,Mapping!$H$2:$J$215,3,0)</f>
        <v>Post</v>
      </c>
      <c r="D3967" t="s">
        <v>122</v>
      </c>
      <c r="E3967" t="str">
        <f>VLOOKUP(D3967,Mapping!$E$2:$F$28,2,0)</f>
        <v>sum</v>
      </c>
      <c r="F3967">
        <v>1</v>
      </c>
    </row>
    <row r="3968" spans="1:6" x14ac:dyDescent="0.35">
      <c r="A3968" s="56">
        <v>44370</v>
      </c>
      <c r="B3968" s="56" t="str">
        <f>VLOOKUP(A3968,Mapping!$H$2:$I$215,2,0)</f>
        <v>Post</v>
      </c>
      <c r="C3968" s="123">
        <f>VLOOKUP(A3968,Mapping!$H$2:$J$215,3,0)</f>
        <v>0</v>
      </c>
      <c r="D3968" t="s">
        <v>122</v>
      </c>
      <c r="E3968" t="str">
        <f>VLOOKUP(D3968,Mapping!$E$2:$F$28,2,0)</f>
        <v>sum</v>
      </c>
      <c r="F3968">
        <v>0</v>
      </c>
    </row>
    <row r="3969" spans="1:6" x14ac:dyDescent="0.35">
      <c r="A3969" s="56">
        <v>44371</v>
      </c>
      <c r="B3969" s="56" t="str">
        <f>VLOOKUP(A3969,Mapping!$H$2:$I$215,2,0)</f>
        <v>Post</v>
      </c>
      <c r="C3969" s="123">
        <f>VLOOKUP(A3969,Mapping!$H$2:$J$215,3,0)</f>
        <v>0</v>
      </c>
      <c r="D3969" t="s">
        <v>122</v>
      </c>
      <c r="E3969" t="str">
        <f>VLOOKUP(D3969,Mapping!$E$2:$F$28,2,0)</f>
        <v>sum</v>
      </c>
      <c r="F3969">
        <v>0</v>
      </c>
    </row>
    <row r="3970" spans="1:6" x14ac:dyDescent="0.35">
      <c r="A3970" s="56">
        <v>44372</v>
      </c>
      <c r="B3970" s="56" t="str">
        <f>VLOOKUP(A3970,Mapping!$H$2:$I$215,2,0)</f>
        <v>Post</v>
      </c>
      <c r="C3970" s="123">
        <f>VLOOKUP(A3970,Mapping!$H$2:$J$215,3,0)</f>
        <v>0</v>
      </c>
      <c r="D3970" t="s">
        <v>122</v>
      </c>
      <c r="E3970" t="str">
        <f>VLOOKUP(D3970,Mapping!$E$2:$F$28,2,0)</f>
        <v>sum</v>
      </c>
      <c r="F3970">
        <v>0</v>
      </c>
    </row>
    <row r="3971" spans="1:6" x14ac:dyDescent="0.35">
      <c r="A3971" s="56">
        <v>44373</v>
      </c>
      <c r="B3971" s="56" t="str">
        <f>VLOOKUP(A3971,Mapping!$H$2:$I$215,2,0)</f>
        <v>Post</v>
      </c>
      <c r="C3971" s="123">
        <f>VLOOKUP(A3971,Mapping!$H$2:$J$215,3,0)</f>
        <v>0</v>
      </c>
      <c r="D3971" t="s">
        <v>122</v>
      </c>
      <c r="E3971" t="str">
        <f>VLOOKUP(D3971,Mapping!$E$2:$F$28,2,0)</f>
        <v>sum</v>
      </c>
      <c r="F3971">
        <v>0</v>
      </c>
    </row>
    <row r="3972" spans="1:6" x14ac:dyDescent="0.35">
      <c r="A3972" s="56">
        <v>44374</v>
      </c>
      <c r="B3972" s="56" t="str">
        <f>VLOOKUP(A3972,Mapping!$H$2:$I$215,2,0)</f>
        <v>Post</v>
      </c>
      <c r="C3972" s="123">
        <f>VLOOKUP(A3972,Mapping!$H$2:$J$215,3,0)</f>
        <v>0</v>
      </c>
      <c r="D3972" t="s">
        <v>122</v>
      </c>
      <c r="E3972" t="str">
        <f>VLOOKUP(D3972,Mapping!$E$2:$F$28,2,0)</f>
        <v>sum</v>
      </c>
      <c r="F3972">
        <v>0</v>
      </c>
    </row>
    <row r="3973" spans="1:6" x14ac:dyDescent="0.35">
      <c r="A3973" s="56">
        <v>44375</v>
      </c>
      <c r="B3973" s="56" t="str">
        <f>VLOOKUP(A3973,Mapping!$H$2:$I$215,2,0)</f>
        <v>Post</v>
      </c>
      <c r="C3973" s="123">
        <f>VLOOKUP(A3973,Mapping!$H$2:$J$215,3,0)</f>
        <v>0</v>
      </c>
      <c r="D3973" t="s">
        <v>122</v>
      </c>
      <c r="E3973" t="str">
        <f>VLOOKUP(D3973,Mapping!$E$2:$F$28,2,0)</f>
        <v>sum</v>
      </c>
      <c r="F3973">
        <v>0</v>
      </c>
    </row>
    <row r="3974" spans="1:6" x14ac:dyDescent="0.35">
      <c r="A3974" s="56">
        <v>44376</v>
      </c>
      <c r="B3974" s="56" t="str">
        <f>VLOOKUP(A3974,Mapping!$H$2:$I$215,2,0)</f>
        <v>Post</v>
      </c>
      <c r="C3974" s="123">
        <f>VLOOKUP(A3974,Mapping!$H$2:$J$215,3,0)</f>
        <v>0</v>
      </c>
      <c r="D3974" t="s">
        <v>122</v>
      </c>
      <c r="E3974" t="str">
        <f>VLOOKUP(D3974,Mapping!$E$2:$F$28,2,0)</f>
        <v>sum</v>
      </c>
      <c r="F3974">
        <v>0</v>
      </c>
    </row>
    <row r="3975" spans="1:6" x14ac:dyDescent="0.35">
      <c r="A3975" s="56">
        <v>44377</v>
      </c>
      <c r="B3975" s="56" t="str">
        <f>VLOOKUP(A3975,Mapping!$H$2:$I$215,2,0)</f>
        <v>Post</v>
      </c>
      <c r="C3975" s="123">
        <f>VLOOKUP(A3975,Mapping!$H$2:$J$215,3,0)</f>
        <v>0</v>
      </c>
      <c r="D3975" t="s">
        <v>122</v>
      </c>
      <c r="E3975" t="str">
        <f>VLOOKUP(D3975,Mapping!$E$2:$F$28,2,0)</f>
        <v>sum</v>
      </c>
      <c r="F3975">
        <v>0</v>
      </c>
    </row>
    <row r="3976" spans="1:6" x14ac:dyDescent="0.35">
      <c r="A3976" s="56">
        <v>44378</v>
      </c>
      <c r="B3976" s="56" t="str">
        <f>VLOOKUP(A3976,Mapping!$H$2:$I$215,2,0)</f>
        <v>Post</v>
      </c>
      <c r="C3976" s="123">
        <f>VLOOKUP(A3976,Mapping!$H$2:$J$215,3,0)</f>
        <v>0</v>
      </c>
      <c r="D3976" t="s">
        <v>122</v>
      </c>
      <c r="E3976" t="str">
        <f>VLOOKUP(D3976,Mapping!$E$2:$F$28,2,0)</f>
        <v>sum</v>
      </c>
      <c r="F3976">
        <v>0</v>
      </c>
    </row>
    <row r="3977" spans="1:6" x14ac:dyDescent="0.35">
      <c r="A3977" s="56">
        <v>44379</v>
      </c>
      <c r="B3977" s="56" t="str">
        <f>VLOOKUP(A3977,Mapping!$H$2:$I$215,2,0)</f>
        <v>Post</v>
      </c>
      <c r="C3977" s="123">
        <f>VLOOKUP(A3977,Mapping!$H$2:$J$215,3,0)</f>
        <v>0</v>
      </c>
      <c r="D3977" t="s">
        <v>122</v>
      </c>
      <c r="E3977" t="str">
        <f>VLOOKUP(D3977,Mapping!$E$2:$F$28,2,0)</f>
        <v>sum</v>
      </c>
      <c r="F3977">
        <v>0</v>
      </c>
    </row>
    <row r="3978" spans="1:6" x14ac:dyDescent="0.35">
      <c r="A3978" s="56">
        <v>44380</v>
      </c>
      <c r="B3978" s="56" t="str">
        <f>VLOOKUP(A3978,Mapping!$H$2:$I$215,2,0)</f>
        <v>Post</v>
      </c>
      <c r="C3978" s="123">
        <f>VLOOKUP(A3978,Mapping!$H$2:$J$215,3,0)</f>
        <v>0</v>
      </c>
      <c r="D3978" t="s">
        <v>122</v>
      </c>
      <c r="E3978" t="str">
        <f>VLOOKUP(D3978,Mapping!$E$2:$F$28,2,0)</f>
        <v>sum</v>
      </c>
      <c r="F3978">
        <v>0</v>
      </c>
    </row>
    <row r="3979" spans="1:6" x14ac:dyDescent="0.35">
      <c r="A3979" s="56">
        <v>44381</v>
      </c>
      <c r="B3979" s="56" t="str">
        <f>VLOOKUP(A3979,Mapping!$H$2:$I$215,2,0)</f>
        <v>Post</v>
      </c>
      <c r="C3979" s="123">
        <f>VLOOKUP(A3979,Mapping!$H$2:$J$215,3,0)</f>
        <v>0</v>
      </c>
      <c r="D3979" t="s">
        <v>122</v>
      </c>
      <c r="E3979" t="str">
        <f>VLOOKUP(D3979,Mapping!$E$2:$F$28,2,0)</f>
        <v>sum</v>
      </c>
      <c r="F3979">
        <v>0</v>
      </c>
    </row>
    <row r="3980" spans="1:6" x14ac:dyDescent="0.35">
      <c r="A3980" s="56">
        <v>44382</v>
      </c>
      <c r="B3980" s="56" t="str">
        <f>VLOOKUP(A3980,Mapping!$H$2:$I$215,2,0)</f>
        <v>Post</v>
      </c>
      <c r="C3980" s="123">
        <f>VLOOKUP(A3980,Mapping!$H$2:$J$215,3,0)</f>
        <v>0</v>
      </c>
      <c r="D3980" t="s">
        <v>122</v>
      </c>
      <c r="E3980" t="str">
        <f>VLOOKUP(D3980,Mapping!$E$2:$F$28,2,0)</f>
        <v>sum</v>
      </c>
      <c r="F3980">
        <v>0</v>
      </c>
    </row>
    <row r="3981" spans="1:6" x14ac:dyDescent="0.35">
      <c r="A3981" s="56">
        <v>44383</v>
      </c>
      <c r="B3981" s="56" t="str">
        <f>VLOOKUP(A3981,Mapping!$H$2:$I$215,2,0)</f>
        <v>Post</v>
      </c>
      <c r="C3981" s="123">
        <f>VLOOKUP(A3981,Mapping!$H$2:$J$215,3,0)</f>
        <v>0</v>
      </c>
      <c r="D3981" t="s">
        <v>122</v>
      </c>
      <c r="E3981" t="str">
        <f>VLOOKUP(D3981,Mapping!$E$2:$F$28,2,0)</f>
        <v>sum</v>
      </c>
      <c r="F3981">
        <v>0</v>
      </c>
    </row>
    <row r="3982" spans="1:6" x14ac:dyDescent="0.35">
      <c r="A3982" s="56">
        <v>44384</v>
      </c>
      <c r="B3982" s="56" t="str">
        <f>VLOOKUP(A3982,Mapping!$H$2:$I$215,2,0)</f>
        <v>Post</v>
      </c>
      <c r="C3982" s="123">
        <f>VLOOKUP(A3982,Mapping!$H$2:$J$215,3,0)</f>
        <v>0</v>
      </c>
      <c r="D3982" t="s">
        <v>122</v>
      </c>
      <c r="E3982" t="str">
        <f>VLOOKUP(D3982,Mapping!$E$2:$F$28,2,0)</f>
        <v>sum</v>
      </c>
      <c r="F3982">
        <v>0</v>
      </c>
    </row>
    <row r="3983" spans="1:6" x14ac:dyDescent="0.35">
      <c r="A3983" s="56">
        <v>44385</v>
      </c>
      <c r="B3983" s="56" t="str">
        <f>VLOOKUP(A3983,Mapping!$H$2:$I$215,2,0)</f>
        <v>Post</v>
      </c>
      <c r="C3983" s="123">
        <f>VLOOKUP(A3983,Mapping!$H$2:$J$215,3,0)</f>
        <v>0</v>
      </c>
      <c r="D3983" t="s">
        <v>122</v>
      </c>
      <c r="E3983" t="str">
        <f>VLOOKUP(D3983,Mapping!$E$2:$F$28,2,0)</f>
        <v>sum</v>
      </c>
      <c r="F3983">
        <v>0</v>
      </c>
    </row>
    <row r="3984" spans="1:6" x14ac:dyDescent="0.35">
      <c r="A3984" s="56">
        <v>44386</v>
      </c>
      <c r="B3984" s="56" t="str">
        <f>VLOOKUP(A3984,Mapping!$H$2:$I$215,2,0)</f>
        <v>Post</v>
      </c>
      <c r="C3984" s="123">
        <f>VLOOKUP(A3984,Mapping!$H$2:$J$215,3,0)</f>
        <v>0</v>
      </c>
      <c r="D3984" t="s">
        <v>122</v>
      </c>
      <c r="E3984" t="str">
        <f>VLOOKUP(D3984,Mapping!$E$2:$F$28,2,0)</f>
        <v>sum</v>
      </c>
      <c r="F3984">
        <v>1</v>
      </c>
    </row>
    <row r="3985" spans="1:6" x14ac:dyDescent="0.35">
      <c r="A3985" s="56">
        <v>44387</v>
      </c>
      <c r="B3985" s="56" t="str">
        <f>VLOOKUP(A3985,Mapping!$H$2:$I$215,2,0)</f>
        <v>Post</v>
      </c>
      <c r="C3985" s="123">
        <f>VLOOKUP(A3985,Mapping!$H$2:$J$215,3,0)</f>
        <v>0</v>
      </c>
      <c r="D3985" t="s">
        <v>122</v>
      </c>
      <c r="E3985" t="str">
        <f>VLOOKUP(D3985,Mapping!$E$2:$F$28,2,0)</f>
        <v>sum</v>
      </c>
      <c r="F3985">
        <v>1</v>
      </c>
    </row>
    <row r="3986" spans="1:6" x14ac:dyDescent="0.35">
      <c r="A3986" s="56">
        <v>44388</v>
      </c>
      <c r="B3986" s="56" t="str">
        <f>VLOOKUP(A3986,Mapping!$H$2:$I$215,2,0)</f>
        <v>Post</v>
      </c>
      <c r="C3986" s="123">
        <f>VLOOKUP(A3986,Mapping!$H$2:$J$215,3,0)</f>
        <v>0</v>
      </c>
      <c r="D3986" t="s">
        <v>122</v>
      </c>
      <c r="E3986" t="str">
        <f>VLOOKUP(D3986,Mapping!$E$2:$F$28,2,0)</f>
        <v>sum</v>
      </c>
      <c r="F3986">
        <v>0</v>
      </c>
    </row>
    <row r="3987" spans="1:6" x14ac:dyDescent="0.35">
      <c r="A3987" s="56">
        <v>44389</v>
      </c>
      <c r="B3987" s="56" t="str">
        <f>VLOOKUP(A3987,Mapping!$H$2:$I$215,2,0)</f>
        <v>Post</v>
      </c>
      <c r="C3987" s="123">
        <f>VLOOKUP(A3987,Mapping!$H$2:$J$215,3,0)</f>
        <v>0</v>
      </c>
      <c r="D3987" t="s">
        <v>122</v>
      </c>
      <c r="E3987" t="str">
        <f>VLOOKUP(D3987,Mapping!$E$2:$F$28,2,0)</f>
        <v>sum</v>
      </c>
      <c r="F3987">
        <v>0</v>
      </c>
    </row>
    <row r="3988" spans="1:6" x14ac:dyDescent="0.35">
      <c r="A3988" s="56">
        <v>44390</v>
      </c>
      <c r="B3988" s="56" t="str">
        <f>VLOOKUP(A3988,Mapping!$H$2:$I$215,2,0)</f>
        <v>Post</v>
      </c>
      <c r="C3988" s="123">
        <f>VLOOKUP(A3988,Mapping!$H$2:$J$215,3,0)</f>
        <v>0</v>
      </c>
      <c r="D3988" t="s">
        <v>122</v>
      </c>
      <c r="E3988" t="str">
        <f>VLOOKUP(D3988,Mapping!$E$2:$F$28,2,0)</f>
        <v>sum</v>
      </c>
      <c r="F3988">
        <v>0</v>
      </c>
    </row>
    <row r="3989" spans="1:6" x14ac:dyDescent="0.35">
      <c r="A3989" s="56">
        <v>44391</v>
      </c>
      <c r="B3989" s="56" t="str">
        <f>VLOOKUP(A3989,Mapping!$H$2:$I$215,2,0)</f>
        <v>Post</v>
      </c>
      <c r="C3989" s="123">
        <f>VLOOKUP(A3989,Mapping!$H$2:$J$215,3,0)</f>
        <v>0</v>
      </c>
      <c r="D3989" t="s">
        <v>122</v>
      </c>
      <c r="E3989" t="str">
        <f>VLOOKUP(D3989,Mapping!$E$2:$F$28,2,0)</f>
        <v>sum</v>
      </c>
      <c r="F3989">
        <v>0</v>
      </c>
    </row>
    <row r="3990" spans="1:6" x14ac:dyDescent="0.35">
      <c r="A3990" s="56">
        <v>44392</v>
      </c>
      <c r="B3990" s="56" t="str">
        <f>VLOOKUP(A3990,Mapping!$H$2:$I$215,2,0)</f>
        <v>Post</v>
      </c>
      <c r="C3990" s="123">
        <f>VLOOKUP(A3990,Mapping!$H$2:$J$215,3,0)</f>
        <v>0</v>
      </c>
      <c r="D3990" t="s">
        <v>122</v>
      </c>
      <c r="E3990" t="str">
        <f>VLOOKUP(D3990,Mapping!$E$2:$F$28,2,0)</f>
        <v>sum</v>
      </c>
      <c r="F3990">
        <v>0</v>
      </c>
    </row>
    <row r="3991" spans="1:6" x14ac:dyDescent="0.35">
      <c r="A3991" s="56">
        <v>44393</v>
      </c>
      <c r="B3991" s="56" t="str">
        <f>VLOOKUP(A3991,Mapping!$H$2:$I$215,2,0)</f>
        <v>Post</v>
      </c>
      <c r="C3991" s="123">
        <f>VLOOKUP(A3991,Mapping!$H$2:$J$215,3,0)</f>
        <v>0</v>
      </c>
      <c r="D3991" t="s">
        <v>122</v>
      </c>
      <c r="E3991" t="str">
        <f>VLOOKUP(D3991,Mapping!$E$2:$F$28,2,0)</f>
        <v>sum</v>
      </c>
      <c r="F3991">
        <v>0</v>
      </c>
    </row>
    <row r="3992" spans="1:6" x14ac:dyDescent="0.35">
      <c r="A3992" s="56">
        <v>44394</v>
      </c>
      <c r="B3992" s="56" t="str">
        <f>VLOOKUP(A3992,Mapping!$H$2:$I$215,2,0)</f>
        <v>Post</v>
      </c>
      <c r="C3992" s="123">
        <f>VLOOKUP(A3992,Mapping!$H$2:$J$215,3,0)</f>
        <v>0</v>
      </c>
      <c r="D3992" t="s">
        <v>122</v>
      </c>
      <c r="E3992" t="str">
        <f>VLOOKUP(D3992,Mapping!$E$2:$F$28,2,0)</f>
        <v>sum</v>
      </c>
      <c r="F3992">
        <v>0</v>
      </c>
    </row>
    <row r="3993" spans="1:6" x14ac:dyDescent="0.35">
      <c r="A3993" s="56">
        <v>44395</v>
      </c>
      <c r="B3993" s="56" t="str">
        <f>VLOOKUP(A3993,Mapping!$H$2:$I$215,2,0)</f>
        <v>Post</v>
      </c>
      <c r="C3993" s="123">
        <f>VLOOKUP(A3993,Mapping!$H$2:$J$215,3,0)</f>
        <v>0</v>
      </c>
      <c r="D3993" t="s">
        <v>122</v>
      </c>
      <c r="E3993" t="str">
        <f>VLOOKUP(D3993,Mapping!$E$2:$F$28,2,0)</f>
        <v>sum</v>
      </c>
      <c r="F3993">
        <v>0</v>
      </c>
    </row>
    <row r="3994" spans="1:6" x14ac:dyDescent="0.35">
      <c r="A3994" s="56">
        <v>44396</v>
      </c>
      <c r="B3994" s="56" t="str">
        <f>VLOOKUP(A3994,Mapping!$H$2:$I$215,2,0)</f>
        <v>Post</v>
      </c>
      <c r="C3994" s="123">
        <f>VLOOKUP(A3994,Mapping!$H$2:$J$215,3,0)</f>
        <v>0</v>
      </c>
      <c r="D3994" t="s">
        <v>122</v>
      </c>
      <c r="E3994" t="str">
        <f>VLOOKUP(D3994,Mapping!$E$2:$F$28,2,0)</f>
        <v>sum</v>
      </c>
      <c r="F3994">
        <v>0</v>
      </c>
    </row>
    <row r="3995" spans="1:6" x14ac:dyDescent="0.35">
      <c r="A3995" s="56">
        <v>44397</v>
      </c>
      <c r="B3995" s="56" t="str">
        <f>VLOOKUP(A3995,Mapping!$H$2:$I$215,2,0)</f>
        <v>Post</v>
      </c>
      <c r="C3995" s="123">
        <f>VLOOKUP(A3995,Mapping!$H$2:$J$215,3,0)</f>
        <v>0</v>
      </c>
      <c r="D3995" t="s">
        <v>122</v>
      </c>
      <c r="E3995" t="str">
        <f>VLOOKUP(D3995,Mapping!$E$2:$F$28,2,0)</f>
        <v>sum</v>
      </c>
      <c r="F3995">
        <v>0</v>
      </c>
    </row>
    <row r="3996" spans="1:6" x14ac:dyDescent="0.35">
      <c r="A3996" s="56">
        <v>44398</v>
      </c>
      <c r="B3996" s="56" t="str">
        <f>VLOOKUP(A3996,Mapping!$H$2:$I$215,2,0)</f>
        <v>Post</v>
      </c>
      <c r="C3996" s="123">
        <f>VLOOKUP(A3996,Mapping!$H$2:$J$215,3,0)</f>
        <v>0</v>
      </c>
      <c r="D3996" t="s">
        <v>122</v>
      </c>
      <c r="E3996" t="str">
        <f>VLOOKUP(D3996,Mapping!$E$2:$F$28,2,0)</f>
        <v>sum</v>
      </c>
      <c r="F3996">
        <v>1</v>
      </c>
    </row>
    <row r="3997" spans="1:6" x14ac:dyDescent="0.35">
      <c r="A3997" s="56">
        <v>44399</v>
      </c>
      <c r="B3997" s="56" t="str">
        <f>VLOOKUP(A3997,Mapping!$H$2:$I$215,2,0)</f>
        <v>Post</v>
      </c>
      <c r="C3997" s="123">
        <f>VLOOKUP(A3997,Mapping!$H$2:$J$215,3,0)</f>
        <v>0</v>
      </c>
      <c r="D3997" t="s">
        <v>122</v>
      </c>
      <c r="E3997" t="str">
        <f>VLOOKUP(D3997,Mapping!$E$2:$F$28,2,0)</f>
        <v>sum</v>
      </c>
      <c r="F3997">
        <v>1</v>
      </c>
    </row>
    <row r="3998" spans="1:6" x14ac:dyDescent="0.35">
      <c r="A3998" s="56">
        <v>44400</v>
      </c>
      <c r="B3998" s="56" t="str">
        <f>VLOOKUP(A3998,Mapping!$H$2:$I$215,2,0)</f>
        <v>Post</v>
      </c>
      <c r="C3998" s="123">
        <f>VLOOKUP(A3998,Mapping!$H$2:$J$215,3,0)</f>
        <v>0</v>
      </c>
      <c r="D3998" t="s">
        <v>122</v>
      </c>
      <c r="E3998" t="str">
        <f>VLOOKUP(D3998,Mapping!$E$2:$F$28,2,0)</f>
        <v>sum</v>
      </c>
      <c r="F3998">
        <v>0</v>
      </c>
    </row>
    <row r="3999" spans="1:6" x14ac:dyDescent="0.35">
      <c r="A3999" s="56">
        <v>44401</v>
      </c>
      <c r="B3999" s="56" t="str">
        <f>VLOOKUP(A3999,Mapping!$H$2:$I$215,2,0)</f>
        <v>Post</v>
      </c>
      <c r="C3999" s="123">
        <f>VLOOKUP(A3999,Mapping!$H$2:$J$215,3,0)</f>
        <v>0</v>
      </c>
      <c r="D3999" t="s">
        <v>122</v>
      </c>
      <c r="E3999" t="str">
        <f>VLOOKUP(D3999,Mapping!$E$2:$F$28,2,0)</f>
        <v>sum</v>
      </c>
      <c r="F3999">
        <v>0</v>
      </c>
    </row>
    <row r="4000" spans="1:6" x14ac:dyDescent="0.35">
      <c r="A4000" s="56">
        <v>44402</v>
      </c>
      <c r="B4000" s="56" t="str">
        <f>VLOOKUP(A4000,Mapping!$H$2:$I$215,2,0)</f>
        <v>Post</v>
      </c>
      <c r="C4000" s="123">
        <f>VLOOKUP(A4000,Mapping!$H$2:$J$215,3,0)</f>
        <v>0</v>
      </c>
      <c r="D4000" t="s">
        <v>122</v>
      </c>
      <c r="E4000" t="str">
        <f>VLOOKUP(D4000,Mapping!$E$2:$F$28,2,0)</f>
        <v>sum</v>
      </c>
      <c r="F4000">
        <v>0</v>
      </c>
    </row>
    <row r="4001" spans="1:6" x14ac:dyDescent="0.35">
      <c r="A4001" s="56">
        <v>44403</v>
      </c>
      <c r="B4001" s="56" t="str">
        <f>VLOOKUP(A4001,Mapping!$H$2:$I$215,2,0)</f>
        <v>Post</v>
      </c>
      <c r="C4001" s="123">
        <f>VLOOKUP(A4001,Mapping!$H$2:$J$215,3,0)</f>
        <v>0</v>
      </c>
      <c r="D4001" t="s">
        <v>122</v>
      </c>
      <c r="E4001" t="str">
        <f>VLOOKUP(D4001,Mapping!$E$2:$F$28,2,0)</f>
        <v>sum</v>
      </c>
      <c r="F4001">
        <v>0</v>
      </c>
    </row>
    <row r="4002" spans="1:6" x14ac:dyDescent="0.35">
      <c r="A4002" s="56">
        <v>44404</v>
      </c>
      <c r="B4002" s="56" t="str">
        <f>VLOOKUP(A4002,Mapping!$H$2:$I$215,2,0)</f>
        <v>Post</v>
      </c>
      <c r="C4002" s="123">
        <f>VLOOKUP(A4002,Mapping!$H$2:$J$215,3,0)</f>
        <v>0</v>
      </c>
      <c r="D4002" t="s">
        <v>122</v>
      </c>
      <c r="E4002" t="str">
        <f>VLOOKUP(D4002,Mapping!$E$2:$F$28,2,0)</f>
        <v>sum</v>
      </c>
      <c r="F4002">
        <v>0</v>
      </c>
    </row>
    <row r="4003" spans="1:6" x14ac:dyDescent="0.35">
      <c r="A4003" s="56">
        <v>44405</v>
      </c>
      <c r="B4003" s="56" t="str">
        <f>VLOOKUP(A4003,Mapping!$H$2:$I$215,2,0)</f>
        <v>Post</v>
      </c>
      <c r="C4003" s="123">
        <f>VLOOKUP(A4003,Mapping!$H$2:$J$215,3,0)</f>
        <v>0</v>
      </c>
      <c r="D4003" t="s">
        <v>122</v>
      </c>
      <c r="E4003" t="str">
        <f>VLOOKUP(D4003,Mapping!$E$2:$F$28,2,0)</f>
        <v>sum</v>
      </c>
      <c r="F4003">
        <v>0</v>
      </c>
    </row>
    <row r="4004" spans="1:6" x14ac:dyDescent="0.35">
      <c r="A4004" s="56">
        <v>44406</v>
      </c>
      <c r="B4004" s="56" t="str">
        <f>VLOOKUP(A4004,Mapping!$H$2:$I$215,2,0)</f>
        <v>Post</v>
      </c>
      <c r="C4004" s="123">
        <f>VLOOKUP(A4004,Mapping!$H$2:$J$215,3,0)</f>
        <v>0</v>
      </c>
      <c r="D4004" t="s">
        <v>122</v>
      </c>
      <c r="E4004" t="str">
        <f>VLOOKUP(D4004,Mapping!$E$2:$F$28,2,0)</f>
        <v>sum</v>
      </c>
      <c r="F4004">
        <v>0</v>
      </c>
    </row>
    <row r="4005" spans="1:6" x14ac:dyDescent="0.35">
      <c r="A4005" s="56">
        <v>44407</v>
      </c>
      <c r="B4005" s="56" t="str">
        <f>VLOOKUP(A4005,Mapping!$H$2:$I$215,2,0)</f>
        <v>Post</v>
      </c>
      <c r="C4005" s="123">
        <f>VLOOKUP(A4005,Mapping!$H$2:$J$215,3,0)</f>
        <v>0</v>
      </c>
      <c r="D4005" t="s">
        <v>122</v>
      </c>
      <c r="E4005" t="str">
        <f>VLOOKUP(D4005,Mapping!$E$2:$F$28,2,0)</f>
        <v>sum</v>
      </c>
      <c r="F4005">
        <v>0</v>
      </c>
    </row>
    <row r="4006" spans="1:6" x14ac:dyDescent="0.35">
      <c r="A4006" s="56">
        <v>44408</v>
      </c>
      <c r="B4006" s="56" t="str">
        <f>VLOOKUP(A4006,Mapping!$H$2:$I$215,2,0)</f>
        <v>Post</v>
      </c>
      <c r="C4006" s="123">
        <f>VLOOKUP(A4006,Mapping!$H$2:$J$215,3,0)</f>
        <v>0</v>
      </c>
      <c r="D4006" t="s">
        <v>122</v>
      </c>
      <c r="E4006" t="str">
        <f>VLOOKUP(D4006,Mapping!$E$2:$F$28,2,0)</f>
        <v>sum</v>
      </c>
      <c r="F4006">
        <v>0</v>
      </c>
    </row>
    <row r="4007" spans="1:6" x14ac:dyDescent="0.35">
      <c r="A4007" s="56">
        <v>44409</v>
      </c>
      <c r="B4007" s="56" t="str">
        <f>VLOOKUP(A4007,Mapping!$H$2:$I$215,2,0)</f>
        <v>Post</v>
      </c>
      <c r="C4007" s="123">
        <f>VLOOKUP(A4007,Mapping!$H$2:$J$215,3,0)</f>
        <v>0</v>
      </c>
      <c r="D4007" t="s">
        <v>122</v>
      </c>
      <c r="E4007" t="str">
        <f>VLOOKUP(D4007,Mapping!$E$2:$F$28,2,0)</f>
        <v>sum</v>
      </c>
      <c r="F4007">
        <v>0</v>
      </c>
    </row>
    <row r="4008" spans="1:6" x14ac:dyDescent="0.35">
      <c r="A4008" s="56">
        <v>44410</v>
      </c>
      <c r="B4008" s="56" t="str">
        <f>VLOOKUP(A4008,Mapping!$H$2:$I$215,2,0)</f>
        <v>Post</v>
      </c>
      <c r="C4008" s="123">
        <f>VLOOKUP(A4008,Mapping!$H$2:$J$215,3,0)</f>
        <v>0</v>
      </c>
      <c r="D4008" t="s">
        <v>122</v>
      </c>
      <c r="E4008" t="str">
        <f>VLOOKUP(D4008,Mapping!$E$2:$F$28,2,0)</f>
        <v>sum</v>
      </c>
      <c r="F4008">
        <v>0</v>
      </c>
    </row>
    <row r="4009" spans="1:6" x14ac:dyDescent="0.35">
      <c r="A4009" s="56">
        <v>44411</v>
      </c>
      <c r="B4009" s="56" t="str">
        <f>VLOOKUP(A4009,Mapping!$H$2:$I$215,2,0)</f>
        <v>Post</v>
      </c>
      <c r="C4009" s="123">
        <f>VLOOKUP(A4009,Mapping!$H$2:$J$215,3,0)</f>
        <v>0</v>
      </c>
      <c r="D4009" t="s">
        <v>122</v>
      </c>
      <c r="E4009" t="str">
        <f>VLOOKUP(D4009,Mapping!$E$2:$F$28,2,0)</f>
        <v>sum</v>
      </c>
      <c r="F4009">
        <v>0</v>
      </c>
    </row>
    <row r="4010" spans="1:6" x14ac:dyDescent="0.35">
      <c r="A4010" s="56">
        <v>44412</v>
      </c>
      <c r="B4010" s="56" t="str">
        <f>VLOOKUP(A4010,Mapping!$H$2:$I$215,2,0)</f>
        <v>Post</v>
      </c>
      <c r="C4010" s="123">
        <f>VLOOKUP(A4010,Mapping!$H$2:$J$215,3,0)</f>
        <v>0</v>
      </c>
      <c r="D4010" t="s">
        <v>122</v>
      </c>
      <c r="E4010" t="str">
        <f>VLOOKUP(D4010,Mapping!$E$2:$F$28,2,0)</f>
        <v>sum</v>
      </c>
      <c r="F4010">
        <v>0</v>
      </c>
    </row>
    <row r="4011" spans="1:6" x14ac:dyDescent="0.35">
      <c r="A4011" s="56">
        <v>44413</v>
      </c>
      <c r="B4011" s="56" t="str">
        <f>VLOOKUP(A4011,Mapping!$H$2:$I$215,2,0)</f>
        <v>Post</v>
      </c>
      <c r="C4011" s="123">
        <f>VLOOKUP(A4011,Mapping!$H$2:$J$215,3,0)</f>
        <v>0</v>
      </c>
      <c r="D4011" t="s">
        <v>122</v>
      </c>
      <c r="E4011" t="str">
        <f>VLOOKUP(D4011,Mapping!$E$2:$F$28,2,0)</f>
        <v>sum</v>
      </c>
      <c r="F4011">
        <v>0</v>
      </c>
    </row>
    <row r="4012" spans="1:6" x14ac:dyDescent="0.35">
      <c r="A4012" s="56">
        <v>44414</v>
      </c>
      <c r="B4012" s="56" t="str">
        <f>VLOOKUP(A4012,Mapping!$H$2:$I$215,2,0)</f>
        <v>Post</v>
      </c>
      <c r="C4012" s="123">
        <f>VLOOKUP(A4012,Mapping!$H$2:$J$215,3,0)</f>
        <v>0</v>
      </c>
      <c r="D4012" t="s">
        <v>122</v>
      </c>
      <c r="E4012" t="str">
        <f>VLOOKUP(D4012,Mapping!$E$2:$F$28,2,0)</f>
        <v>sum</v>
      </c>
      <c r="F4012">
        <v>1</v>
      </c>
    </row>
    <row r="4013" spans="1:6" x14ac:dyDescent="0.35">
      <c r="A4013" s="56">
        <v>44415</v>
      </c>
      <c r="B4013" s="56" t="str">
        <f>VLOOKUP(A4013,Mapping!$H$2:$I$215,2,0)</f>
        <v>Post</v>
      </c>
      <c r="C4013" s="123">
        <f>VLOOKUP(A4013,Mapping!$H$2:$J$215,3,0)</f>
        <v>0</v>
      </c>
      <c r="D4013" t="s">
        <v>122</v>
      </c>
      <c r="E4013" t="str">
        <f>VLOOKUP(D4013,Mapping!$E$2:$F$28,2,0)</f>
        <v>sum</v>
      </c>
      <c r="F4013">
        <v>1</v>
      </c>
    </row>
    <row r="4014" spans="1:6" x14ac:dyDescent="0.35">
      <c r="A4014" s="56">
        <v>44416</v>
      </c>
      <c r="B4014" s="56" t="str">
        <f>VLOOKUP(A4014,Mapping!$H$2:$I$215,2,0)</f>
        <v>Post</v>
      </c>
      <c r="C4014" s="123">
        <f>VLOOKUP(A4014,Mapping!$H$2:$J$215,3,0)</f>
        <v>0</v>
      </c>
      <c r="D4014" t="s">
        <v>122</v>
      </c>
      <c r="E4014" t="str">
        <f>VLOOKUP(D4014,Mapping!$E$2:$F$28,2,0)</f>
        <v>sum</v>
      </c>
      <c r="F4014">
        <v>0</v>
      </c>
    </row>
    <row r="4015" spans="1:6" x14ac:dyDescent="0.35">
      <c r="A4015" s="56">
        <v>44417</v>
      </c>
      <c r="B4015" s="56" t="str">
        <f>VLOOKUP(A4015,Mapping!$H$2:$I$215,2,0)</f>
        <v>Post</v>
      </c>
      <c r="C4015" s="123">
        <f>VLOOKUP(A4015,Mapping!$H$2:$J$215,3,0)</f>
        <v>0</v>
      </c>
      <c r="D4015" t="s">
        <v>122</v>
      </c>
      <c r="E4015" t="str">
        <f>VLOOKUP(D4015,Mapping!$E$2:$F$28,2,0)</f>
        <v>sum</v>
      </c>
      <c r="F4015">
        <v>0</v>
      </c>
    </row>
    <row r="4016" spans="1:6" x14ac:dyDescent="0.35">
      <c r="A4016" s="56">
        <v>44418</v>
      </c>
      <c r="B4016" s="56" t="str">
        <f>VLOOKUP(A4016,Mapping!$H$2:$I$215,2,0)</f>
        <v>Post</v>
      </c>
      <c r="C4016" s="123">
        <f>VLOOKUP(A4016,Mapping!$H$2:$J$215,3,0)</f>
        <v>0</v>
      </c>
      <c r="D4016" t="s">
        <v>122</v>
      </c>
      <c r="E4016" t="str">
        <f>VLOOKUP(D4016,Mapping!$E$2:$F$28,2,0)</f>
        <v>sum</v>
      </c>
      <c r="F4016">
        <v>0</v>
      </c>
    </row>
    <row r="4017" spans="1:6" x14ac:dyDescent="0.35">
      <c r="A4017" s="56">
        <v>44419</v>
      </c>
      <c r="B4017" s="56" t="str">
        <f>VLOOKUP(A4017,Mapping!$H$2:$I$215,2,0)</f>
        <v>Post</v>
      </c>
      <c r="C4017" s="123">
        <f>VLOOKUP(A4017,Mapping!$H$2:$J$215,3,0)</f>
        <v>0</v>
      </c>
      <c r="D4017" t="s">
        <v>122</v>
      </c>
      <c r="E4017" t="str">
        <f>VLOOKUP(D4017,Mapping!$E$2:$F$28,2,0)</f>
        <v>sum</v>
      </c>
      <c r="F4017">
        <v>0</v>
      </c>
    </row>
    <row r="4018" spans="1:6" x14ac:dyDescent="0.35">
      <c r="A4018" s="56">
        <v>44420</v>
      </c>
      <c r="B4018" s="56" t="str">
        <f>VLOOKUP(A4018,Mapping!$H$2:$I$215,2,0)</f>
        <v>Post</v>
      </c>
      <c r="C4018" s="123">
        <f>VLOOKUP(A4018,Mapping!$H$2:$J$215,3,0)</f>
        <v>0</v>
      </c>
      <c r="D4018" t="s">
        <v>122</v>
      </c>
      <c r="E4018" t="str">
        <f>VLOOKUP(D4018,Mapping!$E$2:$F$28,2,0)</f>
        <v>sum</v>
      </c>
      <c r="F4018">
        <v>0</v>
      </c>
    </row>
    <row r="4019" spans="1:6" x14ac:dyDescent="0.35">
      <c r="A4019" s="56">
        <v>44421</v>
      </c>
      <c r="B4019" s="56" t="str">
        <f>VLOOKUP(A4019,Mapping!$H$2:$I$215,2,0)</f>
        <v>Post</v>
      </c>
      <c r="C4019" s="123">
        <f>VLOOKUP(A4019,Mapping!$H$2:$J$215,3,0)</f>
        <v>0</v>
      </c>
      <c r="D4019" t="s">
        <v>122</v>
      </c>
      <c r="E4019" t="str">
        <f>VLOOKUP(D4019,Mapping!$E$2:$F$28,2,0)</f>
        <v>sum</v>
      </c>
      <c r="F4019">
        <v>0</v>
      </c>
    </row>
    <row r="4020" spans="1:6" x14ac:dyDescent="0.35">
      <c r="A4020" s="56">
        <v>44422</v>
      </c>
      <c r="B4020" s="56" t="str">
        <f>VLOOKUP(A4020,Mapping!$H$2:$I$215,2,0)</f>
        <v>Post</v>
      </c>
      <c r="C4020" s="123">
        <f>VLOOKUP(A4020,Mapping!$H$2:$J$215,3,0)</f>
        <v>0</v>
      </c>
      <c r="D4020" t="s">
        <v>122</v>
      </c>
      <c r="E4020" t="str">
        <f>VLOOKUP(D4020,Mapping!$E$2:$F$28,2,0)</f>
        <v>sum</v>
      </c>
      <c r="F4020">
        <v>0</v>
      </c>
    </row>
    <row r="4021" spans="1:6" x14ac:dyDescent="0.35">
      <c r="A4021" s="56">
        <v>44423</v>
      </c>
      <c r="B4021" s="56" t="str">
        <f>VLOOKUP(A4021,Mapping!$H$2:$I$215,2,0)</f>
        <v>Post</v>
      </c>
      <c r="C4021" s="123">
        <f>VLOOKUP(A4021,Mapping!$H$2:$J$215,3,0)</f>
        <v>0</v>
      </c>
      <c r="D4021" t="s">
        <v>122</v>
      </c>
      <c r="E4021" t="str">
        <f>VLOOKUP(D4021,Mapping!$E$2:$F$28,2,0)</f>
        <v>sum</v>
      </c>
      <c r="F4021">
        <v>0</v>
      </c>
    </row>
    <row r="4022" spans="1:6" x14ac:dyDescent="0.35">
      <c r="A4022" s="56">
        <v>44424</v>
      </c>
      <c r="B4022" s="56" t="str">
        <f>VLOOKUP(A4022,Mapping!$H$2:$I$215,2,0)</f>
        <v>Post</v>
      </c>
      <c r="C4022" s="123">
        <f>VLOOKUP(A4022,Mapping!$H$2:$J$215,3,0)</f>
        <v>0</v>
      </c>
      <c r="D4022" t="s">
        <v>122</v>
      </c>
      <c r="E4022" t="str">
        <f>VLOOKUP(D4022,Mapping!$E$2:$F$28,2,0)</f>
        <v>sum</v>
      </c>
      <c r="F4022">
        <v>0</v>
      </c>
    </row>
    <row r="4023" spans="1:6" x14ac:dyDescent="0.35">
      <c r="A4023" s="56">
        <v>44425</v>
      </c>
      <c r="B4023" s="56" t="str">
        <f>VLOOKUP(A4023,Mapping!$H$2:$I$215,2,0)</f>
        <v>Post</v>
      </c>
      <c r="C4023" s="123">
        <f>VLOOKUP(A4023,Mapping!$H$2:$J$215,3,0)</f>
        <v>0</v>
      </c>
      <c r="D4023" t="s">
        <v>122</v>
      </c>
      <c r="E4023" t="str">
        <f>VLOOKUP(D4023,Mapping!$E$2:$F$28,2,0)</f>
        <v>sum</v>
      </c>
      <c r="F4023">
        <v>0</v>
      </c>
    </row>
    <row r="4024" spans="1:6" x14ac:dyDescent="0.35">
      <c r="A4024" s="56">
        <v>44426</v>
      </c>
      <c r="B4024" s="56" t="str">
        <f>VLOOKUP(A4024,Mapping!$H$2:$I$215,2,0)</f>
        <v>Post</v>
      </c>
      <c r="C4024" s="123">
        <f>VLOOKUP(A4024,Mapping!$H$2:$J$215,3,0)</f>
        <v>0</v>
      </c>
      <c r="D4024" t="s">
        <v>122</v>
      </c>
      <c r="E4024" t="str">
        <f>VLOOKUP(D4024,Mapping!$E$2:$F$28,2,0)</f>
        <v>sum</v>
      </c>
      <c r="F4024">
        <v>0</v>
      </c>
    </row>
    <row r="4025" spans="1:6" x14ac:dyDescent="0.35">
      <c r="A4025" s="56">
        <v>44427</v>
      </c>
      <c r="B4025" s="56" t="str">
        <f>VLOOKUP(A4025,Mapping!$H$2:$I$215,2,0)</f>
        <v>Post</v>
      </c>
      <c r="C4025" s="123">
        <f>VLOOKUP(A4025,Mapping!$H$2:$J$215,3,0)</f>
        <v>0</v>
      </c>
      <c r="D4025" t="s">
        <v>122</v>
      </c>
      <c r="E4025" t="str">
        <f>VLOOKUP(D4025,Mapping!$E$2:$F$28,2,0)</f>
        <v>sum</v>
      </c>
      <c r="F4025">
        <v>0</v>
      </c>
    </row>
    <row r="4026" spans="1:6" x14ac:dyDescent="0.35">
      <c r="A4026" s="56">
        <v>44428</v>
      </c>
      <c r="B4026" s="56" t="str">
        <f>VLOOKUP(A4026,Mapping!$H$2:$I$215,2,0)</f>
        <v>Post</v>
      </c>
      <c r="C4026" s="123">
        <f>VLOOKUP(A4026,Mapping!$H$2:$J$215,3,0)</f>
        <v>0</v>
      </c>
      <c r="D4026" t="s">
        <v>122</v>
      </c>
      <c r="E4026" t="str">
        <f>VLOOKUP(D4026,Mapping!$E$2:$F$28,2,0)</f>
        <v>sum</v>
      </c>
      <c r="F4026">
        <v>0</v>
      </c>
    </row>
    <row r="4027" spans="1:6" x14ac:dyDescent="0.35">
      <c r="A4027" s="56">
        <v>44429</v>
      </c>
      <c r="B4027" s="56" t="str">
        <f>VLOOKUP(A4027,Mapping!$H$2:$I$215,2,0)</f>
        <v>Post</v>
      </c>
      <c r="C4027" s="123">
        <f>VLOOKUP(A4027,Mapping!$H$2:$J$215,3,0)</f>
        <v>0</v>
      </c>
      <c r="D4027" t="s">
        <v>122</v>
      </c>
      <c r="E4027" t="str">
        <f>VLOOKUP(D4027,Mapping!$E$2:$F$28,2,0)</f>
        <v>sum</v>
      </c>
      <c r="F4027">
        <v>1</v>
      </c>
    </row>
    <row r="4028" spans="1:6" x14ac:dyDescent="0.35">
      <c r="A4028" s="56">
        <v>44430</v>
      </c>
      <c r="B4028" s="56" t="str">
        <f>VLOOKUP(A4028,Mapping!$H$2:$I$215,2,0)</f>
        <v>Post</v>
      </c>
      <c r="C4028" s="123">
        <f>VLOOKUP(A4028,Mapping!$H$2:$J$215,3,0)</f>
        <v>0</v>
      </c>
      <c r="D4028" t="s">
        <v>122</v>
      </c>
      <c r="E4028" t="str">
        <f>VLOOKUP(D4028,Mapping!$E$2:$F$28,2,0)</f>
        <v>sum</v>
      </c>
      <c r="F4028">
        <v>1</v>
      </c>
    </row>
    <row r="4029" spans="1:6" x14ac:dyDescent="0.35">
      <c r="A4029" s="56">
        <v>44431</v>
      </c>
      <c r="B4029" s="56" t="str">
        <f>VLOOKUP(A4029,Mapping!$H$2:$I$215,2,0)</f>
        <v>Post</v>
      </c>
      <c r="C4029" s="123">
        <f>VLOOKUP(A4029,Mapping!$H$2:$J$215,3,0)</f>
        <v>0</v>
      </c>
      <c r="D4029" t="s">
        <v>122</v>
      </c>
      <c r="E4029" t="str">
        <f>VLOOKUP(D4029,Mapping!$E$2:$F$28,2,0)</f>
        <v>sum</v>
      </c>
      <c r="F4029">
        <v>0</v>
      </c>
    </row>
    <row r="4030" spans="1:6" x14ac:dyDescent="0.35">
      <c r="A4030" s="56">
        <v>44432</v>
      </c>
      <c r="B4030" s="56" t="str">
        <f>VLOOKUP(A4030,Mapping!$H$2:$I$215,2,0)</f>
        <v>Post</v>
      </c>
      <c r="C4030" s="123">
        <f>VLOOKUP(A4030,Mapping!$H$2:$J$215,3,0)</f>
        <v>0</v>
      </c>
      <c r="D4030" t="s">
        <v>122</v>
      </c>
      <c r="E4030" t="str">
        <f>VLOOKUP(D4030,Mapping!$E$2:$F$28,2,0)</f>
        <v>sum</v>
      </c>
      <c r="F4030">
        <v>0</v>
      </c>
    </row>
    <row r="4031" spans="1:6" x14ac:dyDescent="0.35">
      <c r="A4031" s="56">
        <v>44433</v>
      </c>
      <c r="B4031" s="56" t="str">
        <f>VLOOKUP(A4031,Mapping!$H$2:$I$215,2,0)</f>
        <v>Post</v>
      </c>
      <c r="C4031" s="123">
        <f>VLOOKUP(A4031,Mapping!$H$2:$J$215,3,0)</f>
        <v>0</v>
      </c>
      <c r="D4031" t="s">
        <v>122</v>
      </c>
      <c r="E4031" t="str">
        <f>VLOOKUP(D4031,Mapping!$E$2:$F$28,2,0)</f>
        <v>sum</v>
      </c>
      <c r="F4031">
        <v>0</v>
      </c>
    </row>
    <row r="4032" spans="1:6" x14ac:dyDescent="0.35">
      <c r="A4032" s="56">
        <v>44434</v>
      </c>
      <c r="B4032" s="56" t="str">
        <f>VLOOKUP(A4032,Mapping!$H$2:$I$215,2,0)</f>
        <v>Post</v>
      </c>
      <c r="C4032" s="123">
        <f>VLOOKUP(A4032,Mapping!$H$2:$J$215,3,0)</f>
        <v>0</v>
      </c>
      <c r="D4032" t="s">
        <v>122</v>
      </c>
      <c r="E4032" t="str">
        <f>VLOOKUP(D4032,Mapping!$E$2:$F$28,2,0)</f>
        <v>sum</v>
      </c>
      <c r="F4032">
        <v>0</v>
      </c>
    </row>
    <row r="4033" spans="1:6" x14ac:dyDescent="0.35">
      <c r="A4033" s="56">
        <v>44435</v>
      </c>
      <c r="B4033" s="56" t="str">
        <f>VLOOKUP(A4033,Mapping!$H$2:$I$215,2,0)</f>
        <v>Post</v>
      </c>
      <c r="C4033" s="123">
        <f>VLOOKUP(A4033,Mapping!$H$2:$J$215,3,0)</f>
        <v>0</v>
      </c>
      <c r="D4033" t="s">
        <v>122</v>
      </c>
      <c r="E4033" t="str">
        <f>VLOOKUP(D4033,Mapping!$E$2:$F$28,2,0)</f>
        <v>sum</v>
      </c>
      <c r="F4033">
        <v>0</v>
      </c>
    </row>
    <row r="4034" spans="1:6" x14ac:dyDescent="0.35">
      <c r="A4034" s="56">
        <v>44436</v>
      </c>
      <c r="B4034" s="56" t="str">
        <f>VLOOKUP(A4034,Mapping!$H$2:$I$215,2,0)</f>
        <v>Post</v>
      </c>
      <c r="C4034" s="123">
        <f>VLOOKUP(A4034,Mapping!$H$2:$J$215,3,0)</f>
        <v>0</v>
      </c>
      <c r="D4034" t="s">
        <v>122</v>
      </c>
      <c r="E4034" t="str">
        <f>VLOOKUP(D4034,Mapping!$E$2:$F$28,2,0)</f>
        <v>sum</v>
      </c>
      <c r="F4034">
        <v>0</v>
      </c>
    </row>
    <row r="4035" spans="1:6" x14ac:dyDescent="0.35">
      <c r="A4035" s="56">
        <v>44437</v>
      </c>
      <c r="B4035" s="56" t="str">
        <f>VLOOKUP(A4035,Mapping!$H$2:$I$215,2,0)</f>
        <v>Post</v>
      </c>
      <c r="C4035" s="123">
        <f>VLOOKUP(A4035,Mapping!$H$2:$J$215,3,0)</f>
        <v>0</v>
      </c>
      <c r="D4035" t="s">
        <v>122</v>
      </c>
      <c r="E4035" t="str">
        <f>VLOOKUP(D4035,Mapping!$E$2:$F$28,2,0)</f>
        <v>sum</v>
      </c>
      <c r="F4035">
        <v>0</v>
      </c>
    </row>
    <row r="4036" spans="1:6" x14ac:dyDescent="0.35">
      <c r="A4036" s="56">
        <v>44438</v>
      </c>
      <c r="B4036" s="56" t="str">
        <f>VLOOKUP(A4036,Mapping!$H$2:$I$215,2,0)</f>
        <v>Post</v>
      </c>
      <c r="C4036" s="123">
        <f>VLOOKUP(A4036,Mapping!$H$2:$J$215,3,0)</f>
        <v>0</v>
      </c>
      <c r="D4036" t="s">
        <v>122</v>
      </c>
      <c r="E4036" t="str">
        <f>VLOOKUP(D4036,Mapping!$E$2:$F$28,2,0)</f>
        <v>sum</v>
      </c>
      <c r="F4036">
        <v>0</v>
      </c>
    </row>
    <row r="4037" spans="1:6" x14ac:dyDescent="0.35">
      <c r="A4037" s="56">
        <v>44439</v>
      </c>
      <c r="B4037" s="56" t="str">
        <f>VLOOKUP(A4037,Mapping!$H$2:$I$215,2,0)</f>
        <v>Post</v>
      </c>
      <c r="C4037" s="123">
        <f>VLOOKUP(A4037,Mapping!$H$2:$J$215,3,0)</f>
        <v>0</v>
      </c>
      <c r="D4037" t="s">
        <v>122</v>
      </c>
      <c r="E4037" t="str">
        <f>VLOOKUP(D4037,Mapping!$E$2:$F$28,2,0)</f>
        <v>sum</v>
      </c>
      <c r="F4037">
        <v>0</v>
      </c>
    </row>
    <row r="4038" spans="1:6" x14ac:dyDescent="0.35">
      <c r="A4038" s="56">
        <v>44440</v>
      </c>
      <c r="B4038" s="56" t="str">
        <f>VLOOKUP(A4038,Mapping!$H$2:$I$215,2,0)</f>
        <v>Post</v>
      </c>
      <c r="C4038" s="123">
        <f>VLOOKUP(A4038,Mapping!$H$2:$J$215,3,0)</f>
        <v>0</v>
      </c>
      <c r="D4038" t="s">
        <v>122</v>
      </c>
      <c r="E4038" t="str">
        <f>VLOOKUP(D4038,Mapping!$E$2:$F$28,2,0)</f>
        <v>sum</v>
      </c>
      <c r="F4038">
        <v>0</v>
      </c>
    </row>
    <row r="4039" spans="1:6" x14ac:dyDescent="0.35">
      <c r="A4039" s="56">
        <v>44441</v>
      </c>
      <c r="B4039" s="56" t="str">
        <f>VLOOKUP(A4039,Mapping!$H$2:$I$215,2,0)</f>
        <v>Post</v>
      </c>
      <c r="C4039" s="123">
        <f>VLOOKUP(A4039,Mapping!$H$2:$J$215,3,0)</f>
        <v>0</v>
      </c>
      <c r="D4039" t="s">
        <v>122</v>
      </c>
      <c r="E4039" t="str">
        <f>VLOOKUP(D4039,Mapping!$E$2:$F$28,2,0)</f>
        <v>sum</v>
      </c>
      <c r="F4039">
        <v>0</v>
      </c>
    </row>
    <row r="4040" spans="1:6" x14ac:dyDescent="0.35">
      <c r="A4040" s="56">
        <v>44442</v>
      </c>
      <c r="B4040" s="56" t="str">
        <f>VLOOKUP(A4040,Mapping!$H$2:$I$215,2,0)</f>
        <v>Post</v>
      </c>
      <c r="C4040" s="123">
        <f>VLOOKUP(A4040,Mapping!$H$2:$J$215,3,0)</f>
        <v>0</v>
      </c>
      <c r="D4040" t="s">
        <v>122</v>
      </c>
      <c r="E4040" t="str">
        <f>VLOOKUP(D4040,Mapping!$E$2:$F$28,2,0)</f>
        <v>sum</v>
      </c>
      <c r="F4040">
        <v>1</v>
      </c>
    </row>
    <row r="4041" spans="1:6" x14ac:dyDescent="0.35">
      <c r="A4041" s="56">
        <v>44443</v>
      </c>
      <c r="B4041" s="56" t="str">
        <f>VLOOKUP(A4041,Mapping!$H$2:$I$215,2,0)</f>
        <v>Post</v>
      </c>
      <c r="C4041" s="123">
        <f>VLOOKUP(A4041,Mapping!$H$2:$J$215,3,0)</f>
        <v>0</v>
      </c>
      <c r="D4041" t="s">
        <v>122</v>
      </c>
      <c r="E4041" t="str">
        <f>VLOOKUP(D4041,Mapping!$E$2:$F$28,2,0)</f>
        <v>sum</v>
      </c>
      <c r="F4041">
        <v>1</v>
      </c>
    </row>
    <row r="4042" spans="1:6" x14ac:dyDescent="0.35">
      <c r="A4042" s="56">
        <v>44444</v>
      </c>
      <c r="B4042" s="56" t="str">
        <f>VLOOKUP(A4042,Mapping!$H$2:$I$215,2,0)</f>
        <v>Post</v>
      </c>
      <c r="C4042" s="123">
        <f>VLOOKUP(A4042,Mapping!$H$2:$J$215,3,0)</f>
        <v>0</v>
      </c>
      <c r="D4042" t="s">
        <v>122</v>
      </c>
      <c r="E4042" t="str">
        <f>VLOOKUP(D4042,Mapping!$E$2:$F$28,2,0)</f>
        <v>sum</v>
      </c>
      <c r="F4042">
        <v>0</v>
      </c>
    </row>
    <row r="4043" spans="1:6" x14ac:dyDescent="0.35">
      <c r="A4043" s="56">
        <v>44445</v>
      </c>
      <c r="B4043" s="56" t="str">
        <f>VLOOKUP(A4043,Mapping!$H$2:$I$215,2,0)</f>
        <v>Post</v>
      </c>
      <c r="C4043" s="123">
        <f>VLOOKUP(A4043,Mapping!$H$2:$J$215,3,0)</f>
        <v>0</v>
      </c>
      <c r="D4043" t="s">
        <v>122</v>
      </c>
      <c r="E4043" t="str">
        <f>VLOOKUP(D4043,Mapping!$E$2:$F$28,2,0)</f>
        <v>sum</v>
      </c>
      <c r="F4043">
        <v>0</v>
      </c>
    </row>
    <row r="4044" spans="1:6" x14ac:dyDescent="0.35">
      <c r="A4044" s="56">
        <v>44446</v>
      </c>
      <c r="B4044" s="56" t="str">
        <f>VLOOKUP(A4044,Mapping!$H$2:$I$215,2,0)</f>
        <v>Post</v>
      </c>
      <c r="C4044" s="123">
        <f>VLOOKUP(A4044,Mapping!$H$2:$J$215,3,0)</f>
        <v>0</v>
      </c>
      <c r="D4044" t="s">
        <v>122</v>
      </c>
      <c r="E4044" t="str">
        <f>VLOOKUP(D4044,Mapping!$E$2:$F$28,2,0)</f>
        <v>sum</v>
      </c>
      <c r="F4044">
        <v>0</v>
      </c>
    </row>
    <row r="4045" spans="1:6" x14ac:dyDescent="0.35">
      <c r="A4045" s="56">
        <v>44447</v>
      </c>
      <c r="B4045" s="56" t="str">
        <f>VLOOKUP(A4045,Mapping!$H$2:$I$215,2,0)</f>
        <v>Post</v>
      </c>
      <c r="C4045" s="123">
        <f>VLOOKUP(A4045,Mapping!$H$2:$J$215,3,0)</f>
        <v>0</v>
      </c>
      <c r="D4045" t="s">
        <v>122</v>
      </c>
      <c r="E4045" t="str">
        <f>VLOOKUP(D4045,Mapping!$E$2:$F$28,2,0)</f>
        <v>sum</v>
      </c>
      <c r="F4045">
        <v>0</v>
      </c>
    </row>
    <row r="4046" spans="1:6" x14ac:dyDescent="0.35">
      <c r="A4046" s="56">
        <v>44448</v>
      </c>
      <c r="B4046" s="56" t="str">
        <f>VLOOKUP(A4046,Mapping!$H$2:$I$215,2,0)</f>
        <v>Post</v>
      </c>
      <c r="C4046" s="123">
        <f>VLOOKUP(A4046,Mapping!$H$2:$J$215,3,0)</f>
        <v>0</v>
      </c>
      <c r="D4046" t="s">
        <v>122</v>
      </c>
      <c r="E4046" t="str">
        <f>VLOOKUP(D4046,Mapping!$E$2:$F$28,2,0)</f>
        <v>sum</v>
      </c>
      <c r="F4046">
        <v>0</v>
      </c>
    </row>
    <row r="4047" spans="1:6" x14ac:dyDescent="0.35">
      <c r="A4047" s="56">
        <v>44449</v>
      </c>
      <c r="B4047" s="56" t="str">
        <f>VLOOKUP(A4047,Mapping!$H$2:$I$215,2,0)</f>
        <v>Post</v>
      </c>
      <c r="C4047" s="123">
        <f>VLOOKUP(A4047,Mapping!$H$2:$J$215,3,0)</f>
        <v>0</v>
      </c>
      <c r="D4047" t="s">
        <v>122</v>
      </c>
      <c r="E4047" t="str">
        <f>VLOOKUP(D4047,Mapping!$E$2:$F$28,2,0)</f>
        <v>sum</v>
      </c>
      <c r="F4047">
        <v>0</v>
      </c>
    </row>
    <row r="4048" spans="1:6" x14ac:dyDescent="0.35">
      <c r="A4048" s="56">
        <v>44450</v>
      </c>
      <c r="B4048" s="56" t="str">
        <f>VLOOKUP(A4048,Mapping!$H$2:$I$215,2,0)</f>
        <v>Post</v>
      </c>
      <c r="C4048" s="123">
        <f>VLOOKUP(A4048,Mapping!$H$2:$J$215,3,0)</f>
        <v>0</v>
      </c>
      <c r="D4048" t="s">
        <v>122</v>
      </c>
      <c r="E4048" t="str">
        <f>VLOOKUP(D4048,Mapping!$E$2:$F$28,2,0)</f>
        <v>sum</v>
      </c>
      <c r="F4048">
        <v>1</v>
      </c>
    </row>
    <row r="4049" spans="1:6" x14ac:dyDescent="0.35">
      <c r="A4049" s="56">
        <v>44451</v>
      </c>
      <c r="B4049" s="56" t="str">
        <f>VLOOKUP(A4049,Mapping!$H$2:$I$215,2,0)</f>
        <v>Post</v>
      </c>
      <c r="C4049" s="123">
        <f>VLOOKUP(A4049,Mapping!$H$2:$J$215,3,0)</f>
        <v>0</v>
      </c>
      <c r="D4049" t="s">
        <v>122</v>
      </c>
      <c r="E4049" t="str">
        <f>VLOOKUP(D4049,Mapping!$E$2:$F$28,2,0)</f>
        <v>sum</v>
      </c>
      <c r="F4049">
        <v>0</v>
      </c>
    </row>
    <row r="4050" spans="1:6" x14ac:dyDescent="0.35">
      <c r="A4050" s="56">
        <v>44452</v>
      </c>
      <c r="B4050" s="56" t="str">
        <f>VLOOKUP(A4050,Mapping!$H$2:$I$215,2,0)</f>
        <v>Post</v>
      </c>
      <c r="C4050" s="123">
        <f>VLOOKUP(A4050,Mapping!$H$2:$J$215,3,0)</f>
        <v>0</v>
      </c>
      <c r="D4050" t="s">
        <v>122</v>
      </c>
      <c r="E4050" t="str">
        <f>VLOOKUP(D4050,Mapping!$E$2:$F$28,2,0)</f>
        <v>sum</v>
      </c>
      <c r="F4050">
        <v>1</v>
      </c>
    </row>
    <row r="4051" spans="1:6" x14ac:dyDescent="0.35">
      <c r="A4051" s="56">
        <v>44453</v>
      </c>
      <c r="B4051" s="56" t="str">
        <f>VLOOKUP(A4051,Mapping!$H$2:$I$215,2,0)</f>
        <v>Post</v>
      </c>
      <c r="C4051" s="123">
        <f>VLOOKUP(A4051,Mapping!$H$2:$J$215,3,0)</f>
        <v>0</v>
      </c>
      <c r="D4051" t="s">
        <v>122</v>
      </c>
      <c r="E4051" t="str">
        <f>VLOOKUP(D4051,Mapping!$E$2:$F$28,2,0)</f>
        <v>sum</v>
      </c>
      <c r="F4051">
        <v>1</v>
      </c>
    </row>
    <row r="4052" spans="1:6" x14ac:dyDescent="0.35">
      <c r="A4052" s="56">
        <v>44454</v>
      </c>
      <c r="B4052" s="56" t="str">
        <f>VLOOKUP(A4052,Mapping!$H$2:$I$215,2,0)</f>
        <v>Post</v>
      </c>
      <c r="C4052" s="123">
        <f>VLOOKUP(A4052,Mapping!$H$2:$J$215,3,0)</f>
        <v>0</v>
      </c>
      <c r="D4052" t="s">
        <v>122</v>
      </c>
      <c r="E4052" t="str">
        <f>VLOOKUP(D4052,Mapping!$E$2:$F$28,2,0)</f>
        <v>sum</v>
      </c>
      <c r="F4052">
        <v>0</v>
      </c>
    </row>
    <row r="4053" spans="1:6" x14ac:dyDescent="0.35">
      <c r="A4053" s="56">
        <v>44455</v>
      </c>
      <c r="B4053" s="56" t="str">
        <f>VLOOKUP(A4053,Mapping!$H$2:$I$215,2,0)</f>
        <v>Post</v>
      </c>
      <c r="C4053" s="123">
        <f>VLOOKUP(A4053,Mapping!$H$2:$J$215,3,0)</f>
        <v>0</v>
      </c>
      <c r="D4053" t="s">
        <v>122</v>
      </c>
      <c r="E4053" t="str">
        <f>VLOOKUP(D4053,Mapping!$E$2:$F$28,2,0)</f>
        <v>sum</v>
      </c>
      <c r="F4053">
        <v>0</v>
      </c>
    </row>
    <row r="4054" spans="1:6" x14ac:dyDescent="0.35">
      <c r="A4054" s="56">
        <v>44456</v>
      </c>
      <c r="B4054" s="56" t="str">
        <f>VLOOKUP(A4054,Mapping!$H$2:$I$215,2,0)</f>
        <v>Post</v>
      </c>
      <c r="C4054" s="123">
        <f>VLOOKUP(A4054,Mapping!$H$2:$J$215,3,0)</f>
        <v>0</v>
      </c>
      <c r="D4054" t="s">
        <v>122</v>
      </c>
      <c r="E4054" t="str">
        <f>VLOOKUP(D4054,Mapping!$E$2:$F$28,2,0)</f>
        <v>sum</v>
      </c>
      <c r="F4054">
        <v>0</v>
      </c>
    </row>
    <row r="4055" spans="1:6" x14ac:dyDescent="0.35">
      <c r="A4055" s="56">
        <v>44457</v>
      </c>
      <c r="B4055" s="56" t="str">
        <f>VLOOKUP(A4055,Mapping!$H$2:$I$215,2,0)</f>
        <v>Post</v>
      </c>
      <c r="C4055" s="123">
        <f>VLOOKUP(A4055,Mapping!$H$2:$J$215,3,0)</f>
        <v>0</v>
      </c>
      <c r="D4055" t="s">
        <v>122</v>
      </c>
      <c r="E4055" t="str">
        <f>VLOOKUP(D4055,Mapping!$E$2:$F$28,2,0)</f>
        <v>sum</v>
      </c>
      <c r="F4055">
        <v>1</v>
      </c>
    </row>
    <row r="4056" spans="1:6" x14ac:dyDescent="0.35">
      <c r="A4056" s="56">
        <v>44458</v>
      </c>
      <c r="B4056" s="56" t="str">
        <f>VLOOKUP(A4056,Mapping!$H$2:$I$215,2,0)</f>
        <v>Post</v>
      </c>
      <c r="C4056" s="123">
        <f>VLOOKUP(A4056,Mapping!$H$2:$J$215,3,0)</f>
        <v>0</v>
      </c>
      <c r="D4056" t="s">
        <v>122</v>
      </c>
      <c r="E4056" t="str">
        <f>VLOOKUP(D4056,Mapping!$E$2:$F$28,2,0)</f>
        <v>sum</v>
      </c>
      <c r="F4056">
        <v>1</v>
      </c>
    </row>
    <row r="4057" spans="1:6" x14ac:dyDescent="0.35">
      <c r="A4057" s="56">
        <v>44459</v>
      </c>
      <c r="B4057" s="56" t="str">
        <f>VLOOKUP(A4057,Mapping!$H$2:$I$215,2,0)</f>
        <v>Post</v>
      </c>
      <c r="C4057" s="123">
        <f>VLOOKUP(A4057,Mapping!$H$2:$J$215,3,0)</f>
        <v>0</v>
      </c>
      <c r="D4057" t="s">
        <v>122</v>
      </c>
      <c r="E4057" t="str">
        <f>VLOOKUP(D4057,Mapping!$E$2:$F$28,2,0)</f>
        <v>sum</v>
      </c>
      <c r="F4057">
        <v>0</v>
      </c>
    </row>
    <row r="4058" spans="1:6" x14ac:dyDescent="0.35">
      <c r="A4058" s="56">
        <v>44460</v>
      </c>
      <c r="B4058" s="56" t="str">
        <f>VLOOKUP(A4058,Mapping!$H$2:$I$215,2,0)</f>
        <v>Post</v>
      </c>
      <c r="C4058" s="123">
        <f>VLOOKUP(A4058,Mapping!$H$2:$J$215,3,0)</f>
        <v>0</v>
      </c>
      <c r="D4058" t="s">
        <v>122</v>
      </c>
      <c r="E4058" t="str">
        <f>VLOOKUP(D4058,Mapping!$E$2:$F$28,2,0)</f>
        <v>sum</v>
      </c>
      <c r="F4058">
        <v>1</v>
      </c>
    </row>
    <row r="4059" spans="1:6" x14ac:dyDescent="0.35">
      <c r="A4059" s="56">
        <v>44461</v>
      </c>
      <c r="B4059" s="56" t="str">
        <f>VLOOKUP(A4059,Mapping!$H$2:$I$215,2,0)</f>
        <v>Post</v>
      </c>
      <c r="C4059" s="123">
        <f>VLOOKUP(A4059,Mapping!$H$2:$J$215,3,0)</f>
        <v>0</v>
      </c>
      <c r="D4059" t="s">
        <v>122</v>
      </c>
      <c r="E4059" t="str">
        <f>VLOOKUP(D4059,Mapping!$E$2:$F$28,2,0)</f>
        <v>sum</v>
      </c>
      <c r="F4059">
        <v>1</v>
      </c>
    </row>
    <row r="4060" spans="1:6" x14ac:dyDescent="0.35">
      <c r="A4060" s="56">
        <v>44462</v>
      </c>
      <c r="B4060" s="56" t="str">
        <f>VLOOKUP(A4060,Mapping!$H$2:$I$215,2,0)</f>
        <v>Post</v>
      </c>
      <c r="C4060" s="123">
        <f>VLOOKUP(A4060,Mapping!$H$2:$J$215,3,0)</f>
        <v>0</v>
      </c>
      <c r="D4060" t="s">
        <v>122</v>
      </c>
      <c r="E4060" t="str">
        <f>VLOOKUP(D4060,Mapping!$E$2:$F$28,2,0)</f>
        <v>sum</v>
      </c>
      <c r="F4060">
        <v>0</v>
      </c>
    </row>
    <row r="4061" spans="1:6" x14ac:dyDescent="0.35">
      <c r="A4061" s="56">
        <v>44463</v>
      </c>
      <c r="B4061" s="56" t="str">
        <f>VLOOKUP(A4061,Mapping!$H$2:$I$215,2,0)</f>
        <v>Post</v>
      </c>
      <c r="C4061" s="123">
        <f>VLOOKUP(A4061,Mapping!$H$2:$J$215,3,0)</f>
        <v>0</v>
      </c>
      <c r="D4061" t="s">
        <v>122</v>
      </c>
      <c r="E4061" t="str">
        <f>VLOOKUP(D4061,Mapping!$E$2:$F$28,2,0)</f>
        <v>sum</v>
      </c>
      <c r="F4061">
        <v>0</v>
      </c>
    </row>
    <row r="4062" spans="1:6" x14ac:dyDescent="0.35">
      <c r="A4062" s="56">
        <v>44464</v>
      </c>
      <c r="B4062" s="56" t="str">
        <f>VLOOKUP(A4062,Mapping!$H$2:$I$215,2,0)</f>
        <v>Post</v>
      </c>
      <c r="C4062" s="123">
        <f>VLOOKUP(A4062,Mapping!$H$2:$J$215,3,0)</f>
        <v>0</v>
      </c>
      <c r="D4062" t="s">
        <v>122</v>
      </c>
      <c r="E4062" t="str">
        <f>VLOOKUP(D4062,Mapping!$E$2:$F$28,2,0)</f>
        <v>sum</v>
      </c>
      <c r="F4062">
        <v>0</v>
      </c>
    </row>
    <row r="4063" spans="1:6" x14ac:dyDescent="0.35">
      <c r="A4063" s="56">
        <v>44465</v>
      </c>
      <c r="B4063" s="56" t="str">
        <f>VLOOKUP(A4063,Mapping!$H$2:$I$215,2,0)</f>
        <v>Post</v>
      </c>
      <c r="C4063" s="123">
        <f>VLOOKUP(A4063,Mapping!$H$2:$J$215,3,0)</f>
        <v>0</v>
      </c>
      <c r="D4063" t="s">
        <v>122</v>
      </c>
      <c r="E4063" t="str">
        <f>VLOOKUP(D4063,Mapping!$E$2:$F$28,2,0)</f>
        <v>sum</v>
      </c>
      <c r="F4063">
        <v>0</v>
      </c>
    </row>
    <row r="4064" spans="1:6" x14ac:dyDescent="0.35">
      <c r="A4064" s="56">
        <v>44466</v>
      </c>
      <c r="B4064" s="56" t="str">
        <f>VLOOKUP(A4064,Mapping!$H$2:$I$215,2,0)</f>
        <v>Post</v>
      </c>
      <c r="C4064" s="123">
        <f>VLOOKUP(A4064,Mapping!$H$2:$J$215,3,0)</f>
        <v>0</v>
      </c>
      <c r="D4064" t="s">
        <v>122</v>
      </c>
      <c r="E4064" t="str">
        <f>VLOOKUP(D4064,Mapping!$E$2:$F$28,2,0)</f>
        <v>sum</v>
      </c>
      <c r="F4064">
        <v>0</v>
      </c>
    </row>
    <row r="4065" spans="1:6" x14ac:dyDescent="0.35">
      <c r="A4065" s="56">
        <v>44467</v>
      </c>
      <c r="B4065" s="56" t="str">
        <f>VLOOKUP(A4065,Mapping!$H$2:$I$215,2,0)</f>
        <v>Post</v>
      </c>
      <c r="C4065" s="123">
        <f>VLOOKUP(A4065,Mapping!$H$2:$J$215,3,0)</f>
        <v>0</v>
      </c>
      <c r="D4065" t="s">
        <v>122</v>
      </c>
      <c r="E4065" t="str">
        <f>VLOOKUP(D4065,Mapping!$E$2:$F$28,2,0)</f>
        <v>sum</v>
      </c>
      <c r="F4065">
        <v>0</v>
      </c>
    </row>
    <row r="4066" spans="1:6" x14ac:dyDescent="0.35">
      <c r="A4066" s="56">
        <v>44468</v>
      </c>
      <c r="B4066" s="56" t="str">
        <f>VLOOKUP(A4066,Mapping!$H$2:$I$215,2,0)</f>
        <v>Post</v>
      </c>
      <c r="C4066" s="123">
        <f>VLOOKUP(A4066,Mapping!$H$2:$J$215,3,0)</f>
        <v>0</v>
      </c>
      <c r="D4066" t="s">
        <v>122</v>
      </c>
      <c r="E4066" t="str">
        <f>VLOOKUP(D4066,Mapping!$E$2:$F$28,2,0)</f>
        <v>sum</v>
      </c>
      <c r="F4066">
        <v>1</v>
      </c>
    </row>
    <row r="4067" spans="1:6" x14ac:dyDescent="0.35">
      <c r="A4067" s="56">
        <v>44469</v>
      </c>
      <c r="B4067" s="56" t="str">
        <f>VLOOKUP(A4067,Mapping!$H$2:$I$215,2,0)</f>
        <v>Post</v>
      </c>
      <c r="C4067" s="123">
        <f>VLOOKUP(A4067,Mapping!$H$2:$J$215,3,0)</f>
        <v>0</v>
      </c>
      <c r="D4067" t="s">
        <v>122</v>
      </c>
      <c r="E4067" t="str">
        <f>VLOOKUP(D4067,Mapping!$E$2:$F$28,2,0)</f>
        <v>sum</v>
      </c>
      <c r="F4067">
        <v>1</v>
      </c>
    </row>
    <row r="4068" spans="1:6" x14ac:dyDescent="0.35">
      <c r="A4068" s="56">
        <v>44256</v>
      </c>
      <c r="B4068" s="56" t="str">
        <f>VLOOKUP(A4068,Mapping!$H$2:$I$215,2,0)</f>
        <v>Pre</v>
      </c>
      <c r="C4068" s="123" t="str">
        <f>VLOOKUP(A4068,Mapping!$H$2:$J$215,3,0)</f>
        <v>Pre</v>
      </c>
      <c r="D4068" t="s">
        <v>110</v>
      </c>
      <c r="E4068" t="str">
        <f>VLOOKUP(D4068,Mapping!$E$2:$F$28,2,0)</f>
        <v>sum</v>
      </c>
      <c r="F4068">
        <v>0</v>
      </c>
    </row>
    <row r="4069" spans="1:6" x14ac:dyDescent="0.35">
      <c r="A4069" s="56">
        <v>44257</v>
      </c>
      <c r="B4069" s="56" t="str">
        <f>VLOOKUP(A4069,Mapping!$H$2:$I$215,2,0)</f>
        <v>Pre</v>
      </c>
      <c r="C4069" s="123" t="str">
        <f>VLOOKUP(A4069,Mapping!$H$2:$J$215,3,0)</f>
        <v>Pre</v>
      </c>
      <c r="D4069" t="s">
        <v>110</v>
      </c>
      <c r="E4069" t="str">
        <f>VLOOKUP(D4069,Mapping!$E$2:$F$28,2,0)</f>
        <v>sum</v>
      </c>
      <c r="F4069">
        <v>1</v>
      </c>
    </row>
    <row r="4070" spans="1:6" x14ac:dyDescent="0.35">
      <c r="A4070" s="56">
        <v>44258</v>
      </c>
      <c r="B4070" s="56" t="str">
        <f>VLOOKUP(A4070,Mapping!$H$2:$I$215,2,0)</f>
        <v>Pre</v>
      </c>
      <c r="C4070" s="123" t="str">
        <f>VLOOKUP(A4070,Mapping!$H$2:$J$215,3,0)</f>
        <v>Pre</v>
      </c>
      <c r="D4070" t="s">
        <v>110</v>
      </c>
      <c r="E4070" t="str">
        <f>VLOOKUP(D4070,Mapping!$E$2:$F$28,2,0)</f>
        <v>sum</v>
      </c>
      <c r="F4070">
        <v>1</v>
      </c>
    </row>
    <row r="4071" spans="1:6" x14ac:dyDescent="0.35">
      <c r="A4071" s="56">
        <v>44259</v>
      </c>
      <c r="B4071" s="56" t="str">
        <f>VLOOKUP(A4071,Mapping!$H$2:$I$215,2,0)</f>
        <v>Pre</v>
      </c>
      <c r="C4071" s="123" t="str">
        <f>VLOOKUP(A4071,Mapping!$H$2:$J$215,3,0)</f>
        <v>Pre</v>
      </c>
      <c r="D4071" t="s">
        <v>110</v>
      </c>
      <c r="E4071" t="str">
        <f>VLOOKUP(D4071,Mapping!$E$2:$F$28,2,0)</f>
        <v>sum</v>
      </c>
      <c r="F4071">
        <v>1</v>
      </c>
    </row>
    <row r="4072" spans="1:6" x14ac:dyDescent="0.35">
      <c r="A4072" s="56">
        <v>44260</v>
      </c>
      <c r="B4072" s="56" t="str">
        <f>VLOOKUP(A4072,Mapping!$H$2:$I$215,2,0)</f>
        <v>Pre</v>
      </c>
      <c r="C4072" s="123" t="str">
        <f>VLOOKUP(A4072,Mapping!$H$2:$J$215,3,0)</f>
        <v>Pre</v>
      </c>
      <c r="D4072" t="s">
        <v>110</v>
      </c>
      <c r="E4072" t="str">
        <f>VLOOKUP(D4072,Mapping!$E$2:$F$28,2,0)</f>
        <v>sum</v>
      </c>
      <c r="F4072">
        <v>0</v>
      </c>
    </row>
    <row r="4073" spans="1:6" x14ac:dyDescent="0.35">
      <c r="A4073" s="56">
        <v>44261</v>
      </c>
      <c r="B4073" s="56" t="str">
        <f>VLOOKUP(A4073,Mapping!$H$2:$I$215,2,0)</f>
        <v>Pre</v>
      </c>
      <c r="C4073" s="123" t="str">
        <f>VLOOKUP(A4073,Mapping!$H$2:$J$215,3,0)</f>
        <v>Pre</v>
      </c>
      <c r="D4073" t="s">
        <v>110</v>
      </c>
      <c r="E4073" t="str">
        <f>VLOOKUP(D4073,Mapping!$E$2:$F$28,2,0)</f>
        <v>sum</v>
      </c>
      <c r="F4073">
        <v>1</v>
      </c>
    </row>
    <row r="4074" spans="1:6" x14ac:dyDescent="0.35">
      <c r="A4074" s="56">
        <v>44262</v>
      </c>
      <c r="B4074" s="56" t="str">
        <f>VLOOKUP(A4074,Mapping!$H$2:$I$215,2,0)</f>
        <v>Pre</v>
      </c>
      <c r="C4074" s="123" t="str">
        <f>VLOOKUP(A4074,Mapping!$H$2:$J$215,3,0)</f>
        <v>Pre</v>
      </c>
      <c r="D4074" t="s">
        <v>110</v>
      </c>
      <c r="E4074" t="str">
        <f>VLOOKUP(D4074,Mapping!$E$2:$F$28,2,0)</f>
        <v>sum</v>
      </c>
      <c r="F4074">
        <v>1</v>
      </c>
    </row>
    <row r="4075" spans="1:6" x14ac:dyDescent="0.35">
      <c r="A4075" s="56">
        <v>44263</v>
      </c>
      <c r="B4075" s="56" t="str">
        <f>VLOOKUP(A4075,Mapping!$H$2:$I$215,2,0)</f>
        <v>Pre</v>
      </c>
      <c r="C4075" s="123" t="str">
        <f>VLOOKUP(A4075,Mapping!$H$2:$J$215,3,0)</f>
        <v>Pre</v>
      </c>
      <c r="D4075" t="s">
        <v>110</v>
      </c>
      <c r="E4075" t="str">
        <f>VLOOKUP(D4075,Mapping!$E$2:$F$28,2,0)</f>
        <v>sum</v>
      </c>
      <c r="F4075">
        <v>0</v>
      </c>
    </row>
    <row r="4076" spans="1:6" x14ac:dyDescent="0.35">
      <c r="A4076" s="56">
        <v>44264</v>
      </c>
      <c r="B4076" s="56" t="str">
        <f>VLOOKUP(A4076,Mapping!$H$2:$I$215,2,0)</f>
        <v>Pre</v>
      </c>
      <c r="C4076" s="123" t="str">
        <f>VLOOKUP(A4076,Mapping!$H$2:$J$215,3,0)</f>
        <v>Pre</v>
      </c>
      <c r="D4076" t="s">
        <v>110</v>
      </c>
      <c r="E4076" t="str">
        <f>VLOOKUP(D4076,Mapping!$E$2:$F$28,2,0)</f>
        <v>sum</v>
      </c>
      <c r="F4076">
        <v>0</v>
      </c>
    </row>
    <row r="4077" spans="1:6" x14ac:dyDescent="0.35">
      <c r="A4077" s="56">
        <v>44265</v>
      </c>
      <c r="B4077" s="56" t="str">
        <f>VLOOKUP(A4077,Mapping!$H$2:$I$215,2,0)</f>
        <v>Pre</v>
      </c>
      <c r="C4077" s="123" t="str">
        <f>VLOOKUP(A4077,Mapping!$H$2:$J$215,3,0)</f>
        <v>Pre</v>
      </c>
      <c r="D4077" t="s">
        <v>110</v>
      </c>
      <c r="E4077" t="str">
        <f>VLOOKUP(D4077,Mapping!$E$2:$F$28,2,0)</f>
        <v>sum</v>
      </c>
      <c r="F4077">
        <v>1</v>
      </c>
    </row>
    <row r="4078" spans="1:6" x14ac:dyDescent="0.35">
      <c r="A4078" s="56">
        <v>44266</v>
      </c>
      <c r="B4078" s="56" t="str">
        <f>VLOOKUP(A4078,Mapping!$H$2:$I$215,2,0)</f>
        <v>Pre</v>
      </c>
      <c r="C4078" s="123" t="str">
        <f>VLOOKUP(A4078,Mapping!$H$2:$J$215,3,0)</f>
        <v>Pre</v>
      </c>
      <c r="D4078" t="s">
        <v>110</v>
      </c>
      <c r="E4078" t="str">
        <f>VLOOKUP(D4078,Mapping!$E$2:$F$28,2,0)</f>
        <v>sum</v>
      </c>
      <c r="F4078">
        <v>1</v>
      </c>
    </row>
    <row r="4079" spans="1:6" x14ac:dyDescent="0.35">
      <c r="A4079" s="56">
        <v>44267</v>
      </c>
      <c r="B4079" s="56" t="str">
        <f>VLOOKUP(A4079,Mapping!$H$2:$I$215,2,0)</f>
        <v>Pre</v>
      </c>
      <c r="C4079" s="123" t="str">
        <f>VLOOKUP(A4079,Mapping!$H$2:$J$215,3,0)</f>
        <v>Pre</v>
      </c>
      <c r="D4079" t="s">
        <v>110</v>
      </c>
      <c r="E4079" t="str">
        <f>VLOOKUP(D4079,Mapping!$E$2:$F$28,2,0)</f>
        <v>sum</v>
      </c>
      <c r="F4079">
        <v>0</v>
      </c>
    </row>
    <row r="4080" spans="1:6" x14ac:dyDescent="0.35">
      <c r="A4080" s="56">
        <v>44268</v>
      </c>
      <c r="B4080" s="56" t="str">
        <f>VLOOKUP(A4080,Mapping!$H$2:$I$215,2,0)</f>
        <v>Pre</v>
      </c>
      <c r="C4080" s="123" t="str">
        <f>VLOOKUP(A4080,Mapping!$H$2:$J$215,3,0)</f>
        <v>Pre</v>
      </c>
      <c r="D4080" t="s">
        <v>110</v>
      </c>
      <c r="E4080" t="str">
        <f>VLOOKUP(D4080,Mapping!$E$2:$F$28,2,0)</f>
        <v>sum</v>
      </c>
      <c r="F4080">
        <v>1</v>
      </c>
    </row>
    <row r="4081" spans="1:6" x14ac:dyDescent="0.35">
      <c r="A4081" s="56">
        <v>44269</v>
      </c>
      <c r="B4081" s="56" t="str">
        <f>VLOOKUP(A4081,Mapping!$H$2:$I$215,2,0)</f>
        <v>Pre</v>
      </c>
      <c r="C4081" s="123" t="str">
        <f>VLOOKUP(A4081,Mapping!$H$2:$J$215,3,0)</f>
        <v>Pre</v>
      </c>
      <c r="D4081" t="s">
        <v>110</v>
      </c>
      <c r="E4081" t="str">
        <f>VLOOKUP(D4081,Mapping!$E$2:$F$28,2,0)</f>
        <v>sum</v>
      </c>
      <c r="F4081">
        <v>1</v>
      </c>
    </row>
    <row r="4082" spans="1:6" x14ac:dyDescent="0.35">
      <c r="A4082" s="56">
        <v>44270</v>
      </c>
      <c r="B4082" s="56" t="str">
        <f>VLOOKUP(A4082,Mapping!$H$2:$I$215,2,0)</f>
        <v>Pre</v>
      </c>
      <c r="C4082" s="123" t="str">
        <f>VLOOKUP(A4082,Mapping!$H$2:$J$215,3,0)</f>
        <v>Pre</v>
      </c>
      <c r="D4082" t="s">
        <v>110</v>
      </c>
      <c r="E4082" t="str">
        <f>VLOOKUP(D4082,Mapping!$E$2:$F$28,2,0)</f>
        <v>sum</v>
      </c>
      <c r="F4082">
        <v>0</v>
      </c>
    </row>
    <row r="4083" spans="1:6" x14ac:dyDescent="0.35">
      <c r="A4083" s="56">
        <v>44271</v>
      </c>
      <c r="B4083" s="56" t="str">
        <f>VLOOKUP(A4083,Mapping!$H$2:$I$215,2,0)</f>
        <v>Pre</v>
      </c>
      <c r="C4083" s="123" t="str">
        <f>VLOOKUP(A4083,Mapping!$H$2:$J$215,3,0)</f>
        <v>Pre</v>
      </c>
      <c r="D4083" t="s">
        <v>110</v>
      </c>
      <c r="E4083" t="str">
        <f>VLOOKUP(D4083,Mapping!$E$2:$F$28,2,0)</f>
        <v>sum</v>
      </c>
      <c r="F4083">
        <v>0</v>
      </c>
    </row>
    <row r="4084" spans="1:6" x14ac:dyDescent="0.35">
      <c r="A4084" s="56">
        <v>44272</v>
      </c>
      <c r="B4084" s="56" t="str">
        <f>VLOOKUP(A4084,Mapping!$H$2:$I$215,2,0)</f>
        <v>Pre</v>
      </c>
      <c r="C4084" s="123" t="str">
        <f>VLOOKUP(A4084,Mapping!$H$2:$J$215,3,0)</f>
        <v>Pre</v>
      </c>
      <c r="D4084" t="s">
        <v>110</v>
      </c>
      <c r="E4084" t="str">
        <f>VLOOKUP(D4084,Mapping!$E$2:$F$28,2,0)</f>
        <v>sum</v>
      </c>
      <c r="F4084">
        <v>1</v>
      </c>
    </row>
    <row r="4085" spans="1:6" x14ac:dyDescent="0.35">
      <c r="A4085" s="56">
        <v>44273</v>
      </c>
      <c r="B4085" s="56" t="str">
        <f>VLOOKUP(A4085,Mapping!$H$2:$I$215,2,0)</f>
        <v>Pre</v>
      </c>
      <c r="C4085" s="123" t="str">
        <f>VLOOKUP(A4085,Mapping!$H$2:$J$215,3,0)</f>
        <v>Pre</v>
      </c>
      <c r="D4085" t="s">
        <v>110</v>
      </c>
      <c r="E4085" t="str">
        <f>VLOOKUP(D4085,Mapping!$E$2:$F$28,2,0)</f>
        <v>sum</v>
      </c>
      <c r="F4085">
        <v>1</v>
      </c>
    </row>
    <row r="4086" spans="1:6" x14ac:dyDescent="0.35">
      <c r="A4086" s="56">
        <v>44274</v>
      </c>
      <c r="B4086" s="56" t="str">
        <f>VLOOKUP(A4086,Mapping!$H$2:$I$215,2,0)</f>
        <v>Pre</v>
      </c>
      <c r="C4086" s="123" t="str">
        <f>VLOOKUP(A4086,Mapping!$H$2:$J$215,3,0)</f>
        <v>Pre</v>
      </c>
      <c r="D4086" t="s">
        <v>110</v>
      </c>
      <c r="E4086" t="str">
        <f>VLOOKUP(D4086,Mapping!$E$2:$F$28,2,0)</f>
        <v>sum</v>
      </c>
      <c r="F4086">
        <v>0</v>
      </c>
    </row>
    <row r="4087" spans="1:6" x14ac:dyDescent="0.35">
      <c r="A4087" s="56">
        <v>44275</v>
      </c>
      <c r="B4087" s="56" t="str">
        <f>VLOOKUP(A4087,Mapping!$H$2:$I$215,2,0)</f>
        <v>Pre</v>
      </c>
      <c r="C4087" s="123" t="str">
        <f>VLOOKUP(A4087,Mapping!$H$2:$J$215,3,0)</f>
        <v>Pre</v>
      </c>
      <c r="D4087" t="s">
        <v>110</v>
      </c>
      <c r="E4087" t="str">
        <f>VLOOKUP(D4087,Mapping!$E$2:$F$28,2,0)</f>
        <v>sum</v>
      </c>
      <c r="F4087">
        <v>1</v>
      </c>
    </row>
    <row r="4088" spans="1:6" x14ac:dyDescent="0.35">
      <c r="A4088" s="56">
        <v>44276</v>
      </c>
      <c r="B4088" s="56" t="str">
        <f>VLOOKUP(A4088,Mapping!$H$2:$I$215,2,0)</f>
        <v>Pre</v>
      </c>
      <c r="C4088" s="123" t="str">
        <f>VLOOKUP(A4088,Mapping!$H$2:$J$215,3,0)</f>
        <v>Pre</v>
      </c>
      <c r="D4088" t="s">
        <v>110</v>
      </c>
      <c r="E4088" t="str">
        <f>VLOOKUP(D4088,Mapping!$E$2:$F$28,2,0)</f>
        <v>sum</v>
      </c>
      <c r="F4088">
        <v>1</v>
      </c>
    </row>
    <row r="4089" spans="1:6" x14ac:dyDescent="0.35">
      <c r="A4089" s="56">
        <v>44277</v>
      </c>
      <c r="B4089" s="56" t="str">
        <f>VLOOKUP(A4089,Mapping!$H$2:$I$215,2,0)</f>
        <v>Pre</v>
      </c>
      <c r="C4089" s="123" t="str">
        <f>VLOOKUP(A4089,Mapping!$H$2:$J$215,3,0)</f>
        <v>Pre</v>
      </c>
      <c r="D4089" t="s">
        <v>110</v>
      </c>
      <c r="E4089" t="str">
        <f>VLOOKUP(D4089,Mapping!$E$2:$F$28,2,0)</f>
        <v>sum</v>
      </c>
      <c r="F4089">
        <v>0</v>
      </c>
    </row>
    <row r="4090" spans="1:6" x14ac:dyDescent="0.35">
      <c r="A4090" s="56">
        <v>44278</v>
      </c>
      <c r="B4090" s="56" t="str">
        <f>VLOOKUP(A4090,Mapping!$H$2:$I$215,2,0)</f>
        <v>Pre</v>
      </c>
      <c r="C4090" s="123" t="str">
        <f>VLOOKUP(A4090,Mapping!$H$2:$J$215,3,0)</f>
        <v>Pre</v>
      </c>
      <c r="D4090" t="s">
        <v>110</v>
      </c>
      <c r="E4090" t="str">
        <f>VLOOKUP(D4090,Mapping!$E$2:$F$28,2,0)</f>
        <v>sum</v>
      </c>
      <c r="F4090">
        <v>0</v>
      </c>
    </row>
    <row r="4091" spans="1:6" x14ac:dyDescent="0.35">
      <c r="A4091" s="56">
        <v>44279</v>
      </c>
      <c r="B4091" s="56" t="str">
        <f>VLOOKUP(A4091,Mapping!$H$2:$I$215,2,0)</f>
        <v>Pre</v>
      </c>
      <c r="C4091" s="123" t="str">
        <f>VLOOKUP(A4091,Mapping!$H$2:$J$215,3,0)</f>
        <v>Pre</v>
      </c>
      <c r="D4091" t="s">
        <v>110</v>
      </c>
      <c r="E4091" t="str">
        <f>VLOOKUP(D4091,Mapping!$E$2:$F$28,2,0)</f>
        <v>sum</v>
      </c>
      <c r="F4091">
        <v>1</v>
      </c>
    </row>
    <row r="4092" spans="1:6" x14ac:dyDescent="0.35">
      <c r="A4092" s="56">
        <v>44280</v>
      </c>
      <c r="B4092" s="56" t="str">
        <f>VLOOKUP(A4092,Mapping!$H$2:$I$215,2,0)</f>
        <v>Pre</v>
      </c>
      <c r="C4092" s="123" t="str">
        <f>VLOOKUP(A4092,Mapping!$H$2:$J$215,3,0)</f>
        <v>Pre</v>
      </c>
      <c r="D4092" t="s">
        <v>110</v>
      </c>
      <c r="E4092" t="str">
        <f>VLOOKUP(D4092,Mapping!$E$2:$F$28,2,0)</f>
        <v>sum</v>
      </c>
      <c r="F4092">
        <v>1</v>
      </c>
    </row>
    <row r="4093" spans="1:6" x14ac:dyDescent="0.35">
      <c r="A4093" s="56">
        <v>44281</v>
      </c>
      <c r="B4093" s="56" t="str">
        <f>VLOOKUP(A4093,Mapping!$H$2:$I$215,2,0)</f>
        <v>Pre</v>
      </c>
      <c r="C4093" s="123" t="str">
        <f>VLOOKUP(A4093,Mapping!$H$2:$J$215,3,0)</f>
        <v>Pre</v>
      </c>
      <c r="D4093" t="s">
        <v>110</v>
      </c>
      <c r="E4093" t="str">
        <f>VLOOKUP(D4093,Mapping!$E$2:$F$28,2,0)</f>
        <v>sum</v>
      </c>
      <c r="F4093">
        <v>0</v>
      </c>
    </row>
    <row r="4094" spans="1:6" x14ac:dyDescent="0.35">
      <c r="A4094" s="56">
        <v>44282</v>
      </c>
      <c r="B4094" s="56" t="str">
        <f>VLOOKUP(A4094,Mapping!$H$2:$I$215,2,0)</f>
        <v>Pre</v>
      </c>
      <c r="C4094" s="123" t="str">
        <f>VLOOKUP(A4094,Mapping!$H$2:$J$215,3,0)</f>
        <v>Pre</v>
      </c>
      <c r="D4094" t="s">
        <v>110</v>
      </c>
      <c r="E4094" t="str">
        <f>VLOOKUP(D4094,Mapping!$E$2:$F$28,2,0)</f>
        <v>sum</v>
      </c>
      <c r="F4094">
        <v>1</v>
      </c>
    </row>
    <row r="4095" spans="1:6" x14ac:dyDescent="0.35">
      <c r="A4095" s="56">
        <v>44283</v>
      </c>
      <c r="B4095" s="56" t="str">
        <f>VLOOKUP(A4095,Mapping!$H$2:$I$215,2,0)</f>
        <v>Pre</v>
      </c>
      <c r="C4095" s="123" t="str">
        <f>VLOOKUP(A4095,Mapping!$H$2:$J$215,3,0)</f>
        <v>Pre</v>
      </c>
      <c r="D4095" t="s">
        <v>110</v>
      </c>
      <c r="E4095" t="str">
        <f>VLOOKUP(D4095,Mapping!$E$2:$F$28,2,0)</f>
        <v>sum</v>
      </c>
      <c r="F4095">
        <v>1</v>
      </c>
    </row>
    <row r="4096" spans="1:6" x14ac:dyDescent="0.35">
      <c r="A4096" s="56">
        <v>44284</v>
      </c>
      <c r="B4096" s="56" t="str">
        <f>VLOOKUP(A4096,Mapping!$H$2:$I$215,2,0)</f>
        <v>Pre</v>
      </c>
      <c r="C4096" s="123" t="str">
        <f>VLOOKUP(A4096,Mapping!$H$2:$J$215,3,0)</f>
        <v>Pre</v>
      </c>
      <c r="D4096" t="s">
        <v>110</v>
      </c>
      <c r="E4096" t="str">
        <f>VLOOKUP(D4096,Mapping!$E$2:$F$28,2,0)</f>
        <v>sum</v>
      </c>
      <c r="F4096">
        <v>0</v>
      </c>
    </row>
    <row r="4097" spans="1:6" x14ac:dyDescent="0.35">
      <c r="A4097" s="56">
        <v>44285</v>
      </c>
      <c r="B4097" s="56" t="str">
        <f>VLOOKUP(A4097,Mapping!$H$2:$I$215,2,0)</f>
        <v>Pre</v>
      </c>
      <c r="C4097" s="123" t="str">
        <f>VLOOKUP(A4097,Mapping!$H$2:$J$215,3,0)</f>
        <v>Pre</v>
      </c>
      <c r="D4097" t="s">
        <v>110</v>
      </c>
      <c r="E4097" t="str">
        <f>VLOOKUP(D4097,Mapping!$E$2:$F$28,2,0)</f>
        <v>sum</v>
      </c>
      <c r="F4097">
        <v>1</v>
      </c>
    </row>
    <row r="4098" spans="1:6" x14ac:dyDescent="0.35">
      <c r="A4098" s="56">
        <v>44286</v>
      </c>
      <c r="B4098" s="56" t="str">
        <f>VLOOKUP(A4098,Mapping!$H$2:$I$215,2,0)</f>
        <v>Pre</v>
      </c>
      <c r="C4098" s="123" t="str">
        <f>VLOOKUP(A4098,Mapping!$H$2:$J$215,3,0)</f>
        <v>Pre</v>
      </c>
      <c r="D4098" t="s">
        <v>110</v>
      </c>
      <c r="E4098" t="str">
        <f>VLOOKUP(D4098,Mapping!$E$2:$F$28,2,0)</f>
        <v>sum</v>
      </c>
      <c r="F4098">
        <v>1</v>
      </c>
    </row>
    <row r="4099" spans="1:6" x14ac:dyDescent="0.35">
      <c r="A4099" s="56">
        <v>44287</v>
      </c>
      <c r="B4099" s="56" t="str">
        <f>VLOOKUP(A4099,Mapping!$H$2:$I$215,2,0)</f>
        <v>Pre</v>
      </c>
      <c r="C4099" s="123" t="str">
        <f>VLOOKUP(A4099,Mapping!$H$2:$J$215,3,0)</f>
        <v>Pre</v>
      </c>
      <c r="D4099" t="s">
        <v>110</v>
      </c>
      <c r="E4099" t="str">
        <f>VLOOKUP(D4099,Mapping!$E$2:$F$28,2,0)</f>
        <v>sum</v>
      </c>
      <c r="F4099">
        <v>0</v>
      </c>
    </row>
    <row r="4100" spans="1:6" x14ac:dyDescent="0.35">
      <c r="A4100" s="56">
        <v>44288</v>
      </c>
      <c r="B4100" s="56" t="str">
        <f>VLOOKUP(A4100,Mapping!$H$2:$I$215,2,0)</f>
        <v>Pre</v>
      </c>
      <c r="C4100" s="123" t="str">
        <f>VLOOKUP(A4100,Mapping!$H$2:$J$215,3,0)</f>
        <v>Pre</v>
      </c>
      <c r="D4100" t="s">
        <v>110</v>
      </c>
      <c r="E4100" t="str">
        <f>VLOOKUP(D4100,Mapping!$E$2:$F$28,2,0)</f>
        <v>sum</v>
      </c>
      <c r="F4100">
        <v>0</v>
      </c>
    </row>
    <row r="4101" spans="1:6" x14ac:dyDescent="0.35">
      <c r="A4101" s="56">
        <v>44289</v>
      </c>
      <c r="B4101" s="56" t="str">
        <f>VLOOKUP(A4101,Mapping!$H$2:$I$215,2,0)</f>
        <v>Pre</v>
      </c>
      <c r="C4101" s="123" t="str">
        <f>VLOOKUP(A4101,Mapping!$H$2:$J$215,3,0)</f>
        <v>Pre</v>
      </c>
      <c r="D4101" t="s">
        <v>110</v>
      </c>
      <c r="E4101" t="str">
        <f>VLOOKUP(D4101,Mapping!$E$2:$F$28,2,0)</f>
        <v>sum</v>
      </c>
      <c r="F4101">
        <v>1</v>
      </c>
    </row>
    <row r="4102" spans="1:6" x14ac:dyDescent="0.35">
      <c r="A4102" s="56">
        <v>44290</v>
      </c>
      <c r="B4102" s="56" t="str">
        <f>VLOOKUP(A4102,Mapping!$H$2:$I$215,2,0)</f>
        <v>Pre</v>
      </c>
      <c r="C4102" s="123" t="str">
        <f>VLOOKUP(A4102,Mapping!$H$2:$J$215,3,0)</f>
        <v>Pre</v>
      </c>
      <c r="D4102" t="s">
        <v>110</v>
      </c>
      <c r="E4102" t="str">
        <f>VLOOKUP(D4102,Mapping!$E$2:$F$28,2,0)</f>
        <v>sum</v>
      </c>
      <c r="F4102">
        <v>1</v>
      </c>
    </row>
    <row r="4103" spans="1:6" x14ac:dyDescent="0.35">
      <c r="A4103" s="56">
        <v>44291</v>
      </c>
      <c r="B4103" s="56" t="str">
        <f>VLOOKUP(A4103,Mapping!$H$2:$I$215,2,0)</f>
        <v>Pre</v>
      </c>
      <c r="C4103" s="123" t="str">
        <f>VLOOKUP(A4103,Mapping!$H$2:$J$215,3,0)</f>
        <v>Pre</v>
      </c>
      <c r="D4103" t="s">
        <v>110</v>
      </c>
      <c r="E4103" t="str">
        <f>VLOOKUP(D4103,Mapping!$E$2:$F$28,2,0)</f>
        <v>sum</v>
      </c>
      <c r="F4103">
        <v>0</v>
      </c>
    </row>
    <row r="4104" spans="1:6" x14ac:dyDescent="0.35">
      <c r="A4104" s="56">
        <v>44292</v>
      </c>
      <c r="B4104" s="56" t="str">
        <f>VLOOKUP(A4104,Mapping!$H$2:$I$215,2,0)</f>
        <v>Pre</v>
      </c>
      <c r="C4104" s="123" t="str">
        <f>VLOOKUP(A4104,Mapping!$H$2:$J$215,3,0)</f>
        <v>Pre</v>
      </c>
      <c r="D4104" t="s">
        <v>110</v>
      </c>
      <c r="E4104" t="str">
        <f>VLOOKUP(D4104,Mapping!$E$2:$F$28,2,0)</f>
        <v>sum</v>
      </c>
      <c r="F4104">
        <v>0</v>
      </c>
    </row>
    <row r="4105" spans="1:6" x14ac:dyDescent="0.35">
      <c r="A4105" s="56">
        <v>44293</v>
      </c>
      <c r="B4105" s="56" t="str">
        <f>VLOOKUP(A4105,Mapping!$H$2:$I$215,2,0)</f>
        <v>Pre</v>
      </c>
      <c r="C4105" s="123" t="str">
        <f>VLOOKUP(A4105,Mapping!$H$2:$J$215,3,0)</f>
        <v>Pre</v>
      </c>
      <c r="D4105" t="s">
        <v>110</v>
      </c>
      <c r="E4105" t="str">
        <f>VLOOKUP(D4105,Mapping!$E$2:$F$28,2,0)</f>
        <v>sum</v>
      </c>
      <c r="F4105">
        <v>1</v>
      </c>
    </row>
    <row r="4106" spans="1:6" x14ac:dyDescent="0.35">
      <c r="A4106" s="56">
        <v>44294</v>
      </c>
      <c r="B4106" s="56" t="str">
        <f>VLOOKUP(A4106,Mapping!$H$2:$I$215,2,0)</f>
        <v>Pre</v>
      </c>
      <c r="C4106" s="123" t="str">
        <f>VLOOKUP(A4106,Mapping!$H$2:$J$215,3,0)</f>
        <v>Pre</v>
      </c>
      <c r="D4106" t="s">
        <v>110</v>
      </c>
      <c r="E4106" t="str">
        <f>VLOOKUP(D4106,Mapping!$E$2:$F$28,2,0)</f>
        <v>sum</v>
      </c>
      <c r="F4106">
        <v>1</v>
      </c>
    </row>
    <row r="4107" spans="1:6" x14ac:dyDescent="0.35">
      <c r="A4107" s="56">
        <v>44295</v>
      </c>
      <c r="B4107" s="56" t="str">
        <f>VLOOKUP(A4107,Mapping!$H$2:$I$215,2,0)</f>
        <v>Pre</v>
      </c>
      <c r="C4107" s="123" t="str">
        <f>VLOOKUP(A4107,Mapping!$H$2:$J$215,3,0)</f>
        <v>Pre</v>
      </c>
      <c r="D4107" t="s">
        <v>110</v>
      </c>
      <c r="E4107" t="str">
        <f>VLOOKUP(D4107,Mapping!$E$2:$F$28,2,0)</f>
        <v>sum</v>
      </c>
      <c r="F4107">
        <v>0</v>
      </c>
    </row>
    <row r="4108" spans="1:6" x14ac:dyDescent="0.35">
      <c r="A4108" s="56">
        <v>44296</v>
      </c>
      <c r="B4108" s="56" t="str">
        <f>VLOOKUP(A4108,Mapping!$H$2:$I$215,2,0)</f>
        <v>Pre</v>
      </c>
      <c r="C4108" s="123" t="str">
        <f>VLOOKUP(A4108,Mapping!$H$2:$J$215,3,0)</f>
        <v>Pre</v>
      </c>
      <c r="D4108" t="s">
        <v>110</v>
      </c>
      <c r="E4108" t="str">
        <f>VLOOKUP(D4108,Mapping!$E$2:$F$28,2,0)</f>
        <v>sum</v>
      </c>
      <c r="F4108">
        <v>1</v>
      </c>
    </row>
    <row r="4109" spans="1:6" x14ac:dyDescent="0.35">
      <c r="A4109" s="56">
        <v>44297</v>
      </c>
      <c r="B4109" s="56" t="str">
        <f>VLOOKUP(A4109,Mapping!$H$2:$I$215,2,0)</f>
        <v>Pre</v>
      </c>
      <c r="C4109" s="123" t="str">
        <f>VLOOKUP(A4109,Mapping!$H$2:$J$215,3,0)</f>
        <v>Pre</v>
      </c>
      <c r="D4109" t="s">
        <v>110</v>
      </c>
      <c r="E4109" t="str">
        <f>VLOOKUP(D4109,Mapping!$E$2:$F$28,2,0)</f>
        <v>sum</v>
      </c>
      <c r="F4109">
        <v>1</v>
      </c>
    </row>
    <row r="4110" spans="1:6" x14ac:dyDescent="0.35">
      <c r="A4110" s="56">
        <v>44298</v>
      </c>
      <c r="B4110" s="56" t="str">
        <f>VLOOKUP(A4110,Mapping!$H$2:$I$215,2,0)</f>
        <v>Pre</v>
      </c>
      <c r="C4110" s="123" t="str">
        <f>VLOOKUP(A4110,Mapping!$H$2:$J$215,3,0)</f>
        <v>Pre</v>
      </c>
      <c r="D4110" t="s">
        <v>110</v>
      </c>
      <c r="E4110" t="str">
        <f>VLOOKUP(D4110,Mapping!$E$2:$F$28,2,0)</f>
        <v>sum</v>
      </c>
      <c r="F4110">
        <v>0</v>
      </c>
    </row>
    <row r="4111" spans="1:6" x14ac:dyDescent="0.35">
      <c r="A4111" s="56">
        <v>44299</v>
      </c>
      <c r="B4111" s="56" t="str">
        <f>VLOOKUP(A4111,Mapping!$H$2:$I$215,2,0)</f>
        <v>Pre</v>
      </c>
      <c r="C4111" s="123" t="str">
        <f>VLOOKUP(A4111,Mapping!$H$2:$J$215,3,0)</f>
        <v>Pre</v>
      </c>
      <c r="D4111" t="s">
        <v>110</v>
      </c>
      <c r="E4111" t="str">
        <f>VLOOKUP(D4111,Mapping!$E$2:$F$28,2,0)</f>
        <v>sum</v>
      </c>
      <c r="F4111">
        <v>0</v>
      </c>
    </row>
    <row r="4112" spans="1:6" x14ac:dyDescent="0.35">
      <c r="A4112" s="56">
        <v>44300</v>
      </c>
      <c r="B4112" s="56" t="str">
        <f>VLOOKUP(A4112,Mapping!$H$2:$I$215,2,0)</f>
        <v>Pre</v>
      </c>
      <c r="C4112" s="123" t="str">
        <f>VLOOKUP(A4112,Mapping!$H$2:$J$215,3,0)</f>
        <v>Pre</v>
      </c>
      <c r="D4112" t="s">
        <v>110</v>
      </c>
      <c r="E4112" t="str">
        <f>VLOOKUP(D4112,Mapping!$E$2:$F$28,2,0)</f>
        <v>sum</v>
      </c>
      <c r="F4112">
        <v>1</v>
      </c>
    </row>
    <row r="4113" spans="1:6" x14ac:dyDescent="0.35">
      <c r="A4113" s="56">
        <v>44301</v>
      </c>
      <c r="B4113" s="56" t="str">
        <f>VLOOKUP(A4113,Mapping!$H$2:$I$215,2,0)</f>
        <v>Pre</v>
      </c>
      <c r="C4113" s="123" t="str">
        <f>VLOOKUP(A4113,Mapping!$H$2:$J$215,3,0)</f>
        <v>Pre</v>
      </c>
      <c r="D4113" t="s">
        <v>110</v>
      </c>
      <c r="E4113" t="str">
        <f>VLOOKUP(D4113,Mapping!$E$2:$F$28,2,0)</f>
        <v>sum</v>
      </c>
      <c r="F4113">
        <v>1</v>
      </c>
    </row>
    <row r="4114" spans="1:6" x14ac:dyDescent="0.35">
      <c r="A4114" s="56">
        <v>44302</v>
      </c>
      <c r="B4114" s="56" t="str">
        <f>VLOOKUP(A4114,Mapping!$H$2:$I$215,2,0)</f>
        <v>Pre</v>
      </c>
      <c r="C4114" s="123" t="str">
        <f>VLOOKUP(A4114,Mapping!$H$2:$J$215,3,0)</f>
        <v>Pre</v>
      </c>
      <c r="D4114" t="s">
        <v>110</v>
      </c>
      <c r="E4114" t="str">
        <f>VLOOKUP(D4114,Mapping!$E$2:$F$28,2,0)</f>
        <v>sum</v>
      </c>
      <c r="F4114">
        <v>0</v>
      </c>
    </row>
    <row r="4115" spans="1:6" x14ac:dyDescent="0.35">
      <c r="A4115" s="56">
        <v>44303</v>
      </c>
      <c r="B4115" s="56" t="str">
        <f>VLOOKUP(A4115,Mapping!$H$2:$I$215,2,0)</f>
        <v>Pre</v>
      </c>
      <c r="C4115" s="123" t="str">
        <f>VLOOKUP(A4115,Mapping!$H$2:$J$215,3,0)</f>
        <v>Pre</v>
      </c>
      <c r="D4115" t="s">
        <v>110</v>
      </c>
      <c r="E4115" t="str">
        <f>VLOOKUP(D4115,Mapping!$E$2:$F$28,2,0)</f>
        <v>sum</v>
      </c>
      <c r="F4115">
        <v>1</v>
      </c>
    </row>
    <row r="4116" spans="1:6" x14ac:dyDescent="0.35">
      <c r="A4116" s="56">
        <v>44304</v>
      </c>
      <c r="B4116" s="56" t="str">
        <f>VLOOKUP(A4116,Mapping!$H$2:$I$215,2,0)</f>
        <v>Pre</v>
      </c>
      <c r="C4116" s="123" t="str">
        <f>VLOOKUP(A4116,Mapping!$H$2:$J$215,3,0)</f>
        <v>Pre</v>
      </c>
      <c r="D4116" t="s">
        <v>110</v>
      </c>
      <c r="E4116" t="str">
        <f>VLOOKUP(D4116,Mapping!$E$2:$F$28,2,0)</f>
        <v>sum</v>
      </c>
      <c r="F4116">
        <v>1</v>
      </c>
    </row>
    <row r="4117" spans="1:6" x14ac:dyDescent="0.35">
      <c r="A4117" s="56">
        <v>44305</v>
      </c>
      <c r="B4117" s="56" t="str">
        <f>VLOOKUP(A4117,Mapping!$H$2:$I$215,2,0)</f>
        <v>Pre</v>
      </c>
      <c r="C4117" s="123" t="str">
        <f>VLOOKUP(A4117,Mapping!$H$2:$J$215,3,0)</f>
        <v>Pre</v>
      </c>
      <c r="D4117" t="s">
        <v>110</v>
      </c>
      <c r="E4117" t="str">
        <f>VLOOKUP(D4117,Mapping!$E$2:$F$28,2,0)</f>
        <v>sum</v>
      </c>
      <c r="F4117">
        <v>0</v>
      </c>
    </row>
    <row r="4118" spans="1:6" x14ac:dyDescent="0.35">
      <c r="A4118" s="56">
        <v>44306</v>
      </c>
      <c r="B4118" s="56" t="str">
        <f>VLOOKUP(A4118,Mapping!$H$2:$I$215,2,0)</f>
        <v>Pre</v>
      </c>
      <c r="C4118" s="123" t="str">
        <f>VLOOKUP(A4118,Mapping!$H$2:$J$215,3,0)</f>
        <v>Pre</v>
      </c>
      <c r="D4118" t="s">
        <v>110</v>
      </c>
      <c r="E4118" t="str">
        <f>VLOOKUP(D4118,Mapping!$E$2:$F$28,2,0)</f>
        <v>sum</v>
      </c>
      <c r="F4118">
        <v>0</v>
      </c>
    </row>
    <row r="4119" spans="1:6" x14ac:dyDescent="0.35">
      <c r="A4119" s="56">
        <v>44307</v>
      </c>
      <c r="B4119" s="56" t="str">
        <f>VLOOKUP(A4119,Mapping!$H$2:$I$215,2,0)</f>
        <v>Pre</v>
      </c>
      <c r="C4119" s="123" t="str">
        <f>VLOOKUP(A4119,Mapping!$H$2:$J$215,3,0)</f>
        <v>Pre</v>
      </c>
      <c r="D4119" t="s">
        <v>110</v>
      </c>
      <c r="E4119" t="str">
        <f>VLOOKUP(D4119,Mapping!$E$2:$F$28,2,0)</f>
        <v>sum</v>
      </c>
      <c r="F4119">
        <v>1</v>
      </c>
    </row>
    <row r="4120" spans="1:6" x14ac:dyDescent="0.35">
      <c r="A4120" s="56">
        <v>44308</v>
      </c>
      <c r="B4120" s="56" t="str">
        <f>VLOOKUP(A4120,Mapping!$H$2:$I$215,2,0)</f>
        <v>Pre</v>
      </c>
      <c r="C4120" s="123" t="str">
        <f>VLOOKUP(A4120,Mapping!$H$2:$J$215,3,0)</f>
        <v>Pre</v>
      </c>
      <c r="D4120" t="s">
        <v>110</v>
      </c>
      <c r="E4120" t="str">
        <f>VLOOKUP(D4120,Mapping!$E$2:$F$28,2,0)</f>
        <v>sum</v>
      </c>
      <c r="F4120">
        <v>1</v>
      </c>
    </row>
    <row r="4121" spans="1:6" x14ac:dyDescent="0.35">
      <c r="A4121" s="56">
        <v>44309</v>
      </c>
      <c r="B4121" s="56" t="str">
        <f>VLOOKUP(A4121,Mapping!$H$2:$I$215,2,0)</f>
        <v>Pre</v>
      </c>
      <c r="C4121" s="123" t="str">
        <f>VLOOKUP(A4121,Mapping!$H$2:$J$215,3,0)</f>
        <v>Pre</v>
      </c>
      <c r="D4121" t="s">
        <v>110</v>
      </c>
      <c r="E4121" t="str">
        <f>VLOOKUP(D4121,Mapping!$E$2:$F$28,2,0)</f>
        <v>sum</v>
      </c>
      <c r="F4121">
        <v>0</v>
      </c>
    </row>
    <row r="4122" spans="1:6" x14ac:dyDescent="0.35">
      <c r="A4122" s="56">
        <v>44310</v>
      </c>
      <c r="B4122" s="56" t="str">
        <f>VLOOKUP(A4122,Mapping!$H$2:$I$215,2,0)</f>
        <v>Pre</v>
      </c>
      <c r="C4122" s="123" t="str">
        <f>VLOOKUP(A4122,Mapping!$H$2:$J$215,3,0)</f>
        <v>Pre</v>
      </c>
      <c r="D4122" t="s">
        <v>110</v>
      </c>
      <c r="E4122" t="str">
        <f>VLOOKUP(D4122,Mapping!$E$2:$F$28,2,0)</f>
        <v>sum</v>
      </c>
      <c r="F4122">
        <v>1</v>
      </c>
    </row>
    <row r="4123" spans="1:6" x14ac:dyDescent="0.35">
      <c r="A4123" s="56">
        <v>44311</v>
      </c>
      <c r="B4123" s="56" t="str">
        <f>VLOOKUP(A4123,Mapping!$H$2:$I$215,2,0)</f>
        <v>Pre</v>
      </c>
      <c r="C4123" s="123" t="str">
        <f>VLOOKUP(A4123,Mapping!$H$2:$J$215,3,0)</f>
        <v>Pre</v>
      </c>
      <c r="D4123" t="s">
        <v>110</v>
      </c>
      <c r="E4123" t="str">
        <f>VLOOKUP(D4123,Mapping!$E$2:$F$28,2,0)</f>
        <v>sum</v>
      </c>
      <c r="F4123">
        <v>1</v>
      </c>
    </row>
    <row r="4124" spans="1:6" x14ac:dyDescent="0.35">
      <c r="A4124" s="56">
        <v>44312</v>
      </c>
      <c r="B4124" s="56" t="str">
        <f>VLOOKUP(A4124,Mapping!$H$2:$I$215,2,0)</f>
        <v>Pre</v>
      </c>
      <c r="C4124" s="123" t="str">
        <f>VLOOKUP(A4124,Mapping!$H$2:$J$215,3,0)</f>
        <v>Pre</v>
      </c>
      <c r="D4124" t="s">
        <v>110</v>
      </c>
      <c r="E4124" t="str">
        <f>VLOOKUP(D4124,Mapping!$E$2:$F$28,2,0)</f>
        <v>sum</v>
      </c>
      <c r="F4124">
        <v>0</v>
      </c>
    </row>
    <row r="4125" spans="1:6" x14ac:dyDescent="0.35">
      <c r="A4125" s="56">
        <v>44313</v>
      </c>
      <c r="B4125" s="56" t="str">
        <f>VLOOKUP(A4125,Mapping!$H$2:$I$215,2,0)</f>
        <v>Post</v>
      </c>
      <c r="C4125" s="123" t="str">
        <f>VLOOKUP(A4125,Mapping!$H$2:$J$215,3,0)</f>
        <v>Post</v>
      </c>
      <c r="D4125" t="s">
        <v>110</v>
      </c>
      <c r="E4125" t="str">
        <f>VLOOKUP(D4125,Mapping!$E$2:$F$28,2,0)</f>
        <v>sum</v>
      </c>
      <c r="F4125">
        <v>0</v>
      </c>
    </row>
    <row r="4126" spans="1:6" x14ac:dyDescent="0.35">
      <c r="A4126" s="56">
        <v>44314</v>
      </c>
      <c r="B4126" s="56" t="str">
        <f>VLOOKUP(A4126,Mapping!$H$2:$I$215,2,0)</f>
        <v>Post</v>
      </c>
      <c r="C4126" s="123" t="str">
        <f>VLOOKUP(A4126,Mapping!$H$2:$J$215,3,0)</f>
        <v>Post</v>
      </c>
      <c r="D4126" t="s">
        <v>110</v>
      </c>
      <c r="E4126" t="str">
        <f>VLOOKUP(D4126,Mapping!$E$2:$F$28,2,0)</f>
        <v>sum</v>
      </c>
      <c r="F4126">
        <v>1</v>
      </c>
    </row>
    <row r="4127" spans="1:6" x14ac:dyDescent="0.35">
      <c r="A4127" s="56">
        <v>44315</v>
      </c>
      <c r="B4127" s="56" t="str">
        <f>VLOOKUP(A4127,Mapping!$H$2:$I$215,2,0)</f>
        <v>Post</v>
      </c>
      <c r="C4127" s="123" t="str">
        <f>VLOOKUP(A4127,Mapping!$H$2:$J$215,3,0)</f>
        <v>Post</v>
      </c>
      <c r="D4127" t="s">
        <v>110</v>
      </c>
      <c r="E4127" t="str">
        <f>VLOOKUP(D4127,Mapping!$E$2:$F$28,2,0)</f>
        <v>sum</v>
      </c>
      <c r="F4127">
        <v>1</v>
      </c>
    </row>
    <row r="4128" spans="1:6" x14ac:dyDescent="0.35">
      <c r="A4128" s="56">
        <v>44316</v>
      </c>
      <c r="B4128" s="56" t="str">
        <f>VLOOKUP(A4128,Mapping!$H$2:$I$215,2,0)</f>
        <v>Post</v>
      </c>
      <c r="C4128" s="123" t="str">
        <f>VLOOKUP(A4128,Mapping!$H$2:$J$215,3,0)</f>
        <v>Post</v>
      </c>
      <c r="D4128" t="s">
        <v>110</v>
      </c>
      <c r="E4128" t="str">
        <f>VLOOKUP(D4128,Mapping!$E$2:$F$28,2,0)</f>
        <v>sum</v>
      </c>
      <c r="F4128">
        <v>0</v>
      </c>
    </row>
    <row r="4129" spans="1:6" x14ac:dyDescent="0.35">
      <c r="A4129" s="56">
        <v>44317</v>
      </c>
      <c r="B4129" s="56" t="str">
        <f>VLOOKUP(A4129,Mapping!$H$2:$I$215,2,0)</f>
        <v>Post</v>
      </c>
      <c r="C4129" s="123" t="str">
        <f>VLOOKUP(A4129,Mapping!$H$2:$J$215,3,0)</f>
        <v>Post</v>
      </c>
      <c r="D4129" t="s">
        <v>110</v>
      </c>
      <c r="E4129" t="str">
        <f>VLOOKUP(D4129,Mapping!$E$2:$F$28,2,0)</f>
        <v>sum</v>
      </c>
      <c r="F4129">
        <v>1</v>
      </c>
    </row>
    <row r="4130" spans="1:6" x14ac:dyDescent="0.35">
      <c r="A4130" s="56">
        <v>44318</v>
      </c>
      <c r="B4130" s="56" t="str">
        <f>VLOOKUP(A4130,Mapping!$H$2:$I$215,2,0)</f>
        <v>Post</v>
      </c>
      <c r="C4130" s="123" t="str">
        <f>VLOOKUP(A4130,Mapping!$H$2:$J$215,3,0)</f>
        <v>Post</v>
      </c>
      <c r="D4130" t="s">
        <v>110</v>
      </c>
      <c r="E4130" t="str">
        <f>VLOOKUP(D4130,Mapping!$E$2:$F$28,2,0)</f>
        <v>sum</v>
      </c>
      <c r="F4130">
        <v>1</v>
      </c>
    </row>
    <row r="4131" spans="1:6" x14ac:dyDescent="0.35">
      <c r="A4131" s="56">
        <v>44319</v>
      </c>
      <c r="B4131" s="56" t="str">
        <f>VLOOKUP(A4131,Mapping!$H$2:$I$215,2,0)</f>
        <v>Post</v>
      </c>
      <c r="C4131" s="123" t="str">
        <f>VLOOKUP(A4131,Mapping!$H$2:$J$215,3,0)</f>
        <v>Post</v>
      </c>
      <c r="D4131" t="s">
        <v>110</v>
      </c>
      <c r="E4131" t="str">
        <f>VLOOKUP(D4131,Mapping!$E$2:$F$28,2,0)</f>
        <v>sum</v>
      </c>
      <c r="F4131">
        <v>0</v>
      </c>
    </row>
    <row r="4132" spans="1:6" x14ac:dyDescent="0.35">
      <c r="A4132" s="56">
        <v>44320</v>
      </c>
      <c r="B4132" s="56" t="str">
        <f>VLOOKUP(A4132,Mapping!$H$2:$I$215,2,0)</f>
        <v>Post</v>
      </c>
      <c r="C4132" s="123" t="str">
        <f>VLOOKUP(A4132,Mapping!$H$2:$J$215,3,0)</f>
        <v>Post</v>
      </c>
      <c r="D4132" t="s">
        <v>110</v>
      </c>
      <c r="E4132" t="str">
        <f>VLOOKUP(D4132,Mapping!$E$2:$F$28,2,0)</f>
        <v>sum</v>
      </c>
      <c r="F4132">
        <v>0</v>
      </c>
    </row>
    <row r="4133" spans="1:6" x14ac:dyDescent="0.35">
      <c r="A4133" s="56">
        <v>44321</v>
      </c>
      <c r="B4133" s="56" t="str">
        <f>VLOOKUP(A4133,Mapping!$H$2:$I$215,2,0)</f>
        <v>Post</v>
      </c>
      <c r="C4133" s="123" t="str">
        <f>VLOOKUP(A4133,Mapping!$H$2:$J$215,3,0)</f>
        <v>Post</v>
      </c>
      <c r="D4133" t="s">
        <v>110</v>
      </c>
      <c r="E4133" t="str">
        <f>VLOOKUP(D4133,Mapping!$E$2:$F$28,2,0)</f>
        <v>sum</v>
      </c>
      <c r="F4133">
        <v>1</v>
      </c>
    </row>
    <row r="4134" spans="1:6" x14ac:dyDescent="0.35">
      <c r="A4134" s="56">
        <v>44322</v>
      </c>
      <c r="B4134" s="56" t="str">
        <f>VLOOKUP(A4134,Mapping!$H$2:$I$215,2,0)</f>
        <v>Post</v>
      </c>
      <c r="C4134" s="123" t="str">
        <f>VLOOKUP(A4134,Mapping!$H$2:$J$215,3,0)</f>
        <v>Post</v>
      </c>
      <c r="D4134" t="s">
        <v>110</v>
      </c>
      <c r="E4134" t="str">
        <f>VLOOKUP(D4134,Mapping!$E$2:$F$28,2,0)</f>
        <v>sum</v>
      </c>
      <c r="F4134">
        <v>1</v>
      </c>
    </row>
    <row r="4135" spans="1:6" x14ac:dyDescent="0.35">
      <c r="A4135" s="56">
        <v>44323</v>
      </c>
      <c r="B4135" s="56" t="str">
        <f>VLOOKUP(A4135,Mapping!$H$2:$I$215,2,0)</f>
        <v>Post</v>
      </c>
      <c r="C4135" s="123" t="str">
        <f>VLOOKUP(A4135,Mapping!$H$2:$J$215,3,0)</f>
        <v>Post</v>
      </c>
      <c r="D4135" t="s">
        <v>110</v>
      </c>
      <c r="E4135" t="str">
        <f>VLOOKUP(D4135,Mapping!$E$2:$F$28,2,0)</f>
        <v>sum</v>
      </c>
      <c r="F4135">
        <v>0</v>
      </c>
    </row>
    <row r="4136" spans="1:6" x14ac:dyDescent="0.35">
      <c r="A4136" s="56">
        <v>44324</v>
      </c>
      <c r="B4136" s="56" t="str">
        <f>VLOOKUP(A4136,Mapping!$H$2:$I$215,2,0)</f>
        <v>Post</v>
      </c>
      <c r="C4136" s="123" t="str">
        <f>VLOOKUP(A4136,Mapping!$H$2:$J$215,3,0)</f>
        <v>Post</v>
      </c>
      <c r="D4136" t="s">
        <v>110</v>
      </c>
      <c r="E4136" t="str">
        <f>VLOOKUP(D4136,Mapping!$E$2:$F$28,2,0)</f>
        <v>sum</v>
      </c>
      <c r="F4136">
        <v>1</v>
      </c>
    </row>
    <row r="4137" spans="1:6" x14ac:dyDescent="0.35">
      <c r="A4137" s="56">
        <v>44325</v>
      </c>
      <c r="B4137" s="56" t="str">
        <f>VLOOKUP(A4137,Mapping!$H$2:$I$215,2,0)</f>
        <v>Post</v>
      </c>
      <c r="C4137" s="123" t="str">
        <f>VLOOKUP(A4137,Mapping!$H$2:$J$215,3,0)</f>
        <v>Post</v>
      </c>
      <c r="D4137" t="s">
        <v>110</v>
      </c>
      <c r="E4137" t="str">
        <f>VLOOKUP(D4137,Mapping!$E$2:$F$28,2,0)</f>
        <v>sum</v>
      </c>
      <c r="F4137">
        <v>1</v>
      </c>
    </row>
    <row r="4138" spans="1:6" x14ac:dyDescent="0.35">
      <c r="A4138" s="56">
        <v>44326</v>
      </c>
      <c r="B4138" s="56" t="str">
        <f>VLOOKUP(A4138,Mapping!$H$2:$I$215,2,0)</f>
        <v>Post</v>
      </c>
      <c r="C4138" s="123" t="str">
        <f>VLOOKUP(A4138,Mapping!$H$2:$J$215,3,0)</f>
        <v>Post</v>
      </c>
      <c r="D4138" t="s">
        <v>110</v>
      </c>
      <c r="E4138" t="str">
        <f>VLOOKUP(D4138,Mapping!$E$2:$F$28,2,0)</f>
        <v>sum</v>
      </c>
      <c r="F4138">
        <v>0</v>
      </c>
    </row>
    <row r="4139" spans="1:6" x14ac:dyDescent="0.35">
      <c r="A4139" s="56">
        <v>44327</v>
      </c>
      <c r="B4139" s="56" t="str">
        <f>VLOOKUP(A4139,Mapping!$H$2:$I$215,2,0)</f>
        <v>Post</v>
      </c>
      <c r="C4139" s="123" t="str">
        <f>VLOOKUP(A4139,Mapping!$H$2:$J$215,3,0)</f>
        <v>Post</v>
      </c>
      <c r="D4139" t="s">
        <v>110</v>
      </c>
      <c r="E4139" t="str">
        <f>VLOOKUP(D4139,Mapping!$E$2:$F$28,2,0)</f>
        <v>sum</v>
      </c>
      <c r="F4139">
        <v>0</v>
      </c>
    </row>
    <row r="4140" spans="1:6" x14ac:dyDescent="0.35">
      <c r="A4140" s="56">
        <v>44328</v>
      </c>
      <c r="B4140" s="56" t="str">
        <f>VLOOKUP(A4140,Mapping!$H$2:$I$215,2,0)</f>
        <v>Post</v>
      </c>
      <c r="C4140" s="123" t="str">
        <f>VLOOKUP(A4140,Mapping!$H$2:$J$215,3,0)</f>
        <v>Post</v>
      </c>
      <c r="D4140" t="s">
        <v>110</v>
      </c>
      <c r="E4140" t="str">
        <f>VLOOKUP(D4140,Mapping!$E$2:$F$28,2,0)</f>
        <v>sum</v>
      </c>
      <c r="F4140">
        <v>1</v>
      </c>
    </row>
    <row r="4141" spans="1:6" x14ac:dyDescent="0.35">
      <c r="A4141" s="56">
        <v>44329</v>
      </c>
      <c r="B4141" s="56" t="str">
        <f>VLOOKUP(A4141,Mapping!$H$2:$I$215,2,0)</f>
        <v>Post</v>
      </c>
      <c r="C4141" s="123" t="str">
        <f>VLOOKUP(A4141,Mapping!$H$2:$J$215,3,0)</f>
        <v>Post</v>
      </c>
      <c r="D4141" t="s">
        <v>110</v>
      </c>
      <c r="E4141" t="str">
        <f>VLOOKUP(D4141,Mapping!$E$2:$F$28,2,0)</f>
        <v>sum</v>
      </c>
      <c r="F4141">
        <v>1</v>
      </c>
    </row>
    <row r="4142" spans="1:6" x14ac:dyDescent="0.35">
      <c r="A4142" s="56">
        <v>44330</v>
      </c>
      <c r="B4142" s="56" t="str">
        <f>VLOOKUP(A4142,Mapping!$H$2:$I$215,2,0)</f>
        <v>Post</v>
      </c>
      <c r="C4142" s="123" t="str">
        <f>VLOOKUP(A4142,Mapping!$H$2:$J$215,3,0)</f>
        <v>Post</v>
      </c>
      <c r="D4142" t="s">
        <v>110</v>
      </c>
      <c r="E4142" t="str">
        <f>VLOOKUP(D4142,Mapping!$E$2:$F$28,2,0)</f>
        <v>sum</v>
      </c>
      <c r="F4142">
        <v>0</v>
      </c>
    </row>
    <row r="4143" spans="1:6" x14ac:dyDescent="0.35">
      <c r="A4143" s="56">
        <v>44331</v>
      </c>
      <c r="B4143" s="56" t="str">
        <f>VLOOKUP(A4143,Mapping!$H$2:$I$215,2,0)</f>
        <v>Post</v>
      </c>
      <c r="C4143" s="123" t="str">
        <f>VLOOKUP(A4143,Mapping!$H$2:$J$215,3,0)</f>
        <v>Post</v>
      </c>
      <c r="D4143" t="s">
        <v>110</v>
      </c>
      <c r="E4143" t="str">
        <f>VLOOKUP(D4143,Mapping!$E$2:$F$28,2,0)</f>
        <v>sum</v>
      </c>
      <c r="F4143">
        <v>1</v>
      </c>
    </row>
    <row r="4144" spans="1:6" x14ac:dyDescent="0.35">
      <c r="A4144" s="56">
        <v>44332</v>
      </c>
      <c r="B4144" s="56" t="str">
        <f>VLOOKUP(A4144,Mapping!$H$2:$I$215,2,0)</f>
        <v>Post</v>
      </c>
      <c r="C4144" s="123" t="str">
        <f>VLOOKUP(A4144,Mapping!$H$2:$J$215,3,0)</f>
        <v>Post</v>
      </c>
      <c r="D4144" t="s">
        <v>110</v>
      </c>
      <c r="E4144" t="str">
        <f>VLOOKUP(D4144,Mapping!$E$2:$F$28,2,0)</f>
        <v>sum</v>
      </c>
      <c r="F4144">
        <v>1</v>
      </c>
    </row>
    <row r="4145" spans="1:6" x14ac:dyDescent="0.35">
      <c r="A4145" s="56">
        <v>44333</v>
      </c>
      <c r="B4145" s="56" t="str">
        <f>VLOOKUP(A4145,Mapping!$H$2:$I$215,2,0)</f>
        <v>Post</v>
      </c>
      <c r="C4145" s="123" t="str">
        <f>VLOOKUP(A4145,Mapping!$H$2:$J$215,3,0)</f>
        <v>Post</v>
      </c>
      <c r="D4145" t="s">
        <v>110</v>
      </c>
      <c r="E4145" t="str">
        <f>VLOOKUP(D4145,Mapping!$E$2:$F$28,2,0)</f>
        <v>sum</v>
      </c>
      <c r="F4145">
        <v>0</v>
      </c>
    </row>
    <row r="4146" spans="1:6" x14ac:dyDescent="0.35">
      <c r="A4146" s="56">
        <v>44334</v>
      </c>
      <c r="B4146" s="56" t="str">
        <f>VLOOKUP(A4146,Mapping!$H$2:$I$215,2,0)</f>
        <v>Post</v>
      </c>
      <c r="C4146" s="123" t="str">
        <f>VLOOKUP(A4146,Mapping!$H$2:$J$215,3,0)</f>
        <v>Post</v>
      </c>
      <c r="D4146" t="s">
        <v>110</v>
      </c>
      <c r="E4146" t="str">
        <f>VLOOKUP(D4146,Mapping!$E$2:$F$28,2,0)</f>
        <v>sum</v>
      </c>
      <c r="F4146">
        <v>0</v>
      </c>
    </row>
    <row r="4147" spans="1:6" x14ac:dyDescent="0.35">
      <c r="A4147" s="56">
        <v>44335</v>
      </c>
      <c r="B4147" s="56" t="str">
        <f>VLOOKUP(A4147,Mapping!$H$2:$I$215,2,0)</f>
        <v>Post</v>
      </c>
      <c r="C4147" s="123" t="str">
        <f>VLOOKUP(A4147,Mapping!$H$2:$J$215,3,0)</f>
        <v>Post</v>
      </c>
      <c r="D4147" t="s">
        <v>110</v>
      </c>
      <c r="E4147" t="str">
        <f>VLOOKUP(D4147,Mapping!$E$2:$F$28,2,0)</f>
        <v>sum</v>
      </c>
      <c r="F4147">
        <v>1</v>
      </c>
    </row>
    <row r="4148" spans="1:6" x14ac:dyDescent="0.35">
      <c r="A4148" s="56">
        <v>44336</v>
      </c>
      <c r="B4148" s="56" t="str">
        <f>VLOOKUP(A4148,Mapping!$H$2:$I$215,2,0)</f>
        <v>Post</v>
      </c>
      <c r="C4148" s="123" t="str">
        <f>VLOOKUP(A4148,Mapping!$H$2:$J$215,3,0)</f>
        <v>Post</v>
      </c>
      <c r="D4148" t="s">
        <v>110</v>
      </c>
      <c r="E4148" t="str">
        <f>VLOOKUP(D4148,Mapping!$E$2:$F$28,2,0)</f>
        <v>sum</v>
      </c>
      <c r="F4148">
        <v>1</v>
      </c>
    </row>
    <row r="4149" spans="1:6" x14ac:dyDescent="0.35">
      <c r="A4149" s="56">
        <v>44337</v>
      </c>
      <c r="B4149" s="56" t="str">
        <f>VLOOKUP(A4149,Mapping!$H$2:$I$215,2,0)</f>
        <v>Post</v>
      </c>
      <c r="C4149" s="123" t="str">
        <f>VLOOKUP(A4149,Mapping!$H$2:$J$215,3,0)</f>
        <v>Post</v>
      </c>
      <c r="D4149" t="s">
        <v>110</v>
      </c>
      <c r="E4149" t="str">
        <f>VLOOKUP(D4149,Mapping!$E$2:$F$28,2,0)</f>
        <v>sum</v>
      </c>
      <c r="F4149">
        <v>0</v>
      </c>
    </row>
    <row r="4150" spans="1:6" x14ac:dyDescent="0.35">
      <c r="A4150" s="56">
        <v>44338</v>
      </c>
      <c r="B4150" s="56" t="str">
        <f>VLOOKUP(A4150,Mapping!$H$2:$I$215,2,0)</f>
        <v>Post</v>
      </c>
      <c r="C4150" s="123" t="str">
        <f>VLOOKUP(A4150,Mapping!$H$2:$J$215,3,0)</f>
        <v>Post</v>
      </c>
      <c r="D4150" t="s">
        <v>110</v>
      </c>
      <c r="E4150" t="str">
        <f>VLOOKUP(D4150,Mapping!$E$2:$F$28,2,0)</f>
        <v>sum</v>
      </c>
      <c r="F4150">
        <v>1</v>
      </c>
    </row>
    <row r="4151" spans="1:6" x14ac:dyDescent="0.35">
      <c r="A4151" s="56">
        <v>44339</v>
      </c>
      <c r="B4151" s="56" t="str">
        <f>VLOOKUP(A4151,Mapping!$H$2:$I$215,2,0)</f>
        <v>Post</v>
      </c>
      <c r="C4151" s="123" t="str">
        <f>VLOOKUP(A4151,Mapping!$H$2:$J$215,3,0)</f>
        <v>Post</v>
      </c>
      <c r="D4151" t="s">
        <v>110</v>
      </c>
      <c r="E4151" t="str">
        <f>VLOOKUP(D4151,Mapping!$E$2:$F$28,2,0)</f>
        <v>sum</v>
      </c>
      <c r="F4151">
        <v>1</v>
      </c>
    </row>
    <row r="4152" spans="1:6" x14ac:dyDescent="0.35">
      <c r="A4152" s="56">
        <v>44340</v>
      </c>
      <c r="B4152" s="56" t="str">
        <f>VLOOKUP(A4152,Mapping!$H$2:$I$215,2,0)</f>
        <v>Post</v>
      </c>
      <c r="C4152" s="123" t="str">
        <f>VLOOKUP(A4152,Mapping!$H$2:$J$215,3,0)</f>
        <v>Post</v>
      </c>
      <c r="D4152" t="s">
        <v>110</v>
      </c>
      <c r="E4152" t="str">
        <f>VLOOKUP(D4152,Mapping!$E$2:$F$28,2,0)</f>
        <v>sum</v>
      </c>
      <c r="F4152">
        <v>0</v>
      </c>
    </row>
    <row r="4153" spans="1:6" x14ac:dyDescent="0.35">
      <c r="A4153" s="56">
        <v>44341</v>
      </c>
      <c r="B4153" s="56" t="str">
        <f>VLOOKUP(A4153,Mapping!$H$2:$I$215,2,0)</f>
        <v>Post</v>
      </c>
      <c r="C4153" s="123" t="str">
        <f>VLOOKUP(A4153,Mapping!$H$2:$J$215,3,0)</f>
        <v>Post</v>
      </c>
      <c r="D4153" t="s">
        <v>110</v>
      </c>
      <c r="E4153" t="str">
        <f>VLOOKUP(D4153,Mapping!$E$2:$F$28,2,0)</f>
        <v>sum</v>
      </c>
      <c r="F4153">
        <v>0</v>
      </c>
    </row>
    <row r="4154" spans="1:6" x14ac:dyDescent="0.35">
      <c r="A4154" s="56">
        <v>44342</v>
      </c>
      <c r="B4154" s="56" t="str">
        <f>VLOOKUP(A4154,Mapping!$H$2:$I$215,2,0)</f>
        <v>Post</v>
      </c>
      <c r="C4154" s="123" t="str">
        <f>VLOOKUP(A4154,Mapping!$H$2:$J$215,3,0)</f>
        <v>Post</v>
      </c>
      <c r="D4154" t="s">
        <v>110</v>
      </c>
      <c r="E4154" t="str">
        <f>VLOOKUP(D4154,Mapping!$E$2:$F$28,2,0)</f>
        <v>sum</v>
      </c>
      <c r="F4154">
        <v>1</v>
      </c>
    </row>
    <row r="4155" spans="1:6" x14ac:dyDescent="0.35">
      <c r="A4155" s="56">
        <v>44343</v>
      </c>
      <c r="B4155" s="56" t="str">
        <f>VLOOKUP(A4155,Mapping!$H$2:$I$215,2,0)</f>
        <v>Post</v>
      </c>
      <c r="C4155" s="123" t="str">
        <f>VLOOKUP(A4155,Mapping!$H$2:$J$215,3,0)</f>
        <v>Post</v>
      </c>
      <c r="D4155" t="s">
        <v>110</v>
      </c>
      <c r="E4155" t="str">
        <f>VLOOKUP(D4155,Mapping!$E$2:$F$28,2,0)</f>
        <v>sum</v>
      </c>
      <c r="F4155">
        <v>1</v>
      </c>
    </row>
    <row r="4156" spans="1:6" x14ac:dyDescent="0.35">
      <c r="A4156" s="56">
        <v>44344</v>
      </c>
      <c r="B4156" s="56" t="str">
        <f>VLOOKUP(A4156,Mapping!$H$2:$I$215,2,0)</f>
        <v>Post</v>
      </c>
      <c r="C4156" s="123" t="str">
        <f>VLOOKUP(A4156,Mapping!$H$2:$J$215,3,0)</f>
        <v>Post</v>
      </c>
      <c r="D4156" t="s">
        <v>110</v>
      </c>
      <c r="E4156" t="str">
        <f>VLOOKUP(D4156,Mapping!$E$2:$F$28,2,0)</f>
        <v>sum</v>
      </c>
      <c r="F4156">
        <v>0</v>
      </c>
    </row>
    <row r="4157" spans="1:6" x14ac:dyDescent="0.35">
      <c r="A4157" s="56">
        <v>44345</v>
      </c>
      <c r="B4157" s="56" t="str">
        <f>VLOOKUP(A4157,Mapping!$H$2:$I$215,2,0)</f>
        <v>Post</v>
      </c>
      <c r="C4157" s="123" t="str">
        <f>VLOOKUP(A4157,Mapping!$H$2:$J$215,3,0)</f>
        <v>Post</v>
      </c>
      <c r="D4157" t="s">
        <v>110</v>
      </c>
      <c r="E4157" t="str">
        <f>VLOOKUP(D4157,Mapping!$E$2:$F$28,2,0)</f>
        <v>sum</v>
      </c>
      <c r="F4157">
        <v>1</v>
      </c>
    </row>
    <row r="4158" spans="1:6" x14ac:dyDescent="0.35">
      <c r="A4158" s="56">
        <v>44346</v>
      </c>
      <c r="B4158" s="56" t="str">
        <f>VLOOKUP(A4158,Mapping!$H$2:$I$215,2,0)</f>
        <v>Post</v>
      </c>
      <c r="C4158" s="123" t="str">
        <f>VLOOKUP(A4158,Mapping!$H$2:$J$215,3,0)</f>
        <v>Post</v>
      </c>
      <c r="D4158" t="s">
        <v>110</v>
      </c>
      <c r="E4158" t="str">
        <f>VLOOKUP(D4158,Mapping!$E$2:$F$28,2,0)</f>
        <v>sum</v>
      </c>
      <c r="F4158">
        <v>1</v>
      </c>
    </row>
    <row r="4159" spans="1:6" x14ac:dyDescent="0.35">
      <c r="A4159" s="56">
        <v>44347</v>
      </c>
      <c r="B4159" s="56" t="str">
        <f>VLOOKUP(A4159,Mapping!$H$2:$I$215,2,0)</f>
        <v>Post</v>
      </c>
      <c r="C4159" s="123" t="str">
        <f>VLOOKUP(A4159,Mapping!$H$2:$J$215,3,0)</f>
        <v>Post</v>
      </c>
      <c r="D4159" t="s">
        <v>110</v>
      </c>
      <c r="E4159" t="str">
        <f>VLOOKUP(D4159,Mapping!$E$2:$F$28,2,0)</f>
        <v>sum</v>
      </c>
      <c r="F4159">
        <v>0</v>
      </c>
    </row>
    <row r="4160" spans="1:6" x14ac:dyDescent="0.35">
      <c r="A4160" s="56">
        <v>44348</v>
      </c>
      <c r="B4160" s="56" t="str">
        <f>VLOOKUP(A4160,Mapping!$H$2:$I$215,2,0)</f>
        <v>Post</v>
      </c>
      <c r="C4160" s="123" t="str">
        <f>VLOOKUP(A4160,Mapping!$H$2:$J$215,3,0)</f>
        <v>Post</v>
      </c>
      <c r="D4160" t="s">
        <v>110</v>
      </c>
      <c r="E4160" t="str">
        <f>VLOOKUP(D4160,Mapping!$E$2:$F$28,2,0)</f>
        <v>sum</v>
      </c>
      <c r="F4160">
        <v>0</v>
      </c>
    </row>
    <row r="4161" spans="1:6" x14ac:dyDescent="0.35">
      <c r="A4161" s="56">
        <v>44349</v>
      </c>
      <c r="B4161" s="56" t="str">
        <f>VLOOKUP(A4161,Mapping!$H$2:$I$215,2,0)</f>
        <v>Post</v>
      </c>
      <c r="C4161" s="123" t="str">
        <f>VLOOKUP(A4161,Mapping!$H$2:$J$215,3,0)</f>
        <v>Post</v>
      </c>
      <c r="D4161" t="s">
        <v>110</v>
      </c>
      <c r="E4161" t="str">
        <f>VLOOKUP(D4161,Mapping!$E$2:$F$28,2,0)</f>
        <v>sum</v>
      </c>
      <c r="F4161">
        <v>1</v>
      </c>
    </row>
    <row r="4162" spans="1:6" x14ac:dyDescent="0.35">
      <c r="A4162" s="56">
        <v>44350</v>
      </c>
      <c r="B4162" s="56" t="str">
        <f>VLOOKUP(A4162,Mapping!$H$2:$I$215,2,0)</f>
        <v>Post</v>
      </c>
      <c r="C4162" s="123" t="str">
        <f>VLOOKUP(A4162,Mapping!$H$2:$J$215,3,0)</f>
        <v>Post</v>
      </c>
      <c r="D4162" t="s">
        <v>110</v>
      </c>
      <c r="E4162" t="str">
        <f>VLOOKUP(D4162,Mapping!$E$2:$F$28,2,0)</f>
        <v>sum</v>
      </c>
      <c r="F4162">
        <v>1</v>
      </c>
    </row>
    <row r="4163" spans="1:6" x14ac:dyDescent="0.35">
      <c r="A4163" s="56">
        <v>44351</v>
      </c>
      <c r="B4163" s="56" t="str">
        <f>VLOOKUP(A4163,Mapping!$H$2:$I$215,2,0)</f>
        <v>Post</v>
      </c>
      <c r="C4163" s="123" t="str">
        <f>VLOOKUP(A4163,Mapping!$H$2:$J$215,3,0)</f>
        <v>Post</v>
      </c>
      <c r="D4163" t="s">
        <v>110</v>
      </c>
      <c r="E4163" t="str">
        <f>VLOOKUP(D4163,Mapping!$E$2:$F$28,2,0)</f>
        <v>sum</v>
      </c>
      <c r="F4163">
        <v>0</v>
      </c>
    </row>
    <row r="4164" spans="1:6" x14ac:dyDescent="0.35">
      <c r="A4164" s="56">
        <v>44352</v>
      </c>
      <c r="B4164" s="56" t="str">
        <f>VLOOKUP(A4164,Mapping!$H$2:$I$215,2,0)</f>
        <v>Post</v>
      </c>
      <c r="C4164" s="123" t="str">
        <f>VLOOKUP(A4164,Mapping!$H$2:$J$215,3,0)</f>
        <v>Post</v>
      </c>
      <c r="D4164" t="s">
        <v>110</v>
      </c>
      <c r="E4164" t="str">
        <f>VLOOKUP(D4164,Mapping!$E$2:$F$28,2,0)</f>
        <v>sum</v>
      </c>
      <c r="F4164">
        <v>1</v>
      </c>
    </row>
    <row r="4165" spans="1:6" x14ac:dyDescent="0.35">
      <c r="A4165" s="56">
        <v>44353</v>
      </c>
      <c r="B4165" s="56" t="str">
        <f>VLOOKUP(A4165,Mapping!$H$2:$I$215,2,0)</f>
        <v>Post</v>
      </c>
      <c r="C4165" s="123" t="str">
        <f>VLOOKUP(A4165,Mapping!$H$2:$J$215,3,0)</f>
        <v>Post</v>
      </c>
      <c r="D4165" t="s">
        <v>110</v>
      </c>
      <c r="E4165" t="str">
        <f>VLOOKUP(D4165,Mapping!$E$2:$F$28,2,0)</f>
        <v>sum</v>
      </c>
      <c r="F4165">
        <v>1</v>
      </c>
    </row>
    <row r="4166" spans="1:6" x14ac:dyDescent="0.35">
      <c r="A4166" s="56">
        <v>44354</v>
      </c>
      <c r="B4166" s="56" t="str">
        <f>VLOOKUP(A4166,Mapping!$H$2:$I$215,2,0)</f>
        <v>Post</v>
      </c>
      <c r="C4166" s="123" t="str">
        <f>VLOOKUP(A4166,Mapping!$H$2:$J$215,3,0)</f>
        <v>Post</v>
      </c>
      <c r="D4166" t="s">
        <v>110</v>
      </c>
      <c r="E4166" t="str">
        <f>VLOOKUP(D4166,Mapping!$E$2:$F$28,2,0)</f>
        <v>sum</v>
      </c>
      <c r="F4166">
        <v>0</v>
      </c>
    </row>
    <row r="4167" spans="1:6" x14ac:dyDescent="0.35">
      <c r="A4167" s="56">
        <v>44355</v>
      </c>
      <c r="B4167" s="56" t="str">
        <f>VLOOKUP(A4167,Mapping!$H$2:$I$215,2,0)</f>
        <v>Post</v>
      </c>
      <c r="C4167" s="123" t="str">
        <f>VLOOKUP(A4167,Mapping!$H$2:$J$215,3,0)</f>
        <v>Post</v>
      </c>
      <c r="D4167" t="s">
        <v>110</v>
      </c>
      <c r="E4167" t="str">
        <f>VLOOKUP(D4167,Mapping!$E$2:$F$28,2,0)</f>
        <v>sum</v>
      </c>
      <c r="F4167">
        <v>0</v>
      </c>
    </row>
    <row r="4168" spans="1:6" x14ac:dyDescent="0.35">
      <c r="A4168" s="56">
        <v>44356</v>
      </c>
      <c r="B4168" s="56" t="str">
        <f>VLOOKUP(A4168,Mapping!$H$2:$I$215,2,0)</f>
        <v>Post</v>
      </c>
      <c r="C4168" s="123" t="str">
        <f>VLOOKUP(A4168,Mapping!$H$2:$J$215,3,0)</f>
        <v>Post</v>
      </c>
      <c r="D4168" t="s">
        <v>110</v>
      </c>
      <c r="E4168" t="str">
        <f>VLOOKUP(D4168,Mapping!$E$2:$F$28,2,0)</f>
        <v>sum</v>
      </c>
      <c r="F4168">
        <v>1</v>
      </c>
    </row>
    <row r="4169" spans="1:6" x14ac:dyDescent="0.35">
      <c r="A4169" s="56">
        <v>44357</v>
      </c>
      <c r="B4169" s="56" t="str">
        <f>VLOOKUP(A4169,Mapping!$H$2:$I$215,2,0)</f>
        <v>Post</v>
      </c>
      <c r="C4169" s="123" t="str">
        <f>VLOOKUP(A4169,Mapping!$H$2:$J$215,3,0)</f>
        <v>Post</v>
      </c>
      <c r="D4169" t="s">
        <v>110</v>
      </c>
      <c r="E4169" t="str">
        <f>VLOOKUP(D4169,Mapping!$E$2:$F$28,2,0)</f>
        <v>sum</v>
      </c>
      <c r="F4169">
        <v>1</v>
      </c>
    </row>
    <row r="4170" spans="1:6" x14ac:dyDescent="0.35">
      <c r="A4170" s="56">
        <v>44358</v>
      </c>
      <c r="B4170" s="56" t="str">
        <f>VLOOKUP(A4170,Mapping!$H$2:$I$215,2,0)</f>
        <v>Post</v>
      </c>
      <c r="C4170" s="123" t="str">
        <f>VLOOKUP(A4170,Mapping!$H$2:$J$215,3,0)</f>
        <v>Post</v>
      </c>
      <c r="D4170" t="s">
        <v>110</v>
      </c>
      <c r="E4170" t="str">
        <f>VLOOKUP(D4170,Mapping!$E$2:$F$28,2,0)</f>
        <v>sum</v>
      </c>
      <c r="F4170">
        <v>0</v>
      </c>
    </row>
    <row r="4171" spans="1:6" x14ac:dyDescent="0.35">
      <c r="A4171" s="56">
        <v>44359</v>
      </c>
      <c r="B4171" s="56" t="str">
        <f>VLOOKUP(A4171,Mapping!$H$2:$I$215,2,0)</f>
        <v>Post</v>
      </c>
      <c r="C4171" s="123" t="str">
        <f>VLOOKUP(A4171,Mapping!$H$2:$J$215,3,0)</f>
        <v>Post</v>
      </c>
      <c r="D4171" t="s">
        <v>110</v>
      </c>
      <c r="E4171" t="str">
        <f>VLOOKUP(D4171,Mapping!$E$2:$F$28,2,0)</f>
        <v>sum</v>
      </c>
      <c r="F4171">
        <v>1</v>
      </c>
    </row>
    <row r="4172" spans="1:6" x14ac:dyDescent="0.35">
      <c r="A4172" s="56">
        <v>44360</v>
      </c>
      <c r="B4172" s="56" t="str">
        <f>VLOOKUP(A4172,Mapping!$H$2:$I$215,2,0)</f>
        <v>Post</v>
      </c>
      <c r="C4172" s="123" t="str">
        <f>VLOOKUP(A4172,Mapping!$H$2:$J$215,3,0)</f>
        <v>Post</v>
      </c>
      <c r="D4172" t="s">
        <v>110</v>
      </c>
      <c r="E4172" t="str">
        <f>VLOOKUP(D4172,Mapping!$E$2:$F$28,2,0)</f>
        <v>sum</v>
      </c>
      <c r="F4172">
        <v>1</v>
      </c>
    </row>
    <row r="4173" spans="1:6" x14ac:dyDescent="0.35">
      <c r="A4173" s="56">
        <v>44361</v>
      </c>
      <c r="B4173" s="56" t="str">
        <f>VLOOKUP(A4173,Mapping!$H$2:$I$215,2,0)</f>
        <v>Post</v>
      </c>
      <c r="C4173" s="123" t="str">
        <f>VLOOKUP(A4173,Mapping!$H$2:$J$215,3,0)</f>
        <v>Post</v>
      </c>
      <c r="D4173" t="s">
        <v>110</v>
      </c>
      <c r="E4173" t="str">
        <f>VLOOKUP(D4173,Mapping!$E$2:$F$28,2,0)</f>
        <v>sum</v>
      </c>
      <c r="F4173">
        <v>0</v>
      </c>
    </row>
    <row r="4174" spans="1:6" x14ac:dyDescent="0.35">
      <c r="A4174" s="56">
        <v>44362</v>
      </c>
      <c r="B4174" s="56" t="str">
        <f>VLOOKUP(A4174,Mapping!$H$2:$I$215,2,0)</f>
        <v>Post</v>
      </c>
      <c r="C4174" s="123" t="str">
        <f>VLOOKUP(A4174,Mapping!$H$2:$J$215,3,0)</f>
        <v>Post</v>
      </c>
      <c r="D4174" t="s">
        <v>110</v>
      </c>
      <c r="E4174" t="str">
        <f>VLOOKUP(D4174,Mapping!$E$2:$F$28,2,0)</f>
        <v>sum</v>
      </c>
      <c r="F4174">
        <v>0</v>
      </c>
    </row>
    <row r="4175" spans="1:6" x14ac:dyDescent="0.35">
      <c r="A4175" s="56">
        <v>44363</v>
      </c>
      <c r="B4175" s="56" t="str">
        <f>VLOOKUP(A4175,Mapping!$H$2:$I$215,2,0)</f>
        <v>Post</v>
      </c>
      <c r="C4175" s="123" t="str">
        <f>VLOOKUP(A4175,Mapping!$H$2:$J$215,3,0)</f>
        <v>Post</v>
      </c>
      <c r="D4175" t="s">
        <v>110</v>
      </c>
      <c r="E4175" t="str">
        <f>VLOOKUP(D4175,Mapping!$E$2:$F$28,2,0)</f>
        <v>sum</v>
      </c>
      <c r="F4175">
        <v>1</v>
      </c>
    </row>
    <row r="4176" spans="1:6" x14ac:dyDescent="0.35">
      <c r="A4176" s="56">
        <v>44364</v>
      </c>
      <c r="B4176" s="56" t="str">
        <f>VLOOKUP(A4176,Mapping!$H$2:$I$215,2,0)</f>
        <v>Post</v>
      </c>
      <c r="C4176" s="123" t="str">
        <f>VLOOKUP(A4176,Mapping!$H$2:$J$215,3,0)</f>
        <v>Post</v>
      </c>
      <c r="D4176" t="s">
        <v>110</v>
      </c>
      <c r="E4176" t="str">
        <f>VLOOKUP(D4176,Mapping!$E$2:$F$28,2,0)</f>
        <v>sum</v>
      </c>
      <c r="F4176">
        <v>1</v>
      </c>
    </row>
    <row r="4177" spans="1:6" x14ac:dyDescent="0.35">
      <c r="A4177" s="56">
        <v>44365</v>
      </c>
      <c r="B4177" s="56" t="str">
        <f>VLOOKUP(A4177,Mapping!$H$2:$I$215,2,0)</f>
        <v>Post</v>
      </c>
      <c r="C4177" s="123" t="str">
        <f>VLOOKUP(A4177,Mapping!$H$2:$J$215,3,0)</f>
        <v>Post</v>
      </c>
      <c r="D4177" t="s">
        <v>110</v>
      </c>
      <c r="E4177" t="str">
        <f>VLOOKUP(D4177,Mapping!$E$2:$F$28,2,0)</f>
        <v>sum</v>
      </c>
      <c r="F4177">
        <v>0</v>
      </c>
    </row>
    <row r="4178" spans="1:6" x14ac:dyDescent="0.35">
      <c r="A4178" s="56">
        <v>44366</v>
      </c>
      <c r="B4178" s="56" t="str">
        <f>VLOOKUP(A4178,Mapping!$H$2:$I$215,2,0)</f>
        <v>Post</v>
      </c>
      <c r="C4178" s="123" t="str">
        <f>VLOOKUP(A4178,Mapping!$H$2:$J$215,3,0)</f>
        <v>Post</v>
      </c>
      <c r="D4178" t="s">
        <v>110</v>
      </c>
      <c r="E4178" t="str">
        <f>VLOOKUP(D4178,Mapping!$E$2:$F$28,2,0)</f>
        <v>sum</v>
      </c>
      <c r="F4178">
        <v>1</v>
      </c>
    </row>
    <row r="4179" spans="1:6" x14ac:dyDescent="0.35">
      <c r="A4179" s="56">
        <v>44367</v>
      </c>
      <c r="B4179" s="56" t="str">
        <f>VLOOKUP(A4179,Mapping!$H$2:$I$215,2,0)</f>
        <v>Post</v>
      </c>
      <c r="C4179" s="123" t="str">
        <f>VLOOKUP(A4179,Mapping!$H$2:$J$215,3,0)</f>
        <v>Post</v>
      </c>
      <c r="D4179" t="s">
        <v>110</v>
      </c>
      <c r="E4179" t="str">
        <f>VLOOKUP(D4179,Mapping!$E$2:$F$28,2,0)</f>
        <v>sum</v>
      </c>
      <c r="F4179">
        <v>1</v>
      </c>
    </row>
    <row r="4180" spans="1:6" x14ac:dyDescent="0.35">
      <c r="A4180" s="56">
        <v>44368</v>
      </c>
      <c r="B4180" s="56" t="str">
        <f>VLOOKUP(A4180,Mapping!$H$2:$I$215,2,0)</f>
        <v>Post</v>
      </c>
      <c r="C4180" s="123" t="str">
        <f>VLOOKUP(A4180,Mapping!$H$2:$J$215,3,0)</f>
        <v>Post</v>
      </c>
      <c r="D4180" t="s">
        <v>110</v>
      </c>
      <c r="E4180" t="str">
        <f>VLOOKUP(D4180,Mapping!$E$2:$F$28,2,0)</f>
        <v>sum</v>
      </c>
      <c r="F4180">
        <v>0</v>
      </c>
    </row>
    <row r="4181" spans="1:6" x14ac:dyDescent="0.35">
      <c r="A4181" s="56">
        <v>44369</v>
      </c>
      <c r="B4181" s="56" t="str">
        <f>VLOOKUP(A4181,Mapping!$H$2:$I$215,2,0)</f>
        <v>Post</v>
      </c>
      <c r="C4181" s="123" t="str">
        <f>VLOOKUP(A4181,Mapping!$H$2:$J$215,3,0)</f>
        <v>Post</v>
      </c>
      <c r="D4181" t="s">
        <v>110</v>
      </c>
      <c r="E4181" t="str">
        <f>VLOOKUP(D4181,Mapping!$E$2:$F$28,2,0)</f>
        <v>sum</v>
      </c>
      <c r="F4181">
        <v>0</v>
      </c>
    </row>
    <row r="4182" spans="1:6" x14ac:dyDescent="0.35">
      <c r="A4182" s="56">
        <v>44370</v>
      </c>
      <c r="B4182" s="56" t="str">
        <f>VLOOKUP(A4182,Mapping!$H$2:$I$215,2,0)</f>
        <v>Post</v>
      </c>
      <c r="C4182" s="123">
        <f>VLOOKUP(A4182,Mapping!$H$2:$J$215,3,0)</f>
        <v>0</v>
      </c>
      <c r="D4182" t="s">
        <v>110</v>
      </c>
      <c r="E4182" t="str">
        <f>VLOOKUP(D4182,Mapping!$E$2:$F$28,2,0)</f>
        <v>sum</v>
      </c>
      <c r="F4182">
        <v>1</v>
      </c>
    </row>
    <row r="4183" spans="1:6" x14ac:dyDescent="0.35">
      <c r="A4183" s="56">
        <v>44371</v>
      </c>
      <c r="B4183" s="56" t="str">
        <f>VLOOKUP(A4183,Mapping!$H$2:$I$215,2,0)</f>
        <v>Post</v>
      </c>
      <c r="C4183" s="123">
        <f>VLOOKUP(A4183,Mapping!$H$2:$J$215,3,0)</f>
        <v>0</v>
      </c>
      <c r="D4183" t="s">
        <v>110</v>
      </c>
      <c r="E4183" t="str">
        <f>VLOOKUP(D4183,Mapping!$E$2:$F$28,2,0)</f>
        <v>sum</v>
      </c>
      <c r="F4183">
        <v>1</v>
      </c>
    </row>
    <row r="4184" spans="1:6" x14ac:dyDescent="0.35">
      <c r="A4184" s="56">
        <v>44372</v>
      </c>
      <c r="B4184" s="56" t="str">
        <f>VLOOKUP(A4184,Mapping!$H$2:$I$215,2,0)</f>
        <v>Post</v>
      </c>
      <c r="C4184" s="123">
        <f>VLOOKUP(A4184,Mapping!$H$2:$J$215,3,0)</f>
        <v>0</v>
      </c>
      <c r="D4184" t="s">
        <v>110</v>
      </c>
      <c r="E4184" t="str">
        <f>VLOOKUP(D4184,Mapping!$E$2:$F$28,2,0)</f>
        <v>sum</v>
      </c>
      <c r="F4184">
        <v>0</v>
      </c>
    </row>
    <row r="4185" spans="1:6" x14ac:dyDescent="0.35">
      <c r="A4185" s="56">
        <v>44373</v>
      </c>
      <c r="B4185" s="56" t="str">
        <f>VLOOKUP(A4185,Mapping!$H$2:$I$215,2,0)</f>
        <v>Post</v>
      </c>
      <c r="C4185" s="123">
        <f>VLOOKUP(A4185,Mapping!$H$2:$J$215,3,0)</f>
        <v>0</v>
      </c>
      <c r="D4185" t="s">
        <v>110</v>
      </c>
      <c r="E4185" t="str">
        <f>VLOOKUP(D4185,Mapping!$E$2:$F$28,2,0)</f>
        <v>sum</v>
      </c>
      <c r="F4185">
        <v>1</v>
      </c>
    </row>
    <row r="4186" spans="1:6" x14ac:dyDescent="0.35">
      <c r="A4186" s="56">
        <v>44374</v>
      </c>
      <c r="B4186" s="56" t="str">
        <f>VLOOKUP(A4186,Mapping!$H$2:$I$215,2,0)</f>
        <v>Post</v>
      </c>
      <c r="C4186" s="123">
        <f>VLOOKUP(A4186,Mapping!$H$2:$J$215,3,0)</f>
        <v>0</v>
      </c>
      <c r="D4186" t="s">
        <v>110</v>
      </c>
      <c r="E4186" t="str">
        <f>VLOOKUP(D4186,Mapping!$E$2:$F$28,2,0)</f>
        <v>sum</v>
      </c>
      <c r="F4186">
        <v>1</v>
      </c>
    </row>
    <row r="4187" spans="1:6" x14ac:dyDescent="0.35">
      <c r="A4187" s="56">
        <v>44375</v>
      </c>
      <c r="B4187" s="56" t="str">
        <f>VLOOKUP(A4187,Mapping!$H$2:$I$215,2,0)</f>
        <v>Post</v>
      </c>
      <c r="C4187" s="123">
        <f>VLOOKUP(A4187,Mapping!$H$2:$J$215,3,0)</f>
        <v>0</v>
      </c>
      <c r="D4187" t="s">
        <v>110</v>
      </c>
      <c r="E4187" t="str">
        <f>VLOOKUP(D4187,Mapping!$E$2:$F$28,2,0)</f>
        <v>sum</v>
      </c>
      <c r="F4187">
        <v>0</v>
      </c>
    </row>
    <row r="4188" spans="1:6" x14ac:dyDescent="0.35">
      <c r="A4188" s="56">
        <v>44376</v>
      </c>
      <c r="B4188" s="56" t="str">
        <f>VLOOKUP(A4188,Mapping!$H$2:$I$215,2,0)</f>
        <v>Post</v>
      </c>
      <c r="C4188" s="123">
        <f>VLOOKUP(A4188,Mapping!$H$2:$J$215,3,0)</f>
        <v>0</v>
      </c>
      <c r="D4188" t="s">
        <v>110</v>
      </c>
      <c r="E4188" t="str">
        <f>VLOOKUP(D4188,Mapping!$E$2:$F$28,2,0)</f>
        <v>sum</v>
      </c>
      <c r="F4188">
        <v>0</v>
      </c>
    </row>
    <row r="4189" spans="1:6" x14ac:dyDescent="0.35">
      <c r="A4189" s="56">
        <v>44377</v>
      </c>
      <c r="B4189" s="56" t="str">
        <f>VLOOKUP(A4189,Mapping!$H$2:$I$215,2,0)</f>
        <v>Post</v>
      </c>
      <c r="C4189" s="123">
        <f>VLOOKUP(A4189,Mapping!$H$2:$J$215,3,0)</f>
        <v>0</v>
      </c>
      <c r="D4189" t="s">
        <v>110</v>
      </c>
      <c r="E4189" t="str">
        <f>VLOOKUP(D4189,Mapping!$E$2:$F$28,2,0)</f>
        <v>sum</v>
      </c>
      <c r="F4189">
        <v>1</v>
      </c>
    </row>
    <row r="4190" spans="1:6" x14ac:dyDescent="0.35">
      <c r="A4190" s="56">
        <v>44378</v>
      </c>
      <c r="B4190" s="56" t="str">
        <f>VLOOKUP(A4190,Mapping!$H$2:$I$215,2,0)</f>
        <v>Post</v>
      </c>
      <c r="C4190" s="123">
        <f>VLOOKUP(A4190,Mapping!$H$2:$J$215,3,0)</f>
        <v>0</v>
      </c>
      <c r="D4190" t="s">
        <v>110</v>
      </c>
      <c r="E4190" t="str">
        <f>VLOOKUP(D4190,Mapping!$E$2:$F$28,2,0)</f>
        <v>sum</v>
      </c>
      <c r="F4190">
        <v>1</v>
      </c>
    </row>
    <row r="4191" spans="1:6" x14ac:dyDescent="0.35">
      <c r="A4191" s="56">
        <v>44379</v>
      </c>
      <c r="B4191" s="56" t="str">
        <f>VLOOKUP(A4191,Mapping!$H$2:$I$215,2,0)</f>
        <v>Post</v>
      </c>
      <c r="C4191" s="123">
        <f>VLOOKUP(A4191,Mapping!$H$2:$J$215,3,0)</f>
        <v>0</v>
      </c>
      <c r="D4191" t="s">
        <v>110</v>
      </c>
      <c r="E4191" t="str">
        <f>VLOOKUP(D4191,Mapping!$E$2:$F$28,2,0)</f>
        <v>sum</v>
      </c>
      <c r="F4191">
        <v>0</v>
      </c>
    </row>
    <row r="4192" spans="1:6" x14ac:dyDescent="0.35">
      <c r="A4192" s="56">
        <v>44380</v>
      </c>
      <c r="B4192" s="56" t="str">
        <f>VLOOKUP(A4192,Mapping!$H$2:$I$215,2,0)</f>
        <v>Post</v>
      </c>
      <c r="C4192" s="123">
        <f>VLOOKUP(A4192,Mapping!$H$2:$J$215,3,0)</f>
        <v>0</v>
      </c>
      <c r="D4192" t="s">
        <v>110</v>
      </c>
      <c r="E4192" t="str">
        <f>VLOOKUP(D4192,Mapping!$E$2:$F$28,2,0)</f>
        <v>sum</v>
      </c>
      <c r="F4192">
        <v>1</v>
      </c>
    </row>
    <row r="4193" spans="1:6" x14ac:dyDescent="0.35">
      <c r="A4193" s="56">
        <v>44381</v>
      </c>
      <c r="B4193" s="56" t="str">
        <f>VLOOKUP(A4193,Mapping!$H$2:$I$215,2,0)</f>
        <v>Post</v>
      </c>
      <c r="C4193" s="123">
        <f>VLOOKUP(A4193,Mapping!$H$2:$J$215,3,0)</f>
        <v>0</v>
      </c>
      <c r="D4193" t="s">
        <v>110</v>
      </c>
      <c r="E4193" t="str">
        <f>VLOOKUP(D4193,Mapping!$E$2:$F$28,2,0)</f>
        <v>sum</v>
      </c>
      <c r="F4193">
        <v>1</v>
      </c>
    </row>
    <row r="4194" spans="1:6" x14ac:dyDescent="0.35">
      <c r="A4194" s="56">
        <v>44382</v>
      </c>
      <c r="B4194" s="56" t="str">
        <f>VLOOKUP(A4194,Mapping!$H$2:$I$215,2,0)</f>
        <v>Post</v>
      </c>
      <c r="C4194" s="123">
        <f>VLOOKUP(A4194,Mapping!$H$2:$J$215,3,0)</f>
        <v>0</v>
      </c>
      <c r="D4194" t="s">
        <v>110</v>
      </c>
      <c r="E4194" t="str">
        <f>VLOOKUP(D4194,Mapping!$E$2:$F$28,2,0)</f>
        <v>sum</v>
      </c>
      <c r="F4194">
        <v>0</v>
      </c>
    </row>
    <row r="4195" spans="1:6" x14ac:dyDescent="0.35">
      <c r="A4195" s="56">
        <v>44383</v>
      </c>
      <c r="B4195" s="56" t="str">
        <f>VLOOKUP(A4195,Mapping!$H$2:$I$215,2,0)</f>
        <v>Post</v>
      </c>
      <c r="C4195" s="123">
        <f>VLOOKUP(A4195,Mapping!$H$2:$J$215,3,0)</f>
        <v>0</v>
      </c>
      <c r="D4195" t="s">
        <v>110</v>
      </c>
      <c r="E4195" t="str">
        <f>VLOOKUP(D4195,Mapping!$E$2:$F$28,2,0)</f>
        <v>sum</v>
      </c>
      <c r="F4195">
        <v>0</v>
      </c>
    </row>
    <row r="4196" spans="1:6" x14ac:dyDescent="0.35">
      <c r="A4196" s="56">
        <v>44384</v>
      </c>
      <c r="B4196" s="56" t="str">
        <f>VLOOKUP(A4196,Mapping!$H$2:$I$215,2,0)</f>
        <v>Post</v>
      </c>
      <c r="C4196" s="123">
        <f>VLOOKUP(A4196,Mapping!$H$2:$J$215,3,0)</f>
        <v>0</v>
      </c>
      <c r="D4196" t="s">
        <v>110</v>
      </c>
      <c r="E4196" t="str">
        <f>VLOOKUP(D4196,Mapping!$E$2:$F$28,2,0)</f>
        <v>sum</v>
      </c>
      <c r="F4196">
        <v>1</v>
      </c>
    </row>
    <row r="4197" spans="1:6" x14ac:dyDescent="0.35">
      <c r="A4197" s="56">
        <v>44385</v>
      </c>
      <c r="B4197" s="56" t="str">
        <f>VLOOKUP(A4197,Mapping!$H$2:$I$215,2,0)</f>
        <v>Post</v>
      </c>
      <c r="C4197" s="123">
        <f>VLOOKUP(A4197,Mapping!$H$2:$J$215,3,0)</f>
        <v>0</v>
      </c>
      <c r="D4197" t="s">
        <v>110</v>
      </c>
      <c r="E4197" t="str">
        <f>VLOOKUP(D4197,Mapping!$E$2:$F$28,2,0)</f>
        <v>sum</v>
      </c>
      <c r="F4197">
        <v>1</v>
      </c>
    </row>
    <row r="4198" spans="1:6" x14ac:dyDescent="0.35">
      <c r="A4198" s="56">
        <v>44386</v>
      </c>
      <c r="B4198" s="56" t="str">
        <f>VLOOKUP(A4198,Mapping!$H$2:$I$215,2,0)</f>
        <v>Post</v>
      </c>
      <c r="C4198" s="123">
        <f>VLOOKUP(A4198,Mapping!$H$2:$J$215,3,0)</f>
        <v>0</v>
      </c>
      <c r="D4198" t="s">
        <v>110</v>
      </c>
      <c r="E4198" t="str">
        <f>VLOOKUP(D4198,Mapping!$E$2:$F$28,2,0)</f>
        <v>sum</v>
      </c>
      <c r="F4198">
        <v>0</v>
      </c>
    </row>
    <row r="4199" spans="1:6" x14ac:dyDescent="0.35">
      <c r="A4199" s="56">
        <v>44387</v>
      </c>
      <c r="B4199" s="56" t="str">
        <f>VLOOKUP(A4199,Mapping!$H$2:$I$215,2,0)</f>
        <v>Post</v>
      </c>
      <c r="C4199" s="123">
        <f>VLOOKUP(A4199,Mapping!$H$2:$J$215,3,0)</f>
        <v>0</v>
      </c>
      <c r="D4199" t="s">
        <v>110</v>
      </c>
      <c r="E4199" t="str">
        <f>VLOOKUP(D4199,Mapping!$E$2:$F$28,2,0)</f>
        <v>sum</v>
      </c>
      <c r="F4199">
        <v>1</v>
      </c>
    </row>
    <row r="4200" spans="1:6" x14ac:dyDescent="0.35">
      <c r="A4200" s="56">
        <v>44388</v>
      </c>
      <c r="B4200" s="56" t="str">
        <f>VLOOKUP(A4200,Mapping!$H$2:$I$215,2,0)</f>
        <v>Post</v>
      </c>
      <c r="C4200" s="123">
        <f>VLOOKUP(A4200,Mapping!$H$2:$J$215,3,0)</f>
        <v>0</v>
      </c>
      <c r="D4200" t="s">
        <v>110</v>
      </c>
      <c r="E4200" t="str">
        <f>VLOOKUP(D4200,Mapping!$E$2:$F$28,2,0)</f>
        <v>sum</v>
      </c>
      <c r="F4200">
        <v>1</v>
      </c>
    </row>
    <row r="4201" spans="1:6" x14ac:dyDescent="0.35">
      <c r="A4201" s="56">
        <v>44389</v>
      </c>
      <c r="B4201" s="56" t="str">
        <f>VLOOKUP(A4201,Mapping!$H$2:$I$215,2,0)</f>
        <v>Post</v>
      </c>
      <c r="C4201" s="123">
        <f>VLOOKUP(A4201,Mapping!$H$2:$J$215,3,0)</f>
        <v>0</v>
      </c>
      <c r="D4201" t="s">
        <v>110</v>
      </c>
      <c r="E4201" t="str">
        <f>VLOOKUP(D4201,Mapping!$E$2:$F$28,2,0)</f>
        <v>sum</v>
      </c>
      <c r="F4201">
        <v>0</v>
      </c>
    </row>
    <row r="4202" spans="1:6" x14ac:dyDescent="0.35">
      <c r="A4202" s="56">
        <v>44390</v>
      </c>
      <c r="B4202" s="56" t="str">
        <f>VLOOKUP(A4202,Mapping!$H$2:$I$215,2,0)</f>
        <v>Post</v>
      </c>
      <c r="C4202" s="123">
        <f>VLOOKUP(A4202,Mapping!$H$2:$J$215,3,0)</f>
        <v>0</v>
      </c>
      <c r="D4202" t="s">
        <v>110</v>
      </c>
      <c r="E4202" t="str">
        <f>VLOOKUP(D4202,Mapping!$E$2:$F$28,2,0)</f>
        <v>sum</v>
      </c>
      <c r="F4202">
        <v>0</v>
      </c>
    </row>
    <row r="4203" spans="1:6" x14ac:dyDescent="0.35">
      <c r="A4203" s="56">
        <v>44391</v>
      </c>
      <c r="B4203" s="56" t="str">
        <f>VLOOKUP(A4203,Mapping!$H$2:$I$215,2,0)</f>
        <v>Post</v>
      </c>
      <c r="C4203" s="123">
        <f>VLOOKUP(A4203,Mapping!$H$2:$J$215,3,0)</f>
        <v>0</v>
      </c>
      <c r="D4203" t="s">
        <v>110</v>
      </c>
      <c r="E4203" t="str">
        <f>VLOOKUP(D4203,Mapping!$E$2:$F$28,2,0)</f>
        <v>sum</v>
      </c>
      <c r="F4203">
        <v>1</v>
      </c>
    </row>
    <row r="4204" spans="1:6" x14ac:dyDescent="0.35">
      <c r="A4204" s="56">
        <v>44392</v>
      </c>
      <c r="B4204" s="56" t="str">
        <f>VLOOKUP(A4204,Mapping!$H$2:$I$215,2,0)</f>
        <v>Post</v>
      </c>
      <c r="C4204" s="123">
        <f>VLOOKUP(A4204,Mapping!$H$2:$J$215,3,0)</f>
        <v>0</v>
      </c>
      <c r="D4204" t="s">
        <v>110</v>
      </c>
      <c r="E4204" t="str">
        <f>VLOOKUP(D4204,Mapping!$E$2:$F$28,2,0)</f>
        <v>sum</v>
      </c>
      <c r="F4204">
        <v>1</v>
      </c>
    </row>
    <row r="4205" spans="1:6" x14ac:dyDescent="0.35">
      <c r="A4205" s="56">
        <v>44393</v>
      </c>
      <c r="B4205" s="56" t="str">
        <f>VLOOKUP(A4205,Mapping!$H$2:$I$215,2,0)</f>
        <v>Post</v>
      </c>
      <c r="C4205" s="123">
        <f>VLOOKUP(A4205,Mapping!$H$2:$J$215,3,0)</f>
        <v>0</v>
      </c>
      <c r="D4205" t="s">
        <v>110</v>
      </c>
      <c r="E4205" t="str">
        <f>VLOOKUP(D4205,Mapping!$E$2:$F$28,2,0)</f>
        <v>sum</v>
      </c>
      <c r="F4205">
        <v>0</v>
      </c>
    </row>
    <row r="4206" spans="1:6" x14ac:dyDescent="0.35">
      <c r="A4206" s="56">
        <v>44394</v>
      </c>
      <c r="B4206" s="56" t="str">
        <f>VLOOKUP(A4206,Mapping!$H$2:$I$215,2,0)</f>
        <v>Post</v>
      </c>
      <c r="C4206" s="123">
        <f>VLOOKUP(A4206,Mapping!$H$2:$J$215,3,0)</f>
        <v>0</v>
      </c>
      <c r="D4206" t="s">
        <v>110</v>
      </c>
      <c r="E4206" t="str">
        <f>VLOOKUP(D4206,Mapping!$E$2:$F$28,2,0)</f>
        <v>sum</v>
      </c>
      <c r="F4206">
        <v>1</v>
      </c>
    </row>
    <row r="4207" spans="1:6" x14ac:dyDescent="0.35">
      <c r="A4207" s="56">
        <v>44395</v>
      </c>
      <c r="B4207" s="56" t="str">
        <f>VLOOKUP(A4207,Mapping!$H$2:$I$215,2,0)</f>
        <v>Post</v>
      </c>
      <c r="C4207" s="123">
        <f>VLOOKUP(A4207,Mapping!$H$2:$J$215,3,0)</f>
        <v>0</v>
      </c>
      <c r="D4207" t="s">
        <v>110</v>
      </c>
      <c r="E4207" t="str">
        <f>VLOOKUP(D4207,Mapping!$E$2:$F$28,2,0)</f>
        <v>sum</v>
      </c>
      <c r="F4207">
        <v>1</v>
      </c>
    </row>
    <row r="4208" spans="1:6" x14ac:dyDescent="0.35">
      <c r="A4208" s="56">
        <v>44396</v>
      </c>
      <c r="B4208" s="56" t="str">
        <f>VLOOKUP(A4208,Mapping!$H$2:$I$215,2,0)</f>
        <v>Post</v>
      </c>
      <c r="C4208" s="123">
        <f>VLOOKUP(A4208,Mapping!$H$2:$J$215,3,0)</f>
        <v>0</v>
      </c>
      <c r="D4208" t="s">
        <v>110</v>
      </c>
      <c r="E4208" t="str">
        <f>VLOOKUP(D4208,Mapping!$E$2:$F$28,2,0)</f>
        <v>sum</v>
      </c>
      <c r="F4208">
        <v>0</v>
      </c>
    </row>
    <row r="4209" spans="1:6" x14ac:dyDescent="0.35">
      <c r="A4209" s="56">
        <v>44397</v>
      </c>
      <c r="B4209" s="56" t="str">
        <f>VLOOKUP(A4209,Mapping!$H$2:$I$215,2,0)</f>
        <v>Post</v>
      </c>
      <c r="C4209" s="123">
        <f>VLOOKUP(A4209,Mapping!$H$2:$J$215,3,0)</f>
        <v>0</v>
      </c>
      <c r="D4209" t="s">
        <v>110</v>
      </c>
      <c r="E4209" t="str">
        <f>VLOOKUP(D4209,Mapping!$E$2:$F$28,2,0)</f>
        <v>sum</v>
      </c>
      <c r="F4209">
        <v>0</v>
      </c>
    </row>
    <row r="4210" spans="1:6" x14ac:dyDescent="0.35">
      <c r="A4210" s="56">
        <v>44398</v>
      </c>
      <c r="B4210" s="56" t="str">
        <f>VLOOKUP(A4210,Mapping!$H$2:$I$215,2,0)</f>
        <v>Post</v>
      </c>
      <c r="C4210" s="123">
        <f>VLOOKUP(A4210,Mapping!$H$2:$J$215,3,0)</f>
        <v>0</v>
      </c>
      <c r="D4210" t="s">
        <v>110</v>
      </c>
      <c r="E4210" t="str">
        <f>VLOOKUP(D4210,Mapping!$E$2:$F$28,2,0)</f>
        <v>sum</v>
      </c>
      <c r="F4210">
        <v>1</v>
      </c>
    </row>
    <row r="4211" spans="1:6" x14ac:dyDescent="0.35">
      <c r="A4211" s="56">
        <v>44399</v>
      </c>
      <c r="B4211" s="56" t="str">
        <f>VLOOKUP(A4211,Mapping!$H$2:$I$215,2,0)</f>
        <v>Post</v>
      </c>
      <c r="C4211" s="123">
        <f>VLOOKUP(A4211,Mapping!$H$2:$J$215,3,0)</f>
        <v>0</v>
      </c>
      <c r="D4211" t="s">
        <v>110</v>
      </c>
      <c r="E4211" t="str">
        <f>VLOOKUP(D4211,Mapping!$E$2:$F$28,2,0)</f>
        <v>sum</v>
      </c>
      <c r="F4211">
        <v>1</v>
      </c>
    </row>
    <row r="4212" spans="1:6" x14ac:dyDescent="0.35">
      <c r="A4212" s="56">
        <v>44400</v>
      </c>
      <c r="B4212" s="56" t="str">
        <f>VLOOKUP(A4212,Mapping!$H$2:$I$215,2,0)</f>
        <v>Post</v>
      </c>
      <c r="C4212" s="123">
        <f>VLOOKUP(A4212,Mapping!$H$2:$J$215,3,0)</f>
        <v>0</v>
      </c>
      <c r="D4212" t="s">
        <v>110</v>
      </c>
      <c r="E4212" t="str">
        <f>VLOOKUP(D4212,Mapping!$E$2:$F$28,2,0)</f>
        <v>sum</v>
      </c>
      <c r="F4212">
        <v>0</v>
      </c>
    </row>
    <row r="4213" spans="1:6" x14ac:dyDescent="0.35">
      <c r="A4213" s="56">
        <v>44401</v>
      </c>
      <c r="B4213" s="56" t="str">
        <f>VLOOKUP(A4213,Mapping!$H$2:$I$215,2,0)</f>
        <v>Post</v>
      </c>
      <c r="C4213" s="123">
        <f>VLOOKUP(A4213,Mapping!$H$2:$J$215,3,0)</f>
        <v>0</v>
      </c>
      <c r="D4213" t="s">
        <v>110</v>
      </c>
      <c r="E4213" t="str">
        <f>VLOOKUP(D4213,Mapping!$E$2:$F$28,2,0)</f>
        <v>sum</v>
      </c>
      <c r="F4213">
        <v>1</v>
      </c>
    </row>
    <row r="4214" spans="1:6" x14ac:dyDescent="0.35">
      <c r="A4214" s="56">
        <v>44402</v>
      </c>
      <c r="B4214" s="56" t="str">
        <f>VLOOKUP(A4214,Mapping!$H$2:$I$215,2,0)</f>
        <v>Post</v>
      </c>
      <c r="C4214" s="123">
        <f>VLOOKUP(A4214,Mapping!$H$2:$J$215,3,0)</f>
        <v>0</v>
      </c>
      <c r="D4214" t="s">
        <v>110</v>
      </c>
      <c r="E4214" t="str">
        <f>VLOOKUP(D4214,Mapping!$E$2:$F$28,2,0)</f>
        <v>sum</v>
      </c>
      <c r="F4214">
        <v>1</v>
      </c>
    </row>
    <row r="4215" spans="1:6" x14ac:dyDescent="0.35">
      <c r="A4215" s="56">
        <v>44403</v>
      </c>
      <c r="B4215" s="56" t="str">
        <f>VLOOKUP(A4215,Mapping!$H$2:$I$215,2,0)</f>
        <v>Post</v>
      </c>
      <c r="C4215" s="123">
        <f>VLOOKUP(A4215,Mapping!$H$2:$J$215,3,0)</f>
        <v>0</v>
      </c>
      <c r="D4215" t="s">
        <v>110</v>
      </c>
      <c r="E4215" t="str">
        <f>VLOOKUP(D4215,Mapping!$E$2:$F$28,2,0)</f>
        <v>sum</v>
      </c>
      <c r="F4215">
        <v>0</v>
      </c>
    </row>
    <row r="4216" spans="1:6" x14ac:dyDescent="0.35">
      <c r="A4216" s="56">
        <v>44404</v>
      </c>
      <c r="B4216" s="56" t="str">
        <f>VLOOKUP(A4216,Mapping!$H$2:$I$215,2,0)</f>
        <v>Post</v>
      </c>
      <c r="C4216" s="123">
        <f>VLOOKUP(A4216,Mapping!$H$2:$J$215,3,0)</f>
        <v>0</v>
      </c>
      <c r="D4216" t="s">
        <v>110</v>
      </c>
      <c r="E4216" t="str">
        <f>VLOOKUP(D4216,Mapping!$E$2:$F$28,2,0)</f>
        <v>sum</v>
      </c>
      <c r="F4216">
        <v>0</v>
      </c>
    </row>
    <row r="4217" spans="1:6" x14ac:dyDescent="0.35">
      <c r="A4217" s="56">
        <v>44405</v>
      </c>
      <c r="B4217" s="56" t="str">
        <f>VLOOKUP(A4217,Mapping!$H$2:$I$215,2,0)</f>
        <v>Post</v>
      </c>
      <c r="C4217" s="123">
        <f>VLOOKUP(A4217,Mapping!$H$2:$J$215,3,0)</f>
        <v>0</v>
      </c>
      <c r="D4217" t="s">
        <v>110</v>
      </c>
      <c r="E4217" t="str">
        <f>VLOOKUP(D4217,Mapping!$E$2:$F$28,2,0)</f>
        <v>sum</v>
      </c>
      <c r="F4217">
        <v>1</v>
      </c>
    </row>
    <row r="4218" spans="1:6" x14ac:dyDescent="0.35">
      <c r="A4218" s="56">
        <v>44406</v>
      </c>
      <c r="B4218" s="56" t="str">
        <f>VLOOKUP(A4218,Mapping!$H$2:$I$215,2,0)</f>
        <v>Post</v>
      </c>
      <c r="C4218" s="123">
        <f>VLOOKUP(A4218,Mapping!$H$2:$J$215,3,0)</f>
        <v>0</v>
      </c>
      <c r="D4218" t="s">
        <v>110</v>
      </c>
      <c r="E4218" t="str">
        <f>VLOOKUP(D4218,Mapping!$E$2:$F$28,2,0)</f>
        <v>sum</v>
      </c>
      <c r="F4218">
        <v>1</v>
      </c>
    </row>
    <row r="4219" spans="1:6" x14ac:dyDescent="0.35">
      <c r="A4219" s="56">
        <v>44407</v>
      </c>
      <c r="B4219" s="56" t="str">
        <f>VLOOKUP(A4219,Mapping!$H$2:$I$215,2,0)</f>
        <v>Post</v>
      </c>
      <c r="C4219" s="123">
        <f>VLOOKUP(A4219,Mapping!$H$2:$J$215,3,0)</f>
        <v>0</v>
      </c>
      <c r="D4219" t="s">
        <v>110</v>
      </c>
      <c r="E4219" t="str">
        <f>VLOOKUP(D4219,Mapping!$E$2:$F$28,2,0)</f>
        <v>sum</v>
      </c>
      <c r="F4219">
        <v>0</v>
      </c>
    </row>
    <row r="4220" spans="1:6" x14ac:dyDescent="0.35">
      <c r="A4220" s="56">
        <v>44408</v>
      </c>
      <c r="B4220" s="56" t="str">
        <f>VLOOKUP(A4220,Mapping!$H$2:$I$215,2,0)</f>
        <v>Post</v>
      </c>
      <c r="C4220" s="123">
        <f>VLOOKUP(A4220,Mapping!$H$2:$J$215,3,0)</f>
        <v>0</v>
      </c>
      <c r="D4220" t="s">
        <v>110</v>
      </c>
      <c r="E4220" t="str">
        <f>VLOOKUP(D4220,Mapping!$E$2:$F$28,2,0)</f>
        <v>sum</v>
      </c>
      <c r="F4220">
        <v>1</v>
      </c>
    </row>
    <row r="4221" spans="1:6" x14ac:dyDescent="0.35">
      <c r="A4221" s="56">
        <v>44409</v>
      </c>
      <c r="B4221" s="56" t="str">
        <f>VLOOKUP(A4221,Mapping!$H$2:$I$215,2,0)</f>
        <v>Post</v>
      </c>
      <c r="C4221" s="123">
        <f>VLOOKUP(A4221,Mapping!$H$2:$J$215,3,0)</f>
        <v>0</v>
      </c>
      <c r="D4221" t="s">
        <v>110</v>
      </c>
      <c r="E4221" t="str">
        <f>VLOOKUP(D4221,Mapping!$E$2:$F$28,2,0)</f>
        <v>sum</v>
      </c>
      <c r="F4221">
        <v>1</v>
      </c>
    </row>
    <row r="4222" spans="1:6" x14ac:dyDescent="0.35">
      <c r="A4222" s="56">
        <v>44410</v>
      </c>
      <c r="B4222" s="56" t="str">
        <f>VLOOKUP(A4222,Mapping!$H$2:$I$215,2,0)</f>
        <v>Post</v>
      </c>
      <c r="C4222" s="123">
        <f>VLOOKUP(A4222,Mapping!$H$2:$J$215,3,0)</f>
        <v>0</v>
      </c>
      <c r="D4222" t="s">
        <v>110</v>
      </c>
      <c r="E4222" t="str">
        <f>VLOOKUP(D4222,Mapping!$E$2:$F$28,2,0)</f>
        <v>sum</v>
      </c>
      <c r="F4222">
        <v>0</v>
      </c>
    </row>
    <row r="4223" spans="1:6" x14ac:dyDescent="0.35">
      <c r="A4223" s="56">
        <v>44411</v>
      </c>
      <c r="B4223" s="56" t="str">
        <f>VLOOKUP(A4223,Mapping!$H$2:$I$215,2,0)</f>
        <v>Post</v>
      </c>
      <c r="C4223" s="123">
        <f>VLOOKUP(A4223,Mapping!$H$2:$J$215,3,0)</f>
        <v>0</v>
      </c>
      <c r="D4223" t="s">
        <v>110</v>
      </c>
      <c r="E4223" t="str">
        <f>VLOOKUP(D4223,Mapping!$E$2:$F$28,2,0)</f>
        <v>sum</v>
      </c>
      <c r="F4223">
        <v>0</v>
      </c>
    </row>
    <row r="4224" spans="1:6" x14ac:dyDescent="0.35">
      <c r="A4224" s="56">
        <v>44412</v>
      </c>
      <c r="B4224" s="56" t="str">
        <f>VLOOKUP(A4224,Mapping!$H$2:$I$215,2,0)</f>
        <v>Post</v>
      </c>
      <c r="C4224" s="123">
        <f>VLOOKUP(A4224,Mapping!$H$2:$J$215,3,0)</f>
        <v>0</v>
      </c>
      <c r="D4224" t="s">
        <v>110</v>
      </c>
      <c r="E4224" t="str">
        <f>VLOOKUP(D4224,Mapping!$E$2:$F$28,2,0)</f>
        <v>sum</v>
      </c>
      <c r="F4224">
        <v>1</v>
      </c>
    </row>
    <row r="4225" spans="1:6" x14ac:dyDescent="0.35">
      <c r="A4225" s="56">
        <v>44413</v>
      </c>
      <c r="B4225" s="56" t="str">
        <f>VLOOKUP(A4225,Mapping!$H$2:$I$215,2,0)</f>
        <v>Post</v>
      </c>
      <c r="C4225" s="123">
        <f>VLOOKUP(A4225,Mapping!$H$2:$J$215,3,0)</f>
        <v>0</v>
      </c>
      <c r="D4225" t="s">
        <v>110</v>
      </c>
      <c r="E4225" t="str">
        <f>VLOOKUP(D4225,Mapping!$E$2:$F$28,2,0)</f>
        <v>sum</v>
      </c>
      <c r="F4225">
        <v>1</v>
      </c>
    </row>
    <row r="4226" spans="1:6" x14ac:dyDescent="0.35">
      <c r="A4226" s="56">
        <v>44414</v>
      </c>
      <c r="B4226" s="56" t="str">
        <f>VLOOKUP(A4226,Mapping!$H$2:$I$215,2,0)</f>
        <v>Post</v>
      </c>
      <c r="C4226" s="123">
        <f>VLOOKUP(A4226,Mapping!$H$2:$J$215,3,0)</f>
        <v>0</v>
      </c>
      <c r="D4226" t="s">
        <v>110</v>
      </c>
      <c r="E4226" t="str">
        <f>VLOOKUP(D4226,Mapping!$E$2:$F$28,2,0)</f>
        <v>sum</v>
      </c>
      <c r="F4226">
        <v>0</v>
      </c>
    </row>
    <row r="4227" spans="1:6" x14ac:dyDescent="0.35">
      <c r="A4227" s="56">
        <v>44415</v>
      </c>
      <c r="B4227" s="56" t="str">
        <f>VLOOKUP(A4227,Mapping!$H$2:$I$215,2,0)</f>
        <v>Post</v>
      </c>
      <c r="C4227" s="123">
        <f>VLOOKUP(A4227,Mapping!$H$2:$J$215,3,0)</f>
        <v>0</v>
      </c>
      <c r="D4227" t="s">
        <v>110</v>
      </c>
      <c r="E4227" t="str">
        <f>VLOOKUP(D4227,Mapping!$E$2:$F$28,2,0)</f>
        <v>sum</v>
      </c>
      <c r="F4227">
        <v>1</v>
      </c>
    </row>
    <row r="4228" spans="1:6" x14ac:dyDescent="0.35">
      <c r="A4228" s="56">
        <v>44416</v>
      </c>
      <c r="B4228" s="56" t="str">
        <f>VLOOKUP(A4228,Mapping!$H$2:$I$215,2,0)</f>
        <v>Post</v>
      </c>
      <c r="C4228" s="123">
        <f>VLOOKUP(A4228,Mapping!$H$2:$J$215,3,0)</f>
        <v>0</v>
      </c>
      <c r="D4228" t="s">
        <v>110</v>
      </c>
      <c r="E4228" t="str">
        <f>VLOOKUP(D4228,Mapping!$E$2:$F$28,2,0)</f>
        <v>sum</v>
      </c>
      <c r="F4228">
        <v>1</v>
      </c>
    </row>
    <row r="4229" spans="1:6" x14ac:dyDescent="0.35">
      <c r="A4229" s="56">
        <v>44417</v>
      </c>
      <c r="B4229" s="56" t="str">
        <f>VLOOKUP(A4229,Mapping!$H$2:$I$215,2,0)</f>
        <v>Post</v>
      </c>
      <c r="C4229" s="123">
        <f>VLOOKUP(A4229,Mapping!$H$2:$J$215,3,0)</f>
        <v>0</v>
      </c>
      <c r="D4229" t="s">
        <v>110</v>
      </c>
      <c r="E4229" t="str">
        <f>VLOOKUP(D4229,Mapping!$E$2:$F$28,2,0)</f>
        <v>sum</v>
      </c>
      <c r="F4229">
        <v>0</v>
      </c>
    </row>
    <row r="4230" spans="1:6" x14ac:dyDescent="0.35">
      <c r="A4230" s="56">
        <v>44418</v>
      </c>
      <c r="B4230" s="56" t="str">
        <f>VLOOKUP(A4230,Mapping!$H$2:$I$215,2,0)</f>
        <v>Post</v>
      </c>
      <c r="C4230" s="123">
        <f>VLOOKUP(A4230,Mapping!$H$2:$J$215,3,0)</f>
        <v>0</v>
      </c>
      <c r="D4230" t="s">
        <v>110</v>
      </c>
      <c r="E4230" t="str">
        <f>VLOOKUP(D4230,Mapping!$E$2:$F$28,2,0)</f>
        <v>sum</v>
      </c>
      <c r="F4230">
        <v>0</v>
      </c>
    </row>
    <row r="4231" spans="1:6" x14ac:dyDescent="0.35">
      <c r="A4231" s="56">
        <v>44419</v>
      </c>
      <c r="B4231" s="56" t="str">
        <f>VLOOKUP(A4231,Mapping!$H$2:$I$215,2,0)</f>
        <v>Post</v>
      </c>
      <c r="C4231" s="123">
        <f>VLOOKUP(A4231,Mapping!$H$2:$J$215,3,0)</f>
        <v>0</v>
      </c>
      <c r="D4231" t="s">
        <v>110</v>
      </c>
      <c r="E4231" t="str">
        <f>VLOOKUP(D4231,Mapping!$E$2:$F$28,2,0)</f>
        <v>sum</v>
      </c>
      <c r="F4231">
        <v>1</v>
      </c>
    </row>
    <row r="4232" spans="1:6" x14ac:dyDescent="0.35">
      <c r="A4232" s="56">
        <v>44420</v>
      </c>
      <c r="B4232" s="56" t="str">
        <f>VLOOKUP(A4232,Mapping!$H$2:$I$215,2,0)</f>
        <v>Post</v>
      </c>
      <c r="C4232" s="123">
        <f>VLOOKUP(A4232,Mapping!$H$2:$J$215,3,0)</f>
        <v>0</v>
      </c>
      <c r="D4232" t="s">
        <v>110</v>
      </c>
      <c r="E4232" t="str">
        <f>VLOOKUP(D4232,Mapping!$E$2:$F$28,2,0)</f>
        <v>sum</v>
      </c>
      <c r="F4232">
        <v>1</v>
      </c>
    </row>
    <row r="4233" spans="1:6" x14ac:dyDescent="0.35">
      <c r="A4233" s="56">
        <v>44421</v>
      </c>
      <c r="B4233" s="56" t="str">
        <f>VLOOKUP(A4233,Mapping!$H$2:$I$215,2,0)</f>
        <v>Post</v>
      </c>
      <c r="C4233" s="123">
        <f>VLOOKUP(A4233,Mapping!$H$2:$J$215,3,0)</f>
        <v>0</v>
      </c>
      <c r="D4233" t="s">
        <v>110</v>
      </c>
      <c r="E4233" t="str">
        <f>VLOOKUP(D4233,Mapping!$E$2:$F$28,2,0)</f>
        <v>sum</v>
      </c>
      <c r="F4233">
        <v>0</v>
      </c>
    </row>
    <row r="4234" spans="1:6" x14ac:dyDescent="0.35">
      <c r="A4234" s="56">
        <v>44422</v>
      </c>
      <c r="B4234" s="56" t="str">
        <f>VLOOKUP(A4234,Mapping!$H$2:$I$215,2,0)</f>
        <v>Post</v>
      </c>
      <c r="C4234" s="123">
        <f>VLOOKUP(A4234,Mapping!$H$2:$J$215,3,0)</f>
        <v>0</v>
      </c>
      <c r="D4234" t="s">
        <v>110</v>
      </c>
      <c r="E4234" t="str">
        <f>VLOOKUP(D4234,Mapping!$E$2:$F$28,2,0)</f>
        <v>sum</v>
      </c>
      <c r="F4234">
        <v>1</v>
      </c>
    </row>
    <row r="4235" spans="1:6" x14ac:dyDescent="0.35">
      <c r="A4235" s="56">
        <v>44423</v>
      </c>
      <c r="B4235" s="56" t="str">
        <f>VLOOKUP(A4235,Mapping!$H$2:$I$215,2,0)</f>
        <v>Post</v>
      </c>
      <c r="C4235" s="123">
        <f>VLOOKUP(A4235,Mapping!$H$2:$J$215,3,0)</f>
        <v>0</v>
      </c>
      <c r="D4235" t="s">
        <v>110</v>
      </c>
      <c r="E4235" t="str">
        <f>VLOOKUP(D4235,Mapping!$E$2:$F$28,2,0)</f>
        <v>sum</v>
      </c>
      <c r="F4235">
        <v>1</v>
      </c>
    </row>
    <row r="4236" spans="1:6" x14ac:dyDescent="0.35">
      <c r="A4236" s="56">
        <v>44424</v>
      </c>
      <c r="B4236" s="56" t="str">
        <f>VLOOKUP(A4236,Mapping!$H$2:$I$215,2,0)</f>
        <v>Post</v>
      </c>
      <c r="C4236" s="123">
        <f>VLOOKUP(A4236,Mapping!$H$2:$J$215,3,0)</f>
        <v>0</v>
      </c>
      <c r="D4236" t="s">
        <v>110</v>
      </c>
      <c r="E4236" t="str">
        <f>VLOOKUP(D4236,Mapping!$E$2:$F$28,2,0)</f>
        <v>sum</v>
      </c>
      <c r="F4236">
        <v>0</v>
      </c>
    </row>
    <row r="4237" spans="1:6" x14ac:dyDescent="0.35">
      <c r="A4237" s="56">
        <v>44425</v>
      </c>
      <c r="B4237" s="56" t="str">
        <f>VLOOKUP(A4237,Mapping!$H$2:$I$215,2,0)</f>
        <v>Post</v>
      </c>
      <c r="C4237" s="123">
        <f>VLOOKUP(A4237,Mapping!$H$2:$J$215,3,0)</f>
        <v>0</v>
      </c>
      <c r="D4237" t="s">
        <v>110</v>
      </c>
      <c r="E4237" t="str">
        <f>VLOOKUP(D4237,Mapping!$E$2:$F$28,2,0)</f>
        <v>sum</v>
      </c>
      <c r="F4237">
        <v>0</v>
      </c>
    </row>
    <row r="4238" spans="1:6" x14ac:dyDescent="0.35">
      <c r="A4238" s="56">
        <v>44426</v>
      </c>
      <c r="B4238" s="56" t="str">
        <f>VLOOKUP(A4238,Mapping!$H$2:$I$215,2,0)</f>
        <v>Post</v>
      </c>
      <c r="C4238" s="123">
        <f>VLOOKUP(A4238,Mapping!$H$2:$J$215,3,0)</f>
        <v>0</v>
      </c>
      <c r="D4238" t="s">
        <v>110</v>
      </c>
      <c r="E4238" t="str">
        <f>VLOOKUP(D4238,Mapping!$E$2:$F$28,2,0)</f>
        <v>sum</v>
      </c>
      <c r="F4238">
        <v>1</v>
      </c>
    </row>
    <row r="4239" spans="1:6" x14ac:dyDescent="0.35">
      <c r="A4239" s="56">
        <v>44427</v>
      </c>
      <c r="B4239" s="56" t="str">
        <f>VLOOKUP(A4239,Mapping!$H$2:$I$215,2,0)</f>
        <v>Post</v>
      </c>
      <c r="C4239" s="123">
        <f>VLOOKUP(A4239,Mapping!$H$2:$J$215,3,0)</f>
        <v>0</v>
      </c>
      <c r="D4239" t="s">
        <v>110</v>
      </c>
      <c r="E4239" t="str">
        <f>VLOOKUP(D4239,Mapping!$E$2:$F$28,2,0)</f>
        <v>sum</v>
      </c>
      <c r="F4239">
        <v>1</v>
      </c>
    </row>
    <row r="4240" spans="1:6" x14ac:dyDescent="0.35">
      <c r="A4240" s="56">
        <v>44428</v>
      </c>
      <c r="B4240" s="56" t="str">
        <f>VLOOKUP(A4240,Mapping!$H$2:$I$215,2,0)</f>
        <v>Post</v>
      </c>
      <c r="C4240" s="123">
        <f>VLOOKUP(A4240,Mapping!$H$2:$J$215,3,0)</f>
        <v>0</v>
      </c>
      <c r="D4240" t="s">
        <v>110</v>
      </c>
      <c r="E4240" t="str">
        <f>VLOOKUP(D4240,Mapping!$E$2:$F$28,2,0)</f>
        <v>sum</v>
      </c>
      <c r="F4240">
        <v>0</v>
      </c>
    </row>
    <row r="4241" spans="1:6" x14ac:dyDescent="0.35">
      <c r="A4241" s="56">
        <v>44429</v>
      </c>
      <c r="B4241" s="56" t="str">
        <f>VLOOKUP(A4241,Mapping!$H$2:$I$215,2,0)</f>
        <v>Post</v>
      </c>
      <c r="C4241" s="123">
        <f>VLOOKUP(A4241,Mapping!$H$2:$J$215,3,0)</f>
        <v>0</v>
      </c>
      <c r="D4241" t="s">
        <v>110</v>
      </c>
      <c r="E4241" t="str">
        <f>VLOOKUP(D4241,Mapping!$E$2:$F$28,2,0)</f>
        <v>sum</v>
      </c>
      <c r="F4241">
        <v>1</v>
      </c>
    </row>
    <row r="4242" spans="1:6" x14ac:dyDescent="0.35">
      <c r="A4242" s="56">
        <v>44430</v>
      </c>
      <c r="B4242" s="56" t="str">
        <f>VLOOKUP(A4242,Mapping!$H$2:$I$215,2,0)</f>
        <v>Post</v>
      </c>
      <c r="C4242" s="123">
        <f>VLOOKUP(A4242,Mapping!$H$2:$J$215,3,0)</f>
        <v>0</v>
      </c>
      <c r="D4242" t="s">
        <v>110</v>
      </c>
      <c r="E4242" t="str">
        <f>VLOOKUP(D4242,Mapping!$E$2:$F$28,2,0)</f>
        <v>sum</v>
      </c>
      <c r="F4242">
        <v>1</v>
      </c>
    </row>
    <row r="4243" spans="1:6" x14ac:dyDescent="0.35">
      <c r="A4243" s="56">
        <v>44431</v>
      </c>
      <c r="B4243" s="56" t="str">
        <f>VLOOKUP(A4243,Mapping!$H$2:$I$215,2,0)</f>
        <v>Post</v>
      </c>
      <c r="C4243" s="123">
        <f>VLOOKUP(A4243,Mapping!$H$2:$J$215,3,0)</f>
        <v>0</v>
      </c>
      <c r="D4243" t="s">
        <v>110</v>
      </c>
      <c r="E4243" t="str">
        <f>VLOOKUP(D4243,Mapping!$E$2:$F$28,2,0)</f>
        <v>sum</v>
      </c>
      <c r="F4243">
        <v>0</v>
      </c>
    </row>
    <row r="4244" spans="1:6" x14ac:dyDescent="0.35">
      <c r="A4244" s="56">
        <v>44432</v>
      </c>
      <c r="B4244" s="56" t="str">
        <f>VLOOKUP(A4244,Mapping!$H$2:$I$215,2,0)</f>
        <v>Post</v>
      </c>
      <c r="C4244" s="123">
        <f>VLOOKUP(A4244,Mapping!$H$2:$J$215,3,0)</f>
        <v>0</v>
      </c>
      <c r="D4244" t="s">
        <v>110</v>
      </c>
      <c r="E4244" t="str">
        <f>VLOOKUP(D4244,Mapping!$E$2:$F$28,2,0)</f>
        <v>sum</v>
      </c>
      <c r="F4244">
        <v>0</v>
      </c>
    </row>
    <row r="4245" spans="1:6" x14ac:dyDescent="0.35">
      <c r="A4245" s="56">
        <v>44433</v>
      </c>
      <c r="B4245" s="56" t="str">
        <f>VLOOKUP(A4245,Mapping!$H$2:$I$215,2,0)</f>
        <v>Post</v>
      </c>
      <c r="C4245" s="123">
        <f>VLOOKUP(A4245,Mapping!$H$2:$J$215,3,0)</f>
        <v>0</v>
      </c>
      <c r="D4245" t="s">
        <v>110</v>
      </c>
      <c r="E4245" t="str">
        <f>VLOOKUP(D4245,Mapping!$E$2:$F$28,2,0)</f>
        <v>sum</v>
      </c>
      <c r="F4245">
        <v>1</v>
      </c>
    </row>
    <row r="4246" spans="1:6" x14ac:dyDescent="0.35">
      <c r="A4246" s="56">
        <v>44434</v>
      </c>
      <c r="B4246" s="56" t="str">
        <f>VLOOKUP(A4246,Mapping!$H$2:$I$215,2,0)</f>
        <v>Post</v>
      </c>
      <c r="C4246" s="123">
        <f>VLOOKUP(A4246,Mapping!$H$2:$J$215,3,0)</f>
        <v>0</v>
      </c>
      <c r="D4246" t="s">
        <v>110</v>
      </c>
      <c r="E4246" t="str">
        <f>VLOOKUP(D4246,Mapping!$E$2:$F$28,2,0)</f>
        <v>sum</v>
      </c>
      <c r="F4246">
        <v>1</v>
      </c>
    </row>
    <row r="4247" spans="1:6" x14ac:dyDescent="0.35">
      <c r="A4247" s="56">
        <v>44435</v>
      </c>
      <c r="B4247" s="56" t="str">
        <f>VLOOKUP(A4247,Mapping!$H$2:$I$215,2,0)</f>
        <v>Post</v>
      </c>
      <c r="C4247" s="123">
        <f>VLOOKUP(A4247,Mapping!$H$2:$J$215,3,0)</f>
        <v>0</v>
      </c>
      <c r="D4247" t="s">
        <v>110</v>
      </c>
      <c r="E4247" t="str">
        <f>VLOOKUP(D4247,Mapping!$E$2:$F$28,2,0)</f>
        <v>sum</v>
      </c>
      <c r="F4247">
        <v>0</v>
      </c>
    </row>
    <row r="4248" spans="1:6" x14ac:dyDescent="0.35">
      <c r="A4248" s="56">
        <v>44436</v>
      </c>
      <c r="B4248" s="56" t="str">
        <f>VLOOKUP(A4248,Mapping!$H$2:$I$215,2,0)</f>
        <v>Post</v>
      </c>
      <c r="C4248" s="123">
        <f>VLOOKUP(A4248,Mapping!$H$2:$J$215,3,0)</f>
        <v>0</v>
      </c>
      <c r="D4248" t="s">
        <v>110</v>
      </c>
      <c r="E4248" t="str">
        <f>VLOOKUP(D4248,Mapping!$E$2:$F$28,2,0)</f>
        <v>sum</v>
      </c>
      <c r="F4248">
        <v>1</v>
      </c>
    </row>
    <row r="4249" spans="1:6" x14ac:dyDescent="0.35">
      <c r="A4249" s="56">
        <v>44437</v>
      </c>
      <c r="B4249" s="56" t="str">
        <f>VLOOKUP(A4249,Mapping!$H$2:$I$215,2,0)</f>
        <v>Post</v>
      </c>
      <c r="C4249" s="123">
        <f>VLOOKUP(A4249,Mapping!$H$2:$J$215,3,0)</f>
        <v>0</v>
      </c>
      <c r="D4249" t="s">
        <v>110</v>
      </c>
      <c r="E4249" t="str">
        <f>VLOOKUP(D4249,Mapping!$E$2:$F$28,2,0)</f>
        <v>sum</v>
      </c>
      <c r="F4249">
        <v>1</v>
      </c>
    </row>
    <row r="4250" spans="1:6" x14ac:dyDescent="0.35">
      <c r="A4250" s="56">
        <v>44438</v>
      </c>
      <c r="B4250" s="56" t="str">
        <f>VLOOKUP(A4250,Mapping!$H$2:$I$215,2,0)</f>
        <v>Post</v>
      </c>
      <c r="C4250" s="123">
        <f>VLOOKUP(A4250,Mapping!$H$2:$J$215,3,0)</f>
        <v>0</v>
      </c>
      <c r="D4250" t="s">
        <v>110</v>
      </c>
      <c r="E4250" t="str">
        <f>VLOOKUP(D4250,Mapping!$E$2:$F$28,2,0)</f>
        <v>sum</v>
      </c>
      <c r="F4250">
        <v>0</v>
      </c>
    </row>
    <row r="4251" spans="1:6" x14ac:dyDescent="0.35">
      <c r="A4251" s="56">
        <v>44439</v>
      </c>
      <c r="B4251" s="56" t="str">
        <f>VLOOKUP(A4251,Mapping!$H$2:$I$215,2,0)</f>
        <v>Post</v>
      </c>
      <c r="C4251" s="123">
        <f>VLOOKUP(A4251,Mapping!$H$2:$J$215,3,0)</f>
        <v>0</v>
      </c>
      <c r="D4251" t="s">
        <v>110</v>
      </c>
      <c r="E4251" t="str">
        <f>VLOOKUP(D4251,Mapping!$E$2:$F$28,2,0)</f>
        <v>sum</v>
      </c>
      <c r="F4251">
        <v>0</v>
      </c>
    </row>
    <row r="4252" spans="1:6" x14ac:dyDescent="0.35">
      <c r="A4252" s="56">
        <v>44440</v>
      </c>
      <c r="B4252" s="56" t="str">
        <f>VLOOKUP(A4252,Mapping!$H$2:$I$215,2,0)</f>
        <v>Post</v>
      </c>
      <c r="C4252" s="123">
        <f>VLOOKUP(A4252,Mapping!$H$2:$J$215,3,0)</f>
        <v>0</v>
      </c>
      <c r="D4252" t="s">
        <v>110</v>
      </c>
      <c r="E4252" t="str">
        <f>VLOOKUP(D4252,Mapping!$E$2:$F$28,2,0)</f>
        <v>sum</v>
      </c>
      <c r="F4252">
        <v>1</v>
      </c>
    </row>
    <row r="4253" spans="1:6" x14ac:dyDescent="0.35">
      <c r="A4253" s="56">
        <v>44441</v>
      </c>
      <c r="B4253" s="56" t="str">
        <f>VLOOKUP(A4253,Mapping!$H$2:$I$215,2,0)</f>
        <v>Post</v>
      </c>
      <c r="C4253" s="123">
        <f>VLOOKUP(A4253,Mapping!$H$2:$J$215,3,0)</f>
        <v>0</v>
      </c>
      <c r="D4253" t="s">
        <v>110</v>
      </c>
      <c r="E4253" t="str">
        <f>VLOOKUP(D4253,Mapping!$E$2:$F$28,2,0)</f>
        <v>sum</v>
      </c>
      <c r="F4253">
        <v>1</v>
      </c>
    </row>
    <row r="4254" spans="1:6" x14ac:dyDescent="0.35">
      <c r="A4254" s="56">
        <v>44442</v>
      </c>
      <c r="B4254" s="56" t="str">
        <f>VLOOKUP(A4254,Mapping!$H$2:$I$215,2,0)</f>
        <v>Post</v>
      </c>
      <c r="C4254" s="123">
        <f>VLOOKUP(A4254,Mapping!$H$2:$J$215,3,0)</f>
        <v>0</v>
      </c>
      <c r="D4254" t="s">
        <v>110</v>
      </c>
      <c r="E4254" t="str">
        <f>VLOOKUP(D4254,Mapping!$E$2:$F$28,2,0)</f>
        <v>sum</v>
      </c>
      <c r="F4254">
        <v>0</v>
      </c>
    </row>
    <row r="4255" spans="1:6" x14ac:dyDescent="0.35">
      <c r="A4255" s="56">
        <v>44443</v>
      </c>
      <c r="B4255" s="56" t="str">
        <f>VLOOKUP(A4255,Mapping!$H$2:$I$215,2,0)</f>
        <v>Post</v>
      </c>
      <c r="C4255" s="123">
        <f>VLOOKUP(A4255,Mapping!$H$2:$J$215,3,0)</f>
        <v>0</v>
      </c>
      <c r="D4255" t="s">
        <v>110</v>
      </c>
      <c r="E4255" t="str">
        <f>VLOOKUP(D4255,Mapping!$E$2:$F$28,2,0)</f>
        <v>sum</v>
      </c>
      <c r="F4255">
        <v>1</v>
      </c>
    </row>
    <row r="4256" spans="1:6" x14ac:dyDescent="0.35">
      <c r="A4256" s="56">
        <v>44444</v>
      </c>
      <c r="B4256" s="56" t="str">
        <f>VLOOKUP(A4256,Mapping!$H$2:$I$215,2,0)</f>
        <v>Post</v>
      </c>
      <c r="C4256" s="123">
        <f>VLOOKUP(A4256,Mapping!$H$2:$J$215,3,0)</f>
        <v>0</v>
      </c>
      <c r="D4256" t="s">
        <v>110</v>
      </c>
      <c r="E4256" t="str">
        <f>VLOOKUP(D4256,Mapping!$E$2:$F$28,2,0)</f>
        <v>sum</v>
      </c>
      <c r="F4256">
        <v>1</v>
      </c>
    </row>
    <row r="4257" spans="1:6" x14ac:dyDescent="0.35">
      <c r="A4257" s="56">
        <v>44445</v>
      </c>
      <c r="B4257" s="56" t="str">
        <f>VLOOKUP(A4257,Mapping!$H$2:$I$215,2,0)</f>
        <v>Post</v>
      </c>
      <c r="C4257" s="123">
        <f>VLOOKUP(A4257,Mapping!$H$2:$J$215,3,0)</f>
        <v>0</v>
      </c>
      <c r="D4257" t="s">
        <v>110</v>
      </c>
      <c r="E4257" t="str">
        <f>VLOOKUP(D4257,Mapping!$E$2:$F$28,2,0)</f>
        <v>sum</v>
      </c>
      <c r="F4257">
        <v>0</v>
      </c>
    </row>
    <row r="4258" spans="1:6" x14ac:dyDescent="0.35">
      <c r="A4258" s="56">
        <v>44446</v>
      </c>
      <c r="B4258" s="56" t="str">
        <f>VLOOKUP(A4258,Mapping!$H$2:$I$215,2,0)</f>
        <v>Post</v>
      </c>
      <c r="C4258" s="123">
        <f>VLOOKUP(A4258,Mapping!$H$2:$J$215,3,0)</f>
        <v>0</v>
      </c>
      <c r="D4258" t="s">
        <v>110</v>
      </c>
      <c r="E4258" t="str">
        <f>VLOOKUP(D4258,Mapping!$E$2:$F$28,2,0)</f>
        <v>sum</v>
      </c>
      <c r="F4258">
        <v>0</v>
      </c>
    </row>
    <row r="4259" spans="1:6" x14ac:dyDescent="0.35">
      <c r="A4259" s="56">
        <v>44447</v>
      </c>
      <c r="B4259" s="56" t="str">
        <f>VLOOKUP(A4259,Mapping!$H$2:$I$215,2,0)</f>
        <v>Post</v>
      </c>
      <c r="C4259" s="123">
        <f>VLOOKUP(A4259,Mapping!$H$2:$J$215,3,0)</f>
        <v>0</v>
      </c>
      <c r="D4259" t="s">
        <v>110</v>
      </c>
      <c r="E4259" t="str">
        <f>VLOOKUP(D4259,Mapping!$E$2:$F$28,2,0)</f>
        <v>sum</v>
      </c>
      <c r="F4259">
        <v>1</v>
      </c>
    </row>
    <row r="4260" spans="1:6" x14ac:dyDescent="0.35">
      <c r="A4260" s="56">
        <v>44448</v>
      </c>
      <c r="B4260" s="56" t="str">
        <f>VLOOKUP(A4260,Mapping!$H$2:$I$215,2,0)</f>
        <v>Post</v>
      </c>
      <c r="C4260" s="123">
        <f>VLOOKUP(A4260,Mapping!$H$2:$J$215,3,0)</f>
        <v>0</v>
      </c>
      <c r="D4260" t="s">
        <v>110</v>
      </c>
      <c r="E4260" t="str">
        <f>VLOOKUP(D4260,Mapping!$E$2:$F$28,2,0)</f>
        <v>sum</v>
      </c>
      <c r="F4260">
        <v>1</v>
      </c>
    </row>
    <row r="4261" spans="1:6" x14ac:dyDescent="0.35">
      <c r="A4261" s="56">
        <v>44449</v>
      </c>
      <c r="B4261" s="56" t="str">
        <f>VLOOKUP(A4261,Mapping!$H$2:$I$215,2,0)</f>
        <v>Post</v>
      </c>
      <c r="C4261" s="123">
        <f>VLOOKUP(A4261,Mapping!$H$2:$J$215,3,0)</f>
        <v>0</v>
      </c>
      <c r="D4261" t="s">
        <v>110</v>
      </c>
      <c r="E4261" t="str">
        <f>VLOOKUP(D4261,Mapping!$E$2:$F$28,2,0)</f>
        <v>sum</v>
      </c>
      <c r="F4261">
        <v>0</v>
      </c>
    </row>
    <row r="4262" spans="1:6" x14ac:dyDescent="0.35">
      <c r="A4262" s="56">
        <v>44450</v>
      </c>
      <c r="B4262" s="56" t="str">
        <f>VLOOKUP(A4262,Mapping!$H$2:$I$215,2,0)</f>
        <v>Post</v>
      </c>
      <c r="C4262" s="123">
        <f>VLOOKUP(A4262,Mapping!$H$2:$J$215,3,0)</f>
        <v>0</v>
      </c>
      <c r="D4262" t="s">
        <v>110</v>
      </c>
      <c r="E4262" t="str">
        <f>VLOOKUP(D4262,Mapping!$E$2:$F$28,2,0)</f>
        <v>sum</v>
      </c>
      <c r="F4262">
        <v>1</v>
      </c>
    </row>
    <row r="4263" spans="1:6" x14ac:dyDescent="0.35">
      <c r="A4263" s="56">
        <v>44451</v>
      </c>
      <c r="B4263" s="56" t="str">
        <f>VLOOKUP(A4263,Mapping!$H$2:$I$215,2,0)</f>
        <v>Post</v>
      </c>
      <c r="C4263" s="123">
        <f>VLOOKUP(A4263,Mapping!$H$2:$J$215,3,0)</f>
        <v>0</v>
      </c>
      <c r="D4263" t="s">
        <v>110</v>
      </c>
      <c r="E4263" t="str">
        <f>VLOOKUP(D4263,Mapping!$E$2:$F$28,2,0)</f>
        <v>sum</v>
      </c>
      <c r="F4263">
        <v>1</v>
      </c>
    </row>
    <row r="4264" spans="1:6" x14ac:dyDescent="0.35">
      <c r="A4264" s="56">
        <v>44452</v>
      </c>
      <c r="B4264" s="56" t="str">
        <f>VLOOKUP(A4264,Mapping!$H$2:$I$215,2,0)</f>
        <v>Post</v>
      </c>
      <c r="C4264" s="123">
        <f>VLOOKUP(A4264,Mapping!$H$2:$J$215,3,0)</f>
        <v>0</v>
      </c>
      <c r="D4264" t="s">
        <v>110</v>
      </c>
      <c r="E4264" t="str">
        <f>VLOOKUP(D4264,Mapping!$E$2:$F$28,2,0)</f>
        <v>sum</v>
      </c>
      <c r="F4264">
        <v>0</v>
      </c>
    </row>
    <row r="4265" spans="1:6" x14ac:dyDescent="0.35">
      <c r="A4265" s="56">
        <v>44453</v>
      </c>
      <c r="B4265" s="56" t="str">
        <f>VLOOKUP(A4265,Mapping!$H$2:$I$215,2,0)</f>
        <v>Post</v>
      </c>
      <c r="C4265" s="123">
        <f>VLOOKUP(A4265,Mapping!$H$2:$J$215,3,0)</f>
        <v>0</v>
      </c>
      <c r="D4265" t="s">
        <v>110</v>
      </c>
      <c r="E4265" t="str">
        <f>VLOOKUP(D4265,Mapping!$E$2:$F$28,2,0)</f>
        <v>sum</v>
      </c>
      <c r="F4265">
        <v>0</v>
      </c>
    </row>
    <row r="4266" spans="1:6" x14ac:dyDescent="0.35">
      <c r="A4266" s="56">
        <v>44454</v>
      </c>
      <c r="B4266" s="56" t="str">
        <f>VLOOKUP(A4266,Mapping!$H$2:$I$215,2,0)</f>
        <v>Post</v>
      </c>
      <c r="C4266" s="123">
        <f>VLOOKUP(A4266,Mapping!$H$2:$J$215,3,0)</f>
        <v>0</v>
      </c>
      <c r="D4266" t="s">
        <v>110</v>
      </c>
      <c r="E4266" t="str">
        <f>VLOOKUP(D4266,Mapping!$E$2:$F$28,2,0)</f>
        <v>sum</v>
      </c>
      <c r="F4266">
        <v>1</v>
      </c>
    </row>
    <row r="4267" spans="1:6" x14ac:dyDescent="0.35">
      <c r="A4267" s="56">
        <v>44455</v>
      </c>
      <c r="B4267" s="56" t="str">
        <f>VLOOKUP(A4267,Mapping!$H$2:$I$215,2,0)</f>
        <v>Post</v>
      </c>
      <c r="C4267" s="123">
        <f>VLOOKUP(A4267,Mapping!$H$2:$J$215,3,0)</f>
        <v>0</v>
      </c>
      <c r="D4267" t="s">
        <v>110</v>
      </c>
      <c r="E4267" t="str">
        <f>VLOOKUP(D4267,Mapping!$E$2:$F$28,2,0)</f>
        <v>sum</v>
      </c>
      <c r="F4267">
        <v>1</v>
      </c>
    </row>
    <row r="4268" spans="1:6" x14ac:dyDescent="0.35">
      <c r="A4268" s="56">
        <v>44456</v>
      </c>
      <c r="B4268" s="56" t="str">
        <f>VLOOKUP(A4268,Mapping!$H$2:$I$215,2,0)</f>
        <v>Post</v>
      </c>
      <c r="C4268" s="123">
        <f>VLOOKUP(A4268,Mapping!$H$2:$J$215,3,0)</f>
        <v>0</v>
      </c>
      <c r="D4268" t="s">
        <v>110</v>
      </c>
      <c r="E4268" t="str">
        <f>VLOOKUP(D4268,Mapping!$E$2:$F$28,2,0)</f>
        <v>sum</v>
      </c>
      <c r="F4268">
        <v>0</v>
      </c>
    </row>
    <row r="4269" spans="1:6" x14ac:dyDescent="0.35">
      <c r="A4269" s="56">
        <v>44457</v>
      </c>
      <c r="B4269" s="56" t="str">
        <f>VLOOKUP(A4269,Mapping!$H$2:$I$215,2,0)</f>
        <v>Post</v>
      </c>
      <c r="C4269" s="123">
        <f>VLOOKUP(A4269,Mapping!$H$2:$J$215,3,0)</f>
        <v>0</v>
      </c>
      <c r="D4269" t="s">
        <v>110</v>
      </c>
      <c r="E4269" t="str">
        <f>VLOOKUP(D4269,Mapping!$E$2:$F$28,2,0)</f>
        <v>sum</v>
      </c>
      <c r="F4269">
        <v>1</v>
      </c>
    </row>
    <row r="4270" spans="1:6" x14ac:dyDescent="0.35">
      <c r="A4270" s="56">
        <v>44458</v>
      </c>
      <c r="B4270" s="56" t="str">
        <f>VLOOKUP(A4270,Mapping!$H$2:$I$215,2,0)</f>
        <v>Post</v>
      </c>
      <c r="C4270" s="123">
        <f>VLOOKUP(A4270,Mapping!$H$2:$J$215,3,0)</f>
        <v>0</v>
      </c>
      <c r="D4270" t="s">
        <v>110</v>
      </c>
      <c r="E4270" t="str">
        <f>VLOOKUP(D4270,Mapping!$E$2:$F$28,2,0)</f>
        <v>sum</v>
      </c>
      <c r="F4270">
        <v>1</v>
      </c>
    </row>
    <row r="4271" spans="1:6" x14ac:dyDescent="0.35">
      <c r="A4271" s="56">
        <v>44459</v>
      </c>
      <c r="B4271" s="56" t="str">
        <f>VLOOKUP(A4271,Mapping!$H$2:$I$215,2,0)</f>
        <v>Post</v>
      </c>
      <c r="C4271" s="123">
        <f>VLOOKUP(A4271,Mapping!$H$2:$J$215,3,0)</f>
        <v>0</v>
      </c>
      <c r="D4271" t="s">
        <v>110</v>
      </c>
      <c r="E4271" t="str">
        <f>VLOOKUP(D4271,Mapping!$E$2:$F$28,2,0)</f>
        <v>sum</v>
      </c>
      <c r="F4271">
        <v>0</v>
      </c>
    </row>
    <row r="4272" spans="1:6" x14ac:dyDescent="0.35">
      <c r="A4272" s="56">
        <v>44460</v>
      </c>
      <c r="B4272" s="56" t="str">
        <f>VLOOKUP(A4272,Mapping!$H$2:$I$215,2,0)</f>
        <v>Post</v>
      </c>
      <c r="C4272" s="123">
        <f>VLOOKUP(A4272,Mapping!$H$2:$J$215,3,0)</f>
        <v>0</v>
      </c>
      <c r="D4272" t="s">
        <v>110</v>
      </c>
      <c r="E4272" t="str">
        <f>VLOOKUP(D4272,Mapping!$E$2:$F$28,2,0)</f>
        <v>sum</v>
      </c>
      <c r="F4272">
        <v>0</v>
      </c>
    </row>
    <row r="4273" spans="1:6" x14ac:dyDescent="0.35">
      <c r="A4273" s="56">
        <v>44461</v>
      </c>
      <c r="B4273" s="56" t="str">
        <f>VLOOKUP(A4273,Mapping!$H$2:$I$215,2,0)</f>
        <v>Post</v>
      </c>
      <c r="C4273" s="123">
        <f>VLOOKUP(A4273,Mapping!$H$2:$J$215,3,0)</f>
        <v>0</v>
      </c>
      <c r="D4273" t="s">
        <v>110</v>
      </c>
      <c r="E4273" t="str">
        <f>VLOOKUP(D4273,Mapping!$E$2:$F$28,2,0)</f>
        <v>sum</v>
      </c>
      <c r="F4273">
        <v>1</v>
      </c>
    </row>
    <row r="4274" spans="1:6" x14ac:dyDescent="0.35">
      <c r="A4274" s="56">
        <v>44462</v>
      </c>
      <c r="B4274" s="56" t="str">
        <f>VLOOKUP(A4274,Mapping!$H$2:$I$215,2,0)</f>
        <v>Post</v>
      </c>
      <c r="C4274" s="123">
        <f>VLOOKUP(A4274,Mapping!$H$2:$J$215,3,0)</f>
        <v>0</v>
      </c>
      <c r="D4274" t="s">
        <v>110</v>
      </c>
      <c r="E4274" t="str">
        <f>VLOOKUP(D4274,Mapping!$E$2:$F$28,2,0)</f>
        <v>sum</v>
      </c>
      <c r="F4274">
        <v>1</v>
      </c>
    </row>
    <row r="4275" spans="1:6" x14ac:dyDescent="0.35">
      <c r="A4275" s="56">
        <v>44463</v>
      </c>
      <c r="B4275" s="56" t="str">
        <f>VLOOKUP(A4275,Mapping!$H$2:$I$215,2,0)</f>
        <v>Post</v>
      </c>
      <c r="C4275" s="123">
        <f>VLOOKUP(A4275,Mapping!$H$2:$J$215,3,0)</f>
        <v>0</v>
      </c>
      <c r="D4275" t="s">
        <v>110</v>
      </c>
      <c r="E4275" t="str">
        <f>VLOOKUP(D4275,Mapping!$E$2:$F$28,2,0)</f>
        <v>sum</v>
      </c>
      <c r="F4275">
        <v>0</v>
      </c>
    </row>
    <row r="4276" spans="1:6" x14ac:dyDescent="0.35">
      <c r="A4276" s="56">
        <v>44464</v>
      </c>
      <c r="B4276" s="56" t="str">
        <f>VLOOKUP(A4276,Mapping!$H$2:$I$215,2,0)</f>
        <v>Post</v>
      </c>
      <c r="C4276" s="123">
        <f>VLOOKUP(A4276,Mapping!$H$2:$J$215,3,0)</f>
        <v>0</v>
      </c>
      <c r="D4276" t="s">
        <v>110</v>
      </c>
      <c r="E4276" t="str">
        <f>VLOOKUP(D4276,Mapping!$E$2:$F$28,2,0)</f>
        <v>sum</v>
      </c>
      <c r="F4276">
        <v>1</v>
      </c>
    </row>
    <row r="4277" spans="1:6" x14ac:dyDescent="0.35">
      <c r="A4277" s="56">
        <v>44465</v>
      </c>
      <c r="B4277" s="56" t="str">
        <f>VLOOKUP(A4277,Mapping!$H$2:$I$215,2,0)</f>
        <v>Post</v>
      </c>
      <c r="C4277" s="123">
        <f>VLOOKUP(A4277,Mapping!$H$2:$J$215,3,0)</f>
        <v>0</v>
      </c>
      <c r="D4277" t="s">
        <v>110</v>
      </c>
      <c r="E4277" t="str">
        <f>VLOOKUP(D4277,Mapping!$E$2:$F$28,2,0)</f>
        <v>sum</v>
      </c>
      <c r="F4277">
        <v>1</v>
      </c>
    </row>
    <row r="4278" spans="1:6" x14ac:dyDescent="0.35">
      <c r="A4278" s="56">
        <v>44466</v>
      </c>
      <c r="B4278" s="56" t="str">
        <f>VLOOKUP(A4278,Mapping!$H$2:$I$215,2,0)</f>
        <v>Post</v>
      </c>
      <c r="C4278" s="123">
        <f>VLOOKUP(A4278,Mapping!$H$2:$J$215,3,0)</f>
        <v>0</v>
      </c>
      <c r="D4278" t="s">
        <v>110</v>
      </c>
      <c r="E4278" t="str">
        <f>VLOOKUP(D4278,Mapping!$E$2:$F$28,2,0)</f>
        <v>sum</v>
      </c>
      <c r="F4278">
        <v>0</v>
      </c>
    </row>
    <row r="4279" spans="1:6" x14ac:dyDescent="0.35">
      <c r="A4279" s="56">
        <v>44467</v>
      </c>
      <c r="B4279" s="56" t="str">
        <f>VLOOKUP(A4279,Mapping!$H$2:$I$215,2,0)</f>
        <v>Post</v>
      </c>
      <c r="C4279" s="123">
        <f>VLOOKUP(A4279,Mapping!$H$2:$J$215,3,0)</f>
        <v>0</v>
      </c>
      <c r="D4279" t="s">
        <v>110</v>
      </c>
      <c r="E4279" t="str">
        <f>VLOOKUP(D4279,Mapping!$E$2:$F$28,2,0)</f>
        <v>sum</v>
      </c>
      <c r="F4279">
        <v>0</v>
      </c>
    </row>
    <row r="4280" spans="1:6" x14ac:dyDescent="0.35">
      <c r="A4280" s="56">
        <v>44468</v>
      </c>
      <c r="B4280" s="56" t="str">
        <f>VLOOKUP(A4280,Mapping!$H$2:$I$215,2,0)</f>
        <v>Post</v>
      </c>
      <c r="C4280" s="123">
        <f>VLOOKUP(A4280,Mapping!$H$2:$J$215,3,0)</f>
        <v>0</v>
      </c>
      <c r="D4280" t="s">
        <v>110</v>
      </c>
      <c r="E4280" t="str">
        <f>VLOOKUP(D4280,Mapping!$E$2:$F$28,2,0)</f>
        <v>sum</v>
      </c>
      <c r="F4280">
        <v>1</v>
      </c>
    </row>
    <row r="4281" spans="1:6" x14ac:dyDescent="0.35">
      <c r="A4281" s="56">
        <v>44469</v>
      </c>
      <c r="B4281" s="56" t="str">
        <f>VLOOKUP(A4281,Mapping!$H$2:$I$215,2,0)</f>
        <v>Post</v>
      </c>
      <c r="C4281" s="123">
        <f>VLOOKUP(A4281,Mapping!$H$2:$J$215,3,0)</f>
        <v>0</v>
      </c>
      <c r="D4281" t="s">
        <v>110</v>
      </c>
      <c r="E4281" t="str">
        <f>VLOOKUP(D4281,Mapping!$E$2:$F$28,2,0)</f>
        <v>sum</v>
      </c>
      <c r="F4281">
        <v>1</v>
      </c>
    </row>
    <row r="4282" spans="1:6" x14ac:dyDescent="0.35">
      <c r="A4282" s="56">
        <v>44256</v>
      </c>
      <c r="B4282" s="56" t="str">
        <f>VLOOKUP(A4282,Mapping!$H$2:$I$215,2,0)</f>
        <v>Pre</v>
      </c>
      <c r="C4282" s="123" t="str">
        <f>VLOOKUP(A4282,Mapping!$H$2:$J$215,3,0)</f>
        <v>Pre</v>
      </c>
      <c r="D4282" t="s">
        <v>125</v>
      </c>
      <c r="E4282" t="str">
        <f>VLOOKUP(D4282,Mapping!$E$2:$F$28,2,0)</f>
        <v>sum</v>
      </c>
      <c r="F4282">
        <v>0</v>
      </c>
    </row>
    <row r="4283" spans="1:6" x14ac:dyDescent="0.35">
      <c r="A4283" s="56">
        <v>44257</v>
      </c>
      <c r="B4283" s="56" t="str">
        <f>VLOOKUP(A4283,Mapping!$H$2:$I$215,2,0)</f>
        <v>Pre</v>
      </c>
      <c r="C4283" s="123" t="str">
        <f>VLOOKUP(A4283,Mapping!$H$2:$J$215,3,0)</f>
        <v>Pre</v>
      </c>
      <c r="D4283" t="s">
        <v>125</v>
      </c>
      <c r="E4283" t="str">
        <f>VLOOKUP(D4283,Mapping!$E$2:$F$28,2,0)</f>
        <v>sum</v>
      </c>
      <c r="F4283">
        <v>0</v>
      </c>
    </row>
    <row r="4284" spans="1:6" x14ac:dyDescent="0.35">
      <c r="A4284" s="56">
        <v>44258</v>
      </c>
      <c r="B4284" s="56" t="str">
        <f>VLOOKUP(A4284,Mapping!$H$2:$I$215,2,0)</f>
        <v>Pre</v>
      </c>
      <c r="C4284" s="123" t="str">
        <f>VLOOKUP(A4284,Mapping!$H$2:$J$215,3,0)</f>
        <v>Pre</v>
      </c>
      <c r="D4284" t="s">
        <v>125</v>
      </c>
      <c r="E4284" t="str">
        <f>VLOOKUP(D4284,Mapping!$E$2:$F$28,2,0)</f>
        <v>sum</v>
      </c>
      <c r="F4284">
        <v>0</v>
      </c>
    </row>
    <row r="4285" spans="1:6" x14ac:dyDescent="0.35">
      <c r="A4285" s="56">
        <v>44259</v>
      </c>
      <c r="B4285" s="56" t="str">
        <f>VLOOKUP(A4285,Mapping!$H$2:$I$215,2,0)</f>
        <v>Pre</v>
      </c>
      <c r="C4285" s="123" t="str">
        <f>VLOOKUP(A4285,Mapping!$H$2:$J$215,3,0)</f>
        <v>Pre</v>
      </c>
      <c r="D4285" t="s">
        <v>125</v>
      </c>
      <c r="E4285" t="str">
        <f>VLOOKUP(D4285,Mapping!$E$2:$F$28,2,0)</f>
        <v>sum</v>
      </c>
      <c r="F4285">
        <v>0</v>
      </c>
    </row>
    <row r="4286" spans="1:6" x14ac:dyDescent="0.35">
      <c r="A4286" s="56">
        <v>44260</v>
      </c>
      <c r="B4286" s="56" t="str">
        <f>VLOOKUP(A4286,Mapping!$H$2:$I$215,2,0)</f>
        <v>Pre</v>
      </c>
      <c r="C4286" s="123" t="str">
        <f>VLOOKUP(A4286,Mapping!$H$2:$J$215,3,0)</f>
        <v>Pre</v>
      </c>
      <c r="D4286" t="s">
        <v>125</v>
      </c>
      <c r="E4286" t="str">
        <f>VLOOKUP(D4286,Mapping!$E$2:$F$28,2,0)</f>
        <v>sum</v>
      </c>
      <c r="F4286">
        <v>0</v>
      </c>
    </row>
    <row r="4287" spans="1:6" x14ac:dyDescent="0.35">
      <c r="A4287" s="56">
        <v>44261</v>
      </c>
      <c r="B4287" s="56" t="str">
        <f>VLOOKUP(A4287,Mapping!$H$2:$I$215,2,0)</f>
        <v>Pre</v>
      </c>
      <c r="C4287" s="123" t="str">
        <f>VLOOKUP(A4287,Mapping!$H$2:$J$215,3,0)</f>
        <v>Pre</v>
      </c>
      <c r="D4287" t="s">
        <v>125</v>
      </c>
      <c r="E4287" t="str">
        <f>VLOOKUP(D4287,Mapping!$E$2:$F$28,2,0)</f>
        <v>sum</v>
      </c>
      <c r="F4287">
        <v>0</v>
      </c>
    </row>
    <row r="4288" spans="1:6" x14ac:dyDescent="0.35">
      <c r="A4288" s="56">
        <v>44262</v>
      </c>
      <c r="B4288" s="56" t="str">
        <f>VLOOKUP(A4288,Mapping!$H$2:$I$215,2,0)</f>
        <v>Pre</v>
      </c>
      <c r="C4288" s="123" t="str">
        <f>VLOOKUP(A4288,Mapping!$H$2:$J$215,3,0)</f>
        <v>Pre</v>
      </c>
      <c r="D4288" t="s">
        <v>125</v>
      </c>
      <c r="E4288" t="str">
        <f>VLOOKUP(D4288,Mapping!$E$2:$F$28,2,0)</f>
        <v>sum</v>
      </c>
      <c r="F4288">
        <v>0</v>
      </c>
    </row>
    <row r="4289" spans="1:6" x14ac:dyDescent="0.35">
      <c r="A4289" s="56">
        <v>44263</v>
      </c>
      <c r="B4289" s="56" t="str">
        <f>VLOOKUP(A4289,Mapping!$H$2:$I$215,2,0)</f>
        <v>Pre</v>
      </c>
      <c r="C4289" s="123" t="str">
        <f>VLOOKUP(A4289,Mapping!$H$2:$J$215,3,0)</f>
        <v>Pre</v>
      </c>
      <c r="D4289" t="s">
        <v>125</v>
      </c>
      <c r="E4289" t="str">
        <f>VLOOKUP(D4289,Mapping!$E$2:$F$28,2,0)</f>
        <v>sum</v>
      </c>
      <c r="F4289">
        <v>0</v>
      </c>
    </row>
    <row r="4290" spans="1:6" x14ac:dyDescent="0.35">
      <c r="A4290" s="56">
        <v>44264</v>
      </c>
      <c r="B4290" s="56" t="str">
        <f>VLOOKUP(A4290,Mapping!$H$2:$I$215,2,0)</f>
        <v>Pre</v>
      </c>
      <c r="C4290" s="123" t="str">
        <f>VLOOKUP(A4290,Mapping!$H$2:$J$215,3,0)</f>
        <v>Pre</v>
      </c>
      <c r="D4290" t="s">
        <v>125</v>
      </c>
      <c r="E4290" t="str">
        <f>VLOOKUP(D4290,Mapping!$E$2:$F$28,2,0)</f>
        <v>sum</v>
      </c>
      <c r="F4290">
        <v>0</v>
      </c>
    </row>
    <row r="4291" spans="1:6" x14ac:dyDescent="0.35">
      <c r="A4291" s="56">
        <v>44265</v>
      </c>
      <c r="B4291" s="56" t="str">
        <f>VLOOKUP(A4291,Mapping!$H$2:$I$215,2,0)</f>
        <v>Pre</v>
      </c>
      <c r="C4291" s="123" t="str">
        <f>VLOOKUP(A4291,Mapping!$H$2:$J$215,3,0)</f>
        <v>Pre</v>
      </c>
      <c r="D4291" t="s">
        <v>125</v>
      </c>
      <c r="E4291" t="str">
        <f>VLOOKUP(D4291,Mapping!$E$2:$F$28,2,0)</f>
        <v>sum</v>
      </c>
      <c r="F4291">
        <v>0</v>
      </c>
    </row>
    <row r="4292" spans="1:6" x14ac:dyDescent="0.35">
      <c r="A4292" s="56">
        <v>44266</v>
      </c>
      <c r="B4292" s="56" t="str">
        <f>VLOOKUP(A4292,Mapping!$H$2:$I$215,2,0)</f>
        <v>Pre</v>
      </c>
      <c r="C4292" s="123" t="str">
        <f>VLOOKUP(A4292,Mapping!$H$2:$J$215,3,0)</f>
        <v>Pre</v>
      </c>
      <c r="D4292" t="s">
        <v>125</v>
      </c>
      <c r="E4292" t="str">
        <f>VLOOKUP(D4292,Mapping!$E$2:$F$28,2,0)</f>
        <v>sum</v>
      </c>
      <c r="F4292">
        <v>0</v>
      </c>
    </row>
    <row r="4293" spans="1:6" x14ac:dyDescent="0.35">
      <c r="A4293" s="56">
        <v>44267</v>
      </c>
      <c r="B4293" s="56" t="str">
        <f>VLOOKUP(A4293,Mapping!$H$2:$I$215,2,0)</f>
        <v>Pre</v>
      </c>
      <c r="C4293" s="123" t="str">
        <f>VLOOKUP(A4293,Mapping!$H$2:$J$215,3,0)</f>
        <v>Pre</v>
      </c>
      <c r="D4293" t="s">
        <v>125</v>
      </c>
      <c r="E4293" t="str">
        <f>VLOOKUP(D4293,Mapping!$E$2:$F$28,2,0)</f>
        <v>sum</v>
      </c>
      <c r="F4293">
        <v>0</v>
      </c>
    </row>
    <row r="4294" spans="1:6" x14ac:dyDescent="0.35">
      <c r="A4294" s="56">
        <v>44268</v>
      </c>
      <c r="B4294" s="56" t="str">
        <f>VLOOKUP(A4294,Mapping!$H$2:$I$215,2,0)</f>
        <v>Pre</v>
      </c>
      <c r="C4294" s="123" t="str">
        <f>VLOOKUP(A4294,Mapping!$H$2:$J$215,3,0)</f>
        <v>Pre</v>
      </c>
      <c r="D4294" t="s">
        <v>125</v>
      </c>
      <c r="E4294" t="str">
        <f>VLOOKUP(D4294,Mapping!$E$2:$F$28,2,0)</f>
        <v>sum</v>
      </c>
      <c r="F4294">
        <v>0</v>
      </c>
    </row>
    <row r="4295" spans="1:6" x14ac:dyDescent="0.35">
      <c r="A4295" s="56">
        <v>44269</v>
      </c>
      <c r="B4295" s="56" t="str">
        <f>VLOOKUP(A4295,Mapping!$H$2:$I$215,2,0)</f>
        <v>Pre</v>
      </c>
      <c r="C4295" s="123" t="str">
        <f>VLOOKUP(A4295,Mapping!$H$2:$J$215,3,0)</f>
        <v>Pre</v>
      </c>
      <c r="D4295" t="s">
        <v>125</v>
      </c>
      <c r="E4295" t="str">
        <f>VLOOKUP(D4295,Mapping!$E$2:$F$28,2,0)</f>
        <v>sum</v>
      </c>
      <c r="F4295">
        <v>0</v>
      </c>
    </row>
    <row r="4296" spans="1:6" x14ac:dyDescent="0.35">
      <c r="A4296" s="56">
        <v>44270</v>
      </c>
      <c r="B4296" s="56" t="str">
        <f>VLOOKUP(A4296,Mapping!$H$2:$I$215,2,0)</f>
        <v>Pre</v>
      </c>
      <c r="C4296" s="123" t="str">
        <f>VLOOKUP(A4296,Mapping!$H$2:$J$215,3,0)</f>
        <v>Pre</v>
      </c>
      <c r="D4296" t="s">
        <v>125</v>
      </c>
      <c r="E4296" t="str">
        <f>VLOOKUP(D4296,Mapping!$E$2:$F$28,2,0)</f>
        <v>sum</v>
      </c>
      <c r="F4296">
        <v>0</v>
      </c>
    </row>
    <row r="4297" spans="1:6" x14ac:dyDescent="0.35">
      <c r="A4297" s="56">
        <v>44271</v>
      </c>
      <c r="B4297" s="56" t="str">
        <f>VLOOKUP(A4297,Mapping!$H$2:$I$215,2,0)</f>
        <v>Pre</v>
      </c>
      <c r="C4297" s="123" t="str">
        <f>VLOOKUP(A4297,Mapping!$H$2:$J$215,3,0)</f>
        <v>Pre</v>
      </c>
      <c r="D4297" t="s">
        <v>125</v>
      </c>
      <c r="E4297" t="str">
        <f>VLOOKUP(D4297,Mapping!$E$2:$F$28,2,0)</f>
        <v>sum</v>
      </c>
      <c r="F4297">
        <v>0</v>
      </c>
    </row>
    <row r="4298" spans="1:6" x14ac:dyDescent="0.35">
      <c r="A4298" s="56">
        <v>44272</v>
      </c>
      <c r="B4298" s="56" t="str">
        <f>VLOOKUP(A4298,Mapping!$H$2:$I$215,2,0)</f>
        <v>Pre</v>
      </c>
      <c r="C4298" s="123" t="str">
        <f>VLOOKUP(A4298,Mapping!$H$2:$J$215,3,0)</f>
        <v>Pre</v>
      </c>
      <c r="D4298" t="s">
        <v>125</v>
      </c>
      <c r="E4298" t="str">
        <f>VLOOKUP(D4298,Mapping!$E$2:$F$28,2,0)</f>
        <v>sum</v>
      </c>
      <c r="F4298">
        <v>0</v>
      </c>
    </row>
    <row r="4299" spans="1:6" x14ac:dyDescent="0.35">
      <c r="A4299" s="56">
        <v>44273</v>
      </c>
      <c r="B4299" s="56" t="str">
        <f>VLOOKUP(A4299,Mapping!$H$2:$I$215,2,0)</f>
        <v>Pre</v>
      </c>
      <c r="C4299" s="123" t="str">
        <f>VLOOKUP(A4299,Mapping!$H$2:$J$215,3,0)</f>
        <v>Pre</v>
      </c>
      <c r="D4299" t="s">
        <v>125</v>
      </c>
      <c r="E4299" t="str">
        <f>VLOOKUP(D4299,Mapping!$E$2:$F$28,2,0)</f>
        <v>sum</v>
      </c>
      <c r="F4299">
        <v>0</v>
      </c>
    </row>
    <row r="4300" spans="1:6" x14ac:dyDescent="0.35">
      <c r="A4300" s="56">
        <v>44274</v>
      </c>
      <c r="B4300" s="56" t="str">
        <f>VLOOKUP(A4300,Mapping!$H$2:$I$215,2,0)</f>
        <v>Pre</v>
      </c>
      <c r="C4300" s="123" t="str">
        <f>VLOOKUP(A4300,Mapping!$H$2:$J$215,3,0)</f>
        <v>Pre</v>
      </c>
      <c r="D4300" t="s">
        <v>125</v>
      </c>
      <c r="E4300" t="str">
        <f>VLOOKUP(D4300,Mapping!$E$2:$F$28,2,0)</f>
        <v>sum</v>
      </c>
      <c r="F4300">
        <v>0</v>
      </c>
    </row>
    <row r="4301" spans="1:6" x14ac:dyDescent="0.35">
      <c r="A4301" s="56">
        <v>44275</v>
      </c>
      <c r="B4301" s="56" t="str">
        <f>VLOOKUP(A4301,Mapping!$H$2:$I$215,2,0)</f>
        <v>Pre</v>
      </c>
      <c r="C4301" s="123" t="str">
        <f>VLOOKUP(A4301,Mapping!$H$2:$J$215,3,0)</f>
        <v>Pre</v>
      </c>
      <c r="D4301" t="s">
        <v>125</v>
      </c>
      <c r="E4301" t="str">
        <f>VLOOKUP(D4301,Mapping!$E$2:$F$28,2,0)</f>
        <v>sum</v>
      </c>
      <c r="F4301">
        <v>0</v>
      </c>
    </row>
    <row r="4302" spans="1:6" x14ac:dyDescent="0.35">
      <c r="A4302" s="56">
        <v>44276</v>
      </c>
      <c r="B4302" s="56" t="str">
        <f>VLOOKUP(A4302,Mapping!$H$2:$I$215,2,0)</f>
        <v>Pre</v>
      </c>
      <c r="C4302" s="123" t="str">
        <f>VLOOKUP(A4302,Mapping!$H$2:$J$215,3,0)</f>
        <v>Pre</v>
      </c>
      <c r="D4302" t="s">
        <v>125</v>
      </c>
      <c r="E4302" t="str">
        <f>VLOOKUP(D4302,Mapping!$E$2:$F$28,2,0)</f>
        <v>sum</v>
      </c>
      <c r="F4302">
        <v>0</v>
      </c>
    </row>
    <row r="4303" spans="1:6" x14ac:dyDescent="0.35">
      <c r="A4303" s="56">
        <v>44277</v>
      </c>
      <c r="B4303" s="56" t="str">
        <f>VLOOKUP(A4303,Mapping!$H$2:$I$215,2,0)</f>
        <v>Pre</v>
      </c>
      <c r="C4303" s="123" t="str">
        <f>VLOOKUP(A4303,Mapping!$H$2:$J$215,3,0)</f>
        <v>Pre</v>
      </c>
      <c r="D4303" t="s">
        <v>125</v>
      </c>
      <c r="E4303" t="str">
        <f>VLOOKUP(D4303,Mapping!$E$2:$F$28,2,0)</f>
        <v>sum</v>
      </c>
      <c r="F4303">
        <v>0</v>
      </c>
    </row>
    <row r="4304" spans="1:6" x14ac:dyDescent="0.35">
      <c r="A4304" s="56">
        <v>44278</v>
      </c>
      <c r="B4304" s="56" t="str">
        <f>VLOOKUP(A4304,Mapping!$H$2:$I$215,2,0)</f>
        <v>Pre</v>
      </c>
      <c r="C4304" s="123" t="str">
        <f>VLOOKUP(A4304,Mapping!$H$2:$J$215,3,0)</f>
        <v>Pre</v>
      </c>
      <c r="D4304" t="s">
        <v>125</v>
      </c>
      <c r="E4304" t="str">
        <f>VLOOKUP(D4304,Mapping!$E$2:$F$28,2,0)</f>
        <v>sum</v>
      </c>
      <c r="F4304">
        <v>0</v>
      </c>
    </row>
    <row r="4305" spans="1:6" x14ac:dyDescent="0.35">
      <c r="A4305" s="56">
        <v>44279</v>
      </c>
      <c r="B4305" s="56" t="str">
        <f>VLOOKUP(A4305,Mapping!$H$2:$I$215,2,0)</f>
        <v>Pre</v>
      </c>
      <c r="C4305" s="123" t="str">
        <f>VLOOKUP(A4305,Mapping!$H$2:$J$215,3,0)</f>
        <v>Pre</v>
      </c>
      <c r="D4305" t="s">
        <v>125</v>
      </c>
      <c r="E4305" t="str">
        <f>VLOOKUP(D4305,Mapping!$E$2:$F$28,2,0)</f>
        <v>sum</v>
      </c>
      <c r="F4305">
        <v>0</v>
      </c>
    </row>
    <row r="4306" spans="1:6" x14ac:dyDescent="0.35">
      <c r="A4306" s="56">
        <v>44280</v>
      </c>
      <c r="B4306" s="56" t="str">
        <f>VLOOKUP(A4306,Mapping!$H$2:$I$215,2,0)</f>
        <v>Pre</v>
      </c>
      <c r="C4306" s="123" t="str">
        <f>VLOOKUP(A4306,Mapping!$H$2:$J$215,3,0)</f>
        <v>Pre</v>
      </c>
      <c r="D4306" t="s">
        <v>125</v>
      </c>
      <c r="E4306" t="str">
        <f>VLOOKUP(D4306,Mapping!$E$2:$F$28,2,0)</f>
        <v>sum</v>
      </c>
      <c r="F4306">
        <v>0</v>
      </c>
    </row>
    <row r="4307" spans="1:6" x14ac:dyDescent="0.35">
      <c r="A4307" s="56">
        <v>44281</v>
      </c>
      <c r="B4307" s="56" t="str">
        <f>VLOOKUP(A4307,Mapping!$H$2:$I$215,2,0)</f>
        <v>Pre</v>
      </c>
      <c r="C4307" s="123" t="str">
        <f>VLOOKUP(A4307,Mapping!$H$2:$J$215,3,0)</f>
        <v>Pre</v>
      </c>
      <c r="D4307" t="s">
        <v>125</v>
      </c>
      <c r="E4307" t="str">
        <f>VLOOKUP(D4307,Mapping!$E$2:$F$28,2,0)</f>
        <v>sum</v>
      </c>
      <c r="F4307">
        <v>0</v>
      </c>
    </row>
    <row r="4308" spans="1:6" x14ac:dyDescent="0.35">
      <c r="A4308" s="56">
        <v>44282</v>
      </c>
      <c r="B4308" s="56" t="str">
        <f>VLOOKUP(A4308,Mapping!$H$2:$I$215,2,0)</f>
        <v>Pre</v>
      </c>
      <c r="C4308" s="123" t="str">
        <f>VLOOKUP(A4308,Mapping!$H$2:$J$215,3,0)</f>
        <v>Pre</v>
      </c>
      <c r="D4308" t="s">
        <v>125</v>
      </c>
      <c r="E4308" t="str">
        <f>VLOOKUP(D4308,Mapping!$E$2:$F$28,2,0)</f>
        <v>sum</v>
      </c>
      <c r="F4308">
        <v>0</v>
      </c>
    </row>
    <row r="4309" spans="1:6" x14ac:dyDescent="0.35">
      <c r="A4309" s="56">
        <v>44283</v>
      </c>
      <c r="B4309" s="56" t="str">
        <f>VLOOKUP(A4309,Mapping!$H$2:$I$215,2,0)</f>
        <v>Pre</v>
      </c>
      <c r="C4309" s="123" t="str">
        <f>VLOOKUP(A4309,Mapping!$H$2:$J$215,3,0)</f>
        <v>Pre</v>
      </c>
      <c r="D4309" t="s">
        <v>125</v>
      </c>
      <c r="E4309" t="str">
        <f>VLOOKUP(D4309,Mapping!$E$2:$F$28,2,0)</f>
        <v>sum</v>
      </c>
      <c r="F4309">
        <v>0</v>
      </c>
    </row>
    <row r="4310" spans="1:6" x14ac:dyDescent="0.35">
      <c r="A4310" s="56">
        <v>44284</v>
      </c>
      <c r="B4310" s="56" t="str">
        <f>VLOOKUP(A4310,Mapping!$H$2:$I$215,2,0)</f>
        <v>Pre</v>
      </c>
      <c r="C4310" s="123" t="str">
        <f>VLOOKUP(A4310,Mapping!$H$2:$J$215,3,0)</f>
        <v>Pre</v>
      </c>
      <c r="D4310" t="s">
        <v>125</v>
      </c>
      <c r="E4310" t="str">
        <f>VLOOKUP(D4310,Mapping!$E$2:$F$28,2,0)</f>
        <v>sum</v>
      </c>
      <c r="F4310">
        <v>0</v>
      </c>
    </row>
    <row r="4311" spans="1:6" x14ac:dyDescent="0.35">
      <c r="A4311" s="56">
        <v>44285</v>
      </c>
      <c r="B4311" s="56" t="str">
        <f>VLOOKUP(A4311,Mapping!$H$2:$I$215,2,0)</f>
        <v>Pre</v>
      </c>
      <c r="C4311" s="123" t="str">
        <f>VLOOKUP(A4311,Mapping!$H$2:$J$215,3,0)</f>
        <v>Pre</v>
      </c>
      <c r="D4311" t="s">
        <v>125</v>
      </c>
      <c r="E4311" t="str">
        <f>VLOOKUP(D4311,Mapping!$E$2:$F$28,2,0)</f>
        <v>sum</v>
      </c>
      <c r="F4311">
        <v>0</v>
      </c>
    </row>
    <row r="4312" spans="1:6" x14ac:dyDescent="0.35">
      <c r="A4312" s="56">
        <v>44286</v>
      </c>
      <c r="B4312" s="56" t="str">
        <f>VLOOKUP(A4312,Mapping!$H$2:$I$215,2,0)</f>
        <v>Pre</v>
      </c>
      <c r="C4312" s="123" t="str">
        <f>VLOOKUP(A4312,Mapping!$H$2:$J$215,3,0)</f>
        <v>Pre</v>
      </c>
      <c r="D4312" t="s">
        <v>125</v>
      </c>
      <c r="E4312" t="str">
        <f>VLOOKUP(D4312,Mapping!$E$2:$F$28,2,0)</f>
        <v>sum</v>
      </c>
      <c r="F4312">
        <v>0</v>
      </c>
    </row>
    <row r="4313" spans="1:6" x14ac:dyDescent="0.35">
      <c r="A4313" s="56">
        <v>44287</v>
      </c>
      <c r="B4313" s="56" t="str">
        <f>VLOOKUP(A4313,Mapping!$H$2:$I$215,2,0)</f>
        <v>Pre</v>
      </c>
      <c r="C4313" s="123" t="str">
        <f>VLOOKUP(A4313,Mapping!$H$2:$J$215,3,0)</f>
        <v>Pre</v>
      </c>
      <c r="D4313" t="s">
        <v>125</v>
      </c>
      <c r="E4313" t="str">
        <f>VLOOKUP(D4313,Mapping!$E$2:$F$28,2,0)</f>
        <v>sum</v>
      </c>
      <c r="F4313">
        <v>0</v>
      </c>
    </row>
    <row r="4314" spans="1:6" x14ac:dyDescent="0.35">
      <c r="A4314" s="56">
        <v>44288</v>
      </c>
      <c r="B4314" s="56" t="str">
        <f>VLOOKUP(A4314,Mapping!$H$2:$I$215,2,0)</f>
        <v>Pre</v>
      </c>
      <c r="C4314" s="123" t="str">
        <f>VLOOKUP(A4314,Mapping!$H$2:$J$215,3,0)</f>
        <v>Pre</v>
      </c>
      <c r="D4314" t="s">
        <v>125</v>
      </c>
      <c r="E4314" t="str">
        <f>VLOOKUP(D4314,Mapping!$E$2:$F$28,2,0)</f>
        <v>sum</v>
      </c>
      <c r="F4314">
        <v>0</v>
      </c>
    </row>
    <row r="4315" spans="1:6" x14ac:dyDescent="0.35">
      <c r="A4315" s="56">
        <v>44289</v>
      </c>
      <c r="B4315" s="56" t="str">
        <f>VLOOKUP(A4315,Mapping!$H$2:$I$215,2,0)</f>
        <v>Pre</v>
      </c>
      <c r="C4315" s="123" t="str">
        <f>VLOOKUP(A4315,Mapping!$H$2:$J$215,3,0)</f>
        <v>Pre</v>
      </c>
      <c r="D4315" t="s">
        <v>125</v>
      </c>
      <c r="E4315" t="str">
        <f>VLOOKUP(D4315,Mapping!$E$2:$F$28,2,0)</f>
        <v>sum</v>
      </c>
      <c r="F4315">
        <v>0</v>
      </c>
    </row>
    <row r="4316" spans="1:6" x14ac:dyDescent="0.35">
      <c r="A4316" s="56">
        <v>44290</v>
      </c>
      <c r="B4316" s="56" t="str">
        <f>VLOOKUP(A4316,Mapping!$H$2:$I$215,2,0)</f>
        <v>Pre</v>
      </c>
      <c r="C4316" s="123" t="str">
        <f>VLOOKUP(A4316,Mapping!$H$2:$J$215,3,0)</f>
        <v>Pre</v>
      </c>
      <c r="D4316" t="s">
        <v>125</v>
      </c>
      <c r="E4316" t="str">
        <f>VLOOKUP(D4316,Mapping!$E$2:$F$28,2,0)</f>
        <v>sum</v>
      </c>
      <c r="F4316">
        <v>0</v>
      </c>
    </row>
    <row r="4317" spans="1:6" x14ac:dyDescent="0.35">
      <c r="A4317" s="56">
        <v>44291</v>
      </c>
      <c r="B4317" s="56" t="str">
        <f>VLOOKUP(A4317,Mapping!$H$2:$I$215,2,0)</f>
        <v>Pre</v>
      </c>
      <c r="C4317" s="123" t="str">
        <f>VLOOKUP(A4317,Mapping!$H$2:$J$215,3,0)</f>
        <v>Pre</v>
      </c>
      <c r="D4317" t="s">
        <v>125</v>
      </c>
      <c r="E4317" t="str">
        <f>VLOOKUP(D4317,Mapping!$E$2:$F$28,2,0)</f>
        <v>sum</v>
      </c>
      <c r="F4317">
        <v>0</v>
      </c>
    </row>
    <row r="4318" spans="1:6" x14ac:dyDescent="0.35">
      <c r="A4318" s="56">
        <v>44292</v>
      </c>
      <c r="B4318" s="56" t="str">
        <f>VLOOKUP(A4318,Mapping!$H$2:$I$215,2,0)</f>
        <v>Pre</v>
      </c>
      <c r="C4318" s="123" t="str">
        <f>VLOOKUP(A4318,Mapping!$H$2:$J$215,3,0)</f>
        <v>Pre</v>
      </c>
      <c r="D4318" t="s">
        <v>125</v>
      </c>
      <c r="E4318" t="str">
        <f>VLOOKUP(D4318,Mapping!$E$2:$F$28,2,0)</f>
        <v>sum</v>
      </c>
      <c r="F4318">
        <v>0</v>
      </c>
    </row>
    <row r="4319" spans="1:6" x14ac:dyDescent="0.35">
      <c r="A4319" s="56">
        <v>44293</v>
      </c>
      <c r="B4319" s="56" t="str">
        <f>VLOOKUP(A4319,Mapping!$H$2:$I$215,2,0)</f>
        <v>Pre</v>
      </c>
      <c r="C4319" s="123" t="str">
        <f>VLOOKUP(A4319,Mapping!$H$2:$J$215,3,0)</f>
        <v>Pre</v>
      </c>
      <c r="D4319" t="s">
        <v>125</v>
      </c>
      <c r="E4319" t="str">
        <f>VLOOKUP(D4319,Mapping!$E$2:$F$28,2,0)</f>
        <v>sum</v>
      </c>
      <c r="F4319">
        <v>0</v>
      </c>
    </row>
    <row r="4320" spans="1:6" x14ac:dyDescent="0.35">
      <c r="A4320" s="56">
        <v>44294</v>
      </c>
      <c r="B4320" s="56" t="str">
        <f>VLOOKUP(A4320,Mapping!$H$2:$I$215,2,0)</f>
        <v>Pre</v>
      </c>
      <c r="C4320" s="123" t="str">
        <f>VLOOKUP(A4320,Mapping!$H$2:$J$215,3,0)</f>
        <v>Pre</v>
      </c>
      <c r="D4320" t="s">
        <v>125</v>
      </c>
      <c r="E4320" t="str">
        <f>VLOOKUP(D4320,Mapping!$E$2:$F$28,2,0)</f>
        <v>sum</v>
      </c>
      <c r="F4320">
        <v>0</v>
      </c>
    </row>
    <row r="4321" spans="1:6" x14ac:dyDescent="0.35">
      <c r="A4321" s="56">
        <v>44295</v>
      </c>
      <c r="B4321" s="56" t="str">
        <f>VLOOKUP(A4321,Mapping!$H$2:$I$215,2,0)</f>
        <v>Pre</v>
      </c>
      <c r="C4321" s="123" t="str">
        <f>VLOOKUP(A4321,Mapping!$H$2:$J$215,3,0)</f>
        <v>Pre</v>
      </c>
      <c r="D4321" t="s">
        <v>125</v>
      </c>
      <c r="E4321" t="str">
        <f>VLOOKUP(D4321,Mapping!$E$2:$F$28,2,0)</f>
        <v>sum</v>
      </c>
      <c r="F4321">
        <v>0</v>
      </c>
    </row>
    <row r="4322" spans="1:6" x14ac:dyDescent="0.35">
      <c r="A4322" s="56">
        <v>44296</v>
      </c>
      <c r="B4322" s="56" t="str">
        <f>VLOOKUP(A4322,Mapping!$H$2:$I$215,2,0)</f>
        <v>Pre</v>
      </c>
      <c r="C4322" s="123" t="str">
        <f>VLOOKUP(A4322,Mapping!$H$2:$J$215,3,0)</f>
        <v>Pre</v>
      </c>
      <c r="D4322" t="s">
        <v>125</v>
      </c>
      <c r="E4322" t="str">
        <f>VLOOKUP(D4322,Mapping!$E$2:$F$28,2,0)</f>
        <v>sum</v>
      </c>
      <c r="F4322">
        <v>0</v>
      </c>
    </row>
    <row r="4323" spans="1:6" x14ac:dyDescent="0.35">
      <c r="A4323" s="56">
        <v>44297</v>
      </c>
      <c r="B4323" s="56" t="str">
        <f>VLOOKUP(A4323,Mapping!$H$2:$I$215,2,0)</f>
        <v>Pre</v>
      </c>
      <c r="C4323" s="123" t="str">
        <f>VLOOKUP(A4323,Mapping!$H$2:$J$215,3,0)</f>
        <v>Pre</v>
      </c>
      <c r="D4323" t="s">
        <v>125</v>
      </c>
      <c r="E4323" t="str">
        <f>VLOOKUP(D4323,Mapping!$E$2:$F$28,2,0)</f>
        <v>sum</v>
      </c>
      <c r="F4323">
        <v>0</v>
      </c>
    </row>
    <row r="4324" spans="1:6" x14ac:dyDescent="0.35">
      <c r="A4324" s="56">
        <v>44298</v>
      </c>
      <c r="B4324" s="56" t="str">
        <f>VLOOKUP(A4324,Mapping!$H$2:$I$215,2,0)</f>
        <v>Pre</v>
      </c>
      <c r="C4324" s="123" t="str">
        <f>VLOOKUP(A4324,Mapping!$H$2:$J$215,3,0)</f>
        <v>Pre</v>
      </c>
      <c r="D4324" t="s">
        <v>125</v>
      </c>
      <c r="E4324" t="str">
        <f>VLOOKUP(D4324,Mapping!$E$2:$F$28,2,0)</f>
        <v>sum</v>
      </c>
      <c r="F4324">
        <v>0</v>
      </c>
    </row>
    <row r="4325" spans="1:6" x14ac:dyDescent="0.35">
      <c r="A4325" s="56">
        <v>44299</v>
      </c>
      <c r="B4325" s="56" t="str">
        <f>VLOOKUP(A4325,Mapping!$H$2:$I$215,2,0)</f>
        <v>Pre</v>
      </c>
      <c r="C4325" s="123" t="str">
        <f>VLOOKUP(A4325,Mapping!$H$2:$J$215,3,0)</f>
        <v>Pre</v>
      </c>
      <c r="D4325" t="s">
        <v>125</v>
      </c>
      <c r="E4325" t="str">
        <f>VLOOKUP(D4325,Mapping!$E$2:$F$28,2,0)</f>
        <v>sum</v>
      </c>
      <c r="F4325">
        <v>0</v>
      </c>
    </row>
    <row r="4326" spans="1:6" x14ac:dyDescent="0.35">
      <c r="A4326" s="56">
        <v>44300</v>
      </c>
      <c r="B4326" s="56" t="str">
        <f>VLOOKUP(A4326,Mapping!$H$2:$I$215,2,0)</f>
        <v>Pre</v>
      </c>
      <c r="C4326" s="123" t="str">
        <f>VLOOKUP(A4326,Mapping!$H$2:$J$215,3,0)</f>
        <v>Pre</v>
      </c>
      <c r="D4326" t="s">
        <v>125</v>
      </c>
      <c r="E4326" t="str">
        <f>VLOOKUP(D4326,Mapping!$E$2:$F$28,2,0)</f>
        <v>sum</v>
      </c>
      <c r="F4326">
        <v>0</v>
      </c>
    </row>
    <row r="4327" spans="1:6" x14ac:dyDescent="0.35">
      <c r="A4327" s="56">
        <v>44301</v>
      </c>
      <c r="B4327" s="56" t="str">
        <f>VLOOKUP(A4327,Mapping!$H$2:$I$215,2,0)</f>
        <v>Pre</v>
      </c>
      <c r="C4327" s="123" t="str">
        <f>VLOOKUP(A4327,Mapping!$H$2:$J$215,3,0)</f>
        <v>Pre</v>
      </c>
      <c r="D4327" t="s">
        <v>125</v>
      </c>
      <c r="E4327" t="str">
        <f>VLOOKUP(D4327,Mapping!$E$2:$F$28,2,0)</f>
        <v>sum</v>
      </c>
      <c r="F4327">
        <v>0</v>
      </c>
    </row>
    <row r="4328" spans="1:6" x14ac:dyDescent="0.35">
      <c r="A4328" s="56">
        <v>44302</v>
      </c>
      <c r="B4328" s="56" t="str">
        <f>VLOOKUP(A4328,Mapping!$H$2:$I$215,2,0)</f>
        <v>Pre</v>
      </c>
      <c r="C4328" s="123" t="str">
        <f>VLOOKUP(A4328,Mapping!$H$2:$J$215,3,0)</f>
        <v>Pre</v>
      </c>
      <c r="D4328" t="s">
        <v>125</v>
      </c>
      <c r="E4328" t="str">
        <f>VLOOKUP(D4328,Mapping!$E$2:$F$28,2,0)</f>
        <v>sum</v>
      </c>
      <c r="F4328">
        <v>0</v>
      </c>
    </row>
    <row r="4329" spans="1:6" x14ac:dyDescent="0.35">
      <c r="A4329" s="56">
        <v>44303</v>
      </c>
      <c r="B4329" s="56" t="str">
        <f>VLOOKUP(A4329,Mapping!$H$2:$I$215,2,0)</f>
        <v>Pre</v>
      </c>
      <c r="C4329" s="123" t="str">
        <f>VLOOKUP(A4329,Mapping!$H$2:$J$215,3,0)</f>
        <v>Pre</v>
      </c>
      <c r="D4329" t="s">
        <v>125</v>
      </c>
      <c r="E4329" t="str">
        <f>VLOOKUP(D4329,Mapping!$E$2:$F$28,2,0)</f>
        <v>sum</v>
      </c>
      <c r="F4329">
        <v>0</v>
      </c>
    </row>
    <row r="4330" spans="1:6" x14ac:dyDescent="0.35">
      <c r="A4330" s="56">
        <v>44304</v>
      </c>
      <c r="B4330" s="56" t="str">
        <f>VLOOKUP(A4330,Mapping!$H$2:$I$215,2,0)</f>
        <v>Pre</v>
      </c>
      <c r="C4330" s="123" t="str">
        <f>VLOOKUP(A4330,Mapping!$H$2:$J$215,3,0)</f>
        <v>Pre</v>
      </c>
      <c r="D4330" t="s">
        <v>125</v>
      </c>
      <c r="E4330" t="str">
        <f>VLOOKUP(D4330,Mapping!$E$2:$F$28,2,0)</f>
        <v>sum</v>
      </c>
      <c r="F4330">
        <v>0</v>
      </c>
    </row>
    <row r="4331" spans="1:6" x14ac:dyDescent="0.35">
      <c r="A4331" s="56">
        <v>44305</v>
      </c>
      <c r="B4331" s="56" t="str">
        <f>VLOOKUP(A4331,Mapping!$H$2:$I$215,2,0)</f>
        <v>Pre</v>
      </c>
      <c r="C4331" s="123" t="str">
        <f>VLOOKUP(A4331,Mapping!$H$2:$J$215,3,0)</f>
        <v>Pre</v>
      </c>
      <c r="D4331" t="s">
        <v>125</v>
      </c>
      <c r="E4331" t="str">
        <f>VLOOKUP(D4331,Mapping!$E$2:$F$28,2,0)</f>
        <v>sum</v>
      </c>
      <c r="F4331">
        <v>0</v>
      </c>
    </row>
    <row r="4332" spans="1:6" x14ac:dyDescent="0.35">
      <c r="A4332" s="56">
        <v>44306</v>
      </c>
      <c r="B4332" s="56" t="str">
        <f>VLOOKUP(A4332,Mapping!$H$2:$I$215,2,0)</f>
        <v>Pre</v>
      </c>
      <c r="C4332" s="123" t="str">
        <f>VLOOKUP(A4332,Mapping!$H$2:$J$215,3,0)</f>
        <v>Pre</v>
      </c>
      <c r="D4332" t="s">
        <v>125</v>
      </c>
      <c r="E4332" t="str">
        <f>VLOOKUP(D4332,Mapping!$E$2:$F$28,2,0)</f>
        <v>sum</v>
      </c>
      <c r="F4332">
        <v>0</v>
      </c>
    </row>
    <row r="4333" spans="1:6" x14ac:dyDescent="0.35">
      <c r="A4333" s="56">
        <v>44307</v>
      </c>
      <c r="B4333" s="56" t="str">
        <f>VLOOKUP(A4333,Mapping!$H$2:$I$215,2,0)</f>
        <v>Pre</v>
      </c>
      <c r="C4333" s="123" t="str">
        <f>VLOOKUP(A4333,Mapping!$H$2:$J$215,3,0)</f>
        <v>Pre</v>
      </c>
      <c r="D4333" t="s">
        <v>125</v>
      </c>
      <c r="E4333" t="str">
        <f>VLOOKUP(D4333,Mapping!$E$2:$F$28,2,0)</f>
        <v>sum</v>
      </c>
      <c r="F4333">
        <v>0</v>
      </c>
    </row>
    <row r="4334" spans="1:6" x14ac:dyDescent="0.35">
      <c r="A4334" s="56">
        <v>44308</v>
      </c>
      <c r="B4334" s="56" t="str">
        <f>VLOOKUP(A4334,Mapping!$H$2:$I$215,2,0)</f>
        <v>Pre</v>
      </c>
      <c r="C4334" s="123" t="str">
        <f>VLOOKUP(A4334,Mapping!$H$2:$J$215,3,0)</f>
        <v>Pre</v>
      </c>
      <c r="D4334" t="s">
        <v>125</v>
      </c>
      <c r="E4334" t="str">
        <f>VLOOKUP(D4334,Mapping!$E$2:$F$28,2,0)</f>
        <v>sum</v>
      </c>
      <c r="F4334">
        <v>0</v>
      </c>
    </row>
    <row r="4335" spans="1:6" x14ac:dyDescent="0.35">
      <c r="A4335" s="56">
        <v>44309</v>
      </c>
      <c r="B4335" s="56" t="str">
        <f>VLOOKUP(A4335,Mapping!$H$2:$I$215,2,0)</f>
        <v>Pre</v>
      </c>
      <c r="C4335" s="123" t="str">
        <f>VLOOKUP(A4335,Mapping!$H$2:$J$215,3,0)</f>
        <v>Pre</v>
      </c>
      <c r="D4335" t="s">
        <v>125</v>
      </c>
      <c r="E4335" t="str">
        <f>VLOOKUP(D4335,Mapping!$E$2:$F$28,2,0)</f>
        <v>sum</v>
      </c>
      <c r="F4335">
        <v>0</v>
      </c>
    </row>
    <row r="4336" spans="1:6" x14ac:dyDescent="0.35">
      <c r="A4336" s="56">
        <v>44310</v>
      </c>
      <c r="B4336" s="56" t="str">
        <f>VLOOKUP(A4336,Mapping!$H$2:$I$215,2,0)</f>
        <v>Pre</v>
      </c>
      <c r="C4336" s="123" t="str">
        <f>VLOOKUP(A4336,Mapping!$H$2:$J$215,3,0)</f>
        <v>Pre</v>
      </c>
      <c r="D4336" t="s">
        <v>125</v>
      </c>
      <c r="E4336" t="str">
        <f>VLOOKUP(D4336,Mapping!$E$2:$F$28,2,0)</f>
        <v>sum</v>
      </c>
      <c r="F4336">
        <v>0</v>
      </c>
    </row>
    <row r="4337" spans="1:6" x14ac:dyDescent="0.35">
      <c r="A4337" s="56">
        <v>44311</v>
      </c>
      <c r="B4337" s="56" t="str">
        <f>VLOOKUP(A4337,Mapping!$H$2:$I$215,2,0)</f>
        <v>Pre</v>
      </c>
      <c r="C4337" s="123" t="str">
        <f>VLOOKUP(A4337,Mapping!$H$2:$J$215,3,0)</f>
        <v>Pre</v>
      </c>
      <c r="D4337" t="s">
        <v>125</v>
      </c>
      <c r="E4337" t="str">
        <f>VLOOKUP(D4337,Mapping!$E$2:$F$28,2,0)</f>
        <v>sum</v>
      </c>
      <c r="F4337">
        <v>0</v>
      </c>
    </row>
    <row r="4338" spans="1:6" x14ac:dyDescent="0.35">
      <c r="A4338" s="56">
        <v>44312</v>
      </c>
      <c r="B4338" s="56" t="str">
        <f>VLOOKUP(A4338,Mapping!$H$2:$I$215,2,0)</f>
        <v>Pre</v>
      </c>
      <c r="C4338" s="123" t="str">
        <f>VLOOKUP(A4338,Mapping!$H$2:$J$215,3,0)</f>
        <v>Pre</v>
      </c>
      <c r="D4338" t="s">
        <v>125</v>
      </c>
      <c r="E4338" t="str">
        <f>VLOOKUP(D4338,Mapping!$E$2:$F$28,2,0)</f>
        <v>sum</v>
      </c>
      <c r="F4338">
        <v>0</v>
      </c>
    </row>
    <row r="4339" spans="1:6" x14ac:dyDescent="0.35">
      <c r="A4339" s="56">
        <v>44313</v>
      </c>
      <c r="B4339" s="56" t="str">
        <f>VLOOKUP(A4339,Mapping!$H$2:$I$215,2,0)</f>
        <v>Post</v>
      </c>
      <c r="C4339" s="123" t="str">
        <f>VLOOKUP(A4339,Mapping!$H$2:$J$215,3,0)</f>
        <v>Post</v>
      </c>
      <c r="D4339" t="s">
        <v>125</v>
      </c>
      <c r="E4339" t="str">
        <f>VLOOKUP(D4339,Mapping!$E$2:$F$28,2,0)</f>
        <v>sum</v>
      </c>
      <c r="F4339">
        <v>0</v>
      </c>
    </row>
    <row r="4340" spans="1:6" x14ac:dyDescent="0.35">
      <c r="A4340" s="56">
        <v>44314</v>
      </c>
      <c r="B4340" s="56" t="str">
        <f>VLOOKUP(A4340,Mapping!$H$2:$I$215,2,0)</f>
        <v>Post</v>
      </c>
      <c r="C4340" s="123" t="str">
        <f>VLOOKUP(A4340,Mapping!$H$2:$J$215,3,0)</f>
        <v>Post</v>
      </c>
      <c r="D4340" t="s">
        <v>125</v>
      </c>
      <c r="E4340" t="str">
        <f>VLOOKUP(D4340,Mapping!$E$2:$F$28,2,0)</f>
        <v>sum</v>
      </c>
      <c r="F4340">
        <v>0</v>
      </c>
    </row>
    <row r="4341" spans="1:6" x14ac:dyDescent="0.35">
      <c r="A4341" s="56">
        <v>44315</v>
      </c>
      <c r="B4341" s="56" t="str">
        <f>VLOOKUP(A4341,Mapping!$H$2:$I$215,2,0)</f>
        <v>Post</v>
      </c>
      <c r="C4341" s="123" t="str">
        <f>VLOOKUP(A4341,Mapping!$H$2:$J$215,3,0)</f>
        <v>Post</v>
      </c>
      <c r="D4341" t="s">
        <v>125</v>
      </c>
      <c r="E4341" t="str">
        <f>VLOOKUP(D4341,Mapping!$E$2:$F$28,2,0)</f>
        <v>sum</v>
      </c>
      <c r="F4341">
        <v>0</v>
      </c>
    </row>
    <row r="4342" spans="1:6" x14ac:dyDescent="0.35">
      <c r="A4342" s="56">
        <v>44316</v>
      </c>
      <c r="B4342" s="56" t="str">
        <f>VLOOKUP(A4342,Mapping!$H$2:$I$215,2,0)</f>
        <v>Post</v>
      </c>
      <c r="C4342" s="123" t="str">
        <f>VLOOKUP(A4342,Mapping!$H$2:$J$215,3,0)</f>
        <v>Post</v>
      </c>
      <c r="D4342" t="s">
        <v>125</v>
      </c>
      <c r="E4342" t="str">
        <f>VLOOKUP(D4342,Mapping!$E$2:$F$28,2,0)</f>
        <v>sum</v>
      </c>
      <c r="F4342">
        <v>0</v>
      </c>
    </row>
    <row r="4343" spans="1:6" x14ac:dyDescent="0.35">
      <c r="A4343" s="56">
        <v>44317</v>
      </c>
      <c r="B4343" s="56" t="str">
        <f>VLOOKUP(A4343,Mapping!$H$2:$I$215,2,0)</f>
        <v>Post</v>
      </c>
      <c r="C4343" s="123" t="str">
        <f>VLOOKUP(A4343,Mapping!$H$2:$J$215,3,0)</f>
        <v>Post</v>
      </c>
      <c r="D4343" t="s">
        <v>125</v>
      </c>
      <c r="E4343" t="str">
        <f>VLOOKUP(D4343,Mapping!$E$2:$F$28,2,0)</f>
        <v>sum</v>
      </c>
      <c r="F4343">
        <v>1</v>
      </c>
    </row>
    <row r="4344" spans="1:6" x14ac:dyDescent="0.35">
      <c r="A4344" s="56">
        <v>44318</v>
      </c>
      <c r="B4344" s="56" t="str">
        <f>VLOOKUP(A4344,Mapping!$H$2:$I$215,2,0)</f>
        <v>Post</v>
      </c>
      <c r="C4344" s="123" t="str">
        <f>VLOOKUP(A4344,Mapping!$H$2:$J$215,3,0)</f>
        <v>Post</v>
      </c>
      <c r="D4344" t="s">
        <v>125</v>
      </c>
      <c r="E4344" t="str">
        <f>VLOOKUP(D4344,Mapping!$E$2:$F$28,2,0)</f>
        <v>sum</v>
      </c>
      <c r="F4344">
        <v>1</v>
      </c>
    </row>
    <row r="4345" spans="1:6" x14ac:dyDescent="0.35">
      <c r="A4345" s="56">
        <v>44319</v>
      </c>
      <c r="B4345" s="56" t="str">
        <f>VLOOKUP(A4345,Mapping!$H$2:$I$215,2,0)</f>
        <v>Post</v>
      </c>
      <c r="C4345" s="123" t="str">
        <f>VLOOKUP(A4345,Mapping!$H$2:$J$215,3,0)</f>
        <v>Post</v>
      </c>
      <c r="D4345" t="s">
        <v>125</v>
      </c>
      <c r="E4345" t="str">
        <f>VLOOKUP(D4345,Mapping!$E$2:$F$28,2,0)</f>
        <v>sum</v>
      </c>
      <c r="F4345">
        <v>1</v>
      </c>
    </row>
    <row r="4346" spans="1:6" x14ac:dyDescent="0.35">
      <c r="A4346" s="56">
        <v>44320</v>
      </c>
      <c r="B4346" s="56" t="str">
        <f>VLOOKUP(A4346,Mapping!$H$2:$I$215,2,0)</f>
        <v>Post</v>
      </c>
      <c r="C4346" s="123" t="str">
        <f>VLOOKUP(A4346,Mapping!$H$2:$J$215,3,0)</f>
        <v>Post</v>
      </c>
      <c r="D4346" t="s">
        <v>125</v>
      </c>
      <c r="E4346" t="str">
        <f>VLOOKUP(D4346,Mapping!$E$2:$F$28,2,0)</f>
        <v>sum</v>
      </c>
      <c r="F4346">
        <v>1</v>
      </c>
    </row>
    <row r="4347" spans="1:6" x14ac:dyDescent="0.35">
      <c r="A4347" s="56">
        <v>44321</v>
      </c>
      <c r="B4347" s="56" t="str">
        <f>VLOOKUP(A4347,Mapping!$H$2:$I$215,2,0)</f>
        <v>Post</v>
      </c>
      <c r="C4347" s="123" t="str">
        <f>VLOOKUP(A4347,Mapping!$H$2:$J$215,3,0)</f>
        <v>Post</v>
      </c>
      <c r="D4347" t="s">
        <v>125</v>
      </c>
      <c r="E4347" t="str">
        <f>VLOOKUP(D4347,Mapping!$E$2:$F$28,2,0)</f>
        <v>sum</v>
      </c>
      <c r="F4347">
        <v>1</v>
      </c>
    </row>
    <row r="4348" spans="1:6" x14ac:dyDescent="0.35">
      <c r="A4348" s="56">
        <v>44322</v>
      </c>
      <c r="B4348" s="56" t="str">
        <f>VLOOKUP(A4348,Mapping!$H$2:$I$215,2,0)</f>
        <v>Post</v>
      </c>
      <c r="C4348" s="123" t="str">
        <f>VLOOKUP(A4348,Mapping!$H$2:$J$215,3,0)</f>
        <v>Post</v>
      </c>
      <c r="D4348" t="s">
        <v>125</v>
      </c>
      <c r="E4348" t="str">
        <f>VLOOKUP(D4348,Mapping!$E$2:$F$28,2,0)</f>
        <v>sum</v>
      </c>
      <c r="F4348">
        <v>1</v>
      </c>
    </row>
    <row r="4349" spans="1:6" x14ac:dyDescent="0.35">
      <c r="A4349" s="56">
        <v>44323</v>
      </c>
      <c r="B4349" s="56" t="str">
        <f>VLOOKUP(A4349,Mapping!$H$2:$I$215,2,0)</f>
        <v>Post</v>
      </c>
      <c r="C4349" s="123" t="str">
        <f>VLOOKUP(A4349,Mapping!$H$2:$J$215,3,0)</f>
        <v>Post</v>
      </c>
      <c r="D4349" t="s">
        <v>125</v>
      </c>
      <c r="E4349" t="str">
        <f>VLOOKUP(D4349,Mapping!$E$2:$F$28,2,0)</f>
        <v>sum</v>
      </c>
      <c r="F4349">
        <v>1</v>
      </c>
    </row>
    <row r="4350" spans="1:6" x14ac:dyDescent="0.35">
      <c r="A4350" s="56">
        <v>44324</v>
      </c>
      <c r="B4350" s="56" t="str">
        <f>VLOOKUP(A4350,Mapping!$H$2:$I$215,2,0)</f>
        <v>Post</v>
      </c>
      <c r="C4350" s="123" t="str">
        <f>VLOOKUP(A4350,Mapping!$H$2:$J$215,3,0)</f>
        <v>Post</v>
      </c>
      <c r="D4350" t="s">
        <v>125</v>
      </c>
      <c r="E4350" t="str">
        <f>VLOOKUP(D4350,Mapping!$E$2:$F$28,2,0)</f>
        <v>sum</v>
      </c>
      <c r="F4350">
        <v>1</v>
      </c>
    </row>
    <row r="4351" spans="1:6" x14ac:dyDescent="0.35">
      <c r="A4351" s="56">
        <v>44325</v>
      </c>
      <c r="B4351" s="56" t="str">
        <f>VLOOKUP(A4351,Mapping!$H$2:$I$215,2,0)</f>
        <v>Post</v>
      </c>
      <c r="C4351" s="123" t="str">
        <f>VLOOKUP(A4351,Mapping!$H$2:$J$215,3,0)</f>
        <v>Post</v>
      </c>
      <c r="D4351" t="s">
        <v>125</v>
      </c>
      <c r="E4351" t="str">
        <f>VLOOKUP(D4351,Mapping!$E$2:$F$28,2,0)</f>
        <v>sum</v>
      </c>
      <c r="F4351">
        <v>1</v>
      </c>
    </row>
    <row r="4352" spans="1:6" x14ac:dyDescent="0.35">
      <c r="A4352" s="56">
        <v>44326</v>
      </c>
      <c r="B4352" s="56" t="str">
        <f>VLOOKUP(A4352,Mapping!$H$2:$I$215,2,0)</f>
        <v>Post</v>
      </c>
      <c r="C4352" s="123" t="str">
        <f>VLOOKUP(A4352,Mapping!$H$2:$J$215,3,0)</f>
        <v>Post</v>
      </c>
      <c r="D4352" t="s">
        <v>125</v>
      </c>
      <c r="E4352" t="str">
        <f>VLOOKUP(D4352,Mapping!$E$2:$F$28,2,0)</f>
        <v>sum</v>
      </c>
      <c r="F4352">
        <v>1</v>
      </c>
    </row>
    <row r="4353" spans="1:6" x14ac:dyDescent="0.35">
      <c r="A4353" s="56">
        <v>44327</v>
      </c>
      <c r="B4353" s="56" t="str">
        <f>VLOOKUP(A4353,Mapping!$H$2:$I$215,2,0)</f>
        <v>Post</v>
      </c>
      <c r="C4353" s="123" t="str">
        <f>VLOOKUP(A4353,Mapping!$H$2:$J$215,3,0)</f>
        <v>Post</v>
      </c>
      <c r="D4353" t="s">
        <v>125</v>
      </c>
      <c r="E4353" t="str">
        <f>VLOOKUP(D4353,Mapping!$E$2:$F$28,2,0)</f>
        <v>sum</v>
      </c>
      <c r="F4353">
        <v>1</v>
      </c>
    </row>
    <row r="4354" spans="1:6" x14ac:dyDescent="0.35">
      <c r="A4354" s="56">
        <v>44328</v>
      </c>
      <c r="B4354" s="56" t="str">
        <f>VLOOKUP(A4354,Mapping!$H$2:$I$215,2,0)</f>
        <v>Post</v>
      </c>
      <c r="C4354" s="123" t="str">
        <f>VLOOKUP(A4354,Mapping!$H$2:$J$215,3,0)</f>
        <v>Post</v>
      </c>
      <c r="D4354" t="s">
        <v>125</v>
      </c>
      <c r="E4354" t="str">
        <f>VLOOKUP(D4354,Mapping!$E$2:$F$28,2,0)</f>
        <v>sum</v>
      </c>
      <c r="F4354">
        <v>1</v>
      </c>
    </row>
    <row r="4355" spans="1:6" x14ac:dyDescent="0.35">
      <c r="A4355" s="56">
        <v>44329</v>
      </c>
      <c r="B4355" s="56" t="str">
        <f>VLOOKUP(A4355,Mapping!$H$2:$I$215,2,0)</f>
        <v>Post</v>
      </c>
      <c r="C4355" s="123" t="str">
        <f>VLOOKUP(A4355,Mapping!$H$2:$J$215,3,0)</f>
        <v>Post</v>
      </c>
      <c r="D4355" t="s">
        <v>125</v>
      </c>
      <c r="E4355" t="str">
        <f>VLOOKUP(D4355,Mapping!$E$2:$F$28,2,0)</f>
        <v>sum</v>
      </c>
      <c r="F4355">
        <v>1</v>
      </c>
    </row>
    <row r="4356" spans="1:6" x14ac:dyDescent="0.35">
      <c r="A4356" s="56">
        <v>44330</v>
      </c>
      <c r="B4356" s="56" t="str">
        <f>VLOOKUP(A4356,Mapping!$H$2:$I$215,2,0)</f>
        <v>Post</v>
      </c>
      <c r="C4356" s="123" t="str">
        <f>VLOOKUP(A4356,Mapping!$H$2:$J$215,3,0)</f>
        <v>Post</v>
      </c>
      <c r="D4356" t="s">
        <v>125</v>
      </c>
      <c r="E4356" t="str">
        <f>VLOOKUP(D4356,Mapping!$E$2:$F$28,2,0)</f>
        <v>sum</v>
      </c>
      <c r="F4356">
        <v>1</v>
      </c>
    </row>
    <row r="4357" spans="1:6" x14ac:dyDescent="0.35">
      <c r="A4357" s="56">
        <v>44331</v>
      </c>
      <c r="B4357" s="56" t="str">
        <f>VLOOKUP(A4357,Mapping!$H$2:$I$215,2,0)</f>
        <v>Post</v>
      </c>
      <c r="C4357" s="123" t="str">
        <f>VLOOKUP(A4357,Mapping!$H$2:$J$215,3,0)</f>
        <v>Post</v>
      </c>
      <c r="D4357" t="s">
        <v>125</v>
      </c>
      <c r="E4357" t="str">
        <f>VLOOKUP(D4357,Mapping!$E$2:$F$28,2,0)</f>
        <v>sum</v>
      </c>
      <c r="F4357">
        <v>1</v>
      </c>
    </row>
    <row r="4358" spans="1:6" x14ac:dyDescent="0.35">
      <c r="A4358" s="56">
        <v>44332</v>
      </c>
      <c r="B4358" s="56" t="str">
        <f>VLOOKUP(A4358,Mapping!$H$2:$I$215,2,0)</f>
        <v>Post</v>
      </c>
      <c r="C4358" s="123" t="str">
        <f>VLOOKUP(A4358,Mapping!$H$2:$J$215,3,0)</f>
        <v>Post</v>
      </c>
      <c r="D4358" t="s">
        <v>125</v>
      </c>
      <c r="E4358" t="str">
        <f>VLOOKUP(D4358,Mapping!$E$2:$F$28,2,0)</f>
        <v>sum</v>
      </c>
      <c r="F4358">
        <v>1</v>
      </c>
    </row>
    <row r="4359" spans="1:6" x14ac:dyDescent="0.35">
      <c r="A4359" s="56">
        <v>44333</v>
      </c>
      <c r="B4359" s="56" t="str">
        <f>VLOOKUP(A4359,Mapping!$H$2:$I$215,2,0)</f>
        <v>Post</v>
      </c>
      <c r="C4359" s="123" t="str">
        <f>VLOOKUP(A4359,Mapping!$H$2:$J$215,3,0)</f>
        <v>Post</v>
      </c>
      <c r="D4359" t="s">
        <v>125</v>
      </c>
      <c r="E4359" t="str">
        <f>VLOOKUP(D4359,Mapping!$E$2:$F$28,2,0)</f>
        <v>sum</v>
      </c>
      <c r="F4359">
        <v>1</v>
      </c>
    </row>
    <row r="4360" spans="1:6" x14ac:dyDescent="0.35">
      <c r="A4360" s="56">
        <v>44334</v>
      </c>
      <c r="B4360" s="56" t="str">
        <f>VLOOKUP(A4360,Mapping!$H$2:$I$215,2,0)</f>
        <v>Post</v>
      </c>
      <c r="C4360" s="123" t="str">
        <f>VLOOKUP(A4360,Mapping!$H$2:$J$215,3,0)</f>
        <v>Post</v>
      </c>
      <c r="D4360" t="s">
        <v>125</v>
      </c>
      <c r="E4360" t="str">
        <f>VLOOKUP(D4360,Mapping!$E$2:$F$28,2,0)</f>
        <v>sum</v>
      </c>
      <c r="F4360">
        <v>1</v>
      </c>
    </row>
    <row r="4361" spans="1:6" x14ac:dyDescent="0.35">
      <c r="A4361" s="56">
        <v>44335</v>
      </c>
      <c r="B4361" s="56" t="str">
        <f>VLOOKUP(A4361,Mapping!$H$2:$I$215,2,0)</f>
        <v>Post</v>
      </c>
      <c r="C4361" s="123" t="str">
        <f>VLOOKUP(A4361,Mapping!$H$2:$J$215,3,0)</f>
        <v>Post</v>
      </c>
      <c r="D4361" t="s">
        <v>125</v>
      </c>
      <c r="E4361" t="str">
        <f>VLOOKUP(D4361,Mapping!$E$2:$F$28,2,0)</f>
        <v>sum</v>
      </c>
      <c r="F4361">
        <v>1</v>
      </c>
    </row>
    <row r="4362" spans="1:6" x14ac:dyDescent="0.35">
      <c r="A4362" s="56">
        <v>44336</v>
      </c>
      <c r="B4362" s="56" t="str">
        <f>VLOOKUP(A4362,Mapping!$H$2:$I$215,2,0)</f>
        <v>Post</v>
      </c>
      <c r="C4362" s="123" t="str">
        <f>VLOOKUP(A4362,Mapping!$H$2:$J$215,3,0)</f>
        <v>Post</v>
      </c>
      <c r="D4362" t="s">
        <v>125</v>
      </c>
      <c r="E4362" t="str">
        <f>VLOOKUP(D4362,Mapping!$E$2:$F$28,2,0)</f>
        <v>sum</v>
      </c>
      <c r="F4362">
        <v>1</v>
      </c>
    </row>
    <row r="4363" spans="1:6" x14ac:dyDescent="0.35">
      <c r="A4363" s="56">
        <v>44337</v>
      </c>
      <c r="B4363" s="56" t="str">
        <f>VLOOKUP(A4363,Mapping!$H$2:$I$215,2,0)</f>
        <v>Post</v>
      </c>
      <c r="C4363" s="123" t="str">
        <f>VLOOKUP(A4363,Mapping!$H$2:$J$215,3,0)</f>
        <v>Post</v>
      </c>
      <c r="D4363" t="s">
        <v>125</v>
      </c>
      <c r="E4363" t="str">
        <f>VLOOKUP(D4363,Mapping!$E$2:$F$28,2,0)</f>
        <v>sum</v>
      </c>
      <c r="F4363">
        <v>1</v>
      </c>
    </row>
    <row r="4364" spans="1:6" x14ac:dyDescent="0.35">
      <c r="A4364" s="56">
        <v>44338</v>
      </c>
      <c r="B4364" s="56" t="str">
        <f>VLOOKUP(A4364,Mapping!$H$2:$I$215,2,0)</f>
        <v>Post</v>
      </c>
      <c r="C4364" s="123" t="str">
        <f>VLOOKUP(A4364,Mapping!$H$2:$J$215,3,0)</f>
        <v>Post</v>
      </c>
      <c r="D4364" t="s">
        <v>125</v>
      </c>
      <c r="E4364" t="str">
        <f>VLOOKUP(D4364,Mapping!$E$2:$F$28,2,0)</f>
        <v>sum</v>
      </c>
      <c r="F4364">
        <v>1</v>
      </c>
    </row>
    <row r="4365" spans="1:6" x14ac:dyDescent="0.35">
      <c r="A4365" s="56">
        <v>44339</v>
      </c>
      <c r="B4365" s="56" t="str">
        <f>VLOOKUP(A4365,Mapping!$H$2:$I$215,2,0)</f>
        <v>Post</v>
      </c>
      <c r="C4365" s="123" t="str">
        <f>VLOOKUP(A4365,Mapping!$H$2:$J$215,3,0)</f>
        <v>Post</v>
      </c>
      <c r="D4365" t="s">
        <v>125</v>
      </c>
      <c r="E4365" t="str">
        <f>VLOOKUP(D4365,Mapping!$E$2:$F$28,2,0)</f>
        <v>sum</v>
      </c>
      <c r="F4365">
        <v>1</v>
      </c>
    </row>
    <row r="4366" spans="1:6" x14ac:dyDescent="0.35">
      <c r="A4366" s="56">
        <v>44340</v>
      </c>
      <c r="B4366" s="56" t="str">
        <f>VLOOKUP(A4366,Mapping!$H$2:$I$215,2,0)</f>
        <v>Post</v>
      </c>
      <c r="C4366" s="123" t="str">
        <f>VLOOKUP(A4366,Mapping!$H$2:$J$215,3,0)</f>
        <v>Post</v>
      </c>
      <c r="D4366" t="s">
        <v>125</v>
      </c>
      <c r="E4366" t="str">
        <f>VLOOKUP(D4366,Mapping!$E$2:$F$28,2,0)</f>
        <v>sum</v>
      </c>
      <c r="F4366">
        <v>1</v>
      </c>
    </row>
    <row r="4367" spans="1:6" x14ac:dyDescent="0.35">
      <c r="A4367" s="56">
        <v>44341</v>
      </c>
      <c r="B4367" s="56" t="str">
        <f>VLOOKUP(A4367,Mapping!$H$2:$I$215,2,0)</f>
        <v>Post</v>
      </c>
      <c r="C4367" s="123" t="str">
        <f>VLOOKUP(A4367,Mapping!$H$2:$J$215,3,0)</f>
        <v>Post</v>
      </c>
      <c r="D4367" t="s">
        <v>125</v>
      </c>
      <c r="E4367" t="str">
        <f>VLOOKUP(D4367,Mapping!$E$2:$F$28,2,0)</f>
        <v>sum</v>
      </c>
      <c r="F4367">
        <v>1</v>
      </c>
    </row>
    <row r="4368" spans="1:6" x14ac:dyDescent="0.35">
      <c r="A4368" s="56">
        <v>44342</v>
      </c>
      <c r="B4368" s="56" t="str">
        <f>VLOOKUP(A4368,Mapping!$H$2:$I$215,2,0)</f>
        <v>Post</v>
      </c>
      <c r="C4368" s="123" t="str">
        <f>VLOOKUP(A4368,Mapping!$H$2:$J$215,3,0)</f>
        <v>Post</v>
      </c>
      <c r="D4368" t="s">
        <v>125</v>
      </c>
      <c r="E4368" t="str">
        <f>VLOOKUP(D4368,Mapping!$E$2:$F$28,2,0)</f>
        <v>sum</v>
      </c>
      <c r="F4368">
        <v>1</v>
      </c>
    </row>
    <row r="4369" spans="1:6" x14ac:dyDescent="0.35">
      <c r="A4369" s="56">
        <v>44343</v>
      </c>
      <c r="B4369" s="56" t="str">
        <f>VLOOKUP(A4369,Mapping!$H$2:$I$215,2,0)</f>
        <v>Post</v>
      </c>
      <c r="C4369" s="123" t="str">
        <f>VLOOKUP(A4369,Mapping!$H$2:$J$215,3,0)</f>
        <v>Post</v>
      </c>
      <c r="D4369" t="s">
        <v>125</v>
      </c>
      <c r="E4369" t="str">
        <f>VLOOKUP(D4369,Mapping!$E$2:$F$28,2,0)</f>
        <v>sum</v>
      </c>
      <c r="F4369">
        <v>1</v>
      </c>
    </row>
    <row r="4370" spans="1:6" x14ac:dyDescent="0.35">
      <c r="A4370" s="56">
        <v>44344</v>
      </c>
      <c r="B4370" s="56" t="str">
        <f>VLOOKUP(A4370,Mapping!$H$2:$I$215,2,0)</f>
        <v>Post</v>
      </c>
      <c r="C4370" s="123" t="str">
        <f>VLOOKUP(A4370,Mapping!$H$2:$J$215,3,0)</f>
        <v>Post</v>
      </c>
      <c r="D4370" t="s">
        <v>125</v>
      </c>
      <c r="E4370" t="str">
        <f>VLOOKUP(D4370,Mapping!$E$2:$F$28,2,0)</f>
        <v>sum</v>
      </c>
      <c r="F4370">
        <v>1</v>
      </c>
    </row>
    <row r="4371" spans="1:6" x14ac:dyDescent="0.35">
      <c r="A4371" s="56">
        <v>44345</v>
      </c>
      <c r="B4371" s="56" t="str">
        <f>VLOOKUP(A4371,Mapping!$H$2:$I$215,2,0)</f>
        <v>Post</v>
      </c>
      <c r="C4371" s="123" t="str">
        <f>VLOOKUP(A4371,Mapping!$H$2:$J$215,3,0)</f>
        <v>Post</v>
      </c>
      <c r="D4371" t="s">
        <v>125</v>
      </c>
      <c r="E4371" t="str">
        <f>VLOOKUP(D4371,Mapping!$E$2:$F$28,2,0)</f>
        <v>sum</v>
      </c>
      <c r="F4371">
        <v>1</v>
      </c>
    </row>
    <row r="4372" spans="1:6" x14ac:dyDescent="0.35">
      <c r="A4372" s="56">
        <v>44346</v>
      </c>
      <c r="B4372" s="56" t="str">
        <f>VLOOKUP(A4372,Mapping!$H$2:$I$215,2,0)</f>
        <v>Post</v>
      </c>
      <c r="C4372" s="123" t="str">
        <f>VLOOKUP(A4372,Mapping!$H$2:$J$215,3,0)</f>
        <v>Post</v>
      </c>
      <c r="D4372" t="s">
        <v>125</v>
      </c>
      <c r="E4372" t="str">
        <f>VLOOKUP(D4372,Mapping!$E$2:$F$28,2,0)</f>
        <v>sum</v>
      </c>
      <c r="F4372">
        <v>1</v>
      </c>
    </row>
    <row r="4373" spans="1:6" x14ac:dyDescent="0.35">
      <c r="A4373" s="56">
        <v>44347</v>
      </c>
      <c r="B4373" s="56" t="str">
        <f>VLOOKUP(A4373,Mapping!$H$2:$I$215,2,0)</f>
        <v>Post</v>
      </c>
      <c r="C4373" s="123" t="str">
        <f>VLOOKUP(A4373,Mapping!$H$2:$J$215,3,0)</f>
        <v>Post</v>
      </c>
      <c r="D4373" t="s">
        <v>125</v>
      </c>
      <c r="E4373" t="str">
        <f>VLOOKUP(D4373,Mapping!$E$2:$F$28,2,0)</f>
        <v>sum</v>
      </c>
      <c r="F4373">
        <v>1</v>
      </c>
    </row>
    <row r="4374" spans="1:6" x14ac:dyDescent="0.35">
      <c r="A4374" s="56">
        <v>44348</v>
      </c>
      <c r="B4374" s="56" t="str">
        <f>VLOOKUP(A4374,Mapping!$H$2:$I$215,2,0)</f>
        <v>Post</v>
      </c>
      <c r="C4374" s="123" t="str">
        <f>VLOOKUP(A4374,Mapping!$H$2:$J$215,3,0)</f>
        <v>Post</v>
      </c>
      <c r="D4374" t="s">
        <v>125</v>
      </c>
      <c r="E4374" t="str">
        <f>VLOOKUP(D4374,Mapping!$E$2:$F$28,2,0)</f>
        <v>sum</v>
      </c>
      <c r="F4374">
        <v>1</v>
      </c>
    </row>
    <row r="4375" spans="1:6" x14ac:dyDescent="0.35">
      <c r="A4375" s="56">
        <v>44349</v>
      </c>
      <c r="B4375" s="56" t="str">
        <f>VLOOKUP(A4375,Mapping!$H$2:$I$215,2,0)</f>
        <v>Post</v>
      </c>
      <c r="C4375" s="123" t="str">
        <f>VLOOKUP(A4375,Mapping!$H$2:$J$215,3,0)</f>
        <v>Post</v>
      </c>
      <c r="D4375" t="s">
        <v>125</v>
      </c>
      <c r="E4375" t="str">
        <f>VLOOKUP(D4375,Mapping!$E$2:$F$28,2,0)</f>
        <v>sum</v>
      </c>
      <c r="F4375">
        <v>1</v>
      </c>
    </row>
    <row r="4376" spans="1:6" x14ac:dyDescent="0.35">
      <c r="A4376" s="56">
        <v>44350</v>
      </c>
      <c r="B4376" s="56" t="str">
        <f>VLOOKUP(A4376,Mapping!$H$2:$I$215,2,0)</f>
        <v>Post</v>
      </c>
      <c r="C4376" s="123" t="str">
        <f>VLOOKUP(A4376,Mapping!$H$2:$J$215,3,0)</f>
        <v>Post</v>
      </c>
      <c r="D4376" t="s">
        <v>125</v>
      </c>
      <c r="E4376" t="str">
        <f>VLOOKUP(D4376,Mapping!$E$2:$F$28,2,0)</f>
        <v>sum</v>
      </c>
      <c r="F4376">
        <v>1</v>
      </c>
    </row>
    <row r="4377" spans="1:6" x14ac:dyDescent="0.35">
      <c r="A4377" s="56">
        <v>44351</v>
      </c>
      <c r="B4377" s="56" t="str">
        <f>VLOOKUP(A4377,Mapping!$H$2:$I$215,2,0)</f>
        <v>Post</v>
      </c>
      <c r="C4377" s="123" t="str">
        <f>VLOOKUP(A4377,Mapping!$H$2:$J$215,3,0)</f>
        <v>Post</v>
      </c>
      <c r="D4377" t="s">
        <v>125</v>
      </c>
      <c r="E4377" t="str">
        <f>VLOOKUP(D4377,Mapping!$E$2:$F$28,2,0)</f>
        <v>sum</v>
      </c>
      <c r="F4377">
        <v>1</v>
      </c>
    </row>
    <row r="4378" spans="1:6" x14ac:dyDescent="0.35">
      <c r="A4378" s="56">
        <v>44352</v>
      </c>
      <c r="B4378" s="56" t="str">
        <f>VLOOKUP(A4378,Mapping!$H$2:$I$215,2,0)</f>
        <v>Post</v>
      </c>
      <c r="C4378" s="123" t="str">
        <f>VLOOKUP(A4378,Mapping!$H$2:$J$215,3,0)</f>
        <v>Post</v>
      </c>
      <c r="D4378" t="s">
        <v>125</v>
      </c>
      <c r="E4378" t="str">
        <f>VLOOKUP(D4378,Mapping!$E$2:$F$28,2,0)</f>
        <v>sum</v>
      </c>
      <c r="F4378">
        <v>1</v>
      </c>
    </row>
    <row r="4379" spans="1:6" x14ac:dyDescent="0.35">
      <c r="A4379" s="56">
        <v>44353</v>
      </c>
      <c r="B4379" s="56" t="str">
        <f>VLOOKUP(A4379,Mapping!$H$2:$I$215,2,0)</f>
        <v>Post</v>
      </c>
      <c r="C4379" s="123" t="str">
        <f>VLOOKUP(A4379,Mapping!$H$2:$J$215,3,0)</f>
        <v>Post</v>
      </c>
      <c r="D4379" t="s">
        <v>125</v>
      </c>
      <c r="E4379" t="str">
        <f>VLOOKUP(D4379,Mapping!$E$2:$F$28,2,0)</f>
        <v>sum</v>
      </c>
      <c r="F4379">
        <v>1</v>
      </c>
    </row>
    <row r="4380" spans="1:6" x14ac:dyDescent="0.35">
      <c r="A4380" s="56">
        <v>44354</v>
      </c>
      <c r="B4380" s="56" t="str">
        <f>VLOOKUP(A4380,Mapping!$H$2:$I$215,2,0)</f>
        <v>Post</v>
      </c>
      <c r="C4380" s="123" t="str">
        <f>VLOOKUP(A4380,Mapping!$H$2:$J$215,3,0)</f>
        <v>Post</v>
      </c>
      <c r="D4380" t="s">
        <v>125</v>
      </c>
      <c r="E4380" t="str">
        <f>VLOOKUP(D4380,Mapping!$E$2:$F$28,2,0)</f>
        <v>sum</v>
      </c>
      <c r="F4380">
        <v>1</v>
      </c>
    </row>
    <row r="4381" spans="1:6" x14ac:dyDescent="0.35">
      <c r="A4381" s="56">
        <v>44355</v>
      </c>
      <c r="B4381" s="56" t="str">
        <f>VLOOKUP(A4381,Mapping!$H$2:$I$215,2,0)</f>
        <v>Post</v>
      </c>
      <c r="C4381" s="123" t="str">
        <f>VLOOKUP(A4381,Mapping!$H$2:$J$215,3,0)</f>
        <v>Post</v>
      </c>
      <c r="D4381" t="s">
        <v>125</v>
      </c>
      <c r="E4381" t="str">
        <f>VLOOKUP(D4381,Mapping!$E$2:$F$28,2,0)</f>
        <v>sum</v>
      </c>
      <c r="F4381">
        <v>1</v>
      </c>
    </row>
    <row r="4382" spans="1:6" x14ac:dyDescent="0.35">
      <c r="A4382" s="56">
        <v>44356</v>
      </c>
      <c r="B4382" s="56" t="str">
        <f>VLOOKUP(A4382,Mapping!$H$2:$I$215,2,0)</f>
        <v>Post</v>
      </c>
      <c r="C4382" s="123" t="str">
        <f>VLOOKUP(A4382,Mapping!$H$2:$J$215,3,0)</f>
        <v>Post</v>
      </c>
      <c r="D4382" t="s">
        <v>125</v>
      </c>
      <c r="E4382" t="str">
        <f>VLOOKUP(D4382,Mapping!$E$2:$F$28,2,0)</f>
        <v>sum</v>
      </c>
      <c r="F4382">
        <v>1</v>
      </c>
    </row>
    <row r="4383" spans="1:6" x14ac:dyDescent="0.35">
      <c r="A4383" s="56">
        <v>44357</v>
      </c>
      <c r="B4383" s="56" t="str">
        <f>VLOOKUP(A4383,Mapping!$H$2:$I$215,2,0)</f>
        <v>Post</v>
      </c>
      <c r="C4383" s="123" t="str">
        <f>VLOOKUP(A4383,Mapping!$H$2:$J$215,3,0)</f>
        <v>Post</v>
      </c>
      <c r="D4383" t="s">
        <v>125</v>
      </c>
      <c r="E4383" t="str">
        <f>VLOOKUP(D4383,Mapping!$E$2:$F$28,2,0)</f>
        <v>sum</v>
      </c>
      <c r="F4383">
        <v>1</v>
      </c>
    </row>
    <row r="4384" spans="1:6" x14ac:dyDescent="0.35">
      <c r="A4384" s="56">
        <v>44358</v>
      </c>
      <c r="B4384" s="56" t="str">
        <f>VLOOKUP(A4384,Mapping!$H$2:$I$215,2,0)</f>
        <v>Post</v>
      </c>
      <c r="C4384" s="123" t="str">
        <f>VLOOKUP(A4384,Mapping!$H$2:$J$215,3,0)</f>
        <v>Post</v>
      </c>
      <c r="D4384" t="s">
        <v>125</v>
      </c>
      <c r="E4384" t="str">
        <f>VLOOKUP(D4384,Mapping!$E$2:$F$28,2,0)</f>
        <v>sum</v>
      </c>
      <c r="F4384">
        <v>1</v>
      </c>
    </row>
    <row r="4385" spans="1:6" x14ac:dyDescent="0.35">
      <c r="A4385" s="56">
        <v>44359</v>
      </c>
      <c r="B4385" s="56" t="str">
        <f>VLOOKUP(A4385,Mapping!$H$2:$I$215,2,0)</f>
        <v>Post</v>
      </c>
      <c r="C4385" s="123" t="str">
        <f>VLOOKUP(A4385,Mapping!$H$2:$J$215,3,0)</f>
        <v>Post</v>
      </c>
      <c r="D4385" t="s">
        <v>125</v>
      </c>
      <c r="E4385" t="str">
        <f>VLOOKUP(D4385,Mapping!$E$2:$F$28,2,0)</f>
        <v>sum</v>
      </c>
      <c r="F4385">
        <v>1</v>
      </c>
    </row>
    <row r="4386" spans="1:6" x14ac:dyDescent="0.35">
      <c r="A4386" s="56">
        <v>44360</v>
      </c>
      <c r="B4386" s="56" t="str">
        <f>VLOOKUP(A4386,Mapping!$H$2:$I$215,2,0)</f>
        <v>Post</v>
      </c>
      <c r="C4386" s="123" t="str">
        <f>VLOOKUP(A4386,Mapping!$H$2:$J$215,3,0)</f>
        <v>Post</v>
      </c>
      <c r="D4386" t="s">
        <v>125</v>
      </c>
      <c r="E4386" t="str">
        <f>VLOOKUP(D4386,Mapping!$E$2:$F$28,2,0)</f>
        <v>sum</v>
      </c>
      <c r="F4386">
        <v>1</v>
      </c>
    </row>
    <row r="4387" spans="1:6" x14ac:dyDescent="0.35">
      <c r="A4387" s="56">
        <v>44361</v>
      </c>
      <c r="B4387" s="56" t="str">
        <f>VLOOKUP(A4387,Mapping!$H$2:$I$215,2,0)</f>
        <v>Post</v>
      </c>
      <c r="C4387" s="123" t="str">
        <f>VLOOKUP(A4387,Mapping!$H$2:$J$215,3,0)</f>
        <v>Post</v>
      </c>
      <c r="D4387" t="s">
        <v>125</v>
      </c>
      <c r="E4387" t="str">
        <f>VLOOKUP(D4387,Mapping!$E$2:$F$28,2,0)</f>
        <v>sum</v>
      </c>
      <c r="F4387">
        <v>1</v>
      </c>
    </row>
    <row r="4388" spans="1:6" x14ac:dyDescent="0.35">
      <c r="A4388" s="56">
        <v>44362</v>
      </c>
      <c r="B4388" s="56" t="str">
        <f>VLOOKUP(A4388,Mapping!$H$2:$I$215,2,0)</f>
        <v>Post</v>
      </c>
      <c r="C4388" s="123" t="str">
        <f>VLOOKUP(A4388,Mapping!$H$2:$J$215,3,0)</f>
        <v>Post</v>
      </c>
      <c r="D4388" t="s">
        <v>125</v>
      </c>
      <c r="E4388" t="str">
        <f>VLOOKUP(D4388,Mapping!$E$2:$F$28,2,0)</f>
        <v>sum</v>
      </c>
      <c r="F4388">
        <v>1</v>
      </c>
    </row>
    <row r="4389" spans="1:6" x14ac:dyDescent="0.35">
      <c r="A4389" s="56">
        <v>44363</v>
      </c>
      <c r="B4389" s="56" t="str">
        <f>VLOOKUP(A4389,Mapping!$H$2:$I$215,2,0)</f>
        <v>Post</v>
      </c>
      <c r="C4389" s="123" t="str">
        <f>VLOOKUP(A4389,Mapping!$H$2:$J$215,3,0)</f>
        <v>Post</v>
      </c>
      <c r="D4389" t="s">
        <v>125</v>
      </c>
      <c r="E4389" t="str">
        <f>VLOOKUP(D4389,Mapping!$E$2:$F$28,2,0)</f>
        <v>sum</v>
      </c>
      <c r="F4389">
        <v>1</v>
      </c>
    </row>
    <row r="4390" spans="1:6" x14ac:dyDescent="0.35">
      <c r="A4390" s="56">
        <v>44364</v>
      </c>
      <c r="B4390" s="56" t="str">
        <f>VLOOKUP(A4390,Mapping!$H$2:$I$215,2,0)</f>
        <v>Post</v>
      </c>
      <c r="C4390" s="123" t="str">
        <f>VLOOKUP(A4390,Mapping!$H$2:$J$215,3,0)</f>
        <v>Post</v>
      </c>
      <c r="D4390" t="s">
        <v>125</v>
      </c>
      <c r="E4390" t="str">
        <f>VLOOKUP(D4390,Mapping!$E$2:$F$28,2,0)</f>
        <v>sum</v>
      </c>
      <c r="F4390">
        <v>1</v>
      </c>
    </row>
    <row r="4391" spans="1:6" x14ac:dyDescent="0.35">
      <c r="A4391" s="56">
        <v>44365</v>
      </c>
      <c r="B4391" s="56" t="str">
        <f>VLOOKUP(A4391,Mapping!$H$2:$I$215,2,0)</f>
        <v>Post</v>
      </c>
      <c r="C4391" s="123" t="str">
        <f>VLOOKUP(A4391,Mapping!$H$2:$J$215,3,0)</f>
        <v>Post</v>
      </c>
      <c r="D4391" t="s">
        <v>125</v>
      </c>
      <c r="E4391" t="str">
        <f>VLOOKUP(D4391,Mapping!$E$2:$F$28,2,0)</f>
        <v>sum</v>
      </c>
      <c r="F4391">
        <v>1</v>
      </c>
    </row>
    <row r="4392" spans="1:6" x14ac:dyDescent="0.35">
      <c r="A4392" s="56">
        <v>44366</v>
      </c>
      <c r="B4392" s="56" t="str">
        <f>VLOOKUP(A4392,Mapping!$H$2:$I$215,2,0)</f>
        <v>Post</v>
      </c>
      <c r="C4392" s="123" t="str">
        <f>VLOOKUP(A4392,Mapping!$H$2:$J$215,3,0)</f>
        <v>Post</v>
      </c>
      <c r="D4392" t="s">
        <v>125</v>
      </c>
      <c r="E4392" t="str">
        <f>VLOOKUP(D4392,Mapping!$E$2:$F$28,2,0)</f>
        <v>sum</v>
      </c>
      <c r="F4392">
        <v>1</v>
      </c>
    </row>
    <row r="4393" spans="1:6" x14ac:dyDescent="0.35">
      <c r="A4393" s="56">
        <v>44367</v>
      </c>
      <c r="B4393" s="56" t="str">
        <f>VLOOKUP(A4393,Mapping!$H$2:$I$215,2,0)</f>
        <v>Post</v>
      </c>
      <c r="C4393" s="123" t="str">
        <f>VLOOKUP(A4393,Mapping!$H$2:$J$215,3,0)</f>
        <v>Post</v>
      </c>
      <c r="D4393" t="s">
        <v>125</v>
      </c>
      <c r="E4393" t="str">
        <f>VLOOKUP(D4393,Mapping!$E$2:$F$28,2,0)</f>
        <v>sum</v>
      </c>
      <c r="F4393">
        <v>1</v>
      </c>
    </row>
    <row r="4394" spans="1:6" x14ac:dyDescent="0.35">
      <c r="A4394" s="56">
        <v>44368</v>
      </c>
      <c r="B4394" s="56" t="str">
        <f>VLOOKUP(A4394,Mapping!$H$2:$I$215,2,0)</f>
        <v>Post</v>
      </c>
      <c r="C4394" s="123" t="str">
        <f>VLOOKUP(A4394,Mapping!$H$2:$J$215,3,0)</f>
        <v>Post</v>
      </c>
      <c r="D4394" t="s">
        <v>125</v>
      </c>
      <c r="E4394" t="str">
        <f>VLOOKUP(D4394,Mapping!$E$2:$F$28,2,0)</f>
        <v>sum</v>
      </c>
      <c r="F4394">
        <v>1</v>
      </c>
    </row>
    <row r="4395" spans="1:6" x14ac:dyDescent="0.35">
      <c r="A4395" s="56">
        <v>44369</v>
      </c>
      <c r="B4395" s="56" t="str">
        <f>VLOOKUP(A4395,Mapping!$H$2:$I$215,2,0)</f>
        <v>Post</v>
      </c>
      <c r="C4395" s="123" t="str">
        <f>VLOOKUP(A4395,Mapping!$H$2:$J$215,3,0)</f>
        <v>Post</v>
      </c>
      <c r="D4395" t="s">
        <v>125</v>
      </c>
      <c r="E4395" t="str">
        <f>VLOOKUP(D4395,Mapping!$E$2:$F$28,2,0)</f>
        <v>sum</v>
      </c>
      <c r="F4395">
        <v>1</v>
      </c>
    </row>
    <row r="4396" spans="1:6" x14ac:dyDescent="0.35">
      <c r="A4396" s="56">
        <v>44370</v>
      </c>
      <c r="B4396" s="56" t="str">
        <f>VLOOKUP(A4396,Mapping!$H$2:$I$215,2,0)</f>
        <v>Post</v>
      </c>
      <c r="C4396" s="123">
        <f>VLOOKUP(A4396,Mapping!$H$2:$J$215,3,0)</f>
        <v>0</v>
      </c>
      <c r="D4396" t="s">
        <v>125</v>
      </c>
      <c r="E4396" t="str">
        <f>VLOOKUP(D4396,Mapping!$E$2:$F$28,2,0)</f>
        <v>sum</v>
      </c>
      <c r="F4396">
        <v>1</v>
      </c>
    </row>
    <row r="4397" spans="1:6" x14ac:dyDescent="0.35">
      <c r="A4397" s="56">
        <v>44371</v>
      </c>
      <c r="B4397" s="56" t="str">
        <f>VLOOKUP(A4397,Mapping!$H$2:$I$215,2,0)</f>
        <v>Post</v>
      </c>
      <c r="C4397" s="123">
        <f>VLOOKUP(A4397,Mapping!$H$2:$J$215,3,0)</f>
        <v>0</v>
      </c>
      <c r="D4397" t="s">
        <v>125</v>
      </c>
      <c r="E4397" t="str">
        <f>VLOOKUP(D4397,Mapping!$E$2:$F$28,2,0)</f>
        <v>sum</v>
      </c>
      <c r="F4397">
        <v>1</v>
      </c>
    </row>
    <row r="4398" spans="1:6" x14ac:dyDescent="0.35">
      <c r="A4398" s="56">
        <v>44372</v>
      </c>
      <c r="B4398" s="56" t="str">
        <f>VLOOKUP(A4398,Mapping!$H$2:$I$215,2,0)</f>
        <v>Post</v>
      </c>
      <c r="C4398" s="123">
        <f>VLOOKUP(A4398,Mapping!$H$2:$J$215,3,0)</f>
        <v>0</v>
      </c>
      <c r="D4398" t="s">
        <v>125</v>
      </c>
      <c r="E4398" t="str">
        <f>VLOOKUP(D4398,Mapping!$E$2:$F$28,2,0)</f>
        <v>sum</v>
      </c>
      <c r="F4398">
        <v>1</v>
      </c>
    </row>
    <row r="4399" spans="1:6" x14ac:dyDescent="0.35">
      <c r="A4399" s="56">
        <v>44373</v>
      </c>
      <c r="B4399" s="56" t="str">
        <f>VLOOKUP(A4399,Mapping!$H$2:$I$215,2,0)</f>
        <v>Post</v>
      </c>
      <c r="C4399" s="123">
        <f>VLOOKUP(A4399,Mapping!$H$2:$J$215,3,0)</f>
        <v>0</v>
      </c>
      <c r="D4399" t="s">
        <v>125</v>
      </c>
      <c r="E4399" t="str">
        <f>VLOOKUP(D4399,Mapping!$E$2:$F$28,2,0)</f>
        <v>sum</v>
      </c>
      <c r="F4399">
        <v>1</v>
      </c>
    </row>
    <row r="4400" spans="1:6" x14ac:dyDescent="0.35">
      <c r="A4400" s="56">
        <v>44374</v>
      </c>
      <c r="B4400" s="56" t="str">
        <f>VLOOKUP(A4400,Mapping!$H$2:$I$215,2,0)</f>
        <v>Post</v>
      </c>
      <c r="C4400" s="123">
        <f>VLOOKUP(A4400,Mapping!$H$2:$J$215,3,0)</f>
        <v>0</v>
      </c>
      <c r="D4400" t="s">
        <v>125</v>
      </c>
      <c r="E4400" t="str">
        <f>VLOOKUP(D4400,Mapping!$E$2:$F$28,2,0)</f>
        <v>sum</v>
      </c>
      <c r="F4400">
        <v>1</v>
      </c>
    </row>
    <row r="4401" spans="1:6" x14ac:dyDescent="0.35">
      <c r="A4401" s="56">
        <v>44375</v>
      </c>
      <c r="B4401" s="56" t="str">
        <f>VLOOKUP(A4401,Mapping!$H$2:$I$215,2,0)</f>
        <v>Post</v>
      </c>
      <c r="C4401" s="123">
        <f>VLOOKUP(A4401,Mapping!$H$2:$J$215,3,0)</f>
        <v>0</v>
      </c>
      <c r="D4401" t="s">
        <v>125</v>
      </c>
      <c r="E4401" t="str">
        <f>VLOOKUP(D4401,Mapping!$E$2:$F$28,2,0)</f>
        <v>sum</v>
      </c>
      <c r="F4401">
        <v>1</v>
      </c>
    </row>
    <row r="4402" spans="1:6" x14ac:dyDescent="0.35">
      <c r="A4402" s="56">
        <v>44376</v>
      </c>
      <c r="B4402" s="56" t="str">
        <f>VLOOKUP(A4402,Mapping!$H$2:$I$215,2,0)</f>
        <v>Post</v>
      </c>
      <c r="C4402" s="123">
        <f>VLOOKUP(A4402,Mapping!$H$2:$J$215,3,0)</f>
        <v>0</v>
      </c>
      <c r="D4402" t="s">
        <v>125</v>
      </c>
      <c r="E4402" t="str">
        <f>VLOOKUP(D4402,Mapping!$E$2:$F$28,2,0)</f>
        <v>sum</v>
      </c>
      <c r="F4402">
        <v>1</v>
      </c>
    </row>
    <row r="4403" spans="1:6" x14ac:dyDescent="0.35">
      <c r="A4403" s="56">
        <v>44377</v>
      </c>
      <c r="B4403" s="56" t="str">
        <f>VLOOKUP(A4403,Mapping!$H$2:$I$215,2,0)</f>
        <v>Post</v>
      </c>
      <c r="C4403" s="123">
        <f>VLOOKUP(A4403,Mapping!$H$2:$J$215,3,0)</f>
        <v>0</v>
      </c>
      <c r="D4403" t="s">
        <v>125</v>
      </c>
      <c r="E4403" t="str">
        <f>VLOOKUP(D4403,Mapping!$E$2:$F$28,2,0)</f>
        <v>sum</v>
      </c>
      <c r="F4403">
        <v>1</v>
      </c>
    </row>
    <row r="4404" spans="1:6" x14ac:dyDescent="0.35">
      <c r="A4404" s="56">
        <v>44378</v>
      </c>
      <c r="B4404" s="56" t="str">
        <f>VLOOKUP(A4404,Mapping!$H$2:$I$215,2,0)</f>
        <v>Post</v>
      </c>
      <c r="C4404" s="123">
        <f>VLOOKUP(A4404,Mapping!$H$2:$J$215,3,0)</f>
        <v>0</v>
      </c>
      <c r="D4404" t="s">
        <v>125</v>
      </c>
      <c r="E4404" t="str">
        <f>VLOOKUP(D4404,Mapping!$E$2:$F$28,2,0)</f>
        <v>sum</v>
      </c>
      <c r="F4404">
        <v>1</v>
      </c>
    </row>
    <row r="4405" spans="1:6" x14ac:dyDescent="0.35">
      <c r="A4405" s="56">
        <v>44379</v>
      </c>
      <c r="B4405" s="56" t="str">
        <f>VLOOKUP(A4405,Mapping!$H$2:$I$215,2,0)</f>
        <v>Post</v>
      </c>
      <c r="C4405" s="123">
        <f>VLOOKUP(A4405,Mapping!$H$2:$J$215,3,0)</f>
        <v>0</v>
      </c>
      <c r="D4405" t="s">
        <v>125</v>
      </c>
      <c r="E4405" t="str">
        <f>VLOOKUP(D4405,Mapping!$E$2:$F$28,2,0)</f>
        <v>sum</v>
      </c>
      <c r="F4405">
        <v>1</v>
      </c>
    </row>
    <row r="4406" spans="1:6" x14ac:dyDescent="0.35">
      <c r="A4406" s="56">
        <v>44380</v>
      </c>
      <c r="B4406" s="56" t="str">
        <f>VLOOKUP(A4406,Mapping!$H$2:$I$215,2,0)</f>
        <v>Post</v>
      </c>
      <c r="C4406" s="123">
        <f>VLOOKUP(A4406,Mapping!$H$2:$J$215,3,0)</f>
        <v>0</v>
      </c>
      <c r="D4406" t="s">
        <v>125</v>
      </c>
      <c r="E4406" t="str">
        <f>VLOOKUP(D4406,Mapping!$E$2:$F$28,2,0)</f>
        <v>sum</v>
      </c>
      <c r="F4406">
        <v>1</v>
      </c>
    </row>
    <row r="4407" spans="1:6" x14ac:dyDescent="0.35">
      <c r="A4407" s="56">
        <v>44381</v>
      </c>
      <c r="B4407" s="56" t="str">
        <f>VLOOKUP(A4407,Mapping!$H$2:$I$215,2,0)</f>
        <v>Post</v>
      </c>
      <c r="C4407" s="123">
        <f>VLOOKUP(A4407,Mapping!$H$2:$J$215,3,0)</f>
        <v>0</v>
      </c>
      <c r="D4407" t="s">
        <v>125</v>
      </c>
      <c r="E4407" t="str">
        <f>VLOOKUP(D4407,Mapping!$E$2:$F$28,2,0)</f>
        <v>sum</v>
      </c>
      <c r="F4407">
        <v>1</v>
      </c>
    </row>
    <row r="4408" spans="1:6" x14ac:dyDescent="0.35">
      <c r="A4408" s="56">
        <v>44382</v>
      </c>
      <c r="B4408" s="56" t="str">
        <f>VLOOKUP(A4408,Mapping!$H$2:$I$215,2,0)</f>
        <v>Post</v>
      </c>
      <c r="C4408" s="123">
        <f>VLOOKUP(A4408,Mapping!$H$2:$J$215,3,0)</f>
        <v>0</v>
      </c>
      <c r="D4408" t="s">
        <v>125</v>
      </c>
      <c r="E4408" t="str">
        <f>VLOOKUP(D4408,Mapping!$E$2:$F$28,2,0)</f>
        <v>sum</v>
      </c>
      <c r="F4408">
        <v>1</v>
      </c>
    </row>
    <row r="4409" spans="1:6" x14ac:dyDescent="0.35">
      <c r="A4409" s="56">
        <v>44383</v>
      </c>
      <c r="B4409" s="56" t="str">
        <f>VLOOKUP(A4409,Mapping!$H$2:$I$215,2,0)</f>
        <v>Post</v>
      </c>
      <c r="C4409" s="123">
        <f>VLOOKUP(A4409,Mapping!$H$2:$J$215,3,0)</f>
        <v>0</v>
      </c>
      <c r="D4409" t="s">
        <v>125</v>
      </c>
      <c r="E4409" t="str">
        <f>VLOOKUP(D4409,Mapping!$E$2:$F$28,2,0)</f>
        <v>sum</v>
      </c>
      <c r="F4409">
        <v>1</v>
      </c>
    </row>
    <row r="4410" spans="1:6" x14ac:dyDescent="0.35">
      <c r="A4410" s="56">
        <v>44384</v>
      </c>
      <c r="B4410" s="56" t="str">
        <f>VLOOKUP(A4410,Mapping!$H$2:$I$215,2,0)</f>
        <v>Post</v>
      </c>
      <c r="C4410" s="123">
        <f>VLOOKUP(A4410,Mapping!$H$2:$J$215,3,0)</f>
        <v>0</v>
      </c>
      <c r="D4410" t="s">
        <v>125</v>
      </c>
      <c r="E4410" t="str">
        <f>VLOOKUP(D4410,Mapping!$E$2:$F$28,2,0)</f>
        <v>sum</v>
      </c>
      <c r="F4410">
        <v>1</v>
      </c>
    </row>
    <row r="4411" spans="1:6" x14ac:dyDescent="0.35">
      <c r="A4411" s="56">
        <v>44385</v>
      </c>
      <c r="B4411" s="56" t="str">
        <f>VLOOKUP(A4411,Mapping!$H$2:$I$215,2,0)</f>
        <v>Post</v>
      </c>
      <c r="C4411" s="123">
        <f>VLOOKUP(A4411,Mapping!$H$2:$J$215,3,0)</f>
        <v>0</v>
      </c>
      <c r="D4411" t="s">
        <v>125</v>
      </c>
      <c r="E4411" t="str">
        <f>VLOOKUP(D4411,Mapping!$E$2:$F$28,2,0)</f>
        <v>sum</v>
      </c>
      <c r="F4411">
        <v>1</v>
      </c>
    </row>
    <row r="4412" spans="1:6" x14ac:dyDescent="0.35">
      <c r="A4412" s="56">
        <v>44386</v>
      </c>
      <c r="B4412" s="56" t="str">
        <f>VLOOKUP(A4412,Mapping!$H$2:$I$215,2,0)</f>
        <v>Post</v>
      </c>
      <c r="C4412" s="123">
        <f>VLOOKUP(A4412,Mapping!$H$2:$J$215,3,0)</f>
        <v>0</v>
      </c>
      <c r="D4412" t="s">
        <v>125</v>
      </c>
      <c r="E4412" t="str">
        <f>VLOOKUP(D4412,Mapping!$E$2:$F$28,2,0)</f>
        <v>sum</v>
      </c>
      <c r="F4412">
        <v>1</v>
      </c>
    </row>
    <row r="4413" spans="1:6" x14ac:dyDescent="0.35">
      <c r="A4413" s="56">
        <v>44387</v>
      </c>
      <c r="B4413" s="56" t="str">
        <f>VLOOKUP(A4413,Mapping!$H$2:$I$215,2,0)</f>
        <v>Post</v>
      </c>
      <c r="C4413" s="123">
        <f>VLOOKUP(A4413,Mapping!$H$2:$J$215,3,0)</f>
        <v>0</v>
      </c>
      <c r="D4413" t="s">
        <v>125</v>
      </c>
      <c r="E4413" t="str">
        <f>VLOOKUP(D4413,Mapping!$E$2:$F$28,2,0)</f>
        <v>sum</v>
      </c>
      <c r="F4413">
        <v>1</v>
      </c>
    </row>
    <row r="4414" spans="1:6" x14ac:dyDescent="0.35">
      <c r="A4414" s="56">
        <v>44388</v>
      </c>
      <c r="B4414" s="56" t="str">
        <f>VLOOKUP(A4414,Mapping!$H$2:$I$215,2,0)</f>
        <v>Post</v>
      </c>
      <c r="C4414" s="123">
        <f>VLOOKUP(A4414,Mapping!$H$2:$J$215,3,0)</f>
        <v>0</v>
      </c>
      <c r="D4414" t="s">
        <v>125</v>
      </c>
      <c r="E4414" t="str">
        <f>VLOOKUP(D4414,Mapping!$E$2:$F$28,2,0)</f>
        <v>sum</v>
      </c>
      <c r="F4414">
        <v>1</v>
      </c>
    </row>
    <row r="4415" spans="1:6" x14ac:dyDescent="0.35">
      <c r="A4415" s="56">
        <v>44389</v>
      </c>
      <c r="B4415" s="56" t="str">
        <f>VLOOKUP(A4415,Mapping!$H$2:$I$215,2,0)</f>
        <v>Post</v>
      </c>
      <c r="C4415" s="123">
        <f>VLOOKUP(A4415,Mapping!$H$2:$J$215,3,0)</f>
        <v>0</v>
      </c>
      <c r="D4415" t="s">
        <v>125</v>
      </c>
      <c r="E4415" t="str">
        <f>VLOOKUP(D4415,Mapping!$E$2:$F$28,2,0)</f>
        <v>sum</v>
      </c>
      <c r="F4415">
        <v>1</v>
      </c>
    </row>
    <row r="4416" spans="1:6" x14ac:dyDescent="0.35">
      <c r="A4416" s="56">
        <v>44390</v>
      </c>
      <c r="B4416" s="56" t="str">
        <f>VLOOKUP(A4416,Mapping!$H$2:$I$215,2,0)</f>
        <v>Post</v>
      </c>
      <c r="C4416" s="123">
        <f>VLOOKUP(A4416,Mapping!$H$2:$J$215,3,0)</f>
        <v>0</v>
      </c>
      <c r="D4416" t="s">
        <v>125</v>
      </c>
      <c r="E4416" t="str">
        <f>VLOOKUP(D4416,Mapping!$E$2:$F$28,2,0)</f>
        <v>sum</v>
      </c>
      <c r="F4416">
        <v>1</v>
      </c>
    </row>
    <row r="4417" spans="1:6" x14ac:dyDescent="0.35">
      <c r="A4417" s="56">
        <v>44391</v>
      </c>
      <c r="B4417" s="56" t="str">
        <f>VLOOKUP(A4417,Mapping!$H$2:$I$215,2,0)</f>
        <v>Post</v>
      </c>
      <c r="C4417" s="123">
        <f>VLOOKUP(A4417,Mapping!$H$2:$J$215,3,0)</f>
        <v>0</v>
      </c>
      <c r="D4417" t="s">
        <v>125</v>
      </c>
      <c r="E4417" t="str">
        <f>VLOOKUP(D4417,Mapping!$E$2:$F$28,2,0)</f>
        <v>sum</v>
      </c>
      <c r="F4417">
        <v>1</v>
      </c>
    </row>
    <row r="4418" spans="1:6" x14ac:dyDescent="0.35">
      <c r="A4418" s="56">
        <v>44392</v>
      </c>
      <c r="B4418" s="56" t="str">
        <f>VLOOKUP(A4418,Mapping!$H$2:$I$215,2,0)</f>
        <v>Post</v>
      </c>
      <c r="C4418" s="123">
        <f>VLOOKUP(A4418,Mapping!$H$2:$J$215,3,0)</f>
        <v>0</v>
      </c>
      <c r="D4418" t="s">
        <v>125</v>
      </c>
      <c r="E4418" t="str">
        <f>VLOOKUP(D4418,Mapping!$E$2:$F$28,2,0)</f>
        <v>sum</v>
      </c>
      <c r="F4418">
        <v>1</v>
      </c>
    </row>
    <row r="4419" spans="1:6" x14ac:dyDescent="0.35">
      <c r="A4419" s="56">
        <v>44393</v>
      </c>
      <c r="B4419" s="56" t="str">
        <f>VLOOKUP(A4419,Mapping!$H$2:$I$215,2,0)</f>
        <v>Post</v>
      </c>
      <c r="C4419" s="123">
        <f>VLOOKUP(A4419,Mapping!$H$2:$J$215,3,0)</f>
        <v>0</v>
      </c>
      <c r="D4419" t="s">
        <v>125</v>
      </c>
      <c r="E4419" t="str">
        <f>VLOOKUP(D4419,Mapping!$E$2:$F$28,2,0)</f>
        <v>sum</v>
      </c>
      <c r="F4419">
        <v>1</v>
      </c>
    </row>
    <row r="4420" spans="1:6" x14ac:dyDescent="0.35">
      <c r="A4420" s="56">
        <v>44394</v>
      </c>
      <c r="B4420" s="56" t="str">
        <f>VLOOKUP(A4420,Mapping!$H$2:$I$215,2,0)</f>
        <v>Post</v>
      </c>
      <c r="C4420" s="123">
        <f>VLOOKUP(A4420,Mapping!$H$2:$J$215,3,0)</f>
        <v>0</v>
      </c>
      <c r="D4420" t="s">
        <v>125</v>
      </c>
      <c r="E4420" t="str">
        <f>VLOOKUP(D4420,Mapping!$E$2:$F$28,2,0)</f>
        <v>sum</v>
      </c>
      <c r="F4420">
        <v>1</v>
      </c>
    </row>
    <row r="4421" spans="1:6" x14ac:dyDescent="0.35">
      <c r="A4421" s="56">
        <v>44395</v>
      </c>
      <c r="B4421" s="56" t="str">
        <f>VLOOKUP(A4421,Mapping!$H$2:$I$215,2,0)</f>
        <v>Post</v>
      </c>
      <c r="C4421" s="123">
        <f>VLOOKUP(A4421,Mapping!$H$2:$J$215,3,0)</f>
        <v>0</v>
      </c>
      <c r="D4421" t="s">
        <v>125</v>
      </c>
      <c r="E4421" t="str">
        <f>VLOOKUP(D4421,Mapping!$E$2:$F$28,2,0)</f>
        <v>sum</v>
      </c>
      <c r="F4421">
        <v>1</v>
      </c>
    </row>
    <row r="4422" spans="1:6" x14ac:dyDescent="0.35">
      <c r="A4422" s="56">
        <v>44396</v>
      </c>
      <c r="B4422" s="56" t="str">
        <f>VLOOKUP(A4422,Mapping!$H$2:$I$215,2,0)</f>
        <v>Post</v>
      </c>
      <c r="C4422" s="123">
        <f>VLOOKUP(A4422,Mapping!$H$2:$J$215,3,0)</f>
        <v>0</v>
      </c>
      <c r="D4422" t="s">
        <v>125</v>
      </c>
      <c r="E4422" t="str">
        <f>VLOOKUP(D4422,Mapping!$E$2:$F$28,2,0)</f>
        <v>sum</v>
      </c>
      <c r="F4422">
        <v>1</v>
      </c>
    </row>
    <row r="4423" spans="1:6" x14ac:dyDescent="0.35">
      <c r="A4423" s="56">
        <v>44397</v>
      </c>
      <c r="B4423" s="56" t="str">
        <f>VLOOKUP(A4423,Mapping!$H$2:$I$215,2,0)</f>
        <v>Post</v>
      </c>
      <c r="C4423" s="123">
        <f>VLOOKUP(A4423,Mapping!$H$2:$J$215,3,0)</f>
        <v>0</v>
      </c>
      <c r="D4423" t="s">
        <v>125</v>
      </c>
      <c r="E4423" t="str">
        <f>VLOOKUP(D4423,Mapping!$E$2:$F$28,2,0)</f>
        <v>sum</v>
      </c>
      <c r="F4423">
        <v>1</v>
      </c>
    </row>
    <row r="4424" spans="1:6" x14ac:dyDescent="0.35">
      <c r="A4424" s="56">
        <v>44398</v>
      </c>
      <c r="B4424" s="56" t="str">
        <f>VLOOKUP(A4424,Mapping!$H$2:$I$215,2,0)</f>
        <v>Post</v>
      </c>
      <c r="C4424" s="123">
        <f>VLOOKUP(A4424,Mapping!$H$2:$J$215,3,0)</f>
        <v>0</v>
      </c>
      <c r="D4424" t="s">
        <v>125</v>
      </c>
      <c r="E4424" t="str">
        <f>VLOOKUP(D4424,Mapping!$E$2:$F$28,2,0)</f>
        <v>sum</v>
      </c>
      <c r="F4424">
        <v>1</v>
      </c>
    </row>
    <row r="4425" spans="1:6" x14ac:dyDescent="0.35">
      <c r="A4425" s="56">
        <v>44399</v>
      </c>
      <c r="B4425" s="56" t="str">
        <f>VLOOKUP(A4425,Mapping!$H$2:$I$215,2,0)</f>
        <v>Post</v>
      </c>
      <c r="C4425" s="123">
        <f>VLOOKUP(A4425,Mapping!$H$2:$J$215,3,0)</f>
        <v>0</v>
      </c>
      <c r="D4425" t="s">
        <v>125</v>
      </c>
      <c r="E4425" t="str">
        <f>VLOOKUP(D4425,Mapping!$E$2:$F$28,2,0)</f>
        <v>sum</v>
      </c>
      <c r="F4425">
        <v>1</v>
      </c>
    </row>
    <row r="4426" spans="1:6" x14ac:dyDescent="0.35">
      <c r="A4426" s="56">
        <v>44400</v>
      </c>
      <c r="B4426" s="56" t="str">
        <f>VLOOKUP(A4426,Mapping!$H$2:$I$215,2,0)</f>
        <v>Post</v>
      </c>
      <c r="C4426" s="123">
        <f>VLOOKUP(A4426,Mapping!$H$2:$J$215,3,0)</f>
        <v>0</v>
      </c>
      <c r="D4426" t="s">
        <v>125</v>
      </c>
      <c r="E4426" t="str">
        <f>VLOOKUP(D4426,Mapping!$E$2:$F$28,2,0)</f>
        <v>sum</v>
      </c>
      <c r="F4426">
        <v>1</v>
      </c>
    </row>
    <row r="4427" spans="1:6" x14ac:dyDescent="0.35">
      <c r="A4427" s="56">
        <v>44401</v>
      </c>
      <c r="B4427" s="56" t="str">
        <f>VLOOKUP(A4427,Mapping!$H$2:$I$215,2,0)</f>
        <v>Post</v>
      </c>
      <c r="C4427" s="123">
        <f>VLOOKUP(A4427,Mapping!$H$2:$J$215,3,0)</f>
        <v>0</v>
      </c>
      <c r="D4427" t="s">
        <v>125</v>
      </c>
      <c r="E4427" t="str">
        <f>VLOOKUP(D4427,Mapping!$E$2:$F$28,2,0)</f>
        <v>sum</v>
      </c>
      <c r="F4427">
        <v>1</v>
      </c>
    </row>
    <row r="4428" spans="1:6" x14ac:dyDescent="0.35">
      <c r="A4428" s="56">
        <v>44402</v>
      </c>
      <c r="B4428" s="56" t="str">
        <f>VLOOKUP(A4428,Mapping!$H$2:$I$215,2,0)</f>
        <v>Post</v>
      </c>
      <c r="C4428" s="123">
        <f>VLOOKUP(A4428,Mapping!$H$2:$J$215,3,0)</f>
        <v>0</v>
      </c>
      <c r="D4428" t="s">
        <v>125</v>
      </c>
      <c r="E4428" t="str">
        <f>VLOOKUP(D4428,Mapping!$E$2:$F$28,2,0)</f>
        <v>sum</v>
      </c>
      <c r="F4428">
        <v>1</v>
      </c>
    </row>
    <row r="4429" spans="1:6" x14ac:dyDescent="0.35">
      <c r="A4429" s="56">
        <v>44403</v>
      </c>
      <c r="B4429" s="56" t="str">
        <f>VLOOKUP(A4429,Mapping!$H$2:$I$215,2,0)</f>
        <v>Post</v>
      </c>
      <c r="C4429" s="123">
        <f>VLOOKUP(A4429,Mapping!$H$2:$J$215,3,0)</f>
        <v>0</v>
      </c>
      <c r="D4429" t="s">
        <v>125</v>
      </c>
      <c r="E4429" t="str">
        <f>VLOOKUP(D4429,Mapping!$E$2:$F$28,2,0)</f>
        <v>sum</v>
      </c>
      <c r="F4429">
        <v>1</v>
      </c>
    </row>
    <row r="4430" spans="1:6" x14ac:dyDescent="0.35">
      <c r="A4430" s="56">
        <v>44404</v>
      </c>
      <c r="B4430" s="56" t="str">
        <f>VLOOKUP(A4430,Mapping!$H$2:$I$215,2,0)</f>
        <v>Post</v>
      </c>
      <c r="C4430" s="123">
        <f>VLOOKUP(A4430,Mapping!$H$2:$J$215,3,0)</f>
        <v>0</v>
      </c>
      <c r="D4430" t="s">
        <v>125</v>
      </c>
      <c r="E4430" t="str">
        <f>VLOOKUP(D4430,Mapping!$E$2:$F$28,2,0)</f>
        <v>sum</v>
      </c>
      <c r="F4430">
        <v>1</v>
      </c>
    </row>
    <row r="4431" spans="1:6" x14ac:dyDescent="0.35">
      <c r="A4431" s="56">
        <v>44405</v>
      </c>
      <c r="B4431" s="56" t="str">
        <f>VLOOKUP(A4431,Mapping!$H$2:$I$215,2,0)</f>
        <v>Post</v>
      </c>
      <c r="C4431" s="123">
        <f>VLOOKUP(A4431,Mapping!$H$2:$J$215,3,0)</f>
        <v>0</v>
      </c>
      <c r="D4431" t="s">
        <v>125</v>
      </c>
      <c r="E4431" t="str">
        <f>VLOOKUP(D4431,Mapping!$E$2:$F$28,2,0)</f>
        <v>sum</v>
      </c>
      <c r="F4431">
        <v>1</v>
      </c>
    </row>
    <row r="4432" spans="1:6" x14ac:dyDescent="0.35">
      <c r="A4432" s="56">
        <v>44406</v>
      </c>
      <c r="B4432" s="56" t="str">
        <f>VLOOKUP(A4432,Mapping!$H$2:$I$215,2,0)</f>
        <v>Post</v>
      </c>
      <c r="C4432" s="123">
        <f>VLOOKUP(A4432,Mapping!$H$2:$J$215,3,0)</f>
        <v>0</v>
      </c>
      <c r="D4432" t="s">
        <v>125</v>
      </c>
      <c r="E4432" t="str">
        <f>VLOOKUP(D4432,Mapping!$E$2:$F$28,2,0)</f>
        <v>sum</v>
      </c>
      <c r="F4432">
        <v>1</v>
      </c>
    </row>
    <row r="4433" spans="1:6" x14ac:dyDescent="0.35">
      <c r="A4433" s="56">
        <v>44407</v>
      </c>
      <c r="B4433" s="56" t="str">
        <f>VLOOKUP(A4433,Mapping!$H$2:$I$215,2,0)</f>
        <v>Post</v>
      </c>
      <c r="C4433" s="123">
        <f>VLOOKUP(A4433,Mapping!$H$2:$J$215,3,0)</f>
        <v>0</v>
      </c>
      <c r="D4433" t="s">
        <v>125</v>
      </c>
      <c r="E4433" t="str">
        <f>VLOOKUP(D4433,Mapping!$E$2:$F$28,2,0)</f>
        <v>sum</v>
      </c>
      <c r="F4433">
        <v>1</v>
      </c>
    </row>
    <row r="4434" spans="1:6" x14ac:dyDescent="0.35">
      <c r="A4434" s="56">
        <v>44408</v>
      </c>
      <c r="B4434" s="56" t="str">
        <f>VLOOKUP(A4434,Mapping!$H$2:$I$215,2,0)</f>
        <v>Post</v>
      </c>
      <c r="C4434" s="123">
        <f>VLOOKUP(A4434,Mapping!$H$2:$J$215,3,0)</f>
        <v>0</v>
      </c>
      <c r="D4434" t="s">
        <v>125</v>
      </c>
      <c r="E4434" t="str">
        <f>VLOOKUP(D4434,Mapping!$E$2:$F$28,2,0)</f>
        <v>sum</v>
      </c>
      <c r="F4434">
        <v>1</v>
      </c>
    </row>
    <row r="4435" spans="1:6" x14ac:dyDescent="0.35">
      <c r="A4435" s="56">
        <v>44409</v>
      </c>
      <c r="B4435" s="56" t="str">
        <f>VLOOKUP(A4435,Mapping!$H$2:$I$215,2,0)</f>
        <v>Post</v>
      </c>
      <c r="C4435" s="123">
        <f>VLOOKUP(A4435,Mapping!$H$2:$J$215,3,0)</f>
        <v>0</v>
      </c>
      <c r="D4435" t="s">
        <v>125</v>
      </c>
      <c r="E4435" t="str">
        <f>VLOOKUP(D4435,Mapping!$E$2:$F$28,2,0)</f>
        <v>sum</v>
      </c>
      <c r="F4435">
        <v>1</v>
      </c>
    </row>
    <row r="4436" spans="1:6" x14ac:dyDescent="0.35">
      <c r="A4436" s="56">
        <v>44410</v>
      </c>
      <c r="B4436" s="56" t="str">
        <f>VLOOKUP(A4436,Mapping!$H$2:$I$215,2,0)</f>
        <v>Post</v>
      </c>
      <c r="C4436" s="123">
        <f>VLOOKUP(A4436,Mapping!$H$2:$J$215,3,0)</f>
        <v>0</v>
      </c>
      <c r="D4436" t="s">
        <v>125</v>
      </c>
      <c r="E4436" t="str">
        <f>VLOOKUP(D4436,Mapping!$E$2:$F$28,2,0)</f>
        <v>sum</v>
      </c>
      <c r="F4436">
        <v>1</v>
      </c>
    </row>
    <row r="4437" spans="1:6" x14ac:dyDescent="0.35">
      <c r="A4437" s="56">
        <v>44411</v>
      </c>
      <c r="B4437" s="56" t="str">
        <f>VLOOKUP(A4437,Mapping!$H$2:$I$215,2,0)</f>
        <v>Post</v>
      </c>
      <c r="C4437" s="123">
        <f>VLOOKUP(A4437,Mapping!$H$2:$J$215,3,0)</f>
        <v>0</v>
      </c>
      <c r="D4437" t="s">
        <v>125</v>
      </c>
      <c r="E4437" t="str">
        <f>VLOOKUP(D4437,Mapping!$E$2:$F$28,2,0)</f>
        <v>sum</v>
      </c>
      <c r="F4437">
        <v>1</v>
      </c>
    </row>
    <row r="4438" spans="1:6" x14ac:dyDescent="0.35">
      <c r="A4438" s="56">
        <v>44412</v>
      </c>
      <c r="B4438" s="56" t="str">
        <f>VLOOKUP(A4438,Mapping!$H$2:$I$215,2,0)</f>
        <v>Post</v>
      </c>
      <c r="C4438" s="123">
        <f>VLOOKUP(A4438,Mapping!$H$2:$J$215,3,0)</f>
        <v>0</v>
      </c>
      <c r="D4438" t="s">
        <v>125</v>
      </c>
      <c r="E4438" t="str">
        <f>VLOOKUP(D4438,Mapping!$E$2:$F$28,2,0)</f>
        <v>sum</v>
      </c>
      <c r="F4438">
        <v>1</v>
      </c>
    </row>
    <row r="4439" spans="1:6" x14ac:dyDescent="0.35">
      <c r="A4439" s="56">
        <v>44413</v>
      </c>
      <c r="B4439" s="56" t="str">
        <f>VLOOKUP(A4439,Mapping!$H$2:$I$215,2,0)</f>
        <v>Post</v>
      </c>
      <c r="C4439" s="123">
        <f>VLOOKUP(A4439,Mapping!$H$2:$J$215,3,0)</f>
        <v>0</v>
      </c>
      <c r="D4439" t="s">
        <v>125</v>
      </c>
      <c r="E4439" t="str">
        <f>VLOOKUP(D4439,Mapping!$E$2:$F$28,2,0)</f>
        <v>sum</v>
      </c>
      <c r="F4439">
        <v>1</v>
      </c>
    </row>
    <row r="4440" spans="1:6" x14ac:dyDescent="0.35">
      <c r="A4440" s="56">
        <v>44414</v>
      </c>
      <c r="B4440" s="56" t="str">
        <f>VLOOKUP(A4440,Mapping!$H$2:$I$215,2,0)</f>
        <v>Post</v>
      </c>
      <c r="C4440" s="123">
        <f>VLOOKUP(A4440,Mapping!$H$2:$J$215,3,0)</f>
        <v>0</v>
      </c>
      <c r="D4440" t="s">
        <v>125</v>
      </c>
      <c r="E4440" t="str">
        <f>VLOOKUP(D4440,Mapping!$E$2:$F$28,2,0)</f>
        <v>sum</v>
      </c>
      <c r="F4440">
        <v>1</v>
      </c>
    </row>
    <row r="4441" spans="1:6" x14ac:dyDescent="0.35">
      <c r="A4441" s="56">
        <v>44415</v>
      </c>
      <c r="B4441" s="56" t="str">
        <f>VLOOKUP(A4441,Mapping!$H$2:$I$215,2,0)</f>
        <v>Post</v>
      </c>
      <c r="C4441" s="123">
        <f>VLOOKUP(A4441,Mapping!$H$2:$J$215,3,0)</f>
        <v>0</v>
      </c>
      <c r="D4441" t="s">
        <v>125</v>
      </c>
      <c r="E4441" t="str">
        <f>VLOOKUP(D4441,Mapping!$E$2:$F$28,2,0)</f>
        <v>sum</v>
      </c>
      <c r="F4441">
        <v>1</v>
      </c>
    </row>
    <row r="4442" spans="1:6" x14ac:dyDescent="0.35">
      <c r="A4442" s="56">
        <v>44416</v>
      </c>
      <c r="B4442" s="56" t="str">
        <f>VLOOKUP(A4442,Mapping!$H$2:$I$215,2,0)</f>
        <v>Post</v>
      </c>
      <c r="C4442" s="123">
        <f>VLOOKUP(A4442,Mapping!$H$2:$J$215,3,0)</f>
        <v>0</v>
      </c>
      <c r="D4442" t="s">
        <v>125</v>
      </c>
      <c r="E4442" t="str">
        <f>VLOOKUP(D4442,Mapping!$E$2:$F$28,2,0)</f>
        <v>sum</v>
      </c>
      <c r="F4442">
        <v>1</v>
      </c>
    </row>
    <row r="4443" spans="1:6" x14ac:dyDescent="0.35">
      <c r="A4443" s="56">
        <v>44417</v>
      </c>
      <c r="B4443" s="56" t="str">
        <f>VLOOKUP(A4443,Mapping!$H$2:$I$215,2,0)</f>
        <v>Post</v>
      </c>
      <c r="C4443" s="123">
        <f>VLOOKUP(A4443,Mapping!$H$2:$J$215,3,0)</f>
        <v>0</v>
      </c>
      <c r="D4443" t="s">
        <v>125</v>
      </c>
      <c r="E4443" t="str">
        <f>VLOOKUP(D4443,Mapping!$E$2:$F$28,2,0)</f>
        <v>sum</v>
      </c>
      <c r="F4443">
        <v>1</v>
      </c>
    </row>
    <row r="4444" spans="1:6" x14ac:dyDescent="0.35">
      <c r="A4444" s="56">
        <v>44418</v>
      </c>
      <c r="B4444" s="56" t="str">
        <f>VLOOKUP(A4444,Mapping!$H$2:$I$215,2,0)</f>
        <v>Post</v>
      </c>
      <c r="C4444" s="123">
        <f>VLOOKUP(A4444,Mapping!$H$2:$J$215,3,0)</f>
        <v>0</v>
      </c>
      <c r="D4444" t="s">
        <v>125</v>
      </c>
      <c r="E4444" t="str">
        <f>VLOOKUP(D4444,Mapping!$E$2:$F$28,2,0)</f>
        <v>sum</v>
      </c>
      <c r="F4444">
        <v>1</v>
      </c>
    </row>
    <row r="4445" spans="1:6" x14ac:dyDescent="0.35">
      <c r="A4445" s="56">
        <v>44419</v>
      </c>
      <c r="B4445" s="56" t="str">
        <f>VLOOKUP(A4445,Mapping!$H$2:$I$215,2,0)</f>
        <v>Post</v>
      </c>
      <c r="C4445" s="123">
        <f>VLOOKUP(A4445,Mapping!$H$2:$J$215,3,0)</f>
        <v>0</v>
      </c>
      <c r="D4445" t="s">
        <v>125</v>
      </c>
      <c r="E4445" t="str">
        <f>VLOOKUP(D4445,Mapping!$E$2:$F$28,2,0)</f>
        <v>sum</v>
      </c>
      <c r="F4445">
        <v>1</v>
      </c>
    </row>
    <row r="4446" spans="1:6" x14ac:dyDescent="0.35">
      <c r="A4446" s="56">
        <v>44420</v>
      </c>
      <c r="B4446" s="56" t="str">
        <f>VLOOKUP(A4446,Mapping!$H$2:$I$215,2,0)</f>
        <v>Post</v>
      </c>
      <c r="C4446" s="123">
        <f>VLOOKUP(A4446,Mapping!$H$2:$J$215,3,0)</f>
        <v>0</v>
      </c>
      <c r="D4446" t="s">
        <v>125</v>
      </c>
      <c r="E4446" t="str">
        <f>VLOOKUP(D4446,Mapping!$E$2:$F$28,2,0)</f>
        <v>sum</v>
      </c>
      <c r="F4446">
        <v>1</v>
      </c>
    </row>
    <row r="4447" spans="1:6" x14ac:dyDescent="0.35">
      <c r="A4447" s="56">
        <v>44421</v>
      </c>
      <c r="B4447" s="56" t="str">
        <f>VLOOKUP(A4447,Mapping!$H$2:$I$215,2,0)</f>
        <v>Post</v>
      </c>
      <c r="C4447" s="123">
        <f>VLOOKUP(A4447,Mapping!$H$2:$J$215,3,0)</f>
        <v>0</v>
      </c>
      <c r="D4447" t="s">
        <v>125</v>
      </c>
      <c r="E4447" t="str">
        <f>VLOOKUP(D4447,Mapping!$E$2:$F$28,2,0)</f>
        <v>sum</v>
      </c>
      <c r="F4447">
        <v>1</v>
      </c>
    </row>
    <row r="4448" spans="1:6" x14ac:dyDescent="0.35">
      <c r="A4448" s="56">
        <v>44422</v>
      </c>
      <c r="B4448" s="56" t="str">
        <f>VLOOKUP(A4448,Mapping!$H$2:$I$215,2,0)</f>
        <v>Post</v>
      </c>
      <c r="C4448" s="123">
        <f>VLOOKUP(A4448,Mapping!$H$2:$J$215,3,0)</f>
        <v>0</v>
      </c>
      <c r="D4448" t="s">
        <v>125</v>
      </c>
      <c r="E4448" t="str">
        <f>VLOOKUP(D4448,Mapping!$E$2:$F$28,2,0)</f>
        <v>sum</v>
      </c>
      <c r="F4448">
        <v>1</v>
      </c>
    </row>
    <row r="4449" spans="1:6" x14ac:dyDescent="0.35">
      <c r="A4449" s="56">
        <v>44423</v>
      </c>
      <c r="B4449" s="56" t="str">
        <f>VLOOKUP(A4449,Mapping!$H$2:$I$215,2,0)</f>
        <v>Post</v>
      </c>
      <c r="C4449" s="123">
        <f>VLOOKUP(A4449,Mapping!$H$2:$J$215,3,0)</f>
        <v>0</v>
      </c>
      <c r="D4449" t="s">
        <v>125</v>
      </c>
      <c r="E4449" t="str">
        <f>VLOOKUP(D4449,Mapping!$E$2:$F$28,2,0)</f>
        <v>sum</v>
      </c>
      <c r="F4449">
        <v>1</v>
      </c>
    </row>
    <row r="4450" spans="1:6" x14ac:dyDescent="0.35">
      <c r="A4450" s="56">
        <v>44424</v>
      </c>
      <c r="B4450" s="56" t="str">
        <f>VLOOKUP(A4450,Mapping!$H$2:$I$215,2,0)</f>
        <v>Post</v>
      </c>
      <c r="C4450" s="123">
        <f>VLOOKUP(A4450,Mapping!$H$2:$J$215,3,0)</f>
        <v>0</v>
      </c>
      <c r="D4450" t="s">
        <v>125</v>
      </c>
      <c r="E4450" t="str">
        <f>VLOOKUP(D4450,Mapping!$E$2:$F$28,2,0)</f>
        <v>sum</v>
      </c>
      <c r="F4450">
        <v>1</v>
      </c>
    </row>
    <row r="4451" spans="1:6" x14ac:dyDescent="0.35">
      <c r="A4451" s="56">
        <v>44425</v>
      </c>
      <c r="B4451" s="56" t="str">
        <f>VLOOKUP(A4451,Mapping!$H$2:$I$215,2,0)</f>
        <v>Post</v>
      </c>
      <c r="C4451" s="123">
        <f>VLOOKUP(A4451,Mapping!$H$2:$J$215,3,0)</f>
        <v>0</v>
      </c>
      <c r="D4451" t="s">
        <v>125</v>
      </c>
      <c r="E4451" t="str">
        <f>VLOOKUP(D4451,Mapping!$E$2:$F$28,2,0)</f>
        <v>sum</v>
      </c>
      <c r="F4451">
        <v>1</v>
      </c>
    </row>
    <row r="4452" spans="1:6" x14ac:dyDescent="0.35">
      <c r="A4452" s="56">
        <v>44426</v>
      </c>
      <c r="B4452" s="56" t="str">
        <f>VLOOKUP(A4452,Mapping!$H$2:$I$215,2,0)</f>
        <v>Post</v>
      </c>
      <c r="C4452" s="123">
        <f>VLOOKUP(A4452,Mapping!$H$2:$J$215,3,0)</f>
        <v>0</v>
      </c>
      <c r="D4452" t="s">
        <v>125</v>
      </c>
      <c r="E4452" t="str">
        <f>VLOOKUP(D4452,Mapping!$E$2:$F$28,2,0)</f>
        <v>sum</v>
      </c>
      <c r="F4452">
        <v>1</v>
      </c>
    </row>
    <row r="4453" spans="1:6" x14ac:dyDescent="0.35">
      <c r="A4453" s="56">
        <v>44427</v>
      </c>
      <c r="B4453" s="56" t="str">
        <f>VLOOKUP(A4453,Mapping!$H$2:$I$215,2,0)</f>
        <v>Post</v>
      </c>
      <c r="C4453" s="123">
        <f>VLOOKUP(A4453,Mapping!$H$2:$J$215,3,0)</f>
        <v>0</v>
      </c>
      <c r="D4453" t="s">
        <v>125</v>
      </c>
      <c r="E4453" t="str">
        <f>VLOOKUP(D4453,Mapping!$E$2:$F$28,2,0)</f>
        <v>sum</v>
      </c>
      <c r="F4453">
        <v>1</v>
      </c>
    </row>
    <row r="4454" spans="1:6" x14ac:dyDescent="0.35">
      <c r="A4454" s="56">
        <v>44428</v>
      </c>
      <c r="B4454" s="56" t="str">
        <f>VLOOKUP(A4454,Mapping!$H$2:$I$215,2,0)</f>
        <v>Post</v>
      </c>
      <c r="C4454" s="123">
        <f>VLOOKUP(A4454,Mapping!$H$2:$J$215,3,0)</f>
        <v>0</v>
      </c>
      <c r="D4454" t="s">
        <v>125</v>
      </c>
      <c r="E4454" t="str">
        <f>VLOOKUP(D4454,Mapping!$E$2:$F$28,2,0)</f>
        <v>sum</v>
      </c>
      <c r="F4454">
        <v>1</v>
      </c>
    </row>
    <row r="4455" spans="1:6" x14ac:dyDescent="0.35">
      <c r="A4455" s="56">
        <v>44429</v>
      </c>
      <c r="B4455" s="56" t="str">
        <f>VLOOKUP(A4455,Mapping!$H$2:$I$215,2,0)</f>
        <v>Post</v>
      </c>
      <c r="C4455" s="123">
        <f>VLOOKUP(A4455,Mapping!$H$2:$J$215,3,0)</f>
        <v>0</v>
      </c>
      <c r="D4455" t="s">
        <v>125</v>
      </c>
      <c r="E4455" t="str">
        <f>VLOOKUP(D4455,Mapping!$E$2:$F$28,2,0)</f>
        <v>sum</v>
      </c>
      <c r="F4455">
        <v>1</v>
      </c>
    </row>
    <row r="4456" spans="1:6" x14ac:dyDescent="0.35">
      <c r="A4456" s="56">
        <v>44430</v>
      </c>
      <c r="B4456" s="56" t="str">
        <f>VLOOKUP(A4456,Mapping!$H$2:$I$215,2,0)</f>
        <v>Post</v>
      </c>
      <c r="C4456" s="123">
        <f>VLOOKUP(A4456,Mapping!$H$2:$J$215,3,0)</f>
        <v>0</v>
      </c>
      <c r="D4456" t="s">
        <v>125</v>
      </c>
      <c r="E4456" t="str">
        <f>VLOOKUP(D4456,Mapping!$E$2:$F$28,2,0)</f>
        <v>sum</v>
      </c>
      <c r="F4456">
        <v>0</v>
      </c>
    </row>
    <row r="4457" spans="1:6" x14ac:dyDescent="0.35">
      <c r="A4457" s="56">
        <v>44431</v>
      </c>
      <c r="B4457" s="56" t="str">
        <f>VLOOKUP(A4457,Mapping!$H$2:$I$215,2,0)</f>
        <v>Post</v>
      </c>
      <c r="C4457" s="123">
        <f>VLOOKUP(A4457,Mapping!$H$2:$J$215,3,0)</f>
        <v>0</v>
      </c>
      <c r="D4457" t="s">
        <v>125</v>
      </c>
      <c r="E4457" t="str">
        <f>VLOOKUP(D4457,Mapping!$E$2:$F$28,2,0)</f>
        <v>sum</v>
      </c>
      <c r="F4457">
        <v>0</v>
      </c>
    </row>
    <row r="4458" spans="1:6" x14ac:dyDescent="0.35">
      <c r="A4458" s="56">
        <v>44432</v>
      </c>
      <c r="B4458" s="56" t="str">
        <f>VLOOKUP(A4458,Mapping!$H$2:$I$215,2,0)</f>
        <v>Post</v>
      </c>
      <c r="C4458" s="123">
        <f>VLOOKUP(A4458,Mapping!$H$2:$J$215,3,0)</f>
        <v>0</v>
      </c>
      <c r="D4458" t="s">
        <v>125</v>
      </c>
      <c r="E4458" t="str">
        <f>VLOOKUP(D4458,Mapping!$E$2:$F$28,2,0)</f>
        <v>sum</v>
      </c>
      <c r="F4458">
        <v>0</v>
      </c>
    </row>
    <row r="4459" spans="1:6" x14ac:dyDescent="0.35">
      <c r="A4459" s="56">
        <v>44433</v>
      </c>
      <c r="B4459" s="56" t="str">
        <f>VLOOKUP(A4459,Mapping!$H$2:$I$215,2,0)</f>
        <v>Post</v>
      </c>
      <c r="C4459" s="123">
        <f>VLOOKUP(A4459,Mapping!$H$2:$J$215,3,0)</f>
        <v>0</v>
      </c>
      <c r="D4459" t="s">
        <v>125</v>
      </c>
      <c r="E4459" t="str">
        <f>VLOOKUP(D4459,Mapping!$E$2:$F$28,2,0)</f>
        <v>sum</v>
      </c>
      <c r="F4459">
        <v>0</v>
      </c>
    </row>
    <row r="4460" spans="1:6" x14ac:dyDescent="0.35">
      <c r="A4460" s="56">
        <v>44434</v>
      </c>
      <c r="B4460" s="56" t="str">
        <f>VLOOKUP(A4460,Mapping!$H$2:$I$215,2,0)</f>
        <v>Post</v>
      </c>
      <c r="C4460" s="123">
        <f>VLOOKUP(A4460,Mapping!$H$2:$J$215,3,0)</f>
        <v>0</v>
      </c>
      <c r="D4460" t="s">
        <v>125</v>
      </c>
      <c r="E4460" t="str">
        <f>VLOOKUP(D4460,Mapping!$E$2:$F$28,2,0)</f>
        <v>sum</v>
      </c>
      <c r="F4460">
        <v>0</v>
      </c>
    </row>
    <row r="4461" spans="1:6" x14ac:dyDescent="0.35">
      <c r="A4461" s="56">
        <v>44435</v>
      </c>
      <c r="B4461" s="56" t="str">
        <f>VLOOKUP(A4461,Mapping!$H$2:$I$215,2,0)</f>
        <v>Post</v>
      </c>
      <c r="C4461" s="123">
        <f>VLOOKUP(A4461,Mapping!$H$2:$J$215,3,0)</f>
        <v>0</v>
      </c>
      <c r="D4461" t="s">
        <v>125</v>
      </c>
      <c r="E4461" t="str">
        <f>VLOOKUP(D4461,Mapping!$E$2:$F$28,2,0)</f>
        <v>sum</v>
      </c>
      <c r="F4461">
        <v>0</v>
      </c>
    </row>
    <row r="4462" spans="1:6" x14ac:dyDescent="0.35">
      <c r="A4462" s="56">
        <v>44436</v>
      </c>
      <c r="B4462" s="56" t="str">
        <f>VLOOKUP(A4462,Mapping!$H$2:$I$215,2,0)</f>
        <v>Post</v>
      </c>
      <c r="C4462" s="123">
        <f>VLOOKUP(A4462,Mapping!$H$2:$J$215,3,0)</f>
        <v>0</v>
      </c>
      <c r="D4462" t="s">
        <v>125</v>
      </c>
      <c r="E4462" t="str">
        <f>VLOOKUP(D4462,Mapping!$E$2:$F$28,2,0)</f>
        <v>sum</v>
      </c>
      <c r="F4462">
        <v>0</v>
      </c>
    </row>
    <row r="4463" spans="1:6" x14ac:dyDescent="0.35">
      <c r="A4463" s="56">
        <v>44437</v>
      </c>
      <c r="B4463" s="56" t="str">
        <f>VLOOKUP(A4463,Mapping!$H$2:$I$215,2,0)</f>
        <v>Post</v>
      </c>
      <c r="C4463" s="123">
        <f>VLOOKUP(A4463,Mapping!$H$2:$J$215,3,0)</f>
        <v>0</v>
      </c>
      <c r="D4463" t="s">
        <v>125</v>
      </c>
      <c r="E4463" t="str">
        <f>VLOOKUP(D4463,Mapping!$E$2:$F$28,2,0)</f>
        <v>sum</v>
      </c>
      <c r="F4463">
        <v>0</v>
      </c>
    </row>
    <row r="4464" spans="1:6" x14ac:dyDescent="0.35">
      <c r="A4464" s="56">
        <v>44438</v>
      </c>
      <c r="B4464" s="56" t="str">
        <f>VLOOKUP(A4464,Mapping!$H$2:$I$215,2,0)</f>
        <v>Post</v>
      </c>
      <c r="C4464" s="123">
        <f>VLOOKUP(A4464,Mapping!$H$2:$J$215,3,0)</f>
        <v>0</v>
      </c>
      <c r="D4464" t="s">
        <v>125</v>
      </c>
      <c r="E4464" t="str">
        <f>VLOOKUP(D4464,Mapping!$E$2:$F$28,2,0)</f>
        <v>sum</v>
      </c>
      <c r="F4464">
        <v>0</v>
      </c>
    </row>
    <row r="4465" spans="1:6" x14ac:dyDescent="0.35">
      <c r="A4465" s="56">
        <v>44439</v>
      </c>
      <c r="B4465" s="56" t="str">
        <f>VLOOKUP(A4465,Mapping!$H$2:$I$215,2,0)</f>
        <v>Post</v>
      </c>
      <c r="C4465" s="123">
        <f>VLOOKUP(A4465,Mapping!$H$2:$J$215,3,0)</f>
        <v>0</v>
      </c>
      <c r="D4465" t="s">
        <v>125</v>
      </c>
      <c r="E4465" t="str">
        <f>VLOOKUP(D4465,Mapping!$E$2:$F$28,2,0)</f>
        <v>sum</v>
      </c>
      <c r="F4465">
        <v>0</v>
      </c>
    </row>
    <row r="4466" spans="1:6" x14ac:dyDescent="0.35">
      <c r="A4466" s="56">
        <v>44440</v>
      </c>
      <c r="B4466" s="56" t="str">
        <f>VLOOKUP(A4466,Mapping!$H$2:$I$215,2,0)</f>
        <v>Post</v>
      </c>
      <c r="C4466" s="123">
        <f>VLOOKUP(A4466,Mapping!$H$2:$J$215,3,0)</f>
        <v>0</v>
      </c>
      <c r="D4466" t="s">
        <v>125</v>
      </c>
      <c r="E4466" t="str">
        <f>VLOOKUP(D4466,Mapping!$E$2:$F$28,2,0)</f>
        <v>sum</v>
      </c>
      <c r="F4466">
        <v>0</v>
      </c>
    </row>
    <row r="4467" spans="1:6" x14ac:dyDescent="0.35">
      <c r="A4467" s="56">
        <v>44441</v>
      </c>
      <c r="B4467" s="56" t="str">
        <f>VLOOKUP(A4467,Mapping!$H$2:$I$215,2,0)</f>
        <v>Post</v>
      </c>
      <c r="C4467" s="123">
        <f>VLOOKUP(A4467,Mapping!$H$2:$J$215,3,0)</f>
        <v>0</v>
      </c>
      <c r="D4467" t="s">
        <v>125</v>
      </c>
      <c r="E4467" t="str">
        <f>VLOOKUP(D4467,Mapping!$E$2:$F$28,2,0)</f>
        <v>sum</v>
      </c>
      <c r="F4467">
        <v>0</v>
      </c>
    </row>
    <row r="4468" spans="1:6" x14ac:dyDescent="0.35">
      <c r="A4468" s="56">
        <v>44442</v>
      </c>
      <c r="B4468" s="56" t="str">
        <f>VLOOKUP(A4468,Mapping!$H$2:$I$215,2,0)</f>
        <v>Post</v>
      </c>
      <c r="C4468" s="123">
        <f>VLOOKUP(A4468,Mapping!$H$2:$J$215,3,0)</f>
        <v>0</v>
      </c>
      <c r="D4468" t="s">
        <v>125</v>
      </c>
      <c r="E4468" t="str">
        <f>VLOOKUP(D4468,Mapping!$E$2:$F$28,2,0)</f>
        <v>sum</v>
      </c>
      <c r="F4468">
        <v>0</v>
      </c>
    </row>
    <row r="4469" spans="1:6" x14ac:dyDescent="0.35">
      <c r="A4469" s="56">
        <v>44443</v>
      </c>
      <c r="B4469" s="56" t="str">
        <f>VLOOKUP(A4469,Mapping!$H$2:$I$215,2,0)</f>
        <v>Post</v>
      </c>
      <c r="C4469" s="123">
        <f>VLOOKUP(A4469,Mapping!$H$2:$J$215,3,0)</f>
        <v>0</v>
      </c>
      <c r="D4469" t="s">
        <v>125</v>
      </c>
      <c r="E4469" t="str">
        <f>VLOOKUP(D4469,Mapping!$E$2:$F$28,2,0)</f>
        <v>sum</v>
      </c>
      <c r="F4469">
        <v>0</v>
      </c>
    </row>
    <row r="4470" spans="1:6" x14ac:dyDescent="0.35">
      <c r="A4470" s="56">
        <v>44444</v>
      </c>
      <c r="B4470" s="56" t="str">
        <f>VLOOKUP(A4470,Mapping!$H$2:$I$215,2,0)</f>
        <v>Post</v>
      </c>
      <c r="C4470" s="123">
        <f>VLOOKUP(A4470,Mapping!$H$2:$J$215,3,0)</f>
        <v>0</v>
      </c>
      <c r="D4470" t="s">
        <v>125</v>
      </c>
      <c r="E4470" t="str">
        <f>VLOOKUP(D4470,Mapping!$E$2:$F$28,2,0)</f>
        <v>sum</v>
      </c>
      <c r="F4470">
        <v>0</v>
      </c>
    </row>
    <row r="4471" spans="1:6" x14ac:dyDescent="0.35">
      <c r="A4471" s="56">
        <v>44445</v>
      </c>
      <c r="B4471" s="56" t="str">
        <f>VLOOKUP(A4471,Mapping!$H$2:$I$215,2,0)</f>
        <v>Post</v>
      </c>
      <c r="C4471" s="123">
        <f>VLOOKUP(A4471,Mapping!$H$2:$J$215,3,0)</f>
        <v>0</v>
      </c>
      <c r="D4471" t="s">
        <v>125</v>
      </c>
      <c r="E4471" t="str">
        <f>VLOOKUP(D4471,Mapping!$E$2:$F$28,2,0)</f>
        <v>sum</v>
      </c>
      <c r="F4471">
        <v>0</v>
      </c>
    </row>
    <row r="4472" spans="1:6" x14ac:dyDescent="0.35">
      <c r="A4472" s="56">
        <v>44446</v>
      </c>
      <c r="B4472" s="56" t="str">
        <f>VLOOKUP(A4472,Mapping!$H$2:$I$215,2,0)</f>
        <v>Post</v>
      </c>
      <c r="C4472" s="123">
        <f>VLOOKUP(A4472,Mapping!$H$2:$J$215,3,0)</f>
        <v>0</v>
      </c>
      <c r="D4472" t="s">
        <v>125</v>
      </c>
      <c r="E4472" t="str">
        <f>VLOOKUP(D4472,Mapping!$E$2:$F$28,2,0)</f>
        <v>sum</v>
      </c>
      <c r="F4472">
        <v>0</v>
      </c>
    </row>
    <row r="4473" spans="1:6" x14ac:dyDescent="0.35">
      <c r="A4473" s="56">
        <v>44447</v>
      </c>
      <c r="B4473" s="56" t="str">
        <f>VLOOKUP(A4473,Mapping!$H$2:$I$215,2,0)</f>
        <v>Post</v>
      </c>
      <c r="C4473" s="123">
        <f>VLOOKUP(A4473,Mapping!$H$2:$J$215,3,0)</f>
        <v>0</v>
      </c>
      <c r="D4473" t="s">
        <v>125</v>
      </c>
      <c r="E4473" t="str">
        <f>VLOOKUP(D4473,Mapping!$E$2:$F$28,2,0)</f>
        <v>sum</v>
      </c>
      <c r="F4473">
        <v>0</v>
      </c>
    </row>
    <row r="4474" spans="1:6" x14ac:dyDescent="0.35">
      <c r="A4474" s="56">
        <v>44448</v>
      </c>
      <c r="B4474" s="56" t="str">
        <f>VLOOKUP(A4474,Mapping!$H$2:$I$215,2,0)</f>
        <v>Post</v>
      </c>
      <c r="C4474" s="123">
        <f>VLOOKUP(A4474,Mapping!$H$2:$J$215,3,0)</f>
        <v>0</v>
      </c>
      <c r="D4474" t="s">
        <v>125</v>
      </c>
      <c r="E4474" t="str">
        <f>VLOOKUP(D4474,Mapping!$E$2:$F$28,2,0)</f>
        <v>sum</v>
      </c>
      <c r="F4474">
        <v>0</v>
      </c>
    </row>
    <row r="4475" spans="1:6" x14ac:dyDescent="0.35">
      <c r="A4475" s="56">
        <v>44449</v>
      </c>
      <c r="B4475" s="56" t="str">
        <f>VLOOKUP(A4475,Mapping!$H$2:$I$215,2,0)</f>
        <v>Post</v>
      </c>
      <c r="C4475" s="123">
        <f>VLOOKUP(A4475,Mapping!$H$2:$J$215,3,0)</f>
        <v>0</v>
      </c>
      <c r="D4475" t="s">
        <v>125</v>
      </c>
      <c r="E4475" t="str">
        <f>VLOOKUP(D4475,Mapping!$E$2:$F$28,2,0)</f>
        <v>sum</v>
      </c>
      <c r="F4475">
        <v>0</v>
      </c>
    </row>
    <row r="4476" spans="1:6" x14ac:dyDescent="0.35">
      <c r="A4476" s="56">
        <v>44450</v>
      </c>
      <c r="B4476" s="56" t="str">
        <f>VLOOKUP(A4476,Mapping!$H$2:$I$215,2,0)</f>
        <v>Post</v>
      </c>
      <c r="C4476" s="123">
        <f>VLOOKUP(A4476,Mapping!$H$2:$J$215,3,0)</f>
        <v>0</v>
      </c>
      <c r="D4476" t="s">
        <v>125</v>
      </c>
      <c r="E4476" t="str">
        <f>VLOOKUP(D4476,Mapping!$E$2:$F$28,2,0)</f>
        <v>sum</v>
      </c>
      <c r="F4476">
        <v>0</v>
      </c>
    </row>
    <row r="4477" spans="1:6" x14ac:dyDescent="0.35">
      <c r="A4477" s="56">
        <v>44451</v>
      </c>
      <c r="B4477" s="56" t="str">
        <f>VLOOKUP(A4477,Mapping!$H$2:$I$215,2,0)</f>
        <v>Post</v>
      </c>
      <c r="C4477" s="123">
        <f>VLOOKUP(A4477,Mapping!$H$2:$J$215,3,0)</f>
        <v>0</v>
      </c>
      <c r="D4477" t="s">
        <v>125</v>
      </c>
      <c r="E4477" t="str">
        <f>VLOOKUP(D4477,Mapping!$E$2:$F$28,2,0)</f>
        <v>sum</v>
      </c>
      <c r="F4477">
        <v>0</v>
      </c>
    </row>
    <row r="4478" spans="1:6" x14ac:dyDescent="0.35">
      <c r="A4478" s="56">
        <v>44452</v>
      </c>
      <c r="B4478" s="56" t="str">
        <f>VLOOKUP(A4478,Mapping!$H$2:$I$215,2,0)</f>
        <v>Post</v>
      </c>
      <c r="C4478" s="123">
        <f>VLOOKUP(A4478,Mapping!$H$2:$J$215,3,0)</f>
        <v>0</v>
      </c>
      <c r="D4478" t="s">
        <v>125</v>
      </c>
      <c r="E4478" t="str">
        <f>VLOOKUP(D4478,Mapping!$E$2:$F$28,2,0)</f>
        <v>sum</v>
      </c>
      <c r="F4478">
        <v>0</v>
      </c>
    </row>
    <row r="4479" spans="1:6" x14ac:dyDescent="0.35">
      <c r="A4479" s="56">
        <v>44453</v>
      </c>
      <c r="B4479" s="56" t="str">
        <f>VLOOKUP(A4479,Mapping!$H$2:$I$215,2,0)</f>
        <v>Post</v>
      </c>
      <c r="C4479" s="123">
        <f>VLOOKUP(A4479,Mapping!$H$2:$J$215,3,0)</f>
        <v>0</v>
      </c>
      <c r="D4479" t="s">
        <v>125</v>
      </c>
      <c r="E4479" t="str">
        <f>VLOOKUP(D4479,Mapping!$E$2:$F$28,2,0)</f>
        <v>sum</v>
      </c>
      <c r="F4479">
        <v>0</v>
      </c>
    </row>
    <row r="4480" spans="1:6" x14ac:dyDescent="0.35">
      <c r="A4480" s="56">
        <v>44454</v>
      </c>
      <c r="B4480" s="56" t="str">
        <f>VLOOKUP(A4480,Mapping!$H$2:$I$215,2,0)</f>
        <v>Post</v>
      </c>
      <c r="C4480" s="123">
        <f>VLOOKUP(A4480,Mapping!$H$2:$J$215,3,0)</f>
        <v>0</v>
      </c>
      <c r="D4480" t="s">
        <v>125</v>
      </c>
      <c r="E4480" t="str">
        <f>VLOOKUP(D4480,Mapping!$E$2:$F$28,2,0)</f>
        <v>sum</v>
      </c>
      <c r="F4480">
        <v>0</v>
      </c>
    </row>
    <row r="4481" spans="1:6" x14ac:dyDescent="0.35">
      <c r="A4481" s="56">
        <v>44455</v>
      </c>
      <c r="B4481" s="56" t="str">
        <f>VLOOKUP(A4481,Mapping!$H$2:$I$215,2,0)</f>
        <v>Post</v>
      </c>
      <c r="C4481" s="123">
        <f>VLOOKUP(A4481,Mapping!$H$2:$J$215,3,0)</f>
        <v>0</v>
      </c>
      <c r="D4481" t="s">
        <v>125</v>
      </c>
      <c r="E4481" t="str">
        <f>VLOOKUP(D4481,Mapping!$E$2:$F$28,2,0)</f>
        <v>sum</v>
      </c>
      <c r="F4481">
        <v>0</v>
      </c>
    </row>
    <row r="4482" spans="1:6" x14ac:dyDescent="0.35">
      <c r="A4482" s="56">
        <v>44456</v>
      </c>
      <c r="B4482" s="56" t="str">
        <f>VLOOKUP(A4482,Mapping!$H$2:$I$215,2,0)</f>
        <v>Post</v>
      </c>
      <c r="C4482" s="123">
        <f>VLOOKUP(A4482,Mapping!$H$2:$J$215,3,0)</f>
        <v>0</v>
      </c>
      <c r="D4482" t="s">
        <v>125</v>
      </c>
      <c r="E4482" t="str">
        <f>VLOOKUP(D4482,Mapping!$E$2:$F$28,2,0)</f>
        <v>sum</v>
      </c>
      <c r="F4482">
        <v>0</v>
      </c>
    </row>
    <row r="4483" spans="1:6" x14ac:dyDescent="0.35">
      <c r="A4483" s="56">
        <v>44457</v>
      </c>
      <c r="B4483" s="56" t="str">
        <f>VLOOKUP(A4483,Mapping!$H$2:$I$215,2,0)</f>
        <v>Post</v>
      </c>
      <c r="C4483" s="123">
        <f>VLOOKUP(A4483,Mapping!$H$2:$J$215,3,0)</f>
        <v>0</v>
      </c>
      <c r="D4483" t="s">
        <v>125</v>
      </c>
      <c r="E4483" t="str">
        <f>VLOOKUP(D4483,Mapping!$E$2:$F$28,2,0)</f>
        <v>sum</v>
      </c>
      <c r="F4483">
        <v>0</v>
      </c>
    </row>
    <row r="4484" spans="1:6" x14ac:dyDescent="0.35">
      <c r="A4484" s="56">
        <v>44458</v>
      </c>
      <c r="B4484" s="56" t="str">
        <f>VLOOKUP(A4484,Mapping!$H$2:$I$215,2,0)</f>
        <v>Post</v>
      </c>
      <c r="C4484" s="123">
        <f>VLOOKUP(A4484,Mapping!$H$2:$J$215,3,0)</f>
        <v>0</v>
      </c>
      <c r="D4484" t="s">
        <v>125</v>
      </c>
      <c r="E4484" t="str">
        <f>VLOOKUP(D4484,Mapping!$E$2:$F$28,2,0)</f>
        <v>sum</v>
      </c>
      <c r="F4484">
        <v>0</v>
      </c>
    </row>
    <row r="4485" spans="1:6" x14ac:dyDescent="0.35">
      <c r="A4485" s="56">
        <v>44459</v>
      </c>
      <c r="B4485" s="56" t="str">
        <f>VLOOKUP(A4485,Mapping!$H$2:$I$215,2,0)</f>
        <v>Post</v>
      </c>
      <c r="C4485" s="123">
        <f>VLOOKUP(A4485,Mapping!$H$2:$J$215,3,0)</f>
        <v>0</v>
      </c>
      <c r="D4485" t="s">
        <v>125</v>
      </c>
      <c r="E4485" t="str">
        <f>VLOOKUP(D4485,Mapping!$E$2:$F$28,2,0)</f>
        <v>sum</v>
      </c>
      <c r="F4485">
        <v>0</v>
      </c>
    </row>
    <row r="4486" spans="1:6" x14ac:dyDescent="0.35">
      <c r="A4486" s="56">
        <v>44460</v>
      </c>
      <c r="B4486" s="56" t="str">
        <f>VLOOKUP(A4486,Mapping!$H$2:$I$215,2,0)</f>
        <v>Post</v>
      </c>
      <c r="C4486" s="123">
        <f>VLOOKUP(A4486,Mapping!$H$2:$J$215,3,0)</f>
        <v>0</v>
      </c>
      <c r="D4486" t="s">
        <v>125</v>
      </c>
      <c r="E4486" t="str">
        <f>VLOOKUP(D4486,Mapping!$E$2:$F$28,2,0)</f>
        <v>sum</v>
      </c>
      <c r="F4486">
        <v>0</v>
      </c>
    </row>
    <row r="4487" spans="1:6" x14ac:dyDescent="0.35">
      <c r="A4487" s="56">
        <v>44461</v>
      </c>
      <c r="B4487" s="56" t="str">
        <f>VLOOKUP(A4487,Mapping!$H$2:$I$215,2,0)</f>
        <v>Post</v>
      </c>
      <c r="C4487" s="123">
        <f>VLOOKUP(A4487,Mapping!$H$2:$J$215,3,0)</f>
        <v>0</v>
      </c>
      <c r="D4487" t="s">
        <v>125</v>
      </c>
      <c r="E4487" t="str">
        <f>VLOOKUP(D4487,Mapping!$E$2:$F$28,2,0)</f>
        <v>sum</v>
      </c>
      <c r="F4487">
        <v>0</v>
      </c>
    </row>
    <row r="4488" spans="1:6" x14ac:dyDescent="0.35">
      <c r="A4488" s="56">
        <v>44462</v>
      </c>
      <c r="B4488" s="56" t="str">
        <f>VLOOKUP(A4488,Mapping!$H$2:$I$215,2,0)</f>
        <v>Post</v>
      </c>
      <c r="C4488" s="123">
        <f>VLOOKUP(A4488,Mapping!$H$2:$J$215,3,0)</f>
        <v>0</v>
      </c>
      <c r="D4488" t="s">
        <v>125</v>
      </c>
      <c r="E4488" t="str">
        <f>VLOOKUP(D4488,Mapping!$E$2:$F$28,2,0)</f>
        <v>sum</v>
      </c>
      <c r="F4488">
        <v>0</v>
      </c>
    </row>
    <row r="4489" spans="1:6" x14ac:dyDescent="0.35">
      <c r="A4489" s="56">
        <v>44463</v>
      </c>
      <c r="B4489" s="56" t="str">
        <f>VLOOKUP(A4489,Mapping!$H$2:$I$215,2,0)</f>
        <v>Post</v>
      </c>
      <c r="C4489" s="123">
        <f>VLOOKUP(A4489,Mapping!$H$2:$J$215,3,0)</f>
        <v>0</v>
      </c>
      <c r="D4489" t="s">
        <v>125</v>
      </c>
      <c r="E4489" t="str">
        <f>VLOOKUP(D4489,Mapping!$E$2:$F$28,2,0)</f>
        <v>sum</v>
      </c>
      <c r="F4489">
        <v>0</v>
      </c>
    </row>
    <row r="4490" spans="1:6" x14ac:dyDescent="0.35">
      <c r="A4490" s="56">
        <v>44464</v>
      </c>
      <c r="B4490" s="56" t="str">
        <f>VLOOKUP(A4490,Mapping!$H$2:$I$215,2,0)</f>
        <v>Post</v>
      </c>
      <c r="C4490" s="123">
        <f>VLOOKUP(A4490,Mapping!$H$2:$J$215,3,0)</f>
        <v>0</v>
      </c>
      <c r="D4490" t="s">
        <v>125</v>
      </c>
      <c r="E4490" t="str">
        <f>VLOOKUP(D4490,Mapping!$E$2:$F$28,2,0)</f>
        <v>sum</v>
      </c>
      <c r="F4490">
        <v>0</v>
      </c>
    </row>
    <row r="4491" spans="1:6" x14ac:dyDescent="0.35">
      <c r="A4491" s="56">
        <v>44465</v>
      </c>
      <c r="B4491" s="56" t="str">
        <f>VLOOKUP(A4491,Mapping!$H$2:$I$215,2,0)</f>
        <v>Post</v>
      </c>
      <c r="C4491" s="123">
        <f>VLOOKUP(A4491,Mapping!$H$2:$J$215,3,0)</f>
        <v>0</v>
      </c>
      <c r="D4491" t="s">
        <v>125</v>
      </c>
      <c r="E4491" t="str">
        <f>VLOOKUP(D4491,Mapping!$E$2:$F$28,2,0)</f>
        <v>sum</v>
      </c>
      <c r="F4491">
        <v>0</v>
      </c>
    </row>
    <row r="4492" spans="1:6" x14ac:dyDescent="0.35">
      <c r="A4492" s="56">
        <v>44466</v>
      </c>
      <c r="B4492" s="56" t="str">
        <f>VLOOKUP(A4492,Mapping!$H$2:$I$215,2,0)</f>
        <v>Post</v>
      </c>
      <c r="C4492" s="123">
        <f>VLOOKUP(A4492,Mapping!$H$2:$J$215,3,0)</f>
        <v>0</v>
      </c>
      <c r="D4492" t="s">
        <v>125</v>
      </c>
      <c r="E4492" t="str">
        <f>VLOOKUP(D4492,Mapping!$E$2:$F$28,2,0)</f>
        <v>sum</v>
      </c>
      <c r="F4492">
        <v>0</v>
      </c>
    </row>
    <row r="4493" spans="1:6" x14ac:dyDescent="0.35">
      <c r="A4493" s="56">
        <v>44467</v>
      </c>
      <c r="B4493" s="56" t="str">
        <f>VLOOKUP(A4493,Mapping!$H$2:$I$215,2,0)</f>
        <v>Post</v>
      </c>
      <c r="C4493" s="123">
        <f>VLOOKUP(A4493,Mapping!$H$2:$J$215,3,0)</f>
        <v>0</v>
      </c>
      <c r="D4493" t="s">
        <v>125</v>
      </c>
      <c r="E4493" t="str">
        <f>VLOOKUP(D4493,Mapping!$E$2:$F$28,2,0)</f>
        <v>sum</v>
      </c>
      <c r="F4493">
        <v>0</v>
      </c>
    </row>
    <row r="4494" spans="1:6" x14ac:dyDescent="0.35">
      <c r="A4494" s="56">
        <v>44468</v>
      </c>
      <c r="B4494" s="56" t="str">
        <f>VLOOKUP(A4494,Mapping!$H$2:$I$215,2,0)</f>
        <v>Post</v>
      </c>
      <c r="C4494" s="123">
        <f>VLOOKUP(A4494,Mapping!$H$2:$J$215,3,0)</f>
        <v>0</v>
      </c>
      <c r="D4494" t="s">
        <v>125</v>
      </c>
      <c r="E4494" t="str">
        <f>VLOOKUP(D4494,Mapping!$E$2:$F$28,2,0)</f>
        <v>sum</v>
      </c>
      <c r="F4494">
        <v>0</v>
      </c>
    </row>
    <row r="4495" spans="1:6" x14ac:dyDescent="0.35">
      <c r="A4495" s="56">
        <v>44469</v>
      </c>
      <c r="B4495" s="56" t="str">
        <f>VLOOKUP(A4495,Mapping!$H$2:$I$215,2,0)</f>
        <v>Post</v>
      </c>
      <c r="C4495" s="123">
        <f>VLOOKUP(A4495,Mapping!$H$2:$J$215,3,0)</f>
        <v>0</v>
      </c>
      <c r="D4495" t="s">
        <v>125</v>
      </c>
      <c r="E4495" t="str">
        <f>VLOOKUP(D4495,Mapping!$E$2:$F$28,2,0)</f>
        <v>sum</v>
      </c>
      <c r="F4495">
        <v>0</v>
      </c>
    </row>
    <row r="4496" spans="1:6" x14ac:dyDescent="0.35">
      <c r="A4496" s="56">
        <v>44256</v>
      </c>
      <c r="B4496" s="56" t="str">
        <f>VLOOKUP(A4496,Mapping!$H$2:$I$215,2,0)</f>
        <v>Pre</v>
      </c>
      <c r="C4496" s="123" t="str">
        <f>VLOOKUP(A4496,Mapping!$H$2:$J$215,3,0)</f>
        <v>Pre</v>
      </c>
      <c r="D4496" t="s">
        <v>127</v>
      </c>
      <c r="E4496" t="str">
        <f>VLOOKUP(D4496,Mapping!$E$2:$F$28,2,0)</f>
        <v>sum</v>
      </c>
      <c r="F4496">
        <v>0</v>
      </c>
    </row>
    <row r="4497" spans="1:6" x14ac:dyDescent="0.35">
      <c r="A4497" s="56">
        <v>44257</v>
      </c>
      <c r="B4497" s="56" t="str">
        <f>VLOOKUP(A4497,Mapping!$H$2:$I$215,2,0)</f>
        <v>Pre</v>
      </c>
      <c r="C4497" s="123" t="str">
        <f>VLOOKUP(A4497,Mapping!$H$2:$J$215,3,0)</f>
        <v>Pre</v>
      </c>
      <c r="D4497" t="s">
        <v>127</v>
      </c>
      <c r="E4497" t="str">
        <f>VLOOKUP(D4497,Mapping!$E$2:$F$28,2,0)</f>
        <v>sum</v>
      </c>
      <c r="F4497">
        <v>0</v>
      </c>
    </row>
    <row r="4498" spans="1:6" x14ac:dyDescent="0.35">
      <c r="A4498" s="56">
        <v>44258</v>
      </c>
      <c r="B4498" s="56" t="str">
        <f>VLOOKUP(A4498,Mapping!$H$2:$I$215,2,0)</f>
        <v>Pre</v>
      </c>
      <c r="C4498" s="123" t="str">
        <f>VLOOKUP(A4498,Mapping!$H$2:$J$215,3,0)</f>
        <v>Pre</v>
      </c>
      <c r="D4498" t="s">
        <v>127</v>
      </c>
      <c r="E4498" t="str">
        <f>VLOOKUP(D4498,Mapping!$E$2:$F$28,2,0)</f>
        <v>sum</v>
      </c>
      <c r="F4498">
        <v>0</v>
      </c>
    </row>
    <row r="4499" spans="1:6" x14ac:dyDescent="0.35">
      <c r="A4499" s="56">
        <v>44259</v>
      </c>
      <c r="B4499" s="56" t="str">
        <f>VLOOKUP(A4499,Mapping!$H$2:$I$215,2,0)</f>
        <v>Pre</v>
      </c>
      <c r="C4499" s="123" t="str">
        <f>VLOOKUP(A4499,Mapping!$H$2:$J$215,3,0)</f>
        <v>Pre</v>
      </c>
      <c r="D4499" t="s">
        <v>127</v>
      </c>
      <c r="E4499" t="str">
        <f>VLOOKUP(D4499,Mapping!$E$2:$F$28,2,0)</f>
        <v>sum</v>
      </c>
      <c r="F4499">
        <v>0</v>
      </c>
    </row>
    <row r="4500" spans="1:6" x14ac:dyDescent="0.35">
      <c r="A4500" s="56">
        <v>44260</v>
      </c>
      <c r="B4500" s="56" t="str">
        <f>VLOOKUP(A4500,Mapping!$H$2:$I$215,2,0)</f>
        <v>Pre</v>
      </c>
      <c r="C4500" s="123" t="str">
        <f>VLOOKUP(A4500,Mapping!$H$2:$J$215,3,0)</f>
        <v>Pre</v>
      </c>
      <c r="D4500" t="s">
        <v>127</v>
      </c>
      <c r="E4500" t="str">
        <f>VLOOKUP(D4500,Mapping!$E$2:$F$28,2,0)</f>
        <v>sum</v>
      </c>
      <c r="F4500">
        <v>0</v>
      </c>
    </row>
    <row r="4501" spans="1:6" x14ac:dyDescent="0.35">
      <c r="A4501" s="56">
        <v>44261</v>
      </c>
      <c r="B4501" s="56" t="str">
        <f>VLOOKUP(A4501,Mapping!$H$2:$I$215,2,0)</f>
        <v>Pre</v>
      </c>
      <c r="C4501" s="123" t="str">
        <f>VLOOKUP(A4501,Mapping!$H$2:$J$215,3,0)</f>
        <v>Pre</v>
      </c>
      <c r="D4501" t="s">
        <v>127</v>
      </c>
      <c r="E4501" t="str">
        <f>VLOOKUP(D4501,Mapping!$E$2:$F$28,2,0)</f>
        <v>sum</v>
      </c>
      <c r="F4501">
        <v>0</v>
      </c>
    </row>
    <row r="4502" spans="1:6" x14ac:dyDescent="0.35">
      <c r="A4502" s="56">
        <v>44262</v>
      </c>
      <c r="B4502" s="56" t="str">
        <f>VLOOKUP(A4502,Mapping!$H$2:$I$215,2,0)</f>
        <v>Pre</v>
      </c>
      <c r="C4502" s="123" t="str">
        <f>VLOOKUP(A4502,Mapping!$H$2:$J$215,3,0)</f>
        <v>Pre</v>
      </c>
      <c r="D4502" t="s">
        <v>127</v>
      </c>
      <c r="E4502" t="str">
        <f>VLOOKUP(D4502,Mapping!$E$2:$F$28,2,0)</f>
        <v>sum</v>
      </c>
      <c r="F4502">
        <v>0</v>
      </c>
    </row>
    <row r="4503" spans="1:6" x14ac:dyDescent="0.35">
      <c r="A4503" s="56">
        <v>44263</v>
      </c>
      <c r="B4503" s="56" t="str">
        <f>VLOOKUP(A4503,Mapping!$H$2:$I$215,2,0)</f>
        <v>Pre</v>
      </c>
      <c r="C4503" s="123" t="str">
        <f>VLOOKUP(A4503,Mapping!$H$2:$J$215,3,0)</f>
        <v>Pre</v>
      </c>
      <c r="D4503" t="s">
        <v>127</v>
      </c>
      <c r="E4503" t="str">
        <f>VLOOKUP(D4503,Mapping!$E$2:$F$28,2,0)</f>
        <v>sum</v>
      </c>
      <c r="F4503">
        <v>0</v>
      </c>
    </row>
    <row r="4504" spans="1:6" x14ac:dyDescent="0.35">
      <c r="A4504" s="56">
        <v>44264</v>
      </c>
      <c r="B4504" s="56" t="str">
        <f>VLOOKUP(A4504,Mapping!$H$2:$I$215,2,0)</f>
        <v>Pre</v>
      </c>
      <c r="C4504" s="123" t="str">
        <f>VLOOKUP(A4504,Mapping!$H$2:$J$215,3,0)</f>
        <v>Pre</v>
      </c>
      <c r="D4504" t="s">
        <v>127</v>
      </c>
      <c r="E4504" t="str">
        <f>VLOOKUP(D4504,Mapping!$E$2:$F$28,2,0)</f>
        <v>sum</v>
      </c>
      <c r="F4504">
        <v>0</v>
      </c>
    </row>
    <row r="4505" spans="1:6" x14ac:dyDescent="0.35">
      <c r="A4505" s="56">
        <v>44265</v>
      </c>
      <c r="B4505" s="56" t="str">
        <f>VLOOKUP(A4505,Mapping!$H$2:$I$215,2,0)</f>
        <v>Pre</v>
      </c>
      <c r="C4505" s="123" t="str">
        <f>VLOOKUP(A4505,Mapping!$H$2:$J$215,3,0)</f>
        <v>Pre</v>
      </c>
      <c r="D4505" t="s">
        <v>127</v>
      </c>
      <c r="E4505" t="str">
        <f>VLOOKUP(D4505,Mapping!$E$2:$F$28,2,0)</f>
        <v>sum</v>
      </c>
      <c r="F4505">
        <v>0</v>
      </c>
    </row>
    <row r="4506" spans="1:6" x14ac:dyDescent="0.35">
      <c r="A4506" s="56">
        <v>44266</v>
      </c>
      <c r="B4506" s="56" t="str">
        <f>VLOOKUP(A4506,Mapping!$H$2:$I$215,2,0)</f>
        <v>Pre</v>
      </c>
      <c r="C4506" s="123" t="str">
        <f>VLOOKUP(A4506,Mapping!$H$2:$J$215,3,0)</f>
        <v>Pre</v>
      </c>
      <c r="D4506" t="s">
        <v>127</v>
      </c>
      <c r="E4506" t="str">
        <f>VLOOKUP(D4506,Mapping!$E$2:$F$28,2,0)</f>
        <v>sum</v>
      </c>
      <c r="F4506">
        <v>0</v>
      </c>
    </row>
    <row r="4507" spans="1:6" x14ac:dyDescent="0.35">
      <c r="A4507" s="56">
        <v>44267</v>
      </c>
      <c r="B4507" s="56" t="str">
        <f>VLOOKUP(A4507,Mapping!$H$2:$I$215,2,0)</f>
        <v>Pre</v>
      </c>
      <c r="C4507" s="123" t="str">
        <f>VLOOKUP(A4507,Mapping!$H$2:$J$215,3,0)</f>
        <v>Pre</v>
      </c>
      <c r="D4507" t="s">
        <v>127</v>
      </c>
      <c r="E4507" t="str">
        <f>VLOOKUP(D4507,Mapping!$E$2:$F$28,2,0)</f>
        <v>sum</v>
      </c>
      <c r="F4507">
        <v>0</v>
      </c>
    </row>
    <row r="4508" spans="1:6" x14ac:dyDescent="0.35">
      <c r="A4508" s="56">
        <v>44268</v>
      </c>
      <c r="B4508" s="56" t="str">
        <f>VLOOKUP(A4508,Mapping!$H$2:$I$215,2,0)</f>
        <v>Pre</v>
      </c>
      <c r="C4508" s="123" t="str">
        <f>VLOOKUP(A4508,Mapping!$H$2:$J$215,3,0)</f>
        <v>Pre</v>
      </c>
      <c r="D4508" t="s">
        <v>127</v>
      </c>
      <c r="E4508" t="str">
        <f>VLOOKUP(D4508,Mapping!$E$2:$F$28,2,0)</f>
        <v>sum</v>
      </c>
      <c r="F4508">
        <v>0</v>
      </c>
    </row>
    <row r="4509" spans="1:6" x14ac:dyDescent="0.35">
      <c r="A4509" s="56">
        <v>44269</v>
      </c>
      <c r="B4509" s="56" t="str">
        <f>VLOOKUP(A4509,Mapping!$H$2:$I$215,2,0)</f>
        <v>Pre</v>
      </c>
      <c r="C4509" s="123" t="str">
        <f>VLOOKUP(A4509,Mapping!$H$2:$J$215,3,0)</f>
        <v>Pre</v>
      </c>
      <c r="D4509" t="s">
        <v>127</v>
      </c>
      <c r="E4509" t="str">
        <f>VLOOKUP(D4509,Mapping!$E$2:$F$28,2,0)</f>
        <v>sum</v>
      </c>
      <c r="F4509">
        <v>0</v>
      </c>
    </row>
    <row r="4510" spans="1:6" x14ac:dyDescent="0.35">
      <c r="A4510" s="56">
        <v>44270</v>
      </c>
      <c r="B4510" s="56" t="str">
        <f>VLOOKUP(A4510,Mapping!$H$2:$I$215,2,0)</f>
        <v>Pre</v>
      </c>
      <c r="C4510" s="123" t="str">
        <f>VLOOKUP(A4510,Mapping!$H$2:$J$215,3,0)</f>
        <v>Pre</v>
      </c>
      <c r="D4510" t="s">
        <v>127</v>
      </c>
      <c r="E4510" t="str">
        <f>VLOOKUP(D4510,Mapping!$E$2:$F$28,2,0)</f>
        <v>sum</v>
      </c>
      <c r="F4510">
        <v>0</v>
      </c>
    </row>
    <row r="4511" spans="1:6" x14ac:dyDescent="0.35">
      <c r="A4511" s="56">
        <v>44271</v>
      </c>
      <c r="B4511" s="56" t="str">
        <f>VLOOKUP(A4511,Mapping!$H$2:$I$215,2,0)</f>
        <v>Pre</v>
      </c>
      <c r="C4511" s="123" t="str">
        <f>VLOOKUP(A4511,Mapping!$H$2:$J$215,3,0)</f>
        <v>Pre</v>
      </c>
      <c r="D4511" t="s">
        <v>127</v>
      </c>
      <c r="E4511" t="str">
        <f>VLOOKUP(D4511,Mapping!$E$2:$F$28,2,0)</f>
        <v>sum</v>
      </c>
      <c r="F4511">
        <v>0</v>
      </c>
    </row>
    <row r="4512" spans="1:6" x14ac:dyDescent="0.35">
      <c r="A4512" s="56">
        <v>44272</v>
      </c>
      <c r="B4512" s="56" t="str">
        <f>VLOOKUP(A4512,Mapping!$H$2:$I$215,2,0)</f>
        <v>Pre</v>
      </c>
      <c r="C4512" s="123" t="str">
        <f>VLOOKUP(A4512,Mapping!$H$2:$J$215,3,0)</f>
        <v>Pre</v>
      </c>
      <c r="D4512" t="s">
        <v>127</v>
      </c>
      <c r="E4512" t="str">
        <f>VLOOKUP(D4512,Mapping!$E$2:$F$28,2,0)</f>
        <v>sum</v>
      </c>
      <c r="F4512">
        <v>0</v>
      </c>
    </row>
    <row r="4513" spans="1:6" x14ac:dyDescent="0.35">
      <c r="A4513" s="56">
        <v>44273</v>
      </c>
      <c r="B4513" s="56" t="str">
        <f>VLOOKUP(A4513,Mapping!$H$2:$I$215,2,0)</f>
        <v>Pre</v>
      </c>
      <c r="C4513" s="123" t="str">
        <f>VLOOKUP(A4513,Mapping!$H$2:$J$215,3,0)</f>
        <v>Pre</v>
      </c>
      <c r="D4513" t="s">
        <v>127</v>
      </c>
      <c r="E4513" t="str">
        <f>VLOOKUP(D4513,Mapping!$E$2:$F$28,2,0)</f>
        <v>sum</v>
      </c>
      <c r="F4513">
        <v>0</v>
      </c>
    </row>
    <row r="4514" spans="1:6" x14ac:dyDescent="0.35">
      <c r="A4514" s="56">
        <v>44274</v>
      </c>
      <c r="B4514" s="56" t="str">
        <f>VLOOKUP(A4514,Mapping!$H$2:$I$215,2,0)</f>
        <v>Pre</v>
      </c>
      <c r="C4514" s="123" t="str">
        <f>VLOOKUP(A4514,Mapping!$H$2:$J$215,3,0)</f>
        <v>Pre</v>
      </c>
      <c r="D4514" t="s">
        <v>127</v>
      </c>
      <c r="E4514" t="str">
        <f>VLOOKUP(D4514,Mapping!$E$2:$F$28,2,0)</f>
        <v>sum</v>
      </c>
      <c r="F4514">
        <v>0</v>
      </c>
    </row>
    <row r="4515" spans="1:6" x14ac:dyDescent="0.35">
      <c r="A4515" s="56">
        <v>44275</v>
      </c>
      <c r="B4515" s="56" t="str">
        <f>VLOOKUP(A4515,Mapping!$H$2:$I$215,2,0)</f>
        <v>Pre</v>
      </c>
      <c r="C4515" s="123" t="str">
        <f>VLOOKUP(A4515,Mapping!$H$2:$J$215,3,0)</f>
        <v>Pre</v>
      </c>
      <c r="D4515" t="s">
        <v>127</v>
      </c>
      <c r="E4515" t="str">
        <f>VLOOKUP(D4515,Mapping!$E$2:$F$28,2,0)</f>
        <v>sum</v>
      </c>
      <c r="F4515">
        <v>0</v>
      </c>
    </row>
    <row r="4516" spans="1:6" x14ac:dyDescent="0.35">
      <c r="A4516" s="56">
        <v>44276</v>
      </c>
      <c r="B4516" s="56" t="str">
        <f>VLOOKUP(A4516,Mapping!$H$2:$I$215,2,0)</f>
        <v>Pre</v>
      </c>
      <c r="C4516" s="123" t="str">
        <f>VLOOKUP(A4516,Mapping!$H$2:$J$215,3,0)</f>
        <v>Pre</v>
      </c>
      <c r="D4516" t="s">
        <v>127</v>
      </c>
      <c r="E4516" t="str">
        <f>VLOOKUP(D4516,Mapping!$E$2:$F$28,2,0)</f>
        <v>sum</v>
      </c>
      <c r="F4516">
        <v>0</v>
      </c>
    </row>
    <row r="4517" spans="1:6" x14ac:dyDescent="0.35">
      <c r="A4517" s="56">
        <v>44277</v>
      </c>
      <c r="B4517" s="56" t="str">
        <f>VLOOKUP(A4517,Mapping!$H$2:$I$215,2,0)</f>
        <v>Pre</v>
      </c>
      <c r="C4517" s="123" t="str">
        <f>VLOOKUP(A4517,Mapping!$H$2:$J$215,3,0)</f>
        <v>Pre</v>
      </c>
      <c r="D4517" t="s">
        <v>127</v>
      </c>
      <c r="E4517" t="str">
        <f>VLOOKUP(D4517,Mapping!$E$2:$F$28,2,0)</f>
        <v>sum</v>
      </c>
      <c r="F4517">
        <v>0</v>
      </c>
    </row>
    <row r="4518" spans="1:6" x14ac:dyDescent="0.35">
      <c r="A4518" s="56">
        <v>44278</v>
      </c>
      <c r="B4518" s="56" t="str">
        <f>VLOOKUP(A4518,Mapping!$H$2:$I$215,2,0)</f>
        <v>Pre</v>
      </c>
      <c r="C4518" s="123" t="str">
        <f>VLOOKUP(A4518,Mapping!$H$2:$J$215,3,0)</f>
        <v>Pre</v>
      </c>
      <c r="D4518" t="s">
        <v>127</v>
      </c>
      <c r="E4518" t="str">
        <f>VLOOKUP(D4518,Mapping!$E$2:$F$28,2,0)</f>
        <v>sum</v>
      </c>
      <c r="F4518">
        <v>0</v>
      </c>
    </row>
    <row r="4519" spans="1:6" x14ac:dyDescent="0.35">
      <c r="A4519" s="56">
        <v>44279</v>
      </c>
      <c r="B4519" s="56" t="str">
        <f>VLOOKUP(A4519,Mapping!$H$2:$I$215,2,0)</f>
        <v>Pre</v>
      </c>
      <c r="C4519" s="123" t="str">
        <f>VLOOKUP(A4519,Mapping!$H$2:$J$215,3,0)</f>
        <v>Pre</v>
      </c>
      <c r="D4519" t="s">
        <v>127</v>
      </c>
      <c r="E4519" t="str">
        <f>VLOOKUP(D4519,Mapping!$E$2:$F$28,2,0)</f>
        <v>sum</v>
      </c>
      <c r="F4519">
        <v>0</v>
      </c>
    </row>
    <row r="4520" spans="1:6" x14ac:dyDescent="0.35">
      <c r="A4520" s="56">
        <v>44280</v>
      </c>
      <c r="B4520" s="56" t="str">
        <f>VLOOKUP(A4520,Mapping!$H$2:$I$215,2,0)</f>
        <v>Pre</v>
      </c>
      <c r="C4520" s="123" t="str">
        <f>VLOOKUP(A4520,Mapping!$H$2:$J$215,3,0)</f>
        <v>Pre</v>
      </c>
      <c r="D4520" t="s">
        <v>127</v>
      </c>
      <c r="E4520" t="str">
        <f>VLOOKUP(D4520,Mapping!$E$2:$F$28,2,0)</f>
        <v>sum</v>
      </c>
      <c r="F4520">
        <v>0</v>
      </c>
    </row>
    <row r="4521" spans="1:6" x14ac:dyDescent="0.35">
      <c r="A4521" s="56">
        <v>44281</v>
      </c>
      <c r="B4521" s="56" t="str">
        <f>VLOOKUP(A4521,Mapping!$H$2:$I$215,2,0)</f>
        <v>Pre</v>
      </c>
      <c r="C4521" s="123" t="str">
        <f>VLOOKUP(A4521,Mapping!$H$2:$J$215,3,0)</f>
        <v>Pre</v>
      </c>
      <c r="D4521" t="s">
        <v>127</v>
      </c>
      <c r="E4521" t="str">
        <f>VLOOKUP(D4521,Mapping!$E$2:$F$28,2,0)</f>
        <v>sum</v>
      </c>
      <c r="F4521">
        <v>0</v>
      </c>
    </row>
    <row r="4522" spans="1:6" x14ac:dyDescent="0.35">
      <c r="A4522" s="56">
        <v>44282</v>
      </c>
      <c r="B4522" s="56" t="str">
        <f>VLOOKUP(A4522,Mapping!$H$2:$I$215,2,0)</f>
        <v>Pre</v>
      </c>
      <c r="C4522" s="123" t="str">
        <f>VLOOKUP(A4522,Mapping!$H$2:$J$215,3,0)</f>
        <v>Pre</v>
      </c>
      <c r="D4522" t="s">
        <v>127</v>
      </c>
      <c r="E4522" t="str">
        <f>VLOOKUP(D4522,Mapping!$E$2:$F$28,2,0)</f>
        <v>sum</v>
      </c>
      <c r="F4522">
        <v>0</v>
      </c>
    </row>
    <row r="4523" spans="1:6" x14ac:dyDescent="0.35">
      <c r="A4523" s="56">
        <v>44283</v>
      </c>
      <c r="B4523" s="56" t="str">
        <f>VLOOKUP(A4523,Mapping!$H$2:$I$215,2,0)</f>
        <v>Pre</v>
      </c>
      <c r="C4523" s="123" t="str">
        <f>VLOOKUP(A4523,Mapping!$H$2:$J$215,3,0)</f>
        <v>Pre</v>
      </c>
      <c r="D4523" t="s">
        <v>127</v>
      </c>
      <c r="E4523" t="str">
        <f>VLOOKUP(D4523,Mapping!$E$2:$F$28,2,0)</f>
        <v>sum</v>
      </c>
      <c r="F4523">
        <v>0</v>
      </c>
    </row>
    <row r="4524" spans="1:6" x14ac:dyDescent="0.35">
      <c r="A4524" s="56">
        <v>44284</v>
      </c>
      <c r="B4524" s="56" t="str">
        <f>VLOOKUP(A4524,Mapping!$H$2:$I$215,2,0)</f>
        <v>Pre</v>
      </c>
      <c r="C4524" s="123" t="str">
        <f>VLOOKUP(A4524,Mapping!$H$2:$J$215,3,0)</f>
        <v>Pre</v>
      </c>
      <c r="D4524" t="s">
        <v>127</v>
      </c>
      <c r="E4524" t="str">
        <f>VLOOKUP(D4524,Mapping!$E$2:$F$28,2,0)</f>
        <v>sum</v>
      </c>
      <c r="F4524">
        <v>0</v>
      </c>
    </row>
    <row r="4525" spans="1:6" x14ac:dyDescent="0.35">
      <c r="A4525" s="56">
        <v>44285</v>
      </c>
      <c r="B4525" s="56" t="str">
        <f>VLOOKUP(A4525,Mapping!$H$2:$I$215,2,0)</f>
        <v>Pre</v>
      </c>
      <c r="C4525" s="123" t="str">
        <f>VLOOKUP(A4525,Mapping!$H$2:$J$215,3,0)</f>
        <v>Pre</v>
      </c>
      <c r="D4525" t="s">
        <v>127</v>
      </c>
      <c r="E4525" t="str">
        <f>VLOOKUP(D4525,Mapping!$E$2:$F$28,2,0)</f>
        <v>sum</v>
      </c>
      <c r="F4525">
        <v>0</v>
      </c>
    </row>
    <row r="4526" spans="1:6" x14ac:dyDescent="0.35">
      <c r="A4526" s="56">
        <v>44286</v>
      </c>
      <c r="B4526" s="56" t="str">
        <f>VLOOKUP(A4526,Mapping!$H$2:$I$215,2,0)</f>
        <v>Pre</v>
      </c>
      <c r="C4526" s="123" t="str">
        <f>VLOOKUP(A4526,Mapping!$H$2:$J$215,3,0)</f>
        <v>Pre</v>
      </c>
      <c r="D4526" t="s">
        <v>127</v>
      </c>
      <c r="E4526" t="str">
        <f>VLOOKUP(D4526,Mapping!$E$2:$F$28,2,0)</f>
        <v>sum</v>
      </c>
      <c r="F4526">
        <v>0</v>
      </c>
    </row>
    <row r="4527" spans="1:6" x14ac:dyDescent="0.35">
      <c r="A4527" s="56">
        <v>44287</v>
      </c>
      <c r="B4527" s="56" t="str">
        <f>VLOOKUP(A4527,Mapping!$H$2:$I$215,2,0)</f>
        <v>Pre</v>
      </c>
      <c r="C4527" s="123" t="str">
        <f>VLOOKUP(A4527,Mapping!$H$2:$J$215,3,0)</f>
        <v>Pre</v>
      </c>
      <c r="D4527" t="s">
        <v>127</v>
      </c>
      <c r="E4527" t="str">
        <f>VLOOKUP(D4527,Mapping!$E$2:$F$28,2,0)</f>
        <v>sum</v>
      </c>
      <c r="F4527">
        <v>0</v>
      </c>
    </row>
    <row r="4528" spans="1:6" x14ac:dyDescent="0.35">
      <c r="A4528" s="56">
        <v>44288</v>
      </c>
      <c r="B4528" s="56" t="str">
        <f>VLOOKUP(A4528,Mapping!$H$2:$I$215,2,0)</f>
        <v>Pre</v>
      </c>
      <c r="C4528" s="123" t="str">
        <f>VLOOKUP(A4528,Mapping!$H$2:$J$215,3,0)</f>
        <v>Pre</v>
      </c>
      <c r="D4528" t="s">
        <v>127</v>
      </c>
      <c r="E4528" t="str">
        <f>VLOOKUP(D4528,Mapping!$E$2:$F$28,2,0)</f>
        <v>sum</v>
      </c>
      <c r="F4528">
        <v>0</v>
      </c>
    </row>
    <row r="4529" spans="1:6" x14ac:dyDescent="0.35">
      <c r="A4529" s="56">
        <v>44289</v>
      </c>
      <c r="B4529" s="56" t="str">
        <f>VLOOKUP(A4529,Mapping!$H$2:$I$215,2,0)</f>
        <v>Pre</v>
      </c>
      <c r="C4529" s="123" t="str">
        <f>VLOOKUP(A4529,Mapping!$H$2:$J$215,3,0)</f>
        <v>Pre</v>
      </c>
      <c r="D4529" t="s">
        <v>127</v>
      </c>
      <c r="E4529" t="str">
        <f>VLOOKUP(D4529,Mapping!$E$2:$F$28,2,0)</f>
        <v>sum</v>
      </c>
      <c r="F4529">
        <v>0</v>
      </c>
    </row>
    <row r="4530" spans="1:6" x14ac:dyDescent="0.35">
      <c r="A4530" s="56">
        <v>44290</v>
      </c>
      <c r="B4530" s="56" t="str">
        <f>VLOOKUP(A4530,Mapping!$H$2:$I$215,2,0)</f>
        <v>Pre</v>
      </c>
      <c r="C4530" s="123" t="str">
        <f>VLOOKUP(A4530,Mapping!$H$2:$J$215,3,0)</f>
        <v>Pre</v>
      </c>
      <c r="D4530" t="s">
        <v>127</v>
      </c>
      <c r="E4530" t="str">
        <f>VLOOKUP(D4530,Mapping!$E$2:$F$28,2,0)</f>
        <v>sum</v>
      </c>
      <c r="F4530">
        <v>0</v>
      </c>
    </row>
    <row r="4531" spans="1:6" x14ac:dyDescent="0.35">
      <c r="A4531" s="56">
        <v>44291</v>
      </c>
      <c r="B4531" s="56" t="str">
        <f>VLOOKUP(A4531,Mapping!$H$2:$I$215,2,0)</f>
        <v>Pre</v>
      </c>
      <c r="C4531" s="123" t="str">
        <f>VLOOKUP(A4531,Mapping!$H$2:$J$215,3,0)</f>
        <v>Pre</v>
      </c>
      <c r="D4531" t="s">
        <v>127</v>
      </c>
      <c r="E4531" t="str">
        <f>VLOOKUP(D4531,Mapping!$E$2:$F$28,2,0)</f>
        <v>sum</v>
      </c>
      <c r="F4531">
        <v>0</v>
      </c>
    </row>
    <row r="4532" spans="1:6" x14ac:dyDescent="0.35">
      <c r="A4532" s="56">
        <v>44292</v>
      </c>
      <c r="B4532" s="56" t="str">
        <f>VLOOKUP(A4532,Mapping!$H$2:$I$215,2,0)</f>
        <v>Pre</v>
      </c>
      <c r="C4532" s="123" t="str">
        <f>VLOOKUP(A4532,Mapping!$H$2:$J$215,3,0)</f>
        <v>Pre</v>
      </c>
      <c r="D4532" t="s">
        <v>127</v>
      </c>
      <c r="E4532" t="str">
        <f>VLOOKUP(D4532,Mapping!$E$2:$F$28,2,0)</f>
        <v>sum</v>
      </c>
      <c r="F4532">
        <v>0</v>
      </c>
    </row>
    <row r="4533" spans="1:6" x14ac:dyDescent="0.35">
      <c r="A4533" s="56">
        <v>44293</v>
      </c>
      <c r="B4533" s="56" t="str">
        <f>VLOOKUP(A4533,Mapping!$H$2:$I$215,2,0)</f>
        <v>Pre</v>
      </c>
      <c r="C4533" s="123" t="str">
        <f>VLOOKUP(A4533,Mapping!$H$2:$J$215,3,0)</f>
        <v>Pre</v>
      </c>
      <c r="D4533" t="s">
        <v>127</v>
      </c>
      <c r="E4533" t="str">
        <f>VLOOKUP(D4533,Mapping!$E$2:$F$28,2,0)</f>
        <v>sum</v>
      </c>
      <c r="F4533">
        <v>0</v>
      </c>
    </row>
    <row r="4534" spans="1:6" x14ac:dyDescent="0.35">
      <c r="A4534" s="56">
        <v>44294</v>
      </c>
      <c r="B4534" s="56" t="str">
        <f>VLOOKUP(A4534,Mapping!$H$2:$I$215,2,0)</f>
        <v>Pre</v>
      </c>
      <c r="C4534" s="123" t="str">
        <f>VLOOKUP(A4534,Mapping!$H$2:$J$215,3,0)</f>
        <v>Pre</v>
      </c>
      <c r="D4534" t="s">
        <v>127</v>
      </c>
      <c r="E4534" t="str">
        <f>VLOOKUP(D4534,Mapping!$E$2:$F$28,2,0)</f>
        <v>sum</v>
      </c>
      <c r="F4534">
        <v>0</v>
      </c>
    </row>
    <row r="4535" spans="1:6" x14ac:dyDescent="0.35">
      <c r="A4535" s="56">
        <v>44295</v>
      </c>
      <c r="B4535" s="56" t="str">
        <f>VLOOKUP(A4535,Mapping!$H$2:$I$215,2,0)</f>
        <v>Pre</v>
      </c>
      <c r="C4535" s="123" t="str">
        <f>VLOOKUP(A4535,Mapping!$H$2:$J$215,3,0)</f>
        <v>Pre</v>
      </c>
      <c r="D4535" t="s">
        <v>127</v>
      </c>
      <c r="E4535" t="str">
        <f>VLOOKUP(D4535,Mapping!$E$2:$F$28,2,0)</f>
        <v>sum</v>
      </c>
      <c r="F4535">
        <v>0</v>
      </c>
    </row>
    <row r="4536" spans="1:6" x14ac:dyDescent="0.35">
      <c r="A4536" s="56">
        <v>44296</v>
      </c>
      <c r="B4536" s="56" t="str">
        <f>VLOOKUP(A4536,Mapping!$H$2:$I$215,2,0)</f>
        <v>Pre</v>
      </c>
      <c r="C4536" s="123" t="str">
        <f>VLOOKUP(A4536,Mapping!$H$2:$J$215,3,0)</f>
        <v>Pre</v>
      </c>
      <c r="D4536" t="s">
        <v>127</v>
      </c>
      <c r="E4536" t="str">
        <f>VLOOKUP(D4536,Mapping!$E$2:$F$28,2,0)</f>
        <v>sum</v>
      </c>
      <c r="F4536">
        <v>0</v>
      </c>
    </row>
    <row r="4537" spans="1:6" x14ac:dyDescent="0.35">
      <c r="A4537" s="56">
        <v>44297</v>
      </c>
      <c r="B4537" s="56" t="str">
        <f>VLOOKUP(A4537,Mapping!$H$2:$I$215,2,0)</f>
        <v>Pre</v>
      </c>
      <c r="C4537" s="123" t="str">
        <f>VLOOKUP(A4537,Mapping!$H$2:$J$215,3,0)</f>
        <v>Pre</v>
      </c>
      <c r="D4537" t="s">
        <v>127</v>
      </c>
      <c r="E4537" t="str">
        <f>VLOOKUP(D4537,Mapping!$E$2:$F$28,2,0)</f>
        <v>sum</v>
      </c>
      <c r="F4537">
        <v>0</v>
      </c>
    </row>
    <row r="4538" spans="1:6" x14ac:dyDescent="0.35">
      <c r="A4538" s="56">
        <v>44298</v>
      </c>
      <c r="B4538" s="56" t="str">
        <f>VLOOKUP(A4538,Mapping!$H$2:$I$215,2,0)</f>
        <v>Pre</v>
      </c>
      <c r="C4538" s="123" t="str">
        <f>VLOOKUP(A4538,Mapping!$H$2:$J$215,3,0)</f>
        <v>Pre</v>
      </c>
      <c r="D4538" t="s">
        <v>127</v>
      </c>
      <c r="E4538" t="str">
        <f>VLOOKUP(D4538,Mapping!$E$2:$F$28,2,0)</f>
        <v>sum</v>
      </c>
      <c r="F4538">
        <v>0</v>
      </c>
    </row>
    <row r="4539" spans="1:6" x14ac:dyDescent="0.35">
      <c r="A4539" s="56">
        <v>44299</v>
      </c>
      <c r="B4539" s="56" t="str">
        <f>VLOOKUP(A4539,Mapping!$H$2:$I$215,2,0)</f>
        <v>Pre</v>
      </c>
      <c r="C4539" s="123" t="str">
        <f>VLOOKUP(A4539,Mapping!$H$2:$J$215,3,0)</f>
        <v>Pre</v>
      </c>
      <c r="D4539" t="s">
        <v>127</v>
      </c>
      <c r="E4539" t="str">
        <f>VLOOKUP(D4539,Mapping!$E$2:$F$28,2,0)</f>
        <v>sum</v>
      </c>
      <c r="F4539">
        <v>0</v>
      </c>
    </row>
    <row r="4540" spans="1:6" x14ac:dyDescent="0.35">
      <c r="A4540" s="56">
        <v>44300</v>
      </c>
      <c r="B4540" s="56" t="str">
        <f>VLOOKUP(A4540,Mapping!$H$2:$I$215,2,0)</f>
        <v>Pre</v>
      </c>
      <c r="C4540" s="123" t="str">
        <f>VLOOKUP(A4540,Mapping!$H$2:$J$215,3,0)</f>
        <v>Pre</v>
      </c>
      <c r="D4540" t="s">
        <v>127</v>
      </c>
      <c r="E4540" t="str">
        <f>VLOOKUP(D4540,Mapping!$E$2:$F$28,2,0)</f>
        <v>sum</v>
      </c>
      <c r="F4540">
        <v>0</v>
      </c>
    </row>
    <row r="4541" spans="1:6" x14ac:dyDescent="0.35">
      <c r="A4541" s="56">
        <v>44301</v>
      </c>
      <c r="B4541" s="56" t="str">
        <f>VLOOKUP(A4541,Mapping!$H$2:$I$215,2,0)</f>
        <v>Pre</v>
      </c>
      <c r="C4541" s="123" t="str">
        <f>VLOOKUP(A4541,Mapping!$H$2:$J$215,3,0)</f>
        <v>Pre</v>
      </c>
      <c r="D4541" t="s">
        <v>127</v>
      </c>
      <c r="E4541" t="str">
        <f>VLOOKUP(D4541,Mapping!$E$2:$F$28,2,0)</f>
        <v>sum</v>
      </c>
      <c r="F4541">
        <v>0</v>
      </c>
    </row>
    <row r="4542" spans="1:6" x14ac:dyDescent="0.35">
      <c r="A4542" s="56">
        <v>44302</v>
      </c>
      <c r="B4542" s="56" t="str">
        <f>VLOOKUP(A4542,Mapping!$H$2:$I$215,2,0)</f>
        <v>Pre</v>
      </c>
      <c r="C4542" s="123" t="str">
        <f>VLOOKUP(A4542,Mapping!$H$2:$J$215,3,0)</f>
        <v>Pre</v>
      </c>
      <c r="D4542" t="s">
        <v>127</v>
      </c>
      <c r="E4542" t="str">
        <f>VLOOKUP(D4542,Mapping!$E$2:$F$28,2,0)</f>
        <v>sum</v>
      </c>
      <c r="F4542">
        <v>0</v>
      </c>
    </row>
    <row r="4543" spans="1:6" x14ac:dyDescent="0.35">
      <c r="A4543" s="56">
        <v>44303</v>
      </c>
      <c r="B4543" s="56" t="str">
        <f>VLOOKUP(A4543,Mapping!$H$2:$I$215,2,0)</f>
        <v>Pre</v>
      </c>
      <c r="C4543" s="123" t="str">
        <f>VLOOKUP(A4543,Mapping!$H$2:$J$215,3,0)</f>
        <v>Pre</v>
      </c>
      <c r="D4543" t="s">
        <v>127</v>
      </c>
      <c r="E4543" t="str">
        <f>VLOOKUP(D4543,Mapping!$E$2:$F$28,2,0)</f>
        <v>sum</v>
      </c>
      <c r="F4543">
        <v>0</v>
      </c>
    </row>
    <row r="4544" spans="1:6" x14ac:dyDescent="0.35">
      <c r="A4544" s="56">
        <v>44304</v>
      </c>
      <c r="B4544" s="56" t="str">
        <f>VLOOKUP(A4544,Mapping!$H$2:$I$215,2,0)</f>
        <v>Pre</v>
      </c>
      <c r="C4544" s="123" t="str">
        <f>VLOOKUP(A4544,Mapping!$H$2:$J$215,3,0)</f>
        <v>Pre</v>
      </c>
      <c r="D4544" t="s">
        <v>127</v>
      </c>
      <c r="E4544" t="str">
        <f>VLOOKUP(D4544,Mapping!$E$2:$F$28,2,0)</f>
        <v>sum</v>
      </c>
      <c r="F4544">
        <v>0</v>
      </c>
    </row>
    <row r="4545" spans="1:6" x14ac:dyDescent="0.35">
      <c r="A4545" s="56">
        <v>44305</v>
      </c>
      <c r="B4545" s="56" t="str">
        <f>VLOOKUP(A4545,Mapping!$H$2:$I$215,2,0)</f>
        <v>Pre</v>
      </c>
      <c r="C4545" s="123" t="str">
        <f>VLOOKUP(A4545,Mapping!$H$2:$J$215,3,0)</f>
        <v>Pre</v>
      </c>
      <c r="D4545" t="s">
        <v>127</v>
      </c>
      <c r="E4545" t="str">
        <f>VLOOKUP(D4545,Mapping!$E$2:$F$28,2,0)</f>
        <v>sum</v>
      </c>
      <c r="F4545">
        <v>0</v>
      </c>
    </row>
    <row r="4546" spans="1:6" x14ac:dyDescent="0.35">
      <c r="A4546" s="56">
        <v>44306</v>
      </c>
      <c r="B4546" s="56" t="str">
        <f>VLOOKUP(A4546,Mapping!$H$2:$I$215,2,0)</f>
        <v>Pre</v>
      </c>
      <c r="C4546" s="123" t="str">
        <f>VLOOKUP(A4546,Mapping!$H$2:$J$215,3,0)</f>
        <v>Pre</v>
      </c>
      <c r="D4546" t="s">
        <v>127</v>
      </c>
      <c r="E4546" t="str">
        <f>VLOOKUP(D4546,Mapping!$E$2:$F$28,2,0)</f>
        <v>sum</v>
      </c>
      <c r="F4546">
        <v>0</v>
      </c>
    </row>
    <row r="4547" spans="1:6" x14ac:dyDescent="0.35">
      <c r="A4547" s="56">
        <v>44307</v>
      </c>
      <c r="B4547" s="56" t="str">
        <f>VLOOKUP(A4547,Mapping!$H$2:$I$215,2,0)</f>
        <v>Pre</v>
      </c>
      <c r="C4547" s="123" t="str">
        <f>VLOOKUP(A4547,Mapping!$H$2:$J$215,3,0)</f>
        <v>Pre</v>
      </c>
      <c r="D4547" t="s">
        <v>127</v>
      </c>
      <c r="E4547" t="str">
        <f>VLOOKUP(D4547,Mapping!$E$2:$F$28,2,0)</f>
        <v>sum</v>
      </c>
      <c r="F4547">
        <v>0</v>
      </c>
    </row>
    <row r="4548" spans="1:6" x14ac:dyDescent="0.35">
      <c r="A4548" s="56">
        <v>44308</v>
      </c>
      <c r="B4548" s="56" t="str">
        <f>VLOOKUP(A4548,Mapping!$H$2:$I$215,2,0)</f>
        <v>Pre</v>
      </c>
      <c r="C4548" s="123" t="str">
        <f>VLOOKUP(A4548,Mapping!$H$2:$J$215,3,0)</f>
        <v>Pre</v>
      </c>
      <c r="D4548" t="s">
        <v>127</v>
      </c>
      <c r="E4548" t="str">
        <f>VLOOKUP(D4548,Mapping!$E$2:$F$28,2,0)</f>
        <v>sum</v>
      </c>
      <c r="F4548">
        <v>0</v>
      </c>
    </row>
    <row r="4549" spans="1:6" x14ac:dyDescent="0.35">
      <c r="A4549" s="56">
        <v>44309</v>
      </c>
      <c r="B4549" s="56" t="str">
        <f>VLOOKUP(A4549,Mapping!$H$2:$I$215,2,0)</f>
        <v>Pre</v>
      </c>
      <c r="C4549" s="123" t="str">
        <f>VLOOKUP(A4549,Mapping!$H$2:$J$215,3,0)</f>
        <v>Pre</v>
      </c>
      <c r="D4549" t="s">
        <v>127</v>
      </c>
      <c r="E4549" t="str">
        <f>VLOOKUP(D4549,Mapping!$E$2:$F$28,2,0)</f>
        <v>sum</v>
      </c>
      <c r="F4549">
        <v>0</v>
      </c>
    </row>
    <row r="4550" spans="1:6" x14ac:dyDescent="0.35">
      <c r="A4550" s="56">
        <v>44310</v>
      </c>
      <c r="B4550" s="56" t="str">
        <f>VLOOKUP(A4550,Mapping!$H$2:$I$215,2,0)</f>
        <v>Pre</v>
      </c>
      <c r="C4550" s="123" t="str">
        <f>VLOOKUP(A4550,Mapping!$H$2:$J$215,3,0)</f>
        <v>Pre</v>
      </c>
      <c r="D4550" t="s">
        <v>127</v>
      </c>
      <c r="E4550" t="str">
        <f>VLOOKUP(D4550,Mapping!$E$2:$F$28,2,0)</f>
        <v>sum</v>
      </c>
      <c r="F4550">
        <v>0</v>
      </c>
    </row>
    <row r="4551" spans="1:6" x14ac:dyDescent="0.35">
      <c r="A4551" s="56">
        <v>44311</v>
      </c>
      <c r="B4551" s="56" t="str">
        <f>VLOOKUP(A4551,Mapping!$H$2:$I$215,2,0)</f>
        <v>Pre</v>
      </c>
      <c r="C4551" s="123" t="str">
        <f>VLOOKUP(A4551,Mapping!$H$2:$J$215,3,0)</f>
        <v>Pre</v>
      </c>
      <c r="D4551" t="s">
        <v>127</v>
      </c>
      <c r="E4551" t="str">
        <f>VLOOKUP(D4551,Mapping!$E$2:$F$28,2,0)</f>
        <v>sum</v>
      </c>
      <c r="F4551">
        <v>0</v>
      </c>
    </row>
    <row r="4552" spans="1:6" x14ac:dyDescent="0.35">
      <c r="A4552" s="56">
        <v>44312</v>
      </c>
      <c r="B4552" s="56" t="str">
        <f>VLOOKUP(A4552,Mapping!$H$2:$I$215,2,0)</f>
        <v>Pre</v>
      </c>
      <c r="C4552" s="123" t="str">
        <f>VLOOKUP(A4552,Mapping!$H$2:$J$215,3,0)</f>
        <v>Pre</v>
      </c>
      <c r="D4552" t="s">
        <v>127</v>
      </c>
      <c r="E4552" t="str">
        <f>VLOOKUP(D4552,Mapping!$E$2:$F$28,2,0)</f>
        <v>sum</v>
      </c>
      <c r="F4552">
        <v>0</v>
      </c>
    </row>
    <row r="4553" spans="1:6" x14ac:dyDescent="0.35">
      <c r="A4553" s="56">
        <v>44313</v>
      </c>
      <c r="B4553" s="56" t="str">
        <f>VLOOKUP(A4553,Mapping!$H$2:$I$215,2,0)</f>
        <v>Post</v>
      </c>
      <c r="C4553" s="123" t="str">
        <f>VLOOKUP(A4553,Mapping!$H$2:$J$215,3,0)</f>
        <v>Post</v>
      </c>
      <c r="D4553" t="s">
        <v>127</v>
      </c>
      <c r="E4553" t="str">
        <f>VLOOKUP(D4553,Mapping!$E$2:$F$28,2,0)</f>
        <v>sum</v>
      </c>
      <c r="F4553">
        <v>0</v>
      </c>
    </row>
    <row r="4554" spans="1:6" x14ac:dyDescent="0.35">
      <c r="A4554" s="56">
        <v>44314</v>
      </c>
      <c r="B4554" s="56" t="str">
        <f>VLOOKUP(A4554,Mapping!$H$2:$I$215,2,0)</f>
        <v>Post</v>
      </c>
      <c r="C4554" s="123" t="str">
        <f>VLOOKUP(A4554,Mapping!$H$2:$J$215,3,0)</f>
        <v>Post</v>
      </c>
      <c r="D4554" t="s">
        <v>127</v>
      </c>
      <c r="E4554" t="str">
        <f>VLOOKUP(D4554,Mapping!$E$2:$F$28,2,0)</f>
        <v>sum</v>
      </c>
      <c r="F4554">
        <v>0</v>
      </c>
    </row>
    <row r="4555" spans="1:6" x14ac:dyDescent="0.35">
      <c r="A4555" s="56">
        <v>44315</v>
      </c>
      <c r="B4555" s="56" t="str">
        <f>VLOOKUP(A4555,Mapping!$H$2:$I$215,2,0)</f>
        <v>Post</v>
      </c>
      <c r="C4555" s="123" t="str">
        <f>VLOOKUP(A4555,Mapping!$H$2:$J$215,3,0)</f>
        <v>Post</v>
      </c>
      <c r="D4555" t="s">
        <v>127</v>
      </c>
      <c r="E4555" t="str">
        <f>VLOOKUP(D4555,Mapping!$E$2:$F$28,2,0)</f>
        <v>sum</v>
      </c>
      <c r="F4555">
        <v>0</v>
      </c>
    </row>
    <row r="4556" spans="1:6" x14ac:dyDescent="0.35">
      <c r="A4556" s="56">
        <v>44316</v>
      </c>
      <c r="B4556" s="56" t="str">
        <f>VLOOKUP(A4556,Mapping!$H$2:$I$215,2,0)</f>
        <v>Post</v>
      </c>
      <c r="C4556" s="123" t="str">
        <f>VLOOKUP(A4556,Mapping!$H$2:$J$215,3,0)</f>
        <v>Post</v>
      </c>
      <c r="D4556" t="s">
        <v>127</v>
      </c>
      <c r="E4556" t="str">
        <f>VLOOKUP(D4556,Mapping!$E$2:$F$28,2,0)</f>
        <v>sum</v>
      </c>
      <c r="F4556">
        <v>0</v>
      </c>
    </row>
    <row r="4557" spans="1:6" x14ac:dyDescent="0.35">
      <c r="A4557" s="56">
        <v>44317</v>
      </c>
      <c r="B4557" s="56" t="str">
        <f>VLOOKUP(A4557,Mapping!$H$2:$I$215,2,0)</f>
        <v>Post</v>
      </c>
      <c r="C4557" s="123" t="str">
        <f>VLOOKUP(A4557,Mapping!$H$2:$J$215,3,0)</f>
        <v>Post</v>
      </c>
      <c r="D4557" t="s">
        <v>127</v>
      </c>
      <c r="E4557" t="str">
        <f>VLOOKUP(D4557,Mapping!$E$2:$F$28,2,0)</f>
        <v>sum</v>
      </c>
      <c r="F4557">
        <v>0</v>
      </c>
    </row>
    <row r="4558" spans="1:6" x14ac:dyDescent="0.35">
      <c r="A4558" s="56">
        <v>44318</v>
      </c>
      <c r="B4558" s="56" t="str">
        <f>VLOOKUP(A4558,Mapping!$H$2:$I$215,2,0)</f>
        <v>Post</v>
      </c>
      <c r="C4558" s="123" t="str">
        <f>VLOOKUP(A4558,Mapping!$H$2:$J$215,3,0)</f>
        <v>Post</v>
      </c>
      <c r="D4558" t="s">
        <v>127</v>
      </c>
      <c r="E4558" t="str">
        <f>VLOOKUP(D4558,Mapping!$E$2:$F$28,2,0)</f>
        <v>sum</v>
      </c>
      <c r="F4558">
        <v>0</v>
      </c>
    </row>
    <row r="4559" spans="1:6" x14ac:dyDescent="0.35">
      <c r="A4559" s="56">
        <v>44319</v>
      </c>
      <c r="B4559" s="56" t="str">
        <f>VLOOKUP(A4559,Mapping!$H$2:$I$215,2,0)</f>
        <v>Post</v>
      </c>
      <c r="C4559" s="123" t="str">
        <f>VLOOKUP(A4559,Mapping!$H$2:$J$215,3,0)</f>
        <v>Post</v>
      </c>
      <c r="D4559" t="s">
        <v>127</v>
      </c>
      <c r="E4559" t="str">
        <f>VLOOKUP(D4559,Mapping!$E$2:$F$28,2,0)</f>
        <v>sum</v>
      </c>
      <c r="F4559">
        <v>0</v>
      </c>
    </row>
    <row r="4560" spans="1:6" x14ac:dyDescent="0.35">
      <c r="A4560" s="56">
        <v>44320</v>
      </c>
      <c r="B4560" s="56" t="str">
        <f>VLOOKUP(A4560,Mapping!$H$2:$I$215,2,0)</f>
        <v>Post</v>
      </c>
      <c r="C4560" s="123" t="str">
        <f>VLOOKUP(A4560,Mapping!$H$2:$J$215,3,0)</f>
        <v>Post</v>
      </c>
      <c r="D4560" t="s">
        <v>127</v>
      </c>
      <c r="E4560" t="str">
        <f>VLOOKUP(D4560,Mapping!$E$2:$F$28,2,0)</f>
        <v>sum</v>
      </c>
      <c r="F4560">
        <v>0</v>
      </c>
    </row>
    <row r="4561" spans="1:6" x14ac:dyDescent="0.35">
      <c r="A4561" s="56">
        <v>44321</v>
      </c>
      <c r="B4561" s="56" t="str">
        <f>VLOOKUP(A4561,Mapping!$H$2:$I$215,2,0)</f>
        <v>Post</v>
      </c>
      <c r="C4561" s="123" t="str">
        <f>VLOOKUP(A4561,Mapping!$H$2:$J$215,3,0)</f>
        <v>Post</v>
      </c>
      <c r="D4561" t="s">
        <v>127</v>
      </c>
      <c r="E4561" t="str">
        <f>VLOOKUP(D4561,Mapping!$E$2:$F$28,2,0)</f>
        <v>sum</v>
      </c>
      <c r="F4561">
        <v>0</v>
      </c>
    </row>
    <row r="4562" spans="1:6" x14ac:dyDescent="0.35">
      <c r="A4562" s="56">
        <v>44322</v>
      </c>
      <c r="B4562" s="56" t="str">
        <f>VLOOKUP(A4562,Mapping!$H$2:$I$215,2,0)</f>
        <v>Post</v>
      </c>
      <c r="C4562" s="123" t="str">
        <f>VLOOKUP(A4562,Mapping!$H$2:$J$215,3,0)</f>
        <v>Post</v>
      </c>
      <c r="D4562" t="s">
        <v>127</v>
      </c>
      <c r="E4562" t="str">
        <f>VLOOKUP(D4562,Mapping!$E$2:$F$28,2,0)</f>
        <v>sum</v>
      </c>
      <c r="F4562">
        <v>0</v>
      </c>
    </row>
    <row r="4563" spans="1:6" x14ac:dyDescent="0.35">
      <c r="A4563" s="56">
        <v>44323</v>
      </c>
      <c r="B4563" s="56" t="str">
        <f>VLOOKUP(A4563,Mapping!$H$2:$I$215,2,0)</f>
        <v>Post</v>
      </c>
      <c r="C4563" s="123" t="str">
        <f>VLOOKUP(A4563,Mapping!$H$2:$J$215,3,0)</f>
        <v>Post</v>
      </c>
      <c r="D4563" t="s">
        <v>127</v>
      </c>
      <c r="E4563" t="str">
        <f>VLOOKUP(D4563,Mapping!$E$2:$F$28,2,0)</f>
        <v>sum</v>
      </c>
      <c r="F4563">
        <v>0</v>
      </c>
    </row>
    <row r="4564" spans="1:6" x14ac:dyDescent="0.35">
      <c r="A4564" s="56">
        <v>44324</v>
      </c>
      <c r="B4564" s="56" t="str">
        <f>VLOOKUP(A4564,Mapping!$H$2:$I$215,2,0)</f>
        <v>Post</v>
      </c>
      <c r="C4564" s="123" t="str">
        <f>VLOOKUP(A4564,Mapping!$H$2:$J$215,3,0)</f>
        <v>Post</v>
      </c>
      <c r="D4564" t="s">
        <v>127</v>
      </c>
      <c r="E4564" t="str">
        <f>VLOOKUP(D4564,Mapping!$E$2:$F$28,2,0)</f>
        <v>sum</v>
      </c>
      <c r="F4564">
        <v>0</v>
      </c>
    </row>
    <row r="4565" spans="1:6" x14ac:dyDescent="0.35">
      <c r="A4565" s="56">
        <v>44325</v>
      </c>
      <c r="B4565" s="56" t="str">
        <f>VLOOKUP(A4565,Mapping!$H$2:$I$215,2,0)</f>
        <v>Post</v>
      </c>
      <c r="C4565" s="123" t="str">
        <f>VLOOKUP(A4565,Mapping!$H$2:$J$215,3,0)</f>
        <v>Post</v>
      </c>
      <c r="D4565" t="s">
        <v>127</v>
      </c>
      <c r="E4565" t="str">
        <f>VLOOKUP(D4565,Mapping!$E$2:$F$28,2,0)</f>
        <v>sum</v>
      </c>
      <c r="F4565">
        <v>0</v>
      </c>
    </row>
    <row r="4566" spans="1:6" x14ac:dyDescent="0.35">
      <c r="A4566" s="56">
        <v>44326</v>
      </c>
      <c r="B4566" s="56" t="str">
        <f>VLOOKUP(A4566,Mapping!$H$2:$I$215,2,0)</f>
        <v>Post</v>
      </c>
      <c r="C4566" s="123" t="str">
        <f>VLOOKUP(A4566,Mapping!$H$2:$J$215,3,0)</f>
        <v>Post</v>
      </c>
      <c r="D4566" t="s">
        <v>127</v>
      </c>
      <c r="E4566" t="str">
        <f>VLOOKUP(D4566,Mapping!$E$2:$F$28,2,0)</f>
        <v>sum</v>
      </c>
      <c r="F4566">
        <v>0</v>
      </c>
    </row>
    <row r="4567" spans="1:6" x14ac:dyDescent="0.35">
      <c r="A4567" s="56">
        <v>44327</v>
      </c>
      <c r="B4567" s="56" t="str">
        <f>VLOOKUP(A4567,Mapping!$H$2:$I$215,2,0)</f>
        <v>Post</v>
      </c>
      <c r="C4567" s="123" t="str">
        <f>VLOOKUP(A4567,Mapping!$H$2:$J$215,3,0)</f>
        <v>Post</v>
      </c>
      <c r="D4567" t="s">
        <v>127</v>
      </c>
      <c r="E4567" t="str">
        <f>VLOOKUP(D4567,Mapping!$E$2:$F$28,2,0)</f>
        <v>sum</v>
      </c>
      <c r="F4567">
        <v>0</v>
      </c>
    </row>
    <row r="4568" spans="1:6" x14ac:dyDescent="0.35">
      <c r="A4568" s="56">
        <v>44328</v>
      </c>
      <c r="B4568" s="56" t="str">
        <f>VLOOKUP(A4568,Mapping!$H$2:$I$215,2,0)</f>
        <v>Post</v>
      </c>
      <c r="C4568" s="123" t="str">
        <f>VLOOKUP(A4568,Mapping!$H$2:$J$215,3,0)</f>
        <v>Post</v>
      </c>
      <c r="D4568" t="s">
        <v>127</v>
      </c>
      <c r="E4568" t="str">
        <f>VLOOKUP(D4568,Mapping!$E$2:$F$28,2,0)</f>
        <v>sum</v>
      </c>
      <c r="F4568">
        <v>0</v>
      </c>
    </row>
    <row r="4569" spans="1:6" x14ac:dyDescent="0.35">
      <c r="A4569" s="56">
        <v>44329</v>
      </c>
      <c r="B4569" s="56" t="str">
        <f>VLOOKUP(A4569,Mapping!$H$2:$I$215,2,0)</f>
        <v>Post</v>
      </c>
      <c r="C4569" s="123" t="str">
        <f>VLOOKUP(A4569,Mapping!$H$2:$J$215,3,0)</f>
        <v>Post</v>
      </c>
      <c r="D4569" t="s">
        <v>127</v>
      </c>
      <c r="E4569" t="str">
        <f>VLOOKUP(D4569,Mapping!$E$2:$F$28,2,0)</f>
        <v>sum</v>
      </c>
      <c r="F4569">
        <v>0</v>
      </c>
    </row>
    <row r="4570" spans="1:6" x14ac:dyDescent="0.35">
      <c r="A4570" s="56">
        <v>44330</v>
      </c>
      <c r="B4570" s="56" t="str">
        <f>VLOOKUP(A4570,Mapping!$H$2:$I$215,2,0)</f>
        <v>Post</v>
      </c>
      <c r="C4570" s="123" t="str">
        <f>VLOOKUP(A4570,Mapping!$H$2:$J$215,3,0)</f>
        <v>Post</v>
      </c>
      <c r="D4570" t="s">
        <v>127</v>
      </c>
      <c r="E4570" t="str">
        <f>VLOOKUP(D4570,Mapping!$E$2:$F$28,2,0)</f>
        <v>sum</v>
      </c>
      <c r="F4570">
        <v>0</v>
      </c>
    </row>
    <row r="4571" spans="1:6" x14ac:dyDescent="0.35">
      <c r="A4571" s="56">
        <v>44331</v>
      </c>
      <c r="B4571" s="56" t="str">
        <f>VLOOKUP(A4571,Mapping!$H$2:$I$215,2,0)</f>
        <v>Post</v>
      </c>
      <c r="C4571" s="123" t="str">
        <f>VLOOKUP(A4571,Mapping!$H$2:$J$215,3,0)</f>
        <v>Post</v>
      </c>
      <c r="D4571" t="s">
        <v>127</v>
      </c>
      <c r="E4571" t="str">
        <f>VLOOKUP(D4571,Mapping!$E$2:$F$28,2,0)</f>
        <v>sum</v>
      </c>
      <c r="F4571">
        <v>0</v>
      </c>
    </row>
    <row r="4572" spans="1:6" x14ac:dyDescent="0.35">
      <c r="A4572" s="56">
        <v>44332</v>
      </c>
      <c r="B4572" s="56" t="str">
        <f>VLOOKUP(A4572,Mapping!$H$2:$I$215,2,0)</f>
        <v>Post</v>
      </c>
      <c r="C4572" s="123" t="str">
        <f>VLOOKUP(A4572,Mapping!$H$2:$J$215,3,0)</f>
        <v>Post</v>
      </c>
      <c r="D4572" t="s">
        <v>127</v>
      </c>
      <c r="E4572" t="str">
        <f>VLOOKUP(D4572,Mapping!$E$2:$F$28,2,0)</f>
        <v>sum</v>
      </c>
      <c r="F4572">
        <v>0</v>
      </c>
    </row>
    <row r="4573" spans="1:6" x14ac:dyDescent="0.35">
      <c r="A4573" s="56">
        <v>44333</v>
      </c>
      <c r="B4573" s="56" t="str">
        <f>VLOOKUP(A4573,Mapping!$H$2:$I$215,2,0)</f>
        <v>Post</v>
      </c>
      <c r="C4573" s="123" t="str">
        <f>VLOOKUP(A4573,Mapping!$H$2:$J$215,3,0)</f>
        <v>Post</v>
      </c>
      <c r="D4573" t="s">
        <v>127</v>
      </c>
      <c r="E4573" t="str">
        <f>VLOOKUP(D4573,Mapping!$E$2:$F$28,2,0)</f>
        <v>sum</v>
      </c>
      <c r="F4573">
        <v>0</v>
      </c>
    </row>
    <row r="4574" spans="1:6" x14ac:dyDescent="0.35">
      <c r="A4574" s="56">
        <v>44334</v>
      </c>
      <c r="B4574" s="56" t="str">
        <f>VLOOKUP(A4574,Mapping!$H$2:$I$215,2,0)</f>
        <v>Post</v>
      </c>
      <c r="C4574" s="123" t="str">
        <f>VLOOKUP(A4574,Mapping!$H$2:$J$215,3,0)</f>
        <v>Post</v>
      </c>
      <c r="D4574" t="s">
        <v>127</v>
      </c>
      <c r="E4574" t="str">
        <f>VLOOKUP(D4574,Mapping!$E$2:$F$28,2,0)</f>
        <v>sum</v>
      </c>
      <c r="F4574">
        <v>0</v>
      </c>
    </row>
    <row r="4575" spans="1:6" x14ac:dyDescent="0.35">
      <c r="A4575" s="56">
        <v>44335</v>
      </c>
      <c r="B4575" s="56" t="str">
        <f>VLOOKUP(A4575,Mapping!$H$2:$I$215,2,0)</f>
        <v>Post</v>
      </c>
      <c r="C4575" s="123" t="str">
        <f>VLOOKUP(A4575,Mapping!$H$2:$J$215,3,0)</f>
        <v>Post</v>
      </c>
      <c r="D4575" t="s">
        <v>127</v>
      </c>
      <c r="E4575" t="str">
        <f>VLOOKUP(D4575,Mapping!$E$2:$F$28,2,0)</f>
        <v>sum</v>
      </c>
      <c r="F4575">
        <v>0</v>
      </c>
    </row>
    <row r="4576" spans="1:6" x14ac:dyDescent="0.35">
      <c r="A4576" s="56">
        <v>44336</v>
      </c>
      <c r="B4576" s="56" t="str">
        <f>VLOOKUP(A4576,Mapping!$H$2:$I$215,2,0)</f>
        <v>Post</v>
      </c>
      <c r="C4576" s="123" t="str">
        <f>VLOOKUP(A4576,Mapping!$H$2:$J$215,3,0)</f>
        <v>Post</v>
      </c>
      <c r="D4576" t="s">
        <v>127</v>
      </c>
      <c r="E4576" t="str">
        <f>VLOOKUP(D4576,Mapping!$E$2:$F$28,2,0)</f>
        <v>sum</v>
      </c>
      <c r="F4576">
        <v>0</v>
      </c>
    </row>
    <row r="4577" spans="1:6" x14ac:dyDescent="0.35">
      <c r="A4577" s="56">
        <v>44337</v>
      </c>
      <c r="B4577" s="56" t="str">
        <f>VLOOKUP(A4577,Mapping!$H$2:$I$215,2,0)</f>
        <v>Post</v>
      </c>
      <c r="C4577" s="123" t="str">
        <f>VLOOKUP(A4577,Mapping!$H$2:$J$215,3,0)</f>
        <v>Post</v>
      </c>
      <c r="D4577" t="s">
        <v>127</v>
      </c>
      <c r="E4577" t="str">
        <f>VLOOKUP(D4577,Mapping!$E$2:$F$28,2,0)</f>
        <v>sum</v>
      </c>
      <c r="F4577">
        <v>0</v>
      </c>
    </row>
    <row r="4578" spans="1:6" x14ac:dyDescent="0.35">
      <c r="A4578" s="56">
        <v>44338</v>
      </c>
      <c r="B4578" s="56" t="str">
        <f>VLOOKUP(A4578,Mapping!$H$2:$I$215,2,0)</f>
        <v>Post</v>
      </c>
      <c r="C4578" s="123" t="str">
        <f>VLOOKUP(A4578,Mapping!$H$2:$J$215,3,0)</f>
        <v>Post</v>
      </c>
      <c r="D4578" t="s">
        <v>127</v>
      </c>
      <c r="E4578" t="str">
        <f>VLOOKUP(D4578,Mapping!$E$2:$F$28,2,0)</f>
        <v>sum</v>
      </c>
      <c r="F4578">
        <v>0</v>
      </c>
    </row>
    <row r="4579" spans="1:6" x14ac:dyDescent="0.35">
      <c r="A4579" s="56">
        <v>44339</v>
      </c>
      <c r="B4579" s="56" t="str">
        <f>VLOOKUP(A4579,Mapping!$H$2:$I$215,2,0)</f>
        <v>Post</v>
      </c>
      <c r="C4579" s="123" t="str">
        <f>VLOOKUP(A4579,Mapping!$H$2:$J$215,3,0)</f>
        <v>Post</v>
      </c>
      <c r="D4579" t="s">
        <v>127</v>
      </c>
      <c r="E4579" t="str">
        <f>VLOOKUP(D4579,Mapping!$E$2:$F$28,2,0)</f>
        <v>sum</v>
      </c>
      <c r="F4579">
        <v>0</v>
      </c>
    </row>
    <row r="4580" spans="1:6" x14ac:dyDescent="0.35">
      <c r="A4580" s="56">
        <v>44340</v>
      </c>
      <c r="B4580" s="56" t="str">
        <f>VLOOKUP(A4580,Mapping!$H$2:$I$215,2,0)</f>
        <v>Post</v>
      </c>
      <c r="C4580" s="123" t="str">
        <f>VLOOKUP(A4580,Mapping!$H$2:$J$215,3,0)</f>
        <v>Post</v>
      </c>
      <c r="D4580" t="s">
        <v>127</v>
      </c>
      <c r="E4580" t="str">
        <f>VLOOKUP(D4580,Mapping!$E$2:$F$28,2,0)</f>
        <v>sum</v>
      </c>
      <c r="F4580">
        <v>0</v>
      </c>
    </row>
    <row r="4581" spans="1:6" x14ac:dyDescent="0.35">
      <c r="A4581" s="56">
        <v>44341</v>
      </c>
      <c r="B4581" s="56" t="str">
        <f>VLOOKUP(A4581,Mapping!$H$2:$I$215,2,0)</f>
        <v>Post</v>
      </c>
      <c r="C4581" s="123" t="str">
        <f>VLOOKUP(A4581,Mapping!$H$2:$J$215,3,0)</f>
        <v>Post</v>
      </c>
      <c r="D4581" t="s">
        <v>127</v>
      </c>
      <c r="E4581" t="str">
        <f>VLOOKUP(D4581,Mapping!$E$2:$F$28,2,0)</f>
        <v>sum</v>
      </c>
      <c r="F4581">
        <v>0</v>
      </c>
    </row>
    <row r="4582" spans="1:6" x14ac:dyDescent="0.35">
      <c r="A4582" s="56">
        <v>44342</v>
      </c>
      <c r="B4582" s="56" t="str">
        <f>VLOOKUP(A4582,Mapping!$H$2:$I$215,2,0)</f>
        <v>Post</v>
      </c>
      <c r="C4582" s="123" t="str">
        <f>VLOOKUP(A4582,Mapping!$H$2:$J$215,3,0)</f>
        <v>Post</v>
      </c>
      <c r="D4582" t="s">
        <v>127</v>
      </c>
      <c r="E4582" t="str">
        <f>VLOOKUP(D4582,Mapping!$E$2:$F$28,2,0)</f>
        <v>sum</v>
      </c>
      <c r="F4582">
        <v>0</v>
      </c>
    </row>
    <row r="4583" spans="1:6" x14ac:dyDescent="0.35">
      <c r="A4583" s="56">
        <v>44343</v>
      </c>
      <c r="B4583" s="56" t="str">
        <f>VLOOKUP(A4583,Mapping!$H$2:$I$215,2,0)</f>
        <v>Post</v>
      </c>
      <c r="C4583" s="123" t="str">
        <f>VLOOKUP(A4583,Mapping!$H$2:$J$215,3,0)</f>
        <v>Post</v>
      </c>
      <c r="D4583" t="s">
        <v>127</v>
      </c>
      <c r="E4583" t="str">
        <f>VLOOKUP(D4583,Mapping!$E$2:$F$28,2,0)</f>
        <v>sum</v>
      </c>
      <c r="F4583">
        <v>0</v>
      </c>
    </row>
    <row r="4584" spans="1:6" x14ac:dyDescent="0.35">
      <c r="A4584" s="56">
        <v>44344</v>
      </c>
      <c r="B4584" s="56" t="str">
        <f>VLOOKUP(A4584,Mapping!$H$2:$I$215,2,0)</f>
        <v>Post</v>
      </c>
      <c r="C4584" s="123" t="str">
        <f>VLOOKUP(A4584,Mapping!$H$2:$J$215,3,0)</f>
        <v>Post</v>
      </c>
      <c r="D4584" t="s">
        <v>127</v>
      </c>
      <c r="E4584" t="str">
        <f>VLOOKUP(D4584,Mapping!$E$2:$F$28,2,0)</f>
        <v>sum</v>
      </c>
      <c r="F4584">
        <v>0</v>
      </c>
    </row>
    <row r="4585" spans="1:6" x14ac:dyDescent="0.35">
      <c r="A4585" s="56">
        <v>44345</v>
      </c>
      <c r="B4585" s="56" t="str">
        <f>VLOOKUP(A4585,Mapping!$H$2:$I$215,2,0)</f>
        <v>Post</v>
      </c>
      <c r="C4585" s="123" t="str">
        <f>VLOOKUP(A4585,Mapping!$H$2:$J$215,3,0)</f>
        <v>Post</v>
      </c>
      <c r="D4585" t="s">
        <v>127</v>
      </c>
      <c r="E4585" t="str">
        <f>VLOOKUP(D4585,Mapping!$E$2:$F$28,2,0)</f>
        <v>sum</v>
      </c>
      <c r="F4585">
        <v>0</v>
      </c>
    </row>
    <row r="4586" spans="1:6" x14ac:dyDescent="0.35">
      <c r="A4586" s="56">
        <v>44346</v>
      </c>
      <c r="B4586" s="56" t="str">
        <f>VLOOKUP(A4586,Mapping!$H$2:$I$215,2,0)</f>
        <v>Post</v>
      </c>
      <c r="C4586" s="123" t="str">
        <f>VLOOKUP(A4586,Mapping!$H$2:$J$215,3,0)</f>
        <v>Post</v>
      </c>
      <c r="D4586" t="s">
        <v>127</v>
      </c>
      <c r="E4586" t="str">
        <f>VLOOKUP(D4586,Mapping!$E$2:$F$28,2,0)</f>
        <v>sum</v>
      </c>
      <c r="F4586">
        <v>0</v>
      </c>
    </row>
    <row r="4587" spans="1:6" x14ac:dyDescent="0.35">
      <c r="A4587" s="56">
        <v>44347</v>
      </c>
      <c r="B4587" s="56" t="str">
        <f>VLOOKUP(A4587,Mapping!$H$2:$I$215,2,0)</f>
        <v>Post</v>
      </c>
      <c r="C4587" s="123" t="str">
        <f>VLOOKUP(A4587,Mapping!$H$2:$J$215,3,0)</f>
        <v>Post</v>
      </c>
      <c r="D4587" t="s">
        <v>127</v>
      </c>
      <c r="E4587" t="str">
        <f>VLOOKUP(D4587,Mapping!$E$2:$F$28,2,0)</f>
        <v>sum</v>
      </c>
      <c r="F4587">
        <v>0</v>
      </c>
    </row>
    <row r="4588" spans="1:6" x14ac:dyDescent="0.35">
      <c r="A4588" s="56">
        <v>44348</v>
      </c>
      <c r="B4588" s="56" t="str">
        <f>VLOOKUP(A4588,Mapping!$H$2:$I$215,2,0)</f>
        <v>Post</v>
      </c>
      <c r="C4588" s="123" t="str">
        <f>VLOOKUP(A4588,Mapping!$H$2:$J$215,3,0)</f>
        <v>Post</v>
      </c>
      <c r="D4588" t="s">
        <v>127</v>
      </c>
      <c r="E4588" t="str">
        <f>VLOOKUP(D4588,Mapping!$E$2:$F$28,2,0)</f>
        <v>sum</v>
      </c>
      <c r="F4588">
        <v>0</v>
      </c>
    </row>
    <row r="4589" spans="1:6" x14ac:dyDescent="0.35">
      <c r="A4589" s="56">
        <v>44349</v>
      </c>
      <c r="B4589" s="56" t="str">
        <f>VLOOKUP(A4589,Mapping!$H$2:$I$215,2,0)</f>
        <v>Post</v>
      </c>
      <c r="C4589" s="123" t="str">
        <f>VLOOKUP(A4589,Mapping!$H$2:$J$215,3,0)</f>
        <v>Post</v>
      </c>
      <c r="D4589" t="s">
        <v>127</v>
      </c>
      <c r="E4589" t="str">
        <f>VLOOKUP(D4589,Mapping!$E$2:$F$28,2,0)</f>
        <v>sum</v>
      </c>
      <c r="F4589">
        <v>0</v>
      </c>
    </row>
    <row r="4590" spans="1:6" x14ac:dyDescent="0.35">
      <c r="A4590" s="56">
        <v>44350</v>
      </c>
      <c r="B4590" s="56" t="str">
        <f>VLOOKUP(A4590,Mapping!$H$2:$I$215,2,0)</f>
        <v>Post</v>
      </c>
      <c r="C4590" s="123" t="str">
        <f>VLOOKUP(A4590,Mapping!$H$2:$J$215,3,0)</f>
        <v>Post</v>
      </c>
      <c r="D4590" t="s">
        <v>127</v>
      </c>
      <c r="E4590" t="str">
        <f>VLOOKUP(D4590,Mapping!$E$2:$F$28,2,0)</f>
        <v>sum</v>
      </c>
      <c r="F4590">
        <v>0</v>
      </c>
    </row>
    <row r="4591" spans="1:6" x14ac:dyDescent="0.35">
      <c r="A4591" s="56">
        <v>44351</v>
      </c>
      <c r="B4591" s="56" t="str">
        <f>VLOOKUP(A4591,Mapping!$H$2:$I$215,2,0)</f>
        <v>Post</v>
      </c>
      <c r="C4591" s="123" t="str">
        <f>VLOOKUP(A4591,Mapping!$H$2:$J$215,3,0)</f>
        <v>Post</v>
      </c>
      <c r="D4591" t="s">
        <v>127</v>
      </c>
      <c r="E4591" t="str">
        <f>VLOOKUP(D4591,Mapping!$E$2:$F$28,2,0)</f>
        <v>sum</v>
      </c>
      <c r="F4591">
        <v>0</v>
      </c>
    </row>
    <row r="4592" spans="1:6" x14ac:dyDescent="0.35">
      <c r="A4592" s="56">
        <v>44352</v>
      </c>
      <c r="B4592" s="56" t="str">
        <f>VLOOKUP(A4592,Mapping!$H$2:$I$215,2,0)</f>
        <v>Post</v>
      </c>
      <c r="C4592" s="123" t="str">
        <f>VLOOKUP(A4592,Mapping!$H$2:$J$215,3,0)</f>
        <v>Post</v>
      </c>
      <c r="D4592" t="s">
        <v>127</v>
      </c>
      <c r="E4592" t="str">
        <f>VLOOKUP(D4592,Mapping!$E$2:$F$28,2,0)</f>
        <v>sum</v>
      </c>
      <c r="F4592">
        <v>0</v>
      </c>
    </row>
    <row r="4593" spans="1:6" x14ac:dyDescent="0.35">
      <c r="A4593" s="56">
        <v>44353</v>
      </c>
      <c r="B4593" s="56" t="str">
        <f>VLOOKUP(A4593,Mapping!$H$2:$I$215,2,0)</f>
        <v>Post</v>
      </c>
      <c r="C4593" s="123" t="str">
        <f>VLOOKUP(A4593,Mapping!$H$2:$J$215,3,0)</f>
        <v>Post</v>
      </c>
      <c r="D4593" t="s">
        <v>127</v>
      </c>
      <c r="E4593" t="str">
        <f>VLOOKUP(D4593,Mapping!$E$2:$F$28,2,0)</f>
        <v>sum</v>
      </c>
      <c r="F4593">
        <v>0</v>
      </c>
    </row>
    <row r="4594" spans="1:6" x14ac:dyDescent="0.35">
      <c r="A4594" s="56">
        <v>44354</v>
      </c>
      <c r="B4594" s="56" t="str">
        <f>VLOOKUP(A4594,Mapping!$H$2:$I$215,2,0)</f>
        <v>Post</v>
      </c>
      <c r="C4594" s="123" t="str">
        <f>VLOOKUP(A4594,Mapping!$H$2:$J$215,3,0)</f>
        <v>Post</v>
      </c>
      <c r="D4594" t="s">
        <v>127</v>
      </c>
      <c r="E4594" t="str">
        <f>VLOOKUP(D4594,Mapping!$E$2:$F$28,2,0)</f>
        <v>sum</v>
      </c>
      <c r="F4594">
        <v>0</v>
      </c>
    </row>
    <row r="4595" spans="1:6" x14ac:dyDescent="0.35">
      <c r="A4595" s="56">
        <v>44355</v>
      </c>
      <c r="B4595" s="56" t="str">
        <f>VLOOKUP(A4595,Mapping!$H$2:$I$215,2,0)</f>
        <v>Post</v>
      </c>
      <c r="C4595" s="123" t="str">
        <f>VLOOKUP(A4595,Mapping!$H$2:$J$215,3,0)</f>
        <v>Post</v>
      </c>
      <c r="D4595" t="s">
        <v>127</v>
      </c>
      <c r="E4595" t="str">
        <f>VLOOKUP(D4595,Mapping!$E$2:$F$28,2,0)</f>
        <v>sum</v>
      </c>
      <c r="F4595">
        <v>0</v>
      </c>
    </row>
    <row r="4596" spans="1:6" x14ac:dyDescent="0.35">
      <c r="A4596" s="56">
        <v>44356</v>
      </c>
      <c r="B4596" s="56" t="str">
        <f>VLOOKUP(A4596,Mapping!$H$2:$I$215,2,0)</f>
        <v>Post</v>
      </c>
      <c r="C4596" s="123" t="str">
        <f>VLOOKUP(A4596,Mapping!$H$2:$J$215,3,0)</f>
        <v>Post</v>
      </c>
      <c r="D4596" t="s">
        <v>127</v>
      </c>
      <c r="E4596" t="str">
        <f>VLOOKUP(D4596,Mapping!$E$2:$F$28,2,0)</f>
        <v>sum</v>
      </c>
      <c r="F4596">
        <v>0</v>
      </c>
    </row>
    <row r="4597" spans="1:6" x14ac:dyDescent="0.35">
      <c r="A4597" s="56">
        <v>44357</v>
      </c>
      <c r="B4597" s="56" t="str">
        <f>VLOOKUP(A4597,Mapping!$H$2:$I$215,2,0)</f>
        <v>Post</v>
      </c>
      <c r="C4597" s="123" t="str">
        <f>VLOOKUP(A4597,Mapping!$H$2:$J$215,3,0)</f>
        <v>Post</v>
      </c>
      <c r="D4597" t="s">
        <v>127</v>
      </c>
      <c r="E4597" t="str">
        <f>VLOOKUP(D4597,Mapping!$E$2:$F$28,2,0)</f>
        <v>sum</v>
      </c>
      <c r="F4597">
        <v>0</v>
      </c>
    </row>
    <row r="4598" spans="1:6" x14ac:dyDescent="0.35">
      <c r="A4598" s="56">
        <v>44358</v>
      </c>
      <c r="B4598" s="56" t="str">
        <f>VLOOKUP(A4598,Mapping!$H$2:$I$215,2,0)</f>
        <v>Post</v>
      </c>
      <c r="C4598" s="123" t="str">
        <f>VLOOKUP(A4598,Mapping!$H$2:$J$215,3,0)</f>
        <v>Post</v>
      </c>
      <c r="D4598" t="s">
        <v>127</v>
      </c>
      <c r="E4598" t="str">
        <f>VLOOKUP(D4598,Mapping!$E$2:$F$28,2,0)</f>
        <v>sum</v>
      </c>
      <c r="F4598">
        <v>0</v>
      </c>
    </row>
    <row r="4599" spans="1:6" x14ac:dyDescent="0.35">
      <c r="A4599" s="56">
        <v>44359</v>
      </c>
      <c r="B4599" s="56" t="str">
        <f>VLOOKUP(A4599,Mapping!$H$2:$I$215,2,0)</f>
        <v>Post</v>
      </c>
      <c r="C4599" s="123" t="str">
        <f>VLOOKUP(A4599,Mapping!$H$2:$J$215,3,0)</f>
        <v>Post</v>
      </c>
      <c r="D4599" t="s">
        <v>127</v>
      </c>
      <c r="E4599" t="str">
        <f>VLOOKUP(D4599,Mapping!$E$2:$F$28,2,0)</f>
        <v>sum</v>
      </c>
      <c r="F4599">
        <v>0</v>
      </c>
    </row>
    <row r="4600" spans="1:6" x14ac:dyDescent="0.35">
      <c r="A4600" s="56">
        <v>44360</v>
      </c>
      <c r="B4600" s="56" t="str">
        <f>VLOOKUP(A4600,Mapping!$H$2:$I$215,2,0)</f>
        <v>Post</v>
      </c>
      <c r="C4600" s="123" t="str">
        <f>VLOOKUP(A4600,Mapping!$H$2:$J$215,3,0)</f>
        <v>Post</v>
      </c>
      <c r="D4600" t="s">
        <v>127</v>
      </c>
      <c r="E4600" t="str">
        <f>VLOOKUP(D4600,Mapping!$E$2:$F$28,2,0)</f>
        <v>sum</v>
      </c>
      <c r="F4600">
        <v>0</v>
      </c>
    </row>
    <row r="4601" spans="1:6" x14ac:dyDescent="0.35">
      <c r="A4601" s="56">
        <v>44361</v>
      </c>
      <c r="B4601" s="56" t="str">
        <f>VLOOKUP(A4601,Mapping!$H$2:$I$215,2,0)</f>
        <v>Post</v>
      </c>
      <c r="C4601" s="123" t="str">
        <f>VLOOKUP(A4601,Mapping!$H$2:$J$215,3,0)</f>
        <v>Post</v>
      </c>
      <c r="D4601" t="s">
        <v>127</v>
      </c>
      <c r="E4601" t="str">
        <f>VLOOKUP(D4601,Mapping!$E$2:$F$28,2,0)</f>
        <v>sum</v>
      </c>
      <c r="F4601">
        <v>0</v>
      </c>
    </row>
    <row r="4602" spans="1:6" x14ac:dyDescent="0.35">
      <c r="A4602" s="56">
        <v>44362</v>
      </c>
      <c r="B4602" s="56" t="str">
        <f>VLOOKUP(A4602,Mapping!$H$2:$I$215,2,0)</f>
        <v>Post</v>
      </c>
      <c r="C4602" s="123" t="str">
        <f>VLOOKUP(A4602,Mapping!$H$2:$J$215,3,0)</f>
        <v>Post</v>
      </c>
      <c r="D4602" t="s">
        <v>127</v>
      </c>
      <c r="E4602" t="str">
        <f>VLOOKUP(D4602,Mapping!$E$2:$F$28,2,0)</f>
        <v>sum</v>
      </c>
      <c r="F4602">
        <v>0</v>
      </c>
    </row>
    <row r="4603" spans="1:6" x14ac:dyDescent="0.35">
      <c r="A4603" s="56">
        <v>44363</v>
      </c>
      <c r="B4603" s="56" t="str">
        <f>VLOOKUP(A4603,Mapping!$H$2:$I$215,2,0)</f>
        <v>Post</v>
      </c>
      <c r="C4603" s="123" t="str">
        <f>VLOOKUP(A4603,Mapping!$H$2:$J$215,3,0)</f>
        <v>Post</v>
      </c>
      <c r="D4603" t="s">
        <v>127</v>
      </c>
      <c r="E4603" t="str">
        <f>VLOOKUP(D4603,Mapping!$E$2:$F$28,2,0)</f>
        <v>sum</v>
      </c>
      <c r="F4603">
        <v>0</v>
      </c>
    </row>
    <row r="4604" spans="1:6" x14ac:dyDescent="0.35">
      <c r="A4604" s="56">
        <v>44364</v>
      </c>
      <c r="B4604" s="56" t="str">
        <f>VLOOKUP(A4604,Mapping!$H$2:$I$215,2,0)</f>
        <v>Post</v>
      </c>
      <c r="C4604" s="123" t="str">
        <f>VLOOKUP(A4604,Mapping!$H$2:$J$215,3,0)</f>
        <v>Post</v>
      </c>
      <c r="D4604" t="s">
        <v>127</v>
      </c>
      <c r="E4604" t="str">
        <f>VLOOKUP(D4604,Mapping!$E$2:$F$28,2,0)</f>
        <v>sum</v>
      </c>
      <c r="F4604">
        <v>0</v>
      </c>
    </row>
    <row r="4605" spans="1:6" x14ac:dyDescent="0.35">
      <c r="A4605" s="56">
        <v>44365</v>
      </c>
      <c r="B4605" s="56" t="str">
        <f>VLOOKUP(A4605,Mapping!$H$2:$I$215,2,0)</f>
        <v>Post</v>
      </c>
      <c r="C4605" s="123" t="str">
        <f>VLOOKUP(A4605,Mapping!$H$2:$J$215,3,0)</f>
        <v>Post</v>
      </c>
      <c r="D4605" t="s">
        <v>127</v>
      </c>
      <c r="E4605" t="str">
        <f>VLOOKUP(D4605,Mapping!$E$2:$F$28,2,0)</f>
        <v>sum</v>
      </c>
      <c r="F4605">
        <v>0</v>
      </c>
    </row>
    <row r="4606" spans="1:6" x14ac:dyDescent="0.35">
      <c r="A4606" s="56">
        <v>44366</v>
      </c>
      <c r="B4606" s="56" t="str">
        <f>VLOOKUP(A4606,Mapping!$H$2:$I$215,2,0)</f>
        <v>Post</v>
      </c>
      <c r="C4606" s="123" t="str">
        <f>VLOOKUP(A4606,Mapping!$H$2:$J$215,3,0)</f>
        <v>Post</v>
      </c>
      <c r="D4606" t="s">
        <v>127</v>
      </c>
      <c r="E4606" t="str">
        <f>VLOOKUP(D4606,Mapping!$E$2:$F$28,2,0)</f>
        <v>sum</v>
      </c>
      <c r="F4606">
        <v>0</v>
      </c>
    </row>
    <row r="4607" spans="1:6" x14ac:dyDescent="0.35">
      <c r="A4607" s="56">
        <v>44367</v>
      </c>
      <c r="B4607" s="56" t="str">
        <f>VLOOKUP(A4607,Mapping!$H$2:$I$215,2,0)</f>
        <v>Post</v>
      </c>
      <c r="C4607" s="123" t="str">
        <f>VLOOKUP(A4607,Mapping!$H$2:$J$215,3,0)</f>
        <v>Post</v>
      </c>
      <c r="D4607" t="s">
        <v>127</v>
      </c>
      <c r="E4607" t="str">
        <f>VLOOKUP(D4607,Mapping!$E$2:$F$28,2,0)</f>
        <v>sum</v>
      </c>
      <c r="F4607">
        <v>0</v>
      </c>
    </row>
    <row r="4608" spans="1:6" x14ac:dyDescent="0.35">
      <c r="A4608" s="56">
        <v>44368</v>
      </c>
      <c r="B4608" s="56" t="str">
        <f>VLOOKUP(A4608,Mapping!$H$2:$I$215,2,0)</f>
        <v>Post</v>
      </c>
      <c r="C4608" s="123" t="str">
        <f>VLOOKUP(A4608,Mapping!$H$2:$J$215,3,0)</f>
        <v>Post</v>
      </c>
      <c r="D4608" t="s">
        <v>127</v>
      </c>
      <c r="E4608" t="str">
        <f>VLOOKUP(D4608,Mapping!$E$2:$F$28,2,0)</f>
        <v>sum</v>
      </c>
      <c r="F4608">
        <v>0</v>
      </c>
    </row>
    <row r="4609" spans="1:6" x14ac:dyDescent="0.35">
      <c r="A4609" s="56">
        <v>44369</v>
      </c>
      <c r="B4609" s="56" t="str">
        <f>VLOOKUP(A4609,Mapping!$H$2:$I$215,2,0)</f>
        <v>Post</v>
      </c>
      <c r="C4609" s="123" t="str">
        <f>VLOOKUP(A4609,Mapping!$H$2:$J$215,3,0)</f>
        <v>Post</v>
      </c>
      <c r="D4609" t="s">
        <v>127</v>
      </c>
      <c r="E4609" t="str">
        <f>VLOOKUP(D4609,Mapping!$E$2:$F$28,2,0)</f>
        <v>sum</v>
      </c>
      <c r="F4609">
        <v>0</v>
      </c>
    </row>
    <row r="4610" spans="1:6" x14ac:dyDescent="0.35">
      <c r="A4610" s="56">
        <v>44370</v>
      </c>
      <c r="B4610" s="56" t="str">
        <f>VLOOKUP(A4610,Mapping!$H$2:$I$215,2,0)</f>
        <v>Post</v>
      </c>
      <c r="C4610" s="123">
        <f>VLOOKUP(A4610,Mapping!$H$2:$J$215,3,0)</f>
        <v>0</v>
      </c>
      <c r="D4610" t="s">
        <v>127</v>
      </c>
      <c r="E4610" t="str">
        <f>VLOOKUP(D4610,Mapping!$E$2:$F$28,2,0)</f>
        <v>sum</v>
      </c>
      <c r="F4610">
        <v>0</v>
      </c>
    </row>
    <row r="4611" spans="1:6" x14ac:dyDescent="0.35">
      <c r="A4611" s="56">
        <v>44371</v>
      </c>
      <c r="B4611" s="56" t="str">
        <f>VLOOKUP(A4611,Mapping!$H$2:$I$215,2,0)</f>
        <v>Post</v>
      </c>
      <c r="C4611" s="123">
        <f>VLOOKUP(A4611,Mapping!$H$2:$J$215,3,0)</f>
        <v>0</v>
      </c>
      <c r="D4611" t="s">
        <v>127</v>
      </c>
      <c r="E4611" t="str">
        <f>VLOOKUP(D4611,Mapping!$E$2:$F$28,2,0)</f>
        <v>sum</v>
      </c>
      <c r="F4611">
        <v>0</v>
      </c>
    </row>
    <row r="4612" spans="1:6" x14ac:dyDescent="0.35">
      <c r="A4612" s="56">
        <v>44372</v>
      </c>
      <c r="B4612" s="56" t="str">
        <f>VLOOKUP(A4612,Mapping!$H$2:$I$215,2,0)</f>
        <v>Post</v>
      </c>
      <c r="C4612" s="123">
        <f>VLOOKUP(A4612,Mapping!$H$2:$J$215,3,0)</f>
        <v>0</v>
      </c>
      <c r="D4612" t="s">
        <v>127</v>
      </c>
      <c r="E4612" t="str">
        <f>VLOOKUP(D4612,Mapping!$E$2:$F$28,2,0)</f>
        <v>sum</v>
      </c>
      <c r="F4612">
        <v>0</v>
      </c>
    </row>
    <row r="4613" spans="1:6" x14ac:dyDescent="0.35">
      <c r="A4613" s="56">
        <v>44373</v>
      </c>
      <c r="B4613" s="56" t="str">
        <f>VLOOKUP(A4613,Mapping!$H$2:$I$215,2,0)</f>
        <v>Post</v>
      </c>
      <c r="C4613" s="123">
        <f>VLOOKUP(A4613,Mapping!$H$2:$J$215,3,0)</f>
        <v>0</v>
      </c>
      <c r="D4613" t="s">
        <v>127</v>
      </c>
      <c r="E4613" t="str">
        <f>VLOOKUP(D4613,Mapping!$E$2:$F$28,2,0)</f>
        <v>sum</v>
      </c>
      <c r="F4613">
        <v>0</v>
      </c>
    </row>
    <row r="4614" spans="1:6" x14ac:dyDescent="0.35">
      <c r="A4614" s="56">
        <v>44374</v>
      </c>
      <c r="B4614" s="56" t="str">
        <f>VLOOKUP(A4614,Mapping!$H$2:$I$215,2,0)</f>
        <v>Post</v>
      </c>
      <c r="C4614" s="123">
        <f>VLOOKUP(A4614,Mapping!$H$2:$J$215,3,0)</f>
        <v>0</v>
      </c>
      <c r="D4614" t="s">
        <v>127</v>
      </c>
      <c r="E4614" t="str">
        <f>VLOOKUP(D4614,Mapping!$E$2:$F$28,2,0)</f>
        <v>sum</v>
      </c>
      <c r="F4614">
        <v>0</v>
      </c>
    </row>
    <row r="4615" spans="1:6" x14ac:dyDescent="0.35">
      <c r="A4615" s="56">
        <v>44375</v>
      </c>
      <c r="B4615" s="56" t="str">
        <f>VLOOKUP(A4615,Mapping!$H$2:$I$215,2,0)</f>
        <v>Post</v>
      </c>
      <c r="C4615" s="123">
        <f>VLOOKUP(A4615,Mapping!$H$2:$J$215,3,0)</f>
        <v>0</v>
      </c>
      <c r="D4615" t="s">
        <v>127</v>
      </c>
      <c r="E4615" t="str">
        <f>VLOOKUP(D4615,Mapping!$E$2:$F$28,2,0)</f>
        <v>sum</v>
      </c>
      <c r="F4615">
        <v>0</v>
      </c>
    </row>
    <row r="4616" spans="1:6" x14ac:dyDescent="0.35">
      <c r="A4616" s="56">
        <v>44376</v>
      </c>
      <c r="B4616" s="56" t="str">
        <f>VLOOKUP(A4616,Mapping!$H$2:$I$215,2,0)</f>
        <v>Post</v>
      </c>
      <c r="C4616" s="123">
        <f>VLOOKUP(A4616,Mapping!$H$2:$J$215,3,0)</f>
        <v>0</v>
      </c>
      <c r="D4616" t="s">
        <v>127</v>
      </c>
      <c r="E4616" t="str">
        <f>VLOOKUP(D4616,Mapping!$E$2:$F$28,2,0)</f>
        <v>sum</v>
      </c>
      <c r="F4616">
        <v>0</v>
      </c>
    </row>
    <row r="4617" spans="1:6" x14ac:dyDescent="0.35">
      <c r="A4617" s="56">
        <v>44377</v>
      </c>
      <c r="B4617" s="56" t="str">
        <f>VLOOKUP(A4617,Mapping!$H$2:$I$215,2,0)</f>
        <v>Post</v>
      </c>
      <c r="C4617" s="123">
        <f>VLOOKUP(A4617,Mapping!$H$2:$J$215,3,0)</f>
        <v>0</v>
      </c>
      <c r="D4617" t="s">
        <v>127</v>
      </c>
      <c r="E4617" t="str">
        <f>VLOOKUP(D4617,Mapping!$E$2:$F$28,2,0)</f>
        <v>sum</v>
      </c>
      <c r="F4617">
        <v>0</v>
      </c>
    </row>
    <row r="4618" spans="1:6" x14ac:dyDescent="0.35">
      <c r="A4618" s="56">
        <v>44378</v>
      </c>
      <c r="B4618" s="56" t="str">
        <f>VLOOKUP(A4618,Mapping!$H$2:$I$215,2,0)</f>
        <v>Post</v>
      </c>
      <c r="C4618" s="123">
        <f>VLOOKUP(A4618,Mapping!$H$2:$J$215,3,0)</f>
        <v>0</v>
      </c>
      <c r="D4618" t="s">
        <v>127</v>
      </c>
      <c r="E4618" t="str">
        <f>VLOOKUP(D4618,Mapping!$E$2:$F$28,2,0)</f>
        <v>sum</v>
      </c>
      <c r="F4618">
        <v>0</v>
      </c>
    </row>
    <row r="4619" spans="1:6" x14ac:dyDescent="0.35">
      <c r="A4619" s="56">
        <v>44379</v>
      </c>
      <c r="B4619" s="56" t="str">
        <f>VLOOKUP(A4619,Mapping!$H$2:$I$215,2,0)</f>
        <v>Post</v>
      </c>
      <c r="C4619" s="123">
        <f>VLOOKUP(A4619,Mapping!$H$2:$J$215,3,0)</f>
        <v>0</v>
      </c>
      <c r="D4619" t="s">
        <v>127</v>
      </c>
      <c r="E4619" t="str">
        <f>VLOOKUP(D4619,Mapping!$E$2:$F$28,2,0)</f>
        <v>sum</v>
      </c>
      <c r="F4619">
        <v>0</v>
      </c>
    </row>
    <row r="4620" spans="1:6" x14ac:dyDescent="0.35">
      <c r="A4620" s="56">
        <v>44380</v>
      </c>
      <c r="B4620" s="56" t="str">
        <f>VLOOKUP(A4620,Mapping!$H$2:$I$215,2,0)</f>
        <v>Post</v>
      </c>
      <c r="C4620" s="123">
        <f>VLOOKUP(A4620,Mapping!$H$2:$J$215,3,0)</f>
        <v>0</v>
      </c>
      <c r="D4620" t="s">
        <v>127</v>
      </c>
      <c r="E4620" t="str">
        <f>VLOOKUP(D4620,Mapping!$E$2:$F$28,2,0)</f>
        <v>sum</v>
      </c>
      <c r="F4620">
        <v>0</v>
      </c>
    </row>
    <row r="4621" spans="1:6" x14ac:dyDescent="0.35">
      <c r="A4621" s="56">
        <v>44381</v>
      </c>
      <c r="B4621" s="56" t="str">
        <f>VLOOKUP(A4621,Mapping!$H$2:$I$215,2,0)</f>
        <v>Post</v>
      </c>
      <c r="C4621" s="123">
        <f>VLOOKUP(A4621,Mapping!$H$2:$J$215,3,0)</f>
        <v>0</v>
      </c>
      <c r="D4621" t="s">
        <v>127</v>
      </c>
      <c r="E4621" t="str">
        <f>VLOOKUP(D4621,Mapping!$E$2:$F$28,2,0)</f>
        <v>sum</v>
      </c>
      <c r="F4621">
        <v>0</v>
      </c>
    </row>
    <row r="4622" spans="1:6" x14ac:dyDescent="0.35">
      <c r="A4622" s="56">
        <v>44382</v>
      </c>
      <c r="B4622" s="56" t="str">
        <f>VLOOKUP(A4622,Mapping!$H$2:$I$215,2,0)</f>
        <v>Post</v>
      </c>
      <c r="C4622" s="123">
        <f>VLOOKUP(A4622,Mapping!$H$2:$J$215,3,0)</f>
        <v>0</v>
      </c>
      <c r="D4622" t="s">
        <v>127</v>
      </c>
      <c r="E4622" t="str">
        <f>VLOOKUP(D4622,Mapping!$E$2:$F$28,2,0)</f>
        <v>sum</v>
      </c>
      <c r="F4622">
        <v>0</v>
      </c>
    </row>
    <row r="4623" spans="1:6" x14ac:dyDescent="0.35">
      <c r="A4623" s="56">
        <v>44383</v>
      </c>
      <c r="B4623" s="56" t="str">
        <f>VLOOKUP(A4623,Mapping!$H$2:$I$215,2,0)</f>
        <v>Post</v>
      </c>
      <c r="C4623" s="123">
        <f>VLOOKUP(A4623,Mapping!$H$2:$J$215,3,0)</f>
        <v>0</v>
      </c>
      <c r="D4623" t="s">
        <v>127</v>
      </c>
      <c r="E4623" t="str">
        <f>VLOOKUP(D4623,Mapping!$E$2:$F$28,2,0)</f>
        <v>sum</v>
      </c>
      <c r="F4623">
        <v>0</v>
      </c>
    </row>
    <row r="4624" spans="1:6" x14ac:dyDescent="0.35">
      <c r="A4624" s="56">
        <v>44384</v>
      </c>
      <c r="B4624" s="56" t="str">
        <f>VLOOKUP(A4624,Mapping!$H$2:$I$215,2,0)</f>
        <v>Post</v>
      </c>
      <c r="C4624" s="123">
        <f>VLOOKUP(A4624,Mapping!$H$2:$J$215,3,0)</f>
        <v>0</v>
      </c>
      <c r="D4624" t="s">
        <v>127</v>
      </c>
      <c r="E4624" t="str">
        <f>VLOOKUP(D4624,Mapping!$E$2:$F$28,2,0)</f>
        <v>sum</v>
      </c>
      <c r="F4624">
        <v>0</v>
      </c>
    </row>
    <row r="4625" spans="1:6" x14ac:dyDescent="0.35">
      <c r="A4625" s="56">
        <v>44385</v>
      </c>
      <c r="B4625" s="56" t="str">
        <f>VLOOKUP(A4625,Mapping!$H$2:$I$215,2,0)</f>
        <v>Post</v>
      </c>
      <c r="C4625" s="123">
        <f>VLOOKUP(A4625,Mapping!$H$2:$J$215,3,0)</f>
        <v>0</v>
      </c>
      <c r="D4625" t="s">
        <v>127</v>
      </c>
      <c r="E4625" t="str">
        <f>VLOOKUP(D4625,Mapping!$E$2:$F$28,2,0)</f>
        <v>sum</v>
      </c>
      <c r="F4625">
        <v>0</v>
      </c>
    </row>
    <row r="4626" spans="1:6" x14ac:dyDescent="0.35">
      <c r="A4626" s="56">
        <v>44386</v>
      </c>
      <c r="B4626" s="56" t="str">
        <f>VLOOKUP(A4626,Mapping!$H$2:$I$215,2,0)</f>
        <v>Post</v>
      </c>
      <c r="C4626" s="123">
        <f>VLOOKUP(A4626,Mapping!$H$2:$J$215,3,0)</f>
        <v>0</v>
      </c>
      <c r="D4626" t="s">
        <v>127</v>
      </c>
      <c r="E4626" t="str">
        <f>VLOOKUP(D4626,Mapping!$E$2:$F$28,2,0)</f>
        <v>sum</v>
      </c>
      <c r="F4626">
        <v>0</v>
      </c>
    </row>
    <row r="4627" spans="1:6" x14ac:dyDescent="0.35">
      <c r="A4627" s="56">
        <v>44387</v>
      </c>
      <c r="B4627" s="56" t="str">
        <f>VLOOKUP(A4627,Mapping!$H$2:$I$215,2,0)</f>
        <v>Post</v>
      </c>
      <c r="C4627" s="123">
        <f>VLOOKUP(A4627,Mapping!$H$2:$J$215,3,0)</f>
        <v>0</v>
      </c>
      <c r="D4627" t="s">
        <v>127</v>
      </c>
      <c r="E4627" t="str">
        <f>VLOOKUP(D4627,Mapping!$E$2:$F$28,2,0)</f>
        <v>sum</v>
      </c>
      <c r="F4627">
        <v>0</v>
      </c>
    </row>
    <row r="4628" spans="1:6" x14ac:dyDescent="0.35">
      <c r="A4628" s="56">
        <v>44388</v>
      </c>
      <c r="B4628" s="56" t="str">
        <f>VLOOKUP(A4628,Mapping!$H$2:$I$215,2,0)</f>
        <v>Post</v>
      </c>
      <c r="C4628" s="123">
        <f>VLOOKUP(A4628,Mapping!$H$2:$J$215,3,0)</f>
        <v>0</v>
      </c>
      <c r="D4628" t="s">
        <v>127</v>
      </c>
      <c r="E4628" t="str">
        <f>VLOOKUP(D4628,Mapping!$E$2:$F$28,2,0)</f>
        <v>sum</v>
      </c>
      <c r="F4628">
        <v>0</v>
      </c>
    </row>
    <row r="4629" spans="1:6" x14ac:dyDescent="0.35">
      <c r="A4629" s="56">
        <v>44389</v>
      </c>
      <c r="B4629" s="56" t="str">
        <f>VLOOKUP(A4629,Mapping!$H$2:$I$215,2,0)</f>
        <v>Post</v>
      </c>
      <c r="C4629" s="123">
        <f>VLOOKUP(A4629,Mapping!$H$2:$J$215,3,0)</f>
        <v>0</v>
      </c>
      <c r="D4629" t="s">
        <v>127</v>
      </c>
      <c r="E4629" t="str">
        <f>VLOOKUP(D4629,Mapping!$E$2:$F$28,2,0)</f>
        <v>sum</v>
      </c>
      <c r="F4629">
        <v>0</v>
      </c>
    </row>
    <row r="4630" spans="1:6" x14ac:dyDescent="0.35">
      <c r="A4630" s="56">
        <v>44390</v>
      </c>
      <c r="B4630" s="56" t="str">
        <f>VLOOKUP(A4630,Mapping!$H$2:$I$215,2,0)</f>
        <v>Post</v>
      </c>
      <c r="C4630" s="123">
        <f>VLOOKUP(A4630,Mapping!$H$2:$J$215,3,0)</f>
        <v>0</v>
      </c>
      <c r="D4630" t="s">
        <v>127</v>
      </c>
      <c r="E4630" t="str">
        <f>VLOOKUP(D4630,Mapping!$E$2:$F$28,2,0)</f>
        <v>sum</v>
      </c>
      <c r="F4630">
        <v>0</v>
      </c>
    </row>
    <row r="4631" spans="1:6" x14ac:dyDescent="0.35">
      <c r="A4631" s="56">
        <v>44391</v>
      </c>
      <c r="B4631" s="56" t="str">
        <f>VLOOKUP(A4631,Mapping!$H$2:$I$215,2,0)</f>
        <v>Post</v>
      </c>
      <c r="C4631" s="123">
        <f>VLOOKUP(A4631,Mapping!$H$2:$J$215,3,0)</f>
        <v>0</v>
      </c>
      <c r="D4631" t="s">
        <v>127</v>
      </c>
      <c r="E4631" t="str">
        <f>VLOOKUP(D4631,Mapping!$E$2:$F$28,2,0)</f>
        <v>sum</v>
      </c>
      <c r="F4631">
        <v>0</v>
      </c>
    </row>
    <row r="4632" spans="1:6" x14ac:dyDescent="0.35">
      <c r="A4632" s="56">
        <v>44392</v>
      </c>
      <c r="B4632" s="56" t="str">
        <f>VLOOKUP(A4632,Mapping!$H$2:$I$215,2,0)</f>
        <v>Post</v>
      </c>
      <c r="C4632" s="123">
        <f>VLOOKUP(A4632,Mapping!$H$2:$J$215,3,0)</f>
        <v>0</v>
      </c>
      <c r="D4632" t="s">
        <v>127</v>
      </c>
      <c r="E4632" t="str">
        <f>VLOOKUP(D4632,Mapping!$E$2:$F$28,2,0)</f>
        <v>sum</v>
      </c>
      <c r="F4632">
        <v>0</v>
      </c>
    </row>
    <row r="4633" spans="1:6" x14ac:dyDescent="0.35">
      <c r="A4633" s="56">
        <v>44393</v>
      </c>
      <c r="B4633" s="56" t="str">
        <f>VLOOKUP(A4633,Mapping!$H$2:$I$215,2,0)</f>
        <v>Post</v>
      </c>
      <c r="C4633" s="123">
        <f>VLOOKUP(A4633,Mapping!$H$2:$J$215,3,0)</f>
        <v>0</v>
      </c>
      <c r="D4633" t="s">
        <v>127</v>
      </c>
      <c r="E4633" t="str">
        <f>VLOOKUP(D4633,Mapping!$E$2:$F$28,2,0)</f>
        <v>sum</v>
      </c>
      <c r="F4633">
        <v>0</v>
      </c>
    </row>
    <row r="4634" spans="1:6" x14ac:dyDescent="0.35">
      <c r="A4634" s="56">
        <v>44394</v>
      </c>
      <c r="B4634" s="56" t="str">
        <f>VLOOKUP(A4634,Mapping!$H$2:$I$215,2,0)</f>
        <v>Post</v>
      </c>
      <c r="C4634" s="123">
        <f>VLOOKUP(A4634,Mapping!$H$2:$J$215,3,0)</f>
        <v>0</v>
      </c>
      <c r="D4634" t="s">
        <v>127</v>
      </c>
      <c r="E4634" t="str">
        <f>VLOOKUP(D4634,Mapping!$E$2:$F$28,2,0)</f>
        <v>sum</v>
      </c>
      <c r="F4634">
        <v>0</v>
      </c>
    </row>
    <row r="4635" spans="1:6" x14ac:dyDescent="0.35">
      <c r="A4635" s="56">
        <v>44395</v>
      </c>
      <c r="B4635" s="56" t="str">
        <f>VLOOKUP(A4635,Mapping!$H$2:$I$215,2,0)</f>
        <v>Post</v>
      </c>
      <c r="C4635" s="123">
        <f>VLOOKUP(A4635,Mapping!$H$2:$J$215,3,0)</f>
        <v>0</v>
      </c>
      <c r="D4635" t="s">
        <v>127</v>
      </c>
      <c r="E4635" t="str">
        <f>VLOOKUP(D4635,Mapping!$E$2:$F$28,2,0)</f>
        <v>sum</v>
      </c>
      <c r="F4635">
        <v>0</v>
      </c>
    </row>
    <row r="4636" spans="1:6" x14ac:dyDescent="0.35">
      <c r="A4636" s="56">
        <v>44396</v>
      </c>
      <c r="B4636" s="56" t="str">
        <f>VLOOKUP(A4636,Mapping!$H$2:$I$215,2,0)</f>
        <v>Post</v>
      </c>
      <c r="C4636" s="123">
        <f>VLOOKUP(A4636,Mapping!$H$2:$J$215,3,0)</f>
        <v>0</v>
      </c>
      <c r="D4636" t="s">
        <v>127</v>
      </c>
      <c r="E4636" t="str">
        <f>VLOOKUP(D4636,Mapping!$E$2:$F$28,2,0)</f>
        <v>sum</v>
      </c>
      <c r="F4636">
        <v>0</v>
      </c>
    </row>
    <row r="4637" spans="1:6" x14ac:dyDescent="0.35">
      <c r="A4637" s="56">
        <v>44397</v>
      </c>
      <c r="B4637" s="56" t="str">
        <f>VLOOKUP(A4637,Mapping!$H$2:$I$215,2,0)</f>
        <v>Post</v>
      </c>
      <c r="C4637" s="123">
        <f>VLOOKUP(A4637,Mapping!$H$2:$J$215,3,0)</f>
        <v>0</v>
      </c>
      <c r="D4637" t="s">
        <v>127</v>
      </c>
      <c r="E4637" t="str">
        <f>VLOOKUP(D4637,Mapping!$E$2:$F$28,2,0)</f>
        <v>sum</v>
      </c>
      <c r="F4637">
        <v>0</v>
      </c>
    </row>
    <row r="4638" spans="1:6" x14ac:dyDescent="0.35">
      <c r="A4638" s="56">
        <v>44398</v>
      </c>
      <c r="B4638" s="56" t="str">
        <f>VLOOKUP(A4638,Mapping!$H$2:$I$215,2,0)</f>
        <v>Post</v>
      </c>
      <c r="C4638" s="123">
        <f>VLOOKUP(A4638,Mapping!$H$2:$J$215,3,0)</f>
        <v>0</v>
      </c>
      <c r="D4638" t="s">
        <v>127</v>
      </c>
      <c r="E4638" t="str">
        <f>VLOOKUP(D4638,Mapping!$E$2:$F$28,2,0)</f>
        <v>sum</v>
      </c>
      <c r="F4638">
        <v>0</v>
      </c>
    </row>
    <row r="4639" spans="1:6" x14ac:dyDescent="0.35">
      <c r="A4639" s="56">
        <v>44399</v>
      </c>
      <c r="B4639" s="56" t="str">
        <f>VLOOKUP(A4639,Mapping!$H$2:$I$215,2,0)</f>
        <v>Post</v>
      </c>
      <c r="C4639" s="123">
        <f>VLOOKUP(A4639,Mapping!$H$2:$J$215,3,0)</f>
        <v>0</v>
      </c>
      <c r="D4639" t="s">
        <v>127</v>
      </c>
      <c r="E4639" t="str">
        <f>VLOOKUP(D4639,Mapping!$E$2:$F$28,2,0)</f>
        <v>sum</v>
      </c>
      <c r="F4639">
        <v>0</v>
      </c>
    </row>
    <row r="4640" spans="1:6" x14ac:dyDescent="0.35">
      <c r="A4640" s="56">
        <v>44400</v>
      </c>
      <c r="B4640" s="56" t="str">
        <f>VLOOKUP(A4640,Mapping!$H$2:$I$215,2,0)</f>
        <v>Post</v>
      </c>
      <c r="C4640" s="123">
        <f>VLOOKUP(A4640,Mapping!$H$2:$J$215,3,0)</f>
        <v>0</v>
      </c>
      <c r="D4640" t="s">
        <v>127</v>
      </c>
      <c r="E4640" t="str">
        <f>VLOOKUP(D4640,Mapping!$E$2:$F$28,2,0)</f>
        <v>sum</v>
      </c>
      <c r="F4640">
        <v>0</v>
      </c>
    </row>
    <row r="4641" spans="1:6" x14ac:dyDescent="0.35">
      <c r="A4641" s="56">
        <v>44401</v>
      </c>
      <c r="B4641" s="56" t="str">
        <f>VLOOKUP(A4641,Mapping!$H$2:$I$215,2,0)</f>
        <v>Post</v>
      </c>
      <c r="C4641" s="123">
        <f>VLOOKUP(A4641,Mapping!$H$2:$J$215,3,0)</f>
        <v>0</v>
      </c>
      <c r="D4641" t="s">
        <v>127</v>
      </c>
      <c r="E4641" t="str">
        <f>VLOOKUP(D4641,Mapping!$E$2:$F$28,2,0)</f>
        <v>sum</v>
      </c>
      <c r="F4641">
        <v>0</v>
      </c>
    </row>
    <row r="4642" spans="1:6" x14ac:dyDescent="0.35">
      <c r="A4642" s="56">
        <v>44402</v>
      </c>
      <c r="B4642" s="56" t="str">
        <f>VLOOKUP(A4642,Mapping!$H$2:$I$215,2,0)</f>
        <v>Post</v>
      </c>
      <c r="C4642" s="123">
        <f>VLOOKUP(A4642,Mapping!$H$2:$J$215,3,0)</f>
        <v>0</v>
      </c>
      <c r="D4642" t="s">
        <v>127</v>
      </c>
      <c r="E4642" t="str">
        <f>VLOOKUP(D4642,Mapping!$E$2:$F$28,2,0)</f>
        <v>sum</v>
      </c>
      <c r="F4642">
        <v>0</v>
      </c>
    </row>
    <row r="4643" spans="1:6" x14ac:dyDescent="0.35">
      <c r="A4643" s="56">
        <v>44403</v>
      </c>
      <c r="B4643" s="56" t="str">
        <f>VLOOKUP(A4643,Mapping!$H$2:$I$215,2,0)</f>
        <v>Post</v>
      </c>
      <c r="C4643" s="123">
        <f>VLOOKUP(A4643,Mapping!$H$2:$J$215,3,0)</f>
        <v>0</v>
      </c>
      <c r="D4643" t="s">
        <v>127</v>
      </c>
      <c r="E4643" t="str">
        <f>VLOOKUP(D4643,Mapping!$E$2:$F$28,2,0)</f>
        <v>sum</v>
      </c>
      <c r="F4643">
        <v>0</v>
      </c>
    </row>
    <row r="4644" spans="1:6" x14ac:dyDescent="0.35">
      <c r="A4644" s="56">
        <v>44404</v>
      </c>
      <c r="B4644" s="56" t="str">
        <f>VLOOKUP(A4644,Mapping!$H$2:$I$215,2,0)</f>
        <v>Post</v>
      </c>
      <c r="C4644" s="123">
        <f>VLOOKUP(A4644,Mapping!$H$2:$J$215,3,0)</f>
        <v>0</v>
      </c>
      <c r="D4644" t="s">
        <v>127</v>
      </c>
      <c r="E4644" t="str">
        <f>VLOOKUP(D4644,Mapping!$E$2:$F$28,2,0)</f>
        <v>sum</v>
      </c>
      <c r="F4644">
        <v>0</v>
      </c>
    </row>
    <row r="4645" spans="1:6" x14ac:dyDescent="0.35">
      <c r="A4645" s="56">
        <v>44405</v>
      </c>
      <c r="B4645" s="56" t="str">
        <f>VLOOKUP(A4645,Mapping!$H$2:$I$215,2,0)</f>
        <v>Post</v>
      </c>
      <c r="C4645" s="123">
        <f>VLOOKUP(A4645,Mapping!$H$2:$J$215,3,0)</f>
        <v>0</v>
      </c>
      <c r="D4645" t="s">
        <v>127</v>
      </c>
      <c r="E4645" t="str">
        <f>VLOOKUP(D4645,Mapping!$E$2:$F$28,2,0)</f>
        <v>sum</v>
      </c>
      <c r="F4645">
        <v>0</v>
      </c>
    </row>
    <row r="4646" spans="1:6" x14ac:dyDescent="0.35">
      <c r="A4646" s="56">
        <v>44406</v>
      </c>
      <c r="B4646" s="56" t="str">
        <f>VLOOKUP(A4646,Mapping!$H$2:$I$215,2,0)</f>
        <v>Post</v>
      </c>
      <c r="C4646" s="123">
        <f>VLOOKUP(A4646,Mapping!$H$2:$J$215,3,0)</f>
        <v>0</v>
      </c>
      <c r="D4646" t="s">
        <v>127</v>
      </c>
      <c r="E4646" t="str">
        <f>VLOOKUP(D4646,Mapping!$E$2:$F$28,2,0)</f>
        <v>sum</v>
      </c>
      <c r="F4646">
        <v>0</v>
      </c>
    </row>
    <row r="4647" spans="1:6" x14ac:dyDescent="0.35">
      <c r="A4647" s="56">
        <v>44407</v>
      </c>
      <c r="B4647" s="56" t="str">
        <f>VLOOKUP(A4647,Mapping!$H$2:$I$215,2,0)</f>
        <v>Post</v>
      </c>
      <c r="C4647" s="123">
        <f>VLOOKUP(A4647,Mapping!$H$2:$J$215,3,0)</f>
        <v>0</v>
      </c>
      <c r="D4647" t="s">
        <v>127</v>
      </c>
      <c r="E4647" t="str">
        <f>VLOOKUP(D4647,Mapping!$E$2:$F$28,2,0)</f>
        <v>sum</v>
      </c>
      <c r="F4647">
        <v>0</v>
      </c>
    </row>
    <row r="4648" spans="1:6" x14ac:dyDescent="0.35">
      <c r="A4648" s="56">
        <v>44408</v>
      </c>
      <c r="B4648" s="56" t="str">
        <f>VLOOKUP(A4648,Mapping!$H$2:$I$215,2,0)</f>
        <v>Post</v>
      </c>
      <c r="C4648" s="123">
        <f>VLOOKUP(A4648,Mapping!$H$2:$J$215,3,0)</f>
        <v>0</v>
      </c>
      <c r="D4648" t="s">
        <v>127</v>
      </c>
      <c r="E4648" t="str">
        <f>VLOOKUP(D4648,Mapping!$E$2:$F$28,2,0)</f>
        <v>sum</v>
      </c>
      <c r="F4648">
        <v>0</v>
      </c>
    </row>
    <row r="4649" spans="1:6" x14ac:dyDescent="0.35">
      <c r="A4649" s="56">
        <v>44409</v>
      </c>
      <c r="B4649" s="56" t="str">
        <f>VLOOKUP(A4649,Mapping!$H$2:$I$215,2,0)</f>
        <v>Post</v>
      </c>
      <c r="C4649" s="123">
        <f>VLOOKUP(A4649,Mapping!$H$2:$J$215,3,0)</f>
        <v>0</v>
      </c>
      <c r="D4649" t="s">
        <v>127</v>
      </c>
      <c r="E4649" t="str">
        <f>VLOOKUP(D4649,Mapping!$E$2:$F$28,2,0)</f>
        <v>sum</v>
      </c>
      <c r="F4649">
        <v>0</v>
      </c>
    </row>
    <row r="4650" spans="1:6" x14ac:dyDescent="0.35">
      <c r="A4650" s="56">
        <v>44410</v>
      </c>
      <c r="B4650" s="56" t="str">
        <f>VLOOKUP(A4650,Mapping!$H$2:$I$215,2,0)</f>
        <v>Post</v>
      </c>
      <c r="C4650" s="123">
        <f>VLOOKUP(A4650,Mapping!$H$2:$J$215,3,0)</f>
        <v>0</v>
      </c>
      <c r="D4650" t="s">
        <v>127</v>
      </c>
      <c r="E4650" t="str">
        <f>VLOOKUP(D4650,Mapping!$E$2:$F$28,2,0)</f>
        <v>sum</v>
      </c>
      <c r="F4650">
        <v>0</v>
      </c>
    </row>
    <row r="4651" spans="1:6" x14ac:dyDescent="0.35">
      <c r="A4651" s="56">
        <v>44411</v>
      </c>
      <c r="B4651" s="56" t="str">
        <f>VLOOKUP(A4651,Mapping!$H$2:$I$215,2,0)</f>
        <v>Post</v>
      </c>
      <c r="C4651" s="123">
        <f>VLOOKUP(A4651,Mapping!$H$2:$J$215,3,0)</f>
        <v>0</v>
      </c>
      <c r="D4651" t="s">
        <v>127</v>
      </c>
      <c r="E4651" t="str">
        <f>VLOOKUP(D4651,Mapping!$E$2:$F$28,2,0)</f>
        <v>sum</v>
      </c>
      <c r="F4651">
        <v>0</v>
      </c>
    </row>
    <row r="4652" spans="1:6" x14ac:dyDescent="0.35">
      <c r="A4652" s="56">
        <v>44412</v>
      </c>
      <c r="B4652" s="56" t="str">
        <f>VLOOKUP(A4652,Mapping!$H$2:$I$215,2,0)</f>
        <v>Post</v>
      </c>
      <c r="C4652" s="123">
        <f>VLOOKUP(A4652,Mapping!$H$2:$J$215,3,0)</f>
        <v>0</v>
      </c>
      <c r="D4652" t="s">
        <v>127</v>
      </c>
      <c r="E4652" t="str">
        <f>VLOOKUP(D4652,Mapping!$E$2:$F$28,2,0)</f>
        <v>sum</v>
      </c>
      <c r="F4652">
        <v>0</v>
      </c>
    </row>
    <row r="4653" spans="1:6" x14ac:dyDescent="0.35">
      <c r="A4653" s="56">
        <v>44413</v>
      </c>
      <c r="B4653" s="56" t="str">
        <f>VLOOKUP(A4653,Mapping!$H$2:$I$215,2,0)</f>
        <v>Post</v>
      </c>
      <c r="C4653" s="123">
        <f>VLOOKUP(A4653,Mapping!$H$2:$J$215,3,0)</f>
        <v>0</v>
      </c>
      <c r="D4653" t="s">
        <v>127</v>
      </c>
      <c r="E4653" t="str">
        <f>VLOOKUP(D4653,Mapping!$E$2:$F$28,2,0)</f>
        <v>sum</v>
      </c>
      <c r="F4653">
        <v>0</v>
      </c>
    </row>
    <row r="4654" spans="1:6" x14ac:dyDescent="0.35">
      <c r="A4654" s="56">
        <v>44414</v>
      </c>
      <c r="B4654" s="56" t="str">
        <f>VLOOKUP(A4654,Mapping!$H$2:$I$215,2,0)</f>
        <v>Post</v>
      </c>
      <c r="C4654" s="123">
        <f>VLOOKUP(A4654,Mapping!$H$2:$J$215,3,0)</f>
        <v>0</v>
      </c>
      <c r="D4654" t="s">
        <v>127</v>
      </c>
      <c r="E4654" t="str">
        <f>VLOOKUP(D4654,Mapping!$E$2:$F$28,2,0)</f>
        <v>sum</v>
      </c>
      <c r="F4654">
        <v>0</v>
      </c>
    </row>
    <row r="4655" spans="1:6" x14ac:dyDescent="0.35">
      <c r="A4655" s="56">
        <v>44415</v>
      </c>
      <c r="B4655" s="56" t="str">
        <f>VLOOKUP(A4655,Mapping!$H$2:$I$215,2,0)</f>
        <v>Post</v>
      </c>
      <c r="C4655" s="123">
        <f>VLOOKUP(A4655,Mapping!$H$2:$J$215,3,0)</f>
        <v>0</v>
      </c>
      <c r="D4655" t="s">
        <v>127</v>
      </c>
      <c r="E4655" t="str">
        <f>VLOOKUP(D4655,Mapping!$E$2:$F$28,2,0)</f>
        <v>sum</v>
      </c>
      <c r="F4655">
        <v>0</v>
      </c>
    </row>
    <row r="4656" spans="1:6" x14ac:dyDescent="0.35">
      <c r="A4656" s="56">
        <v>44416</v>
      </c>
      <c r="B4656" s="56" t="str">
        <f>VLOOKUP(A4656,Mapping!$H$2:$I$215,2,0)</f>
        <v>Post</v>
      </c>
      <c r="C4656" s="123">
        <f>VLOOKUP(A4656,Mapping!$H$2:$J$215,3,0)</f>
        <v>0</v>
      </c>
      <c r="D4656" t="s">
        <v>127</v>
      </c>
      <c r="E4656" t="str">
        <f>VLOOKUP(D4656,Mapping!$E$2:$F$28,2,0)</f>
        <v>sum</v>
      </c>
      <c r="F4656">
        <v>0</v>
      </c>
    </row>
    <row r="4657" spans="1:6" x14ac:dyDescent="0.35">
      <c r="A4657" s="56">
        <v>44417</v>
      </c>
      <c r="B4657" s="56" t="str">
        <f>VLOOKUP(A4657,Mapping!$H$2:$I$215,2,0)</f>
        <v>Post</v>
      </c>
      <c r="C4657" s="123">
        <f>VLOOKUP(A4657,Mapping!$H$2:$J$215,3,0)</f>
        <v>0</v>
      </c>
      <c r="D4657" t="s">
        <v>127</v>
      </c>
      <c r="E4657" t="str">
        <f>VLOOKUP(D4657,Mapping!$E$2:$F$28,2,0)</f>
        <v>sum</v>
      </c>
      <c r="F4657">
        <v>0</v>
      </c>
    </row>
    <row r="4658" spans="1:6" x14ac:dyDescent="0.35">
      <c r="A4658" s="56">
        <v>44418</v>
      </c>
      <c r="B4658" s="56" t="str">
        <f>VLOOKUP(A4658,Mapping!$H$2:$I$215,2,0)</f>
        <v>Post</v>
      </c>
      <c r="C4658" s="123">
        <f>VLOOKUP(A4658,Mapping!$H$2:$J$215,3,0)</f>
        <v>0</v>
      </c>
      <c r="D4658" t="s">
        <v>127</v>
      </c>
      <c r="E4658" t="str">
        <f>VLOOKUP(D4658,Mapping!$E$2:$F$28,2,0)</f>
        <v>sum</v>
      </c>
      <c r="F4658">
        <v>0</v>
      </c>
    </row>
    <row r="4659" spans="1:6" x14ac:dyDescent="0.35">
      <c r="A4659" s="56">
        <v>44419</v>
      </c>
      <c r="B4659" s="56" t="str">
        <f>VLOOKUP(A4659,Mapping!$H$2:$I$215,2,0)</f>
        <v>Post</v>
      </c>
      <c r="C4659" s="123">
        <f>VLOOKUP(A4659,Mapping!$H$2:$J$215,3,0)</f>
        <v>0</v>
      </c>
      <c r="D4659" t="s">
        <v>127</v>
      </c>
      <c r="E4659" t="str">
        <f>VLOOKUP(D4659,Mapping!$E$2:$F$28,2,0)</f>
        <v>sum</v>
      </c>
      <c r="F4659">
        <v>0</v>
      </c>
    </row>
    <row r="4660" spans="1:6" x14ac:dyDescent="0.35">
      <c r="A4660" s="56">
        <v>44420</v>
      </c>
      <c r="B4660" s="56" t="str">
        <f>VLOOKUP(A4660,Mapping!$H$2:$I$215,2,0)</f>
        <v>Post</v>
      </c>
      <c r="C4660" s="123">
        <f>VLOOKUP(A4660,Mapping!$H$2:$J$215,3,0)</f>
        <v>0</v>
      </c>
      <c r="D4660" t="s">
        <v>127</v>
      </c>
      <c r="E4660" t="str">
        <f>VLOOKUP(D4660,Mapping!$E$2:$F$28,2,0)</f>
        <v>sum</v>
      </c>
      <c r="F4660">
        <v>0</v>
      </c>
    </row>
    <row r="4661" spans="1:6" x14ac:dyDescent="0.35">
      <c r="A4661" s="56">
        <v>44421</v>
      </c>
      <c r="B4661" s="56" t="str">
        <f>VLOOKUP(A4661,Mapping!$H$2:$I$215,2,0)</f>
        <v>Post</v>
      </c>
      <c r="C4661" s="123">
        <f>VLOOKUP(A4661,Mapping!$H$2:$J$215,3,0)</f>
        <v>0</v>
      </c>
      <c r="D4661" t="s">
        <v>127</v>
      </c>
      <c r="E4661" t="str">
        <f>VLOOKUP(D4661,Mapping!$E$2:$F$28,2,0)</f>
        <v>sum</v>
      </c>
      <c r="F4661">
        <v>0</v>
      </c>
    </row>
    <row r="4662" spans="1:6" x14ac:dyDescent="0.35">
      <c r="A4662" s="56">
        <v>44422</v>
      </c>
      <c r="B4662" s="56" t="str">
        <f>VLOOKUP(A4662,Mapping!$H$2:$I$215,2,0)</f>
        <v>Post</v>
      </c>
      <c r="C4662" s="123">
        <f>VLOOKUP(A4662,Mapping!$H$2:$J$215,3,0)</f>
        <v>0</v>
      </c>
      <c r="D4662" t="s">
        <v>127</v>
      </c>
      <c r="E4662" t="str">
        <f>VLOOKUP(D4662,Mapping!$E$2:$F$28,2,0)</f>
        <v>sum</v>
      </c>
      <c r="F4662">
        <v>0</v>
      </c>
    </row>
    <row r="4663" spans="1:6" x14ac:dyDescent="0.35">
      <c r="A4663" s="56">
        <v>44423</v>
      </c>
      <c r="B4663" s="56" t="str">
        <f>VLOOKUP(A4663,Mapping!$H$2:$I$215,2,0)</f>
        <v>Post</v>
      </c>
      <c r="C4663" s="123">
        <f>VLOOKUP(A4663,Mapping!$H$2:$J$215,3,0)</f>
        <v>0</v>
      </c>
      <c r="D4663" t="s">
        <v>127</v>
      </c>
      <c r="E4663" t="str">
        <f>VLOOKUP(D4663,Mapping!$E$2:$F$28,2,0)</f>
        <v>sum</v>
      </c>
      <c r="F4663">
        <v>0</v>
      </c>
    </row>
    <row r="4664" spans="1:6" x14ac:dyDescent="0.35">
      <c r="A4664" s="56">
        <v>44424</v>
      </c>
      <c r="B4664" s="56" t="str">
        <f>VLOOKUP(A4664,Mapping!$H$2:$I$215,2,0)</f>
        <v>Post</v>
      </c>
      <c r="C4664" s="123">
        <f>VLOOKUP(A4664,Mapping!$H$2:$J$215,3,0)</f>
        <v>0</v>
      </c>
      <c r="D4664" t="s">
        <v>127</v>
      </c>
      <c r="E4664" t="str">
        <f>VLOOKUP(D4664,Mapping!$E$2:$F$28,2,0)</f>
        <v>sum</v>
      </c>
      <c r="F4664">
        <v>0</v>
      </c>
    </row>
    <row r="4665" spans="1:6" x14ac:dyDescent="0.35">
      <c r="A4665" s="56">
        <v>44425</v>
      </c>
      <c r="B4665" s="56" t="str">
        <f>VLOOKUP(A4665,Mapping!$H$2:$I$215,2,0)</f>
        <v>Post</v>
      </c>
      <c r="C4665" s="123">
        <f>VLOOKUP(A4665,Mapping!$H$2:$J$215,3,0)</f>
        <v>0</v>
      </c>
      <c r="D4665" t="s">
        <v>127</v>
      </c>
      <c r="E4665" t="str">
        <f>VLOOKUP(D4665,Mapping!$E$2:$F$28,2,0)</f>
        <v>sum</v>
      </c>
      <c r="F4665">
        <v>0</v>
      </c>
    </row>
    <row r="4666" spans="1:6" x14ac:dyDescent="0.35">
      <c r="A4666" s="56">
        <v>44426</v>
      </c>
      <c r="B4666" s="56" t="str">
        <f>VLOOKUP(A4666,Mapping!$H$2:$I$215,2,0)</f>
        <v>Post</v>
      </c>
      <c r="C4666" s="123">
        <f>VLOOKUP(A4666,Mapping!$H$2:$J$215,3,0)</f>
        <v>0</v>
      </c>
      <c r="D4666" t="s">
        <v>127</v>
      </c>
      <c r="E4666" t="str">
        <f>VLOOKUP(D4666,Mapping!$E$2:$F$28,2,0)</f>
        <v>sum</v>
      </c>
      <c r="F4666">
        <v>0</v>
      </c>
    </row>
    <row r="4667" spans="1:6" x14ac:dyDescent="0.35">
      <c r="A4667" s="56">
        <v>44427</v>
      </c>
      <c r="B4667" s="56" t="str">
        <f>VLOOKUP(A4667,Mapping!$H$2:$I$215,2,0)</f>
        <v>Post</v>
      </c>
      <c r="C4667" s="123">
        <f>VLOOKUP(A4667,Mapping!$H$2:$J$215,3,0)</f>
        <v>0</v>
      </c>
      <c r="D4667" t="s">
        <v>127</v>
      </c>
      <c r="E4667" t="str">
        <f>VLOOKUP(D4667,Mapping!$E$2:$F$28,2,0)</f>
        <v>sum</v>
      </c>
      <c r="F4667">
        <v>0</v>
      </c>
    </row>
    <row r="4668" spans="1:6" x14ac:dyDescent="0.35">
      <c r="A4668" s="56">
        <v>44428</v>
      </c>
      <c r="B4668" s="56" t="str">
        <f>VLOOKUP(A4668,Mapping!$H$2:$I$215,2,0)</f>
        <v>Post</v>
      </c>
      <c r="C4668" s="123">
        <f>VLOOKUP(A4668,Mapping!$H$2:$J$215,3,0)</f>
        <v>0</v>
      </c>
      <c r="D4668" t="s">
        <v>127</v>
      </c>
      <c r="E4668" t="str">
        <f>VLOOKUP(D4668,Mapping!$E$2:$F$28,2,0)</f>
        <v>sum</v>
      </c>
      <c r="F4668">
        <v>0</v>
      </c>
    </row>
    <row r="4669" spans="1:6" x14ac:dyDescent="0.35">
      <c r="A4669" s="56">
        <v>44429</v>
      </c>
      <c r="B4669" s="56" t="str">
        <f>VLOOKUP(A4669,Mapping!$H$2:$I$215,2,0)</f>
        <v>Post</v>
      </c>
      <c r="C4669" s="123">
        <f>VLOOKUP(A4669,Mapping!$H$2:$J$215,3,0)</f>
        <v>0</v>
      </c>
      <c r="D4669" t="s">
        <v>127</v>
      </c>
      <c r="E4669" t="str">
        <f>VLOOKUP(D4669,Mapping!$E$2:$F$28,2,0)</f>
        <v>sum</v>
      </c>
      <c r="F4669">
        <v>0</v>
      </c>
    </row>
    <row r="4670" spans="1:6" x14ac:dyDescent="0.35">
      <c r="A4670" s="56">
        <v>44430</v>
      </c>
      <c r="B4670" s="56" t="str">
        <f>VLOOKUP(A4670,Mapping!$H$2:$I$215,2,0)</f>
        <v>Post</v>
      </c>
      <c r="C4670" s="123">
        <f>VLOOKUP(A4670,Mapping!$H$2:$J$215,3,0)</f>
        <v>0</v>
      </c>
      <c r="D4670" t="s">
        <v>127</v>
      </c>
      <c r="E4670" t="str">
        <f>VLOOKUP(D4670,Mapping!$E$2:$F$28,2,0)</f>
        <v>sum</v>
      </c>
      <c r="F4670">
        <v>0</v>
      </c>
    </row>
    <row r="4671" spans="1:6" x14ac:dyDescent="0.35">
      <c r="A4671" s="56">
        <v>44431</v>
      </c>
      <c r="B4671" s="56" t="str">
        <f>VLOOKUP(A4671,Mapping!$H$2:$I$215,2,0)</f>
        <v>Post</v>
      </c>
      <c r="C4671" s="123">
        <f>VLOOKUP(A4671,Mapping!$H$2:$J$215,3,0)</f>
        <v>0</v>
      </c>
      <c r="D4671" t="s">
        <v>127</v>
      </c>
      <c r="E4671" t="str">
        <f>VLOOKUP(D4671,Mapping!$E$2:$F$28,2,0)</f>
        <v>sum</v>
      </c>
      <c r="F4671">
        <v>0</v>
      </c>
    </row>
    <row r="4672" spans="1:6" x14ac:dyDescent="0.35">
      <c r="A4672" s="56">
        <v>44432</v>
      </c>
      <c r="B4672" s="56" t="str">
        <f>VLOOKUP(A4672,Mapping!$H$2:$I$215,2,0)</f>
        <v>Post</v>
      </c>
      <c r="C4672" s="123">
        <f>VLOOKUP(A4672,Mapping!$H$2:$J$215,3,0)</f>
        <v>0</v>
      </c>
      <c r="D4672" t="s">
        <v>127</v>
      </c>
      <c r="E4672" t="str">
        <f>VLOOKUP(D4672,Mapping!$E$2:$F$28,2,0)</f>
        <v>sum</v>
      </c>
      <c r="F4672">
        <v>0</v>
      </c>
    </row>
    <row r="4673" spans="1:6" x14ac:dyDescent="0.35">
      <c r="A4673" s="56">
        <v>44433</v>
      </c>
      <c r="B4673" s="56" t="str">
        <f>VLOOKUP(A4673,Mapping!$H$2:$I$215,2,0)</f>
        <v>Post</v>
      </c>
      <c r="C4673" s="123">
        <f>VLOOKUP(A4673,Mapping!$H$2:$J$215,3,0)</f>
        <v>0</v>
      </c>
      <c r="D4673" t="s">
        <v>127</v>
      </c>
      <c r="E4673" t="str">
        <f>VLOOKUP(D4673,Mapping!$E$2:$F$28,2,0)</f>
        <v>sum</v>
      </c>
      <c r="F4673">
        <v>0</v>
      </c>
    </row>
    <row r="4674" spans="1:6" x14ac:dyDescent="0.35">
      <c r="A4674" s="56">
        <v>44434</v>
      </c>
      <c r="B4674" s="56" t="str">
        <f>VLOOKUP(A4674,Mapping!$H$2:$I$215,2,0)</f>
        <v>Post</v>
      </c>
      <c r="C4674" s="123">
        <f>VLOOKUP(A4674,Mapping!$H$2:$J$215,3,0)</f>
        <v>0</v>
      </c>
      <c r="D4674" t="s">
        <v>127</v>
      </c>
      <c r="E4674" t="str">
        <f>VLOOKUP(D4674,Mapping!$E$2:$F$28,2,0)</f>
        <v>sum</v>
      </c>
      <c r="F4674">
        <v>0</v>
      </c>
    </row>
    <row r="4675" spans="1:6" x14ac:dyDescent="0.35">
      <c r="A4675" s="56">
        <v>44435</v>
      </c>
      <c r="B4675" s="56" t="str">
        <f>VLOOKUP(A4675,Mapping!$H$2:$I$215,2,0)</f>
        <v>Post</v>
      </c>
      <c r="C4675" s="123">
        <f>VLOOKUP(A4675,Mapping!$H$2:$J$215,3,0)</f>
        <v>0</v>
      </c>
      <c r="D4675" t="s">
        <v>127</v>
      </c>
      <c r="E4675" t="str">
        <f>VLOOKUP(D4675,Mapping!$E$2:$F$28,2,0)</f>
        <v>sum</v>
      </c>
      <c r="F4675">
        <v>1</v>
      </c>
    </row>
    <row r="4676" spans="1:6" x14ac:dyDescent="0.35">
      <c r="A4676" s="56">
        <v>44436</v>
      </c>
      <c r="B4676" s="56" t="str">
        <f>VLOOKUP(A4676,Mapping!$H$2:$I$215,2,0)</f>
        <v>Post</v>
      </c>
      <c r="C4676" s="123">
        <f>VLOOKUP(A4676,Mapping!$H$2:$J$215,3,0)</f>
        <v>0</v>
      </c>
      <c r="D4676" t="s">
        <v>127</v>
      </c>
      <c r="E4676" t="str">
        <f>VLOOKUP(D4676,Mapping!$E$2:$F$28,2,0)</f>
        <v>sum</v>
      </c>
      <c r="F4676">
        <v>1</v>
      </c>
    </row>
    <row r="4677" spans="1:6" x14ac:dyDescent="0.35">
      <c r="A4677" s="56">
        <v>44437</v>
      </c>
      <c r="B4677" s="56" t="str">
        <f>VLOOKUP(A4677,Mapping!$H$2:$I$215,2,0)</f>
        <v>Post</v>
      </c>
      <c r="C4677" s="123">
        <f>VLOOKUP(A4677,Mapping!$H$2:$J$215,3,0)</f>
        <v>0</v>
      </c>
      <c r="D4677" t="s">
        <v>127</v>
      </c>
      <c r="E4677" t="str">
        <f>VLOOKUP(D4677,Mapping!$E$2:$F$28,2,0)</f>
        <v>sum</v>
      </c>
      <c r="F4677">
        <v>1</v>
      </c>
    </row>
    <row r="4678" spans="1:6" x14ac:dyDescent="0.35">
      <c r="A4678" s="56">
        <v>44438</v>
      </c>
      <c r="B4678" s="56" t="str">
        <f>VLOOKUP(A4678,Mapping!$H$2:$I$215,2,0)</f>
        <v>Post</v>
      </c>
      <c r="C4678" s="123">
        <f>VLOOKUP(A4678,Mapping!$H$2:$J$215,3,0)</f>
        <v>0</v>
      </c>
      <c r="D4678" t="s">
        <v>127</v>
      </c>
      <c r="E4678" t="str">
        <f>VLOOKUP(D4678,Mapping!$E$2:$F$28,2,0)</f>
        <v>sum</v>
      </c>
      <c r="F4678">
        <v>1</v>
      </c>
    </row>
    <row r="4679" spans="1:6" x14ac:dyDescent="0.35">
      <c r="A4679" s="56">
        <v>44439</v>
      </c>
      <c r="B4679" s="56" t="str">
        <f>VLOOKUP(A4679,Mapping!$H$2:$I$215,2,0)</f>
        <v>Post</v>
      </c>
      <c r="C4679" s="123">
        <f>VLOOKUP(A4679,Mapping!$H$2:$J$215,3,0)</f>
        <v>0</v>
      </c>
      <c r="D4679" t="s">
        <v>127</v>
      </c>
      <c r="E4679" t="str">
        <f>VLOOKUP(D4679,Mapping!$E$2:$F$28,2,0)</f>
        <v>sum</v>
      </c>
      <c r="F4679">
        <v>1</v>
      </c>
    </row>
    <row r="4680" spans="1:6" x14ac:dyDescent="0.35">
      <c r="A4680" s="56">
        <v>44440</v>
      </c>
      <c r="B4680" s="56" t="str">
        <f>VLOOKUP(A4680,Mapping!$H$2:$I$215,2,0)</f>
        <v>Post</v>
      </c>
      <c r="C4680" s="123">
        <f>VLOOKUP(A4680,Mapping!$H$2:$J$215,3,0)</f>
        <v>0</v>
      </c>
      <c r="D4680" t="s">
        <v>127</v>
      </c>
      <c r="E4680" t="str">
        <f>VLOOKUP(D4680,Mapping!$E$2:$F$28,2,0)</f>
        <v>sum</v>
      </c>
      <c r="F4680">
        <v>1</v>
      </c>
    </row>
    <row r="4681" spans="1:6" x14ac:dyDescent="0.35">
      <c r="A4681" s="56">
        <v>44441</v>
      </c>
      <c r="B4681" s="56" t="str">
        <f>VLOOKUP(A4681,Mapping!$H$2:$I$215,2,0)</f>
        <v>Post</v>
      </c>
      <c r="C4681" s="123">
        <f>VLOOKUP(A4681,Mapping!$H$2:$J$215,3,0)</f>
        <v>0</v>
      </c>
      <c r="D4681" t="s">
        <v>127</v>
      </c>
      <c r="E4681" t="str">
        <f>VLOOKUP(D4681,Mapping!$E$2:$F$28,2,0)</f>
        <v>sum</v>
      </c>
      <c r="F4681">
        <v>1</v>
      </c>
    </row>
    <row r="4682" spans="1:6" x14ac:dyDescent="0.35">
      <c r="A4682" s="56">
        <v>44442</v>
      </c>
      <c r="B4682" s="56" t="str">
        <f>VLOOKUP(A4682,Mapping!$H$2:$I$215,2,0)</f>
        <v>Post</v>
      </c>
      <c r="C4682" s="123">
        <f>VLOOKUP(A4682,Mapping!$H$2:$J$215,3,0)</f>
        <v>0</v>
      </c>
      <c r="D4682" t="s">
        <v>127</v>
      </c>
      <c r="E4682" t="str">
        <f>VLOOKUP(D4682,Mapping!$E$2:$F$28,2,0)</f>
        <v>sum</v>
      </c>
      <c r="F4682">
        <v>1</v>
      </c>
    </row>
    <row r="4683" spans="1:6" x14ac:dyDescent="0.35">
      <c r="A4683" s="56">
        <v>44443</v>
      </c>
      <c r="B4683" s="56" t="str">
        <f>VLOOKUP(A4683,Mapping!$H$2:$I$215,2,0)</f>
        <v>Post</v>
      </c>
      <c r="C4683" s="123">
        <f>VLOOKUP(A4683,Mapping!$H$2:$J$215,3,0)</f>
        <v>0</v>
      </c>
      <c r="D4683" t="s">
        <v>127</v>
      </c>
      <c r="E4683" t="str">
        <f>VLOOKUP(D4683,Mapping!$E$2:$F$28,2,0)</f>
        <v>sum</v>
      </c>
      <c r="F4683">
        <v>1</v>
      </c>
    </row>
    <row r="4684" spans="1:6" x14ac:dyDescent="0.35">
      <c r="A4684" s="56">
        <v>44444</v>
      </c>
      <c r="B4684" s="56" t="str">
        <f>VLOOKUP(A4684,Mapping!$H$2:$I$215,2,0)</f>
        <v>Post</v>
      </c>
      <c r="C4684" s="123">
        <f>VLOOKUP(A4684,Mapping!$H$2:$J$215,3,0)</f>
        <v>0</v>
      </c>
      <c r="D4684" t="s">
        <v>127</v>
      </c>
      <c r="E4684" t="str">
        <f>VLOOKUP(D4684,Mapping!$E$2:$F$28,2,0)</f>
        <v>sum</v>
      </c>
      <c r="F4684">
        <v>1</v>
      </c>
    </row>
    <row r="4685" spans="1:6" x14ac:dyDescent="0.35">
      <c r="A4685" s="56">
        <v>44445</v>
      </c>
      <c r="B4685" s="56" t="str">
        <f>VLOOKUP(A4685,Mapping!$H$2:$I$215,2,0)</f>
        <v>Post</v>
      </c>
      <c r="C4685" s="123">
        <f>VLOOKUP(A4685,Mapping!$H$2:$J$215,3,0)</f>
        <v>0</v>
      </c>
      <c r="D4685" t="s">
        <v>127</v>
      </c>
      <c r="E4685" t="str">
        <f>VLOOKUP(D4685,Mapping!$E$2:$F$28,2,0)</f>
        <v>sum</v>
      </c>
      <c r="F4685">
        <v>1</v>
      </c>
    </row>
    <row r="4686" spans="1:6" x14ac:dyDescent="0.35">
      <c r="A4686" s="56">
        <v>44446</v>
      </c>
      <c r="B4686" s="56" t="str">
        <f>VLOOKUP(A4686,Mapping!$H$2:$I$215,2,0)</f>
        <v>Post</v>
      </c>
      <c r="C4686" s="123">
        <f>VLOOKUP(A4686,Mapping!$H$2:$J$215,3,0)</f>
        <v>0</v>
      </c>
      <c r="D4686" t="s">
        <v>127</v>
      </c>
      <c r="E4686" t="str">
        <f>VLOOKUP(D4686,Mapping!$E$2:$F$28,2,0)</f>
        <v>sum</v>
      </c>
      <c r="F4686">
        <v>1</v>
      </c>
    </row>
    <row r="4687" spans="1:6" x14ac:dyDescent="0.35">
      <c r="A4687" s="56">
        <v>44447</v>
      </c>
      <c r="B4687" s="56" t="str">
        <f>VLOOKUP(A4687,Mapping!$H$2:$I$215,2,0)</f>
        <v>Post</v>
      </c>
      <c r="C4687" s="123">
        <f>VLOOKUP(A4687,Mapping!$H$2:$J$215,3,0)</f>
        <v>0</v>
      </c>
      <c r="D4687" t="s">
        <v>127</v>
      </c>
      <c r="E4687" t="str">
        <f>VLOOKUP(D4687,Mapping!$E$2:$F$28,2,0)</f>
        <v>sum</v>
      </c>
      <c r="F4687">
        <v>1</v>
      </c>
    </row>
    <row r="4688" spans="1:6" x14ac:dyDescent="0.35">
      <c r="A4688" s="56">
        <v>44448</v>
      </c>
      <c r="B4688" s="56" t="str">
        <f>VLOOKUP(A4688,Mapping!$H$2:$I$215,2,0)</f>
        <v>Post</v>
      </c>
      <c r="C4688" s="123">
        <f>VLOOKUP(A4688,Mapping!$H$2:$J$215,3,0)</f>
        <v>0</v>
      </c>
      <c r="D4688" t="s">
        <v>127</v>
      </c>
      <c r="E4688" t="str">
        <f>VLOOKUP(D4688,Mapping!$E$2:$F$28,2,0)</f>
        <v>sum</v>
      </c>
      <c r="F4688">
        <v>1</v>
      </c>
    </row>
    <row r="4689" spans="1:6" x14ac:dyDescent="0.35">
      <c r="A4689" s="56">
        <v>44449</v>
      </c>
      <c r="B4689" s="56" t="str">
        <f>VLOOKUP(A4689,Mapping!$H$2:$I$215,2,0)</f>
        <v>Post</v>
      </c>
      <c r="C4689" s="123">
        <f>VLOOKUP(A4689,Mapping!$H$2:$J$215,3,0)</f>
        <v>0</v>
      </c>
      <c r="D4689" t="s">
        <v>127</v>
      </c>
      <c r="E4689" t="str">
        <f>VLOOKUP(D4689,Mapping!$E$2:$F$28,2,0)</f>
        <v>sum</v>
      </c>
      <c r="F4689">
        <v>1</v>
      </c>
    </row>
    <row r="4690" spans="1:6" x14ac:dyDescent="0.35">
      <c r="A4690" s="56">
        <v>44450</v>
      </c>
      <c r="B4690" s="56" t="str">
        <f>VLOOKUP(A4690,Mapping!$H$2:$I$215,2,0)</f>
        <v>Post</v>
      </c>
      <c r="C4690" s="123">
        <f>VLOOKUP(A4690,Mapping!$H$2:$J$215,3,0)</f>
        <v>0</v>
      </c>
      <c r="D4690" t="s">
        <v>127</v>
      </c>
      <c r="E4690" t="str">
        <f>VLOOKUP(D4690,Mapping!$E$2:$F$28,2,0)</f>
        <v>sum</v>
      </c>
      <c r="F4690">
        <v>1</v>
      </c>
    </row>
    <row r="4691" spans="1:6" x14ac:dyDescent="0.35">
      <c r="A4691" s="56">
        <v>44451</v>
      </c>
      <c r="B4691" s="56" t="str">
        <f>VLOOKUP(A4691,Mapping!$H$2:$I$215,2,0)</f>
        <v>Post</v>
      </c>
      <c r="C4691" s="123">
        <f>VLOOKUP(A4691,Mapping!$H$2:$J$215,3,0)</f>
        <v>0</v>
      </c>
      <c r="D4691" t="s">
        <v>127</v>
      </c>
      <c r="E4691" t="str">
        <f>VLOOKUP(D4691,Mapping!$E$2:$F$28,2,0)</f>
        <v>sum</v>
      </c>
      <c r="F4691">
        <v>1</v>
      </c>
    </row>
    <row r="4692" spans="1:6" x14ac:dyDescent="0.35">
      <c r="A4692" s="56">
        <v>44452</v>
      </c>
      <c r="B4692" s="56" t="str">
        <f>VLOOKUP(A4692,Mapping!$H$2:$I$215,2,0)</f>
        <v>Post</v>
      </c>
      <c r="C4692" s="123">
        <f>VLOOKUP(A4692,Mapping!$H$2:$J$215,3,0)</f>
        <v>0</v>
      </c>
      <c r="D4692" t="s">
        <v>127</v>
      </c>
      <c r="E4692" t="str">
        <f>VLOOKUP(D4692,Mapping!$E$2:$F$28,2,0)</f>
        <v>sum</v>
      </c>
      <c r="F4692">
        <v>1</v>
      </c>
    </row>
    <row r="4693" spans="1:6" x14ac:dyDescent="0.35">
      <c r="A4693" s="56">
        <v>44453</v>
      </c>
      <c r="B4693" s="56" t="str">
        <f>VLOOKUP(A4693,Mapping!$H$2:$I$215,2,0)</f>
        <v>Post</v>
      </c>
      <c r="C4693" s="123">
        <f>VLOOKUP(A4693,Mapping!$H$2:$J$215,3,0)</f>
        <v>0</v>
      </c>
      <c r="D4693" t="s">
        <v>127</v>
      </c>
      <c r="E4693" t="str">
        <f>VLOOKUP(D4693,Mapping!$E$2:$F$28,2,0)</f>
        <v>sum</v>
      </c>
      <c r="F4693">
        <v>1</v>
      </c>
    </row>
    <row r="4694" spans="1:6" x14ac:dyDescent="0.35">
      <c r="A4694" s="56">
        <v>44454</v>
      </c>
      <c r="B4694" s="56" t="str">
        <f>VLOOKUP(A4694,Mapping!$H$2:$I$215,2,0)</f>
        <v>Post</v>
      </c>
      <c r="C4694" s="123">
        <f>VLOOKUP(A4694,Mapping!$H$2:$J$215,3,0)</f>
        <v>0</v>
      </c>
      <c r="D4694" t="s">
        <v>127</v>
      </c>
      <c r="E4694" t="str">
        <f>VLOOKUP(D4694,Mapping!$E$2:$F$28,2,0)</f>
        <v>sum</v>
      </c>
      <c r="F4694">
        <v>1</v>
      </c>
    </row>
    <row r="4695" spans="1:6" x14ac:dyDescent="0.35">
      <c r="A4695" s="56">
        <v>44455</v>
      </c>
      <c r="B4695" s="56" t="str">
        <f>VLOOKUP(A4695,Mapping!$H$2:$I$215,2,0)</f>
        <v>Post</v>
      </c>
      <c r="C4695" s="123">
        <f>VLOOKUP(A4695,Mapping!$H$2:$J$215,3,0)</f>
        <v>0</v>
      </c>
      <c r="D4695" t="s">
        <v>127</v>
      </c>
      <c r="E4695" t="str">
        <f>VLOOKUP(D4695,Mapping!$E$2:$F$28,2,0)</f>
        <v>sum</v>
      </c>
      <c r="F4695">
        <v>1</v>
      </c>
    </row>
    <row r="4696" spans="1:6" x14ac:dyDescent="0.35">
      <c r="A4696" s="56">
        <v>44456</v>
      </c>
      <c r="B4696" s="56" t="str">
        <f>VLOOKUP(A4696,Mapping!$H$2:$I$215,2,0)</f>
        <v>Post</v>
      </c>
      <c r="C4696" s="123">
        <f>VLOOKUP(A4696,Mapping!$H$2:$J$215,3,0)</f>
        <v>0</v>
      </c>
      <c r="D4696" t="s">
        <v>127</v>
      </c>
      <c r="E4696" t="str">
        <f>VLOOKUP(D4696,Mapping!$E$2:$F$28,2,0)</f>
        <v>sum</v>
      </c>
      <c r="F4696">
        <v>0</v>
      </c>
    </row>
    <row r="4697" spans="1:6" x14ac:dyDescent="0.35">
      <c r="A4697" s="56">
        <v>44457</v>
      </c>
      <c r="B4697" s="56" t="str">
        <f>VLOOKUP(A4697,Mapping!$H$2:$I$215,2,0)</f>
        <v>Post</v>
      </c>
      <c r="C4697" s="123">
        <f>VLOOKUP(A4697,Mapping!$H$2:$J$215,3,0)</f>
        <v>0</v>
      </c>
      <c r="D4697" t="s">
        <v>127</v>
      </c>
      <c r="E4697" t="str">
        <f>VLOOKUP(D4697,Mapping!$E$2:$F$28,2,0)</f>
        <v>sum</v>
      </c>
      <c r="F4697">
        <v>0</v>
      </c>
    </row>
    <row r="4698" spans="1:6" x14ac:dyDescent="0.35">
      <c r="A4698" s="56">
        <v>44458</v>
      </c>
      <c r="B4698" s="56" t="str">
        <f>VLOOKUP(A4698,Mapping!$H$2:$I$215,2,0)</f>
        <v>Post</v>
      </c>
      <c r="C4698" s="123">
        <f>VLOOKUP(A4698,Mapping!$H$2:$J$215,3,0)</f>
        <v>0</v>
      </c>
      <c r="D4698" t="s">
        <v>127</v>
      </c>
      <c r="E4698" t="str">
        <f>VLOOKUP(D4698,Mapping!$E$2:$F$28,2,0)</f>
        <v>sum</v>
      </c>
      <c r="F4698">
        <v>0</v>
      </c>
    </row>
    <row r="4699" spans="1:6" x14ac:dyDescent="0.35">
      <c r="A4699" s="56">
        <v>44459</v>
      </c>
      <c r="B4699" s="56" t="str">
        <f>VLOOKUP(A4699,Mapping!$H$2:$I$215,2,0)</f>
        <v>Post</v>
      </c>
      <c r="C4699" s="123">
        <f>VLOOKUP(A4699,Mapping!$H$2:$J$215,3,0)</f>
        <v>0</v>
      </c>
      <c r="D4699" t="s">
        <v>127</v>
      </c>
      <c r="E4699" t="str">
        <f>VLOOKUP(D4699,Mapping!$E$2:$F$28,2,0)</f>
        <v>sum</v>
      </c>
      <c r="F4699">
        <v>0</v>
      </c>
    </row>
    <row r="4700" spans="1:6" x14ac:dyDescent="0.35">
      <c r="A4700" s="56">
        <v>44460</v>
      </c>
      <c r="B4700" s="56" t="str">
        <f>VLOOKUP(A4700,Mapping!$H$2:$I$215,2,0)</f>
        <v>Post</v>
      </c>
      <c r="C4700" s="123">
        <f>VLOOKUP(A4700,Mapping!$H$2:$J$215,3,0)</f>
        <v>0</v>
      </c>
      <c r="D4700" t="s">
        <v>127</v>
      </c>
      <c r="E4700" t="str">
        <f>VLOOKUP(D4700,Mapping!$E$2:$F$28,2,0)</f>
        <v>sum</v>
      </c>
      <c r="F4700">
        <v>0</v>
      </c>
    </row>
    <row r="4701" spans="1:6" x14ac:dyDescent="0.35">
      <c r="A4701" s="56">
        <v>44461</v>
      </c>
      <c r="B4701" s="56" t="str">
        <f>VLOOKUP(A4701,Mapping!$H$2:$I$215,2,0)</f>
        <v>Post</v>
      </c>
      <c r="C4701" s="123">
        <f>VLOOKUP(A4701,Mapping!$H$2:$J$215,3,0)</f>
        <v>0</v>
      </c>
      <c r="D4701" t="s">
        <v>127</v>
      </c>
      <c r="E4701" t="str">
        <f>VLOOKUP(D4701,Mapping!$E$2:$F$28,2,0)</f>
        <v>sum</v>
      </c>
      <c r="F4701">
        <v>0</v>
      </c>
    </row>
    <row r="4702" spans="1:6" x14ac:dyDescent="0.35">
      <c r="A4702" s="56">
        <v>44462</v>
      </c>
      <c r="B4702" s="56" t="str">
        <f>VLOOKUP(A4702,Mapping!$H$2:$I$215,2,0)</f>
        <v>Post</v>
      </c>
      <c r="C4702" s="123">
        <f>VLOOKUP(A4702,Mapping!$H$2:$J$215,3,0)</f>
        <v>0</v>
      </c>
      <c r="D4702" t="s">
        <v>127</v>
      </c>
      <c r="E4702" t="str">
        <f>VLOOKUP(D4702,Mapping!$E$2:$F$28,2,0)</f>
        <v>sum</v>
      </c>
      <c r="F4702">
        <v>0</v>
      </c>
    </row>
    <row r="4703" spans="1:6" x14ac:dyDescent="0.35">
      <c r="A4703" s="56">
        <v>44463</v>
      </c>
      <c r="B4703" s="56" t="str">
        <f>VLOOKUP(A4703,Mapping!$H$2:$I$215,2,0)</f>
        <v>Post</v>
      </c>
      <c r="C4703" s="123">
        <f>VLOOKUP(A4703,Mapping!$H$2:$J$215,3,0)</f>
        <v>0</v>
      </c>
      <c r="D4703" t="s">
        <v>127</v>
      </c>
      <c r="E4703" t="str">
        <f>VLOOKUP(D4703,Mapping!$E$2:$F$28,2,0)</f>
        <v>sum</v>
      </c>
      <c r="F4703">
        <v>0</v>
      </c>
    </row>
    <row r="4704" spans="1:6" x14ac:dyDescent="0.35">
      <c r="A4704" s="56">
        <v>44464</v>
      </c>
      <c r="B4704" s="56" t="str">
        <f>VLOOKUP(A4704,Mapping!$H$2:$I$215,2,0)</f>
        <v>Post</v>
      </c>
      <c r="C4704" s="123">
        <f>VLOOKUP(A4704,Mapping!$H$2:$J$215,3,0)</f>
        <v>0</v>
      </c>
      <c r="D4704" t="s">
        <v>127</v>
      </c>
      <c r="E4704" t="str">
        <f>VLOOKUP(D4704,Mapping!$E$2:$F$28,2,0)</f>
        <v>sum</v>
      </c>
      <c r="F4704">
        <v>0</v>
      </c>
    </row>
    <row r="4705" spans="1:6" x14ac:dyDescent="0.35">
      <c r="A4705" s="56">
        <v>44465</v>
      </c>
      <c r="B4705" s="56" t="str">
        <f>VLOOKUP(A4705,Mapping!$H$2:$I$215,2,0)</f>
        <v>Post</v>
      </c>
      <c r="C4705" s="123">
        <f>VLOOKUP(A4705,Mapping!$H$2:$J$215,3,0)</f>
        <v>0</v>
      </c>
      <c r="D4705" t="s">
        <v>127</v>
      </c>
      <c r="E4705" t="str">
        <f>VLOOKUP(D4705,Mapping!$E$2:$F$28,2,0)</f>
        <v>sum</v>
      </c>
      <c r="F4705">
        <v>0</v>
      </c>
    </row>
    <row r="4706" spans="1:6" x14ac:dyDescent="0.35">
      <c r="A4706" s="56">
        <v>44466</v>
      </c>
      <c r="B4706" s="56" t="str">
        <f>VLOOKUP(A4706,Mapping!$H$2:$I$215,2,0)</f>
        <v>Post</v>
      </c>
      <c r="C4706" s="123">
        <f>VLOOKUP(A4706,Mapping!$H$2:$J$215,3,0)</f>
        <v>0</v>
      </c>
      <c r="D4706" t="s">
        <v>127</v>
      </c>
      <c r="E4706" t="str">
        <f>VLOOKUP(D4706,Mapping!$E$2:$F$28,2,0)</f>
        <v>sum</v>
      </c>
      <c r="F4706">
        <v>0</v>
      </c>
    </row>
    <row r="4707" spans="1:6" x14ac:dyDescent="0.35">
      <c r="A4707" s="56">
        <v>44467</v>
      </c>
      <c r="B4707" s="56" t="str">
        <f>VLOOKUP(A4707,Mapping!$H$2:$I$215,2,0)</f>
        <v>Post</v>
      </c>
      <c r="C4707" s="123">
        <f>VLOOKUP(A4707,Mapping!$H$2:$J$215,3,0)</f>
        <v>0</v>
      </c>
      <c r="D4707" t="s">
        <v>127</v>
      </c>
      <c r="E4707" t="str">
        <f>VLOOKUP(D4707,Mapping!$E$2:$F$28,2,0)</f>
        <v>sum</v>
      </c>
      <c r="F4707">
        <v>0</v>
      </c>
    </row>
    <row r="4708" spans="1:6" x14ac:dyDescent="0.35">
      <c r="A4708" s="56">
        <v>44468</v>
      </c>
      <c r="B4708" s="56" t="str">
        <f>VLOOKUP(A4708,Mapping!$H$2:$I$215,2,0)</f>
        <v>Post</v>
      </c>
      <c r="C4708" s="123">
        <f>VLOOKUP(A4708,Mapping!$H$2:$J$215,3,0)</f>
        <v>0</v>
      </c>
      <c r="D4708" t="s">
        <v>127</v>
      </c>
      <c r="E4708" t="str">
        <f>VLOOKUP(D4708,Mapping!$E$2:$F$28,2,0)</f>
        <v>sum</v>
      </c>
      <c r="F4708">
        <v>0</v>
      </c>
    </row>
    <row r="4709" spans="1:6" x14ac:dyDescent="0.35">
      <c r="A4709" s="56">
        <v>44469</v>
      </c>
      <c r="B4709" s="56" t="str">
        <f>VLOOKUP(A4709,Mapping!$H$2:$I$215,2,0)</f>
        <v>Post</v>
      </c>
      <c r="C4709" s="123">
        <f>VLOOKUP(A4709,Mapping!$H$2:$J$215,3,0)</f>
        <v>0</v>
      </c>
      <c r="D4709" t="s">
        <v>127</v>
      </c>
      <c r="E4709" t="str">
        <f>VLOOKUP(D4709,Mapping!$E$2:$F$28,2,0)</f>
        <v>sum</v>
      </c>
      <c r="F4709">
        <v>0</v>
      </c>
    </row>
    <row r="4710" spans="1:6" x14ac:dyDescent="0.35">
      <c r="A4710" s="56">
        <v>44256</v>
      </c>
      <c r="B4710" s="56" t="str">
        <f>VLOOKUP(A4710,Mapping!$H$2:$I$215,2,0)</f>
        <v>Pre</v>
      </c>
      <c r="C4710" s="123" t="str">
        <f>VLOOKUP(A4710,Mapping!$H$2:$J$215,3,0)</f>
        <v>Pre</v>
      </c>
      <c r="D4710" t="s">
        <v>129</v>
      </c>
      <c r="E4710" t="str">
        <f>VLOOKUP(D4710,Mapping!$E$2:$F$28,2,0)</f>
        <v>sum</v>
      </c>
      <c r="F4710">
        <v>0</v>
      </c>
    </row>
    <row r="4711" spans="1:6" x14ac:dyDescent="0.35">
      <c r="A4711" s="56">
        <v>44257</v>
      </c>
      <c r="B4711" s="56" t="str">
        <f>VLOOKUP(A4711,Mapping!$H$2:$I$215,2,0)</f>
        <v>Pre</v>
      </c>
      <c r="C4711" s="123" t="str">
        <f>VLOOKUP(A4711,Mapping!$H$2:$J$215,3,0)</f>
        <v>Pre</v>
      </c>
      <c r="D4711" t="s">
        <v>129</v>
      </c>
      <c r="E4711" t="str">
        <f>VLOOKUP(D4711,Mapping!$E$2:$F$28,2,0)</f>
        <v>sum</v>
      </c>
      <c r="F4711">
        <v>0</v>
      </c>
    </row>
    <row r="4712" spans="1:6" x14ac:dyDescent="0.35">
      <c r="A4712" s="56">
        <v>44258</v>
      </c>
      <c r="B4712" s="56" t="str">
        <f>VLOOKUP(A4712,Mapping!$H$2:$I$215,2,0)</f>
        <v>Pre</v>
      </c>
      <c r="C4712" s="123" t="str">
        <f>VLOOKUP(A4712,Mapping!$H$2:$J$215,3,0)</f>
        <v>Pre</v>
      </c>
      <c r="D4712" t="s">
        <v>129</v>
      </c>
      <c r="E4712" t="str">
        <f>VLOOKUP(D4712,Mapping!$E$2:$F$28,2,0)</f>
        <v>sum</v>
      </c>
      <c r="F4712">
        <v>0</v>
      </c>
    </row>
    <row r="4713" spans="1:6" x14ac:dyDescent="0.35">
      <c r="A4713" s="56">
        <v>44259</v>
      </c>
      <c r="B4713" s="56" t="str">
        <f>VLOOKUP(A4713,Mapping!$H$2:$I$215,2,0)</f>
        <v>Pre</v>
      </c>
      <c r="C4713" s="123" t="str">
        <f>VLOOKUP(A4713,Mapping!$H$2:$J$215,3,0)</f>
        <v>Pre</v>
      </c>
      <c r="D4713" t="s">
        <v>129</v>
      </c>
      <c r="E4713" t="str">
        <f>VLOOKUP(D4713,Mapping!$E$2:$F$28,2,0)</f>
        <v>sum</v>
      </c>
      <c r="F4713">
        <v>0</v>
      </c>
    </row>
    <row r="4714" spans="1:6" x14ac:dyDescent="0.35">
      <c r="A4714" s="56">
        <v>44260</v>
      </c>
      <c r="B4714" s="56" t="str">
        <f>VLOOKUP(A4714,Mapping!$H$2:$I$215,2,0)</f>
        <v>Pre</v>
      </c>
      <c r="C4714" s="123" t="str">
        <f>VLOOKUP(A4714,Mapping!$H$2:$J$215,3,0)</f>
        <v>Pre</v>
      </c>
      <c r="D4714" t="s">
        <v>129</v>
      </c>
      <c r="E4714" t="str">
        <f>VLOOKUP(D4714,Mapping!$E$2:$F$28,2,0)</f>
        <v>sum</v>
      </c>
      <c r="F4714">
        <v>0</v>
      </c>
    </row>
    <row r="4715" spans="1:6" x14ac:dyDescent="0.35">
      <c r="A4715" s="56">
        <v>44261</v>
      </c>
      <c r="B4715" s="56" t="str">
        <f>VLOOKUP(A4715,Mapping!$H$2:$I$215,2,0)</f>
        <v>Pre</v>
      </c>
      <c r="C4715" s="123" t="str">
        <f>VLOOKUP(A4715,Mapping!$H$2:$J$215,3,0)</f>
        <v>Pre</v>
      </c>
      <c r="D4715" t="s">
        <v>129</v>
      </c>
      <c r="E4715" t="str">
        <f>VLOOKUP(D4715,Mapping!$E$2:$F$28,2,0)</f>
        <v>sum</v>
      </c>
      <c r="F4715">
        <v>0</v>
      </c>
    </row>
    <row r="4716" spans="1:6" x14ac:dyDescent="0.35">
      <c r="A4716" s="56">
        <v>44262</v>
      </c>
      <c r="B4716" s="56" t="str">
        <f>VLOOKUP(A4716,Mapping!$H$2:$I$215,2,0)</f>
        <v>Pre</v>
      </c>
      <c r="C4716" s="123" t="str">
        <f>VLOOKUP(A4716,Mapping!$H$2:$J$215,3,0)</f>
        <v>Pre</v>
      </c>
      <c r="D4716" t="s">
        <v>129</v>
      </c>
      <c r="E4716" t="str">
        <f>VLOOKUP(D4716,Mapping!$E$2:$F$28,2,0)</f>
        <v>sum</v>
      </c>
      <c r="F4716">
        <v>0</v>
      </c>
    </row>
    <row r="4717" spans="1:6" x14ac:dyDescent="0.35">
      <c r="A4717" s="56">
        <v>44263</v>
      </c>
      <c r="B4717" s="56" t="str">
        <f>VLOOKUP(A4717,Mapping!$H$2:$I$215,2,0)</f>
        <v>Pre</v>
      </c>
      <c r="C4717" s="123" t="str">
        <f>VLOOKUP(A4717,Mapping!$H$2:$J$215,3,0)</f>
        <v>Pre</v>
      </c>
      <c r="D4717" t="s">
        <v>129</v>
      </c>
      <c r="E4717" t="str">
        <f>VLOOKUP(D4717,Mapping!$E$2:$F$28,2,0)</f>
        <v>sum</v>
      </c>
      <c r="F4717">
        <v>0</v>
      </c>
    </row>
    <row r="4718" spans="1:6" x14ac:dyDescent="0.35">
      <c r="A4718" s="56">
        <v>44264</v>
      </c>
      <c r="B4718" s="56" t="str">
        <f>VLOOKUP(A4718,Mapping!$H$2:$I$215,2,0)</f>
        <v>Pre</v>
      </c>
      <c r="C4718" s="123" t="str">
        <f>VLOOKUP(A4718,Mapping!$H$2:$J$215,3,0)</f>
        <v>Pre</v>
      </c>
      <c r="D4718" t="s">
        <v>129</v>
      </c>
      <c r="E4718" t="str">
        <f>VLOOKUP(D4718,Mapping!$E$2:$F$28,2,0)</f>
        <v>sum</v>
      </c>
      <c r="F4718">
        <v>0</v>
      </c>
    </row>
    <row r="4719" spans="1:6" x14ac:dyDescent="0.35">
      <c r="A4719" s="56">
        <v>44265</v>
      </c>
      <c r="B4719" s="56" t="str">
        <f>VLOOKUP(A4719,Mapping!$H$2:$I$215,2,0)</f>
        <v>Pre</v>
      </c>
      <c r="C4719" s="123" t="str">
        <f>VLOOKUP(A4719,Mapping!$H$2:$J$215,3,0)</f>
        <v>Pre</v>
      </c>
      <c r="D4719" t="s">
        <v>129</v>
      </c>
      <c r="E4719" t="str">
        <f>VLOOKUP(D4719,Mapping!$E$2:$F$28,2,0)</f>
        <v>sum</v>
      </c>
      <c r="F4719">
        <v>0</v>
      </c>
    </row>
    <row r="4720" spans="1:6" x14ac:dyDescent="0.35">
      <c r="A4720" s="56">
        <v>44266</v>
      </c>
      <c r="B4720" s="56" t="str">
        <f>VLOOKUP(A4720,Mapping!$H$2:$I$215,2,0)</f>
        <v>Pre</v>
      </c>
      <c r="C4720" s="123" t="str">
        <f>VLOOKUP(A4720,Mapping!$H$2:$J$215,3,0)</f>
        <v>Pre</v>
      </c>
      <c r="D4720" t="s">
        <v>129</v>
      </c>
      <c r="E4720" t="str">
        <f>VLOOKUP(D4720,Mapping!$E$2:$F$28,2,0)</f>
        <v>sum</v>
      </c>
      <c r="F4720">
        <v>0</v>
      </c>
    </row>
    <row r="4721" spans="1:6" x14ac:dyDescent="0.35">
      <c r="A4721" s="56">
        <v>44267</v>
      </c>
      <c r="B4721" s="56" t="str">
        <f>VLOOKUP(A4721,Mapping!$H$2:$I$215,2,0)</f>
        <v>Pre</v>
      </c>
      <c r="C4721" s="123" t="str">
        <f>VLOOKUP(A4721,Mapping!$H$2:$J$215,3,0)</f>
        <v>Pre</v>
      </c>
      <c r="D4721" t="s">
        <v>129</v>
      </c>
      <c r="E4721" t="str">
        <f>VLOOKUP(D4721,Mapping!$E$2:$F$28,2,0)</f>
        <v>sum</v>
      </c>
      <c r="F4721">
        <v>0</v>
      </c>
    </row>
    <row r="4722" spans="1:6" x14ac:dyDescent="0.35">
      <c r="A4722" s="56">
        <v>44268</v>
      </c>
      <c r="B4722" s="56" t="str">
        <f>VLOOKUP(A4722,Mapping!$H$2:$I$215,2,0)</f>
        <v>Pre</v>
      </c>
      <c r="C4722" s="123" t="str">
        <f>VLOOKUP(A4722,Mapping!$H$2:$J$215,3,0)</f>
        <v>Pre</v>
      </c>
      <c r="D4722" t="s">
        <v>129</v>
      </c>
      <c r="E4722" t="str">
        <f>VLOOKUP(D4722,Mapping!$E$2:$F$28,2,0)</f>
        <v>sum</v>
      </c>
      <c r="F4722">
        <v>0</v>
      </c>
    </row>
    <row r="4723" spans="1:6" x14ac:dyDescent="0.35">
      <c r="A4723" s="56">
        <v>44269</v>
      </c>
      <c r="B4723" s="56" t="str">
        <f>VLOOKUP(A4723,Mapping!$H$2:$I$215,2,0)</f>
        <v>Pre</v>
      </c>
      <c r="C4723" s="123" t="str">
        <f>VLOOKUP(A4723,Mapping!$H$2:$J$215,3,0)</f>
        <v>Pre</v>
      </c>
      <c r="D4723" t="s">
        <v>129</v>
      </c>
      <c r="E4723" t="str">
        <f>VLOOKUP(D4723,Mapping!$E$2:$F$28,2,0)</f>
        <v>sum</v>
      </c>
      <c r="F4723">
        <v>0</v>
      </c>
    </row>
    <row r="4724" spans="1:6" x14ac:dyDescent="0.35">
      <c r="A4724" s="56">
        <v>44270</v>
      </c>
      <c r="B4724" s="56" t="str">
        <f>VLOOKUP(A4724,Mapping!$H$2:$I$215,2,0)</f>
        <v>Pre</v>
      </c>
      <c r="C4724" s="123" t="str">
        <f>VLOOKUP(A4724,Mapping!$H$2:$J$215,3,0)</f>
        <v>Pre</v>
      </c>
      <c r="D4724" t="s">
        <v>129</v>
      </c>
      <c r="E4724" t="str">
        <f>VLOOKUP(D4724,Mapping!$E$2:$F$28,2,0)</f>
        <v>sum</v>
      </c>
      <c r="F4724">
        <v>0</v>
      </c>
    </row>
    <row r="4725" spans="1:6" x14ac:dyDescent="0.35">
      <c r="A4725" s="56">
        <v>44271</v>
      </c>
      <c r="B4725" s="56" t="str">
        <f>VLOOKUP(A4725,Mapping!$H$2:$I$215,2,0)</f>
        <v>Pre</v>
      </c>
      <c r="C4725" s="123" t="str">
        <f>VLOOKUP(A4725,Mapping!$H$2:$J$215,3,0)</f>
        <v>Pre</v>
      </c>
      <c r="D4725" t="s">
        <v>129</v>
      </c>
      <c r="E4725" t="str">
        <f>VLOOKUP(D4725,Mapping!$E$2:$F$28,2,0)</f>
        <v>sum</v>
      </c>
      <c r="F4725">
        <v>0</v>
      </c>
    </row>
    <row r="4726" spans="1:6" x14ac:dyDescent="0.35">
      <c r="A4726" s="56">
        <v>44272</v>
      </c>
      <c r="B4726" s="56" t="str">
        <f>VLOOKUP(A4726,Mapping!$H$2:$I$215,2,0)</f>
        <v>Pre</v>
      </c>
      <c r="C4726" s="123" t="str">
        <f>VLOOKUP(A4726,Mapping!$H$2:$J$215,3,0)</f>
        <v>Pre</v>
      </c>
      <c r="D4726" t="s">
        <v>129</v>
      </c>
      <c r="E4726" t="str">
        <f>VLOOKUP(D4726,Mapping!$E$2:$F$28,2,0)</f>
        <v>sum</v>
      </c>
      <c r="F4726">
        <v>1</v>
      </c>
    </row>
    <row r="4727" spans="1:6" x14ac:dyDescent="0.35">
      <c r="A4727" s="56">
        <v>44273</v>
      </c>
      <c r="B4727" s="56" t="str">
        <f>VLOOKUP(A4727,Mapping!$H$2:$I$215,2,0)</f>
        <v>Pre</v>
      </c>
      <c r="C4727" s="123" t="str">
        <f>VLOOKUP(A4727,Mapping!$H$2:$J$215,3,0)</f>
        <v>Pre</v>
      </c>
      <c r="D4727" t="s">
        <v>129</v>
      </c>
      <c r="E4727" t="str">
        <f>VLOOKUP(D4727,Mapping!$E$2:$F$28,2,0)</f>
        <v>sum</v>
      </c>
      <c r="F4727">
        <v>0</v>
      </c>
    </row>
    <row r="4728" spans="1:6" x14ac:dyDescent="0.35">
      <c r="A4728" s="56">
        <v>44274</v>
      </c>
      <c r="B4728" s="56" t="str">
        <f>VLOOKUP(A4728,Mapping!$H$2:$I$215,2,0)</f>
        <v>Pre</v>
      </c>
      <c r="C4728" s="123" t="str">
        <f>VLOOKUP(A4728,Mapping!$H$2:$J$215,3,0)</f>
        <v>Pre</v>
      </c>
      <c r="D4728" t="s">
        <v>129</v>
      </c>
      <c r="E4728" t="str">
        <f>VLOOKUP(D4728,Mapping!$E$2:$F$28,2,0)</f>
        <v>sum</v>
      </c>
      <c r="F4728">
        <v>0</v>
      </c>
    </row>
    <row r="4729" spans="1:6" x14ac:dyDescent="0.35">
      <c r="A4729" s="56">
        <v>44275</v>
      </c>
      <c r="B4729" s="56" t="str">
        <f>VLOOKUP(A4729,Mapping!$H$2:$I$215,2,0)</f>
        <v>Pre</v>
      </c>
      <c r="C4729" s="123" t="str">
        <f>VLOOKUP(A4729,Mapping!$H$2:$J$215,3,0)</f>
        <v>Pre</v>
      </c>
      <c r="D4729" t="s">
        <v>129</v>
      </c>
      <c r="E4729" t="str">
        <f>VLOOKUP(D4729,Mapping!$E$2:$F$28,2,0)</f>
        <v>sum</v>
      </c>
      <c r="F4729">
        <v>0</v>
      </c>
    </row>
    <row r="4730" spans="1:6" x14ac:dyDescent="0.35">
      <c r="A4730" s="56">
        <v>44276</v>
      </c>
      <c r="B4730" s="56" t="str">
        <f>VLOOKUP(A4730,Mapping!$H$2:$I$215,2,0)</f>
        <v>Pre</v>
      </c>
      <c r="C4730" s="123" t="str">
        <f>VLOOKUP(A4730,Mapping!$H$2:$J$215,3,0)</f>
        <v>Pre</v>
      </c>
      <c r="D4730" t="s">
        <v>129</v>
      </c>
      <c r="E4730" t="str">
        <f>VLOOKUP(D4730,Mapping!$E$2:$F$28,2,0)</f>
        <v>sum</v>
      </c>
      <c r="F4730">
        <v>0</v>
      </c>
    </row>
    <row r="4731" spans="1:6" x14ac:dyDescent="0.35">
      <c r="A4731" s="56">
        <v>44277</v>
      </c>
      <c r="B4731" s="56" t="str">
        <f>VLOOKUP(A4731,Mapping!$H$2:$I$215,2,0)</f>
        <v>Pre</v>
      </c>
      <c r="C4731" s="123" t="str">
        <f>VLOOKUP(A4731,Mapping!$H$2:$J$215,3,0)</f>
        <v>Pre</v>
      </c>
      <c r="D4731" t="s">
        <v>129</v>
      </c>
      <c r="E4731" t="str">
        <f>VLOOKUP(D4731,Mapping!$E$2:$F$28,2,0)</f>
        <v>sum</v>
      </c>
      <c r="F4731">
        <v>0</v>
      </c>
    </row>
    <row r="4732" spans="1:6" x14ac:dyDescent="0.35">
      <c r="A4732" s="56">
        <v>44278</v>
      </c>
      <c r="B4732" s="56" t="str">
        <f>VLOOKUP(A4732,Mapping!$H$2:$I$215,2,0)</f>
        <v>Pre</v>
      </c>
      <c r="C4732" s="123" t="str">
        <f>VLOOKUP(A4732,Mapping!$H$2:$J$215,3,0)</f>
        <v>Pre</v>
      </c>
      <c r="D4732" t="s">
        <v>129</v>
      </c>
      <c r="E4732" t="str">
        <f>VLOOKUP(D4732,Mapping!$E$2:$F$28,2,0)</f>
        <v>sum</v>
      </c>
      <c r="F4732">
        <v>0</v>
      </c>
    </row>
    <row r="4733" spans="1:6" x14ac:dyDescent="0.35">
      <c r="A4733" s="56">
        <v>44279</v>
      </c>
      <c r="B4733" s="56" t="str">
        <f>VLOOKUP(A4733,Mapping!$H$2:$I$215,2,0)</f>
        <v>Pre</v>
      </c>
      <c r="C4733" s="123" t="str">
        <f>VLOOKUP(A4733,Mapping!$H$2:$J$215,3,0)</f>
        <v>Pre</v>
      </c>
      <c r="D4733" t="s">
        <v>129</v>
      </c>
      <c r="E4733" t="str">
        <f>VLOOKUP(D4733,Mapping!$E$2:$F$28,2,0)</f>
        <v>sum</v>
      </c>
      <c r="F4733">
        <v>0</v>
      </c>
    </row>
    <row r="4734" spans="1:6" x14ac:dyDescent="0.35">
      <c r="A4734" s="56">
        <v>44280</v>
      </c>
      <c r="B4734" s="56" t="str">
        <f>VLOOKUP(A4734,Mapping!$H$2:$I$215,2,0)</f>
        <v>Pre</v>
      </c>
      <c r="C4734" s="123" t="str">
        <f>VLOOKUP(A4734,Mapping!$H$2:$J$215,3,0)</f>
        <v>Pre</v>
      </c>
      <c r="D4734" t="s">
        <v>129</v>
      </c>
      <c r="E4734" t="str">
        <f>VLOOKUP(D4734,Mapping!$E$2:$F$28,2,0)</f>
        <v>sum</v>
      </c>
      <c r="F4734">
        <v>0</v>
      </c>
    </row>
    <row r="4735" spans="1:6" x14ac:dyDescent="0.35">
      <c r="A4735" s="56">
        <v>44281</v>
      </c>
      <c r="B4735" s="56" t="str">
        <f>VLOOKUP(A4735,Mapping!$H$2:$I$215,2,0)</f>
        <v>Pre</v>
      </c>
      <c r="C4735" s="123" t="str">
        <f>VLOOKUP(A4735,Mapping!$H$2:$J$215,3,0)</f>
        <v>Pre</v>
      </c>
      <c r="D4735" t="s">
        <v>129</v>
      </c>
      <c r="E4735" t="str">
        <f>VLOOKUP(D4735,Mapping!$E$2:$F$28,2,0)</f>
        <v>sum</v>
      </c>
      <c r="F4735">
        <v>0</v>
      </c>
    </row>
    <row r="4736" spans="1:6" x14ac:dyDescent="0.35">
      <c r="A4736" s="56">
        <v>44282</v>
      </c>
      <c r="B4736" s="56" t="str">
        <f>VLOOKUP(A4736,Mapping!$H$2:$I$215,2,0)</f>
        <v>Pre</v>
      </c>
      <c r="C4736" s="123" t="str">
        <f>VLOOKUP(A4736,Mapping!$H$2:$J$215,3,0)</f>
        <v>Pre</v>
      </c>
      <c r="D4736" t="s">
        <v>129</v>
      </c>
      <c r="E4736" t="str">
        <f>VLOOKUP(D4736,Mapping!$E$2:$F$28,2,0)</f>
        <v>sum</v>
      </c>
      <c r="F4736">
        <v>0</v>
      </c>
    </row>
    <row r="4737" spans="1:6" x14ac:dyDescent="0.35">
      <c r="A4737" s="56">
        <v>44283</v>
      </c>
      <c r="B4737" s="56" t="str">
        <f>VLOOKUP(A4737,Mapping!$H$2:$I$215,2,0)</f>
        <v>Pre</v>
      </c>
      <c r="C4737" s="123" t="str">
        <f>VLOOKUP(A4737,Mapping!$H$2:$J$215,3,0)</f>
        <v>Pre</v>
      </c>
      <c r="D4737" t="s">
        <v>129</v>
      </c>
      <c r="E4737" t="str">
        <f>VLOOKUP(D4737,Mapping!$E$2:$F$28,2,0)</f>
        <v>sum</v>
      </c>
      <c r="F4737">
        <v>0</v>
      </c>
    </row>
    <row r="4738" spans="1:6" x14ac:dyDescent="0.35">
      <c r="A4738" s="56">
        <v>44284</v>
      </c>
      <c r="B4738" s="56" t="str">
        <f>VLOOKUP(A4738,Mapping!$H$2:$I$215,2,0)</f>
        <v>Pre</v>
      </c>
      <c r="C4738" s="123" t="str">
        <f>VLOOKUP(A4738,Mapping!$H$2:$J$215,3,0)</f>
        <v>Pre</v>
      </c>
      <c r="D4738" t="s">
        <v>129</v>
      </c>
      <c r="E4738" t="str">
        <f>VLOOKUP(D4738,Mapping!$E$2:$F$28,2,0)</f>
        <v>sum</v>
      </c>
      <c r="F4738">
        <v>0</v>
      </c>
    </row>
    <row r="4739" spans="1:6" x14ac:dyDescent="0.35">
      <c r="A4739" s="56">
        <v>44285</v>
      </c>
      <c r="B4739" s="56" t="str">
        <f>VLOOKUP(A4739,Mapping!$H$2:$I$215,2,0)</f>
        <v>Pre</v>
      </c>
      <c r="C4739" s="123" t="str">
        <f>VLOOKUP(A4739,Mapping!$H$2:$J$215,3,0)</f>
        <v>Pre</v>
      </c>
      <c r="D4739" t="s">
        <v>129</v>
      </c>
      <c r="E4739" t="str">
        <f>VLOOKUP(D4739,Mapping!$E$2:$F$28,2,0)</f>
        <v>sum</v>
      </c>
      <c r="F4739">
        <v>0</v>
      </c>
    </row>
    <row r="4740" spans="1:6" x14ac:dyDescent="0.35">
      <c r="A4740" s="56">
        <v>44286</v>
      </c>
      <c r="B4740" s="56" t="str">
        <f>VLOOKUP(A4740,Mapping!$H$2:$I$215,2,0)</f>
        <v>Pre</v>
      </c>
      <c r="C4740" s="123" t="str">
        <f>VLOOKUP(A4740,Mapping!$H$2:$J$215,3,0)</f>
        <v>Pre</v>
      </c>
      <c r="D4740" t="s">
        <v>129</v>
      </c>
      <c r="E4740" t="str">
        <f>VLOOKUP(D4740,Mapping!$E$2:$F$28,2,0)</f>
        <v>sum</v>
      </c>
      <c r="F4740">
        <v>0</v>
      </c>
    </row>
    <row r="4741" spans="1:6" x14ac:dyDescent="0.35">
      <c r="A4741" s="56">
        <v>44287</v>
      </c>
      <c r="B4741" s="56" t="str">
        <f>VLOOKUP(A4741,Mapping!$H$2:$I$215,2,0)</f>
        <v>Pre</v>
      </c>
      <c r="C4741" s="123" t="str">
        <f>VLOOKUP(A4741,Mapping!$H$2:$J$215,3,0)</f>
        <v>Pre</v>
      </c>
      <c r="D4741" t="s">
        <v>129</v>
      </c>
      <c r="E4741" t="str">
        <f>VLOOKUP(D4741,Mapping!$E$2:$F$28,2,0)</f>
        <v>sum</v>
      </c>
      <c r="F4741">
        <v>0</v>
      </c>
    </row>
    <row r="4742" spans="1:6" x14ac:dyDescent="0.35">
      <c r="A4742" s="56">
        <v>44288</v>
      </c>
      <c r="B4742" s="56" t="str">
        <f>VLOOKUP(A4742,Mapping!$H$2:$I$215,2,0)</f>
        <v>Pre</v>
      </c>
      <c r="C4742" s="123" t="str">
        <f>VLOOKUP(A4742,Mapping!$H$2:$J$215,3,0)</f>
        <v>Pre</v>
      </c>
      <c r="D4742" t="s">
        <v>129</v>
      </c>
      <c r="E4742" t="str">
        <f>VLOOKUP(D4742,Mapping!$E$2:$F$28,2,0)</f>
        <v>sum</v>
      </c>
      <c r="F4742">
        <v>1</v>
      </c>
    </row>
    <row r="4743" spans="1:6" x14ac:dyDescent="0.35">
      <c r="A4743" s="56">
        <v>44289</v>
      </c>
      <c r="B4743" s="56" t="str">
        <f>VLOOKUP(A4743,Mapping!$H$2:$I$215,2,0)</f>
        <v>Pre</v>
      </c>
      <c r="C4743" s="123" t="str">
        <f>VLOOKUP(A4743,Mapping!$H$2:$J$215,3,0)</f>
        <v>Pre</v>
      </c>
      <c r="D4743" t="s">
        <v>129</v>
      </c>
      <c r="E4743" t="str">
        <f>VLOOKUP(D4743,Mapping!$E$2:$F$28,2,0)</f>
        <v>sum</v>
      </c>
      <c r="F4743">
        <v>0</v>
      </c>
    </row>
    <row r="4744" spans="1:6" x14ac:dyDescent="0.35">
      <c r="A4744" s="56">
        <v>44290</v>
      </c>
      <c r="B4744" s="56" t="str">
        <f>VLOOKUP(A4744,Mapping!$H$2:$I$215,2,0)</f>
        <v>Pre</v>
      </c>
      <c r="C4744" s="123" t="str">
        <f>VLOOKUP(A4744,Mapping!$H$2:$J$215,3,0)</f>
        <v>Pre</v>
      </c>
      <c r="D4744" t="s">
        <v>129</v>
      </c>
      <c r="E4744" t="str">
        <f>VLOOKUP(D4744,Mapping!$E$2:$F$28,2,0)</f>
        <v>sum</v>
      </c>
      <c r="F4744">
        <v>1</v>
      </c>
    </row>
    <row r="4745" spans="1:6" x14ac:dyDescent="0.35">
      <c r="A4745" s="56">
        <v>44291</v>
      </c>
      <c r="B4745" s="56" t="str">
        <f>VLOOKUP(A4745,Mapping!$H$2:$I$215,2,0)</f>
        <v>Pre</v>
      </c>
      <c r="C4745" s="123" t="str">
        <f>VLOOKUP(A4745,Mapping!$H$2:$J$215,3,0)</f>
        <v>Pre</v>
      </c>
      <c r="D4745" t="s">
        <v>129</v>
      </c>
      <c r="E4745" t="str">
        <f>VLOOKUP(D4745,Mapping!$E$2:$F$28,2,0)</f>
        <v>sum</v>
      </c>
      <c r="F4745">
        <v>0</v>
      </c>
    </row>
    <row r="4746" spans="1:6" x14ac:dyDescent="0.35">
      <c r="A4746" s="56">
        <v>44292</v>
      </c>
      <c r="B4746" s="56" t="str">
        <f>VLOOKUP(A4746,Mapping!$H$2:$I$215,2,0)</f>
        <v>Pre</v>
      </c>
      <c r="C4746" s="123" t="str">
        <f>VLOOKUP(A4746,Mapping!$H$2:$J$215,3,0)</f>
        <v>Pre</v>
      </c>
      <c r="D4746" t="s">
        <v>129</v>
      </c>
      <c r="E4746" t="str">
        <f>VLOOKUP(D4746,Mapping!$E$2:$F$28,2,0)</f>
        <v>sum</v>
      </c>
      <c r="F4746">
        <v>0</v>
      </c>
    </row>
    <row r="4747" spans="1:6" x14ac:dyDescent="0.35">
      <c r="A4747" s="56">
        <v>44293</v>
      </c>
      <c r="B4747" s="56" t="str">
        <f>VLOOKUP(A4747,Mapping!$H$2:$I$215,2,0)</f>
        <v>Pre</v>
      </c>
      <c r="C4747" s="123" t="str">
        <f>VLOOKUP(A4747,Mapping!$H$2:$J$215,3,0)</f>
        <v>Pre</v>
      </c>
      <c r="D4747" t="s">
        <v>129</v>
      </c>
      <c r="E4747" t="str">
        <f>VLOOKUP(D4747,Mapping!$E$2:$F$28,2,0)</f>
        <v>sum</v>
      </c>
      <c r="F4747">
        <v>0</v>
      </c>
    </row>
    <row r="4748" spans="1:6" x14ac:dyDescent="0.35">
      <c r="A4748" s="56">
        <v>44294</v>
      </c>
      <c r="B4748" s="56" t="str">
        <f>VLOOKUP(A4748,Mapping!$H$2:$I$215,2,0)</f>
        <v>Pre</v>
      </c>
      <c r="C4748" s="123" t="str">
        <f>VLOOKUP(A4748,Mapping!$H$2:$J$215,3,0)</f>
        <v>Pre</v>
      </c>
      <c r="D4748" t="s">
        <v>129</v>
      </c>
      <c r="E4748" t="str">
        <f>VLOOKUP(D4748,Mapping!$E$2:$F$28,2,0)</f>
        <v>sum</v>
      </c>
      <c r="F4748">
        <v>0</v>
      </c>
    </row>
    <row r="4749" spans="1:6" x14ac:dyDescent="0.35">
      <c r="A4749" s="56">
        <v>44295</v>
      </c>
      <c r="B4749" s="56" t="str">
        <f>VLOOKUP(A4749,Mapping!$H$2:$I$215,2,0)</f>
        <v>Pre</v>
      </c>
      <c r="C4749" s="123" t="str">
        <f>VLOOKUP(A4749,Mapping!$H$2:$J$215,3,0)</f>
        <v>Pre</v>
      </c>
      <c r="D4749" t="s">
        <v>129</v>
      </c>
      <c r="E4749" t="str">
        <f>VLOOKUP(D4749,Mapping!$E$2:$F$28,2,0)</f>
        <v>sum</v>
      </c>
      <c r="F4749">
        <v>0</v>
      </c>
    </row>
    <row r="4750" spans="1:6" x14ac:dyDescent="0.35">
      <c r="A4750" s="56">
        <v>44296</v>
      </c>
      <c r="B4750" s="56" t="str">
        <f>VLOOKUP(A4750,Mapping!$H$2:$I$215,2,0)</f>
        <v>Pre</v>
      </c>
      <c r="C4750" s="123" t="str">
        <f>VLOOKUP(A4750,Mapping!$H$2:$J$215,3,0)</f>
        <v>Pre</v>
      </c>
      <c r="D4750" t="s">
        <v>129</v>
      </c>
      <c r="E4750" t="str">
        <f>VLOOKUP(D4750,Mapping!$E$2:$F$28,2,0)</f>
        <v>sum</v>
      </c>
      <c r="F4750">
        <v>0</v>
      </c>
    </row>
    <row r="4751" spans="1:6" x14ac:dyDescent="0.35">
      <c r="A4751" s="56">
        <v>44297</v>
      </c>
      <c r="B4751" s="56" t="str">
        <f>VLOOKUP(A4751,Mapping!$H$2:$I$215,2,0)</f>
        <v>Pre</v>
      </c>
      <c r="C4751" s="123" t="str">
        <f>VLOOKUP(A4751,Mapping!$H$2:$J$215,3,0)</f>
        <v>Pre</v>
      </c>
      <c r="D4751" t="s">
        <v>129</v>
      </c>
      <c r="E4751" t="str">
        <f>VLOOKUP(D4751,Mapping!$E$2:$F$28,2,0)</f>
        <v>sum</v>
      </c>
      <c r="F4751">
        <v>0</v>
      </c>
    </row>
    <row r="4752" spans="1:6" x14ac:dyDescent="0.35">
      <c r="A4752" s="56">
        <v>44298</v>
      </c>
      <c r="B4752" s="56" t="str">
        <f>VLOOKUP(A4752,Mapping!$H$2:$I$215,2,0)</f>
        <v>Pre</v>
      </c>
      <c r="C4752" s="123" t="str">
        <f>VLOOKUP(A4752,Mapping!$H$2:$J$215,3,0)</f>
        <v>Pre</v>
      </c>
      <c r="D4752" t="s">
        <v>129</v>
      </c>
      <c r="E4752" t="str">
        <f>VLOOKUP(D4752,Mapping!$E$2:$F$28,2,0)</f>
        <v>sum</v>
      </c>
      <c r="F4752">
        <v>0</v>
      </c>
    </row>
    <row r="4753" spans="1:6" x14ac:dyDescent="0.35">
      <c r="A4753" s="56">
        <v>44299</v>
      </c>
      <c r="B4753" s="56" t="str">
        <f>VLOOKUP(A4753,Mapping!$H$2:$I$215,2,0)</f>
        <v>Pre</v>
      </c>
      <c r="C4753" s="123" t="str">
        <f>VLOOKUP(A4753,Mapping!$H$2:$J$215,3,0)</f>
        <v>Pre</v>
      </c>
      <c r="D4753" t="s">
        <v>129</v>
      </c>
      <c r="E4753" t="str">
        <f>VLOOKUP(D4753,Mapping!$E$2:$F$28,2,0)</f>
        <v>sum</v>
      </c>
      <c r="F4753">
        <v>0</v>
      </c>
    </row>
    <row r="4754" spans="1:6" x14ac:dyDescent="0.35">
      <c r="A4754" s="56">
        <v>44300</v>
      </c>
      <c r="B4754" s="56" t="str">
        <f>VLOOKUP(A4754,Mapping!$H$2:$I$215,2,0)</f>
        <v>Pre</v>
      </c>
      <c r="C4754" s="123" t="str">
        <f>VLOOKUP(A4754,Mapping!$H$2:$J$215,3,0)</f>
        <v>Pre</v>
      </c>
      <c r="D4754" t="s">
        <v>129</v>
      </c>
      <c r="E4754" t="str">
        <f>VLOOKUP(D4754,Mapping!$E$2:$F$28,2,0)</f>
        <v>sum</v>
      </c>
      <c r="F4754">
        <v>0</v>
      </c>
    </row>
    <row r="4755" spans="1:6" x14ac:dyDescent="0.35">
      <c r="A4755" s="56">
        <v>44301</v>
      </c>
      <c r="B4755" s="56" t="str">
        <f>VLOOKUP(A4755,Mapping!$H$2:$I$215,2,0)</f>
        <v>Pre</v>
      </c>
      <c r="C4755" s="123" t="str">
        <f>VLOOKUP(A4755,Mapping!$H$2:$J$215,3,0)</f>
        <v>Pre</v>
      </c>
      <c r="D4755" t="s">
        <v>129</v>
      </c>
      <c r="E4755" t="str">
        <f>VLOOKUP(D4755,Mapping!$E$2:$F$28,2,0)</f>
        <v>sum</v>
      </c>
      <c r="F4755">
        <v>0</v>
      </c>
    </row>
    <row r="4756" spans="1:6" x14ac:dyDescent="0.35">
      <c r="A4756" s="56">
        <v>44302</v>
      </c>
      <c r="B4756" s="56" t="str">
        <f>VLOOKUP(A4756,Mapping!$H$2:$I$215,2,0)</f>
        <v>Pre</v>
      </c>
      <c r="C4756" s="123" t="str">
        <f>VLOOKUP(A4756,Mapping!$H$2:$J$215,3,0)</f>
        <v>Pre</v>
      </c>
      <c r="D4756" t="s">
        <v>129</v>
      </c>
      <c r="E4756" t="str">
        <f>VLOOKUP(D4756,Mapping!$E$2:$F$28,2,0)</f>
        <v>sum</v>
      </c>
      <c r="F4756">
        <v>0</v>
      </c>
    </row>
    <row r="4757" spans="1:6" x14ac:dyDescent="0.35">
      <c r="A4757" s="56">
        <v>44303</v>
      </c>
      <c r="B4757" s="56" t="str">
        <f>VLOOKUP(A4757,Mapping!$H$2:$I$215,2,0)</f>
        <v>Pre</v>
      </c>
      <c r="C4757" s="123" t="str">
        <f>VLOOKUP(A4757,Mapping!$H$2:$J$215,3,0)</f>
        <v>Pre</v>
      </c>
      <c r="D4757" t="s">
        <v>129</v>
      </c>
      <c r="E4757" t="str">
        <f>VLOOKUP(D4757,Mapping!$E$2:$F$28,2,0)</f>
        <v>sum</v>
      </c>
      <c r="F4757">
        <v>0</v>
      </c>
    </row>
    <row r="4758" spans="1:6" x14ac:dyDescent="0.35">
      <c r="A4758" s="56">
        <v>44304</v>
      </c>
      <c r="B4758" s="56" t="str">
        <f>VLOOKUP(A4758,Mapping!$H$2:$I$215,2,0)</f>
        <v>Pre</v>
      </c>
      <c r="C4758" s="123" t="str">
        <f>VLOOKUP(A4758,Mapping!$H$2:$J$215,3,0)</f>
        <v>Pre</v>
      </c>
      <c r="D4758" t="s">
        <v>129</v>
      </c>
      <c r="E4758" t="str">
        <f>VLOOKUP(D4758,Mapping!$E$2:$F$28,2,0)</f>
        <v>sum</v>
      </c>
      <c r="F4758">
        <v>0</v>
      </c>
    </row>
    <row r="4759" spans="1:6" x14ac:dyDescent="0.35">
      <c r="A4759" s="56">
        <v>44305</v>
      </c>
      <c r="B4759" s="56" t="str">
        <f>VLOOKUP(A4759,Mapping!$H$2:$I$215,2,0)</f>
        <v>Pre</v>
      </c>
      <c r="C4759" s="123" t="str">
        <f>VLOOKUP(A4759,Mapping!$H$2:$J$215,3,0)</f>
        <v>Pre</v>
      </c>
      <c r="D4759" t="s">
        <v>129</v>
      </c>
      <c r="E4759" t="str">
        <f>VLOOKUP(D4759,Mapping!$E$2:$F$28,2,0)</f>
        <v>sum</v>
      </c>
      <c r="F4759">
        <v>0</v>
      </c>
    </row>
    <row r="4760" spans="1:6" x14ac:dyDescent="0.35">
      <c r="A4760" s="56">
        <v>44306</v>
      </c>
      <c r="B4760" s="56" t="str">
        <f>VLOOKUP(A4760,Mapping!$H$2:$I$215,2,0)</f>
        <v>Pre</v>
      </c>
      <c r="C4760" s="123" t="str">
        <f>VLOOKUP(A4760,Mapping!$H$2:$J$215,3,0)</f>
        <v>Pre</v>
      </c>
      <c r="D4760" t="s">
        <v>129</v>
      </c>
      <c r="E4760" t="str">
        <f>VLOOKUP(D4760,Mapping!$E$2:$F$28,2,0)</f>
        <v>sum</v>
      </c>
      <c r="F4760">
        <v>0</v>
      </c>
    </row>
    <row r="4761" spans="1:6" x14ac:dyDescent="0.35">
      <c r="A4761" s="56">
        <v>44307</v>
      </c>
      <c r="B4761" s="56" t="str">
        <f>VLOOKUP(A4761,Mapping!$H$2:$I$215,2,0)</f>
        <v>Pre</v>
      </c>
      <c r="C4761" s="123" t="str">
        <f>VLOOKUP(A4761,Mapping!$H$2:$J$215,3,0)</f>
        <v>Pre</v>
      </c>
      <c r="D4761" t="s">
        <v>129</v>
      </c>
      <c r="E4761" t="str">
        <f>VLOOKUP(D4761,Mapping!$E$2:$F$28,2,0)</f>
        <v>sum</v>
      </c>
      <c r="F4761">
        <v>0</v>
      </c>
    </row>
    <row r="4762" spans="1:6" x14ac:dyDescent="0.35">
      <c r="A4762" s="56">
        <v>44308</v>
      </c>
      <c r="B4762" s="56" t="str">
        <f>VLOOKUP(A4762,Mapping!$H$2:$I$215,2,0)</f>
        <v>Pre</v>
      </c>
      <c r="C4762" s="123" t="str">
        <f>VLOOKUP(A4762,Mapping!$H$2:$J$215,3,0)</f>
        <v>Pre</v>
      </c>
      <c r="D4762" t="s">
        <v>129</v>
      </c>
      <c r="E4762" t="str">
        <f>VLOOKUP(D4762,Mapping!$E$2:$F$28,2,0)</f>
        <v>sum</v>
      </c>
      <c r="F4762">
        <v>0</v>
      </c>
    </row>
    <row r="4763" spans="1:6" x14ac:dyDescent="0.35">
      <c r="A4763" s="56">
        <v>44309</v>
      </c>
      <c r="B4763" s="56" t="str">
        <f>VLOOKUP(A4763,Mapping!$H$2:$I$215,2,0)</f>
        <v>Pre</v>
      </c>
      <c r="C4763" s="123" t="str">
        <f>VLOOKUP(A4763,Mapping!$H$2:$J$215,3,0)</f>
        <v>Pre</v>
      </c>
      <c r="D4763" t="s">
        <v>129</v>
      </c>
      <c r="E4763" t="str">
        <f>VLOOKUP(D4763,Mapping!$E$2:$F$28,2,0)</f>
        <v>sum</v>
      </c>
      <c r="F4763">
        <v>0</v>
      </c>
    </row>
    <row r="4764" spans="1:6" x14ac:dyDescent="0.35">
      <c r="A4764" s="56">
        <v>44310</v>
      </c>
      <c r="B4764" s="56" t="str">
        <f>VLOOKUP(A4764,Mapping!$H$2:$I$215,2,0)</f>
        <v>Pre</v>
      </c>
      <c r="C4764" s="123" t="str">
        <f>VLOOKUP(A4764,Mapping!$H$2:$J$215,3,0)</f>
        <v>Pre</v>
      </c>
      <c r="D4764" t="s">
        <v>129</v>
      </c>
      <c r="E4764" t="str">
        <f>VLOOKUP(D4764,Mapping!$E$2:$F$28,2,0)</f>
        <v>sum</v>
      </c>
      <c r="F4764">
        <v>0</v>
      </c>
    </row>
    <row r="4765" spans="1:6" x14ac:dyDescent="0.35">
      <c r="A4765" s="56">
        <v>44311</v>
      </c>
      <c r="B4765" s="56" t="str">
        <f>VLOOKUP(A4765,Mapping!$H$2:$I$215,2,0)</f>
        <v>Pre</v>
      </c>
      <c r="C4765" s="123" t="str">
        <f>VLOOKUP(A4765,Mapping!$H$2:$J$215,3,0)</f>
        <v>Pre</v>
      </c>
      <c r="D4765" t="s">
        <v>129</v>
      </c>
      <c r="E4765" t="str">
        <f>VLOOKUP(D4765,Mapping!$E$2:$F$28,2,0)</f>
        <v>sum</v>
      </c>
      <c r="F4765">
        <v>0</v>
      </c>
    </row>
    <row r="4766" spans="1:6" x14ac:dyDescent="0.35">
      <c r="A4766" s="56">
        <v>44312</v>
      </c>
      <c r="B4766" s="56" t="str">
        <f>VLOOKUP(A4766,Mapping!$H$2:$I$215,2,0)</f>
        <v>Pre</v>
      </c>
      <c r="C4766" s="123" t="str">
        <f>VLOOKUP(A4766,Mapping!$H$2:$J$215,3,0)</f>
        <v>Pre</v>
      </c>
      <c r="D4766" t="s">
        <v>129</v>
      </c>
      <c r="E4766" t="str">
        <f>VLOOKUP(D4766,Mapping!$E$2:$F$28,2,0)</f>
        <v>sum</v>
      </c>
      <c r="F4766">
        <v>0</v>
      </c>
    </row>
    <row r="4767" spans="1:6" x14ac:dyDescent="0.35">
      <c r="A4767" s="56">
        <v>44313</v>
      </c>
      <c r="B4767" s="56" t="str">
        <f>VLOOKUP(A4767,Mapping!$H$2:$I$215,2,0)</f>
        <v>Post</v>
      </c>
      <c r="C4767" s="123" t="str">
        <f>VLOOKUP(A4767,Mapping!$H$2:$J$215,3,0)</f>
        <v>Post</v>
      </c>
      <c r="D4767" t="s">
        <v>129</v>
      </c>
      <c r="E4767" t="str">
        <f>VLOOKUP(D4767,Mapping!$E$2:$F$28,2,0)</f>
        <v>sum</v>
      </c>
      <c r="F4767">
        <v>0</v>
      </c>
    </row>
    <row r="4768" spans="1:6" x14ac:dyDescent="0.35">
      <c r="A4768" s="56">
        <v>44314</v>
      </c>
      <c r="B4768" s="56" t="str">
        <f>VLOOKUP(A4768,Mapping!$H$2:$I$215,2,0)</f>
        <v>Post</v>
      </c>
      <c r="C4768" s="123" t="str">
        <f>VLOOKUP(A4768,Mapping!$H$2:$J$215,3,0)</f>
        <v>Post</v>
      </c>
      <c r="D4768" t="s">
        <v>129</v>
      </c>
      <c r="E4768" t="str">
        <f>VLOOKUP(D4768,Mapping!$E$2:$F$28,2,0)</f>
        <v>sum</v>
      </c>
      <c r="F4768">
        <v>0</v>
      </c>
    </row>
    <row r="4769" spans="1:6" x14ac:dyDescent="0.35">
      <c r="A4769" s="56">
        <v>44315</v>
      </c>
      <c r="B4769" s="56" t="str">
        <f>VLOOKUP(A4769,Mapping!$H$2:$I$215,2,0)</f>
        <v>Post</v>
      </c>
      <c r="C4769" s="123" t="str">
        <f>VLOOKUP(A4769,Mapping!$H$2:$J$215,3,0)</f>
        <v>Post</v>
      </c>
      <c r="D4769" t="s">
        <v>129</v>
      </c>
      <c r="E4769" t="str">
        <f>VLOOKUP(D4769,Mapping!$E$2:$F$28,2,0)</f>
        <v>sum</v>
      </c>
      <c r="F4769">
        <v>0</v>
      </c>
    </row>
    <row r="4770" spans="1:6" x14ac:dyDescent="0.35">
      <c r="A4770" s="56">
        <v>44316</v>
      </c>
      <c r="B4770" s="56" t="str">
        <f>VLOOKUP(A4770,Mapping!$H$2:$I$215,2,0)</f>
        <v>Post</v>
      </c>
      <c r="C4770" s="123" t="str">
        <f>VLOOKUP(A4770,Mapping!$H$2:$J$215,3,0)</f>
        <v>Post</v>
      </c>
      <c r="D4770" t="s">
        <v>129</v>
      </c>
      <c r="E4770" t="str">
        <f>VLOOKUP(D4770,Mapping!$E$2:$F$28,2,0)</f>
        <v>sum</v>
      </c>
      <c r="F4770">
        <v>0</v>
      </c>
    </row>
    <row r="4771" spans="1:6" x14ac:dyDescent="0.35">
      <c r="A4771" s="56">
        <v>44317</v>
      </c>
      <c r="B4771" s="56" t="str">
        <f>VLOOKUP(A4771,Mapping!$H$2:$I$215,2,0)</f>
        <v>Post</v>
      </c>
      <c r="C4771" s="123" t="str">
        <f>VLOOKUP(A4771,Mapping!$H$2:$J$215,3,0)</f>
        <v>Post</v>
      </c>
      <c r="D4771" t="s">
        <v>129</v>
      </c>
      <c r="E4771" t="str">
        <f>VLOOKUP(D4771,Mapping!$E$2:$F$28,2,0)</f>
        <v>sum</v>
      </c>
      <c r="F4771">
        <v>0</v>
      </c>
    </row>
    <row r="4772" spans="1:6" x14ac:dyDescent="0.35">
      <c r="A4772" s="56">
        <v>44318</v>
      </c>
      <c r="B4772" s="56" t="str">
        <f>VLOOKUP(A4772,Mapping!$H$2:$I$215,2,0)</f>
        <v>Post</v>
      </c>
      <c r="C4772" s="123" t="str">
        <f>VLOOKUP(A4772,Mapping!$H$2:$J$215,3,0)</f>
        <v>Post</v>
      </c>
      <c r="D4772" t="s">
        <v>129</v>
      </c>
      <c r="E4772" t="str">
        <f>VLOOKUP(D4772,Mapping!$E$2:$F$28,2,0)</f>
        <v>sum</v>
      </c>
      <c r="F4772">
        <v>0</v>
      </c>
    </row>
    <row r="4773" spans="1:6" x14ac:dyDescent="0.35">
      <c r="A4773" s="56">
        <v>44319</v>
      </c>
      <c r="B4773" s="56" t="str">
        <f>VLOOKUP(A4773,Mapping!$H$2:$I$215,2,0)</f>
        <v>Post</v>
      </c>
      <c r="C4773" s="123" t="str">
        <f>VLOOKUP(A4773,Mapping!$H$2:$J$215,3,0)</f>
        <v>Post</v>
      </c>
      <c r="D4773" t="s">
        <v>129</v>
      </c>
      <c r="E4773" t="str">
        <f>VLOOKUP(D4773,Mapping!$E$2:$F$28,2,0)</f>
        <v>sum</v>
      </c>
      <c r="F4773">
        <v>0</v>
      </c>
    </row>
    <row r="4774" spans="1:6" x14ac:dyDescent="0.35">
      <c r="A4774" s="56">
        <v>44320</v>
      </c>
      <c r="B4774" s="56" t="str">
        <f>VLOOKUP(A4774,Mapping!$H$2:$I$215,2,0)</f>
        <v>Post</v>
      </c>
      <c r="C4774" s="123" t="str">
        <f>VLOOKUP(A4774,Mapping!$H$2:$J$215,3,0)</f>
        <v>Post</v>
      </c>
      <c r="D4774" t="s">
        <v>129</v>
      </c>
      <c r="E4774" t="str">
        <f>VLOOKUP(D4774,Mapping!$E$2:$F$28,2,0)</f>
        <v>sum</v>
      </c>
      <c r="F4774">
        <v>0</v>
      </c>
    </row>
    <row r="4775" spans="1:6" x14ac:dyDescent="0.35">
      <c r="A4775" s="56">
        <v>44321</v>
      </c>
      <c r="B4775" s="56" t="str">
        <f>VLOOKUP(A4775,Mapping!$H$2:$I$215,2,0)</f>
        <v>Post</v>
      </c>
      <c r="C4775" s="123" t="str">
        <f>VLOOKUP(A4775,Mapping!$H$2:$J$215,3,0)</f>
        <v>Post</v>
      </c>
      <c r="D4775" t="s">
        <v>129</v>
      </c>
      <c r="E4775" t="str">
        <f>VLOOKUP(D4775,Mapping!$E$2:$F$28,2,0)</f>
        <v>sum</v>
      </c>
      <c r="F4775">
        <v>0</v>
      </c>
    </row>
    <row r="4776" spans="1:6" x14ac:dyDescent="0.35">
      <c r="A4776" s="56">
        <v>44322</v>
      </c>
      <c r="B4776" s="56" t="str">
        <f>VLOOKUP(A4776,Mapping!$H$2:$I$215,2,0)</f>
        <v>Post</v>
      </c>
      <c r="C4776" s="123" t="str">
        <f>VLOOKUP(A4776,Mapping!$H$2:$J$215,3,0)</f>
        <v>Post</v>
      </c>
      <c r="D4776" t="s">
        <v>129</v>
      </c>
      <c r="E4776" t="str">
        <f>VLOOKUP(D4776,Mapping!$E$2:$F$28,2,0)</f>
        <v>sum</v>
      </c>
      <c r="F4776">
        <v>0</v>
      </c>
    </row>
    <row r="4777" spans="1:6" x14ac:dyDescent="0.35">
      <c r="A4777" s="56">
        <v>44323</v>
      </c>
      <c r="B4777" s="56" t="str">
        <f>VLOOKUP(A4777,Mapping!$H$2:$I$215,2,0)</f>
        <v>Post</v>
      </c>
      <c r="C4777" s="123" t="str">
        <f>VLOOKUP(A4777,Mapping!$H$2:$J$215,3,0)</f>
        <v>Post</v>
      </c>
      <c r="D4777" t="s">
        <v>129</v>
      </c>
      <c r="E4777" t="str">
        <f>VLOOKUP(D4777,Mapping!$E$2:$F$28,2,0)</f>
        <v>sum</v>
      </c>
      <c r="F4777">
        <v>0</v>
      </c>
    </row>
    <row r="4778" spans="1:6" x14ac:dyDescent="0.35">
      <c r="A4778" s="56">
        <v>44324</v>
      </c>
      <c r="B4778" s="56" t="str">
        <f>VLOOKUP(A4778,Mapping!$H$2:$I$215,2,0)</f>
        <v>Post</v>
      </c>
      <c r="C4778" s="123" t="str">
        <f>VLOOKUP(A4778,Mapping!$H$2:$J$215,3,0)</f>
        <v>Post</v>
      </c>
      <c r="D4778" t="s">
        <v>129</v>
      </c>
      <c r="E4778" t="str">
        <f>VLOOKUP(D4778,Mapping!$E$2:$F$28,2,0)</f>
        <v>sum</v>
      </c>
      <c r="F4778">
        <v>0</v>
      </c>
    </row>
    <row r="4779" spans="1:6" x14ac:dyDescent="0.35">
      <c r="A4779" s="56">
        <v>44325</v>
      </c>
      <c r="B4779" s="56" t="str">
        <f>VLOOKUP(A4779,Mapping!$H$2:$I$215,2,0)</f>
        <v>Post</v>
      </c>
      <c r="C4779" s="123" t="str">
        <f>VLOOKUP(A4779,Mapping!$H$2:$J$215,3,0)</f>
        <v>Post</v>
      </c>
      <c r="D4779" t="s">
        <v>129</v>
      </c>
      <c r="E4779" t="str">
        <f>VLOOKUP(D4779,Mapping!$E$2:$F$28,2,0)</f>
        <v>sum</v>
      </c>
      <c r="F4779">
        <v>0</v>
      </c>
    </row>
    <row r="4780" spans="1:6" x14ac:dyDescent="0.35">
      <c r="A4780" s="56">
        <v>44326</v>
      </c>
      <c r="B4780" s="56" t="str">
        <f>VLOOKUP(A4780,Mapping!$H$2:$I$215,2,0)</f>
        <v>Post</v>
      </c>
      <c r="C4780" s="123" t="str">
        <f>VLOOKUP(A4780,Mapping!$H$2:$J$215,3,0)</f>
        <v>Post</v>
      </c>
      <c r="D4780" t="s">
        <v>129</v>
      </c>
      <c r="E4780" t="str">
        <f>VLOOKUP(D4780,Mapping!$E$2:$F$28,2,0)</f>
        <v>sum</v>
      </c>
      <c r="F4780">
        <v>0</v>
      </c>
    </row>
    <row r="4781" spans="1:6" x14ac:dyDescent="0.35">
      <c r="A4781" s="56">
        <v>44327</v>
      </c>
      <c r="B4781" s="56" t="str">
        <f>VLOOKUP(A4781,Mapping!$H$2:$I$215,2,0)</f>
        <v>Post</v>
      </c>
      <c r="C4781" s="123" t="str">
        <f>VLOOKUP(A4781,Mapping!$H$2:$J$215,3,0)</f>
        <v>Post</v>
      </c>
      <c r="D4781" t="s">
        <v>129</v>
      </c>
      <c r="E4781" t="str">
        <f>VLOOKUP(D4781,Mapping!$E$2:$F$28,2,0)</f>
        <v>sum</v>
      </c>
      <c r="F4781">
        <v>0</v>
      </c>
    </row>
    <row r="4782" spans="1:6" x14ac:dyDescent="0.35">
      <c r="A4782" s="56">
        <v>44328</v>
      </c>
      <c r="B4782" s="56" t="str">
        <f>VLOOKUP(A4782,Mapping!$H$2:$I$215,2,0)</f>
        <v>Post</v>
      </c>
      <c r="C4782" s="123" t="str">
        <f>VLOOKUP(A4782,Mapping!$H$2:$J$215,3,0)</f>
        <v>Post</v>
      </c>
      <c r="D4782" t="s">
        <v>129</v>
      </c>
      <c r="E4782" t="str">
        <f>VLOOKUP(D4782,Mapping!$E$2:$F$28,2,0)</f>
        <v>sum</v>
      </c>
      <c r="F4782">
        <v>0</v>
      </c>
    </row>
    <row r="4783" spans="1:6" x14ac:dyDescent="0.35">
      <c r="A4783" s="56">
        <v>44329</v>
      </c>
      <c r="B4783" s="56" t="str">
        <f>VLOOKUP(A4783,Mapping!$H$2:$I$215,2,0)</f>
        <v>Post</v>
      </c>
      <c r="C4783" s="123" t="str">
        <f>VLOOKUP(A4783,Mapping!$H$2:$J$215,3,0)</f>
        <v>Post</v>
      </c>
      <c r="D4783" t="s">
        <v>129</v>
      </c>
      <c r="E4783" t="str">
        <f>VLOOKUP(D4783,Mapping!$E$2:$F$28,2,0)</f>
        <v>sum</v>
      </c>
      <c r="F4783">
        <v>0</v>
      </c>
    </row>
    <row r="4784" spans="1:6" x14ac:dyDescent="0.35">
      <c r="A4784" s="56">
        <v>44330</v>
      </c>
      <c r="B4784" s="56" t="str">
        <f>VLOOKUP(A4784,Mapping!$H$2:$I$215,2,0)</f>
        <v>Post</v>
      </c>
      <c r="C4784" s="123" t="str">
        <f>VLOOKUP(A4784,Mapping!$H$2:$J$215,3,0)</f>
        <v>Post</v>
      </c>
      <c r="D4784" t="s">
        <v>129</v>
      </c>
      <c r="E4784" t="str">
        <f>VLOOKUP(D4784,Mapping!$E$2:$F$28,2,0)</f>
        <v>sum</v>
      </c>
      <c r="F4784">
        <v>0</v>
      </c>
    </row>
    <row r="4785" spans="1:6" x14ac:dyDescent="0.35">
      <c r="A4785" s="56">
        <v>44331</v>
      </c>
      <c r="B4785" s="56" t="str">
        <f>VLOOKUP(A4785,Mapping!$H$2:$I$215,2,0)</f>
        <v>Post</v>
      </c>
      <c r="C4785" s="123" t="str">
        <f>VLOOKUP(A4785,Mapping!$H$2:$J$215,3,0)</f>
        <v>Post</v>
      </c>
      <c r="D4785" t="s">
        <v>129</v>
      </c>
      <c r="E4785" t="str">
        <f>VLOOKUP(D4785,Mapping!$E$2:$F$28,2,0)</f>
        <v>sum</v>
      </c>
      <c r="F4785">
        <v>0</v>
      </c>
    </row>
    <row r="4786" spans="1:6" x14ac:dyDescent="0.35">
      <c r="A4786" s="56">
        <v>44332</v>
      </c>
      <c r="B4786" s="56" t="str">
        <f>VLOOKUP(A4786,Mapping!$H$2:$I$215,2,0)</f>
        <v>Post</v>
      </c>
      <c r="C4786" s="123" t="str">
        <f>VLOOKUP(A4786,Mapping!$H$2:$J$215,3,0)</f>
        <v>Post</v>
      </c>
      <c r="D4786" t="s">
        <v>129</v>
      </c>
      <c r="E4786" t="str">
        <f>VLOOKUP(D4786,Mapping!$E$2:$F$28,2,0)</f>
        <v>sum</v>
      </c>
      <c r="F4786">
        <v>0</v>
      </c>
    </row>
    <row r="4787" spans="1:6" x14ac:dyDescent="0.35">
      <c r="A4787" s="56">
        <v>44333</v>
      </c>
      <c r="B4787" s="56" t="str">
        <f>VLOOKUP(A4787,Mapping!$H$2:$I$215,2,0)</f>
        <v>Post</v>
      </c>
      <c r="C4787" s="123" t="str">
        <f>VLOOKUP(A4787,Mapping!$H$2:$J$215,3,0)</f>
        <v>Post</v>
      </c>
      <c r="D4787" t="s">
        <v>129</v>
      </c>
      <c r="E4787" t="str">
        <f>VLOOKUP(D4787,Mapping!$E$2:$F$28,2,0)</f>
        <v>sum</v>
      </c>
      <c r="F4787">
        <v>0</v>
      </c>
    </row>
    <row r="4788" spans="1:6" x14ac:dyDescent="0.35">
      <c r="A4788" s="56">
        <v>44334</v>
      </c>
      <c r="B4788" s="56" t="str">
        <f>VLOOKUP(A4788,Mapping!$H$2:$I$215,2,0)</f>
        <v>Post</v>
      </c>
      <c r="C4788" s="123" t="str">
        <f>VLOOKUP(A4788,Mapping!$H$2:$J$215,3,0)</f>
        <v>Post</v>
      </c>
      <c r="D4788" t="s">
        <v>129</v>
      </c>
      <c r="E4788" t="str">
        <f>VLOOKUP(D4788,Mapping!$E$2:$F$28,2,0)</f>
        <v>sum</v>
      </c>
      <c r="F4788">
        <v>0</v>
      </c>
    </row>
    <row r="4789" spans="1:6" x14ac:dyDescent="0.35">
      <c r="A4789" s="56">
        <v>44335</v>
      </c>
      <c r="B4789" s="56" t="str">
        <f>VLOOKUP(A4789,Mapping!$H$2:$I$215,2,0)</f>
        <v>Post</v>
      </c>
      <c r="C4789" s="123" t="str">
        <f>VLOOKUP(A4789,Mapping!$H$2:$J$215,3,0)</f>
        <v>Post</v>
      </c>
      <c r="D4789" t="s">
        <v>129</v>
      </c>
      <c r="E4789" t="str">
        <f>VLOOKUP(D4789,Mapping!$E$2:$F$28,2,0)</f>
        <v>sum</v>
      </c>
      <c r="F4789">
        <v>0</v>
      </c>
    </row>
    <row r="4790" spans="1:6" x14ac:dyDescent="0.35">
      <c r="A4790" s="56">
        <v>44336</v>
      </c>
      <c r="B4790" s="56" t="str">
        <f>VLOOKUP(A4790,Mapping!$H$2:$I$215,2,0)</f>
        <v>Post</v>
      </c>
      <c r="C4790" s="123" t="str">
        <f>VLOOKUP(A4790,Mapping!$H$2:$J$215,3,0)</f>
        <v>Post</v>
      </c>
      <c r="D4790" t="s">
        <v>129</v>
      </c>
      <c r="E4790" t="str">
        <f>VLOOKUP(D4790,Mapping!$E$2:$F$28,2,0)</f>
        <v>sum</v>
      </c>
      <c r="F4790">
        <v>0</v>
      </c>
    </row>
    <row r="4791" spans="1:6" x14ac:dyDescent="0.35">
      <c r="A4791" s="56">
        <v>44337</v>
      </c>
      <c r="B4791" s="56" t="str">
        <f>VLOOKUP(A4791,Mapping!$H$2:$I$215,2,0)</f>
        <v>Post</v>
      </c>
      <c r="C4791" s="123" t="str">
        <f>VLOOKUP(A4791,Mapping!$H$2:$J$215,3,0)</f>
        <v>Post</v>
      </c>
      <c r="D4791" t="s">
        <v>129</v>
      </c>
      <c r="E4791" t="str">
        <f>VLOOKUP(D4791,Mapping!$E$2:$F$28,2,0)</f>
        <v>sum</v>
      </c>
      <c r="F4791">
        <v>0</v>
      </c>
    </row>
    <row r="4792" spans="1:6" x14ac:dyDescent="0.35">
      <c r="A4792" s="56">
        <v>44338</v>
      </c>
      <c r="B4792" s="56" t="str">
        <f>VLOOKUP(A4792,Mapping!$H$2:$I$215,2,0)</f>
        <v>Post</v>
      </c>
      <c r="C4792" s="123" t="str">
        <f>VLOOKUP(A4792,Mapping!$H$2:$J$215,3,0)</f>
        <v>Post</v>
      </c>
      <c r="D4792" t="s">
        <v>129</v>
      </c>
      <c r="E4792" t="str">
        <f>VLOOKUP(D4792,Mapping!$E$2:$F$28,2,0)</f>
        <v>sum</v>
      </c>
      <c r="F4792">
        <v>0</v>
      </c>
    </row>
    <row r="4793" spans="1:6" x14ac:dyDescent="0.35">
      <c r="A4793" s="56">
        <v>44339</v>
      </c>
      <c r="B4793" s="56" t="str">
        <f>VLOOKUP(A4793,Mapping!$H$2:$I$215,2,0)</f>
        <v>Post</v>
      </c>
      <c r="C4793" s="123" t="str">
        <f>VLOOKUP(A4793,Mapping!$H$2:$J$215,3,0)</f>
        <v>Post</v>
      </c>
      <c r="D4793" t="s">
        <v>129</v>
      </c>
      <c r="E4793" t="str">
        <f>VLOOKUP(D4793,Mapping!$E$2:$F$28,2,0)</f>
        <v>sum</v>
      </c>
      <c r="F4793">
        <v>0</v>
      </c>
    </row>
    <row r="4794" spans="1:6" x14ac:dyDescent="0.35">
      <c r="A4794" s="56">
        <v>44340</v>
      </c>
      <c r="B4794" s="56" t="str">
        <f>VLOOKUP(A4794,Mapping!$H$2:$I$215,2,0)</f>
        <v>Post</v>
      </c>
      <c r="C4794" s="123" t="str">
        <f>VLOOKUP(A4794,Mapping!$H$2:$J$215,3,0)</f>
        <v>Post</v>
      </c>
      <c r="D4794" t="s">
        <v>129</v>
      </c>
      <c r="E4794" t="str">
        <f>VLOOKUP(D4794,Mapping!$E$2:$F$28,2,0)</f>
        <v>sum</v>
      </c>
      <c r="F4794">
        <v>0</v>
      </c>
    </row>
    <row r="4795" spans="1:6" x14ac:dyDescent="0.35">
      <c r="A4795" s="56">
        <v>44341</v>
      </c>
      <c r="B4795" s="56" t="str">
        <f>VLOOKUP(A4795,Mapping!$H$2:$I$215,2,0)</f>
        <v>Post</v>
      </c>
      <c r="C4795" s="123" t="str">
        <f>VLOOKUP(A4795,Mapping!$H$2:$J$215,3,0)</f>
        <v>Post</v>
      </c>
      <c r="D4795" t="s">
        <v>129</v>
      </c>
      <c r="E4795" t="str">
        <f>VLOOKUP(D4795,Mapping!$E$2:$F$28,2,0)</f>
        <v>sum</v>
      </c>
      <c r="F4795">
        <v>0</v>
      </c>
    </row>
    <row r="4796" spans="1:6" x14ac:dyDescent="0.35">
      <c r="A4796" s="56">
        <v>44342</v>
      </c>
      <c r="B4796" s="56" t="str">
        <f>VLOOKUP(A4796,Mapping!$H$2:$I$215,2,0)</f>
        <v>Post</v>
      </c>
      <c r="C4796" s="123" t="str">
        <f>VLOOKUP(A4796,Mapping!$H$2:$J$215,3,0)</f>
        <v>Post</v>
      </c>
      <c r="D4796" t="s">
        <v>129</v>
      </c>
      <c r="E4796" t="str">
        <f>VLOOKUP(D4796,Mapping!$E$2:$F$28,2,0)</f>
        <v>sum</v>
      </c>
      <c r="F4796">
        <v>0</v>
      </c>
    </row>
    <row r="4797" spans="1:6" x14ac:dyDescent="0.35">
      <c r="A4797" s="56">
        <v>44343</v>
      </c>
      <c r="B4797" s="56" t="str">
        <f>VLOOKUP(A4797,Mapping!$H$2:$I$215,2,0)</f>
        <v>Post</v>
      </c>
      <c r="C4797" s="123" t="str">
        <f>VLOOKUP(A4797,Mapping!$H$2:$J$215,3,0)</f>
        <v>Post</v>
      </c>
      <c r="D4797" t="s">
        <v>129</v>
      </c>
      <c r="E4797" t="str">
        <f>VLOOKUP(D4797,Mapping!$E$2:$F$28,2,0)</f>
        <v>sum</v>
      </c>
      <c r="F4797">
        <v>0</v>
      </c>
    </row>
    <row r="4798" spans="1:6" x14ac:dyDescent="0.35">
      <c r="A4798" s="56">
        <v>44344</v>
      </c>
      <c r="B4798" s="56" t="str">
        <f>VLOOKUP(A4798,Mapping!$H$2:$I$215,2,0)</f>
        <v>Post</v>
      </c>
      <c r="C4798" s="123" t="str">
        <f>VLOOKUP(A4798,Mapping!$H$2:$J$215,3,0)</f>
        <v>Post</v>
      </c>
      <c r="D4798" t="s">
        <v>129</v>
      </c>
      <c r="E4798" t="str">
        <f>VLOOKUP(D4798,Mapping!$E$2:$F$28,2,0)</f>
        <v>sum</v>
      </c>
      <c r="F4798">
        <v>0</v>
      </c>
    </row>
    <row r="4799" spans="1:6" x14ac:dyDescent="0.35">
      <c r="A4799" s="56">
        <v>44345</v>
      </c>
      <c r="B4799" s="56" t="str">
        <f>VLOOKUP(A4799,Mapping!$H$2:$I$215,2,0)</f>
        <v>Post</v>
      </c>
      <c r="C4799" s="123" t="str">
        <f>VLOOKUP(A4799,Mapping!$H$2:$J$215,3,0)</f>
        <v>Post</v>
      </c>
      <c r="D4799" t="s">
        <v>129</v>
      </c>
      <c r="E4799" t="str">
        <f>VLOOKUP(D4799,Mapping!$E$2:$F$28,2,0)</f>
        <v>sum</v>
      </c>
      <c r="F4799">
        <v>0</v>
      </c>
    </row>
    <row r="4800" spans="1:6" x14ac:dyDescent="0.35">
      <c r="A4800" s="56">
        <v>44346</v>
      </c>
      <c r="B4800" s="56" t="str">
        <f>VLOOKUP(A4800,Mapping!$H$2:$I$215,2,0)</f>
        <v>Post</v>
      </c>
      <c r="C4800" s="123" t="str">
        <f>VLOOKUP(A4800,Mapping!$H$2:$J$215,3,0)</f>
        <v>Post</v>
      </c>
      <c r="D4800" t="s">
        <v>129</v>
      </c>
      <c r="E4800" t="str">
        <f>VLOOKUP(D4800,Mapping!$E$2:$F$28,2,0)</f>
        <v>sum</v>
      </c>
      <c r="F4800">
        <v>0</v>
      </c>
    </row>
    <row r="4801" spans="1:6" x14ac:dyDescent="0.35">
      <c r="A4801" s="56">
        <v>44347</v>
      </c>
      <c r="B4801" s="56" t="str">
        <f>VLOOKUP(A4801,Mapping!$H$2:$I$215,2,0)</f>
        <v>Post</v>
      </c>
      <c r="C4801" s="123" t="str">
        <f>VLOOKUP(A4801,Mapping!$H$2:$J$215,3,0)</f>
        <v>Post</v>
      </c>
      <c r="D4801" t="s">
        <v>129</v>
      </c>
      <c r="E4801" t="str">
        <f>VLOOKUP(D4801,Mapping!$E$2:$F$28,2,0)</f>
        <v>sum</v>
      </c>
      <c r="F4801">
        <v>1</v>
      </c>
    </row>
    <row r="4802" spans="1:6" x14ac:dyDescent="0.35">
      <c r="A4802" s="56">
        <v>44348</v>
      </c>
      <c r="B4802" s="56" t="str">
        <f>VLOOKUP(A4802,Mapping!$H$2:$I$215,2,0)</f>
        <v>Post</v>
      </c>
      <c r="C4802" s="123" t="str">
        <f>VLOOKUP(A4802,Mapping!$H$2:$J$215,3,0)</f>
        <v>Post</v>
      </c>
      <c r="D4802" t="s">
        <v>129</v>
      </c>
      <c r="E4802" t="str">
        <f>VLOOKUP(D4802,Mapping!$E$2:$F$28,2,0)</f>
        <v>sum</v>
      </c>
      <c r="F4802">
        <v>0</v>
      </c>
    </row>
    <row r="4803" spans="1:6" x14ac:dyDescent="0.35">
      <c r="A4803" s="56">
        <v>44349</v>
      </c>
      <c r="B4803" s="56" t="str">
        <f>VLOOKUP(A4803,Mapping!$H$2:$I$215,2,0)</f>
        <v>Post</v>
      </c>
      <c r="C4803" s="123" t="str">
        <f>VLOOKUP(A4803,Mapping!$H$2:$J$215,3,0)</f>
        <v>Post</v>
      </c>
      <c r="D4803" t="s">
        <v>129</v>
      </c>
      <c r="E4803" t="str">
        <f>VLOOKUP(D4803,Mapping!$E$2:$F$28,2,0)</f>
        <v>sum</v>
      </c>
      <c r="F4803">
        <v>0</v>
      </c>
    </row>
    <row r="4804" spans="1:6" x14ac:dyDescent="0.35">
      <c r="A4804" s="56">
        <v>44350</v>
      </c>
      <c r="B4804" s="56" t="str">
        <f>VLOOKUP(A4804,Mapping!$H$2:$I$215,2,0)</f>
        <v>Post</v>
      </c>
      <c r="C4804" s="123" t="str">
        <f>VLOOKUP(A4804,Mapping!$H$2:$J$215,3,0)</f>
        <v>Post</v>
      </c>
      <c r="D4804" t="s">
        <v>129</v>
      </c>
      <c r="E4804" t="str">
        <f>VLOOKUP(D4804,Mapping!$E$2:$F$28,2,0)</f>
        <v>sum</v>
      </c>
      <c r="F4804">
        <v>0</v>
      </c>
    </row>
    <row r="4805" spans="1:6" x14ac:dyDescent="0.35">
      <c r="A4805" s="56">
        <v>44351</v>
      </c>
      <c r="B4805" s="56" t="str">
        <f>VLOOKUP(A4805,Mapping!$H$2:$I$215,2,0)</f>
        <v>Post</v>
      </c>
      <c r="C4805" s="123" t="str">
        <f>VLOOKUP(A4805,Mapping!$H$2:$J$215,3,0)</f>
        <v>Post</v>
      </c>
      <c r="D4805" t="s">
        <v>129</v>
      </c>
      <c r="E4805" t="str">
        <f>VLOOKUP(D4805,Mapping!$E$2:$F$28,2,0)</f>
        <v>sum</v>
      </c>
      <c r="F4805">
        <v>0</v>
      </c>
    </row>
    <row r="4806" spans="1:6" x14ac:dyDescent="0.35">
      <c r="A4806" s="56">
        <v>44352</v>
      </c>
      <c r="B4806" s="56" t="str">
        <f>VLOOKUP(A4806,Mapping!$H$2:$I$215,2,0)</f>
        <v>Post</v>
      </c>
      <c r="C4806" s="123" t="str">
        <f>VLOOKUP(A4806,Mapping!$H$2:$J$215,3,0)</f>
        <v>Post</v>
      </c>
      <c r="D4806" t="s">
        <v>129</v>
      </c>
      <c r="E4806" t="str">
        <f>VLOOKUP(D4806,Mapping!$E$2:$F$28,2,0)</f>
        <v>sum</v>
      </c>
      <c r="F4806">
        <v>0</v>
      </c>
    </row>
    <row r="4807" spans="1:6" x14ac:dyDescent="0.35">
      <c r="A4807" s="56">
        <v>44353</v>
      </c>
      <c r="B4807" s="56" t="str">
        <f>VLOOKUP(A4807,Mapping!$H$2:$I$215,2,0)</f>
        <v>Post</v>
      </c>
      <c r="C4807" s="123" t="str">
        <f>VLOOKUP(A4807,Mapping!$H$2:$J$215,3,0)</f>
        <v>Post</v>
      </c>
      <c r="D4807" t="s">
        <v>129</v>
      </c>
      <c r="E4807" t="str">
        <f>VLOOKUP(D4807,Mapping!$E$2:$F$28,2,0)</f>
        <v>sum</v>
      </c>
      <c r="F4807">
        <v>0</v>
      </c>
    </row>
    <row r="4808" spans="1:6" x14ac:dyDescent="0.35">
      <c r="A4808" s="56">
        <v>44354</v>
      </c>
      <c r="B4808" s="56" t="str">
        <f>VLOOKUP(A4808,Mapping!$H$2:$I$215,2,0)</f>
        <v>Post</v>
      </c>
      <c r="C4808" s="123" t="str">
        <f>VLOOKUP(A4808,Mapping!$H$2:$J$215,3,0)</f>
        <v>Post</v>
      </c>
      <c r="D4808" t="s">
        <v>129</v>
      </c>
      <c r="E4808" t="str">
        <f>VLOOKUP(D4808,Mapping!$E$2:$F$28,2,0)</f>
        <v>sum</v>
      </c>
      <c r="F4808">
        <v>0</v>
      </c>
    </row>
    <row r="4809" spans="1:6" x14ac:dyDescent="0.35">
      <c r="A4809" s="56">
        <v>44355</v>
      </c>
      <c r="B4809" s="56" t="str">
        <f>VLOOKUP(A4809,Mapping!$H$2:$I$215,2,0)</f>
        <v>Post</v>
      </c>
      <c r="C4809" s="123" t="str">
        <f>VLOOKUP(A4809,Mapping!$H$2:$J$215,3,0)</f>
        <v>Post</v>
      </c>
      <c r="D4809" t="s">
        <v>129</v>
      </c>
      <c r="E4809" t="str">
        <f>VLOOKUP(D4809,Mapping!$E$2:$F$28,2,0)</f>
        <v>sum</v>
      </c>
      <c r="F4809">
        <v>0</v>
      </c>
    </row>
    <row r="4810" spans="1:6" x14ac:dyDescent="0.35">
      <c r="A4810" s="56">
        <v>44356</v>
      </c>
      <c r="B4810" s="56" t="str">
        <f>VLOOKUP(A4810,Mapping!$H$2:$I$215,2,0)</f>
        <v>Post</v>
      </c>
      <c r="C4810" s="123" t="str">
        <f>VLOOKUP(A4810,Mapping!$H$2:$J$215,3,0)</f>
        <v>Post</v>
      </c>
      <c r="D4810" t="s">
        <v>129</v>
      </c>
      <c r="E4810" t="str">
        <f>VLOOKUP(D4810,Mapping!$E$2:$F$28,2,0)</f>
        <v>sum</v>
      </c>
      <c r="F4810">
        <v>0</v>
      </c>
    </row>
    <row r="4811" spans="1:6" x14ac:dyDescent="0.35">
      <c r="A4811" s="56">
        <v>44357</v>
      </c>
      <c r="B4811" s="56" t="str">
        <f>VLOOKUP(A4811,Mapping!$H$2:$I$215,2,0)</f>
        <v>Post</v>
      </c>
      <c r="C4811" s="123" t="str">
        <f>VLOOKUP(A4811,Mapping!$H$2:$J$215,3,0)</f>
        <v>Post</v>
      </c>
      <c r="D4811" t="s">
        <v>129</v>
      </c>
      <c r="E4811" t="str">
        <f>VLOOKUP(D4811,Mapping!$E$2:$F$28,2,0)</f>
        <v>sum</v>
      </c>
      <c r="F4811">
        <v>0</v>
      </c>
    </row>
    <row r="4812" spans="1:6" x14ac:dyDescent="0.35">
      <c r="A4812" s="56">
        <v>44358</v>
      </c>
      <c r="B4812" s="56" t="str">
        <f>VLOOKUP(A4812,Mapping!$H$2:$I$215,2,0)</f>
        <v>Post</v>
      </c>
      <c r="C4812" s="123" t="str">
        <f>VLOOKUP(A4812,Mapping!$H$2:$J$215,3,0)</f>
        <v>Post</v>
      </c>
      <c r="D4812" t="s">
        <v>129</v>
      </c>
      <c r="E4812" t="str">
        <f>VLOOKUP(D4812,Mapping!$E$2:$F$28,2,0)</f>
        <v>sum</v>
      </c>
      <c r="F4812">
        <v>0</v>
      </c>
    </row>
    <row r="4813" spans="1:6" x14ac:dyDescent="0.35">
      <c r="A4813" s="56">
        <v>44359</v>
      </c>
      <c r="B4813" s="56" t="str">
        <f>VLOOKUP(A4813,Mapping!$H$2:$I$215,2,0)</f>
        <v>Post</v>
      </c>
      <c r="C4813" s="123" t="str">
        <f>VLOOKUP(A4813,Mapping!$H$2:$J$215,3,0)</f>
        <v>Post</v>
      </c>
      <c r="D4813" t="s">
        <v>129</v>
      </c>
      <c r="E4813" t="str">
        <f>VLOOKUP(D4813,Mapping!$E$2:$F$28,2,0)</f>
        <v>sum</v>
      </c>
      <c r="F4813">
        <v>0</v>
      </c>
    </row>
    <row r="4814" spans="1:6" x14ac:dyDescent="0.35">
      <c r="A4814" s="56">
        <v>44360</v>
      </c>
      <c r="B4814" s="56" t="str">
        <f>VLOOKUP(A4814,Mapping!$H$2:$I$215,2,0)</f>
        <v>Post</v>
      </c>
      <c r="C4814" s="123" t="str">
        <f>VLOOKUP(A4814,Mapping!$H$2:$J$215,3,0)</f>
        <v>Post</v>
      </c>
      <c r="D4814" t="s">
        <v>129</v>
      </c>
      <c r="E4814" t="str">
        <f>VLOOKUP(D4814,Mapping!$E$2:$F$28,2,0)</f>
        <v>sum</v>
      </c>
      <c r="F4814">
        <v>0</v>
      </c>
    </row>
    <row r="4815" spans="1:6" x14ac:dyDescent="0.35">
      <c r="A4815" s="56">
        <v>44361</v>
      </c>
      <c r="B4815" s="56" t="str">
        <f>VLOOKUP(A4815,Mapping!$H$2:$I$215,2,0)</f>
        <v>Post</v>
      </c>
      <c r="C4815" s="123" t="str">
        <f>VLOOKUP(A4815,Mapping!$H$2:$J$215,3,0)</f>
        <v>Post</v>
      </c>
      <c r="D4815" t="s">
        <v>129</v>
      </c>
      <c r="E4815" t="str">
        <f>VLOOKUP(D4815,Mapping!$E$2:$F$28,2,0)</f>
        <v>sum</v>
      </c>
      <c r="F4815">
        <v>0</v>
      </c>
    </row>
    <row r="4816" spans="1:6" x14ac:dyDescent="0.35">
      <c r="A4816" s="56">
        <v>44362</v>
      </c>
      <c r="B4816" s="56" t="str">
        <f>VLOOKUP(A4816,Mapping!$H$2:$I$215,2,0)</f>
        <v>Post</v>
      </c>
      <c r="C4816" s="123" t="str">
        <f>VLOOKUP(A4816,Mapping!$H$2:$J$215,3,0)</f>
        <v>Post</v>
      </c>
      <c r="D4816" t="s">
        <v>129</v>
      </c>
      <c r="E4816" t="str">
        <f>VLOOKUP(D4816,Mapping!$E$2:$F$28,2,0)</f>
        <v>sum</v>
      </c>
      <c r="F4816">
        <v>0</v>
      </c>
    </row>
    <row r="4817" spans="1:6" x14ac:dyDescent="0.35">
      <c r="A4817" s="56">
        <v>44363</v>
      </c>
      <c r="B4817" s="56" t="str">
        <f>VLOOKUP(A4817,Mapping!$H$2:$I$215,2,0)</f>
        <v>Post</v>
      </c>
      <c r="C4817" s="123" t="str">
        <f>VLOOKUP(A4817,Mapping!$H$2:$J$215,3,0)</f>
        <v>Post</v>
      </c>
      <c r="D4817" t="s">
        <v>129</v>
      </c>
      <c r="E4817" t="str">
        <f>VLOOKUP(D4817,Mapping!$E$2:$F$28,2,0)</f>
        <v>sum</v>
      </c>
      <c r="F4817">
        <v>0</v>
      </c>
    </row>
    <row r="4818" spans="1:6" x14ac:dyDescent="0.35">
      <c r="A4818" s="56">
        <v>44364</v>
      </c>
      <c r="B4818" s="56" t="str">
        <f>VLOOKUP(A4818,Mapping!$H$2:$I$215,2,0)</f>
        <v>Post</v>
      </c>
      <c r="C4818" s="123" t="str">
        <f>VLOOKUP(A4818,Mapping!$H$2:$J$215,3,0)</f>
        <v>Post</v>
      </c>
      <c r="D4818" t="s">
        <v>129</v>
      </c>
      <c r="E4818" t="str">
        <f>VLOOKUP(D4818,Mapping!$E$2:$F$28,2,0)</f>
        <v>sum</v>
      </c>
      <c r="F4818">
        <v>0</v>
      </c>
    </row>
    <row r="4819" spans="1:6" x14ac:dyDescent="0.35">
      <c r="A4819" s="56">
        <v>44365</v>
      </c>
      <c r="B4819" s="56" t="str">
        <f>VLOOKUP(A4819,Mapping!$H$2:$I$215,2,0)</f>
        <v>Post</v>
      </c>
      <c r="C4819" s="123" t="str">
        <f>VLOOKUP(A4819,Mapping!$H$2:$J$215,3,0)</f>
        <v>Post</v>
      </c>
      <c r="D4819" t="s">
        <v>129</v>
      </c>
      <c r="E4819" t="str">
        <f>VLOOKUP(D4819,Mapping!$E$2:$F$28,2,0)</f>
        <v>sum</v>
      </c>
      <c r="F4819">
        <v>0</v>
      </c>
    </row>
    <row r="4820" spans="1:6" x14ac:dyDescent="0.35">
      <c r="A4820" s="56">
        <v>44366</v>
      </c>
      <c r="B4820" s="56" t="str">
        <f>VLOOKUP(A4820,Mapping!$H$2:$I$215,2,0)</f>
        <v>Post</v>
      </c>
      <c r="C4820" s="123" t="str">
        <f>VLOOKUP(A4820,Mapping!$H$2:$J$215,3,0)</f>
        <v>Post</v>
      </c>
      <c r="D4820" t="s">
        <v>129</v>
      </c>
      <c r="E4820" t="str">
        <f>VLOOKUP(D4820,Mapping!$E$2:$F$28,2,0)</f>
        <v>sum</v>
      </c>
      <c r="F4820">
        <v>0</v>
      </c>
    </row>
    <row r="4821" spans="1:6" x14ac:dyDescent="0.35">
      <c r="A4821" s="56">
        <v>44367</v>
      </c>
      <c r="B4821" s="56" t="str">
        <f>VLOOKUP(A4821,Mapping!$H$2:$I$215,2,0)</f>
        <v>Post</v>
      </c>
      <c r="C4821" s="123" t="str">
        <f>VLOOKUP(A4821,Mapping!$H$2:$J$215,3,0)</f>
        <v>Post</v>
      </c>
      <c r="D4821" t="s">
        <v>129</v>
      </c>
      <c r="E4821" t="str">
        <f>VLOOKUP(D4821,Mapping!$E$2:$F$28,2,0)</f>
        <v>sum</v>
      </c>
      <c r="F4821">
        <v>0</v>
      </c>
    </row>
    <row r="4822" spans="1:6" x14ac:dyDescent="0.35">
      <c r="A4822" s="56">
        <v>44368</v>
      </c>
      <c r="B4822" s="56" t="str">
        <f>VLOOKUP(A4822,Mapping!$H$2:$I$215,2,0)</f>
        <v>Post</v>
      </c>
      <c r="C4822" s="123" t="str">
        <f>VLOOKUP(A4822,Mapping!$H$2:$J$215,3,0)</f>
        <v>Post</v>
      </c>
      <c r="D4822" t="s">
        <v>129</v>
      </c>
      <c r="E4822" t="str">
        <f>VLOOKUP(D4822,Mapping!$E$2:$F$28,2,0)</f>
        <v>sum</v>
      </c>
      <c r="F4822">
        <v>0</v>
      </c>
    </row>
    <row r="4823" spans="1:6" x14ac:dyDescent="0.35">
      <c r="A4823" s="56">
        <v>44369</v>
      </c>
      <c r="B4823" s="56" t="str">
        <f>VLOOKUP(A4823,Mapping!$H$2:$I$215,2,0)</f>
        <v>Post</v>
      </c>
      <c r="C4823" s="123" t="str">
        <f>VLOOKUP(A4823,Mapping!$H$2:$J$215,3,0)</f>
        <v>Post</v>
      </c>
      <c r="D4823" t="s">
        <v>129</v>
      </c>
      <c r="E4823" t="str">
        <f>VLOOKUP(D4823,Mapping!$E$2:$F$28,2,0)</f>
        <v>sum</v>
      </c>
      <c r="F4823">
        <v>0</v>
      </c>
    </row>
    <row r="4824" spans="1:6" x14ac:dyDescent="0.35">
      <c r="A4824" s="56">
        <v>44370</v>
      </c>
      <c r="B4824" s="56" t="str">
        <f>VLOOKUP(A4824,Mapping!$H$2:$I$215,2,0)</f>
        <v>Post</v>
      </c>
      <c r="C4824" s="123">
        <f>VLOOKUP(A4824,Mapping!$H$2:$J$215,3,0)</f>
        <v>0</v>
      </c>
      <c r="D4824" t="s">
        <v>129</v>
      </c>
      <c r="E4824" t="str">
        <f>VLOOKUP(D4824,Mapping!$E$2:$F$28,2,0)</f>
        <v>sum</v>
      </c>
      <c r="F4824">
        <v>0</v>
      </c>
    </row>
    <row r="4825" spans="1:6" x14ac:dyDescent="0.35">
      <c r="A4825" s="56">
        <v>44371</v>
      </c>
      <c r="B4825" s="56" t="str">
        <f>VLOOKUP(A4825,Mapping!$H$2:$I$215,2,0)</f>
        <v>Post</v>
      </c>
      <c r="C4825" s="123">
        <f>VLOOKUP(A4825,Mapping!$H$2:$J$215,3,0)</f>
        <v>0</v>
      </c>
      <c r="D4825" t="s">
        <v>129</v>
      </c>
      <c r="E4825" t="str">
        <f>VLOOKUP(D4825,Mapping!$E$2:$F$28,2,0)</f>
        <v>sum</v>
      </c>
      <c r="F4825">
        <v>0</v>
      </c>
    </row>
    <row r="4826" spans="1:6" x14ac:dyDescent="0.35">
      <c r="A4826" s="56">
        <v>44372</v>
      </c>
      <c r="B4826" s="56" t="str">
        <f>VLOOKUP(A4826,Mapping!$H$2:$I$215,2,0)</f>
        <v>Post</v>
      </c>
      <c r="C4826" s="123">
        <f>VLOOKUP(A4826,Mapping!$H$2:$J$215,3,0)</f>
        <v>0</v>
      </c>
      <c r="D4826" t="s">
        <v>129</v>
      </c>
      <c r="E4826" t="str">
        <f>VLOOKUP(D4826,Mapping!$E$2:$F$28,2,0)</f>
        <v>sum</v>
      </c>
      <c r="F4826">
        <v>0</v>
      </c>
    </row>
    <row r="4827" spans="1:6" x14ac:dyDescent="0.35">
      <c r="A4827" s="56">
        <v>44373</v>
      </c>
      <c r="B4827" s="56" t="str">
        <f>VLOOKUP(A4827,Mapping!$H$2:$I$215,2,0)</f>
        <v>Post</v>
      </c>
      <c r="C4827" s="123">
        <f>VLOOKUP(A4827,Mapping!$H$2:$J$215,3,0)</f>
        <v>0</v>
      </c>
      <c r="D4827" t="s">
        <v>129</v>
      </c>
      <c r="E4827" t="str">
        <f>VLOOKUP(D4827,Mapping!$E$2:$F$28,2,0)</f>
        <v>sum</v>
      </c>
      <c r="F4827">
        <v>0</v>
      </c>
    </row>
    <row r="4828" spans="1:6" x14ac:dyDescent="0.35">
      <c r="A4828" s="56">
        <v>44374</v>
      </c>
      <c r="B4828" s="56" t="str">
        <f>VLOOKUP(A4828,Mapping!$H$2:$I$215,2,0)</f>
        <v>Post</v>
      </c>
      <c r="C4828" s="123">
        <f>VLOOKUP(A4828,Mapping!$H$2:$J$215,3,0)</f>
        <v>0</v>
      </c>
      <c r="D4828" t="s">
        <v>129</v>
      </c>
      <c r="E4828" t="str">
        <f>VLOOKUP(D4828,Mapping!$E$2:$F$28,2,0)</f>
        <v>sum</v>
      </c>
      <c r="F4828">
        <v>0</v>
      </c>
    </row>
    <row r="4829" spans="1:6" x14ac:dyDescent="0.35">
      <c r="A4829" s="56">
        <v>44375</v>
      </c>
      <c r="B4829" s="56" t="str">
        <f>VLOOKUP(A4829,Mapping!$H$2:$I$215,2,0)</f>
        <v>Post</v>
      </c>
      <c r="C4829" s="123">
        <f>VLOOKUP(A4829,Mapping!$H$2:$J$215,3,0)</f>
        <v>0</v>
      </c>
      <c r="D4829" t="s">
        <v>129</v>
      </c>
      <c r="E4829" t="str">
        <f>VLOOKUP(D4829,Mapping!$E$2:$F$28,2,0)</f>
        <v>sum</v>
      </c>
      <c r="F4829">
        <v>0</v>
      </c>
    </row>
    <row r="4830" spans="1:6" x14ac:dyDescent="0.35">
      <c r="A4830" s="56">
        <v>44376</v>
      </c>
      <c r="B4830" s="56" t="str">
        <f>VLOOKUP(A4830,Mapping!$H$2:$I$215,2,0)</f>
        <v>Post</v>
      </c>
      <c r="C4830" s="123">
        <f>VLOOKUP(A4830,Mapping!$H$2:$J$215,3,0)</f>
        <v>0</v>
      </c>
      <c r="D4830" t="s">
        <v>129</v>
      </c>
      <c r="E4830" t="str">
        <f>VLOOKUP(D4830,Mapping!$E$2:$F$28,2,0)</f>
        <v>sum</v>
      </c>
      <c r="F4830">
        <v>0</v>
      </c>
    </row>
    <row r="4831" spans="1:6" x14ac:dyDescent="0.35">
      <c r="A4831" s="56">
        <v>44377</v>
      </c>
      <c r="B4831" s="56" t="str">
        <f>VLOOKUP(A4831,Mapping!$H$2:$I$215,2,0)</f>
        <v>Post</v>
      </c>
      <c r="C4831" s="123">
        <f>VLOOKUP(A4831,Mapping!$H$2:$J$215,3,0)</f>
        <v>0</v>
      </c>
      <c r="D4831" t="s">
        <v>129</v>
      </c>
      <c r="E4831" t="str">
        <f>VLOOKUP(D4831,Mapping!$E$2:$F$28,2,0)</f>
        <v>sum</v>
      </c>
      <c r="F4831">
        <v>0</v>
      </c>
    </row>
    <row r="4832" spans="1:6" x14ac:dyDescent="0.35">
      <c r="A4832" s="56">
        <v>44378</v>
      </c>
      <c r="B4832" s="56" t="str">
        <f>VLOOKUP(A4832,Mapping!$H$2:$I$215,2,0)</f>
        <v>Post</v>
      </c>
      <c r="C4832" s="123">
        <f>VLOOKUP(A4832,Mapping!$H$2:$J$215,3,0)</f>
        <v>0</v>
      </c>
      <c r="D4832" t="s">
        <v>129</v>
      </c>
      <c r="E4832" t="str">
        <f>VLOOKUP(D4832,Mapping!$E$2:$F$28,2,0)</f>
        <v>sum</v>
      </c>
      <c r="F4832">
        <v>0</v>
      </c>
    </row>
    <row r="4833" spans="1:6" x14ac:dyDescent="0.35">
      <c r="A4833" s="56">
        <v>44379</v>
      </c>
      <c r="B4833" s="56" t="str">
        <f>VLOOKUP(A4833,Mapping!$H$2:$I$215,2,0)</f>
        <v>Post</v>
      </c>
      <c r="C4833" s="123">
        <f>VLOOKUP(A4833,Mapping!$H$2:$J$215,3,0)</f>
        <v>0</v>
      </c>
      <c r="D4833" t="s">
        <v>129</v>
      </c>
      <c r="E4833" t="str">
        <f>VLOOKUP(D4833,Mapping!$E$2:$F$28,2,0)</f>
        <v>sum</v>
      </c>
      <c r="F4833">
        <v>0</v>
      </c>
    </row>
    <row r="4834" spans="1:6" x14ac:dyDescent="0.35">
      <c r="A4834" s="56">
        <v>44380</v>
      </c>
      <c r="B4834" s="56" t="str">
        <f>VLOOKUP(A4834,Mapping!$H$2:$I$215,2,0)</f>
        <v>Post</v>
      </c>
      <c r="C4834" s="123">
        <f>VLOOKUP(A4834,Mapping!$H$2:$J$215,3,0)</f>
        <v>0</v>
      </c>
      <c r="D4834" t="s">
        <v>129</v>
      </c>
      <c r="E4834" t="str">
        <f>VLOOKUP(D4834,Mapping!$E$2:$F$28,2,0)</f>
        <v>sum</v>
      </c>
      <c r="F4834">
        <v>0</v>
      </c>
    </row>
    <row r="4835" spans="1:6" x14ac:dyDescent="0.35">
      <c r="A4835" s="56">
        <v>44381</v>
      </c>
      <c r="B4835" s="56" t="str">
        <f>VLOOKUP(A4835,Mapping!$H$2:$I$215,2,0)</f>
        <v>Post</v>
      </c>
      <c r="C4835" s="123">
        <f>VLOOKUP(A4835,Mapping!$H$2:$J$215,3,0)</f>
        <v>0</v>
      </c>
      <c r="D4835" t="s">
        <v>129</v>
      </c>
      <c r="E4835" t="str">
        <f>VLOOKUP(D4835,Mapping!$E$2:$F$28,2,0)</f>
        <v>sum</v>
      </c>
      <c r="F4835">
        <v>1</v>
      </c>
    </row>
    <row r="4836" spans="1:6" x14ac:dyDescent="0.35">
      <c r="A4836" s="56">
        <v>44382</v>
      </c>
      <c r="B4836" s="56" t="str">
        <f>VLOOKUP(A4836,Mapping!$H$2:$I$215,2,0)</f>
        <v>Post</v>
      </c>
      <c r="C4836" s="123">
        <f>VLOOKUP(A4836,Mapping!$H$2:$J$215,3,0)</f>
        <v>0</v>
      </c>
      <c r="D4836" t="s">
        <v>129</v>
      </c>
      <c r="E4836" t="str">
        <f>VLOOKUP(D4836,Mapping!$E$2:$F$28,2,0)</f>
        <v>sum</v>
      </c>
      <c r="F4836">
        <v>0</v>
      </c>
    </row>
    <row r="4837" spans="1:6" x14ac:dyDescent="0.35">
      <c r="A4837" s="56">
        <v>44383</v>
      </c>
      <c r="B4837" s="56" t="str">
        <f>VLOOKUP(A4837,Mapping!$H$2:$I$215,2,0)</f>
        <v>Post</v>
      </c>
      <c r="C4837" s="123">
        <f>VLOOKUP(A4837,Mapping!$H$2:$J$215,3,0)</f>
        <v>0</v>
      </c>
      <c r="D4837" t="s">
        <v>129</v>
      </c>
      <c r="E4837" t="str">
        <f>VLOOKUP(D4837,Mapping!$E$2:$F$28,2,0)</f>
        <v>sum</v>
      </c>
      <c r="F4837">
        <v>0</v>
      </c>
    </row>
    <row r="4838" spans="1:6" x14ac:dyDescent="0.35">
      <c r="A4838" s="56">
        <v>44384</v>
      </c>
      <c r="B4838" s="56" t="str">
        <f>VLOOKUP(A4838,Mapping!$H$2:$I$215,2,0)</f>
        <v>Post</v>
      </c>
      <c r="C4838" s="123">
        <f>VLOOKUP(A4838,Mapping!$H$2:$J$215,3,0)</f>
        <v>0</v>
      </c>
      <c r="D4838" t="s">
        <v>129</v>
      </c>
      <c r="E4838" t="str">
        <f>VLOOKUP(D4838,Mapping!$E$2:$F$28,2,0)</f>
        <v>sum</v>
      </c>
      <c r="F4838">
        <v>0</v>
      </c>
    </row>
    <row r="4839" spans="1:6" x14ac:dyDescent="0.35">
      <c r="A4839" s="56">
        <v>44385</v>
      </c>
      <c r="B4839" s="56" t="str">
        <f>VLOOKUP(A4839,Mapping!$H$2:$I$215,2,0)</f>
        <v>Post</v>
      </c>
      <c r="C4839" s="123">
        <f>VLOOKUP(A4839,Mapping!$H$2:$J$215,3,0)</f>
        <v>0</v>
      </c>
      <c r="D4839" t="s">
        <v>129</v>
      </c>
      <c r="E4839" t="str">
        <f>VLOOKUP(D4839,Mapping!$E$2:$F$28,2,0)</f>
        <v>sum</v>
      </c>
      <c r="F4839">
        <v>0</v>
      </c>
    </row>
    <row r="4840" spans="1:6" x14ac:dyDescent="0.35">
      <c r="A4840" s="56">
        <v>44386</v>
      </c>
      <c r="B4840" s="56" t="str">
        <f>VLOOKUP(A4840,Mapping!$H$2:$I$215,2,0)</f>
        <v>Post</v>
      </c>
      <c r="C4840" s="123">
        <f>VLOOKUP(A4840,Mapping!$H$2:$J$215,3,0)</f>
        <v>0</v>
      </c>
      <c r="D4840" t="s">
        <v>129</v>
      </c>
      <c r="E4840" t="str">
        <f>VLOOKUP(D4840,Mapping!$E$2:$F$28,2,0)</f>
        <v>sum</v>
      </c>
      <c r="F4840">
        <v>0</v>
      </c>
    </row>
    <row r="4841" spans="1:6" x14ac:dyDescent="0.35">
      <c r="A4841" s="56">
        <v>44387</v>
      </c>
      <c r="B4841" s="56" t="str">
        <f>VLOOKUP(A4841,Mapping!$H$2:$I$215,2,0)</f>
        <v>Post</v>
      </c>
      <c r="C4841" s="123">
        <f>VLOOKUP(A4841,Mapping!$H$2:$J$215,3,0)</f>
        <v>0</v>
      </c>
      <c r="D4841" t="s">
        <v>129</v>
      </c>
      <c r="E4841" t="str">
        <f>VLOOKUP(D4841,Mapping!$E$2:$F$28,2,0)</f>
        <v>sum</v>
      </c>
      <c r="F4841">
        <v>0</v>
      </c>
    </row>
    <row r="4842" spans="1:6" x14ac:dyDescent="0.35">
      <c r="A4842" s="56">
        <v>44388</v>
      </c>
      <c r="B4842" s="56" t="str">
        <f>VLOOKUP(A4842,Mapping!$H$2:$I$215,2,0)</f>
        <v>Post</v>
      </c>
      <c r="C4842" s="123">
        <f>VLOOKUP(A4842,Mapping!$H$2:$J$215,3,0)</f>
        <v>0</v>
      </c>
      <c r="D4842" t="s">
        <v>129</v>
      </c>
      <c r="E4842" t="str">
        <f>VLOOKUP(D4842,Mapping!$E$2:$F$28,2,0)</f>
        <v>sum</v>
      </c>
      <c r="F4842">
        <v>0</v>
      </c>
    </row>
    <row r="4843" spans="1:6" x14ac:dyDescent="0.35">
      <c r="A4843" s="56">
        <v>44389</v>
      </c>
      <c r="B4843" s="56" t="str">
        <f>VLOOKUP(A4843,Mapping!$H$2:$I$215,2,0)</f>
        <v>Post</v>
      </c>
      <c r="C4843" s="123">
        <f>VLOOKUP(A4843,Mapping!$H$2:$J$215,3,0)</f>
        <v>0</v>
      </c>
      <c r="D4843" t="s">
        <v>129</v>
      </c>
      <c r="E4843" t="str">
        <f>VLOOKUP(D4843,Mapping!$E$2:$F$28,2,0)</f>
        <v>sum</v>
      </c>
      <c r="F4843">
        <v>0</v>
      </c>
    </row>
    <row r="4844" spans="1:6" x14ac:dyDescent="0.35">
      <c r="A4844" s="56">
        <v>44390</v>
      </c>
      <c r="B4844" s="56" t="str">
        <f>VLOOKUP(A4844,Mapping!$H$2:$I$215,2,0)</f>
        <v>Post</v>
      </c>
      <c r="C4844" s="123">
        <f>VLOOKUP(A4844,Mapping!$H$2:$J$215,3,0)</f>
        <v>0</v>
      </c>
      <c r="D4844" t="s">
        <v>129</v>
      </c>
      <c r="E4844" t="str">
        <f>VLOOKUP(D4844,Mapping!$E$2:$F$28,2,0)</f>
        <v>sum</v>
      </c>
      <c r="F4844">
        <v>0</v>
      </c>
    </row>
    <row r="4845" spans="1:6" x14ac:dyDescent="0.35">
      <c r="A4845" s="56">
        <v>44391</v>
      </c>
      <c r="B4845" s="56" t="str">
        <f>VLOOKUP(A4845,Mapping!$H$2:$I$215,2,0)</f>
        <v>Post</v>
      </c>
      <c r="C4845" s="123">
        <f>VLOOKUP(A4845,Mapping!$H$2:$J$215,3,0)</f>
        <v>0</v>
      </c>
      <c r="D4845" t="s">
        <v>129</v>
      </c>
      <c r="E4845" t="str">
        <f>VLOOKUP(D4845,Mapping!$E$2:$F$28,2,0)</f>
        <v>sum</v>
      </c>
      <c r="F4845">
        <v>0</v>
      </c>
    </row>
    <row r="4846" spans="1:6" x14ac:dyDescent="0.35">
      <c r="A4846" s="56">
        <v>44392</v>
      </c>
      <c r="B4846" s="56" t="str">
        <f>VLOOKUP(A4846,Mapping!$H$2:$I$215,2,0)</f>
        <v>Post</v>
      </c>
      <c r="C4846" s="123">
        <f>VLOOKUP(A4846,Mapping!$H$2:$J$215,3,0)</f>
        <v>0</v>
      </c>
      <c r="D4846" t="s">
        <v>129</v>
      </c>
      <c r="E4846" t="str">
        <f>VLOOKUP(D4846,Mapping!$E$2:$F$28,2,0)</f>
        <v>sum</v>
      </c>
      <c r="F4846">
        <v>0</v>
      </c>
    </row>
    <row r="4847" spans="1:6" x14ac:dyDescent="0.35">
      <c r="A4847" s="56">
        <v>44393</v>
      </c>
      <c r="B4847" s="56" t="str">
        <f>VLOOKUP(A4847,Mapping!$H$2:$I$215,2,0)</f>
        <v>Post</v>
      </c>
      <c r="C4847" s="123">
        <f>VLOOKUP(A4847,Mapping!$H$2:$J$215,3,0)</f>
        <v>0</v>
      </c>
      <c r="D4847" t="s">
        <v>129</v>
      </c>
      <c r="E4847" t="str">
        <f>VLOOKUP(D4847,Mapping!$E$2:$F$28,2,0)</f>
        <v>sum</v>
      </c>
      <c r="F4847">
        <v>0</v>
      </c>
    </row>
    <row r="4848" spans="1:6" x14ac:dyDescent="0.35">
      <c r="A4848" s="56">
        <v>44394</v>
      </c>
      <c r="B4848" s="56" t="str">
        <f>VLOOKUP(A4848,Mapping!$H$2:$I$215,2,0)</f>
        <v>Post</v>
      </c>
      <c r="C4848" s="123">
        <f>VLOOKUP(A4848,Mapping!$H$2:$J$215,3,0)</f>
        <v>0</v>
      </c>
      <c r="D4848" t="s">
        <v>129</v>
      </c>
      <c r="E4848" t="str">
        <f>VLOOKUP(D4848,Mapping!$E$2:$F$28,2,0)</f>
        <v>sum</v>
      </c>
      <c r="F4848">
        <v>0</v>
      </c>
    </row>
    <row r="4849" spans="1:6" x14ac:dyDescent="0.35">
      <c r="A4849" s="56">
        <v>44395</v>
      </c>
      <c r="B4849" s="56" t="str">
        <f>VLOOKUP(A4849,Mapping!$H$2:$I$215,2,0)</f>
        <v>Post</v>
      </c>
      <c r="C4849" s="123">
        <f>VLOOKUP(A4849,Mapping!$H$2:$J$215,3,0)</f>
        <v>0</v>
      </c>
      <c r="D4849" t="s">
        <v>129</v>
      </c>
      <c r="E4849" t="str">
        <f>VLOOKUP(D4849,Mapping!$E$2:$F$28,2,0)</f>
        <v>sum</v>
      </c>
      <c r="F4849">
        <v>0</v>
      </c>
    </row>
    <row r="4850" spans="1:6" x14ac:dyDescent="0.35">
      <c r="A4850" s="56">
        <v>44396</v>
      </c>
      <c r="B4850" s="56" t="str">
        <f>VLOOKUP(A4850,Mapping!$H$2:$I$215,2,0)</f>
        <v>Post</v>
      </c>
      <c r="C4850" s="123">
        <f>VLOOKUP(A4850,Mapping!$H$2:$J$215,3,0)</f>
        <v>0</v>
      </c>
      <c r="D4850" t="s">
        <v>129</v>
      </c>
      <c r="E4850" t="str">
        <f>VLOOKUP(D4850,Mapping!$E$2:$F$28,2,0)</f>
        <v>sum</v>
      </c>
      <c r="F4850">
        <v>0</v>
      </c>
    </row>
    <row r="4851" spans="1:6" x14ac:dyDescent="0.35">
      <c r="A4851" s="56">
        <v>44397</v>
      </c>
      <c r="B4851" s="56" t="str">
        <f>VLOOKUP(A4851,Mapping!$H$2:$I$215,2,0)</f>
        <v>Post</v>
      </c>
      <c r="C4851" s="123">
        <f>VLOOKUP(A4851,Mapping!$H$2:$J$215,3,0)</f>
        <v>0</v>
      </c>
      <c r="D4851" t="s">
        <v>129</v>
      </c>
      <c r="E4851" t="str">
        <f>VLOOKUP(D4851,Mapping!$E$2:$F$28,2,0)</f>
        <v>sum</v>
      </c>
      <c r="F4851">
        <v>0</v>
      </c>
    </row>
    <row r="4852" spans="1:6" x14ac:dyDescent="0.35">
      <c r="A4852" s="56">
        <v>44398</v>
      </c>
      <c r="B4852" s="56" t="str">
        <f>VLOOKUP(A4852,Mapping!$H$2:$I$215,2,0)</f>
        <v>Post</v>
      </c>
      <c r="C4852" s="123">
        <f>VLOOKUP(A4852,Mapping!$H$2:$J$215,3,0)</f>
        <v>0</v>
      </c>
      <c r="D4852" t="s">
        <v>129</v>
      </c>
      <c r="E4852" t="str">
        <f>VLOOKUP(D4852,Mapping!$E$2:$F$28,2,0)</f>
        <v>sum</v>
      </c>
      <c r="F4852">
        <v>0</v>
      </c>
    </row>
    <row r="4853" spans="1:6" x14ac:dyDescent="0.35">
      <c r="A4853" s="56">
        <v>44399</v>
      </c>
      <c r="B4853" s="56" t="str">
        <f>VLOOKUP(A4853,Mapping!$H$2:$I$215,2,0)</f>
        <v>Post</v>
      </c>
      <c r="C4853" s="123">
        <f>VLOOKUP(A4853,Mapping!$H$2:$J$215,3,0)</f>
        <v>0</v>
      </c>
      <c r="D4853" t="s">
        <v>129</v>
      </c>
      <c r="E4853" t="str">
        <f>VLOOKUP(D4853,Mapping!$E$2:$F$28,2,0)</f>
        <v>sum</v>
      </c>
      <c r="F4853">
        <v>0</v>
      </c>
    </row>
    <row r="4854" spans="1:6" x14ac:dyDescent="0.35">
      <c r="A4854" s="56">
        <v>44400</v>
      </c>
      <c r="B4854" s="56" t="str">
        <f>VLOOKUP(A4854,Mapping!$H$2:$I$215,2,0)</f>
        <v>Post</v>
      </c>
      <c r="C4854" s="123">
        <f>VLOOKUP(A4854,Mapping!$H$2:$J$215,3,0)</f>
        <v>0</v>
      </c>
      <c r="D4854" t="s">
        <v>129</v>
      </c>
      <c r="E4854" t="str">
        <f>VLOOKUP(D4854,Mapping!$E$2:$F$28,2,0)</f>
        <v>sum</v>
      </c>
      <c r="F4854">
        <v>0</v>
      </c>
    </row>
    <row r="4855" spans="1:6" x14ac:dyDescent="0.35">
      <c r="A4855" s="56">
        <v>44401</v>
      </c>
      <c r="B4855" s="56" t="str">
        <f>VLOOKUP(A4855,Mapping!$H$2:$I$215,2,0)</f>
        <v>Post</v>
      </c>
      <c r="C4855" s="123">
        <f>VLOOKUP(A4855,Mapping!$H$2:$J$215,3,0)</f>
        <v>0</v>
      </c>
      <c r="D4855" t="s">
        <v>129</v>
      </c>
      <c r="E4855" t="str">
        <f>VLOOKUP(D4855,Mapping!$E$2:$F$28,2,0)</f>
        <v>sum</v>
      </c>
      <c r="F4855">
        <v>0</v>
      </c>
    </row>
    <row r="4856" spans="1:6" x14ac:dyDescent="0.35">
      <c r="A4856" s="56">
        <v>44402</v>
      </c>
      <c r="B4856" s="56" t="str">
        <f>VLOOKUP(A4856,Mapping!$H$2:$I$215,2,0)</f>
        <v>Post</v>
      </c>
      <c r="C4856" s="123">
        <f>VLOOKUP(A4856,Mapping!$H$2:$J$215,3,0)</f>
        <v>0</v>
      </c>
      <c r="D4856" t="s">
        <v>129</v>
      </c>
      <c r="E4856" t="str">
        <f>VLOOKUP(D4856,Mapping!$E$2:$F$28,2,0)</f>
        <v>sum</v>
      </c>
      <c r="F4856">
        <v>0</v>
      </c>
    </row>
    <row r="4857" spans="1:6" x14ac:dyDescent="0.35">
      <c r="A4857" s="56">
        <v>44403</v>
      </c>
      <c r="B4857" s="56" t="str">
        <f>VLOOKUP(A4857,Mapping!$H$2:$I$215,2,0)</f>
        <v>Post</v>
      </c>
      <c r="C4857" s="123">
        <f>VLOOKUP(A4857,Mapping!$H$2:$J$215,3,0)</f>
        <v>0</v>
      </c>
      <c r="D4857" t="s">
        <v>129</v>
      </c>
      <c r="E4857" t="str">
        <f>VLOOKUP(D4857,Mapping!$E$2:$F$28,2,0)</f>
        <v>sum</v>
      </c>
      <c r="F4857">
        <v>0</v>
      </c>
    </row>
    <row r="4858" spans="1:6" x14ac:dyDescent="0.35">
      <c r="A4858" s="56">
        <v>44404</v>
      </c>
      <c r="B4858" s="56" t="str">
        <f>VLOOKUP(A4858,Mapping!$H$2:$I$215,2,0)</f>
        <v>Post</v>
      </c>
      <c r="C4858" s="123">
        <f>VLOOKUP(A4858,Mapping!$H$2:$J$215,3,0)</f>
        <v>0</v>
      </c>
      <c r="D4858" t="s">
        <v>129</v>
      </c>
      <c r="E4858" t="str">
        <f>VLOOKUP(D4858,Mapping!$E$2:$F$28,2,0)</f>
        <v>sum</v>
      </c>
      <c r="F4858">
        <v>0</v>
      </c>
    </row>
    <row r="4859" spans="1:6" x14ac:dyDescent="0.35">
      <c r="A4859" s="56">
        <v>44405</v>
      </c>
      <c r="B4859" s="56" t="str">
        <f>VLOOKUP(A4859,Mapping!$H$2:$I$215,2,0)</f>
        <v>Post</v>
      </c>
      <c r="C4859" s="123">
        <f>VLOOKUP(A4859,Mapping!$H$2:$J$215,3,0)</f>
        <v>0</v>
      </c>
      <c r="D4859" t="s">
        <v>129</v>
      </c>
      <c r="E4859" t="str">
        <f>VLOOKUP(D4859,Mapping!$E$2:$F$28,2,0)</f>
        <v>sum</v>
      </c>
      <c r="F4859">
        <v>0</v>
      </c>
    </row>
    <row r="4860" spans="1:6" x14ac:dyDescent="0.35">
      <c r="A4860" s="56">
        <v>44406</v>
      </c>
      <c r="B4860" s="56" t="str">
        <f>VLOOKUP(A4860,Mapping!$H$2:$I$215,2,0)</f>
        <v>Post</v>
      </c>
      <c r="C4860" s="123">
        <f>VLOOKUP(A4860,Mapping!$H$2:$J$215,3,0)</f>
        <v>0</v>
      </c>
      <c r="D4860" t="s">
        <v>129</v>
      </c>
      <c r="E4860" t="str">
        <f>VLOOKUP(D4860,Mapping!$E$2:$F$28,2,0)</f>
        <v>sum</v>
      </c>
      <c r="F4860">
        <v>0</v>
      </c>
    </row>
    <row r="4861" spans="1:6" x14ac:dyDescent="0.35">
      <c r="A4861" s="56">
        <v>44407</v>
      </c>
      <c r="B4861" s="56" t="str">
        <f>VLOOKUP(A4861,Mapping!$H$2:$I$215,2,0)</f>
        <v>Post</v>
      </c>
      <c r="C4861" s="123">
        <f>VLOOKUP(A4861,Mapping!$H$2:$J$215,3,0)</f>
        <v>0</v>
      </c>
      <c r="D4861" t="s">
        <v>129</v>
      </c>
      <c r="E4861" t="str">
        <f>VLOOKUP(D4861,Mapping!$E$2:$F$28,2,0)</f>
        <v>sum</v>
      </c>
      <c r="F4861">
        <v>0</v>
      </c>
    </row>
    <row r="4862" spans="1:6" x14ac:dyDescent="0.35">
      <c r="A4862" s="56">
        <v>44408</v>
      </c>
      <c r="B4862" s="56" t="str">
        <f>VLOOKUP(A4862,Mapping!$H$2:$I$215,2,0)</f>
        <v>Post</v>
      </c>
      <c r="C4862" s="123">
        <f>VLOOKUP(A4862,Mapping!$H$2:$J$215,3,0)</f>
        <v>0</v>
      </c>
      <c r="D4862" t="s">
        <v>129</v>
      </c>
      <c r="E4862" t="str">
        <f>VLOOKUP(D4862,Mapping!$E$2:$F$28,2,0)</f>
        <v>sum</v>
      </c>
      <c r="F4862">
        <v>0</v>
      </c>
    </row>
    <row r="4863" spans="1:6" x14ac:dyDescent="0.35">
      <c r="A4863" s="56">
        <v>44409</v>
      </c>
      <c r="B4863" s="56" t="str">
        <f>VLOOKUP(A4863,Mapping!$H$2:$I$215,2,0)</f>
        <v>Post</v>
      </c>
      <c r="C4863" s="123">
        <f>VLOOKUP(A4863,Mapping!$H$2:$J$215,3,0)</f>
        <v>0</v>
      </c>
      <c r="D4863" t="s">
        <v>129</v>
      </c>
      <c r="E4863" t="str">
        <f>VLOOKUP(D4863,Mapping!$E$2:$F$28,2,0)</f>
        <v>sum</v>
      </c>
      <c r="F4863">
        <v>0</v>
      </c>
    </row>
    <row r="4864" spans="1:6" x14ac:dyDescent="0.35">
      <c r="A4864" s="56">
        <v>44410</v>
      </c>
      <c r="B4864" s="56" t="str">
        <f>VLOOKUP(A4864,Mapping!$H$2:$I$215,2,0)</f>
        <v>Post</v>
      </c>
      <c r="C4864" s="123">
        <f>VLOOKUP(A4864,Mapping!$H$2:$J$215,3,0)</f>
        <v>0</v>
      </c>
      <c r="D4864" t="s">
        <v>129</v>
      </c>
      <c r="E4864" t="str">
        <f>VLOOKUP(D4864,Mapping!$E$2:$F$28,2,0)</f>
        <v>sum</v>
      </c>
      <c r="F4864">
        <v>0</v>
      </c>
    </row>
    <row r="4865" spans="1:6" x14ac:dyDescent="0.35">
      <c r="A4865" s="56">
        <v>44411</v>
      </c>
      <c r="B4865" s="56" t="str">
        <f>VLOOKUP(A4865,Mapping!$H$2:$I$215,2,0)</f>
        <v>Post</v>
      </c>
      <c r="C4865" s="123">
        <f>VLOOKUP(A4865,Mapping!$H$2:$J$215,3,0)</f>
        <v>0</v>
      </c>
      <c r="D4865" t="s">
        <v>129</v>
      </c>
      <c r="E4865" t="str">
        <f>VLOOKUP(D4865,Mapping!$E$2:$F$28,2,0)</f>
        <v>sum</v>
      </c>
      <c r="F4865">
        <v>0</v>
      </c>
    </row>
    <row r="4866" spans="1:6" x14ac:dyDescent="0.35">
      <c r="A4866" s="56">
        <v>44412</v>
      </c>
      <c r="B4866" s="56" t="str">
        <f>VLOOKUP(A4866,Mapping!$H$2:$I$215,2,0)</f>
        <v>Post</v>
      </c>
      <c r="C4866" s="123">
        <f>VLOOKUP(A4866,Mapping!$H$2:$J$215,3,0)</f>
        <v>0</v>
      </c>
      <c r="D4866" t="s">
        <v>129</v>
      </c>
      <c r="E4866" t="str">
        <f>VLOOKUP(D4866,Mapping!$E$2:$F$28,2,0)</f>
        <v>sum</v>
      </c>
      <c r="F4866">
        <v>0</v>
      </c>
    </row>
    <row r="4867" spans="1:6" x14ac:dyDescent="0.35">
      <c r="A4867" s="56">
        <v>44413</v>
      </c>
      <c r="B4867" s="56" t="str">
        <f>VLOOKUP(A4867,Mapping!$H$2:$I$215,2,0)</f>
        <v>Post</v>
      </c>
      <c r="C4867" s="123">
        <f>VLOOKUP(A4867,Mapping!$H$2:$J$215,3,0)</f>
        <v>0</v>
      </c>
      <c r="D4867" t="s">
        <v>129</v>
      </c>
      <c r="E4867" t="str">
        <f>VLOOKUP(D4867,Mapping!$E$2:$F$28,2,0)</f>
        <v>sum</v>
      </c>
      <c r="F4867">
        <v>0</v>
      </c>
    </row>
    <row r="4868" spans="1:6" x14ac:dyDescent="0.35">
      <c r="A4868" s="56">
        <v>44414</v>
      </c>
      <c r="B4868" s="56" t="str">
        <f>VLOOKUP(A4868,Mapping!$H$2:$I$215,2,0)</f>
        <v>Post</v>
      </c>
      <c r="C4868" s="123">
        <f>VLOOKUP(A4868,Mapping!$H$2:$J$215,3,0)</f>
        <v>0</v>
      </c>
      <c r="D4868" t="s">
        <v>129</v>
      </c>
      <c r="E4868" t="str">
        <f>VLOOKUP(D4868,Mapping!$E$2:$F$28,2,0)</f>
        <v>sum</v>
      </c>
      <c r="F4868">
        <v>0</v>
      </c>
    </row>
    <row r="4869" spans="1:6" x14ac:dyDescent="0.35">
      <c r="A4869" s="56">
        <v>44415</v>
      </c>
      <c r="B4869" s="56" t="str">
        <f>VLOOKUP(A4869,Mapping!$H$2:$I$215,2,0)</f>
        <v>Post</v>
      </c>
      <c r="C4869" s="123">
        <f>VLOOKUP(A4869,Mapping!$H$2:$J$215,3,0)</f>
        <v>0</v>
      </c>
      <c r="D4869" t="s">
        <v>129</v>
      </c>
      <c r="E4869" t="str">
        <f>VLOOKUP(D4869,Mapping!$E$2:$F$28,2,0)</f>
        <v>sum</v>
      </c>
      <c r="F4869">
        <v>0</v>
      </c>
    </row>
    <row r="4870" spans="1:6" x14ac:dyDescent="0.35">
      <c r="A4870" s="56">
        <v>44416</v>
      </c>
      <c r="B4870" s="56" t="str">
        <f>VLOOKUP(A4870,Mapping!$H$2:$I$215,2,0)</f>
        <v>Post</v>
      </c>
      <c r="C4870" s="123">
        <f>VLOOKUP(A4870,Mapping!$H$2:$J$215,3,0)</f>
        <v>0</v>
      </c>
      <c r="D4870" t="s">
        <v>129</v>
      </c>
      <c r="E4870" t="str">
        <f>VLOOKUP(D4870,Mapping!$E$2:$F$28,2,0)</f>
        <v>sum</v>
      </c>
      <c r="F4870">
        <v>0</v>
      </c>
    </row>
    <row r="4871" spans="1:6" x14ac:dyDescent="0.35">
      <c r="A4871" s="56">
        <v>44417</v>
      </c>
      <c r="B4871" s="56" t="str">
        <f>VLOOKUP(A4871,Mapping!$H$2:$I$215,2,0)</f>
        <v>Post</v>
      </c>
      <c r="C4871" s="123">
        <f>VLOOKUP(A4871,Mapping!$H$2:$J$215,3,0)</f>
        <v>0</v>
      </c>
      <c r="D4871" t="s">
        <v>129</v>
      </c>
      <c r="E4871" t="str">
        <f>VLOOKUP(D4871,Mapping!$E$2:$F$28,2,0)</f>
        <v>sum</v>
      </c>
      <c r="F4871">
        <v>0</v>
      </c>
    </row>
    <row r="4872" spans="1:6" x14ac:dyDescent="0.35">
      <c r="A4872" s="56">
        <v>44418</v>
      </c>
      <c r="B4872" s="56" t="str">
        <f>VLOOKUP(A4872,Mapping!$H$2:$I$215,2,0)</f>
        <v>Post</v>
      </c>
      <c r="C4872" s="123">
        <f>VLOOKUP(A4872,Mapping!$H$2:$J$215,3,0)</f>
        <v>0</v>
      </c>
      <c r="D4872" t="s">
        <v>129</v>
      </c>
      <c r="E4872" t="str">
        <f>VLOOKUP(D4872,Mapping!$E$2:$F$28,2,0)</f>
        <v>sum</v>
      </c>
      <c r="F4872">
        <v>0</v>
      </c>
    </row>
    <row r="4873" spans="1:6" x14ac:dyDescent="0.35">
      <c r="A4873" s="56">
        <v>44419</v>
      </c>
      <c r="B4873" s="56" t="str">
        <f>VLOOKUP(A4873,Mapping!$H$2:$I$215,2,0)</f>
        <v>Post</v>
      </c>
      <c r="C4873" s="123">
        <f>VLOOKUP(A4873,Mapping!$H$2:$J$215,3,0)</f>
        <v>0</v>
      </c>
      <c r="D4873" t="s">
        <v>129</v>
      </c>
      <c r="E4873" t="str">
        <f>VLOOKUP(D4873,Mapping!$E$2:$F$28,2,0)</f>
        <v>sum</v>
      </c>
      <c r="F4873">
        <v>0</v>
      </c>
    </row>
    <row r="4874" spans="1:6" x14ac:dyDescent="0.35">
      <c r="A4874" s="56">
        <v>44420</v>
      </c>
      <c r="B4874" s="56" t="str">
        <f>VLOOKUP(A4874,Mapping!$H$2:$I$215,2,0)</f>
        <v>Post</v>
      </c>
      <c r="C4874" s="123">
        <f>VLOOKUP(A4874,Mapping!$H$2:$J$215,3,0)</f>
        <v>0</v>
      </c>
      <c r="D4874" t="s">
        <v>129</v>
      </c>
      <c r="E4874" t="str">
        <f>VLOOKUP(D4874,Mapping!$E$2:$F$28,2,0)</f>
        <v>sum</v>
      </c>
      <c r="F4874">
        <v>0</v>
      </c>
    </row>
    <row r="4875" spans="1:6" x14ac:dyDescent="0.35">
      <c r="A4875" s="56">
        <v>44421</v>
      </c>
      <c r="B4875" s="56" t="str">
        <f>VLOOKUP(A4875,Mapping!$H$2:$I$215,2,0)</f>
        <v>Post</v>
      </c>
      <c r="C4875" s="123">
        <f>VLOOKUP(A4875,Mapping!$H$2:$J$215,3,0)</f>
        <v>0</v>
      </c>
      <c r="D4875" t="s">
        <v>129</v>
      </c>
      <c r="E4875" t="str">
        <f>VLOOKUP(D4875,Mapping!$E$2:$F$28,2,0)</f>
        <v>sum</v>
      </c>
      <c r="F4875">
        <v>0</v>
      </c>
    </row>
    <row r="4876" spans="1:6" x14ac:dyDescent="0.35">
      <c r="A4876" s="56">
        <v>44422</v>
      </c>
      <c r="B4876" s="56" t="str">
        <f>VLOOKUP(A4876,Mapping!$H$2:$I$215,2,0)</f>
        <v>Post</v>
      </c>
      <c r="C4876" s="123">
        <f>VLOOKUP(A4876,Mapping!$H$2:$J$215,3,0)</f>
        <v>0</v>
      </c>
      <c r="D4876" t="s">
        <v>129</v>
      </c>
      <c r="E4876" t="str">
        <f>VLOOKUP(D4876,Mapping!$E$2:$F$28,2,0)</f>
        <v>sum</v>
      </c>
      <c r="F4876">
        <v>0</v>
      </c>
    </row>
    <row r="4877" spans="1:6" x14ac:dyDescent="0.35">
      <c r="A4877" s="56">
        <v>44423</v>
      </c>
      <c r="B4877" s="56" t="str">
        <f>VLOOKUP(A4877,Mapping!$H$2:$I$215,2,0)</f>
        <v>Post</v>
      </c>
      <c r="C4877" s="123">
        <f>VLOOKUP(A4877,Mapping!$H$2:$J$215,3,0)</f>
        <v>0</v>
      </c>
      <c r="D4877" t="s">
        <v>129</v>
      </c>
      <c r="E4877" t="str">
        <f>VLOOKUP(D4877,Mapping!$E$2:$F$28,2,0)</f>
        <v>sum</v>
      </c>
      <c r="F4877">
        <v>0</v>
      </c>
    </row>
    <row r="4878" spans="1:6" x14ac:dyDescent="0.35">
      <c r="A4878" s="56">
        <v>44424</v>
      </c>
      <c r="B4878" s="56" t="str">
        <f>VLOOKUP(A4878,Mapping!$H$2:$I$215,2,0)</f>
        <v>Post</v>
      </c>
      <c r="C4878" s="123">
        <f>VLOOKUP(A4878,Mapping!$H$2:$J$215,3,0)</f>
        <v>0</v>
      </c>
      <c r="D4878" t="s">
        <v>129</v>
      </c>
      <c r="E4878" t="str">
        <f>VLOOKUP(D4878,Mapping!$E$2:$F$28,2,0)</f>
        <v>sum</v>
      </c>
      <c r="F4878">
        <v>0</v>
      </c>
    </row>
    <row r="4879" spans="1:6" x14ac:dyDescent="0.35">
      <c r="A4879" s="56">
        <v>44425</v>
      </c>
      <c r="B4879" s="56" t="str">
        <f>VLOOKUP(A4879,Mapping!$H$2:$I$215,2,0)</f>
        <v>Post</v>
      </c>
      <c r="C4879" s="123">
        <f>VLOOKUP(A4879,Mapping!$H$2:$J$215,3,0)</f>
        <v>0</v>
      </c>
      <c r="D4879" t="s">
        <v>129</v>
      </c>
      <c r="E4879" t="str">
        <f>VLOOKUP(D4879,Mapping!$E$2:$F$28,2,0)</f>
        <v>sum</v>
      </c>
      <c r="F4879">
        <v>0</v>
      </c>
    </row>
    <row r="4880" spans="1:6" x14ac:dyDescent="0.35">
      <c r="A4880" s="56">
        <v>44426</v>
      </c>
      <c r="B4880" s="56" t="str">
        <f>VLOOKUP(A4880,Mapping!$H$2:$I$215,2,0)</f>
        <v>Post</v>
      </c>
      <c r="C4880" s="123">
        <f>VLOOKUP(A4880,Mapping!$H$2:$J$215,3,0)</f>
        <v>0</v>
      </c>
      <c r="D4880" t="s">
        <v>129</v>
      </c>
      <c r="E4880" t="str">
        <f>VLOOKUP(D4880,Mapping!$E$2:$F$28,2,0)</f>
        <v>sum</v>
      </c>
      <c r="F4880">
        <v>0</v>
      </c>
    </row>
    <row r="4881" spans="1:6" x14ac:dyDescent="0.35">
      <c r="A4881" s="56">
        <v>44427</v>
      </c>
      <c r="B4881" s="56" t="str">
        <f>VLOOKUP(A4881,Mapping!$H$2:$I$215,2,0)</f>
        <v>Post</v>
      </c>
      <c r="C4881" s="123">
        <f>VLOOKUP(A4881,Mapping!$H$2:$J$215,3,0)</f>
        <v>0</v>
      </c>
      <c r="D4881" t="s">
        <v>129</v>
      </c>
      <c r="E4881" t="str">
        <f>VLOOKUP(D4881,Mapping!$E$2:$F$28,2,0)</f>
        <v>sum</v>
      </c>
      <c r="F4881">
        <v>0</v>
      </c>
    </row>
    <row r="4882" spans="1:6" x14ac:dyDescent="0.35">
      <c r="A4882" s="56">
        <v>44428</v>
      </c>
      <c r="B4882" s="56" t="str">
        <f>VLOOKUP(A4882,Mapping!$H$2:$I$215,2,0)</f>
        <v>Post</v>
      </c>
      <c r="C4882" s="123">
        <f>VLOOKUP(A4882,Mapping!$H$2:$J$215,3,0)</f>
        <v>0</v>
      </c>
      <c r="D4882" t="s">
        <v>129</v>
      </c>
      <c r="E4882" t="str">
        <f>VLOOKUP(D4882,Mapping!$E$2:$F$28,2,0)</f>
        <v>sum</v>
      </c>
      <c r="F4882">
        <v>0</v>
      </c>
    </row>
    <row r="4883" spans="1:6" x14ac:dyDescent="0.35">
      <c r="A4883" s="56">
        <v>44429</v>
      </c>
      <c r="B4883" s="56" t="str">
        <f>VLOOKUP(A4883,Mapping!$H$2:$I$215,2,0)</f>
        <v>Post</v>
      </c>
      <c r="C4883" s="123">
        <f>VLOOKUP(A4883,Mapping!$H$2:$J$215,3,0)</f>
        <v>0</v>
      </c>
      <c r="D4883" t="s">
        <v>129</v>
      </c>
      <c r="E4883" t="str">
        <f>VLOOKUP(D4883,Mapping!$E$2:$F$28,2,0)</f>
        <v>sum</v>
      </c>
      <c r="F4883">
        <v>0</v>
      </c>
    </row>
    <row r="4884" spans="1:6" x14ac:dyDescent="0.35">
      <c r="A4884" s="56">
        <v>44430</v>
      </c>
      <c r="B4884" s="56" t="str">
        <f>VLOOKUP(A4884,Mapping!$H$2:$I$215,2,0)</f>
        <v>Post</v>
      </c>
      <c r="C4884" s="123">
        <f>VLOOKUP(A4884,Mapping!$H$2:$J$215,3,0)</f>
        <v>0</v>
      </c>
      <c r="D4884" t="s">
        <v>129</v>
      </c>
      <c r="E4884" t="str">
        <f>VLOOKUP(D4884,Mapping!$E$2:$F$28,2,0)</f>
        <v>sum</v>
      </c>
      <c r="F4884">
        <v>0</v>
      </c>
    </row>
    <row r="4885" spans="1:6" x14ac:dyDescent="0.35">
      <c r="A4885" s="56">
        <v>44431</v>
      </c>
      <c r="B4885" s="56" t="str">
        <f>VLOOKUP(A4885,Mapping!$H$2:$I$215,2,0)</f>
        <v>Post</v>
      </c>
      <c r="C4885" s="123">
        <f>VLOOKUP(A4885,Mapping!$H$2:$J$215,3,0)</f>
        <v>0</v>
      </c>
      <c r="D4885" t="s">
        <v>129</v>
      </c>
      <c r="E4885" t="str">
        <f>VLOOKUP(D4885,Mapping!$E$2:$F$28,2,0)</f>
        <v>sum</v>
      </c>
      <c r="F4885">
        <v>0</v>
      </c>
    </row>
    <row r="4886" spans="1:6" x14ac:dyDescent="0.35">
      <c r="A4886" s="56">
        <v>44432</v>
      </c>
      <c r="B4886" s="56" t="str">
        <f>VLOOKUP(A4886,Mapping!$H$2:$I$215,2,0)</f>
        <v>Post</v>
      </c>
      <c r="C4886" s="123">
        <f>VLOOKUP(A4886,Mapping!$H$2:$J$215,3,0)</f>
        <v>0</v>
      </c>
      <c r="D4886" t="s">
        <v>129</v>
      </c>
      <c r="E4886" t="str">
        <f>VLOOKUP(D4886,Mapping!$E$2:$F$28,2,0)</f>
        <v>sum</v>
      </c>
      <c r="F4886">
        <v>0</v>
      </c>
    </row>
    <row r="4887" spans="1:6" x14ac:dyDescent="0.35">
      <c r="A4887" s="56">
        <v>44433</v>
      </c>
      <c r="B4887" s="56" t="str">
        <f>VLOOKUP(A4887,Mapping!$H$2:$I$215,2,0)</f>
        <v>Post</v>
      </c>
      <c r="C4887" s="123">
        <f>VLOOKUP(A4887,Mapping!$H$2:$J$215,3,0)</f>
        <v>0</v>
      </c>
      <c r="D4887" t="s">
        <v>129</v>
      </c>
      <c r="E4887" t="str">
        <f>VLOOKUP(D4887,Mapping!$E$2:$F$28,2,0)</f>
        <v>sum</v>
      </c>
      <c r="F4887">
        <v>0</v>
      </c>
    </row>
    <row r="4888" spans="1:6" x14ac:dyDescent="0.35">
      <c r="A4888" s="56">
        <v>44434</v>
      </c>
      <c r="B4888" s="56" t="str">
        <f>VLOOKUP(A4888,Mapping!$H$2:$I$215,2,0)</f>
        <v>Post</v>
      </c>
      <c r="C4888" s="123">
        <f>VLOOKUP(A4888,Mapping!$H$2:$J$215,3,0)</f>
        <v>0</v>
      </c>
      <c r="D4888" t="s">
        <v>129</v>
      </c>
      <c r="E4888" t="str">
        <f>VLOOKUP(D4888,Mapping!$E$2:$F$28,2,0)</f>
        <v>sum</v>
      </c>
      <c r="F4888">
        <v>0</v>
      </c>
    </row>
    <row r="4889" spans="1:6" x14ac:dyDescent="0.35">
      <c r="A4889" s="56">
        <v>44435</v>
      </c>
      <c r="B4889" s="56" t="str">
        <f>VLOOKUP(A4889,Mapping!$H$2:$I$215,2,0)</f>
        <v>Post</v>
      </c>
      <c r="C4889" s="123">
        <f>VLOOKUP(A4889,Mapping!$H$2:$J$215,3,0)</f>
        <v>0</v>
      </c>
      <c r="D4889" t="s">
        <v>129</v>
      </c>
      <c r="E4889" t="str">
        <f>VLOOKUP(D4889,Mapping!$E$2:$F$28,2,0)</f>
        <v>sum</v>
      </c>
      <c r="F4889">
        <v>0</v>
      </c>
    </row>
    <row r="4890" spans="1:6" x14ac:dyDescent="0.35">
      <c r="A4890" s="56">
        <v>44436</v>
      </c>
      <c r="B4890" s="56" t="str">
        <f>VLOOKUP(A4890,Mapping!$H$2:$I$215,2,0)</f>
        <v>Post</v>
      </c>
      <c r="C4890" s="123">
        <f>VLOOKUP(A4890,Mapping!$H$2:$J$215,3,0)</f>
        <v>0</v>
      </c>
      <c r="D4890" t="s">
        <v>129</v>
      </c>
      <c r="E4890" t="str">
        <f>VLOOKUP(D4890,Mapping!$E$2:$F$28,2,0)</f>
        <v>sum</v>
      </c>
      <c r="F4890">
        <v>0</v>
      </c>
    </row>
    <row r="4891" spans="1:6" x14ac:dyDescent="0.35">
      <c r="A4891" s="56">
        <v>44437</v>
      </c>
      <c r="B4891" s="56" t="str">
        <f>VLOOKUP(A4891,Mapping!$H$2:$I$215,2,0)</f>
        <v>Post</v>
      </c>
      <c r="C4891" s="123">
        <f>VLOOKUP(A4891,Mapping!$H$2:$J$215,3,0)</f>
        <v>0</v>
      </c>
      <c r="D4891" t="s">
        <v>129</v>
      </c>
      <c r="E4891" t="str">
        <f>VLOOKUP(D4891,Mapping!$E$2:$F$28,2,0)</f>
        <v>sum</v>
      </c>
      <c r="F4891">
        <v>0</v>
      </c>
    </row>
    <row r="4892" spans="1:6" x14ac:dyDescent="0.35">
      <c r="A4892" s="56">
        <v>44438</v>
      </c>
      <c r="B4892" s="56" t="str">
        <f>VLOOKUP(A4892,Mapping!$H$2:$I$215,2,0)</f>
        <v>Post</v>
      </c>
      <c r="C4892" s="123">
        <f>VLOOKUP(A4892,Mapping!$H$2:$J$215,3,0)</f>
        <v>0</v>
      </c>
      <c r="D4892" t="s">
        <v>129</v>
      </c>
      <c r="E4892" t="str">
        <f>VLOOKUP(D4892,Mapping!$E$2:$F$28,2,0)</f>
        <v>sum</v>
      </c>
      <c r="F4892">
        <v>0</v>
      </c>
    </row>
    <row r="4893" spans="1:6" x14ac:dyDescent="0.35">
      <c r="A4893" s="56">
        <v>44439</v>
      </c>
      <c r="B4893" s="56" t="str">
        <f>VLOOKUP(A4893,Mapping!$H$2:$I$215,2,0)</f>
        <v>Post</v>
      </c>
      <c r="C4893" s="123">
        <f>VLOOKUP(A4893,Mapping!$H$2:$J$215,3,0)</f>
        <v>0</v>
      </c>
      <c r="D4893" t="s">
        <v>129</v>
      </c>
      <c r="E4893" t="str">
        <f>VLOOKUP(D4893,Mapping!$E$2:$F$28,2,0)</f>
        <v>sum</v>
      </c>
      <c r="F4893">
        <v>0</v>
      </c>
    </row>
    <row r="4894" spans="1:6" x14ac:dyDescent="0.35">
      <c r="A4894" s="56">
        <v>44440</v>
      </c>
      <c r="B4894" s="56" t="str">
        <f>VLOOKUP(A4894,Mapping!$H$2:$I$215,2,0)</f>
        <v>Post</v>
      </c>
      <c r="C4894" s="123">
        <f>VLOOKUP(A4894,Mapping!$H$2:$J$215,3,0)</f>
        <v>0</v>
      </c>
      <c r="D4894" t="s">
        <v>129</v>
      </c>
      <c r="E4894" t="str">
        <f>VLOOKUP(D4894,Mapping!$E$2:$F$28,2,0)</f>
        <v>sum</v>
      </c>
      <c r="F4894">
        <v>0</v>
      </c>
    </row>
    <row r="4895" spans="1:6" x14ac:dyDescent="0.35">
      <c r="A4895" s="56">
        <v>44441</v>
      </c>
      <c r="B4895" s="56" t="str">
        <f>VLOOKUP(A4895,Mapping!$H$2:$I$215,2,0)</f>
        <v>Post</v>
      </c>
      <c r="C4895" s="123">
        <f>VLOOKUP(A4895,Mapping!$H$2:$J$215,3,0)</f>
        <v>0</v>
      </c>
      <c r="D4895" t="s">
        <v>129</v>
      </c>
      <c r="E4895" t="str">
        <f>VLOOKUP(D4895,Mapping!$E$2:$F$28,2,0)</f>
        <v>sum</v>
      </c>
      <c r="F4895">
        <v>0</v>
      </c>
    </row>
    <row r="4896" spans="1:6" x14ac:dyDescent="0.35">
      <c r="A4896" s="56">
        <v>44442</v>
      </c>
      <c r="B4896" s="56" t="str">
        <f>VLOOKUP(A4896,Mapping!$H$2:$I$215,2,0)</f>
        <v>Post</v>
      </c>
      <c r="C4896" s="123">
        <f>VLOOKUP(A4896,Mapping!$H$2:$J$215,3,0)</f>
        <v>0</v>
      </c>
      <c r="D4896" t="s">
        <v>129</v>
      </c>
      <c r="E4896" t="str">
        <f>VLOOKUP(D4896,Mapping!$E$2:$F$28,2,0)</f>
        <v>sum</v>
      </c>
      <c r="F4896">
        <v>0</v>
      </c>
    </row>
    <row r="4897" spans="1:6" x14ac:dyDescent="0.35">
      <c r="A4897" s="56">
        <v>44443</v>
      </c>
      <c r="B4897" s="56" t="str">
        <f>VLOOKUP(A4897,Mapping!$H$2:$I$215,2,0)</f>
        <v>Post</v>
      </c>
      <c r="C4897" s="123">
        <f>VLOOKUP(A4897,Mapping!$H$2:$J$215,3,0)</f>
        <v>0</v>
      </c>
      <c r="D4897" t="s">
        <v>129</v>
      </c>
      <c r="E4897" t="str">
        <f>VLOOKUP(D4897,Mapping!$E$2:$F$28,2,0)</f>
        <v>sum</v>
      </c>
      <c r="F4897">
        <v>0</v>
      </c>
    </row>
    <row r="4898" spans="1:6" x14ac:dyDescent="0.35">
      <c r="A4898" s="56">
        <v>44444</v>
      </c>
      <c r="B4898" s="56" t="str">
        <f>VLOOKUP(A4898,Mapping!$H$2:$I$215,2,0)</f>
        <v>Post</v>
      </c>
      <c r="C4898" s="123">
        <f>VLOOKUP(A4898,Mapping!$H$2:$J$215,3,0)</f>
        <v>0</v>
      </c>
      <c r="D4898" t="s">
        <v>129</v>
      </c>
      <c r="E4898" t="str">
        <f>VLOOKUP(D4898,Mapping!$E$2:$F$28,2,0)</f>
        <v>sum</v>
      </c>
      <c r="F4898">
        <v>0</v>
      </c>
    </row>
    <row r="4899" spans="1:6" x14ac:dyDescent="0.35">
      <c r="A4899" s="56">
        <v>44445</v>
      </c>
      <c r="B4899" s="56" t="str">
        <f>VLOOKUP(A4899,Mapping!$H$2:$I$215,2,0)</f>
        <v>Post</v>
      </c>
      <c r="C4899" s="123">
        <f>VLOOKUP(A4899,Mapping!$H$2:$J$215,3,0)</f>
        <v>0</v>
      </c>
      <c r="D4899" t="s">
        <v>129</v>
      </c>
      <c r="E4899" t="str">
        <f>VLOOKUP(D4899,Mapping!$E$2:$F$28,2,0)</f>
        <v>sum</v>
      </c>
      <c r="F4899">
        <v>0</v>
      </c>
    </row>
    <row r="4900" spans="1:6" x14ac:dyDescent="0.35">
      <c r="A4900" s="56">
        <v>44446</v>
      </c>
      <c r="B4900" s="56" t="str">
        <f>VLOOKUP(A4900,Mapping!$H$2:$I$215,2,0)</f>
        <v>Post</v>
      </c>
      <c r="C4900" s="123">
        <f>VLOOKUP(A4900,Mapping!$H$2:$J$215,3,0)</f>
        <v>0</v>
      </c>
      <c r="D4900" t="s">
        <v>129</v>
      </c>
      <c r="E4900" t="str">
        <f>VLOOKUP(D4900,Mapping!$E$2:$F$28,2,0)</f>
        <v>sum</v>
      </c>
      <c r="F4900">
        <v>0</v>
      </c>
    </row>
    <row r="4901" spans="1:6" x14ac:dyDescent="0.35">
      <c r="A4901" s="56">
        <v>44447</v>
      </c>
      <c r="B4901" s="56" t="str">
        <f>VLOOKUP(A4901,Mapping!$H$2:$I$215,2,0)</f>
        <v>Post</v>
      </c>
      <c r="C4901" s="123">
        <f>VLOOKUP(A4901,Mapping!$H$2:$J$215,3,0)</f>
        <v>0</v>
      </c>
      <c r="D4901" t="s">
        <v>129</v>
      </c>
      <c r="E4901" t="str">
        <f>VLOOKUP(D4901,Mapping!$E$2:$F$28,2,0)</f>
        <v>sum</v>
      </c>
      <c r="F4901">
        <v>0</v>
      </c>
    </row>
    <row r="4902" spans="1:6" x14ac:dyDescent="0.35">
      <c r="A4902" s="56">
        <v>44448</v>
      </c>
      <c r="B4902" s="56" t="str">
        <f>VLOOKUP(A4902,Mapping!$H$2:$I$215,2,0)</f>
        <v>Post</v>
      </c>
      <c r="C4902" s="123">
        <f>VLOOKUP(A4902,Mapping!$H$2:$J$215,3,0)</f>
        <v>0</v>
      </c>
      <c r="D4902" t="s">
        <v>129</v>
      </c>
      <c r="E4902" t="str">
        <f>VLOOKUP(D4902,Mapping!$E$2:$F$28,2,0)</f>
        <v>sum</v>
      </c>
      <c r="F4902">
        <v>0</v>
      </c>
    </row>
    <row r="4903" spans="1:6" x14ac:dyDescent="0.35">
      <c r="A4903" s="56">
        <v>44449</v>
      </c>
      <c r="B4903" s="56" t="str">
        <f>VLOOKUP(A4903,Mapping!$H$2:$I$215,2,0)</f>
        <v>Post</v>
      </c>
      <c r="C4903" s="123">
        <f>VLOOKUP(A4903,Mapping!$H$2:$J$215,3,0)</f>
        <v>0</v>
      </c>
      <c r="D4903" t="s">
        <v>129</v>
      </c>
      <c r="E4903" t="str">
        <f>VLOOKUP(D4903,Mapping!$E$2:$F$28,2,0)</f>
        <v>sum</v>
      </c>
      <c r="F4903">
        <v>0</v>
      </c>
    </row>
    <row r="4904" spans="1:6" x14ac:dyDescent="0.35">
      <c r="A4904" s="56">
        <v>44450</v>
      </c>
      <c r="B4904" s="56" t="str">
        <f>VLOOKUP(A4904,Mapping!$H$2:$I$215,2,0)</f>
        <v>Post</v>
      </c>
      <c r="C4904" s="123">
        <f>VLOOKUP(A4904,Mapping!$H$2:$J$215,3,0)</f>
        <v>0</v>
      </c>
      <c r="D4904" t="s">
        <v>129</v>
      </c>
      <c r="E4904" t="str">
        <f>VLOOKUP(D4904,Mapping!$E$2:$F$28,2,0)</f>
        <v>sum</v>
      </c>
      <c r="F4904">
        <v>0</v>
      </c>
    </row>
    <row r="4905" spans="1:6" x14ac:dyDescent="0.35">
      <c r="A4905" s="56">
        <v>44451</v>
      </c>
      <c r="B4905" s="56" t="str">
        <f>VLOOKUP(A4905,Mapping!$H$2:$I$215,2,0)</f>
        <v>Post</v>
      </c>
      <c r="C4905" s="123">
        <f>VLOOKUP(A4905,Mapping!$H$2:$J$215,3,0)</f>
        <v>0</v>
      </c>
      <c r="D4905" t="s">
        <v>129</v>
      </c>
      <c r="E4905" t="str">
        <f>VLOOKUP(D4905,Mapping!$E$2:$F$28,2,0)</f>
        <v>sum</v>
      </c>
      <c r="F4905">
        <v>0</v>
      </c>
    </row>
    <row r="4906" spans="1:6" x14ac:dyDescent="0.35">
      <c r="A4906" s="56">
        <v>44452</v>
      </c>
      <c r="B4906" s="56" t="str">
        <f>VLOOKUP(A4906,Mapping!$H$2:$I$215,2,0)</f>
        <v>Post</v>
      </c>
      <c r="C4906" s="123">
        <f>VLOOKUP(A4906,Mapping!$H$2:$J$215,3,0)</f>
        <v>0</v>
      </c>
      <c r="D4906" t="s">
        <v>129</v>
      </c>
      <c r="E4906" t="str">
        <f>VLOOKUP(D4906,Mapping!$E$2:$F$28,2,0)</f>
        <v>sum</v>
      </c>
      <c r="F4906">
        <v>0</v>
      </c>
    </row>
    <row r="4907" spans="1:6" x14ac:dyDescent="0.35">
      <c r="A4907" s="56">
        <v>44453</v>
      </c>
      <c r="B4907" s="56" t="str">
        <f>VLOOKUP(A4907,Mapping!$H$2:$I$215,2,0)</f>
        <v>Post</v>
      </c>
      <c r="C4907" s="123">
        <f>VLOOKUP(A4907,Mapping!$H$2:$J$215,3,0)</f>
        <v>0</v>
      </c>
      <c r="D4907" t="s">
        <v>129</v>
      </c>
      <c r="E4907" t="str">
        <f>VLOOKUP(D4907,Mapping!$E$2:$F$28,2,0)</f>
        <v>sum</v>
      </c>
      <c r="F4907">
        <v>0</v>
      </c>
    </row>
    <row r="4908" spans="1:6" x14ac:dyDescent="0.35">
      <c r="A4908" s="56">
        <v>44454</v>
      </c>
      <c r="B4908" s="56" t="str">
        <f>VLOOKUP(A4908,Mapping!$H$2:$I$215,2,0)</f>
        <v>Post</v>
      </c>
      <c r="C4908" s="123">
        <f>VLOOKUP(A4908,Mapping!$H$2:$J$215,3,0)</f>
        <v>0</v>
      </c>
      <c r="D4908" t="s">
        <v>129</v>
      </c>
      <c r="E4908" t="str">
        <f>VLOOKUP(D4908,Mapping!$E$2:$F$28,2,0)</f>
        <v>sum</v>
      </c>
      <c r="F4908">
        <v>0</v>
      </c>
    </row>
    <row r="4909" spans="1:6" x14ac:dyDescent="0.35">
      <c r="A4909" s="56">
        <v>44455</v>
      </c>
      <c r="B4909" s="56" t="str">
        <f>VLOOKUP(A4909,Mapping!$H$2:$I$215,2,0)</f>
        <v>Post</v>
      </c>
      <c r="C4909" s="123">
        <f>VLOOKUP(A4909,Mapping!$H$2:$J$215,3,0)</f>
        <v>0</v>
      </c>
      <c r="D4909" t="s">
        <v>129</v>
      </c>
      <c r="E4909" t="str">
        <f>VLOOKUP(D4909,Mapping!$E$2:$F$28,2,0)</f>
        <v>sum</v>
      </c>
      <c r="F4909">
        <v>0</v>
      </c>
    </row>
    <row r="4910" spans="1:6" x14ac:dyDescent="0.35">
      <c r="A4910" s="56">
        <v>44456</v>
      </c>
      <c r="B4910" s="56" t="str">
        <f>VLOOKUP(A4910,Mapping!$H$2:$I$215,2,0)</f>
        <v>Post</v>
      </c>
      <c r="C4910" s="123">
        <f>VLOOKUP(A4910,Mapping!$H$2:$J$215,3,0)</f>
        <v>0</v>
      </c>
      <c r="D4910" t="s">
        <v>129</v>
      </c>
      <c r="E4910" t="str">
        <f>VLOOKUP(D4910,Mapping!$E$2:$F$28,2,0)</f>
        <v>sum</v>
      </c>
      <c r="F4910">
        <v>0</v>
      </c>
    </row>
    <row r="4911" spans="1:6" x14ac:dyDescent="0.35">
      <c r="A4911" s="56">
        <v>44457</v>
      </c>
      <c r="B4911" s="56" t="str">
        <f>VLOOKUP(A4911,Mapping!$H$2:$I$215,2,0)</f>
        <v>Post</v>
      </c>
      <c r="C4911" s="123">
        <f>VLOOKUP(A4911,Mapping!$H$2:$J$215,3,0)</f>
        <v>0</v>
      </c>
      <c r="D4911" t="s">
        <v>129</v>
      </c>
      <c r="E4911" t="str">
        <f>VLOOKUP(D4911,Mapping!$E$2:$F$28,2,0)</f>
        <v>sum</v>
      </c>
      <c r="F4911">
        <v>0</v>
      </c>
    </row>
    <row r="4912" spans="1:6" x14ac:dyDescent="0.35">
      <c r="A4912" s="56">
        <v>44458</v>
      </c>
      <c r="B4912" s="56" t="str">
        <f>VLOOKUP(A4912,Mapping!$H$2:$I$215,2,0)</f>
        <v>Post</v>
      </c>
      <c r="C4912" s="123">
        <f>VLOOKUP(A4912,Mapping!$H$2:$J$215,3,0)</f>
        <v>0</v>
      </c>
      <c r="D4912" t="s">
        <v>129</v>
      </c>
      <c r="E4912" t="str">
        <f>VLOOKUP(D4912,Mapping!$E$2:$F$28,2,0)</f>
        <v>sum</v>
      </c>
      <c r="F4912">
        <v>0</v>
      </c>
    </row>
    <row r="4913" spans="1:6" x14ac:dyDescent="0.35">
      <c r="A4913" s="56">
        <v>44459</v>
      </c>
      <c r="B4913" s="56" t="str">
        <f>VLOOKUP(A4913,Mapping!$H$2:$I$215,2,0)</f>
        <v>Post</v>
      </c>
      <c r="C4913" s="123">
        <f>VLOOKUP(A4913,Mapping!$H$2:$J$215,3,0)</f>
        <v>0</v>
      </c>
      <c r="D4913" t="s">
        <v>129</v>
      </c>
      <c r="E4913" t="str">
        <f>VLOOKUP(D4913,Mapping!$E$2:$F$28,2,0)</f>
        <v>sum</v>
      </c>
      <c r="F4913">
        <v>0</v>
      </c>
    </row>
    <row r="4914" spans="1:6" x14ac:dyDescent="0.35">
      <c r="A4914" s="56">
        <v>44460</v>
      </c>
      <c r="B4914" s="56" t="str">
        <f>VLOOKUP(A4914,Mapping!$H$2:$I$215,2,0)</f>
        <v>Post</v>
      </c>
      <c r="C4914" s="123">
        <f>VLOOKUP(A4914,Mapping!$H$2:$J$215,3,0)</f>
        <v>0</v>
      </c>
      <c r="D4914" t="s">
        <v>129</v>
      </c>
      <c r="E4914" t="str">
        <f>VLOOKUP(D4914,Mapping!$E$2:$F$28,2,0)</f>
        <v>sum</v>
      </c>
      <c r="F4914">
        <v>0</v>
      </c>
    </row>
    <row r="4915" spans="1:6" x14ac:dyDescent="0.35">
      <c r="A4915" s="56">
        <v>44461</v>
      </c>
      <c r="B4915" s="56" t="str">
        <f>VLOOKUP(A4915,Mapping!$H$2:$I$215,2,0)</f>
        <v>Post</v>
      </c>
      <c r="C4915" s="123">
        <f>VLOOKUP(A4915,Mapping!$H$2:$J$215,3,0)</f>
        <v>0</v>
      </c>
      <c r="D4915" t="s">
        <v>129</v>
      </c>
      <c r="E4915" t="str">
        <f>VLOOKUP(D4915,Mapping!$E$2:$F$28,2,0)</f>
        <v>sum</v>
      </c>
      <c r="F4915">
        <v>0</v>
      </c>
    </row>
    <row r="4916" spans="1:6" x14ac:dyDescent="0.35">
      <c r="A4916" s="56">
        <v>44462</v>
      </c>
      <c r="B4916" s="56" t="str">
        <f>VLOOKUP(A4916,Mapping!$H$2:$I$215,2,0)</f>
        <v>Post</v>
      </c>
      <c r="C4916" s="123">
        <f>VLOOKUP(A4916,Mapping!$H$2:$J$215,3,0)</f>
        <v>0</v>
      </c>
      <c r="D4916" t="s">
        <v>129</v>
      </c>
      <c r="E4916" t="str">
        <f>VLOOKUP(D4916,Mapping!$E$2:$F$28,2,0)</f>
        <v>sum</v>
      </c>
      <c r="F4916">
        <v>0</v>
      </c>
    </row>
    <row r="4917" spans="1:6" x14ac:dyDescent="0.35">
      <c r="A4917" s="56">
        <v>44463</v>
      </c>
      <c r="B4917" s="56" t="str">
        <f>VLOOKUP(A4917,Mapping!$H$2:$I$215,2,0)</f>
        <v>Post</v>
      </c>
      <c r="C4917" s="123">
        <f>VLOOKUP(A4917,Mapping!$H$2:$J$215,3,0)</f>
        <v>0</v>
      </c>
      <c r="D4917" t="s">
        <v>129</v>
      </c>
      <c r="E4917" t="str">
        <f>VLOOKUP(D4917,Mapping!$E$2:$F$28,2,0)</f>
        <v>sum</v>
      </c>
      <c r="F4917">
        <v>0</v>
      </c>
    </row>
    <row r="4918" spans="1:6" x14ac:dyDescent="0.35">
      <c r="A4918" s="56">
        <v>44464</v>
      </c>
      <c r="B4918" s="56" t="str">
        <f>VLOOKUP(A4918,Mapping!$H$2:$I$215,2,0)</f>
        <v>Post</v>
      </c>
      <c r="C4918" s="123">
        <f>VLOOKUP(A4918,Mapping!$H$2:$J$215,3,0)</f>
        <v>0</v>
      </c>
      <c r="D4918" t="s">
        <v>129</v>
      </c>
      <c r="E4918" t="str">
        <f>VLOOKUP(D4918,Mapping!$E$2:$F$28,2,0)</f>
        <v>sum</v>
      </c>
      <c r="F4918">
        <v>0</v>
      </c>
    </row>
    <row r="4919" spans="1:6" x14ac:dyDescent="0.35">
      <c r="A4919" s="56">
        <v>44465</v>
      </c>
      <c r="B4919" s="56" t="str">
        <f>VLOOKUP(A4919,Mapping!$H$2:$I$215,2,0)</f>
        <v>Post</v>
      </c>
      <c r="C4919" s="123">
        <f>VLOOKUP(A4919,Mapping!$H$2:$J$215,3,0)</f>
        <v>0</v>
      </c>
      <c r="D4919" t="s">
        <v>129</v>
      </c>
      <c r="E4919" t="str">
        <f>VLOOKUP(D4919,Mapping!$E$2:$F$28,2,0)</f>
        <v>sum</v>
      </c>
      <c r="F4919">
        <v>0</v>
      </c>
    </row>
    <row r="4920" spans="1:6" x14ac:dyDescent="0.35">
      <c r="A4920" s="56">
        <v>44466</v>
      </c>
      <c r="B4920" s="56" t="str">
        <f>VLOOKUP(A4920,Mapping!$H$2:$I$215,2,0)</f>
        <v>Post</v>
      </c>
      <c r="C4920" s="123">
        <f>VLOOKUP(A4920,Mapping!$H$2:$J$215,3,0)</f>
        <v>0</v>
      </c>
      <c r="D4920" t="s">
        <v>129</v>
      </c>
      <c r="E4920" t="str">
        <f>VLOOKUP(D4920,Mapping!$E$2:$F$28,2,0)</f>
        <v>sum</v>
      </c>
      <c r="F4920">
        <v>0</v>
      </c>
    </row>
    <row r="4921" spans="1:6" x14ac:dyDescent="0.35">
      <c r="A4921" s="56">
        <v>44467</v>
      </c>
      <c r="B4921" s="56" t="str">
        <f>VLOOKUP(A4921,Mapping!$H$2:$I$215,2,0)</f>
        <v>Post</v>
      </c>
      <c r="C4921" s="123">
        <f>VLOOKUP(A4921,Mapping!$H$2:$J$215,3,0)</f>
        <v>0</v>
      </c>
      <c r="D4921" t="s">
        <v>129</v>
      </c>
      <c r="E4921" t="str">
        <f>VLOOKUP(D4921,Mapping!$E$2:$F$28,2,0)</f>
        <v>sum</v>
      </c>
      <c r="F4921">
        <v>0</v>
      </c>
    </row>
    <row r="4922" spans="1:6" x14ac:dyDescent="0.35">
      <c r="A4922" s="56">
        <v>44468</v>
      </c>
      <c r="B4922" s="56" t="str">
        <f>VLOOKUP(A4922,Mapping!$H$2:$I$215,2,0)</f>
        <v>Post</v>
      </c>
      <c r="C4922" s="123">
        <f>VLOOKUP(A4922,Mapping!$H$2:$J$215,3,0)</f>
        <v>0</v>
      </c>
      <c r="D4922" t="s">
        <v>129</v>
      </c>
      <c r="E4922" t="str">
        <f>VLOOKUP(D4922,Mapping!$E$2:$F$28,2,0)</f>
        <v>sum</v>
      </c>
      <c r="F4922">
        <v>0</v>
      </c>
    </row>
    <row r="4923" spans="1:6" x14ac:dyDescent="0.35">
      <c r="A4923" s="56">
        <v>44469</v>
      </c>
      <c r="B4923" s="56" t="str">
        <f>VLOOKUP(A4923,Mapping!$H$2:$I$215,2,0)</f>
        <v>Post</v>
      </c>
      <c r="C4923" s="123">
        <f>VLOOKUP(A4923,Mapping!$H$2:$J$215,3,0)</f>
        <v>0</v>
      </c>
      <c r="D4923" t="s">
        <v>129</v>
      </c>
      <c r="E4923" t="str">
        <f>VLOOKUP(D4923,Mapping!$E$2:$F$28,2,0)</f>
        <v>sum</v>
      </c>
      <c r="F4923">
        <v>0</v>
      </c>
    </row>
    <row r="4924" spans="1:6" x14ac:dyDescent="0.35">
      <c r="A4924" s="56">
        <v>44256</v>
      </c>
      <c r="B4924" s="56" t="str">
        <f>VLOOKUP(A4924,Mapping!$H$2:$I$215,2,0)</f>
        <v>Pre</v>
      </c>
      <c r="C4924" s="123" t="str">
        <f>VLOOKUP(A4924,Mapping!$H$2:$J$215,3,0)</f>
        <v>Pre</v>
      </c>
      <c r="D4924" t="s">
        <v>131</v>
      </c>
      <c r="E4924" t="str">
        <f>VLOOKUP(D4924,Mapping!$E$2:$F$28,2,0)</f>
        <v>sum</v>
      </c>
      <c r="F4924">
        <v>1</v>
      </c>
    </row>
    <row r="4925" spans="1:6" x14ac:dyDescent="0.35">
      <c r="A4925" s="56">
        <v>44257</v>
      </c>
      <c r="B4925" s="56" t="str">
        <f>VLOOKUP(A4925,Mapping!$H$2:$I$215,2,0)</f>
        <v>Pre</v>
      </c>
      <c r="C4925" s="123" t="str">
        <f>VLOOKUP(A4925,Mapping!$H$2:$J$215,3,0)</f>
        <v>Pre</v>
      </c>
      <c r="D4925" t="s">
        <v>131</v>
      </c>
      <c r="E4925" t="str">
        <f>VLOOKUP(D4925,Mapping!$E$2:$F$28,2,0)</f>
        <v>sum</v>
      </c>
      <c r="F4925">
        <v>1</v>
      </c>
    </row>
    <row r="4926" spans="1:6" x14ac:dyDescent="0.35">
      <c r="A4926" s="56">
        <v>44258</v>
      </c>
      <c r="B4926" s="56" t="str">
        <f>VLOOKUP(A4926,Mapping!$H$2:$I$215,2,0)</f>
        <v>Pre</v>
      </c>
      <c r="C4926" s="123" t="str">
        <f>VLOOKUP(A4926,Mapping!$H$2:$J$215,3,0)</f>
        <v>Pre</v>
      </c>
      <c r="D4926" t="s">
        <v>131</v>
      </c>
      <c r="E4926" t="str">
        <f>VLOOKUP(D4926,Mapping!$E$2:$F$28,2,0)</f>
        <v>sum</v>
      </c>
      <c r="F4926">
        <v>1</v>
      </c>
    </row>
    <row r="4927" spans="1:6" x14ac:dyDescent="0.35">
      <c r="A4927" s="56">
        <v>44259</v>
      </c>
      <c r="B4927" s="56" t="str">
        <f>VLOOKUP(A4927,Mapping!$H$2:$I$215,2,0)</f>
        <v>Pre</v>
      </c>
      <c r="C4927" s="123" t="str">
        <f>VLOOKUP(A4927,Mapping!$H$2:$J$215,3,0)</f>
        <v>Pre</v>
      </c>
      <c r="D4927" t="s">
        <v>131</v>
      </c>
      <c r="E4927" t="str">
        <f>VLOOKUP(D4927,Mapping!$E$2:$F$28,2,0)</f>
        <v>sum</v>
      </c>
      <c r="F4927">
        <v>1</v>
      </c>
    </row>
    <row r="4928" spans="1:6" x14ac:dyDescent="0.35">
      <c r="A4928" s="56">
        <v>44260</v>
      </c>
      <c r="B4928" s="56" t="str">
        <f>VLOOKUP(A4928,Mapping!$H$2:$I$215,2,0)</f>
        <v>Pre</v>
      </c>
      <c r="C4928" s="123" t="str">
        <f>VLOOKUP(A4928,Mapping!$H$2:$J$215,3,0)</f>
        <v>Pre</v>
      </c>
      <c r="D4928" t="s">
        <v>131</v>
      </c>
      <c r="E4928" t="str">
        <f>VLOOKUP(D4928,Mapping!$E$2:$F$28,2,0)</f>
        <v>sum</v>
      </c>
      <c r="F4928">
        <v>1</v>
      </c>
    </row>
    <row r="4929" spans="1:6" x14ac:dyDescent="0.35">
      <c r="A4929" s="56">
        <v>44261</v>
      </c>
      <c r="B4929" s="56" t="str">
        <f>VLOOKUP(A4929,Mapping!$H$2:$I$215,2,0)</f>
        <v>Pre</v>
      </c>
      <c r="C4929" s="123" t="str">
        <f>VLOOKUP(A4929,Mapping!$H$2:$J$215,3,0)</f>
        <v>Pre</v>
      </c>
      <c r="D4929" t="s">
        <v>131</v>
      </c>
      <c r="E4929" t="str">
        <f>VLOOKUP(D4929,Mapping!$E$2:$F$28,2,0)</f>
        <v>sum</v>
      </c>
      <c r="F4929">
        <v>1</v>
      </c>
    </row>
    <row r="4930" spans="1:6" x14ac:dyDescent="0.35">
      <c r="A4930" s="56">
        <v>44262</v>
      </c>
      <c r="B4930" s="56" t="str">
        <f>VLOOKUP(A4930,Mapping!$H$2:$I$215,2,0)</f>
        <v>Pre</v>
      </c>
      <c r="C4930" s="123" t="str">
        <f>VLOOKUP(A4930,Mapping!$H$2:$J$215,3,0)</f>
        <v>Pre</v>
      </c>
      <c r="D4930" t="s">
        <v>131</v>
      </c>
      <c r="E4930" t="str">
        <f>VLOOKUP(D4930,Mapping!$E$2:$F$28,2,0)</f>
        <v>sum</v>
      </c>
      <c r="F4930">
        <v>1</v>
      </c>
    </row>
    <row r="4931" spans="1:6" x14ac:dyDescent="0.35">
      <c r="A4931" s="56">
        <v>44263</v>
      </c>
      <c r="B4931" s="56" t="str">
        <f>VLOOKUP(A4931,Mapping!$H$2:$I$215,2,0)</f>
        <v>Pre</v>
      </c>
      <c r="C4931" s="123" t="str">
        <f>VLOOKUP(A4931,Mapping!$H$2:$J$215,3,0)</f>
        <v>Pre</v>
      </c>
      <c r="D4931" t="s">
        <v>131</v>
      </c>
      <c r="E4931" t="str">
        <f>VLOOKUP(D4931,Mapping!$E$2:$F$28,2,0)</f>
        <v>sum</v>
      </c>
      <c r="F4931">
        <v>1</v>
      </c>
    </row>
    <row r="4932" spans="1:6" x14ac:dyDescent="0.35">
      <c r="A4932" s="56">
        <v>44264</v>
      </c>
      <c r="B4932" s="56" t="str">
        <f>VLOOKUP(A4932,Mapping!$H$2:$I$215,2,0)</f>
        <v>Pre</v>
      </c>
      <c r="C4932" s="123" t="str">
        <f>VLOOKUP(A4932,Mapping!$H$2:$J$215,3,0)</f>
        <v>Pre</v>
      </c>
      <c r="D4932" t="s">
        <v>131</v>
      </c>
      <c r="E4932" t="str">
        <f>VLOOKUP(D4932,Mapping!$E$2:$F$28,2,0)</f>
        <v>sum</v>
      </c>
      <c r="F4932">
        <v>1</v>
      </c>
    </row>
    <row r="4933" spans="1:6" x14ac:dyDescent="0.35">
      <c r="A4933" s="56">
        <v>44265</v>
      </c>
      <c r="B4933" s="56" t="str">
        <f>VLOOKUP(A4933,Mapping!$H$2:$I$215,2,0)</f>
        <v>Pre</v>
      </c>
      <c r="C4933" s="123" t="str">
        <f>VLOOKUP(A4933,Mapping!$H$2:$J$215,3,0)</f>
        <v>Pre</v>
      </c>
      <c r="D4933" t="s">
        <v>131</v>
      </c>
      <c r="E4933" t="str">
        <f>VLOOKUP(D4933,Mapping!$E$2:$F$28,2,0)</f>
        <v>sum</v>
      </c>
      <c r="F4933">
        <v>1</v>
      </c>
    </row>
    <row r="4934" spans="1:6" x14ac:dyDescent="0.35">
      <c r="A4934" s="56">
        <v>44266</v>
      </c>
      <c r="B4934" s="56" t="str">
        <f>VLOOKUP(A4934,Mapping!$H$2:$I$215,2,0)</f>
        <v>Pre</v>
      </c>
      <c r="C4934" s="123" t="str">
        <f>VLOOKUP(A4934,Mapping!$H$2:$J$215,3,0)</f>
        <v>Pre</v>
      </c>
      <c r="D4934" t="s">
        <v>131</v>
      </c>
      <c r="E4934" t="str">
        <f>VLOOKUP(D4934,Mapping!$E$2:$F$28,2,0)</f>
        <v>sum</v>
      </c>
      <c r="F4934">
        <v>0</v>
      </c>
    </row>
    <row r="4935" spans="1:6" x14ac:dyDescent="0.35">
      <c r="A4935" s="56">
        <v>44267</v>
      </c>
      <c r="B4935" s="56" t="str">
        <f>VLOOKUP(A4935,Mapping!$H$2:$I$215,2,0)</f>
        <v>Pre</v>
      </c>
      <c r="C4935" s="123" t="str">
        <f>VLOOKUP(A4935,Mapping!$H$2:$J$215,3,0)</f>
        <v>Pre</v>
      </c>
      <c r="D4935" t="s">
        <v>131</v>
      </c>
      <c r="E4935" t="str">
        <f>VLOOKUP(D4935,Mapping!$E$2:$F$28,2,0)</f>
        <v>sum</v>
      </c>
      <c r="F4935">
        <v>0</v>
      </c>
    </row>
    <row r="4936" spans="1:6" x14ac:dyDescent="0.35">
      <c r="A4936" s="56">
        <v>44268</v>
      </c>
      <c r="B4936" s="56" t="str">
        <f>VLOOKUP(A4936,Mapping!$H$2:$I$215,2,0)</f>
        <v>Pre</v>
      </c>
      <c r="C4936" s="123" t="str">
        <f>VLOOKUP(A4936,Mapping!$H$2:$J$215,3,0)</f>
        <v>Pre</v>
      </c>
      <c r="D4936" t="s">
        <v>131</v>
      </c>
      <c r="E4936" t="str">
        <f>VLOOKUP(D4936,Mapping!$E$2:$F$28,2,0)</f>
        <v>sum</v>
      </c>
      <c r="F4936">
        <v>0</v>
      </c>
    </row>
    <row r="4937" spans="1:6" x14ac:dyDescent="0.35">
      <c r="A4937" s="56">
        <v>44269</v>
      </c>
      <c r="B4937" s="56" t="str">
        <f>VLOOKUP(A4937,Mapping!$H$2:$I$215,2,0)</f>
        <v>Pre</v>
      </c>
      <c r="C4937" s="123" t="str">
        <f>VLOOKUP(A4937,Mapping!$H$2:$J$215,3,0)</f>
        <v>Pre</v>
      </c>
      <c r="D4937" t="s">
        <v>131</v>
      </c>
      <c r="E4937" t="str">
        <f>VLOOKUP(D4937,Mapping!$E$2:$F$28,2,0)</f>
        <v>sum</v>
      </c>
      <c r="F4937">
        <v>0</v>
      </c>
    </row>
    <row r="4938" spans="1:6" x14ac:dyDescent="0.35">
      <c r="A4938" s="56">
        <v>44270</v>
      </c>
      <c r="B4938" s="56" t="str">
        <f>VLOOKUP(A4938,Mapping!$H$2:$I$215,2,0)</f>
        <v>Pre</v>
      </c>
      <c r="C4938" s="123" t="str">
        <f>VLOOKUP(A4938,Mapping!$H$2:$J$215,3,0)</f>
        <v>Pre</v>
      </c>
      <c r="D4938" t="s">
        <v>131</v>
      </c>
      <c r="E4938" t="str">
        <f>VLOOKUP(D4938,Mapping!$E$2:$F$28,2,0)</f>
        <v>sum</v>
      </c>
      <c r="F4938">
        <v>0</v>
      </c>
    </row>
    <row r="4939" spans="1:6" x14ac:dyDescent="0.35">
      <c r="A4939" s="56">
        <v>44271</v>
      </c>
      <c r="B4939" s="56" t="str">
        <f>VLOOKUP(A4939,Mapping!$H$2:$I$215,2,0)</f>
        <v>Pre</v>
      </c>
      <c r="C4939" s="123" t="str">
        <f>VLOOKUP(A4939,Mapping!$H$2:$J$215,3,0)</f>
        <v>Pre</v>
      </c>
      <c r="D4939" t="s">
        <v>131</v>
      </c>
      <c r="E4939" t="str">
        <f>VLOOKUP(D4939,Mapping!$E$2:$F$28,2,0)</f>
        <v>sum</v>
      </c>
      <c r="F4939">
        <v>0</v>
      </c>
    </row>
    <row r="4940" spans="1:6" x14ac:dyDescent="0.35">
      <c r="A4940" s="56">
        <v>44272</v>
      </c>
      <c r="B4940" s="56" t="str">
        <f>VLOOKUP(A4940,Mapping!$H$2:$I$215,2,0)</f>
        <v>Pre</v>
      </c>
      <c r="C4940" s="123" t="str">
        <f>VLOOKUP(A4940,Mapping!$H$2:$J$215,3,0)</f>
        <v>Pre</v>
      </c>
      <c r="D4940" t="s">
        <v>131</v>
      </c>
      <c r="E4940" t="str">
        <f>VLOOKUP(D4940,Mapping!$E$2:$F$28,2,0)</f>
        <v>sum</v>
      </c>
      <c r="F4940">
        <v>0</v>
      </c>
    </row>
    <row r="4941" spans="1:6" x14ac:dyDescent="0.35">
      <c r="A4941" s="56">
        <v>44273</v>
      </c>
      <c r="B4941" s="56" t="str">
        <f>VLOOKUP(A4941,Mapping!$H$2:$I$215,2,0)</f>
        <v>Pre</v>
      </c>
      <c r="C4941" s="123" t="str">
        <f>VLOOKUP(A4941,Mapping!$H$2:$J$215,3,0)</f>
        <v>Pre</v>
      </c>
      <c r="D4941" t="s">
        <v>131</v>
      </c>
      <c r="E4941" t="str">
        <f>VLOOKUP(D4941,Mapping!$E$2:$F$28,2,0)</f>
        <v>sum</v>
      </c>
      <c r="F4941">
        <v>0</v>
      </c>
    </row>
    <row r="4942" spans="1:6" x14ac:dyDescent="0.35">
      <c r="A4942" s="56">
        <v>44274</v>
      </c>
      <c r="B4942" s="56" t="str">
        <f>VLOOKUP(A4942,Mapping!$H$2:$I$215,2,0)</f>
        <v>Pre</v>
      </c>
      <c r="C4942" s="123" t="str">
        <f>VLOOKUP(A4942,Mapping!$H$2:$J$215,3,0)</f>
        <v>Pre</v>
      </c>
      <c r="D4942" t="s">
        <v>131</v>
      </c>
      <c r="E4942" t="str">
        <f>VLOOKUP(D4942,Mapping!$E$2:$F$28,2,0)</f>
        <v>sum</v>
      </c>
      <c r="F4942">
        <v>0</v>
      </c>
    </row>
    <row r="4943" spans="1:6" x14ac:dyDescent="0.35">
      <c r="A4943" s="56">
        <v>44275</v>
      </c>
      <c r="B4943" s="56" t="str">
        <f>VLOOKUP(A4943,Mapping!$H$2:$I$215,2,0)</f>
        <v>Pre</v>
      </c>
      <c r="C4943" s="123" t="str">
        <f>VLOOKUP(A4943,Mapping!$H$2:$J$215,3,0)</f>
        <v>Pre</v>
      </c>
      <c r="D4943" t="s">
        <v>131</v>
      </c>
      <c r="E4943" t="str">
        <f>VLOOKUP(D4943,Mapping!$E$2:$F$28,2,0)</f>
        <v>sum</v>
      </c>
      <c r="F4943">
        <v>0</v>
      </c>
    </row>
    <row r="4944" spans="1:6" x14ac:dyDescent="0.35">
      <c r="A4944" s="56">
        <v>44276</v>
      </c>
      <c r="B4944" s="56" t="str">
        <f>VLOOKUP(A4944,Mapping!$H$2:$I$215,2,0)</f>
        <v>Pre</v>
      </c>
      <c r="C4944" s="123" t="str">
        <f>VLOOKUP(A4944,Mapping!$H$2:$J$215,3,0)</f>
        <v>Pre</v>
      </c>
      <c r="D4944" t="s">
        <v>131</v>
      </c>
      <c r="E4944" t="str">
        <f>VLOOKUP(D4944,Mapping!$E$2:$F$28,2,0)</f>
        <v>sum</v>
      </c>
      <c r="F4944">
        <v>0</v>
      </c>
    </row>
    <row r="4945" spans="1:6" x14ac:dyDescent="0.35">
      <c r="A4945" s="56">
        <v>44277</v>
      </c>
      <c r="B4945" s="56" t="str">
        <f>VLOOKUP(A4945,Mapping!$H$2:$I$215,2,0)</f>
        <v>Pre</v>
      </c>
      <c r="C4945" s="123" t="str">
        <f>VLOOKUP(A4945,Mapping!$H$2:$J$215,3,0)</f>
        <v>Pre</v>
      </c>
      <c r="D4945" t="s">
        <v>131</v>
      </c>
      <c r="E4945" t="str">
        <f>VLOOKUP(D4945,Mapping!$E$2:$F$28,2,0)</f>
        <v>sum</v>
      </c>
      <c r="F4945">
        <v>0</v>
      </c>
    </row>
    <row r="4946" spans="1:6" x14ac:dyDescent="0.35">
      <c r="A4946" s="56">
        <v>44278</v>
      </c>
      <c r="B4946" s="56" t="str">
        <f>VLOOKUP(A4946,Mapping!$H$2:$I$215,2,0)</f>
        <v>Pre</v>
      </c>
      <c r="C4946" s="123" t="str">
        <f>VLOOKUP(A4946,Mapping!$H$2:$J$215,3,0)</f>
        <v>Pre</v>
      </c>
      <c r="D4946" t="s">
        <v>131</v>
      </c>
      <c r="E4946" t="str">
        <f>VLOOKUP(D4946,Mapping!$E$2:$F$28,2,0)</f>
        <v>sum</v>
      </c>
      <c r="F4946">
        <v>0</v>
      </c>
    </row>
    <row r="4947" spans="1:6" x14ac:dyDescent="0.35">
      <c r="A4947" s="56">
        <v>44279</v>
      </c>
      <c r="B4947" s="56" t="str">
        <f>VLOOKUP(A4947,Mapping!$H$2:$I$215,2,0)</f>
        <v>Pre</v>
      </c>
      <c r="C4947" s="123" t="str">
        <f>VLOOKUP(A4947,Mapping!$H$2:$J$215,3,0)</f>
        <v>Pre</v>
      </c>
      <c r="D4947" t="s">
        <v>131</v>
      </c>
      <c r="E4947" t="str">
        <f>VLOOKUP(D4947,Mapping!$E$2:$F$28,2,0)</f>
        <v>sum</v>
      </c>
      <c r="F4947">
        <v>0</v>
      </c>
    </row>
    <row r="4948" spans="1:6" x14ac:dyDescent="0.35">
      <c r="A4948" s="56">
        <v>44280</v>
      </c>
      <c r="B4948" s="56" t="str">
        <f>VLOOKUP(A4948,Mapping!$H$2:$I$215,2,0)</f>
        <v>Pre</v>
      </c>
      <c r="C4948" s="123" t="str">
        <f>VLOOKUP(A4948,Mapping!$H$2:$J$215,3,0)</f>
        <v>Pre</v>
      </c>
      <c r="D4948" t="s">
        <v>131</v>
      </c>
      <c r="E4948" t="str">
        <f>VLOOKUP(D4948,Mapping!$E$2:$F$28,2,0)</f>
        <v>sum</v>
      </c>
      <c r="F4948">
        <v>0</v>
      </c>
    </row>
    <row r="4949" spans="1:6" x14ac:dyDescent="0.35">
      <c r="A4949" s="56">
        <v>44281</v>
      </c>
      <c r="B4949" s="56" t="str">
        <f>VLOOKUP(A4949,Mapping!$H$2:$I$215,2,0)</f>
        <v>Pre</v>
      </c>
      <c r="C4949" s="123" t="str">
        <f>VLOOKUP(A4949,Mapping!$H$2:$J$215,3,0)</f>
        <v>Pre</v>
      </c>
      <c r="D4949" t="s">
        <v>131</v>
      </c>
      <c r="E4949" t="str">
        <f>VLOOKUP(D4949,Mapping!$E$2:$F$28,2,0)</f>
        <v>sum</v>
      </c>
      <c r="F4949">
        <v>0</v>
      </c>
    </row>
    <row r="4950" spans="1:6" x14ac:dyDescent="0.35">
      <c r="A4950" s="56">
        <v>44282</v>
      </c>
      <c r="B4950" s="56" t="str">
        <f>VLOOKUP(A4950,Mapping!$H$2:$I$215,2,0)</f>
        <v>Pre</v>
      </c>
      <c r="C4950" s="123" t="str">
        <f>VLOOKUP(A4950,Mapping!$H$2:$J$215,3,0)</f>
        <v>Pre</v>
      </c>
      <c r="D4950" t="s">
        <v>131</v>
      </c>
      <c r="E4950" t="str">
        <f>VLOOKUP(D4950,Mapping!$E$2:$F$28,2,0)</f>
        <v>sum</v>
      </c>
      <c r="F4950">
        <v>0</v>
      </c>
    </row>
    <row r="4951" spans="1:6" x14ac:dyDescent="0.35">
      <c r="A4951" s="56">
        <v>44283</v>
      </c>
      <c r="B4951" s="56" t="str">
        <f>VLOOKUP(A4951,Mapping!$H$2:$I$215,2,0)</f>
        <v>Pre</v>
      </c>
      <c r="C4951" s="123" t="str">
        <f>VLOOKUP(A4951,Mapping!$H$2:$J$215,3,0)</f>
        <v>Pre</v>
      </c>
      <c r="D4951" t="s">
        <v>131</v>
      </c>
      <c r="E4951" t="str">
        <f>VLOOKUP(D4951,Mapping!$E$2:$F$28,2,0)</f>
        <v>sum</v>
      </c>
      <c r="F4951">
        <v>0</v>
      </c>
    </row>
    <row r="4952" spans="1:6" x14ac:dyDescent="0.35">
      <c r="A4952" s="56">
        <v>44284</v>
      </c>
      <c r="B4952" s="56" t="str">
        <f>VLOOKUP(A4952,Mapping!$H$2:$I$215,2,0)</f>
        <v>Pre</v>
      </c>
      <c r="C4952" s="123" t="str">
        <f>VLOOKUP(A4952,Mapping!$H$2:$J$215,3,0)</f>
        <v>Pre</v>
      </c>
      <c r="D4952" t="s">
        <v>131</v>
      </c>
      <c r="E4952" t="str">
        <f>VLOOKUP(D4952,Mapping!$E$2:$F$28,2,0)</f>
        <v>sum</v>
      </c>
      <c r="F4952">
        <v>0</v>
      </c>
    </row>
    <row r="4953" spans="1:6" x14ac:dyDescent="0.35">
      <c r="A4953" s="56">
        <v>44285</v>
      </c>
      <c r="B4953" s="56" t="str">
        <f>VLOOKUP(A4953,Mapping!$H$2:$I$215,2,0)</f>
        <v>Pre</v>
      </c>
      <c r="C4953" s="123" t="str">
        <f>VLOOKUP(A4953,Mapping!$H$2:$J$215,3,0)</f>
        <v>Pre</v>
      </c>
      <c r="D4953" t="s">
        <v>131</v>
      </c>
      <c r="E4953" t="str">
        <f>VLOOKUP(D4953,Mapping!$E$2:$F$28,2,0)</f>
        <v>sum</v>
      </c>
      <c r="F4953">
        <v>0</v>
      </c>
    </row>
    <row r="4954" spans="1:6" x14ac:dyDescent="0.35">
      <c r="A4954" s="56">
        <v>44286</v>
      </c>
      <c r="B4954" s="56" t="str">
        <f>VLOOKUP(A4954,Mapping!$H$2:$I$215,2,0)</f>
        <v>Pre</v>
      </c>
      <c r="C4954" s="123" t="str">
        <f>VLOOKUP(A4954,Mapping!$H$2:$J$215,3,0)</f>
        <v>Pre</v>
      </c>
      <c r="D4954" t="s">
        <v>131</v>
      </c>
      <c r="E4954" t="str">
        <f>VLOOKUP(D4954,Mapping!$E$2:$F$28,2,0)</f>
        <v>sum</v>
      </c>
      <c r="F4954">
        <v>0</v>
      </c>
    </row>
    <row r="4955" spans="1:6" x14ac:dyDescent="0.35">
      <c r="A4955" s="56">
        <v>44287</v>
      </c>
      <c r="B4955" s="56" t="str">
        <f>VLOOKUP(A4955,Mapping!$H$2:$I$215,2,0)</f>
        <v>Pre</v>
      </c>
      <c r="C4955" s="123" t="str">
        <f>VLOOKUP(A4955,Mapping!$H$2:$J$215,3,0)</f>
        <v>Pre</v>
      </c>
      <c r="D4955" t="s">
        <v>131</v>
      </c>
      <c r="E4955" t="str">
        <f>VLOOKUP(D4955,Mapping!$E$2:$F$28,2,0)</f>
        <v>sum</v>
      </c>
      <c r="F4955">
        <v>0</v>
      </c>
    </row>
    <row r="4956" spans="1:6" x14ac:dyDescent="0.35">
      <c r="A4956" s="56">
        <v>44288</v>
      </c>
      <c r="B4956" s="56" t="str">
        <f>VLOOKUP(A4956,Mapping!$H$2:$I$215,2,0)</f>
        <v>Pre</v>
      </c>
      <c r="C4956" s="123" t="str">
        <f>VLOOKUP(A4956,Mapping!$H$2:$J$215,3,0)</f>
        <v>Pre</v>
      </c>
      <c r="D4956" t="s">
        <v>131</v>
      </c>
      <c r="E4956" t="str">
        <f>VLOOKUP(D4956,Mapping!$E$2:$F$28,2,0)</f>
        <v>sum</v>
      </c>
      <c r="F4956">
        <v>0</v>
      </c>
    </row>
    <row r="4957" spans="1:6" x14ac:dyDescent="0.35">
      <c r="A4957" s="56">
        <v>44289</v>
      </c>
      <c r="B4957" s="56" t="str">
        <f>VLOOKUP(A4957,Mapping!$H$2:$I$215,2,0)</f>
        <v>Pre</v>
      </c>
      <c r="C4957" s="123" t="str">
        <f>VLOOKUP(A4957,Mapping!$H$2:$J$215,3,0)</f>
        <v>Pre</v>
      </c>
      <c r="D4957" t="s">
        <v>131</v>
      </c>
      <c r="E4957" t="str">
        <f>VLOOKUP(D4957,Mapping!$E$2:$F$28,2,0)</f>
        <v>sum</v>
      </c>
      <c r="F4957">
        <v>0</v>
      </c>
    </row>
    <row r="4958" spans="1:6" x14ac:dyDescent="0.35">
      <c r="A4958" s="56">
        <v>44290</v>
      </c>
      <c r="B4958" s="56" t="str">
        <f>VLOOKUP(A4958,Mapping!$H$2:$I$215,2,0)</f>
        <v>Pre</v>
      </c>
      <c r="C4958" s="123" t="str">
        <f>VLOOKUP(A4958,Mapping!$H$2:$J$215,3,0)</f>
        <v>Pre</v>
      </c>
      <c r="D4958" t="s">
        <v>131</v>
      </c>
      <c r="E4958" t="str">
        <f>VLOOKUP(D4958,Mapping!$E$2:$F$28,2,0)</f>
        <v>sum</v>
      </c>
      <c r="F4958">
        <v>0</v>
      </c>
    </row>
    <row r="4959" spans="1:6" x14ac:dyDescent="0.35">
      <c r="A4959" s="56">
        <v>44291</v>
      </c>
      <c r="B4959" s="56" t="str">
        <f>VLOOKUP(A4959,Mapping!$H$2:$I$215,2,0)</f>
        <v>Pre</v>
      </c>
      <c r="C4959" s="123" t="str">
        <f>VLOOKUP(A4959,Mapping!$H$2:$J$215,3,0)</f>
        <v>Pre</v>
      </c>
      <c r="D4959" t="s">
        <v>131</v>
      </c>
      <c r="E4959" t="str">
        <f>VLOOKUP(D4959,Mapping!$E$2:$F$28,2,0)</f>
        <v>sum</v>
      </c>
      <c r="F4959">
        <v>0</v>
      </c>
    </row>
    <row r="4960" spans="1:6" x14ac:dyDescent="0.35">
      <c r="A4960" s="56">
        <v>44292</v>
      </c>
      <c r="B4960" s="56" t="str">
        <f>VLOOKUP(A4960,Mapping!$H$2:$I$215,2,0)</f>
        <v>Pre</v>
      </c>
      <c r="C4960" s="123" t="str">
        <f>VLOOKUP(A4960,Mapping!$H$2:$J$215,3,0)</f>
        <v>Pre</v>
      </c>
      <c r="D4960" t="s">
        <v>131</v>
      </c>
      <c r="E4960" t="str">
        <f>VLOOKUP(D4960,Mapping!$E$2:$F$28,2,0)</f>
        <v>sum</v>
      </c>
      <c r="F4960">
        <v>0</v>
      </c>
    </row>
    <row r="4961" spans="1:6" x14ac:dyDescent="0.35">
      <c r="A4961" s="56">
        <v>44293</v>
      </c>
      <c r="B4961" s="56" t="str">
        <f>VLOOKUP(A4961,Mapping!$H$2:$I$215,2,0)</f>
        <v>Pre</v>
      </c>
      <c r="C4961" s="123" t="str">
        <f>VLOOKUP(A4961,Mapping!$H$2:$J$215,3,0)</f>
        <v>Pre</v>
      </c>
      <c r="D4961" t="s">
        <v>131</v>
      </c>
      <c r="E4961" t="str">
        <f>VLOOKUP(D4961,Mapping!$E$2:$F$28,2,0)</f>
        <v>sum</v>
      </c>
      <c r="F4961">
        <v>0</v>
      </c>
    </row>
    <row r="4962" spans="1:6" x14ac:dyDescent="0.35">
      <c r="A4962" s="56">
        <v>44294</v>
      </c>
      <c r="B4962" s="56" t="str">
        <f>VLOOKUP(A4962,Mapping!$H$2:$I$215,2,0)</f>
        <v>Pre</v>
      </c>
      <c r="C4962" s="123" t="str">
        <f>VLOOKUP(A4962,Mapping!$H$2:$J$215,3,0)</f>
        <v>Pre</v>
      </c>
      <c r="D4962" t="s">
        <v>131</v>
      </c>
      <c r="E4962" t="str">
        <f>VLOOKUP(D4962,Mapping!$E$2:$F$28,2,0)</f>
        <v>sum</v>
      </c>
      <c r="F4962">
        <v>0</v>
      </c>
    </row>
    <row r="4963" spans="1:6" x14ac:dyDescent="0.35">
      <c r="A4963" s="56">
        <v>44295</v>
      </c>
      <c r="B4963" s="56" t="str">
        <f>VLOOKUP(A4963,Mapping!$H$2:$I$215,2,0)</f>
        <v>Pre</v>
      </c>
      <c r="C4963" s="123" t="str">
        <f>VLOOKUP(A4963,Mapping!$H$2:$J$215,3,0)</f>
        <v>Pre</v>
      </c>
      <c r="D4963" t="s">
        <v>131</v>
      </c>
      <c r="E4963" t="str">
        <f>VLOOKUP(D4963,Mapping!$E$2:$F$28,2,0)</f>
        <v>sum</v>
      </c>
      <c r="F4963">
        <v>0</v>
      </c>
    </row>
    <row r="4964" spans="1:6" x14ac:dyDescent="0.35">
      <c r="A4964" s="56">
        <v>44296</v>
      </c>
      <c r="B4964" s="56" t="str">
        <f>VLOOKUP(A4964,Mapping!$H$2:$I$215,2,0)</f>
        <v>Pre</v>
      </c>
      <c r="C4964" s="123" t="str">
        <f>VLOOKUP(A4964,Mapping!$H$2:$J$215,3,0)</f>
        <v>Pre</v>
      </c>
      <c r="D4964" t="s">
        <v>131</v>
      </c>
      <c r="E4964" t="str">
        <f>VLOOKUP(D4964,Mapping!$E$2:$F$28,2,0)</f>
        <v>sum</v>
      </c>
      <c r="F4964">
        <v>0</v>
      </c>
    </row>
    <row r="4965" spans="1:6" x14ac:dyDescent="0.35">
      <c r="A4965" s="56">
        <v>44297</v>
      </c>
      <c r="B4965" s="56" t="str">
        <f>VLOOKUP(A4965,Mapping!$H$2:$I$215,2,0)</f>
        <v>Pre</v>
      </c>
      <c r="C4965" s="123" t="str">
        <f>VLOOKUP(A4965,Mapping!$H$2:$J$215,3,0)</f>
        <v>Pre</v>
      </c>
      <c r="D4965" t="s">
        <v>131</v>
      </c>
      <c r="E4965" t="str">
        <f>VLOOKUP(D4965,Mapping!$E$2:$F$28,2,0)</f>
        <v>sum</v>
      </c>
      <c r="F4965">
        <v>0</v>
      </c>
    </row>
    <row r="4966" spans="1:6" x14ac:dyDescent="0.35">
      <c r="A4966" s="56">
        <v>44298</v>
      </c>
      <c r="B4966" s="56" t="str">
        <f>VLOOKUP(A4966,Mapping!$H$2:$I$215,2,0)</f>
        <v>Pre</v>
      </c>
      <c r="C4966" s="123" t="str">
        <f>VLOOKUP(A4966,Mapping!$H$2:$J$215,3,0)</f>
        <v>Pre</v>
      </c>
      <c r="D4966" t="s">
        <v>131</v>
      </c>
      <c r="E4966" t="str">
        <f>VLOOKUP(D4966,Mapping!$E$2:$F$28,2,0)</f>
        <v>sum</v>
      </c>
      <c r="F4966">
        <v>0</v>
      </c>
    </row>
    <row r="4967" spans="1:6" x14ac:dyDescent="0.35">
      <c r="A4967" s="56">
        <v>44299</v>
      </c>
      <c r="B4967" s="56" t="str">
        <f>VLOOKUP(A4967,Mapping!$H$2:$I$215,2,0)</f>
        <v>Pre</v>
      </c>
      <c r="C4967" s="123" t="str">
        <f>VLOOKUP(A4967,Mapping!$H$2:$J$215,3,0)</f>
        <v>Pre</v>
      </c>
      <c r="D4967" t="s">
        <v>131</v>
      </c>
      <c r="E4967" t="str">
        <f>VLOOKUP(D4967,Mapping!$E$2:$F$28,2,0)</f>
        <v>sum</v>
      </c>
      <c r="F4967">
        <v>0</v>
      </c>
    </row>
    <row r="4968" spans="1:6" x14ac:dyDescent="0.35">
      <c r="A4968" s="56">
        <v>44300</v>
      </c>
      <c r="B4968" s="56" t="str">
        <f>VLOOKUP(A4968,Mapping!$H$2:$I$215,2,0)</f>
        <v>Pre</v>
      </c>
      <c r="C4968" s="123" t="str">
        <f>VLOOKUP(A4968,Mapping!$H$2:$J$215,3,0)</f>
        <v>Pre</v>
      </c>
      <c r="D4968" t="s">
        <v>131</v>
      </c>
      <c r="E4968" t="str">
        <f>VLOOKUP(D4968,Mapping!$E$2:$F$28,2,0)</f>
        <v>sum</v>
      </c>
      <c r="F4968">
        <v>0</v>
      </c>
    </row>
    <row r="4969" spans="1:6" x14ac:dyDescent="0.35">
      <c r="A4969" s="56">
        <v>44301</v>
      </c>
      <c r="B4969" s="56" t="str">
        <f>VLOOKUP(A4969,Mapping!$H$2:$I$215,2,0)</f>
        <v>Pre</v>
      </c>
      <c r="C4969" s="123" t="str">
        <f>VLOOKUP(A4969,Mapping!$H$2:$J$215,3,0)</f>
        <v>Pre</v>
      </c>
      <c r="D4969" t="s">
        <v>131</v>
      </c>
      <c r="E4969" t="str">
        <f>VLOOKUP(D4969,Mapping!$E$2:$F$28,2,0)</f>
        <v>sum</v>
      </c>
      <c r="F4969">
        <v>0</v>
      </c>
    </row>
    <row r="4970" spans="1:6" x14ac:dyDescent="0.35">
      <c r="A4970" s="56">
        <v>44302</v>
      </c>
      <c r="B4970" s="56" t="str">
        <f>VLOOKUP(A4970,Mapping!$H$2:$I$215,2,0)</f>
        <v>Pre</v>
      </c>
      <c r="C4970" s="123" t="str">
        <f>VLOOKUP(A4970,Mapping!$H$2:$J$215,3,0)</f>
        <v>Pre</v>
      </c>
      <c r="D4970" t="s">
        <v>131</v>
      </c>
      <c r="E4970" t="str">
        <f>VLOOKUP(D4970,Mapping!$E$2:$F$28,2,0)</f>
        <v>sum</v>
      </c>
      <c r="F4970">
        <v>0</v>
      </c>
    </row>
    <row r="4971" spans="1:6" x14ac:dyDescent="0.35">
      <c r="A4971" s="56">
        <v>44303</v>
      </c>
      <c r="B4971" s="56" t="str">
        <f>VLOOKUP(A4971,Mapping!$H$2:$I$215,2,0)</f>
        <v>Pre</v>
      </c>
      <c r="C4971" s="123" t="str">
        <f>VLOOKUP(A4971,Mapping!$H$2:$J$215,3,0)</f>
        <v>Pre</v>
      </c>
      <c r="D4971" t="s">
        <v>131</v>
      </c>
      <c r="E4971" t="str">
        <f>VLOOKUP(D4971,Mapping!$E$2:$F$28,2,0)</f>
        <v>sum</v>
      </c>
      <c r="F4971">
        <v>0</v>
      </c>
    </row>
    <row r="4972" spans="1:6" x14ac:dyDescent="0.35">
      <c r="A4972" s="56">
        <v>44304</v>
      </c>
      <c r="B4972" s="56" t="str">
        <f>VLOOKUP(A4972,Mapping!$H$2:$I$215,2,0)</f>
        <v>Pre</v>
      </c>
      <c r="C4972" s="123" t="str">
        <f>VLOOKUP(A4972,Mapping!$H$2:$J$215,3,0)</f>
        <v>Pre</v>
      </c>
      <c r="D4972" t="s">
        <v>131</v>
      </c>
      <c r="E4972" t="str">
        <f>VLOOKUP(D4972,Mapping!$E$2:$F$28,2,0)</f>
        <v>sum</v>
      </c>
      <c r="F4972">
        <v>0</v>
      </c>
    </row>
    <row r="4973" spans="1:6" x14ac:dyDescent="0.35">
      <c r="A4973" s="56">
        <v>44305</v>
      </c>
      <c r="B4973" s="56" t="str">
        <f>VLOOKUP(A4973,Mapping!$H$2:$I$215,2,0)</f>
        <v>Pre</v>
      </c>
      <c r="C4973" s="123" t="str">
        <f>VLOOKUP(A4973,Mapping!$H$2:$J$215,3,0)</f>
        <v>Pre</v>
      </c>
      <c r="D4973" t="s">
        <v>131</v>
      </c>
      <c r="E4973" t="str">
        <f>VLOOKUP(D4973,Mapping!$E$2:$F$28,2,0)</f>
        <v>sum</v>
      </c>
      <c r="F4973">
        <v>0</v>
      </c>
    </row>
    <row r="4974" spans="1:6" x14ac:dyDescent="0.35">
      <c r="A4974" s="56">
        <v>44306</v>
      </c>
      <c r="B4974" s="56" t="str">
        <f>VLOOKUP(A4974,Mapping!$H$2:$I$215,2,0)</f>
        <v>Pre</v>
      </c>
      <c r="C4974" s="123" t="str">
        <f>VLOOKUP(A4974,Mapping!$H$2:$J$215,3,0)</f>
        <v>Pre</v>
      </c>
      <c r="D4974" t="s">
        <v>131</v>
      </c>
      <c r="E4974" t="str">
        <f>VLOOKUP(D4974,Mapping!$E$2:$F$28,2,0)</f>
        <v>sum</v>
      </c>
      <c r="F4974">
        <v>0</v>
      </c>
    </row>
    <row r="4975" spans="1:6" x14ac:dyDescent="0.35">
      <c r="A4975" s="56">
        <v>44307</v>
      </c>
      <c r="B4975" s="56" t="str">
        <f>VLOOKUP(A4975,Mapping!$H$2:$I$215,2,0)</f>
        <v>Pre</v>
      </c>
      <c r="C4975" s="123" t="str">
        <f>VLOOKUP(A4975,Mapping!$H$2:$J$215,3,0)</f>
        <v>Pre</v>
      </c>
      <c r="D4975" t="s">
        <v>131</v>
      </c>
      <c r="E4975" t="str">
        <f>VLOOKUP(D4975,Mapping!$E$2:$F$28,2,0)</f>
        <v>sum</v>
      </c>
      <c r="F4975">
        <v>0</v>
      </c>
    </row>
    <row r="4976" spans="1:6" x14ac:dyDescent="0.35">
      <c r="A4976" s="56">
        <v>44308</v>
      </c>
      <c r="B4976" s="56" t="str">
        <f>VLOOKUP(A4976,Mapping!$H$2:$I$215,2,0)</f>
        <v>Pre</v>
      </c>
      <c r="C4976" s="123" t="str">
        <f>VLOOKUP(A4976,Mapping!$H$2:$J$215,3,0)</f>
        <v>Pre</v>
      </c>
      <c r="D4976" t="s">
        <v>131</v>
      </c>
      <c r="E4976" t="str">
        <f>VLOOKUP(D4976,Mapping!$E$2:$F$28,2,0)</f>
        <v>sum</v>
      </c>
      <c r="F4976">
        <v>0</v>
      </c>
    </row>
    <row r="4977" spans="1:6" x14ac:dyDescent="0.35">
      <c r="A4977" s="56">
        <v>44309</v>
      </c>
      <c r="B4977" s="56" t="str">
        <f>VLOOKUP(A4977,Mapping!$H$2:$I$215,2,0)</f>
        <v>Pre</v>
      </c>
      <c r="C4977" s="123" t="str">
        <f>VLOOKUP(A4977,Mapping!$H$2:$J$215,3,0)</f>
        <v>Pre</v>
      </c>
      <c r="D4977" t="s">
        <v>131</v>
      </c>
      <c r="E4977" t="str">
        <f>VLOOKUP(D4977,Mapping!$E$2:$F$28,2,0)</f>
        <v>sum</v>
      </c>
      <c r="F4977">
        <v>0</v>
      </c>
    </row>
    <row r="4978" spans="1:6" x14ac:dyDescent="0.35">
      <c r="A4978" s="56">
        <v>44310</v>
      </c>
      <c r="B4978" s="56" t="str">
        <f>VLOOKUP(A4978,Mapping!$H$2:$I$215,2,0)</f>
        <v>Pre</v>
      </c>
      <c r="C4978" s="123" t="str">
        <f>VLOOKUP(A4978,Mapping!$H$2:$J$215,3,0)</f>
        <v>Pre</v>
      </c>
      <c r="D4978" t="s">
        <v>131</v>
      </c>
      <c r="E4978" t="str">
        <f>VLOOKUP(D4978,Mapping!$E$2:$F$28,2,0)</f>
        <v>sum</v>
      </c>
      <c r="F4978">
        <v>0</v>
      </c>
    </row>
    <row r="4979" spans="1:6" x14ac:dyDescent="0.35">
      <c r="A4979" s="56">
        <v>44311</v>
      </c>
      <c r="B4979" s="56" t="str">
        <f>VLOOKUP(A4979,Mapping!$H$2:$I$215,2,0)</f>
        <v>Pre</v>
      </c>
      <c r="C4979" s="123" t="str">
        <f>VLOOKUP(A4979,Mapping!$H$2:$J$215,3,0)</f>
        <v>Pre</v>
      </c>
      <c r="D4979" t="s">
        <v>131</v>
      </c>
      <c r="E4979" t="str">
        <f>VLOOKUP(D4979,Mapping!$E$2:$F$28,2,0)</f>
        <v>sum</v>
      </c>
      <c r="F4979">
        <v>0</v>
      </c>
    </row>
    <row r="4980" spans="1:6" x14ac:dyDescent="0.35">
      <c r="A4980" s="56">
        <v>44312</v>
      </c>
      <c r="B4980" s="56" t="str">
        <f>VLOOKUP(A4980,Mapping!$H$2:$I$215,2,0)</f>
        <v>Pre</v>
      </c>
      <c r="C4980" s="123" t="str">
        <f>VLOOKUP(A4980,Mapping!$H$2:$J$215,3,0)</f>
        <v>Pre</v>
      </c>
      <c r="D4980" t="s">
        <v>131</v>
      </c>
      <c r="E4980" t="str">
        <f>VLOOKUP(D4980,Mapping!$E$2:$F$28,2,0)</f>
        <v>sum</v>
      </c>
      <c r="F4980">
        <v>0</v>
      </c>
    </row>
    <row r="4981" spans="1:6" x14ac:dyDescent="0.35">
      <c r="A4981" s="56">
        <v>44313</v>
      </c>
      <c r="B4981" s="56" t="str">
        <f>VLOOKUP(A4981,Mapping!$H$2:$I$215,2,0)</f>
        <v>Post</v>
      </c>
      <c r="C4981" s="123" t="str">
        <f>VLOOKUP(A4981,Mapping!$H$2:$J$215,3,0)</f>
        <v>Post</v>
      </c>
      <c r="D4981" t="s">
        <v>131</v>
      </c>
      <c r="E4981" t="str">
        <f>VLOOKUP(D4981,Mapping!$E$2:$F$28,2,0)</f>
        <v>sum</v>
      </c>
      <c r="F4981">
        <v>0</v>
      </c>
    </row>
    <row r="4982" spans="1:6" x14ac:dyDescent="0.35">
      <c r="A4982" s="56">
        <v>44314</v>
      </c>
      <c r="B4982" s="56" t="str">
        <f>VLOOKUP(A4982,Mapping!$H$2:$I$215,2,0)</f>
        <v>Post</v>
      </c>
      <c r="C4982" s="123" t="str">
        <f>VLOOKUP(A4982,Mapping!$H$2:$J$215,3,0)</f>
        <v>Post</v>
      </c>
      <c r="D4982" t="s">
        <v>131</v>
      </c>
      <c r="E4982" t="str">
        <f>VLOOKUP(D4982,Mapping!$E$2:$F$28,2,0)</f>
        <v>sum</v>
      </c>
      <c r="F4982">
        <v>0</v>
      </c>
    </row>
    <row r="4983" spans="1:6" x14ac:dyDescent="0.35">
      <c r="A4983" s="56">
        <v>44315</v>
      </c>
      <c r="B4983" s="56" t="str">
        <f>VLOOKUP(A4983,Mapping!$H$2:$I$215,2,0)</f>
        <v>Post</v>
      </c>
      <c r="C4983" s="123" t="str">
        <f>VLOOKUP(A4983,Mapping!$H$2:$J$215,3,0)</f>
        <v>Post</v>
      </c>
      <c r="D4983" t="s">
        <v>131</v>
      </c>
      <c r="E4983" t="str">
        <f>VLOOKUP(D4983,Mapping!$E$2:$F$28,2,0)</f>
        <v>sum</v>
      </c>
      <c r="F4983">
        <v>0</v>
      </c>
    </row>
    <row r="4984" spans="1:6" x14ac:dyDescent="0.35">
      <c r="A4984" s="56">
        <v>44316</v>
      </c>
      <c r="B4984" s="56" t="str">
        <f>VLOOKUP(A4984,Mapping!$H$2:$I$215,2,0)</f>
        <v>Post</v>
      </c>
      <c r="C4984" s="123" t="str">
        <f>VLOOKUP(A4984,Mapping!$H$2:$J$215,3,0)</f>
        <v>Post</v>
      </c>
      <c r="D4984" t="s">
        <v>131</v>
      </c>
      <c r="E4984" t="str">
        <f>VLOOKUP(D4984,Mapping!$E$2:$F$28,2,0)</f>
        <v>sum</v>
      </c>
      <c r="F4984">
        <v>0</v>
      </c>
    </row>
    <row r="4985" spans="1:6" x14ac:dyDescent="0.35">
      <c r="A4985" s="56">
        <v>44317</v>
      </c>
      <c r="B4985" s="56" t="str">
        <f>VLOOKUP(A4985,Mapping!$H$2:$I$215,2,0)</f>
        <v>Post</v>
      </c>
      <c r="C4985" s="123" t="str">
        <f>VLOOKUP(A4985,Mapping!$H$2:$J$215,3,0)</f>
        <v>Post</v>
      </c>
      <c r="D4985" t="s">
        <v>131</v>
      </c>
      <c r="E4985" t="str">
        <f>VLOOKUP(D4985,Mapping!$E$2:$F$28,2,0)</f>
        <v>sum</v>
      </c>
      <c r="F4985">
        <v>0</v>
      </c>
    </row>
    <row r="4986" spans="1:6" x14ac:dyDescent="0.35">
      <c r="A4986" s="56">
        <v>44318</v>
      </c>
      <c r="B4986" s="56" t="str">
        <f>VLOOKUP(A4986,Mapping!$H$2:$I$215,2,0)</f>
        <v>Post</v>
      </c>
      <c r="C4986" s="123" t="str">
        <f>VLOOKUP(A4986,Mapping!$H$2:$J$215,3,0)</f>
        <v>Post</v>
      </c>
      <c r="D4986" t="s">
        <v>131</v>
      </c>
      <c r="E4986" t="str">
        <f>VLOOKUP(D4986,Mapping!$E$2:$F$28,2,0)</f>
        <v>sum</v>
      </c>
      <c r="F4986">
        <v>0</v>
      </c>
    </row>
    <row r="4987" spans="1:6" x14ac:dyDescent="0.35">
      <c r="A4987" s="56">
        <v>44319</v>
      </c>
      <c r="B4987" s="56" t="str">
        <f>VLOOKUP(A4987,Mapping!$H$2:$I$215,2,0)</f>
        <v>Post</v>
      </c>
      <c r="C4987" s="123" t="str">
        <f>VLOOKUP(A4987,Mapping!$H$2:$J$215,3,0)</f>
        <v>Post</v>
      </c>
      <c r="D4987" t="s">
        <v>131</v>
      </c>
      <c r="E4987" t="str">
        <f>VLOOKUP(D4987,Mapping!$E$2:$F$28,2,0)</f>
        <v>sum</v>
      </c>
      <c r="F4987">
        <v>0</v>
      </c>
    </row>
    <row r="4988" spans="1:6" x14ac:dyDescent="0.35">
      <c r="A4988" s="56">
        <v>44320</v>
      </c>
      <c r="B4988" s="56" t="str">
        <f>VLOOKUP(A4988,Mapping!$H$2:$I$215,2,0)</f>
        <v>Post</v>
      </c>
      <c r="C4988" s="123" t="str">
        <f>VLOOKUP(A4988,Mapping!$H$2:$J$215,3,0)</f>
        <v>Post</v>
      </c>
      <c r="D4988" t="s">
        <v>131</v>
      </c>
      <c r="E4988" t="str">
        <f>VLOOKUP(D4988,Mapping!$E$2:$F$28,2,0)</f>
        <v>sum</v>
      </c>
      <c r="F4988">
        <v>0</v>
      </c>
    </row>
    <row r="4989" spans="1:6" x14ac:dyDescent="0.35">
      <c r="A4989" s="56">
        <v>44321</v>
      </c>
      <c r="B4989" s="56" t="str">
        <f>VLOOKUP(A4989,Mapping!$H$2:$I$215,2,0)</f>
        <v>Post</v>
      </c>
      <c r="C4989" s="123" t="str">
        <f>VLOOKUP(A4989,Mapping!$H$2:$J$215,3,0)</f>
        <v>Post</v>
      </c>
      <c r="D4989" t="s">
        <v>131</v>
      </c>
      <c r="E4989" t="str">
        <f>VLOOKUP(D4989,Mapping!$E$2:$F$28,2,0)</f>
        <v>sum</v>
      </c>
      <c r="F4989">
        <v>0</v>
      </c>
    </row>
    <row r="4990" spans="1:6" x14ac:dyDescent="0.35">
      <c r="A4990" s="56">
        <v>44322</v>
      </c>
      <c r="B4990" s="56" t="str">
        <f>VLOOKUP(A4990,Mapping!$H$2:$I$215,2,0)</f>
        <v>Post</v>
      </c>
      <c r="C4990" s="123" t="str">
        <f>VLOOKUP(A4990,Mapping!$H$2:$J$215,3,0)</f>
        <v>Post</v>
      </c>
      <c r="D4990" t="s">
        <v>131</v>
      </c>
      <c r="E4990" t="str">
        <f>VLOOKUP(D4990,Mapping!$E$2:$F$28,2,0)</f>
        <v>sum</v>
      </c>
      <c r="F4990">
        <v>0</v>
      </c>
    </row>
    <row r="4991" spans="1:6" x14ac:dyDescent="0.35">
      <c r="A4991" s="56">
        <v>44323</v>
      </c>
      <c r="B4991" s="56" t="str">
        <f>VLOOKUP(A4991,Mapping!$H$2:$I$215,2,0)</f>
        <v>Post</v>
      </c>
      <c r="C4991" s="123" t="str">
        <f>VLOOKUP(A4991,Mapping!$H$2:$J$215,3,0)</f>
        <v>Post</v>
      </c>
      <c r="D4991" t="s">
        <v>131</v>
      </c>
      <c r="E4991" t="str">
        <f>VLOOKUP(D4991,Mapping!$E$2:$F$28,2,0)</f>
        <v>sum</v>
      </c>
      <c r="F4991">
        <v>0</v>
      </c>
    </row>
    <row r="4992" spans="1:6" x14ac:dyDescent="0.35">
      <c r="A4992" s="56">
        <v>44324</v>
      </c>
      <c r="B4992" s="56" t="str">
        <f>VLOOKUP(A4992,Mapping!$H$2:$I$215,2,0)</f>
        <v>Post</v>
      </c>
      <c r="C4992" s="123" t="str">
        <f>VLOOKUP(A4992,Mapping!$H$2:$J$215,3,0)</f>
        <v>Post</v>
      </c>
      <c r="D4992" t="s">
        <v>131</v>
      </c>
      <c r="E4992" t="str">
        <f>VLOOKUP(D4992,Mapping!$E$2:$F$28,2,0)</f>
        <v>sum</v>
      </c>
      <c r="F4992">
        <v>0</v>
      </c>
    </row>
    <row r="4993" spans="1:6" x14ac:dyDescent="0.35">
      <c r="A4993" s="56">
        <v>44325</v>
      </c>
      <c r="B4993" s="56" t="str">
        <f>VLOOKUP(A4993,Mapping!$H$2:$I$215,2,0)</f>
        <v>Post</v>
      </c>
      <c r="C4993" s="123" t="str">
        <f>VLOOKUP(A4993,Mapping!$H$2:$J$215,3,0)</f>
        <v>Post</v>
      </c>
      <c r="D4993" t="s">
        <v>131</v>
      </c>
      <c r="E4993" t="str">
        <f>VLOOKUP(D4993,Mapping!$E$2:$F$28,2,0)</f>
        <v>sum</v>
      </c>
      <c r="F4993">
        <v>0</v>
      </c>
    </row>
    <row r="4994" spans="1:6" x14ac:dyDescent="0.35">
      <c r="A4994" s="56">
        <v>44326</v>
      </c>
      <c r="B4994" s="56" t="str">
        <f>VLOOKUP(A4994,Mapping!$H$2:$I$215,2,0)</f>
        <v>Post</v>
      </c>
      <c r="C4994" s="123" t="str">
        <f>VLOOKUP(A4994,Mapping!$H$2:$J$215,3,0)</f>
        <v>Post</v>
      </c>
      <c r="D4994" t="s">
        <v>131</v>
      </c>
      <c r="E4994" t="str">
        <f>VLOOKUP(D4994,Mapping!$E$2:$F$28,2,0)</f>
        <v>sum</v>
      </c>
      <c r="F4994">
        <v>0</v>
      </c>
    </row>
    <row r="4995" spans="1:6" x14ac:dyDescent="0.35">
      <c r="A4995" s="56">
        <v>44327</v>
      </c>
      <c r="B4995" s="56" t="str">
        <f>VLOOKUP(A4995,Mapping!$H$2:$I$215,2,0)</f>
        <v>Post</v>
      </c>
      <c r="C4995" s="123" t="str">
        <f>VLOOKUP(A4995,Mapping!$H$2:$J$215,3,0)</f>
        <v>Post</v>
      </c>
      <c r="D4995" t="s">
        <v>131</v>
      </c>
      <c r="E4995" t="str">
        <f>VLOOKUP(D4995,Mapping!$E$2:$F$28,2,0)</f>
        <v>sum</v>
      </c>
      <c r="F4995">
        <v>0</v>
      </c>
    </row>
    <row r="4996" spans="1:6" x14ac:dyDescent="0.35">
      <c r="A4996" s="56">
        <v>44328</v>
      </c>
      <c r="B4996" s="56" t="str">
        <f>VLOOKUP(A4996,Mapping!$H$2:$I$215,2,0)</f>
        <v>Post</v>
      </c>
      <c r="C4996" s="123" t="str">
        <f>VLOOKUP(A4996,Mapping!$H$2:$J$215,3,0)</f>
        <v>Post</v>
      </c>
      <c r="D4996" t="s">
        <v>131</v>
      </c>
      <c r="E4996" t="str">
        <f>VLOOKUP(D4996,Mapping!$E$2:$F$28,2,0)</f>
        <v>sum</v>
      </c>
      <c r="F4996">
        <v>0</v>
      </c>
    </row>
    <row r="4997" spans="1:6" x14ac:dyDescent="0.35">
      <c r="A4997" s="56">
        <v>44329</v>
      </c>
      <c r="B4997" s="56" t="str">
        <f>VLOOKUP(A4997,Mapping!$H$2:$I$215,2,0)</f>
        <v>Post</v>
      </c>
      <c r="C4997" s="123" t="str">
        <f>VLOOKUP(A4997,Mapping!$H$2:$J$215,3,0)</f>
        <v>Post</v>
      </c>
      <c r="D4997" t="s">
        <v>131</v>
      </c>
      <c r="E4997" t="str">
        <f>VLOOKUP(D4997,Mapping!$E$2:$F$28,2,0)</f>
        <v>sum</v>
      </c>
      <c r="F4997">
        <v>0</v>
      </c>
    </row>
    <row r="4998" spans="1:6" x14ac:dyDescent="0.35">
      <c r="A4998" s="56">
        <v>44330</v>
      </c>
      <c r="B4998" s="56" t="str">
        <f>VLOOKUP(A4998,Mapping!$H$2:$I$215,2,0)</f>
        <v>Post</v>
      </c>
      <c r="C4998" s="123" t="str">
        <f>VLOOKUP(A4998,Mapping!$H$2:$J$215,3,0)</f>
        <v>Post</v>
      </c>
      <c r="D4998" t="s">
        <v>131</v>
      </c>
      <c r="E4998" t="str">
        <f>VLOOKUP(D4998,Mapping!$E$2:$F$28,2,0)</f>
        <v>sum</v>
      </c>
      <c r="F4998">
        <v>0</v>
      </c>
    </row>
    <row r="4999" spans="1:6" x14ac:dyDescent="0.35">
      <c r="A4999" s="56">
        <v>44331</v>
      </c>
      <c r="B4999" s="56" t="str">
        <f>VLOOKUP(A4999,Mapping!$H$2:$I$215,2,0)</f>
        <v>Post</v>
      </c>
      <c r="C4999" s="123" t="str">
        <f>VLOOKUP(A4999,Mapping!$H$2:$J$215,3,0)</f>
        <v>Post</v>
      </c>
      <c r="D4999" t="s">
        <v>131</v>
      </c>
      <c r="E4999" t="str">
        <f>VLOOKUP(D4999,Mapping!$E$2:$F$28,2,0)</f>
        <v>sum</v>
      </c>
      <c r="F4999">
        <v>0</v>
      </c>
    </row>
    <row r="5000" spans="1:6" x14ac:dyDescent="0.35">
      <c r="A5000" s="56">
        <v>44332</v>
      </c>
      <c r="B5000" s="56" t="str">
        <f>VLOOKUP(A5000,Mapping!$H$2:$I$215,2,0)</f>
        <v>Post</v>
      </c>
      <c r="C5000" s="123" t="str">
        <f>VLOOKUP(A5000,Mapping!$H$2:$J$215,3,0)</f>
        <v>Post</v>
      </c>
      <c r="D5000" t="s">
        <v>131</v>
      </c>
      <c r="E5000" t="str">
        <f>VLOOKUP(D5000,Mapping!$E$2:$F$28,2,0)</f>
        <v>sum</v>
      </c>
      <c r="F5000">
        <v>0</v>
      </c>
    </row>
    <row r="5001" spans="1:6" x14ac:dyDescent="0.35">
      <c r="A5001" s="56">
        <v>44333</v>
      </c>
      <c r="B5001" s="56" t="str">
        <f>VLOOKUP(A5001,Mapping!$H$2:$I$215,2,0)</f>
        <v>Post</v>
      </c>
      <c r="C5001" s="123" t="str">
        <f>VLOOKUP(A5001,Mapping!$H$2:$J$215,3,0)</f>
        <v>Post</v>
      </c>
      <c r="D5001" t="s">
        <v>131</v>
      </c>
      <c r="E5001" t="str">
        <f>VLOOKUP(D5001,Mapping!$E$2:$F$28,2,0)</f>
        <v>sum</v>
      </c>
      <c r="F5001">
        <v>0</v>
      </c>
    </row>
    <row r="5002" spans="1:6" x14ac:dyDescent="0.35">
      <c r="A5002" s="56">
        <v>44334</v>
      </c>
      <c r="B5002" s="56" t="str">
        <f>VLOOKUP(A5002,Mapping!$H$2:$I$215,2,0)</f>
        <v>Post</v>
      </c>
      <c r="C5002" s="123" t="str">
        <f>VLOOKUP(A5002,Mapping!$H$2:$J$215,3,0)</f>
        <v>Post</v>
      </c>
      <c r="D5002" t="s">
        <v>131</v>
      </c>
      <c r="E5002" t="str">
        <f>VLOOKUP(D5002,Mapping!$E$2:$F$28,2,0)</f>
        <v>sum</v>
      </c>
      <c r="F5002">
        <v>0</v>
      </c>
    </row>
    <row r="5003" spans="1:6" x14ac:dyDescent="0.35">
      <c r="A5003" s="56">
        <v>44335</v>
      </c>
      <c r="B5003" s="56" t="str">
        <f>VLOOKUP(A5003,Mapping!$H$2:$I$215,2,0)</f>
        <v>Post</v>
      </c>
      <c r="C5003" s="123" t="str">
        <f>VLOOKUP(A5003,Mapping!$H$2:$J$215,3,0)</f>
        <v>Post</v>
      </c>
      <c r="D5003" t="s">
        <v>131</v>
      </c>
      <c r="E5003" t="str">
        <f>VLOOKUP(D5003,Mapping!$E$2:$F$28,2,0)</f>
        <v>sum</v>
      </c>
      <c r="F5003">
        <v>0</v>
      </c>
    </row>
    <row r="5004" spans="1:6" x14ac:dyDescent="0.35">
      <c r="A5004" s="56">
        <v>44336</v>
      </c>
      <c r="B5004" s="56" t="str">
        <f>VLOOKUP(A5004,Mapping!$H$2:$I$215,2,0)</f>
        <v>Post</v>
      </c>
      <c r="C5004" s="123" t="str">
        <f>VLOOKUP(A5004,Mapping!$H$2:$J$215,3,0)</f>
        <v>Post</v>
      </c>
      <c r="D5004" t="s">
        <v>131</v>
      </c>
      <c r="E5004" t="str">
        <f>VLOOKUP(D5004,Mapping!$E$2:$F$28,2,0)</f>
        <v>sum</v>
      </c>
      <c r="F5004">
        <v>0</v>
      </c>
    </row>
    <row r="5005" spans="1:6" x14ac:dyDescent="0.35">
      <c r="A5005" s="56">
        <v>44337</v>
      </c>
      <c r="B5005" s="56" t="str">
        <f>VLOOKUP(A5005,Mapping!$H$2:$I$215,2,0)</f>
        <v>Post</v>
      </c>
      <c r="C5005" s="123" t="str">
        <f>VLOOKUP(A5005,Mapping!$H$2:$J$215,3,0)</f>
        <v>Post</v>
      </c>
      <c r="D5005" t="s">
        <v>131</v>
      </c>
      <c r="E5005" t="str">
        <f>VLOOKUP(D5005,Mapping!$E$2:$F$28,2,0)</f>
        <v>sum</v>
      </c>
      <c r="F5005">
        <v>0</v>
      </c>
    </row>
    <row r="5006" spans="1:6" x14ac:dyDescent="0.35">
      <c r="A5006" s="56">
        <v>44338</v>
      </c>
      <c r="B5006" s="56" t="str">
        <f>VLOOKUP(A5006,Mapping!$H$2:$I$215,2,0)</f>
        <v>Post</v>
      </c>
      <c r="C5006" s="123" t="str">
        <f>VLOOKUP(A5006,Mapping!$H$2:$J$215,3,0)</f>
        <v>Post</v>
      </c>
      <c r="D5006" t="s">
        <v>131</v>
      </c>
      <c r="E5006" t="str">
        <f>VLOOKUP(D5006,Mapping!$E$2:$F$28,2,0)</f>
        <v>sum</v>
      </c>
      <c r="F5006">
        <v>0</v>
      </c>
    </row>
    <row r="5007" spans="1:6" x14ac:dyDescent="0.35">
      <c r="A5007" s="56">
        <v>44339</v>
      </c>
      <c r="B5007" s="56" t="str">
        <f>VLOOKUP(A5007,Mapping!$H$2:$I$215,2,0)</f>
        <v>Post</v>
      </c>
      <c r="C5007" s="123" t="str">
        <f>VLOOKUP(A5007,Mapping!$H$2:$J$215,3,0)</f>
        <v>Post</v>
      </c>
      <c r="D5007" t="s">
        <v>131</v>
      </c>
      <c r="E5007" t="str">
        <f>VLOOKUP(D5007,Mapping!$E$2:$F$28,2,0)</f>
        <v>sum</v>
      </c>
      <c r="F5007">
        <v>0</v>
      </c>
    </row>
    <row r="5008" spans="1:6" x14ac:dyDescent="0.35">
      <c r="A5008" s="56">
        <v>44340</v>
      </c>
      <c r="B5008" s="56" t="str">
        <f>VLOOKUP(A5008,Mapping!$H$2:$I$215,2,0)</f>
        <v>Post</v>
      </c>
      <c r="C5008" s="123" t="str">
        <f>VLOOKUP(A5008,Mapping!$H$2:$J$215,3,0)</f>
        <v>Post</v>
      </c>
      <c r="D5008" t="s">
        <v>131</v>
      </c>
      <c r="E5008" t="str">
        <f>VLOOKUP(D5008,Mapping!$E$2:$F$28,2,0)</f>
        <v>sum</v>
      </c>
      <c r="F5008">
        <v>0</v>
      </c>
    </row>
    <row r="5009" spans="1:6" x14ac:dyDescent="0.35">
      <c r="A5009" s="56">
        <v>44341</v>
      </c>
      <c r="B5009" s="56" t="str">
        <f>VLOOKUP(A5009,Mapping!$H$2:$I$215,2,0)</f>
        <v>Post</v>
      </c>
      <c r="C5009" s="123" t="str">
        <f>VLOOKUP(A5009,Mapping!$H$2:$J$215,3,0)</f>
        <v>Post</v>
      </c>
      <c r="D5009" t="s">
        <v>131</v>
      </c>
      <c r="E5009" t="str">
        <f>VLOOKUP(D5009,Mapping!$E$2:$F$28,2,0)</f>
        <v>sum</v>
      </c>
      <c r="F5009">
        <v>0</v>
      </c>
    </row>
    <row r="5010" spans="1:6" x14ac:dyDescent="0.35">
      <c r="A5010" s="56">
        <v>44342</v>
      </c>
      <c r="B5010" s="56" t="str">
        <f>VLOOKUP(A5010,Mapping!$H$2:$I$215,2,0)</f>
        <v>Post</v>
      </c>
      <c r="C5010" s="123" t="str">
        <f>VLOOKUP(A5010,Mapping!$H$2:$J$215,3,0)</f>
        <v>Post</v>
      </c>
      <c r="D5010" t="s">
        <v>131</v>
      </c>
      <c r="E5010" t="str">
        <f>VLOOKUP(D5010,Mapping!$E$2:$F$28,2,0)</f>
        <v>sum</v>
      </c>
      <c r="F5010">
        <v>0</v>
      </c>
    </row>
    <row r="5011" spans="1:6" x14ac:dyDescent="0.35">
      <c r="A5011" s="56">
        <v>44343</v>
      </c>
      <c r="B5011" s="56" t="str">
        <f>VLOOKUP(A5011,Mapping!$H$2:$I$215,2,0)</f>
        <v>Post</v>
      </c>
      <c r="C5011" s="123" t="str">
        <f>VLOOKUP(A5011,Mapping!$H$2:$J$215,3,0)</f>
        <v>Post</v>
      </c>
      <c r="D5011" t="s">
        <v>131</v>
      </c>
      <c r="E5011" t="str">
        <f>VLOOKUP(D5011,Mapping!$E$2:$F$28,2,0)</f>
        <v>sum</v>
      </c>
      <c r="F5011">
        <v>0</v>
      </c>
    </row>
    <row r="5012" spans="1:6" x14ac:dyDescent="0.35">
      <c r="A5012" s="56">
        <v>44344</v>
      </c>
      <c r="B5012" s="56" t="str">
        <f>VLOOKUP(A5012,Mapping!$H$2:$I$215,2,0)</f>
        <v>Post</v>
      </c>
      <c r="C5012" s="123" t="str">
        <f>VLOOKUP(A5012,Mapping!$H$2:$J$215,3,0)</f>
        <v>Post</v>
      </c>
      <c r="D5012" t="s">
        <v>131</v>
      </c>
      <c r="E5012" t="str">
        <f>VLOOKUP(D5012,Mapping!$E$2:$F$28,2,0)</f>
        <v>sum</v>
      </c>
      <c r="F5012">
        <v>0</v>
      </c>
    </row>
    <row r="5013" spans="1:6" x14ac:dyDescent="0.35">
      <c r="A5013" s="56">
        <v>44345</v>
      </c>
      <c r="B5013" s="56" t="str">
        <f>VLOOKUP(A5013,Mapping!$H$2:$I$215,2,0)</f>
        <v>Post</v>
      </c>
      <c r="C5013" s="123" t="str">
        <f>VLOOKUP(A5013,Mapping!$H$2:$J$215,3,0)</f>
        <v>Post</v>
      </c>
      <c r="D5013" t="s">
        <v>131</v>
      </c>
      <c r="E5013" t="str">
        <f>VLOOKUP(D5013,Mapping!$E$2:$F$28,2,0)</f>
        <v>sum</v>
      </c>
      <c r="F5013">
        <v>0</v>
      </c>
    </row>
    <row r="5014" spans="1:6" x14ac:dyDescent="0.35">
      <c r="A5014" s="56">
        <v>44346</v>
      </c>
      <c r="B5014" s="56" t="str">
        <f>VLOOKUP(A5014,Mapping!$H$2:$I$215,2,0)</f>
        <v>Post</v>
      </c>
      <c r="C5014" s="123" t="str">
        <f>VLOOKUP(A5014,Mapping!$H$2:$J$215,3,0)</f>
        <v>Post</v>
      </c>
      <c r="D5014" t="s">
        <v>131</v>
      </c>
      <c r="E5014" t="str">
        <f>VLOOKUP(D5014,Mapping!$E$2:$F$28,2,0)</f>
        <v>sum</v>
      </c>
      <c r="F5014">
        <v>0</v>
      </c>
    </row>
    <row r="5015" spans="1:6" x14ac:dyDescent="0.35">
      <c r="A5015" s="56">
        <v>44347</v>
      </c>
      <c r="B5015" s="56" t="str">
        <f>VLOOKUP(A5015,Mapping!$H$2:$I$215,2,0)</f>
        <v>Post</v>
      </c>
      <c r="C5015" s="123" t="str">
        <f>VLOOKUP(A5015,Mapping!$H$2:$J$215,3,0)</f>
        <v>Post</v>
      </c>
      <c r="D5015" t="s">
        <v>131</v>
      </c>
      <c r="E5015" t="str">
        <f>VLOOKUP(D5015,Mapping!$E$2:$F$28,2,0)</f>
        <v>sum</v>
      </c>
      <c r="F5015">
        <v>0</v>
      </c>
    </row>
    <row r="5016" spans="1:6" x14ac:dyDescent="0.35">
      <c r="A5016" s="56">
        <v>44348</v>
      </c>
      <c r="B5016" s="56" t="str">
        <f>VLOOKUP(A5016,Mapping!$H$2:$I$215,2,0)</f>
        <v>Post</v>
      </c>
      <c r="C5016" s="123" t="str">
        <f>VLOOKUP(A5016,Mapping!$H$2:$J$215,3,0)</f>
        <v>Post</v>
      </c>
      <c r="D5016" t="s">
        <v>131</v>
      </c>
      <c r="E5016" t="str">
        <f>VLOOKUP(D5016,Mapping!$E$2:$F$28,2,0)</f>
        <v>sum</v>
      </c>
      <c r="F5016">
        <v>0</v>
      </c>
    </row>
    <row r="5017" spans="1:6" x14ac:dyDescent="0.35">
      <c r="A5017" s="56">
        <v>44349</v>
      </c>
      <c r="B5017" s="56" t="str">
        <f>VLOOKUP(A5017,Mapping!$H$2:$I$215,2,0)</f>
        <v>Post</v>
      </c>
      <c r="C5017" s="123" t="str">
        <f>VLOOKUP(A5017,Mapping!$H$2:$J$215,3,0)</f>
        <v>Post</v>
      </c>
      <c r="D5017" t="s">
        <v>131</v>
      </c>
      <c r="E5017" t="str">
        <f>VLOOKUP(D5017,Mapping!$E$2:$F$28,2,0)</f>
        <v>sum</v>
      </c>
      <c r="F5017">
        <v>0</v>
      </c>
    </row>
    <row r="5018" spans="1:6" x14ac:dyDescent="0.35">
      <c r="A5018" s="56">
        <v>44350</v>
      </c>
      <c r="B5018" s="56" t="str">
        <f>VLOOKUP(A5018,Mapping!$H$2:$I$215,2,0)</f>
        <v>Post</v>
      </c>
      <c r="C5018" s="123" t="str">
        <f>VLOOKUP(A5018,Mapping!$H$2:$J$215,3,0)</f>
        <v>Post</v>
      </c>
      <c r="D5018" t="s">
        <v>131</v>
      </c>
      <c r="E5018" t="str">
        <f>VLOOKUP(D5018,Mapping!$E$2:$F$28,2,0)</f>
        <v>sum</v>
      </c>
      <c r="F5018">
        <v>0</v>
      </c>
    </row>
    <row r="5019" spans="1:6" x14ac:dyDescent="0.35">
      <c r="A5019" s="56">
        <v>44351</v>
      </c>
      <c r="B5019" s="56" t="str">
        <f>VLOOKUP(A5019,Mapping!$H$2:$I$215,2,0)</f>
        <v>Post</v>
      </c>
      <c r="C5019" s="123" t="str">
        <f>VLOOKUP(A5019,Mapping!$H$2:$J$215,3,0)</f>
        <v>Post</v>
      </c>
      <c r="D5019" t="s">
        <v>131</v>
      </c>
      <c r="E5019" t="str">
        <f>VLOOKUP(D5019,Mapping!$E$2:$F$28,2,0)</f>
        <v>sum</v>
      </c>
      <c r="F5019">
        <v>0</v>
      </c>
    </row>
    <row r="5020" spans="1:6" x14ac:dyDescent="0.35">
      <c r="A5020" s="56">
        <v>44352</v>
      </c>
      <c r="B5020" s="56" t="str">
        <f>VLOOKUP(A5020,Mapping!$H$2:$I$215,2,0)</f>
        <v>Post</v>
      </c>
      <c r="C5020" s="123" t="str">
        <f>VLOOKUP(A5020,Mapping!$H$2:$J$215,3,0)</f>
        <v>Post</v>
      </c>
      <c r="D5020" t="s">
        <v>131</v>
      </c>
      <c r="E5020" t="str">
        <f>VLOOKUP(D5020,Mapping!$E$2:$F$28,2,0)</f>
        <v>sum</v>
      </c>
      <c r="F5020">
        <v>0</v>
      </c>
    </row>
    <row r="5021" spans="1:6" x14ac:dyDescent="0.35">
      <c r="A5021" s="56">
        <v>44353</v>
      </c>
      <c r="B5021" s="56" t="str">
        <f>VLOOKUP(A5021,Mapping!$H$2:$I$215,2,0)</f>
        <v>Post</v>
      </c>
      <c r="C5021" s="123" t="str">
        <f>VLOOKUP(A5021,Mapping!$H$2:$J$215,3,0)</f>
        <v>Post</v>
      </c>
      <c r="D5021" t="s">
        <v>131</v>
      </c>
      <c r="E5021" t="str">
        <f>VLOOKUP(D5021,Mapping!$E$2:$F$28,2,0)</f>
        <v>sum</v>
      </c>
      <c r="F5021">
        <v>0</v>
      </c>
    </row>
    <row r="5022" spans="1:6" x14ac:dyDescent="0.35">
      <c r="A5022" s="56">
        <v>44354</v>
      </c>
      <c r="B5022" s="56" t="str">
        <f>VLOOKUP(A5022,Mapping!$H$2:$I$215,2,0)</f>
        <v>Post</v>
      </c>
      <c r="C5022" s="123" t="str">
        <f>VLOOKUP(A5022,Mapping!$H$2:$J$215,3,0)</f>
        <v>Post</v>
      </c>
      <c r="D5022" t="s">
        <v>131</v>
      </c>
      <c r="E5022" t="str">
        <f>VLOOKUP(D5022,Mapping!$E$2:$F$28,2,0)</f>
        <v>sum</v>
      </c>
      <c r="F5022">
        <v>0</v>
      </c>
    </row>
    <row r="5023" spans="1:6" x14ac:dyDescent="0.35">
      <c r="A5023" s="56">
        <v>44355</v>
      </c>
      <c r="B5023" s="56" t="str">
        <f>VLOOKUP(A5023,Mapping!$H$2:$I$215,2,0)</f>
        <v>Post</v>
      </c>
      <c r="C5023" s="123" t="str">
        <f>VLOOKUP(A5023,Mapping!$H$2:$J$215,3,0)</f>
        <v>Post</v>
      </c>
      <c r="D5023" t="s">
        <v>131</v>
      </c>
      <c r="E5023" t="str">
        <f>VLOOKUP(D5023,Mapping!$E$2:$F$28,2,0)</f>
        <v>sum</v>
      </c>
      <c r="F5023">
        <v>0</v>
      </c>
    </row>
    <row r="5024" spans="1:6" x14ac:dyDescent="0.35">
      <c r="A5024" s="56">
        <v>44356</v>
      </c>
      <c r="B5024" s="56" t="str">
        <f>VLOOKUP(A5024,Mapping!$H$2:$I$215,2,0)</f>
        <v>Post</v>
      </c>
      <c r="C5024" s="123" t="str">
        <f>VLOOKUP(A5024,Mapping!$H$2:$J$215,3,0)</f>
        <v>Post</v>
      </c>
      <c r="D5024" t="s">
        <v>131</v>
      </c>
      <c r="E5024" t="str">
        <f>VLOOKUP(D5024,Mapping!$E$2:$F$28,2,0)</f>
        <v>sum</v>
      </c>
      <c r="F5024">
        <v>0</v>
      </c>
    </row>
    <row r="5025" spans="1:6" x14ac:dyDescent="0.35">
      <c r="A5025" s="56">
        <v>44357</v>
      </c>
      <c r="B5025" s="56" t="str">
        <f>VLOOKUP(A5025,Mapping!$H$2:$I$215,2,0)</f>
        <v>Post</v>
      </c>
      <c r="C5025" s="123" t="str">
        <f>VLOOKUP(A5025,Mapping!$H$2:$J$215,3,0)</f>
        <v>Post</v>
      </c>
      <c r="D5025" t="s">
        <v>131</v>
      </c>
      <c r="E5025" t="str">
        <f>VLOOKUP(D5025,Mapping!$E$2:$F$28,2,0)</f>
        <v>sum</v>
      </c>
      <c r="F5025">
        <v>0</v>
      </c>
    </row>
    <row r="5026" spans="1:6" x14ac:dyDescent="0.35">
      <c r="A5026" s="56">
        <v>44358</v>
      </c>
      <c r="B5026" s="56" t="str">
        <f>VLOOKUP(A5026,Mapping!$H$2:$I$215,2,0)</f>
        <v>Post</v>
      </c>
      <c r="C5026" s="123" t="str">
        <f>VLOOKUP(A5026,Mapping!$H$2:$J$215,3,0)</f>
        <v>Post</v>
      </c>
      <c r="D5026" t="s">
        <v>131</v>
      </c>
      <c r="E5026" t="str">
        <f>VLOOKUP(D5026,Mapping!$E$2:$F$28,2,0)</f>
        <v>sum</v>
      </c>
      <c r="F5026">
        <v>0</v>
      </c>
    </row>
    <row r="5027" spans="1:6" x14ac:dyDescent="0.35">
      <c r="A5027" s="56">
        <v>44359</v>
      </c>
      <c r="B5027" s="56" t="str">
        <f>VLOOKUP(A5027,Mapping!$H$2:$I$215,2,0)</f>
        <v>Post</v>
      </c>
      <c r="C5027" s="123" t="str">
        <f>VLOOKUP(A5027,Mapping!$H$2:$J$215,3,0)</f>
        <v>Post</v>
      </c>
      <c r="D5027" t="s">
        <v>131</v>
      </c>
      <c r="E5027" t="str">
        <f>VLOOKUP(D5027,Mapping!$E$2:$F$28,2,0)</f>
        <v>sum</v>
      </c>
      <c r="F5027">
        <v>0</v>
      </c>
    </row>
    <row r="5028" spans="1:6" x14ac:dyDescent="0.35">
      <c r="A5028" s="56">
        <v>44360</v>
      </c>
      <c r="B5028" s="56" t="str">
        <f>VLOOKUP(A5028,Mapping!$H$2:$I$215,2,0)</f>
        <v>Post</v>
      </c>
      <c r="C5028" s="123" t="str">
        <f>VLOOKUP(A5028,Mapping!$H$2:$J$215,3,0)</f>
        <v>Post</v>
      </c>
      <c r="D5028" t="s">
        <v>131</v>
      </c>
      <c r="E5028" t="str">
        <f>VLOOKUP(D5028,Mapping!$E$2:$F$28,2,0)</f>
        <v>sum</v>
      </c>
      <c r="F5028">
        <v>0</v>
      </c>
    </row>
    <row r="5029" spans="1:6" x14ac:dyDescent="0.35">
      <c r="A5029" s="56">
        <v>44361</v>
      </c>
      <c r="B5029" s="56" t="str">
        <f>VLOOKUP(A5029,Mapping!$H$2:$I$215,2,0)</f>
        <v>Post</v>
      </c>
      <c r="C5029" s="123" t="str">
        <f>VLOOKUP(A5029,Mapping!$H$2:$J$215,3,0)</f>
        <v>Post</v>
      </c>
      <c r="D5029" t="s">
        <v>131</v>
      </c>
      <c r="E5029" t="str">
        <f>VLOOKUP(D5029,Mapping!$E$2:$F$28,2,0)</f>
        <v>sum</v>
      </c>
      <c r="F5029">
        <v>0</v>
      </c>
    </row>
    <row r="5030" spans="1:6" x14ac:dyDescent="0.35">
      <c r="A5030" s="56">
        <v>44362</v>
      </c>
      <c r="B5030" s="56" t="str">
        <f>VLOOKUP(A5030,Mapping!$H$2:$I$215,2,0)</f>
        <v>Post</v>
      </c>
      <c r="C5030" s="123" t="str">
        <f>VLOOKUP(A5030,Mapping!$H$2:$J$215,3,0)</f>
        <v>Post</v>
      </c>
      <c r="D5030" t="s">
        <v>131</v>
      </c>
      <c r="E5030" t="str">
        <f>VLOOKUP(D5030,Mapping!$E$2:$F$28,2,0)</f>
        <v>sum</v>
      </c>
      <c r="F5030">
        <v>0</v>
      </c>
    </row>
    <row r="5031" spans="1:6" x14ac:dyDescent="0.35">
      <c r="A5031" s="56">
        <v>44363</v>
      </c>
      <c r="B5031" s="56" t="str">
        <f>VLOOKUP(A5031,Mapping!$H$2:$I$215,2,0)</f>
        <v>Post</v>
      </c>
      <c r="C5031" s="123" t="str">
        <f>VLOOKUP(A5031,Mapping!$H$2:$J$215,3,0)</f>
        <v>Post</v>
      </c>
      <c r="D5031" t="s">
        <v>131</v>
      </c>
      <c r="E5031" t="str">
        <f>VLOOKUP(D5031,Mapping!$E$2:$F$28,2,0)</f>
        <v>sum</v>
      </c>
      <c r="F5031">
        <v>0</v>
      </c>
    </row>
    <row r="5032" spans="1:6" x14ac:dyDescent="0.35">
      <c r="A5032" s="56">
        <v>44364</v>
      </c>
      <c r="B5032" s="56" t="str">
        <f>VLOOKUP(A5032,Mapping!$H$2:$I$215,2,0)</f>
        <v>Post</v>
      </c>
      <c r="C5032" s="123" t="str">
        <f>VLOOKUP(A5032,Mapping!$H$2:$J$215,3,0)</f>
        <v>Post</v>
      </c>
      <c r="D5032" t="s">
        <v>131</v>
      </c>
      <c r="E5032" t="str">
        <f>VLOOKUP(D5032,Mapping!$E$2:$F$28,2,0)</f>
        <v>sum</v>
      </c>
      <c r="F5032">
        <v>0</v>
      </c>
    </row>
    <row r="5033" spans="1:6" x14ac:dyDescent="0.35">
      <c r="A5033" s="56">
        <v>44365</v>
      </c>
      <c r="B5033" s="56" t="str">
        <f>VLOOKUP(A5033,Mapping!$H$2:$I$215,2,0)</f>
        <v>Post</v>
      </c>
      <c r="C5033" s="123" t="str">
        <f>VLOOKUP(A5033,Mapping!$H$2:$J$215,3,0)</f>
        <v>Post</v>
      </c>
      <c r="D5033" t="s">
        <v>131</v>
      </c>
      <c r="E5033" t="str">
        <f>VLOOKUP(D5033,Mapping!$E$2:$F$28,2,0)</f>
        <v>sum</v>
      </c>
      <c r="F5033">
        <v>0</v>
      </c>
    </row>
    <row r="5034" spans="1:6" x14ac:dyDescent="0.35">
      <c r="A5034" s="56">
        <v>44366</v>
      </c>
      <c r="B5034" s="56" t="str">
        <f>VLOOKUP(A5034,Mapping!$H$2:$I$215,2,0)</f>
        <v>Post</v>
      </c>
      <c r="C5034" s="123" t="str">
        <f>VLOOKUP(A5034,Mapping!$H$2:$J$215,3,0)</f>
        <v>Post</v>
      </c>
      <c r="D5034" t="s">
        <v>131</v>
      </c>
      <c r="E5034" t="str">
        <f>VLOOKUP(D5034,Mapping!$E$2:$F$28,2,0)</f>
        <v>sum</v>
      </c>
      <c r="F5034">
        <v>0</v>
      </c>
    </row>
    <row r="5035" spans="1:6" x14ac:dyDescent="0.35">
      <c r="A5035" s="56">
        <v>44367</v>
      </c>
      <c r="B5035" s="56" t="str">
        <f>VLOOKUP(A5035,Mapping!$H$2:$I$215,2,0)</f>
        <v>Post</v>
      </c>
      <c r="C5035" s="123" t="str">
        <f>VLOOKUP(A5035,Mapping!$H$2:$J$215,3,0)</f>
        <v>Post</v>
      </c>
      <c r="D5035" t="s">
        <v>131</v>
      </c>
      <c r="E5035" t="str">
        <f>VLOOKUP(D5035,Mapping!$E$2:$F$28,2,0)</f>
        <v>sum</v>
      </c>
      <c r="F5035">
        <v>0</v>
      </c>
    </row>
    <row r="5036" spans="1:6" x14ac:dyDescent="0.35">
      <c r="A5036" s="56">
        <v>44368</v>
      </c>
      <c r="B5036" s="56" t="str">
        <f>VLOOKUP(A5036,Mapping!$H$2:$I$215,2,0)</f>
        <v>Post</v>
      </c>
      <c r="C5036" s="123" t="str">
        <f>VLOOKUP(A5036,Mapping!$H$2:$J$215,3,0)</f>
        <v>Post</v>
      </c>
      <c r="D5036" t="s">
        <v>131</v>
      </c>
      <c r="E5036" t="str">
        <f>VLOOKUP(D5036,Mapping!$E$2:$F$28,2,0)</f>
        <v>sum</v>
      </c>
      <c r="F5036">
        <v>0</v>
      </c>
    </row>
    <row r="5037" spans="1:6" x14ac:dyDescent="0.35">
      <c r="A5037" s="56">
        <v>44369</v>
      </c>
      <c r="B5037" s="56" t="str">
        <f>VLOOKUP(A5037,Mapping!$H$2:$I$215,2,0)</f>
        <v>Post</v>
      </c>
      <c r="C5037" s="123" t="str">
        <f>VLOOKUP(A5037,Mapping!$H$2:$J$215,3,0)</f>
        <v>Post</v>
      </c>
      <c r="D5037" t="s">
        <v>131</v>
      </c>
      <c r="E5037" t="str">
        <f>VLOOKUP(D5037,Mapping!$E$2:$F$28,2,0)</f>
        <v>sum</v>
      </c>
      <c r="F5037">
        <v>0</v>
      </c>
    </row>
    <row r="5038" spans="1:6" x14ac:dyDescent="0.35">
      <c r="A5038" s="56">
        <v>44370</v>
      </c>
      <c r="B5038" s="56" t="str">
        <f>VLOOKUP(A5038,Mapping!$H$2:$I$215,2,0)</f>
        <v>Post</v>
      </c>
      <c r="C5038" s="123">
        <f>VLOOKUP(A5038,Mapping!$H$2:$J$215,3,0)</f>
        <v>0</v>
      </c>
      <c r="D5038" t="s">
        <v>131</v>
      </c>
      <c r="E5038" t="str">
        <f>VLOOKUP(D5038,Mapping!$E$2:$F$28,2,0)</f>
        <v>sum</v>
      </c>
      <c r="F5038">
        <v>0</v>
      </c>
    </row>
    <row r="5039" spans="1:6" x14ac:dyDescent="0.35">
      <c r="A5039" s="56">
        <v>44371</v>
      </c>
      <c r="B5039" s="56" t="str">
        <f>VLOOKUP(A5039,Mapping!$H$2:$I$215,2,0)</f>
        <v>Post</v>
      </c>
      <c r="C5039" s="123">
        <f>VLOOKUP(A5039,Mapping!$H$2:$J$215,3,0)</f>
        <v>0</v>
      </c>
      <c r="D5039" t="s">
        <v>131</v>
      </c>
      <c r="E5039" t="str">
        <f>VLOOKUP(D5039,Mapping!$E$2:$F$28,2,0)</f>
        <v>sum</v>
      </c>
      <c r="F5039">
        <v>0</v>
      </c>
    </row>
    <row r="5040" spans="1:6" x14ac:dyDescent="0.35">
      <c r="A5040" s="56">
        <v>44372</v>
      </c>
      <c r="B5040" s="56" t="str">
        <f>VLOOKUP(A5040,Mapping!$H$2:$I$215,2,0)</f>
        <v>Post</v>
      </c>
      <c r="C5040" s="123">
        <f>VLOOKUP(A5040,Mapping!$H$2:$J$215,3,0)</f>
        <v>0</v>
      </c>
      <c r="D5040" t="s">
        <v>131</v>
      </c>
      <c r="E5040" t="str">
        <f>VLOOKUP(D5040,Mapping!$E$2:$F$28,2,0)</f>
        <v>sum</v>
      </c>
      <c r="F5040">
        <v>0</v>
      </c>
    </row>
    <row r="5041" spans="1:6" x14ac:dyDescent="0.35">
      <c r="A5041" s="56">
        <v>44373</v>
      </c>
      <c r="B5041" s="56" t="str">
        <f>VLOOKUP(A5041,Mapping!$H$2:$I$215,2,0)</f>
        <v>Post</v>
      </c>
      <c r="C5041" s="123">
        <f>VLOOKUP(A5041,Mapping!$H$2:$J$215,3,0)</f>
        <v>0</v>
      </c>
      <c r="D5041" t="s">
        <v>131</v>
      </c>
      <c r="E5041" t="str">
        <f>VLOOKUP(D5041,Mapping!$E$2:$F$28,2,0)</f>
        <v>sum</v>
      </c>
      <c r="F5041">
        <v>0</v>
      </c>
    </row>
    <row r="5042" spans="1:6" x14ac:dyDescent="0.35">
      <c r="A5042" s="56">
        <v>44374</v>
      </c>
      <c r="B5042" s="56" t="str">
        <f>VLOOKUP(A5042,Mapping!$H$2:$I$215,2,0)</f>
        <v>Post</v>
      </c>
      <c r="C5042" s="123">
        <f>VLOOKUP(A5042,Mapping!$H$2:$J$215,3,0)</f>
        <v>0</v>
      </c>
      <c r="D5042" t="s">
        <v>131</v>
      </c>
      <c r="E5042" t="str">
        <f>VLOOKUP(D5042,Mapping!$E$2:$F$28,2,0)</f>
        <v>sum</v>
      </c>
      <c r="F5042">
        <v>0</v>
      </c>
    </row>
    <row r="5043" spans="1:6" x14ac:dyDescent="0.35">
      <c r="A5043" s="56">
        <v>44375</v>
      </c>
      <c r="B5043" s="56" t="str">
        <f>VLOOKUP(A5043,Mapping!$H$2:$I$215,2,0)</f>
        <v>Post</v>
      </c>
      <c r="C5043" s="123">
        <f>VLOOKUP(A5043,Mapping!$H$2:$J$215,3,0)</f>
        <v>0</v>
      </c>
      <c r="D5043" t="s">
        <v>131</v>
      </c>
      <c r="E5043" t="str">
        <f>VLOOKUP(D5043,Mapping!$E$2:$F$28,2,0)</f>
        <v>sum</v>
      </c>
      <c r="F5043">
        <v>0</v>
      </c>
    </row>
    <row r="5044" spans="1:6" x14ac:dyDescent="0.35">
      <c r="A5044" s="56">
        <v>44376</v>
      </c>
      <c r="B5044" s="56" t="str">
        <f>VLOOKUP(A5044,Mapping!$H$2:$I$215,2,0)</f>
        <v>Post</v>
      </c>
      <c r="C5044" s="123">
        <f>VLOOKUP(A5044,Mapping!$H$2:$J$215,3,0)</f>
        <v>0</v>
      </c>
      <c r="D5044" t="s">
        <v>131</v>
      </c>
      <c r="E5044" t="str">
        <f>VLOOKUP(D5044,Mapping!$E$2:$F$28,2,0)</f>
        <v>sum</v>
      </c>
      <c r="F5044">
        <v>0</v>
      </c>
    </row>
    <row r="5045" spans="1:6" x14ac:dyDescent="0.35">
      <c r="A5045" s="56">
        <v>44377</v>
      </c>
      <c r="B5045" s="56" t="str">
        <f>VLOOKUP(A5045,Mapping!$H$2:$I$215,2,0)</f>
        <v>Post</v>
      </c>
      <c r="C5045" s="123">
        <f>VLOOKUP(A5045,Mapping!$H$2:$J$215,3,0)</f>
        <v>0</v>
      </c>
      <c r="D5045" t="s">
        <v>131</v>
      </c>
      <c r="E5045" t="str">
        <f>VLOOKUP(D5045,Mapping!$E$2:$F$28,2,0)</f>
        <v>sum</v>
      </c>
      <c r="F5045">
        <v>0</v>
      </c>
    </row>
    <row r="5046" spans="1:6" x14ac:dyDescent="0.35">
      <c r="A5046" s="56">
        <v>44378</v>
      </c>
      <c r="B5046" s="56" t="str">
        <f>VLOOKUP(A5046,Mapping!$H$2:$I$215,2,0)</f>
        <v>Post</v>
      </c>
      <c r="C5046" s="123">
        <f>VLOOKUP(A5046,Mapping!$H$2:$J$215,3,0)</f>
        <v>0</v>
      </c>
      <c r="D5046" t="s">
        <v>131</v>
      </c>
      <c r="E5046" t="str">
        <f>VLOOKUP(D5046,Mapping!$E$2:$F$28,2,0)</f>
        <v>sum</v>
      </c>
      <c r="F5046">
        <v>1</v>
      </c>
    </row>
    <row r="5047" spans="1:6" x14ac:dyDescent="0.35">
      <c r="A5047" s="56">
        <v>44379</v>
      </c>
      <c r="B5047" s="56" t="str">
        <f>VLOOKUP(A5047,Mapping!$H$2:$I$215,2,0)</f>
        <v>Post</v>
      </c>
      <c r="C5047" s="123">
        <f>VLOOKUP(A5047,Mapping!$H$2:$J$215,3,0)</f>
        <v>0</v>
      </c>
      <c r="D5047" t="s">
        <v>131</v>
      </c>
      <c r="E5047" t="str">
        <f>VLOOKUP(D5047,Mapping!$E$2:$F$28,2,0)</f>
        <v>sum</v>
      </c>
      <c r="F5047">
        <v>1</v>
      </c>
    </row>
    <row r="5048" spans="1:6" x14ac:dyDescent="0.35">
      <c r="A5048" s="56">
        <v>44380</v>
      </c>
      <c r="B5048" s="56" t="str">
        <f>VLOOKUP(A5048,Mapping!$H$2:$I$215,2,0)</f>
        <v>Post</v>
      </c>
      <c r="C5048" s="123">
        <f>VLOOKUP(A5048,Mapping!$H$2:$J$215,3,0)</f>
        <v>0</v>
      </c>
      <c r="D5048" t="s">
        <v>131</v>
      </c>
      <c r="E5048" t="str">
        <f>VLOOKUP(D5048,Mapping!$E$2:$F$28,2,0)</f>
        <v>sum</v>
      </c>
      <c r="F5048">
        <v>1</v>
      </c>
    </row>
    <row r="5049" spans="1:6" x14ac:dyDescent="0.35">
      <c r="A5049" s="56">
        <v>44381</v>
      </c>
      <c r="B5049" s="56" t="str">
        <f>VLOOKUP(A5049,Mapping!$H$2:$I$215,2,0)</f>
        <v>Post</v>
      </c>
      <c r="C5049" s="123">
        <f>VLOOKUP(A5049,Mapping!$H$2:$J$215,3,0)</f>
        <v>0</v>
      </c>
      <c r="D5049" t="s">
        <v>131</v>
      </c>
      <c r="E5049" t="str">
        <f>VLOOKUP(D5049,Mapping!$E$2:$F$28,2,0)</f>
        <v>sum</v>
      </c>
      <c r="F5049">
        <v>1</v>
      </c>
    </row>
    <row r="5050" spans="1:6" x14ac:dyDescent="0.35">
      <c r="A5050" s="56">
        <v>44382</v>
      </c>
      <c r="B5050" s="56" t="str">
        <f>VLOOKUP(A5050,Mapping!$H$2:$I$215,2,0)</f>
        <v>Post</v>
      </c>
      <c r="C5050" s="123">
        <f>VLOOKUP(A5050,Mapping!$H$2:$J$215,3,0)</f>
        <v>0</v>
      </c>
      <c r="D5050" t="s">
        <v>131</v>
      </c>
      <c r="E5050" t="str">
        <f>VLOOKUP(D5050,Mapping!$E$2:$F$28,2,0)</f>
        <v>sum</v>
      </c>
      <c r="F5050">
        <v>1</v>
      </c>
    </row>
    <row r="5051" spans="1:6" x14ac:dyDescent="0.35">
      <c r="A5051" s="56">
        <v>44383</v>
      </c>
      <c r="B5051" s="56" t="str">
        <f>VLOOKUP(A5051,Mapping!$H$2:$I$215,2,0)</f>
        <v>Post</v>
      </c>
      <c r="C5051" s="123">
        <f>VLOOKUP(A5051,Mapping!$H$2:$J$215,3,0)</f>
        <v>0</v>
      </c>
      <c r="D5051" t="s">
        <v>131</v>
      </c>
      <c r="E5051" t="str">
        <f>VLOOKUP(D5051,Mapping!$E$2:$F$28,2,0)</f>
        <v>sum</v>
      </c>
      <c r="F5051">
        <v>1</v>
      </c>
    </row>
    <row r="5052" spans="1:6" x14ac:dyDescent="0.35">
      <c r="A5052" s="56">
        <v>44384</v>
      </c>
      <c r="B5052" s="56" t="str">
        <f>VLOOKUP(A5052,Mapping!$H$2:$I$215,2,0)</f>
        <v>Post</v>
      </c>
      <c r="C5052" s="123">
        <f>VLOOKUP(A5052,Mapping!$H$2:$J$215,3,0)</f>
        <v>0</v>
      </c>
      <c r="D5052" t="s">
        <v>131</v>
      </c>
      <c r="E5052" t="str">
        <f>VLOOKUP(D5052,Mapping!$E$2:$F$28,2,0)</f>
        <v>sum</v>
      </c>
      <c r="F5052">
        <v>1</v>
      </c>
    </row>
    <row r="5053" spans="1:6" x14ac:dyDescent="0.35">
      <c r="A5053" s="56">
        <v>44385</v>
      </c>
      <c r="B5053" s="56" t="str">
        <f>VLOOKUP(A5053,Mapping!$H$2:$I$215,2,0)</f>
        <v>Post</v>
      </c>
      <c r="C5053" s="123">
        <f>VLOOKUP(A5053,Mapping!$H$2:$J$215,3,0)</f>
        <v>0</v>
      </c>
      <c r="D5053" t="s">
        <v>131</v>
      </c>
      <c r="E5053" t="str">
        <f>VLOOKUP(D5053,Mapping!$E$2:$F$28,2,0)</f>
        <v>sum</v>
      </c>
      <c r="F5053">
        <v>1</v>
      </c>
    </row>
    <row r="5054" spans="1:6" x14ac:dyDescent="0.35">
      <c r="A5054" s="56">
        <v>44386</v>
      </c>
      <c r="B5054" s="56" t="str">
        <f>VLOOKUP(A5054,Mapping!$H$2:$I$215,2,0)</f>
        <v>Post</v>
      </c>
      <c r="C5054" s="123">
        <f>VLOOKUP(A5054,Mapping!$H$2:$J$215,3,0)</f>
        <v>0</v>
      </c>
      <c r="D5054" t="s">
        <v>131</v>
      </c>
      <c r="E5054" t="str">
        <f>VLOOKUP(D5054,Mapping!$E$2:$F$28,2,0)</f>
        <v>sum</v>
      </c>
      <c r="F5054">
        <v>1</v>
      </c>
    </row>
    <row r="5055" spans="1:6" x14ac:dyDescent="0.35">
      <c r="A5055" s="56">
        <v>44387</v>
      </c>
      <c r="B5055" s="56" t="str">
        <f>VLOOKUP(A5055,Mapping!$H$2:$I$215,2,0)</f>
        <v>Post</v>
      </c>
      <c r="C5055" s="123">
        <f>VLOOKUP(A5055,Mapping!$H$2:$J$215,3,0)</f>
        <v>0</v>
      </c>
      <c r="D5055" t="s">
        <v>131</v>
      </c>
      <c r="E5055" t="str">
        <f>VLOOKUP(D5055,Mapping!$E$2:$F$28,2,0)</f>
        <v>sum</v>
      </c>
      <c r="F5055">
        <v>1</v>
      </c>
    </row>
    <row r="5056" spans="1:6" x14ac:dyDescent="0.35">
      <c r="A5056" s="56">
        <v>44388</v>
      </c>
      <c r="B5056" s="56" t="str">
        <f>VLOOKUP(A5056,Mapping!$H$2:$I$215,2,0)</f>
        <v>Post</v>
      </c>
      <c r="C5056" s="123">
        <f>VLOOKUP(A5056,Mapping!$H$2:$J$215,3,0)</f>
        <v>0</v>
      </c>
      <c r="D5056" t="s">
        <v>131</v>
      </c>
      <c r="E5056" t="str">
        <f>VLOOKUP(D5056,Mapping!$E$2:$F$28,2,0)</f>
        <v>sum</v>
      </c>
      <c r="F5056">
        <v>0</v>
      </c>
    </row>
    <row r="5057" spans="1:6" x14ac:dyDescent="0.35">
      <c r="A5057" s="56">
        <v>44389</v>
      </c>
      <c r="B5057" s="56" t="str">
        <f>VLOOKUP(A5057,Mapping!$H$2:$I$215,2,0)</f>
        <v>Post</v>
      </c>
      <c r="C5057" s="123">
        <f>VLOOKUP(A5057,Mapping!$H$2:$J$215,3,0)</f>
        <v>0</v>
      </c>
      <c r="D5057" t="s">
        <v>131</v>
      </c>
      <c r="E5057" t="str">
        <f>VLOOKUP(D5057,Mapping!$E$2:$F$28,2,0)</f>
        <v>sum</v>
      </c>
      <c r="F5057">
        <v>0</v>
      </c>
    </row>
    <row r="5058" spans="1:6" x14ac:dyDescent="0.35">
      <c r="A5058" s="56">
        <v>44390</v>
      </c>
      <c r="B5058" s="56" t="str">
        <f>VLOOKUP(A5058,Mapping!$H$2:$I$215,2,0)</f>
        <v>Post</v>
      </c>
      <c r="C5058" s="123">
        <f>VLOOKUP(A5058,Mapping!$H$2:$J$215,3,0)</f>
        <v>0</v>
      </c>
      <c r="D5058" t="s">
        <v>131</v>
      </c>
      <c r="E5058" t="str">
        <f>VLOOKUP(D5058,Mapping!$E$2:$F$28,2,0)</f>
        <v>sum</v>
      </c>
      <c r="F5058">
        <v>0</v>
      </c>
    </row>
    <row r="5059" spans="1:6" x14ac:dyDescent="0.35">
      <c r="A5059" s="56">
        <v>44391</v>
      </c>
      <c r="B5059" s="56" t="str">
        <f>VLOOKUP(A5059,Mapping!$H$2:$I$215,2,0)</f>
        <v>Post</v>
      </c>
      <c r="C5059" s="123">
        <f>VLOOKUP(A5059,Mapping!$H$2:$J$215,3,0)</f>
        <v>0</v>
      </c>
      <c r="D5059" t="s">
        <v>131</v>
      </c>
      <c r="E5059" t="str">
        <f>VLOOKUP(D5059,Mapping!$E$2:$F$28,2,0)</f>
        <v>sum</v>
      </c>
      <c r="F5059">
        <v>0</v>
      </c>
    </row>
    <row r="5060" spans="1:6" x14ac:dyDescent="0.35">
      <c r="A5060" s="56">
        <v>44392</v>
      </c>
      <c r="B5060" s="56" t="str">
        <f>VLOOKUP(A5060,Mapping!$H$2:$I$215,2,0)</f>
        <v>Post</v>
      </c>
      <c r="C5060" s="123">
        <f>VLOOKUP(A5060,Mapping!$H$2:$J$215,3,0)</f>
        <v>0</v>
      </c>
      <c r="D5060" t="s">
        <v>131</v>
      </c>
      <c r="E5060" t="str">
        <f>VLOOKUP(D5060,Mapping!$E$2:$F$28,2,0)</f>
        <v>sum</v>
      </c>
      <c r="F5060">
        <v>0</v>
      </c>
    </row>
    <row r="5061" spans="1:6" x14ac:dyDescent="0.35">
      <c r="A5061" s="56">
        <v>44393</v>
      </c>
      <c r="B5061" s="56" t="str">
        <f>VLOOKUP(A5061,Mapping!$H$2:$I$215,2,0)</f>
        <v>Post</v>
      </c>
      <c r="C5061" s="123">
        <f>VLOOKUP(A5061,Mapping!$H$2:$J$215,3,0)</f>
        <v>0</v>
      </c>
      <c r="D5061" t="s">
        <v>131</v>
      </c>
      <c r="E5061" t="str">
        <f>VLOOKUP(D5061,Mapping!$E$2:$F$28,2,0)</f>
        <v>sum</v>
      </c>
      <c r="F5061">
        <v>0</v>
      </c>
    </row>
    <row r="5062" spans="1:6" x14ac:dyDescent="0.35">
      <c r="A5062" s="56">
        <v>44394</v>
      </c>
      <c r="B5062" s="56" t="str">
        <f>VLOOKUP(A5062,Mapping!$H$2:$I$215,2,0)</f>
        <v>Post</v>
      </c>
      <c r="C5062" s="123">
        <f>VLOOKUP(A5062,Mapping!$H$2:$J$215,3,0)</f>
        <v>0</v>
      </c>
      <c r="D5062" t="s">
        <v>131</v>
      </c>
      <c r="E5062" t="str">
        <f>VLOOKUP(D5062,Mapping!$E$2:$F$28,2,0)</f>
        <v>sum</v>
      </c>
      <c r="F5062">
        <v>0</v>
      </c>
    </row>
    <row r="5063" spans="1:6" x14ac:dyDescent="0.35">
      <c r="A5063" s="56">
        <v>44395</v>
      </c>
      <c r="B5063" s="56" t="str">
        <f>VLOOKUP(A5063,Mapping!$H$2:$I$215,2,0)</f>
        <v>Post</v>
      </c>
      <c r="C5063" s="123">
        <f>VLOOKUP(A5063,Mapping!$H$2:$J$215,3,0)</f>
        <v>0</v>
      </c>
      <c r="D5063" t="s">
        <v>131</v>
      </c>
      <c r="E5063" t="str">
        <f>VLOOKUP(D5063,Mapping!$E$2:$F$28,2,0)</f>
        <v>sum</v>
      </c>
      <c r="F5063">
        <v>0</v>
      </c>
    </row>
    <row r="5064" spans="1:6" x14ac:dyDescent="0.35">
      <c r="A5064" s="56">
        <v>44396</v>
      </c>
      <c r="B5064" s="56" t="str">
        <f>VLOOKUP(A5064,Mapping!$H$2:$I$215,2,0)</f>
        <v>Post</v>
      </c>
      <c r="C5064" s="123">
        <f>VLOOKUP(A5064,Mapping!$H$2:$J$215,3,0)</f>
        <v>0</v>
      </c>
      <c r="D5064" t="s">
        <v>131</v>
      </c>
      <c r="E5064" t="str">
        <f>VLOOKUP(D5064,Mapping!$E$2:$F$28,2,0)</f>
        <v>sum</v>
      </c>
      <c r="F5064">
        <v>0</v>
      </c>
    </row>
    <row r="5065" spans="1:6" x14ac:dyDescent="0.35">
      <c r="A5065" s="56">
        <v>44397</v>
      </c>
      <c r="B5065" s="56" t="str">
        <f>VLOOKUP(A5065,Mapping!$H$2:$I$215,2,0)</f>
        <v>Post</v>
      </c>
      <c r="C5065" s="123">
        <f>VLOOKUP(A5065,Mapping!$H$2:$J$215,3,0)</f>
        <v>0</v>
      </c>
      <c r="D5065" t="s">
        <v>131</v>
      </c>
      <c r="E5065" t="str">
        <f>VLOOKUP(D5065,Mapping!$E$2:$F$28,2,0)</f>
        <v>sum</v>
      </c>
      <c r="F5065">
        <v>0</v>
      </c>
    </row>
    <row r="5066" spans="1:6" x14ac:dyDescent="0.35">
      <c r="A5066" s="56">
        <v>44398</v>
      </c>
      <c r="B5066" s="56" t="str">
        <f>VLOOKUP(A5066,Mapping!$H$2:$I$215,2,0)</f>
        <v>Post</v>
      </c>
      <c r="C5066" s="123">
        <f>VLOOKUP(A5066,Mapping!$H$2:$J$215,3,0)</f>
        <v>0</v>
      </c>
      <c r="D5066" t="s">
        <v>131</v>
      </c>
      <c r="E5066" t="str">
        <f>VLOOKUP(D5066,Mapping!$E$2:$F$28,2,0)</f>
        <v>sum</v>
      </c>
      <c r="F5066">
        <v>0</v>
      </c>
    </row>
    <row r="5067" spans="1:6" x14ac:dyDescent="0.35">
      <c r="A5067" s="56">
        <v>44399</v>
      </c>
      <c r="B5067" s="56" t="str">
        <f>VLOOKUP(A5067,Mapping!$H$2:$I$215,2,0)</f>
        <v>Post</v>
      </c>
      <c r="C5067" s="123">
        <f>VLOOKUP(A5067,Mapping!$H$2:$J$215,3,0)</f>
        <v>0</v>
      </c>
      <c r="D5067" t="s">
        <v>131</v>
      </c>
      <c r="E5067" t="str">
        <f>VLOOKUP(D5067,Mapping!$E$2:$F$28,2,0)</f>
        <v>sum</v>
      </c>
      <c r="F5067">
        <v>0</v>
      </c>
    </row>
    <row r="5068" spans="1:6" x14ac:dyDescent="0.35">
      <c r="A5068" s="56">
        <v>44400</v>
      </c>
      <c r="B5068" s="56" t="str">
        <f>VLOOKUP(A5068,Mapping!$H$2:$I$215,2,0)</f>
        <v>Post</v>
      </c>
      <c r="C5068" s="123">
        <f>VLOOKUP(A5068,Mapping!$H$2:$J$215,3,0)</f>
        <v>0</v>
      </c>
      <c r="D5068" t="s">
        <v>131</v>
      </c>
      <c r="E5068" t="str">
        <f>VLOOKUP(D5068,Mapping!$E$2:$F$28,2,0)</f>
        <v>sum</v>
      </c>
      <c r="F5068">
        <v>0</v>
      </c>
    </row>
    <row r="5069" spans="1:6" x14ac:dyDescent="0.35">
      <c r="A5069" s="56">
        <v>44401</v>
      </c>
      <c r="B5069" s="56" t="str">
        <f>VLOOKUP(A5069,Mapping!$H$2:$I$215,2,0)</f>
        <v>Post</v>
      </c>
      <c r="C5069" s="123">
        <f>VLOOKUP(A5069,Mapping!$H$2:$J$215,3,0)</f>
        <v>0</v>
      </c>
      <c r="D5069" t="s">
        <v>131</v>
      </c>
      <c r="E5069" t="str">
        <f>VLOOKUP(D5069,Mapping!$E$2:$F$28,2,0)</f>
        <v>sum</v>
      </c>
      <c r="F5069">
        <v>0</v>
      </c>
    </row>
    <row r="5070" spans="1:6" x14ac:dyDescent="0.35">
      <c r="A5070" s="56">
        <v>44402</v>
      </c>
      <c r="B5070" s="56" t="str">
        <f>VLOOKUP(A5070,Mapping!$H$2:$I$215,2,0)</f>
        <v>Post</v>
      </c>
      <c r="C5070" s="123">
        <f>VLOOKUP(A5070,Mapping!$H$2:$J$215,3,0)</f>
        <v>0</v>
      </c>
      <c r="D5070" t="s">
        <v>131</v>
      </c>
      <c r="E5070" t="str">
        <f>VLOOKUP(D5070,Mapping!$E$2:$F$28,2,0)</f>
        <v>sum</v>
      </c>
      <c r="F5070">
        <v>0</v>
      </c>
    </row>
    <row r="5071" spans="1:6" x14ac:dyDescent="0.35">
      <c r="A5071" s="56">
        <v>44403</v>
      </c>
      <c r="B5071" s="56" t="str">
        <f>VLOOKUP(A5071,Mapping!$H$2:$I$215,2,0)</f>
        <v>Post</v>
      </c>
      <c r="C5071" s="123">
        <f>VLOOKUP(A5071,Mapping!$H$2:$J$215,3,0)</f>
        <v>0</v>
      </c>
      <c r="D5071" t="s">
        <v>131</v>
      </c>
      <c r="E5071" t="str">
        <f>VLOOKUP(D5071,Mapping!$E$2:$F$28,2,0)</f>
        <v>sum</v>
      </c>
      <c r="F5071">
        <v>0</v>
      </c>
    </row>
    <row r="5072" spans="1:6" x14ac:dyDescent="0.35">
      <c r="A5072" s="56">
        <v>44404</v>
      </c>
      <c r="B5072" s="56" t="str">
        <f>VLOOKUP(A5072,Mapping!$H$2:$I$215,2,0)</f>
        <v>Post</v>
      </c>
      <c r="C5072" s="123">
        <f>VLOOKUP(A5072,Mapping!$H$2:$J$215,3,0)</f>
        <v>0</v>
      </c>
      <c r="D5072" t="s">
        <v>131</v>
      </c>
      <c r="E5072" t="str">
        <f>VLOOKUP(D5072,Mapping!$E$2:$F$28,2,0)</f>
        <v>sum</v>
      </c>
      <c r="F5072">
        <v>0</v>
      </c>
    </row>
    <row r="5073" spans="1:6" x14ac:dyDescent="0.35">
      <c r="A5073" s="56">
        <v>44405</v>
      </c>
      <c r="B5073" s="56" t="str">
        <f>VLOOKUP(A5073,Mapping!$H$2:$I$215,2,0)</f>
        <v>Post</v>
      </c>
      <c r="C5073" s="123">
        <f>VLOOKUP(A5073,Mapping!$H$2:$J$215,3,0)</f>
        <v>0</v>
      </c>
      <c r="D5073" t="s">
        <v>131</v>
      </c>
      <c r="E5073" t="str">
        <f>VLOOKUP(D5073,Mapping!$E$2:$F$28,2,0)</f>
        <v>sum</v>
      </c>
      <c r="F5073">
        <v>0</v>
      </c>
    </row>
    <row r="5074" spans="1:6" x14ac:dyDescent="0.35">
      <c r="A5074" s="56">
        <v>44406</v>
      </c>
      <c r="B5074" s="56" t="str">
        <f>VLOOKUP(A5074,Mapping!$H$2:$I$215,2,0)</f>
        <v>Post</v>
      </c>
      <c r="C5074" s="123">
        <f>VLOOKUP(A5074,Mapping!$H$2:$J$215,3,0)</f>
        <v>0</v>
      </c>
      <c r="D5074" t="s">
        <v>131</v>
      </c>
      <c r="E5074" t="str">
        <f>VLOOKUP(D5074,Mapping!$E$2:$F$28,2,0)</f>
        <v>sum</v>
      </c>
      <c r="F5074">
        <v>0</v>
      </c>
    </row>
    <row r="5075" spans="1:6" x14ac:dyDescent="0.35">
      <c r="A5075" s="56">
        <v>44407</v>
      </c>
      <c r="B5075" s="56" t="str">
        <f>VLOOKUP(A5075,Mapping!$H$2:$I$215,2,0)</f>
        <v>Post</v>
      </c>
      <c r="C5075" s="123">
        <f>VLOOKUP(A5075,Mapping!$H$2:$J$215,3,0)</f>
        <v>0</v>
      </c>
      <c r="D5075" t="s">
        <v>131</v>
      </c>
      <c r="E5075" t="str">
        <f>VLOOKUP(D5075,Mapping!$E$2:$F$28,2,0)</f>
        <v>sum</v>
      </c>
      <c r="F5075">
        <v>0</v>
      </c>
    </row>
    <row r="5076" spans="1:6" x14ac:dyDescent="0.35">
      <c r="A5076" s="56">
        <v>44408</v>
      </c>
      <c r="B5076" s="56" t="str">
        <f>VLOOKUP(A5076,Mapping!$H$2:$I$215,2,0)</f>
        <v>Post</v>
      </c>
      <c r="C5076" s="123">
        <f>VLOOKUP(A5076,Mapping!$H$2:$J$215,3,0)</f>
        <v>0</v>
      </c>
      <c r="D5076" t="s">
        <v>131</v>
      </c>
      <c r="E5076" t="str">
        <f>VLOOKUP(D5076,Mapping!$E$2:$F$28,2,0)</f>
        <v>sum</v>
      </c>
      <c r="F5076">
        <v>0</v>
      </c>
    </row>
    <row r="5077" spans="1:6" x14ac:dyDescent="0.35">
      <c r="A5077" s="56">
        <v>44409</v>
      </c>
      <c r="B5077" s="56" t="str">
        <f>VLOOKUP(A5077,Mapping!$H$2:$I$215,2,0)</f>
        <v>Post</v>
      </c>
      <c r="C5077" s="123">
        <f>VLOOKUP(A5077,Mapping!$H$2:$J$215,3,0)</f>
        <v>0</v>
      </c>
      <c r="D5077" t="s">
        <v>131</v>
      </c>
      <c r="E5077" t="str">
        <f>VLOOKUP(D5077,Mapping!$E$2:$F$28,2,0)</f>
        <v>sum</v>
      </c>
      <c r="F5077">
        <v>0</v>
      </c>
    </row>
    <row r="5078" spans="1:6" x14ac:dyDescent="0.35">
      <c r="A5078" s="56">
        <v>44410</v>
      </c>
      <c r="B5078" s="56" t="str">
        <f>VLOOKUP(A5078,Mapping!$H$2:$I$215,2,0)</f>
        <v>Post</v>
      </c>
      <c r="C5078" s="123">
        <f>VLOOKUP(A5078,Mapping!$H$2:$J$215,3,0)</f>
        <v>0</v>
      </c>
      <c r="D5078" t="s">
        <v>131</v>
      </c>
      <c r="E5078" t="str">
        <f>VLOOKUP(D5078,Mapping!$E$2:$F$28,2,0)</f>
        <v>sum</v>
      </c>
      <c r="F5078">
        <v>0</v>
      </c>
    </row>
    <row r="5079" spans="1:6" x14ac:dyDescent="0.35">
      <c r="A5079" s="56">
        <v>44411</v>
      </c>
      <c r="B5079" s="56" t="str">
        <f>VLOOKUP(A5079,Mapping!$H$2:$I$215,2,0)</f>
        <v>Post</v>
      </c>
      <c r="C5079" s="123">
        <f>VLOOKUP(A5079,Mapping!$H$2:$J$215,3,0)</f>
        <v>0</v>
      </c>
      <c r="D5079" t="s">
        <v>131</v>
      </c>
      <c r="E5079" t="str">
        <f>VLOOKUP(D5079,Mapping!$E$2:$F$28,2,0)</f>
        <v>sum</v>
      </c>
      <c r="F5079">
        <v>0</v>
      </c>
    </row>
    <row r="5080" spans="1:6" x14ac:dyDescent="0.35">
      <c r="A5080" s="56">
        <v>44412</v>
      </c>
      <c r="B5080" s="56" t="str">
        <f>VLOOKUP(A5080,Mapping!$H$2:$I$215,2,0)</f>
        <v>Post</v>
      </c>
      <c r="C5080" s="123">
        <f>VLOOKUP(A5080,Mapping!$H$2:$J$215,3,0)</f>
        <v>0</v>
      </c>
      <c r="D5080" t="s">
        <v>131</v>
      </c>
      <c r="E5080" t="str">
        <f>VLOOKUP(D5080,Mapping!$E$2:$F$28,2,0)</f>
        <v>sum</v>
      </c>
      <c r="F5080">
        <v>0</v>
      </c>
    </row>
    <row r="5081" spans="1:6" x14ac:dyDescent="0.35">
      <c r="A5081" s="56">
        <v>44413</v>
      </c>
      <c r="B5081" s="56" t="str">
        <f>VLOOKUP(A5081,Mapping!$H$2:$I$215,2,0)</f>
        <v>Post</v>
      </c>
      <c r="C5081" s="123">
        <f>VLOOKUP(A5081,Mapping!$H$2:$J$215,3,0)</f>
        <v>0</v>
      </c>
      <c r="D5081" t="s">
        <v>131</v>
      </c>
      <c r="E5081" t="str">
        <f>VLOOKUP(D5081,Mapping!$E$2:$F$28,2,0)</f>
        <v>sum</v>
      </c>
      <c r="F5081">
        <v>0</v>
      </c>
    </row>
    <row r="5082" spans="1:6" x14ac:dyDescent="0.35">
      <c r="A5082" s="56">
        <v>44414</v>
      </c>
      <c r="B5082" s="56" t="str">
        <f>VLOOKUP(A5082,Mapping!$H$2:$I$215,2,0)</f>
        <v>Post</v>
      </c>
      <c r="C5082" s="123">
        <f>VLOOKUP(A5082,Mapping!$H$2:$J$215,3,0)</f>
        <v>0</v>
      </c>
      <c r="D5082" t="s">
        <v>131</v>
      </c>
      <c r="E5082" t="str">
        <f>VLOOKUP(D5082,Mapping!$E$2:$F$28,2,0)</f>
        <v>sum</v>
      </c>
      <c r="F5082">
        <v>0</v>
      </c>
    </row>
    <row r="5083" spans="1:6" x14ac:dyDescent="0.35">
      <c r="A5083" s="56">
        <v>44415</v>
      </c>
      <c r="B5083" s="56" t="str">
        <f>VLOOKUP(A5083,Mapping!$H$2:$I$215,2,0)</f>
        <v>Post</v>
      </c>
      <c r="C5083" s="123">
        <f>VLOOKUP(A5083,Mapping!$H$2:$J$215,3,0)</f>
        <v>0</v>
      </c>
      <c r="D5083" t="s">
        <v>131</v>
      </c>
      <c r="E5083" t="str">
        <f>VLOOKUP(D5083,Mapping!$E$2:$F$28,2,0)</f>
        <v>sum</v>
      </c>
      <c r="F5083">
        <v>0</v>
      </c>
    </row>
    <row r="5084" spans="1:6" x14ac:dyDescent="0.35">
      <c r="A5084" s="56">
        <v>44416</v>
      </c>
      <c r="B5084" s="56" t="str">
        <f>VLOOKUP(A5084,Mapping!$H$2:$I$215,2,0)</f>
        <v>Post</v>
      </c>
      <c r="C5084" s="123">
        <f>VLOOKUP(A5084,Mapping!$H$2:$J$215,3,0)</f>
        <v>0</v>
      </c>
      <c r="D5084" t="s">
        <v>131</v>
      </c>
      <c r="E5084" t="str">
        <f>VLOOKUP(D5084,Mapping!$E$2:$F$28,2,0)</f>
        <v>sum</v>
      </c>
      <c r="F5084">
        <v>0</v>
      </c>
    </row>
    <row r="5085" spans="1:6" x14ac:dyDescent="0.35">
      <c r="A5085" s="56">
        <v>44417</v>
      </c>
      <c r="B5085" s="56" t="str">
        <f>VLOOKUP(A5085,Mapping!$H$2:$I$215,2,0)</f>
        <v>Post</v>
      </c>
      <c r="C5085" s="123">
        <f>VLOOKUP(A5085,Mapping!$H$2:$J$215,3,0)</f>
        <v>0</v>
      </c>
      <c r="D5085" t="s">
        <v>131</v>
      </c>
      <c r="E5085" t="str">
        <f>VLOOKUP(D5085,Mapping!$E$2:$F$28,2,0)</f>
        <v>sum</v>
      </c>
      <c r="F5085">
        <v>0</v>
      </c>
    </row>
    <row r="5086" spans="1:6" x14ac:dyDescent="0.35">
      <c r="A5086" s="56">
        <v>44418</v>
      </c>
      <c r="B5086" s="56" t="str">
        <f>VLOOKUP(A5086,Mapping!$H$2:$I$215,2,0)</f>
        <v>Post</v>
      </c>
      <c r="C5086" s="123">
        <f>VLOOKUP(A5086,Mapping!$H$2:$J$215,3,0)</f>
        <v>0</v>
      </c>
      <c r="D5086" t="s">
        <v>131</v>
      </c>
      <c r="E5086" t="str">
        <f>VLOOKUP(D5086,Mapping!$E$2:$F$28,2,0)</f>
        <v>sum</v>
      </c>
      <c r="F5086">
        <v>0</v>
      </c>
    </row>
    <row r="5087" spans="1:6" x14ac:dyDescent="0.35">
      <c r="A5087" s="56">
        <v>44419</v>
      </c>
      <c r="B5087" s="56" t="str">
        <f>VLOOKUP(A5087,Mapping!$H$2:$I$215,2,0)</f>
        <v>Post</v>
      </c>
      <c r="C5087" s="123">
        <f>VLOOKUP(A5087,Mapping!$H$2:$J$215,3,0)</f>
        <v>0</v>
      </c>
      <c r="D5087" t="s">
        <v>131</v>
      </c>
      <c r="E5087" t="str">
        <f>VLOOKUP(D5087,Mapping!$E$2:$F$28,2,0)</f>
        <v>sum</v>
      </c>
      <c r="F5087">
        <v>0</v>
      </c>
    </row>
    <row r="5088" spans="1:6" x14ac:dyDescent="0.35">
      <c r="A5088" s="56">
        <v>44420</v>
      </c>
      <c r="B5088" s="56" t="str">
        <f>VLOOKUP(A5088,Mapping!$H$2:$I$215,2,0)</f>
        <v>Post</v>
      </c>
      <c r="C5088" s="123">
        <f>VLOOKUP(A5088,Mapping!$H$2:$J$215,3,0)</f>
        <v>0</v>
      </c>
      <c r="D5088" t="s">
        <v>131</v>
      </c>
      <c r="E5088" t="str">
        <f>VLOOKUP(D5088,Mapping!$E$2:$F$28,2,0)</f>
        <v>sum</v>
      </c>
      <c r="F5088">
        <v>0</v>
      </c>
    </row>
    <row r="5089" spans="1:6" x14ac:dyDescent="0.35">
      <c r="A5089" s="56">
        <v>44421</v>
      </c>
      <c r="B5089" s="56" t="str">
        <f>VLOOKUP(A5089,Mapping!$H$2:$I$215,2,0)</f>
        <v>Post</v>
      </c>
      <c r="C5089" s="123">
        <f>VLOOKUP(A5089,Mapping!$H$2:$J$215,3,0)</f>
        <v>0</v>
      </c>
      <c r="D5089" t="s">
        <v>131</v>
      </c>
      <c r="E5089" t="str">
        <f>VLOOKUP(D5089,Mapping!$E$2:$F$28,2,0)</f>
        <v>sum</v>
      </c>
      <c r="F5089">
        <v>0</v>
      </c>
    </row>
    <row r="5090" spans="1:6" x14ac:dyDescent="0.35">
      <c r="A5090" s="56">
        <v>44422</v>
      </c>
      <c r="B5090" s="56" t="str">
        <f>VLOOKUP(A5090,Mapping!$H$2:$I$215,2,0)</f>
        <v>Post</v>
      </c>
      <c r="C5090" s="123">
        <f>VLOOKUP(A5090,Mapping!$H$2:$J$215,3,0)</f>
        <v>0</v>
      </c>
      <c r="D5090" t="s">
        <v>131</v>
      </c>
      <c r="E5090" t="str">
        <f>VLOOKUP(D5090,Mapping!$E$2:$F$28,2,0)</f>
        <v>sum</v>
      </c>
      <c r="F5090">
        <v>0</v>
      </c>
    </row>
    <row r="5091" spans="1:6" x14ac:dyDescent="0.35">
      <c r="A5091" s="56">
        <v>44423</v>
      </c>
      <c r="B5091" s="56" t="str">
        <f>VLOOKUP(A5091,Mapping!$H$2:$I$215,2,0)</f>
        <v>Post</v>
      </c>
      <c r="C5091" s="123">
        <f>VLOOKUP(A5091,Mapping!$H$2:$J$215,3,0)</f>
        <v>0</v>
      </c>
      <c r="D5091" t="s">
        <v>131</v>
      </c>
      <c r="E5091" t="str">
        <f>VLOOKUP(D5091,Mapping!$E$2:$F$28,2,0)</f>
        <v>sum</v>
      </c>
      <c r="F5091">
        <v>0</v>
      </c>
    </row>
    <row r="5092" spans="1:6" x14ac:dyDescent="0.35">
      <c r="A5092" s="56">
        <v>44424</v>
      </c>
      <c r="B5092" s="56" t="str">
        <f>VLOOKUP(A5092,Mapping!$H$2:$I$215,2,0)</f>
        <v>Post</v>
      </c>
      <c r="C5092" s="123">
        <f>VLOOKUP(A5092,Mapping!$H$2:$J$215,3,0)</f>
        <v>0</v>
      </c>
      <c r="D5092" t="s">
        <v>131</v>
      </c>
      <c r="E5092" t="str">
        <f>VLOOKUP(D5092,Mapping!$E$2:$F$28,2,0)</f>
        <v>sum</v>
      </c>
      <c r="F5092">
        <v>0</v>
      </c>
    </row>
    <row r="5093" spans="1:6" x14ac:dyDescent="0.35">
      <c r="A5093" s="56">
        <v>44425</v>
      </c>
      <c r="B5093" s="56" t="str">
        <f>VLOOKUP(A5093,Mapping!$H$2:$I$215,2,0)</f>
        <v>Post</v>
      </c>
      <c r="C5093" s="123">
        <f>VLOOKUP(A5093,Mapping!$H$2:$J$215,3,0)</f>
        <v>0</v>
      </c>
      <c r="D5093" t="s">
        <v>131</v>
      </c>
      <c r="E5093" t="str">
        <f>VLOOKUP(D5093,Mapping!$E$2:$F$28,2,0)</f>
        <v>sum</v>
      </c>
      <c r="F5093">
        <v>0</v>
      </c>
    </row>
    <row r="5094" spans="1:6" x14ac:dyDescent="0.35">
      <c r="A5094" s="56">
        <v>44426</v>
      </c>
      <c r="B5094" s="56" t="str">
        <f>VLOOKUP(A5094,Mapping!$H$2:$I$215,2,0)</f>
        <v>Post</v>
      </c>
      <c r="C5094" s="123">
        <f>VLOOKUP(A5094,Mapping!$H$2:$J$215,3,0)</f>
        <v>0</v>
      </c>
      <c r="D5094" t="s">
        <v>131</v>
      </c>
      <c r="E5094" t="str">
        <f>VLOOKUP(D5094,Mapping!$E$2:$F$28,2,0)</f>
        <v>sum</v>
      </c>
      <c r="F5094">
        <v>0</v>
      </c>
    </row>
    <row r="5095" spans="1:6" x14ac:dyDescent="0.35">
      <c r="A5095" s="56">
        <v>44427</v>
      </c>
      <c r="B5095" s="56" t="str">
        <f>VLOOKUP(A5095,Mapping!$H$2:$I$215,2,0)</f>
        <v>Post</v>
      </c>
      <c r="C5095" s="123">
        <f>VLOOKUP(A5095,Mapping!$H$2:$J$215,3,0)</f>
        <v>0</v>
      </c>
      <c r="D5095" t="s">
        <v>131</v>
      </c>
      <c r="E5095" t="str">
        <f>VLOOKUP(D5095,Mapping!$E$2:$F$28,2,0)</f>
        <v>sum</v>
      </c>
      <c r="F5095">
        <v>0</v>
      </c>
    </row>
    <row r="5096" spans="1:6" x14ac:dyDescent="0.35">
      <c r="A5096" s="56">
        <v>44428</v>
      </c>
      <c r="B5096" s="56" t="str">
        <f>VLOOKUP(A5096,Mapping!$H$2:$I$215,2,0)</f>
        <v>Post</v>
      </c>
      <c r="C5096" s="123">
        <f>VLOOKUP(A5096,Mapping!$H$2:$J$215,3,0)</f>
        <v>0</v>
      </c>
      <c r="D5096" t="s">
        <v>131</v>
      </c>
      <c r="E5096" t="str">
        <f>VLOOKUP(D5096,Mapping!$E$2:$F$28,2,0)</f>
        <v>sum</v>
      </c>
      <c r="F5096">
        <v>0</v>
      </c>
    </row>
    <row r="5097" spans="1:6" x14ac:dyDescent="0.35">
      <c r="A5097" s="56">
        <v>44429</v>
      </c>
      <c r="B5097" s="56" t="str">
        <f>VLOOKUP(A5097,Mapping!$H$2:$I$215,2,0)</f>
        <v>Post</v>
      </c>
      <c r="C5097" s="123">
        <f>VLOOKUP(A5097,Mapping!$H$2:$J$215,3,0)</f>
        <v>0</v>
      </c>
      <c r="D5097" t="s">
        <v>131</v>
      </c>
      <c r="E5097" t="str">
        <f>VLOOKUP(D5097,Mapping!$E$2:$F$28,2,0)</f>
        <v>sum</v>
      </c>
      <c r="F5097">
        <v>0</v>
      </c>
    </row>
    <row r="5098" spans="1:6" x14ac:dyDescent="0.35">
      <c r="A5098" s="56">
        <v>44430</v>
      </c>
      <c r="B5098" s="56" t="str">
        <f>VLOOKUP(A5098,Mapping!$H$2:$I$215,2,0)</f>
        <v>Post</v>
      </c>
      <c r="C5098" s="123">
        <f>VLOOKUP(A5098,Mapping!$H$2:$J$215,3,0)</f>
        <v>0</v>
      </c>
      <c r="D5098" t="s">
        <v>131</v>
      </c>
      <c r="E5098" t="str">
        <f>VLOOKUP(D5098,Mapping!$E$2:$F$28,2,0)</f>
        <v>sum</v>
      </c>
      <c r="F5098">
        <v>0</v>
      </c>
    </row>
    <row r="5099" spans="1:6" x14ac:dyDescent="0.35">
      <c r="A5099" s="56">
        <v>44431</v>
      </c>
      <c r="B5099" s="56" t="str">
        <f>VLOOKUP(A5099,Mapping!$H$2:$I$215,2,0)</f>
        <v>Post</v>
      </c>
      <c r="C5099" s="123">
        <f>VLOOKUP(A5099,Mapping!$H$2:$J$215,3,0)</f>
        <v>0</v>
      </c>
      <c r="D5099" t="s">
        <v>131</v>
      </c>
      <c r="E5099" t="str">
        <f>VLOOKUP(D5099,Mapping!$E$2:$F$28,2,0)</f>
        <v>sum</v>
      </c>
      <c r="F5099">
        <v>0</v>
      </c>
    </row>
    <row r="5100" spans="1:6" x14ac:dyDescent="0.35">
      <c r="A5100" s="56">
        <v>44432</v>
      </c>
      <c r="B5100" s="56" t="str">
        <f>VLOOKUP(A5100,Mapping!$H$2:$I$215,2,0)</f>
        <v>Post</v>
      </c>
      <c r="C5100" s="123">
        <f>VLOOKUP(A5100,Mapping!$H$2:$J$215,3,0)</f>
        <v>0</v>
      </c>
      <c r="D5100" t="s">
        <v>131</v>
      </c>
      <c r="E5100" t="str">
        <f>VLOOKUP(D5100,Mapping!$E$2:$F$28,2,0)</f>
        <v>sum</v>
      </c>
      <c r="F5100">
        <v>0</v>
      </c>
    </row>
    <row r="5101" spans="1:6" x14ac:dyDescent="0.35">
      <c r="A5101" s="56">
        <v>44433</v>
      </c>
      <c r="B5101" s="56" t="str">
        <f>VLOOKUP(A5101,Mapping!$H$2:$I$215,2,0)</f>
        <v>Post</v>
      </c>
      <c r="C5101" s="123">
        <f>VLOOKUP(A5101,Mapping!$H$2:$J$215,3,0)</f>
        <v>0</v>
      </c>
      <c r="D5101" t="s">
        <v>131</v>
      </c>
      <c r="E5101" t="str">
        <f>VLOOKUP(D5101,Mapping!$E$2:$F$28,2,0)</f>
        <v>sum</v>
      </c>
      <c r="F5101">
        <v>0</v>
      </c>
    </row>
    <row r="5102" spans="1:6" x14ac:dyDescent="0.35">
      <c r="A5102" s="56">
        <v>44434</v>
      </c>
      <c r="B5102" s="56" t="str">
        <f>VLOOKUP(A5102,Mapping!$H$2:$I$215,2,0)</f>
        <v>Post</v>
      </c>
      <c r="C5102" s="123">
        <f>VLOOKUP(A5102,Mapping!$H$2:$J$215,3,0)</f>
        <v>0</v>
      </c>
      <c r="D5102" t="s">
        <v>131</v>
      </c>
      <c r="E5102" t="str">
        <f>VLOOKUP(D5102,Mapping!$E$2:$F$28,2,0)</f>
        <v>sum</v>
      </c>
      <c r="F5102">
        <v>0</v>
      </c>
    </row>
    <row r="5103" spans="1:6" x14ac:dyDescent="0.35">
      <c r="A5103" s="56">
        <v>44435</v>
      </c>
      <c r="B5103" s="56" t="str">
        <f>VLOOKUP(A5103,Mapping!$H$2:$I$215,2,0)</f>
        <v>Post</v>
      </c>
      <c r="C5103" s="123">
        <f>VLOOKUP(A5103,Mapping!$H$2:$J$215,3,0)</f>
        <v>0</v>
      </c>
      <c r="D5103" t="s">
        <v>131</v>
      </c>
      <c r="E5103" t="str">
        <f>VLOOKUP(D5103,Mapping!$E$2:$F$28,2,0)</f>
        <v>sum</v>
      </c>
      <c r="F5103">
        <v>0</v>
      </c>
    </row>
    <row r="5104" spans="1:6" x14ac:dyDescent="0.35">
      <c r="A5104" s="56">
        <v>44436</v>
      </c>
      <c r="B5104" s="56" t="str">
        <f>VLOOKUP(A5104,Mapping!$H$2:$I$215,2,0)</f>
        <v>Post</v>
      </c>
      <c r="C5104" s="123">
        <f>VLOOKUP(A5104,Mapping!$H$2:$J$215,3,0)</f>
        <v>0</v>
      </c>
      <c r="D5104" t="s">
        <v>131</v>
      </c>
      <c r="E5104" t="str">
        <f>VLOOKUP(D5104,Mapping!$E$2:$F$28,2,0)</f>
        <v>sum</v>
      </c>
      <c r="F5104">
        <v>0</v>
      </c>
    </row>
    <row r="5105" spans="1:6" x14ac:dyDescent="0.35">
      <c r="A5105" s="56">
        <v>44437</v>
      </c>
      <c r="B5105" s="56" t="str">
        <f>VLOOKUP(A5105,Mapping!$H$2:$I$215,2,0)</f>
        <v>Post</v>
      </c>
      <c r="C5105" s="123">
        <f>VLOOKUP(A5105,Mapping!$H$2:$J$215,3,0)</f>
        <v>0</v>
      </c>
      <c r="D5105" t="s">
        <v>131</v>
      </c>
      <c r="E5105" t="str">
        <f>VLOOKUP(D5105,Mapping!$E$2:$F$28,2,0)</f>
        <v>sum</v>
      </c>
      <c r="F5105">
        <v>0</v>
      </c>
    </row>
    <row r="5106" spans="1:6" x14ac:dyDescent="0.35">
      <c r="A5106" s="56">
        <v>44438</v>
      </c>
      <c r="B5106" s="56" t="str">
        <f>VLOOKUP(A5106,Mapping!$H$2:$I$215,2,0)</f>
        <v>Post</v>
      </c>
      <c r="C5106" s="123">
        <f>VLOOKUP(A5106,Mapping!$H$2:$J$215,3,0)</f>
        <v>0</v>
      </c>
      <c r="D5106" t="s">
        <v>131</v>
      </c>
      <c r="E5106" t="str">
        <f>VLOOKUP(D5106,Mapping!$E$2:$F$28,2,0)</f>
        <v>sum</v>
      </c>
      <c r="F5106">
        <v>0</v>
      </c>
    </row>
    <row r="5107" spans="1:6" x14ac:dyDescent="0.35">
      <c r="A5107" s="56">
        <v>44439</v>
      </c>
      <c r="B5107" s="56" t="str">
        <f>VLOOKUP(A5107,Mapping!$H$2:$I$215,2,0)</f>
        <v>Post</v>
      </c>
      <c r="C5107" s="123">
        <f>VLOOKUP(A5107,Mapping!$H$2:$J$215,3,0)</f>
        <v>0</v>
      </c>
      <c r="D5107" t="s">
        <v>131</v>
      </c>
      <c r="E5107" t="str">
        <f>VLOOKUP(D5107,Mapping!$E$2:$F$28,2,0)</f>
        <v>sum</v>
      </c>
      <c r="F5107">
        <v>0</v>
      </c>
    </row>
    <row r="5108" spans="1:6" x14ac:dyDescent="0.35">
      <c r="A5108" s="56">
        <v>44440</v>
      </c>
      <c r="B5108" s="56" t="str">
        <f>VLOOKUP(A5108,Mapping!$H$2:$I$215,2,0)</f>
        <v>Post</v>
      </c>
      <c r="C5108" s="123">
        <f>VLOOKUP(A5108,Mapping!$H$2:$J$215,3,0)</f>
        <v>0</v>
      </c>
      <c r="D5108" t="s">
        <v>131</v>
      </c>
      <c r="E5108" t="str">
        <f>VLOOKUP(D5108,Mapping!$E$2:$F$28,2,0)</f>
        <v>sum</v>
      </c>
      <c r="F5108">
        <v>0</v>
      </c>
    </row>
    <row r="5109" spans="1:6" x14ac:dyDescent="0.35">
      <c r="A5109" s="56">
        <v>44441</v>
      </c>
      <c r="B5109" s="56" t="str">
        <f>VLOOKUP(A5109,Mapping!$H$2:$I$215,2,0)</f>
        <v>Post</v>
      </c>
      <c r="C5109" s="123">
        <f>VLOOKUP(A5109,Mapping!$H$2:$J$215,3,0)</f>
        <v>0</v>
      </c>
      <c r="D5109" t="s">
        <v>131</v>
      </c>
      <c r="E5109" t="str">
        <f>VLOOKUP(D5109,Mapping!$E$2:$F$28,2,0)</f>
        <v>sum</v>
      </c>
      <c r="F5109">
        <v>0</v>
      </c>
    </row>
    <row r="5110" spans="1:6" x14ac:dyDescent="0.35">
      <c r="A5110" s="56">
        <v>44442</v>
      </c>
      <c r="B5110" s="56" t="str">
        <f>VLOOKUP(A5110,Mapping!$H$2:$I$215,2,0)</f>
        <v>Post</v>
      </c>
      <c r="C5110" s="123">
        <f>VLOOKUP(A5110,Mapping!$H$2:$J$215,3,0)</f>
        <v>0</v>
      </c>
      <c r="D5110" t="s">
        <v>131</v>
      </c>
      <c r="E5110" t="str">
        <f>VLOOKUP(D5110,Mapping!$E$2:$F$28,2,0)</f>
        <v>sum</v>
      </c>
      <c r="F5110">
        <v>0</v>
      </c>
    </row>
    <row r="5111" spans="1:6" x14ac:dyDescent="0.35">
      <c r="A5111" s="56">
        <v>44443</v>
      </c>
      <c r="B5111" s="56" t="str">
        <f>VLOOKUP(A5111,Mapping!$H$2:$I$215,2,0)</f>
        <v>Post</v>
      </c>
      <c r="C5111" s="123">
        <f>VLOOKUP(A5111,Mapping!$H$2:$J$215,3,0)</f>
        <v>0</v>
      </c>
      <c r="D5111" t="s">
        <v>131</v>
      </c>
      <c r="E5111" t="str">
        <f>VLOOKUP(D5111,Mapping!$E$2:$F$28,2,0)</f>
        <v>sum</v>
      </c>
      <c r="F5111">
        <v>0</v>
      </c>
    </row>
    <row r="5112" spans="1:6" x14ac:dyDescent="0.35">
      <c r="A5112" s="56">
        <v>44444</v>
      </c>
      <c r="B5112" s="56" t="str">
        <f>VLOOKUP(A5112,Mapping!$H$2:$I$215,2,0)</f>
        <v>Post</v>
      </c>
      <c r="C5112" s="123">
        <f>VLOOKUP(A5112,Mapping!$H$2:$J$215,3,0)</f>
        <v>0</v>
      </c>
      <c r="D5112" t="s">
        <v>131</v>
      </c>
      <c r="E5112" t="str">
        <f>VLOOKUP(D5112,Mapping!$E$2:$F$28,2,0)</f>
        <v>sum</v>
      </c>
      <c r="F5112">
        <v>0</v>
      </c>
    </row>
    <row r="5113" spans="1:6" x14ac:dyDescent="0.35">
      <c r="A5113" s="56">
        <v>44445</v>
      </c>
      <c r="B5113" s="56" t="str">
        <f>VLOOKUP(A5113,Mapping!$H$2:$I$215,2,0)</f>
        <v>Post</v>
      </c>
      <c r="C5113" s="123">
        <f>VLOOKUP(A5113,Mapping!$H$2:$J$215,3,0)</f>
        <v>0</v>
      </c>
      <c r="D5113" t="s">
        <v>131</v>
      </c>
      <c r="E5113" t="str">
        <f>VLOOKUP(D5113,Mapping!$E$2:$F$28,2,0)</f>
        <v>sum</v>
      </c>
      <c r="F5113">
        <v>0</v>
      </c>
    </row>
    <row r="5114" spans="1:6" x14ac:dyDescent="0.35">
      <c r="A5114" s="56">
        <v>44446</v>
      </c>
      <c r="B5114" s="56" t="str">
        <f>VLOOKUP(A5114,Mapping!$H$2:$I$215,2,0)</f>
        <v>Post</v>
      </c>
      <c r="C5114" s="123">
        <f>VLOOKUP(A5114,Mapping!$H$2:$J$215,3,0)</f>
        <v>0</v>
      </c>
      <c r="D5114" t="s">
        <v>131</v>
      </c>
      <c r="E5114" t="str">
        <f>VLOOKUP(D5114,Mapping!$E$2:$F$28,2,0)</f>
        <v>sum</v>
      </c>
      <c r="F5114">
        <v>0</v>
      </c>
    </row>
    <row r="5115" spans="1:6" x14ac:dyDescent="0.35">
      <c r="A5115" s="56">
        <v>44447</v>
      </c>
      <c r="B5115" s="56" t="str">
        <f>VLOOKUP(A5115,Mapping!$H$2:$I$215,2,0)</f>
        <v>Post</v>
      </c>
      <c r="C5115" s="123">
        <f>VLOOKUP(A5115,Mapping!$H$2:$J$215,3,0)</f>
        <v>0</v>
      </c>
      <c r="D5115" t="s">
        <v>131</v>
      </c>
      <c r="E5115" t="str">
        <f>VLOOKUP(D5115,Mapping!$E$2:$F$28,2,0)</f>
        <v>sum</v>
      </c>
      <c r="F5115">
        <v>0</v>
      </c>
    </row>
    <row r="5116" spans="1:6" x14ac:dyDescent="0.35">
      <c r="A5116" s="56">
        <v>44448</v>
      </c>
      <c r="B5116" s="56" t="str">
        <f>VLOOKUP(A5116,Mapping!$H$2:$I$215,2,0)</f>
        <v>Post</v>
      </c>
      <c r="C5116" s="123">
        <f>VLOOKUP(A5116,Mapping!$H$2:$J$215,3,0)</f>
        <v>0</v>
      </c>
      <c r="D5116" t="s">
        <v>131</v>
      </c>
      <c r="E5116" t="str">
        <f>VLOOKUP(D5116,Mapping!$E$2:$F$28,2,0)</f>
        <v>sum</v>
      </c>
      <c r="F5116">
        <v>0</v>
      </c>
    </row>
    <row r="5117" spans="1:6" x14ac:dyDescent="0.35">
      <c r="A5117" s="56">
        <v>44449</v>
      </c>
      <c r="B5117" s="56" t="str">
        <f>VLOOKUP(A5117,Mapping!$H$2:$I$215,2,0)</f>
        <v>Post</v>
      </c>
      <c r="C5117" s="123">
        <f>VLOOKUP(A5117,Mapping!$H$2:$J$215,3,0)</f>
        <v>0</v>
      </c>
      <c r="D5117" t="s">
        <v>131</v>
      </c>
      <c r="E5117" t="str">
        <f>VLOOKUP(D5117,Mapping!$E$2:$F$28,2,0)</f>
        <v>sum</v>
      </c>
      <c r="F5117">
        <v>0</v>
      </c>
    </row>
    <row r="5118" spans="1:6" x14ac:dyDescent="0.35">
      <c r="A5118" s="56">
        <v>44450</v>
      </c>
      <c r="B5118" s="56" t="str">
        <f>VLOOKUP(A5118,Mapping!$H$2:$I$215,2,0)</f>
        <v>Post</v>
      </c>
      <c r="C5118" s="123">
        <f>VLOOKUP(A5118,Mapping!$H$2:$J$215,3,0)</f>
        <v>0</v>
      </c>
      <c r="D5118" t="s">
        <v>131</v>
      </c>
      <c r="E5118" t="str">
        <f>VLOOKUP(D5118,Mapping!$E$2:$F$28,2,0)</f>
        <v>sum</v>
      </c>
      <c r="F5118">
        <v>0</v>
      </c>
    </row>
    <row r="5119" spans="1:6" x14ac:dyDescent="0.35">
      <c r="A5119" s="56">
        <v>44451</v>
      </c>
      <c r="B5119" s="56" t="str">
        <f>VLOOKUP(A5119,Mapping!$H$2:$I$215,2,0)</f>
        <v>Post</v>
      </c>
      <c r="C5119" s="123">
        <f>VLOOKUP(A5119,Mapping!$H$2:$J$215,3,0)</f>
        <v>0</v>
      </c>
      <c r="D5119" t="s">
        <v>131</v>
      </c>
      <c r="E5119" t="str">
        <f>VLOOKUP(D5119,Mapping!$E$2:$F$28,2,0)</f>
        <v>sum</v>
      </c>
      <c r="F5119">
        <v>0</v>
      </c>
    </row>
    <row r="5120" spans="1:6" x14ac:dyDescent="0.35">
      <c r="A5120" s="56">
        <v>44452</v>
      </c>
      <c r="B5120" s="56" t="str">
        <f>VLOOKUP(A5120,Mapping!$H$2:$I$215,2,0)</f>
        <v>Post</v>
      </c>
      <c r="C5120" s="123">
        <f>VLOOKUP(A5120,Mapping!$H$2:$J$215,3,0)</f>
        <v>0</v>
      </c>
      <c r="D5120" t="s">
        <v>131</v>
      </c>
      <c r="E5120" t="str">
        <f>VLOOKUP(D5120,Mapping!$E$2:$F$28,2,0)</f>
        <v>sum</v>
      </c>
      <c r="F5120">
        <v>0</v>
      </c>
    </row>
    <row r="5121" spans="1:6" x14ac:dyDescent="0.35">
      <c r="A5121" s="56">
        <v>44453</v>
      </c>
      <c r="B5121" s="56" t="str">
        <f>VLOOKUP(A5121,Mapping!$H$2:$I$215,2,0)</f>
        <v>Post</v>
      </c>
      <c r="C5121" s="123">
        <f>VLOOKUP(A5121,Mapping!$H$2:$J$215,3,0)</f>
        <v>0</v>
      </c>
      <c r="D5121" t="s">
        <v>131</v>
      </c>
      <c r="E5121" t="str">
        <f>VLOOKUP(D5121,Mapping!$E$2:$F$28,2,0)</f>
        <v>sum</v>
      </c>
      <c r="F5121">
        <v>0</v>
      </c>
    </row>
    <row r="5122" spans="1:6" x14ac:dyDescent="0.35">
      <c r="A5122" s="56">
        <v>44454</v>
      </c>
      <c r="B5122" s="56" t="str">
        <f>VLOOKUP(A5122,Mapping!$H$2:$I$215,2,0)</f>
        <v>Post</v>
      </c>
      <c r="C5122" s="123">
        <f>VLOOKUP(A5122,Mapping!$H$2:$J$215,3,0)</f>
        <v>0</v>
      </c>
      <c r="D5122" t="s">
        <v>131</v>
      </c>
      <c r="E5122" t="str">
        <f>VLOOKUP(D5122,Mapping!$E$2:$F$28,2,0)</f>
        <v>sum</v>
      </c>
      <c r="F5122">
        <v>0</v>
      </c>
    </row>
    <row r="5123" spans="1:6" x14ac:dyDescent="0.35">
      <c r="A5123" s="56">
        <v>44455</v>
      </c>
      <c r="B5123" s="56" t="str">
        <f>VLOOKUP(A5123,Mapping!$H$2:$I$215,2,0)</f>
        <v>Post</v>
      </c>
      <c r="C5123" s="123">
        <f>VLOOKUP(A5123,Mapping!$H$2:$J$215,3,0)</f>
        <v>0</v>
      </c>
      <c r="D5123" t="s">
        <v>131</v>
      </c>
      <c r="E5123" t="str">
        <f>VLOOKUP(D5123,Mapping!$E$2:$F$28,2,0)</f>
        <v>sum</v>
      </c>
      <c r="F5123">
        <v>0</v>
      </c>
    </row>
    <row r="5124" spans="1:6" x14ac:dyDescent="0.35">
      <c r="A5124" s="56">
        <v>44456</v>
      </c>
      <c r="B5124" s="56" t="str">
        <f>VLOOKUP(A5124,Mapping!$H$2:$I$215,2,0)</f>
        <v>Post</v>
      </c>
      <c r="C5124" s="123">
        <f>VLOOKUP(A5124,Mapping!$H$2:$J$215,3,0)</f>
        <v>0</v>
      </c>
      <c r="D5124" t="s">
        <v>131</v>
      </c>
      <c r="E5124" t="str">
        <f>VLOOKUP(D5124,Mapping!$E$2:$F$28,2,0)</f>
        <v>sum</v>
      </c>
      <c r="F5124">
        <v>0</v>
      </c>
    </row>
    <row r="5125" spans="1:6" x14ac:dyDescent="0.35">
      <c r="A5125" s="56">
        <v>44457</v>
      </c>
      <c r="B5125" s="56" t="str">
        <f>VLOOKUP(A5125,Mapping!$H$2:$I$215,2,0)</f>
        <v>Post</v>
      </c>
      <c r="C5125" s="123">
        <f>VLOOKUP(A5125,Mapping!$H$2:$J$215,3,0)</f>
        <v>0</v>
      </c>
      <c r="D5125" t="s">
        <v>131</v>
      </c>
      <c r="E5125" t="str">
        <f>VLOOKUP(D5125,Mapping!$E$2:$F$28,2,0)</f>
        <v>sum</v>
      </c>
      <c r="F5125">
        <v>0</v>
      </c>
    </row>
    <row r="5126" spans="1:6" x14ac:dyDescent="0.35">
      <c r="A5126" s="56">
        <v>44458</v>
      </c>
      <c r="B5126" s="56" t="str">
        <f>VLOOKUP(A5126,Mapping!$H$2:$I$215,2,0)</f>
        <v>Post</v>
      </c>
      <c r="C5126" s="123">
        <f>VLOOKUP(A5126,Mapping!$H$2:$J$215,3,0)</f>
        <v>0</v>
      </c>
      <c r="D5126" t="s">
        <v>131</v>
      </c>
      <c r="E5126" t="str">
        <f>VLOOKUP(D5126,Mapping!$E$2:$F$28,2,0)</f>
        <v>sum</v>
      </c>
      <c r="F5126">
        <v>0</v>
      </c>
    </row>
    <row r="5127" spans="1:6" x14ac:dyDescent="0.35">
      <c r="A5127" s="56">
        <v>44459</v>
      </c>
      <c r="B5127" s="56" t="str">
        <f>VLOOKUP(A5127,Mapping!$H$2:$I$215,2,0)</f>
        <v>Post</v>
      </c>
      <c r="C5127" s="123">
        <f>VLOOKUP(A5127,Mapping!$H$2:$J$215,3,0)</f>
        <v>0</v>
      </c>
      <c r="D5127" t="s">
        <v>131</v>
      </c>
      <c r="E5127" t="str">
        <f>VLOOKUP(D5127,Mapping!$E$2:$F$28,2,0)</f>
        <v>sum</v>
      </c>
      <c r="F5127">
        <v>0</v>
      </c>
    </row>
    <row r="5128" spans="1:6" x14ac:dyDescent="0.35">
      <c r="A5128" s="56">
        <v>44460</v>
      </c>
      <c r="B5128" s="56" t="str">
        <f>VLOOKUP(A5128,Mapping!$H$2:$I$215,2,0)</f>
        <v>Post</v>
      </c>
      <c r="C5128" s="123">
        <f>VLOOKUP(A5128,Mapping!$H$2:$J$215,3,0)</f>
        <v>0</v>
      </c>
      <c r="D5128" t="s">
        <v>131</v>
      </c>
      <c r="E5128" t="str">
        <f>VLOOKUP(D5128,Mapping!$E$2:$F$28,2,0)</f>
        <v>sum</v>
      </c>
      <c r="F5128">
        <v>0</v>
      </c>
    </row>
    <row r="5129" spans="1:6" x14ac:dyDescent="0.35">
      <c r="A5129" s="56">
        <v>44461</v>
      </c>
      <c r="B5129" s="56" t="str">
        <f>VLOOKUP(A5129,Mapping!$H$2:$I$215,2,0)</f>
        <v>Post</v>
      </c>
      <c r="C5129" s="123">
        <f>VLOOKUP(A5129,Mapping!$H$2:$J$215,3,0)</f>
        <v>0</v>
      </c>
      <c r="D5129" t="s">
        <v>131</v>
      </c>
      <c r="E5129" t="str">
        <f>VLOOKUP(D5129,Mapping!$E$2:$F$28,2,0)</f>
        <v>sum</v>
      </c>
      <c r="F5129">
        <v>0</v>
      </c>
    </row>
    <row r="5130" spans="1:6" x14ac:dyDescent="0.35">
      <c r="A5130" s="56">
        <v>44462</v>
      </c>
      <c r="B5130" s="56" t="str">
        <f>VLOOKUP(A5130,Mapping!$H$2:$I$215,2,0)</f>
        <v>Post</v>
      </c>
      <c r="C5130" s="123">
        <f>VLOOKUP(A5130,Mapping!$H$2:$J$215,3,0)</f>
        <v>0</v>
      </c>
      <c r="D5130" t="s">
        <v>131</v>
      </c>
      <c r="E5130" t="str">
        <f>VLOOKUP(D5130,Mapping!$E$2:$F$28,2,0)</f>
        <v>sum</v>
      </c>
      <c r="F5130">
        <v>0</v>
      </c>
    </row>
    <row r="5131" spans="1:6" x14ac:dyDescent="0.35">
      <c r="A5131" s="56">
        <v>44463</v>
      </c>
      <c r="B5131" s="56" t="str">
        <f>VLOOKUP(A5131,Mapping!$H$2:$I$215,2,0)</f>
        <v>Post</v>
      </c>
      <c r="C5131" s="123">
        <f>VLOOKUP(A5131,Mapping!$H$2:$J$215,3,0)</f>
        <v>0</v>
      </c>
      <c r="D5131" t="s">
        <v>131</v>
      </c>
      <c r="E5131" t="str">
        <f>VLOOKUP(D5131,Mapping!$E$2:$F$28,2,0)</f>
        <v>sum</v>
      </c>
      <c r="F5131">
        <v>0</v>
      </c>
    </row>
    <row r="5132" spans="1:6" x14ac:dyDescent="0.35">
      <c r="A5132" s="56">
        <v>44464</v>
      </c>
      <c r="B5132" s="56" t="str">
        <f>VLOOKUP(A5132,Mapping!$H$2:$I$215,2,0)</f>
        <v>Post</v>
      </c>
      <c r="C5132" s="123">
        <f>VLOOKUP(A5132,Mapping!$H$2:$J$215,3,0)</f>
        <v>0</v>
      </c>
      <c r="D5132" t="s">
        <v>131</v>
      </c>
      <c r="E5132" t="str">
        <f>VLOOKUP(D5132,Mapping!$E$2:$F$28,2,0)</f>
        <v>sum</v>
      </c>
      <c r="F5132">
        <v>0</v>
      </c>
    </row>
    <row r="5133" spans="1:6" x14ac:dyDescent="0.35">
      <c r="A5133" s="56">
        <v>44465</v>
      </c>
      <c r="B5133" s="56" t="str">
        <f>VLOOKUP(A5133,Mapping!$H$2:$I$215,2,0)</f>
        <v>Post</v>
      </c>
      <c r="C5133" s="123">
        <f>VLOOKUP(A5133,Mapping!$H$2:$J$215,3,0)</f>
        <v>0</v>
      </c>
      <c r="D5133" t="s">
        <v>131</v>
      </c>
      <c r="E5133" t="str">
        <f>VLOOKUP(D5133,Mapping!$E$2:$F$28,2,0)</f>
        <v>sum</v>
      </c>
      <c r="F5133">
        <v>0</v>
      </c>
    </row>
    <row r="5134" spans="1:6" x14ac:dyDescent="0.35">
      <c r="A5134" s="56">
        <v>44466</v>
      </c>
      <c r="B5134" s="56" t="str">
        <f>VLOOKUP(A5134,Mapping!$H$2:$I$215,2,0)</f>
        <v>Post</v>
      </c>
      <c r="C5134" s="123">
        <f>VLOOKUP(A5134,Mapping!$H$2:$J$215,3,0)</f>
        <v>0</v>
      </c>
      <c r="D5134" t="s">
        <v>131</v>
      </c>
      <c r="E5134" t="str">
        <f>VLOOKUP(D5134,Mapping!$E$2:$F$28,2,0)</f>
        <v>sum</v>
      </c>
      <c r="F5134">
        <v>0</v>
      </c>
    </row>
    <row r="5135" spans="1:6" x14ac:dyDescent="0.35">
      <c r="A5135" s="56">
        <v>44467</v>
      </c>
      <c r="B5135" s="56" t="str">
        <f>VLOOKUP(A5135,Mapping!$H$2:$I$215,2,0)</f>
        <v>Post</v>
      </c>
      <c r="C5135" s="123">
        <f>VLOOKUP(A5135,Mapping!$H$2:$J$215,3,0)</f>
        <v>0</v>
      </c>
      <c r="D5135" t="s">
        <v>131</v>
      </c>
      <c r="E5135" t="str">
        <f>VLOOKUP(D5135,Mapping!$E$2:$F$28,2,0)</f>
        <v>sum</v>
      </c>
      <c r="F5135">
        <v>0</v>
      </c>
    </row>
    <row r="5136" spans="1:6" x14ac:dyDescent="0.35">
      <c r="A5136" s="56">
        <v>44468</v>
      </c>
      <c r="B5136" s="56" t="str">
        <f>VLOOKUP(A5136,Mapping!$H$2:$I$215,2,0)</f>
        <v>Post</v>
      </c>
      <c r="C5136" s="123">
        <f>VLOOKUP(A5136,Mapping!$H$2:$J$215,3,0)</f>
        <v>0</v>
      </c>
      <c r="D5136" t="s">
        <v>131</v>
      </c>
      <c r="E5136" t="str">
        <f>VLOOKUP(D5136,Mapping!$E$2:$F$28,2,0)</f>
        <v>sum</v>
      </c>
      <c r="F5136">
        <v>0</v>
      </c>
    </row>
    <row r="5137" spans="1:6" x14ac:dyDescent="0.35">
      <c r="A5137" s="56">
        <v>44469</v>
      </c>
      <c r="B5137" s="56" t="str">
        <f>VLOOKUP(A5137,Mapping!$H$2:$I$215,2,0)</f>
        <v>Post</v>
      </c>
      <c r="C5137" s="123">
        <f>VLOOKUP(A5137,Mapping!$H$2:$J$215,3,0)</f>
        <v>0</v>
      </c>
      <c r="D5137" t="s">
        <v>131</v>
      </c>
      <c r="E5137" t="str">
        <f>VLOOKUP(D5137,Mapping!$E$2:$F$28,2,0)</f>
        <v>sum</v>
      </c>
      <c r="F5137">
        <v>0</v>
      </c>
    </row>
    <row r="5138" spans="1:6" x14ac:dyDescent="0.35">
      <c r="A5138" s="56">
        <v>44256</v>
      </c>
      <c r="B5138" s="56" t="str">
        <f>VLOOKUP(A5138,Mapping!$H$2:$I$215,2,0)</f>
        <v>Pre</v>
      </c>
      <c r="C5138" s="123" t="str">
        <f>VLOOKUP(A5138,Mapping!$H$2:$J$215,3,0)</f>
        <v>Pre</v>
      </c>
      <c r="D5138" t="s">
        <v>133</v>
      </c>
      <c r="E5138" t="str">
        <f>VLOOKUP(D5138,Mapping!$E$2:$F$28,2,0)</f>
        <v>sum</v>
      </c>
      <c r="F5138">
        <v>0</v>
      </c>
    </row>
    <row r="5139" spans="1:6" x14ac:dyDescent="0.35">
      <c r="A5139" s="56">
        <v>44257</v>
      </c>
      <c r="B5139" s="56" t="str">
        <f>VLOOKUP(A5139,Mapping!$H$2:$I$215,2,0)</f>
        <v>Pre</v>
      </c>
      <c r="C5139" s="123" t="str">
        <f>VLOOKUP(A5139,Mapping!$H$2:$J$215,3,0)</f>
        <v>Pre</v>
      </c>
      <c r="D5139" t="s">
        <v>133</v>
      </c>
      <c r="E5139" t="str">
        <f>VLOOKUP(D5139,Mapping!$E$2:$F$28,2,0)</f>
        <v>sum</v>
      </c>
      <c r="F5139">
        <v>0</v>
      </c>
    </row>
    <row r="5140" spans="1:6" x14ac:dyDescent="0.35">
      <c r="A5140" s="56">
        <v>44258</v>
      </c>
      <c r="B5140" s="56" t="str">
        <f>VLOOKUP(A5140,Mapping!$H$2:$I$215,2,0)</f>
        <v>Pre</v>
      </c>
      <c r="C5140" s="123" t="str">
        <f>VLOOKUP(A5140,Mapping!$H$2:$J$215,3,0)</f>
        <v>Pre</v>
      </c>
      <c r="D5140" t="s">
        <v>133</v>
      </c>
      <c r="E5140" t="str">
        <f>VLOOKUP(D5140,Mapping!$E$2:$F$28,2,0)</f>
        <v>sum</v>
      </c>
      <c r="F5140">
        <v>0</v>
      </c>
    </row>
    <row r="5141" spans="1:6" x14ac:dyDescent="0.35">
      <c r="A5141" s="56">
        <v>44259</v>
      </c>
      <c r="B5141" s="56" t="str">
        <f>VLOOKUP(A5141,Mapping!$H$2:$I$215,2,0)</f>
        <v>Pre</v>
      </c>
      <c r="C5141" s="123" t="str">
        <f>VLOOKUP(A5141,Mapping!$H$2:$J$215,3,0)</f>
        <v>Pre</v>
      </c>
      <c r="D5141" t="s">
        <v>133</v>
      </c>
      <c r="E5141" t="str">
        <f>VLOOKUP(D5141,Mapping!$E$2:$F$28,2,0)</f>
        <v>sum</v>
      </c>
      <c r="F5141">
        <v>0</v>
      </c>
    </row>
    <row r="5142" spans="1:6" x14ac:dyDescent="0.35">
      <c r="A5142" s="56">
        <v>44260</v>
      </c>
      <c r="B5142" s="56" t="str">
        <f>VLOOKUP(A5142,Mapping!$H$2:$I$215,2,0)</f>
        <v>Pre</v>
      </c>
      <c r="C5142" s="123" t="str">
        <f>VLOOKUP(A5142,Mapping!$H$2:$J$215,3,0)</f>
        <v>Pre</v>
      </c>
      <c r="D5142" t="s">
        <v>133</v>
      </c>
      <c r="E5142" t="str">
        <f>VLOOKUP(D5142,Mapping!$E$2:$F$28,2,0)</f>
        <v>sum</v>
      </c>
      <c r="F5142">
        <v>0</v>
      </c>
    </row>
    <row r="5143" spans="1:6" x14ac:dyDescent="0.35">
      <c r="A5143" s="56">
        <v>44261</v>
      </c>
      <c r="B5143" s="56" t="str">
        <f>VLOOKUP(A5143,Mapping!$H$2:$I$215,2,0)</f>
        <v>Pre</v>
      </c>
      <c r="C5143" s="123" t="str">
        <f>VLOOKUP(A5143,Mapping!$H$2:$J$215,3,0)</f>
        <v>Pre</v>
      </c>
      <c r="D5143" t="s">
        <v>133</v>
      </c>
      <c r="E5143" t="str">
        <f>VLOOKUP(D5143,Mapping!$E$2:$F$28,2,0)</f>
        <v>sum</v>
      </c>
      <c r="F5143">
        <v>0</v>
      </c>
    </row>
    <row r="5144" spans="1:6" x14ac:dyDescent="0.35">
      <c r="A5144" s="56">
        <v>44262</v>
      </c>
      <c r="B5144" s="56" t="str">
        <f>VLOOKUP(A5144,Mapping!$H$2:$I$215,2,0)</f>
        <v>Pre</v>
      </c>
      <c r="C5144" s="123" t="str">
        <f>VLOOKUP(A5144,Mapping!$H$2:$J$215,3,0)</f>
        <v>Pre</v>
      </c>
      <c r="D5144" t="s">
        <v>133</v>
      </c>
      <c r="E5144" t="str">
        <f>VLOOKUP(D5144,Mapping!$E$2:$F$28,2,0)</f>
        <v>sum</v>
      </c>
      <c r="F5144">
        <v>0</v>
      </c>
    </row>
    <row r="5145" spans="1:6" x14ac:dyDescent="0.35">
      <c r="A5145" s="56">
        <v>44263</v>
      </c>
      <c r="B5145" s="56" t="str">
        <f>VLOOKUP(A5145,Mapping!$H$2:$I$215,2,0)</f>
        <v>Pre</v>
      </c>
      <c r="C5145" s="123" t="str">
        <f>VLOOKUP(A5145,Mapping!$H$2:$J$215,3,0)</f>
        <v>Pre</v>
      </c>
      <c r="D5145" t="s">
        <v>133</v>
      </c>
      <c r="E5145" t="str">
        <f>VLOOKUP(D5145,Mapping!$E$2:$F$28,2,0)</f>
        <v>sum</v>
      </c>
      <c r="F5145">
        <v>0</v>
      </c>
    </row>
    <row r="5146" spans="1:6" x14ac:dyDescent="0.35">
      <c r="A5146" s="56">
        <v>44264</v>
      </c>
      <c r="B5146" s="56" t="str">
        <f>VLOOKUP(A5146,Mapping!$H$2:$I$215,2,0)</f>
        <v>Pre</v>
      </c>
      <c r="C5146" s="123" t="str">
        <f>VLOOKUP(A5146,Mapping!$H$2:$J$215,3,0)</f>
        <v>Pre</v>
      </c>
      <c r="D5146" t="s">
        <v>133</v>
      </c>
      <c r="E5146" t="str">
        <f>VLOOKUP(D5146,Mapping!$E$2:$F$28,2,0)</f>
        <v>sum</v>
      </c>
      <c r="F5146">
        <v>0</v>
      </c>
    </row>
    <row r="5147" spans="1:6" x14ac:dyDescent="0.35">
      <c r="A5147" s="56">
        <v>44265</v>
      </c>
      <c r="B5147" s="56" t="str">
        <f>VLOOKUP(A5147,Mapping!$H$2:$I$215,2,0)</f>
        <v>Pre</v>
      </c>
      <c r="C5147" s="123" t="str">
        <f>VLOOKUP(A5147,Mapping!$H$2:$J$215,3,0)</f>
        <v>Pre</v>
      </c>
      <c r="D5147" t="s">
        <v>133</v>
      </c>
      <c r="E5147" t="str">
        <f>VLOOKUP(D5147,Mapping!$E$2:$F$28,2,0)</f>
        <v>sum</v>
      </c>
      <c r="F5147">
        <v>0</v>
      </c>
    </row>
    <row r="5148" spans="1:6" x14ac:dyDescent="0.35">
      <c r="A5148" s="56">
        <v>44266</v>
      </c>
      <c r="B5148" s="56" t="str">
        <f>VLOOKUP(A5148,Mapping!$H$2:$I$215,2,0)</f>
        <v>Pre</v>
      </c>
      <c r="C5148" s="123" t="str">
        <f>VLOOKUP(A5148,Mapping!$H$2:$J$215,3,0)</f>
        <v>Pre</v>
      </c>
      <c r="D5148" t="s">
        <v>133</v>
      </c>
      <c r="E5148" t="str">
        <f>VLOOKUP(D5148,Mapping!$E$2:$F$28,2,0)</f>
        <v>sum</v>
      </c>
      <c r="F5148">
        <v>0</v>
      </c>
    </row>
    <row r="5149" spans="1:6" x14ac:dyDescent="0.35">
      <c r="A5149" s="56">
        <v>44267</v>
      </c>
      <c r="B5149" s="56" t="str">
        <f>VLOOKUP(A5149,Mapping!$H$2:$I$215,2,0)</f>
        <v>Pre</v>
      </c>
      <c r="C5149" s="123" t="str">
        <f>VLOOKUP(A5149,Mapping!$H$2:$J$215,3,0)</f>
        <v>Pre</v>
      </c>
      <c r="D5149" t="s">
        <v>133</v>
      </c>
      <c r="E5149" t="str">
        <f>VLOOKUP(D5149,Mapping!$E$2:$F$28,2,0)</f>
        <v>sum</v>
      </c>
      <c r="F5149">
        <v>0</v>
      </c>
    </row>
    <row r="5150" spans="1:6" x14ac:dyDescent="0.35">
      <c r="A5150" s="56">
        <v>44268</v>
      </c>
      <c r="B5150" s="56" t="str">
        <f>VLOOKUP(A5150,Mapping!$H$2:$I$215,2,0)</f>
        <v>Pre</v>
      </c>
      <c r="C5150" s="123" t="str">
        <f>VLOOKUP(A5150,Mapping!$H$2:$J$215,3,0)</f>
        <v>Pre</v>
      </c>
      <c r="D5150" t="s">
        <v>133</v>
      </c>
      <c r="E5150" t="str">
        <f>VLOOKUP(D5150,Mapping!$E$2:$F$28,2,0)</f>
        <v>sum</v>
      </c>
      <c r="F5150">
        <v>0</v>
      </c>
    </row>
    <row r="5151" spans="1:6" x14ac:dyDescent="0.35">
      <c r="A5151" s="56">
        <v>44269</v>
      </c>
      <c r="B5151" s="56" t="str">
        <f>VLOOKUP(A5151,Mapping!$H$2:$I$215,2,0)</f>
        <v>Pre</v>
      </c>
      <c r="C5151" s="123" t="str">
        <f>VLOOKUP(A5151,Mapping!$H$2:$J$215,3,0)</f>
        <v>Pre</v>
      </c>
      <c r="D5151" t="s">
        <v>133</v>
      </c>
      <c r="E5151" t="str">
        <f>VLOOKUP(D5151,Mapping!$E$2:$F$28,2,0)</f>
        <v>sum</v>
      </c>
      <c r="F5151">
        <v>0</v>
      </c>
    </row>
    <row r="5152" spans="1:6" x14ac:dyDescent="0.35">
      <c r="A5152" s="56">
        <v>44270</v>
      </c>
      <c r="B5152" s="56" t="str">
        <f>VLOOKUP(A5152,Mapping!$H$2:$I$215,2,0)</f>
        <v>Pre</v>
      </c>
      <c r="C5152" s="123" t="str">
        <f>VLOOKUP(A5152,Mapping!$H$2:$J$215,3,0)</f>
        <v>Pre</v>
      </c>
      <c r="D5152" t="s">
        <v>133</v>
      </c>
      <c r="E5152" t="str">
        <f>VLOOKUP(D5152,Mapping!$E$2:$F$28,2,0)</f>
        <v>sum</v>
      </c>
      <c r="F5152">
        <v>0</v>
      </c>
    </row>
    <row r="5153" spans="1:6" x14ac:dyDescent="0.35">
      <c r="A5153" s="56">
        <v>44271</v>
      </c>
      <c r="B5153" s="56" t="str">
        <f>VLOOKUP(A5153,Mapping!$H$2:$I$215,2,0)</f>
        <v>Pre</v>
      </c>
      <c r="C5153" s="123" t="str">
        <f>VLOOKUP(A5153,Mapping!$H$2:$J$215,3,0)</f>
        <v>Pre</v>
      </c>
      <c r="D5153" t="s">
        <v>133</v>
      </c>
      <c r="E5153" t="str">
        <f>VLOOKUP(D5153,Mapping!$E$2:$F$28,2,0)</f>
        <v>sum</v>
      </c>
      <c r="F5153">
        <v>0</v>
      </c>
    </row>
    <row r="5154" spans="1:6" x14ac:dyDescent="0.35">
      <c r="A5154" s="56">
        <v>44272</v>
      </c>
      <c r="B5154" s="56" t="str">
        <f>VLOOKUP(A5154,Mapping!$H$2:$I$215,2,0)</f>
        <v>Pre</v>
      </c>
      <c r="C5154" s="123" t="str">
        <f>VLOOKUP(A5154,Mapping!$H$2:$J$215,3,0)</f>
        <v>Pre</v>
      </c>
      <c r="D5154" t="s">
        <v>133</v>
      </c>
      <c r="E5154" t="str">
        <f>VLOOKUP(D5154,Mapping!$E$2:$F$28,2,0)</f>
        <v>sum</v>
      </c>
      <c r="F5154">
        <v>0</v>
      </c>
    </row>
    <row r="5155" spans="1:6" x14ac:dyDescent="0.35">
      <c r="A5155" s="56">
        <v>44273</v>
      </c>
      <c r="B5155" s="56" t="str">
        <f>VLOOKUP(A5155,Mapping!$H$2:$I$215,2,0)</f>
        <v>Pre</v>
      </c>
      <c r="C5155" s="123" t="str">
        <f>VLOOKUP(A5155,Mapping!$H$2:$J$215,3,0)</f>
        <v>Pre</v>
      </c>
      <c r="D5155" t="s">
        <v>133</v>
      </c>
      <c r="E5155" t="str">
        <f>VLOOKUP(D5155,Mapping!$E$2:$F$28,2,0)</f>
        <v>sum</v>
      </c>
      <c r="F5155">
        <v>0</v>
      </c>
    </row>
    <row r="5156" spans="1:6" x14ac:dyDescent="0.35">
      <c r="A5156" s="56">
        <v>44274</v>
      </c>
      <c r="B5156" s="56" t="str">
        <f>VLOOKUP(A5156,Mapping!$H$2:$I$215,2,0)</f>
        <v>Pre</v>
      </c>
      <c r="C5156" s="123" t="str">
        <f>VLOOKUP(A5156,Mapping!$H$2:$J$215,3,0)</f>
        <v>Pre</v>
      </c>
      <c r="D5156" t="s">
        <v>133</v>
      </c>
      <c r="E5156" t="str">
        <f>VLOOKUP(D5156,Mapping!$E$2:$F$28,2,0)</f>
        <v>sum</v>
      </c>
      <c r="F5156">
        <v>0</v>
      </c>
    </row>
    <row r="5157" spans="1:6" x14ac:dyDescent="0.35">
      <c r="A5157" s="56">
        <v>44275</v>
      </c>
      <c r="B5157" s="56" t="str">
        <f>VLOOKUP(A5157,Mapping!$H$2:$I$215,2,0)</f>
        <v>Pre</v>
      </c>
      <c r="C5157" s="123" t="str">
        <f>VLOOKUP(A5157,Mapping!$H$2:$J$215,3,0)</f>
        <v>Pre</v>
      </c>
      <c r="D5157" t="s">
        <v>133</v>
      </c>
      <c r="E5157" t="str">
        <f>VLOOKUP(D5157,Mapping!$E$2:$F$28,2,0)</f>
        <v>sum</v>
      </c>
      <c r="F5157">
        <v>0</v>
      </c>
    </row>
    <row r="5158" spans="1:6" x14ac:dyDescent="0.35">
      <c r="A5158" s="56">
        <v>44276</v>
      </c>
      <c r="B5158" s="56" t="str">
        <f>VLOOKUP(A5158,Mapping!$H$2:$I$215,2,0)</f>
        <v>Pre</v>
      </c>
      <c r="C5158" s="123" t="str">
        <f>VLOOKUP(A5158,Mapping!$H$2:$J$215,3,0)</f>
        <v>Pre</v>
      </c>
      <c r="D5158" t="s">
        <v>133</v>
      </c>
      <c r="E5158" t="str">
        <f>VLOOKUP(D5158,Mapping!$E$2:$F$28,2,0)</f>
        <v>sum</v>
      </c>
      <c r="F5158">
        <v>0</v>
      </c>
    </row>
    <row r="5159" spans="1:6" x14ac:dyDescent="0.35">
      <c r="A5159" s="56">
        <v>44277</v>
      </c>
      <c r="B5159" s="56" t="str">
        <f>VLOOKUP(A5159,Mapping!$H$2:$I$215,2,0)</f>
        <v>Pre</v>
      </c>
      <c r="C5159" s="123" t="str">
        <f>VLOOKUP(A5159,Mapping!$H$2:$J$215,3,0)</f>
        <v>Pre</v>
      </c>
      <c r="D5159" t="s">
        <v>133</v>
      </c>
      <c r="E5159" t="str">
        <f>VLOOKUP(D5159,Mapping!$E$2:$F$28,2,0)</f>
        <v>sum</v>
      </c>
      <c r="F5159">
        <v>0</v>
      </c>
    </row>
    <row r="5160" spans="1:6" x14ac:dyDescent="0.35">
      <c r="A5160" s="56">
        <v>44278</v>
      </c>
      <c r="B5160" s="56" t="str">
        <f>VLOOKUP(A5160,Mapping!$H$2:$I$215,2,0)</f>
        <v>Pre</v>
      </c>
      <c r="C5160" s="123" t="str">
        <f>VLOOKUP(A5160,Mapping!$H$2:$J$215,3,0)</f>
        <v>Pre</v>
      </c>
      <c r="D5160" t="s">
        <v>133</v>
      </c>
      <c r="E5160" t="str">
        <f>VLOOKUP(D5160,Mapping!$E$2:$F$28,2,0)</f>
        <v>sum</v>
      </c>
      <c r="F5160">
        <v>0</v>
      </c>
    </row>
    <row r="5161" spans="1:6" x14ac:dyDescent="0.35">
      <c r="A5161" s="56">
        <v>44279</v>
      </c>
      <c r="B5161" s="56" t="str">
        <f>VLOOKUP(A5161,Mapping!$H$2:$I$215,2,0)</f>
        <v>Pre</v>
      </c>
      <c r="C5161" s="123" t="str">
        <f>VLOOKUP(A5161,Mapping!$H$2:$J$215,3,0)</f>
        <v>Pre</v>
      </c>
      <c r="D5161" t="s">
        <v>133</v>
      </c>
      <c r="E5161" t="str">
        <f>VLOOKUP(D5161,Mapping!$E$2:$F$28,2,0)</f>
        <v>sum</v>
      </c>
      <c r="F5161">
        <v>0</v>
      </c>
    </row>
    <row r="5162" spans="1:6" x14ac:dyDescent="0.35">
      <c r="A5162" s="56">
        <v>44280</v>
      </c>
      <c r="B5162" s="56" t="str">
        <f>VLOOKUP(A5162,Mapping!$H$2:$I$215,2,0)</f>
        <v>Pre</v>
      </c>
      <c r="C5162" s="123" t="str">
        <f>VLOOKUP(A5162,Mapping!$H$2:$J$215,3,0)</f>
        <v>Pre</v>
      </c>
      <c r="D5162" t="s">
        <v>133</v>
      </c>
      <c r="E5162" t="str">
        <f>VLOOKUP(D5162,Mapping!$E$2:$F$28,2,0)</f>
        <v>sum</v>
      </c>
      <c r="F5162">
        <v>0</v>
      </c>
    </row>
    <row r="5163" spans="1:6" x14ac:dyDescent="0.35">
      <c r="A5163" s="56">
        <v>44281</v>
      </c>
      <c r="B5163" s="56" t="str">
        <f>VLOOKUP(A5163,Mapping!$H$2:$I$215,2,0)</f>
        <v>Pre</v>
      </c>
      <c r="C5163" s="123" t="str">
        <f>VLOOKUP(A5163,Mapping!$H$2:$J$215,3,0)</f>
        <v>Pre</v>
      </c>
      <c r="D5163" t="s">
        <v>133</v>
      </c>
      <c r="E5163" t="str">
        <f>VLOOKUP(D5163,Mapping!$E$2:$F$28,2,0)</f>
        <v>sum</v>
      </c>
      <c r="F5163">
        <v>0</v>
      </c>
    </row>
    <row r="5164" spans="1:6" x14ac:dyDescent="0.35">
      <c r="A5164" s="56">
        <v>44282</v>
      </c>
      <c r="B5164" s="56" t="str">
        <f>VLOOKUP(A5164,Mapping!$H$2:$I$215,2,0)</f>
        <v>Pre</v>
      </c>
      <c r="C5164" s="123" t="str">
        <f>VLOOKUP(A5164,Mapping!$H$2:$J$215,3,0)</f>
        <v>Pre</v>
      </c>
      <c r="D5164" t="s">
        <v>133</v>
      </c>
      <c r="E5164" t="str">
        <f>VLOOKUP(D5164,Mapping!$E$2:$F$28,2,0)</f>
        <v>sum</v>
      </c>
      <c r="F5164">
        <v>0</v>
      </c>
    </row>
    <row r="5165" spans="1:6" x14ac:dyDescent="0.35">
      <c r="A5165" s="56">
        <v>44283</v>
      </c>
      <c r="B5165" s="56" t="str">
        <f>VLOOKUP(A5165,Mapping!$H$2:$I$215,2,0)</f>
        <v>Pre</v>
      </c>
      <c r="C5165" s="123" t="str">
        <f>VLOOKUP(A5165,Mapping!$H$2:$J$215,3,0)</f>
        <v>Pre</v>
      </c>
      <c r="D5165" t="s">
        <v>133</v>
      </c>
      <c r="E5165" t="str">
        <f>VLOOKUP(D5165,Mapping!$E$2:$F$28,2,0)</f>
        <v>sum</v>
      </c>
      <c r="F5165">
        <v>0</v>
      </c>
    </row>
    <row r="5166" spans="1:6" x14ac:dyDescent="0.35">
      <c r="A5166" s="56">
        <v>44284</v>
      </c>
      <c r="B5166" s="56" t="str">
        <f>VLOOKUP(A5166,Mapping!$H$2:$I$215,2,0)</f>
        <v>Pre</v>
      </c>
      <c r="C5166" s="123" t="str">
        <f>VLOOKUP(A5166,Mapping!$H$2:$J$215,3,0)</f>
        <v>Pre</v>
      </c>
      <c r="D5166" t="s">
        <v>133</v>
      </c>
      <c r="E5166" t="str">
        <f>VLOOKUP(D5166,Mapping!$E$2:$F$28,2,0)</f>
        <v>sum</v>
      </c>
      <c r="F5166">
        <v>0</v>
      </c>
    </row>
    <row r="5167" spans="1:6" x14ac:dyDescent="0.35">
      <c r="A5167" s="56">
        <v>44285</v>
      </c>
      <c r="B5167" s="56" t="str">
        <f>VLOOKUP(A5167,Mapping!$H$2:$I$215,2,0)</f>
        <v>Pre</v>
      </c>
      <c r="C5167" s="123" t="str">
        <f>VLOOKUP(A5167,Mapping!$H$2:$J$215,3,0)</f>
        <v>Pre</v>
      </c>
      <c r="D5167" t="s">
        <v>133</v>
      </c>
      <c r="E5167" t="str">
        <f>VLOOKUP(D5167,Mapping!$E$2:$F$28,2,0)</f>
        <v>sum</v>
      </c>
      <c r="F5167">
        <v>0</v>
      </c>
    </row>
    <row r="5168" spans="1:6" x14ac:dyDescent="0.35">
      <c r="A5168" s="56">
        <v>44286</v>
      </c>
      <c r="B5168" s="56" t="str">
        <f>VLOOKUP(A5168,Mapping!$H$2:$I$215,2,0)</f>
        <v>Pre</v>
      </c>
      <c r="C5168" s="123" t="str">
        <f>VLOOKUP(A5168,Mapping!$H$2:$J$215,3,0)</f>
        <v>Pre</v>
      </c>
      <c r="D5168" t="s">
        <v>133</v>
      </c>
      <c r="E5168" t="str">
        <f>VLOOKUP(D5168,Mapping!$E$2:$F$28,2,0)</f>
        <v>sum</v>
      </c>
      <c r="F5168">
        <v>0</v>
      </c>
    </row>
    <row r="5169" spans="1:6" x14ac:dyDescent="0.35">
      <c r="A5169" s="56">
        <v>44287</v>
      </c>
      <c r="B5169" s="56" t="str">
        <f>VLOOKUP(A5169,Mapping!$H$2:$I$215,2,0)</f>
        <v>Pre</v>
      </c>
      <c r="C5169" s="123" t="str">
        <f>VLOOKUP(A5169,Mapping!$H$2:$J$215,3,0)</f>
        <v>Pre</v>
      </c>
      <c r="D5169" t="s">
        <v>133</v>
      </c>
      <c r="E5169" t="str">
        <f>VLOOKUP(D5169,Mapping!$E$2:$F$28,2,0)</f>
        <v>sum</v>
      </c>
      <c r="F5169">
        <v>0</v>
      </c>
    </row>
    <row r="5170" spans="1:6" x14ac:dyDescent="0.35">
      <c r="A5170" s="56">
        <v>44288</v>
      </c>
      <c r="B5170" s="56" t="str">
        <f>VLOOKUP(A5170,Mapping!$H$2:$I$215,2,0)</f>
        <v>Pre</v>
      </c>
      <c r="C5170" s="123" t="str">
        <f>VLOOKUP(A5170,Mapping!$H$2:$J$215,3,0)</f>
        <v>Pre</v>
      </c>
      <c r="D5170" t="s">
        <v>133</v>
      </c>
      <c r="E5170" t="str">
        <f>VLOOKUP(D5170,Mapping!$E$2:$F$28,2,0)</f>
        <v>sum</v>
      </c>
      <c r="F5170">
        <v>0</v>
      </c>
    </row>
    <row r="5171" spans="1:6" x14ac:dyDescent="0.35">
      <c r="A5171" s="56">
        <v>44289</v>
      </c>
      <c r="B5171" s="56" t="str">
        <f>VLOOKUP(A5171,Mapping!$H$2:$I$215,2,0)</f>
        <v>Pre</v>
      </c>
      <c r="C5171" s="123" t="str">
        <f>VLOOKUP(A5171,Mapping!$H$2:$J$215,3,0)</f>
        <v>Pre</v>
      </c>
      <c r="D5171" t="s">
        <v>133</v>
      </c>
      <c r="E5171" t="str">
        <f>VLOOKUP(D5171,Mapping!$E$2:$F$28,2,0)</f>
        <v>sum</v>
      </c>
      <c r="F5171">
        <v>0</v>
      </c>
    </row>
    <row r="5172" spans="1:6" x14ac:dyDescent="0.35">
      <c r="A5172" s="56">
        <v>44290</v>
      </c>
      <c r="B5172" s="56" t="str">
        <f>VLOOKUP(A5172,Mapping!$H$2:$I$215,2,0)</f>
        <v>Pre</v>
      </c>
      <c r="C5172" s="123" t="str">
        <f>VLOOKUP(A5172,Mapping!$H$2:$J$215,3,0)</f>
        <v>Pre</v>
      </c>
      <c r="D5172" t="s">
        <v>133</v>
      </c>
      <c r="E5172" t="str">
        <f>VLOOKUP(D5172,Mapping!$E$2:$F$28,2,0)</f>
        <v>sum</v>
      </c>
      <c r="F5172">
        <v>0</v>
      </c>
    </row>
    <row r="5173" spans="1:6" x14ac:dyDescent="0.35">
      <c r="A5173" s="56">
        <v>44291</v>
      </c>
      <c r="B5173" s="56" t="str">
        <f>VLOOKUP(A5173,Mapping!$H$2:$I$215,2,0)</f>
        <v>Pre</v>
      </c>
      <c r="C5173" s="123" t="str">
        <f>VLOOKUP(A5173,Mapping!$H$2:$J$215,3,0)</f>
        <v>Pre</v>
      </c>
      <c r="D5173" t="s">
        <v>133</v>
      </c>
      <c r="E5173" t="str">
        <f>VLOOKUP(D5173,Mapping!$E$2:$F$28,2,0)</f>
        <v>sum</v>
      </c>
      <c r="F5173">
        <v>0</v>
      </c>
    </row>
    <row r="5174" spans="1:6" x14ac:dyDescent="0.35">
      <c r="A5174" s="56">
        <v>44292</v>
      </c>
      <c r="B5174" s="56" t="str">
        <f>VLOOKUP(A5174,Mapping!$H$2:$I$215,2,0)</f>
        <v>Pre</v>
      </c>
      <c r="C5174" s="123" t="str">
        <f>VLOOKUP(A5174,Mapping!$H$2:$J$215,3,0)</f>
        <v>Pre</v>
      </c>
      <c r="D5174" t="s">
        <v>133</v>
      </c>
      <c r="E5174" t="str">
        <f>VLOOKUP(D5174,Mapping!$E$2:$F$28,2,0)</f>
        <v>sum</v>
      </c>
      <c r="F5174">
        <v>0</v>
      </c>
    </row>
    <row r="5175" spans="1:6" x14ac:dyDescent="0.35">
      <c r="A5175" s="56">
        <v>44293</v>
      </c>
      <c r="B5175" s="56" t="str">
        <f>VLOOKUP(A5175,Mapping!$H$2:$I$215,2,0)</f>
        <v>Pre</v>
      </c>
      <c r="C5175" s="123" t="str">
        <f>VLOOKUP(A5175,Mapping!$H$2:$J$215,3,0)</f>
        <v>Pre</v>
      </c>
      <c r="D5175" t="s">
        <v>133</v>
      </c>
      <c r="E5175" t="str">
        <f>VLOOKUP(D5175,Mapping!$E$2:$F$28,2,0)</f>
        <v>sum</v>
      </c>
      <c r="F5175">
        <v>0</v>
      </c>
    </row>
    <row r="5176" spans="1:6" x14ac:dyDescent="0.35">
      <c r="A5176" s="56">
        <v>44294</v>
      </c>
      <c r="B5176" s="56" t="str">
        <f>VLOOKUP(A5176,Mapping!$H$2:$I$215,2,0)</f>
        <v>Pre</v>
      </c>
      <c r="C5176" s="123" t="str">
        <f>VLOOKUP(A5176,Mapping!$H$2:$J$215,3,0)</f>
        <v>Pre</v>
      </c>
      <c r="D5176" t="s">
        <v>133</v>
      </c>
      <c r="E5176" t="str">
        <f>VLOOKUP(D5176,Mapping!$E$2:$F$28,2,0)</f>
        <v>sum</v>
      </c>
      <c r="F5176">
        <v>0</v>
      </c>
    </row>
    <row r="5177" spans="1:6" x14ac:dyDescent="0.35">
      <c r="A5177" s="56">
        <v>44295</v>
      </c>
      <c r="B5177" s="56" t="str">
        <f>VLOOKUP(A5177,Mapping!$H$2:$I$215,2,0)</f>
        <v>Pre</v>
      </c>
      <c r="C5177" s="123" t="str">
        <f>VLOOKUP(A5177,Mapping!$H$2:$J$215,3,0)</f>
        <v>Pre</v>
      </c>
      <c r="D5177" t="s">
        <v>133</v>
      </c>
      <c r="E5177" t="str">
        <f>VLOOKUP(D5177,Mapping!$E$2:$F$28,2,0)</f>
        <v>sum</v>
      </c>
      <c r="F5177">
        <v>0</v>
      </c>
    </row>
    <row r="5178" spans="1:6" x14ac:dyDescent="0.35">
      <c r="A5178" s="56">
        <v>44296</v>
      </c>
      <c r="B5178" s="56" t="str">
        <f>VLOOKUP(A5178,Mapping!$H$2:$I$215,2,0)</f>
        <v>Pre</v>
      </c>
      <c r="C5178" s="123" t="str">
        <f>VLOOKUP(A5178,Mapping!$H$2:$J$215,3,0)</f>
        <v>Pre</v>
      </c>
      <c r="D5178" t="s">
        <v>133</v>
      </c>
      <c r="E5178" t="str">
        <f>VLOOKUP(D5178,Mapping!$E$2:$F$28,2,0)</f>
        <v>sum</v>
      </c>
      <c r="F5178">
        <v>0</v>
      </c>
    </row>
    <row r="5179" spans="1:6" x14ac:dyDescent="0.35">
      <c r="A5179" s="56">
        <v>44297</v>
      </c>
      <c r="B5179" s="56" t="str">
        <f>VLOOKUP(A5179,Mapping!$H$2:$I$215,2,0)</f>
        <v>Pre</v>
      </c>
      <c r="C5179" s="123" t="str">
        <f>VLOOKUP(A5179,Mapping!$H$2:$J$215,3,0)</f>
        <v>Pre</v>
      </c>
      <c r="D5179" t="s">
        <v>133</v>
      </c>
      <c r="E5179" t="str">
        <f>VLOOKUP(D5179,Mapping!$E$2:$F$28,2,0)</f>
        <v>sum</v>
      </c>
      <c r="F5179">
        <v>0</v>
      </c>
    </row>
    <row r="5180" spans="1:6" x14ac:dyDescent="0.35">
      <c r="A5180" s="56">
        <v>44298</v>
      </c>
      <c r="B5180" s="56" t="str">
        <f>VLOOKUP(A5180,Mapping!$H$2:$I$215,2,0)</f>
        <v>Pre</v>
      </c>
      <c r="C5180" s="123" t="str">
        <f>VLOOKUP(A5180,Mapping!$H$2:$J$215,3,0)</f>
        <v>Pre</v>
      </c>
      <c r="D5180" t="s">
        <v>133</v>
      </c>
      <c r="E5180" t="str">
        <f>VLOOKUP(D5180,Mapping!$E$2:$F$28,2,0)</f>
        <v>sum</v>
      </c>
      <c r="F5180">
        <v>0</v>
      </c>
    </row>
    <row r="5181" spans="1:6" x14ac:dyDescent="0.35">
      <c r="A5181" s="56">
        <v>44299</v>
      </c>
      <c r="B5181" s="56" t="str">
        <f>VLOOKUP(A5181,Mapping!$H$2:$I$215,2,0)</f>
        <v>Pre</v>
      </c>
      <c r="C5181" s="123" t="str">
        <f>VLOOKUP(A5181,Mapping!$H$2:$J$215,3,0)</f>
        <v>Pre</v>
      </c>
      <c r="D5181" t="s">
        <v>133</v>
      </c>
      <c r="E5181" t="str">
        <f>VLOOKUP(D5181,Mapping!$E$2:$F$28,2,0)</f>
        <v>sum</v>
      </c>
      <c r="F5181">
        <v>0</v>
      </c>
    </row>
    <row r="5182" spans="1:6" x14ac:dyDescent="0.35">
      <c r="A5182" s="56">
        <v>44300</v>
      </c>
      <c r="B5182" s="56" t="str">
        <f>VLOOKUP(A5182,Mapping!$H$2:$I$215,2,0)</f>
        <v>Pre</v>
      </c>
      <c r="C5182" s="123" t="str">
        <f>VLOOKUP(A5182,Mapping!$H$2:$J$215,3,0)</f>
        <v>Pre</v>
      </c>
      <c r="D5182" t="s">
        <v>133</v>
      </c>
      <c r="E5182" t="str">
        <f>VLOOKUP(D5182,Mapping!$E$2:$F$28,2,0)</f>
        <v>sum</v>
      </c>
      <c r="F5182">
        <v>0</v>
      </c>
    </row>
    <row r="5183" spans="1:6" x14ac:dyDescent="0.35">
      <c r="A5183" s="56">
        <v>44301</v>
      </c>
      <c r="B5183" s="56" t="str">
        <f>VLOOKUP(A5183,Mapping!$H$2:$I$215,2,0)</f>
        <v>Pre</v>
      </c>
      <c r="C5183" s="123" t="str">
        <f>VLOOKUP(A5183,Mapping!$H$2:$J$215,3,0)</f>
        <v>Pre</v>
      </c>
      <c r="D5183" t="s">
        <v>133</v>
      </c>
      <c r="E5183" t="str">
        <f>VLOOKUP(D5183,Mapping!$E$2:$F$28,2,0)</f>
        <v>sum</v>
      </c>
      <c r="F5183">
        <v>0</v>
      </c>
    </row>
    <row r="5184" spans="1:6" x14ac:dyDescent="0.35">
      <c r="A5184" s="56">
        <v>44302</v>
      </c>
      <c r="B5184" s="56" t="str">
        <f>VLOOKUP(A5184,Mapping!$H$2:$I$215,2,0)</f>
        <v>Pre</v>
      </c>
      <c r="C5184" s="123" t="str">
        <f>VLOOKUP(A5184,Mapping!$H$2:$J$215,3,0)</f>
        <v>Pre</v>
      </c>
      <c r="D5184" t="s">
        <v>133</v>
      </c>
      <c r="E5184" t="str">
        <f>VLOOKUP(D5184,Mapping!$E$2:$F$28,2,0)</f>
        <v>sum</v>
      </c>
      <c r="F5184">
        <v>0</v>
      </c>
    </row>
    <row r="5185" spans="1:6" x14ac:dyDescent="0.35">
      <c r="A5185" s="56">
        <v>44303</v>
      </c>
      <c r="B5185" s="56" t="str">
        <f>VLOOKUP(A5185,Mapping!$H$2:$I$215,2,0)</f>
        <v>Pre</v>
      </c>
      <c r="C5185" s="123" t="str">
        <f>VLOOKUP(A5185,Mapping!$H$2:$J$215,3,0)</f>
        <v>Pre</v>
      </c>
      <c r="D5185" t="s">
        <v>133</v>
      </c>
      <c r="E5185" t="str">
        <f>VLOOKUP(D5185,Mapping!$E$2:$F$28,2,0)</f>
        <v>sum</v>
      </c>
      <c r="F5185">
        <v>0</v>
      </c>
    </row>
    <row r="5186" spans="1:6" x14ac:dyDescent="0.35">
      <c r="A5186" s="56">
        <v>44304</v>
      </c>
      <c r="B5186" s="56" t="str">
        <f>VLOOKUP(A5186,Mapping!$H$2:$I$215,2,0)</f>
        <v>Pre</v>
      </c>
      <c r="C5186" s="123" t="str">
        <f>VLOOKUP(A5186,Mapping!$H$2:$J$215,3,0)</f>
        <v>Pre</v>
      </c>
      <c r="D5186" t="s">
        <v>133</v>
      </c>
      <c r="E5186" t="str">
        <f>VLOOKUP(D5186,Mapping!$E$2:$F$28,2,0)</f>
        <v>sum</v>
      </c>
      <c r="F5186">
        <v>0</v>
      </c>
    </row>
    <row r="5187" spans="1:6" x14ac:dyDescent="0.35">
      <c r="A5187" s="56">
        <v>44305</v>
      </c>
      <c r="B5187" s="56" t="str">
        <f>VLOOKUP(A5187,Mapping!$H$2:$I$215,2,0)</f>
        <v>Pre</v>
      </c>
      <c r="C5187" s="123" t="str">
        <f>VLOOKUP(A5187,Mapping!$H$2:$J$215,3,0)</f>
        <v>Pre</v>
      </c>
      <c r="D5187" t="s">
        <v>133</v>
      </c>
      <c r="E5187" t="str">
        <f>VLOOKUP(D5187,Mapping!$E$2:$F$28,2,0)</f>
        <v>sum</v>
      </c>
      <c r="F5187">
        <v>0</v>
      </c>
    </row>
    <row r="5188" spans="1:6" x14ac:dyDescent="0.35">
      <c r="A5188" s="56">
        <v>44306</v>
      </c>
      <c r="B5188" s="56" t="str">
        <f>VLOOKUP(A5188,Mapping!$H$2:$I$215,2,0)</f>
        <v>Pre</v>
      </c>
      <c r="C5188" s="123" t="str">
        <f>VLOOKUP(A5188,Mapping!$H$2:$J$215,3,0)</f>
        <v>Pre</v>
      </c>
      <c r="D5188" t="s">
        <v>133</v>
      </c>
      <c r="E5188" t="str">
        <f>VLOOKUP(D5188,Mapping!$E$2:$F$28,2,0)</f>
        <v>sum</v>
      </c>
      <c r="F5188">
        <v>0</v>
      </c>
    </row>
    <row r="5189" spans="1:6" x14ac:dyDescent="0.35">
      <c r="A5189" s="56">
        <v>44307</v>
      </c>
      <c r="B5189" s="56" t="str">
        <f>VLOOKUP(A5189,Mapping!$H$2:$I$215,2,0)</f>
        <v>Pre</v>
      </c>
      <c r="C5189" s="123" t="str">
        <f>VLOOKUP(A5189,Mapping!$H$2:$J$215,3,0)</f>
        <v>Pre</v>
      </c>
      <c r="D5189" t="s">
        <v>133</v>
      </c>
      <c r="E5189" t="str">
        <f>VLOOKUP(D5189,Mapping!$E$2:$F$28,2,0)</f>
        <v>sum</v>
      </c>
      <c r="F5189">
        <v>0</v>
      </c>
    </row>
    <row r="5190" spans="1:6" x14ac:dyDescent="0.35">
      <c r="A5190" s="56">
        <v>44308</v>
      </c>
      <c r="B5190" s="56" t="str">
        <f>VLOOKUP(A5190,Mapping!$H$2:$I$215,2,0)</f>
        <v>Pre</v>
      </c>
      <c r="C5190" s="123" t="str">
        <f>VLOOKUP(A5190,Mapping!$H$2:$J$215,3,0)</f>
        <v>Pre</v>
      </c>
      <c r="D5190" t="s">
        <v>133</v>
      </c>
      <c r="E5190" t="str">
        <f>VLOOKUP(D5190,Mapping!$E$2:$F$28,2,0)</f>
        <v>sum</v>
      </c>
      <c r="F5190">
        <v>0</v>
      </c>
    </row>
    <row r="5191" spans="1:6" x14ac:dyDescent="0.35">
      <c r="A5191" s="56">
        <v>44309</v>
      </c>
      <c r="B5191" s="56" t="str">
        <f>VLOOKUP(A5191,Mapping!$H$2:$I$215,2,0)</f>
        <v>Pre</v>
      </c>
      <c r="C5191" s="123" t="str">
        <f>VLOOKUP(A5191,Mapping!$H$2:$J$215,3,0)</f>
        <v>Pre</v>
      </c>
      <c r="D5191" t="s">
        <v>133</v>
      </c>
      <c r="E5191" t="str">
        <f>VLOOKUP(D5191,Mapping!$E$2:$F$28,2,0)</f>
        <v>sum</v>
      </c>
      <c r="F5191">
        <v>0</v>
      </c>
    </row>
    <row r="5192" spans="1:6" x14ac:dyDescent="0.35">
      <c r="A5192" s="56">
        <v>44310</v>
      </c>
      <c r="B5192" s="56" t="str">
        <f>VLOOKUP(A5192,Mapping!$H$2:$I$215,2,0)</f>
        <v>Pre</v>
      </c>
      <c r="C5192" s="123" t="str">
        <f>VLOOKUP(A5192,Mapping!$H$2:$J$215,3,0)</f>
        <v>Pre</v>
      </c>
      <c r="D5192" t="s">
        <v>133</v>
      </c>
      <c r="E5192" t="str">
        <f>VLOOKUP(D5192,Mapping!$E$2:$F$28,2,0)</f>
        <v>sum</v>
      </c>
      <c r="F5192">
        <v>0</v>
      </c>
    </row>
    <row r="5193" spans="1:6" x14ac:dyDescent="0.35">
      <c r="A5193" s="56">
        <v>44311</v>
      </c>
      <c r="B5193" s="56" t="str">
        <f>VLOOKUP(A5193,Mapping!$H$2:$I$215,2,0)</f>
        <v>Pre</v>
      </c>
      <c r="C5193" s="123" t="str">
        <f>VLOOKUP(A5193,Mapping!$H$2:$J$215,3,0)</f>
        <v>Pre</v>
      </c>
      <c r="D5193" t="s">
        <v>133</v>
      </c>
      <c r="E5193" t="str">
        <f>VLOOKUP(D5193,Mapping!$E$2:$F$28,2,0)</f>
        <v>sum</v>
      </c>
      <c r="F5193">
        <v>0</v>
      </c>
    </row>
    <row r="5194" spans="1:6" x14ac:dyDescent="0.35">
      <c r="A5194" s="56">
        <v>44312</v>
      </c>
      <c r="B5194" s="56" t="str">
        <f>VLOOKUP(A5194,Mapping!$H$2:$I$215,2,0)</f>
        <v>Pre</v>
      </c>
      <c r="C5194" s="123" t="str">
        <f>VLOOKUP(A5194,Mapping!$H$2:$J$215,3,0)</f>
        <v>Pre</v>
      </c>
      <c r="D5194" t="s">
        <v>133</v>
      </c>
      <c r="E5194" t="str">
        <f>VLOOKUP(D5194,Mapping!$E$2:$F$28,2,0)</f>
        <v>sum</v>
      </c>
      <c r="F5194">
        <v>0</v>
      </c>
    </row>
    <row r="5195" spans="1:6" x14ac:dyDescent="0.35">
      <c r="A5195" s="56">
        <v>44313</v>
      </c>
      <c r="B5195" s="56" t="str">
        <f>VLOOKUP(A5195,Mapping!$H$2:$I$215,2,0)</f>
        <v>Post</v>
      </c>
      <c r="C5195" s="123" t="str">
        <f>VLOOKUP(A5195,Mapping!$H$2:$J$215,3,0)</f>
        <v>Post</v>
      </c>
      <c r="D5195" t="s">
        <v>133</v>
      </c>
      <c r="E5195" t="str">
        <f>VLOOKUP(D5195,Mapping!$E$2:$F$28,2,0)</f>
        <v>sum</v>
      </c>
      <c r="F5195">
        <v>0</v>
      </c>
    </row>
    <row r="5196" spans="1:6" x14ac:dyDescent="0.35">
      <c r="A5196" s="56">
        <v>44314</v>
      </c>
      <c r="B5196" s="56" t="str">
        <f>VLOOKUP(A5196,Mapping!$H$2:$I$215,2,0)</f>
        <v>Post</v>
      </c>
      <c r="C5196" s="123" t="str">
        <f>VLOOKUP(A5196,Mapping!$H$2:$J$215,3,0)</f>
        <v>Post</v>
      </c>
      <c r="D5196" t="s">
        <v>133</v>
      </c>
      <c r="E5196" t="str">
        <f>VLOOKUP(D5196,Mapping!$E$2:$F$28,2,0)</f>
        <v>sum</v>
      </c>
      <c r="F5196">
        <v>0</v>
      </c>
    </row>
    <row r="5197" spans="1:6" x14ac:dyDescent="0.35">
      <c r="A5197" s="56">
        <v>44315</v>
      </c>
      <c r="B5197" s="56" t="str">
        <f>VLOOKUP(A5197,Mapping!$H$2:$I$215,2,0)</f>
        <v>Post</v>
      </c>
      <c r="C5197" s="123" t="str">
        <f>VLOOKUP(A5197,Mapping!$H$2:$J$215,3,0)</f>
        <v>Post</v>
      </c>
      <c r="D5197" t="s">
        <v>133</v>
      </c>
      <c r="E5197" t="str">
        <f>VLOOKUP(D5197,Mapping!$E$2:$F$28,2,0)</f>
        <v>sum</v>
      </c>
      <c r="F5197">
        <v>0</v>
      </c>
    </row>
    <row r="5198" spans="1:6" x14ac:dyDescent="0.35">
      <c r="A5198" s="56">
        <v>44316</v>
      </c>
      <c r="B5198" s="56" t="str">
        <f>VLOOKUP(A5198,Mapping!$H$2:$I$215,2,0)</f>
        <v>Post</v>
      </c>
      <c r="C5198" s="123" t="str">
        <f>VLOOKUP(A5198,Mapping!$H$2:$J$215,3,0)</f>
        <v>Post</v>
      </c>
      <c r="D5198" t="s">
        <v>133</v>
      </c>
      <c r="E5198" t="str">
        <f>VLOOKUP(D5198,Mapping!$E$2:$F$28,2,0)</f>
        <v>sum</v>
      </c>
      <c r="F5198">
        <v>0</v>
      </c>
    </row>
    <row r="5199" spans="1:6" x14ac:dyDescent="0.35">
      <c r="A5199" s="56">
        <v>44317</v>
      </c>
      <c r="B5199" s="56" t="str">
        <f>VLOOKUP(A5199,Mapping!$H$2:$I$215,2,0)</f>
        <v>Post</v>
      </c>
      <c r="C5199" s="123" t="str">
        <f>VLOOKUP(A5199,Mapping!$H$2:$J$215,3,0)</f>
        <v>Post</v>
      </c>
      <c r="D5199" t="s">
        <v>133</v>
      </c>
      <c r="E5199" t="str">
        <f>VLOOKUP(D5199,Mapping!$E$2:$F$28,2,0)</f>
        <v>sum</v>
      </c>
      <c r="F5199">
        <v>0</v>
      </c>
    </row>
    <row r="5200" spans="1:6" x14ac:dyDescent="0.35">
      <c r="A5200" s="56">
        <v>44318</v>
      </c>
      <c r="B5200" s="56" t="str">
        <f>VLOOKUP(A5200,Mapping!$H$2:$I$215,2,0)</f>
        <v>Post</v>
      </c>
      <c r="C5200" s="123" t="str">
        <f>VLOOKUP(A5200,Mapping!$H$2:$J$215,3,0)</f>
        <v>Post</v>
      </c>
      <c r="D5200" t="s">
        <v>133</v>
      </c>
      <c r="E5200" t="str">
        <f>VLOOKUP(D5200,Mapping!$E$2:$F$28,2,0)</f>
        <v>sum</v>
      </c>
      <c r="F5200">
        <v>0</v>
      </c>
    </row>
    <row r="5201" spans="1:6" x14ac:dyDescent="0.35">
      <c r="A5201" s="56">
        <v>44319</v>
      </c>
      <c r="B5201" s="56" t="str">
        <f>VLOOKUP(A5201,Mapping!$H$2:$I$215,2,0)</f>
        <v>Post</v>
      </c>
      <c r="C5201" s="123" t="str">
        <f>VLOOKUP(A5201,Mapping!$H$2:$J$215,3,0)</f>
        <v>Post</v>
      </c>
      <c r="D5201" t="s">
        <v>133</v>
      </c>
      <c r="E5201" t="str">
        <f>VLOOKUP(D5201,Mapping!$E$2:$F$28,2,0)</f>
        <v>sum</v>
      </c>
      <c r="F5201">
        <v>0</v>
      </c>
    </row>
    <row r="5202" spans="1:6" x14ac:dyDescent="0.35">
      <c r="A5202" s="56">
        <v>44320</v>
      </c>
      <c r="B5202" s="56" t="str">
        <f>VLOOKUP(A5202,Mapping!$H$2:$I$215,2,0)</f>
        <v>Post</v>
      </c>
      <c r="C5202" s="123" t="str">
        <f>VLOOKUP(A5202,Mapping!$H$2:$J$215,3,0)</f>
        <v>Post</v>
      </c>
      <c r="D5202" t="s">
        <v>133</v>
      </c>
      <c r="E5202" t="str">
        <f>VLOOKUP(D5202,Mapping!$E$2:$F$28,2,0)</f>
        <v>sum</v>
      </c>
      <c r="F5202">
        <v>0</v>
      </c>
    </row>
    <row r="5203" spans="1:6" x14ac:dyDescent="0.35">
      <c r="A5203" s="56">
        <v>44321</v>
      </c>
      <c r="B5203" s="56" t="str">
        <f>VLOOKUP(A5203,Mapping!$H$2:$I$215,2,0)</f>
        <v>Post</v>
      </c>
      <c r="C5203" s="123" t="str">
        <f>VLOOKUP(A5203,Mapping!$H$2:$J$215,3,0)</f>
        <v>Post</v>
      </c>
      <c r="D5203" t="s">
        <v>133</v>
      </c>
      <c r="E5203" t="str">
        <f>VLOOKUP(D5203,Mapping!$E$2:$F$28,2,0)</f>
        <v>sum</v>
      </c>
      <c r="F5203">
        <v>0</v>
      </c>
    </row>
    <row r="5204" spans="1:6" x14ac:dyDescent="0.35">
      <c r="A5204" s="56">
        <v>44322</v>
      </c>
      <c r="B5204" s="56" t="str">
        <f>VLOOKUP(A5204,Mapping!$H$2:$I$215,2,0)</f>
        <v>Post</v>
      </c>
      <c r="C5204" s="123" t="str">
        <f>VLOOKUP(A5204,Mapping!$H$2:$J$215,3,0)</f>
        <v>Post</v>
      </c>
      <c r="D5204" t="s">
        <v>133</v>
      </c>
      <c r="E5204" t="str">
        <f>VLOOKUP(D5204,Mapping!$E$2:$F$28,2,0)</f>
        <v>sum</v>
      </c>
      <c r="F5204">
        <v>0</v>
      </c>
    </row>
    <row r="5205" spans="1:6" x14ac:dyDescent="0.35">
      <c r="A5205" s="56">
        <v>44323</v>
      </c>
      <c r="B5205" s="56" t="str">
        <f>VLOOKUP(A5205,Mapping!$H$2:$I$215,2,0)</f>
        <v>Post</v>
      </c>
      <c r="C5205" s="123" t="str">
        <f>VLOOKUP(A5205,Mapping!$H$2:$J$215,3,0)</f>
        <v>Post</v>
      </c>
      <c r="D5205" t="s">
        <v>133</v>
      </c>
      <c r="E5205" t="str">
        <f>VLOOKUP(D5205,Mapping!$E$2:$F$28,2,0)</f>
        <v>sum</v>
      </c>
      <c r="F5205">
        <v>0</v>
      </c>
    </row>
    <row r="5206" spans="1:6" x14ac:dyDescent="0.35">
      <c r="A5206" s="56">
        <v>44324</v>
      </c>
      <c r="B5206" s="56" t="str">
        <f>VLOOKUP(A5206,Mapping!$H$2:$I$215,2,0)</f>
        <v>Post</v>
      </c>
      <c r="C5206" s="123" t="str">
        <f>VLOOKUP(A5206,Mapping!$H$2:$J$215,3,0)</f>
        <v>Post</v>
      </c>
      <c r="D5206" t="s">
        <v>133</v>
      </c>
      <c r="E5206" t="str">
        <f>VLOOKUP(D5206,Mapping!$E$2:$F$28,2,0)</f>
        <v>sum</v>
      </c>
      <c r="F5206">
        <v>0</v>
      </c>
    </row>
    <row r="5207" spans="1:6" x14ac:dyDescent="0.35">
      <c r="A5207" s="56">
        <v>44325</v>
      </c>
      <c r="B5207" s="56" t="str">
        <f>VLOOKUP(A5207,Mapping!$H$2:$I$215,2,0)</f>
        <v>Post</v>
      </c>
      <c r="C5207" s="123" t="str">
        <f>VLOOKUP(A5207,Mapping!$H$2:$J$215,3,0)</f>
        <v>Post</v>
      </c>
      <c r="D5207" t="s">
        <v>133</v>
      </c>
      <c r="E5207" t="str">
        <f>VLOOKUP(D5207,Mapping!$E$2:$F$28,2,0)</f>
        <v>sum</v>
      </c>
      <c r="F5207">
        <v>0</v>
      </c>
    </row>
    <row r="5208" spans="1:6" x14ac:dyDescent="0.35">
      <c r="A5208" s="56">
        <v>44326</v>
      </c>
      <c r="B5208" s="56" t="str">
        <f>VLOOKUP(A5208,Mapping!$H$2:$I$215,2,0)</f>
        <v>Post</v>
      </c>
      <c r="C5208" s="123" t="str">
        <f>VLOOKUP(A5208,Mapping!$H$2:$J$215,3,0)</f>
        <v>Post</v>
      </c>
      <c r="D5208" t="s">
        <v>133</v>
      </c>
      <c r="E5208" t="str">
        <f>VLOOKUP(D5208,Mapping!$E$2:$F$28,2,0)</f>
        <v>sum</v>
      </c>
      <c r="F5208">
        <v>0</v>
      </c>
    </row>
    <row r="5209" spans="1:6" x14ac:dyDescent="0.35">
      <c r="A5209" s="56">
        <v>44327</v>
      </c>
      <c r="B5209" s="56" t="str">
        <f>VLOOKUP(A5209,Mapping!$H$2:$I$215,2,0)</f>
        <v>Post</v>
      </c>
      <c r="C5209" s="123" t="str">
        <f>VLOOKUP(A5209,Mapping!$H$2:$J$215,3,0)</f>
        <v>Post</v>
      </c>
      <c r="D5209" t="s">
        <v>133</v>
      </c>
      <c r="E5209" t="str">
        <f>VLOOKUP(D5209,Mapping!$E$2:$F$28,2,0)</f>
        <v>sum</v>
      </c>
      <c r="F5209">
        <v>0</v>
      </c>
    </row>
    <row r="5210" spans="1:6" x14ac:dyDescent="0.35">
      <c r="A5210" s="56">
        <v>44328</v>
      </c>
      <c r="B5210" s="56" t="str">
        <f>VLOOKUP(A5210,Mapping!$H$2:$I$215,2,0)</f>
        <v>Post</v>
      </c>
      <c r="C5210" s="123" t="str">
        <f>VLOOKUP(A5210,Mapping!$H$2:$J$215,3,0)</f>
        <v>Post</v>
      </c>
      <c r="D5210" t="s">
        <v>133</v>
      </c>
      <c r="E5210" t="str">
        <f>VLOOKUP(D5210,Mapping!$E$2:$F$28,2,0)</f>
        <v>sum</v>
      </c>
      <c r="F5210">
        <v>0</v>
      </c>
    </row>
    <row r="5211" spans="1:6" x14ac:dyDescent="0.35">
      <c r="A5211" s="56">
        <v>44329</v>
      </c>
      <c r="B5211" s="56" t="str">
        <f>VLOOKUP(A5211,Mapping!$H$2:$I$215,2,0)</f>
        <v>Post</v>
      </c>
      <c r="C5211" s="123" t="str">
        <f>VLOOKUP(A5211,Mapping!$H$2:$J$215,3,0)</f>
        <v>Post</v>
      </c>
      <c r="D5211" t="s">
        <v>133</v>
      </c>
      <c r="E5211" t="str">
        <f>VLOOKUP(D5211,Mapping!$E$2:$F$28,2,0)</f>
        <v>sum</v>
      </c>
      <c r="F5211">
        <v>0</v>
      </c>
    </row>
    <row r="5212" spans="1:6" x14ac:dyDescent="0.35">
      <c r="A5212" s="56">
        <v>44330</v>
      </c>
      <c r="B5212" s="56" t="str">
        <f>VLOOKUP(A5212,Mapping!$H$2:$I$215,2,0)</f>
        <v>Post</v>
      </c>
      <c r="C5212" s="123" t="str">
        <f>VLOOKUP(A5212,Mapping!$H$2:$J$215,3,0)</f>
        <v>Post</v>
      </c>
      <c r="D5212" t="s">
        <v>133</v>
      </c>
      <c r="E5212" t="str">
        <f>VLOOKUP(D5212,Mapping!$E$2:$F$28,2,0)</f>
        <v>sum</v>
      </c>
      <c r="F5212">
        <v>0</v>
      </c>
    </row>
    <row r="5213" spans="1:6" x14ac:dyDescent="0.35">
      <c r="A5213" s="56">
        <v>44331</v>
      </c>
      <c r="B5213" s="56" t="str">
        <f>VLOOKUP(A5213,Mapping!$H$2:$I$215,2,0)</f>
        <v>Post</v>
      </c>
      <c r="C5213" s="123" t="str">
        <f>VLOOKUP(A5213,Mapping!$H$2:$J$215,3,0)</f>
        <v>Post</v>
      </c>
      <c r="D5213" t="s">
        <v>133</v>
      </c>
      <c r="E5213" t="str">
        <f>VLOOKUP(D5213,Mapping!$E$2:$F$28,2,0)</f>
        <v>sum</v>
      </c>
      <c r="F5213">
        <v>0</v>
      </c>
    </row>
    <row r="5214" spans="1:6" x14ac:dyDescent="0.35">
      <c r="A5214" s="56">
        <v>44332</v>
      </c>
      <c r="B5214" s="56" t="str">
        <f>VLOOKUP(A5214,Mapping!$H$2:$I$215,2,0)</f>
        <v>Post</v>
      </c>
      <c r="C5214" s="123" t="str">
        <f>VLOOKUP(A5214,Mapping!$H$2:$J$215,3,0)</f>
        <v>Post</v>
      </c>
      <c r="D5214" t="s">
        <v>133</v>
      </c>
      <c r="E5214" t="str">
        <f>VLOOKUP(D5214,Mapping!$E$2:$F$28,2,0)</f>
        <v>sum</v>
      </c>
      <c r="F5214">
        <v>0</v>
      </c>
    </row>
    <row r="5215" spans="1:6" x14ac:dyDescent="0.35">
      <c r="A5215" s="56">
        <v>44333</v>
      </c>
      <c r="B5215" s="56" t="str">
        <f>VLOOKUP(A5215,Mapping!$H$2:$I$215,2,0)</f>
        <v>Post</v>
      </c>
      <c r="C5215" s="123" t="str">
        <f>VLOOKUP(A5215,Mapping!$H$2:$J$215,3,0)</f>
        <v>Post</v>
      </c>
      <c r="D5215" t="s">
        <v>133</v>
      </c>
      <c r="E5215" t="str">
        <f>VLOOKUP(D5215,Mapping!$E$2:$F$28,2,0)</f>
        <v>sum</v>
      </c>
      <c r="F5215">
        <v>0</v>
      </c>
    </row>
    <row r="5216" spans="1:6" x14ac:dyDescent="0.35">
      <c r="A5216" s="56">
        <v>44334</v>
      </c>
      <c r="B5216" s="56" t="str">
        <f>VLOOKUP(A5216,Mapping!$H$2:$I$215,2,0)</f>
        <v>Post</v>
      </c>
      <c r="C5216" s="123" t="str">
        <f>VLOOKUP(A5216,Mapping!$H$2:$J$215,3,0)</f>
        <v>Post</v>
      </c>
      <c r="D5216" t="s">
        <v>133</v>
      </c>
      <c r="E5216" t="str">
        <f>VLOOKUP(D5216,Mapping!$E$2:$F$28,2,0)</f>
        <v>sum</v>
      </c>
      <c r="F5216">
        <v>0</v>
      </c>
    </row>
    <row r="5217" spans="1:6" x14ac:dyDescent="0.35">
      <c r="A5217" s="56">
        <v>44335</v>
      </c>
      <c r="B5217" s="56" t="str">
        <f>VLOOKUP(A5217,Mapping!$H$2:$I$215,2,0)</f>
        <v>Post</v>
      </c>
      <c r="C5217" s="123" t="str">
        <f>VLOOKUP(A5217,Mapping!$H$2:$J$215,3,0)</f>
        <v>Post</v>
      </c>
      <c r="D5217" t="s">
        <v>133</v>
      </c>
      <c r="E5217" t="str">
        <f>VLOOKUP(D5217,Mapping!$E$2:$F$28,2,0)</f>
        <v>sum</v>
      </c>
      <c r="F5217">
        <v>0</v>
      </c>
    </row>
    <row r="5218" spans="1:6" x14ac:dyDescent="0.35">
      <c r="A5218" s="56">
        <v>44336</v>
      </c>
      <c r="B5218" s="56" t="str">
        <f>VLOOKUP(A5218,Mapping!$H$2:$I$215,2,0)</f>
        <v>Post</v>
      </c>
      <c r="C5218" s="123" t="str">
        <f>VLOOKUP(A5218,Mapping!$H$2:$J$215,3,0)</f>
        <v>Post</v>
      </c>
      <c r="D5218" t="s">
        <v>133</v>
      </c>
      <c r="E5218" t="str">
        <f>VLOOKUP(D5218,Mapping!$E$2:$F$28,2,0)</f>
        <v>sum</v>
      </c>
      <c r="F5218">
        <v>0</v>
      </c>
    </row>
    <row r="5219" spans="1:6" x14ac:dyDescent="0.35">
      <c r="A5219" s="56">
        <v>44337</v>
      </c>
      <c r="B5219" s="56" t="str">
        <f>VLOOKUP(A5219,Mapping!$H$2:$I$215,2,0)</f>
        <v>Post</v>
      </c>
      <c r="C5219" s="123" t="str">
        <f>VLOOKUP(A5219,Mapping!$H$2:$J$215,3,0)</f>
        <v>Post</v>
      </c>
      <c r="D5219" t="s">
        <v>133</v>
      </c>
      <c r="E5219" t="str">
        <f>VLOOKUP(D5219,Mapping!$E$2:$F$28,2,0)</f>
        <v>sum</v>
      </c>
      <c r="F5219">
        <v>0</v>
      </c>
    </row>
    <row r="5220" spans="1:6" x14ac:dyDescent="0.35">
      <c r="A5220" s="56">
        <v>44338</v>
      </c>
      <c r="B5220" s="56" t="str">
        <f>VLOOKUP(A5220,Mapping!$H$2:$I$215,2,0)</f>
        <v>Post</v>
      </c>
      <c r="C5220" s="123" t="str">
        <f>VLOOKUP(A5220,Mapping!$H$2:$J$215,3,0)</f>
        <v>Post</v>
      </c>
      <c r="D5220" t="s">
        <v>133</v>
      </c>
      <c r="E5220" t="str">
        <f>VLOOKUP(D5220,Mapping!$E$2:$F$28,2,0)</f>
        <v>sum</v>
      </c>
      <c r="F5220">
        <v>0</v>
      </c>
    </row>
    <row r="5221" spans="1:6" x14ac:dyDescent="0.35">
      <c r="A5221" s="56">
        <v>44339</v>
      </c>
      <c r="B5221" s="56" t="str">
        <f>VLOOKUP(A5221,Mapping!$H$2:$I$215,2,0)</f>
        <v>Post</v>
      </c>
      <c r="C5221" s="123" t="str">
        <f>VLOOKUP(A5221,Mapping!$H$2:$J$215,3,0)</f>
        <v>Post</v>
      </c>
      <c r="D5221" t="s">
        <v>133</v>
      </c>
      <c r="E5221" t="str">
        <f>VLOOKUP(D5221,Mapping!$E$2:$F$28,2,0)</f>
        <v>sum</v>
      </c>
      <c r="F5221">
        <v>0</v>
      </c>
    </row>
    <row r="5222" spans="1:6" x14ac:dyDescent="0.35">
      <c r="A5222" s="56">
        <v>44340</v>
      </c>
      <c r="B5222" s="56" t="str">
        <f>VLOOKUP(A5222,Mapping!$H$2:$I$215,2,0)</f>
        <v>Post</v>
      </c>
      <c r="C5222" s="123" t="str">
        <f>VLOOKUP(A5222,Mapping!$H$2:$J$215,3,0)</f>
        <v>Post</v>
      </c>
      <c r="D5222" t="s">
        <v>133</v>
      </c>
      <c r="E5222" t="str">
        <f>VLOOKUP(D5222,Mapping!$E$2:$F$28,2,0)</f>
        <v>sum</v>
      </c>
      <c r="F5222">
        <v>0</v>
      </c>
    </row>
    <row r="5223" spans="1:6" x14ac:dyDescent="0.35">
      <c r="A5223" s="56">
        <v>44341</v>
      </c>
      <c r="B5223" s="56" t="str">
        <f>VLOOKUP(A5223,Mapping!$H$2:$I$215,2,0)</f>
        <v>Post</v>
      </c>
      <c r="C5223" s="123" t="str">
        <f>VLOOKUP(A5223,Mapping!$H$2:$J$215,3,0)</f>
        <v>Post</v>
      </c>
      <c r="D5223" t="s">
        <v>133</v>
      </c>
      <c r="E5223" t="str">
        <f>VLOOKUP(D5223,Mapping!$E$2:$F$28,2,0)</f>
        <v>sum</v>
      </c>
      <c r="F5223">
        <v>0</v>
      </c>
    </row>
    <row r="5224" spans="1:6" x14ac:dyDescent="0.35">
      <c r="A5224" s="56">
        <v>44342</v>
      </c>
      <c r="B5224" s="56" t="str">
        <f>VLOOKUP(A5224,Mapping!$H$2:$I$215,2,0)</f>
        <v>Post</v>
      </c>
      <c r="C5224" s="123" t="str">
        <f>VLOOKUP(A5224,Mapping!$H$2:$J$215,3,0)</f>
        <v>Post</v>
      </c>
      <c r="D5224" t="s">
        <v>133</v>
      </c>
      <c r="E5224" t="str">
        <f>VLOOKUP(D5224,Mapping!$E$2:$F$28,2,0)</f>
        <v>sum</v>
      </c>
      <c r="F5224">
        <v>0</v>
      </c>
    </row>
    <row r="5225" spans="1:6" x14ac:dyDescent="0.35">
      <c r="A5225" s="56">
        <v>44343</v>
      </c>
      <c r="B5225" s="56" t="str">
        <f>VLOOKUP(A5225,Mapping!$H$2:$I$215,2,0)</f>
        <v>Post</v>
      </c>
      <c r="C5225" s="123" t="str">
        <f>VLOOKUP(A5225,Mapping!$H$2:$J$215,3,0)</f>
        <v>Post</v>
      </c>
      <c r="D5225" t="s">
        <v>133</v>
      </c>
      <c r="E5225" t="str">
        <f>VLOOKUP(D5225,Mapping!$E$2:$F$28,2,0)</f>
        <v>sum</v>
      </c>
      <c r="F5225">
        <v>1</v>
      </c>
    </row>
    <row r="5226" spans="1:6" x14ac:dyDescent="0.35">
      <c r="A5226" s="56">
        <v>44344</v>
      </c>
      <c r="B5226" s="56" t="str">
        <f>VLOOKUP(A5226,Mapping!$H$2:$I$215,2,0)</f>
        <v>Post</v>
      </c>
      <c r="C5226" s="123" t="str">
        <f>VLOOKUP(A5226,Mapping!$H$2:$J$215,3,0)</f>
        <v>Post</v>
      </c>
      <c r="D5226" t="s">
        <v>133</v>
      </c>
      <c r="E5226" t="str">
        <f>VLOOKUP(D5226,Mapping!$E$2:$F$28,2,0)</f>
        <v>sum</v>
      </c>
      <c r="F5226">
        <v>1</v>
      </c>
    </row>
    <row r="5227" spans="1:6" x14ac:dyDescent="0.35">
      <c r="A5227" s="56">
        <v>44345</v>
      </c>
      <c r="B5227" s="56" t="str">
        <f>VLOOKUP(A5227,Mapping!$H$2:$I$215,2,0)</f>
        <v>Post</v>
      </c>
      <c r="C5227" s="123" t="str">
        <f>VLOOKUP(A5227,Mapping!$H$2:$J$215,3,0)</f>
        <v>Post</v>
      </c>
      <c r="D5227" t="s">
        <v>133</v>
      </c>
      <c r="E5227" t="str">
        <f>VLOOKUP(D5227,Mapping!$E$2:$F$28,2,0)</f>
        <v>sum</v>
      </c>
      <c r="F5227">
        <v>1</v>
      </c>
    </row>
    <row r="5228" spans="1:6" x14ac:dyDescent="0.35">
      <c r="A5228" s="56">
        <v>44346</v>
      </c>
      <c r="B5228" s="56" t="str">
        <f>VLOOKUP(A5228,Mapping!$H$2:$I$215,2,0)</f>
        <v>Post</v>
      </c>
      <c r="C5228" s="123" t="str">
        <f>VLOOKUP(A5228,Mapping!$H$2:$J$215,3,0)</f>
        <v>Post</v>
      </c>
      <c r="D5228" t="s">
        <v>133</v>
      </c>
      <c r="E5228" t="str">
        <f>VLOOKUP(D5228,Mapping!$E$2:$F$28,2,0)</f>
        <v>sum</v>
      </c>
      <c r="F5228">
        <v>1</v>
      </c>
    </row>
    <row r="5229" spans="1:6" x14ac:dyDescent="0.35">
      <c r="A5229" s="56">
        <v>44347</v>
      </c>
      <c r="B5229" s="56" t="str">
        <f>VLOOKUP(A5229,Mapping!$H$2:$I$215,2,0)</f>
        <v>Post</v>
      </c>
      <c r="C5229" s="123" t="str">
        <f>VLOOKUP(A5229,Mapping!$H$2:$J$215,3,0)</f>
        <v>Post</v>
      </c>
      <c r="D5229" t="s">
        <v>133</v>
      </c>
      <c r="E5229" t="str">
        <f>VLOOKUP(D5229,Mapping!$E$2:$F$28,2,0)</f>
        <v>sum</v>
      </c>
      <c r="F5229">
        <v>1</v>
      </c>
    </row>
    <row r="5230" spans="1:6" x14ac:dyDescent="0.35">
      <c r="A5230" s="56">
        <v>44348</v>
      </c>
      <c r="B5230" s="56" t="str">
        <f>VLOOKUP(A5230,Mapping!$H$2:$I$215,2,0)</f>
        <v>Post</v>
      </c>
      <c r="C5230" s="123" t="str">
        <f>VLOOKUP(A5230,Mapping!$H$2:$J$215,3,0)</f>
        <v>Post</v>
      </c>
      <c r="D5230" t="s">
        <v>133</v>
      </c>
      <c r="E5230" t="str">
        <f>VLOOKUP(D5230,Mapping!$E$2:$F$28,2,0)</f>
        <v>sum</v>
      </c>
      <c r="F5230">
        <v>1</v>
      </c>
    </row>
    <row r="5231" spans="1:6" x14ac:dyDescent="0.35">
      <c r="A5231" s="56">
        <v>44349</v>
      </c>
      <c r="B5231" s="56" t="str">
        <f>VLOOKUP(A5231,Mapping!$H$2:$I$215,2,0)</f>
        <v>Post</v>
      </c>
      <c r="C5231" s="123" t="str">
        <f>VLOOKUP(A5231,Mapping!$H$2:$J$215,3,0)</f>
        <v>Post</v>
      </c>
      <c r="D5231" t="s">
        <v>133</v>
      </c>
      <c r="E5231" t="str">
        <f>VLOOKUP(D5231,Mapping!$E$2:$F$28,2,0)</f>
        <v>sum</v>
      </c>
      <c r="F5231">
        <v>1</v>
      </c>
    </row>
    <row r="5232" spans="1:6" x14ac:dyDescent="0.35">
      <c r="A5232" s="56">
        <v>44350</v>
      </c>
      <c r="B5232" s="56" t="str">
        <f>VLOOKUP(A5232,Mapping!$H$2:$I$215,2,0)</f>
        <v>Post</v>
      </c>
      <c r="C5232" s="123" t="str">
        <f>VLOOKUP(A5232,Mapping!$H$2:$J$215,3,0)</f>
        <v>Post</v>
      </c>
      <c r="D5232" t="s">
        <v>133</v>
      </c>
      <c r="E5232" t="str">
        <f>VLOOKUP(D5232,Mapping!$E$2:$F$28,2,0)</f>
        <v>sum</v>
      </c>
      <c r="F5232">
        <v>1</v>
      </c>
    </row>
    <row r="5233" spans="1:6" x14ac:dyDescent="0.35">
      <c r="A5233" s="56">
        <v>44351</v>
      </c>
      <c r="B5233" s="56" t="str">
        <f>VLOOKUP(A5233,Mapping!$H$2:$I$215,2,0)</f>
        <v>Post</v>
      </c>
      <c r="C5233" s="123" t="str">
        <f>VLOOKUP(A5233,Mapping!$H$2:$J$215,3,0)</f>
        <v>Post</v>
      </c>
      <c r="D5233" t="s">
        <v>133</v>
      </c>
      <c r="E5233" t="str">
        <f>VLOOKUP(D5233,Mapping!$E$2:$F$28,2,0)</f>
        <v>sum</v>
      </c>
      <c r="F5233">
        <v>1</v>
      </c>
    </row>
    <row r="5234" spans="1:6" x14ac:dyDescent="0.35">
      <c r="A5234" s="56">
        <v>44352</v>
      </c>
      <c r="B5234" s="56" t="str">
        <f>VLOOKUP(A5234,Mapping!$H$2:$I$215,2,0)</f>
        <v>Post</v>
      </c>
      <c r="C5234" s="123" t="str">
        <f>VLOOKUP(A5234,Mapping!$H$2:$J$215,3,0)</f>
        <v>Post</v>
      </c>
      <c r="D5234" t="s">
        <v>133</v>
      </c>
      <c r="E5234" t="str">
        <f>VLOOKUP(D5234,Mapping!$E$2:$F$28,2,0)</f>
        <v>sum</v>
      </c>
      <c r="F5234">
        <v>1</v>
      </c>
    </row>
    <row r="5235" spans="1:6" x14ac:dyDescent="0.35">
      <c r="A5235" s="56">
        <v>44353</v>
      </c>
      <c r="B5235" s="56" t="str">
        <f>VLOOKUP(A5235,Mapping!$H$2:$I$215,2,0)</f>
        <v>Post</v>
      </c>
      <c r="C5235" s="123" t="str">
        <f>VLOOKUP(A5235,Mapping!$H$2:$J$215,3,0)</f>
        <v>Post</v>
      </c>
      <c r="D5235" t="s">
        <v>133</v>
      </c>
      <c r="E5235" t="str">
        <f>VLOOKUP(D5235,Mapping!$E$2:$F$28,2,0)</f>
        <v>sum</v>
      </c>
      <c r="F5235">
        <v>1</v>
      </c>
    </row>
    <row r="5236" spans="1:6" x14ac:dyDescent="0.35">
      <c r="A5236" s="56">
        <v>44354</v>
      </c>
      <c r="B5236" s="56" t="str">
        <f>VLOOKUP(A5236,Mapping!$H$2:$I$215,2,0)</f>
        <v>Post</v>
      </c>
      <c r="C5236" s="123" t="str">
        <f>VLOOKUP(A5236,Mapping!$H$2:$J$215,3,0)</f>
        <v>Post</v>
      </c>
      <c r="D5236" t="s">
        <v>133</v>
      </c>
      <c r="E5236" t="str">
        <f>VLOOKUP(D5236,Mapping!$E$2:$F$28,2,0)</f>
        <v>sum</v>
      </c>
      <c r="F5236">
        <v>1</v>
      </c>
    </row>
    <row r="5237" spans="1:6" x14ac:dyDescent="0.35">
      <c r="A5237" s="56">
        <v>44355</v>
      </c>
      <c r="B5237" s="56" t="str">
        <f>VLOOKUP(A5237,Mapping!$H$2:$I$215,2,0)</f>
        <v>Post</v>
      </c>
      <c r="C5237" s="123" t="str">
        <f>VLOOKUP(A5237,Mapping!$H$2:$J$215,3,0)</f>
        <v>Post</v>
      </c>
      <c r="D5237" t="s">
        <v>133</v>
      </c>
      <c r="E5237" t="str">
        <f>VLOOKUP(D5237,Mapping!$E$2:$F$28,2,0)</f>
        <v>sum</v>
      </c>
      <c r="F5237">
        <v>1</v>
      </c>
    </row>
    <row r="5238" spans="1:6" x14ac:dyDescent="0.35">
      <c r="A5238" s="56">
        <v>44356</v>
      </c>
      <c r="B5238" s="56" t="str">
        <f>VLOOKUP(A5238,Mapping!$H$2:$I$215,2,0)</f>
        <v>Post</v>
      </c>
      <c r="C5238" s="123" t="str">
        <f>VLOOKUP(A5238,Mapping!$H$2:$J$215,3,0)</f>
        <v>Post</v>
      </c>
      <c r="D5238" t="s">
        <v>133</v>
      </c>
      <c r="E5238" t="str">
        <f>VLOOKUP(D5238,Mapping!$E$2:$F$28,2,0)</f>
        <v>sum</v>
      </c>
      <c r="F5238">
        <v>1</v>
      </c>
    </row>
    <row r="5239" spans="1:6" x14ac:dyDescent="0.35">
      <c r="A5239" s="56">
        <v>44357</v>
      </c>
      <c r="B5239" s="56" t="str">
        <f>VLOOKUP(A5239,Mapping!$H$2:$I$215,2,0)</f>
        <v>Post</v>
      </c>
      <c r="C5239" s="123" t="str">
        <f>VLOOKUP(A5239,Mapping!$H$2:$J$215,3,0)</f>
        <v>Post</v>
      </c>
      <c r="D5239" t="s">
        <v>133</v>
      </c>
      <c r="E5239" t="str">
        <f>VLOOKUP(D5239,Mapping!$E$2:$F$28,2,0)</f>
        <v>sum</v>
      </c>
      <c r="F5239">
        <v>1</v>
      </c>
    </row>
    <row r="5240" spans="1:6" x14ac:dyDescent="0.35">
      <c r="A5240" s="56">
        <v>44358</v>
      </c>
      <c r="B5240" s="56" t="str">
        <f>VLOOKUP(A5240,Mapping!$H$2:$I$215,2,0)</f>
        <v>Post</v>
      </c>
      <c r="C5240" s="123" t="str">
        <f>VLOOKUP(A5240,Mapping!$H$2:$J$215,3,0)</f>
        <v>Post</v>
      </c>
      <c r="D5240" t="s">
        <v>133</v>
      </c>
      <c r="E5240" t="str">
        <f>VLOOKUP(D5240,Mapping!$E$2:$F$28,2,0)</f>
        <v>sum</v>
      </c>
      <c r="F5240">
        <v>1</v>
      </c>
    </row>
    <row r="5241" spans="1:6" x14ac:dyDescent="0.35">
      <c r="A5241" s="56">
        <v>44359</v>
      </c>
      <c r="B5241" s="56" t="str">
        <f>VLOOKUP(A5241,Mapping!$H$2:$I$215,2,0)</f>
        <v>Post</v>
      </c>
      <c r="C5241" s="123" t="str">
        <f>VLOOKUP(A5241,Mapping!$H$2:$J$215,3,0)</f>
        <v>Post</v>
      </c>
      <c r="D5241" t="s">
        <v>133</v>
      </c>
      <c r="E5241" t="str">
        <f>VLOOKUP(D5241,Mapping!$E$2:$F$28,2,0)</f>
        <v>sum</v>
      </c>
      <c r="F5241">
        <v>1</v>
      </c>
    </row>
    <row r="5242" spans="1:6" x14ac:dyDescent="0.35">
      <c r="A5242" s="56">
        <v>44360</v>
      </c>
      <c r="B5242" s="56" t="str">
        <f>VLOOKUP(A5242,Mapping!$H$2:$I$215,2,0)</f>
        <v>Post</v>
      </c>
      <c r="C5242" s="123" t="str">
        <f>VLOOKUP(A5242,Mapping!$H$2:$J$215,3,0)</f>
        <v>Post</v>
      </c>
      <c r="D5242" t="s">
        <v>133</v>
      </c>
      <c r="E5242" t="str">
        <f>VLOOKUP(D5242,Mapping!$E$2:$F$28,2,0)</f>
        <v>sum</v>
      </c>
      <c r="F5242">
        <v>1</v>
      </c>
    </row>
    <row r="5243" spans="1:6" x14ac:dyDescent="0.35">
      <c r="A5243" s="56">
        <v>44361</v>
      </c>
      <c r="B5243" s="56" t="str">
        <f>VLOOKUP(A5243,Mapping!$H$2:$I$215,2,0)</f>
        <v>Post</v>
      </c>
      <c r="C5243" s="123" t="str">
        <f>VLOOKUP(A5243,Mapping!$H$2:$J$215,3,0)</f>
        <v>Post</v>
      </c>
      <c r="D5243" t="s">
        <v>133</v>
      </c>
      <c r="E5243" t="str">
        <f>VLOOKUP(D5243,Mapping!$E$2:$F$28,2,0)</f>
        <v>sum</v>
      </c>
      <c r="F5243">
        <v>1</v>
      </c>
    </row>
    <row r="5244" spans="1:6" x14ac:dyDescent="0.35">
      <c r="A5244" s="56">
        <v>44362</v>
      </c>
      <c r="B5244" s="56" t="str">
        <f>VLOOKUP(A5244,Mapping!$H$2:$I$215,2,0)</f>
        <v>Post</v>
      </c>
      <c r="C5244" s="123" t="str">
        <f>VLOOKUP(A5244,Mapping!$H$2:$J$215,3,0)</f>
        <v>Post</v>
      </c>
      <c r="D5244" t="s">
        <v>133</v>
      </c>
      <c r="E5244" t="str">
        <f>VLOOKUP(D5244,Mapping!$E$2:$F$28,2,0)</f>
        <v>sum</v>
      </c>
      <c r="F5244">
        <v>1</v>
      </c>
    </row>
    <row r="5245" spans="1:6" x14ac:dyDescent="0.35">
      <c r="A5245" s="56">
        <v>44363</v>
      </c>
      <c r="B5245" s="56" t="str">
        <f>VLOOKUP(A5245,Mapping!$H$2:$I$215,2,0)</f>
        <v>Post</v>
      </c>
      <c r="C5245" s="123" t="str">
        <f>VLOOKUP(A5245,Mapping!$H$2:$J$215,3,0)</f>
        <v>Post</v>
      </c>
      <c r="D5245" t="s">
        <v>133</v>
      </c>
      <c r="E5245" t="str">
        <f>VLOOKUP(D5245,Mapping!$E$2:$F$28,2,0)</f>
        <v>sum</v>
      </c>
      <c r="F5245">
        <v>1</v>
      </c>
    </row>
    <row r="5246" spans="1:6" x14ac:dyDescent="0.35">
      <c r="A5246" s="56">
        <v>44364</v>
      </c>
      <c r="B5246" s="56" t="str">
        <f>VLOOKUP(A5246,Mapping!$H$2:$I$215,2,0)</f>
        <v>Post</v>
      </c>
      <c r="C5246" s="123" t="str">
        <f>VLOOKUP(A5246,Mapping!$H$2:$J$215,3,0)</f>
        <v>Post</v>
      </c>
      <c r="D5246" t="s">
        <v>133</v>
      </c>
      <c r="E5246" t="str">
        <f>VLOOKUP(D5246,Mapping!$E$2:$F$28,2,0)</f>
        <v>sum</v>
      </c>
      <c r="F5246">
        <v>1</v>
      </c>
    </row>
    <row r="5247" spans="1:6" x14ac:dyDescent="0.35">
      <c r="A5247" s="56">
        <v>44365</v>
      </c>
      <c r="B5247" s="56" t="str">
        <f>VLOOKUP(A5247,Mapping!$H$2:$I$215,2,0)</f>
        <v>Post</v>
      </c>
      <c r="C5247" s="123" t="str">
        <f>VLOOKUP(A5247,Mapping!$H$2:$J$215,3,0)</f>
        <v>Post</v>
      </c>
      <c r="D5247" t="s">
        <v>133</v>
      </c>
      <c r="E5247" t="str">
        <f>VLOOKUP(D5247,Mapping!$E$2:$F$28,2,0)</f>
        <v>sum</v>
      </c>
      <c r="F5247">
        <v>0</v>
      </c>
    </row>
    <row r="5248" spans="1:6" x14ac:dyDescent="0.35">
      <c r="A5248" s="56">
        <v>44366</v>
      </c>
      <c r="B5248" s="56" t="str">
        <f>VLOOKUP(A5248,Mapping!$H$2:$I$215,2,0)</f>
        <v>Post</v>
      </c>
      <c r="C5248" s="123" t="str">
        <f>VLOOKUP(A5248,Mapping!$H$2:$J$215,3,0)</f>
        <v>Post</v>
      </c>
      <c r="D5248" t="s">
        <v>133</v>
      </c>
      <c r="E5248" t="str">
        <f>VLOOKUP(D5248,Mapping!$E$2:$F$28,2,0)</f>
        <v>sum</v>
      </c>
      <c r="F5248">
        <v>0</v>
      </c>
    </row>
    <row r="5249" spans="1:6" x14ac:dyDescent="0.35">
      <c r="A5249" s="56">
        <v>44367</v>
      </c>
      <c r="B5249" s="56" t="str">
        <f>VLOOKUP(A5249,Mapping!$H$2:$I$215,2,0)</f>
        <v>Post</v>
      </c>
      <c r="C5249" s="123" t="str">
        <f>VLOOKUP(A5249,Mapping!$H$2:$J$215,3,0)</f>
        <v>Post</v>
      </c>
      <c r="D5249" t="s">
        <v>133</v>
      </c>
      <c r="E5249" t="str">
        <f>VLOOKUP(D5249,Mapping!$E$2:$F$28,2,0)</f>
        <v>sum</v>
      </c>
      <c r="F5249">
        <v>0</v>
      </c>
    </row>
    <row r="5250" spans="1:6" x14ac:dyDescent="0.35">
      <c r="A5250" s="56">
        <v>44368</v>
      </c>
      <c r="B5250" s="56" t="str">
        <f>VLOOKUP(A5250,Mapping!$H$2:$I$215,2,0)</f>
        <v>Post</v>
      </c>
      <c r="C5250" s="123" t="str">
        <f>VLOOKUP(A5250,Mapping!$H$2:$J$215,3,0)</f>
        <v>Post</v>
      </c>
      <c r="D5250" t="s">
        <v>133</v>
      </c>
      <c r="E5250" t="str">
        <f>VLOOKUP(D5250,Mapping!$E$2:$F$28,2,0)</f>
        <v>sum</v>
      </c>
      <c r="F5250">
        <v>0</v>
      </c>
    </row>
    <row r="5251" spans="1:6" x14ac:dyDescent="0.35">
      <c r="A5251" s="56">
        <v>44369</v>
      </c>
      <c r="B5251" s="56" t="str">
        <f>VLOOKUP(A5251,Mapping!$H$2:$I$215,2,0)</f>
        <v>Post</v>
      </c>
      <c r="C5251" s="123" t="str">
        <f>VLOOKUP(A5251,Mapping!$H$2:$J$215,3,0)</f>
        <v>Post</v>
      </c>
      <c r="D5251" t="s">
        <v>133</v>
      </c>
      <c r="E5251" t="str">
        <f>VLOOKUP(D5251,Mapping!$E$2:$F$28,2,0)</f>
        <v>sum</v>
      </c>
      <c r="F5251">
        <v>0</v>
      </c>
    </row>
    <row r="5252" spans="1:6" x14ac:dyDescent="0.35">
      <c r="A5252" s="56">
        <v>44370</v>
      </c>
      <c r="B5252" s="56" t="str">
        <f>VLOOKUP(A5252,Mapping!$H$2:$I$215,2,0)</f>
        <v>Post</v>
      </c>
      <c r="C5252" s="123">
        <f>VLOOKUP(A5252,Mapping!$H$2:$J$215,3,0)</f>
        <v>0</v>
      </c>
      <c r="D5252" t="s">
        <v>133</v>
      </c>
      <c r="E5252" t="str">
        <f>VLOOKUP(D5252,Mapping!$E$2:$F$28,2,0)</f>
        <v>sum</v>
      </c>
      <c r="F5252">
        <v>0</v>
      </c>
    </row>
    <row r="5253" spans="1:6" x14ac:dyDescent="0.35">
      <c r="A5253" s="56">
        <v>44371</v>
      </c>
      <c r="B5253" s="56" t="str">
        <f>VLOOKUP(A5253,Mapping!$H$2:$I$215,2,0)</f>
        <v>Post</v>
      </c>
      <c r="C5253" s="123">
        <f>VLOOKUP(A5253,Mapping!$H$2:$J$215,3,0)</f>
        <v>0</v>
      </c>
      <c r="D5253" t="s">
        <v>133</v>
      </c>
      <c r="E5253" t="str">
        <f>VLOOKUP(D5253,Mapping!$E$2:$F$28,2,0)</f>
        <v>sum</v>
      </c>
      <c r="F5253">
        <v>0</v>
      </c>
    </row>
    <row r="5254" spans="1:6" x14ac:dyDescent="0.35">
      <c r="A5254" s="56">
        <v>44372</v>
      </c>
      <c r="B5254" s="56" t="str">
        <f>VLOOKUP(A5254,Mapping!$H$2:$I$215,2,0)</f>
        <v>Post</v>
      </c>
      <c r="C5254" s="123">
        <f>VLOOKUP(A5254,Mapping!$H$2:$J$215,3,0)</f>
        <v>0</v>
      </c>
      <c r="D5254" t="s">
        <v>133</v>
      </c>
      <c r="E5254" t="str">
        <f>VLOOKUP(D5254,Mapping!$E$2:$F$28,2,0)</f>
        <v>sum</v>
      </c>
      <c r="F5254">
        <v>0</v>
      </c>
    </row>
    <row r="5255" spans="1:6" x14ac:dyDescent="0.35">
      <c r="A5255" s="56">
        <v>44373</v>
      </c>
      <c r="B5255" s="56" t="str">
        <f>VLOOKUP(A5255,Mapping!$H$2:$I$215,2,0)</f>
        <v>Post</v>
      </c>
      <c r="C5255" s="123">
        <f>VLOOKUP(A5255,Mapping!$H$2:$J$215,3,0)</f>
        <v>0</v>
      </c>
      <c r="D5255" t="s">
        <v>133</v>
      </c>
      <c r="E5255" t="str">
        <f>VLOOKUP(D5255,Mapping!$E$2:$F$28,2,0)</f>
        <v>sum</v>
      </c>
      <c r="F5255">
        <v>0</v>
      </c>
    </row>
    <row r="5256" spans="1:6" x14ac:dyDescent="0.35">
      <c r="A5256" s="56">
        <v>44374</v>
      </c>
      <c r="B5256" s="56" t="str">
        <f>VLOOKUP(A5256,Mapping!$H$2:$I$215,2,0)</f>
        <v>Post</v>
      </c>
      <c r="C5256" s="123">
        <f>VLOOKUP(A5256,Mapping!$H$2:$J$215,3,0)</f>
        <v>0</v>
      </c>
      <c r="D5256" t="s">
        <v>133</v>
      </c>
      <c r="E5256" t="str">
        <f>VLOOKUP(D5256,Mapping!$E$2:$F$28,2,0)</f>
        <v>sum</v>
      </c>
      <c r="F5256">
        <v>0</v>
      </c>
    </row>
    <row r="5257" spans="1:6" x14ac:dyDescent="0.35">
      <c r="A5257" s="56">
        <v>44375</v>
      </c>
      <c r="B5257" s="56" t="str">
        <f>VLOOKUP(A5257,Mapping!$H$2:$I$215,2,0)</f>
        <v>Post</v>
      </c>
      <c r="C5257" s="123">
        <f>VLOOKUP(A5257,Mapping!$H$2:$J$215,3,0)</f>
        <v>0</v>
      </c>
      <c r="D5257" t="s">
        <v>133</v>
      </c>
      <c r="E5257" t="str">
        <f>VLOOKUP(D5257,Mapping!$E$2:$F$28,2,0)</f>
        <v>sum</v>
      </c>
      <c r="F5257">
        <v>0</v>
      </c>
    </row>
    <row r="5258" spans="1:6" x14ac:dyDescent="0.35">
      <c r="A5258" s="56">
        <v>44376</v>
      </c>
      <c r="B5258" s="56" t="str">
        <f>VLOOKUP(A5258,Mapping!$H$2:$I$215,2,0)</f>
        <v>Post</v>
      </c>
      <c r="C5258" s="123">
        <f>VLOOKUP(A5258,Mapping!$H$2:$J$215,3,0)</f>
        <v>0</v>
      </c>
      <c r="D5258" t="s">
        <v>133</v>
      </c>
      <c r="E5258" t="str">
        <f>VLOOKUP(D5258,Mapping!$E$2:$F$28,2,0)</f>
        <v>sum</v>
      </c>
      <c r="F5258">
        <v>0</v>
      </c>
    </row>
    <row r="5259" spans="1:6" x14ac:dyDescent="0.35">
      <c r="A5259" s="56">
        <v>44377</v>
      </c>
      <c r="B5259" s="56" t="str">
        <f>VLOOKUP(A5259,Mapping!$H$2:$I$215,2,0)</f>
        <v>Post</v>
      </c>
      <c r="C5259" s="123">
        <f>VLOOKUP(A5259,Mapping!$H$2:$J$215,3,0)</f>
        <v>0</v>
      </c>
      <c r="D5259" t="s">
        <v>133</v>
      </c>
      <c r="E5259" t="str">
        <f>VLOOKUP(D5259,Mapping!$E$2:$F$28,2,0)</f>
        <v>sum</v>
      </c>
      <c r="F5259">
        <v>0</v>
      </c>
    </row>
    <row r="5260" spans="1:6" x14ac:dyDescent="0.35">
      <c r="A5260" s="56">
        <v>44378</v>
      </c>
      <c r="B5260" s="56" t="str">
        <f>VLOOKUP(A5260,Mapping!$H$2:$I$215,2,0)</f>
        <v>Post</v>
      </c>
      <c r="C5260" s="123">
        <f>VLOOKUP(A5260,Mapping!$H$2:$J$215,3,0)</f>
        <v>0</v>
      </c>
      <c r="D5260" t="s">
        <v>133</v>
      </c>
      <c r="E5260" t="str">
        <f>VLOOKUP(D5260,Mapping!$E$2:$F$28,2,0)</f>
        <v>sum</v>
      </c>
      <c r="F5260">
        <v>0</v>
      </c>
    </row>
    <row r="5261" spans="1:6" x14ac:dyDescent="0.35">
      <c r="A5261" s="56">
        <v>44379</v>
      </c>
      <c r="B5261" s="56" t="str">
        <f>VLOOKUP(A5261,Mapping!$H$2:$I$215,2,0)</f>
        <v>Post</v>
      </c>
      <c r="C5261" s="123">
        <f>VLOOKUP(A5261,Mapping!$H$2:$J$215,3,0)</f>
        <v>0</v>
      </c>
      <c r="D5261" t="s">
        <v>133</v>
      </c>
      <c r="E5261" t="str">
        <f>VLOOKUP(D5261,Mapping!$E$2:$F$28,2,0)</f>
        <v>sum</v>
      </c>
      <c r="F5261">
        <v>0</v>
      </c>
    </row>
    <row r="5262" spans="1:6" x14ac:dyDescent="0.35">
      <c r="A5262" s="56">
        <v>44380</v>
      </c>
      <c r="B5262" s="56" t="str">
        <f>VLOOKUP(A5262,Mapping!$H$2:$I$215,2,0)</f>
        <v>Post</v>
      </c>
      <c r="C5262" s="123">
        <f>VLOOKUP(A5262,Mapping!$H$2:$J$215,3,0)</f>
        <v>0</v>
      </c>
      <c r="D5262" t="s">
        <v>133</v>
      </c>
      <c r="E5262" t="str">
        <f>VLOOKUP(D5262,Mapping!$E$2:$F$28,2,0)</f>
        <v>sum</v>
      </c>
      <c r="F5262">
        <v>0</v>
      </c>
    </row>
    <row r="5263" spans="1:6" x14ac:dyDescent="0.35">
      <c r="A5263" s="56">
        <v>44381</v>
      </c>
      <c r="B5263" s="56" t="str">
        <f>VLOOKUP(A5263,Mapping!$H$2:$I$215,2,0)</f>
        <v>Post</v>
      </c>
      <c r="C5263" s="123">
        <f>VLOOKUP(A5263,Mapping!$H$2:$J$215,3,0)</f>
        <v>0</v>
      </c>
      <c r="D5263" t="s">
        <v>133</v>
      </c>
      <c r="E5263" t="str">
        <f>VLOOKUP(D5263,Mapping!$E$2:$F$28,2,0)</f>
        <v>sum</v>
      </c>
      <c r="F5263">
        <v>0</v>
      </c>
    </row>
    <row r="5264" spans="1:6" x14ac:dyDescent="0.35">
      <c r="A5264" s="56">
        <v>44382</v>
      </c>
      <c r="B5264" s="56" t="str">
        <f>VLOOKUP(A5264,Mapping!$H$2:$I$215,2,0)</f>
        <v>Post</v>
      </c>
      <c r="C5264" s="123">
        <f>VLOOKUP(A5264,Mapping!$H$2:$J$215,3,0)</f>
        <v>0</v>
      </c>
      <c r="D5264" t="s">
        <v>133</v>
      </c>
      <c r="E5264" t="str">
        <f>VLOOKUP(D5264,Mapping!$E$2:$F$28,2,0)</f>
        <v>sum</v>
      </c>
      <c r="F5264">
        <v>0</v>
      </c>
    </row>
    <row r="5265" spans="1:6" x14ac:dyDescent="0.35">
      <c r="A5265" s="56">
        <v>44383</v>
      </c>
      <c r="B5265" s="56" t="str">
        <f>VLOOKUP(A5265,Mapping!$H$2:$I$215,2,0)</f>
        <v>Post</v>
      </c>
      <c r="C5265" s="123">
        <f>VLOOKUP(A5265,Mapping!$H$2:$J$215,3,0)</f>
        <v>0</v>
      </c>
      <c r="D5265" t="s">
        <v>133</v>
      </c>
      <c r="E5265" t="str">
        <f>VLOOKUP(D5265,Mapping!$E$2:$F$28,2,0)</f>
        <v>sum</v>
      </c>
      <c r="F5265">
        <v>0</v>
      </c>
    </row>
    <row r="5266" spans="1:6" x14ac:dyDescent="0.35">
      <c r="A5266" s="56">
        <v>44384</v>
      </c>
      <c r="B5266" s="56" t="str">
        <f>VLOOKUP(A5266,Mapping!$H$2:$I$215,2,0)</f>
        <v>Post</v>
      </c>
      <c r="C5266" s="123">
        <f>VLOOKUP(A5266,Mapping!$H$2:$J$215,3,0)</f>
        <v>0</v>
      </c>
      <c r="D5266" t="s">
        <v>133</v>
      </c>
      <c r="E5266" t="str">
        <f>VLOOKUP(D5266,Mapping!$E$2:$F$28,2,0)</f>
        <v>sum</v>
      </c>
      <c r="F5266">
        <v>0</v>
      </c>
    </row>
    <row r="5267" spans="1:6" x14ac:dyDescent="0.35">
      <c r="A5267" s="56">
        <v>44385</v>
      </c>
      <c r="B5267" s="56" t="str">
        <f>VLOOKUP(A5267,Mapping!$H$2:$I$215,2,0)</f>
        <v>Post</v>
      </c>
      <c r="C5267" s="123">
        <f>VLOOKUP(A5267,Mapping!$H$2:$J$215,3,0)</f>
        <v>0</v>
      </c>
      <c r="D5267" t="s">
        <v>133</v>
      </c>
      <c r="E5267" t="str">
        <f>VLOOKUP(D5267,Mapping!$E$2:$F$28,2,0)</f>
        <v>sum</v>
      </c>
      <c r="F5267">
        <v>0</v>
      </c>
    </row>
    <row r="5268" spans="1:6" x14ac:dyDescent="0.35">
      <c r="A5268" s="56">
        <v>44386</v>
      </c>
      <c r="B5268" s="56" t="str">
        <f>VLOOKUP(A5268,Mapping!$H$2:$I$215,2,0)</f>
        <v>Post</v>
      </c>
      <c r="C5268" s="123">
        <f>VLOOKUP(A5268,Mapping!$H$2:$J$215,3,0)</f>
        <v>0</v>
      </c>
      <c r="D5268" t="s">
        <v>133</v>
      </c>
      <c r="E5268" t="str">
        <f>VLOOKUP(D5268,Mapping!$E$2:$F$28,2,0)</f>
        <v>sum</v>
      </c>
      <c r="F5268">
        <v>0</v>
      </c>
    </row>
    <row r="5269" spans="1:6" x14ac:dyDescent="0.35">
      <c r="A5269" s="56">
        <v>44387</v>
      </c>
      <c r="B5269" s="56" t="str">
        <f>VLOOKUP(A5269,Mapping!$H$2:$I$215,2,0)</f>
        <v>Post</v>
      </c>
      <c r="C5269" s="123">
        <f>VLOOKUP(A5269,Mapping!$H$2:$J$215,3,0)</f>
        <v>0</v>
      </c>
      <c r="D5269" t="s">
        <v>133</v>
      </c>
      <c r="E5269" t="str">
        <f>VLOOKUP(D5269,Mapping!$E$2:$F$28,2,0)</f>
        <v>sum</v>
      </c>
      <c r="F5269">
        <v>0</v>
      </c>
    </row>
    <row r="5270" spans="1:6" x14ac:dyDescent="0.35">
      <c r="A5270" s="56">
        <v>44388</v>
      </c>
      <c r="B5270" s="56" t="str">
        <f>VLOOKUP(A5270,Mapping!$H$2:$I$215,2,0)</f>
        <v>Post</v>
      </c>
      <c r="C5270" s="123">
        <f>VLOOKUP(A5270,Mapping!$H$2:$J$215,3,0)</f>
        <v>0</v>
      </c>
      <c r="D5270" t="s">
        <v>133</v>
      </c>
      <c r="E5270" t="str">
        <f>VLOOKUP(D5270,Mapping!$E$2:$F$28,2,0)</f>
        <v>sum</v>
      </c>
      <c r="F5270">
        <v>0</v>
      </c>
    </row>
    <row r="5271" spans="1:6" x14ac:dyDescent="0.35">
      <c r="A5271" s="56">
        <v>44389</v>
      </c>
      <c r="B5271" s="56" t="str">
        <f>VLOOKUP(A5271,Mapping!$H$2:$I$215,2,0)</f>
        <v>Post</v>
      </c>
      <c r="C5271" s="123">
        <f>VLOOKUP(A5271,Mapping!$H$2:$J$215,3,0)</f>
        <v>0</v>
      </c>
      <c r="D5271" t="s">
        <v>133</v>
      </c>
      <c r="E5271" t="str">
        <f>VLOOKUP(D5271,Mapping!$E$2:$F$28,2,0)</f>
        <v>sum</v>
      </c>
      <c r="F5271">
        <v>0</v>
      </c>
    </row>
    <row r="5272" spans="1:6" x14ac:dyDescent="0.35">
      <c r="A5272" s="56">
        <v>44390</v>
      </c>
      <c r="B5272" s="56" t="str">
        <f>VLOOKUP(A5272,Mapping!$H$2:$I$215,2,0)</f>
        <v>Post</v>
      </c>
      <c r="C5272" s="123">
        <f>VLOOKUP(A5272,Mapping!$H$2:$J$215,3,0)</f>
        <v>0</v>
      </c>
      <c r="D5272" t="s">
        <v>133</v>
      </c>
      <c r="E5272" t="str">
        <f>VLOOKUP(D5272,Mapping!$E$2:$F$28,2,0)</f>
        <v>sum</v>
      </c>
      <c r="F5272">
        <v>0</v>
      </c>
    </row>
    <row r="5273" spans="1:6" x14ac:dyDescent="0.35">
      <c r="A5273" s="56">
        <v>44391</v>
      </c>
      <c r="B5273" s="56" t="str">
        <f>VLOOKUP(A5273,Mapping!$H$2:$I$215,2,0)</f>
        <v>Post</v>
      </c>
      <c r="C5273" s="123">
        <f>VLOOKUP(A5273,Mapping!$H$2:$J$215,3,0)</f>
        <v>0</v>
      </c>
      <c r="D5273" t="s">
        <v>133</v>
      </c>
      <c r="E5273" t="str">
        <f>VLOOKUP(D5273,Mapping!$E$2:$F$28,2,0)</f>
        <v>sum</v>
      </c>
      <c r="F5273">
        <v>0</v>
      </c>
    </row>
    <row r="5274" spans="1:6" x14ac:dyDescent="0.35">
      <c r="A5274" s="56">
        <v>44392</v>
      </c>
      <c r="B5274" s="56" t="str">
        <f>VLOOKUP(A5274,Mapping!$H$2:$I$215,2,0)</f>
        <v>Post</v>
      </c>
      <c r="C5274" s="123">
        <f>VLOOKUP(A5274,Mapping!$H$2:$J$215,3,0)</f>
        <v>0</v>
      </c>
      <c r="D5274" t="s">
        <v>133</v>
      </c>
      <c r="E5274" t="str">
        <f>VLOOKUP(D5274,Mapping!$E$2:$F$28,2,0)</f>
        <v>sum</v>
      </c>
      <c r="F5274">
        <v>0</v>
      </c>
    </row>
    <row r="5275" spans="1:6" x14ac:dyDescent="0.35">
      <c r="A5275" s="56">
        <v>44393</v>
      </c>
      <c r="B5275" s="56" t="str">
        <f>VLOOKUP(A5275,Mapping!$H$2:$I$215,2,0)</f>
        <v>Post</v>
      </c>
      <c r="C5275" s="123">
        <f>VLOOKUP(A5275,Mapping!$H$2:$J$215,3,0)</f>
        <v>0</v>
      </c>
      <c r="D5275" t="s">
        <v>133</v>
      </c>
      <c r="E5275" t="str">
        <f>VLOOKUP(D5275,Mapping!$E$2:$F$28,2,0)</f>
        <v>sum</v>
      </c>
      <c r="F5275">
        <v>0</v>
      </c>
    </row>
    <row r="5276" spans="1:6" x14ac:dyDescent="0.35">
      <c r="A5276" s="56">
        <v>44394</v>
      </c>
      <c r="B5276" s="56" t="str">
        <f>VLOOKUP(A5276,Mapping!$H$2:$I$215,2,0)</f>
        <v>Post</v>
      </c>
      <c r="C5276" s="123">
        <f>VLOOKUP(A5276,Mapping!$H$2:$J$215,3,0)</f>
        <v>0</v>
      </c>
      <c r="D5276" t="s">
        <v>133</v>
      </c>
      <c r="E5276" t="str">
        <f>VLOOKUP(D5276,Mapping!$E$2:$F$28,2,0)</f>
        <v>sum</v>
      </c>
      <c r="F5276">
        <v>0</v>
      </c>
    </row>
    <row r="5277" spans="1:6" x14ac:dyDescent="0.35">
      <c r="A5277" s="56">
        <v>44395</v>
      </c>
      <c r="B5277" s="56" t="str">
        <f>VLOOKUP(A5277,Mapping!$H$2:$I$215,2,0)</f>
        <v>Post</v>
      </c>
      <c r="C5277" s="123">
        <f>VLOOKUP(A5277,Mapping!$H$2:$J$215,3,0)</f>
        <v>0</v>
      </c>
      <c r="D5277" t="s">
        <v>133</v>
      </c>
      <c r="E5277" t="str">
        <f>VLOOKUP(D5277,Mapping!$E$2:$F$28,2,0)</f>
        <v>sum</v>
      </c>
      <c r="F5277">
        <v>0</v>
      </c>
    </row>
    <row r="5278" spans="1:6" x14ac:dyDescent="0.35">
      <c r="A5278" s="56">
        <v>44396</v>
      </c>
      <c r="B5278" s="56" t="str">
        <f>VLOOKUP(A5278,Mapping!$H$2:$I$215,2,0)</f>
        <v>Post</v>
      </c>
      <c r="C5278" s="123">
        <f>VLOOKUP(A5278,Mapping!$H$2:$J$215,3,0)</f>
        <v>0</v>
      </c>
      <c r="D5278" t="s">
        <v>133</v>
      </c>
      <c r="E5278" t="str">
        <f>VLOOKUP(D5278,Mapping!$E$2:$F$28,2,0)</f>
        <v>sum</v>
      </c>
      <c r="F5278">
        <v>0</v>
      </c>
    </row>
    <row r="5279" spans="1:6" x14ac:dyDescent="0.35">
      <c r="A5279" s="56">
        <v>44397</v>
      </c>
      <c r="B5279" s="56" t="str">
        <f>VLOOKUP(A5279,Mapping!$H$2:$I$215,2,0)</f>
        <v>Post</v>
      </c>
      <c r="C5279" s="123">
        <f>VLOOKUP(A5279,Mapping!$H$2:$J$215,3,0)</f>
        <v>0</v>
      </c>
      <c r="D5279" t="s">
        <v>133</v>
      </c>
      <c r="E5279" t="str">
        <f>VLOOKUP(D5279,Mapping!$E$2:$F$28,2,0)</f>
        <v>sum</v>
      </c>
      <c r="F5279">
        <v>0</v>
      </c>
    </row>
    <row r="5280" spans="1:6" x14ac:dyDescent="0.35">
      <c r="A5280" s="56">
        <v>44398</v>
      </c>
      <c r="B5280" s="56" t="str">
        <f>VLOOKUP(A5280,Mapping!$H$2:$I$215,2,0)</f>
        <v>Post</v>
      </c>
      <c r="C5280" s="123">
        <f>VLOOKUP(A5280,Mapping!$H$2:$J$215,3,0)</f>
        <v>0</v>
      </c>
      <c r="D5280" t="s">
        <v>133</v>
      </c>
      <c r="E5280" t="str">
        <f>VLOOKUP(D5280,Mapping!$E$2:$F$28,2,0)</f>
        <v>sum</v>
      </c>
      <c r="F5280">
        <v>0</v>
      </c>
    </row>
    <row r="5281" spans="1:6" x14ac:dyDescent="0.35">
      <c r="A5281" s="56">
        <v>44399</v>
      </c>
      <c r="B5281" s="56" t="str">
        <f>VLOOKUP(A5281,Mapping!$H$2:$I$215,2,0)</f>
        <v>Post</v>
      </c>
      <c r="C5281" s="123">
        <f>VLOOKUP(A5281,Mapping!$H$2:$J$215,3,0)</f>
        <v>0</v>
      </c>
      <c r="D5281" t="s">
        <v>133</v>
      </c>
      <c r="E5281" t="str">
        <f>VLOOKUP(D5281,Mapping!$E$2:$F$28,2,0)</f>
        <v>sum</v>
      </c>
      <c r="F5281">
        <v>0</v>
      </c>
    </row>
    <row r="5282" spans="1:6" x14ac:dyDescent="0.35">
      <c r="A5282" s="56">
        <v>44400</v>
      </c>
      <c r="B5282" s="56" t="str">
        <f>VLOOKUP(A5282,Mapping!$H$2:$I$215,2,0)</f>
        <v>Post</v>
      </c>
      <c r="C5282" s="123">
        <f>VLOOKUP(A5282,Mapping!$H$2:$J$215,3,0)</f>
        <v>0</v>
      </c>
      <c r="D5282" t="s">
        <v>133</v>
      </c>
      <c r="E5282" t="str">
        <f>VLOOKUP(D5282,Mapping!$E$2:$F$28,2,0)</f>
        <v>sum</v>
      </c>
      <c r="F5282">
        <v>0</v>
      </c>
    </row>
    <row r="5283" spans="1:6" x14ac:dyDescent="0.35">
      <c r="A5283" s="56">
        <v>44401</v>
      </c>
      <c r="B5283" s="56" t="str">
        <f>VLOOKUP(A5283,Mapping!$H$2:$I$215,2,0)</f>
        <v>Post</v>
      </c>
      <c r="C5283" s="123">
        <f>VLOOKUP(A5283,Mapping!$H$2:$J$215,3,0)</f>
        <v>0</v>
      </c>
      <c r="D5283" t="s">
        <v>133</v>
      </c>
      <c r="E5283" t="str">
        <f>VLOOKUP(D5283,Mapping!$E$2:$F$28,2,0)</f>
        <v>sum</v>
      </c>
      <c r="F5283">
        <v>0</v>
      </c>
    </row>
    <row r="5284" spans="1:6" x14ac:dyDescent="0.35">
      <c r="A5284" s="56">
        <v>44402</v>
      </c>
      <c r="B5284" s="56" t="str">
        <f>VLOOKUP(A5284,Mapping!$H$2:$I$215,2,0)</f>
        <v>Post</v>
      </c>
      <c r="C5284" s="123">
        <f>VLOOKUP(A5284,Mapping!$H$2:$J$215,3,0)</f>
        <v>0</v>
      </c>
      <c r="D5284" t="s">
        <v>133</v>
      </c>
      <c r="E5284" t="str">
        <f>VLOOKUP(D5284,Mapping!$E$2:$F$28,2,0)</f>
        <v>sum</v>
      </c>
      <c r="F5284">
        <v>0</v>
      </c>
    </row>
    <row r="5285" spans="1:6" x14ac:dyDescent="0.35">
      <c r="A5285" s="56">
        <v>44403</v>
      </c>
      <c r="B5285" s="56" t="str">
        <f>VLOOKUP(A5285,Mapping!$H$2:$I$215,2,0)</f>
        <v>Post</v>
      </c>
      <c r="C5285" s="123">
        <f>VLOOKUP(A5285,Mapping!$H$2:$J$215,3,0)</f>
        <v>0</v>
      </c>
      <c r="D5285" t="s">
        <v>133</v>
      </c>
      <c r="E5285" t="str">
        <f>VLOOKUP(D5285,Mapping!$E$2:$F$28,2,0)</f>
        <v>sum</v>
      </c>
      <c r="F5285">
        <v>0</v>
      </c>
    </row>
    <row r="5286" spans="1:6" x14ac:dyDescent="0.35">
      <c r="A5286" s="56">
        <v>44404</v>
      </c>
      <c r="B5286" s="56" t="str">
        <f>VLOOKUP(A5286,Mapping!$H$2:$I$215,2,0)</f>
        <v>Post</v>
      </c>
      <c r="C5286" s="123">
        <f>VLOOKUP(A5286,Mapping!$H$2:$J$215,3,0)</f>
        <v>0</v>
      </c>
      <c r="D5286" t="s">
        <v>133</v>
      </c>
      <c r="E5286" t="str">
        <f>VLOOKUP(D5286,Mapping!$E$2:$F$28,2,0)</f>
        <v>sum</v>
      </c>
      <c r="F5286">
        <v>0</v>
      </c>
    </row>
    <row r="5287" spans="1:6" x14ac:dyDescent="0.35">
      <c r="A5287" s="56">
        <v>44405</v>
      </c>
      <c r="B5287" s="56" t="str">
        <f>VLOOKUP(A5287,Mapping!$H$2:$I$215,2,0)</f>
        <v>Post</v>
      </c>
      <c r="C5287" s="123">
        <f>VLOOKUP(A5287,Mapping!$H$2:$J$215,3,0)</f>
        <v>0</v>
      </c>
      <c r="D5287" t="s">
        <v>133</v>
      </c>
      <c r="E5287" t="str">
        <f>VLOOKUP(D5287,Mapping!$E$2:$F$28,2,0)</f>
        <v>sum</v>
      </c>
      <c r="F5287">
        <v>0</v>
      </c>
    </row>
    <row r="5288" spans="1:6" x14ac:dyDescent="0.35">
      <c r="A5288" s="56">
        <v>44406</v>
      </c>
      <c r="B5288" s="56" t="str">
        <f>VLOOKUP(A5288,Mapping!$H$2:$I$215,2,0)</f>
        <v>Post</v>
      </c>
      <c r="C5288" s="123">
        <f>VLOOKUP(A5288,Mapping!$H$2:$J$215,3,0)</f>
        <v>0</v>
      </c>
      <c r="D5288" t="s">
        <v>133</v>
      </c>
      <c r="E5288" t="str">
        <f>VLOOKUP(D5288,Mapping!$E$2:$F$28,2,0)</f>
        <v>sum</v>
      </c>
      <c r="F5288">
        <v>0</v>
      </c>
    </row>
    <row r="5289" spans="1:6" x14ac:dyDescent="0.35">
      <c r="A5289" s="56">
        <v>44407</v>
      </c>
      <c r="B5289" s="56" t="str">
        <f>VLOOKUP(A5289,Mapping!$H$2:$I$215,2,0)</f>
        <v>Post</v>
      </c>
      <c r="C5289" s="123">
        <f>VLOOKUP(A5289,Mapping!$H$2:$J$215,3,0)</f>
        <v>0</v>
      </c>
      <c r="D5289" t="s">
        <v>133</v>
      </c>
      <c r="E5289" t="str">
        <f>VLOOKUP(D5289,Mapping!$E$2:$F$28,2,0)</f>
        <v>sum</v>
      </c>
      <c r="F5289">
        <v>0</v>
      </c>
    </row>
    <row r="5290" spans="1:6" x14ac:dyDescent="0.35">
      <c r="A5290" s="56">
        <v>44408</v>
      </c>
      <c r="B5290" s="56" t="str">
        <f>VLOOKUP(A5290,Mapping!$H$2:$I$215,2,0)</f>
        <v>Post</v>
      </c>
      <c r="C5290" s="123">
        <f>VLOOKUP(A5290,Mapping!$H$2:$J$215,3,0)</f>
        <v>0</v>
      </c>
      <c r="D5290" t="s">
        <v>133</v>
      </c>
      <c r="E5290" t="str">
        <f>VLOOKUP(D5290,Mapping!$E$2:$F$28,2,0)</f>
        <v>sum</v>
      </c>
      <c r="F5290">
        <v>0</v>
      </c>
    </row>
    <row r="5291" spans="1:6" x14ac:dyDescent="0.35">
      <c r="A5291" s="56">
        <v>44409</v>
      </c>
      <c r="B5291" s="56" t="str">
        <f>VLOOKUP(A5291,Mapping!$H$2:$I$215,2,0)</f>
        <v>Post</v>
      </c>
      <c r="C5291" s="123">
        <f>VLOOKUP(A5291,Mapping!$H$2:$J$215,3,0)</f>
        <v>0</v>
      </c>
      <c r="D5291" t="s">
        <v>133</v>
      </c>
      <c r="E5291" t="str">
        <f>VLOOKUP(D5291,Mapping!$E$2:$F$28,2,0)</f>
        <v>sum</v>
      </c>
      <c r="F5291">
        <v>0</v>
      </c>
    </row>
    <row r="5292" spans="1:6" x14ac:dyDescent="0.35">
      <c r="A5292" s="56">
        <v>44410</v>
      </c>
      <c r="B5292" s="56" t="str">
        <f>VLOOKUP(A5292,Mapping!$H$2:$I$215,2,0)</f>
        <v>Post</v>
      </c>
      <c r="C5292" s="123">
        <f>VLOOKUP(A5292,Mapping!$H$2:$J$215,3,0)</f>
        <v>0</v>
      </c>
      <c r="D5292" t="s">
        <v>133</v>
      </c>
      <c r="E5292" t="str">
        <f>VLOOKUP(D5292,Mapping!$E$2:$F$28,2,0)</f>
        <v>sum</v>
      </c>
      <c r="F5292">
        <v>0</v>
      </c>
    </row>
    <row r="5293" spans="1:6" x14ac:dyDescent="0.35">
      <c r="A5293" s="56">
        <v>44411</v>
      </c>
      <c r="B5293" s="56" t="str">
        <f>VLOOKUP(A5293,Mapping!$H$2:$I$215,2,0)</f>
        <v>Post</v>
      </c>
      <c r="C5293" s="123">
        <f>VLOOKUP(A5293,Mapping!$H$2:$J$215,3,0)</f>
        <v>0</v>
      </c>
      <c r="D5293" t="s">
        <v>133</v>
      </c>
      <c r="E5293" t="str">
        <f>VLOOKUP(D5293,Mapping!$E$2:$F$28,2,0)</f>
        <v>sum</v>
      </c>
      <c r="F5293">
        <v>0</v>
      </c>
    </row>
    <row r="5294" spans="1:6" x14ac:dyDescent="0.35">
      <c r="A5294" s="56">
        <v>44412</v>
      </c>
      <c r="B5294" s="56" t="str">
        <f>VLOOKUP(A5294,Mapping!$H$2:$I$215,2,0)</f>
        <v>Post</v>
      </c>
      <c r="C5294" s="123">
        <f>VLOOKUP(A5294,Mapping!$H$2:$J$215,3,0)</f>
        <v>0</v>
      </c>
      <c r="D5294" t="s">
        <v>133</v>
      </c>
      <c r="E5294" t="str">
        <f>VLOOKUP(D5294,Mapping!$E$2:$F$28,2,0)</f>
        <v>sum</v>
      </c>
      <c r="F5294">
        <v>0</v>
      </c>
    </row>
    <row r="5295" spans="1:6" x14ac:dyDescent="0.35">
      <c r="A5295" s="56">
        <v>44413</v>
      </c>
      <c r="B5295" s="56" t="str">
        <f>VLOOKUP(A5295,Mapping!$H$2:$I$215,2,0)</f>
        <v>Post</v>
      </c>
      <c r="C5295" s="123">
        <f>VLOOKUP(A5295,Mapping!$H$2:$J$215,3,0)</f>
        <v>0</v>
      </c>
      <c r="D5295" t="s">
        <v>133</v>
      </c>
      <c r="E5295" t="str">
        <f>VLOOKUP(D5295,Mapping!$E$2:$F$28,2,0)</f>
        <v>sum</v>
      </c>
      <c r="F5295">
        <v>0</v>
      </c>
    </row>
    <row r="5296" spans="1:6" x14ac:dyDescent="0.35">
      <c r="A5296" s="56">
        <v>44414</v>
      </c>
      <c r="B5296" s="56" t="str">
        <f>VLOOKUP(A5296,Mapping!$H$2:$I$215,2,0)</f>
        <v>Post</v>
      </c>
      <c r="C5296" s="123">
        <f>VLOOKUP(A5296,Mapping!$H$2:$J$215,3,0)</f>
        <v>0</v>
      </c>
      <c r="D5296" t="s">
        <v>133</v>
      </c>
      <c r="E5296" t="str">
        <f>VLOOKUP(D5296,Mapping!$E$2:$F$28,2,0)</f>
        <v>sum</v>
      </c>
      <c r="F5296">
        <v>0</v>
      </c>
    </row>
    <row r="5297" spans="1:6" x14ac:dyDescent="0.35">
      <c r="A5297" s="56">
        <v>44415</v>
      </c>
      <c r="B5297" s="56" t="str">
        <f>VLOOKUP(A5297,Mapping!$H$2:$I$215,2,0)</f>
        <v>Post</v>
      </c>
      <c r="C5297" s="123">
        <f>VLOOKUP(A5297,Mapping!$H$2:$J$215,3,0)</f>
        <v>0</v>
      </c>
      <c r="D5297" t="s">
        <v>133</v>
      </c>
      <c r="E5297" t="str">
        <f>VLOOKUP(D5297,Mapping!$E$2:$F$28,2,0)</f>
        <v>sum</v>
      </c>
      <c r="F5297">
        <v>0</v>
      </c>
    </row>
    <row r="5298" spans="1:6" x14ac:dyDescent="0.35">
      <c r="A5298" s="56">
        <v>44416</v>
      </c>
      <c r="B5298" s="56" t="str">
        <f>VLOOKUP(A5298,Mapping!$H$2:$I$215,2,0)</f>
        <v>Post</v>
      </c>
      <c r="C5298" s="123">
        <f>VLOOKUP(A5298,Mapping!$H$2:$J$215,3,0)</f>
        <v>0</v>
      </c>
      <c r="D5298" t="s">
        <v>133</v>
      </c>
      <c r="E5298" t="str">
        <f>VLOOKUP(D5298,Mapping!$E$2:$F$28,2,0)</f>
        <v>sum</v>
      </c>
      <c r="F5298">
        <v>0</v>
      </c>
    </row>
    <row r="5299" spans="1:6" x14ac:dyDescent="0.35">
      <c r="A5299" s="56">
        <v>44417</v>
      </c>
      <c r="B5299" s="56" t="str">
        <f>VLOOKUP(A5299,Mapping!$H$2:$I$215,2,0)</f>
        <v>Post</v>
      </c>
      <c r="C5299" s="123">
        <f>VLOOKUP(A5299,Mapping!$H$2:$J$215,3,0)</f>
        <v>0</v>
      </c>
      <c r="D5299" t="s">
        <v>133</v>
      </c>
      <c r="E5299" t="str">
        <f>VLOOKUP(D5299,Mapping!$E$2:$F$28,2,0)</f>
        <v>sum</v>
      </c>
      <c r="F5299">
        <v>0</v>
      </c>
    </row>
    <row r="5300" spans="1:6" x14ac:dyDescent="0.35">
      <c r="A5300" s="56">
        <v>44418</v>
      </c>
      <c r="B5300" s="56" t="str">
        <f>VLOOKUP(A5300,Mapping!$H$2:$I$215,2,0)</f>
        <v>Post</v>
      </c>
      <c r="C5300" s="123">
        <f>VLOOKUP(A5300,Mapping!$H$2:$J$215,3,0)</f>
        <v>0</v>
      </c>
      <c r="D5300" t="s">
        <v>133</v>
      </c>
      <c r="E5300" t="str">
        <f>VLOOKUP(D5300,Mapping!$E$2:$F$28,2,0)</f>
        <v>sum</v>
      </c>
      <c r="F5300">
        <v>0</v>
      </c>
    </row>
    <row r="5301" spans="1:6" x14ac:dyDescent="0.35">
      <c r="A5301" s="56">
        <v>44419</v>
      </c>
      <c r="B5301" s="56" t="str">
        <f>VLOOKUP(A5301,Mapping!$H$2:$I$215,2,0)</f>
        <v>Post</v>
      </c>
      <c r="C5301" s="123">
        <f>VLOOKUP(A5301,Mapping!$H$2:$J$215,3,0)</f>
        <v>0</v>
      </c>
      <c r="D5301" t="s">
        <v>133</v>
      </c>
      <c r="E5301" t="str">
        <f>VLOOKUP(D5301,Mapping!$E$2:$F$28,2,0)</f>
        <v>sum</v>
      </c>
      <c r="F5301">
        <v>0</v>
      </c>
    </row>
    <row r="5302" spans="1:6" x14ac:dyDescent="0.35">
      <c r="A5302" s="56">
        <v>44420</v>
      </c>
      <c r="B5302" s="56" t="str">
        <f>VLOOKUP(A5302,Mapping!$H$2:$I$215,2,0)</f>
        <v>Post</v>
      </c>
      <c r="C5302" s="123">
        <f>VLOOKUP(A5302,Mapping!$H$2:$J$215,3,0)</f>
        <v>0</v>
      </c>
      <c r="D5302" t="s">
        <v>133</v>
      </c>
      <c r="E5302" t="str">
        <f>VLOOKUP(D5302,Mapping!$E$2:$F$28,2,0)</f>
        <v>sum</v>
      </c>
      <c r="F5302">
        <v>0</v>
      </c>
    </row>
    <row r="5303" spans="1:6" x14ac:dyDescent="0.35">
      <c r="A5303" s="56">
        <v>44421</v>
      </c>
      <c r="B5303" s="56" t="str">
        <f>VLOOKUP(A5303,Mapping!$H$2:$I$215,2,0)</f>
        <v>Post</v>
      </c>
      <c r="C5303" s="123">
        <f>VLOOKUP(A5303,Mapping!$H$2:$J$215,3,0)</f>
        <v>0</v>
      </c>
      <c r="D5303" t="s">
        <v>133</v>
      </c>
      <c r="E5303" t="str">
        <f>VLOOKUP(D5303,Mapping!$E$2:$F$28,2,0)</f>
        <v>sum</v>
      </c>
      <c r="F5303">
        <v>0</v>
      </c>
    </row>
    <row r="5304" spans="1:6" x14ac:dyDescent="0.35">
      <c r="A5304" s="56">
        <v>44422</v>
      </c>
      <c r="B5304" s="56" t="str">
        <f>VLOOKUP(A5304,Mapping!$H$2:$I$215,2,0)</f>
        <v>Post</v>
      </c>
      <c r="C5304" s="123">
        <f>VLOOKUP(A5304,Mapping!$H$2:$J$215,3,0)</f>
        <v>0</v>
      </c>
      <c r="D5304" t="s">
        <v>133</v>
      </c>
      <c r="E5304" t="str">
        <f>VLOOKUP(D5304,Mapping!$E$2:$F$28,2,0)</f>
        <v>sum</v>
      </c>
      <c r="F5304">
        <v>0</v>
      </c>
    </row>
    <row r="5305" spans="1:6" x14ac:dyDescent="0.35">
      <c r="A5305" s="56">
        <v>44423</v>
      </c>
      <c r="B5305" s="56" t="str">
        <f>VLOOKUP(A5305,Mapping!$H$2:$I$215,2,0)</f>
        <v>Post</v>
      </c>
      <c r="C5305" s="123">
        <f>VLOOKUP(A5305,Mapping!$H$2:$J$215,3,0)</f>
        <v>0</v>
      </c>
      <c r="D5305" t="s">
        <v>133</v>
      </c>
      <c r="E5305" t="str">
        <f>VLOOKUP(D5305,Mapping!$E$2:$F$28,2,0)</f>
        <v>sum</v>
      </c>
      <c r="F5305">
        <v>0</v>
      </c>
    </row>
    <row r="5306" spans="1:6" x14ac:dyDescent="0.35">
      <c r="A5306" s="56">
        <v>44424</v>
      </c>
      <c r="B5306" s="56" t="str">
        <f>VLOOKUP(A5306,Mapping!$H$2:$I$215,2,0)</f>
        <v>Post</v>
      </c>
      <c r="C5306" s="123">
        <f>VLOOKUP(A5306,Mapping!$H$2:$J$215,3,0)</f>
        <v>0</v>
      </c>
      <c r="D5306" t="s">
        <v>133</v>
      </c>
      <c r="E5306" t="str">
        <f>VLOOKUP(D5306,Mapping!$E$2:$F$28,2,0)</f>
        <v>sum</v>
      </c>
      <c r="F5306">
        <v>0</v>
      </c>
    </row>
    <row r="5307" spans="1:6" x14ac:dyDescent="0.35">
      <c r="A5307" s="56">
        <v>44425</v>
      </c>
      <c r="B5307" s="56" t="str">
        <f>VLOOKUP(A5307,Mapping!$H$2:$I$215,2,0)</f>
        <v>Post</v>
      </c>
      <c r="C5307" s="123">
        <f>VLOOKUP(A5307,Mapping!$H$2:$J$215,3,0)</f>
        <v>0</v>
      </c>
      <c r="D5307" t="s">
        <v>133</v>
      </c>
      <c r="E5307" t="str">
        <f>VLOOKUP(D5307,Mapping!$E$2:$F$28,2,0)</f>
        <v>sum</v>
      </c>
      <c r="F5307">
        <v>0</v>
      </c>
    </row>
    <row r="5308" spans="1:6" x14ac:dyDescent="0.35">
      <c r="A5308" s="56">
        <v>44426</v>
      </c>
      <c r="B5308" s="56" t="str">
        <f>VLOOKUP(A5308,Mapping!$H$2:$I$215,2,0)</f>
        <v>Post</v>
      </c>
      <c r="C5308" s="123">
        <f>VLOOKUP(A5308,Mapping!$H$2:$J$215,3,0)</f>
        <v>0</v>
      </c>
      <c r="D5308" t="s">
        <v>133</v>
      </c>
      <c r="E5308" t="str">
        <f>VLOOKUP(D5308,Mapping!$E$2:$F$28,2,0)</f>
        <v>sum</v>
      </c>
      <c r="F5308">
        <v>0</v>
      </c>
    </row>
    <row r="5309" spans="1:6" x14ac:dyDescent="0.35">
      <c r="A5309" s="56">
        <v>44427</v>
      </c>
      <c r="B5309" s="56" t="str">
        <f>VLOOKUP(A5309,Mapping!$H$2:$I$215,2,0)</f>
        <v>Post</v>
      </c>
      <c r="C5309" s="123">
        <f>VLOOKUP(A5309,Mapping!$H$2:$J$215,3,0)</f>
        <v>0</v>
      </c>
      <c r="D5309" t="s">
        <v>133</v>
      </c>
      <c r="E5309" t="str">
        <f>VLOOKUP(D5309,Mapping!$E$2:$F$28,2,0)</f>
        <v>sum</v>
      </c>
      <c r="F5309">
        <v>0</v>
      </c>
    </row>
    <row r="5310" spans="1:6" x14ac:dyDescent="0.35">
      <c r="A5310" s="56">
        <v>44428</v>
      </c>
      <c r="B5310" s="56" t="str">
        <f>VLOOKUP(A5310,Mapping!$H$2:$I$215,2,0)</f>
        <v>Post</v>
      </c>
      <c r="C5310" s="123">
        <f>VLOOKUP(A5310,Mapping!$H$2:$J$215,3,0)</f>
        <v>0</v>
      </c>
      <c r="D5310" t="s">
        <v>133</v>
      </c>
      <c r="E5310" t="str">
        <f>VLOOKUP(D5310,Mapping!$E$2:$F$28,2,0)</f>
        <v>sum</v>
      </c>
      <c r="F5310">
        <v>0</v>
      </c>
    </row>
    <row r="5311" spans="1:6" x14ac:dyDescent="0.35">
      <c r="A5311" s="56">
        <v>44429</v>
      </c>
      <c r="B5311" s="56" t="str">
        <f>VLOOKUP(A5311,Mapping!$H$2:$I$215,2,0)</f>
        <v>Post</v>
      </c>
      <c r="C5311" s="123">
        <f>VLOOKUP(A5311,Mapping!$H$2:$J$215,3,0)</f>
        <v>0</v>
      </c>
      <c r="D5311" t="s">
        <v>133</v>
      </c>
      <c r="E5311" t="str">
        <f>VLOOKUP(D5311,Mapping!$E$2:$F$28,2,0)</f>
        <v>sum</v>
      </c>
      <c r="F5311">
        <v>0</v>
      </c>
    </row>
    <row r="5312" spans="1:6" x14ac:dyDescent="0.35">
      <c r="A5312" s="56">
        <v>44430</v>
      </c>
      <c r="B5312" s="56" t="str">
        <f>VLOOKUP(A5312,Mapping!$H$2:$I$215,2,0)</f>
        <v>Post</v>
      </c>
      <c r="C5312" s="123">
        <f>VLOOKUP(A5312,Mapping!$H$2:$J$215,3,0)</f>
        <v>0</v>
      </c>
      <c r="D5312" t="s">
        <v>133</v>
      </c>
      <c r="E5312" t="str">
        <f>VLOOKUP(D5312,Mapping!$E$2:$F$28,2,0)</f>
        <v>sum</v>
      </c>
      <c r="F5312">
        <v>0</v>
      </c>
    </row>
    <row r="5313" spans="1:6" x14ac:dyDescent="0.35">
      <c r="A5313" s="56">
        <v>44431</v>
      </c>
      <c r="B5313" s="56" t="str">
        <f>VLOOKUP(A5313,Mapping!$H$2:$I$215,2,0)</f>
        <v>Post</v>
      </c>
      <c r="C5313" s="123">
        <f>VLOOKUP(A5313,Mapping!$H$2:$J$215,3,0)</f>
        <v>0</v>
      </c>
      <c r="D5313" t="s">
        <v>133</v>
      </c>
      <c r="E5313" t="str">
        <f>VLOOKUP(D5313,Mapping!$E$2:$F$28,2,0)</f>
        <v>sum</v>
      </c>
      <c r="F5313">
        <v>0</v>
      </c>
    </row>
    <row r="5314" spans="1:6" x14ac:dyDescent="0.35">
      <c r="A5314" s="56">
        <v>44432</v>
      </c>
      <c r="B5314" s="56" t="str">
        <f>VLOOKUP(A5314,Mapping!$H$2:$I$215,2,0)</f>
        <v>Post</v>
      </c>
      <c r="C5314" s="123">
        <f>VLOOKUP(A5314,Mapping!$H$2:$J$215,3,0)</f>
        <v>0</v>
      </c>
      <c r="D5314" t="s">
        <v>133</v>
      </c>
      <c r="E5314" t="str">
        <f>VLOOKUP(D5314,Mapping!$E$2:$F$28,2,0)</f>
        <v>sum</v>
      </c>
      <c r="F5314">
        <v>0</v>
      </c>
    </row>
    <row r="5315" spans="1:6" x14ac:dyDescent="0.35">
      <c r="A5315" s="56">
        <v>44433</v>
      </c>
      <c r="B5315" s="56" t="str">
        <f>VLOOKUP(A5315,Mapping!$H$2:$I$215,2,0)</f>
        <v>Post</v>
      </c>
      <c r="C5315" s="123">
        <f>VLOOKUP(A5315,Mapping!$H$2:$J$215,3,0)</f>
        <v>0</v>
      </c>
      <c r="D5315" t="s">
        <v>133</v>
      </c>
      <c r="E5315" t="str">
        <f>VLOOKUP(D5315,Mapping!$E$2:$F$28,2,0)</f>
        <v>sum</v>
      </c>
      <c r="F5315">
        <v>0</v>
      </c>
    </row>
    <row r="5316" spans="1:6" x14ac:dyDescent="0.35">
      <c r="A5316" s="56">
        <v>44434</v>
      </c>
      <c r="B5316" s="56" t="str">
        <f>VLOOKUP(A5316,Mapping!$H$2:$I$215,2,0)</f>
        <v>Post</v>
      </c>
      <c r="C5316" s="123">
        <f>VLOOKUP(A5316,Mapping!$H$2:$J$215,3,0)</f>
        <v>0</v>
      </c>
      <c r="D5316" t="s">
        <v>133</v>
      </c>
      <c r="E5316" t="str">
        <f>VLOOKUP(D5316,Mapping!$E$2:$F$28,2,0)</f>
        <v>sum</v>
      </c>
      <c r="F5316">
        <v>0</v>
      </c>
    </row>
    <row r="5317" spans="1:6" x14ac:dyDescent="0.35">
      <c r="A5317" s="56">
        <v>44435</v>
      </c>
      <c r="B5317" s="56" t="str">
        <f>VLOOKUP(A5317,Mapping!$H$2:$I$215,2,0)</f>
        <v>Post</v>
      </c>
      <c r="C5317" s="123">
        <f>VLOOKUP(A5317,Mapping!$H$2:$J$215,3,0)</f>
        <v>0</v>
      </c>
      <c r="D5317" t="s">
        <v>133</v>
      </c>
      <c r="E5317" t="str">
        <f>VLOOKUP(D5317,Mapping!$E$2:$F$28,2,0)</f>
        <v>sum</v>
      </c>
      <c r="F5317">
        <v>0</v>
      </c>
    </row>
    <row r="5318" spans="1:6" x14ac:dyDescent="0.35">
      <c r="A5318" s="56">
        <v>44436</v>
      </c>
      <c r="B5318" s="56" t="str">
        <f>VLOOKUP(A5318,Mapping!$H$2:$I$215,2,0)</f>
        <v>Post</v>
      </c>
      <c r="C5318" s="123">
        <f>VLOOKUP(A5318,Mapping!$H$2:$J$215,3,0)</f>
        <v>0</v>
      </c>
      <c r="D5318" t="s">
        <v>133</v>
      </c>
      <c r="E5318" t="str">
        <f>VLOOKUP(D5318,Mapping!$E$2:$F$28,2,0)</f>
        <v>sum</v>
      </c>
      <c r="F5318">
        <v>0</v>
      </c>
    </row>
    <row r="5319" spans="1:6" x14ac:dyDescent="0.35">
      <c r="A5319" s="56">
        <v>44437</v>
      </c>
      <c r="B5319" s="56" t="str">
        <f>VLOOKUP(A5319,Mapping!$H$2:$I$215,2,0)</f>
        <v>Post</v>
      </c>
      <c r="C5319" s="123">
        <f>VLOOKUP(A5319,Mapping!$H$2:$J$215,3,0)</f>
        <v>0</v>
      </c>
      <c r="D5319" t="s">
        <v>133</v>
      </c>
      <c r="E5319" t="str">
        <f>VLOOKUP(D5319,Mapping!$E$2:$F$28,2,0)</f>
        <v>sum</v>
      </c>
      <c r="F5319">
        <v>0</v>
      </c>
    </row>
    <row r="5320" spans="1:6" x14ac:dyDescent="0.35">
      <c r="A5320" s="56">
        <v>44438</v>
      </c>
      <c r="B5320" s="56" t="str">
        <f>VLOOKUP(A5320,Mapping!$H$2:$I$215,2,0)</f>
        <v>Post</v>
      </c>
      <c r="C5320" s="123">
        <f>VLOOKUP(A5320,Mapping!$H$2:$J$215,3,0)</f>
        <v>0</v>
      </c>
      <c r="D5320" t="s">
        <v>133</v>
      </c>
      <c r="E5320" t="str">
        <f>VLOOKUP(D5320,Mapping!$E$2:$F$28,2,0)</f>
        <v>sum</v>
      </c>
      <c r="F5320">
        <v>0</v>
      </c>
    </row>
    <row r="5321" spans="1:6" x14ac:dyDescent="0.35">
      <c r="A5321" s="56">
        <v>44439</v>
      </c>
      <c r="B5321" s="56" t="str">
        <f>VLOOKUP(A5321,Mapping!$H$2:$I$215,2,0)</f>
        <v>Post</v>
      </c>
      <c r="C5321" s="123">
        <f>VLOOKUP(A5321,Mapping!$H$2:$J$215,3,0)</f>
        <v>0</v>
      </c>
      <c r="D5321" t="s">
        <v>133</v>
      </c>
      <c r="E5321" t="str">
        <f>VLOOKUP(D5321,Mapping!$E$2:$F$28,2,0)</f>
        <v>sum</v>
      </c>
      <c r="F5321">
        <v>0</v>
      </c>
    </row>
    <row r="5322" spans="1:6" x14ac:dyDescent="0.35">
      <c r="A5322" s="56">
        <v>44440</v>
      </c>
      <c r="B5322" s="56" t="str">
        <f>VLOOKUP(A5322,Mapping!$H$2:$I$215,2,0)</f>
        <v>Post</v>
      </c>
      <c r="C5322" s="123">
        <f>VLOOKUP(A5322,Mapping!$H$2:$J$215,3,0)</f>
        <v>0</v>
      </c>
      <c r="D5322" t="s">
        <v>133</v>
      </c>
      <c r="E5322" t="str">
        <f>VLOOKUP(D5322,Mapping!$E$2:$F$28,2,0)</f>
        <v>sum</v>
      </c>
      <c r="F5322">
        <v>0</v>
      </c>
    </row>
    <row r="5323" spans="1:6" x14ac:dyDescent="0.35">
      <c r="A5323" s="56">
        <v>44441</v>
      </c>
      <c r="B5323" s="56" t="str">
        <f>VLOOKUP(A5323,Mapping!$H$2:$I$215,2,0)</f>
        <v>Post</v>
      </c>
      <c r="C5323" s="123">
        <f>VLOOKUP(A5323,Mapping!$H$2:$J$215,3,0)</f>
        <v>0</v>
      </c>
      <c r="D5323" t="s">
        <v>133</v>
      </c>
      <c r="E5323" t="str">
        <f>VLOOKUP(D5323,Mapping!$E$2:$F$28,2,0)</f>
        <v>sum</v>
      </c>
      <c r="F5323">
        <v>0</v>
      </c>
    </row>
    <row r="5324" spans="1:6" x14ac:dyDescent="0.35">
      <c r="A5324" s="56">
        <v>44442</v>
      </c>
      <c r="B5324" s="56" t="str">
        <f>VLOOKUP(A5324,Mapping!$H$2:$I$215,2,0)</f>
        <v>Post</v>
      </c>
      <c r="C5324" s="123">
        <f>VLOOKUP(A5324,Mapping!$H$2:$J$215,3,0)</f>
        <v>0</v>
      </c>
      <c r="D5324" t="s">
        <v>133</v>
      </c>
      <c r="E5324" t="str">
        <f>VLOOKUP(D5324,Mapping!$E$2:$F$28,2,0)</f>
        <v>sum</v>
      </c>
      <c r="F5324">
        <v>0</v>
      </c>
    </row>
    <row r="5325" spans="1:6" x14ac:dyDescent="0.35">
      <c r="A5325" s="56">
        <v>44443</v>
      </c>
      <c r="B5325" s="56" t="str">
        <f>VLOOKUP(A5325,Mapping!$H$2:$I$215,2,0)</f>
        <v>Post</v>
      </c>
      <c r="C5325" s="123">
        <f>VLOOKUP(A5325,Mapping!$H$2:$J$215,3,0)</f>
        <v>0</v>
      </c>
      <c r="D5325" t="s">
        <v>133</v>
      </c>
      <c r="E5325" t="str">
        <f>VLOOKUP(D5325,Mapping!$E$2:$F$28,2,0)</f>
        <v>sum</v>
      </c>
      <c r="F5325">
        <v>0</v>
      </c>
    </row>
    <row r="5326" spans="1:6" x14ac:dyDescent="0.35">
      <c r="A5326" s="56">
        <v>44444</v>
      </c>
      <c r="B5326" s="56" t="str">
        <f>VLOOKUP(A5326,Mapping!$H$2:$I$215,2,0)</f>
        <v>Post</v>
      </c>
      <c r="C5326" s="123">
        <f>VLOOKUP(A5326,Mapping!$H$2:$J$215,3,0)</f>
        <v>0</v>
      </c>
      <c r="D5326" t="s">
        <v>133</v>
      </c>
      <c r="E5326" t="str">
        <f>VLOOKUP(D5326,Mapping!$E$2:$F$28,2,0)</f>
        <v>sum</v>
      </c>
      <c r="F5326">
        <v>0</v>
      </c>
    </row>
    <row r="5327" spans="1:6" x14ac:dyDescent="0.35">
      <c r="A5327" s="56">
        <v>44445</v>
      </c>
      <c r="B5327" s="56" t="str">
        <f>VLOOKUP(A5327,Mapping!$H$2:$I$215,2,0)</f>
        <v>Post</v>
      </c>
      <c r="C5327" s="123">
        <f>VLOOKUP(A5327,Mapping!$H$2:$J$215,3,0)</f>
        <v>0</v>
      </c>
      <c r="D5327" t="s">
        <v>133</v>
      </c>
      <c r="E5327" t="str">
        <f>VLOOKUP(D5327,Mapping!$E$2:$F$28,2,0)</f>
        <v>sum</v>
      </c>
      <c r="F5327">
        <v>0</v>
      </c>
    </row>
    <row r="5328" spans="1:6" x14ac:dyDescent="0.35">
      <c r="A5328" s="56">
        <v>44446</v>
      </c>
      <c r="B5328" s="56" t="str">
        <f>VLOOKUP(A5328,Mapping!$H$2:$I$215,2,0)</f>
        <v>Post</v>
      </c>
      <c r="C5328" s="123">
        <f>VLOOKUP(A5328,Mapping!$H$2:$J$215,3,0)</f>
        <v>0</v>
      </c>
      <c r="D5328" t="s">
        <v>133</v>
      </c>
      <c r="E5328" t="str">
        <f>VLOOKUP(D5328,Mapping!$E$2:$F$28,2,0)</f>
        <v>sum</v>
      </c>
      <c r="F5328">
        <v>0</v>
      </c>
    </row>
    <row r="5329" spans="1:6" x14ac:dyDescent="0.35">
      <c r="A5329" s="56">
        <v>44447</v>
      </c>
      <c r="B5329" s="56" t="str">
        <f>VLOOKUP(A5329,Mapping!$H$2:$I$215,2,0)</f>
        <v>Post</v>
      </c>
      <c r="C5329" s="123">
        <f>VLOOKUP(A5329,Mapping!$H$2:$J$215,3,0)</f>
        <v>0</v>
      </c>
      <c r="D5329" t="s">
        <v>133</v>
      </c>
      <c r="E5329" t="str">
        <f>VLOOKUP(D5329,Mapping!$E$2:$F$28,2,0)</f>
        <v>sum</v>
      </c>
      <c r="F5329">
        <v>0</v>
      </c>
    </row>
    <row r="5330" spans="1:6" x14ac:dyDescent="0.35">
      <c r="A5330" s="56">
        <v>44448</v>
      </c>
      <c r="B5330" s="56" t="str">
        <f>VLOOKUP(A5330,Mapping!$H$2:$I$215,2,0)</f>
        <v>Post</v>
      </c>
      <c r="C5330" s="123">
        <f>VLOOKUP(A5330,Mapping!$H$2:$J$215,3,0)</f>
        <v>0</v>
      </c>
      <c r="D5330" t="s">
        <v>133</v>
      </c>
      <c r="E5330" t="str">
        <f>VLOOKUP(D5330,Mapping!$E$2:$F$28,2,0)</f>
        <v>sum</v>
      </c>
      <c r="F5330">
        <v>0</v>
      </c>
    </row>
    <row r="5331" spans="1:6" x14ac:dyDescent="0.35">
      <c r="A5331" s="56">
        <v>44449</v>
      </c>
      <c r="B5331" s="56" t="str">
        <f>VLOOKUP(A5331,Mapping!$H$2:$I$215,2,0)</f>
        <v>Post</v>
      </c>
      <c r="C5331" s="123">
        <f>VLOOKUP(A5331,Mapping!$H$2:$J$215,3,0)</f>
        <v>0</v>
      </c>
      <c r="D5331" t="s">
        <v>133</v>
      </c>
      <c r="E5331" t="str">
        <f>VLOOKUP(D5331,Mapping!$E$2:$F$28,2,0)</f>
        <v>sum</v>
      </c>
      <c r="F5331">
        <v>0</v>
      </c>
    </row>
    <row r="5332" spans="1:6" x14ac:dyDescent="0.35">
      <c r="A5332" s="56">
        <v>44450</v>
      </c>
      <c r="B5332" s="56" t="str">
        <f>VLOOKUP(A5332,Mapping!$H$2:$I$215,2,0)</f>
        <v>Post</v>
      </c>
      <c r="C5332" s="123">
        <f>VLOOKUP(A5332,Mapping!$H$2:$J$215,3,0)</f>
        <v>0</v>
      </c>
      <c r="D5332" t="s">
        <v>133</v>
      </c>
      <c r="E5332" t="str">
        <f>VLOOKUP(D5332,Mapping!$E$2:$F$28,2,0)</f>
        <v>sum</v>
      </c>
      <c r="F5332">
        <v>0</v>
      </c>
    </row>
    <row r="5333" spans="1:6" x14ac:dyDescent="0.35">
      <c r="A5333" s="56">
        <v>44451</v>
      </c>
      <c r="B5333" s="56" t="str">
        <f>VLOOKUP(A5333,Mapping!$H$2:$I$215,2,0)</f>
        <v>Post</v>
      </c>
      <c r="C5333" s="123">
        <f>VLOOKUP(A5333,Mapping!$H$2:$J$215,3,0)</f>
        <v>0</v>
      </c>
      <c r="D5333" t="s">
        <v>133</v>
      </c>
      <c r="E5333" t="str">
        <f>VLOOKUP(D5333,Mapping!$E$2:$F$28,2,0)</f>
        <v>sum</v>
      </c>
      <c r="F5333">
        <v>0</v>
      </c>
    </row>
    <row r="5334" spans="1:6" x14ac:dyDescent="0.35">
      <c r="A5334" s="56">
        <v>44452</v>
      </c>
      <c r="B5334" s="56" t="str">
        <f>VLOOKUP(A5334,Mapping!$H$2:$I$215,2,0)</f>
        <v>Post</v>
      </c>
      <c r="C5334" s="123">
        <f>VLOOKUP(A5334,Mapping!$H$2:$J$215,3,0)</f>
        <v>0</v>
      </c>
      <c r="D5334" t="s">
        <v>133</v>
      </c>
      <c r="E5334" t="str">
        <f>VLOOKUP(D5334,Mapping!$E$2:$F$28,2,0)</f>
        <v>sum</v>
      </c>
      <c r="F5334">
        <v>0</v>
      </c>
    </row>
    <row r="5335" spans="1:6" x14ac:dyDescent="0.35">
      <c r="A5335" s="56">
        <v>44453</v>
      </c>
      <c r="B5335" s="56" t="str">
        <f>VLOOKUP(A5335,Mapping!$H$2:$I$215,2,0)</f>
        <v>Post</v>
      </c>
      <c r="C5335" s="123">
        <f>VLOOKUP(A5335,Mapping!$H$2:$J$215,3,0)</f>
        <v>0</v>
      </c>
      <c r="D5335" t="s">
        <v>133</v>
      </c>
      <c r="E5335" t="str">
        <f>VLOOKUP(D5335,Mapping!$E$2:$F$28,2,0)</f>
        <v>sum</v>
      </c>
      <c r="F5335">
        <v>0</v>
      </c>
    </row>
    <row r="5336" spans="1:6" x14ac:dyDescent="0.35">
      <c r="A5336" s="56">
        <v>44454</v>
      </c>
      <c r="B5336" s="56" t="str">
        <f>VLOOKUP(A5336,Mapping!$H$2:$I$215,2,0)</f>
        <v>Post</v>
      </c>
      <c r="C5336" s="123">
        <f>VLOOKUP(A5336,Mapping!$H$2:$J$215,3,0)</f>
        <v>0</v>
      </c>
      <c r="D5336" t="s">
        <v>133</v>
      </c>
      <c r="E5336" t="str">
        <f>VLOOKUP(D5336,Mapping!$E$2:$F$28,2,0)</f>
        <v>sum</v>
      </c>
      <c r="F5336">
        <v>0</v>
      </c>
    </row>
    <row r="5337" spans="1:6" x14ac:dyDescent="0.35">
      <c r="A5337" s="56">
        <v>44455</v>
      </c>
      <c r="B5337" s="56" t="str">
        <f>VLOOKUP(A5337,Mapping!$H$2:$I$215,2,0)</f>
        <v>Post</v>
      </c>
      <c r="C5337" s="123">
        <f>VLOOKUP(A5337,Mapping!$H$2:$J$215,3,0)</f>
        <v>0</v>
      </c>
      <c r="D5337" t="s">
        <v>133</v>
      </c>
      <c r="E5337" t="str">
        <f>VLOOKUP(D5337,Mapping!$E$2:$F$28,2,0)</f>
        <v>sum</v>
      </c>
      <c r="F5337">
        <v>0</v>
      </c>
    </row>
    <row r="5338" spans="1:6" x14ac:dyDescent="0.35">
      <c r="A5338" s="56">
        <v>44456</v>
      </c>
      <c r="B5338" s="56" t="str">
        <f>VLOOKUP(A5338,Mapping!$H$2:$I$215,2,0)</f>
        <v>Post</v>
      </c>
      <c r="C5338" s="123">
        <f>VLOOKUP(A5338,Mapping!$H$2:$J$215,3,0)</f>
        <v>0</v>
      </c>
      <c r="D5338" t="s">
        <v>133</v>
      </c>
      <c r="E5338" t="str">
        <f>VLOOKUP(D5338,Mapping!$E$2:$F$28,2,0)</f>
        <v>sum</v>
      </c>
      <c r="F5338">
        <v>0</v>
      </c>
    </row>
    <row r="5339" spans="1:6" x14ac:dyDescent="0.35">
      <c r="A5339" s="56">
        <v>44457</v>
      </c>
      <c r="B5339" s="56" t="str">
        <f>VLOOKUP(A5339,Mapping!$H$2:$I$215,2,0)</f>
        <v>Post</v>
      </c>
      <c r="C5339" s="123">
        <f>VLOOKUP(A5339,Mapping!$H$2:$J$215,3,0)</f>
        <v>0</v>
      </c>
      <c r="D5339" t="s">
        <v>133</v>
      </c>
      <c r="E5339" t="str">
        <f>VLOOKUP(D5339,Mapping!$E$2:$F$28,2,0)</f>
        <v>sum</v>
      </c>
      <c r="F5339">
        <v>0</v>
      </c>
    </row>
    <row r="5340" spans="1:6" x14ac:dyDescent="0.35">
      <c r="A5340" s="56">
        <v>44458</v>
      </c>
      <c r="B5340" s="56" t="str">
        <f>VLOOKUP(A5340,Mapping!$H$2:$I$215,2,0)</f>
        <v>Post</v>
      </c>
      <c r="C5340" s="123">
        <f>VLOOKUP(A5340,Mapping!$H$2:$J$215,3,0)</f>
        <v>0</v>
      </c>
      <c r="D5340" t="s">
        <v>133</v>
      </c>
      <c r="E5340" t="str">
        <f>VLOOKUP(D5340,Mapping!$E$2:$F$28,2,0)</f>
        <v>sum</v>
      </c>
      <c r="F5340">
        <v>0</v>
      </c>
    </row>
    <row r="5341" spans="1:6" x14ac:dyDescent="0.35">
      <c r="A5341" s="56">
        <v>44459</v>
      </c>
      <c r="B5341" s="56" t="str">
        <f>VLOOKUP(A5341,Mapping!$H$2:$I$215,2,0)</f>
        <v>Post</v>
      </c>
      <c r="C5341" s="123">
        <f>VLOOKUP(A5341,Mapping!$H$2:$J$215,3,0)</f>
        <v>0</v>
      </c>
      <c r="D5341" t="s">
        <v>133</v>
      </c>
      <c r="E5341" t="str">
        <f>VLOOKUP(D5341,Mapping!$E$2:$F$28,2,0)</f>
        <v>sum</v>
      </c>
      <c r="F5341">
        <v>0</v>
      </c>
    </row>
    <row r="5342" spans="1:6" x14ac:dyDescent="0.35">
      <c r="A5342" s="56">
        <v>44460</v>
      </c>
      <c r="B5342" s="56" t="str">
        <f>VLOOKUP(A5342,Mapping!$H$2:$I$215,2,0)</f>
        <v>Post</v>
      </c>
      <c r="C5342" s="123">
        <f>VLOOKUP(A5342,Mapping!$H$2:$J$215,3,0)</f>
        <v>0</v>
      </c>
      <c r="D5342" t="s">
        <v>133</v>
      </c>
      <c r="E5342" t="str">
        <f>VLOOKUP(D5342,Mapping!$E$2:$F$28,2,0)</f>
        <v>sum</v>
      </c>
      <c r="F5342">
        <v>0</v>
      </c>
    </row>
    <row r="5343" spans="1:6" x14ac:dyDescent="0.35">
      <c r="A5343" s="56">
        <v>44461</v>
      </c>
      <c r="B5343" s="56" t="str">
        <f>VLOOKUP(A5343,Mapping!$H$2:$I$215,2,0)</f>
        <v>Post</v>
      </c>
      <c r="C5343" s="123">
        <f>VLOOKUP(A5343,Mapping!$H$2:$J$215,3,0)</f>
        <v>0</v>
      </c>
      <c r="D5343" t="s">
        <v>133</v>
      </c>
      <c r="E5343" t="str">
        <f>VLOOKUP(D5343,Mapping!$E$2:$F$28,2,0)</f>
        <v>sum</v>
      </c>
      <c r="F5343">
        <v>0</v>
      </c>
    </row>
    <row r="5344" spans="1:6" x14ac:dyDescent="0.35">
      <c r="A5344" s="56">
        <v>44462</v>
      </c>
      <c r="B5344" s="56" t="str">
        <f>VLOOKUP(A5344,Mapping!$H$2:$I$215,2,0)</f>
        <v>Post</v>
      </c>
      <c r="C5344" s="123">
        <f>VLOOKUP(A5344,Mapping!$H$2:$J$215,3,0)</f>
        <v>0</v>
      </c>
      <c r="D5344" t="s">
        <v>133</v>
      </c>
      <c r="E5344" t="str">
        <f>VLOOKUP(D5344,Mapping!$E$2:$F$28,2,0)</f>
        <v>sum</v>
      </c>
      <c r="F5344">
        <v>0</v>
      </c>
    </row>
    <row r="5345" spans="1:6" x14ac:dyDescent="0.35">
      <c r="A5345" s="56">
        <v>44463</v>
      </c>
      <c r="B5345" s="56" t="str">
        <f>VLOOKUP(A5345,Mapping!$H$2:$I$215,2,0)</f>
        <v>Post</v>
      </c>
      <c r="C5345" s="123">
        <f>VLOOKUP(A5345,Mapping!$H$2:$J$215,3,0)</f>
        <v>0</v>
      </c>
      <c r="D5345" t="s">
        <v>133</v>
      </c>
      <c r="E5345" t="str">
        <f>VLOOKUP(D5345,Mapping!$E$2:$F$28,2,0)</f>
        <v>sum</v>
      </c>
      <c r="F5345">
        <v>0</v>
      </c>
    </row>
    <row r="5346" spans="1:6" x14ac:dyDescent="0.35">
      <c r="A5346" s="56">
        <v>44464</v>
      </c>
      <c r="B5346" s="56" t="str">
        <f>VLOOKUP(A5346,Mapping!$H$2:$I$215,2,0)</f>
        <v>Post</v>
      </c>
      <c r="C5346" s="123">
        <f>VLOOKUP(A5346,Mapping!$H$2:$J$215,3,0)</f>
        <v>0</v>
      </c>
      <c r="D5346" t="s">
        <v>133</v>
      </c>
      <c r="E5346" t="str">
        <f>VLOOKUP(D5346,Mapping!$E$2:$F$28,2,0)</f>
        <v>sum</v>
      </c>
      <c r="F5346">
        <v>0</v>
      </c>
    </row>
    <row r="5347" spans="1:6" x14ac:dyDescent="0.35">
      <c r="A5347" s="56">
        <v>44465</v>
      </c>
      <c r="B5347" s="56" t="str">
        <f>VLOOKUP(A5347,Mapping!$H$2:$I$215,2,0)</f>
        <v>Post</v>
      </c>
      <c r="C5347" s="123">
        <f>VLOOKUP(A5347,Mapping!$H$2:$J$215,3,0)</f>
        <v>0</v>
      </c>
      <c r="D5347" t="s">
        <v>133</v>
      </c>
      <c r="E5347" t="str">
        <f>VLOOKUP(D5347,Mapping!$E$2:$F$28,2,0)</f>
        <v>sum</v>
      </c>
      <c r="F5347">
        <v>0</v>
      </c>
    </row>
    <row r="5348" spans="1:6" x14ac:dyDescent="0.35">
      <c r="A5348" s="56">
        <v>44466</v>
      </c>
      <c r="B5348" s="56" t="str">
        <f>VLOOKUP(A5348,Mapping!$H$2:$I$215,2,0)</f>
        <v>Post</v>
      </c>
      <c r="C5348" s="123">
        <f>VLOOKUP(A5348,Mapping!$H$2:$J$215,3,0)</f>
        <v>0</v>
      </c>
      <c r="D5348" t="s">
        <v>133</v>
      </c>
      <c r="E5348" t="str">
        <f>VLOOKUP(D5348,Mapping!$E$2:$F$28,2,0)</f>
        <v>sum</v>
      </c>
      <c r="F5348">
        <v>0</v>
      </c>
    </row>
    <row r="5349" spans="1:6" x14ac:dyDescent="0.35">
      <c r="A5349" s="56">
        <v>44467</v>
      </c>
      <c r="B5349" s="56" t="str">
        <f>VLOOKUP(A5349,Mapping!$H$2:$I$215,2,0)</f>
        <v>Post</v>
      </c>
      <c r="C5349" s="123">
        <f>VLOOKUP(A5349,Mapping!$H$2:$J$215,3,0)</f>
        <v>0</v>
      </c>
      <c r="D5349" t="s">
        <v>133</v>
      </c>
      <c r="E5349" t="str">
        <f>VLOOKUP(D5349,Mapping!$E$2:$F$28,2,0)</f>
        <v>sum</v>
      </c>
      <c r="F5349">
        <v>0</v>
      </c>
    </row>
    <row r="5350" spans="1:6" x14ac:dyDescent="0.35">
      <c r="A5350" s="56">
        <v>44468</v>
      </c>
      <c r="B5350" s="56" t="str">
        <f>VLOOKUP(A5350,Mapping!$H$2:$I$215,2,0)</f>
        <v>Post</v>
      </c>
      <c r="C5350" s="123">
        <f>VLOOKUP(A5350,Mapping!$H$2:$J$215,3,0)</f>
        <v>0</v>
      </c>
      <c r="D5350" t="s">
        <v>133</v>
      </c>
      <c r="E5350" t="str">
        <f>VLOOKUP(D5350,Mapping!$E$2:$F$28,2,0)</f>
        <v>sum</v>
      </c>
      <c r="F5350">
        <v>0</v>
      </c>
    </row>
    <row r="5351" spans="1:6" x14ac:dyDescent="0.35">
      <c r="A5351" s="56">
        <v>44469</v>
      </c>
      <c r="B5351" s="56" t="str">
        <f>VLOOKUP(A5351,Mapping!$H$2:$I$215,2,0)</f>
        <v>Post</v>
      </c>
      <c r="C5351" s="123">
        <f>VLOOKUP(A5351,Mapping!$H$2:$J$215,3,0)</f>
        <v>0</v>
      </c>
      <c r="D5351" t="s">
        <v>133</v>
      </c>
      <c r="E5351" t="str">
        <f>VLOOKUP(D5351,Mapping!$E$2:$F$28,2,0)</f>
        <v>sum</v>
      </c>
      <c r="F5351">
        <v>0</v>
      </c>
    </row>
    <row r="5352" spans="1:6" x14ac:dyDescent="0.35">
      <c r="A5352" s="56">
        <v>44256</v>
      </c>
      <c r="B5352" s="56" t="str">
        <f>VLOOKUP(A5352,Mapping!$H$2:$I$215,2,0)</f>
        <v>Pre</v>
      </c>
      <c r="C5352" s="123" t="str">
        <f>VLOOKUP(A5352,Mapping!$H$2:$J$215,3,0)</f>
        <v>Pre</v>
      </c>
      <c r="D5352" t="s">
        <v>106</v>
      </c>
      <c r="E5352" t="str">
        <f>VLOOKUP(D5352,Mapping!$E$2:$F$28,2,0)</f>
        <v>Avg</v>
      </c>
      <c r="F5352">
        <v>8.2859999999999996</v>
      </c>
    </row>
    <row r="5353" spans="1:6" x14ac:dyDescent="0.35">
      <c r="A5353" s="56">
        <v>44257</v>
      </c>
      <c r="B5353" s="56" t="str">
        <f>VLOOKUP(A5353,Mapping!$H$2:$I$215,2,0)</f>
        <v>Pre</v>
      </c>
      <c r="C5353" s="123" t="str">
        <f>VLOOKUP(A5353,Mapping!$H$2:$J$215,3,0)</f>
        <v>Pre</v>
      </c>
      <c r="D5353" t="s">
        <v>106</v>
      </c>
      <c r="E5353" t="str">
        <f>VLOOKUP(D5353,Mapping!$E$2:$F$28,2,0)</f>
        <v>Avg</v>
      </c>
      <c r="F5353">
        <v>8.2859999999999996</v>
      </c>
    </row>
    <row r="5354" spans="1:6" x14ac:dyDescent="0.35">
      <c r="A5354" s="56">
        <v>44258</v>
      </c>
      <c r="B5354" s="56" t="str">
        <f>VLOOKUP(A5354,Mapping!$H$2:$I$215,2,0)</f>
        <v>Pre</v>
      </c>
      <c r="C5354" s="123" t="str">
        <f>VLOOKUP(A5354,Mapping!$H$2:$J$215,3,0)</f>
        <v>Pre</v>
      </c>
      <c r="D5354" t="s">
        <v>106</v>
      </c>
      <c r="E5354" t="str">
        <f>VLOOKUP(D5354,Mapping!$E$2:$F$28,2,0)</f>
        <v>Avg</v>
      </c>
      <c r="F5354">
        <v>8.1430000000000007</v>
      </c>
    </row>
    <row r="5355" spans="1:6" x14ac:dyDescent="0.35">
      <c r="A5355" s="56">
        <v>44259</v>
      </c>
      <c r="B5355" s="56" t="str">
        <f>VLOOKUP(A5355,Mapping!$H$2:$I$215,2,0)</f>
        <v>Pre</v>
      </c>
      <c r="C5355" s="123" t="str">
        <f>VLOOKUP(A5355,Mapping!$H$2:$J$215,3,0)</f>
        <v>Pre</v>
      </c>
      <c r="D5355" t="s">
        <v>106</v>
      </c>
      <c r="E5355" t="str">
        <f>VLOOKUP(D5355,Mapping!$E$2:$F$28,2,0)</f>
        <v>Avg</v>
      </c>
      <c r="F5355">
        <v>8</v>
      </c>
    </row>
    <row r="5356" spans="1:6" x14ac:dyDescent="0.35">
      <c r="A5356" s="56">
        <v>44260</v>
      </c>
      <c r="B5356" s="56" t="str">
        <f>VLOOKUP(A5356,Mapping!$H$2:$I$215,2,0)</f>
        <v>Pre</v>
      </c>
      <c r="C5356" s="123" t="str">
        <f>VLOOKUP(A5356,Mapping!$H$2:$J$215,3,0)</f>
        <v>Pre</v>
      </c>
      <c r="D5356" t="s">
        <v>106</v>
      </c>
      <c r="E5356" t="str">
        <f>VLOOKUP(D5356,Mapping!$E$2:$F$28,2,0)</f>
        <v>Avg</v>
      </c>
      <c r="F5356">
        <v>7.8570000000000002</v>
      </c>
    </row>
    <row r="5357" spans="1:6" x14ac:dyDescent="0.35">
      <c r="A5357" s="56">
        <v>44261</v>
      </c>
      <c r="B5357" s="56" t="str">
        <f>VLOOKUP(A5357,Mapping!$H$2:$I$215,2,0)</f>
        <v>Pre</v>
      </c>
      <c r="C5357" s="123" t="str">
        <f>VLOOKUP(A5357,Mapping!$H$2:$J$215,3,0)</f>
        <v>Pre</v>
      </c>
      <c r="D5357" t="s">
        <v>106</v>
      </c>
      <c r="E5357" t="str">
        <f>VLOOKUP(D5357,Mapping!$E$2:$F$28,2,0)</f>
        <v>Avg</v>
      </c>
      <c r="F5357">
        <v>7.7140000000000004</v>
      </c>
    </row>
    <row r="5358" spans="1:6" x14ac:dyDescent="0.35">
      <c r="A5358" s="56">
        <v>44262</v>
      </c>
      <c r="B5358" s="56" t="str">
        <f>VLOOKUP(A5358,Mapping!$H$2:$I$215,2,0)</f>
        <v>Pre</v>
      </c>
      <c r="C5358" s="123" t="str">
        <f>VLOOKUP(A5358,Mapping!$H$2:$J$215,3,0)</f>
        <v>Pre</v>
      </c>
      <c r="D5358" t="s">
        <v>106</v>
      </c>
      <c r="E5358" t="str">
        <f>VLOOKUP(D5358,Mapping!$E$2:$F$28,2,0)</f>
        <v>Avg</v>
      </c>
      <c r="F5358">
        <v>7.5709999999999997</v>
      </c>
    </row>
    <row r="5359" spans="1:6" x14ac:dyDescent="0.35">
      <c r="A5359" s="56">
        <v>44263</v>
      </c>
      <c r="B5359" s="56" t="str">
        <f>VLOOKUP(A5359,Mapping!$H$2:$I$215,2,0)</f>
        <v>Pre</v>
      </c>
      <c r="C5359" s="123" t="str">
        <f>VLOOKUP(A5359,Mapping!$H$2:$J$215,3,0)</f>
        <v>Pre</v>
      </c>
      <c r="D5359" t="s">
        <v>106</v>
      </c>
      <c r="E5359" t="str">
        <f>VLOOKUP(D5359,Mapping!$E$2:$F$28,2,0)</f>
        <v>Avg</v>
      </c>
      <c r="F5359">
        <v>7.5709999999999997</v>
      </c>
    </row>
    <row r="5360" spans="1:6" x14ac:dyDescent="0.35">
      <c r="A5360" s="56">
        <v>44264</v>
      </c>
      <c r="B5360" s="56" t="str">
        <f>VLOOKUP(A5360,Mapping!$H$2:$I$215,2,0)</f>
        <v>Pre</v>
      </c>
      <c r="C5360" s="123" t="str">
        <f>VLOOKUP(A5360,Mapping!$H$2:$J$215,3,0)</f>
        <v>Pre</v>
      </c>
      <c r="D5360" t="s">
        <v>106</v>
      </c>
      <c r="E5360" t="str">
        <f>VLOOKUP(D5360,Mapping!$E$2:$F$28,2,0)</f>
        <v>Avg</v>
      </c>
      <c r="F5360">
        <v>7.4290000000000003</v>
      </c>
    </row>
    <row r="5361" spans="1:6" x14ac:dyDescent="0.35">
      <c r="A5361" s="56">
        <v>44265</v>
      </c>
      <c r="B5361" s="56" t="str">
        <f>VLOOKUP(A5361,Mapping!$H$2:$I$215,2,0)</f>
        <v>Pre</v>
      </c>
      <c r="C5361" s="123" t="str">
        <f>VLOOKUP(A5361,Mapping!$H$2:$J$215,3,0)</f>
        <v>Pre</v>
      </c>
      <c r="D5361" t="s">
        <v>106</v>
      </c>
      <c r="E5361" t="str">
        <f>VLOOKUP(D5361,Mapping!$E$2:$F$28,2,0)</f>
        <v>Avg</v>
      </c>
      <c r="F5361">
        <v>7.4290000000000003</v>
      </c>
    </row>
    <row r="5362" spans="1:6" x14ac:dyDescent="0.35">
      <c r="A5362" s="56">
        <v>44266</v>
      </c>
      <c r="B5362" s="56" t="str">
        <f>VLOOKUP(A5362,Mapping!$H$2:$I$215,2,0)</f>
        <v>Pre</v>
      </c>
      <c r="C5362" s="123" t="str">
        <f>VLOOKUP(A5362,Mapping!$H$2:$J$215,3,0)</f>
        <v>Pre</v>
      </c>
      <c r="D5362" t="s">
        <v>106</v>
      </c>
      <c r="E5362" t="str">
        <f>VLOOKUP(D5362,Mapping!$E$2:$F$28,2,0)</f>
        <v>Avg</v>
      </c>
      <c r="F5362">
        <v>7.4290000000000003</v>
      </c>
    </row>
    <row r="5363" spans="1:6" x14ac:dyDescent="0.35">
      <c r="A5363" s="56">
        <v>44267</v>
      </c>
      <c r="B5363" s="56" t="str">
        <f>VLOOKUP(A5363,Mapping!$H$2:$I$215,2,0)</f>
        <v>Pre</v>
      </c>
      <c r="C5363" s="123" t="str">
        <f>VLOOKUP(A5363,Mapping!$H$2:$J$215,3,0)</f>
        <v>Pre</v>
      </c>
      <c r="D5363" t="s">
        <v>106</v>
      </c>
      <c r="E5363" t="str">
        <f>VLOOKUP(D5363,Mapping!$E$2:$F$28,2,0)</f>
        <v>Avg</v>
      </c>
      <c r="F5363">
        <v>7.4290000000000003</v>
      </c>
    </row>
    <row r="5364" spans="1:6" x14ac:dyDescent="0.35">
      <c r="A5364" s="56">
        <v>44268</v>
      </c>
      <c r="B5364" s="56" t="str">
        <f>VLOOKUP(A5364,Mapping!$H$2:$I$215,2,0)</f>
        <v>Pre</v>
      </c>
      <c r="C5364" s="123" t="str">
        <f>VLOOKUP(A5364,Mapping!$H$2:$J$215,3,0)</f>
        <v>Pre</v>
      </c>
      <c r="D5364" t="s">
        <v>106</v>
      </c>
      <c r="E5364" t="str">
        <f>VLOOKUP(D5364,Mapping!$E$2:$F$28,2,0)</f>
        <v>Avg</v>
      </c>
      <c r="F5364">
        <v>7.2859999999999996</v>
      </c>
    </row>
    <row r="5365" spans="1:6" x14ac:dyDescent="0.35">
      <c r="A5365" s="56">
        <v>44269</v>
      </c>
      <c r="B5365" s="56" t="str">
        <f>VLOOKUP(A5365,Mapping!$H$2:$I$215,2,0)</f>
        <v>Pre</v>
      </c>
      <c r="C5365" s="123" t="str">
        <f>VLOOKUP(A5365,Mapping!$H$2:$J$215,3,0)</f>
        <v>Pre</v>
      </c>
      <c r="D5365" t="s">
        <v>106</v>
      </c>
      <c r="E5365" t="str">
        <f>VLOOKUP(D5365,Mapping!$E$2:$F$28,2,0)</f>
        <v>Avg</v>
      </c>
      <c r="F5365">
        <v>7.4290000000000003</v>
      </c>
    </row>
    <row r="5366" spans="1:6" x14ac:dyDescent="0.35">
      <c r="A5366" s="56">
        <v>44270</v>
      </c>
      <c r="B5366" s="56" t="str">
        <f>VLOOKUP(A5366,Mapping!$H$2:$I$215,2,0)</f>
        <v>Pre</v>
      </c>
      <c r="C5366" s="123" t="str">
        <f>VLOOKUP(A5366,Mapping!$H$2:$J$215,3,0)</f>
        <v>Pre</v>
      </c>
      <c r="D5366" t="s">
        <v>106</v>
      </c>
      <c r="E5366" t="str">
        <f>VLOOKUP(D5366,Mapping!$E$2:$F$28,2,0)</f>
        <v>Avg</v>
      </c>
      <c r="F5366">
        <v>7.5709999999999997</v>
      </c>
    </row>
    <row r="5367" spans="1:6" x14ac:dyDescent="0.35">
      <c r="A5367" s="56">
        <v>44271</v>
      </c>
      <c r="B5367" s="56" t="str">
        <f>VLOOKUP(A5367,Mapping!$H$2:$I$215,2,0)</f>
        <v>Pre</v>
      </c>
      <c r="C5367" s="123" t="str">
        <f>VLOOKUP(A5367,Mapping!$H$2:$J$215,3,0)</f>
        <v>Pre</v>
      </c>
      <c r="D5367" t="s">
        <v>106</v>
      </c>
      <c r="E5367" t="str">
        <f>VLOOKUP(D5367,Mapping!$E$2:$F$28,2,0)</f>
        <v>Avg</v>
      </c>
      <c r="F5367">
        <v>7.5709999999999997</v>
      </c>
    </row>
    <row r="5368" spans="1:6" x14ac:dyDescent="0.35">
      <c r="A5368" s="56">
        <v>44272</v>
      </c>
      <c r="B5368" s="56" t="str">
        <f>VLOOKUP(A5368,Mapping!$H$2:$I$215,2,0)</f>
        <v>Pre</v>
      </c>
      <c r="C5368" s="123" t="str">
        <f>VLOOKUP(A5368,Mapping!$H$2:$J$215,3,0)</f>
        <v>Pre</v>
      </c>
      <c r="D5368" t="s">
        <v>106</v>
      </c>
      <c r="E5368" t="str">
        <f>VLOOKUP(D5368,Mapping!$E$2:$F$28,2,0)</f>
        <v>Avg</v>
      </c>
      <c r="F5368">
        <v>7.4290000000000003</v>
      </c>
    </row>
    <row r="5369" spans="1:6" x14ac:dyDescent="0.35">
      <c r="A5369" s="56">
        <v>44273</v>
      </c>
      <c r="B5369" s="56" t="str">
        <f>VLOOKUP(A5369,Mapping!$H$2:$I$215,2,0)</f>
        <v>Pre</v>
      </c>
      <c r="C5369" s="123" t="str">
        <f>VLOOKUP(A5369,Mapping!$H$2:$J$215,3,0)</f>
        <v>Pre</v>
      </c>
      <c r="D5369" t="s">
        <v>106</v>
      </c>
      <c r="E5369" t="str">
        <f>VLOOKUP(D5369,Mapping!$E$2:$F$28,2,0)</f>
        <v>Avg</v>
      </c>
      <c r="F5369">
        <v>7.5709999999999997</v>
      </c>
    </row>
    <row r="5370" spans="1:6" x14ac:dyDescent="0.35">
      <c r="A5370" s="56">
        <v>44274</v>
      </c>
      <c r="B5370" s="56" t="str">
        <f>VLOOKUP(A5370,Mapping!$H$2:$I$215,2,0)</f>
        <v>Pre</v>
      </c>
      <c r="C5370" s="123" t="str">
        <f>VLOOKUP(A5370,Mapping!$H$2:$J$215,3,0)</f>
        <v>Pre</v>
      </c>
      <c r="D5370" t="s">
        <v>106</v>
      </c>
      <c r="E5370" t="str">
        <f>VLOOKUP(D5370,Mapping!$E$2:$F$28,2,0)</f>
        <v>Avg</v>
      </c>
      <c r="F5370">
        <v>7.4290000000000003</v>
      </c>
    </row>
    <row r="5371" spans="1:6" x14ac:dyDescent="0.35">
      <c r="A5371" s="56">
        <v>44275</v>
      </c>
      <c r="B5371" s="56" t="str">
        <f>VLOOKUP(A5371,Mapping!$H$2:$I$215,2,0)</f>
        <v>Pre</v>
      </c>
      <c r="C5371" s="123" t="str">
        <f>VLOOKUP(A5371,Mapping!$H$2:$J$215,3,0)</f>
        <v>Pre</v>
      </c>
      <c r="D5371" t="s">
        <v>106</v>
      </c>
      <c r="E5371" t="str">
        <f>VLOOKUP(D5371,Mapping!$E$2:$F$28,2,0)</f>
        <v>Avg</v>
      </c>
      <c r="F5371">
        <v>7.2859999999999996</v>
      </c>
    </row>
    <row r="5372" spans="1:6" x14ac:dyDescent="0.35">
      <c r="A5372" s="56">
        <v>44276</v>
      </c>
      <c r="B5372" s="56" t="str">
        <f>VLOOKUP(A5372,Mapping!$H$2:$I$215,2,0)</f>
        <v>Pre</v>
      </c>
      <c r="C5372" s="123" t="str">
        <f>VLOOKUP(A5372,Mapping!$H$2:$J$215,3,0)</f>
        <v>Pre</v>
      </c>
      <c r="D5372" t="s">
        <v>106</v>
      </c>
      <c r="E5372" t="str">
        <f>VLOOKUP(D5372,Mapping!$E$2:$F$28,2,0)</f>
        <v>Avg</v>
      </c>
      <c r="F5372">
        <v>7</v>
      </c>
    </row>
    <row r="5373" spans="1:6" x14ac:dyDescent="0.35">
      <c r="A5373" s="56">
        <v>44277</v>
      </c>
      <c r="B5373" s="56" t="str">
        <f>VLOOKUP(A5373,Mapping!$H$2:$I$215,2,0)</f>
        <v>Pre</v>
      </c>
      <c r="C5373" s="123" t="str">
        <f>VLOOKUP(A5373,Mapping!$H$2:$J$215,3,0)</f>
        <v>Pre</v>
      </c>
      <c r="D5373" t="s">
        <v>106</v>
      </c>
      <c r="E5373" t="str">
        <f>VLOOKUP(D5373,Mapping!$E$2:$F$28,2,0)</f>
        <v>Avg</v>
      </c>
      <c r="F5373">
        <v>6.7140000000000004</v>
      </c>
    </row>
    <row r="5374" spans="1:6" x14ac:dyDescent="0.35">
      <c r="A5374" s="56">
        <v>44278</v>
      </c>
      <c r="B5374" s="56" t="str">
        <f>VLOOKUP(A5374,Mapping!$H$2:$I$215,2,0)</f>
        <v>Pre</v>
      </c>
      <c r="C5374" s="123" t="str">
        <f>VLOOKUP(A5374,Mapping!$H$2:$J$215,3,0)</f>
        <v>Pre</v>
      </c>
      <c r="D5374" t="s">
        <v>106</v>
      </c>
      <c r="E5374" t="str">
        <f>VLOOKUP(D5374,Mapping!$E$2:$F$28,2,0)</f>
        <v>Avg</v>
      </c>
      <c r="F5374">
        <v>6.5709999999999997</v>
      </c>
    </row>
    <row r="5375" spans="1:6" x14ac:dyDescent="0.35">
      <c r="A5375" s="56">
        <v>44279</v>
      </c>
      <c r="B5375" s="56" t="str">
        <f>VLOOKUP(A5375,Mapping!$H$2:$I$215,2,0)</f>
        <v>Pre</v>
      </c>
      <c r="C5375" s="123" t="str">
        <f>VLOOKUP(A5375,Mapping!$H$2:$J$215,3,0)</f>
        <v>Pre</v>
      </c>
      <c r="D5375" t="s">
        <v>106</v>
      </c>
      <c r="E5375" t="str">
        <f>VLOOKUP(D5375,Mapping!$E$2:$F$28,2,0)</f>
        <v>Avg</v>
      </c>
      <c r="F5375">
        <v>6.7140000000000004</v>
      </c>
    </row>
    <row r="5376" spans="1:6" x14ac:dyDescent="0.35">
      <c r="A5376" s="56">
        <v>44280</v>
      </c>
      <c r="B5376" s="56" t="str">
        <f>VLOOKUP(A5376,Mapping!$H$2:$I$215,2,0)</f>
        <v>Pre</v>
      </c>
      <c r="C5376" s="123" t="str">
        <f>VLOOKUP(A5376,Mapping!$H$2:$J$215,3,0)</f>
        <v>Pre</v>
      </c>
      <c r="D5376" t="s">
        <v>106</v>
      </c>
      <c r="E5376" t="str">
        <f>VLOOKUP(D5376,Mapping!$E$2:$F$28,2,0)</f>
        <v>Avg</v>
      </c>
      <c r="F5376">
        <v>6.5709999999999997</v>
      </c>
    </row>
    <row r="5377" spans="1:6" x14ac:dyDescent="0.35">
      <c r="A5377" s="56">
        <v>44281</v>
      </c>
      <c r="B5377" s="56" t="str">
        <f>VLOOKUP(A5377,Mapping!$H$2:$I$215,2,0)</f>
        <v>Pre</v>
      </c>
      <c r="C5377" s="123" t="str">
        <f>VLOOKUP(A5377,Mapping!$H$2:$J$215,3,0)</f>
        <v>Pre</v>
      </c>
      <c r="D5377" t="s">
        <v>106</v>
      </c>
      <c r="E5377" t="str">
        <f>VLOOKUP(D5377,Mapping!$E$2:$F$28,2,0)</f>
        <v>Avg</v>
      </c>
      <c r="F5377">
        <v>6.5709999999999997</v>
      </c>
    </row>
    <row r="5378" spans="1:6" x14ac:dyDescent="0.35">
      <c r="A5378" s="56">
        <v>44282</v>
      </c>
      <c r="B5378" s="56" t="str">
        <f>VLOOKUP(A5378,Mapping!$H$2:$I$215,2,0)</f>
        <v>Pre</v>
      </c>
      <c r="C5378" s="123" t="str">
        <f>VLOOKUP(A5378,Mapping!$H$2:$J$215,3,0)</f>
        <v>Pre</v>
      </c>
      <c r="D5378" t="s">
        <v>106</v>
      </c>
      <c r="E5378" t="str">
        <f>VLOOKUP(D5378,Mapping!$E$2:$F$28,2,0)</f>
        <v>Avg</v>
      </c>
      <c r="F5378">
        <v>6.5709999999999997</v>
      </c>
    </row>
    <row r="5379" spans="1:6" x14ac:dyDescent="0.35">
      <c r="A5379" s="56">
        <v>44283</v>
      </c>
      <c r="B5379" s="56" t="str">
        <f>VLOOKUP(A5379,Mapping!$H$2:$I$215,2,0)</f>
        <v>Pre</v>
      </c>
      <c r="C5379" s="123" t="str">
        <f>VLOOKUP(A5379,Mapping!$H$2:$J$215,3,0)</f>
        <v>Pre</v>
      </c>
      <c r="D5379" t="s">
        <v>106</v>
      </c>
      <c r="E5379" t="str">
        <f>VLOOKUP(D5379,Mapping!$E$2:$F$28,2,0)</f>
        <v>Avg</v>
      </c>
      <c r="F5379">
        <v>6.7140000000000004</v>
      </c>
    </row>
    <row r="5380" spans="1:6" x14ac:dyDescent="0.35">
      <c r="A5380" s="56">
        <v>44284</v>
      </c>
      <c r="B5380" s="56" t="str">
        <f>VLOOKUP(A5380,Mapping!$H$2:$I$215,2,0)</f>
        <v>Pre</v>
      </c>
      <c r="C5380" s="123" t="str">
        <f>VLOOKUP(A5380,Mapping!$H$2:$J$215,3,0)</f>
        <v>Pre</v>
      </c>
      <c r="D5380" t="s">
        <v>106</v>
      </c>
      <c r="E5380" t="str">
        <f>VLOOKUP(D5380,Mapping!$E$2:$F$28,2,0)</f>
        <v>Avg</v>
      </c>
      <c r="F5380">
        <v>6.7140000000000004</v>
      </c>
    </row>
    <row r="5381" spans="1:6" x14ac:dyDescent="0.35">
      <c r="A5381" s="56">
        <v>44285</v>
      </c>
      <c r="B5381" s="56" t="str">
        <f>VLOOKUP(A5381,Mapping!$H$2:$I$215,2,0)</f>
        <v>Pre</v>
      </c>
      <c r="C5381" s="123" t="str">
        <f>VLOOKUP(A5381,Mapping!$H$2:$J$215,3,0)</f>
        <v>Pre</v>
      </c>
      <c r="D5381" t="s">
        <v>106</v>
      </c>
      <c r="E5381" t="str">
        <f>VLOOKUP(D5381,Mapping!$E$2:$F$28,2,0)</f>
        <v>Avg</v>
      </c>
      <c r="F5381">
        <v>6.7140000000000004</v>
      </c>
    </row>
    <row r="5382" spans="1:6" x14ac:dyDescent="0.35">
      <c r="A5382" s="56">
        <v>44286</v>
      </c>
      <c r="B5382" s="56" t="str">
        <f>VLOOKUP(A5382,Mapping!$H$2:$I$215,2,0)</f>
        <v>Pre</v>
      </c>
      <c r="C5382" s="123" t="str">
        <f>VLOOKUP(A5382,Mapping!$H$2:$J$215,3,0)</f>
        <v>Pre</v>
      </c>
      <c r="D5382" t="s">
        <v>106</v>
      </c>
      <c r="E5382" t="str">
        <f>VLOOKUP(D5382,Mapping!$E$2:$F$28,2,0)</f>
        <v>Avg</v>
      </c>
      <c r="F5382">
        <v>6.5709999999999997</v>
      </c>
    </row>
    <row r="5383" spans="1:6" x14ac:dyDescent="0.35">
      <c r="A5383" s="56">
        <v>44287</v>
      </c>
      <c r="B5383" s="56" t="str">
        <f>VLOOKUP(A5383,Mapping!$H$2:$I$215,2,0)</f>
        <v>Pre</v>
      </c>
      <c r="C5383" s="123" t="str">
        <f>VLOOKUP(A5383,Mapping!$H$2:$J$215,3,0)</f>
        <v>Pre</v>
      </c>
      <c r="D5383" t="s">
        <v>106</v>
      </c>
      <c r="E5383" t="str">
        <f>VLOOKUP(D5383,Mapping!$E$2:$F$28,2,0)</f>
        <v>Avg</v>
      </c>
      <c r="F5383">
        <v>6.4290000000000003</v>
      </c>
    </row>
    <row r="5384" spans="1:6" x14ac:dyDescent="0.35">
      <c r="A5384" s="56">
        <v>44288</v>
      </c>
      <c r="B5384" s="56" t="str">
        <f>VLOOKUP(A5384,Mapping!$H$2:$I$215,2,0)</f>
        <v>Pre</v>
      </c>
      <c r="C5384" s="123" t="str">
        <f>VLOOKUP(A5384,Mapping!$H$2:$J$215,3,0)</f>
        <v>Pre</v>
      </c>
      <c r="D5384" t="s">
        <v>106</v>
      </c>
      <c r="E5384" t="str">
        <f>VLOOKUP(D5384,Mapping!$E$2:$F$28,2,0)</f>
        <v>Avg</v>
      </c>
      <c r="F5384">
        <v>6.7140000000000004</v>
      </c>
    </row>
    <row r="5385" spans="1:6" x14ac:dyDescent="0.35">
      <c r="A5385" s="56">
        <v>44289</v>
      </c>
      <c r="B5385" s="56" t="str">
        <f>VLOOKUP(A5385,Mapping!$H$2:$I$215,2,0)</f>
        <v>Pre</v>
      </c>
      <c r="C5385" s="123" t="str">
        <f>VLOOKUP(A5385,Mapping!$H$2:$J$215,3,0)</f>
        <v>Pre</v>
      </c>
      <c r="D5385" t="s">
        <v>106</v>
      </c>
      <c r="E5385" t="str">
        <f>VLOOKUP(D5385,Mapping!$E$2:$F$28,2,0)</f>
        <v>Avg</v>
      </c>
      <c r="F5385">
        <v>6.7140000000000004</v>
      </c>
    </row>
    <row r="5386" spans="1:6" x14ac:dyDescent="0.35">
      <c r="A5386" s="56">
        <v>44290</v>
      </c>
      <c r="B5386" s="56" t="str">
        <f>VLOOKUP(A5386,Mapping!$H$2:$I$215,2,0)</f>
        <v>Pre</v>
      </c>
      <c r="C5386" s="123" t="str">
        <f>VLOOKUP(A5386,Mapping!$H$2:$J$215,3,0)</f>
        <v>Pre</v>
      </c>
      <c r="D5386" t="s">
        <v>106</v>
      </c>
      <c r="E5386" t="str">
        <f>VLOOKUP(D5386,Mapping!$E$2:$F$28,2,0)</f>
        <v>Avg</v>
      </c>
      <c r="F5386">
        <v>6.4290000000000003</v>
      </c>
    </row>
    <row r="5387" spans="1:6" x14ac:dyDescent="0.35">
      <c r="A5387" s="56">
        <v>44291</v>
      </c>
      <c r="B5387" s="56" t="str">
        <f>VLOOKUP(A5387,Mapping!$H$2:$I$215,2,0)</f>
        <v>Pre</v>
      </c>
      <c r="C5387" s="123" t="str">
        <f>VLOOKUP(A5387,Mapping!$H$2:$J$215,3,0)</f>
        <v>Pre</v>
      </c>
      <c r="D5387" t="s">
        <v>106</v>
      </c>
      <c r="E5387" t="str">
        <f>VLOOKUP(D5387,Mapping!$E$2:$F$28,2,0)</f>
        <v>Avg</v>
      </c>
      <c r="F5387">
        <v>6.4290000000000003</v>
      </c>
    </row>
    <row r="5388" spans="1:6" x14ac:dyDescent="0.35">
      <c r="A5388" s="56">
        <v>44292</v>
      </c>
      <c r="B5388" s="56" t="str">
        <f>VLOOKUP(A5388,Mapping!$H$2:$I$215,2,0)</f>
        <v>Pre</v>
      </c>
      <c r="C5388" s="123" t="str">
        <f>VLOOKUP(A5388,Mapping!$H$2:$J$215,3,0)</f>
        <v>Pre</v>
      </c>
      <c r="D5388" t="s">
        <v>106</v>
      </c>
      <c r="E5388" t="str">
        <f>VLOOKUP(D5388,Mapping!$E$2:$F$28,2,0)</f>
        <v>Avg</v>
      </c>
      <c r="F5388">
        <v>6.2859999999999996</v>
      </c>
    </row>
    <row r="5389" spans="1:6" x14ac:dyDescent="0.35">
      <c r="A5389" s="56">
        <v>44293</v>
      </c>
      <c r="B5389" s="56" t="str">
        <f>VLOOKUP(A5389,Mapping!$H$2:$I$215,2,0)</f>
        <v>Pre</v>
      </c>
      <c r="C5389" s="123" t="str">
        <f>VLOOKUP(A5389,Mapping!$H$2:$J$215,3,0)</f>
        <v>Pre</v>
      </c>
      <c r="D5389" t="s">
        <v>106</v>
      </c>
      <c r="E5389" t="str">
        <f>VLOOKUP(D5389,Mapping!$E$2:$F$28,2,0)</f>
        <v>Avg</v>
      </c>
      <c r="F5389">
        <v>6.1429999999999998</v>
      </c>
    </row>
    <row r="5390" spans="1:6" x14ac:dyDescent="0.35">
      <c r="A5390" s="56">
        <v>44294</v>
      </c>
      <c r="B5390" s="56" t="str">
        <f>VLOOKUP(A5390,Mapping!$H$2:$I$215,2,0)</f>
        <v>Pre</v>
      </c>
      <c r="C5390" s="123" t="str">
        <f>VLOOKUP(A5390,Mapping!$H$2:$J$215,3,0)</f>
        <v>Pre</v>
      </c>
      <c r="D5390" t="s">
        <v>106</v>
      </c>
      <c r="E5390" t="str">
        <f>VLOOKUP(D5390,Mapping!$E$2:$F$28,2,0)</f>
        <v>Avg</v>
      </c>
      <c r="F5390">
        <v>6.1429999999999998</v>
      </c>
    </row>
    <row r="5391" spans="1:6" x14ac:dyDescent="0.35">
      <c r="A5391" s="56">
        <v>44295</v>
      </c>
      <c r="B5391" s="56" t="str">
        <f>VLOOKUP(A5391,Mapping!$H$2:$I$215,2,0)</f>
        <v>Pre</v>
      </c>
      <c r="C5391" s="123" t="str">
        <f>VLOOKUP(A5391,Mapping!$H$2:$J$215,3,0)</f>
        <v>Pre</v>
      </c>
      <c r="D5391" t="s">
        <v>106</v>
      </c>
      <c r="E5391" t="str">
        <f>VLOOKUP(D5391,Mapping!$E$2:$F$28,2,0)</f>
        <v>Avg</v>
      </c>
      <c r="F5391">
        <v>5.7140000000000004</v>
      </c>
    </row>
    <row r="5392" spans="1:6" x14ac:dyDescent="0.35">
      <c r="A5392" s="56">
        <v>44296</v>
      </c>
      <c r="B5392" s="56" t="str">
        <f>VLOOKUP(A5392,Mapping!$H$2:$I$215,2,0)</f>
        <v>Pre</v>
      </c>
      <c r="C5392" s="123" t="str">
        <f>VLOOKUP(A5392,Mapping!$H$2:$J$215,3,0)</f>
        <v>Pre</v>
      </c>
      <c r="D5392" t="s">
        <v>106</v>
      </c>
      <c r="E5392" t="str">
        <f>VLOOKUP(D5392,Mapping!$E$2:$F$28,2,0)</f>
        <v>Avg</v>
      </c>
      <c r="F5392">
        <v>5.7140000000000004</v>
      </c>
    </row>
    <row r="5393" spans="1:6" x14ac:dyDescent="0.35">
      <c r="A5393" s="56">
        <v>44297</v>
      </c>
      <c r="B5393" s="56" t="str">
        <f>VLOOKUP(A5393,Mapping!$H$2:$I$215,2,0)</f>
        <v>Pre</v>
      </c>
      <c r="C5393" s="123" t="str">
        <f>VLOOKUP(A5393,Mapping!$H$2:$J$215,3,0)</f>
        <v>Pre</v>
      </c>
      <c r="D5393" t="s">
        <v>106</v>
      </c>
      <c r="E5393" t="str">
        <f>VLOOKUP(D5393,Mapping!$E$2:$F$28,2,0)</f>
        <v>Avg</v>
      </c>
      <c r="F5393">
        <v>5.8570000000000002</v>
      </c>
    </row>
    <row r="5394" spans="1:6" x14ac:dyDescent="0.35">
      <c r="A5394" s="56">
        <v>44298</v>
      </c>
      <c r="B5394" s="56" t="str">
        <f>VLOOKUP(A5394,Mapping!$H$2:$I$215,2,0)</f>
        <v>Pre</v>
      </c>
      <c r="C5394" s="123" t="str">
        <f>VLOOKUP(A5394,Mapping!$H$2:$J$215,3,0)</f>
        <v>Pre</v>
      </c>
      <c r="D5394" t="s">
        <v>106</v>
      </c>
      <c r="E5394" t="str">
        <f>VLOOKUP(D5394,Mapping!$E$2:$F$28,2,0)</f>
        <v>Avg</v>
      </c>
      <c r="F5394">
        <v>5.7140000000000004</v>
      </c>
    </row>
    <row r="5395" spans="1:6" x14ac:dyDescent="0.35">
      <c r="A5395" s="56">
        <v>44299</v>
      </c>
      <c r="B5395" s="56" t="str">
        <f>VLOOKUP(A5395,Mapping!$H$2:$I$215,2,0)</f>
        <v>Pre</v>
      </c>
      <c r="C5395" s="123" t="str">
        <f>VLOOKUP(A5395,Mapping!$H$2:$J$215,3,0)</f>
        <v>Pre</v>
      </c>
      <c r="D5395" t="s">
        <v>106</v>
      </c>
      <c r="E5395" t="str">
        <f>VLOOKUP(D5395,Mapping!$E$2:$F$28,2,0)</f>
        <v>Avg</v>
      </c>
      <c r="F5395">
        <v>5.7140000000000004</v>
      </c>
    </row>
    <row r="5396" spans="1:6" x14ac:dyDescent="0.35">
      <c r="A5396" s="56">
        <v>44300</v>
      </c>
      <c r="B5396" s="56" t="str">
        <f>VLOOKUP(A5396,Mapping!$H$2:$I$215,2,0)</f>
        <v>Pre</v>
      </c>
      <c r="C5396" s="123" t="str">
        <f>VLOOKUP(A5396,Mapping!$H$2:$J$215,3,0)</f>
        <v>Pre</v>
      </c>
      <c r="D5396" t="s">
        <v>106</v>
      </c>
      <c r="E5396" t="str">
        <f>VLOOKUP(D5396,Mapping!$E$2:$F$28,2,0)</f>
        <v>Avg</v>
      </c>
      <c r="F5396">
        <v>5.8570000000000002</v>
      </c>
    </row>
    <row r="5397" spans="1:6" x14ac:dyDescent="0.35">
      <c r="A5397" s="56">
        <v>44301</v>
      </c>
      <c r="B5397" s="56" t="str">
        <f>VLOOKUP(A5397,Mapping!$H$2:$I$215,2,0)</f>
        <v>Pre</v>
      </c>
      <c r="C5397" s="123" t="str">
        <f>VLOOKUP(A5397,Mapping!$H$2:$J$215,3,0)</f>
        <v>Pre</v>
      </c>
      <c r="D5397" t="s">
        <v>106</v>
      </c>
      <c r="E5397" t="str">
        <f>VLOOKUP(D5397,Mapping!$E$2:$F$28,2,0)</f>
        <v>Avg</v>
      </c>
      <c r="F5397">
        <v>5.8570000000000002</v>
      </c>
    </row>
    <row r="5398" spans="1:6" x14ac:dyDescent="0.35">
      <c r="A5398" s="56">
        <v>44302</v>
      </c>
      <c r="B5398" s="56" t="str">
        <f>VLOOKUP(A5398,Mapping!$H$2:$I$215,2,0)</f>
        <v>Pre</v>
      </c>
      <c r="C5398" s="123" t="str">
        <f>VLOOKUP(A5398,Mapping!$H$2:$J$215,3,0)</f>
        <v>Pre</v>
      </c>
      <c r="D5398" t="s">
        <v>106</v>
      </c>
      <c r="E5398" t="str">
        <f>VLOOKUP(D5398,Mapping!$E$2:$F$28,2,0)</f>
        <v>Avg</v>
      </c>
      <c r="F5398">
        <v>6</v>
      </c>
    </row>
    <row r="5399" spans="1:6" x14ac:dyDescent="0.35">
      <c r="A5399" s="56">
        <v>44303</v>
      </c>
      <c r="B5399" s="56" t="str">
        <f>VLOOKUP(A5399,Mapping!$H$2:$I$215,2,0)</f>
        <v>Pre</v>
      </c>
      <c r="C5399" s="123" t="str">
        <f>VLOOKUP(A5399,Mapping!$H$2:$J$215,3,0)</f>
        <v>Pre</v>
      </c>
      <c r="D5399" t="s">
        <v>106</v>
      </c>
      <c r="E5399" t="str">
        <f>VLOOKUP(D5399,Mapping!$E$2:$F$28,2,0)</f>
        <v>Avg</v>
      </c>
      <c r="F5399">
        <v>6</v>
      </c>
    </row>
    <row r="5400" spans="1:6" x14ac:dyDescent="0.35">
      <c r="A5400" s="56">
        <v>44304</v>
      </c>
      <c r="B5400" s="56" t="str">
        <f>VLOOKUP(A5400,Mapping!$H$2:$I$215,2,0)</f>
        <v>Pre</v>
      </c>
      <c r="C5400" s="123" t="str">
        <f>VLOOKUP(A5400,Mapping!$H$2:$J$215,3,0)</f>
        <v>Pre</v>
      </c>
      <c r="D5400" t="s">
        <v>106</v>
      </c>
      <c r="E5400" t="str">
        <f>VLOOKUP(D5400,Mapping!$E$2:$F$28,2,0)</f>
        <v>Avg</v>
      </c>
      <c r="F5400">
        <v>6</v>
      </c>
    </row>
    <row r="5401" spans="1:6" x14ac:dyDescent="0.35">
      <c r="A5401" s="56">
        <v>44305</v>
      </c>
      <c r="B5401" s="56" t="str">
        <f>VLOOKUP(A5401,Mapping!$H$2:$I$215,2,0)</f>
        <v>Pre</v>
      </c>
      <c r="C5401" s="123" t="str">
        <f>VLOOKUP(A5401,Mapping!$H$2:$J$215,3,0)</f>
        <v>Pre</v>
      </c>
      <c r="D5401" t="s">
        <v>106</v>
      </c>
      <c r="E5401" t="str">
        <f>VLOOKUP(D5401,Mapping!$E$2:$F$28,2,0)</f>
        <v>Avg</v>
      </c>
      <c r="F5401">
        <v>6.1429999999999998</v>
      </c>
    </row>
    <row r="5402" spans="1:6" x14ac:dyDescent="0.35">
      <c r="A5402" s="56">
        <v>44306</v>
      </c>
      <c r="B5402" s="56" t="str">
        <f>VLOOKUP(A5402,Mapping!$H$2:$I$215,2,0)</f>
        <v>Pre</v>
      </c>
      <c r="C5402" s="123" t="str">
        <f>VLOOKUP(A5402,Mapping!$H$2:$J$215,3,0)</f>
        <v>Pre</v>
      </c>
      <c r="D5402" t="s">
        <v>106</v>
      </c>
      <c r="E5402" t="str">
        <f>VLOOKUP(D5402,Mapping!$E$2:$F$28,2,0)</f>
        <v>Avg</v>
      </c>
      <c r="F5402">
        <v>6.2859999999999996</v>
      </c>
    </row>
    <row r="5403" spans="1:6" x14ac:dyDescent="0.35">
      <c r="A5403" s="56">
        <v>44307</v>
      </c>
      <c r="B5403" s="56" t="str">
        <f>VLOOKUP(A5403,Mapping!$H$2:$I$215,2,0)</f>
        <v>Pre</v>
      </c>
      <c r="C5403" s="123" t="str">
        <f>VLOOKUP(A5403,Mapping!$H$2:$J$215,3,0)</f>
        <v>Pre</v>
      </c>
      <c r="D5403" t="s">
        <v>106</v>
      </c>
      <c r="E5403" t="str">
        <f>VLOOKUP(D5403,Mapping!$E$2:$F$28,2,0)</f>
        <v>Avg</v>
      </c>
      <c r="F5403">
        <v>6.2859999999999996</v>
      </c>
    </row>
    <row r="5404" spans="1:6" x14ac:dyDescent="0.35">
      <c r="A5404" s="56">
        <v>44308</v>
      </c>
      <c r="B5404" s="56" t="str">
        <f>VLOOKUP(A5404,Mapping!$H$2:$I$215,2,0)</f>
        <v>Pre</v>
      </c>
      <c r="C5404" s="123" t="str">
        <f>VLOOKUP(A5404,Mapping!$H$2:$J$215,3,0)</f>
        <v>Pre</v>
      </c>
      <c r="D5404" t="s">
        <v>106</v>
      </c>
      <c r="E5404" t="str">
        <f>VLOOKUP(D5404,Mapping!$E$2:$F$28,2,0)</f>
        <v>Avg</v>
      </c>
      <c r="F5404">
        <v>6.2859999999999996</v>
      </c>
    </row>
    <row r="5405" spans="1:6" x14ac:dyDescent="0.35">
      <c r="A5405" s="56">
        <v>44309</v>
      </c>
      <c r="B5405" s="56" t="str">
        <f>VLOOKUP(A5405,Mapping!$H$2:$I$215,2,0)</f>
        <v>Pre</v>
      </c>
      <c r="C5405" s="123" t="str">
        <f>VLOOKUP(A5405,Mapping!$H$2:$J$215,3,0)</f>
        <v>Pre</v>
      </c>
      <c r="D5405" t="s">
        <v>106</v>
      </c>
      <c r="E5405" t="str">
        <f>VLOOKUP(D5405,Mapping!$E$2:$F$28,2,0)</f>
        <v>Avg</v>
      </c>
      <c r="F5405">
        <v>6.1429999999999998</v>
      </c>
    </row>
    <row r="5406" spans="1:6" x14ac:dyDescent="0.35">
      <c r="A5406" s="56">
        <v>44310</v>
      </c>
      <c r="B5406" s="56" t="str">
        <f>VLOOKUP(A5406,Mapping!$H$2:$I$215,2,0)</f>
        <v>Pre</v>
      </c>
      <c r="C5406" s="123" t="str">
        <f>VLOOKUP(A5406,Mapping!$H$2:$J$215,3,0)</f>
        <v>Pre</v>
      </c>
      <c r="D5406" t="s">
        <v>106</v>
      </c>
      <c r="E5406" t="str">
        <f>VLOOKUP(D5406,Mapping!$E$2:$F$28,2,0)</f>
        <v>Avg</v>
      </c>
      <c r="F5406">
        <v>6.1429999999999998</v>
      </c>
    </row>
    <row r="5407" spans="1:6" x14ac:dyDescent="0.35">
      <c r="A5407" s="56">
        <v>44311</v>
      </c>
      <c r="B5407" s="56" t="str">
        <f>VLOOKUP(A5407,Mapping!$H$2:$I$215,2,0)</f>
        <v>Pre</v>
      </c>
      <c r="C5407" s="123" t="str">
        <f>VLOOKUP(A5407,Mapping!$H$2:$J$215,3,0)</f>
        <v>Pre</v>
      </c>
      <c r="D5407" t="s">
        <v>106</v>
      </c>
      <c r="E5407" t="str">
        <f>VLOOKUP(D5407,Mapping!$E$2:$F$28,2,0)</f>
        <v>Avg</v>
      </c>
      <c r="F5407">
        <v>6.1429999999999998</v>
      </c>
    </row>
    <row r="5408" spans="1:6" x14ac:dyDescent="0.35">
      <c r="A5408" s="56">
        <v>44312</v>
      </c>
      <c r="B5408" s="56" t="str">
        <f>VLOOKUP(A5408,Mapping!$H$2:$I$215,2,0)</f>
        <v>Pre</v>
      </c>
      <c r="C5408" s="123" t="str">
        <f>VLOOKUP(A5408,Mapping!$H$2:$J$215,3,0)</f>
        <v>Pre</v>
      </c>
      <c r="D5408" t="s">
        <v>106</v>
      </c>
      <c r="E5408" t="str">
        <f>VLOOKUP(D5408,Mapping!$E$2:$F$28,2,0)</f>
        <v>Avg</v>
      </c>
      <c r="F5408">
        <v>6</v>
      </c>
    </row>
    <row r="5409" spans="1:6" x14ac:dyDescent="0.35">
      <c r="A5409" s="56">
        <v>44313</v>
      </c>
      <c r="B5409" s="56" t="str">
        <f>VLOOKUP(A5409,Mapping!$H$2:$I$215,2,0)</f>
        <v>Post</v>
      </c>
      <c r="C5409" s="123" t="str">
        <f>VLOOKUP(A5409,Mapping!$H$2:$J$215,3,0)</f>
        <v>Post</v>
      </c>
      <c r="D5409" t="s">
        <v>106</v>
      </c>
      <c r="E5409" t="str">
        <f>VLOOKUP(D5409,Mapping!$E$2:$F$28,2,0)</f>
        <v>Avg</v>
      </c>
      <c r="F5409">
        <v>5.8570000000000002</v>
      </c>
    </row>
    <row r="5410" spans="1:6" x14ac:dyDescent="0.35">
      <c r="A5410" s="56">
        <v>44314</v>
      </c>
      <c r="B5410" s="56" t="str">
        <f>VLOOKUP(A5410,Mapping!$H$2:$I$215,2,0)</f>
        <v>Post</v>
      </c>
      <c r="C5410" s="123" t="str">
        <f>VLOOKUP(A5410,Mapping!$H$2:$J$215,3,0)</f>
        <v>Post</v>
      </c>
      <c r="D5410" t="s">
        <v>106</v>
      </c>
      <c r="E5410" t="str">
        <f>VLOOKUP(D5410,Mapping!$E$2:$F$28,2,0)</f>
        <v>Avg</v>
      </c>
      <c r="F5410">
        <v>5.7140000000000004</v>
      </c>
    </row>
    <row r="5411" spans="1:6" x14ac:dyDescent="0.35">
      <c r="A5411" s="56">
        <v>44315</v>
      </c>
      <c r="B5411" s="56" t="str">
        <f>VLOOKUP(A5411,Mapping!$H$2:$I$215,2,0)</f>
        <v>Post</v>
      </c>
      <c r="C5411" s="123" t="str">
        <f>VLOOKUP(A5411,Mapping!$H$2:$J$215,3,0)</f>
        <v>Post</v>
      </c>
      <c r="D5411" t="s">
        <v>106</v>
      </c>
      <c r="E5411" t="str">
        <f>VLOOKUP(D5411,Mapping!$E$2:$F$28,2,0)</f>
        <v>Avg</v>
      </c>
      <c r="F5411">
        <v>5.7140000000000004</v>
      </c>
    </row>
    <row r="5412" spans="1:6" x14ac:dyDescent="0.35">
      <c r="A5412" s="56">
        <v>44316</v>
      </c>
      <c r="B5412" s="56" t="str">
        <f>VLOOKUP(A5412,Mapping!$H$2:$I$215,2,0)</f>
        <v>Post</v>
      </c>
      <c r="C5412" s="123" t="str">
        <f>VLOOKUP(A5412,Mapping!$H$2:$J$215,3,0)</f>
        <v>Post</v>
      </c>
      <c r="D5412" t="s">
        <v>106</v>
      </c>
      <c r="E5412" t="str">
        <f>VLOOKUP(D5412,Mapping!$E$2:$F$28,2,0)</f>
        <v>Avg</v>
      </c>
      <c r="F5412">
        <v>5.5709999999999997</v>
      </c>
    </row>
    <row r="5413" spans="1:6" x14ac:dyDescent="0.35">
      <c r="A5413" s="56">
        <v>44317</v>
      </c>
      <c r="B5413" s="56" t="str">
        <f>VLOOKUP(A5413,Mapping!$H$2:$I$215,2,0)</f>
        <v>Post</v>
      </c>
      <c r="C5413" s="123" t="str">
        <f>VLOOKUP(A5413,Mapping!$H$2:$J$215,3,0)</f>
        <v>Post</v>
      </c>
      <c r="D5413" t="s">
        <v>106</v>
      </c>
      <c r="E5413" t="str">
        <f>VLOOKUP(D5413,Mapping!$E$2:$F$28,2,0)</f>
        <v>Avg</v>
      </c>
      <c r="F5413">
        <v>5.4290000000000003</v>
      </c>
    </row>
    <row r="5414" spans="1:6" x14ac:dyDescent="0.35">
      <c r="A5414" s="56">
        <v>44318</v>
      </c>
      <c r="B5414" s="56" t="str">
        <f>VLOOKUP(A5414,Mapping!$H$2:$I$215,2,0)</f>
        <v>Post</v>
      </c>
      <c r="C5414" s="123" t="str">
        <f>VLOOKUP(A5414,Mapping!$H$2:$J$215,3,0)</f>
        <v>Post</v>
      </c>
      <c r="D5414" t="s">
        <v>106</v>
      </c>
      <c r="E5414" t="str">
        <f>VLOOKUP(D5414,Mapping!$E$2:$F$28,2,0)</f>
        <v>Avg</v>
      </c>
      <c r="F5414">
        <v>5.2859999999999996</v>
      </c>
    </row>
    <row r="5415" spans="1:6" x14ac:dyDescent="0.35">
      <c r="A5415" s="56">
        <v>44319</v>
      </c>
      <c r="B5415" s="56" t="str">
        <f>VLOOKUP(A5415,Mapping!$H$2:$I$215,2,0)</f>
        <v>Post</v>
      </c>
      <c r="C5415" s="123" t="str">
        <f>VLOOKUP(A5415,Mapping!$H$2:$J$215,3,0)</f>
        <v>Post</v>
      </c>
      <c r="D5415" t="s">
        <v>106</v>
      </c>
      <c r="E5415" t="str">
        <f>VLOOKUP(D5415,Mapping!$E$2:$F$28,2,0)</f>
        <v>Avg</v>
      </c>
      <c r="F5415">
        <v>5.2859999999999996</v>
      </c>
    </row>
    <row r="5416" spans="1:6" x14ac:dyDescent="0.35">
      <c r="A5416" s="56">
        <v>44320</v>
      </c>
      <c r="B5416" s="56" t="str">
        <f>VLOOKUP(A5416,Mapping!$H$2:$I$215,2,0)</f>
        <v>Post</v>
      </c>
      <c r="C5416" s="123" t="str">
        <f>VLOOKUP(A5416,Mapping!$H$2:$J$215,3,0)</f>
        <v>Post</v>
      </c>
      <c r="D5416" t="s">
        <v>106</v>
      </c>
      <c r="E5416" t="str">
        <f>VLOOKUP(D5416,Mapping!$E$2:$F$28,2,0)</f>
        <v>Avg</v>
      </c>
      <c r="F5416">
        <v>5.2859999999999996</v>
      </c>
    </row>
    <row r="5417" spans="1:6" x14ac:dyDescent="0.35">
      <c r="A5417" s="56">
        <v>44321</v>
      </c>
      <c r="B5417" s="56" t="str">
        <f>VLOOKUP(A5417,Mapping!$H$2:$I$215,2,0)</f>
        <v>Post</v>
      </c>
      <c r="C5417" s="123" t="str">
        <f>VLOOKUP(A5417,Mapping!$H$2:$J$215,3,0)</f>
        <v>Post</v>
      </c>
      <c r="D5417" t="s">
        <v>106</v>
      </c>
      <c r="E5417" t="str">
        <f>VLOOKUP(D5417,Mapping!$E$2:$F$28,2,0)</f>
        <v>Avg</v>
      </c>
      <c r="F5417">
        <v>5.2859999999999996</v>
      </c>
    </row>
    <row r="5418" spans="1:6" x14ac:dyDescent="0.35">
      <c r="A5418" s="56">
        <v>44322</v>
      </c>
      <c r="B5418" s="56" t="str">
        <f>VLOOKUP(A5418,Mapping!$H$2:$I$215,2,0)</f>
        <v>Post</v>
      </c>
      <c r="C5418" s="123" t="str">
        <f>VLOOKUP(A5418,Mapping!$H$2:$J$215,3,0)</f>
        <v>Post</v>
      </c>
      <c r="D5418" t="s">
        <v>106</v>
      </c>
      <c r="E5418" t="str">
        <f>VLOOKUP(D5418,Mapping!$E$2:$F$28,2,0)</f>
        <v>Avg</v>
      </c>
      <c r="F5418">
        <v>5</v>
      </c>
    </row>
    <row r="5419" spans="1:6" x14ac:dyDescent="0.35">
      <c r="A5419" s="56">
        <v>44323</v>
      </c>
      <c r="B5419" s="56" t="str">
        <f>VLOOKUP(A5419,Mapping!$H$2:$I$215,2,0)</f>
        <v>Post</v>
      </c>
      <c r="C5419" s="123" t="str">
        <f>VLOOKUP(A5419,Mapping!$H$2:$J$215,3,0)</f>
        <v>Post</v>
      </c>
      <c r="D5419" t="s">
        <v>106</v>
      </c>
      <c r="E5419" t="str">
        <f>VLOOKUP(D5419,Mapping!$E$2:$F$28,2,0)</f>
        <v>Avg</v>
      </c>
      <c r="F5419">
        <v>5</v>
      </c>
    </row>
    <row r="5420" spans="1:6" x14ac:dyDescent="0.35">
      <c r="A5420" s="56">
        <v>44324</v>
      </c>
      <c r="B5420" s="56" t="str">
        <f>VLOOKUP(A5420,Mapping!$H$2:$I$215,2,0)</f>
        <v>Post</v>
      </c>
      <c r="C5420" s="123" t="str">
        <f>VLOOKUP(A5420,Mapping!$H$2:$J$215,3,0)</f>
        <v>Post</v>
      </c>
      <c r="D5420" t="s">
        <v>106</v>
      </c>
      <c r="E5420" t="str">
        <f>VLOOKUP(D5420,Mapping!$E$2:$F$28,2,0)</f>
        <v>Avg</v>
      </c>
      <c r="F5420">
        <v>4.8570000000000002</v>
      </c>
    </row>
    <row r="5421" spans="1:6" x14ac:dyDescent="0.35">
      <c r="A5421" s="56">
        <v>44325</v>
      </c>
      <c r="B5421" s="56" t="str">
        <f>VLOOKUP(A5421,Mapping!$H$2:$I$215,2,0)</f>
        <v>Post</v>
      </c>
      <c r="C5421" s="123" t="str">
        <f>VLOOKUP(A5421,Mapping!$H$2:$J$215,3,0)</f>
        <v>Post</v>
      </c>
      <c r="D5421" t="s">
        <v>106</v>
      </c>
      <c r="E5421" t="str">
        <f>VLOOKUP(D5421,Mapping!$E$2:$F$28,2,0)</f>
        <v>Avg</v>
      </c>
      <c r="F5421">
        <v>4.7140000000000004</v>
      </c>
    </row>
    <row r="5422" spans="1:6" x14ac:dyDescent="0.35">
      <c r="A5422" s="56">
        <v>44326</v>
      </c>
      <c r="B5422" s="56" t="str">
        <f>VLOOKUP(A5422,Mapping!$H$2:$I$215,2,0)</f>
        <v>Post</v>
      </c>
      <c r="C5422" s="123" t="str">
        <f>VLOOKUP(A5422,Mapping!$H$2:$J$215,3,0)</f>
        <v>Post</v>
      </c>
      <c r="D5422" t="s">
        <v>106</v>
      </c>
      <c r="E5422" t="str">
        <f>VLOOKUP(D5422,Mapping!$E$2:$F$28,2,0)</f>
        <v>Avg</v>
      </c>
      <c r="F5422">
        <v>4.7140000000000004</v>
      </c>
    </row>
    <row r="5423" spans="1:6" x14ac:dyDescent="0.35">
      <c r="A5423" s="56">
        <v>44327</v>
      </c>
      <c r="B5423" s="56" t="str">
        <f>VLOOKUP(A5423,Mapping!$H$2:$I$215,2,0)</f>
        <v>Post</v>
      </c>
      <c r="C5423" s="123" t="str">
        <f>VLOOKUP(A5423,Mapping!$H$2:$J$215,3,0)</f>
        <v>Post</v>
      </c>
      <c r="D5423" t="s">
        <v>106</v>
      </c>
      <c r="E5423" t="str">
        <f>VLOOKUP(D5423,Mapping!$E$2:$F$28,2,0)</f>
        <v>Avg</v>
      </c>
      <c r="F5423">
        <v>4.7140000000000004</v>
      </c>
    </row>
    <row r="5424" spans="1:6" x14ac:dyDescent="0.35">
      <c r="A5424" s="56">
        <v>44328</v>
      </c>
      <c r="B5424" s="56" t="str">
        <f>VLOOKUP(A5424,Mapping!$H$2:$I$215,2,0)</f>
        <v>Post</v>
      </c>
      <c r="C5424" s="123" t="str">
        <f>VLOOKUP(A5424,Mapping!$H$2:$J$215,3,0)</f>
        <v>Post</v>
      </c>
      <c r="D5424" t="s">
        <v>106</v>
      </c>
      <c r="E5424" t="str">
        <f>VLOOKUP(D5424,Mapping!$E$2:$F$28,2,0)</f>
        <v>Avg</v>
      </c>
      <c r="F5424">
        <v>4.7140000000000004</v>
      </c>
    </row>
    <row r="5425" spans="1:6" x14ac:dyDescent="0.35">
      <c r="A5425" s="56">
        <v>44329</v>
      </c>
      <c r="B5425" s="56" t="str">
        <f>VLOOKUP(A5425,Mapping!$H$2:$I$215,2,0)</f>
        <v>Post</v>
      </c>
      <c r="C5425" s="123" t="str">
        <f>VLOOKUP(A5425,Mapping!$H$2:$J$215,3,0)</f>
        <v>Post</v>
      </c>
      <c r="D5425" t="s">
        <v>106</v>
      </c>
      <c r="E5425" t="str">
        <f>VLOOKUP(D5425,Mapping!$E$2:$F$28,2,0)</f>
        <v>Avg</v>
      </c>
      <c r="F5425">
        <v>4.7140000000000004</v>
      </c>
    </row>
    <row r="5426" spans="1:6" x14ac:dyDescent="0.35">
      <c r="A5426" s="56">
        <v>44330</v>
      </c>
      <c r="B5426" s="56" t="str">
        <f>VLOOKUP(A5426,Mapping!$H$2:$I$215,2,0)</f>
        <v>Post</v>
      </c>
      <c r="C5426" s="123" t="str">
        <f>VLOOKUP(A5426,Mapping!$H$2:$J$215,3,0)</f>
        <v>Post</v>
      </c>
      <c r="D5426" t="s">
        <v>106</v>
      </c>
      <c r="E5426" t="str">
        <f>VLOOKUP(D5426,Mapping!$E$2:$F$28,2,0)</f>
        <v>Avg</v>
      </c>
      <c r="F5426">
        <v>4.7140000000000004</v>
      </c>
    </row>
    <row r="5427" spans="1:6" x14ac:dyDescent="0.35">
      <c r="A5427" s="56">
        <v>44331</v>
      </c>
      <c r="B5427" s="56" t="str">
        <f>VLOOKUP(A5427,Mapping!$H$2:$I$215,2,0)</f>
        <v>Post</v>
      </c>
      <c r="C5427" s="123" t="str">
        <f>VLOOKUP(A5427,Mapping!$H$2:$J$215,3,0)</f>
        <v>Post</v>
      </c>
      <c r="D5427" t="s">
        <v>106</v>
      </c>
      <c r="E5427" t="str">
        <f>VLOOKUP(D5427,Mapping!$E$2:$F$28,2,0)</f>
        <v>Avg</v>
      </c>
      <c r="F5427">
        <v>4.7140000000000004</v>
      </c>
    </row>
    <row r="5428" spans="1:6" x14ac:dyDescent="0.35">
      <c r="A5428" s="56">
        <v>44332</v>
      </c>
      <c r="B5428" s="56" t="str">
        <f>VLOOKUP(A5428,Mapping!$H$2:$I$215,2,0)</f>
        <v>Post</v>
      </c>
      <c r="C5428" s="123" t="str">
        <f>VLOOKUP(A5428,Mapping!$H$2:$J$215,3,0)</f>
        <v>Post</v>
      </c>
      <c r="D5428" t="s">
        <v>106</v>
      </c>
      <c r="E5428" t="str">
        <f>VLOOKUP(D5428,Mapping!$E$2:$F$28,2,0)</f>
        <v>Avg</v>
      </c>
      <c r="F5428">
        <v>4.8570000000000002</v>
      </c>
    </row>
    <row r="5429" spans="1:6" x14ac:dyDescent="0.35">
      <c r="A5429" s="56">
        <v>44333</v>
      </c>
      <c r="B5429" s="56" t="str">
        <f>VLOOKUP(A5429,Mapping!$H$2:$I$215,2,0)</f>
        <v>Post</v>
      </c>
      <c r="C5429" s="123" t="str">
        <f>VLOOKUP(A5429,Mapping!$H$2:$J$215,3,0)</f>
        <v>Post</v>
      </c>
      <c r="D5429" t="s">
        <v>106</v>
      </c>
      <c r="E5429" t="str">
        <f>VLOOKUP(D5429,Mapping!$E$2:$F$28,2,0)</f>
        <v>Avg</v>
      </c>
      <c r="F5429">
        <v>4.8570000000000002</v>
      </c>
    </row>
    <row r="5430" spans="1:6" x14ac:dyDescent="0.35">
      <c r="A5430" s="56">
        <v>44334</v>
      </c>
      <c r="B5430" s="56" t="str">
        <f>VLOOKUP(A5430,Mapping!$H$2:$I$215,2,0)</f>
        <v>Post</v>
      </c>
      <c r="C5430" s="123" t="str">
        <f>VLOOKUP(A5430,Mapping!$H$2:$J$215,3,0)</f>
        <v>Post</v>
      </c>
      <c r="D5430" t="s">
        <v>106</v>
      </c>
      <c r="E5430" t="str">
        <f>VLOOKUP(D5430,Mapping!$E$2:$F$28,2,0)</f>
        <v>Avg</v>
      </c>
      <c r="F5430">
        <v>4.8570000000000002</v>
      </c>
    </row>
    <row r="5431" spans="1:6" x14ac:dyDescent="0.35">
      <c r="A5431" s="56">
        <v>44335</v>
      </c>
      <c r="B5431" s="56" t="str">
        <f>VLOOKUP(A5431,Mapping!$H$2:$I$215,2,0)</f>
        <v>Post</v>
      </c>
      <c r="C5431" s="123" t="str">
        <f>VLOOKUP(A5431,Mapping!$H$2:$J$215,3,0)</f>
        <v>Post</v>
      </c>
      <c r="D5431" t="s">
        <v>106</v>
      </c>
      <c r="E5431" t="str">
        <f>VLOOKUP(D5431,Mapping!$E$2:$F$28,2,0)</f>
        <v>Avg</v>
      </c>
      <c r="F5431">
        <v>4.8570000000000002</v>
      </c>
    </row>
    <row r="5432" spans="1:6" x14ac:dyDescent="0.35">
      <c r="A5432" s="56">
        <v>44336</v>
      </c>
      <c r="B5432" s="56" t="str">
        <f>VLOOKUP(A5432,Mapping!$H$2:$I$215,2,0)</f>
        <v>Post</v>
      </c>
      <c r="C5432" s="123" t="str">
        <f>VLOOKUP(A5432,Mapping!$H$2:$J$215,3,0)</f>
        <v>Post</v>
      </c>
      <c r="D5432" t="s">
        <v>106</v>
      </c>
      <c r="E5432" t="str">
        <f>VLOOKUP(D5432,Mapping!$E$2:$F$28,2,0)</f>
        <v>Avg</v>
      </c>
      <c r="F5432">
        <v>4.8570000000000002</v>
      </c>
    </row>
    <row r="5433" spans="1:6" x14ac:dyDescent="0.35">
      <c r="A5433" s="56">
        <v>44337</v>
      </c>
      <c r="B5433" s="56" t="str">
        <f>VLOOKUP(A5433,Mapping!$H$2:$I$215,2,0)</f>
        <v>Post</v>
      </c>
      <c r="C5433" s="123" t="str">
        <f>VLOOKUP(A5433,Mapping!$H$2:$J$215,3,0)</f>
        <v>Post</v>
      </c>
      <c r="D5433" t="s">
        <v>106</v>
      </c>
      <c r="E5433" t="str">
        <f>VLOOKUP(D5433,Mapping!$E$2:$F$28,2,0)</f>
        <v>Avg</v>
      </c>
      <c r="F5433">
        <v>4.7140000000000004</v>
      </c>
    </row>
    <row r="5434" spans="1:6" x14ac:dyDescent="0.35">
      <c r="A5434" s="56">
        <v>44338</v>
      </c>
      <c r="B5434" s="56" t="str">
        <f>VLOOKUP(A5434,Mapping!$H$2:$I$215,2,0)</f>
        <v>Post</v>
      </c>
      <c r="C5434" s="123" t="str">
        <f>VLOOKUP(A5434,Mapping!$H$2:$J$215,3,0)</f>
        <v>Post</v>
      </c>
      <c r="D5434" t="s">
        <v>106</v>
      </c>
      <c r="E5434" t="str">
        <f>VLOOKUP(D5434,Mapping!$E$2:$F$28,2,0)</f>
        <v>Avg</v>
      </c>
      <c r="F5434">
        <v>4.7140000000000004</v>
      </c>
    </row>
    <row r="5435" spans="1:6" x14ac:dyDescent="0.35">
      <c r="A5435" s="56">
        <v>44339</v>
      </c>
      <c r="B5435" s="56" t="str">
        <f>VLOOKUP(A5435,Mapping!$H$2:$I$215,2,0)</f>
        <v>Post</v>
      </c>
      <c r="C5435" s="123" t="str">
        <f>VLOOKUP(A5435,Mapping!$H$2:$J$215,3,0)</f>
        <v>Post</v>
      </c>
      <c r="D5435" t="s">
        <v>106</v>
      </c>
      <c r="E5435" t="str">
        <f>VLOOKUP(D5435,Mapping!$E$2:$F$28,2,0)</f>
        <v>Avg</v>
      </c>
      <c r="F5435">
        <v>4.7140000000000004</v>
      </c>
    </row>
    <row r="5436" spans="1:6" x14ac:dyDescent="0.35">
      <c r="A5436" s="56">
        <v>44340</v>
      </c>
      <c r="B5436" s="56" t="str">
        <f>VLOOKUP(A5436,Mapping!$H$2:$I$215,2,0)</f>
        <v>Post</v>
      </c>
      <c r="C5436" s="123" t="str">
        <f>VLOOKUP(A5436,Mapping!$H$2:$J$215,3,0)</f>
        <v>Post</v>
      </c>
      <c r="D5436" t="s">
        <v>106</v>
      </c>
      <c r="E5436" t="str">
        <f>VLOOKUP(D5436,Mapping!$E$2:$F$28,2,0)</f>
        <v>Avg</v>
      </c>
      <c r="F5436">
        <v>4.5709999999999997</v>
      </c>
    </row>
    <row r="5437" spans="1:6" x14ac:dyDescent="0.35">
      <c r="A5437" s="56">
        <v>44341</v>
      </c>
      <c r="B5437" s="56" t="str">
        <f>VLOOKUP(A5437,Mapping!$H$2:$I$215,2,0)</f>
        <v>Post</v>
      </c>
      <c r="C5437" s="123" t="str">
        <f>VLOOKUP(A5437,Mapping!$H$2:$J$215,3,0)</f>
        <v>Post</v>
      </c>
      <c r="D5437" t="s">
        <v>106</v>
      </c>
      <c r="E5437" t="str">
        <f>VLOOKUP(D5437,Mapping!$E$2:$F$28,2,0)</f>
        <v>Avg</v>
      </c>
      <c r="F5437">
        <v>4.4290000000000003</v>
      </c>
    </row>
    <row r="5438" spans="1:6" x14ac:dyDescent="0.35">
      <c r="A5438" s="56">
        <v>44342</v>
      </c>
      <c r="B5438" s="56" t="str">
        <f>VLOOKUP(A5438,Mapping!$H$2:$I$215,2,0)</f>
        <v>Post</v>
      </c>
      <c r="C5438" s="123" t="str">
        <f>VLOOKUP(A5438,Mapping!$H$2:$J$215,3,0)</f>
        <v>Post</v>
      </c>
      <c r="D5438" t="s">
        <v>106</v>
      </c>
      <c r="E5438" t="str">
        <f>VLOOKUP(D5438,Mapping!$E$2:$F$28,2,0)</f>
        <v>Avg</v>
      </c>
      <c r="F5438">
        <v>4.2859999999999996</v>
      </c>
    </row>
    <row r="5439" spans="1:6" x14ac:dyDescent="0.35">
      <c r="A5439" s="56">
        <v>44343</v>
      </c>
      <c r="B5439" s="56" t="str">
        <f>VLOOKUP(A5439,Mapping!$H$2:$I$215,2,0)</f>
        <v>Post</v>
      </c>
      <c r="C5439" s="123" t="str">
        <f>VLOOKUP(A5439,Mapping!$H$2:$J$215,3,0)</f>
        <v>Post</v>
      </c>
      <c r="D5439" t="s">
        <v>106</v>
      </c>
      <c r="E5439" t="str">
        <f>VLOOKUP(D5439,Mapping!$E$2:$F$28,2,0)</f>
        <v>Avg</v>
      </c>
      <c r="F5439">
        <v>4.2859999999999996</v>
      </c>
    </row>
    <row r="5440" spans="1:6" x14ac:dyDescent="0.35">
      <c r="A5440" s="56">
        <v>44344</v>
      </c>
      <c r="B5440" s="56" t="str">
        <f>VLOOKUP(A5440,Mapping!$H$2:$I$215,2,0)</f>
        <v>Post</v>
      </c>
      <c r="C5440" s="123" t="str">
        <f>VLOOKUP(A5440,Mapping!$H$2:$J$215,3,0)</f>
        <v>Post</v>
      </c>
      <c r="D5440" t="s">
        <v>106</v>
      </c>
      <c r="E5440" t="str">
        <f>VLOOKUP(D5440,Mapping!$E$2:$F$28,2,0)</f>
        <v>Avg</v>
      </c>
      <c r="F5440">
        <v>4.4290000000000003</v>
      </c>
    </row>
    <row r="5441" spans="1:6" x14ac:dyDescent="0.35">
      <c r="A5441" s="56">
        <v>44345</v>
      </c>
      <c r="B5441" s="56" t="str">
        <f>VLOOKUP(A5441,Mapping!$H$2:$I$215,2,0)</f>
        <v>Post</v>
      </c>
      <c r="C5441" s="123" t="str">
        <f>VLOOKUP(A5441,Mapping!$H$2:$J$215,3,0)</f>
        <v>Post</v>
      </c>
      <c r="D5441" t="s">
        <v>106</v>
      </c>
      <c r="E5441" t="str">
        <f>VLOOKUP(D5441,Mapping!$E$2:$F$28,2,0)</f>
        <v>Avg</v>
      </c>
      <c r="F5441">
        <v>4.5709999999999997</v>
      </c>
    </row>
    <row r="5442" spans="1:6" x14ac:dyDescent="0.35">
      <c r="A5442" s="56">
        <v>44346</v>
      </c>
      <c r="B5442" s="56" t="str">
        <f>VLOOKUP(A5442,Mapping!$H$2:$I$215,2,0)</f>
        <v>Post</v>
      </c>
      <c r="C5442" s="123" t="str">
        <f>VLOOKUP(A5442,Mapping!$H$2:$J$215,3,0)</f>
        <v>Post</v>
      </c>
      <c r="D5442" t="s">
        <v>106</v>
      </c>
      <c r="E5442" t="str">
        <f>VLOOKUP(D5442,Mapping!$E$2:$F$28,2,0)</f>
        <v>Avg</v>
      </c>
      <c r="F5442">
        <v>4.4290000000000003</v>
      </c>
    </row>
    <row r="5443" spans="1:6" x14ac:dyDescent="0.35">
      <c r="A5443" s="56">
        <v>44347</v>
      </c>
      <c r="B5443" s="56" t="str">
        <f>VLOOKUP(A5443,Mapping!$H$2:$I$215,2,0)</f>
        <v>Post</v>
      </c>
      <c r="C5443" s="123" t="str">
        <f>VLOOKUP(A5443,Mapping!$H$2:$J$215,3,0)</f>
        <v>Post</v>
      </c>
      <c r="D5443" t="s">
        <v>106</v>
      </c>
      <c r="E5443" t="str">
        <f>VLOOKUP(D5443,Mapping!$E$2:$F$28,2,0)</f>
        <v>Avg</v>
      </c>
      <c r="F5443">
        <v>5.7140000000000004</v>
      </c>
    </row>
    <row r="5444" spans="1:6" x14ac:dyDescent="0.35">
      <c r="A5444" s="56">
        <v>44348</v>
      </c>
      <c r="B5444" s="56" t="str">
        <f>VLOOKUP(A5444,Mapping!$H$2:$I$215,2,0)</f>
        <v>Post</v>
      </c>
      <c r="C5444" s="123" t="str">
        <f>VLOOKUP(A5444,Mapping!$H$2:$J$215,3,0)</f>
        <v>Post</v>
      </c>
      <c r="D5444" t="s">
        <v>106</v>
      </c>
      <c r="E5444" t="str">
        <f>VLOOKUP(D5444,Mapping!$E$2:$F$28,2,0)</f>
        <v>Avg</v>
      </c>
      <c r="F5444">
        <v>5.7140000000000004</v>
      </c>
    </row>
    <row r="5445" spans="1:6" x14ac:dyDescent="0.35">
      <c r="A5445" s="56">
        <v>44349</v>
      </c>
      <c r="B5445" s="56" t="str">
        <f>VLOOKUP(A5445,Mapping!$H$2:$I$215,2,0)</f>
        <v>Post</v>
      </c>
      <c r="C5445" s="123" t="str">
        <f>VLOOKUP(A5445,Mapping!$H$2:$J$215,3,0)</f>
        <v>Post</v>
      </c>
      <c r="D5445" t="s">
        <v>106</v>
      </c>
      <c r="E5445" t="str">
        <f>VLOOKUP(D5445,Mapping!$E$2:$F$28,2,0)</f>
        <v>Avg</v>
      </c>
      <c r="F5445">
        <v>5.8570000000000002</v>
      </c>
    </row>
    <row r="5446" spans="1:6" x14ac:dyDescent="0.35">
      <c r="A5446" s="56">
        <v>44350</v>
      </c>
      <c r="B5446" s="56" t="str">
        <f>VLOOKUP(A5446,Mapping!$H$2:$I$215,2,0)</f>
        <v>Post</v>
      </c>
      <c r="C5446" s="123" t="str">
        <f>VLOOKUP(A5446,Mapping!$H$2:$J$215,3,0)</f>
        <v>Post</v>
      </c>
      <c r="D5446" t="s">
        <v>106</v>
      </c>
      <c r="E5446" t="str">
        <f>VLOOKUP(D5446,Mapping!$E$2:$F$28,2,0)</f>
        <v>Avg</v>
      </c>
      <c r="F5446">
        <v>6</v>
      </c>
    </row>
    <row r="5447" spans="1:6" x14ac:dyDescent="0.35">
      <c r="A5447" s="56">
        <v>44351</v>
      </c>
      <c r="B5447" s="56" t="str">
        <f>VLOOKUP(A5447,Mapping!$H$2:$I$215,2,0)</f>
        <v>Post</v>
      </c>
      <c r="C5447" s="123" t="str">
        <f>VLOOKUP(A5447,Mapping!$H$2:$J$215,3,0)</f>
        <v>Post</v>
      </c>
      <c r="D5447" t="s">
        <v>106</v>
      </c>
      <c r="E5447" t="str">
        <f>VLOOKUP(D5447,Mapping!$E$2:$F$28,2,0)</f>
        <v>Avg</v>
      </c>
      <c r="F5447">
        <v>6</v>
      </c>
    </row>
    <row r="5448" spans="1:6" x14ac:dyDescent="0.35">
      <c r="A5448" s="56">
        <v>44352</v>
      </c>
      <c r="B5448" s="56" t="str">
        <f>VLOOKUP(A5448,Mapping!$H$2:$I$215,2,0)</f>
        <v>Post</v>
      </c>
      <c r="C5448" s="123" t="str">
        <f>VLOOKUP(A5448,Mapping!$H$2:$J$215,3,0)</f>
        <v>Post</v>
      </c>
      <c r="D5448" t="s">
        <v>106</v>
      </c>
      <c r="E5448" t="str">
        <f>VLOOKUP(D5448,Mapping!$E$2:$F$28,2,0)</f>
        <v>Avg</v>
      </c>
      <c r="F5448">
        <v>5.8570000000000002</v>
      </c>
    </row>
    <row r="5449" spans="1:6" x14ac:dyDescent="0.35">
      <c r="A5449" s="56">
        <v>44353</v>
      </c>
      <c r="B5449" s="56" t="str">
        <f>VLOOKUP(A5449,Mapping!$H$2:$I$215,2,0)</f>
        <v>Post</v>
      </c>
      <c r="C5449" s="123" t="str">
        <f>VLOOKUP(A5449,Mapping!$H$2:$J$215,3,0)</f>
        <v>Post</v>
      </c>
      <c r="D5449" t="s">
        <v>106</v>
      </c>
      <c r="E5449" t="str">
        <f>VLOOKUP(D5449,Mapping!$E$2:$F$28,2,0)</f>
        <v>Avg</v>
      </c>
      <c r="F5449">
        <v>5.8570000000000002</v>
      </c>
    </row>
    <row r="5450" spans="1:6" x14ac:dyDescent="0.35">
      <c r="A5450" s="56">
        <v>44354</v>
      </c>
      <c r="B5450" s="56" t="str">
        <f>VLOOKUP(A5450,Mapping!$H$2:$I$215,2,0)</f>
        <v>Post</v>
      </c>
      <c r="C5450" s="123" t="str">
        <f>VLOOKUP(A5450,Mapping!$H$2:$J$215,3,0)</f>
        <v>Post</v>
      </c>
      <c r="D5450" t="s">
        <v>106</v>
      </c>
      <c r="E5450" t="str">
        <f>VLOOKUP(D5450,Mapping!$E$2:$F$28,2,0)</f>
        <v>Avg</v>
      </c>
      <c r="F5450">
        <v>4.7140000000000004</v>
      </c>
    </row>
    <row r="5451" spans="1:6" x14ac:dyDescent="0.35">
      <c r="A5451" s="56">
        <v>44355</v>
      </c>
      <c r="B5451" s="56" t="str">
        <f>VLOOKUP(A5451,Mapping!$H$2:$I$215,2,0)</f>
        <v>Post</v>
      </c>
      <c r="C5451" s="123" t="str">
        <f>VLOOKUP(A5451,Mapping!$H$2:$J$215,3,0)</f>
        <v>Post</v>
      </c>
      <c r="D5451" t="s">
        <v>106</v>
      </c>
      <c r="E5451" t="str">
        <f>VLOOKUP(D5451,Mapping!$E$2:$F$28,2,0)</f>
        <v>Avg</v>
      </c>
      <c r="F5451">
        <v>4.8570000000000002</v>
      </c>
    </row>
    <row r="5452" spans="1:6" x14ac:dyDescent="0.35">
      <c r="A5452" s="56">
        <v>44356</v>
      </c>
      <c r="B5452" s="56" t="str">
        <f>VLOOKUP(A5452,Mapping!$H$2:$I$215,2,0)</f>
        <v>Post</v>
      </c>
      <c r="C5452" s="123" t="str">
        <f>VLOOKUP(A5452,Mapping!$H$2:$J$215,3,0)</f>
        <v>Post</v>
      </c>
      <c r="D5452" t="s">
        <v>106</v>
      </c>
      <c r="E5452" t="str">
        <f>VLOOKUP(D5452,Mapping!$E$2:$F$28,2,0)</f>
        <v>Avg</v>
      </c>
      <c r="F5452">
        <v>4.7140000000000004</v>
      </c>
    </row>
    <row r="5453" spans="1:6" x14ac:dyDescent="0.35">
      <c r="A5453" s="56">
        <v>44357</v>
      </c>
      <c r="B5453" s="56" t="str">
        <f>VLOOKUP(A5453,Mapping!$H$2:$I$215,2,0)</f>
        <v>Post</v>
      </c>
      <c r="C5453" s="123" t="str">
        <f>VLOOKUP(A5453,Mapping!$H$2:$J$215,3,0)</f>
        <v>Post</v>
      </c>
      <c r="D5453" t="s">
        <v>106</v>
      </c>
      <c r="E5453" t="str">
        <f>VLOOKUP(D5453,Mapping!$E$2:$F$28,2,0)</f>
        <v>Avg</v>
      </c>
      <c r="F5453">
        <v>4.5709999999999997</v>
      </c>
    </row>
    <row r="5454" spans="1:6" x14ac:dyDescent="0.35">
      <c r="A5454" s="56">
        <v>44358</v>
      </c>
      <c r="B5454" s="56" t="str">
        <f>VLOOKUP(A5454,Mapping!$H$2:$I$215,2,0)</f>
        <v>Post</v>
      </c>
      <c r="C5454" s="123" t="str">
        <f>VLOOKUP(A5454,Mapping!$H$2:$J$215,3,0)</f>
        <v>Post</v>
      </c>
      <c r="D5454" t="s">
        <v>106</v>
      </c>
      <c r="E5454" t="str">
        <f>VLOOKUP(D5454,Mapping!$E$2:$F$28,2,0)</f>
        <v>Avg</v>
      </c>
      <c r="F5454">
        <v>4.5709999999999997</v>
      </c>
    </row>
    <row r="5455" spans="1:6" x14ac:dyDescent="0.35">
      <c r="A5455" s="56">
        <v>44359</v>
      </c>
      <c r="B5455" s="56" t="str">
        <f>VLOOKUP(A5455,Mapping!$H$2:$I$215,2,0)</f>
        <v>Post</v>
      </c>
      <c r="C5455" s="123" t="str">
        <f>VLOOKUP(A5455,Mapping!$H$2:$J$215,3,0)</f>
        <v>Post</v>
      </c>
      <c r="D5455" t="s">
        <v>106</v>
      </c>
      <c r="E5455" t="str">
        <f>VLOOKUP(D5455,Mapping!$E$2:$F$28,2,0)</f>
        <v>Avg</v>
      </c>
      <c r="F5455">
        <v>4.5709999999999997</v>
      </c>
    </row>
    <row r="5456" spans="1:6" x14ac:dyDescent="0.35">
      <c r="A5456" s="56">
        <v>44360</v>
      </c>
      <c r="B5456" s="56" t="str">
        <f>VLOOKUP(A5456,Mapping!$H$2:$I$215,2,0)</f>
        <v>Post</v>
      </c>
      <c r="C5456" s="123" t="str">
        <f>VLOOKUP(A5456,Mapping!$H$2:$J$215,3,0)</f>
        <v>Post</v>
      </c>
      <c r="D5456" t="s">
        <v>106</v>
      </c>
      <c r="E5456" t="str">
        <f>VLOOKUP(D5456,Mapping!$E$2:$F$28,2,0)</f>
        <v>Avg</v>
      </c>
      <c r="F5456">
        <v>4.5709999999999997</v>
      </c>
    </row>
    <row r="5457" spans="1:6" x14ac:dyDescent="0.35">
      <c r="A5457" s="56">
        <v>44361</v>
      </c>
      <c r="B5457" s="56" t="str">
        <f>VLOOKUP(A5457,Mapping!$H$2:$I$215,2,0)</f>
        <v>Post</v>
      </c>
      <c r="C5457" s="123" t="str">
        <f>VLOOKUP(A5457,Mapping!$H$2:$J$215,3,0)</f>
        <v>Post</v>
      </c>
      <c r="D5457" t="s">
        <v>106</v>
      </c>
      <c r="E5457" t="str">
        <f>VLOOKUP(D5457,Mapping!$E$2:$F$28,2,0)</f>
        <v>Avg</v>
      </c>
      <c r="F5457">
        <v>4.4290000000000003</v>
      </c>
    </row>
    <row r="5458" spans="1:6" x14ac:dyDescent="0.35">
      <c r="A5458" s="56">
        <v>44362</v>
      </c>
      <c r="B5458" s="56" t="str">
        <f>VLOOKUP(A5458,Mapping!$H$2:$I$215,2,0)</f>
        <v>Post</v>
      </c>
      <c r="C5458" s="123" t="str">
        <f>VLOOKUP(A5458,Mapping!$H$2:$J$215,3,0)</f>
        <v>Post</v>
      </c>
      <c r="D5458" t="s">
        <v>106</v>
      </c>
      <c r="E5458" t="str">
        <f>VLOOKUP(D5458,Mapping!$E$2:$F$28,2,0)</f>
        <v>Avg</v>
      </c>
      <c r="F5458">
        <v>4.2859999999999996</v>
      </c>
    </row>
    <row r="5459" spans="1:6" x14ac:dyDescent="0.35">
      <c r="A5459" s="56">
        <v>44363</v>
      </c>
      <c r="B5459" s="56" t="str">
        <f>VLOOKUP(A5459,Mapping!$H$2:$I$215,2,0)</f>
        <v>Post</v>
      </c>
      <c r="C5459" s="123" t="str">
        <f>VLOOKUP(A5459,Mapping!$H$2:$J$215,3,0)</f>
        <v>Post</v>
      </c>
      <c r="D5459" t="s">
        <v>106</v>
      </c>
      <c r="E5459" t="str">
        <f>VLOOKUP(D5459,Mapping!$E$2:$F$28,2,0)</f>
        <v>Avg</v>
      </c>
      <c r="F5459">
        <v>4.2859999999999996</v>
      </c>
    </row>
    <row r="5460" spans="1:6" x14ac:dyDescent="0.35">
      <c r="A5460" s="56">
        <v>44364</v>
      </c>
      <c r="B5460" s="56" t="str">
        <f>VLOOKUP(A5460,Mapping!$H$2:$I$215,2,0)</f>
        <v>Post</v>
      </c>
      <c r="C5460" s="123" t="str">
        <f>VLOOKUP(A5460,Mapping!$H$2:$J$215,3,0)</f>
        <v>Post</v>
      </c>
      <c r="D5460" t="s">
        <v>106</v>
      </c>
      <c r="E5460" t="str">
        <f>VLOOKUP(D5460,Mapping!$E$2:$F$28,2,0)</f>
        <v>Avg</v>
      </c>
      <c r="F5460">
        <v>4.2859999999999996</v>
      </c>
    </row>
    <row r="5461" spans="1:6" x14ac:dyDescent="0.35">
      <c r="A5461" s="56">
        <v>44365</v>
      </c>
      <c r="B5461" s="56" t="str">
        <f>VLOOKUP(A5461,Mapping!$H$2:$I$215,2,0)</f>
        <v>Post</v>
      </c>
      <c r="C5461" s="123" t="str">
        <f>VLOOKUP(A5461,Mapping!$H$2:$J$215,3,0)</f>
        <v>Post</v>
      </c>
      <c r="D5461" t="s">
        <v>106</v>
      </c>
      <c r="E5461" t="str">
        <f>VLOOKUP(D5461,Mapping!$E$2:$F$28,2,0)</f>
        <v>Avg</v>
      </c>
      <c r="F5461">
        <v>4.2859999999999996</v>
      </c>
    </row>
    <row r="5462" spans="1:6" x14ac:dyDescent="0.35">
      <c r="A5462" s="56">
        <v>44366</v>
      </c>
      <c r="B5462" s="56" t="str">
        <f>VLOOKUP(A5462,Mapping!$H$2:$I$215,2,0)</f>
        <v>Post</v>
      </c>
      <c r="C5462" s="123" t="str">
        <f>VLOOKUP(A5462,Mapping!$H$2:$J$215,3,0)</f>
        <v>Post</v>
      </c>
      <c r="D5462" t="s">
        <v>106</v>
      </c>
      <c r="E5462" t="str">
        <f>VLOOKUP(D5462,Mapping!$E$2:$F$28,2,0)</f>
        <v>Avg</v>
      </c>
      <c r="F5462">
        <v>4.2859999999999996</v>
      </c>
    </row>
    <row r="5463" spans="1:6" x14ac:dyDescent="0.35">
      <c r="A5463" s="56">
        <v>44367</v>
      </c>
      <c r="B5463" s="56" t="str">
        <f>VLOOKUP(A5463,Mapping!$H$2:$I$215,2,0)</f>
        <v>Post</v>
      </c>
      <c r="C5463" s="123" t="str">
        <f>VLOOKUP(A5463,Mapping!$H$2:$J$215,3,0)</f>
        <v>Post</v>
      </c>
      <c r="D5463" t="s">
        <v>106</v>
      </c>
      <c r="E5463" t="str">
        <f>VLOOKUP(D5463,Mapping!$E$2:$F$28,2,0)</f>
        <v>Avg</v>
      </c>
      <c r="F5463">
        <v>4.1429999999999998</v>
      </c>
    </row>
    <row r="5464" spans="1:6" x14ac:dyDescent="0.35">
      <c r="A5464" s="56">
        <v>44368</v>
      </c>
      <c r="B5464" s="56" t="str">
        <f>VLOOKUP(A5464,Mapping!$H$2:$I$215,2,0)</f>
        <v>Post</v>
      </c>
      <c r="C5464" s="123" t="str">
        <f>VLOOKUP(A5464,Mapping!$H$2:$J$215,3,0)</f>
        <v>Post</v>
      </c>
      <c r="D5464" t="s">
        <v>106</v>
      </c>
      <c r="E5464" t="str">
        <f>VLOOKUP(D5464,Mapping!$E$2:$F$28,2,0)</f>
        <v>Avg</v>
      </c>
      <c r="F5464">
        <v>4.2859999999999996</v>
      </c>
    </row>
    <row r="5465" spans="1:6" x14ac:dyDescent="0.35">
      <c r="A5465" s="56">
        <v>44369</v>
      </c>
      <c r="B5465" s="56" t="str">
        <f>VLOOKUP(A5465,Mapping!$H$2:$I$215,2,0)</f>
        <v>Post</v>
      </c>
      <c r="C5465" s="123" t="str">
        <f>VLOOKUP(A5465,Mapping!$H$2:$J$215,3,0)</f>
        <v>Post</v>
      </c>
      <c r="D5465" t="s">
        <v>106</v>
      </c>
      <c r="E5465" t="str">
        <f>VLOOKUP(D5465,Mapping!$E$2:$F$28,2,0)</f>
        <v>Avg</v>
      </c>
      <c r="F5465">
        <v>4.4290000000000003</v>
      </c>
    </row>
    <row r="5466" spans="1:6" x14ac:dyDescent="0.35">
      <c r="A5466" s="56">
        <v>44370</v>
      </c>
      <c r="B5466" s="56" t="str">
        <f>VLOOKUP(A5466,Mapping!$H$2:$I$215,2,0)</f>
        <v>Post</v>
      </c>
      <c r="C5466" s="123">
        <f>VLOOKUP(A5466,Mapping!$H$2:$J$215,3,0)</f>
        <v>0</v>
      </c>
      <c r="D5466" t="s">
        <v>106</v>
      </c>
      <c r="E5466" t="str">
        <f>VLOOKUP(D5466,Mapping!$E$2:$F$28,2,0)</f>
        <v>Avg</v>
      </c>
      <c r="F5466">
        <v>4.4290000000000003</v>
      </c>
    </row>
    <row r="5467" spans="1:6" x14ac:dyDescent="0.35">
      <c r="A5467" s="56">
        <v>44371</v>
      </c>
      <c r="B5467" s="56" t="str">
        <f>VLOOKUP(A5467,Mapping!$H$2:$I$215,2,0)</f>
        <v>Post</v>
      </c>
      <c r="C5467" s="123">
        <f>VLOOKUP(A5467,Mapping!$H$2:$J$215,3,0)</f>
        <v>0</v>
      </c>
      <c r="D5467" t="s">
        <v>106</v>
      </c>
      <c r="E5467" t="str">
        <f>VLOOKUP(D5467,Mapping!$E$2:$F$28,2,0)</f>
        <v>Avg</v>
      </c>
      <c r="F5467">
        <v>4.4290000000000003</v>
      </c>
    </row>
    <row r="5468" spans="1:6" x14ac:dyDescent="0.35">
      <c r="A5468" s="56">
        <v>44372</v>
      </c>
      <c r="B5468" s="56" t="str">
        <f>VLOOKUP(A5468,Mapping!$H$2:$I$215,2,0)</f>
        <v>Post</v>
      </c>
      <c r="C5468" s="123">
        <f>VLOOKUP(A5468,Mapping!$H$2:$J$215,3,0)</f>
        <v>0</v>
      </c>
      <c r="D5468" t="s">
        <v>106</v>
      </c>
      <c r="E5468" t="str">
        <f>VLOOKUP(D5468,Mapping!$E$2:$F$28,2,0)</f>
        <v>Avg</v>
      </c>
      <c r="F5468">
        <v>4.4290000000000003</v>
      </c>
    </row>
    <row r="5469" spans="1:6" x14ac:dyDescent="0.35">
      <c r="A5469" s="56">
        <v>44373</v>
      </c>
      <c r="B5469" s="56" t="str">
        <f>VLOOKUP(A5469,Mapping!$H$2:$I$215,2,0)</f>
        <v>Post</v>
      </c>
      <c r="C5469" s="123">
        <f>VLOOKUP(A5469,Mapping!$H$2:$J$215,3,0)</f>
        <v>0</v>
      </c>
      <c r="D5469" t="s">
        <v>106</v>
      </c>
      <c r="E5469" t="str">
        <f>VLOOKUP(D5469,Mapping!$E$2:$F$28,2,0)</f>
        <v>Avg</v>
      </c>
      <c r="F5469">
        <v>4.4290000000000003</v>
      </c>
    </row>
    <row r="5470" spans="1:6" x14ac:dyDescent="0.35">
      <c r="A5470" s="56">
        <v>44374</v>
      </c>
      <c r="B5470" s="56" t="str">
        <f>VLOOKUP(A5470,Mapping!$H$2:$I$215,2,0)</f>
        <v>Post</v>
      </c>
      <c r="C5470" s="123">
        <f>VLOOKUP(A5470,Mapping!$H$2:$J$215,3,0)</f>
        <v>0</v>
      </c>
      <c r="D5470" t="s">
        <v>106</v>
      </c>
      <c r="E5470" t="str">
        <f>VLOOKUP(D5470,Mapping!$E$2:$F$28,2,0)</f>
        <v>Avg</v>
      </c>
      <c r="F5470">
        <v>4.5709999999999997</v>
      </c>
    </row>
    <row r="5471" spans="1:6" x14ac:dyDescent="0.35">
      <c r="A5471" s="56">
        <v>44375</v>
      </c>
      <c r="B5471" s="56" t="str">
        <f>VLOOKUP(A5471,Mapping!$H$2:$I$215,2,0)</f>
        <v>Post</v>
      </c>
      <c r="C5471" s="123">
        <f>VLOOKUP(A5471,Mapping!$H$2:$J$215,3,0)</f>
        <v>0</v>
      </c>
      <c r="D5471" t="s">
        <v>106</v>
      </c>
      <c r="E5471" t="str">
        <f>VLOOKUP(D5471,Mapping!$E$2:$F$28,2,0)</f>
        <v>Avg</v>
      </c>
      <c r="F5471">
        <v>4.1429999999999998</v>
      </c>
    </row>
    <row r="5472" spans="1:6" x14ac:dyDescent="0.35">
      <c r="A5472" s="56">
        <v>44376</v>
      </c>
      <c r="B5472" s="56" t="str">
        <f>VLOOKUP(A5472,Mapping!$H$2:$I$215,2,0)</f>
        <v>Post</v>
      </c>
      <c r="C5472" s="123">
        <f>VLOOKUP(A5472,Mapping!$H$2:$J$215,3,0)</f>
        <v>0</v>
      </c>
      <c r="D5472" t="s">
        <v>106</v>
      </c>
      <c r="E5472" t="str">
        <f>VLOOKUP(D5472,Mapping!$E$2:$F$28,2,0)</f>
        <v>Avg</v>
      </c>
      <c r="F5472">
        <v>4</v>
      </c>
    </row>
    <row r="5473" spans="1:6" x14ac:dyDescent="0.35">
      <c r="A5473" s="56">
        <v>44377</v>
      </c>
      <c r="B5473" s="56" t="str">
        <f>VLOOKUP(A5473,Mapping!$H$2:$I$215,2,0)</f>
        <v>Post</v>
      </c>
      <c r="C5473" s="123">
        <f>VLOOKUP(A5473,Mapping!$H$2:$J$215,3,0)</f>
        <v>0</v>
      </c>
      <c r="D5473" t="s">
        <v>106</v>
      </c>
      <c r="E5473" t="str">
        <f>VLOOKUP(D5473,Mapping!$E$2:$F$28,2,0)</f>
        <v>Avg</v>
      </c>
      <c r="F5473">
        <v>4</v>
      </c>
    </row>
    <row r="5474" spans="1:6" x14ac:dyDescent="0.35">
      <c r="A5474" s="56">
        <v>44378</v>
      </c>
      <c r="B5474" s="56" t="str">
        <f>VLOOKUP(A5474,Mapping!$H$2:$I$215,2,0)</f>
        <v>Post</v>
      </c>
      <c r="C5474" s="123">
        <f>VLOOKUP(A5474,Mapping!$H$2:$J$215,3,0)</f>
        <v>0</v>
      </c>
      <c r="D5474" t="s">
        <v>106</v>
      </c>
      <c r="E5474" t="str">
        <f>VLOOKUP(D5474,Mapping!$E$2:$F$28,2,0)</f>
        <v>Avg</v>
      </c>
      <c r="F5474">
        <v>4</v>
      </c>
    </row>
    <row r="5475" spans="1:6" x14ac:dyDescent="0.35">
      <c r="A5475" s="56">
        <v>44379</v>
      </c>
      <c r="B5475" s="56" t="str">
        <f>VLOOKUP(A5475,Mapping!$H$2:$I$215,2,0)</f>
        <v>Post</v>
      </c>
      <c r="C5475" s="123">
        <f>VLOOKUP(A5475,Mapping!$H$2:$J$215,3,0)</f>
        <v>0</v>
      </c>
      <c r="D5475" t="s">
        <v>106</v>
      </c>
      <c r="E5475" t="str">
        <f>VLOOKUP(D5475,Mapping!$E$2:$F$28,2,0)</f>
        <v>Avg</v>
      </c>
      <c r="F5475">
        <v>4</v>
      </c>
    </row>
    <row r="5476" spans="1:6" x14ac:dyDescent="0.35">
      <c r="A5476" s="56">
        <v>44380</v>
      </c>
      <c r="B5476" s="56" t="str">
        <f>VLOOKUP(A5476,Mapping!$H$2:$I$215,2,0)</f>
        <v>Post</v>
      </c>
      <c r="C5476" s="123">
        <f>VLOOKUP(A5476,Mapping!$H$2:$J$215,3,0)</f>
        <v>0</v>
      </c>
      <c r="D5476" t="s">
        <v>106</v>
      </c>
      <c r="E5476" t="str">
        <f>VLOOKUP(D5476,Mapping!$E$2:$F$28,2,0)</f>
        <v>Avg</v>
      </c>
      <c r="F5476">
        <v>4</v>
      </c>
    </row>
    <row r="5477" spans="1:6" x14ac:dyDescent="0.35">
      <c r="A5477" s="56">
        <v>44381</v>
      </c>
      <c r="B5477" s="56" t="str">
        <f>VLOOKUP(A5477,Mapping!$H$2:$I$215,2,0)</f>
        <v>Post</v>
      </c>
      <c r="C5477" s="123">
        <f>VLOOKUP(A5477,Mapping!$H$2:$J$215,3,0)</f>
        <v>0</v>
      </c>
      <c r="D5477" t="s">
        <v>106</v>
      </c>
      <c r="E5477" t="str">
        <f>VLOOKUP(D5477,Mapping!$E$2:$F$28,2,0)</f>
        <v>Avg</v>
      </c>
      <c r="F5477">
        <v>3.714</v>
      </c>
    </row>
    <row r="5478" spans="1:6" x14ac:dyDescent="0.35">
      <c r="A5478" s="56">
        <v>44382</v>
      </c>
      <c r="B5478" s="56" t="str">
        <f>VLOOKUP(A5478,Mapping!$H$2:$I$215,2,0)</f>
        <v>Post</v>
      </c>
      <c r="C5478" s="123">
        <f>VLOOKUP(A5478,Mapping!$H$2:$J$215,3,0)</f>
        <v>0</v>
      </c>
      <c r="D5478" t="s">
        <v>106</v>
      </c>
      <c r="E5478" t="str">
        <f>VLOOKUP(D5478,Mapping!$E$2:$F$28,2,0)</f>
        <v>Avg</v>
      </c>
      <c r="F5478">
        <v>5.1429999999999998</v>
      </c>
    </row>
    <row r="5479" spans="1:6" x14ac:dyDescent="0.35">
      <c r="A5479" s="56">
        <v>44383</v>
      </c>
      <c r="B5479" s="56" t="str">
        <f>VLOOKUP(A5479,Mapping!$H$2:$I$215,2,0)</f>
        <v>Post</v>
      </c>
      <c r="C5479" s="123">
        <f>VLOOKUP(A5479,Mapping!$H$2:$J$215,3,0)</f>
        <v>0</v>
      </c>
      <c r="D5479" t="s">
        <v>106</v>
      </c>
      <c r="E5479" t="str">
        <f>VLOOKUP(D5479,Mapping!$E$2:$F$28,2,0)</f>
        <v>Avg</v>
      </c>
      <c r="F5479">
        <v>5.2859999999999996</v>
      </c>
    </row>
    <row r="5480" spans="1:6" x14ac:dyDescent="0.35">
      <c r="A5480" s="56">
        <v>44384</v>
      </c>
      <c r="B5480" s="56" t="str">
        <f>VLOOKUP(A5480,Mapping!$H$2:$I$215,2,0)</f>
        <v>Post</v>
      </c>
      <c r="C5480" s="123">
        <f>VLOOKUP(A5480,Mapping!$H$2:$J$215,3,0)</f>
        <v>0</v>
      </c>
      <c r="D5480" t="s">
        <v>106</v>
      </c>
      <c r="E5480" t="str">
        <f>VLOOKUP(D5480,Mapping!$E$2:$F$28,2,0)</f>
        <v>Avg</v>
      </c>
      <c r="F5480">
        <v>5.4290000000000003</v>
      </c>
    </row>
    <row r="5481" spans="1:6" x14ac:dyDescent="0.35">
      <c r="A5481" s="56">
        <v>44385</v>
      </c>
      <c r="B5481" s="56" t="str">
        <f>VLOOKUP(A5481,Mapping!$H$2:$I$215,2,0)</f>
        <v>Post</v>
      </c>
      <c r="C5481" s="123">
        <f>VLOOKUP(A5481,Mapping!$H$2:$J$215,3,0)</f>
        <v>0</v>
      </c>
      <c r="D5481" t="s">
        <v>106</v>
      </c>
      <c r="E5481" t="str">
        <f>VLOOKUP(D5481,Mapping!$E$2:$F$28,2,0)</f>
        <v>Avg</v>
      </c>
      <c r="F5481">
        <v>5.5709999999999997</v>
      </c>
    </row>
    <row r="5482" spans="1:6" x14ac:dyDescent="0.35">
      <c r="A5482" s="56">
        <v>44386</v>
      </c>
      <c r="B5482" s="56" t="str">
        <f>VLOOKUP(A5482,Mapping!$H$2:$I$215,2,0)</f>
        <v>Post</v>
      </c>
      <c r="C5482" s="123">
        <f>VLOOKUP(A5482,Mapping!$H$2:$J$215,3,0)</f>
        <v>0</v>
      </c>
      <c r="D5482" t="s">
        <v>106</v>
      </c>
      <c r="E5482" t="str">
        <f>VLOOKUP(D5482,Mapping!$E$2:$F$28,2,0)</f>
        <v>Avg</v>
      </c>
      <c r="F5482">
        <v>5.7140000000000004</v>
      </c>
    </row>
    <row r="5483" spans="1:6" x14ac:dyDescent="0.35">
      <c r="A5483" s="56">
        <v>44387</v>
      </c>
      <c r="B5483" s="56" t="str">
        <f>VLOOKUP(A5483,Mapping!$H$2:$I$215,2,0)</f>
        <v>Post</v>
      </c>
      <c r="C5483" s="123">
        <f>VLOOKUP(A5483,Mapping!$H$2:$J$215,3,0)</f>
        <v>0</v>
      </c>
      <c r="D5483" t="s">
        <v>106</v>
      </c>
      <c r="E5483" t="str">
        <f>VLOOKUP(D5483,Mapping!$E$2:$F$28,2,0)</f>
        <v>Avg</v>
      </c>
      <c r="F5483">
        <v>5.7140000000000004</v>
      </c>
    </row>
    <row r="5484" spans="1:6" x14ac:dyDescent="0.35">
      <c r="A5484" s="56">
        <v>44388</v>
      </c>
      <c r="B5484" s="56" t="str">
        <f>VLOOKUP(A5484,Mapping!$H$2:$I$215,2,0)</f>
        <v>Post</v>
      </c>
      <c r="C5484" s="123">
        <f>VLOOKUP(A5484,Mapping!$H$2:$J$215,3,0)</f>
        <v>0</v>
      </c>
      <c r="D5484" t="s">
        <v>106</v>
      </c>
      <c r="E5484" t="str">
        <f>VLOOKUP(D5484,Mapping!$E$2:$F$28,2,0)</f>
        <v>Avg</v>
      </c>
      <c r="F5484">
        <v>6.1429999999999998</v>
      </c>
    </row>
    <row r="5485" spans="1:6" x14ac:dyDescent="0.35">
      <c r="A5485" s="56">
        <v>44389</v>
      </c>
      <c r="B5485" s="56" t="str">
        <f>VLOOKUP(A5485,Mapping!$H$2:$I$215,2,0)</f>
        <v>Post</v>
      </c>
      <c r="C5485" s="123">
        <f>VLOOKUP(A5485,Mapping!$H$2:$J$215,3,0)</f>
        <v>0</v>
      </c>
      <c r="D5485" t="s">
        <v>106</v>
      </c>
      <c r="E5485" t="str">
        <f>VLOOKUP(D5485,Mapping!$E$2:$F$28,2,0)</f>
        <v>Avg</v>
      </c>
      <c r="F5485">
        <v>5.1429999999999998</v>
      </c>
    </row>
    <row r="5486" spans="1:6" x14ac:dyDescent="0.35">
      <c r="A5486" s="56">
        <v>44390</v>
      </c>
      <c r="B5486" s="56" t="str">
        <f>VLOOKUP(A5486,Mapping!$H$2:$I$215,2,0)</f>
        <v>Post</v>
      </c>
      <c r="C5486" s="123">
        <f>VLOOKUP(A5486,Mapping!$H$2:$J$215,3,0)</f>
        <v>0</v>
      </c>
      <c r="D5486" t="s">
        <v>106</v>
      </c>
      <c r="E5486" t="str">
        <f>VLOOKUP(D5486,Mapping!$E$2:$F$28,2,0)</f>
        <v>Avg</v>
      </c>
      <c r="F5486">
        <v>5.1429999999999998</v>
      </c>
    </row>
    <row r="5487" spans="1:6" x14ac:dyDescent="0.35">
      <c r="A5487" s="56">
        <v>44391</v>
      </c>
      <c r="B5487" s="56" t="str">
        <f>VLOOKUP(A5487,Mapping!$H$2:$I$215,2,0)</f>
        <v>Post</v>
      </c>
      <c r="C5487" s="123">
        <f>VLOOKUP(A5487,Mapping!$H$2:$J$215,3,0)</f>
        <v>0</v>
      </c>
      <c r="D5487" t="s">
        <v>106</v>
      </c>
      <c r="E5487" t="str">
        <f>VLOOKUP(D5487,Mapping!$E$2:$F$28,2,0)</f>
        <v>Avg</v>
      </c>
      <c r="F5487">
        <v>5</v>
      </c>
    </row>
    <row r="5488" spans="1:6" x14ac:dyDescent="0.35">
      <c r="A5488" s="56">
        <v>44392</v>
      </c>
      <c r="B5488" s="56" t="str">
        <f>VLOOKUP(A5488,Mapping!$H$2:$I$215,2,0)</f>
        <v>Post</v>
      </c>
      <c r="C5488" s="123">
        <f>VLOOKUP(A5488,Mapping!$H$2:$J$215,3,0)</f>
        <v>0</v>
      </c>
      <c r="D5488" t="s">
        <v>106</v>
      </c>
      <c r="E5488" t="str">
        <f>VLOOKUP(D5488,Mapping!$E$2:$F$28,2,0)</f>
        <v>Avg</v>
      </c>
      <c r="F5488">
        <v>4.8570000000000002</v>
      </c>
    </row>
    <row r="5489" spans="1:6" x14ac:dyDescent="0.35">
      <c r="A5489" s="56">
        <v>44393</v>
      </c>
      <c r="B5489" s="56" t="str">
        <f>VLOOKUP(A5489,Mapping!$H$2:$I$215,2,0)</f>
        <v>Post</v>
      </c>
      <c r="C5489" s="123">
        <f>VLOOKUP(A5489,Mapping!$H$2:$J$215,3,0)</f>
        <v>0</v>
      </c>
      <c r="D5489" t="s">
        <v>106</v>
      </c>
      <c r="E5489" t="str">
        <f>VLOOKUP(D5489,Mapping!$E$2:$F$28,2,0)</f>
        <v>Avg</v>
      </c>
      <c r="F5489">
        <v>4.7140000000000004</v>
      </c>
    </row>
    <row r="5490" spans="1:6" x14ac:dyDescent="0.35">
      <c r="A5490" s="56">
        <v>44394</v>
      </c>
      <c r="B5490" s="56" t="str">
        <f>VLOOKUP(A5490,Mapping!$H$2:$I$215,2,0)</f>
        <v>Post</v>
      </c>
      <c r="C5490" s="123">
        <f>VLOOKUP(A5490,Mapping!$H$2:$J$215,3,0)</f>
        <v>0</v>
      </c>
      <c r="D5490" t="s">
        <v>106</v>
      </c>
      <c r="E5490" t="str">
        <f>VLOOKUP(D5490,Mapping!$E$2:$F$28,2,0)</f>
        <v>Avg</v>
      </c>
      <c r="F5490">
        <v>4.7140000000000004</v>
      </c>
    </row>
    <row r="5491" spans="1:6" x14ac:dyDescent="0.35">
      <c r="A5491" s="56">
        <v>44395</v>
      </c>
      <c r="B5491" s="56" t="str">
        <f>VLOOKUP(A5491,Mapping!$H$2:$I$215,2,0)</f>
        <v>Post</v>
      </c>
      <c r="C5491" s="123">
        <f>VLOOKUP(A5491,Mapping!$H$2:$J$215,3,0)</f>
        <v>0</v>
      </c>
      <c r="D5491" t="s">
        <v>106</v>
      </c>
      <c r="E5491" t="str">
        <f>VLOOKUP(D5491,Mapping!$E$2:$F$28,2,0)</f>
        <v>Avg</v>
      </c>
      <c r="F5491">
        <v>4.5709999999999997</v>
      </c>
    </row>
    <row r="5492" spans="1:6" x14ac:dyDescent="0.35">
      <c r="A5492" s="56">
        <v>44396</v>
      </c>
      <c r="B5492" s="56" t="str">
        <f>VLOOKUP(A5492,Mapping!$H$2:$I$215,2,0)</f>
        <v>Post</v>
      </c>
      <c r="C5492" s="123">
        <f>VLOOKUP(A5492,Mapping!$H$2:$J$215,3,0)</f>
        <v>0</v>
      </c>
      <c r="D5492" t="s">
        <v>106</v>
      </c>
      <c r="E5492" t="str">
        <f>VLOOKUP(D5492,Mapping!$E$2:$F$28,2,0)</f>
        <v>Avg</v>
      </c>
      <c r="F5492">
        <v>4.4290000000000003</v>
      </c>
    </row>
    <row r="5493" spans="1:6" x14ac:dyDescent="0.35">
      <c r="A5493" s="56">
        <v>44397</v>
      </c>
      <c r="B5493" s="56" t="str">
        <f>VLOOKUP(A5493,Mapping!$H$2:$I$215,2,0)</f>
        <v>Post</v>
      </c>
      <c r="C5493" s="123">
        <f>VLOOKUP(A5493,Mapping!$H$2:$J$215,3,0)</f>
        <v>0</v>
      </c>
      <c r="D5493" t="s">
        <v>106</v>
      </c>
      <c r="E5493" t="str">
        <f>VLOOKUP(D5493,Mapping!$E$2:$F$28,2,0)</f>
        <v>Avg</v>
      </c>
      <c r="F5493">
        <v>4.2859999999999996</v>
      </c>
    </row>
    <row r="5494" spans="1:6" x14ac:dyDescent="0.35">
      <c r="A5494" s="56">
        <v>44398</v>
      </c>
      <c r="B5494" s="56" t="str">
        <f>VLOOKUP(A5494,Mapping!$H$2:$I$215,2,0)</f>
        <v>Post</v>
      </c>
      <c r="C5494" s="123">
        <f>VLOOKUP(A5494,Mapping!$H$2:$J$215,3,0)</f>
        <v>0</v>
      </c>
      <c r="D5494" t="s">
        <v>106</v>
      </c>
      <c r="E5494" t="str">
        <f>VLOOKUP(D5494,Mapping!$E$2:$F$28,2,0)</f>
        <v>Avg</v>
      </c>
      <c r="F5494">
        <v>4.2859999999999996</v>
      </c>
    </row>
    <row r="5495" spans="1:6" x14ac:dyDescent="0.35">
      <c r="A5495" s="56">
        <v>44399</v>
      </c>
      <c r="B5495" s="56" t="str">
        <f>VLOOKUP(A5495,Mapping!$H$2:$I$215,2,0)</f>
        <v>Post</v>
      </c>
      <c r="C5495" s="123">
        <f>VLOOKUP(A5495,Mapping!$H$2:$J$215,3,0)</f>
        <v>0</v>
      </c>
      <c r="D5495" t="s">
        <v>106</v>
      </c>
      <c r="E5495" t="str">
        <f>VLOOKUP(D5495,Mapping!$E$2:$F$28,2,0)</f>
        <v>Avg</v>
      </c>
      <c r="F5495">
        <v>4.2859999999999996</v>
      </c>
    </row>
    <row r="5496" spans="1:6" x14ac:dyDescent="0.35">
      <c r="A5496" s="56">
        <v>44400</v>
      </c>
      <c r="B5496" s="56" t="str">
        <f>VLOOKUP(A5496,Mapping!$H$2:$I$215,2,0)</f>
        <v>Post</v>
      </c>
      <c r="C5496" s="123">
        <f>VLOOKUP(A5496,Mapping!$H$2:$J$215,3,0)</f>
        <v>0</v>
      </c>
      <c r="D5496" t="s">
        <v>106</v>
      </c>
      <c r="E5496" t="str">
        <f>VLOOKUP(D5496,Mapping!$E$2:$F$28,2,0)</f>
        <v>Avg</v>
      </c>
      <c r="F5496">
        <v>4.2859999999999996</v>
      </c>
    </row>
    <row r="5497" spans="1:6" x14ac:dyDescent="0.35">
      <c r="A5497" s="56">
        <v>44401</v>
      </c>
      <c r="B5497" s="56" t="str">
        <f>VLOOKUP(A5497,Mapping!$H$2:$I$215,2,0)</f>
        <v>Post</v>
      </c>
      <c r="C5497" s="123">
        <f>VLOOKUP(A5497,Mapping!$H$2:$J$215,3,0)</f>
        <v>0</v>
      </c>
      <c r="D5497" t="s">
        <v>106</v>
      </c>
      <c r="E5497" t="str">
        <f>VLOOKUP(D5497,Mapping!$E$2:$F$28,2,0)</f>
        <v>Avg</v>
      </c>
      <c r="F5497">
        <v>4.2859999999999996</v>
      </c>
    </row>
    <row r="5498" spans="1:6" x14ac:dyDescent="0.35">
      <c r="A5498" s="56">
        <v>44402</v>
      </c>
      <c r="B5498" s="56" t="str">
        <f>VLOOKUP(A5498,Mapping!$H$2:$I$215,2,0)</f>
        <v>Post</v>
      </c>
      <c r="C5498" s="123">
        <f>VLOOKUP(A5498,Mapping!$H$2:$J$215,3,0)</f>
        <v>0</v>
      </c>
      <c r="D5498" t="s">
        <v>106</v>
      </c>
      <c r="E5498" t="str">
        <f>VLOOKUP(D5498,Mapping!$E$2:$F$28,2,0)</f>
        <v>Avg</v>
      </c>
      <c r="F5498">
        <v>4.2859999999999996</v>
      </c>
    </row>
    <row r="5499" spans="1:6" x14ac:dyDescent="0.35">
      <c r="A5499" s="56">
        <v>44403</v>
      </c>
      <c r="B5499" s="56" t="str">
        <f>VLOOKUP(A5499,Mapping!$H$2:$I$215,2,0)</f>
        <v>Post</v>
      </c>
      <c r="C5499" s="123">
        <f>VLOOKUP(A5499,Mapping!$H$2:$J$215,3,0)</f>
        <v>0</v>
      </c>
      <c r="D5499" t="s">
        <v>106</v>
      </c>
      <c r="E5499" t="str">
        <f>VLOOKUP(D5499,Mapping!$E$2:$F$28,2,0)</f>
        <v>Avg</v>
      </c>
      <c r="F5499">
        <v>4.2859999999999996</v>
      </c>
    </row>
    <row r="5500" spans="1:6" x14ac:dyDescent="0.35">
      <c r="A5500" s="56">
        <v>44404</v>
      </c>
      <c r="B5500" s="56" t="str">
        <f>VLOOKUP(A5500,Mapping!$H$2:$I$215,2,0)</f>
        <v>Post</v>
      </c>
      <c r="C5500" s="123">
        <f>VLOOKUP(A5500,Mapping!$H$2:$J$215,3,0)</f>
        <v>0</v>
      </c>
      <c r="D5500" t="s">
        <v>106</v>
      </c>
      <c r="E5500" t="str">
        <f>VLOOKUP(D5500,Mapping!$E$2:$F$28,2,0)</f>
        <v>Avg</v>
      </c>
      <c r="F5500">
        <v>4.4290000000000003</v>
      </c>
    </row>
    <row r="5501" spans="1:6" x14ac:dyDescent="0.35">
      <c r="A5501" s="56">
        <v>44405</v>
      </c>
      <c r="B5501" s="56" t="str">
        <f>VLOOKUP(A5501,Mapping!$H$2:$I$215,2,0)</f>
        <v>Post</v>
      </c>
      <c r="C5501" s="123">
        <f>VLOOKUP(A5501,Mapping!$H$2:$J$215,3,0)</f>
        <v>0</v>
      </c>
      <c r="D5501" t="s">
        <v>106</v>
      </c>
      <c r="E5501" t="str">
        <f>VLOOKUP(D5501,Mapping!$E$2:$F$28,2,0)</f>
        <v>Avg</v>
      </c>
      <c r="F5501">
        <v>4.4290000000000003</v>
      </c>
    </row>
    <row r="5502" spans="1:6" x14ac:dyDescent="0.35">
      <c r="A5502" s="56">
        <v>44406</v>
      </c>
      <c r="B5502" s="56" t="str">
        <f>VLOOKUP(A5502,Mapping!$H$2:$I$215,2,0)</f>
        <v>Post</v>
      </c>
      <c r="C5502" s="123">
        <f>VLOOKUP(A5502,Mapping!$H$2:$J$215,3,0)</f>
        <v>0</v>
      </c>
      <c r="D5502" t="s">
        <v>106</v>
      </c>
      <c r="E5502" t="str">
        <f>VLOOKUP(D5502,Mapping!$E$2:$F$28,2,0)</f>
        <v>Avg</v>
      </c>
      <c r="F5502">
        <v>4.5709999999999997</v>
      </c>
    </row>
    <row r="5503" spans="1:6" x14ac:dyDescent="0.35">
      <c r="A5503" s="56">
        <v>44407</v>
      </c>
      <c r="B5503" s="56" t="str">
        <f>VLOOKUP(A5503,Mapping!$H$2:$I$215,2,0)</f>
        <v>Post</v>
      </c>
      <c r="C5503" s="123">
        <f>VLOOKUP(A5503,Mapping!$H$2:$J$215,3,0)</f>
        <v>0</v>
      </c>
      <c r="D5503" t="s">
        <v>106</v>
      </c>
      <c r="E5503" t="str">
        <f>VLOOKUP(D5503,Mapping!$E$2:$F$28,2,0)</f>
        <v>Avg</v>
      </c>
      <c r="F5503">
        <v>4.5709999999999997</v>
      </c>
    </row>
    <row r="5504" spans="1:6" x14ac:dyDescent="0.35">
      <c r="A5504" s="56">
        <v>44408</v>
      </c>
      <c r="B5504" s="56" t="str">
        <f>VLOOKUP(A5504,Mapping!$H$2:$I$215,2,0)</f>
        <v>Post</v>
      </c>
      <c r="C5504" s="123">
        <f>VLOOKUP(A5504,Mapping!$H$2:$J$215,3,0)</f>
        <v>0</v>
      </c>
      <c r="D5504" t="s">
        <v>106</v>
      </c>
      <c r="E5504" t="str">
        <f>VLOOKUP(D5504,Mapping!$E$2:$F$28,2,0)</f>
        <v>Avg</v>
      </c>
      <c r="F5504">
        <v>4.5709999999999997</v>
      </c>
    </row>
    <row r="5505" spans="1:6" x14ac:dyDescent="0.35">
      <c r="A5505" s="56">
        <v>44409</v>
      </c>
      <c r="B5505" s="56" t="str">
        <f>VLOOKUP(A5505,Mapping!$H$2:$I$215,2,0)</f>
        <v>Post</v>
      </c>
      <c r="C5505" s="123">
        <f>VLOOKUP(A5505,Mapping!$H$2:$J$215,3,0)</f>
        <v>0</v>
      </c>
      <c r="D5505" t="s">
        <v>106</v>
      </c>
      <c r="E5505" t="str">
        <f>VLOOKUP(D5505,Mapping!$E$2:$F$28,2,0)</f>
        <v>Avg</v>
      </c>
      <c r="F5505">
        <v>4.5709999999999997</v>
      </c>
    </row>
    <row r="5506" spans="1:6" x14ac:dyDescent="0.35">
      <c r="A5506" s="56">
        <v>44410</v>
      </c>
      <c r="B5506" s="56" t="str">
        <f>VLOOKUP(A5506,Mapping!$H$2:$I$215,2,0)</f>
        <v>Post</v>
      </c>
      <c r="C5506" s="123">
        <f>VLOOKUP(A5506,Mapping!$H$2:$J$215,3,0)</f>
        <v>0</v>
      </c>
      <c r="D5506" t="s">
        <v>106</v>
      </c>
      <c r="E5506" t="str">
        <f>VLOOKUP(D5506,Mapping!$E$2:$F$28,2,0)</f>
        <v>Avg</v>
      </c>
      <c r="F5506">
        <v>4.5709999999999997</v>
      </c>
    </row>
    <row r="5507" spans="1:6" x14ac:dyDescent="0.35">
      <c r="A5507" s="56">
        <v>44411</v>
      </c>
      <c r="B5507" s="56" t="str">
        <f>VLOOKUP(A5507,Mapping!$H$2:$I$215,2,0)</f>
        <v>Post</v>
      </c>
      <c r="C5507" s="123">
        <f>VLOOKUP(A5507,Mapping!$H$2:$J$215,3,0)</f>
        <v>0</v>
      </c>
      <c r="D5507" t="s">
        <v>106</v>
      </c>
      <c r="E5507" t="str">
        <f>VLOOKUP(D5507,Mapping!$E$2:$F$28,2,0)</f>
        <v>Avg</v>
      </c>
      <c r="F5507">
        <v>4.4290000000000003</v>
      </c>
    </row>
    <row r="5508" spans="1:6" x14ac:dyDescent="0.35">
      <c r="A5508" s="56">
        <v>44412</v>
      </c>
      <c r="B5508" s="56" t="str">
        <f>VLOOKUP(A5508,Mapping!$H$2:$I$215,2,0)</f>
        <v>Post</v>
      </c>
      <c r="C5508" s="123">
        <f>VLOOKUP(A5508,Mapping!$H$2:$J$215,3,0)</f>
        <v>0</v>
      </c>
      <c r="D5508" t="s">
        <v>106</v>
      </c>
      <c r="E5508" t="str">
        <f>VLOOKUP(D5508,Mapping!$E$2:$F$28,2,0)</f>
        <v>Avg</v>
      </c>
      <c r="F5508">
        <v>4.4290000000000003</v>
      </c>
    </row>
    <row r="5509" spans="1:6" x14ac:dyDescent="0.35">
      <c r="A5509" s="56">
        <v>44413</v>
      </c>
      <c r="B5509" s="56" t="str">
        <f>VLOOKUP(A5509,Mapping!$H$2:$I$215,2,0)</f>
        <v>Post</v>
      </c>
      <c r="C5509" s="123">
        <f>VLOOKUP(A5509,Mapping!$H$2:$J$215,3,0)</f>
        <v>0</v>
      </c>
      <c r="D5509" t="s">
        <v>106</v>
      </c>
      <c r="E5509" t="str">
        <f>VLOOKUP(D5509,Mapping!$E$2:$F$28,2,0)</f>
        <v>Avg</v>
      </c>
      <c r="F5509">
        <v>4.2859999999999996</v>
      </c>
    </row>
    <row r="5510" spans="1:6" x14ac:dyDescent="0.35">
      <c r="A5510" s="56">
        <v>44414</v>
      </c>
      <c r="B5510" s="56" t="str">
        <f>VLOOKUP(A5510,Mapping!$H$2:$I$215,2,0)</f>
        <v>Post</v>
      </c>
      <c r="C5510" s="123">
        <f>VLOOKUP(A5510,Mapping!$H$2:$J$215,3,0)</f>
        <v>0</v>
      </c>
      <c r="D5510" t="s">
        <v>106</v>
      </c>
      <c r="E5510" t="str">
        <f>VLOOKUP(D5510,Mapping!$E$2:$F$28,2,0)</f>
        <v>Avg</v>
      </c>
      <c r="F5510">
        <v>4.2859999999999996</v>
      </c>
    </row>
    <row r="5511" spans="1:6" x14ac:dyDescent="0.35">
      <c r="A5511" s="56">
        <v>44415</v>
      </c>
      <c r="B5511" s="56" t="str">
        <f>VLOOKUP(A5511,Mapping!$H$2:$I$215,2,0)</f>
        <v>Post</v>
      </c>
      <c r="C5511" s="123">
        <f>VLOOKUP(A5511,Mapping!$H$2:$J$215,3,0)</f>
        <v>0</v>
      </c>
      <c r="D5511" t="s">
        <v>106</v>
      </c>
      <c r="E5511" t="str">
        <f>VLOOKUP(D5511,Mapping!$E$2:$F$28,2,0)</f>
        <v>Avg</v>
      </c>
      <c r="F5511">
        <v>4.4290000000000003</v>
      </c>
    </row>
    <row r="5512" spans="1:6" x14ac:dyDescent="0.35">
      <c r="A5512" s="56">
        <v>44416</v>
      </c>
      <c r="B5512" s="56" t="str">
        <f>VLOOKUP(A5512,Mapping!$H$2:$I$215,2,0)</f>
        <v>Post</v>
      </c>
      <c r="C5512" s="123">
        <f>VLOOKUP(A5512,Mapping!$H$2:$J$215,3,0)</f>
        <v>0</v>
      </c>
      <c r="D5512" t="s">
        <v>106</v>
      </c>
      <c r="E5512" t="str">
        <f>VLOOKUP(D5512,Mapping!$E$2:$F$28,2,0)</f>
        <v>Avg</v>
      </c>
      <c r="F5512">
        <v>4.4290000000000003</v>
      </c>
    </row>
    <row r="5513" spans="1:6" x14ac:dyDescent="0.35">
      <c r="A5513" s="56">
        <v>44417</v>
      </c>
      <c r="B5513" s="56" t="str">
        <f>VLOOKUP(A5513,Mapping!$H$2:$I$215,2,0)</f>
        <v>Post</v>
      </c>
      <c r="C5513" s="123">
        <f>VLOOKUP(A5513,Mapping!$H$2:$J$215,3,0)</f>
        <v>0</v>
      </c>
      <c r="D5513" t="s">
        <v>106</v>
      </c>
      <c r="E5513" t="str">
        <f>VLOOKUP(D5513,Mapping!$E$2:$F$28,2,0)</f>
        <v>Avg</v>
      </c>
      <c r="F5513">
        <v>4.5709999999999997</v>
      </c>
    </row>
    <row r="5514" spans="1:6" x14ac:dyDescent="0.35">
      <c r="A5514" s="56">
        <v>44418</v>
      </c>
      <c r="B5514" s="56" t="str">
        <f>VLOOKUP(A5514,Mapping!$H$2:$I$215,2,0)</f>
        <v>Post</v>
      </c>
      <c r="C5514" s="123">
        <f>VLOOKUP(A5514,Mapping!$H$2:$J$215,3,0)</f>
        <v>0</v>
      </c>
      <c r="D5514" t="s">
        <v>106</v>
      </c>
      <c r="E5514" t="str">
        <f>VLOOKUP(D5514,Mapping!$E$2:$F$28,2,0)</f>
        <v>Avg</v>
      </c>
      <c r="F5514">
        <v>4.7140000000000004</v>
      </c>
    </row>
    <row r="5515" spans="1:6" x14ac:dyDescent="0.35">
      <c r="A5515" s="56">
        <v>44419</v>
      </c>
      <c r="B5515" s="56" t="str">
        <f>VLOOKUP(A5515,Mapping!$H$2:$I$215,2,0)</f>
        <v>Post</v>
      </c>
      <c r="C5515" s="123">
        <f>VLOOKUP(A5515,Mapping!$H$2:$J$215,3,0)</f>
        <v>0</v>
      </c>
      <c r="D5515" t="s">
        <v>106</v>
      </c>
      <c r="E5515" t="str">
        <f>VLOOKUP(D5515,Mapping!$E$2:$F$28,2,0)</f>
        <v>Avg</v>
      </c>
      <c r="F5515">
        <v>4.7140000000000004</v>
      </c>
    </row>
    <row r="5516" spans="1:6" x14ac:dyDescent="0.35">
      <c r="A5516" s="56">
        <v>44420</v>
      </c>
      <c r="B5516" s="56" t="str">
        <f>VLOOKUP(A5516,Mapping!$H$2:$I$215,2,0)</f>
        <v>Post</v>
      </c>
      <c r="C5516" s="123">
        <f>VLOOKUP(A5516,Mapping!$H$2:$J$215,3,0)</f>
        <v>0</v>
      </c>
      <c r="D5516" t="s">
        <v>106</v>
      </c>
      <c r="E5516" t="str">
        <f>VLOOKUP(D5516,Mapping!$E$2:$F$28,2,0)</f>
        <v>Avg</v>
      </c>
      <c r="F5516">
        <v>4.7140000000000004</v>
      </c>
    </row>
    <row r="5517" spans="1:6" x14ac:dyDescent="0.35">
      <c r="A5517" s="56">
        <v>44421</v>
      </c>
      <c r="B5517" s="56" t="str">
        <f>VLOOKUP(A5517,Mapping!$H$2:$I$215,2,0)</f>
        <v>Post</v>
      </c>
      <c r="C5517" s="123">
        <f>VLOOKUP(A5517,Mapping!$H$2:$J$215,3,0)</f>
        <v>0</v>
      </c>
      <c r="D5517" t="s">
        <v>106</v>
      </c>
      <c r="E5517" t="str">
        <f>VLOOKUP(D5517,Mapping!$E$2:$F$28,2,0)</f>
        <v>Avg</v>
      </c>
      <c r="F5517">
        <v>4.7140000000000004</v>
      </c>
    </row>
    <row r="5518" spans="1:6" x14ac:dyDescent="0.35">
      <c r="A5518" s="56">
        <v>44422</v>
      </c>
      <c r="B5518" s="56" t="str">
        <f>VLOOKUP(A5518,Mapping!$H$2:$I$215,2,0)</f>
        <v>Post</v>
      </c>
      <c r="C5518" s="123">
        <f>VLOOKUP(A5518,Mapping!$H$2:$J$215,3,0)</f>
        <v>0</v>
      </c>
      <c r="D5518" t="s">
        <v>106</v>
      </c>
      <c r="E5518" t="str">
        <f>VLOOKUP(D5518,Mapping!$E$2:$F$28,2,0)</f>
        <v>Avg</v>
      </c>
      <c r="F5518">
        <v>4.7140000000000004</v>
      </c>
    </row>
    <row r="5519" spans="1:6" x14ac:dyDescent="0.35">
      <c r="A5519" s="56">
        <v>44423</v>
      </c>
      <c r="B5519" s="56" t="str">
        <f>VLOOKUP(A5519,Mapping!$H$2:$I$215,2,0)</f>
        <v>Post</v>
      </c>
      <c r="C5519" s="123">
        <f>VLOOKUP(A5519,Mapping!$H$2:$J$215,3,0)</f>
        <v>0</v>
      </c>
      <c r="D5519" t="s">
        <v>106</v>
      </c>
      <c r="E5519" t="str">
        <f>VLOOKUP(D5519,Mapping!$E$2:$F$28,2,0)</f>
        <v>Avg</v>
      </c>
      <c r="F5519">
        <v>4.7140000000000004</v>
      </c>
    </row>
    <row r="5520" spans="1:6" x14ac:dyDescent="0.35">
      <c r="A5520" s="56">
        <v>44424</v>
      </c>
      <c r="B5520" s="56" t="str">
        <f>VLOOKUP(A5520,Mapping!$H$2:$I$215,2,0)</f>
        <v>Post</v>
      </c>
      <c r="C5520" s="123">
        <f>VLOOKUP(A5520,Mapping!$H$2:$J$215,3,0)</f>
        <v>0</v>
      </c>
      <c r="D5520" t="s">
        <v>106</v>
      </c>
      <c r="E5520" t="str">
        <f>VLOOKUP(D5520,Mapping!$E$2:$F$28,2,0)</f>
        <v>Avg</v>
      </c>
      <c r="F5520">
        <v>4.5709999999999997</v>
      </c>
    </row>
    <row r="5521" spans="1:6" x14ac:dyDescent="0.35">
      <c r="A5521" s="56">
        <v>44425</v>
      </c>
      <c r="B5521" s="56" t="str">
        <f>VLOOKUP(A5521,Mapping!$H$2:$I$215,2,0)</f>
        <v>Post</v>
      </c>
      <c r="C5521" s="123">
        <f>VLOOKUP(A5521,Mapping!$H$2:$J$215,3,0)</f>
        <v>0</v>
      </c>
      <c r="D5521" t="s">
        <v>106</v>
      </c>
      <c r="E5521" t="str">
        <f>VLOOKUP(D5521,Mapping!$E$2:$F$28,2,0)</f>
        <v>Avg</v>
      </c>
      <c r="F5521">
        <v>4.4290000000000003</v>
      </c>
    </row>
    <row r="5522" spans="1:6" x14ac:dyDescent="0.35">
      <c r="A5522" s="56">
        <v>44426</v>
      </c>
      <c r="B5522" s="56" t="str">
        <f>VLOOKUP(A5522,Mapping!$H$2:$I$215,2,0)</f>
        <v>Post</v>
      </c>
      <c r="C5522" s="123">
        <f>VLOOKUP(A5522,Mapping!$H$2:$J$215,3,0)</f>
        <v>0</v>
      </c>
      <c r="D5522" t="s">
        <v>106</v>
      </c>
      <c r="E5522" t="str">
        <f>VLOOKUP(D5522,Mapping!$E$2:$F$28,2,0)</f>
        <v>Avg</v>
      </c>
      <c r="F5522">
        <v>4.4290000000000003</v>
      </c>
    </row>
    <row r="5523" spans="1:6" x14ac:dyDescent="0.35">
      <c r="A5523" s="56">
        <v>44427</v>
      </c>
      <c r="B5523" s="56" t="str">
        <f>VLOOKUP(A5523,Mapping!$H$2:$I$215,2,0)</f>
        <v>Post</v>
      </c>
      <c r="C5523" s="123">
        <f>VLOOKUP(A5523,Mapping!$H$2:$J$215,3,0)</f>
        <v>0</v>
      </c>
      <c r="D5523" t="s">
        <v>106</v>
      </c>
      <c r="E5523" t="str">
        <f>VLOOKUP(D5523,Mapping!$E$2:$F$28,2,0)</f>
        <v>Avg</v>
      </c>
      <c r="F5523">
        <v>4.4290000000000003</v>
      </c>
    </row>
    <row r="5524" spans="1:6" x14ac:dyDescent="0.35">
      <c r="A5524" s="56">
        <v>44428</v>
      </c>
      <c r="B5524" s="56" t="str">
        <f>VLOOKUP(A5524,Mapping!$H$2:$I$215,2,0)</f>
        <v>Post</v>
      </c>
      <c r="C5524" s="123">
        <f>VLOOKUP(A5524,Mapping!$H$2:$J$215,3,0)</f>
        <v>0</v>
      </c>
      <c r="D5524" t="s">
        <v>106</v>
      </c>
      <c r="E5524" t="str">
        <f>VLOOKUP(D5524,Mapping!$E$2:$F$28,2,0)</f>
        <v>Avg</v>
      </c>
      <c r="F5524">
        <v>4.2859999999999996</v>
      </c>
    </row>
    <row r="5525" spans="1:6" x14ac:dyDescent="0.35">
      <c r="A5525" s="56">
        <v>44429</v>
      </c>
      <c r="B5525" s="56" t="str">
        <f>VLOOKUP(A5525,Mapping!$H$2:$I$215,2,0)</f>
        <v>Post</v>
      </c>
      <c r="C5525" s="123">
        <f>VLOOKUP(A5525,Mapping!$H$2:$J$215,3,0)</f>
        <v>0</v>
      </c>
      <c r="D5525" t="s">
        <v>106</v>
      </c>
      <c r="E5525" t="str">
        <f>VLOOKUP(D5525,Mapping!$E$2:$F$28,2,0)</f>
        <v>Avg</v>
      </c>
      <c r="F5525">
        <v>4.2859999999999996</v>
      </c>
    </row>
    <row r="5526" spans="1:6" x14ac:dyDescent="0.35">
      <c r="A5526" s="56">
        <v>44430</v>
      </c>
      <c r="B5526" s="56" t="str">
        <f>VLOOKUP(A5526,Mapping!$H$2:$I$215,2,0)</f>
        <v>Post</v>
      </c>
      <c r="C5526" s="123">
        <f>VLOOKUP(A5526,Mapping!$H$2:$J$215,3,0)</f>
        <v>0</v>
      </c>
      <c r="D5526" t="s">
        <v>106</v>
      </c>
      <c r="E5526" t="str">
        <f>VLOOKUP(D5526,Mapping!$E$2:$F$28,2,0)</f>
        <v>Avg</v>
      </c>
      <c r="F5526">
        <v>4.5709999999999997</v>
      </c>
    </row>
    <row r="5527" spans="1:6" x14ac:dyDescent="0.35">
      <c r="A5527" s="56">
        <v>44431</v>
      </c>
      <c r="B5527" s="56" t="str">
        <f>VLOOKUP(A5527,Mapping!$H$2:$I$215,2,0)</f>
        <v>Post</v>
      </c>
      <c r="C5527" s="123">
        <f>VLOOKUP(A5527,Mapping!$H$2:$J$215,3,0)</f>
        <v>0</v>
      </c>
      <c r="D5527" t="s">
        <v>106</v>
      </c>
      <c r="E5527" t="str">
        <f>VLOOKUP(D5527,Mapping!$E$2:$F$28,2,0)</f>
        <v>Avg</v>
      </c>
      <c r="F5527">
        <v>4.5709999999999997</v>
      </c>
    </row>
    <row r="5528" spans="1:6" x14ac:dyDescent="0.35">
      <c r="A5528" s="56">
        <v>44432</v>
      </c>
      <c r="B5528" s="56" t="str">
        <f>VLOOKUP(A5528,Mapping!$H$2:$I$215,2,0)</f>
        <v>Post</v>
      </c>
      <c r="C5528" s="123">
        <f>VLOOKUP(A5528,Mapping!$H$2:$J$215,3,0)</f>
        <v>0</v>
      </c>
      <c r="D5528" t="s">
        <v>106</v>
      </c>
      <c r="E5528" t="str">
        <f>VLOOKUP(D5528,Mapping!$E$2:$F$28,2,0)</f>
        <v>Avg</v>
      </c>
      <c r="F5528">
        <v>4.5709999999999997</v>
      </c>
    </row>
    <row r="5529" spans="1:6" x14ac:dyDescent="0.35">
      <c r="A5529" s="56">
        <v>44433</v>
      </c>
      <c r="B5529" s="56" t="str">
        <f>VLOOKUP(A5529,Mapping!$H$2:$I$215,2,0)</f>
        <v>Post</v>
      </c>
      <c r="C5529" s="123">
        <f>VLOOKUP(A5529,Mapping!$H$2:$J$215,3,0)</f>
        <v>0</v>
      </c>
      <c r="D5529" t="s">
        <v>106</v>
      </c>
      <c r="E5529" t="str">
        <f>VLOOKUP(D5529,Mapping!$E$2:$F$28,2,0)</f>
        <v>Avg</v>
      </c>
      <c r="F5529">
        <v>4.5709999999999997</v>
      </c>
    </row>
    <row r="5530" spans="1:6" x14ac:dyDescent="0.35">
      <c r="A5530" s="56">
        <v>44434</v>
      </c>
      <c r="B5530" s="56" t="str">
        <f>VLOOKUP(A5530,Mapping!$H$2:$I$215,2,0)</f>
        <v>Post</v>
      </c>
      <c r="C5530" s="123">
        <f>VLOOKUP(A5530,Mapping!$H$2:$J$215,3,0)</f>
        <v>0</v>
      </c>
      <c r="D5530" t="s">
        <v>106</v>
      </c>
      <c r="E5530" t="str">
        <f>VLOOKUP(D5530,Mapping!$E$2:$F$28,2,0)</f>
        <v>Avg</v>
      </c>
      <c r="F5530">
        <v>4.5709999999999997</v>
      </c>
    </row>
    <row r="5531" spans="1:6" x14ac:dyDescent="0.35">
      <c r="A5531" s="56">
        <v>44435</v>
      </c>
      <c r="B5531" s="56" t="str">
        <f>VLOOKUP(A5531,Mapping!$H$2:$I$215,2,0)</f>
        <v>Post</v>
      </c>
      <c r="C5531" s="123">
        <f>VLOOKUP(A5531,Mapping!$H$2:$J$215,3,0)</f>
        <v>0</v>
      </c>
      <c r="D5531" t="s">
        <v>106</v>
      </c>
      <c r="E5531" t="str">
        <f>VLOOKUP(D5531,Mapping!$E$2:$F$28,2,0)</f>
        <v>Avg</v>
      </c>
      <c r="F5531">
        <v>4.7140000000000004</v>
      </c>
    </row>
    <row r="5532" spans="1:6" x14ac:dyDescent="0.35">
      <c r="A5532" s="56">
        <v>44436</v>
      </c>
      <c r="B5532" s="56" t="str">
        <f>VLOOKUP(A5532,Mapping!$H$2:$I$215,2,0)</f>
        <v>Post</v>
      </c>
      <c r="C5532" s="123">
        <f>VLOOKUP(A5532,Mapping!$H$2:$J$215,3,0)</f>
        <v>0</v>
      </c>
      <c r="D5532" t="s">
        <v>106</v>
      </c>
      <c r="E5532" t="str">
        <f>VLOOKUP(D5532,Mapping!$E$2:$F$28,2,0)</f>
        <v>Avg</v>
      </c>
      <c r="F5532">
        <v>4.8570000000000002</v>
      </c>
    </row>
    <row r="5533" spans="1:6" x14ac:dyDescent="0.35">
      <c r="A5533" s="56">
        <v>44437</v>
      </c>
      <c r="B5533" s="56" t="str">
        <f>VLOOKUP(A5533,Mapping!$H$2:$I$215,2,0)</f>
        <v>Post</v>
      </c>
      <c r="C5533" s="123">
        <f>VLOOKUP(A5533,Mapping!$H$2:$J$215,3,0)</f>
        <v>0</v>
      </c>
      <c r="D5533" t="s">
        <v>106</v>
      </c>
      <c r="E5533" t="str">
        <f>VLOOKUP(D5533,Mapping!$E$2:$F$28,2,0)</f>
        <v>Avg</v>
      </c>
      <c r="F5533">
        <v>4.8570000000000002</v>
      </c>
    </row>
    <row r="5534" spans="1:6" x14ac:dyDescent="0.35">
      <c r="A5534" s="56">
        <v>44438</v>
      </c>
      <c r="B5534" s="56" t="str">
        <f>VLOOKUP(A5534,Mapping!$H$2:$I$215,2,0)</f>
        <v>Post</v>
      </c>
      <c r="C5534" s="123">
        <f>VLOOKUP(A5534,Mapping!$H$2:$J$215,3,0)</f>
        <v>0</v>
      </c>
      <c r="D5534" t="s">
        <v>106</v>
      </c>
      <c r="E5534" t="str">
        <f>VLOOKUP(D5534,Mapping!$E$2:$F$28,2,0)</f>
        <v>Avg</v>
      </c>
      <c r="F5534">
        <v>4.8570000000000002</v>
      </c>
    </row>
    <row r="5535" spans="1:6" x14ac:dyDescent="0.35">
      <c r="A5535" s="56">
        <v>44439</v>
      </c>
      <c r="B5535" s="56" t="str">
        <f>VLOOKUP(A5535,Mapping!$H$2:$I$215,2,0)</f>
        <v>Post</v>
      </c>
      <c r="C5535" s="123">
        <f>VLOOKUP(A5535,Mapping!$H$2:$J$215,3,0)</f>
        <v>0</v>
      </c>
      <c r="D5535" t="s">
        <v>106</v>
      </c>
      <c r="E5535" t="str">
        <f>VLOOKUP(D5535,Mapping!$E$2:$F$28,2,0)</f>
        <v>Avg</v>
      </c>
      <c r="F5535">
        <v>4.8570000000000002</v>
      </c>
    </row>
    <row r="5536" spans="1:6" x14ac:dyDescent="0.35">
      <c r="A5536" s="56">
        <v>44440</v>
      </c>
      <c r="B5536" s="56" t="str">
        <f>VLOOKUP(A5536,Mapping!$H$2:$I$215,2,0)</f>
        <v>Post</v>
      </c>
      <c r="C5536" s="123">
        <f>VLOOKUP(A5536,Mapping!$H$2:$J$215,3,0)</f>
        <v>0</v>
      </c>
      <c r="D5536" t="s">
        <v>106</v>
      </c>
      <c r="E5536" t="str">
        <f>VLOOKUP(D5536,Mapping!$E$2:$F$28,2,0)</f>
        <v>Avg</v>
      </c>
      <c r="F5536">
        <v>4.8570000000000002</v>
      </c>
    </row>
    <row r="5537" spans="1:6" x14ac:dyDescent="0.35">
      <c r="A5537" s="56">
        <v>44441</v>
      </c>
      <c r="B5537" s="56" t="str">
        <f>VLOOKUP(A5537,Mapping!$H$2:$I$215,2,0)</f>
        <v>Post</v>
      </c>
      <c r="C5537" s="123">
        <f>VLOOKUP(A5537,Mapping!$H$2:$J$215,3,0)</f>
        <v>0</v>
      </c>
      <c r="D5537" t="s">
        <v>106</v>
      </c>
      <c r="E5537" t="str">
        <f>VLOOKUP(D5537,Mapping!$E$2:$F$28,2,0)</f>
        <v>Avg</v>
      </c>
      <c r="F5537">
        <v>4.8570000000000002</v>
      </c>
    </row>
    <row r="5538" spans="1:6" x14ac:dyDescent="0.35">
      <c r="A5538" s="56">
        <v>44442</v>
      </c>
      <c r="B5538" s="56" t="str">
        <f>VLOOKUP(A5538,Mapping!$H$2:$I$215,2,0)</f>
        <v>Post</v>
      </c>
      <c r="C5538" s="123">
        <f>VLOOKUP(A5538,Mapping!$H$2:$J$215,3,0)</f>
        <v>0</v>
      </c>
      <c r="D5538" t="s">
        <v>106</v>
      </c>
      <c r="E5538" t="str">
        <f>VLOOKUP(D5538,Mapping!$E$2:$F$28,2,0)</f>
        <v>Avg</v>
      </c>
      <c r="F5538">
        <v>4.7140000000000004</v>
      </c>
    </row>
    <row r="5539" spans="1:6" x14ac:dyDescent="0.35">
      <c r="A5539" s="56">
        <v>44443</v>
      </c>
      <c r="B5539" s="56" t="str">
        <f>VLOOKUP(A5539,Mapping!$H$2:$I$215,2,0)</f>
        <v>Post</v>
      </c>
      <c r="C5539" s="123">
        <f>VLOOKUP(A5539,Mapping!$H$2:$J$215,3,0)</f>
        <v>0</v>
      </c>
      <c r="D5539" t="s">
        <v>106</v>
      </c>
      <c r="E5539" t="str">
        <f>VLOOKUP(D5539,Mapping!$E$2:$F$28,2,0)</f>
        <v>Avg</v>
      </c>
      <c r="F5539">
        <v>4.5709999999999997</v>
      </c>
    </row>
    <row r="5540" spans="1:6" x14ac:dyDescent="0.35">
      <c r="A5540" s="56">
        <v>44444</v>
      </c>
      <c r="B5540" s="56" t="str">
        <f>VLOOKUP(A5540,Mapping!$H$2:$I$215,2,0)</f>
        <v>Post</v>
      </c>
      <c r="C5540" s="123">
        <f>VLOOKUP(A5540,Mapping!$H$2:$J$215,3,0)</f>
        <v>0</v>
      </c>
      <c r="D5540" t="s">
        <v>106</v>
      </c>
      <c r="E5540" t="str">
        <f>VLOOKUP(D5540,Mapping!$E$2:$F$28,2,0)</f>
        <v>Avg</v>
      </c>
      <c r="F5540">
        <v>4.2859999999999996</v>
      </c>
    </row>
    <row r="5541" spans="1:6" x14ac:dyDescent="0.35">
      <c r="A5541" s="56">
        <v>44445</v>
      </c>
      <c r="B5541" s="56" t="str">
        <f>VLOOKUP(A5541,Mapping!$H$2:$I$215,2,0)</f>
        <v>Post</v>
      </c>
      <c r="C5541" s="123">
        <f>VLOOKUP(A5541,Mapping!$H$2:$J$215,3,0)</f>
        <v>0</v>
      </c>
      <c r="D5541" t="s">
        <v>106</v>
      </c>
      <c r="E5541" t="str">
        <f>VLOOKUP(D5541,Mapping!$E$2:$F$28,2,0)</f>
        <v>Avg</v>
      </c>
      <c r="F5541">
        <v>5.7140000000000004</v>
      </c>
    </row>
    <row r="5542" spans="1:6" x14ac:dyDescent="0.35">
      <c r="A5542" s="56">
        <v>44446</v>
      </c>
      <c r="B5542" s="56" t="str">
        <f>VLOOKUP(A5542,Mapping!$H$2:$I$215,2,0)</f>
        <v>Post</v>
      </c>
      <c r="C5542" s="123">
        <f>VLOOKUP(A5542,Mapping!$H$2:$J$215,3,0)</f>
        <v>0</v>
      </c>
      <c r="D5542" t="s">
        <v>106</v>
      </c>
      <c r="E5542" t="str">
        <f>VLOOKUP(D5542,Mapping!$E$2:$F$28,2,0)</f>
        <v>Avg</v>
      </c>
      <c r="F5542">
        <v>5.7140000000000004</v>
      </c>
    </row>
    <row r="5543" spans="1:6" x14ac:dyDescent="0.35">
      <c r="A5543" s="56">
        <v>44447</v>
      </c>
      <c r="B5543" s="56" t="str">
        <f>VLOOKUP(A5543,Mapping!$H$2:$I$215,2,0)</f>
        <v>Post</v>
      </c>
      <c r="C5543" s="123">
        <f>VLOOKUP(A5543,Mapping!$H$2:$J$215,3,0)</f>
        <v>0</v>
      </c>
      <c r="D5543" t="s">
        <v>106</v>
      </c>
      <c r="E5543" t="str">
        <f>VLOOKUP(D5543,Mapping!$E$2:$F$28,2,0)</f>
        <v>Avg</v>
      </c>
      <c r="F5543">
        <v>5.7140000000000004</v>
      </c>
    </row>
    <row r="5544" spans="1:6" x14ac:dyDescent="0.35">
      <c r="A5544" s="56">
        <v>44448</v>
      </c>
      <c r="B5544" s="56" t="str">
        <f>VLOOKUP(A5544,Mapping!$H$2:$I$215,2,0)</f>
        <v>Post</v>
      </c>
      <c r="C5544" s="123">
        <f>VLOOKUP(A5544,Mapping!$H$2:$J$215,3,0)</f>
        <v>0</v>
      </c>
      <c r="D5544" t="s">
        <v>106</v>
      </c>
      <c r="E5544" t="str">
        <f>VLOOKUP(D5544,Mapping!$E$2:$F$28,2,0)</f>
        <v>Avg</v>
      </c>
      <c r="F5544">
        <v>5.7140000000000004</v>
      </c>
    </row>
    <row r="5545" spans="1:6" x14ac:dyDescent="0.35">
      <c r="A5545" s="56">
        <v>44449</v>
      </c>
      <c r="B5545" s="56" t="str">
        <f>VLOOKUP(A5545,Mapping!$H$2:$I$215,2,0)</f>
        <v>Post</v>
      </c>
      <c r="C5545" s="123">
        <f>VLOOKUP(A5545,Mapping!$H$2:$J$215,3,0)</f>
        <v>0</v>
      </c>
      <c r="D5545" t="s">
        <v>106</v>
      </c>
      <c r="E5545" t="str">
        <f>VLOOKUP(D5545,Mapping!$E$2:$F$28,2,0)</f>
        <v>Avg</v>
      </c>
      <c r="F5545">
        <v>5.5709999999999997</v>
      </c>
    </row>
    <row r="5546" spans="1:6" x14ac:dyDescent="0.35">
      <c r="A5546" s="56">
        <v>44450</v>
      </c>
      <c r="B5546" s="56" t="str">
        <f>VLOOKUP(A5546,Mapping!$H$2:$I$215,2,0)</f>
        <v>Post</v>
      </c>
      <c r="C5546" s="123">
        <f>VLOOKUP(A5546,Mapping!$H$2:$J$215,3,0)</f>
        <v>0</v>
      </c>
      <c r="D5546" t="s">
        <v>106</v>
      </c>
      <c r="E5546" t="str">
        <f>VLOOKUP(D5546,Mapping!$E$2:$F$28,2,0)</f>
        <v>Avg</v>
      </c>
      <c r="F5546">
        <v>5.5709999999999997</v>
      </c>
    </row>
    <row r="5547" spans="1:6" x14ac:dyDescent="0.35">
      <c r="A5547" s="56">
        <v>44451</v>
      </c>
      <c r="B5547" s="56" t="str">
        <f>VLOOKUP(A5547,Mapping!$H$2:$I$215,2,0)</f>
        <v>Post</v>
      </c>
      <c r="C5547" s="123">
        <f>VLOOKUP(A5547,Mapping!$H$2:$J$215,3,0)</f>
        <v>0</v>
      </c>
      <c r="D5547" t="s">
        <v>106</v>
      </c>
      <c r="E5547" t="str">
        <f>VLOOKUP(D5547,Mapping!$E$2:$F$28,2,0)</f>
        <v>Avg</v>
      </c>
      <c r="F5547">
        <v>5.8570000000000002</v>
      </c>
    </row>
    <row r="5548" spans="1:6" x14ac:dyDescent="0.35">
      <c r="A5548" s="56">
        <v>44452</v>
      </c>
      <c r="B5548" s="56" t="str">
        <f>VLOOKUP(A5548,Mapping!$H$2:$I$215,2,0)</f>
        <v>Post</v>
      </c>
      <c r="C5548" s="123">
        <f>VLOOKUP(A5548,Mapping!$H$2:$J$215,3,0)</f>
        <v>0</v>
      </c>
      <c r="D5548" t="s">
        <v>106</v>
      </c>
      <c r="E5548" t="str">
        <f>VLOOKUP(D5548,Mapping!$E$2:$F$28,2,0)</f>
        <v>Avg</v>
      </c>
      <c r="F5548">
        <v>4.4290000000000003</v>
      </c>
    </row>
    <row r="5549" spans="1:6" x14ac:dyDescent="0.35">
      <c r="A5549" s="56">
        <v>44453</v>
      </c>
      <c r="B5549" s="56" t="str">
        <f>VLOOKUP(A5549,Mapping!$H$2:$I$215,2,0)</f>
        <v>Post</v>
      </c>
      <c r="C5549" s="123">
        <f>VLOOKUP(A5549,Mapping!$H$2:$J$215,3,0)</f>
        <v>0</v>
      </c>
      <c r="D5549" t="s">
        <v>106</v>
      </c>
      <c r="E5549" t="str">
        <f>VLOOKUP(D5549,Mapping!$E$2:$F$28,2,0)</f>
        <v>Avg</v>
      </c>
      <c r="F5549">
        <v>4.4290000000000003</v>
      </c>
    </row>
    <row r="5550" spans="1:6" x14ac:dyDescent="0.35">
      <c r="A5550" s="56">
        <v>44454</v>
      </c>
      <c r="B5550" s="56" t="str">
        <f>VLOOKUP(A5550,Mapping!$H$2:$I$215,2,0)</f>
        <v>Post</v>
      </c>
      <c r="C5550" s="123">
        <f>VLOOKUP(A5550,Mapping!$H$2:$J$215,3,0)</f>
        <v>0</v>
      </c>
      <c r="D5550" t="s">
        <v>106</v>
      </c>
      <c r="E5550" t="str">
        <f>VLOOKUP(D5550,Mapping!$E$2:$F$28,2,0)</f>
        <v>Avg</v>
      </c>
      <c r="F5550">
        <v>4.2859999999999996</v>
      </c>
    </row>
    <row r="5551" spans="1:6" x14ac:dyDescent="0.35">
      <c r="A5551" s="56">
        <v>44455</v>
      </c>
      <c r="B5551" s="56" t="str">
        <f>VLOOKUP(A5551,Mapping!$H$2:$I$215,2,0)</f>
        <v>Post</v>
      </c>
      <c r="C5551" s="123">
        <f>VLOOKUP(A5551,Mapping!$H$2:$J$215,3,0)</f>
        <v>0</v>
      </c>
      <c r="D5551" t="s">
        <v>106</v>
      </c>
      <c r="E5551" t="str">
        <f>VLOOKUP(D5551,Mapping!$E$2:$F$28,2,0)</f>
        <v>Avg</v>
      </c>
      <c r="F5551">
        <v>4.2859999999999996</v>
      </c>
    </row>
    <row r="5552" spans="1:6" x14ac:dyDescent="0.35">
      <c r="A5552" s="56">
        <v>44456</v>
      </c>
      <c r="B5552" s="56" t="str">
        <f>VLOOKUP(A5552,Mapping!$H$2:$I$215,2,0)</f>
        <v>Post</v>
      </c>
      <c r="C5552" s="123">
        <f>VLOOKUP(A5552,Mapping!$H$2:$J$215,3,0)</f>
        <v>0</v>
      </c>
      <c r="D5552" t="s">
        <v>106</v>
      </c>
      <c r="E5552" t="str">
        <f>VLOOKUP(D5552,Mapping!$E$2:$F$28,2,0)</f>
        <v>Avg</v>
      </c>
      <c r="F5552">
        <v>4.2859999999999996</v>
      </c>
    </row>
    <row r="5553" spans="1:6" x14ac:dyDescent="0.35">
      <c r="A5553" s="56">
        <v>44457</v>
      </c>
      <c r="B5553" s="56" t="str">
        <f>VLOOKUP(A5553,Mapping!$H$2:$I$215,2,0)</f>
        <v>Post</v>
      </c>
      <c r="C5553" s="123">
        <f>VLOOKUP(A5553,Mapping!$H$2:$J$215,3,0)</f>
        <v>0</v>
      </c>
      <c r="D5553" t="s">
        <v>106</v>
      </c>
      <c r="E5553" t="str">
        <f>VLOOKUP(D5553,Mapping!$E$2:$F$28,2,0)</f>
        <v>Avg</v>
      </c>
      <c r="F5553">
        <v>4.2859999999999996</v>
      </c>
    </row>
    <row r="5554" spans="1:6" x14ac:dyDescent="0.35">
      <c r="A5554" s="56">
        <v>44458</v>
      </c>
      <c r="B5554" s="56" t="str">
        <f>VLOOKUP(A5554,Mapping!$H$2:$I$215,2,0)</f>
        <v>Post</v>
      </c>
      <c r="C5554" s="123">
        <f>VLOOKUP(A5554,Mapping!$H$2:$J$215,3,0)</f>
        <v>0</v>
      </c>
      <c r="D5554" t="s">
        <v>106</v>
      </c>
      <c r="E5554" t="str">
        <f>VLOOKUP(D5554,Mapping!$E$2:$F$28,2,0)</f>
        <v>Avg</v>
      </c>
      <c r="F5554">
        <v>4.1429999999999998</v>
      </c>
    </row>
    <row r="5555" spans="1:6" x14ac:dyDescent="0.35">
      <c r="A5555" s="56">
        <v>44459</v>
      </c>
      <c r="B5555" s="56" t="str">
        <f>VLOOKUP(A5555,Mapping!$H$2:$I$215,2,0)</f>
        <v>Post</v>
      </c>
      <c r="C5555" s="123">
        <f>VLOOKUP(A5555,Mapping!$H$2:$J$215,3,0)</f>
        <v>0</v>
      </c>
      <c r="D5555" t="s">
        <v>106</v>
      </c>
      <c r="E5555" t="str">
        <f>VLOOKUP(D5555,Mapping!$E$2:$F$28,2,0)</f>
        <v>Avg</v>
      </c>
      <c r="F5555">
        <v>4</v>
      </c>
    </row>
    <row r="5556" spans="1:6" x14ac:dyDescent="0.35">
      <c r="A5556" s="56">
        <v>44460</v>
      </c>
      <c r="B5556" s="56" t="str">
        <f>VLOOKUP(A5556,Mapping!$H$2:$I$215,2,0)</f>
        <v>Post</v>
      </c>
      <c r="C5556" s="123">
        <f>VLOOKUP(A5556,Mapping!$H$2:$J$215,3,0)</f>
        <v>0</v>
      </c>
      <c r="D5556" t="s">
        <v>106</v>
      </c>
      <c r="E5556" t="str">
        <f>VLOOKUP(D5556,Mapping!$E$2:$F$28,2,0)</f>
        <v>Avg</v>
      </c>
      <c r="F5556">
        <v>4</v>
      </c>
    </row>
    <row r="5557" spans="1:6" x14ac:dyDescent="0.35">
      <c r="A5557" s="56">
        <v>44461</v>
      </c>
      <c r="B5557" s="56" t="str">
        <f>VLOOKUP(A5557,Mapping!$H$2:$I$215,2,0)</f>
        <v>Post</v>
      </c>
      <c r="C5557" s="123">
        <f>VLOOKUP(A5557,Mapping!$H$2:$J$215,3,0)</f>
        <v>0</v>
      </c>
      <c r="D5557" t="s">
        <v>106</v>
      </c>
      <c r="E5557" t="str">
        <f>VLOOKUP(D5557,Mapping!$E$2:$F$28,2,0)</f>
        <v>Avg</v>
      </c>
      <c r="F5557">
        <v>4.1429999999999998</v>
      </c>
    </row>
    <row r="5558" spans="1:6" x14ac:dyDescent="0.35">
      <c r="A5558" s="56">
        <v>44462</v>
      </c>
      <c r="B5558" s="56" t="str">
        <f>VLOOKUP(A5558,Mapping!$H$2:$I$215,2,0)</f>
        <v>Post</v>
      </c>
      <c r="C5558" s="123">
        <f>VLOOKUP(A5558,Mapping!$H$2:$J$215,3,0)</f>
        <v>0</v>
      </c>
      <c r="D5558" t="s">
        <v>106</v>
      </c>
      <c r="E5558" t="str">
        <f>VLOOKUP(D5558,Mapping!$E$2:$F$28,2,0)</f>
        <v>Avg</v>
      </c>
      <c r="F5558">
        <v>4</v>
      </c>
    </row>
    <row r="5559" spans="1:6" x14ac:dyDescent="0.35">
      <c r="A5559" s="56">
        <v>44463</v>
      </c>
      <c r="B5559" s="56" t="str">
        <f>VLOOKUP(A5559,Mapping!$H$2:$I$215,2,0)</f>
        <v>Post</v>
      </c>
      <c r="C5559" s="123">
        <f>VLOOKUP(A5559,Mapping!$H$2:$J$215,3,0)</f>
        <v>0</v>
      </c>
      <c r="D5559" t="s">
        <v>106</v>
      </c>
      <c r="E5559" t="str">
        <f>VLOOKUP(D5559,Mapping!$E$2:$F$28,2,0)</f>
        <v>Avg</v>
      </c>
      <c r="F5559">
        <v>4</v>
      </c>
    </row>
    <row r="5560" spans="1:6" x14ac:dyDescent="0.35">
      <c r="A5560" s="56">
        <v>44464</v>
      </c>
      <c r="B5560" s="56" t="str">
        <f>VLOOKUP(A5560,Mapping!$H$2:$I$215,2,0)</f>
        <v>Post</v>
      </c>
      <c r="C5560" s="123">
        <f>VLOOKUP(A5560,Mapping!$H$2:$J$215,3,0)</f>
        <v>0</v>
      </c>
      <c r="D5560" t="s">
        <v>106</v>
      </c>
      <c r="E5560" t="str">
        <f>VLOOKUP(D5560,Mapping!$E$2:$F$28,2,0)</f>
        <v>Avg</v>
      </c>
      <c r="F5560">
        <v>3.8570000000000002</v>
      </c>
    </row>
    <row r="5561" spans="1:6" x14ac:dyDescent="0.35">
      <c r="A5561" s="56">
        <v>44465</v>
      </c>
      <c r="B5561" s="56" t="str">
        <f>VLOOKUP(A5561,Mapping!$H$2:$I$215,2,0)</f>
        <v>Post</v>
      </c>
      <c r="C5561" s="123">
        <f>VLOOKUP(A5561,Mapping!$H$2:$J$215,3,0)</f>
        <v>0</v>
      </c>
      <c r="D5561" t="s">
        <v>106</v>
      </c>
      <c r="E5561" t="str">
        <f>VLOOKUP(D5561,Mapping!$E$2:$F$28,2,0)</f>
        <v>Avg</v>
      </c>
      <c r="F5561">
        <v>3.8570000000000002</v>
      </c>
    </row>
    <row r="5562" spans="1:6" x14ac:dyDescent="0.35">
      <c r="A5562" s="56">
        <v>44466</v>
      </c>
      <c r="B5562" s="56" t="str">
        <f>VLOOKUP(A5562,Mapping!$H$2:$I$215,2,0)</f>
        <v>Post</v>
      </c>
      <c r="C5562" s="123">
        <f>VLOOKUP(A5562,Mapping!$H$2:$J$215,3,0)</f>
        <v>0</v>
      </c>
      <c r="D5562" t="s">
        <v>106</v>
      </c>
      <c r="E5562" t="str">
        <f>VLOOKUP(D5562,Mapping!$E$2:$F$28,2,0)</f>
        <v>Avg</v>
      </c>
      <c r="F5562">
        <v>3.8570000000000002</v>
      </c>
    </row>
    <row r="5563" spans="1:6" x14ac:dyDescent="0.35">
      <c r="A5563" s="56">
        <v>44467</v>
      </c>
      <c r="B5563" s="56" t="str">
        <f>VLOOKUP(A5563,Mapping!$H$2:$I$215,2,0)</f>
        <v>Post</v>
      </c>
      <c r="C5563" s="123">
        <f>VLOOKUP(A5563,Mapping!$H$2:$J$215,3,0)</f>
        <v>0</v>
      </c>
      <c r="D5563" t="s">
        <v>106</v>
      </c>
      <c r="E5563" t="str">
        <f>VLOOKUP(D5563,Mapping!$E$2:$F$28,2,0)</f>
        <v>Avg</v>
      </c>
      <c r="F5563">
        <v>3.714</v>
      </c>
    </row>
    <row r="5564" spans="1:6" x14ac:dyDescent="0.35">
      <c r="A5564" s="56">
        <v>44468</v>
      </c>
      <c r="B5564" s="56" t="str">
        <f>VLOOKUP(A5564,Mapping!$H$2:$I$215,2,0)</f>
        <v>Post</v>
      </c>
      <c r="C5564" s="123">
        <f>VLOOKUP(A5564,Mapping!$H$2:$J$215,3,0)</f>
        <v>0</v>
      </c>
      <c r="D5564" t="s">
        <v>106</v>
      </c>
      <c r="E5564" t="str">
        <f>VLOOKUP(D5564,Mapping!$E$2:$F$28,2,0)</f>
        <v>Avg</v>
      </c>
      <c r="F5564">
        <v>3.5710000000000002</v>
      </c>
    </row>
    <row r="5565" spans="1:6" x14ac:dyDescent="0.35">
      <c r="A5565" s="56">
        <v>44469</v>
      </c>
      <c r="B5565" s="56" t="str">
        <f>VLOOKUP(A5565,Mapping!$H$2:$I$215,2,0)</f>
        <v>Post</v>
      </c>
      <c r="C5565" s="123">
        <f>VLOOKUP(A5565,Mapping!$H$2:$J$215,3,0)</f>
        <v>0</v>
      </c>
      <c r="D5565" t="s">
        <v>106</v>
      </c>
      <c r="E5565" t="str">
        <f>VLOOKUP(D5565,Mapping!$E$2:$F$28,2,0)</f>
        <v>Avg</v>
      </c>
      <c r="F5565">
        <v>3.5710000000000002</v>
      </c>
    </row>
    <row r="5566" spans="1:6" x14ac:dyDescent="0.35">
      <c r="A5566" s="56">
        <v>44256</v>
      </c>
      <c r="B5566" s="56" t="str">
        <f>VLOOKUP(A5566,Mapping!$H$2:$I$215,2,0)</f>
        <v>Pre</v>
      </c>
      <c r="C5566" s="123" t="str">
        <f>VLOOKUP(A5566,Mapping!$H$2:$J$215,3,0)</f>
        <v>Pre</v>
      </c>
      <c r="D5566" t="s">
        <v>115</v>
      </c>
      <c r="E5566" t="str">
        <f>VLOOKUP(D5566,Mapping!$E$2:$F$28,2,0)</f>
        <v>Avg</v>
      </c>
      <c r="F5566">
        <v>22038.225999999999</v>
      </c>
    </row>
    <row r="5567" spans="1:6" x14ac:dyDescent="0.35">
      <c r="A5567" s="56">
        <v>44257</v>
      </c>
      <c r="B5567" s="56" t="str">
        <f>VLOOKUP(A5567,Mapping!$H$2:$I$215,2,0)</f>
        <v>Pre</v>
      </c>
      <c r="C5567" s="123" t="str">
        <f>VLOOKUP(A5567,Mapping!$H$2:$J$215,3,0)</f>
        <v>Pre</v>
      </c>
      <c r="D5567" t="s">
        <v>115</v>
      </c>
      <c r="E5567" t="str">
        <f>VLOOKUP(D5567,Mapping!$E$2:$F$28,2,0)</f>
        <v>Avg</v>
      </c>
      <c r="F5567">
        <v>22038.225999999999</v>
      </c>
    </row>
    <row r="5568" spans="1:6" x14ac:dyDescent="0.35">
      <c r="A5568" s="56">
        <v>44258</v>
      </c>
      <c r="B5568" s="56" t="str">
        <f>VLOOKUP(A5568,Mapping!$H$2:$I$215,2,0)</f>
        <v>Pre</v>
      </c>
      <c r="C5568" s="123" t="str">
        <f>VLOOKUP(A5568,Mapping!$H$2:$J$215,3,0)</f>
        <v>Pre</v>
      </c>
      <c r="D5568" t="s">
        <v>115</v>
      </c>
      <c r="E5568" t="str">
        <f>VLOOKUP(D5568,Mapping!$E$2:$F$28,2,0)</f>
        <v>Avg</v>
      </c>
      <c r="F5568">
        <v>22038.225999999999</v>
      </c>
    </row>
    <row r="5569" spans="1:6" x14ac:dyDescent="0.35">
      <c r="A5569" s="56">
        <v>44259</v>
      </c>
      <c r="B5569" s="56" t="str">
        <f>VLOOKUP(A5569,Mapping!$H$2:$I$215,2,0)</f>
        <v>Pre</v>
      </c>
      <c r="C5569" s="123" t="str">
        <f>VLOOKUP(A5569,Mapping!$H$2:$J$215,3,0)</f>
        <v>Pre</v>
      </c>
      <c r="D5569" t="s">
        <v>115</v>
      </c>
      <c r="E5569" t="str">
        <f>VLOOKUP(D5569,Mapping!$E$2:$F$28,2,0)</f>
        <v>Avg</v>
      </c>
      <c r="F5569">
        <v>22038.225999999999</v>
      </c>
    </row>
    <row r="5570" spans="1:6" x14ac:dyDescent="0.35">
      <c r="A5570" s="56">
        <v>44260</v>
      </c>
      <c r="B5570" s="56" t="str">
        <f>VLOOKUP(A5570,Mapping!$H$2:$I$215,2,0)</f>
        <v>Pre</v>
      </c>
      <c r="C5570" s="123" t="str">
        <f>VLOOKUP(A5570,Mapping!$H$2:$J$215,3,0)</f>
        <v>Pre</v>
      </c>
      <c r="D5570" t="s">
        <v>115</v>
      </c>
      <c r="E5570" t="str">
        <f>VLOOKUP(D5570,Mapping!$E$2:$F$28,2,0)</f>
        <v>Avg</v>
      </c>
      <c r="F5570">
        <v>22038.225999999999</v>
      </c>
    </row>
    <row r="5571" spans="1:6" x14ac:dyDescent="0.35">
      <c r="A5571" s="56">
        <v>44261</v>
      </c>
      <c r="B5571" s="56" t="str">
        <f>VLOOKUP(A5571,Mapping!$H$2:$I$215,2,0)</f>
        <v>Pre</v>
      </c>
      <c r="C5571" s="123" t="str">
        <f>VLOOKUP(A5571,Mapping!$H$2:$J$215,3,0)</f>
        <v>Pre</v>
      </c>
      <c r="D5571" t="s">
        <v>115</v>
      </c>
      <c r="E5571" t="str">
        <f>VLOOKUP(D5571,Mapping!$E$2:$F$28,2,0)</f>
        <v>Avg</v>
      </c>
      <c r="F5571">
        <v>22038.225999999999</v>
      </c>
    </row>
    <row r="5572" spans="1:6" x14ac:dyDescent="0.35">
      <c r="A5572" s="56">
        <v>44262</v>
      </c>
      <c r="B5572" s="56" t="str">
        <f>VLOOKUP(A5572,Mapping!$H$2:$I$215,2,0)</f>
        <v>Pre</v>
      </c>
      <c r="C5572" s="123" t="str">
        <f>VLOOKUP(A5572,Mapping!$H$2:$J$215,3,0)</f>
        <v>Pre</v>
      </c>
      <c r="D5572" t="s">
        <v>115</v>
      </c>
      <c r="E5572" t="str">
        <f>VLOOKUP(D5572,Mapping!$E$2:$F$28,2,0)</f>
        <v>Avg</v>
      </c>
      <c r="F5572">
        <v>22038.225999999999</v>
      </c>
    </row>
    <row r="5573" spans="1:6" x14ac:dyDescent="0.35">
      <c r="A5573" s="56">
        <v>44263</v>
      </c>
      <c r="B5573" s="56" t="str">
        <f>VLOOKUP(A5573,Mapping!$H$2:$I$215,2,0)</f>
        <v>Pre</v>
      </c>
      <c r="C5573" s="123" t="str">
        <f>VLOOKUP(A5573,Mapping!$H$2:$J$215,3,0)</f>
        <v>Pre</v>
      </c>
      <c r="D5573" t="s">
        <v>115</v>
      </c>
      <c r="E5573" t="str">
        <f>VLOOKUP(D5573,Mapping!$E$2:$F$28,2,0)</f>
        <v>Avg</v>
      </c>
      <c r="F5573">
        <v>22038.225999999999</v>
      </c>
    </row>
    <row r="5574" spans="1:6" x14ac:dyDescent="0.35">
      <c r="A5574" s="56">
        <v>44264</v>
      </c>
      <c r="B5574" s="56" t="str">
        <f>VLOOKUP(A5574,Mapping!$H$2:$I$215,2,0)</f>
        <v>Pre</v>
      </c>
      <c r="C5574" s="123" t="str">
        <f>VLOOKUP(A5574,Mapping!$H$2:$J$215,3,0)</f>
        <v>Pre</v>
      </c>
      <c r="D5574" t="s">
        <v>115</v>
      </c>
      <c r="E5574" t="str">
        <f>VLOOKUP(D5574,Mapping!$E$2:$F$28,2,0)</f>
        <v>Avg</v>
      </c>
      <c r="F5574">
        <v>22038.225999999999</v>
      </c>
    </row>
    <row r="5575" spans="1:6" x14ac:dyDescent="0.35">
      <c r="A5575" s="56">
        <v>44265</v>
      </c>
      <c r="B5575" s="56" t="str">
        <f>VLOOKUP(A5575,Mapping!$H$2:$I$215,2,0)</f>
        <v>Pre</v>
      </c>
      <c r="C5575" s="123" t="str">
        <f>VLOOKUP(A5575,Mapping!$H$2:$J$215,3,0)</f>
        <v>Pre</v>
      </c>
      <c r="D5575" t="s">
        <v>115</v>
      </c>
      <c r="E5575" t="str">
        <f>VLOOKUP(D5575,Mapping!$E$2:$F$28,2,0)</f>
        <v>Avg</v>
      </c>
      <c r="F5575">
        <v>22038.225999999999</v>
      </c>
    </row>
    <row r="5576" spans="1:6" x14ac:dyDescent="0.35">
      <c r="A5576" s="56">
        <v>44266</v>
      </c>
      <c r="B5576" s="56" t="str">
        <f>VLOOKUP(A5576,Mapping!$H$2:$I$215,2,0)</f>
        <v>Pre</v>
      </c>
      <c r="C5576" s="123" t="str">
        <f>VLOOKUP(A5576,Mapping!$H$2:$J$215,3,0)</f>
        <v>Pre</v>
      </c>
      <c r="D5576" t="s">
        <v>115</v>
      </c>
      <c r="E5576" t="str">
        <f>VLOOKUP(D5576,Mapping!$E$2:$F$28,2,0)</f>
        <v>Avg</v>
      </c>
      <c r="F5576">
        <v>22038.225999999999</v>
      </c>
    </row>
    <row r="5577" spans="1:6" x14ac:dyDescent="0.35">
      <c r="A5577" s="56">
        <v>44267</v>
      </c>
      <c r="B5577" s="56" t="str">
        <f>VLOOKUP(A5577,Mapping!$H$2:$I$215,2,0)</f>
        <v>Pre</v>
      </c>
      <c r="C5577" s="123" t="str">
        <f>VLOOKUP(A5577,Mapping!$H$2:$J$215,3,0)</f>
        <v>Pre</v>
      </c>
      <c r="D5577" t="s">
        <v>115</v>
      </c>
      <c r="E5577" t="str">
        <f>VLOOKUP(D5577,Mapping!$E$2:$F$28,2,0)</f>
        <v>Avg</v>
      </c>
      <c r="F5577">
        <v>22038.225999999999</v>
      </c>
    </row>
    <row r="5578" spans="1:6" x14ac:dyDescent="0.35">
      <c r="A5578" s="56">
        <v>44268</v>
      </c>
      <c r="B5578" s="56" t="str">
        <f>VLOOKUP(A5578,Mapping!$H$2:$I$215,2,0)</f>
        <v>Pre</v>
      </c>
      <c r="C5578" s="123" t="str">
        <f>VLOOKUP(A5578,Mapping!$H$2:$J$215,3,0)</f>
        <v>Pre</v>
      </c>
      <c r="D5578" t="s">
        <v>115</v>
      </c>
      <c r="E5578" t="str">
        <f>VLOOKUP(D5578,Mapping!$E$2:$F$28,2,0)</f>
        <v>Avg</v>
      </c>
      <c r="F5578">
        <v>22038.225999999999</v>
      </c>
    </row>
    <row r="5579" spans="1:6" x14ac:dyDescent="0.35">
      <c r="A5579" s="56">
        <v>44269</v>
      </c>
      <c r="B5579" s="56" t="str">
        <f>VLOOKUP(A5579,Mapping!$H$2:$I$215,2,0)</f>
        <v>Pre</v>
      </c>
      <c r="C5579" s="123" t="str">
        <f>VLOOKUP(A5579,Mapping!$H$2:$J$215,3,0)</f>
        <v>Pre</v>
      </c>
      <c r="D5579" t="s">
        <v>115</v>
      </c>
      <c r="E5579" t="str">
        <f>VLOOKUP(D5579,Mapping!$E$2:$F$28,2,0)</f>
        <v>Avg</v>
      </c>
      <c r="F5579">
        <v>22038.225999999999</v>
      </c>
    </row>
    <row r="5580" spans="1:6" x14ac:dyDescent="0.35">
      <c r="A5580" s="56">
        <v>44270</v>
      </c>
      <c r="B5580" s="56" t="str">
        <f>VLOOKUP(A5580,Mapping!$H$2:$I$215,2,0)</f>
        <v>Pre</v>
      </c>
      <c r="C5580" s="123" t="str">
        <f>VLOOKUP(A5580,Mapping!$H$2:$J$215,3,0)</f>
        <v>Pre</v>
      </c>
      <c r="D5580" t="s">
        <v>115</v>
      </c>
      <c r="E5580" t="str">
        <f>VLOOKUP(D5580,Mapping!$E$2:$F$28,2,0)</f>
        <v>Avg</v>
      </c>
      <c r="F5580">
        <v>22038.225999999999</v>
      </c>
    </row>
    <row r="5581" spans="1:6" x14ac:dyDescent="0.35">
      <c r="A5581" s="56">
        <v>44271</v>
      </c>
      <c r="B5581" s="56" t="str">
        <f>VLOOKUP(A5581,Mapping!$H$2:$I$215,2,0)</f>
        <v>Pre</v>
      </c>
      <c r="C5581" s="123" t="str">
        <f>VLOOKUP(A5581,Mapping!$H$2:$J$215,3,0)</f>
        <v>Pre</v>
      </c>
      <c r="D5581" t="s">
        <v>115</v>
      </c>
      <c r="E5581" t="str">
        <f>VLOOKUP(D5581,Mapping!$E$2:$F$28,2,0)</f>
        <v>Avg</v>
      </c>
      <c r="F5581">
        <v>22038.225999999999</v>
      </c>
    </row>
    <row r="5582" spans="1:6" x14ac:dyDescent="0.35">
      <c r="A5582" s="56">
        <v>44272</v>
      </c>
      <c r="B5582" s="56" t="str">
        <f>VLOOKUP(A5582,Mapping!$H$2:$I$215,2,0)</f>
        <v>Pre</v>
      </c>
      <c r="C5582" s="123" t="str">
        <f>VLOOKUP(A5582,Mapping!$H$2:$J$215,3,0)</f>
        <v>Pre</v>
      </c>
      <c r="D5582" t="s">
        <v>115</v>
      </c>
      <c r="E5582" t="str">
        <f>VLOOKUP(D5582,Mapping!$E$2:$F$28,2,0)</f>
        <v>Avg</v>
      </c>
      <c r="F5582">
        <v>22038.225999999999</v>
      </c>
    </row>
    <row r="5583" spans="1:6" x14ac:dyDescent="0.35">
      <c r="A5583" s="56">
        <v>44273</v>
      </c>
      <c r="B5583" s="56" t="str">
        <f>VLOOKUP(A5583,Mapping!$H$2:$I$215,2,0)</f>
        <v>Pre</v>
      </c>
      <c r="C5583" s="123" t="str">
        <f>VLOOKUP(A5583,Mapping!$H$2:$J$215,3,0)</f>
        <v>Pre</v>
      </c>
      <c r="D5583" t="s">
        <v>115</v>
      </c>
      <c r="E5583" t="str">
        <f>VLOOKUP(D5583,Mapping!$E$2:$F$28,2,0)</f>
        <v>Avg</v>
      </c>
      <c r="F5583">
        <v>22038.225999999999</v>
      </c>
    </row>
    <row r="5584" spans="1:6" x14ac:dyDescent="0.35">
      <c r="A5584" s="56">
        <v>44274</v>
      </c>
      <c r="B5584" s="56" t="str">
        <f>VLOOKUP(A5584,Mapping!$H$2:$I$215,2,0)</f>
        <v>Pre</v>
      </c>
      <c r="C5584" s="123" t="str">
        <f>VLOOKUP(A5584,Mapping!$H$2:$J$215,3,0)</f>
        <v>Pre</v>
      </c>
      <c r="D5584" t="s">
        <v>115</v>
      </c>
      <c r="E5584" t="str">
        <f>VLOOKUP(D5584,Mapping!$E$2:$F$28,2,0)</f>
        <v>Avg</v>
      </c>
      <c r="F5584">
        <v>22038.225999999999</v>
      </c>
    </row>
    <row r="5585" spans="1:6" x14ac:dyDescent="0.35">
      <c r="A5585" s="56">
        <v>44275</v>
      </c>
      <c r="B5585" s="56" t="str">
        <f>VLOOKUP(A5585,Mapping!$H$2:$I$215,2,0)</f>
        <v>Pre</v>
      </c>
      <c r="C5585" s="123" t="str">
        <f>VLOOKUP(A5585,Mapping!$H$2:$J$215,3,0)</f>
        <v>Pre</v>
      </c>
      <c r="D5585" t="s">
        <v>115</v>
      </c>
      <c r="E5585" t="str">
        <f>VLOOKUP(D5585,Mapping!$E$2:$F$28,2,0)</f>
        <v>Avg</v>
      </c>
      <c r="F5585">
        <v>22038.225999999999</v>
      </c>
    </row>
    <row r="5586" spans="1:6" x14ac:dyDescent="0.35">
      <c r="A5586" s="56">
        <v>44276</v>
      </c>
      <c r="B5586" s="56" t="str">
        <f>VLOOKUP(A5586,Mapping!$H$2:$I$215,2,0)</f>
        <v>Pre</v>
      </c>
      <c r="C5586" s="123" t="str">
        <f>VLOOKUP(A5586,Mapping!$H$2:$J$215,3,0)</f>
        <v>Pre</v>
      </c>
      <c r="D5586" t="s">
        <v>115</v>
      </c>
      <c r="E5586" t="str">
        <f>VLOOKUP(D5586,Mapping!$E$2:$F$28,2,0)</f>
        <v>Avg</v>
      </c>
      <c r="F5586">
        <v>22038.225999999999</v>
      </c>
    </row>
    <row r="5587" spans="1:6" x14ac:dyDescent="0.35">
      <c r="A5587" s="56">
        <v>44277</v>
      </c>
      <c r="B5587" s="56" t="str">
        <f>VLOOKUP(A5587,Mapping!$H$2:$I$215,2,0)</f>
        <v>Pre</v>
      </c>
      <c r="C5587" s="123" t="str">
        <f>VLOOKUP(A5587,Mapping!$H$2:$J$215,3,0)</f>
        <v>Pre</v>
      </c>
      <c r="D5587" t="s">
        <v>115</v>
      </c>
      <c r="E5587" t="str">
        <f>VLOOKUP(D5587,Mapping!$E$2:$F$28,2,0)</f>
        <v>Avg</v>
      </c>
      <c r="F5587">
        <v>22038.225999999999</v>
      </c>
    </row>
    <row r="5588" spans="1:6" x14ac:dyDescent="0.35">
      <c r="A5588" s="56">
        <v>44278</v>
      </c>
      <c r="B5588" s="56" t="str">
        <f>VLOOKUP(A5588,Mapping!$H$2:$I$215,2,0)</f>
        <v>Pre</v>
      </c>
      <c r="C5588" s="123" t="str">
        <f>VLOOKUP(A5588,Mapping!$H$2:$J$215,3,0)</f>
        <v>Pre</v>
      </c>
      <c r="D5588" t="s">
        <v>115</v>
      </c>
      <c r="E5588" t="str">
        <f>VLOOKUP(D5588,Mapping!$E$2:$F$28,2,0)</f>
        <v>Avg</v>
      </c>
      <c r="F5588">
        <v>22038.225999999999</v>
      </c>
    </row>
    <row r="5589" spans="1:6" x14ac:dyDescent="0.35">
      <c r="A5589" s="56">
        <v>44279</v>
      </c>
      <c r="B5589" s="56" t="str">
        <f>VLOOKUP(A5589,Mapping!$H$2:$I$215,2,0)</f>
        <v>Pre</v>
      </c>
      <c r="C5589" s="123" t="str">
        <f>VLOOKUP(A5589,Mapping!$H$2:$J$215,3,0)</f>
        <v>Pre</v>
      </c>
      <c r="D5589" t="s">
        <v>115</v>
      </c>
      <c r="E5589" t="str">
        <f>VLOOKUP(D5589,Mapping!$E$2:$F$28,2,0)</f>
        <v>Avg</v>
      </c>
      <c r="F5589">
        <v>22038.225999999999</v>
      </c>
    </row>
    <row r="5590" spans="1:6" x14ac:dyDescent="0.35">
      <c r="A5590" s="56">
        <v>44280</v>
      </c>
      <c r="B5590" s="56" t="str">
        <f>VLOOKUP(A5590,Mapping!$H$2:$I$215,2,0)</f>
        <v>Pre</v>
      </c>
      <c r="C5590" s="123" t="str">
        <f>VLOOKUP(A5590,Mapping!$H$2:$J$215,3,0)</f>
        <v>Pre</v>
      </c>
      <c r="D5590" t="s">
        <v>115</v>
      </c>
      <c r="E5590" t="str">
        <f>VLOOKUP(D5590,Mapping!$E$2:$F$28,2,0)</f>
        <v>Avg</v>
      </c>
      <c r="F5590">
        <v>22038.225999999999</v>
      </c>
    </row>
    <row r="5591" spans="1:6" x14ac:dyDescent="0.35">
      <c r="A5591" s="56">
        <v>44281</v>
      </c>
      <c r="B5591" s="56" t="str">
        <f>VLOOKUP(A5591,Mapping!$H$2:$I$215,2,0)</f>
        <v>Pre</v>
      </c>
      <c r="C5591" s="123" t="str">
        <f>VLOOKUP(A5591,Mapping!$H$2:$J$215,3,0)</f>
        <v>Pre</v>
      </c>
      <c r="D5591" t="s">
        <v>115</v>
      </c>
      <c r="E5591" t="str">
        <f>VLOOKUP(D5591,Mapping!$E$2:$F$28,2,0)</f>
        <v>Avg</v>
      </c>
      <c r="F5591">
        <v>22038.225999999999</v>
      </c>
    </row>
    <row r="5592" spans="1:6" x14ac:dyDescent="0.35">
      <c r="A5592" s="56">
        <v>44282</v>
      </c>
      <c r="B5592" s="56" t="str">
        <f>VLOOKUP(A5592,Mapping!$H$2:$I$215,2,0)</f>
        <v>Pre</v>
      </c>
      <c r="C5592" s="123" t="str">
        <f>VLOOKUP(A5592,Mapping!$H$2:$J$215,3,0)</f>
        <v>Pre</v>
      </c>
      <c r="D5592" t="s">
        <v>115</v>
      </c>
      <c r="E5592" t="str">
        <f>VLOOKUP(D5592,Mapping!$E$2:$F$28,2,0)</f>
        <v>Avg</v>
      </c>
      <c r="F5592">
        <v>22038.225999999999</v>
      </c>
    </row>
    <row r="5593" spans="1:6" x14ac:dyDescent="0.35">
      <c r="A5593" s="56">
        <v>44283</v>
      </c>
      <c r="B5593" s="56" t="str">
        <f>VLOOKUP(A5593,Mapping!$H$2:$I$215,2,0)</f>
        <v>Pre</v>
      </c>
      <c r="C5593" s="123" t="str">
        <f>VLOOKUP(A5593,Mapping!$H$2:$J$215,3,0)</f>
        <v>Pre</v>
      </c>
      <c r="D5593" t="s">
        <v>115</v>
      </c>
      <c r="E5593" t="str">
        <f>VLOOKUP(D5593,Mapping!$E$2:$F$28,2,0)</f>
        <v>Avg</v>
      </c>
      <c r="F5593">
        <v>22038.225999999999</v>
      </c>
    </row>
    <row r="5594" spans="1:6" x14ac:dyDescent="0.35">
      <c r="A5594" s="56">
        <v>44284</v>
      </c>
      <c r="B5594" s="56" t="str">
        <f>VLOOKUP(A5594,Mapping!$H$2:$I$215,2,0)</f>
        <v>Pre</v>
      </c>
      <c r="C5594" s="123" t="str">
        <f>VLOOKUP(A5594,Mapping!$H$2:$J$215,3,0)</f>
        <v>Pre</v>
      </c>
      <c r="D5594" t="s">
        <v>115</v>
      </c>
      <c r="E5594" t="str">
        <f>VLOOKUP(D5594,Mapping!$E$2:$F$28,2,0)</f>
        <v>Avg</v>
      </c>
      <c r="F5594">
        <v>22038.225999999999</v>
      </c>
    </row>
    <row r="5595" spans="1:6" x14ac:dyDescent="0.35">
      <c r="A5595" s="56">
        <v>44285</v>
      </c>
      <c r="B5595" s="56" t="str">
        <f>VLOOKUP(A5595,Mapping!$H$2:$I$215,2,0)</f>
        <v>Pre</v>
      </c>
      <c r="C5595" s="123" t="str">
        <f>VLOOKUP(A5595,Mapping!$H$2:$J$215,3,0)</f>
        <v>Pre</v>
      </c>
      <c r="D5595" t="s">
        <v>115</v>
      </c>
      <c r="E5595" t="str">
        <f>VLOOKUP(D5595,Mapping!$E$2:$F$28,2,0)</f>
        <v>Avg</v>
      </c>
      <c r="F5595">
        <v>22038.225999999999</v>
      </c>
    </row>
    <row r="5596" spans="1:6" x14ac:dyDescent="0.35">
      <c r="A5596" s="56">
        <v>44286</v>
      </c>
      <c r="B5596" s="56" t="str">
        <f>VLOOKUP(A5596,Mapping!$H$2:$I$215,2,0)</f>
        <v>Pre</v>
      </c>
      <c r="C5596" s="123" t="str">
        <f>VLOOKUP(A5596,Mapping!$H$2:$J$215,3,0)</f>
        <v>Pre</v>
      </c>
      <c r="D5596" t="s">
        <v>115</v>
      </c>
      <c r="E5596" t="str">
        <f>VLOOKUP(D5596,Mapping!$E$2:$F$28,2,0)</f>
        <v>Avg</v>
      </c>
      <c r="F5596">
        <v>22038.225999999999</v>
      </c>
    </row>
    <row r="5597" spans="1:6" x14ac:dyDescent="0.35">
      <c r="A5597" s="56">
        <v>44287</v>
      </c>
      <c r="B5597" s="56" t="str">
        <f>VLOOKUP(A5597,Mapping!$H$2:$I$215,2,0)</f>
        <v>Pre</v>
      </c>
      <c r="C5597" s="123" t="str">
        <f>VLOOKUP(A5597,Mapping!$H$2:$J$215,3,0)</f>
        <v>Pre</v>
      </c>
      <c r="D5597" t="s">
        <v>115</v>
      </c>
      <c r="E5597" t="str">
        <f>VLOOKUP(D5597,Mapping!$E$2:$F$28,2,0)</f>
        <v>Avg</v>
      </c>
      <c r="F5597">
        <v>22740.958999999999</v>
      </c>
    </row>
    <row r="5598" spans="1:6" x14ac:dyDescent="0.35">
      <c r="A5598" s="56">
        <v>44288</v>
      </c>
      <c r="B5598" s="56" t="str">
        <f>VLOOKUP(A5598,Mapping!$H$2:$I$215,2,0)</f>
        <v>Pre</v>
      </c>
      <c r="C5598" s="123" t="str">
        <f>VLOOKUP(A5598,Mapping!$H$2:$J$215,3,0)</f>
        <v>Pre</v>
      </c>
      <c r="D5598" t="s">
        <v>115</v>
      </c>
      <c r="E5598" t="str">
        <f>VLOOKUP(D5598,Mapping!$E$2:$F$28,2,0)</f>
        <v>Avg</v>
      </c>
      <c r="F5598">
        <v>22740.958999999999</v>
      </c>
    </row>
    <row r="5599" spans="1:6" x14ac:dyDescent="0.35">
      <c r="A5599" s="56">
        <v>44289</v>
      </c>
      <c r="B5599" s="56" t="str">
        <f>VLOOKUP(A5599,Mapping!$H$2:$I$215,2,0)</f>
        <v>Pre</v>
      </c>
      <c r="C5599" s="123" t="str">
        <f>VLOOKUP(A5599,Mapping!$H$2:$J$215,3,0)</f>
        <v>Pre</v>
      </c>
      <c r="D5599" t="s">
        <v>115</v>
      </c>
      <c r="E5599" t="str">
        <f>VLOOKUP(D5599,Mapping!$E$2:$F$28,2,0)</f>
        <v>Avg</v>
      </c>
      <c r="F5599">
        <v>22740.958999999999</v>
      </c>
    </row>
    <row r="5600" spans="1:6" x14ac:dyDescent="0.35">
      <c r="A5600" s="56">
        <v>44290</v>
      </c>
      <c r="B5600" s="56" t="str">
        <f>VLOOKUP(A5600,Mapping!$H$2:$I$215,2,0)</f>
        <v>Pre</v>
      </c>
      <c r="C5600" s="123" t="str">
        <f>VLOOKUP(A5600,Mapping!$H$2:$J$215,3,0)</f>
        <v>Pre</v>
      </c>
      <c r="D5600" t="s">
        <v>115</v>
      </c>
      <c r="E5600" t="str">
        <f>VLOOKUP(D5600,Mapping!$E$2:$F$28,2,0)</f>
        <v>Avg</v>
      </c>
      <c r="F5600">
        <v>22740.958999999999</v>
      </c>
    </row>
    <row r="5601" spans="1:6" x14ac:dyDescent="0.35">
      <c r="A5601" s="56">
        <v>44291</v>
      </c>
      <c r="B5601" s="56" t="str">
        <f>VLOOKUP(A5601,Mapping!$H$2:$I$215,2,0)</f>
        <v>Pre</v>
      </c>
      <c r="C5601" s="123" t="str">
        <f>VLOOKUP(A5601,Mapping!$H$2:$J$215,3,0)</f>
        <v>Pre</v>
      </c>
      <c r="D5601" t="s">
        <v>115</v>
      </c>
      <c r="E5601" t="str">
        <f>VLOOKUP(D5601,Mapping!$E$2:$F$28,2,0)</f>
        <v>Avg</v>
      </c>
      <c r="F5601">
        <v>22740.958999999999</v>
      </c>
    </row>
    <row r="5602" spans="1:6" x14ac:dyDescent="0.35">
      <c r="A5602" s="56">
        <v>44292</v>
      </c>
      <c r="B5602" s="56" t="str">
        <f>VLOOKUP(A5602,Mapping!$H$2:$I$215,2,0)</f>
        <v>Pre</v>
      </c>
      <c r="C5602" s="123" t="str">
        <f>VLOOKUP(A5602,Mapping!$H$2:$J$215,3,0)</f>
        <v>Pre</v>
      </c>
      <c r="D5602" t="s">
        <v>115</v>
      </c>
      <c r="E5602" t="str">
        <f>VLOOKUP(D5602,Mapping!$E$2:$F$28,2,0)</f>
        <v>Avg</v>
      </c>
      <c r="F5602">
        <v>22740.958999999999</v>
      </c>
    </row>
    <row r="5603" spans="1:6" x14ac:dyDescent="0.35">
      <c r="A5603" s="56">
        <v>44293</v>
      </c>
      <c r="B5603" s="56" t="str">
        <f>VLOOKUP(A5603,Mapping!$H$2:$I$215,2,0)</f>
        <v>Pre</v>
      </c>
      <c r="C5603" s="123" t="str">
        <f>VLOOKUP(A5603,Mapping!$H$2:$J$215,3,0)</f>
        <v>Pre</v>
      </c>
      <c r="D5603" t="s">
        <v>115</v>
      </c>
      <c r="E5603" t="str">
        <f>VLOOKUP(D5603,Mapping!$E$2:$F$28,2,0)</f>
        <v>Avg</v>
      </c>
      <c r="F5603">
        <v>22740.958999999999</v>
      </c>
    </row>
    <row r="5604" spans="1:6" x14ac:dyDescent="0.35">
      <c r="A5604" s="56">
        <v>44294</v>
      </c>
      <c r="B5604" s="56" t="str">
        <f>VLOOKUP(A5604,Mapping!$H$2:$I$215,2,0)</f>
        <v>Pre</v>
      </c>
      <c r="C5604" s="123" t="str">
        <f>VLOOKUP(A5604,Mapping!$H$2:$J$215,3,0)</f>
        <v>Pre</v>
      </c>
      <c r="D5604" t="s">
        <v>115</v>
      </c>
      <c r="E5604" t="str">
        <f>VLOOKUP(D5604,Mapping!$E$2:$F$28,2,0)</f>
        <v>Avg</v>
      </c>
      <c r="F5604">
        <v>22740.958999999999</v>
      </c>
    </row>
    <row r="5605" spans="1:6" x14ac:dyDescent="0.35">
      <c r="A5605" s="56">
        <v>44295</v>
      </c>
      <c r="B5605" s="56" t="str">
        <f>VLOOKUP(A5605,Mapping!$H$2:$I$215,2,0)</f>
        <v>Pre</v>
      </c>
      <c r="C5605" s="123" t="str">
        <f>VLOOKUP(A5605,Mapping!$H$2:$J$215,3,0)</f>
        <v>Pre</v>
      </c>
      <c r="D5605" t="s">
        <v>115</v>
      </c>
      <c r="E5605" t="str">
        <f>VLOOKUP(D5605,Mapping!$E$2:$F$28,2,0)</f>
        <v>Avg</v>
      </c>
      <c r="F5605">
        <v>22740.958999999999</v>
      </c>
    </row>
    <row r="5606" spans="1:6" x14ac:dyDescent="0.35">
      <c r="A5606" s="56">
        <v>44296</v>
      </c>
      <c r="B5606" s="56" t="str">
        <f>VLOOKUP(A5606,Mapping!$H$2:$I$215,2,0)</f>
        <v>Pre</v>
      </c>
      <c r="C5606" s="123" t="str">
        <f>VLOOKUP(A5606,Mapping!$H$2:$J$215,3,0)</f>
        <v>Pre</v>
      </c>
      <c r="D5606" t="s">
        <v>115</v>
      </c>
      <c r="E5606" t="str">
        <f>VLOOKUP(D5606,Mapping!$E$2:$F$28,2,0)</f>
        <v>Avg</v>
      </c>
      <c r="F5606">
        <v>22740.958999999999</v>
      </c>
    </row>
    <row r="5607" spans="1:6" x14ac:dyDescent="0.35">
      <c r="A5607" s="56">
        <v>44297</v>
      </c>
      <c r="B5607" s="56" t="str">
        <f>VLOOKUP(A5607,Mapping!$H$2:$I$215,2,0)</f>
        <v>Pre</v>
      </c>
      <c r="C5607" s="123" t="str">
        <f>VLOOKUP(A5607,Mapping!$H$2:$J$215,3,0)</f>
        <v>Pre</v>
      </c>
      <c r="D5607" t="s">
        <v>115</v>
      </c>
      <c r="E5607" t="str">
        <f>VLOOKUP(D5607,Mapping!$E$2:$F$28,2,0)</f>
        <v>Avg</v>
      </c>
      <c r="F5607">
        <v>22740.958999999999</v>
      </c>
    </row>
    <row r="5608" spans="1:6" x14ac:dyDescent="0.35">
      <c r="A5608" s="56">
        <v>44298</v>
      </c>
      <c r="B5608" s="56" t="str">
        <f>VLOOKUP(A5608,Mapping!$H$2:$I$215,2,0)</f>
        <v>Pre</v>
      </c>
      <c r="C5608" s="123" t="str">
        <f>VLOOKUP(A5608,Mapping!$H$2:$J$215,3,0)</f>
        <v>Pre</v>
      </c>
      <c r="D5608" t="s">
        <v>115</v>
      </c>
      <c r="E5608" t="str">
        <f>VLOOKUP(D5608,Mapping!$E$2:$F$28,2,0)</f>
        <v>Avg</v>
      </c>
      <c r="F5608">
        <v>22740.958999999999</v>
      </c>
    </row>
    <row r="5609" spans="1:6" x14ac:dyDescent="0.35">
      <c r="A5609" s="56">
        <v>44299</v>
      </c>
      <c r="B5609" s="56" t="str">
        <f>VLOOKUP(A5609,Mapping!$H$2:$I$215,2,0)</f>
        <v>Pre</v>
      </c>
      <c r="C5609" s="123" t="str">
        <f>VLOOKUP(A5609,Mapping!$H$2:$J$215,3,0)</f>
        <v>Pre</v>
      </c>
      <c r="D5609" t="s">
        <v>115</v>
      </c>
      <c r="E5609" t="str">
        <f>VLOOKUP(D5609,Mapping!$E$2:$F$28,2,0)</f>
        <v>Avg</v>
      </c>
      <c r="F5609">
        <v>22740.958999999999</v>
      </c>
    </row>
    <row r="5610" spans="1:6" x14ac:dyDescent="0.35">
      <c r="A5610" s="56">
        <v>44300</v>
      </c>
      <c r="B5610" s="56" t="str">
        <f>VLOOKUP(A5610,Mapping!$H$2:$I$215,2,0)</f>
        <v>Pre</v>
      </c>
      <c r="C5610" s="123" t="str">
        <f>VLOOKUP(A5610,Mapping!$H$2:$J$215,3,0)</f>
        <v>Pre</v>
      </c>
      <c r="D5610" t="s">
        <v>115</v>
      </c>
      <c r="E5610" t="str">
        <f>VLOOKUP(D5610,Mapping!$E$2:$F$28,2,0)</f>
        <v>Avg</v>
      </c>
      <c r="F5610">
        <v>22740.958999999999</v>
      </c>
    </row>
    <row r="5611" spans="1:6" x14ac:dyDescent="0.35">
      <c r="A5611" s="56">
        <v>44301</v>
      </c>
      <c r="B5611" s="56" t="str">
        <f>VLOOKUP(A5611,Mapping!$H$2:$I$215,2,0)</f>
        <v>Pre</v>
      </c>
      <c r="C5611" s="123" t="str">
        <f>VLOOKUP(A5611,Mapping!$H$2:$J$215,3,0)</f>
        <v>Pre</v>
      </c>
      <c r="D5611" t="s">
        <v>115</v>
      </c>
      <c r="E5611" t="str">
        <f>VLOOKUP(D5611,Mapping!$E$2:$F$28,2,0)</f>
        <v>Avg</v>
      </c>
      <c r="F5611">
        <v>22740.958999999999</v>
      </c>
    </row>
    <row r="5612" spans="1:6" x14ac:dyDescent="0.35">
      <c r="A5612" s="56">
        <v>44302</v>
      </c>
      <c r="B5612" s="56" t="str">
        <f>VLOOKUP(A5612,Mapping!$H$2:$I$215,2,0)</f>
        <v>Pre</v>
      </c>
      <c r="C5612" s="123" t="str">
        <f>VLOOKUP(A5612,Mapping!$H$2:$J$215,3,0)</f>
        <v>Pre</v>
      </c>
      <c r="D5612" t="s">
        <v>115</v>
      </c>
      <c r="E5612" t="str">
        <f>VLOOKUP(D5612,Mapping!$E$2:$F$28,2,0)</f>
        <v>Avg</v>
      </c>
      <c r="F5612">
        <v>22740.958999999999</v>
      </c>
    </row>
    <row r="5613" spans="1:6" x14ac:dyDescent="0.35">
      <c r="A5613" s="56">
        <v>44303</v>
      </c>
      <c r="B5613" s="56" t="str">
        <f>VLOOKUP(A5613,Mapping!$H$2:$I$215,2,0)</f>
        <v>Pre</v>
      </c>
      <c r="C5613" s="123" t="str">
        <f>VLOOKUP(A5613,Mapping!$H$2:$J$215,3,0)</f>
        <v>Pre</v>
      </c>
      <c r="D5613" t="s">
        <v>115</v>
      </c>
      <c r="E5613" t="str">
        <f>VLOOKUP(D5613,Mapping!$E$2:$F$28,2,0)</f>
        <v>Avg</v>
      </c>
      <c r="F5613">
        <v>22740.958999999999</v>
      </c>
    </row>
    <row r="5614" spans="1:6" x14ac:dyDescent="0.35">
      <c r="A5614" s="56">
        <v>44304</v>
      </c>
      <c r="B5614" s="56" t="str">
        <f>VLOOKUP(A5614,Mapping!$H$2:$I$215,2,0)</f>
        <v>Pre</v>
      </c>
      <c r="C5614" s="123" t="str">
        <f>VLOOKUP(A5614,Mapping!$H$2:$J$215,3,0)</f>
        <v>Pre</v>
      </c>
      <c r="D5614" t="s">
        <v>115</v>
      </c>
      <c r="E5614" t="str">
        <f>VLOOKUP(D5614,Mapping!$E$2:$F$28,2,0)</f>
        <v>Avg</v>
      </c>
      <c r="F5614">
        <v>22740.958999999999</v>
      </c>
    </row>
    <row r="5615" spans="1:6" x14ac:dyDescent="0.35">
      <c r="A5615" s="56">
        <v>44305</v>
      </c>
      <c r="B5615" s="56" t="str">
        <f>VLOOKUP(A5615,Mapping!$H$2:$I$215,2,0)</f>
        <v>Pre</v>
      </c>
      <c r="C5615" s="123" t="str">
        <f>VLOOKUP(A5615,Mapping!$H$2:$J$215,3,0)</f>
        <v>Pre</v>
      </c>
      <c r="D5615" t="s">
        <v>115</v>
      </c>
      <c r="E5615" t="str">
        <f>VLOOKUP(D5615,Mapping!$E$2:$F$28,2,0)</f>
        <v>Avg</v>
      </c>
      <c r="F5615">
        <v>22740.958999999999</v>
      </c>
    </row>
    <row r="5616" spans="1:6" x14ac:dyDescent="0.35">
      <c r="A5616" s="56">
        <v>44306</v>
      </c>
      <c r="B5616" s="56" t="str">
        <f>VLOOKUP(A5616,Mapping!$H$2:$I$215,2,0)</f>
        <v>Pre</v>
      </c>
      <c r="C5616" s="123" t="str">
        <f>VLOOKUP(A5616,Mapping!$H$2:$J$215,3,0)</f>
        <v>Pre</v>
      </c>
      <c r="D5616" t="s">
        <v>115</v>
      </c>
      <c r="E5616" t="str">
        <f>VLOOKUP(D5616,Mapping!$E$2:$F$28,2,0)</f>
        <v>Avg</v>
      </c>
      <c r="F5616">
        <v>22740.958999999999</v>
      </c>
    </row>
    <row r="5617" spans="1:6" x14ac:dyDescent="0.35">
      <c r="A5617" s="56">
        <v>44307</v>
      </c>
      <c r="B5617" s="56" t="str">
        <f>VLOOKUP(A5617,Mapping!$H$2:$I$215,2,0)</f>
        <v>Pre</v>
      </c>
      <c r="C5617" s="123" t="str">
        <f>VLOOKUP(A5617,Mapping!$H$2:$J$215,3,0)</f>
        <v>Pre</v>
      </c>
      <c r="D5617" t="s">
        <v>115</v>
      </c>
      <c r="E5617" t="str">
        <f>VLOOKUP(D5617,Mapping!$E$2:$F$28,2,0)</f>
        <v>Avg</v>
      </c>
      <c r="F5617">
        <v>22740.958999999999</v>
      </c>
    </row>
    <row r="5618" spans="1:6" x14ac:dyDescent="0.35">
      <c r="A5618" s="56">
        <v>44308</v>
      </c>
      <c r="B5618" s="56" t="str">
        <f>VLOOKUP(A5618,Mapping!$H$2:$I$215,2,0)</f>
        <v>Pre</v>
      </c>
      <c r="C5618" s="123" t="str">
        <f>VLOOKUP(A5618,Mapping!$H$2:$J$215,3,0)</f>
        <v>Pre</v>
      </c>
      <c r="D5618" t="s">
        <v>115</v>
      </c>
      <c r="E5618" t="str">
        <f>VLOOKUP(D5618,Mapping!$E$2:$F$28,2,0)</f>
        <v>Avg</v>
      </c>
      <c r="F5618">
        <v>22740.958999999999</v>
      </c>
    </row>
    <row r="5619" spans="1:6" x14ac:dyDescent="0.35">
      <c r="A5619" s="56">
        <v>44309</v>
      </c>
      <c r="B5619" s="56" t="str">
        <f>VLOOKUP(A5619,Mapping!$H$2:$I$215,2,0)</f>
        <v>Pre</v>
      </c>
      <c r="C5619" s="123" t="str">
        <f>VLOOKUP(A5619,Mapping!$H$2:$J$215,3,0)</f>
        <v>Pre</v>
      </c>
      <c r="D5619" t="s">
        <v>115</v>
      </c>
      <c r="E5619" t="str">
        <f>VLOOKUP(D5619,Mapping!$E$2:$F$28,2,0)</f>
        <v>Avg</v>
      </c>
      <c r="F5619">
        <v>22740.958999999999</v>
      </c>
    </row>
    <row r="5620" spans="1:6" x14ac:dyDescent="0.35">
      <c r="A5620" s="56">
        <v>44310</v>
      </c>
      <c r="B5620" s="56" t="str">
        <f>VLOOKUP(A5620,Mapping!$H$2:$I$215,2,0)</f>
        <v>Pre</v>
      </c>
      <c r="C5620" s="123" t="str">
        <f>VLOOKUP(A5620,Mapping!$H$2:$J$215,3,0)</f>
        <v>Pre</v>
      </c>
      <c r="D5620" t="s">
        <v>115</v>
      </c>
      <c r="E5620" t="str">
        <f>VLOOKUP(D5620,Mapping!$E$2:$F$28,2,0)</f>
        <v>Avg</v>
      </c>
      <c r="F5620">
        <v>22740.958999999999</v>
      </c>
    </row>
    <row r="5621" spans="1:6" x14ac:dyDescent="0.35">
      <c r="A5621" s="56">
        <v>44311</v>
      </c>
      <c r="B5621" s="56" t="str">
        <f>VLOOKUP(A5621,Mapping!$H$2:$I$215,2,0)</f>
        <v>Pre</v>
      </c>
      <c r="C5621" s="123" t="str">
        <f>VLOOKUP(A5621,Mapping!$H$2:$J$215,3,0)</f>
        <v>Pre</v>
      </c>
      <c r="D5621" t="s">
        <v>115</v>
      </c>
      <c r="E5621" t="str">
        <f>VLOOKUP(D5621,Mapping!$E$2:$F$28,2,0)</f>
        <v>Avg</v>
      </c>
      <c r="F5621">
        <v>22740.958999999999</v>
      </c>
    </row>
    <row r="5622" spans="1:6" x14ac:dyDescent="0.35">
      <c r="A5622" s="56">
        <v>44312</v>
      </c>
      <c r="B5622" s="56" t="str">
        <f>VLOOKUP(A5622,Mapping!$H$2:$I$215,2,0)</f>
        <v>Pre</v>
      </c>
      <c r="C5622" s="123" t="str">
        <f>VLOOKUP(A5622,Mapping!$H$2:$J$215,3,0)</f>
        <v>Pre</v>
      </c>
      <c r="D5622" t="s">
        <v>115</v>
      </c>
      <c r="E5622" t="str">
        <f>VLOOKUP(D5622,Mapping!$E$2:$F$28,2,0)</f>
        <v>Avg</v>
      </c>
      <c r="F5622">
        <v>22740.958999999999</v>
      </c>
    </row>
    <row r="5623" spans="1:6" x14ac:dyDescent="0.35">
      <c r="A5623" s="56">
        <v>44313</v>
      </c>
      <c r="B5623" s="56" t="str">
        <f>VLOOKUP(A5623,Mapping!$H$2:$I$215,2,0)</f>
        <v>Post</v>
      </c>
      <c r="C5623" s="123" t="str">
        <f>VLOOKUP(A5623,Mapping!$H$2:$J$215,3,0)</f>
        <v>Post</v>
      </c>
      <c r="D5623" t="s">
        <v>115</v>
      </c>
      <c r="E5623" t="str">
        <f>VLOOKUP(D5623,Mapping!$E$2:$F$28,2,0)</f>
        <v>Avg</v>
      </c>
      <c r="F5623">
        <v>22740.958999999999</v>
      </c>
    </row>
    <row r="5624" spans="1:6" x14ac:dyDescent="0.35">
      <c r="A5624" s="56">
        <v>44314</v>
      </c>
      <c r="B5624" s="56" t="str">
        <f>VLOOKUP(A5624,Mapping!$H$2:$I$215,2,0)</f>
        <v>Post</v>
      </c>
      <c r="C5624" s="123" t="str">
        <f>VLOOKUP(A5624,Mapping!$H$2:$J$215,3,0)</f>
        <v>Post</v>
      </c>
      <c r="D5624" t="s">
        <v>115</v>
      </c>
      <c r="E5624" t="str">
        <f>VLOOKUP(D5624,Mapping!$E$2:$F$28,2,0)</f>
        <v>Avg</v>
      </c>
      <c r="F5624">
        <v>22740.958999999999</v>
      </c>
    </row>
    <row r="5625" spans="1:6" x14ac:dyDescent="0.35">
      <c r="A5625" s="56">
        <v>44315</v>
      </c>
      <c r="B5625" s="56" t="str">
        <f>VLOOKUP(A5625,Mapping!$H$2:$I$215,2,0)</f>
        <v>Post</v>
      </c>
      <c r="C5625" s="123" t="str">
        <f>VLOOKUP(A5625,Mapping!$H$2:$J$215,3,0)</f>
        <v>Post</v>
      </c>
      <c r="D5625" t="s">
        <v>115</v>
      </c>
      <c r="E5625" t="str">
        <f>VLOOKUP(D5625,Mapping!$E$2:$F$28,2,0)</f>
        <v>Avg</v>
      </c>
      <c r="F5625">
        <v>22740.958999999999</v>
      </c>
    </row>
    <row r="5626" spans="1:6" x14ac:dyDescent="0.35">
      <c r="A5626" s="56">
        <v>44316</v>
      </c>
      <c r="B5626" s="56" t="str">
        <f>VLOOKUP(A5626,Mapping!$H$2:$I$215,2,0)</f>
        <v>Post</v>
      </c>
      <c r="C5626" s="123" t="str">
        <f>VLOOKUP(A5626,Mapping!$H$2:$J$215,3,0)</f>
        <v>Post</v>
      </c>
      <c r="D5626" t="s">
        <v>115</v>
      </c>
      <c r="E5626" t="str">
        <f>VLOOKUP(D5626,Mapping!$E$2:$F$28,2,0)</f>
        <v>Avg</v>
      </c>
      <c r="F5626">
        <v>22740.958999999999</v>
      </c>
    </row>
    <row r="5627" spans="1:6" x14ac:dyDescent="0.35">
      <c r="A5627" s="56">
        <v>44317</v>
      </c>
      <c r="B5627" s="56" t="str">
        <f>VLOOKUP(A5627,Mapping!$H$2:$I$215,2,0)</f>
        <v>Post</v>
      </c>
      <c r="C5627" s="123" t="str">
        <f>VLOOKUP(A5627,Mapping!$H$2:$J$215,3,0)</f>
        <v>Post</v>
      </c>
      <c r="D5627" t="s">
        <v>115</v>
      </c>
      <c r="E5627" t="str">
        <f>VLOOKUP(D5627,Mapping!$E$2:$F$28,2,0)</f>
        <v>Avg</v>
      </c>
      <c r="F5627">
        <v>22740.958999999999</v>
      </c>
    </row>
    <row r="5628" spans="1:6" x14ac:dyDescent="0.35">
      <c r="A5628" s="56">
        <v>44318</v>
      </c>
      <c r="B5628" s="56" t="str">
        <f>VLOOKUP(A5628,Mapping!$H$2:$I$215,2,0)</f>
        <v>Post</v>
      </c>
      <c r="C5628" s="123" t="str">
        <f>VLOOKUP(A5628,Mapping!$H$2:$J$215,3,0)</f>
        <v>Post</v>
      </c>
      <c r="D5628" t="s">
        <v>115</v>
      </c>
      <c r="E5628" t="str">
        <f>VLOOKUP(D5628,Mapping!$E$2:$F$28,2,0)</f>
        <v>Avg</v>
      </c>
      <c r="F5628">
        <v>22740.958999999999</v>
      </c>
    </row>
    <row r="5629" spans="1:6" x14ac:dyDescent="0.35">
      <c r="A5629" s="56">
        <v>44319</v>
      </c>
      <c r="B5629" s="56" t="str">
        <f>VLOOKUP(A5629,Mapping!$H$2:$I$215,2,0)</f>
        <v>Post</v>
      </c>
      <c r="C5629" s="123" t="str">
        <f>VLOOKUP(A5629,Mapping!$H$2:$J$215,3,0)</f>
        <v>Post</v>
      </c>
      <c r="D5629" t="s">
        <v>115</v>
      </c>
      <c r="E5629" t="str">
        <f>VLOOKUP(D5629,Mapping!$E$2:$F$28,2,0)</f>
        <v>Avg</v>
      </c>
      <c r="F5629">
        <v>22740.958999999999</v>
      </c>
    </row>
    <row r="5630" spans="1:6" x14ac:dyDescent="0.35">
      <c r="A5630" s="56">
        <v>44320</v>
      </c>
      <c r="B5630" s="56" t="str">
        <f>VLOOKUP(A5630,Mapping!$H$2:$I$215,2,0)</f>
        <v>Post</v>
      </c>
      <c r="C5630" s="123" t="str">
        <f>VLOOKUP(A5630,Mapping!$H$2:$J$215,3,0)</f>
        <v>Post</v>
      </c>
      <c r="D5630" t="s">
        <v>115</v>
      </c>
      <c r="E5630" t="str">
        <f>VLOOKUP(D5630,Mapping!$E$2:$F$28,2,0)</f>
        <v>Avg</v>
      </c>
      <c r="F5630">
        <v>22740.958999999999</v>
      </c>
    </row>
    <row r="5631" spans="1:6" x14ac:dyDescent="0.35">
      <c r="A5631" s="56">
        <v>44321</v>
      </c>
      <c r="B5631" s="56" t="str">
        <f>VLOOKUP(A5631,Mapping!$H$2:$I$215,2,0)</f>
        <v>Post</v>
      </c>
      <c r="C5631" s="123" t="str">
        <f>VLOOKUP(A5631,Mapping!$H$2:$J$215,3,0)</f>
        <v>Post</v>
      </c>
      <c r="D5631" t="s">
        <v>115</v>
      </c>
      <c r="E5631" t="str">
        <f>VLOOKUP(D5631,Mapping!$E$2:$F$28,2,0)</f>
        <v>Avg</v>
      </c>
      <c r="F5631">
        <v>22740.958999999999</v>
      </c>
    </row>
    <row r="5632" spans="1:6" x14ac:dyDescent="0.35">
      <c r="A5632" s="56">
        <v>44322</v>
      </c>
      <c r="B5632" s="56" t="str">
        <f>VLOOKUP(A5632,Mapping!$H$2:$I$215,2,0)</f>
        <v>Post</v>
      </c>
      <c r="C5632" s="123" t="str">
        <f>VLOOKUP(A5632,Mapping!$H$2:$J$215,3,0)</f>
        <v>Post</v>
      </c>
      <c r="D5632" t="s">
        <v>115</v>
      </c>
      <c r="E5632" t="str">
        <f>VLOOKUP(D5632,Mapping!$E$2:$F$28,2,0)</f>
        <v>Avg</v>
      </c>
      <c r="F5632">
        <v>22740.958999999999</v>
      </c>
    </row>
    <row r="5633" spans="1:6" x14ac:dyDescent="0.35">
      <c r="A5633" s="56">
        <v>44323</v>
      </c>
      <c r="B5633" s="56" t="str">
        <f>VLOOKUP(A5633,Mapping!$H$2:$I$215,2,0)</f>
        <v>Post</v>
      </c>
      <c r="C5633" s="123" t="str">
        <f>VLOOKUP(A5633,Mapping!$H$2:$J$215,3,0)</f>
        <v>Post</v>
      </c>
      <c r="D5633" t="s">
        <v>115</v>
      </c>
      <c r="E5633" t="str">
        <f>VLOOKUP(D5633,Mapping!$E$2:$F$28,2,0)</f>
        <v>Avg</v>
      </c>
      <c r="F5633">
        <v>22740.958999999999</v>
      </c>
    </row>
    <row r="5634" spans="1:6" x14ac:dyDescent="0.35">
      <c r="A5634" s="56">
        <v>44324</v>
      </c>
      <c r="B5634" s="56" t="str">
        <f>VLOOKUP(A5634,Mapping!$H$2:$I$215,2,0)</f>
        <v>Post</v>
      </c>
      <c r="C5634" s="123" t="str">
        <f>VLOOKUP(A5634,Mapping!$H$2:$J$215,3,0)</f>
        <v>Post</v>
      </c>
      <c r="D5634" t="s">
        <v>115</v>
      </c>
      <c r="E5634" t="str">
        <f>VLOOKUP(D5634,Mapping!$E$2:$F$28,2,0)</f>
        <v>Avg</v>
      </c>
      <c r="F5634">
        <v>22740.958999999999</v>
      </c>
    </row>
    <row r="5635" spans="1:6" x14ac:dyDescent="0.35">
      <c r="A5635" s="56">
        <v>44325</v>
      </c>
      <c r="B5635" s="56" t="str">
        <f>VLOOKUP(A5635,Mapping!$H$2:$I$215,2,0)</f>
        <v>Post</v>
      </c>
      <c r="C5635" s="123" t="str">
        <f>VLOOKUP(A5635,Mapping!$H$2:$J$215,3,0)</f>
        <v>Post</v>
      </c>
      <c r="D5635" t="s">
        <v>115</v>
      </c>
      <c r="E5635" t="str">
        <f>VLOOKUP(D5635,Mapping!$E$2:$F$28,2,0)</f>
        <v>Avg</v>
      </c>
      <c r="F5635">
        <v>22740.958999999999</v>
      </c>
    </row>
    <row r="5636" spans="1:6" x14ac:dyDescent="0.35">
      <c r="A5636" s="56">
        <v>44326</v>
      </c>
      <c r="B5636" s="56" t="str">
        <f>VLOOKUP(A5636,Mapping!$H$2:$I$215,2,0)</f>
        <v>Post</v>
      </c>
      <c r="C5636" s="123" t="str">
        <f>VLOOKUP(A5636,Mapping!$H$2:$J$215,3,0)</f>
        <v>Post</v>
      </c>
      <c r="D5636" t="s">
        <v>115</v>
      </c>
      <c r="E5636" t="str">
        <f>VLOOKUP(D5636,Mapping!$E$2:$F$28,2,0)</f>
        <v>Avg</v>
      </c>
      <c r="F5636">
        <v>22740.958999999999</v>
      </c>
    </row>
    <row r="5637" spans="1:6" x14ac:dyDescent="0.35">
      <c r="A5637" s="56">
        <v>44327</v>
      </c>
      <c r="B5637" s="56" t="str">
        <f>VLOOKUP(A5637,Mapping!$H$2:$I$215,2,0)</f>
        <v>Post</v>
      </c>
      <c r="C5637" s="123" t="str">
        <f>VLOOKUP(A5637,Mapping!$H$2:$J$215,3,0)</f>
        <v>Post</v>
      </c>
      <c r="D5637" t="s">
        <v>115</v>
      </c>
      <c r="E5637" t="str">
        <f>VLOOKUP(D5637,Mapping!$E$2:$F$28,2,0)</f>
        <v>Avg</v>
      </c>
      <c r="F5637">
        <v>22740.958999999999</v>
      </c>
    </row>
    <row r="5638" spans="1:6" x14ac:dyDescent="0.35">
      <c r="A5638" s="56">
        <v>44328</v>
      </c>
      <c r="B5638" s="56" t="str">
        <f>VLOOKUP(A5638,Mapping!$H$2:$I$215,2,0)</f>
        <v>Post</v>
      </c>
      <c r="C5638" s="123" t="str">
        <f>VLOOKUP(A5638,Mapping!$H$2:$J$215,3,0)</f>
        <v>Post</v>
      </c>
      <c r="D5638" t="s">
        <v>115</v>
      </c>
      <c r="E5638" t="str">
        <f>VLOOKUP(D5638,Mapping!$E$2:$F$28,2,0)</f>
        <v>Avg</v>
      </c>
      <c r="F5638">
        <v>22740.958999999999</v>
      </c>
    </row>
    <row r="5639" spans="1:6" x14ac:dyDescent="0.35">
      <c r="A5639" s="56">
        <v>44329</v>
      </c>
      <c r="B5639" s="56" t="str">
        <f>VLOOKUP(A5639,Mapping!$H$2:$I$215,2,0)</f>
        <v>Post</v>
      </c>
      <c r="C5639" s="123" t="str">
        <f>VLOOKUP(A5639,Mapping!$H$2:$J$215,3,0)</f>
        <v>Post</v>
      </c>
      <c r="D5639" t="s">
        <v>115</v>
      </c>
      <c r="E5639" t="str">
        <f>VLOOKUP(D5639,Mapping!$E$2:$F$28,2,0)</f>
        <v>Avg</v>
      </c>
      <c r="F5639">
        <v>22740.958999999999</v>
      </c>
    </row>
    <row r="5640" spans="1:6" x14ac:dyDescent="0.35">
      <c r="A5640" s="56">
        <v>44330</v>
      </c>
      <c r="B5640" s="56" t="str">
        <f>VLOOKUP(A5640,Mapping!$H$2:$I$215,2,0)</f>
        <v>Post</v>
      </c>
      <c r="C5640" s="123" t="str">
        <f>VLOOKUP(A5640,Mapping!$H$2:$J$215,3,0)</f>
        <v>Post</v>
      </c>
      <c r="D5640" t="s">
        <v>115</v>
      </c>
      <c r="E5640" t="str">
        <f>VLOOKUP(D5640,Mapping!$E$2:$F$28,2,0)</f>
        <v>Avg</v>
      </c>
      <c r="F5640">
        <v>22740.958999999999</v>
      </c>
    </row>
    <row r="5641" spans="1:6" x14ac:dyDescent="0.35">
      <c r="A5641" s="56">
        <v>44331</v>
      </c>
      <c r="B5641" s="56" t="str">
        <f>VLOOKUP(A5641,Mapping!$H$2:$I$215,2,0)</f>
        <v>Post</v>
      </c>
      <c r="C5641" s="123" t="str">
        <f>VLOOKUP(A5641,Mapping!$H$2:$J$215,3,0)</f>
        <v>Post</v>
      </c>
      <c r="D5641" t="s">
        <v>115</v>
      </c>
      <c r="E5641" t="str">
        <f>VLOOKUP(D5641,Mapping!$E$2:$F$28,2,0)</f>
        <v>Avg</v>
      </c>
      <c r="F5641">
        <v>22740.958999999999</v>
      </c>
    </row>
    <row r="5642" spans="1:6" x14ac:dyDescent="0.35">
      <c r="A5642" s="56">
        <v>44332</v>
      </c>
      <c r="B5642" s="56" t="str">
        <f>VLOOKUP(A5642,Mapping!$H$2:$I$215,2,0)</f>
        <v>Post</v>
      </c>
      <c r="C5642" s="123" t="str">
        <f>VLOOKUP(A5642,Mapping!$H$2:$J$215,3,0)</f>
        <v>Post</v>
      </c>
      <c r="D5642" t="s">
        <v>115</v>
      </c>
      <c r="E5642" t="str">
        <f>VLOOKUP(D5642,Mapping!$E$2:$F$28,2,0)</f>
        <v>Avg</v>
      </c>
      <c r="F5642">
        <v>22740.958999999999</v>
      </c>
    </row>
    <row r="5643" spans="1:6" x14ac:dyDescent="0.35">
      <c r="A5643" s="56">
        <v>44333</v>
      </c>
      <c r="B5643" s="56" t="str">
        <f>VLOOKUP(A5643,Mapping!$H$2:$I$215,2,0)</f>
        <v>Post</v>
      </c>
      <c r="C5643" s="123" t="str">
        <f>VLOOKUP(A5643,Mapping!$H$2:$J$215,3,0)</f>
        <v>Post</v>
      </c>
      <c r="D5643" t="s">
        <v>115</v>
      </c>
      <c r="E5643" t="str">
        <f>VLOOKUP(D5643,Mapping!$E$2:$F$28,2,0)</f>
        <v>Avg</v>
      </c>
      <c r="F5643">
        <v>22740.958999999999</v>
      </c>
    </row>
    <row r="5644" spans="1:6" x14ac:dyDescent="0.35">
      <c r="A5644" s="56">
        <v>44334</v>
      </c>
      <c r="B5644" s="56" t="str">
        <f>VLOOKUP(A5644,Mapping!$H$2:$I$215,2,0)</f>
        <v>Post</v>
      </c>
      <c r="C5644" s="123" t="str">
        <f>VLOOKUP(A5644,Mapping!$H$2:$J$215,3,0)</f>
        <v>Post</v>
      </c>
      <c r="D5644" t="s">
        <v>115</v>
      </c>
      <c r="E5644" t="str">
        <f>VLOOKUP(D5644,Mapping!$E$2:$F$28,2,0)</f>
        <v>Avg</v>
      </c>
      <c r="F5644">
        <v>22740.958999999999</v>
      </c>
    </row>
    <row r="5645" spans="1:6" x14ac:dyDescent="0.35">
      <c r="A5645" s="56">
        <v>44335</v>
      </c>
      <c r="B5645" s="56" t="str">
        <f>VLOOKUP(A5645,Mapping!$H$2:$I$215,2,0)</f>
        <v>Post</v>
      </c>
      <c r="C5645" s="123" t="str">
        <f>VLOOKUP(A5645,Mapping!$H$2:$J$215,3,0)</f>
        <v>Post</v>
      </c>
      <c r="D5645" t="s">
        <v>115</v>
      </c>
      <c r="E5645" t="str">
        <f>VLOOKUP(D5645,Mapping!$E$2:$F$28,2,0)</f>
        <v>Avg</v>
      </c>
      <c r="F5645">
        <v>22740.958999999999</v>
      </c>
    </row>
    <row r="5646" spans="1:6" x14ac:dyDescent="0.35">
      <c r="A5646" s="56">
        <v>44336</v>
      </c>
      <c r="B5646" s="56" t="str">
        <f>VLOOKUP(A5646,Mapping!$H$2:$I$215,2,0)</f>
        <v>Post</v>
      </c>
      <c r="C5646" s="123" t="str">
        <f>VLOOKUP(A5646,Mapping!$H$2:$J$215,3,0)</f>
        <v>Post</v>
      </c>
      <c r="D5646" t="s">
        <v>115</v>
      </c>
      <c r="E5646" t="str">
        <f>VLOOKUP(D5646,Mapping!$E$2:$F$28,2,0)</f>
        <v>Avg</v>
      </c>
      <c r="F5646">
        <v>22740.958999999999</v>
      </c>
    </row>
    <row r="5647" spans="1:6" x14ac:dyDescent="0.35">
      <c r="A5647" s="56">
        <v>44337</v>
      </c>
      <c r="B5647" s="56" t="str">
        <f>VLOOKUP(A5647,Mapping!$H$2:$I$215,2,0)</f>
        <v>Post</v>
      </c>
      <c r="C5647" s="123" t="str">
        <f>VLOOKUP(A5647,Mapping!$H$2:$J$215,3,0)</f>
        <v>Post</v>
      </c>
      <c r="D5647" t="s">
        <v>115</v>
      </c>
      <c r="E5647" t="str">
        <f>VLOOKUP(D5647,Mapping!$E$2:$F$28,2,0)</f>
        <v>Avg</v>
      </c>
      <c r="F5647">
        <v>22740.958999999999</v>
      </c>
    </row>
    <row r="5648" spans="1:6" x14ac:dyDescent="0.35">
      <c r="A5648" s="56">
        <v>44338</v>
      </c>
      <c r="B5648" s="56" t="str">
        <f>VLOOKUP(A5648,Mapping!$H$2:$I$215,2,0)</f>
        <v>Post</v>
      </c>
      <c r="C5648" s="123" t="str">
        <f>VLOOKUP(A5648,Mapping!$H$2:$J$215,3,0)</f>
        <v>Post</v>
      </c>
      <c r="D5648" t="s">
        <v>115</v>
      </c>
      <c r="E5648" t="str">
        <f>VLOOKUP(D5648,Mapping!$E$2:$F$28,2,0)</f>
        <v>Avg</v>
      </c>
      <c r="F5648">
        <v>22740.958999999999</v>
      </c>
    </row>
    <row r="5649" spans="1:6" x14ac:dyDescent="0.35">
      <c r="A5649" s="56">
        <v>44339</v>
      </c>
      <c r="B5649" s="56" t="str">
        <f>VLOOKUP(A5649,Mapping!$H$2:$I$215,2,0)</f>
        <v>Post</v>
      </c>
      <c r="C5649" s="123" t="str">
        <f>VLOOKUP(A5649,Mapping!$H$2:$J$215,3,0)</f>
        <v>Post</v>
      </c>
      <c r="D5649" t="s">
        <v>115</v>
      </c>
      <c r="E5649" t="str">
        <f>VLOOKUP(D5649,Mapping!$E$2:$F$28,2,0)</f>
        <v>Avg</v>
      </c>
      <c r="F5649">
        <v>22740.958999999999</v>
      </c>
    </row>
    <row r="5650" spans="1:6" x14ac:dyDescent="0.35">
      <c r="A5650" s="56">
        <v>44340</v>
      </c>
      <c r="B5650" s="56" t="str">
        <f>VLOOKUP(A5650,Mapping!$H$2:$I$215,2,0)</f>
        <v>Post</v>
      </c>
      <c r="C5650" s="123" t="str">
        <f>VLOOKUP(A5650,Mapping!$H$2:$J$215,3,0)</f>
        <v>Post</v>
      </c>
      <c r="D5650" t="s">
        <v>115</v>
      </c>
      <c r="E5650" t="str">
        <f>VLOOKUP(D5650,Mapping!$E$2:$F$28,2,0)</f>
        <v>Avg</v>
      </c>
      <c r="F5650">
        <v>22740.958999999999</v>
      </c>
    </row>
    <row r="5651" spans="1:6" x14ac:dyDescent="0.35">
      <c r="A5651" s="56">
        <v>44341</v>
      </c>
      <c r="B5651" s="56" t="str">
        <f>VLOOKUP(A5651,Mapping!$H$2:$I$215,2,0)</f>
        <v>Post</v>
      </c>
      <c r="C5651" s="123" t="str">
        <f>VLOOKUP(A5651,Mapping!$H$2:$J$215,3,0)</f>
        <v>Post</v>
      </c>
      <c r="D5651" t="s">
        <v>115</v>
      </c>
      <c r="E5651" t="str">
        <f>VLOOKUP(D5651,Mapping!$E$2:$F$28,2,0)</f>
        <v>Avg</v>
      </c>
      <c r="F5651">
        <v>22740.958999999999</v>
      </c>
    </row>
    <row r="5652" spans="1:6" x14ac:dyDescent="0.35">
      <c r="A5652" s="56">
        <v>44342</v>
      </c>
      <c r="B5652" s="56" t="str">
        <f>VLOOKUP(A5652,Mapping!$H$2:$I$215,2,0)</f>
        <v>Post</v>
      </c>
      <c r="C5652" s="123" t="str">
        <f>VLOOKUP(A5652,Mapping!$H$2:$J$215,3,0)</f>
        <v>Post</v>
      </c>
      <c r="D5652" t="s">
        <v>115</v>
      </c>
      <c r="E5652" t="str">
        <f>VLOOKUP(D5652,Mapping!$E$2:$F$28,2,0)</f>
        <v>Avg</v>
      </c>
      <c r="F5652">
        <v>22740.958999999999</v>
      </c>
    </row>
    <row r="5653" spans="1:6" x14ac:dyDescent="0.35">
      <c r="A5653" s="56">
        <v>44343</v>
      </c>
      <c r="B5653" s="56" t="str">
        <f>VLOOKUP(A5653,Mapping!$H$2:$I$215,2,0)</f>
        <v>Post</v>
      </c>
      <c r="C5653" s="123" t="str">
        <f>VLOOKUP(A5653,Mapping!$H$2:$J$215,3,0)</f>
        <v>Post</v>
      </c>
      <c r="D5653" t="s">
        <v>115</v>
      </c>
      <c r="E5653" t="str">
        <f>VLOOKUP(D5653,Mapping!$E$2:$F$28,2,0)</f>
        <v>Avg</v>
      </c>
      <c r="F5653">
        <v>22740.958999999999</v>
      </c>
    </row>
    <row r="5654" spans="1:6" x14ac:dyDescent="0.35">
      <c r="A5654" s="56">
        <v>44344</v>
      </c>
      <c r="B5654" s="56" t="str">
        <f>VLOOKUP(A5654,Mapping!$H$2:$I$215,2,0)</f>
        <v>Post</v>
      </c>
      <c r="C5654" s="123" t="str">
        <f>VLOOKUP(A5654,Mapping!$H$2:$J$215,3,0)</f>
        <v>Post</v>
      </c>
      <c r="D5654" t="s">
        <v>115</v>
      </c>
      <c r="E5654" t="str">
        <f>VLOOKUP(D5654,Mapping!$E$2:$F$28,2,0)</f>
        <v>Avg</v>
      </c>
      <c r="F5654">
        <v>22740.958999999999</v>
      </c>
    </row>
    <row r="5655" spans="1:6" x14ac:dyDescent="0.35">
      <c r="A5655" s="56">
        <v>44345</v>
      </c>
      <c r="B5655" s="56" t="str">
        <f>VLOOKUP(A5655,Mapping!$H$2:$I$215,2,0)</f>
        <v>Post</v>
      </c>
      <c r="C5655" s="123" t="str">
        <f>VLOOKUP(A5655,Mapping!$H$2:$J$215,3,0)</f>
        <v>Post</v>
      </c>
      <c r="D5655" t="s">
        <v>115</v>
      </c>
      <c r="E5655" t="str">
        <f>VLOOKUP(D5655,Mapping!$E$2:$F$28,2,0)</f>
        <v>Avg</v>
      </c>
      <c r="F5655">
        <v>22740.958999999999</v>
      </c>
    </row>
    <row r="5656" spans="1:6" x14ac:dyDescent="0.35">
      <c r="A5656" s="56">
        <v>44346</v>
      </c>
      <c r="B5656" s="56" t="str">
        <f>VLOOKUP(A5656,Mapping!$H$2:$I$215,2,0)</f>
        <v>Post</v>
      </c>
      <c r="C5656" s="123" t="str">
        <f>VLOOKUP(A5656,Mapping!$H$2:$J$215,3,0)</f>
        <v>Post</v>
      </c>
      <c r="D5656" t="s">
        <v>115</v>
      </c>
      <c r="E5656" t="str">
        <f>VLOOKUP(D5656,Mapping!$E$2:$F$28,2,0)</f>
        <v>Avg</v>
      </c>
      <c r="F5656">
        <v>22740.958999999999</v>
      </c>
    </row>
    <row r="5657" spans="1:6" x14ac:dyDescent="0.35">
      <c r="A5657" s="56">
        <v>44347</v>
      </c>
      <c r="B5657" s="56" t="str">
        <f>VLOOKUP(A5657,Mapping!$H$2:$I$215,2,0)</f>
        <v>Post</v>
      </c>
      <c r="C5657" s="123" t="str">
        <f>VLOOKUP(A5657,Mapping!$H$2:$J$215,3,0)</f>
        <v>Post</v>
      </c>
      <c r="D5657" t="s">
        <v>115</v>
      </c>
      <c r="E5657" t="str">
        <f>VLOOKUP(D5657,Mapping!$E$2:$F$28,2,0)</f>
        <v>Avg</v>
      </c>
      <c r="F5657">
        <v>22740.958999999999</v>
      </c>
    </row>
    <row r="5658" spans="1:6" x14ac:dyDescent="0.35">
      <c r="A5658" s="56">
        <v>44348</v>
      </c>
      <c r="B5658" s="56" t="str">
        <f>VLOOKUP(A5658,Mapping!$H$2:$I$215,2,0)</f>
        <v>Post</v>
      </c>
      <c r="C5658" s="123" t="str">
        <f>VLOOKUP(A5658,Mapping!$H$2:$J$215,3,0)</f>
        <v>Post</v>
      </c>
      <c r="D5658" t="s">
        <v>115</v>
      </c>
      <c r="E5658" t="str">
        <f>VLOOKUP(D5658,Mapping!$E$2:$F$28,2,0)</f>
        <v>Avg</v>
      </c>
      <c r="F5658">
        <v>22740.958999999999</v>
      </c>
    </row>
    <row r="5659" spans="1:6" x14ac:dyDescent="0.35">
      <c r="A5659" s="56">
        <v>44349</v>
      </c>
      <c r="B5659" s="56" t="str">
        <f>VLOOKUP(A5659,Mapping!$H$2:$I$215,2,0)</f>
        <v>Post</v>
      </c>
      <c r="C5659" s="123" t="str">
        <f>VLOOKUP(A5659,Mapping!$H$2:$J$215,3,0)</f>
        <v>Post</v>
      </c>
      <c r="D5659" t="s">
        <v>115</v>
      </c>
      <c r="E5659" t="str">
        <f>VLOOKUP(D5659,Mapping!$E$2:$F$28,2,0)</f>
        <v>Avg</v>
      </c>
      <c r="F5659">
        <v>22740.958999999999</v>
      </c>
    </row>
    <row r="5660" spans="1:6" x14ac:dyDescent="0.35">
      <c r="A5660" s="56">
        <v>44350</v>
      </c>
      <c r="B5660" s="56" t="str">
        <f>VLOOKUP(A5660,Mapping!$H$2:$I$215,2,0)</f>
        <v>Post</v>
      </c>
      <c r="C5660" s="123" t="str">
        <f>VLOOKUP(A5660,Mapping!$H$2:$J$215,3,0)</f>
        <v>Post</v>
      </c>
      <c r="D5660" t="s">
        <v>115</v>
      </c>
      <c r="E5660" t="str">
        <f>VLOOKUP(D5660,Mapping!$E$2:$F$28,2,0)</f>
        <v>Avg</v>
      </c>
      <c r="F5660">
        <v>22740.958999999999</v>
      </c>
    </row>
    <row r="5661" spans="1:6" x14ac:dyDescent="0.35">
      <c r="A5661" s="56">
        <v>44351</v>
      </c>
      <c r="B5661" s="56" t="str">
        <f>VLOOKUP(A5661,Mapping!$H$2:$I$215,2,0)</f>
        <v>Post</v>
      </c>
      <c r="C5661" s="123" t="str">
        <f>VLOOKUP(A5661,Mapping!$H$2:$J$215,3,0)</f>
        <v>Post</v>
      </c>
      <c r="D5661" t="s">
        <v>115</v>
      </c>
      <c r="E5661" t="str">
        <f>VLOOKUP(D5661,Mapping!$E$2:$F$28,2,0)</f>
        <v>Avg</v>
      </c>
      <c r="F5661">
        <v>22740.958999999999</v>
      </c>
    </row>
    <row r="5662" spans="1:6" x14ac:dyDescent="0.35">
      <c r="A5662" s="56">
        <v>44352</v>
      </c>
      <c r="B5662" s="56" t="str">
        <f>VLOOKUP(A5662,Mapping!$H$2:$I$215,2,0)</f>
        <v>Post</v>
      </c>
      <c r="C5662" s="123" t="str">
        <f>VLOOKUP(A5662,Mapping!$H$2:$J$215,3,0)</f>
        <v>Post</v>
      </c>
      <c r="D5662" t="s">
        <v>115</v>
      </c>
      <c r="E5662" t="str">
        <f>VLOOKUP(D5662,Mapping!$E$2:$F$28,2,0)</f>
        <v>Avg</v>
      </c>
      <c r="F5662">
        <v>22740.958999999999</v>
      </c>
    </row>
    <row r="5663" spans="1:6" x14ac:dyDescent="0.35">
      <c r="A5663" s="56">
        <v>44353</v>
      </c>
      <c r="B5663" s="56" t="str">
        <f>VLOOKUP(A5663,Mapping!$H$2:$I$215,2,0)</f>
        <v>Post</v>
      </c>
      <c r="C5663" s="123" t="str">
        <f>VLOOKUP(A5663,Mapping!$H$2:$J$215,3,0)</f>
        <v>Post</v>
      </c>
      <c r="D5663" t="s">
        <v>115</v>
      </c>
      <c r="E5663" t="str">
        <f>VLOOKUP(D5663,Mapping!$E$2:$F$28,2,0)</f>
        <v>Avg</v>
      </c>
      <c r="F5663">
        <v>22740.958999999999</v>
      </c>
    </row>
    <row r="5664" spans="1:6" x14ac:dyDescent="0.35">
      <c r="A5664" s="56">
        <v>44354</v>
      </c>
      <c r="B5664" s="56" t="str">
        <f>VLOOKUP(A5664,Mapping!$H$2:$I$215,2,0)</f>
        <v>Post</v>
      </c>
      <c r="C5664" s="123" t="str">
        <f>VLOOKUP(A5664,Mapping!$H$2:$J$215,3,0)</f>
        <v>Post</v>
      </c>
      <c r="D5664" t="s">
        <v>115</v>
      </c>
      <c r="E5664" t="str">
        <f>VLOOKUP(D5664,Mapping!$E$2:$F$28,2,0)</f>
        <v>Avg</v>
      </c>
      <c r="F5664">
        <v>22740.958999999999</v>
      </c>
    </row>
    <row r="5665" spans="1:6" x14ac:dyDescent="0.35">
      <c r="A5665" s="56">
        <v>44355</v>
      </c>
      <c r="B5665" s="56" t="str">
        <f>VLOOKUP(A5665,Mapping!$H$2:$I$215,2,0)</f>
        <v>Post</v>
      </c>
      <c r="C5665" s="123" t="str">
        <f>VLOOKUP(A5665,Mapping!$H$2:$J$215,3,0)</f>
        <v>Post</v>
      </c>
      <c r="D5665" t="s">
        <v>115</v>
      </c>
      <c r="E5665" t="str">
        <f>VLOOKUP(D5665,Mapping!$E$2:$F$28,2,0)</f>
        <v>Avg</v>
      </c>
      <c r="F5665">
        <v>22740.958999999999</v>
      </c>
    </row>
    <row r="5666" spans="1:6" x14ac:dyDescent="0.35">
      <c r="A5666" s="56">
        <v>44356</v>
      </c>
      <c r="B5666" s="56" t="str">
        <f>VLOOKUP(A5666,Mapping!$H$2:$I$215,2,0)</f>
        <v>Post</v>
      </c>
      <c r="C5666" s="123" t="str">
        <f>VLOOKUP(A5666,Mapping!$H$2:$J$215,3,0)</f>
        <v>Post</v>
      </c>
      <c r="D5666" t="s">
        <v>115</v>
      </c>
      <c r="E5666" t="str">
        <f>VLOOKUP(D5666,Mapping!$E$2:$F$28,2,0)</f>
        <v>Avg</v>
      </c>
      <c r="F5666">
        <v>22740.958999999999</v>
      </c>
    </row>
    <row r="5667" spans="1:6" x14ac:dyDescent="0.35">
      <c r="A5667" s="56">
        <v>44357</v>
      </c>
      <c r="B5667" s="56" t="str">
        <f>VLOOKUP(A5667,Mapping!$H$2:$I$215,2,0)</f>
        <v>Post</v>
      </c>
      <c r="C5667" s="123" t="str">
        <f>VLOOKUP(A5667,Mapping!$H$2:$J$215,3,0)</f>
        <v>Post</v>
      </c>
      <c r="D5667" t="s">
        <v>115</v>
      </c>
      <c r="E5667" t="str">
        <f>VLOOKUP(D5667,Mapping!$E$2:$F$28,2,0)</f>
        <v>Avg</v>
      </c>
      <c r="F5667">
        <v>22740.958999999999</v>
      </c>
    </row>
    <row r="5668" spans="1:6" x14ac:dyDescent="0.35">
      <c r="A5668" s="56">
        <v>44358</v>
      </c>
      <c r="B5668" s="56" t="str">
        <f>VLOOKUP(A5668,Mapping!$H$2:$I$215,2,0)</f>
        <v>Post</v>
      </c>
      <c r="C5668" s="123" t="str">
        <f>VLOOKUP(A5668,Mapping!$H$2:$J$215,3,0)</f>
        <v>Post</v>
      </c>
      <c r="D5668" t="s">
        <v>115</v>
      </c>
      <c r="E5668" t="str">
        <f>VLOOKUP(D5668,Mapping!$E$2:$F$28,2,0)</f>
        <v>Avg</v>
      </c>
      <c r="F5668">
        <v>22740.958999999999</v>
      </c>
    </row>
    <row r="5669" spans="1:6" x14ac:dyDescent="0.35">
      <c r="A5669" s="56">
        <v>44359</v>
      </c>
      <c r="B5669" s="56" t="str">
        <f>VLOOKUP(A5669,Mapping!$H$2:$I$215,2,0)</f>
        <v>Post</v>
      </c>
      <c r="C5669" s="123" t="str">
        <f>VLOOKUP(A5669,Mapping!$H$2:$J$215,3,0)</f>
        <v>Post</v>
      </c>
      <c r="D5669" t="s">
        <v>115</v>
      </c>
      <c r="E5669" t="str">
        <f>VLOOKUP(D5669,Mapping!$E$2:$F$28,2,0)</f>
        <v>Avg</v>
      </c>
      <c r="F5669">
        <v>22740.958999999999</v>
      </c>
    </row>
    <row r="5670" spans="1:6" x14ac:dyDescent="0.35">
      <c r="A5670" s="56">
        <v>44360</v>
      </c>
      <c r="B5670" s="56" t="str">
        <f>VLOOKUP(A5670,Mapping!$H$2:$I$215,2,0)</f>
        <v>Post</v>
      </c>
      <c r="C5670" s="123" t="str">
        <f>VLOOKUP(A5670,Mapping!$H$2:$J$215,3,0)</f>
        <v>Post</v>
      </c>
      <c r="D5670" t="s">
        <v>115</v>
      </c>
      <c r="E5670" t="str">
        <f>VLOOKUP(D5670,Mapping!$E$2:$F$28,2,0)</f>
        <v>Avg</v>
      </c>
      <c r="F5670">
        <v>22740.958999999999</v>
      </c>
    </row>
    <row r="5671" spans="1:6" x14ac:dyDescent="0.35">
      <c r="A5671" s="56">
        <v>44361</v>
      </c>
      <c r="B5671" s="56" t="str">
        <f>VLOOKUP(A5671,Mapping!$H$2:$I$215,2,0)</f>
        <v>Post</v>
      </c>
      <c r="C5671" s="123" t="str">
        <f>VLOOKUP(A5671,Mapping!$H$2:$J$215,3,0)</f>
        <v>Post</v>
      </c>
      <c r="D5671" t="s">
        <v>115</v>
      </c>
      <c r="E5671" t="str">
        <f>VLOOKUP(D5671,Mapping!$E$2:$F$28,2,0)</f>
        <v>Avg</v>
      </c>
      <c r="F5671">
        <v>22740.958999999999</v>
      </c>
    </row>
    <row r="5672" spans="1:6" x14ac:dyDescent="0.35">
      <c r="A5672" s="56">
        <v>44362</v>
      </c>
      <c r="B5672" s="56" t="str">
        <f>VLOOKUP(A5672,Mapping!$H$2:$I$215,2,0)</f>
        <v>Post</v>
      </c>
      <c r="C5672" s="123" t="str">
        <f>VLOOKUP(A5672,Mapping!$H$2:$J$215,3,0)</f>
        <v>Post</v>
      </c>
      <c r="D5672" t="s">
        <v>115</v>
      </c>
      <c r="E5672" t="str">
        <f>VLOOKUP(D5672,Mapping!$E$2:$F$28,2,0)</f>
        <v>Avg</v>
      </c>
      <c r="F5672">
        <v>22740.958999999999</v>
      </c>
    </row>
    <row r="5673" spans="1:6" x14ac:dyDescent="0.35">
      <c r="A5673" s="56">
        <v>44363</v>
      </c>
      <c r="B5673" s="56" t="str">
        <f>VLOOKUP(A5673,Mapping!$H$2:$I$215,2,0)</f>
        <v>Post</v>
      </c>
      <c r="C5673" s="123" t="str">
        <f>VLOOKUP(A5673,Mapping!$H$2:$J$215,3,0)</f>
        <v>Post</v>
      </c>
      <c r="D5673" t="s">
        <v>115</v>
      </c>
      <c r="E5673" t="str">
        <f>VLOOKUP(D5673,Mapping!$E$2:$F$28,2,0)</f>
        <v>Avg</v>
      </c>
      <c r="F5673">
        <v>22740.958999999999</v>
      </c>
    </row>
    <row r="5674" spans="1:6" x14ac:dyDescent="0.35">
      <c r="A5674" s="56">
        <v>44364</v>
      </c>
      <c r="B5674" s="56" t="str">
        <f>VLOOKUP(A5674,Mapping!$H$2:$I$215,2,0)</f>
        <v>Post</v>
      </c>
      <c r="C5674" s="123" t="str">
        <f>VLOOKUP(A5674,Mapping!$H$2:$J$215,3,0)</f>
        <v>Post</v>
      </c>
      <c r="D5674" t="s">
        <v>115</v>
      </c>
      <c r="E5674" t="str">
        <f>VLOOKUP(D5674,Mapping!$E$2:$F$28,2,0)</f>
        <v>Avg</v>
      </c>
      <c r="F5674">
        <v>22740.958999999999</v>
      </c>
    </row>
    <row r="5675" spans="1:6" x14ac:dyDescent="0.35">
      <c r="A5675" s="56">
        <v>44365</v>
      </c>
      <c r="B5675" s="56" t="str">
        <f>VLOOKUP(A5675,Mapping!$H$2:$I$215,2,0)</f>
        <v>Post</v>
      </c>
      <c r="C5675" s="123" t="str">
        <f>VLOOKUP(A5675,Mapping!$H$2:$J$215,3,0)</f>
        <v>Post</v>
      </c>
      <c r="D5675" t="s">
        <v>115</v>
      </c>
      <c r="E5675" t="str">
        <f>VLOOKUP(D5675,Mapping!$E$2:$F$28,2,0)</f>
        <v>Avg</v>
      </c>
      <c r="F5675">
        <v>22740.958999999999</v>
      </c>
    </row>
    <row r="5676" spans="1:6" x14ac:dyDescent="0.35">
      <c r="A5676" s="56">
        <v>44366</v>
      </c>
      <c r="B5676" s="56" t="str">
        <f>VLOOKUP(A5676,Mapping!$H$2:$I$215,2,0)</f>
        <v>Post</v>
      </c>
      <c r="C5676" s="123" t="str">
        <f>VLOOKUP(A5676,Mapping!$H$2:$J$215,3,0)</f>
        <v>Post</v>
      </c>
      <c r="D5676" t="s">
        <v>115</v>
      </c>
      <c r="E5676" t="str">
        <f>VLOOKUP(D5676,Mapping!$E$2:$F$28,2,0)</f>
        <v>Avg</v>
      </c>
      <c r="F5676">
        <v>22740.958999999999</v>
      </c>
    </row>
    <row r="5677" spans="1:6" x14ac:dyDescent="0.35">
      <c r="A5677" s="56">
        <v>44367</v>
      </c>
      <c r="B5677" s="56" t="str">
        <f>VLOOKUP(A5677,Mapping!$H$2:$I$215,2,0)</f>
        <v>Post</v>
      </c>
      <c r="C5677" s="123" t="str">
        <f>VLOOKUP(A5677,Mapping!$H$2:$J$215,3,0)</f>
        <v>Post</v>
      </c>
      <c r="D5677" t="s">
        <v>115</v>
      </c>
      <c r="E5677" t="str">
        <f>VLOOKUP(D5677,Mapping!$E$2:$F$28,2,0)</f>
        <v>Avg</v>
      </c>
      <c r="F5677">
        <v>22740.958999999999</v>
      </c>
    </row>
    <row r="5678" spans="1:6" x14ac:dyDescent="0.35">
      <c r="A5678" s="56">
        <v>44368</v>
      </c>
      <c r="B5678" s="56" t="str">
        <f>VLOOKUP(A5678,Mapping!$H$2:$I$215,2,0)</f>
        <v>Post</v>
      </c>
      <c r="C5678" s="123" t="str">
        <f>VLOOKUP(A5678,Mapping!$H$2:$J$215,3,0)</f>
        <v>Post</v>
      </c>
      <c r="D5678" t="s">
        <v>115</v>
      </c>
      <c r="E5678" t="str">
        <f>VLOOKUP(D5678,Mapping!$E$2:$F$28,2,0)</f>
        <v>Avg</v>
      </c>
      <c r="F5678">
        <v>22740.958999999999</v>
      </c>
    </row>
    <row r="5679" spans="1:6" x14ac:dyDescent="0.35">
      <c r="A5679" s="56">
        <v>44369</v>
      </c>
      <c r="B5679" s="56" t="str">
        <f>VLOOKUP(A5679,Mapping!$H$2:$I$215,2,0)</f>
        <v>Post</v>
      </c>
      <c r="C5679" s="123" t="str">
        <f>VLOOKUP(A5679,Mapping!$H$2:$J$215,3,0)</f>
        <v>Post</v>
      </c>
      <c r="D5679" t="s">
        <v>115</v>
      </c>
      <c r="E5679" t="str">
        <f>VLOOKUP(D5679,Mapping!$E$2:$F$28,2,0)</f>
        <v>Avg</v>
      </c>
      <c r="F5679">
        <v>22740.958999999999</v>
      </c>
    </row>
    <row r="5680" spans="1:6" x14ac:dyDescent="0.35">
      <c r="A5680" s="56">
        <v>44370</v>
      </c>
      <c r="B5680" s="56" t="str">
        <f>VLOOKUP(A5680,Mapping!$H$2:$I$215,2,0)</f>
        <v>Post</v>
      </c>
      <c r="C5680" s="123">
        <f>VLOOKUP(A5680,Mapping!$H$2:$J$215,3,0)</f>
        <v>0</v>
      </c>
      <c r="D5680" t="s">
        <v>115</v>
      </c>
      <c r="E5680" t="str">
        <f>VLOOKUP(D5680,Mapping!$E$2:$F$28,2,0)</f>
        <v>Avg</v>
      </c>
      <c r="F5680">
        <v>22740.958999999999</v>
      </c>
    </row>
    <row r="5681" spans="1:6" x14ac:dyDescent="0.35">
      <c r="A5681" s="56">
        <v>44371</v>
      </c>
      <c r="B5681" s="56" t="str">
        <f>VLOOKUP(A5681,Mapping!$H$2:$I$215,2,0)</f>
        <v>Post</v>
      </c>
      <c r="C5681" s="123">
        <f>VLOOKUP(A5681,Mapping!$H$2:$J$215,3,0)</f>
        <v>0</v>
      </c>
      <c r="D5681" t="s">
        <v>115</v>
      </c>
      <c r="E5681" t="str">
        <f>VLOOKUP(D5681,Mapping!$E$2:$F$28,2,0)</f>
        <v>Avg</v>
      </c>
      <c r="F5681">
        <v>22740.958999999999</v>
      </c>
    </row>
    <row r="5682" spans="1:6" x14ac:dyDescent="0.35">
      <c r="A5682" s="56">
        <v>44372</v>
      </c>
      <c r="B5682" s="56" t="str">
        <f>VLOOKUP(A5682,Mapping!$H$2:$I$215,2,0)</f>
        <v>Post</v>
      </c>
      <c r="C5682" s="123">
        <f>VLOOKUP(A5682,Mapping!$H$2:$J$215,3,0)</f>
        <v>0</v>
      </c>
      <c r="D5682" t="s">
        <v>115</v>
      </c>
      <c r="E5682" t="str">
        <f>VLOOKUP(D5682,Mapping!$E$2:$F$28,2,0)</f>
        <v>Avg</v>
      </c>
      <c r="F5682">
        <v>22740.958999999999</v>
      </c>
    </row>
    <row r="5683" spans="1:6" x14ac:dyDescent="0.35">
      <c r="A5683" s="56">
        <v>44373</v>
      </c>
      <c r="B5683" s="56" t="str">
        <f>VLOOKUP(A5683,Mapping!$H$2:$I$215,2,0)</f>
        <v>Post</v>
      </c>
      <c r="C5683" s="123">
        <f>VLOOKUP(A5683,Mapping!$H$2:$J$215,3,0)</f>
        <v>0</v>
      </c>
      <c r="D5683" t="s">
        <v>115</v>
      </c>
      <c r="E5683" t="str">
        <f>VLOOKUP(D5683,Mapping!$E$2:$F$28,2,0)</f>
        <v>Avg</v>
      </c>
      <c r="F5683">
        <v>22740.958999999999</v>
      </c>
    </row>
    <row r="5684" spans="1:6" x14ac:dyDescent="0.35">
      <c r="A5684" s="56">
        <v>44374</v>
      </c>
      <c r="B5684" s="56" t="str">
        <f>VLOOKUP(A5684,Mapping!$H$2:$I$215,2,0)</f>
        <v>Post</v>
      </c>
      <c r="C5684" s="123">
        <f>VLOOKUP(A5684,Mapping!$H$2:$J$215,3,0)</f>
        <v>0</v>
      </c>
      <c r="D5684" t="s">
        <v>115</v>
      </c>
      <c r="E5684" t="str">
        <f>VLOOKUP(D5684,Mapping!$E$2:$F$28,2,0)</f>
        <v>Avg</v>
      </c>
      <c r="F5684">
        <v>22740.958999999999</v>
      </c>
    </row>
    <row r="5685" spans="1:6" x14ac:dyDescent="0.35">
      <c r="A5685" s="56">
        <v>44375</v>
      </c>
      <c r="B5685" s="56" t="str">
        <f>VLOOKUP(A5685,Mapping!$H$2:$I$215,2,0)</f>
        <v>Post</v>
      </c>
      <c r="C5685" s="123">
        <f>VLOOKUP(A5685,Mapping!$H$2:$J$215,3,0)</f>
        <v>0</v>
      </c>
      <c r="D5685" t="s">
        <v>115</v>
      </c>
      <c r="E5685" t="str">
        <f>VLOOKUP(D5685,Mapping!$E$2:$F$28,2,0)</f>
        <v>Avg</v>
      </c>
      <c r="F5685">
        <v>22740.958999999999</v>
      </c>
    </row>
    <row r="5686" spans="1:6" x14ac:dyDescent="0.35">
      <c r="A5686" s="56">
        <v>44376</v>
      </c>
      <c r="B5686" s="56" t="str">
        <f>VLOOKUP(A5686,Mapping!$H$2:$I$215,2,0)</f>
        <v>Post</v>
      </c>
      <c r="C5686" s="123">
        <f>VLOOKUP(A5686,Mapping!$H$2:$J$215,3,0)</f>
        <v>0</v>
      </c>
      <c r="D5686" t="s">
        <v>115</v>
      </c>
      <c r="E5686" t="str">
        <f>VLOOKUP(D5686,Mapping!$E$2:$F$28,2,0)</f>
        <v>Avg</v>
      </c>
      <c r="F5686">
        <v>22740.958999999999</v>
      </c>
    </row>
    <row r="5687" spans="1:6" x14ac:dyDescent="0.35">
      <c r="A5687" s="56">
        <v>44377</v>
      </c>
      <c r="B5687" s="56" t="str">
        <f>VLOOKUP(A5687,Mapping!$H$2:$I$215,2,0)</f>
        <v>Post</v>
      </c>
      <c r="C5687" s="123">
        <f>VLOOKUP(A5687,Mapping!$H$2:$J$215,3,0)</f>
        <v>0</v>
      </c>
      <c r="D5687" t="s">
        <v>115</v>
      </c>
      <c r="E5687" t="str">
        <f>VLOOKUP(D5687,Mapping!$E$2:$F$28,2,0)</f>
        <v>Avg</v>
      </c>
      <c r="F5687">
        <v>22740.958999999999</v>
      </c>
    </row>
    <row r="5688" spans="1:6" x14ac:dyDescent="0.35">
      <c r="A5688" s="56">
        <v>44378</v>
      </c>
      <c r="B5688" s="56" t="str">
        <f>VLOOKUP(A5688,Mapping!$H$2:$I$215,2,0)</f>
        <v>Post</v>
      </c>
      <c r="C5688" s="123">
        <f>VLOOKUP(A5688,Mapping!$H$2:$J$215,3,0)</f>
        <v>0</v>
      </c>
      <c r="D5688" t="s">
        <v>115</v>
      </c>
      <c r="E5688" t="str">
        <f>VLOOKUP(D5688,Mapping!$E$2:$F$28,2,0)</f>
        <v>Avg</v>
      </c>
      <c r="F5688">
        <v>23173.495999999999</v>
      </c>
    </row>
    <row r="5689" spans="1:6" x14ac:dyDescent="0.35">
      <c r="A5689" s="56">
        <v>44379</v>
      </c>
      <c r="B5689" s="56" t="str">
        <f>VLOOKUP(A5689,Mapping!$H$2:$I$215,2,0)</f>
        <v>Post</v>
      </c>
      <c r="C5689" s="123">
        <f>VLOOKUP(A5689,Mapping!$H$2:$J$215,3,0)</f>
        <v>0</v>
      </c>
      <c r="D5689" t="s">
        <v>115</v>
      </c>
      <c r="E5689" t="str">
        <f>VLOOKUP(D5689,Mapping!$E$2:$F$28,2,0)</f>
        <v>Avg</v>
      </c>
      <c r="F5689">
        <v>23173.495999999999</v>
      </c>
    </row>
    <row r="5690" spans="1:6" x14ac:dyDescent="0.35">
      <c r="A5690" s="56">
        <v>44380</v>
      </c>
      <c r="B5690" s="56" t="str">
        <f>VLOOKUP(A5690,Mapping!$H$2:$I$215,2,0)</f>
        <v>Post</v>
      </c>
      <c r="C5690" s="123">
        <f>VLOOKUP(A5690,Mapping!$H$2:$J$215,3,0)</f>
        <v>0</v>
      </c>
      <c r="D5690" t="s">
        <v>115</v>
      </c>
      <c r="E5690" t="str">
        <f>VLOOKUP(D5690,Mapping!$E$2:$F$28,2,0)</f>
        <v>Avg</v>
      </c>
      <c r="F5690">
        <v>23173.495999999999</v>
      </c>
    </row>
    <row r="5691" spans="1:6" x14ac:dyDescent="0.35">
      <c r="A5691" s="56">
        <v>44381</v>
      </c>
      <c r="B5691" s="56" t="str">
        <f>VLOOKUP(A5691,Mapping!$H$2:$I$215,2,0)</f>
        <v>Post</v>
      </c>
      <c r="C5691" s="123">
        <f>VLOOKUP(A5691,Mapping!$H$2:$J$215,3,0)</f>
        <v>0</v>
      </c>
      <c r="D5691" t="s">
        <v>115</v>
      </c>
      <c r="E5691" t="str">
        <f>VLOOKUP(D5691,Mapping!$E$2:$F$28,2,0)</f>
        <v>Avg</v>
      </c>
      <c r="F5691">
        <v>23173.495999999999</v>
      </c>
    </row>
    <row r="5692" spans="1:6" x14ac:dyDescent="0.35">
      <c r="A5692" s="56">
        <v>44382</v>
      </c>
      <c r="B5692" s="56" t="str">
        <f>VLOOKUP(A5692,Mapping!$H$2:$I$215,2,0)</f>
        <v>Post</v>
      </c>
      <c r="C5692" s="123">
        <f>VLOOKUP(A5692,Mapping!$H$2:$J$215,3,0)</f>
        <v>0</v>
      </c>
      <c r="D5692" t="s">
        <v>115</v>
      </c>
      <c r="E5692" t="str">
        <f>VLOOKUP(D5692,Mapping!$E$2:$F$28,2,0)</f>
        <v>Avg</v>
      </c>
      <c r="F5692">
        <v>23173.495999999999</v>
      </c>
    </row>
    <row r="5693" spans="1:6" x14ac:dyDescent="0.35">
      <c r="A5693" s="56">
        <v>44383</v>
      </c>
      <c r="B5693" s="56" t="str">
        <f>VLOOKUP(A5693,Mapping!$H$2:$I$215,2,0)</f>
        <v>Post</v>
      </c>
      <c r="C5693" s="123">
        <f>VLOOKUP(A5693,Mapping!$H$2:$J$215,3,0)</f>
        <v>0</v>
      </c>
      <c r="D5693" t="s">
        <v>115</v>
      </c>
      <c r="E5693" t="str">
        <f>VLOOKUP(D5693,Mapping!$E$2:$F$28,2,0)</f>
        <v>Avg</v>
      </c>
      <c r="F5693">
        <v>23173.495999999999</v>
      </c>
    </row>
    <row r="5694" spans="1:6" x14ac:dyDescent="0.35">
      <c r="A5694" s="56">
        <v>44384</v>
      </c>
      <c r="B5694" s="56" t="str">
        <f>VLOOKUP(A5694,Mapping!$H$2:$I$215,2,0)</f>
        <v>Post</v>
      </c>
      <c r="C5694" s="123">
        <f>VLOOKUP(A5694,Mapping!$H$2:$J$215,3,0)</f>
        <v>0</v>
      </c>
      <c r="D5694" t="s">
        <v>115</v>
      </c>
      <c r="E5694" t="str">
        <f>VLOOKUP(D5694,Mapping!$E$2:$F$28,2,0)</f>
        <v>Avg</v>
      </c>
      <c r="F5694">
        <v>23173.495999999999</v>
      </c>
    </row>
    <row r="5695" spans="1:6" x14ac:dyDescent="0.35">
      <c r="A5695" s="56">
        <v>44385</v>
      </c>
      <c r="B5695" s="56" t="str">
        <f>VLOOKUP(A5695,Mapping!$H$2:$I$215,2,0)</f>
        <v>Post</v>
      </c>
      <c r="C5695" s="123">
        <f>VLOOKUP(A5695,Mapping!$H$2:$J$215,3,0)</f>
        <v>0</v>
      </c>
      <c r="D5695" t="s">
        <v>115</v>
      </c>
      <c r="E5695" t="str">
        <f>VLOOKUP(D5695,Mapping!$E$2:$F$28,2,0)</f>
        <v>Avg</v>
      </c>
      <c r="F5695">
        <v>23173.495999999999</v>
      </c>
    </row>
    <row r="5696" spans="1:6" x14ac:dyDescent="0.35">
      <c r="A5696" s="56">
        <v>44386</v>
      </c>
      <c r="B5696" s="56" t="str">
        <f>VLOOKUP(A5696,Mapping!$H$2:$I$215,2,0)</f>
        <v>Post</v>
      </c>
      <c r="C5696" s="123">
        <f>VLOOKUP(A5696,Mapping!$H$2:$J$215,3,0)</f>
        <v>0</v>
      </c>
      <c r="D5696" t="s">
        <v>115</v>
      </c>
      <c r="E5696" t="str">
        <f>VLOOKUP(D5696,Mapping!$E$2:$F$28,2,0)</f>
        <v>Avg</v>
      </c>
      <c r="F5696">
        <v>23173.495999999999</v>
      </c>
    </row>
    <row r="5697" spans="1:6" x14ac:dyDescent="0.35">
      <c r="A5697" s="56">
        <v>44387</v>
      </c>
      <c r="B5697" s="56" t="str">
        <f>VLOOKUP(A5697,Mapping!$H$2:$I$215,2,0)</f>
        <v>Post</v>
      </c>
      <c r="C5697" s="123">
        <f>VLOOKUP(A5697,Mapping!$H$2:$J$215,3,0)</f>
        <v>0</v>
      </c>
      <c r="D5697" t="s">
        <v>115</v>
      </c>
      <c r="E5697" t="str">
        <f>VLOOKUP(D5697,Mapping!$E$2:$F$28,2,0)</f>
        <v>Avg</v>
      </c>
      <c r="F5697">
        <v>23173.495999999999</v>
      </c>
    </row>
    <row r="5698" spans="1:6" x14ac:dyDescent="0.35">
      <c r="A5698" s="56">
        <v>44388</v>
      </c>
      <c r="B5698" s="56" t="str">
        <f>VLOOKUP(A5698,Mapping!$H$2:$I$215,2,0)</f>
        <v>Post</v>
      </c>
      <c r="C5698" s="123">
        <f>VLOOKUP(A5698,Mapping!$H$2:$J$215,3,0)</f>
        <v>0</v>
      </c>
      <c r="D5698" t="s">
        <v>115</v>
      </c>
      <c r="E5698" t="str">
        <f>VLOOKUP(D5698,Mapping!$E$2:$F$28,2,0)</f>
        <v>Avg</v>
      </c>
      <c r="F5698">
        <v>23173.495999999999</v>
      </c>
    </row>
    <row r="5699" spans="1:6" x14ac:dyDescent="0.35">
      <c r="A5699" s="56">
        <v>44389</v>
      </c>
      <c r="B5699" s="56" t="str">
        <f>VLOOKUP(A5699,Mapping!$H$2:$I$215,2,0)</f>
        <v>Post</v>
      </c>
      <c r="C5699" s="123">
        <f>VLOOKUP(A5699,Mapping!$H$2:$J$215,3,0)</f>
        <v>0</v>
      </c>
      <c r="D5699" t="s">
        <v>115</v>
      </c>
      <c r="E5699" t="str">
        <f>VLOOKUP(D5699,Mapping!$E$2:$F$28,2,0)</f>
        <v>Avg</v>
      </c>
      <c r="F5699">
        <v>23173.495999999999</v>
      </c>
    </row>
    <row r="5700" spans="1:6" x14ac:dyDescent="0.35">
      <c r="A5700" s="56">
        <v>44390</v>
      </c>
      <c r="B5700" s="56" t="str">
        <f>VLOOKUP(A5700,Mapping!$H$2:$I$215,2,0)</f>
        <v>Post</v>
      </c>
      <c r="C5700" s="123">
        <f>VLOOKUP(A5700,Mapping!$H$2:$J$215,3,0)</f>
        <v>0</v>
      </c>
      <c r="D5700" t="s">
        <v>115</v>
      </c>
      <c r="E5700" t="str">
        <f>VLOOKUP(D5700,Mapping!$E$2:$F$28,2,0)</f>
        <v>Avg</v>
      </c>
      <c r="F5700">
        <v>23173.495999999999</v>
      </c>
    </row>
    <row r="5701" spans="1:6" x14ac:dyDescent="0.35">
      <c r="A5701" s="56">
        <v>44391</v>
      </c>
      <c r="B5701" s="56" t="str">
        <f>VLOOKUP(A5701,Mapping!$H$2:$I$215,2,0)</f>
        <v>Post</v>
      </c>
      <c r="C5701" s="123">
        <f>VLOOKUP(A5701,Mapping!$H$2:$J$215,3,0)</f>
        <v>0</v>
      </c>
      <c r="D5701" t="s">
        <v>115</v>
      </c>
      <c r="E5701" t="str">
        <f>VLOOKUP(D5701,Mapping!$E$2:$F$28,2,0)</f>
        <v>Avg</v>
      </c>
      <c r="F5701">
        <v>23173.495999999999</v>
      </c>
    </row>
    <row r="5702" spans="1:6" x14ac:dyDescent="0.35">
      <c r="A5702" s="56">
        <v>44392</v>
      </c>
      <c r="B5702" s="56" t="str">
        <f>VLOOKUP(A5702,Mapping!$H$2:$I$215,2,0)</f>
        <v>Post</v>
      </c>
      <c r="C5702" s="123">
        <f>VLOOKUP(A5702,Mapping!$H$2:$J$215,3,0)</f>
        <v>0</v>
      </c>
      <c r="D5702" t="s">
        <v>115</v>
      </c>
      <c r="E5702" t="str">
        <f>VLOOKUP(D5702,Mapping!$E$2:$F$28,2,0)</f>
        <v>Avg</v>
      </c>
      <c r="F5702">
        <v>23173.495999999999</v>
      </c>
    </row>
    <row r="5703" spans="1:6" x14ac:dyDescent="0.35">
      <c r="A5703" s="56">
        <v>44393</v>
      </c>
      <c r="B5703" s="56" t="str">
        <f>VLOOKUP(A5703,Mapping!$H$2:$I$215,2,0)</f>
        <v>Post</v>
      </c>
      <c r="C5703" s="123">
        <f>VLOOKUP(A5703,Mapping!$H$2:$J$215,3,0)</f>
        <v>0</v>
      </c>
      <c r="D5703" t="s">
        <v>115</v>
      </c>
      <c r="E5703" t="str">
        <f>VLOOKUP(D5703,Mapping!$E$2:$F$28,2,0)</f>
        <v>Avg</v>
      </c>
      <c r="F5703">
        <v>23173.495999999999</v>
      </c>
    </row>
    <row r="5704" spans="1:6" x14ac:dyDescent="0.35">
      <c r="A5704" s="56">
        <v>44394</v>
      </c>
      <c r="B5704" s="56" t="str">
        <f>VLOOKUP(A5704,Mapping!$H$2:$I$215,2,0)</f>
        <v>Post</v>
      </c>
      <c r="C5704" s="123">
        <f>VLOOKUP(A5704,Mapping!$H$2:$J$215,3,0)</f>
        <v>0</v>
      </c>
      <c r="D5704" t="s">
        <v>115</v>
      </c>
      <c r="E5704" t="str">
        <f>VLOOKUP(D5704,Mapping!$E$2:$F$28,2,0)</f>
        <v>Avg</v>
      </c>
      <c r="F5704">
        <v>23173.495999999999</v>
      </c>
    </row>
    <row r="5705" spans="1:6" x14ac:dyDescent="0.35">
      <c r="A5705" s="56">
        <v>44395</v>
      </c>
      <c r="B5705" s="56" t="str">
        <f>VLOOKUP(A5705,Mapping!$H$2:$I$215,2,0)</f>
        <v>Post</v>
      </c>
      <c r="C5705" s="123">
        <f>VLOOKUP(A5705,Mapping!$H$2:$J$215,3,0)</f>
        <v>0</v>
      </c>
      <c r="D5705" t="s">
        <v>115</v>
      </c>
      <c r="E5705" t="str">
        <f>VLOOKUP(D5705,Mapping!$E$2:$F$28,2,0)</f>
        <v>Avg</v>
      </c>
      <c r="F5705">
        <v>23173.495999999999</v>
      </c>
    </row>
    <row r="5706" spans="1:6" x14ac:dyDescent="0.35">
      <c r="A5706" s="56">
        <v>44396</v>
      </c>
      <c r="B5706" s="56" t="str">
        <f>VLOOKUP(A5706,Mapping!$H$2:$I$215,2,0)</f>
        <v>Post</v>
      </c>
      <c r="C5706" s="123">
        <f>VLOOKUP(A5706,Mapping!$H$2:$J$215,3,0)</f>
        <v>0</v>
      </c>
      <c r="D5706" t="s">
        <v>115</v>
      </c>
      <c r="E5706" t="str">
        <f>VLOOKUP(D5706,Mapping!$E$2:$F$28,2,0)</f>
        <v>Avg</v>
      </c>
      <c r="F5706">
        <v>23173.495999999999</v>
      </c>
    </row>
    <row r="5707" spans="1:6" x14ac:dyDescent="0.35">
      <c r="A5707" s="56">
        <v>44397</v>
      </c>
      <c r="B5707" s="56" t="str">
        <f>VLOOKUP(A5707,Mapping!$H$2:$I$215,2,0)</f>
        <v>Post</v>
      </c>
      <c r="C5707" s="123">
        <f>VLOOKUP(A5707,Mapping!$H$2:$J$215,3,0)</f>
        <v>0</v>
      </c>
      <c r="D5707" t="s">
        <v>115</v>
      </c>
      <c r="E5707" t="str">
        <f>VLOOKUP(D5707,Mapping!$E$2:$F$28,2,0)</f>
        <v>Avg</v>
      </c>
      <c r="F5707">
        <v>23173.495999999999</v>
      </c>
    </row>
    <row r="5708" spans="1:6" x14ac:dyDescent="0.35">
      <c r="A5708" s="56">
        <v>44398</v>
      </c>
      <c r="B5708" s="56" t="str">
        <f>VLOOKUP(A5708,Mapping!$H$2:$I$215,2,0)</f>
        <v>Post</v>
      </c>
      <c r="C5708" s="123">
        <f>VLOOKUP(A5708,Mapping!$H$2:$J$215,3,0)</f>
        <v>0</v>
      </c>
      <c r="D5708" t="s">
        <v>115</v>
      </c>
      <c r="E5708" t="str">
        <f>VLOOKUP(D5708,Mapping!$E$2:$F$28,2,0)</f>
        <v>Avg</v>
      </c>
      <c r="F5708">
        <v>23173.495999999999</v>
      </c>
    </row>
    <row r="5709" spans="1:6" x14ac:dyDescent="0.35">
      <c r="A5709" s="56">
        <v>44399</v>
      </c>
      <c r="B5709" s="56" t="str">
        <f>VLOOKUP(A5709,Mapping!$H$2:$I$215,2,0)</f>
        <v>Post</v>
      </c>
      <c r="C5709" s="123">
        <f>VLOOKUP(A5709,Mapping!$H$2:$J$215,3,0)</f>
        <v>0</v>
      </c>
      <c r="D5709" t="s">
        <v>115</v>
      </c>
      <c r="E5709" t="str">
        <f>VLOOKUP(D5709,Mapping!$E$2:$F$28,2,0)</f>
        <v>Avg</v>
      </c>
      <c r="F5709">
        <v>23173.495999999999</v>
      </c>
    </row>
    <row r="5710" spans="1:6" x14ac:dyDescent="0.35">
      <c r="A5710" s="56">
        <v>44400</v>
      </c>
      <c r="B5710" s="56" t="str">
        <f>VLOOKUP(A5710,Mapping!$H$2:$I$215,2,0)</f>
        <v>Post</v>
      </c>
      <c r="C5710" s="123">
        <f>VLOOKUP(A5710,Mapping!$H$2:$J$215,3,0)</f>
        <v>0</v>
      </c>
      <c r="D5710" t="s">
        <v>115</v>
      </c>
      <c r="E5710" t="str">
        <f>VLOOKUP(D5710,Mapping!$E$2:$F$28,2,0)</f>
        <v>Avg</v>
      </c>
      <c r="F5710">
        <v>23173.495999999999</v>
      </c>
    </row>
    <row r="5711" spans="1:6" x14ac:dyDescent="0.35">
      <c r="A5711" s="56">
        <v>44401</v>
      </c>
      <c r="B5711" s="56" t="str">
        <f>VLOOKUP(A5711,Mapping!$H$2:$I$215,2,0)</f>
        <v>Post</v>
      </c>
      <c r="C5711" s="123">
        <f>VLOOKUP(A5711,Mapping!$H$2:$J$215,3,0)</f>
        <v>0</v>
      </c>
      <c r="D5711" t="s">
        <v>115</v>
      </c>
      <c r="E5711" t="str">
        <f>VLOOKUP(D5711,Mapping!$E$2:$F$28,2,0)</f>
        <v>Avg</v>
      </c>
      <c r="F5711">
        <v>23173.495999999999</v>
      </c>
    </row>
    <row r="5712" spans="1:6" x14ac:dyDescent="0.35">
      <c r="A5712" s="56">
        <v>44402</v>
      </c>
      <c r="B5712" s="56" t="str">
        <f>VLOOKUP(A5712,Mapping!$H$2:$I$215,2,0)</f>
        <v>Post</v>
      </c>
      <c r="C5712" s="123">
        <f>VLOOKUP(A5712,Mapping!$H$2:$J$215,3,0)</f>
        <v>0</v>
      </c>
      <c r="D5712" t="s">
        <v>115</v>
      </c>
      <c r="E5712" t="str">
        <f>VLOOKUP(D5712,Mapping!$E$2:$F$28,2,0)</f>
        <v>Avg</v>
      </c>
      <c r="F5712">
        <v>23173.495999999999</v>
      </c>
    </row>
    <row r="5713" spans="1:6" x14ac:dyDescent="0.35">
      <c r="A5713" s="56">
        <v>44403</v>
      </c>
      <c r="B5713" s="56" t="str">
        <f>VLOOKUP(A5713,Mapping!$H$2:$I$215,2,0)</f>
        <v>Post</v>
      </c>
      <c r="C5713" s="123">
        <f>VLOOKUP(A5713,Mapping!$H$2:$J$215,3,0)</f>
        <v>0</v>
      </c>
      <c r="D5713" t="s">
        <v>115</v>
      </c>
      <c r="E5713" t="str">
        <f>VLOOKUP(D5713,Mapping!$E$2:$F$28,2,0)</f>
        <v>Avg</v>
      </c>
      <c r="F5713">
        <v>23173.495999999999</v>
      </c>
    </row>
    <row r="5714" spans="1:6" x14ac:dyDescent="0.35">
      <c r="A5714" s="56">
        <v>44404</v>
      </c>
      <c r="B5714" s="56" t="str">
        <f>VLOOKUP(A5714,Mapping!$H$2:$I$215,2,0)</f>
        <v>Post</v>
      </c>
      <c r="C5714" s="123">
        <f>VLOOKUP(A5714,Mapping!$H$2:$J$215,3,0)</f>
        <v>0</v>
      </c>
      <c r="D5714" t="s">
        <v>115</v>
      </c>
      <c r="E5714" t="str">
        <f>VLOOKUP(D5714,Mapping!$E$2:$F$28,2,0)</f>
        <v>Avg</v>
      </c>
      <c r="F5714">
        <v>23173.495999999999</v>
      </c>
    </row>
    <row r="5715" spans="1:6" x14ac:dyDescent="0.35">
      <c r="A5715" s="56">
        <v>44405</v>
      </c>
      <c r="B5715" s="56" t="str">
        <f>VLOOKUP(A5715,Mapping!$H$2:$I$215,2,0)</f>
        <v>Post</v>
      </c>
      <c r="C5715" s="123">
        <f>VLOOKUP(A5715,Mapping!$H$2:$J$215,3,0)</f>
        <v>0</v>
      </c>
      <c r="D5715" t="s">
        <v>115</v>
      </c>
      <c r="E5715" t="str">
        <f>VLOOKUP(D5715,Mapping!$E$2:$F$28,2,0)</f>
        <v>Avg</v>
      </c>
      <c r="F5715">
        <v>23173.495999999999</v>
      </c>
    </row>
    <row r="5716" spans="1:6" x14ac:dyDescent="0.35">
      <c r="A5716" s="56">
        <v>44406</v>
      </c>
      <c r="B5716" s="56" t="str">
        <f>VLOOKUP(A5716,Mapping!$H$2:$I$215,2,0)</f>
        <v>Post</v>
      </c>
      <c r="C5716" s="123">
        <f>VLOOKUP(A5716,Mapping!$H$2:$J$215,3,0)</f>
        <v>0</v>
      </c>
      <c r="D5716" t="s">
        <v>115</v>
      </c>
      <c r="E5716" t="str">
        <f>VLOOKUP(D5716,Mapping!$E$2:$F$28,2,0)</f>
        <v>Avg</v>
      </c>
      <c r="F5716">
        <v>23173.495999999999</v>
      </c>
    </row>
    <row r="5717" spans="1:6" x14ac:dyDescent="0.35">
      <c r="A5717" s="56">
        <v>44407</v>
      </c>
      <c r="B5717" s="56" t="str">
        <f>VLOOKUP(A5717,Mapping!$H$2:$I$215,2,0)</f>
        <v>Post</v>
      </c>
      <c r="C5717" s="123">
        <f>VLOOKUP(A5717,Mapping!$H$2:$J$215,3,0)</f>
        <v>0</v>
      </c>
      <c r="D5717" t="s">
        <v>115</v>
      </c>
      <c r="E5717" t="str">
        <f>VLOOKUP(D5717,Mapping!$E$2:$F$28,2,0)</f>
        <v>Avg</v>
      </c>
      <c r="F5717">
        <v>23173.495999999999</v>
      </c>
    </row>
    <row r="5718" spans="1:6" x14ac:dyDescent="0.35">
      <c r="A5718" s="56">
        <v>44408</v>
      </c>
      <c r="B5718" s="56" t="str">
        <f>VLOOKUP(A5718,Mapping!$H$2:$I$215,2,0)</f>
        <v>Post</v>
      </c>
      <c r="C5718" s="123">
        <f>VLOOKUP(A5718,Mapping!$H$2:$J$215,3,0)</f>
        <v>0</v>
      </c>
      <c r="D5718" t="s">
        <v>115</v>
      </c>
      <c r="E5718" t="str">
        <f>VLOOKUP(D5718,Mapping!$E$2:$F$28,2,0)</f>
        <v>Avg</v>
      </c>
      <c r="F5718">
        <v>23173.495999999999</v>
      </c>
    </row>
    <row r="5719" spans="1:6" x14ac:dyDescent="0.35">
      <c r="A5719" s="56">
        <v>44409</v>
      </c>
      <c r="B5719" s="56" t="str">
        <f>VLOOKUP(A5719,Mapping!$H$2:$I$215,2,0)</f>
        <v>Post</v>
      </c>
      <c r="C5719" s="123">
        <f>VLOOKUP(A5719,Mapping!$H$2:$J$215,3,0)</f>
        <v>0</v>
      </c>
      <c r="D5719" t="s">
        <v>115</v>
      </c>
      <c r="E5719" t="str">
        <f>VLOOKUP(D5719,Mapping!$E$2:$F$28,2,0)</f>
        <v>Avg</v>
      </c>
      <c r="F5719">
        <v>23173.495999999999</v>
      </c>
    </row>
    <row r="5720" spans="1:6" x14ac:dyDescent="0.35">
      <c r="A5720" s="56">
        <v>44410</v>
      </c>
      <c r="B5720" s="56" t="str">
        <f>VLOOKUP(A5720,Mapping!$H$2:$I$215,2,0)</f>
        <v>Post</v>
      </c>
      <c r="C5720" s="123">
        <f>VLOOKUP(A5720,Mapping!$H$2:$J$215,3,0)</f>
        <v>0</v>
      </c>
      <c r="D5720" t="s">
        <v>115</v>
      </c>
      <c r="E5720" t="str">
        <f>VLOOKUP(D5720,Mapping!$E$2:$F$28,2,0)</f>
        <v>Avg</v>
      </c>
      <c r="F5720">
        <v>23173.495999999999</v>
      </c>
    </row>
    <row r="5721" spans="1:6" x14ac:dyDescent="0.35">
      <c r="A5721" s="56">
        <v>44411</v>
      </c>
      <c r="B5721" s="56" t="str">
        <f>VLOOKUP(A5721,Mapping!$H$2:$I$215,2,0)</f>
        <v>Post</v>
      </c>
      <c r="C5721" s="123">
        <f>VLOOKUP(A5721,Mapping!$H$2:$J$215,3,0)</f>
        <v>0</v>
      </c>
      <c r="D5721" t="s">
        <v>115</v>
      </c>
      <c r="E5721" t="str">
        <f>VLOOKUP(D5721,Mapping!$E$2:$F$28,2,0)</f>
        <v>Avg</v>
      </c>
      <c r="F5721">
        <v>23173.495999999999</v>
      </c>
    </row>
    <row r="5722" spans="1:6" x14ac:dyDescent="0.35">
      <c r="A5722" s="56">
        <v>44412</v>
      </c>
      <c r="B5722" s="56" t="str">
        <f>VLOOKUP(A5722,Mapping!$H$2:$I$215,2,0)</f>
        <v>Post</v>
      </c>
      <c r="C5722" s="123">
        <f>VLOOKUP(A5722,Mapping!$H$2:$J$215,3,0)</f>
        <v>0</v>
      </c>
      <c r="D5722" t="s">
        <v>115</v>
      </c>
      <c r="E5722" t="str">
        <f>VLOOKUP(D5722,Mapping!$E$2:$F$28,2,0)</f>
        <v>Avg</v>
      </c>
      <c r="F5722">
        <v>23173.495999999999</v>
      </c>
    </row>
    <row r="5723" spans="1:6" x14ac:dyDescent="0.35">
      <c r="A5723" s="56">
        <v>44413</v>
      </c>
      <c r="B5723" s="56" t="str">
        <f>VLOOKUP(A5723,Mapping!$H$2:$I$215,2,0)</f>
        <v>Post</v>
      </c>
      <c r="C5723" s="123">
        <f>VLOOKUP(A5723,Mapping!$H$2:$J$215,3,0)</f>
        <v>0</v>
      </c>
      <c r="D5723" t="s">
        <v>115</v>
      </c>
      <c r="E5723" t="str">
        <f>VLOOKUP(D5723,Mapping!$E$2:$F$28,2,0)</f>
        <v>Avg</v>
      </c>
      <c r="F5723">
        <v>23173.495999999999</v>
      </c>
    </row>
    <row r="5724" spans="1:6" x14ac:dyDescent="0.35">
      <c r="A5724" s="56">
        <v>44414</v>
      </c>
      <c r="B5724" s="56" t="str">
        <f>VLOOKUP(A5724,Mapping!$H$2:$I$215,2,0)</f>
        <v>Post</v>
      </c>
      <c r="C5724" s="123">
        <f>VLOOKUP(A5724,Mapping!$H$2:$J$215,3,0)</f>
        <v>0</v>
      </c>
      <c r="D5724" t="s">
        <v>115</v>
      </c>
      <c r="E5724" t="str">
        <f>VLOOKUP(D5724,Mapping!$E$2:$F$28,2,0)</f>
        <v>Avg</v>
      </c>
      <c r="F5724">
        <v>23173.495999999999</v>
      </c>
    </row>
    <row r="5725" spans="1:6" x14ac:dyDescent="0.35">
      <c r="A5725" s="56">
        <v>44415</v>
      </c>
      <c r="B5725" s="56" t="str">
        <f>VLOOKUP(A5725,Mapping!$H$2:$I$215,2,0)</f>
        <v>Post</v>
      </c>
      <c r="C5725" s="123">
        <f>VLOOKUP(A5725,Mapping!$H$2:$J$215,3,0)</f>
        <v>0</v>
      </c>
      <c r="D5725" t="s">
        <v>115</v>
      </c>
      <c r="E5725" t="str">
        <f>VLOOKUP(D5725,Mapping!$E$2:$F$28,2,0)</f>
        <v>Avg</v>
      </c>
      <c r="F5725">
        <v>23173.495999999999</v>
      </c>
    </row>
    <row r="5726" spans="1:6" x14ac:dyDescent="0.35">
      <c r="A5726" s="56">
        <v>44416</v>
      </c>
      <c r="B5726" s="56" t="str">
        <f>VLOOKUP(A5726,Mapping!$H$2:$I$215,2,0)</f>
        <v>Post</v>
      </c>
      <c r="C5726" s="123">
        <f>VLOOKUP(A5726,Mapping!$H$2:$J$215,3,0)</f>
        <v>0</v>
      </c>
      <c r="D5726" t="s">
        <v>115</v>
      </c>
      <c r="E5726" t="str">
        <f>VLOOKUP(D5726,Mapping!$E$2:$F$28,2,0)</f>
        <v>Avg</v>
      </c>
      <c r="F5726">
        <v>23173.495999999999</v>
      </c>
    </row>
    <row r="5727" spans="1:6" x14ac:dyDescent="0.35">
      <c r="A5727" s="56">
        <v>44417</v>
      </c>
      <c r="B5727" s="56" t="str">
        <f>VLOOKUP(A5727,Mapping!$H$2:$I$215,2,0)</f>
        <v>Post</v>
      </c>
      <c r="C5727" s="123">
        <f>VLOOKUP(A5727,Mapping!$H$2:$J$215,3,0)</f>
        <v>0</v>
      </c>
      <c r="D5727" t="s">
        <v>115</v>
      </c>
      <c r="E5727" t="str">
        <f>VLOOKUP(D5727,Mapping!$E$2:$F$28,2,0)</f>
        <v>Avg</v>
      </c>
      <c r="F5727">
        <v>23173.495999999999</v>
      </c>
    </row>
    <row r="5728" spans="1:6" x14ac:dyDescent="0.35">
      <c r="A5728" s="56">
        <v>44418</v>
      </c>
      <c r="B5728" s="56" t="str">
        <f>VLOOKUP(A5728,Mapping!$H$2:$I$215,2,0)</f>
        <v>Post</v>
      </c>
      <c r="C5728" s="123">
        <f>VLOOKUP(A5728,Mapping!$H$2:$J$215,3,0)</f>
        <v>0</v>
      </c>
      <c r="D5728" t="s">
        <v>115</v>
      </c>
      <c r="E5728" t="str">
        <f>VLOOKUP(D5728,Mapping!$E$2:$F$28,2,0)</f>
        <v>Avg</v>
      </c>
      <c r="F5728">
        <v>23173.495999999999</v>
      </c>
    </row>
    <row r="5729" spans="1:6" x14ac:dyDescent="0.35">
      <c r="A5729" s="56">
        <v>44419</v>
      </c>
      <c r="B5729" s="56" t="str">
        <f>VLOOKUP(A5729,Mapping!$H$2:$I$215,2,0)</f>
        <v>Post</v>
      </c>
      <c r="C5729" s="123">
        <f>VLOOKUP(A5729,Mapping!$H$2:$J$215,3,0)</f>
        <v>0</v>
      </c>
      <c r="D5729" t="s">
        <v>115</v>
      </c>
      <c r="E5729" t="str">
        <f>VLOOKUP(D5729,Mapping!$E$2:$F$28,2,0)</f>
        <v>Avg</v>
      </c>
      <c r="F5729">
        <v>23173.495999999999</v>
      </c>
    </row>
    <row r="5730" spans="1:6" x14ac:dyDescent="0.35">
      <c r="A5730" s="56">
        <v>44420</v>
      </c>
      <c r="B5730" s="56" t="str">
        <f>VLOOKUP(A5730,Mapping!$H$2:$I$215,2,0)</f>
        <v>Post</v>
      </c>
      <c r="C5730" s="123">
        <f>VLOOKUP(A5730,Mapping!$H$2:$J$215,3,0)</f>
        <v>0</v>
      </c>
      <c r="D5730" t="s">
        <v>115</v>
      </c>
      <c r="E5730" t="str">
        <f>VLOOKUP(D5730,Mapping!$E$2:$F$28,2,0)</f>
        <v>Avg</v>
      </c>
      <c r="F5730">
        <v>23173.495999999999</v>
      </c>
    </row>
    <row r="5731" spans="1:6" x14ac:dyDescent="0.35">
      <c r="A5731" s="56">
        <v>44421</v>
      </c>
      <c r="B5731" s="56" t="str">
        <f>VLOOKUP(A5731,Mapping!$H$2:$I$215,2,0)</f>
        <v>Post</v>
      </c>
      <c r="C5731" s="123">
        <f>VLOOKUP(A5731,Mapping!$H$2:$J$215,3,0)</f>
        <v>0</v>
      </c>
      <c r="D5731" t="s">
        <v>115</v>
      </c>
      <c r="E5731" t="str">
        <f>VLOOKUP(D5731,Mapping!$E$2:$F$28,2,0)</f>
        <v>Avg</v>
      </c>
      <c r="F5731">
        <v>23173.495999999999</v>
      </c>
    </row>
    <row r="5732" spans="1:6" x14ac:dyDescent="0.35">
      <c r="A5732" s="56">
        <v>44422</v>
      </c>
      <c r="B5732" s="56" t="str">
        <f>VLOOKUP(A5732,Mapping!$H$2:$I$215,2,0)</f>
        <v>Post</v>
      </c>
      <c r="C5732" s="123">
        <f>VLOOKUP(A5732,Mapping!$H$2:$J$215,3,0)</f>
        <v>0</v>
      </c>
      <c r="D5732" t="s">
        <v>115</v>
      </c>
      <c r="E5732" t="str">
        <f>VLOOKUP(D5732,Mapping!$E$2:$F$28,2,0)</f>
        <v>Avg</v>
      </c>
      <c r="F5732">
        <v>23173.495999999999</v>
      </c>
    </row>
    <row r="5733" spans="1:6" x14ac:dyDescent="0.35">
      <c r="A5733" s="56">
        <v>44423</v>
      </c>
      <c r="B5733" s="56" t="str">
        <f>VLOOKUP(A5733,Mapping!$H$2:$I$215,2,0)</f>
        <v>Post</v>
      </c>
      <c r="C5733" s="123">
        <f>VLOOKUP(A5733,Mapping!$H$2:$J$215,3,0)</f>
        <v>0</v>
      </c>
      <c r="D5733" t="s">
        <v>115</v>
      </c>
      <c r="E5733" t="str">
        <f>VLOOKUP(D5733,Mapping!$E$2:$F$28,2,0)</f>
        <v>Avg</v>
      </c>
      <c r="F5733">
        <v>23173.495999999999</v>
      </c>
    </row>
    <row r="5734" spans="1:6" x14ac:dyDescent="0.35">
      <c r="A5734" s="56">
        <v>44424</v>
      </c>
      <c r="B5734" s="56" t="str">
        <f>VLOOKUP(A5734,Mapping!$H$2:$I$215,2,0)</f>
        <v>Post</v>
      </c>
      <c r="C5734" s="123">
        <f>VLOOKUP(A5734,Mapping!$H$2:$J$215,3,0)</f>
        <v>0</v>
      </c>
      <c r="D5734" t="s">
        <v>115</v>
      </c>
      <c r="E5734" t="str">
        <f>VLOOKUP(D5734,Mapping!$E$2:$F$28,2,0)</f>
        <v>Avg</v>
      </c>
      <c r="F5734">
        <v>23173.495999999999</v>
      </c>
    </row>
    <row r="5735" spans="1:6" x14ac:dyDescent="0.35">
      <c r="A5735" s="56">
        <v>44425</v>
      </c>
      <c r="B5735" s="56" t="str">
        <f>VLOOKUP(A5735,Mapping!$H$2:$I$215,2,0)</f>
        <v>Post</v>
      </c>
      <c r="C5735" s="123">
        <f>VLOOKUP(A5735,Mapping!$H$2:$J$215,3,0)</f>
        <v>0</v>
      </c>
      <c r="D5735" t="s">
        <v>115</v>
      </c>
      <c r="E5735" t="str">
        <f>VLOOKUP(D5735,Mapping!$E$2:$F$28,2,0)</f>
        <v>Avg</v>
      </c>
      <c r="F5735">
        <v>23173.495999999999</v>
      </c>
    </row>
    <row r="5736" spans="1:6" x14ac:dyDescent="0.35">
      <c r="A5736" s="56">
        <v>44426</v>
      </c>
      <c r="B5736" s="56" t="str">
        <f>VLOOKUP(A5736,Mapping!$H$2:$I$215,2,0)</f>
        <v>Post</v>
      </c>
      <c r="C5736" s="123">
        <f>VLOOKUP(A5736,Mapping!$H$2:$J$215,3,0)</f>
        <v>0</v>
      </c>
      <c r="D5736" t="s">
        <v>115</v>
      </c>
      <c r="E5736" t="str">
        <f>VLOOKUP(D5736,Mapping!$E$2:$F$28,2,0)</f>
        <v>Avg</v>
      </c>
      <c r="F5736">
        <v>23173.495999999999</v>
      </c>
    </row>
    <row r="5737" spans="1:6" x14ac:dyDescent="0.35">
      <c r="A5737" s="56">
        <v>44427</v>
      </c>
      <c r="B5737" s="56" t="str">
        <f>VLOOKUP(A5737,Mapping!$H$2:$I$215,2,0)</f>
        <v>Post</v>
      </c>
      <c r="C5737" s="123">
        <f>VLOOKUP(A5737,Mapping!$H$2:$J$215,3,0)</f>
        <v>0</v>
      </c>
      <c r="D5737" t="s">
        <v>115</v>
      </c>
      <c r="E5737" t="str">
        <f>VLOOKUP(D5737,Mapping!$E$2:$F$28,2,0)</f>
        <v>Avg</v>
      </c>
      <c r="F5737">
        <v>23173.495999999999</v>
      </c>
    </row>
    <row r="5738" spans="1:6" x14ac:dyDescent="0.35">
      <c r="A5738" s="56">
        <v>44428</v>
      </c>
      <c r="B5738" s="56" t="str">
        <f>VLOOKUP(A5738,Mapping!$H$2:$I$215,2,0)</f>
        <v>Post</v>
      </c>
      <c r="C5738" s="123">
        <f>VLOOKUP(A5738,Mapping!$H$2:$J$215,3,0)</f>
        <v>0</v>
      </c>
      <c r="D5738" t="s">
        <v>115</v>
      </c>
      <c r="E5738" t="str">
        <f>VLOOKUP(D5738,Mapping!$E$2:$F$28,2,0)</f>
        <v>Avg</v>
      </c>
      <c r="F5738">
        <v>23173.495999999999</v>
      </c>
    </row>
    <row r="5739" spans="1:6" x14ac:dyDescent="0.35">
      <c r="A5739" s="56">
        <v>44429</v>
      </c>
      <c r="B5739" s="56" t="str">
        <f>VLOOKUP(A5739,Mapping!$H$2:$I$215,2,0)</f>
        <v>Post</v>
      </c>
      <c r="C5739" s="123">
        <f>VLOOKUP(A5739,Mapping!$H$2:$J$215,3,0)</f>
        <v>0</v>
      </c>
      <c r="D5739" t="s">
        <v>115</v>
      </c>
      <c r="E5739" t="str">
        <f>VLOOKUP(D5739,Mapping!$E$2:$F$28,2,0)</f>
        <v>Avg</v>
      </c>
      <c r="F5739">
        <v>23173.495999999999</v>
      </c>
    </row>
    <row r="5740" spans="1:6" x14ac:dyDescent="0.35">
      <c r="A5740" s="56">
        <v>44430</v>
      </c>
      <c r="B5740" s="56" t="str">
        <f>VLOOKUP(A5740,Mapping!$H$2:$I$215,2,0)</f>
        <v>Post</v>
      </c>
      <c r="C5740" s="123">
        <f>VLOOKUP(A5740,Mapping!$H$2:$J$215,3,0)</f>
        <v>0</v>
      </c>
      <c r="D5740" t="s">
        <v>115</v>
      </c>
      <c r="E5740" t="str">
        <f>VLOOKUP(D5740,Mapping!$E$2:$F$28,2,0)</f>
        <v>Avg</v>
      </c>
      <c r="F5740">
        <v>23173.495999999999</v>
      </c>
    </row>
    <row r="5741" spans="1:6" x14ac:dyDescent="0.35">
      <c r="A5741" s="56">
        <v>44431</v>
      </c>
      <c r="B5741" s="56" t="str">
        <f>VLOOKUP(A5741,Mapping!$H$2:$I$215,2,0)</f>
        <v>Post</v>
      </c>
      <c r="C5741" s="123">
        <f>VLOOKUP(A5741,Mapping!$H$2:$J$215,3,0)</f>
        <v>0</v>
      </c>
      <c r="D5741" t="s">
        <v>115</v>
      </c>
      <c r="E5741" t="str">
        <f>VLOOKUP(D5741,Mapping!$E$2:$F$28,2,0)</f>
        <v>Avg</v>
      </c>
      <c r="F5741">
        <v>23173.495999999999</v>
      </c>
    </row>
    <row r="5742" spans="1:6" x14ac:dyDescent="0.35">
      <c r="A5742" s="56">
        <v>44432</v>
      </c>
      <c r="B5742" s="56" t="str">
        <f>VLOOKUP(A5742,Mapping!$H$2:$I$215,2,0)</f>
        <v>Post</v>
      </c>
      <c r="C5742" s="123">
        <f>VLOOKUP(A5742,Mapping!$H$2:$J$215,3,0)</f>
        <v>0</v>
      </c>
      <c r="D5742" t="s">
        <v>115</v>
      </c>
      <c r="E5742" t="str">
        <f>VLOOKUP(D5742,Mapping!$E$2:$F$28,2,0)</f>
        <v>Avg</v>
      </c>
      <c r="F5742">
        <v>23173.495999999999</v>
      </c>
    </row>
    <row r="5743" spans="1:6" x14ac:dyDescent="0.35">
      <c r="A5743" s="56">
        <v>44433</v>
      </c>
      <c r="B5743" s="56" t="str">
        <f>VLOOKUP(A5743,Mapping!$H$2:$I$215,2,0)</f>
        <v>Post</v>
      </c>
      <c r="C5743" s="123">
        <f>VLOOKUP(A5743,Mapping!$H$2:$J$215,3,0)</f>
        <v>0</v>
      </c>
      <c r="D5743" t="s">
        <v>115</v>
      </c>
      <c r="E5743" t="str">
        <f>VLOOKUP(D5743,Mapping!$E$2:$F$28,2,0)</f>
        <v>Avg</v>
      </c>
      <c r="F5743">
        <v>23173.495999999999</v>
      </c>
    </row>
    <row r="5744" spans="1:6" x14ac:dyDescent="0.35">
      <c r="A5744" s="56">
        <v>44434</v>
      </c>
      <c r="B5744" s="56" t="str">
        <f>VLOOKUP(A5744,Mapping!$H$2:$I$215,2,0)</f>
        <v>Post</v>
      </c>
      <c r="C5744" s="123">
        <f>VLOOKUP(A5744,Mapping!$H$2:$J$215,3,0)</f>
        <v>0</v>
      </c>
      <c r="D5744" t="s">
        <v>115</v>
      </c>
      <c r="E5744" t="str">
        <f>VLOOKUP(D5744,Mapping!$E$2:$F$28,2,0)</f>
        <v>Avg</v>
      </c>
      <c r="F5744">
        <v>23173.495999999999</v>
      </c>
    </row>
    <row r="5745" spans="1:6" x14ac:dyDescent="0.35">
      <c r="A5745" s="56">
        <v>44435</v>
      </c>
      <c r="B5745" s="56" t="str">
        <f>VLOOKUP(A5745,Mapping!$H$2:$I$215,2,0)</f>
        <v>Post</v>
      </c>
      <c r="C5745" s="123">
        <f>VLOOKUP(A5745,Mapping!$H$2:$J$215,3,0)</f>
        <v>0</v>
      </c>
      <c r="D5745" t="s">
        <v>115</v>
      </c>
      <c r="E5745" t="str">
        <f>VLOOKUP(D5745,Mapping!$E$2:$F$28,2,0)</f>
        <v>Avg</v>
      </c>
      <c r="F5745">
        <v>23173.495999999999</v>
      </c>
    </row>
    <row r="5746" spans="1:6" x14ac:dyDescent="0.35">
      <c r="A5746" s="56">
        <v>44436</v>
      </c>
      <c r="B5746" s="56" t="str">
        <f>VLOOKUP(A5746,Mapping!$H$2:$I$215,2,0)</f>
        <v>Post</v>
      </c>
      <c r="C5746" s="123">
        <f>VLOOKUP(A5746,Mapping!$H$2:$J$215,3,0)</f>
        <v>0</v>
      </c>
      <c r="D5746" t="s">
        <v>115</v>
      </c>
      <c r="E5746" t="str">
        <f>VLOOKUP(D5746,Mapping!$E$2:$F$28,2,0)</f>
        <v>Avg</v>
      </c>
      <c r="F5746">
        <v>23173.495999999999</v>
      </c>
    </row>
    <row r="5747" spans="1:6" x14ac:dyDescent="0.35">
      <c r="A5747" s="56">
        <v>44437</v>
      </c>
      <c r="B5747" s="56" t="str">
        <f>VLOOKUP(A5747,Mapping!$H$2:$I$215,2,0)</f>
        <v>Post</v>
      </c>
      <c r="C5747" s="123">
        <f>VLOOKUP(A5747,Mapping!$H$2:$J$215,3,0)</f>
        <v>0</v>
      </c>
      <c r="D5747" t="s">
        <v>115</v>
      </c>
      <c r="E5747" t="str">
        <f>VLOOKUP(D5747,Mapping!$E$2:$F$28,2,0)</f>
        <v>Avg</v>
      </c>
      <c r="F5747">
        <v>23173.495999999999</v>
      </c>
    </row>
    <row r="5748" spans="1:6" x14ac:dyDescent="0.35">
      <c r="A5748" s="56">
        <v>44438</v>
      </c>
      <c r="B5748" s="56" t="str">
        <f>VLOOKUP(A5748,Mapping!$H$2:$I$215,2,0)</f>
        <v>Post</v>
      </c>
      <c r="C5748" s="123">
        <f>VLOOKUP(A5748,Mapping!$H$2:$J$215,3,0)</f>
        <v>0</v>
      </c>
      <c r="D5748" t="s">
        <v>115</v>
      </c>
      <c r="E5748" t="str">
        <f>VLOOKUP(D5748,Mapping!$E$2:$F$28,2,0)</f>
        <v>Avg</v>
      </c>
      <c r="F5748">
        <v>23173.495999999999</v>
      </c>
    </row>
    <row r="5749" spans="1:6" x14ac:dyDescent="0.35">
      <c r="A5749" s="56">
        <v>44439</v>
      </c>
      <c r="B5749" s="56" t="str">
        <f>VLOOKUP(A5749,Mapping!$H$2:$I$215,2,0)</f>
        <v>Post</v>
      </c>
      <c r="C5749" s="123">
        <f>VLOOKUP(A5749,Mapping!$H$2:$J$215,3,0)</f>
        <v>0</v>
      </c>
      <c r="D5749" t="s">
        <v>115</v>
      </c>
      <c r="E5749" t="str">
        <f>VLOOKUP(D5749,Mapping!$E$2:$F$28,2,0)</f>
        <v>Avg</v>
      </c>
      <c r="F5749">
        <v>23173.495999999999</v>
      </c>
    </row>
    <row r="5750" spans="1:6" x14ac:dyDescent="0.35">
      <c r="A5750" s="56">
        <v>44440</v>
      </c>
      <c r="B5750" s="56" t="str">
        <f>VLOOKUP(A5750,Mapping!$H$2:$I$215,2,0)</f>
        <v>Post</v>
      </c>
      <c r="C5750" s="123">
        <f>VLOOKUP(A5750,Mapping!$H$2:$J$215,3,0)</f>
        <v>0</v>
      </c>
      <c r="D5750" t="s">
        <v>115</v>
      </c>
      <c r="E5750" t="str">
        <f>VLOOKUP(D5750,Mapping!$E$2:$F$28,2,0)</f>
        <v>Avg</v>
      </c>
      <c r="F5750">
        <v>23173.495999999999</v>
      </c>
    </row>
    <row r="5751" spans="1:6" x14ac:dyDescent="0.35">
      <c r="A5751" s="56">
        <v>44441</v>
      </c>
      <c r="B5751" s="56" t="str">
        <f>VLOOKUP(A5751,Mapping!$H$2:$I$215,2,0)</f>
        <v>Post</v>
      </c>
      <c r="C5751" s="123">
        <f>VLOOKUP(A5751,Mapping!$H$2:$J$215,3,0)</f>
        <v>0</v>
      </c>
      <c r="D5751" t="s">
        <v>115</v>
      </c>
      <c r="E5751" t="str">
        <f>VLOOKUP(D5751,Mapping!$E$2:$F$28,2,0)</f>
        <v>Avg</v>
      </c>
      <c r="F5751">
        <v>23173.495999999999</v>
      </c>
    </row>
    <row r="5752" spans="1:6" x14ac:dyDescent="0.35">
      <c r="A5752" s="56">
        <v>44442</v>
      </c>
      <c r="B5752" s="56" t="str">
        <f>VLOOKUP(A5752,Mapping!$H$2:$I$215,2,0)</f>
        <v>Post</v>
      </c>
      <c r="C5752" s="123">
        <f>VLOOKUP(A5752,Mapping!$H$2:$J$215,3,0)</f>
        <v>0</v>
      </c>
      <c r="D5752" t="s">
        <v>115</v>
      </c>
      <c r="E5752" t="str">
        <f>VLOOKUP(D5752,Mapping!$E$2:$F$28,2,0)</f>
        <v>Avg</v>
      </c>
      <c r="F5752">
        <v>23173.495999999999</v>
      </c>
    </row>
    <row r="5753" spans="1:6" x14ac:dyDescent="0.35">
      <c r="A5753" s="56">
        <v>44443</v>
      </c>
      <c r="B5753" s="56" t="str">
        <f>VLOOKUP(A5753,Mapping!$H$2:$I$215,2,0)</f>
        <v>Post</v>
      </c>
      <c r="C5753" s="123">
        <f>VLOOKUP(A5753,Mapping!$H$2:$J$215,3,0)</f>
        <v>0</v>
      </c>
      <c r="D5753" t="s">
        <v>115</v>
      </c>
      <c r="E5753" t="str">
        <f>VLOOKUP(D5753,Mapping!$E$2:$F$28,2,0)</f>
        <v>Avg</v>
      </c>
      <c r="F5753">
        <v>23173.495999999999</v>
      </c>
    </row>
    <row r="5754" spans="1:6" x14ac:dyDescent="0.35">
      <c r="A5754" s="56">
        <v>44444</v>
      </c>
      <c r="B5754" s="56" t="str">
        <f>VLOOKUP(A5754,Mapping!$H$2:$I$215,2,0)</f>
        <v>Post</v>
      </c>
      <c r="C5754" s="123">
        <f>VLOOKUP(A5754,Mapping!$H$2:$J$215,3,0)</f>
        <v>0</v>
      </c>
      <c r="D5754" t="s">
        <v>115</v>
      </c>
      <c r="E5754" t="str">
        <f>VLOOKUP(D5754,Mapping!$E$2:$F$28,2,0)</f>
        <v>Avg</v>
      </c>
      <c r="F5754">
        <v>23173.495999999999</v>
      </c>
    </row>
    <row r="5755" spans="1:6" x14ac:dyDescent="0.35">
      <c r="A5755" s="56">
        <v>44445</v>
      </c>
      <c r="B5755" s="56" t="str">
        <f>VLOOKUP(A5755,Mapping!$H$2:$I$215,2,0)</f>
        <v>Post</v>
      </c>
      <c r="C5755" s="123">
        <f>VLOOKUP(A5755,Mapping!$H$2:$J$215,3,0)</f>
        <v>0</v>
      </c>
      <c r="D5755" t="s">
        <v>115</v>
      </c>
      <c r="E5755" t="str">
        <f>VLOOKUP(D5755,Mapping!$E$2:$F$28,2,0)</f>
        <v>Avg</v>
      </c>
      <c r="F5755">
        <v>23173.495999999999</v>
      </c>
    </row>
    <row r="5756" spans="1:6" x14ac:dyDescent="0.35">
      <c r="A5756" s="56">
        <v>44446</v>
      </c>
      <c r="B5756" s="56" t="str">
        <f>VLOOKUP(A5756,Mapping!$H$2:$I$215,2,0)</f>
        <v>Post</v>
      </c>
      <c r="C5756" s="123">
        <f>VLOOKUP(A5756,Mapping!$H$2:$J$215,3,0)</f>
        <v>0</v>
      </c>
      <c r="D5756" t="s">
        <v>115</v>
      </c>
      <c r="E5756" t="str">
        <f>VLOOKUP(D5756,Mapping!$E$2:$F$28,2,0)</f>
        <v>Avg</v>
      </c>
      <c r="F5756">
        <v>23173.495999999999</v>
      </c>
    </row>
    <row r="5757" spans="1:6" x14ac:dyDescent="0.35">
      <c r="A5757" s="56">
        <v>44447</v>
      </c>
      <c r="B5757" s="56" t="str">
        <f>VLOOKUP(A5757,Mapping!$H$2:$I$215,2,0)</f>
        <v>Post</v>
      </c>
      <c r="C5757" s="123">
        <f>VLOOKUP(A5757,Mapping!$H$2:$J$215,3,0)</f>
        <v>0</v>
      </c>
      <c r="D5757" t="s">
        <v>115</v>
      </c>
      <c r="E5757" t="str">
        <f>VLOOKUP(D5757,Mapping!$E$2:$F$28,2,0)</f>
        <v>Avg</v>
      </c>
      <c r="F5757">
        <v>23173.495999999999</v>
      </c>
    </row>
    <row r="5758" spans="1:6" x14ac:dyDescent="0.35">
      <c r="A5758" s="56">
        <v>44448</v>
      </c>
      <c r="B5758" s="56" t="str">
        <f>VLOOKUP(A5758,Mapping!$H$2:$I$215,2,0)</f>
        <v>Post</v>
      </c>
      <c r="C5758" s="123">
        <f>VLOOKUP(A5758,Mapping!$H$2:$J$215,3,0)</f>
        <v>0</v>
      </c>
      <c r="D5758" t="s">
        <v>115</v>
      </c>
      <c r="E5758" t="str">
        <f>VLOOKUP(D5758,Mapping!$E$2:$F$28,2,0)</f>
        <v>Avg</v>
      </c>
      <c r="F5758">
        <v>23173.495999999999</v>
      </c>
    </row>
    <row r="5759" spans="1:6" x14ac:dyDescent="0.35">
      <c r="A5759" s="56">
        <v>44449</v>
      </c>
      <c r="B5759" s="56" t="str">
        <f>VLOOKUP(A5759,Mapping!$H$2:$I$215,2,0)</f>
        <v>Post</v>
      </c>
      <c r="C5759" s="123">
        <f>VLOOKUP(A5759,Mapping!$H$2:$J$215,3,0)</f>
        <v>0</v>
      </c>
      <c r="D5759" t="s">
        <v>115</v>
      </c>
      <c r="E5759" t="str">
        <f>VLOOKUP(D5759,Mapping!$E$2:$F$28,2,0)</f>
        <v>Avg</v>
      </c>
      <c r="F5759">
        <v>23173.495999999999</v>
      </c>
    </row>
    <row r="5760" spans="1:6" x14ac:dyDescent="0.35">
      <c r="A5760" s="56">
        <v>44450</v>
      </c>
      <c r="B5760" s="56" t="str">
        <f>VLOOKUP(A5760,Mapping!$H$2:$I$215,2,0)</f>
        <v>Post</v>
      </c>
      <c r="C5760" s="123">
        <f>VLOOKUP(A5760,Mapping!$H$2:$J$215,3,0)</f>
        <v>0</v>
      </c>
      <c r="D5760" t="s">
        <v>115</v>
      </c>
      <c r="E5760" t="str">
        <f>VLOOKUP(D5760,Mapping!$E$2:$F$28,2,0)</f>
        <v>Avg</v>
      </c>
      <c r="F5760">
        <v>23173.495999999999</v>
      </c>
    </row>
    <row r="5761" spans="1:6" x14ac:dyDescent="0.35">
      <c r="A5761" s="56">
        <v>44451</v>
      </c>
      <c r="B5761" s="56" t="str">
        <f>VLOOKUP(A5761,Mapping!$H$2:$I$215,2,0)</f>
        <v>Post</v>
      </c>
      <c r="C5761" s="123">
        <f>VLOOKUP(A5761,Mapping!$H$2:$J$215,3,0)</f>
        <v>0</v>
      </c>
      <c r="D5761" t="s">
        <v>115</v>
      </c>
      <c r="E5761" t="str">
        <f>VLOOKUP(D5761,Mapping!$E$2:$F$28,2,0)</f>
        <v>Avg</v>
      </c>
      <c r="F5761">
        <v>23173.495999999999</v>
      </c>
    </row>
    <row r="5762" spans="1:6" x14ac:dyDescent="0.35">
      <c r="A5762" s="56">
        <v>44452</v>
      </c>
      <c r="B5762" s="56" t="str">
        <f>VLOOKUP(A5762,Mapping!$H$2:$I$215,2,0)</f>
        <v>Post</v>
      </c>
      <c r="C5762" s="123">
        <f>VLOOKUP(A5762,Mapping!$H$2:$J$215,3,0)</f>
        <v>0</v>
      </c>
      <c r="D5762" t="s">
        <v>115</v>
      </c>
      <c r="E5762" t="str">
        <f>VLOOKUP(D5762,Mapping!$E$2:$F$28,2,0)</f>
        <v>Avg</v>
      </c>
      <c r="F5762">
        <v>23173.495999999999</v>
      </c>
    </row>
    <row r="5763" spans="1:6" x14ac:dyDescent="0.35">
      <c r="A5763" s="56">
        <v>44453</v>
      </c>
      <c r="B5763" s="56" t="str">
        <f>VLOOKUP(A5763,Mapping!$H$2:$I$215,2,0)</f>
        <v>Post</v>
      </c>
      <c r="C5763" s="123">
        <f>VLOOKUP(A5763,Mapping!$H$2:$J$215,3,0)</f>
        <v>0</v>
      </c>
      <c r="D5763" t="s">
        <v>115</v>
      </c>
      <c r="E5763" t="str">
        <f>VLOOKUP(D5763,Mapping!$E$2:$F$28,2,0)</f>
        <v>Avg</v>
      </c>
      <c r="F5763">
        <v>23173.495999999999</v>
      </c>
    </row>
    <row r="5764" spans="1:6" x14ac:dyDescent="0.35">
      <c r="A5764" s="56">
        <v>44454</v>
      </c>
      <c r="B5764" s="56" t="str">
        <f>VLOOKUP(A5764,Mapping!$H$2:$I$215,2,0)</f>
        <v>Post</v>
      </c>
      <c r="C5764" s="123">
        <f>VLOOKUP(A5764,Mapping!$H$2:$J$215,3,0)</f>
        <v>0</v>
      </c>
      <c r="D5764" t="s">
        <v>115</v>
      </c>
      <c r="E5764" t="str">
        <f>VLOOKUP(D5764,Mapping!$E$2:$F$28,2,0)</f>
        <v>Avg</v>
      </c>
      <c r="F5764">
        <v>23173.495999999999</v>
      </c>
    </row>
    <row r="5765" spans="1:6" x14ac:dyDescent="0.35">
      <c r="A5765" s="56">
        <v>44455</v>
      </c>
      <c r="B5765" s="56" t="str">
        <f>VLOOKUP(A5765,Mapping!$H$2:$I$215,2,0)</f>
        <v>Post</v>
      </c>
      <c r="C5765" s="123">
        <f>VLOOKUP(A5765,Mapping!$H$2:$J$215,3,0)</f>
        <v>0</v>
      </c>
      <c r="D5765" t="s">
        <v>115</v>
      </c>
      <c r="E5765" t="str">
        <f>VLOOKUP(D5765,Mapping!$E$2:$F$28,2,0)</f>
        <v>Avg</v>
      </c>
      <c r="F5765">
        <v>23173.495999999999</v>
      </c>
    </row>
    <row r="5766" spans="1:6" x14ac:dyDescent="0.35">
      <c r="A5766" s="56">
        <v>44456</v>
      </c>
      <c r="B5766" s="56" t="str">
        <f>VLOOKUP(A5766,Mapping!$H$2:$I$215,2,0)</f>
        <v>Post</v>
      </c>
      <c r="C5766" s="123">
        <f>VLOOKUP(A5766,Mapping!$H$2:$J$215,3,0)</f>
        <v>0</v>
      </c>
      <c r="D5766" t="s">
        <v>115</v>
      </c>
      <c r="E5766" t="str">
        <f>VLOOKUP(D5766,Mapping!$E$2:$F$28,2,0)</f>
        <v>Avg</v>
      </c>
      <c r="F5766">
        <v>23173.495999999999</v>
      </c>
    </row>
    <row r="5767" spans="1:6" x14ac:dyDescent="0.35">
      <c r="A5767" s="56">
        <v>44457</v>
      </c>
      <c r="B5767" s="56" t="str">
        <f>VLOOKUP(A5767,Mapping!$H$2:$I$215,2,0)</f>
        <v>Post</v>
      </c>
      <c r="C5767" s="123">
        <f>VLOOKUP(A5767,Mapping!$H$2:$J$215,3,0)</f>
        <v>0</v>
      </c>
      <c r="D5767" t="s">
        <v>115</v>
      </c>
      <c r="E5767" t="str">
        <f>VLOOKUP(D5767,Mapping!$E$2:$F$28,2,0)</f>
        <v>Avg</v>
      </c>
      <c r="F5767">
        <v>23173.495999999999</v>
      </c>
    </row>
    <row r="5768" spans="1:6" x14ac:dyDescent="0.35">
      <c r="A5768" s="56">
        <v>44458</v>
      </c>
      <c r="B5768" s="56" t="str">
        <f>VLOOKUP(A5768,Mapping!$H$2:$I$215,2,0)</f>
        <v>Post</v>
      </c>
      <c r="C5768" s="123">
        <f>VLOOKUP(A5768,Mapping!$H$2:$J$215,3,0)</f>
        <v>0</v>
      </c>
      <c r="D5768" t="s">
        <v>115</v>
      </c>
      <c r="E5768" t="str">
        <f>VLOOKUP(D5768,Mapping!$E$2:$F$28,2,0)</f>
        <v>Avg</v>
      </c>
      <c r="F5768">
        <v>23173.495999999999</v>
      </c>
    </row>
    <row r="5769" spans="1:6" x14ac:dyDescent="0.35">
      <c r="A5769" s="56">
        <v>44459</v>
      </c>
      <c r="B5769" s="56" t="str">
        <f>VLOOKUP(A5769,Mapping!$H$2:$I$215,2,0)</f>
        <v>Post</v>
      </c>
      <c r="C5769" s="123">
        <f>VLOOKUP(A5769,Mapping!$H$2:$J$215,3,0)</f>
        <v>0</v>
      </c>
      <c r="D5769" t="s">
        <v>115</v>
      </c>
      <c r="E5769" t="str">
        <f>VLOOKUP(D5769,Mapping!$E$2:$F$28,2,0)</f>
        <v>Avg</v>
      </c>
      <c r="F5769">
        <v>23173.495999999999</v>
      </c>
    </row>
    <row r="5770" spans="1:6" x14ac:dyDescent="0.35">
      <c r="A5770" s="56">
        <v>44460</v>
      </c>
      <c r="B5770" s="56" t="str">
        <f>VLOOKUP(A5770,Mapping!$H$2:$I$215,2,0)</f>
        <v>Post</v>
      </c>
      <c r="C5770" s="123">
        <f>VLOOKUP(A5770,Mapping!$H$2:$J$215,3,0)</f>
        <v>0</v>
      </c>
      <c r="D5770" t="s">
        <v>115</v>
      </c>
      <c r="E5770" t="str">
        <f>VLOOKUP(D5770,Mapping!$E$2:$F$28,2,0)</f>
        <v>Avg</v>
      </c>
      <c r="F5770">
        <v>23173.495999999999</v>
      </c>
    </row>
    <row r="5771" spans="1:6" x14ac:dyDescent="0.35">
      <c r="A5771" s="56">
        <v>44461</v>
      </c>
      <c r="B5771" s="56" t="str">
        <f>VLOOKUP(A5771,Mapping!$H$2:$I$215,2,0)</f>
        <v>Post</v>
      </c>
      <c r="C5771" s="123">
        <f>VLOOKUP(A5771,Mapping!$H$2:$J$215,3,0)</f>
        <v>0</v>
      </c>
      <c r="D5771" t="s">
        <v>115</v>
      </c>
      <c r="E5771" t="str">
        <f>VLOOKUP(D5771,Mapping!$E$2:$F$28,2,0)</f>
        <v>Avg</v>
      </c>
      <c r="F5771">
        <v>23173.495999999999</v>
      </c>
    </row>
    <row r="5772" spans="1:6" x14ac:dyDescent="0.35">
      <c r="A5772" s="56">
        <v>44462</v>
      </c>
      <c r="B5772" s="56" t="str">
        <f>VLOOKUP(A5772,Mapping!$H$2:$I$215,2,0)</f>
        <v>Post</v>
      </c>
      <c r="C5772" s="123">
        <f>VLOOKUP(A5772,Mapping!$H$2:$J$215,3,0)</f>
        <v>0</v>
      </c>
      <c r="D5772" t="s">
        <v>115</v>
      </c>
      <c r="E5772" t="str">
        <f>VLOOKUP(D5772,Mapping!$E$2:$F$28,2,0)</f>
        <v>Avg</v>
      </c>
      <c r="F5772">
        <v>23173.495999999999</v>
      </c>
    </row>
    <row r="5773" spans="1:6" x14ac:dyDescent="0.35">
      <c r="A5773" s="56">
        <v>44463</v>
      </c>
      <c r="B5773" s="56" t="str">
        <f>VLOOKUP(A5773,Mapping!$H$2:$I$215,2,0)</f>
        <v>Post</v>
      </c>
      <c r="C5773" s="123">
        <f>VLOOKUP(A5773,Mapping!$H$2:$J$215,3,0)</f>
        <v>0</v>
      </c>
      <c r="D5773" t="s">
        <v>115</v>
      </c>
      <c r="E5773" t="str">
        <f>VLOOKUP(D5773,Mapping!$E$2:$F$28,2,0)</f>
        <v>Avg</v>
      </c>
      <c r="F5773">
        <v>23173.495999999999</v>
      </c>
    </row>
    <row r="5774" spans="1:6" x14ac:dyDescent="0.35">
      <c r="A5774" s="56">
        <v>44464</v>
      </c>
      <c r="B5774" s="56" t="str">
        <f>VLOOKUP(A5774,Mapping!$H$2:$I$215,2,0)</f>
        <v>Post</v>
      </c>
      <c r="C5774" s="123">
        <f>VLOOKUP(A5774,Mapping!$H$2:$J$215,3,0)</f>
        <v>0</v>
      </c>
      <c r="D5774" t="s">
        <v>115</v>
      </c>
      <c r="E5774" t="str">
        <f>VLOOKUP(D5774,Mapping!$E$2:$F$28,2,0)</f>
        <v>Avg</v>
      </c>
      <c r="F5774">
        <v>23173.495999999999</v>
      </c>
    </row>
    <row r="5775" spans="1:6" x14ac:dyDescent="0.35">
      <c r="A5775" s="56">
        <v>44465</v>
      </c>
      <c r="B5775" s="56" t="str">
        <f>VLOOKUP(A5775,Mapping!$H$2:$I$215,2,0)</f>
        <v>Post</v>
      </c>
      <c r="C5775" s="123">
        <f>VLOOKUP(A5775,Mapping!$H$2:$J$215,3,0)</f>
        <v>0</v>
      </c>
      <c r="D5775" t="s">
        <v>115</v>
      </c>
      <c r="E5775" t="str">
        <f>VLOOKUP(D5775,Mapping!$E$2:$F$28,2,0)</f>
        <v>Avg</v>
      </c>
      <c r="F5775">
        <v>23173.495999999999</v>
      </c>
    </row>
    <row r="5776" spans="1:6" x14ac:dyDescent="0.35">
      <c r="A5776" s="56">
        <v>44466</v>
      </c>
      <c r="B5776" s="56" t="str">
        <f>VLOOKUP(A5776,Mapping!$H$2:$I$215,2,0)</f>
        <v>Post</v>
      </c>
      <c r="C5776" s="123">
        <f>VLOOKUP(A5776,Mapping!$H$2:$J$215,3,0)</f>
        <v>0</v>
      </c>
      <c r="D5776" t="s">
        <v>115</v>
      </c>
      <c r="E5776" t="str">
        <f>VLOOKUP(D5776,Mapping!$E$2:$F$28,2,0)</f>
        <v>Avg</v>
      </c>
      <c r="F5776">
        <v>23173.495999999999</v>
      </c>
    </row>
    <row r="5777" spans="1:6" x14ac:dyDescent="0.35">
      <c r="A5777" s="56">
        <v>44467</v>
      </c>
      <c r="B5777" s="56" t="str">
        <f>VLOOKUP(A5777,Mapping!$H$2:$I$215,2,0)</f>
        <v>Post</v>
      </c>
      <c r="C5777" s="123">
        <f>VLOOKUP(A5777,Mapping!$H$2:$J$215,3,0)</f>
        <v>0</v>
      </c>
      <c r="D5777" t="s">
        <v>115</v>
      </c>
      <c r="E5777" t="str">
        <f>VLOOKUP(D5777,Mapping!$E$2:$F$28,2,0)</f>
        <v>Avg</v>
      </c>
      <c r="F5777">
        <v>23173.495999999999</v>
      </c>
    </row>
    <row r="5778" spans="1:6" x14ac:dyDescent="0.35">
      <c r="A5778" s="56">
        <v>44468</v>
      </c>
      <c r="B5778" s="56" t="str">
        <f>VLOOKUP(A5778,Mapping!$H$2:$I$215,2,0)</f>
        <v>Post</v>
      </c>
      <c r="C5778" s="123">
        <f>VLOOKUP(A5778,Mapping!$H$2:$J$215,3,0)</f>
        <v>0</v>
      </c>
      <c r="D5778" t="s">
        <v>115</v>
      </c>
      <c r="E5778" t="str">
        <f>VLOOKUP(D5778,Mapping!$E$2:$F$28,2,0)</f>
        <v>Avg</v>
      </c>
      <c r="F5778">
        <v>23173.495999999999</v>
      </c>
    </row>
    <row r="5779" spans="1:6" x14ac:dyDescent="0.35">
      <c r="A5779" s="56">
        <v>44469</v>
      </c>
      <c r="B5779" s="56" t="str">
        <f>VLOOKUP(A5779,Mapping!$H$2:$I$215,2,0)</f>
        <v>Post</v>
      </c>
      <c r="C5779" s="123">
        <f>VLOOKUP(A5779,Mapping!$H$2:$J$215,3,0)</f>
        <v>0</v>
      </c>
      <c r="D5779" t="s">
        <v>115</v>
      </c>
      <c r="E5779" t="str">
        <f>VLOOKUP(D5779,Mapping!$E$2:$F$28,2,0)</f>
        <v>Avg</v>
      </c>
      <c r="F5779">
        <v>23173.495999999999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F4F27-17C1-4C73-A062-F23CD3E2A33C}">
  <dimension ref="A3:I31"/>
  <sheetViews>
    <sheetView tabSelected="1" topLeftCell="A3" workbookViewId="0">
      <selection activeCell="A3" sqref="A3"/>
    </sheetView>
  </sheetViews>
  <sheetFormatPr defaultRowHeight="14.5" x14ac:dyDescent="0.35"/>
  <cols>
    <col min="1" max="1" width="30" bestFit="1" customWidth="1"/>
    <col min="2" max="2" width="15.26953125" bestFit="1" customWidth="1"/>
    <col min="3" max="9" width="12.453125" bestFit="1" customWidth="1"/>
    <col min="10" max="26" width="11.81640625" bestFit="1" customWidth="1"/>
    <col min="27" max="27" width="10.81640625" bestFit="1" customWidth="1"/>
    <col min="28" max="28" width="11.81640625" bestFit="1" customWidth="1"/>
    <col min="29" max="29" width="10.81640625" bestFit="1" customWidth="1"/>
    <col min="30" max="40" width="11.81640625" bestFit="1" customWidth="1"/>
    <col min="41" max="41" width="8.81640625" bestFit="1" customWidth="1"/>
    <col min="42" max="51" width="11.81640625" bestFit="1" customWidth="1"/>
    <col min="52" max="52" width="10.81640625" bestFit="1" customWidth="1"/>
    <col min="53" max="74" width="11.81640625" bestFit="1" customWidth="1"/>
    <col min="75" max="75" width="10.81640625" bestFit="1" customWidth="1"/>
    <col min="76" max="76" width="11.81640625" bestFit="1" customWidth="1"/>
    <col min="77" max="77" width="9.81640625" bestFit="1" customWidth="1"/>
    <col min="78" max="81" width="11.81640625" bestFit="1" customWidth="1"/>
    <col min="82" max="82" width="10.81640625" bestFit="1" customWidth="1"/>
    <col min="83" max="83" width="11.81640625" bestFit="1" customWidth="1"/>
    <col min="84" max="84" width="10.81640625" bestFit="1" customWidth="1"/>
    <col min="85" max="91" width="11.81640625" bestFit="1" customWidth="1"/>
    <col min="92" max="92" width="10.81640625" bestFit="1" customWidth="1"/>
    <col min="93" max="116" width="11.81640625" bestFit="1" customWidth="1"/>
    <col min="117" max="117" width="10.81640625" bestFit="1" customWidth="1"/>
    <col min="118" max="119" width="11.81640625" bestFit="1" customWidth="1"/>
    <col min="120" max="120" width="10.81640625" bestFit="1" customWidth="1"/>
    <col min="121" max="143" width="11.81640625" bestFit="1" customWidth="1"/>
    <col min="144" max="144" width="10.81640625" bestFit="1" customWidth="1"/>
    <col min="145" max="161" width="11.81640625" bestFit="1" customWidth="1"/>
    <col min="162" max="162" width="10.81640625" bestFit="1" customWidth="1"/>
    <col min="163" max="166" width="11.81640625" bestFit="1" customWidth="1"/>
    <col min="167" max="167" width="9.81640625" bestFit="1" customWidth="1"/>
    <col min="168" max="189" width="11.81640625" bestFit="1" customWidth="1"/>
    <col min="190" max="190" width="10.81640625" bestFit="1" customWidth="1"/>
    <col min="191" max="217" width="11.81640625" bestFit="1" customWidth="1"/>
    <col min="218" max="218" width="10.81640625" bestFit="1" customWidth="1"/>
    <col min="219" max="223" width="11.81640625" bestFit="1" customWidth="1"/>
  </cols>
  <sheetData>
    <row r="3" spans="1:9" x14ac:dyDescent="0.35">
      <c r="A3" s="39" t="s">
        <v>617</v>
      </c>
      <c r="B3" s="39" t="s">
        <v>546</v>
      </c>
    </row>
    <row r="4" spans="1:9" x14ac:dyDescent="0.35">
      <c r="B4" t="s">
        <v>229</v>
      </c>
      <c r="C4" t="s">
        <v>230</v>
      </c>
      <c r="D4" t="s">
        <v>10</v>
      </c>
      <c r="E4" t="s">
        <v>14</v>
      </c>
      <c r="F4" t="s">
        <v>17</v>
      </c>
      <c r="G4" t="s">
        <v>21</v>
      </c>
      <c r="H4" t="s">
        <v>23</v>
      </c>
      <c r="I4" t="s">
        <v>6</v>
      </c>
    </row>
    <row r="5" spans="1:9" x14ac:dyDescent="0.35">
      <c r="A5" s="39" t="s">
        <v>2</v>
      </c>
    </row>
    <row r="6" spans="1:9" x14ac:dyDescent="0.35">
      <c r="A6" s="40" t="s">
        <v>81</v>
      </c>
      <c r="B6" s="727">
        <v>0</v>
      </c>
      <c r="C6" s="727">
        <v>2.06959E-2</v>
      </c>
      <c r="D6" s="727">
        <v>11955.323581899998</v>
      </c>
      <c r="E6" s="727">
        <v>26826.760159799996</v>
      </c>
      <c r="F6" s="727">
        <v>20042.344577800002</v>
      </c>
      <c r="G6" s="727">
        <v>39717.219636899994</v>
      </c>
      <c r="H6" s="727">
        <v>75181.404923399998</v>
      </c>
      <c r="I6" s="727">
        <v>173723.07357569999</v>
      </c>
    </row>
    <row r="7" spans="1:9" x14ac:dyDescent="0.35">
      <c r="A7" s="40" t="s">
        <v>86</v>
      </c>
      <c r="B7" s="727">
        <v>21738.962229099994</v>
      </c>
      <c r="C7" s="727">
        <v>20528.3533694</v>
      </c>
      <c r="D7" s="727">
        <v>0</v>
      </c>
      <c r="E7" s="727">
        <v>0</v>
      </c>
      <c r="F7" s="727">
        <v>0</v>
      </c>
      <c r="G7" s="727">
        <v>0</v>
      </c>
      <c r="H7" s="727">
        <v>0</v>
      </c>
      <c r="I7" s="727">
        <v>42267.31559849999</v>
      </c>
    </row>
    <row r="8" spans="1:9" x14ac:dyDescent="0.35">
      <c r="A8" s="40" t="s">
        <v>88</v>
      </c>
      <c r="B8" s="727">
        <v>0</v>
      </c>
      <c r="C8" s="727">
        <v>8451.7361947000009</v>
      </c>
      <c r="D8" s="727">
        <v>90214.296310800011</v>
      </c>
      <c r="E8" s="727">
        <v>89078.342596599978</v>
      </c>
      <c r="F8" s="727">
        <v>100979.87150479999</v>
      </c>
      <c r="G8" s="727">
        <v>99301.160852000001</v>
      </c>
      <c r="H8" s="727">
        <v>76987.866711800016</v>
      </c>
      <c r="I8" s="727">
        <v>465013.2741707</v>
      </c>
    </row>
    <row r="9" spans="1:9" x14ac:dyDescent="0.35">
      <c r="A9" s="40" t="s">
        <v>90</v>
      </c>
      <c r="B9" s="727">
        <v>99449.290421199999</v>
      </c>
      <c r="C9" s="727">
        <v>85184.614801100004</v>
      </c>
      <c r="D9" s="727">
        <v>153.9856557</v>
      </c>
      <c r="E9" s="727">
        <v>0</v>
      </c>
      <c r="F9" s="727">
        <v>0</v>
      </c>
      <c r="G9" s="727">
        <v>0</v>
      </c>
      <c r="H9" s="727">
        <v>0</v>
      </c>
      <c r="I9" s="727">
        <v>184787.89087800001</v>
      </c>
    </row>
    <row r="10" spans="1:9" x14ac:dyDescent="0.35">
      <c r="A10" s="40" t="s">
        <v>159</v>
      </c>
      <c r="B10" s="727">
        <v>-2978.6060394000001</v>
      </c>
      <c r="C10" s="727">
        <v>-3524.4035854999997</v>
      </c>
      <c r="D10" s="727">
        <v>-3627.8723150000001</v>
      </c>
      <c r="E10" s="727">
        <v>-4533.2236945000004</v>
      </c>
      <c r="F10" s="727">
        <v>-8219.2971698000001</v>
      </c>
      <c r="G10" s="727">
        <v>-9889.0237860000016</v>
      </c>
      <c r="H10" s="727">
        <v>-7614.0051049999984</v>
      </c>
      <c r="I10" s="727">
        <v>-40386.431695200001</v>
      </c>
    </row>
    <row r="11" spans="1:9" x14ac:dyDescent="0.35">
      <c r="A11" s="40" t="s">
        <v>101</v>
      </c>
      <c r="B11" s="727">
        <v>-119240.88282510001</v>
      </c>
      <c r="C11" s="727">
        <v>-87390.871143200027</v>
      </c>
      <c r="D11" s="727">
        <v>-91417.16044919999</v>
      </c>
      <c r="E11" s="727">
        <v>-59022.075353</v>
      </c>
      <c r="F11" s="727">
        <v>-56597.816006200002</v>
      </c>
      <c r="G11" s="727">
        <v>-45341.177476000004</v>
      </c>
      <c r="H11" s="727">
        <v>-47822.578856800006</v>
      </c>
      <c r="I11" s="727">
        <v>-506832.5621095</v>
      </c>
    </row>
    <row r="12" spans="1:9" x14ac:dyDescent="0.35">
      <c r="A12" s="40" t="s">
        <v>173</v>
      </c>
      <c r="B12" s="727">
        <v>206909.67400880004</v>
      </c>
      <c r="C12" s="727">
        <v>166522.48229879999</v>
      </c>
      <c r="D12" s="727">
        <v>136850.37185419997</v>
      </c>
      <c r="E12" s="727">
        <v>129010.09080559998</v>
      </c>
      <c r="F12" s="727">
        <v>133454.04518219997</v>
      </c>
      <c r="G12" s="727">
        <v>129660.6264368</v>
      </c>
      <c r="H12" s="727">
        <v>124301.7133666</v>
      </c>
      <c r="I12" s="727">
        <v>1026709.0039529998</v>
      </c>
    </row>
    <row r="13" spans="1:9" x14ac:dyDescent="0.35">
      <c r="A13" s="40" t="s">
        <v>139</v>
      </c>
      <c r="B13" s="727">
        <v>1602.6873389999998</v>
      </c>
      <c r="C13" s="727">
        <v>1602.6873389999998</v>
      </c>
      <c r="D13" s="727">
        <v>1121.8811373000001</v>
      </c>
      <c r="E13" s="727">
        <v>961.61240340000006</v>
      </c>
      <c r="F13" s="727">
        <v>641.0749356</v>
      </c>
      <c r="G13" s="727">
        <v>641.0749356</v>
      </c>
      <c r="H13" s="727">
        <v>1762.9560728999998</v>
      </c>
      <c r="I13" s="727">
        <v>8333.9741627999992</v>
      </c>
    </row>
    <row r="14" spans="1:9" x14ac:dyDescent="0.35">
      <c r="A14" s="40" t="s">
        <v>161</v>
      </c>
      <c r="B14" s="727">
        <v>22629.988735200001</v>
      </c>
      <c r="C14" s="727">
        <v>20115.545542399999</v>
      </c>
      <c r="D14" s="727">
        <v>22629.988735200001</v>
      </c>
      <c r="E14" s="727">
        <v>22629.988735200001</v>
      </c>
      <c r="F14" s="727">
        <v>22629.988735200001</v>
      </c>
      <c r="G14" s="727">
        <v>20115.545542399999</v>
      </c>
      <c r="H14" s="727">
        <v>22629.988735200001</v>
      </c>
      <c r="I14" s="727">
        <v>153381.03476080002</v>
      </c>
    </row>
    <row r="15" spans="1:9" x14ac:dyDescent="0.35">
      <c r="A15" s="40" t="s">
        <v>162</v>
      </c>
      <c r="B15" s="727">
        <v>37105.476397999999</v>
      </c>
      <c r="C15" s="727">
        <v>25973.833478599998</v>
      </c>
      <c r="D15" s="727">
        <v>33394.928758199996</v>
      </c>
      <c r="E15" s="727">
        <v>29684.381118399997</v>
      </c>
      <c r="F15" s="727">
        <v>33394.928758199996</v>
      </c>
      <c r="G15" s="727">
        <v>33394.928758199996</v>
      </c>
      <c r="H15" s="727">
        <v>29684.381118399997</v>
      </c>
      <c r="I15" s="727">
        <v>222632.85838799996</v>
      </c>
    </row>
    <row r="16" spans="1:9" x14ac:dyDescent="0.35">
      <c r="A16" s="40" t="s">
        <v>185</v>
      </c>
      <c r="B16" s="727">
        <v>0</v>
      </c>
      <c r="C16" s="727">
        <v>11474.015391299999</v>
      </c>
      <c r="D16" s="727">
        <v>0</v>
      </c>
      <c r="E16" s="727">
        <v>0</v>
      </c>
      <c r="F16" s="727">
        <v>0</v>
      </c>
      <c r="G16" s="727">
        <v>0</v>
      </c>
      <c r="H16" s="727">
        <v>11474.015391299999</v>
      </c>
      <c r="I16" s="727">
        <v>22948.030782599999</v>
      </c>
    </row>
    <row r="17" spans="1:9" x14ac:dyDescent="0.35">
      <c r="A17" s="40" t="s">
        <v>186</v>
      </c>
      <c r="B17" s="727">
        <v>0</v>
      </c>
      <c r="C17" s="727">
        <v>0</v>
      </c>
      <c r="D17" s="727">
        <v>0</v>
      </c>
      <c r="E17" s="727">
        <v>0</v>
      </c>
      <c r="F17" s="727">
        <v>0</v>
      </c>
      <c r="G17" s="727">
        <v>0</v>
      </c>
      <c r="H17" s="727">
        <v>0</v>
      </c>
      <c r="I17" s="727">
        <v>0</v>
      </c>
    </row>
    <row r="18" spans="1:9" x14ac:dyDescent="0.35">
      <c r="A18" s="40" t="s">
        <v>144</v>
      </c>
      <c r="B18" s="727">
        <v>0</v>
      </c>
      <c r="C18" s="727">
        <v>5076.3917045999997</v>
      </c>
      <c r="D18" s="727">
        <v>41715.384042599995</v>
      </c>
      <c r="E18" s="727">
        <v>21287.360285899998</v>
      </c>
      <c r="F18" s="727">
        <v>26699.770641899999</v>
      </c>
      <c r="G18" s="727">
        <v>10864.565085199998</v>
      </c>
      <c r="H18" s="727">
        <v>56.474061600000006</v>
      </c>
      <c r="I18" s="727">
        <v>105699.94582179999</v>
      </c>
    </row>
    <row r="19" spans="1:9" x14ac:dyDescent="0.35">
      <c r="A19" s="40" t="s">
        <v>146</v>
      </c>
      <c r="B19" s="727">
        <v>32730.220222899996</v>
      </c>
      <c r="C19" s="727">
        <v>45323.742861599996</v>
      </c>
      <c r="D19" s="727">
        <v>0</v>
      </c>
      <c r="E19" s="727">
        <v>0</v>
      </c>
      <c r="F19" s="727">
        <v>0</v>
      </c>
      <c r="G19" s="727">
        <v>0</v>
      </c>
      <c r="H19" s="727">
        <v>0</v>
      </c>
      <c r="I19" s="727">
        <v>78053.963084499992</v>
      </c>
    </row>
    <row r="20" spans="1:9" x14ac:dyDescent="0.35">
      <c r="A20" s="40" t="s">
        <v>148</v>
      </c>
      <c r="B20" s="727">
        <v>0</v>
      </c>
      <c r="C20" s="727">
        <v>9.4209999999999997E-4</v>
      </c>
      <c r="D20" s="727">
        <v>19555.942850399999</v>
      </c>
      <c r="E20" s="727">
        <v>0</v>
      </c>
      <c r="F20" s="727">
        <v>2898.0816783999999</v>
      </c>
      <c r="G20" s="727">
        <v>64637.4762519</v>
      </c>
      <c r="H20" s="727">
        <v>126144.06891800002</v>
      </c>
      <c r="I20" s="727">
        <v>213235.5706408</v>
      </c>
    </row>
    <row r="21" spans="1:9" x14ac:dyDescent="0.35">
      <c r="A21" s="40" t="s">
        <v>119</v>
      </c>
      <c r="B21" s="727">
        <v>0</v>
      </c>
      <c r="C21" s="727">
        <v>9187.9176458999991</v>
      </c>
      <c r="D21" s="727">
        <v>120217.51021380001</v>
      </c>
      <c r="E21" s="727">
        <v>31709.9432027</v>
      </c>
      <c r="F21" s="727">
        <v>9142.3376945999989</v>
      </c>
      <c r="G21" s="727">
        <v>21815.648409600009</v>
      </c>
      <c r="H21" s="727">
        <v>4.0145399999999998E-2</v>
      </c>
      <c r="I21" s="727">
        <v>192073.39731200002</v>
      </c>
    </row>
    <row r="22" spans="1:9" x14ac:dyDescent="0.35">
      <c r="A22" s="40" t="s">
        <v>121</v>
      </c>
      <c r="B22" s="727">
        <v>97547.830899299981</v>
      </c>
      <c r="C22" s="727">
        <v>70629.657410999978</v>
      </c>
      <c r="D22" s="727">
        <v>1058.3373147</v>
      </c>
      <c r="E22" s="727">
        <v>0</v>
      </c>
      <c r="F22" s="727">
        <v>0</v>
      </c>
      <c r="G22" s="727">
        <v>0</v>
      </c>
      <c r="H22" s="727">
        <v>0</v>
      </c>
      <c r="I22" s="727">
        <v>169235.82562499997</v>
      </c>
    </row>
    <row r="23" spans="1:9" x14ac:dyDescent="0.35">
      <c r="A23" s="40" t="s">
        <v>184</v>
      </c>
      <c r="B23" s="727">
        <v>0</v>
      </c>
      <c r="C23" s="727">
        <v>-4067.9912653000001</v>
      </c>
      <c r="D23" s="727">
        <v>-79502.698859399999</v>
      </c>
      <c r="E23" s="727">
        <v>-157855.74801370001</v>
      </c>
      <c r="F23" s="727">
        <v>-246732.5137024</v>
      </c>
      <c r="G23" s="727">
        <v>-331718.15731109999</v>
      </c>
      <c r="H23" s="727">
        <v>-401935.22393470007</v>
      </c>
      <c r="I23" s="727">
        <v>-1221812.3330866001</v>
      </c>
    </row>
    <row r="24" spans="1:9" x14ac:dyDescent="0.35">
      <c r="A24" s="40" t="s">
        <v>123</v>
      </c>
      <c r="B24" s="727">
        <v>0</v>
      </c>
      <c r="C24" s="727">
        <v>519.95569690000002</v>
      </c>
      <c r="D24" s="727">
        <v>14698.745875200002</v>
      </c>
      <c r="E24" s="727">
        <v>15554.066545199998</v>
      </c>
      <c r="F24" s="727">
        <v>15203.9787096</v>
      </c>
      <c r="G24" s="727">
        <v>6580.3322948000005</v>
      </c>
      <c r="H24" s="727">
        <v>7165.918736900001</v>
      </c>
      <c r="I24" s="727">
        <v>59722.9978586</v>
      </c>
    </row>
    <row r="25" spans="1:9" x14ac:dyDescent="0.35">
      <c r="A25" s="40" t="s">
        <v>124</v>
      </c>
      <c r="B25" s="727">
        <v>28084.112357500002</v>
      </c>
      <c r="C25" s="727">
        <v>15948.627120899999</v>
      </c>
      <c r="D25" s="727">
        <v>690.03957560000003</v>
      </c>
      <c r="E25" s="727">
        <v>0</v>
      </c>
      <c r="F25" s="727">
        <v>0</v>
      </c>
      <c r="G25" s="727">
        <v>0</v>
      </c>
      <c r="H25" s="727">
        <v>0</v>
      </c>
      <c r="I25" s="727">
        <v>44722.779053999999</v>
      </c>
    </row>
    <row r="26" spans="1:9" x14ac:dyDescent="0.35">
      <c r="A26" s="40" t="s">
        <v>126</v>
      </c>
      <c r="B26" s="727">
        <v>0</v>
      </c>
      <c r="C26" s="727">
        <v>0</v>
      </c>
      <c r="D26" s="727">
        <v>0</v>
      </c>
      <c r="E26" s="727">
        <v>0</v>
      </c>
      <c r="F26" s="727">
        <v>6.4000399999999999E-2</v>
      </c>
      <c r="G26" s="727">
        <v>13150.484160700002</v>
      </c>
      <c r="H26" s="727">
        <v>19678.828667200003</v>
      </c>
      <c r="I26" s="727">
        <v>32829.376828300003</v>
      </c>
    </row>
    <row r="27" spans="1:9" x14ac:dyDescent="0.35">
      <c r="A27" s="40" t="s">
        <v>128</v>
      </c>
      <c r="B27" s="727">
        <v>0</v>
      </c>
      <c r="C27" s="727">
        <v>1425.4190412</v>
      </c>
      <c r="D27" s="727">
        <v>175088.96803799999</v>
      </c>
      <c r="E27" s="727">
        <v>164398.16758970002</v>
      </c>
      <c r="F27" s="727">
        <v>160318.9719648</v>
      </c>
      <c r="G27" s="727">
        <v>45600.559136600001</v>
      </c>
      <c r="H27" s="727">
        <v>178457.61142009997</v>
      </c>
      <c r="I27" s="727">
        <v>725289.69719039998</v>
      </c>
    </row>
    <row r="28" spans="1:9" x14ac:dyDescent="0.35">
      <c r="A28" s="40" t="s">
        <v>130</v>
      </c>
      <c r="B28" s="727">
        <v>143226.7744578</v>
      </c>
      <c r="C28" s="727">
        <v>138978.09460720001</v>
      </c>
      <c r="D28" s="727">
        <v>6205.3157653999988</v>
      </c>
      <c r="E28" s="727">
        <v>0</v>
      </c>
      <c r="F28" s="727">
        <v>0</v>
      </c>
      <c r="G28" s="727">
        <v>0</v>
      </c>
      <c r="H28" s="727">
        <v>0</v>
      </c>
      <c r="I28" s="727">
        <v>288410.18483039999</v>
      </c>
    </row>
    <row r="29" spans="1:9" x14ac:dyDescent="0.35">
      <c r="A29" s="40" t="s">
        <v>132</v>
      </c>
      <c r="B29" s="727">
        <v>0</v>
      </c>
      <c r="C29" s="727">
        <v>0</v>
      </c>
      <c r="D29" s="727">
        <v>2.1798600000000001E-2</v>
      </c>
      <c r="E29" s="727">
        <v>11432.202527000001</v>
      </c>
      <c r="F29" s="727">
        <v>42650.976153900003</v>
      </c>
      <c r="G29" s="727">
        <v>71365.197669599962</v>
      </c>
      <c r="H29" s="727">
        <v>22221.444345300002</v>
      </c>
      <c r="I29" s="727">
        <v>147669.84249439996</v>
      </c>
    </row>
    <row r="30" spans="1:9" x14ac:dyDescent="0.35">
      <c r="A30" s="40" t="s">
        <v>134</v>
      </c>
      <c r="B30" s="727">
        <v>26523.221863499995</v>
      </c>
      <c r="C30" s="727">
        <v>22997.7300641</v>
      </c>
      <c r="D30" s="727">
        <v>0</v>
      </c>
      <c r="E30" s="727">
        <v>0</v>
      </c>
      <c r="F30" s="727">
        <v>0</v>
      </c>
      <c r="G30" s="727">
        <v>0</v>
      </c>
      <c r="H30" s="727">
        <v>0</v>
      </c>
      <c r="I30" s="727">
        <v>49520.951927599992</v>
      </c>
    </row>
    <row r="31" spans="1:9" x14ac:dyDescent="0.35">
      <c r="A31" s="40" t="s">
        <v>6</v>
      </c>
      <c r="B31" s="727">
        <v>595328.75006779993</v>
      </c>
      <c r="C31" s="727">
        <v>554957.56021270005</v>
      </c>
      <c r="D31" s="727">
        <v>501003.30988399999</v>
      </c>
      <c r="E31" s="727">
        <v>321161.86890829995</v>
      </c>
      <c r="F31" s="727">
        <v>256506.80765899995</v>
      </c>
      <c r="G31" s="727">
        <v>169896.4605972</v>
      </c>
      <c r="H31" s="727">
        <v>238374.90471759997</v>
      </c>
      <c r="I31" s="727">
        <v>2637229.6620465992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459E-8175-47EB-A9D9-151FCB61CC4E}">
  <dimension ref="A1:QD6421"/>
  <sheetViews>
    <sheetView topLeftCell="C1" workbookViewId="0">
      <pane ySplit="1" topLeftCell="A5333" activePane="bottomLeft" state="frozen"/>
      <selection activeCell="L35" sqref="L35"/>
      <selection pane="bottomLeft" sqref="A1:M5351"/>
    </sheetView>
  </sheetViews>
  <sheetFormatPr defaultColWidth="9.1796875" defaultRowHeight="14.5" x14ac:dyDescent="0.35"/>
  <cols>
    <col min="1" max="1" width="13.453125" style="4" bestFit="1" customWidth="1" collapsed="1"/>
    <col min="2" max="2" width="36.453125" style="4" bestFit="1" customWidth="1" collapsed="1"/>
    <col min="3" max="3" width="7" style="4" bestFit="1" customWidth="1" collapsed="1"/>
    <col min="4" max="4" width="6.54296875" style="4" bestFit="1" customWidth="1" collapsed="1"/>
    <col min="5" max="5" width="29.81640625" style="4" bestFit="1" customWidth="1" collapsed="1"/>
    <col min="6" max="7" width="29.81640625" style="4" customWidth="1"/>
    <col min="8" max="8" width="10.453125" style="4" bestFit="1" customWidth="1" collapsed="1"/>
    <col min="9" max="9" width="9.7265625" style="4" bestFit="1" customWidth="1" collapsed="1"/>
    <col min="10" max="11" width="9.7265625" style="4" customWidth="1"/>
    <col min="12" max="12" width="8.54296875" style="4" bestFit="1" customWidth="1" collapsed="1"/>
    <col min="13" max="14" width="9.1796875" style="4"/>
    <col min="15" max="15" width="22.453125" style="4" bestFit="1" customWidth="1"/>
    <col min="16" max="16" width="16.26953125" style="4" bestFit="1" customWidth="1"/>
    <col min="17" max="20" width="12.7265625" style="4" bestFit="1" customWidth="1"/>
    <col min="21" max="21" width="22.453125" style="4" bestFit="1" customWidth="1"/>
    <col min="22" max="22" width="16.26953125" style="4" bestFit="1" customWidth="1"/>
    <col min="23" max="23" width="12.7265625" style="4" bestFit="1" customWidth="1"/>
    <col min="24" max="24" width="7.26953125" style="4" bestFit="1" customWidth="1"/>
    <col min="25" max="446" width="12.7265625" style="4" bestFit="1" customWidth="1"/>
    <col min="447" max="16384" width="9.1796875" style="4"/>
  </cols>
  <sheetData>
    <row r="1" spans="1:446" x14ac:dyDescent="0.35">
      <c r="A1" s="9" t="s">
        <v>652</v>
      </c>
      <c r="B1" s="9" t="s">
        <v>653</v>
      </c>
      <c r="C1" s="9" t="s">
        <v>32</v>
      </c>
      <c r="D1" s="9" t="s">
        <v>33</v>
      </c>
      <c r="E1" s="9" t="s">
        <v>76</v>
      </c>
      <c r="F1" s="10" t="s">
        <v>77</v>
      </c>
      <c r="G1" s="10" t="s">
        <v>34</v>
      </c>
      <c r="H1" s="9" t="s">
        <v>654</v>
      </c>
      <c r="I1" s="9" t="s">
        <v>0</v>
      </c>
      <c r="J1" s="125" t="s">
        <v>643</v>
      </c>
      <c r="K1" s="125" t="s">
        <v>655</v>
      </c>
      <c r="L1" s="9" t="s">
        <v>656</v>
      </c>
      <c r="M1" s="4" t="s">
        <v>657</v>
      </c>
      <c r="O1" s="39" t="s">
        <v>617</v>
      </c>
      <c r="P1" s="39" t="s">
        <v>546</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row>
    <row r="2" spans="1:446" x14ac:dyDescent="0.35">
      <c r="A2" s="5" t="s">
        <v>36</v>
      </c>
      <c r="B2" s="5" t="s">
        <v>35</v>
      </c>
      <c r="C2" s="5"/>
      <c r="D2" s="5"/>
      <c r="E2" s="5" t="s">
        <v>81</v>
      </c>
      <c r="F2" s="8" t="str">
        <f>VLOOKUP(E2,Mapping!$A$1:$C$71,3,0)</f>
        <v>Aarki</v>
      </c>
      <c r="G2" s="8" t="str">
        <f>VLOOKUP(E2,Mapping!$A$2:$B$207,2,0)</f>
        <v>Aarki</v>
      </c>
      <c r="H2" s="1" t="s">
        <v>658</v>
      </c>
      <c r="I2" s="2">
        <v>44256</v>
      </c>
      <c r="J2" s="126" t="str">
        <f>VLOOKUP(I2,Mapping!$H$2:$I$215,2,0)</f>
        <v>Pre</v>
      </c>
      <c r="K2" s="127" t="str">
        <f>VLOOKUP(I2,Mapping!$H$2:$J$215,3,0)</f>
        <v>Pre</v>
      </c>
      <c r="L2" s="1">
        <v>0</v>
      </c>
      <c r="M2" s="4" t="s">
        <v>170</v>
      </c>
      <c r="O2" s="39" t="s">
        <v>2</v>
      </c>
      <c r="P2" t="s">
        <v>649</v>
      </c>
      <c r="Q2" t="s">
        <v>650</v>
      </c>
      <c r="R2" t="s">
        <v>651</v>
      </c>
      <c r="S2" t="s">
        <v>6</v>
      </c>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row>
    <row r="3" spans="1:446" x14ac:dyDescent="0.35">
      <c r="A3" s="5" t="s">
        <v>36</v>
      </c>
      <c r="B3" s="5" t="s">
        <v>35</v>
      </c>
      <c r="C3" s="5"/>
      <c r="D3" s="5"/>
      <c r="E3" s="5" t="s">
        <v>81</v>
      </c>
      <c r="F3" s="8" t="str">
        <f>VLOOKUP(E3,Mapping!$A$1:$C$71,3,0)</f>
        <v>Aarki</v>
      </c>
      <c r="G3" s="8" t="str">
        <f>VLOOKUP(E3,Mapping!$A$2:$B$207,2,0)</f>
        <v>Aarki</v>
      </c>
      <c r="H3" s="1" t="s">
        <v>658</v>
      </c>
      <c r="I3" s="2">
        <v>44257</v>
      </c>
      <c r="J3" s="126" t="str">
        <f>VLOOKUP(I3,Mapping!$H$2:$I$215,2,0)</f>
        <v>Pre</v>
      </c>
      <c r="K3" s="127" t="str">
        <f>VLOOKUP(I3,Mapping!$H$2:$J$215,3,0)</f>
        <v>Pre</v>
      </c>
      <c r="L3" s="1">
        <v>0</v>
      </c>
      <c r="M3" s="4" t="s">
        <v>170</v>
      </c>
      <c r="O3" s="40" t="s">
        <v>82</v>
      </c>
      <c r="P3">
        <v>21738.962229099994</v>
      </c>
      <c r="Q3">
        <v>59310.457807000013</v>
      </c>
      <c r="R3">
        <v>134940.96913809999</v>
      </c>
      <c r="S3">
        <v>215990.38917420001</v>
      </c>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row>
    <row r="4" spans="1:446" x14ac:dyDescent="0.35">
      <c r="A4" s="5" t="s">
        <v>36</v>
      </c>
      <c r="B4" s="5" t="s">
        <v>35</v>
      </c>
      <c r="C4" s="5"/>
      <c r="D4" s="5"/>
      <c r="E4" s="5" t="s">
        <v>81</v>
      </c>
      <c r="F4" s="8" t="str">
        <f>VLOOKUP(E4,Mapping!$A$1:$C$71,3,0)</f>
        <v>Aarki</v>
      </c>
      <c r="G4" s="8" t="str">
        <f>VLOOKUP(E4,Mapping!$A$2:$B$207,2,0)</f>
        <v>Aarki</v>
      </c>
      <c r="H4" s="1" t="s">
        <v>658</v>
      </c>
      <c r="I4" s="2">
        <v>44258</v>
      </c>
      <c r="J4" s="126" t="str">
        <f>VLOOKUP(I4,Mapping!$H$2:$I$215,2,0)</f>
        <v>Pre</v>
      </c>
      <c r="K4" s="127" t="str">
        <f>VLOOKUP(I4,Mapping!$H$2:$J$215,3,0)</f>
        <v>Pre</v>
      </c>
      <c r="L4" s="1">
        <v>0</v>
      </c>
      <c r="M4" s="4" t="s">
        <v>170</v>
      </c>
      <c r="O4" s="40" t="s">
        <v>107</v>
      </c>
      <c r="P4">
        <v>97547.830899299981</v>
      </c>
      <c r="Q4">
        <v>232803.36578810005</v>
      </c>
      <c r="R4">
        <v>30958.026249600007</v>
      </c>
      <c r="S4">
        <v>361309.22293700004</v>
      </c>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row>
    <row r="5" spans="1:446" x14ac:dyDescent="0.35">
      <c r="A5" s="5" t="s">
        <v>36</v>
      </c>
      <c r="B5" s="5" t="s">
        <v>35</v>
      </c>
      <c r="C5" s="5"/>
      <c r="D5" s="5"/>
      <c r="E5" s="5" t="s">
        <v>81</v>
      </c>
      <c r="F5" s="8" t="str">
        <f>VLOOKUP(E5,Mapping!$A$1:$C$71,3,0)</f>
        <v>Aarki</v>
      </c>
      <c r="G5" s="8" t="str">
        <f>VLOOKUP(E5,Mapping!$A$2:$B$207,2,0)</f>
        <v>Aarki</v>
      </c>
      <c r="H5" s="1" t="s">
        <v>658</v>
      </c>
      <c r="I5" s="2">
        <v>44259</v>
      </c>
      <c r="J5" s="126" t="str">
        <f>VLOOKUP(I5,Mapping!$H$2:$I$215,2,0)</f>
        <v>Pre</v>
      </c>
      <c r="K5" s="127" t="str">
        <f>VLOOKUP(I5,Mapping!$H$2:$J$215,3,0)</f>
        <v>Pre</v>
      </c>
      <c r="L5" s="1">
        <v>0</v>
      </c>
      <c r="M5" s="4" t="s">
        <v>170</v>
      </c>
      <c r="O5" s="40" t="s">
        <v>113</v>
      </c>
      <c r="P5">
        <v>28084.112357500002</v>
      </c>
      <c r="Q5">
        <v>47411.434813800013</v>
      </c>
      <c r="R5">
        <v>28950.229741299998</v>
      </c>
      <c r="S5">
        <v>104445.77691260001</v>
      </c>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row>
    <row r="6" spans="1:446" x14ac:dyDescent="0.35">
      <c r="A6" s="5" t="s">
        <v>36</v>
      </c>
      <c r="B6" s="5" t="s">
        <v>35</v>
      </c>
      <c r="C6" s="5"/>
      <c r="D6" s="5"/>
      <c r="E6" s="5" t="s">
        <v>81</v>
      </c>
      <c r="F6" s="8" t="str">
        <f>VLOOKUP(E6,Mapping!$A$1:$C$71,3,0)</f>
        <v>Aarki</v>
      </c>
      <c r="G6" s="8" t="str">
        <f>VLOOKUP(E6,Mapping!$A$2:$B$207,2,0)</f>
        <v>Aarki</v>
      </c>
      <c r="H6" s="1" t="s">
        <v>658</v>
      </c>
      <c r="I6" s="2">
        <v>44260</v>
      </c>
      <c r="J6" s="126" t="str">
        <f>VLOOKUP(I6,Mapping!$H$2:$I$215,2,0)</f>
        <v>Pre</v>
      </c>
      <c r="K6" s="127" t="str">
        <f>VLOOKUP(I6,Mapping!$H$2:$J$215,3,0)</f>
        <v>Pre</v>
      </c>
      <c r="L6" s="1">
        <v>0</v>
      </c>
      <c r="M6" s="4" t="s">
        <v>170</v>
      </c>
      <c r="O6" s="40" t="s">
        <v>116</v>
      </c>
      <c r="P6">
        <v>0</v>
      </c>
      <c r="Q6">
        <v>0</v>
      </c>
      <c r="R6">
        <v>32829.37682830001</v>
      </c>
      <c r="S6">
        <v>32829.37682830001</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row>
    <row r="7" spans="1:446" x14ac:dyDescent="0.35">
      <c r="A7" s="5" t="s">
        <v>36</v>
      </c>
      <c r="B7" s="5" t="s">
        <v>35</v>
      </c>
      <c r="C7" s="5"/>
      <c r="D7" s="5"/>
      <c r="E7" s="5" t="s">
        <v>81</v>
      </c>
      <c r="F7" s="8" t="str">
        <f>VLOOKUP(E7,Mapping!$A$1:$C$71,3,0)</f>
        <v>Aarki</v>
      </c>
      <c r="G7" s="8" t="str">
        <f>VLOOKUP(E7,Mapping!$A$2:$B$207,2,0)</f>
        <v>Aarki</v>
      </c>
      <c r="H7" s="1" t="s">
        <v>658</v>
      </c>
      <c r="I7" s="2">
        <v>44261</v>
      </c>
      <c r="J7" s="126" t="str">
        <f>VLOOKUP(I7,Mapping!$H$2:$I$215,2,0)</f>
        <v>Pre</v>
      </c>
      <c r="K7" s="127" t="str">
        <f>VLOOKUP(I7,Mapping!$H$2:$J$215,3,0)</f>
        <v>Pre</v>
      </c>
      <c r="L7" s="1">
        <v>0</v>
      </c>
      <c r="M7" s="4" t="s">
        <v>170</v>
      </c>
      <c r="O7" s="40" t="s">
        <v>118</v>
      </c>
      <c r="P7">
        <v>143226.7744578</v>
      </c>
      <c r="Q7">
        <v>486095.96504149993</v>
      </c>
      <c r="R7">
        <v>384377.14252150006</v>
      </c>
      <c r="S7">
        <v>1013699.8820207999</v>
      </c>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row>
    <row r="8" spans="1:446" x14ac:dyDescent="0.35">
      <c r="A8" s="5" t="s">
        <v>36</v>
      </c>
      <c r="B8" s="5" t="s">
        <v>35</v>
      </c>
      <c r="C8" s="5"/>
      <c r="D8" s="5"/>
      <c r="E8" s="5" t="s">
        <v>81</v>
      </c>
      <c r="F8" s="8" t="str">
        <f>VLOOKUP(E8,Mapping!$A$1:$C$71,3,0)</f>
        <v>Aarki</v>
      </c>
      <c r="G8" s="8" t="str">
        <f>VLOOKUP(E8,Mapping!$A$2:$B$207,2,0)</f>
        <v>Aarki</v>
      </c>
      <c r="H8" s="1" t="s">
        <v>658</v>
      </c>
      <c r="I8" s="2">
        <v>44262</v>
      </c>
      <c r="J8" s="126" t="str">
        <f>VLOOKUP(I8,Mapping!$H$2:$I$215,2,0)</f>
        <v>Pre</v>
      </c>
      <c r="K8" s="127" t="str">
        <f>VLOOKUP(I8,Mapping!$H$2:$J$215,3,0)</f>
        <v>Pre</v>
      </c>
      <c r="L8" s="1">
        <v>0</v>
      </c>
      <c r="M8" s="4" t="s">
        <v>170</v>
      </c>
      <c r="O8" s="40" t="s">
        <v>120</v>
      </c>
      <c r="P8">
        <v>26523.221863499995</v>
      </c>
      <c r="Q8">
        <v>34429.954389700004</v>
      </c>
      <c r="R8">
        <v>136237.61816879996</v>
      </c>
      <c r="S8">
        <v>197190.79442199995</v>
      </c>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row>
    <row r="9" spans="1:446" x14ac:dyDescent="0.35">
      <c r="A9" s="5" t="s">
        <v>36</v>
      </c>
      <c r="B9" s="5" t="s">
        <v>35</v>
      </c>
      <c r="C9" s="5"/>
      <c r="D9" s="5"/>
      <c r="E9" s="5" t="s">
        <v>81</v>
      </c>
      <c r="F9" s="8" t="str">
        <f>VLOOKUP(E9,Mapping!$A$1:$C$71,3,0)</f>
        <v>Aarki</v>
      </c>
      <c r="G9" s="8" t="str">
        <f>VLOOKUP(E9,Mapping!$A$2:$B$207,2,0)</f>
        <v>Aarki</v>
      </c>
      <c r="H9" s="1" t="s">
        <v>658</v>
      </c>
      <c r="I9" s="2">
        <v>44263</v>
      </c>
      <c r="J9" s="126" t="str">
        <f>VLOOKUP(I9,Mapping!$H$2:$I$215,2,0)</f>
        <v>Pre</v>
      </c>
      <c r="K9" s="127" t="str">
        <f>VLOOKUP(I9,Mapping!$H$2:$J$215,3,0)</f>
        <v>Pre</v>
      </c>
      <c r="L9" s="1">
        <v>0</v>
      </c>
      <c r="M9" s="4" t="s">
        <v>170</v>
      </c>
      <c r="O9" s="40" t="s">
        <v>46</v>
      </c>
      <c r="P9">
        <v>99449.290421199999</v>
      </c>
      <c r="Q9">
        <v>273082.97555890004</v>
      </c>
      <c r="R9">
        <v>277268.89906859997</v>
      </c>
      <c r="S9">
        <v>649801.16504870006</v>
      </c>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row>
    <row r="10" spans="1:446" x14ac:dyDescent="0.35">
      <c r="A10" s="5" t="s">
        <v>36</v>
      </c>
      <c r="B10" s="5" t="s">
        <v>35</v>
      </c>
      <c r="C10" s="5"/>
      <c r="D10" s="5"/>
      <c r="E10" s="5" t="s">
        <v>81</v>
      </c>
      <c r="F10" s="8" t="str">
        <f>VLOOKUP(E10,Mapping!$A$1:$C$71,3,0)</f>
        <v>Aarki</v>
      </c>
      <c r="G10" s="8" t="str">
        <f>VLOOKUP(E10,Mapping!$A$2:$B$207,2,0)</f>
        <v>Aarki</v>
      </c>
      <c r="H10" s="1" t="s">
        <v>658</v>
      </c>
      <c r="I10" s="2">
        <v>44264</v>
      </c>
      <c r="J10" s="126" t="str">
        <f>VLOOKUP(I10,Mapping!$H$2:$I$215,2,0)</f>
        <v>Pre</v>
      </c>
      <c r="K10" s="127" t="str">
        <f>VLOOKUP(I10,Mapping!$H$2:$J$215,3,0)</f>
        <v>Pre</v>
      </c>
      <c r="L10" s="1">
        <v>0</v>
      </c>
      <c r="M10" s="4" t="s">
        <v>170</v>
      </c>
      <c r="O10" s="40" t="s">
        <v>106</v>
      </c>
      <c r="P10">
        <v>206909.67400880004</v>
      </c>
      <c r="Q10">
        <v>432382.94495860027</v>
      </c>
      <c r="R10">
        <v>387416.38498560002</v>
      </c>
      <c r="S10">
        <v>1026709.0039530003</v>
      </c>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row>
    <row r="11" spans="1:446" x14ac:dyDescent="0.35">
      <c r="A11" s="5" t="s">
        <v>36</v>
      </c>
      <c r="B11" s="5" t="s">
        <v>35</v>
      </c>
      <c r="C11" s="5"/>
      <c r="D11" s="5"/>
      <c r="E11" s="5" t="s">
        <v>81</v>
      </c>
      <c r="F11" s="8" t="str">
        <f>VLOOKUP(E11,Mapping!$A$1:$C$71,3,0)</f>
        <v>Aarki</v>
      </c>
      <c r="G11" s="8" t="str">
        <f>VLOOKUP(E11,Mapping!$A$2:$B$207,2,0)</f>
        <v>Aarki</v>
      </c>
      <c r="H11" s="1" t="s">
        <v>658</v>
      </c>
      <c r="I11" s="2">
        <v>44265</v>
      </c>
      <c r="J11" s="126" t="str">
        <f>VLOOKUP(I11,Mapping!$H$2:$I$215,2,0)</f>
        <v>Pre</v>
      </c>
      <c r="K11" s="127" t="str">
        <f>VLOOKUP(I11,Mapping!$H$2:$J$215,3,0)</f>
        <v>Pre</v>
      </c>
      <c r="L11" s="1">
        <v>0</v>
      </c>
      <c r="M11" s="4" t="s">
        <v>170</v>
      </c>
      <c r="O11" s="40" t="s">
        <v>122</v>
      </c>
      <c r="P11">
        <v>1602.6873389999998</v>
      </c>
      <c r="Q11">
        <v>3686.180879699999</v>
      </c>
      <c r="R11">
        <v>3045.1059440999993</v>
      </c>
      <c r="S11">
        <v>8333.9741627999974</v>
      </c>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row>
    <row r="12" spans="1:446" x14ac:dyDescent="0.35">
      <c r="A12" s="5" t="s">
        <v>36</v>
      </c>
      <c r="B12" s="5" t="s">
        <v>35</v>
      </c>
      <c r="C12" s="5"/>
      <c r="D12" s="5"/>
      <c r="E12" s="5" t="s">
        <v>81</v>
      </c>
      <c r="F12" s="8" t="str">
        <f>VLOOKUP(E12,Mapping!$A$1:$C$71,3,0)</f>
        <v>Aarki</v>
      </c>
      <c r="G12" s="8" t="str">
        <f>VLOOKUP(E12,Mapping!$A$2:$B$207,2,0)</f>
        <v>Aarki</v>
      </c>
      <c r="H12" s="1" t="s">
        <v>658</v>
      </c>
      <c r="I12" s="2">
        <v>44266</v>
      </c>
      <c r="J12" s="126" t="str">
        <f>VLOOKUP(I12,Mapping!$H$2:$I$215,2,0)</f>
        <v>Pre</v>
      </c>
      <c r="K12" s="127" t="str">
        <f>VLOOKUP(I12,Mapping!$H$2:$J$215,3,0)</f>
        <v>Pre</v>
      </c>
      <c r="L12" s="1">
        <v>0</v>
      </c>
      <c r="M12" s="4" t="s">
        <v>170</v>
      </c>
      <c r="O12" s="40" t="s">
        <v>145</v>
      </c>
      <c r="P12">
        <v>32730.220222899996</v>
      </c>
      <c r="Q12">
        <v>113402.87889470004</v>
      </c>
      <c r="R12">
        <v>37620.809788699975</v>
      </c>
      <c r="S12">
        <v>183753.90890630003</v>
      </c>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row>
    <row r="13" spans="1:446" x14ac:dyDescent="0.35">
      <c r="A13" s="5" t="s">
        <v>36</v>
      </c>
      <c r="B13" s="5" t="s">
        <v>35</v>
      </c>
      <c r="C13" s="5"/>
      <c r="D13" s="5"/>
      <c r="E13" s="5" t="s">
        <v>81</v>
      </c>
      <c r="F13" s="8" t="str">
        <f>VLOOKUP(E13,Mapping!$A$1:$C$71,3,0)</f>
        <v>Aarki</v>
      </c>
      <c r="G13" s="8" t="str">
        <f>VLOOKUP(E13,Mapping!$A$2:$B$207,2,0)</f>
        <v>Aarki</v>
      </c>
      <c r="H13" s="1" t="s">
        <v>658</v>
      </c>
      <c r="I13" s="2">
        <v>44267</v>
      </c>
      <c r="J13" s="126" t="str">
        <f>VLOOKUP(I13,Mapping!$H$2:$I$215,2,0)</f>
        <v>Pre</v>
      </c>
      <c r="K13" s="127" t="str">
        <f>VLOOKUP(I13,Mapping!$H$2:$J$215,3,0)</f>
        <v>Pre</v>
      </c>
      <c r="L13" s="1">
        <v>0</v>
      </c>
      <c r="M13" s="4" t="s">
        <v>170</v>
      </c>
      <c r="O13" s="40" t="s">
        <v>110</v>
      </c>
      <c r="P13">
        <v>59735.465133200021</v>
      </c>
      <c r="Q13">
        <v>165902.68175930003</v>
      </c>
      <c r="R13">
        <v>173323.77703890004</v>
      </c>
      <c r="S13">
        <v>398961.92393140006</v>
      </c>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row>
    <row r="14" spans="1:446" x14ac:dyDescent="0.35">
      <c r="A14" s="5" t="s">
        <v>36</v>
      </c>
      <c r="B14" s="5" t="s">
        <v>35</v>
      </c>
      <c r="C14" s="5"/>
      <c r="D14" s="5"/>
      <c r="E14" s="5" t="s">
        <v>81</v>
      </c>
      <c r="F14" s="8" t="str">
        <f>VLOOKUP(E14,Mapping!$A$1:$C$71,3,0)</f>
        <v>Aarki</v>
      </c>
      <c r="G14" s="8" t="str">
        <f>VLOOKUP(E14,Mapping!$A$2:$B$207,2,0)</f>
        <v>Aarki</v>
      </c>
      <c r="H14" s="1" t="s">
        <v>658</v>
      </c>
      <c r="I14" s="2">
        <v>44268</v>
      </c>
      <c r="J14" s="126" t="str">
        <f>VLOOKUP(I14,Mapping!$H$2:$I$215,2,0)</f>
        <v>Pre</v>
      </c>
      <c r="K14" s="127" t="str">
        <f>VLOOKUP(I14,Mapping!$H$2:$J$215,3,0)</f>
        <v>Pre</v>
      </c>
      <c r="L14" s="1">
        <v>0</v>
      </c>
      <c r="M14" s="4" t="s">
        <v>170</v>
      </c>
      <c r="O14" s="40" t="s">
        <v>100</v>
      </c>
      <c r="P14">
        <v>-2978.6060394000001</v>
      </c>
      <c r="Q14">
        <v>-11685.499595000001</v>
      </c>
      <c r="R14">
        <v>-25722.326060800006</v>
      </c>
      <c r="S14">
        <v>-40386.431695200008</v>
      </c>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row>
    <row r="15" spans="1:446" x14ac:dyDescent="0.35">
      <c r="A15" s="5" t="s">
        <v>36</v>
      </c>
      <c r="B15" s="5" t="s">
        <v>35</v>
      </c>
      <c r="C15" s="5"/>
      <c r="D15" s="5"/>
      <c r="E15" s="5" t="s">
        <v>81</v>
      </c>
      <c r="F15" s="8" t="str">
        <f>VLOOKUP(E15,Mapping!$A$1:$C$71,3,0)</f>
        <v>Aarki</v>
      </c>
      <c r="G15" s="8" t="str">
        <f>VLOOKUP(E15,Mapping!$A$2:$B$207,2,0)</f>
        <v>Aarki</v>
      </c>
      <c r="H15" s="1" t="s">
        <v>658</v>
      </c>
      <c r="I15" s="2">
        <v>44269</v>
      </c>
      <c r="J15" s="126" t="str">
        <f>VLOOKUP(I15,Mapping!$H$2:$I$215,2,0)</f>
        <v>Pre</v>
      </c>
      <c r="K15" s="127" t="str">
        <f>VLOOKUP(I15,Mapping!$H$2:$J$215,3,0)</f>
        <v>Pre</v>
      </c>
      <c r="L15" s="1">
        <v>0</v>
      </c>
      <c r="M15" s="4" t="s">
        <v>170</v>
      </c>
      <c r="O15" s="40" t="s">
        <v>96</v>
      </c>
      <c r="P15">
        <v>-119240.88282510001</v>
      </c>
      <c r="Q15">
        <v>-237830.10694539998</v>
      </c>
      <c r="R15">
        <v>-149761.57233899998</v>
      </c>
      <c r="S15">
        <v>-506832.56210949994</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row>
    <row r="16" spans="1:446" x14ac:dyDescent="0.35">
      <c r="A16" s="5" t="s">
        <v>36</v>
      </c>
      <c r="B16" s="5" t="s">
        <v>35</v>
      </c>
      <c r="C16" s="5"/>
      <c r="D16" s="5"/>
      <c r="E16" s="5" t="s">
        <v>81</v>
      </c>
      <c r="F16" s="8" t="str">
        <f>VLOOKUP(E16,Mapping!$A$1:$C$71,3,0)</f>
        <v>Aarki</v>
      </c>
      <c r="G16" s="8" t="str">
        <f>VLOOKUP(E16,Mapping!$A$2:$B$207,2,0)</f>
        <v>Aarki</v>
      </c>
      <c r="H16" s="1" t="s">
        <v>658</v>
      </c>
      <c r="I16" s="2">
        <v>44270</v>
      </c>
      <c r="J16" s="126" t="str">
        <f>VLOOKUP(I16,Mapping!$H$2:$I$215,2,0)</f>
        <v>Pre</v>
      </c>
      <c r="K16" s="127" t="str">
        <f>VLOOKUP(I16,Mapping!$H$2:$J$215,3,0)</f>
        <v>Pre</v>
      </c>
      <c r="L16" s="1">
        <v>0</v>
      </c>
      <c r="M16" s="4" t="s">
        <v>170</v>
      </c>
      <c r="O16" s="40" t="s">
        <v>149</v>
      </c>
      <c r="P16">
        <v>0</v>
      </c>
      <c r="Q16">
        <v>19555.943792500002</v>
      </c>
      <c r="R16">
        <v>193679.62684829993</v>
      </c>
      <c r="S16">
        <v>213235.57064079994</v>
      </c>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row>
    <row r="17" spans="1:446" x14ac:dyDescent="0.35">
      <c r="A17" s="5" t="s">
        <v>36</v>
      </c>
      <c r="B17" s="5" t="s">
        <v>35</v>
      </c>
      <c r="C17" s="5"/>
      <c r="D17" s="5"/>
      <c r="E17" s="5" t="s">
        <v>81</v>
      </c>
      <c r="F17" s="8" t="str">
        <f>VLOOKUP(E17,Mapping!$A$1:$C$71,3,0)</f>
        <v>Aarki</v>
      </c>
      <c r="G17" s="8" t="str">
        <f>VLOOKUP(E17,Mapping!$A$2:$B$207,2,0)</f>
        <v>Aarki</v>
      </c>
      <c r="H17" s="1" t="s">
        <v>658</v>
      </c>
      <c r="I17" s="2">
        <v>44271</v>
      </c>
      <c r="J17" s="126" t="str">
        <f>VLOOKUP(I17,Mapping!$H$2:$I$215,2,0)</f>
        <v>Pre</v>
      </c>
      <c r="K17" s="127" t="str">
        <f>VLOOKUP(I17,Mapping!$H$2:$J$215,3,0)</f>
        <v>Pre</v>
      </c>
      <c r="L17" s="1">
        <v>0</v>
      </c>
      <c r="M17" s="4" t="s">
        <v>170</v>
      </c>
      <c r="O17" s="40" t="s">
        <v>175</v>
      </c>
      <c r="P17">
        <v>0</v>
      </c>
      <c r="Q17">
        <v>-241426.4381384</v>
      </c>
      <c r="R17">
        <v>-980385.89494819986</v>
      </c>
      <c r="S17">
        <v>-1221812.3330865998</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row>
    <row r="18" spans="1:446" x14ac:dyDescent="0.35">
      <c r="A18" s="5" t="s">
        <v>36</v>
      </c>
      <c r="B18" s="5" t="s">
        <v>35</v>
      </c>
      <c r="C18" s="5"/>
      <c r="D18" s="5"/>
      <c r="E18" s="5" t="s">
        <v>81</v>
      </c>
      <c r="F18" s="8" t="str">
        <f>VLOOKUP(E18,Mapping!$A$1:$C$71,3,0)</f>
        <v>Aarki</v>
      </c>
      <c r="G18" s="8" t="str">
        <f>VLOOKUP(E18,Mapping!$A$2:$B$207,2,0)</f>
        <v>Aarki</v>
      </c>
      <c r="H18" s="1" t="s">
        <v>658</v>
      </c>
      <c r="I18" s="2">
        <v>44272</v>
      </c>
      <c r="J18" s="126" t="str">
        <f>VLOOKUP(I18,Mapping!$H$2:$I$215,2,0)</f>
        <v>Pre</v>
      </c>
      <c r="K18" s="127" t="str">
        <f>VLOOKUP(I18,Mapping!$H$2:$J$215,3,0)</f>
        <v>Pre</v>
      </c>
      <c r="L18" s="1">
        <v>0</v>
      </c>
      <c r="M18" s="4" t="s">
        <v>170</v>
      </c>
      <c r="O18" s="40" t="s">
        <v>6</v>
      </c>
      <c r="P18">
        <v>595328.75006780017</v>
      </c>
      <c r="Q18">
        <v>1377122.7390050003</v>
      </c>
      <c r="R18">
        <v>664778.17297380022</v>
      </c>
      <c r="S18">
        <v>2637229.6620466011</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row>
    <row r="19" spans="1:446" x14ac:dyDescent="0.35">
      <c r="A19" s="5" t="s">
        <v>36</v>
      </c>
      <c r="B19" s="5" t="s">
        <v>35</v>
      </c>
      <c r="C19" s="5"/>
      <c r="D19" s="5"/>
      <c r="E19" s="5" t="s">
        <v>81</v>
      </c>
      <c r="F19" s="8" t="str">
        <f>VLOOKUP(E19,Mapping!$A$1:$C$71,3,0)</f>
        <v>Aarki</v>
      </c>
      <c r="G19" s="8" t="str">
        <f>VLOOKUP(E19,Mapping!$A$2:$B$207,2,0)</f>
        <v>Aarki</v>
      </c>
      <c r="H19" s="1" t="s">
        <v>658</v>
      </c>
      <c r="I19" s="2">
        <v>44273</v>
      </c>
      <c r="J19" s="126" t="str">
        <f>VLOOKUP(I19,Mapping!$H$2:$I$215,2,0)</f>
        <v>Pre</v>
      </c>
      <c r="K19" s="127" t="str">
        <f>VLOOKUP(I19,Mapping!$H$2:$J$215,3,0)</f>
        <v>Pre</v>
      </c>
      <c r="L19" s="1">
        <v>0</v>
      </c>
      <c r="M19" s="4" t="s">
        <v>170</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row>
    <row r="20" spans="1:446" x14ac:dyDescent="0.35">
      <c r="A20" s="5" t="s">
        <v>36</v>
      </c>
      <c r="B20" s="5" t="s">
        <v>35</v>
      </c>
      <c r="C20" s="5"/>
      <c r="D20" s="5"/>
      <c r="E20" s="5" t="s">
        <v>81</v>
      </c>
      <c r="F20" s="8" t="str">
        <f>VLOOKUP(E20,Mapping!$A$1:$C$71,3,0)</f>
        <v>Aarki</v>
      </c>
      <c r="G20" s="8" t="str">
        <f>VLOOKUP(E20,Mapping!$A$2:$B$207,2,0)</f>
        <v>Aarki</v>
      </c>
      <c r="H20" s="1" t="s">
        <v>658</v>
      </c>
      <c r="I20" s="2">
        <v>44274</v>
      </c>
      <c r="J20" s="126" t="str">
        <f>VLOOKUP(I20,Mapping!$H$2:$I$215,2,0)</f>
        <v>Pre</v>
      </c>
      <c r="K20" s="127" t="str">
        <f>VLOOKUP(I20,Mapping!$H$2:$J$215,3,0)</f>
        <v>Pre</v>
      </c>
      <c r="L20" s="1">
        <v>0</v>
      </c>
      <c r="M20" s="4" t="s">
        <v>170</v>
      </c>
      <c r="O20"/>
      <c r="P20"/>
      <c r="Q20"/>
      <c r="R20"/>
      <c r="S20"/>
      <c r="T20"/>
      <c r="U20" s="39" t="s">
        <v>617</v>
      </c>
      <c r="V20" s="39" t="s">
        <v>546</v>
      </c>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row>
    <row r="21" spans="1:446" x14ac:dyDescent="0.35">
      <c r="A21" s="5" t="s">
        <v>36</v>
      </c>
      <c r="B21" s="5" t="s">
        <v>35</v>
      </c>
      <c r="C21" s="5"/>
      <c r="D21" s="5"/>
      <c r="E21" s="5" t="s">
        <v>81</v>
      </c>
      <c r="F21" s="8" t="str">
        <f>VLOOKUP(E21,Mapping!$A$1:$C$71,3,0)</f>
        <v>Aarki</v>
      </c>
      <c r="G21" s="8" t="str">
        <f>VLOOKUP(E21,Mapping!$A$2:$B$207,2,0)</f>
        <v>Aarki</v>
      </c>
      <c r="H21" s="1" t="s">
        <v>658</v>
      </c>
      <c r="I21" s="2">
        <v>44275</v>
      </c>
      <c r="J21" s="126" t="str">
        <f>VLOOKUP(I21,Mapping!$H$2:$I$215,2,0)</f>
        <v>Pre</v>
      </c>
      <c r="K21" s="127" t="str">
        <f>VLOOKUP(I21,Mapping!$H$2:$J$215,3,0)</f>
        <v>Pre</v>
      </c>
      <c r="L21" s="1">
        <v>0</v>
      </c>
      <c r="M21" s="4" t="s">
        <v>170</v>
      </c>
      <c r="S21"/>
      <c r="T21"/>
      <c r="U21" s="39" t="s">
        <v>2</v>
      </c>
      <c r="V21" t="s">
        <v>170</v>
      </c>
      <c r="W21" t="s">
        <v>85</v>
      </c>
      <c r="X21" t="s">
        <v>641</v>
      </c>
      <c r="Y21" t="s">
        <v>6</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row>
    <row r="22" spans="1:446" x14ac:dyDescent="0.35">
      <c r="A22" s="5" t="s">
        <v>36</v>
      </c>
      <c r="B22" s="5" t="s">
        <v>35</v>
      </c>
      <c r="C22" s="5"/>
      <c r="D22" s="5"/>
      <c r="E22" s="5" t="s">
        <v>81</v>
      </c>
      <c r="F22" s="8" t="str">
        <f>VLOOKUP(E22,Mapping!$A$1:$C$71,3,0)</f>
        <v>Aarki</v>
      </c>
      <c r="G22" s="8" t="str">
        <f>VLOOKUP(E22,Mapping!$A$2:$B$207,2,0)</f>
        <v>Aarki</v>
      </c>
      <c r="H22" s="1" t="s">
        <v>658</v>
      </c>
      <c r="I22" s="2">
        <v>44276</v>
      </c>
      <c r="J22" s="126" t="str">
        <f>VLOOKUP(I22,Mapping!$H$2:$I$215,2,0)</f>
        <v>Pre</v>
      </c>
      <c r="K22" s="127" t="str">
        <f>VLOOKUP(I22,Mapping!$H$2:$J$215,3,0)</f>
        <v>Pre</v>
      </c>
      <c r="L22" s="1">
        <v>0</v>
      </c>
      <c r="M22" s="4" t="s">
        <v>170</v>
      </c>
      <c r="S22"/>
      <c r="U22" s="40" t="s">
        <v>82</v>
      </c>
      <c r="V22">
        <v>174128.755488</v>
      </c>
      <c r="W22">
        <v>41861.633686200003</v>
      </c>
      <c r="X22"/>
      <c r="Y22">
        <v>215990.38917420001</v>
      </c>
    </row>
    <row r="23" spans="1:446" x14ac:dyDescent="0.35">
      <c r="A23" s="5" t="s">
        <v>36</v>
      </c>
      <c r="B23" s="5" t="s">
        <v>35</v>
      </c>
      <c r="C23" s="5"/>
      <c r="D23" s="5"/>
      <c r="E23" s="5" t="s">
        <v>81</v>
      </c>
      <c r="F23" s="8" t="str">
        <f>VLOOKUP(E23,Mapping!$A$1:$C$71,3,0)</f>
        <v>Aarki</v>
      </c>
      <c r="G23" s="8" t="str">
        <f>VLOOKUP(E23,Mapping!$A$2:$B$207,2,0)</f>
        <v>Aarki</v>
      </c>
      <c r="H23" s="1" t="s">
        <v>658</v>
      </c>
      <c r="I23" s="2">
        <v>44277</v>
      </c>
      <c r="J23" s="126" t="str">
        <f>VLOOKUP(I23,Mapping!$H$2:$I$215,2,0)</f>
        <v>Pre</v>
      </c>
      <c r="K23" s="127" t="str">
        <f>VLOOKUP(I23,Mapping!$H$2:$J$215,3,0)</f>
        <v>Pre</v>
      </c>
      <c r="L23" s="1">
        <v>0</v>
      </c>
      <c r="M23" s="4" t="s">
        <v>170</v>
      </c>
      <c r="S23"/>
      <c r="U23" s="40" t="s">
        <v>107</v>
      </c>
      <c r="V23">
        <v>208118.04599700007</v>
      </c>
      <c r="W23">
        <v>153191.17693999992</v>
      </c>
      <c r="X23"/>
      <c r="Y23">
        <v>361309.22293699998</v>
      </c>
    </row>
    <row r="24" spans="1:446" x14ac:dyDescent="0.35">
      <c r="A24" s="5" t="s">
        <v>36</v>
      </c>
      <c r="B24" s="5" t="s">
        <v>35</v>
      </c>
      <c r="C24" s="5"/>
      <c r="D24" s="5"/>
      <c r="E24" s="5" t="s">
        <v>81</v>
      </c>
      <c r="F24" s="8" t="str">
        <f>VLOOKUP(E24,Mapping!$A$1:$C$71,3,0)</f>
        <v>Aarki</v>
      </c>
      <c r="G24" s="8" t="str">
        <f>VLOOKUP(E24,Mapping!$A$2:$B$207,2,0)</f>
        <v>Aarki</v>
      </c>
      <c r="H24" s="1" t="s">
        <v>658</v>
      </c>
      <c r="I24" s="2">
        <v>44278</v>
      </c>
      <c r="J24" s="126" t="str">
        <f>VLOOKUP(I24,Mapping!$H$2:$I$215,2,0)</f>
        <v>Pre</v>
      </c>
      <c r="K24" s="127" t="str">
        <f>VLOOKUP(I24,Mapping!$H$2:$J$215,3,0)</f>
        <v>Pre</v>
      </c>
      <c r="L24" s="1">
        <v>0</v>
      </c>
      <c r="M24" s="4" t="s">
        <v>170</v>
      </c>
      <c r="S24"/>
      <c r="U24" s="40" t="s">
        <v>113</v>
      </c>
      <c r="V24">
        <v>61657.416558600024</v>
      </c>
      <c r="W24">
        <v>42788.360354000019</v>
      </c>
      <c r="X24"/>
      <c r="Y24">
        <v>104445.77691260003</v>
      </c>
    </row>
    <row r="25" spans="1:446" x14ac:dyDescent="0.35">
      <c r="A25" s="5" t="s">
        <v>36</v>
      </c>
      <c r="B25" s="5" t="s">
        <v>35</v>
      </c>
      <c r="C25" s="5"/>
      <c r="D25" s="5"/>
      <c r="E25" s="5" t="s">
        <v>81</v>
      </c>
      <c r="F25" s="8" t="str">
        <f>VLOOKUP(E25,Mapping!$A$1:$C$71,3,0)</f>
        <v>Aarki</v>
      </c>
      <c r="G25" s="8" t="str">
        <f>VLOOKUP(E25,Mapping!$A$2:$B$207,2,0)</f>
        <v>Aarki</v>
      </c>
      <c r="H25" s="1" t="s">
        <v>658</v>
      </c>
      <c r="I25" s="2">
        <v>44279</v>
      </c>
      <c r="J25" s="126" t="str">
        <f>VLOOKUP(I25,Mapping!$H$2:$I$215,2,0)</f>
        <v>Pre</v>
      </c>
      <c r="K25" s="127" t="str">
        <f>VLOOKUP(I25,Mapping!$H$2:$J$215,3,0)</f>
        <v>Pre</v>
      </c>
      <c r="L25" s="1">
        <v>0</v>
      </c>
      <c r="M25" s="4" t="s">
        <v>170</v>
      </c>
      <c r="S25"/>
      <c r="U25" s="40" t="s">
        <v>116</v>
      </c>
      <c r="V25">
        <v>32829.37682830001</v>
      </c>
      <c r="W25">
        <v>0</v>
      </c>
      <c r="X25"/>
      <c r="Y25">
        <v>32829.37682830001</v>
      </c>
    </row>
    <row r="26" spans="1:446" x14ac:dyDescent="0.35">
      <c r="A26" s="5" t="s">
        <v>36</v>
      </c>
      <c r="B26" s="5" t="s">
        <v>35</v>
      </c>
      <c r="C26" s="5"/>
      <c r="D26" s="5"/>
      <c r="E26" s="5" t="s">
        <v>81</v>
      </c>
      <c r="F26" s="8" t="str">
        <f>VLOOKUP(E26,Mapping!$A$1:$C$71,3,0)</f>
        <v>Aarki</v>
      </c>
      <c r="G26" s="8" t="str">
        <f>VLOOKUP(E26,Mapping!$A$2:$B$207,2,0)</f>
        <v>Aarki</v>
      </c>
      <c r="H26" s="1" t="s">
        <v>658</v>
      </c>
      <c r="I26" s="2">
        <v>44280</v>
      </c>
      <c r="J26" s="126" t="str">
        <f>VLOOKUP(I26,Mapping!$H$2:$I$215,2,0)</f>
        <v>Pre</v>
      </c>
      <c r="K26" s="127" t="str">
        <f>VLOOKUP(I26,Mapping!$H$2:$J$215,3,0)</f>
        <v>Pre</v>
      </c>
      <c r="L26" s="1">
        <v>0</v>
      </c>
      <c r="M26" s="4" t="s">
        <v>170</v>
      </c>
      <c r="S26"/>
      <c r="U26" s="40" t="s">
        <v>118</v>
      </c>
      <c r="V26">
        <v>740656.60327009996</v>
      </c>
      <c r="W26">
        <v>273043.27875069989</v>
      </c>
      <c r="X26"/>
      <c r="Y26">
        <v>1013699.8820207999</v>
      </c>
    </row>
    <row r="27" spans="1:446" x14ac:dyDescent="0.35">
      <c r="A27" s="5" t="s">
        <v>36</v>
      </c>
      <c r="B27" s="5" t="s">
        <v>35</v>
      </c>
      <c r="C27" s="5"/>
      <c r="D27" s="5"/>
      <c r="E27" s="5" t="s">
        <v>81</v>
      </c>
      <c r="F27" s="8" t="str">
        <f>VLOOKUP(E27,Mapping!$A$1:$C$71,3,0)</f>
        <v>Aarki</v>
      </c>
      <c r="G27" s="8" t="str">
        <f>VLOOKUP(E27,Mapping!$A$2:$B$207,2,0)</f>
        <v>Aarki</v>
      </c>
      <c r="H27" s="1" t="s">
        <v>658</v>
      </c>
      <c r="I27" s="2">
        <v>44281</v>
      </c>
      <c r="J27" s="126" t="str">
        <f>VLOOKUP(I27,Mapping!$H$2:$I$215,2,0)</f>
        <v>Pre</v>
      </c>
      <c r="K27" s="127" t="str">
        <f>VLOOKUP(I27,Mapping!$H$2:$J$215,3,0)</f>
        <v>Pre</v>
      </c>
      <c r="L27" s="1">
        <v>0</v>
      </c>
      <c r="M27" s="4" t="s">
        <v>170</v>
      </c>
      <c r="S27"/>
      <c r="U27" s="40" t="s">
        <v>120</v>
      </c>
      <c r="V27">
        <v>147876.56878769994</v>
      </c>
      <c r="W27">
        <v>49314.225634299997</v>
      </c>
      <c r="X27"/>
      <c r="Y27">
        <v>197190.79442199995</v>
      </c>
    </row>
    <row r="28" spans="1:446" x14ac:dyDescent="0.35">
      <c r="A28" s="5" t="s">
        <v>36</v>
      </c>
      <c r="B28" s="5" t="s">
        <v>35</v>
      </c>
      <c r="C28" s="5"/>
      <c r="D28" s="5"/>
      <c r="E28" s="5" t="s">
        <v>81</v>
      </c>
      <c r="F28" s="8" t="str">
        <f>VLOOKUP(E28,Mapping!$A$1:$C$71,3,0)</f>
        <v>Aarki</v>
      </c>
      <c r="G28" s="8" t="str">
        <f>VLOOKUP(E28,Mapping!$A$2:$B$207,2,0)</f>
        <v>Aarki</v>
      </c>
      <c r="H28" s="1" t="s">
        <v>658</v>
      </c>
      <c r="I28" s="2">
        <v>44282</v>
      </c>
      <c r="J28" s="126" t="str">
        <f>VLOOKUP(I28,Mapping!$H$2:$I$215,2,0)</f>
        <v>Pre</v>
      </c>
      <c r="K28" s="127" t="str">
        <f>VLOOKUP(I28,Mapping!$H$2:$J$215,3,0)</f>
        <v>Pre</v>
      </c>
      <c r="L28" s="1">
        <v>0</v>
      </c>
      <c r="M28" s="4" t="s">
        <v>170</v>
      </c>
      <c r="S28"/>
      <c r="U28" s="40" t="s">
        <v>46</v>
      </c>
      <c r="V28">
        <v>468566.29969900008</v>
      </c>
      <c r="W28">
        <v>181234.86534969995</v>
      </c>
      <c r="X28"/>
      <c r="Y28">
        <v>649801.16504870006</v>
      </c>
    </row>
    <row r="29" spans="1:446" x14ac:dyDescent="0.35">
      <c r="A29" s="5" t="s">
        <v>36</v>
      </c>
      <c r="B29" s="5" t="s">
        <v>35</v>
      </c>
      <c r="C29" s="5"/>
      <c r="D29" s="5"/>
      <c r="E29" s="5" t="s">
        <v>81</v>
      </c>
      <c r="F29" s="8" t="str">
        <f>VLOOKUP(E29,Mapping!$A$1:$C$71,3,0)</f>
        <v>Aarki</v>
      </c>
      <c r="G29" s="8" t="str">
        <f>VLOOKUP(E29,Mapping!$A$2:$B$207,2,0)</f>
        <v>Aarki</v>
      </c>
      <c r="H29" s="1" t="s">
        <v>658</v>
      </c>
      <c r="I29" s="2">
        <v>44283</v>
      </c>
      <c r="J29" s="126" t="str">
        <f>VLOOKUP(I29,Mapping!$H$2:$I$215,2,0)</f>
        <v>Pre</v>
      </c>
      <c r="K29" s="127" t="str">
        <f>VLOOKUP(I29,Mapping!$H$2:$J$215,3,0)</f>
        <v>Pre</v>
      </c>
      <c r="L29" s="1">
        <v>0</v>
      </c>
      <c r="M29" s="4" t="s">
        <v>170</v>
      </c>
      <c r="S29"/>
      <c r="U29" s="40" t="s">
        <v>106</v>
      </c>
      <c r="V29">
        <v>674189.14355430019</v>
      </c>
      <c r="W29">
        <v>352519.86039870005</v>
      </c>
      <c r="X29"/>
      <c r="Y29">
        <v>1026709.0039530003</v>
      </c>
    </row>
    <row r="30" spans="1:446" x14ac:dyDescent="0.35">
      <c r="A30" s="5" t="s">
        <v>36</v>
      </c>
      <c r="B30" s="5" t="s">
        <v>35</v>
      </c>
      <c r="C30" s="5"/>
      <c r="D30" s="5"/>
      <c r="E30" s="5" t="s">
        <v>81</v>
      </c>
      <c r="F30" s="8" t="str">
        <f>VLOOKUP(E30,Mapping!$A$1:$C$71,3,0)</f>
        <v>Aarki</v>
      </c>
      <c r="G30" s="8" t="str">
        <f>VLOOKUP(E30,Mapping!$A$2:$B$207,2,0)</f>
        <v>Aarki</v>
      </c>
      <c r="H30" s="1" t="s">
        <v>658</v>
      </c>
      <c r="I30" s="2">
        <v>44284</v>
      </c>
      <c r="J30" s="126" t="str">
        <f>VLOOKUP(I30,Mapping!$H$2:$I$215,2,0)</f>
        <v>Pre</v>
      </c>
      <c r="K30" s="127" t="str">
        <f>VLOOKUP(I30,Mapping!$H$2:$J$215,3,0)</f>
        <v>Pre</v>
      </c>
      <c r="L30" s="1">
        <v>0</v>
      </c>
      <c r="M30" s="4" t="s">
        <v>170</v>
      </c>
      <c r="S30"/>
      <c r="U30" s="40" t="s">
        <v>122</v>
      </c>
      <c r="V30">
        <v>5449.1369526000017</v>
      </c>
      <c r="W30">
        <v>2884.8372101999994</v>
      </c>
      <c r="X30"/>
      <c r="Y30">
        <v>8333.9741628000011</v>
      </c>
    </row>
    <row r="31" spans="1:446" x14ac:dyDescent="0.35">
      <c r="A31" s="5" t="s">
        <v>36</v>
      </c>
      <c r="B31" s="5" t="s">
        <v>35</v>
      </c>
      <c r="C31" s="5"/>
      <c r="D31" s="5"/>
      <c r="E31" s="5" t="s">
        <v>81</v>
      </c>
      <c r="F31" s="8" t="str">
        <f>VLOOKUP(E31,Mapping!$A$1:$C$71,3,0)</f>
        <v>Aarki</v>
      </c>
      <c r="G31" s="8" t="str">
        <f>VLOOKUP(E31,Mapping!$A$2:$B$207,2,0)</f>
        <v>Aarki</v>
      </c>
      <c r="H31" s="1" t="s">
        <v>658</v>
      </c>
      <c r="I31" s="2">
        <v>44285</v>
      </c>
      <c r="J31" s="126" t="str">
        <f>VLOOKUP(I31,Mapping!$H$2:$I$215,2,0)</f>
        <v>Pre</v>
      </c>
      <c r="K31" s="127" t="str">
        <f>VLOOKUP(I31,Mapping!$H$2:$J$215,3,0)</f>
        <v>Pre</v>
      </c>
      <c r="L31" s="1">
        <v>0</v>
      </c>
      <c r="M31" s="4" t="s">
        <v>170</v>
      </c>
      <c r="S31"/>
      <c r="U31" s="40" t="s">
        <v>145</v>
      </c>
      <c r="V31">
        <v>106500.9720063</v>
      </c>
      <c r="W31">
        <v>77252.936900000001</v>
      </c>
      <c r="X31"/>
      <c r="Y31">
        <v>183753.9089063</v>
      </c>
    </row>
    <row r="32" spans="1:446" x14ac:dyDescent="0.35">
      <c r="A32" s="5" t="s">
        <v>36</v>
      </c>
      <c r="B32" s="5" t="s">
        <v>35</v>
      </c>
      <c r="C32" s="5"/>
      <c r="D32" s="5"/>
      <c r="E32" s="5" t="s">
        <v>81</v>
      </c>
      <c r="F32" s="8" t="str">
        <f>VLOOKUP(E32,Mapping!$A$1:$C$71,3,0)</f>
        <v>Aarki</v>
      </c>
      <c r="G32" s="8" t="str">
        <f>VLOOKUP(E32,Mapping!$A$2:$B$207,2,0)</f>
        <v>Aarki</v>
      </c>
      <c r="H32" s="1" t="s">
        <v>658</v>
      </c>
      <c r="I32" s="2">
        <v>44286</v>
      </c>
      <c r="J32" s="126" t="str">
        <f>VLOOKUP(I32,Mapping!$H$2:$I$215,2,0)</f>
        <v>Pre</v>
      </c>
      <c r="K32" s="127" t="str">
        <f>VLOOKUP(I32,Mapping!$H$2:$J$215,3,0)</f>
        <v>Pre</v>
      </c>
      <c r="L32" s="1">
        <v>0</v>
      </c>
      <c r="M32" s="4" t="s">
        <v>170</v>
      </c>
      <c r="S32"/>
      <c r="U32" s="40" t="s">
        <v>110</v>
      </c>
      <c r="V32">
        <v>287888.05521850009</v>
      </c>
      <c r="W32">
        <v>111073.86871290003</v>
      </c>
      <c r="X32"/>
      <c r="Y32">
        <v>398961.92393140012</v>
      </c>
    </row>
    <row r="33" spans="1:25" x14ac:dyDescent="0.35">
      <c r="A33" s="5" t="s">
        <v>36</v>
      </c>
      <c r="B33" s="5" t="s">
        <v>35</v>
      </c>
      <c r="C33" s="5"/>
      <c r="D33" s="5"/>
      <c r="E33" s="5" t="s">
        <v>81</v>
      </c>
      <c r="F33" s="8" t="str">
        <f>VLOOKUP(E33,Mapping!$A$1:$C$71,3,0)</f>
        <v>Aarki</v>
      </c>
      <c r="G33" s="8" t="str">
        <f>VLOOKUP(E33,Mapping!$A$2:$B$207,2,0)</f>
        <v>Aarki</v>
      </c>
      <c r="H33" s="1" t="s">
        <v>658</v>
      </c>
      <c r="I33" s="2">
        <v>44287</v>
      </c>
      <c r="J33" s="126" t="str">
        <f>VLOOKUP(I33,Mapping!$H$2:$I$215,2,0)</f>
        <v>Pre</v>
      </c>
      <c r="K33" s="127" t="str">
        <f>VLOOKUP(I33,Mapping!$H$2:$J$215,3,0)</f>
        <v>Pre</v>
      </c>
      <c r="L33" s="1">
        <v>0</v>
      </c>
      <c r="M33" s="4" t="s">
        <v>170</v>
      </c>
      <c r="S33"/>
      <c r="U33" s="40" t="s">
        <v>100</v>
      </c>
      <c r="V33">
        <v>-34249.81445670002</v>
      </c>
      <c r="W33">
        <v>-6136.6172385000018</v>
      </c>
      <c r="X33"/>
      <c r="Y33">
        <v>-40386.431695200023</v>
      </c>
    </row>
    <row r="34" spans="1:25" x14ac:dyDescent="0.35">
      <c r="A34" s="5" t="s">
        <v>36</v>
      </c>
      <c r="B34" s="5" t="s">
        <v>35</v>
      </c>
      <c r="C34" s="5"/>
      <c r="D34" s="5"/>
      <c r="E34" s="5" t="s">
        <v>81</v>
      </c>
      <c r="F34" s="8" t="str">
        <f>VLOOKUP(E34,Mapping!$A$1:$C$71,3,0)</f>
        <v>Aarki</v>
      </c>
      <c r="G34" s="8" t="str">
        <f>VLOOKUP(E34,Mapping!$A$2:$B$207,2,0)</f>
        <v>Aarki</v>
      </c>
      <c r="H34" s="1" t="s">
        <v>658</v>
      </c>
      <c r="I34" s="2">
        <v>44288</v>
      </c>
      <c r="J34" s="126" t="str">
        <f>VLOOKUP(I34,Mapping!$H$2:$I$215,2,0)</f>
        <v>Pre</v>
      </c>
      <c r="K34" s="127" t="str">
        <f>VLOOKUP(I34,Mapping!$H$2:$J$215,3,0)</f>
        <v>Pre</v>
      </c>
      <c r="L34" s="1">
        <v>0</v>
      </c>
      <c r="M34" s="4" t="s">
        <v>170</v>
      </c>
      <c r="S34"/>
      <c r="U34" s="40" t="s">
        <v>96</v>
      </c>
      <c r="V34">
        <v>-310437.62918230024</v>
      </c>
      <c r="W34">
        <v>-196394.93292719999</v>
      </c>
      <c r="X34"/>
      <c r="Y34">
        <v>-506832.56210950023</v>
      </c>
    </row>
    <row r="35" spans="1:25" x14ac:dyDescent="0.35">
      <c r="A35" s="5" t="s">
        <v>36</v>
      </c>
      <c r="B35" s="5" t="s">
        <v>35</v>
      </c>
      <c r="C35" s="5"/>
      <c r="D35" s="5"/>
      <c r="E35" s="5" t="s">
        <v>81</v>
      </c>
      <c r="F35" s="8" t="str">
        <f>VLOOKUP(E35,Mapping!$A$1:$C$71,3,0)</f>
        <v>Aarki</v>
      </c>
      <c r="G35" s="8" t="str">
        <f>VLOOKUP(E35,Mapping!$A$2:$B$207,2,0)</f>
        <v>Aarki</v>
      </c>
      <c r="H35" s="1" t="s">
        <v>658</v>
      </c>
      <c r="I35" s="2">
        <v>44289</v>
      </c>
      <c r="J35" s="126" t="str">
        <f>VLOOKUP(I35,Mapping!$H$2:$I$215,2,0)</f>
        <v>Pre</v>
      </c>
      <c r="K35" s="127" t="str">
        <f>VLOOKUP(I35,Mapping!$H$2:$J$215,3,0)</f>
        <v>Pre</v>
      </c>
      <c r="L35" s="1">
        <v>0</v>
      </c>
      <c r="M35" s="4" t="s">
        <v>170</v>
      </c>
      <c r="O35"/>
      <c r="P35"/>
      <c r="Q35"/>
      <c r="R35"/>
      <c r="S35"/>
      <c r="U35" s="40" t="s">
        <v>149</v>
      </c>
      <c r="V35">
        <v>213235.57064079994</v>
      </c>
      <c r="W35">
        <v>0</v>
      </c>
      <c r="X35"/>
      <c r="Y35">
        <v>213235.57064079994</v>
      </c>
    </row>
    <row r="36" spans="1:25" x14ac:dyDescent="0.35">
      <c r="A36" s="5" t="s">
        <v>36</v>
      </c>
      <c r="B36" s="5" t="s">
        <v>35</v>
      </c>
      <c r="C36" s="5"/>
      <c r="D36" s="5"/>
      <c r="E36" s="5" t="s">
        <v>81</v>
      </c>
      <c r="F36" s="8" t="str">
        <f>VLOOKUP(E36,Mapping!$A$1:$C$71,3,0)</f>
        <v>Aarki</v>
      </c>
      <c r="G36" s="8" t="str">
        <f>VLOOKUP(E36,Mapping!$A$2:$B$207,2,0)</f>
        <v>Aarki</v>
      </c>
      <c r="H36" s="1" t="s">
        <v>658</v>
      </c>
      <c r="I36" s="2">
        <v>44290</v>
      </c>
      <c r="J36" s="126" t="str">
        <f>VLOOKUP(I36,Mapping!$H$2:$I$215,2,0)</f>
        <v>Pre</v>
      </c>
      <c r="K36" s="127" t="str">
        <f>VLOOKUP(I36,Mapping!$H$2:$J$215,3,0)</f>
        <v>Pre</v>
      </c>
      <c r="L36" s="1">
        <v>0</v>
      </c>
      <c r="M36" s="4" t="s">
        <v>170</v>
      </c>
      <c r="O36"/>
      <c r="U36" s="40" t="s">
        <v>175</v>
      </c>
      <c r="V36">
        <v>-1221812.3330866001</v>
      </c>
      <c r="W36">
        <v>0</v>
      </c>
      <c r="X36"/>
      <c r="Y36">
        <v>-1221812.3330866001</v>
      </c>
    </row>
    <row r="37" spans="1:25" x14ac:dyDescent="0.35">
      <c r="A37" s="5" t="s">
        <v>36</v>
      </c>
      <c r="B37" s="5" t="s">
        <v>35</v>
      </c>
      <c r="C37" s="5"/>
      <c r="D37" s="5"/>
      <c r="E37" s="5" t="s">
        <v>81</v>
      </c>
      <c r="F37" s="8" t="str">
        <f>VLOOKUP(E37,Mapping!$A$1:$C$71,3,0)</f>
        <v>Aarki</v>
      </c>
      <c r="G37" s="8" t="str">
        <f>VLOOKUP(E37,Mapping!$A$2:$B$207,2,0)</f>
        <v>Aarki</v>
      </c>
      <c r="H37" s="1" t="s">
        <v>658</v>
      </c>
      <c r="I37" s="2">
        <v>44291</v>
      </c>
      <c r="J37" s="126" t="str">
        <f>VLOOKUP(I37,Mapping!$H$2:$I$215,2,0)</f>
        <v>Pre</v>
      </c>
      <c r="K37" s="127" t="str">
        <f>VLOOKUP(I37,Mapping!$H$2:$J$215,3,0)</f>
        <v>Pre</v>
      </c>
      <c r="L37" s="1">
        <v>0</v>
      </c>
      <c r="M37" s="4" t="s">
        <v>170</v>
      </c>
      <c r="O37" s="39" t="s">
        <v>617</v>
      </c>
      <c r="P37" s="39" t="s">
        <v>546</v>
      </c>
      <c r="Q37"/>
      <c r="R37"/>
      <c r="S37"/>
      <c r="T37"/>
      <c r="U37" s="40" t="s">
        <v>641</v>
      </c>
      <c r="V37"/>
      <c r="W37"/>
      <c r="X37"/>
      <c r="Y37"/>
    </row>
    <row r="38" spans="1:25" x14ac:dyDescent="0.35">
      <c r="A38" s="5" t="s">
        <v>36</v>
      </c>
      <c r="B38" s="5" t="s">
        <v>35</v>
      </c>
      <c r="C38" s="5"/>
      <c r="D38" s="5"/>
      <c r="E38" s="5" t="s">
        <v>81</v>
      </c>
      <c r="F38" s="8" t="str">
        <f>VLOOKUP(E38,Mapping!$A$1:$C$71,3,0)</f>
        <v>Aarki</v>
      </c>
      <c r="G38" s="8" t="str">
        <f>VLOOKUP(E38,Mapping!$A$2:$B$207,2,0)</f>
        <v>Aarki</v>
      </c>
      <c r="H38" s="1" t="s">
        <v>658</v>
      </c>
      <c r="I38" s="2">
        <v>44292</v>
      </c>
      <c r="J38" s="126" t="str">
        <f>VLOOKUP(I38,Mapping!$H$2:$I$215,2,0)</f>
        <v>Pre</v>
      </c>
      <c r="K38" s="127" t="str">
        <f>VLOOKUP(I38,Mapping!$H$2:$J$215,3,0)</f>
        <v>Pre</v>
      </c>
      <c r="L38" s="1">
        <v>0</v>
      </c>
      <c r="M38" s="4" t="s">
        <v>170</v>
      </c>
      <c r="O38" s="39" t="s">
        <v>2</v>
      </c>
      <c r="P38">
        <v>0</v>
      </c>
      <c r="Q38" t="s">
        <v>170</v>
      </c>
      <c r="R38" t="s">
        <v>85</v>
      </c>
      <c r="S38" t="s">
        <v>6</v>
      </c>
      <c r="T38"/>
      <c r="U38" s="40" t="s">
        <v>6</v>
      </c>
      <c r="V38">
        <v>1554596.1682756003</v>
      </c>
      <c r="W38">
        <v>1082633.4937709998</v>
      </c>
      <c r="X38"/>
      <c r="Y38">
        <v>2637229.6620466006</v>
      </c>
    </row>
    <row r="39" spans="1:25" x14ac:dyDescent="0.35">
      <c r="A39" s="5" t="s">
        <v>36</v>
      </c>
      <c r="B39" s="5" t="s">
        <v>35</v>
      </c>
      <c r="C39" s="5"/>
      <c r="D39" s="5"/>
      <c r="E39" s="5" t="s">
        <v>81</v>
      </c>
      <c r="F39" s="8" t="str">
        <f>VLOOKUP(E39,Mapping!$A$1:$C$71,3,0)</f>
        <v>Aarki</v>
      </c>
      <c r="G39" s="8" t="str">
        <f>VLOOKUP(E39,Mapping!$A$2:$B$207,2,0)</f>
        <v>Aarki</v>
      </c>
      <c r="H39" s="1" t="s">
        <v>658</v>
      </c>
      <c r="I39" s="2">
        <v>44293</v>
      </c>
      <c r="J39" s="126" t="str">
        <f>VLOOKUP(I39,Mapping!$H$2:$I$215,2,0)</f>
        <v>Pre</v>
      </c>
      <c r="K39" s="127" t="str">
        <f>VLOOKUP(I39,Mapping!$H$2:$J$215,3,0)</f>
        <v>Pre</v>
      </c>
      <c r="L39" s="1">
        <v>0</v>
      </c>
      <c r="M39" s="4" t="s">
        <v>170</v>
      </c>
      <c r="O39" s="40" t="s">
        <v>82</v>
      </c>
      <c r="P39">
        <v>140209.83572959999</v>
      </c>
      <c r="Q39">
        <v>33918.919758399999</v>
      </c>
      <c r="R39">
        <v>41861.633686200003</v>
      </c>
      <c r="S39">
        <v>215990.38917420001</v>
      </c>
      <c r="T39"/>
      <c r="U39"/>
      <c r="V39"/>
      <c r="W39"/>
      <c r="X39"/>
      <c r="Y39"/>
    </row>
    <row r="40" spans="1:25" x14ac:dyDescent="0.35">
      <c r="A40" s="5" t="s">
        <v>36</v>
      </c>
      <c r="B40" s="5" t="s">
        <v>35</v>
      </c>
      <c r="C40" s="5"/>
      <c r="D40" s="5"/>
      <c r="E40" s="5" t="s">
        <v>81</v>
      </c>
      <c r="F40" s="8" t="str">
        <f>VLOOKUP(E40,Mapping!$A$1:$C$71,3,0)</f>
        <v>Aarki</v>
      </c>
      <c r="G40" s="8" t="str">
        <f>VLOOKUP(E40,Mapping!$A$2:$B$207,2,0)</f>
        <v>Aarki</v>
      </c>
      <c r="H40" s="1" t="s">
        <v>658</v>
      </c>
      <c r="I40" s="2">
        <v>44294</v>
      </c>
      <c r="J40" s="126" t="str">
        <f>VLOOKUP(I40,Mapping!$H$2:$I$215,2,0)</f>
        <v>Pre</v>
      </c>
      <c r="K40" s="127" t="str">
        <f>VLOOKUP(I40,Mapping!$H$2:$J$215,3,0)</f>
        <v>Pre</v>
      </c>
      <c r="L40" s="1">
        <v>0</v>
      </c>
      <c r="M40" s="4" t="s">
        <v>170</v>
      </c>
      <c r="O40" s="40" t="s">
        <v>46</v>
      </c>
      <c r="P40">
        <v>301455.70401599997</v>
      </c>
      <c r="Q40">
        <v>167110.59568299993</v>
      </c>
      <c r="R40">
        <v>181234.86534969995</v>
      </c>
      <c r="S40">
        <v>649801.16504869983</v>
      </c>
      <c r="T40"/>
    </row>
    <row r="41" spans="1:25" x14ac:dyDescent="0.35">
      <c r="A41" s="5" t="s">
        <v>36</v>
      </c>
      <c r="B41" s="5" t="s">
        <v>35</v>
      </c>
      <c r="C41" s="5"/>
      <c r="D41" s="5"/>
      <c r="E41" s="5" t="s">
        <v>81</v>
      </c>
      <c r="F41" s="8" t="str">
        <f>VLOOKUP(E41,Mapping!$A$1:$C$71,3,0)</f>
        <v>Aarki</v>
      </c>
      <c r="G41" s="8" t="str">
        <f>VLOOKUP(E41,Mapping!$A$2:$B$207,2,0)</f>
        <v>Aarki</v>
      </c>
      <c r="H41" s="1" t="s">
        <v>658</v>
      </c>
      <c r="I41" s="2">
        <v>44295</v>
      </c>
      <c r="J41" s="126" t="str">
        <f>VLOOKUP(I41,Mapping!$H$2:$I$215,2,0)</f>
        <v>Pre</v>
      </c>
      <c r="K41" s="127" t="str">
        <f>VLOOKUP(I41,Mapping!$H$2:$J$215,3,0)</f>
        <v>Pre</v>
      </c>
      <c r="L41" s="1">
        <v>0</v>
      </c>
      <c r="M41" s="4" t="s">
        <v>170</v>
      </c>
      <c r="O41" s="40" t="s">
        <v>100</v>
      </c>
      <c r="P41">
        <v>-26935.376674300009</v>
      </c>
      <c r="Q41">
        <v>-7314.4377824000012</v>
      </c>
      <c r="R41">
        <v>-6136.6172385000018</v>
      </c>
      <c r="S41">
        <v>-40386.431695200015</v>
      </c>
      <c r="T41"/>
    </row>
    <row r="42" spans="1:25" x14ac:dyDescent="0.35">
      <c r="A42" s="5" t="s">
        <v>36</v>
      </c>
      <c r="B42" s="5" t="s">
        <v>35</v>
      </c>
      <c r="C42" s="5"/>
      <c r="D42" s="5"/>
      <c r="E42" s="5" t="s">
        <v>81</v>
      </c>
      <c r="F42" s="8" t="str">
        <f>VLOOKUP(E42,Mapping!$A$1:$C$71,3,0)</f>
        <v>Aarki</v>
      </c>
      <c r="G42" s="8" t="str">
        <f>VLOOKUP(E42,Mapping!$A$2:$B$207,2,0)</f>
        <v>Aarki</v>
      </c>
      <c r="H42" s="1" t="s">
        <v>658</v>
      </c>
      <c r="I42" s="2">
        <v>44296</v>
      </c>
      <c r="J42" s="126" t="str">
        <f>VLOOKUP(I42,Mapping!$H$2:$I$215,2,0)</f>
        <v>Pre</v>
      </c>
      <c r="K42" s="127" t="str">
        <f>VLOOKUP(I42,Mapping!$H$2:$J$215,3,0)</f>
        <v>Pre</v>
      </c>
      <c r="L42" s="1">
        <v>0</v>
      </c>
      <c r="M42" s="4" t="s">
        <v>170</v>
      </c>
      <c r="O42" s="40" t="s">
        <v>96</v>
      </c>
      <c r="P42">
        <v>-164204.34330389995</v>
      </c>
      <c r="Q42">
        <v>-146233.2858784</v>
      </c>
      <c r="R42">
        <v>-196394.93292719999</v>
      </c>
      <c r="S42">
        <v>-506832.56210949994</v>
      </c>
      <c r="T42"/>
    </row>
    <row r="43" spans="1:25" x14ac:dyDescent="0.35">
      <c r="A43" s="5" t="s">
        <v>36</v>
      </c>
      <c r="B43" s="5" t="s">
        <v>35</v>
      </c>
      <c r="C43" s="5"/>
      <c r="D43" s="5"/>
      <c r="E43" s="5" t="s">
        <v>81</v>
      </c>
      <c r="F43" s="8" t="str">
        <f>VLOOKUP(E43,Mapping!$A$1:$C$71,3,0)</f>
        <v>Aarki</v>
      </c>
      <c r="G43" s="8" t="str">
        <f>VLOOKUP(E43,Mapping!$A$2:$B$207,2,0)</f>
        <v>Aarki</v>
      </c>
      <c r="H43" s="1" t="s">
        <v>658</v>
      </c>
      <c r="I43" s="2">
        <v>44297</v>
      </c>
      <c r="J43" s="126" t="str">
        <f>VLOOKUP(I43,Mapping!$H$2:$I$215,2,0)</f>
        <v>Pre</v>
      </c>
      <c r="K43" s="127" t="str">
        <f>VLOOKUP(I43,Mapping!$H$2:$J$215,3,0)</f>
        <v>Pre</v>
      </c>
      <c r="L43" s="1">
        <v>0</v>
      </c>
      <c r="M43" s="4" t="s">
        <v>170</v>
      </c>
      <c r="O43" s="40" t="s">
        <v>122</v>
      </c>
      <c r="P43">
        <v>3045.1059440999993</v>
      </c>
      <c r="Q43">
        <v>2404.0310084999996</v>
      </c>
      <c r="R43">
        <v>2884.8372101999994</v>
      </c>
      <c r="S43">
        <v>8333.9741627999974</v>
      </c>
      <c r="T43"/>
    </row>
    <row r="44" spans="1:25" x14ac:dyDescent="0.35">
      <c r="A44" s="5" t="s">
        <v>36</v>
      </c>
      <c r="B44" s="5" t="s">
        <v>35</v>
      </c>
      <c r="C44" s="5"/>
      <c r="D44" s="5"/>
      <c r="E44" s="5" t="s">
        <v>81</v>
      </c>
      <c r="F44" s="8" t="str">
        <f>VLOOKUP(E44,Mapping!$A$1:$C$71,3,0)</f>
        <v>Aarki</v>
      </c>
      <c r="G44" s="8" t="str">
        <f>VLOOKUP(E44,Mapping!$A$2:$B$207,2,0)</f>
        <v>Aarki</v>
      </c>
      <c r="H44" s="1" t="s">
        <v>658</v>
      </c>
      <c r="I44" s="2">
        <v>44298</v>
      </c>
      <c r="J44" s="126" t="str">
        <f>VLOOKUP(I44,Mapping!$H$2:$I$215,2,0)</f>
        <v>Pre</v>
      </c>
      <c r="K44" s="127" t="str">
        <f>VLOOKUP(I44,Mapping!$H$2:$J$215,3,0)</f>
        <v>Pre</v>
      </c>
      <c r="L44" s="1">
        <v>0</v>
      </c>
      <c r="M44" s="4" t="s">
        <v>170</v>
      </c>
      <c r="O44" s="40" t="s">
        <v>110</v>
      </c>
      <c r="P44">
        <v>188288.20189690005</v>
      </c>
      <c r="Q44">
        <v>99599.853321600036</v>
      </c>
      <c r="R44">
        <v>111073.86871290003</v>
      </c>
      <c r="S44">
        <v>398961.92393140012</v>
      </c>
      <c r="T44"/>
    </row>
    <row r="45" spans="1:25" x14ac:dyDescent="0.35">
      <c r="A45" s="5" t="s">
        <v>36</v>
      </c>
      <c r="B45" s="5" t="s">
        <v>35</v>
      </c>
      <c r="C45" s="5"/>
      <c r="D45" s="5"/>
      <c r="E45" s="5" t="s">
        <v>81</v>
      </c>
      <c r="F45" s="8" t="str">
        <f>VLOOKUP(E45,Mapping!$A$1:$C$71,3,0)</f>
        <v>Aarki</v>
      </c>
      <c r="G45" s="8" t="str">
        <f>VLOOKUP(E45,Mapping!$A$2:$B$207,2,0)</f>
        <v>Aarki</v>
      </c>
      <c r="H45" s="1" t="s">
        <v>658</v>
      </c>
      <c r="I45" s="2">
        <v>44299</v>
      </c>
      <c r="J45" s="126" t="str">
        <f>VLOOKUP(I45,Mapping!$H$2:$I$215,2,0)</f>
        <v>Pre</v>
      </c>
      <c r="K45" s="127" t="str">
        <f>VLOOKUP(I45,Mapping!$H$2:$J$215,3,0)</f>
        <v>Pre</v>
      </c>
      <c r="L45" s="1">
        <v>0</v>
      </c>
      <c r="M45" s="4" t="s">
        <v>170</v>
      </c>
      <c r="O45" s="40" t="s">
        <v>107</v>
      </c>
      <c r="P45">
        <v>32057.000379900011</v>
      </c>
      <c r="Q45">
        <v>176061.04561710006</v>
      </c>
      <c r="R45">
        <v>153191.17693999992</v>
      </c>
      <c r="S45">
        <v>361309.22293699998</v>
      </c>
      <c r="T45"/>
    </row>
    <row r="46" spans="1:25" x14ac:dyDescent="0.35">
      <c r="A46" s="5" t="s">
        <v>36</v>
      </c>
      <c r="B46" s="5" t="s">
        <v>35</v>
      </c>
      <c r="C46" s="5"/>
      <c r="D46" s="5"/>
      <c r="E46" s="5" t="s">
        <v>81</v>
      </c>
      <c r="F46" s="8" t="str">
        <f>VLOOKUP(E46,Mapping!$A$1:$C$71,3,0)</f>
        <v>Aarki</v>
      </c>
      <c r="G46" s="8" t="str">
        <f>VLOOKUP(E46,Mapping!$A$2:$B$207,2,0)</f>
        <v>Aarki</v>
      </c>
      <c r="H46" s="1" t="s">
        <v>658</v>
      </c>
      <c r="I46" s="2">
        <v>44300</v>
      </c>
      <c r="J46" s="126" t="str">
        <f>VLOOKUP(I46,Mapping!$H$2:$I$215,2,0)</f>
        <v>Pre</v>
      </c>
      <c r="K46" s="127" t="str">
        <f>VLOOKUP(I46,Mapping!$H$2:$J$215,3,0)</f>
        <v>Pre</v>
      </c>
      <c r="L46" s="1">
        <v>0</v>
      </c>
      <c r="M46" s="4" t="s">
        <v>170</v>
      </c>
      <c r="O46" s="40" t="s">
        <v>113</v>
      </c>
      <c r="P46">
        <v>31931.771796099994</v>
      </c>
      <c r="Q46">
        <v>29725.644762499989</v>
      </c>
      <c r="R46">
        <v>42788.360354000019</v>
      </c>
      <c r="S46">
        <v>104445.77691260001</v>
      </c>
      <c r="T46"/>
    </row>
    <row r="47" spans="1:25" x14ac:dyDescent="0.35">
      <c r="A47" s="5" t="s">
        <v>36</v>
      </c>
      <c r="B47" s="5" t="s">
        <v>35</v>
      </c>
      <c r="C47" s="5"/>
      <c r="D47" s="5"/>
      <c r="E47" s="5" t="s">
        <v>81</v>
      </c>
      <c r="F47" s="8" t="str">
        <f>VLOOKUP(E47,Mapping!$A$1:$C$71,3,0)</f>
        <v>Aarki</v>
      </c>
      <c r="G47" s="8" t="str">
        <f>VLOOKUP(E47,Mapping!$A$2:$B$207,2,0)</f>
        <v>Aarki</v>
      </c>
      <c r="H47" s="1" t="s">
        <v>658</v>
      </c>
      <c r="I47" s="2">
        <v>44301</v>
      </c>
      <c r="J47" s="126" t="str">
        <f>VLOOKUP(I47,Mapping!$H$2:$I$215,2,0)</f>
        <v>Pre</v>
      </c>
      <c r="K47" s="127" t="str">
        <f>VLOOKUP(I47,Mapping!$H$2:$J$215,3,0)</f>
        <v>Pre</v>
      </c>
      <c r="L47" s="1">
        <v>0</v>
      </c>
      <c r="M47" s="4" t="s">
        <v>170</v>
      </c>
      <c r="O47" s="40" t="s">
        <v>116</v>
      </c>
      <c r="P47">
        <v>32829.37682830001</v>
      </c>
      <c r="Q47">
        <v>0</v>
      </c>
      <c r="R47">
        <v>0</v>
      </c>
      <c r="S47">
        <v>32829.37682830001</v>
      </c>
      <c r="T47"/>
    </row>
    <row r="48" spans="1:25" x14ac:dyDescent="0.35">
      <c r="A48" s="5" t="s">
        <v>36</v>
      </c>
      <c r="B48" s="5" t="s">
        <v>35</v>
      </c>
      <c r="C48" s="5"/>
      <c r="D48" s="5"/>
      <c r="E48" s="5" t="s">
        <v>81</v>
      </c>
      <c r="F48" s="8" t="str">
        <f>VLOOKUP(E48,Mapping!$A$1:$C$71,3,0)</f>
        <v>Aarki</v>
      </c>
      <c r="G48" s="8" t="str">
        <f>VLOOKUP(E48,Mapping!$A$2:$B$207,2,0)</f>
        <v>Aarki</v>
      </c>
      <c r="H48" s="1" t="s">
        <v>658</v>
      </c>
      <c r="I48" s="2">
        <v>44302</v>
      </c>
      <c r="J48" s="126" t="str">
        <f>VLOOKUP(I48,Mapping!$H$2:$I$215,2,0)</f>
        <v>Pre</v>
      </c>
      <c r="K48" s="127" t="str">
        <f>VLOOKUP(I48,Mapping!$H$2:$J$215,3,0)</f>
        <v>Pre</v>
      </c>
      <c r="L48" s="1">
        <v>0</v>
      </c>
      <c r="M48" s="4" t="s">
        <v>170</v>
      </c>
      <c r="O48" s="40" t="s">
        <v>118</v>
      </c>
      <c r="P48">
        <v>421805.2171041001</v>
      </c>
      <c r="Q48">
        <v>318851.38616599981</v>
      </c>
      <c r="R48">
        <v>273043.27875069989</v>
      </c>
      <c r="S48">
        <v>1013699.8820207999</v>
      </c>
      <c r="T48"/>
    </row>
    <row r="49" spans="1:20" x14ac:dyDescent="0.35">
      <c r="A49" s="5" t="s">
        <v>36</v>
      </c>
      <c r="B49" s="5" t="s">
        <v>35</v>
      </c>
      <c r="C49" s="5"/>
      <c r="D49" s="5"/>
      <c r="E49" s="5" t="s">
        <v>81</v>
      </c>
      <c r="F49" s="8" t="str">
        <f>VLOOKUP(E49,Mapping!$A$1:$C$71,3,0)</f>
        <v>Aarki</v>
      </c>
      <c r="G49" s="8" t="str">
        <f>VLOOKUP(E49,Mapping!$A$2:$B$207,2,0)</f>
        <v>Aarki</v>
      </c>
      <c r="H49" s="1" t="s">
        <v>658</v>
      </c>
      <c r="I49" s="2">
        <v>44303</v>
      </c>
      <c r="J49" s="126" t="str">
        <f>VLOOKUP(I49,Mapping!$H$2:$I$215,2,0)</f>
        <v>Pre</v>
      </c>
      <c r="K49" s="127" t="str">
        <f>VLOOKUP(I49,Mapping!$H$2:$J$215,3,0)</f>
        <v>Pre</v>
      </c>
      <c r="L49" s="1">
        <v>0</v>
      </c>
      <c r="M49" s="4" t="s">
        <v>170</v>
      </c>
      <c r="O49" s="40" t="s">
        <v>120</v>
      </c>
      <c r="P49">
        <v>143950.22138399997</v>
      </c>
      <c r="Q49">
        <v>3926.3474036999996</v>
      </c>
      <c r="R49">
        <v>49314.225634299997</v>
      </c>
      <c r="S49">
        <v>197190.79442199998</v>
      </c>
      <c r="T49"/>
    </row>
    <row r="50" spans="1:20" x14ac:dyDescent="0.35">
      <c r="A50" s="5" t="s">
        <v>36</v>
      </c>
      <c r="B50" s="5" t="s">
        <v>35</v>
      </c>
      <c r="C50" s="5"/>
      <c r="D50" s="5"/>
      <c r="E50" s="5" t="s">
        <v>81</v>
      </c>
      <c r="F50" s="8" t="str">
        <f>VLOOKUP(E50,Mapping!$A$1:$C$71,3,0)</f>
        <v>Aarki</v>
      </c>
      <c r="G50" s="8" t="str">
        <f>VLOOKUP(E50,Mapping!$A$2:$B$207,2,0)</f>
        <v>Aarki</v>
      </c>
      <c r="H50" s="1" t="s">
        <v>658</v>
      </c>
      <c r="I50" s="2">
        <v>44304</v>
      </c>
      <c r="J50" s="126" t="str">
        <f>VLOOKUP(I50,Mapping!$H$2:$I$215,2,0)</f>
        <v>Pre</v>
      </c>
      <c r="K50" s="127" t="str">
        <f>VLOOKUP(I50,Mapping!$H$2:$J$215,3,0)</f>
        <v>Pre</v>
      </c>
      <c r="L50" s="1">
        <v>0</v>
      </c>
      <c r="M50" s="4" t="s">
        <v>170</v>
      </c>
      <c r="O50" s="40" t="s">
        <v>106</v>
      </c>
      <c r="P50">
        <v>418918.41281820001</v>
      </c>
      <c r="Q50">
        <v>255270.73073610009</v>
      </c>
      <c r="R50">
        <v>352519.86039870005</v>
      </c>
      <c r="S50">
        <v>1026709.0039530001</v>
      </c>
      <c r="T50"/>
    </row>
    <row r="51" spans="1:20" x14ac:dyDescent="0.35">
      <c r="A51" s="5" t="s">
        <v>36</v>
      </c>
      <c r="B51" s="5" t="s">
        <v>35</v>
      </c>
      <c r="C51" s="5"/>
      <c r="D51" s="5"/>
      <c r="E51" s="5" t="s">
        <v>81</v>
      </c>
      <c r="F51" s="8" t="str">
        <f>VLOOKUP(E51,Mapping!$A$1:$C$71,3,0)</f>
        <v>Aarki</v>
      </c>
      <c r="G51" s="8" t="str">
        <f>VLOOKUP(E51,Mapping!$A$2:$B$207,2,0)</f>
        <v>Aarki</v>
      </c>
      <c r="H51" s="1" t="s">
        <v>658</v>
      </c>
      <c r="I51" s="2">
        <v>44305</v>
      </c>
      <c r="J51" s="126" t="str">
        <f>VLOOKUP(I51,Mapping!$H$2:$I$215,2,0)</f>
        <v>Pre</v>
      </c>
      <c r="K51" s="127" t="str">
        <f>VLOOKUP(I51,Mapping!$H$2:$J$215,3,0)</f>
        <v>Pre</v>
      </c>
      <c r="L51" s="1">
        <v>0</v>
      </c>
      <c r="M51" s="4" t="s">
        <v>170</v>
      </c>
      <c r="O51" s="40" t="s">
        <v>175</v>
      </c>
      <c r="P51">
        <v>-1030263.0052450001</v>
      </c>
      <c r="Q51">
        <v>-191549.3278416</v>
      </c>
      <c r="R51">
        <v>0</v>
      </c>
      <c r="S51">
        <v>-1221812.3330866001</v>
      </c>
      <c r="T51"/>
    </row>
    <row r="52" spans="1:20" x14ac:dyDescent="0.35">
      <c r="A52" s="5" t="s">
        <v>36</v>
      </c>
      <c r="B52" s="5" t="s">
        <v>35</v>
      </c>
      <c r="C52" s="5"/>
      <c r="D52" s="5"/>
      <c r="E52" s="5" t="s">
        <v>81</v>
      </c>
      <c r="F52" s="8" t="str">
        <f>VLOOKUP(E52,Mapping!$A$1:$C$71,3,0)</f>
        <v>Aarki</v>
      </c>
      <c r="G52" s="8" t="str">
        <f>VLOOKUP(E52,Mapping!$A$2:$B$207,2,0)</f>
        <v>Aarki</v>
      </c>
      <c r="H52" s="1" t="s">
        <v>658</v>
      </c>
      <c r="I52" s="2">
        <v>44306</v>
      </c>
      <c r="J52" s="126" t="str">
        <f>VLOOKUP(I52,Mapping!$H$2:$I$215,2,0)</f>
        <v>Pre</v>
      </c>
      <c r="K52" s="127" t="str">
        <f>VLOOKUP(I52,Mapping!$H$2:$J$215,3,0)</f>
        <v>Pre</v>
      </c>
      <c r="L52" s="1">
        <v>0</v>
      </c>
      <c r="M52" s="4" t="s">
        <v>170</v>
      </c>
      <c r="O52" s="40" t="s">
        <v>145</v>
      </c>
      <c r="P52">
        <v>51251.289442799985</v>
      </c>
      <c r="Q52">
        <v>55249.682563500006</v>
      </c>
      <c r="R52">
        <v>77252.936900000001</v>
      </c>
      <c r="S52">
        <v>183753.9089063</v>
      </c>
      <c r="T52"/>
    </row>
    <row r="53" spans="1:20" x14ac:dyDescent="0.35">
      <c r="A53" s="5" t="s">
        <v>36</v>
      </c>
      <c r="B53" s="5" t="s">
        <v>35</v>
      </c>
      <c r="C53" s="5"/>
      <c r="D53" s="5"/>
      <c r="E53" s="5" t="s">
        <v>81</v>
      </c>
      <c r="F53" s="8" t="str">
        <f>VLOOKUP(E53,Mapping!$A$1:$C$71,3,0)</f>
        <v>Aarki</v>
      </c>
      <c r="G53" s="8" t="str">
        <f>VLOOKUP(E53,Mapping!$A$2:$B$207,2,0)</f>
        <v>Aarki</v>
      </c>
      <c r="H53" s="1" t="s">
        <v>658</v>
      </c>
      <c r="I53" s="2">
        <v>44307</v>
      </c>
      <c r="J53" s="126" t="str">
        <f>VLOOKUP(I53,Mapping!$H$2:$I$215,2,0)</f>
        <v>Pre</v>
      </c>
      <c r="K53" s="127" t="str">
        <f>VLOOKUP(I53,Mapping!$H$2:$J$215,3,0)</f>
        <v>Pre</v>
      </c>
      <c r="L53" s="1">
        <v>0</v>
      </c>
      <c r="M53" s="4" t="s">
        <v>170</v>
      </c>
      <c r="O53" s="40" t="s">
        <v>149</v>
      </c>
      <c r="P53">
        <v>193679.62684829993</v>
      </c>
      <c r="Q53">
        <v>19555.943792500002</v>
      </c>
      <c r="R53">
        <v>0</v>
      </c>
      <c r="S53">
        <v>213235.57064079994</v>
      </c>
      <c r="T53"/>
    </row>
    <row r="54" spans="1:20" x14ac:dyDescent="0.35">
      <c r="A54" s="5" t="s">
        <v>36</v>
      </c>
      <c r="B54" s="5" t="s">
        <v>35</v>
      </c>
      <c r="C54" s="5"/>
      <c r="D54" s="5"/>
      <c r="E54" s="5" t="s">
        <v>81</v>
      </c>
      <c r="F54" s="8" t="str">
        <f>VLOOKUP(E54,Mapping!$A$1:$C$71,3,0)</f>
        <v>Aarki</v>
      </c>
      <c r="G54" s="8" t="str">
        <f>VLOOKUP(E54,Mapping!$A$2:$B$207,2,0)</f>
        <v>Aarki</v>
      </c>
      <c r="H54" s="1" t="s">
        <v>658</v>
      </c>
      <c r="I54" s="2">
        <v>44308</v>
      </c>
      <c r="J54" s="126" t="str">
        <f>VLOOKUP(I54,Mapping!$H$2:$I$215,2,0)</f>
        <v>Pre</v>
      </c>
      <c r="K54" s="127" t="str">
        <f>VLOOKUP(I54,Mapping!$H$2:$J$215,3,0)</f>
        <v>Pre</v>
      </c>
      <c r="L54" s="1">
        <v>0</v>
      </c>
      <c r="M54" s="4" t="s">
        <v>170</v>
      </c>
      <c r="O54" s="40" t="s">
        <v>6</v>
      </c>
      <c r="P54">
        <v>738019.03896509996</v>
      </c>
      <c r="Q54">
        <v>816577.12931049999</v>
      </c>
      <c r="R54">
        <v>1082633.4937710001</v>
      </c>
      <c r="S54">
        <v>2637229.6620466006</v>
      </c>
      <c r="T54"/>
    </row>
    <row r="55" spans="1:20" x14ac:dyDescent="0.35">
      <c r="A55" s="5" t="s">
        <v>36</v>
      </c>
      <c r="B55" s="5" t="s">
        <v>35</v>
      </c>
      <c r="C55" s="5"/>
      <c r="D55" s="5"/>
      <c r="E55" s="5" t="s">
        <v>81</v>
      </c>
      <c r="F55" s="8" t="str">
        <f>VLOOKUP(E55,Mapping!$A$1:$C$71,3,0)</f>
        <v>Aarki</v>
      </c>
      <c r="G55" s="8" t="str">
        <f>VLOOKUP(E55,Mapping!$A$2:$B$207,2,0)</f>
        <v>Aarki</v>
      </c>
      <c r="H55" s="1" t="s">
        <v>658</v>
      </c>
      <c r="I55" s="2">
        <v>44309</v>
      </c>
      <c r="J55" s="126" t="str">
        <f>VLOOKUP(I55,Mapping!$H$2:$I$215,2,0)</f>
        <v>Pre</v>
      </c>
      <c r="K55" s="127" t="str">
        <f>VLOOKUP(I55,Mapping!$H$2:$J$215,3,0)</f>
        <v>Pre</v>
      </c>
      <c r="L55" s="1">
        <v>0</v>
      </c>
      <c r="M55" s="4" t="s">
        <v>170</v>
      </c>
      <c r="O55"/>
      <c r="P55"/>
      <c r="Q55"/>
      <c r="R55"/>
      <c r="S55"/>
      <c r="T55"/>
    </row>
    <row r="56" spans="1:20" x14ac:dyDescent="0.35">
      <c r="A56" s="5" t="s">
        <v>36</v>
      </c>
      <c r="B56" s="5" t="s">
        <v>35</v>
      </c>
      <c r="C56" s="5"/>
      <c r="D56" s="5"/>
      <c r="E56" s="5" t="s">
        <v>81</v>
      </c>
      <c r="F56" s="8" t="str">
        <f>VLOOKUP(E56,Mapping!$A$1:$C$71,3,0)</f>
        <v>Aarki</v>
      </c>
      <c r="G56" s="8" t="str">
        <f>VLOOKUP(E56,Mapping!$A$2:$B$207,2,0)</f>
        <v>Aarki</v>
      </c>
      <c r="H56" s="1" t="s">
        <v>658</v>
      </c>
      <c r="I56" s="2">
        <v>44310</v>
      </c>
      <c r="J56" s="126" t="str">
        <f>VLOOKUP(I56,Mapping!$H$2:$I$215,2,0)</f>
        <v>Pre</v>
      </c>
      <c r="K56" s="127" t="str">
        <f>VLOOKUP(I56,Mapping!$H$2:$J$215,3,0)</f>
        <v>Pre</v>
      </c>
      <c r="L56" s="1">
        <v>0</v>
      </c>
      <c r="M56" s="4" t="s">
        <v>170</v>
      </c>
      <c r="O56"/>
      <c r="P56"/>
      <c r="Q56"/>
      <c r="R56"/>
      <c r="S56"/>
      <c r="T56"/>
    </row>
    <row r="57" spans="1:20" x14ac:dyDescent="0.35">
      <c r="A57" s="5" t="s">
        <v>36</v>
      </c>
      <c r="B57" s="5" t="s">
        <v>35</v>
      </c>
      <c r="C57" s="5"/>
      <c r="D57" s="5"/>
      <c r="E57" s="5" t="s">
        <v>81</v>
      </c>
      <c r="F57" s="8" t="str">
        <f>VLOOKUP(E57,Mapping!$A$1:$C$71,3,0)</f>
        <v>Aarki</v>
      </c>
      <c r="G57" s="8" t="str">
        <f>VLOOKUP(E57,Mapping!$A$2:$B$207,2,0)</f>
        <v>Aarki</v>
      </c>
      <c r="H57" s="1" t="s">
        <v>658</v>
      </c>
      <c r="I57" s="2">
        <v>44311</v>
      </c>
      <c r="J57" s="126" t="str">
        <f>VLOOKUP(I57,Mapping!$H$2:$I$215,2,0)</f>
        <v>Pre</v>
      </c>
      <c r="K57" s="127" t="str">
        <f>VLOOKUP(I57,Mapping!$H$2:$J$215,3,0)</f>
        <v>Pre</v>
      </c>
      <c r="L57" s="1">
        <v>0</v>
      </c>
      <c r="M57" s="4" t="s">
        <v>170</v>
      </c>
      <c r="O57"/>
      <c r="T57" s="4">
        <f>Q57-R57</f>
        <v>0</v>
      </c>
    </row>
    <row r="58" spans="1:20" x14ac:dyDescent="0.35">
      <c r="A58" s="5" t="s">
        <v>36</v>
      </c>
      <c r="B58" s="5" t="s">
        <v>35</v>
      </c>
      <c r="C58" s="5"/>
      <c r="D58" s="5"/>
      <c r="E58" s="5" t="s">
        <v>81</v>
      </c>
      <c r="F58" s="8" t="str">
        <f>VLOOKUP(E58,Mapping!$A$1:$C$71,3,0)</f>
        <v>Aarki</v>
      </c>
      <c r="G58" s="8" t="str">
        <f>VLOOKUP(E58,Mapping!$A$2:$B$207,2,0)</f>
        <v>Aarki</v>
      </c>
      <c r="H58" s="1" t="s">
        <v>658</v>
      </c>
      <c r="I58" s="2">
        <v>44312</v>
      </c>
      <c r="J58" s="126" t="str">
        <f>VLOOKUP(I58,Mapping!$H$2:$I$215,2,0)</f>
        <v>Pre</v>
      </c>
      <c r="K58" s="127" t="str">
        <f>VLOOKUP(I58,Mapping!$H$2:$J$215,3,0)</f>
        <v>Pre</v>
      </c>
      <c r="L58" s="1">
        <v>0</v>
      </c>
      <c r="M58" s="4" t="s">
        <v>170</v>
      </c>
      <c r="O58"/>
      <c r="T58" s="4">
        <f>Q58-R58</f>
        <v>0</v>
      </c>
    </row>
    <row r="59" spans="1:20" x14ac:dyDescent="0.35">
      <c r="A59" s="5" t="s">
        <v>36</v>
      </c>
      <c r="B59" s="5" t="s">
        <v>35</v>
      </c>
      <c r="C59" s="5"/>
      <c r="D59" s="5"/>
      <c r="E59" s="5" t="s">
        <v>81</v>
      </c>
      <c r="F59" s="8" t="str">
        <f>VLOOKUP(E59,Mapping!$A$1:$C$71,3,0)</f>
        <v>Aarki</v>
      </c>
      <c r="G59" s="8" t="str">
        <f>VLOOKUP(E59,Mapping!$A$2:$B$207,2,0)</f>
        <v>Aarki</v>
      </c>
      <c r="H59" s="1" t="s">
        <v>658</v>
      </c>
      <c r="I59" s="2">
        <v>44313</v>
      </c>
      <c r="J59" s="126" t="str">
        <f>VLOOKUP(I59,Mapping!$H$2:$I$215,2,0)</f>
        <v>Post</v>
      </c>
      <c r="K59" s="127" t="str">
        <f>VLOOKUP(I59,Mapping!$H$2:$J$215,3,0)</f>
        <v>Post</v>
      </c>
      <c r="L59" s="1">
        <v>4.6999999999999999E-6</v>
      </c>
      <c r="M59" s="4" t="s">
        <v>170</v>
      </c>
      <c r="O59"/>
      <c r="T59" s="4">
        <f>Q59-R59</f>
        <v>0</v>
      </c>
    </row>
    <row r="60" spans="1:20" x14ac:dyDescent="0.35">
      <c r="A60" s="5" t="s">
        <v>36</v>
      </c>
      <c r="B60" s="5" t="s">
        <v>35</v>
      </c>
      <c r="C60" s="5"/>
      <c r="D60" s="5"/>
      <c r="E60" s="5" t="s">
        <v>81</v>
      </c>
      <c r="F60" s="8" t="str">
        <f>VLOOKUP(E60,Mapping!$A$1:$C$71,3,0)</f>
        <v>Aarki</v>
      </c>
      <c r="G60" s="8" t="str">
        <f>VLOOKUP(E60,Mapping!$A$2:$B$207,2,0)</f>
        <v>Aarki</v>
      </c>
      <c r="H60" s="1" t="s">
        <v>658</v>
      </c>
      <c r="I60" s="2">
        <v>44314</v>
      </c>
      <c r="J60" s="126" t="str">
        <f>VLOOKUP(I60,Mapping!$H$2:$I$215,2,0)</f>
        <v>Post</v>
      </c>
      <c r="K60" s="127" t="str">
        <f>VLOOKUP(I60,Mapping!$H$2:$J$215,3,0)</f>
        <v>Post</v>
      </c>
      <c r="L60" s="1">
        <v>2.7460000000000001E-4</v>
      </c>
      <c r="M60" s="4" t="s">
        <v>170</v>
      </c>
      <c r="O60"/>
      <c r="T60" s="4">
        <f>Q60-R60</f>
        <v>0</v>
      </c>
    </row>
    <row r="61" spans="1:20" x14ac:dyDescent="0.35">
      <c r="A61" s="5" t="s">
        <v>36</v>
      </c>
      <c r="B61" s="5" t="s">
        <v>35</v>
      </c>
      <c r="C61" s="5"/>
      <c r="D61" s="5"/>
      <c r="E61" s="5" t="s">
        <v>81</v>
      </c>
      <c r="F61" s="8" t="str">
        <f>VLOOKUP(E61,Mapping!$A$1:$C$71,3,0)</f>
        <v>Aarki</v>
      </c>
      <c r="G61" s="8" t="str">
        <f>VLOOKUP(E61,Mapping!$A$2:$B$207,2,0)</f>
        <v>Aarki</v>
      </c>
      <c r="H61" s="1" t="s">
        <v>658</v>
      </c>
      <c r="I61" s="2">
        <v>44315</v>
      </c>
      <c r="J61" s="126" t="str">
        <f>VLOOKUP(I61,Mapping!$H$2:$I$215,2,0)</f>
        <v>Post</v>
      </c>
      <c r="K61" s="127" t="str">
        <f>VLOOKUP(I61,Mapping!$H$2:$J$215,3,0)</f>
        <v>Post</v>
      </c>
      <c r="L61" s="1">
        <v>3.0639999999999999E-3</v>
      </c>
      <c r="M61" s="4" t="s">
        <v>170</v>
      </c>
      <c r="O61"/>
    </row>
    <row r="62" spans="1:20" x14ac:dyDescent="0.35">
      <c r="A62" s="5" t="s">
        <v>36</v>
      </c>
      <c r="B62" s="5" t="s">
        <v>35</v>
      </c>
      <c r="C62" s="5"/>
      <c r="D62" s="5"/>
      <c r="E62" s="5" t="s">
        <v>81</v>
      </c>
      <c r="F62" s="8" t="str">
        <f>VLOOKUP(E62,Mapping!$A$1:$C$71,3,0)</f>
        <v>Aarki</v>
      </c>
      <c r="G62" s="8" t="str">
        <f>VLOOKUP(E62,Mapping!$A$2:$B$207,2,0)</f>
        <v>Aarki</v>
      </c>
      <c r="H62" s="1" t="s">
        <v>658</v>
      </c>
      <c r="I62" s="2">
        <v>44316</v>
      </c>
      <c r="J62" s="126" t="str">
        <f>VLOOKUP(I62,Mapping!$H$2:$I$215,2,0)</f>
        <v>Post</v>
      </c>
      <c r="K62" s="127" t="str">
        <f>VLOOKUP(I62,Mapping!$H$2:$J$215,3,0)</f>
        <v>Post</v>
      </c>
      <c r="L62" s="1">
        <v>1.7352599999999999E-2</v>
      </c>
      <c r="M62" s="4" t="s">
        <v>170</v>
      </c>
      <c r="O62"/>
    </row>
    <row r="63" spans="1:20" x14ac:dyDescent="0.35">
      <c r="A63" s="5" t="s">
        <v>36</v>
      </c>
      <c r="B63" s="5" t="s">
        <v>35</v>
      </c>
      <c r="C63" s="5"/>
      <c r="D63" s="5"/>
      <c r="E63" s="5" t="s">
        <v>81</v>
      </c>
      <c r="F63" s="8" t="str">
        <f>VLOOKUP(E63,Mapping!$A$1:$C$71,3,0)</f>
        <v>Aarki</v>
      </c>
      <c r="G63" s="8" t="str">
        <f>VLOOKUP(E63,Mapping!$A$2:$B$207,2,0)</f>
        <v>Aarki</v>
      </c>
      <c r="H63" s="1" t="s">
        <v>658</v>
      </c>
      <c r="I63" s="2">
        <v>44317</v>
      </c>
      <c r="J63" s="126" t="str">
        <f>VLOOKUP(I63,Mapping!$H$2:$I$215,2,0)</f>
        <v>Post</v>
      </c>
      <c r="K63" s="127" t="str">
        <f>VLOOKUP(I63,Mapping!$H$2:$J$215,3,0)</f>
        <v>Post</v>
      </c>
      <c r="L63" s="1">
        <v>6.7284899999999995E-2</v>
      </c>
      <c r="M63" s="4" t="s">
        <v>170</v>
      </c>
      <c r="O63"/>
    </row>
    <row r="64" spans="1:20" x14ac:dyDescent="0.35">
      <c r="A64" s="5" t="s">
        <v>36</v>
      </c>
      <c r="B64" s="5" t="s">
        <v>35</v>
      </c>
      <c r="C64" s="5"/>
      <c r="D64" s="5"/>
      <c r="E64" s="5" t="s">
        <v>81</v>
      </c>
      <c r="F64" s="8" t="str">
        <f>VLOOKUP(E64,Mapping!$A$1:$C$71,3,0)</f>
        <v>Aarki</v>
      </c>
      <c r="G64" s="8" t="str">
        <f>VLOOKUP(E64,Mapping!$A$2:$B$207,2,0)</f>
        <v>Aarki</v>
      </c>
      <c r="H64" s="1" t="s">
        <v>658</v>
      </c>
      <c r="I64" s="2">
        <v>44318</v>
      </c>
      <c r="J64" s="126" t="str">
        <f>VLOOKUP(I64,Mapping!$H$2:$I$215,2,0)</f>
        <v>Post</v>
      </c>
      <c r="K64" s="127" t="str">
        <f>VLOOKUP(I64,Mapping!$H$2:$J$215,3,0)</f>
        <v>Post</v>
      </c>
      <c r="L64" s="1">
        <v>0.20419409999999999</v>
      </c>
      <c r="M64" s="4" t="s">
        <v>170</v>
      </c>
      <c r="O64"/>
    </row>
    <row r="65" spans="1:15" x14ac:dyDescent="0.35">
      <c r="A65" s="5" t="s">
        <v>36</v>
      </c>
      <c r="B65" s="5" t="s">
        <v>35</v>
      </c>
      <c r="C65" s="5"/>
      <c r="D65" s="5"/>
      <c r="E65" s="5" t="s">
        <v>81</v>
      </c>
      <c r="F65" s="8" t="str">
        <f>VLOOKUP(E65,Mapping!$A$1:$C$71,3,0)</f>
        <v>Aarki</v>
      </c>
      <c r="G65" s="8" t="str">
        <f>VLOOKUP(E65,Mapping!$A$2:$B$207,2,0)</f>
        <v>Aarki</v>
      </c>
      <c r="H65" s="1" t="s">
        <v>658</v>
      </c>
      <c r="I65" s="2">
        <v>44319</v>
      </c>
      <c r="J65" s="126" t="str">
        <f>VLOOKUP(I65,Mapping!$H$2:$I$215,2,0)</f>
        <v>Post</v>
      </c>
      <c r="K65" s="127" t="str">
        <f>VLOOKUP(I65,Mapping!$H$2:$J$215,3,0)</f>
        <v>Post</v>
      </c>
      <c r="L65" s="1">
        <v>0.52170059999999996</v>
      </c>
      <c r="M65" s="4" t="s">
        <v>170</v>
      </c>
      <c r="O65"/>
    </row>
    <row r="66" spans="1:15" x14ac:dyDescent="0.35">
      <c r="A66" s="5" t="s">
        <v>36</v>
      </c>
      <c r="B66" s="5" t="s">
        <v>35</v>
      </c>
      <c r="C66" s="5"/>
      <c r="D66" s="5"/>
      <c r="E66" s="5" t="s">
        <v>81</v>
      </c>
      <c r="F66" s="8" t="str">
        <f>VLOOKUP(E66,Mapping!$A$1:$C$71,3,0)</f>
        <v>Aarki</v>
      </c>
      <c r="G66" s="8" t="str">
        <f>VLOOKUP(E66,Mapping!$A$2:$B$207,2,0)</f>
        <v>Aarki</v>
      </c>
      <c r="H66" s="1" t="s">
        <v>658</v>
      </c>
      <c r="I66" s="2">
        <v>44320</v>
      </c>
      <c r="J66" s="126" t="str">
        <f>VLOOKUP(I66,Mapping!$H$2:$I$215,2,0)</f>
        <v>Post</v>
      </c>
      <c r="K66" s="127" t="str">
        <f>VLOOKUP(I66,Mapping!$H$2:$J$215,3,0)</f>
        <v>Post</v>
      </c>
      <c r="L66" s="1">
        <v>1.1731115999999999</v>
      </c>
      <c r="M66" s="4" t="s">
        <v>170</v>
      </c>
      <c r="O66"/>
    </row>
    <row r="67" spans="1:15" x14ac:dyDescent="0.35">
      <c r="A67" s="5" t="s">
        <v>36</v>
      </c>
      <c r="B67" s="5" t="s">
        <v>35</v>
      </c>
      <c r="C67" s="5"/>
      <c r="D67" s="5"/>
      <c r="E67" s="5" t="s">
        <v>81</v>
      </c>
      <c r="F67" s="8" t="str">
        <f>VLOOKUP(E67,Mapping!$A$1:$C$71,3,0)</f>
        <v>Aarki</v>
      </c>
      <c r="G67" s="8" t="str">
        <f>VLOOKUP(E67,Mapping!$A$2:$B$207,2,0)</f>
        <v>Aarki</v>
      </c>
      <c r="H67" s="1" t="s">
        <v>658</v>
      </c>
      <c r="I67" s="2">
        <v>44321</v>
      </c>
      <c r="J67" s="126" t="str">
        <f>VLOOKUP(I67,Mapping!$H$2:$I$215,2,0)</f>
        <v>Post</v>
      </c>
      <c r="K67" s="127" t="str">
        <f>VLOOKUP(I67,Mapping!$H$2:$J$215,3,0)</f>
        <v>Post</v>
      </c>
      <c r="L67" s="1">
        <v>2.3898234</v>
      </c>
      <c r="M67" s="4" t="s">
        <v>170</v>
      </c>
      <c r="O67"/>
    </row>
    <row r="68" spans="1:15" x14ac:dyDescent="0.35">
      <c r="A68" s="5" t="s">
        <v>36</v>
      </c>
      <c r="B68" s="5" t="s">
        <v>35</v>
      </c>
      <c r="C68" s="5"/>
      <c r="D68" s="5"/>
      <c r="E68" s="5" t="s">
        <v>81</v>
      </c>
      <c r="F68" s="8" t="str">
        <f>VLOOKUP(E68,Mapping!$A$1:$C$71,3,0)</f>
        <v>Aarki</v>
      </c>
      <c r="G68" s="8" t="str">
        <f>VLOOKUP(E68,Mapping!$A$2:$B$207,2,0)</f>
        <v>Aarki</v>
      </c>
      <c r="H68" s="1" t="s">
        <v>658</v>
      </c>
      <c r="I68" s="2">
        <v>44322</v>
      </c>
      <c r="J68" s="126" t="str">
        <f>VLOOKUP(I68,Mapping!$H$2:$I$215,2,0)</f>
        <v>Post</v>
      </c>
      <c r="K68" s="127" t="str">
        <f>VLOOKUP(I68,Mapping!$H$2:$J$215,3,0)</f>
        <v>Post</v>
      </c>
      <c r="L68" s="1">
        <v>4.4990284999999997</v>
      </c>
      <c r="M68" s="4" t="s">
        <v>170</v>
      </c>
      <c r="O68"/>
    </row>
    <row r="69" spans="1:15" x14ac:dyDescent="0.35">
      <c r="A69" s="5" t="s">
        <v>36</v>
      </c>
      <c r="B69" s="5" t="s">
        <v>35</v>
      </c>
      <c r="C69" s="5"/>
      <c r="D69" s="5"/>
      <c r="E69" s="5" t="s">
        <v>81</v>
      </c>
      <c r="F69" s="8" t="str">
        <f>VLOOKUP(E69,Mapping!$A$1:$C$71,3,0)</f>
        <v>Aarki</v>
      </c>
      <c r="G69" s="8" t="str">
        <f>VLOOKUP(E69,Mapping!$A$2:$B$207,2,0)</f>
        <v>Aarki</v>
      </c>
      <c r="H69" s="1" t="s">
        <v>658</v>
      </c>
      <c r="I69" s="2">
        <v>44323</v>
      </c>
      <c r="J69" s="126" t="str">
        <f>VLOOKUP(I69,Mapping!$H$2:$I$215,2,0)</f>
        <v>Post</v>
      </c>
      <c r="K69" s="127" t="str">
        <f>VLOOKUP(I69,Mapping!$H$2:$J$215,3,0)</f>
        <v>Post</v>
      </c>
      <c r="L69" s="1">
        <v>7.9389883000000001</v>
      </c>
      <c r="M69" s="4" t="s">
        <v>170</v>
      </c>
      <c r="O69"/>
    </row>
    <row r="70" spans="1:15" x14ac:dyDescent="0.35">
      <c r="A70" s="5" t="s">
        <v>36</v>
      </c>
      <c r="B70" s="5" t="s">
        <v>35</v>
      </c>
      <c r="C70" s="5"/>
      <c r="D70" s="5"/>
      <c r="E70" s="5" t="s">
        <v>81</v>
      </c>
      <c r="F70" s="8" t="str">
        <f>VLOOKUP(E70,Mapping!$A$1:$C$71,3,0)</f>
        <v>Aarki</v>
      </c>
      <c r="G70" s="8" t="str">
        <f>VLOOKUP(E70,Mapping!$A$2:$B$207,2,0)</f>
        <v>Aarki</v>
      </c>
      <c r="H70" s="1" t="s">
        <v>658</v>
      </c>
      <c r="I70" s="2">
        <v>44324</v>
      </c>
      <c r="J70" s="126" t="str">
        <f>VLOOKUP(I70,Mapping!$H$2:$I$215,2,0)</f>
        <v>Post</v>
      </c>
      <c r="K70" s="127" t="str">
        <f>VLOOKUP(I70,Mapping!$H$2:$J$215,3,0)</f>
        <v>Post</v>
      </c>
      <c r="L70" s="1">
        <v>13.2706885</v>
      </c>
      <c r="M70" s="4" t="s">
        <v>170</v>
      </c>
      <c r="O70"/>
    </row>
    <row r="71" spans="1:15" x14ac:dyDescent="0.35">
      <c r="A71" s="5" t="s">
        <v>36</v>
      </c>
      <c r="B71" s="5" t="s">
        <v>35</v>
      </c>
      <c r="C71" s="5"/>
      <c r="D71" s="5"/>
      <c r="E71" s="5" t="s">
        <v>81</v>
      </c>
      <c r="F71" s="8" t="str">
        <f>VLOOKUP(E71,Mapping!$A$1:$C$71,3,0)</f>
        <v>Aarki</v>
      </c>
      <c r="G71" s="8" t="str">
        <f>VLOOKUP(E71,Mapping!$A$2:$B$207,2,0)</f>
        <v>Aarki</v>
      </c>
      <c r="H71" s="1" t="s">
        <v>658</v>
      </c>
      <c r="I71" s="2">
        <v>44325</v>
      </c>
      <c r="J71" s="126" t="str">
        <f>VLOOKUP(I71,Mapping!$H$2:$I$215,2,0)</f>
        <v>Post</v>
      </c>
      <c r="K71" s="127" t="str">
        <f>VLOOKUP(I71,Mapping!$H$2:$J$215,3,0)</f>
        <v>Post</v>
      </c>
      <c r="L71" s="1">
        <v>21.185545099999999</v>
      </c>
      <c r="M71" s="4" t="s">
        <v>170</v>
      </c>
      <c r="O71"/>
    </row>
    <row r="72" spans="1:15" x14ac:dyDescent="0.35">
      <c r="A72" s="5" t="s">
        <v>36</v>
      </c>
      <c r="B72" s="5" t="s">
        <v>35</v>
      </c>
      <c r="C72" s="5"/>
      <c r="D72" s="5"/>
      <c r="E72" s="5" t="s">
        <v>81</v>
      </c>
      <c r="F72" s="8" t="str">
        <f>VLOOKUP(E72,Mapping!$A$1:$C$71,3,0)</f>
        <v>Aarki</v>
      </c>
      <c r="G72" s="8" t="str">
        <f>VLOOKUP(E72,Mapping!$A$2:$B$207,2,0)</f>
        <v>Aarki</v>
      </c>
      <c r="H72" s="1" t="s">
        <v>658</v>
      </c>
      <c r="I72" s="2">
        <v>44326</v>
      </c>
      <c r="J72" s="126" t="str">
        <f>VLOOKUP(I72,Mapping!$H$2:$I$215,2,0)</f>
        <v>Post</v>
      </c>
      <c r="K72" s="127" t="str">
        <f>VLOOKUP(I72,Mapping!$H$2:$J$215,3,0)</f>
        <v>Post</v>
      </c>
      <c r="L72" s="1">
        <v>32.509315200000003</v>
      </c>
      <c r="M72" s="4" t="s">
        <v>170</v>
      </c>
      <c r="O72"/>
    </row>
    <row r="73" spans="1:15" x14ac:dyDescent="0.35">
      <c r="A73" s="5" t="s">
        <v>36</v>
      </c>
      <c r="B73" s="5" t="s">
        <v>35</v>
      </c>
      <c r="C73" s="5"/>
      <c r="D73" s="5"/>
      <c r="E73" s="5" t="s">
        <v>81</v>
      </c>
      <c r="F73" s="8" t="str">
        <f>VLOOKUP(E73,Mapping!$A$1:$C$71,3,0)</f>
        <v>Aarki</v>
      </c>
      <c r="G73" s="8" t="str">
        <f>VLOOKUP(E73,Mapping!$A$2:$B$207,2,0)</f>
        <v>Aarki</v>
      </c>
      <c r="H73" s="1" t="s">
        <v>658</v>
      </c>
      <c r="I73" s="2">
        <v>44327</v>
      </c>
      <c r="J73" s="126" t="str">
        <f>VLOOKUP(I73,Mapping!$H$2:$I$215,2,0)</f>
        <v>Post</v>
      </c>
      <c r="K73" s="127" t="str">
        <f>VLOOKUP(I73,Mapping!$H$2:$J$215,3,0)</f>
        <v>Post</v>
      </c>
      <c r="L73" s="1">
        <v>48.202423899999999</v>
      </c>
      <c r="M73" s="4" t="s">
        <v>170</v>
      </c>
      <c r="O73"/>
    </row>
    <row r="74" spans="1:15" x14ac:dyDescent="0.35">
      <c r="A74" s="5" t="s">
        <v>36</v>
      </c>
      <c r="B74" s="5" t="s">
        <v>35</v>
      </c>
      <c r="C74" s="5"/>
      <c r="D74" s="5"/>
      <c r="E74" s="5" t="s">
        <v>81</v>
      </c>
      <c r="F74" s="8" t="str">
        <f>VLOOKUP(E74,Mapping!$A$1:$C$71,3,0)</f>
        <v>Aarki</v>
      </c>
      <c r="G74" s="8" t="str">
        <f>VLOOKUP(E74,Mapping!$A$2:$B$207,2,0)</f>
        <v>Aarki</v>
      </c>
      <c r="H74" s="1" t="s">
        <v>658</v>
      </c>
      <c r="I74" s="2">
        <v>44328</v>
      </c>
      <c r="J74" s="126" t="str">
        <f>VLOOKUP(I74,Mapping!$H$2:$I$215,2,0)</f>
        <v>Post</v>
      </c>
      <c r="K74" s="127" t="str">
        <f>VLOOKUP(I74,Mapping!$H$2:$J$215,3,0)</f>
        <v>Post</v>
      </c>
      <c r="L74" s="1">
        <v>69.356960299999997</v>
      </c>
      <c r="M74" s="4" t="s">
        <v>170</v>
      </c>
      <c r="O74"/>
    </row>
    <row r="75" spans="1:15" x14ac:dyDescent="0.35">
      <c r="A75" s="5" t="s">
        <v>36</v>
      </c>
      <c r="B75" s="5" t="s">
        <v>35</v>
      </c>
      <c r="C75" s="5"/>
      <c r="D75" s="5"/>
      <c r="E75" s="5" t="s">
        <v>81</v>
      </c>
      <c r="F75" s="8" t="str">
        <f>VLOOKUP(E75,Mapping!$A$1:$C$71,3,0)</f>
        <v>Aarki</v>
      </c>
      <c r="G75" s="8" t="str">
        <f>VLOOKUP(E75,Mapping!$A$2:$B$207,2,0)</f>
        <v>Aarki</v>
      </c>
      <c r="H75" s="1" t="s">
        <v>658</v>
      </c>
      <c r="I75" s="2">
        <v>44329</v>
      </c>
      <c r="J75" s="126" t="str">
        <f>VLOOKUP(I75,Mapping!$H$2:$I$215,2,0)</f>
        <v>Post</v>
      </c>
      <c r="K75" s="127" t="str">
        <f>VLOOKUP(I75,Mapping!$H$2:$J$215,3,0)</f>
        <v>Post</v>
      </c>
      <c r="L75" s="1">
        <v>97.190575899999999</v>
      </c>
      <c r="M75" s="4" t="s">
        <v>170</v>
      </c>
      <c r="O75"/>
    </row>
    <row r="76" spans="1:15" x14ac:dyDescent="0.35">
      <c r="A76" s="5" t="s">
        <v>36</v>
      </c>
      <c r="B76" s="5" t="s">
        <v>35</v>
      </c>
      <c r="C76" s="5"/>
      <c r="D76" s="5"/>
      <c r="E76" s="5" t="s">
        <v>81</v>
      </c>
      <c r="F76" s="8" t="str">
        <f>VLOOKUP(E76,Mapping!$A$1:$C$71,3,0)</f>
        <v>Aarki</v>
      </c>
      <c r="G76" s="8" t="str">
        <f>VLOOKUP(E76,Mapping!$A$2:$B$207,2,0)</f>
        <v>Aarki</v>
      </c>
      <c r="H76" s="1" t="s">
        <v>658</v>
      </c>
      <c r="I76" s="2">
        <v>44330</v>
      </c>
      <c r="J76" s="126" t="str">
        <f>VLOOKUP(I76,Mapping!$H$2:$I$215,2,0)</f>
        <v>Post</v>
      </c>
      <c r="K76" s="127" t="str">
        <f>VLOOKUP(I76,Mapping!$H$2:$J$215,3,0)</f>
        <v>Post</v>
      </c>
      <c r="L76" s="1">
        <v>133.037429</v>
      </c>
      <c r="M76" s="4" t="s">
        <v>170</v>
      </c>
      <c r="O76"/>
    </row>
    <row r="77" spans="1:15" x14ac:dyDescent="0.35">
      <c r="A77" s="5" t="s">
        <v>36</v>
      </c>
      <c r="B77" s="5" t="s">
        <v>35</v>
      </c>
      <c r="C77" s="5"/>
      <c r="D77" s="5"/>
      <c r="E77" s="5" t="s">
        <v>81</v>
      </c>
      <c r="F77" s="8" t="str">
        <f>VLOOKUP(E77,Mapping!$A$1:$C$71,3,0)</f>
        <v>Aarki</v>
      </c>
      <c r="G77" s="8" t="str">
        <f>VLOOKUP(E77,Mapping!$A$2:$B$207,2,0)</f>
        <v>Aarki</v>
      </c>
      <c r="H77" s="1" t="s">
        <v>658</v>
      </c>
      <c r="I77" s="2">
        <v>44331</v>
      </c>
      <c r="J77" s="126" t="str">
        <f>VLOOKUP(I77,Mapping!$H$2:$I$215,2,0)</f>
        <v>Post</v>
      </c>
      <c r="K77" s="127" t="str">
        <f>VLOOKUP(I77,Mapping!$H$2:$J$215,3,0)</f>
        <v>Post</v>
      </c>
      <c r="L77" s="1">
        <v>178.3362353</v>
      </c>
      <c r="M77" s="4" t="s">
        <v>170</v>
      </c>
      <c r="O77"/>
    </row>
    <row r="78" spans="1:15" x14ac:dyDescent="0.35">
      <c r="A78" s="5" t="s">
        <v>36</v>
      </c>
      <c r="B78" s="5" t="s">
        <v>35</v>
      </c>
      <c r="C78" s="5"/>
      <c r="D78" s="5"/>
      <c r="E78" s="5" t="s">
        <v>81</v>
      </c>
      <c r="F78" s="8" t="str">
        <f>VLOOKUP(E78,Mapping!$A$1:$C$71,3,0)</f>
        <v>Aarki</v>
      </c>
      <c r="G78" s="8" t="str">
        <f>VLOOKUP(E78,Mapping!$A$2:$B$207,2,0)</f>
        <v>Aarki</v>
      </c>
      <c r="H78" s="1" t="s">
        <v>658</v>
      </c>
      <c r="I78" s="2">
        <v>44332</v>
      </c>
      <c r="J78" s="126" t="str">
        <f>VLOOKUP(I78,Mapping!$H$2:$I$215,2,0)</f>
        <v>Post</v>
      </c>
      <c r="K78" s="127" t="str">
        <f>VLOOKUP(I78,Mapping!$H$2:$J$215,3,0)</f>
        <v>Post</v>
      </c>
      <c r="L78" s="1">
        <v>234.6155359</v>
      </c>
      <c r="M78" s="4" t="s">
        <v>170</v>
      </c>
      <c r="O78"/>
    </row>
    <row r="79" spans="1:15" x14ac:dyDescent="0.35">
      <c r="A79" s="5" t="s">
        <v>36</v>
      </c>
      <c r="B79" s="5" t="s">
        <v>35</v>
      </c>
      <c r="C79" s="5"/>
      <c r="D79" s="5"/>
      <c r="E79" s="5" t="s">
        <v>81</v>
      </c>
      <c r="F79" s="8" t="str">
        <f>VLOOKUP(E79,Mapping!$A$1:$C$71,3,0)</f>
        <v>Aarki</v>
      </c>
      <c r="G79" s="8" t="str">
        <f>VLOOKUP(E79,Mapping!$A$2:$B$207,2,0)</f>
        <v>Aarki</v>
      </c>
      <c r="H79" s="1" t="s">
        <v>658</v>
      </c>
      <c r="I79" s="2">
        <v>44333</v>
      </c>
      <c r="J79" s="126" t="str">
        <f>VLOOKUP(I79,Mapping!$H$2:$I$215,2,0)</f>
        <v>Post</v>
      </c>
      <c r="K79" s="127" t="str">
        <f>VLOOKUP(I79,Mapping!$H$2:$J$215,3,0)</f>
        <v>Post</v>
      </c>
      <c r="L79" s="1">
        <v>303.47653150000002</v>
      </c>
      <c r="M79" s="4" t="s">
        <v>170</v>
      </c>
      <c r="O79"/>
    </row>
    <row r="80" spans="1:15" x14ac:dyDescent="0.35">
      <c r="A80" s="5" t="s">
        <v>36</v>
      </c>
      <c r="B80" s="5" t="s">
        <v>35</v>
      </c>
      <c r="C80" s="5"/>
      <c r="D80" s="5"/>
      <c r="E80" s="5" t="s">
        <v>81</v>
      </c>
      <c r="F80" s="8" t="str">
        <f>VLOOKUP(E80,Mapping!$A$1:$C$71,3,0)</f>
        <v>Aarki</v>
      </c>
      <c r="G80" s="8" t="str">
        <f>VLOOKUP(E80,Mapping!$A$2:$B$207,2,0)</f>
        <v>Aarki</v>
      </c>
      <c r="H80" s="1" t="s">
        <v>658</v>
      </c>
      <c r="I80" s="2">
        <v>44334</v>
      </c>
      <c r="J80" s="126" t="str">
        <f>VLOOKUP(I80,Mapping!$H$2:$I$215,2,0)</f>
        <v>Post</v>
      </c>
      <c r="K80" s="127" t="str">
        <f>VLOOKUP(I80,Mapping!$H$2:$J$215,3,0)</f>
        <v>Post</v>
      </c>
      <c r="L80" s="1">
        <v>386.57407819999997</v>
      </c>
      <c r="M80" s="4" t="s">
        <v>170</v>
      </c>
      <c r="O80"/>
    </row>
    <row r="81" spans="1:15" x14ac:dyDescent="0.35">
      <c r="A81" s="5" t="s">
        <v>36</v>
      </c>
      <c r="B81" s="5" t="s">
        <v>35</v>
      </c>
      <c r="C81" s="5"/>
      <c r="D81" s="5"/>
      <c r="E81" s="5" t="s">
        <v>81</v>
      </c>
      <c r="F81" s="8" t="str">
        <f>VLOOKUP(E81,Mapping!$A$1:$C$71,3,0)</f>
        <v>Aarki</v>
      </c>
      <c r="G81" s="8" t="str">
        <f>VLOOKUP(E81,Mapping!$A$2:$B$207,2,0)</f>
        <v>Aarki</v>
      </c>
      <c r="H81" s="1" t="s">
        <v>658</v>
      </c>
      <c r="I81" s="2">
        <v>44335</v>
      </c>
      <c r="J81" s="126" t="str">
        <f>VLOOKUP(I81,Mapping!$H$2:$I$215,2,0)</f>
        <v>Post</v>
      </c>
      <c r="K81" s="127" t="str">
        <f>VLOOKUP(I81,Mapping!$H$2:$J$215,3,0)</f>
        <v>Post</v>
      </c>
      <c r="L81" s="1">
        <v>485.5965218</v>
      </c>
      <c r="M81" s="4" t="s">
        <v>170</v>
      </c>
      <c r="O81"/>
    </row>
    <row r="82" spans="1:15" x14ac:dyDescent="0.35">
      <c r="A82" s="5" t="s">
        <v>36</v>
      </c>
      <c r="B82" s="5" t="s">
        <v>35</v>
      </c>
      <c r="C82" s="5"/>
      <c r="D82" s="5"/>
      <c r="E82" s="5" t="s">
        <v>81</v>
      </c>
      <c r="F82" s="8" t="str">
        <f>VLOOKUP(E82,Mapping!$A$1:$C$71,3,0)</f>
        <v>Aarki</v>
      </c>
      <c r="G82" s="8" t="str">
        <f>VLOOKUP(E82,Mapping!$A$2:$B$207,2,0)</f>
        <v>Aarki</v>
      </c>
      <c r="H82" s="1" t="s">
        <v>658</v>
      </c>
      <c r="I82" s="2">
        <v>44336</v>
      </c>
      <c r="J82" s="126" t="str">
        <f>VLOOKUP(I82,Mapping!$H$2:$I$215,2,0)</f>
        <v>Post</v>
      </c>
      <c r="K82" s="127" t="str">
        <f>VLOOKUP(I82,Mapping!$H$2:$J$215,3,0)</f>
        <v>Post</v>
      </c>
      <c r="L82" s="1">
        <v>602.24488989999998</v>
      </c>
      <c r="M82" s="4" t="s">
        <v>170</v>
      </c>
      <c r="O82"/>
    </row>
    <row r="83" spans="1:15" x14ac:dyDescent="0.35">
      <c r="A83" s="5" t="s">
        <v>36</v>
      </c>
      <c r="B83" s="5" t="s">
        <v>35</v>
      </c>
      <c r="C83" s="5"/>
      <c r="D83" s="5"/>
      <c r="E83" s="5" t="s">
        <v>81</v>
      </c>
      <c r="F83" s="8" t="str">
        <f>VLOOKUP(E83,Mapping!$A$1:$C$71,3,0)</f>
        <v>Aarki</v>
      </c>
      <c r="G83" s="8" t="str">
        <f>VLOOKUP(E83,Mapping!$A$2:$B$207,2,0)</f>
        <v>Aarki</v>
      </c>
      <c r="H83" s="1" t="s">
        <v>658</v>
      </c>
      <c r="I83" s="2">
        <v>44337</v>
      </c>
      <c r="J83" s="126" t="str">
        <f>VLOOKUP(I83,Mapping!$H$2:$I$215,2,0)</f>
        <v>Post</v>
      </c>
      <c r="K83" s="127" t="str">
        <f>VLOOKUP(I83,Mapping!$H$2:$J$215,3,0)</f>
        <v>Post</v>
      </c>
      <c r="L83" s="1">
        <v>738.21192459999997</v>
      </c>
      <c r="M83" s="4" t="s">
        <v>170</v>
      </c>
      <c r="O83"/>
    </row>
    <row r="84" spans="1:15" x14ac:dyDescent="0.35">
      <c r="A84" s="5" t="s">
        <v>36</v>
      </c>
      <c r="B84" s="5" t="s">
        <v>35</v>
      </c>
      <c r="C84" s="5"/>
      <c r="D84" s="5"/>
      <c r="E84" s="5" t="s">
        <v>81</v>
      </c>
      <c r="F84" s="8" t="str">
        <f>VLOOKUP(E84,Mapping!$A$1:$C$71,3,0)</f>
        <v>Aarki</v>
      </c>
      <c r="G84" s="8" t="str">
        <f>VLOOKUP(E84,Mapping!$A$2:$B$207,2,0)</f>
        <v>Aarki</v>
      </c>
      <c r="H84" s="1" t="s">
        <v>658</v>
      </c>
      <c r="I84" s="2">
        <v>44338</v>
      </c>
      <c r="J84" s="126" t="str">
        <f>VLOOKUP(I84,Mapping!$H$2:$I$215,2,0)</f>
        <v>Post</v>
      </c>
      <c r="K84" s="127" t="str">
        <f>VLOOKUP(I84,Mapping!$H$2:$J$215,3,0)</f>
        <v>Post</v>
      </c>
      <c r="L84" s="1">
        <v>777.02602400000001</v>
      </c>
      <c r="M84" s="4" t="s">
        <v>170</v>
      </c>
      <c r="O84"/>
    </row>
    <row r="85" spans="1:15" x14ac:dyDescent="0.35">
      <c r="A85" s="5" t="s">
        <v>36</v>
      </c>
      <c r="B85" s="5" t="s">
        <v>35</v>
      </c>
      <c r="C85" s="5"/>
      <c r="D85" s="5"/>
      <c r="E85" s="5" t="s">
        <v>81</v>
      </c>
      <c r="F85" s="8" t="str">
        <f>VLOOKUP(E85,Mapping!$A$1:$C$71,3,0)</f>
        <v>Aarki</v>
      </c>
      <c r="G85" s="8" t="str">
        <f>VLOOKUP(E85,Mapping!$A$2:$B$207,2,0)</f>
        <v>Aarki</v>
      </c>
      <c r="H85" s="1" t="s">
        <v>658</v>
      </c>
      <c r="I85" s="2">
        <v>44339</v>
      </c>
      <c r="J85" s="126" t="str">
        <f>VLOOKUP(I85,Mapping!$H$2:$I$215,2,0)</f>
        <v>Post</v>
      </c>
      <c r="K85" s="127" t="str">
        <f>VLOOKUP(I85,Mapping!$H$2:$J$215,3,0)</f>
        <v>Post</v>
      </c>
      <c r="L85" s="1">
        <v>819.22844239999995</v>
      </c>
      <c r="M85" s="4" t="s">
        <v>170</v>
      </c>
      <c r="O85"/>
    </row>
    <row r="86" spans="1:15" x14ac:dyDescent="0.35">
      <c r="A86" s="5" t="s">
        <v>36</v>
      </c>
      <c r="B86" s="5" t="s">
        <v>35</v>
      </c>
      <c r="C86" s="5"/>
      <c r="D86" s="5"/>
      <c r="E86" s="5" t="s">
        <v>81</v>
      </c>
      <c r="F86" s="8" t="str">
        <f>VLOOKUP(E86,Mapping!$A$1:$C$71,3,0)</f>
        <v>Aarki</v>
      </c>
      <c r="G86" s="8" t="str">
        <f>VLOOKUP(E86,Mapping!$A$2:$B$207,2,0)</f>
        <v>Aarki</v>
      </c>
      <c r="H86" s="1" t="s">
        <v>658</v>
      </c>
      <c r="I86" s="2">
        <v>44340</v>
      </c>
      <c r="J86" s="126" t="str">
        <f>VLOOKUP(I86,Mapping!$H$2:$I$215,2,0)</f>
        <v>Post</v>
      </c>
      <c r="K86" s="127" t="str">
        <f>VLOOKUP(I86,Mapping!$H$2:$J$215,3,0)</f>
        <v>Post</v>
      </c>
      <c r="L86" s="1">
        <v>835.42917780000005</v>
      </c>
      <c r="M86" s="4" t="s">
        <v>170</v>
      </c>
      <c r="O86"/>
    </row>
    <row r="87" spans="1:15" x14ac:dyDescent="0.35">
      <c r="A87" s="5" t="s">
        <v>36</v>
      </c>
      <c r="B87" s="5" t="s">
        <v>35</v>
      </c>
      <c r="C87" s="5"/>
      <c r="D87" s="5"/>
      <c r="E87" s="5" t="s">
        <v>81</v>
      </c>
      <c r="F87" s="8" t="str">
        <f>VLOOKUP(E87,Mapping!$A$1:$C$71,3,0)</f>
        <v>Aarki</v>
      </c>
      <c r="G87" s="8" t="str">
        <f>VLOOKUP(E87,Mapping!$A$2:$B$207,2,0)</f>
        <v>Aarki</v>
      </c>
      <c r="H87" s="1" t="s">
        <v>658</v>
      </c>
      <c r="I87" s="2">
        <v>44341</v>
      </c>
      <c r="J87" s="126" t="str">
        <f>VLOOKUP(I87,Mapping!$H$2:$I$215,2,0)</f>
        <v>Post</v>
      </c>
      <c r="K87" s="127" t="str">
        <f>VLOOKUP(I87,Mapping!$H$2:$J$215,3,0)</f>
        <v>Post</v>
      </c>
      <c r="L87" s="1">
        <v>868.71065050000004</v>
      </c>
      <c r="M87" s="4" t="s">
        <v>170</v>
      </c>
      <c r="O87"/>
    </row>
    <row r="88" spans="1:15" x14ac:dyDescent="0.35">
      <c r="A88" s="5" t="s">
        <v>36</v>
      </c>
      <c r="B88" s="5" t="s">
        <v>35</v>
      </c>
      <c r="C88" s="5"/>
      <c r="D88" s="5"/>
      <c r="E88" s="5" t="s">
        <v>81</v>
      </c>
      <c r="F88" s="8" t="str">
        <f>VLOOKUP(E88,Mapping!$A$1:$C$71,3,0)</f>
        <v>Aarki</v>
      </c>
      <c r="G88" s="8" t="str">
        <f>VLOOKUP(E88,Mapping!$A$2:$B$207,2,0)</f>
        <v>Aarki</v>
      </c>
      <c r="H88" s="1" t="s">
        <v>658</v>
      </c>
      <c r="I88" s="2">
        <v>44342</v>
      </c>
      <c r="J88" s="126" t="str">
        <f>VLOOKUP(I88,Mapping!$H$2:$I$215,2,0)</f>
        <v>Post</v>
      </c>
      <c r="K88" s="127" t="str">
        <f>VLOOKUP(I88,Mapping!$H$2:$J$215,3,0)</f>
        <v>Post</v>
      </c>
      <c r="L88" s="1">
        <v>858.82012139999995</v>
      </c>
      <c r="M88" s="4" t="s">
        <v>170</v>
      </c>
      <c r="O88"/>
    </row>
    <row r="89" spans="1:15" x14ac:dyDescent="0.35">
      <c r="A89" s="5" t="s">
        <v>36</v>
      </c>
      <c r="B89" s="5" t="s">
        <v>35</v>
      </c>
      <c r="C89" s="5"/>
      <c r="D89" s="5"/>
      <c r="E89" s="5" t="s">
        <v>81</v>
      </c>
      <c r="F89" s="8" t="str">
        <f>VLOOKUP(E89,Mapping!$A$1:$C$71,3,0)</f>
        <v>Aarki</v>
      </c>
      <c r="G89" s="8" t="str">
        <f>VLOOKUP(E89,Mapping!$A$2:$B$207,2,0)</f>
        <v>Aarki</v>
      </c>
      <c r="H89" s="1" t="s">
        <v>658</v>
      </c>
      <c r="I89" s="2">
        <v>44343</v>
      </c>
      <c r="J89" s="126" t="str">
        <f>VLOOKUP(I89,Mapping!$H$2:$I$215,2,0)</f>
        <v>Post</v>
      </c>
      <c r="K89" s="127" t="str">
        <f>VLOOKUP(I89,Mapping!$H$2:$J$215,3,0)</f>
        <v>Post</v>
      </c>
      <c r="L89" s="1">
        <v>853.64836300000002</v>
      </c>
      <c r="M89" s="4" t="s">
        <v>170</v>
      </c>
      <c r="O89"/>
    </row>
    <row r="90" spans="1:15" x14ac:dyDescent="0.35">
      <c r="A90" s="5" t="s">
        <v>36</v>
      </c>
      <c r="B90" s="5" t="s">
        <v>35</v>
      </c>
      <c r="C90" s="5"/>
      <c r="D90" s="5"/>
      <c r="E90" s="5" t="s">
        <v>81</v>
      </c>
      <c r="F90" s="8" t="str">
        <f>VLOOKUP(E90,Mapping!$A$1:$C$71,3,0)</f>
        <v>Aarki</v>
      </c>
      <c r="G90" s="8" t="str">
        <f>VLOOKUP(E90,Mapping!$A$2:$B$207,2,0)</f>
        <v>Aarki</v>
      </c>
      <c r="H90" s="1" t="s">
        <v>658</v>
      </c>
      <c r="I90" s="2">
        <v>44344</v>
      </c>
      <c r="J90" s="126" t="str">
        <f>VLOOKUP(I90,Mapping!$H$2:$I$215,2,0)</f>
        <v>Post</v>
      </c>
      <c r="K90" s="127" t="str">
        <f>VLOOKUP(I90,Mapping!$H$2:$J$215,3,0)</f>
        <v>Post</v>
      </c>
      <c r="L90" s="1">
        <v>850.46554270000001</v>
      </c>
      <c r="M90" s="4" t="s">
        <v>170</v>
      </c>
      <c r="O90"/>
    </row>
    <row r="91" spans="1:15" x14ac:dyDescent="0.35">
      <c r="A91" s="5" t="s">
        <v>36</v>
      </c>
      <c r="B91" s="5" t="s">
        <v>35</v>
      </c>
      <c r="C91" s="5"/>
      <c r="D91" s="5"/>
      <c r="E91" s="5" t="s">
        <v>81</v>
      </c>
      <c r="F91" s="8" t="str">
        <f>VLOOKUP(E91,Mapping!$A$1:$C$71,3,0)</f>
        <v>Aarki</v>
      </c>
      <c r="G91" s="8" t="str">
        <f>VLOOKUP(E91,Mapping!$A$2:$B$207,2,0)</f>
        <v>Aarki</v>
      </c>
      <c r="H91" s="1" t="s">
        <v>658</v>
      </c>
      <c r="I91" s="2">
        <v>44345</v>
      </c>
      <c r="J91" s="126" t="str">
        <f>VLOOKUP(I91,Mapping!$H$2:$I$215,2,0)</f>
        <v>Post</v>
      </c>
      <c r="K91" s="127" t="str">
        <f>VLOOKUP(I91,Mapping!$H$2:$J$215,3,0)</f>
        <v>Post</v>
      </c>
      <c r="L91" s="1">
        <v>872.63046229999998</v>
      </c>
      <c r="M91" s="4" t="s">
        <v>170</v>
      </c>
      <c r="O91"/>
    </row>
    <row r="92" spans="1:15" x14ac:dyDescent="0.35">
      <c r="A92" s="5" t="s">
        <v>36</v>
      </c>
      <c r="B92" s="5" t="s">
        <v>35</v>
      </c>
      <c r="C92" s="5"/>
      <c r="D92" s="5"/>
      <c r="E92" s="5" t="s">
        <v>81</v>
      </c>
      <c r="F92" s="8" t="str">
        <f>VLOOKUP(E92,Mapping!$A$1:$C$71,3,0)</f>
        <v>Aarki</v>
      </c>
      <c r="G92" s="8" t="str">
        <f>VLOOKUP(E92,Mapping!$A$2:$B$207,2,0)</f>
        <v>Aarki</v>
      </c>
      <c r="H92" s="1" t="s">
        <v>658</v>
      </c>
      <c r="I92" s="2">
        <v>44346</v>
      </c>
      <c r="J92" s="126" t="str">
        <f>VLOOKUP(I92,Mapping!$H$2:$I$215,2,0)</f>
        <v>Post</v>
      </c>
      <c r="K92" s="127" t="str">
        <f>VLOOKUP(I92,Mapping!$H$2:$J$215,3,0)</f>
        <v>Post</v>
      </c>
      <c r="L92" s="1">
        <v>911.46756270000003</v>
      </c>
      <c r="M92" s="4" t="s">
        <v>170</v>
      </c>
      <c r="O92"/>
    </row>
    <row r="93" spans="1:15" x14ac:dyDescent="0.35">
      <c r="A93" s="5" t="s">
        <v>36</v>
      </c>
      <c r="B93" s="5" t="s">
        <v>35</v>
      </c>
      <c r="C93" s="5"/>
      <c r="D93" s="5"/>
      <c r="E93" s="5" t="s">
        <v>81</v>
      </c>
      <c r="F93" s="8" t="str">
        <f>VLOOKUP(E93,Mapping!$A$1:$C$71,3,0)</f>
        <v>Aarki</v>
      </c>
      <c r="G93" s="8" t="str">
        <f>VLOOKUP(E93,Mapping!$A$2:$B$207,2,0)</f>
        <v>Aarki</v>
      </c>
      <c r="H93" s="1" t="s">
        <v>658</v>
      </c>
      <c r="I93" s="2">
        <v>44347</v>
      </c>
      <c r="J93" s="126" t="str">
        <f>VLOOKUP(I93,Mapping!$H$2:$I$215,2,0)</f>
        <v>Post</v>
      </c>
      <c r="K93" s="127" t="str">
        <f>VLOOKUP(I93,Mapping!$H$2:$J$215,3,0)</f>
        <v>Post</v>
      </c>
      <c r="L93" s="1">
        <v>947.29444860000001</v>
      </c>
      <c r="M93" s="4" t="s">
        <v>170</v>
      </c>
      <c r="O93"/>
    </row>
    <row r="94" spans="1:15" x14ac:dyDescent="0.35">
      <c r="A94" s="5" t="s">
        <v>36</v>
      </c>
      <c r="B94" s="5" t="s">
        <v>35</v>
      </c>
      <c r="C94" s="5"/>
      <c r="D94" s="5"/>
      <c r="E94" s="5" t="s">
        <v>81</v>
      </c>
      <c r="F94" s="8" t="str">
        <f>VLOOKUP(E94,Mapping!$A$1:$C$71,3,0)</f>
        <v>Aarki</v>
      </c>
      <c r="G94" s="8" t="str">
        <f>VLOOKUP(E94,Mapping!$A$2:$B$207,2,0)</f>
        <v>Aarki</v>
      </c>
      <c r="H94" s="1" t="s">
        <v>658</v>
      </c>
      <c r="I94" s="2">
        <v>44348</v>
      </c>
      <c r="J94" s="126" t="str">
        <f>VLOOKUP(I94,Mapping!$H$2:$I$215,2,0)</f>
        <v>Post</v>
      </c>
      <c r="K94" s="127" t="str">
        <f>VLOOKUP(I94,Mapping!$H$2:$J$215,3,0)</f>
        <v>Post</v>
      </c>
      <c r="L94" s="1">
        <v>956.36978899999997</v>
      </c>
      <c r="M94" s="4" t="s">
        <v>170</v>
      </c>
      <c r="O94"/>
    </row>
    <row r="95" spans="1:15" x14ac:dyDescent="0.35">
      <c r="A95" s="5" t="s">
        <v>36</v>
      </c>
      <c r="B95" s="5" t="s">
        <v>35</v>
      </c>
      <c r="C95" s="5"/>
      <c r="D95" s="5"/>
      <c r="E95" s="5" t="s">
        <v>81</v>
      </c>
      <c r="F95" s="8" t="str">
        <f>VLOOKUP(E95,Mapping!$A$1:$C$71,3,0)</f>
        <v>Aarki</v>
      </c>
      <c r="G95" s="8" t="str">
        <f>VLOOKUP(E95,Mapping!$A$2:$B$207,2,0)</f>
        <v>Aarki</v>
      </c>
      <c r="H95" s="1" t="s">
        <v>658</v>
      </c>
      <c r="I95" s="2">
        <v>44349</v>
      </c>
      <c r="J95" s="126" t="str">
        <f>VLOOKUP(I95,Mapping!$H$2:$I$215,2,0)</f>
        <v>Post</v>
      </c>
      <c r="K95" s="127" t="str">
        <f>VLOOKUP(I95,Mapping!$H$2:$J$215,3,0)</f>
        <v>Post</v>
      </c>
      <c r="L95" s="1">
        <v>961.98040490000005</v>
      </c>
      <c r="M95" s="4" t="s">
        <v>170</v>
      </c>
      <c r="O95"/>
    </row>
    <row r="96" spans="1:15" x14ac:dyDescent="0.35">
      <c r="A96" s="5" t="s">
        <v>36</v>
      </c>
      <c r="B96" s="5" t="s">
        <v>35</v>
      </c>
      <c r="C96" s="5"/>
      <c r="D96" s="5"/>
      <c r="E96" s="5" t="s">
        <v>81</v>
      </c>
      <c r="F96" s="8" t="str">
        <f>VLOOKUP(E96,Mapping!$A$1:$C$71,3,0)</f>
        <v>Aarki</v>
      </c>
      <c r="G96" s="8" t="str">
        <f>VLOOKUP(E96,Mapping!$A$2:$B$207,2,0)</f>
        <v>Aarki</v>
      </c>
      <c r="H96" s="1" t="s">
        <v>658</v>
      </c>
      <c r="I96" s="2">
        <v>44350</v>
      </c>
      <c r="J96" s="126" t="str">
        <f>VLOOKUP(I96,Mapping!$H$2:$I$215,2,0)</f>
        <v>Post</v>
      </c>
      <c r="K96" s="127" t="str">
        <f>VLOOKUP(I96,Mapping!$H$2:$J$215,3,0)</f>
        <v>Post</v>
      </c>
      <c r="L96" s="1">
        <v>965.94357409999998</v>
      </c>
      <c r="M96" s="4" t="s">
        <v>170</v>
      </c>
      <c r="O96"/>
    </row>
    <row r="97" spans="1:15" x14ac:dyDescent="0.35">
      <c r="A97" s="5" t="s">
        <v>36</v>
      </c>
      <c r="B97" s="5" t="s">
        <v>35</v>
      </c>
      <c r="C97" s="5"/>
      <c r="D97" s="5"/>
      <c r="E97" s="5" t="s">
        <v>81</v>
      </c>
      <c r="F97" s="8" t="str">
        <f>VLOOKUP(E97,Mapping!$A$1:$C$71,3,0)</f>
        <v>Aarki</v>
      </c>
      <c r="G97" s="8" t="str">
        <f>VLOOKUP(E97,Mapping!$A$2:$B$207,2,0)</f>
        <v>Aarki</v>
      </c>
      <c r="H97" s="1" t="s">
        <v>658</v>
      </c>
      <c r="I97" s="2">
        <v>44351</v>
      </c>
      <c r="J97" s="126" t="str">
        <f>VLOOKUP(I97,Mapping!$H$2:$I$215,2,0)</f>
        <v>Post</v>
      </c>
      <c r="K97" s="127" t="str">
        <f>VLOOKUP(I97,Mapping!$H$2:$J$215,3,0)</f>
        <v>Post</v>
      </c>
      <c r="L97" s="1">
        <v>961.2793848</v>
      </c>
      <c r="M97" s="4" t="s">
        <v>170</v>
      </c>
      <c r="O97"/>
    </row>
    <row r="98" spans="1:15" x14ac:dyDescent="0.35">
      <c r="A98" s="5" t="s">
        <v>36</v>
      </c>
      <c r="B98" s="5" t="s">
        <v>35</v>
      </c>
      <c r="C98" s="5"/>
      <c r="D98" s="5"/>
      <c r="E98" s="5" t="s">
        <v>81</v>
      </c>
      <c r="F98" s="8" t="str">
        <f>VLOOKUP(E98,Mapping!$A$1:$C$71,3,0)</f>
        <v>Aarki</v>
      </c>
      <c r="G98" s="8" t="str">
        <f>VLOOKUP(E98,Mapping!$A$2:$B$207,2,0)</f>
        <v>Aarki</v>
      </c>
      <c r="H98" s="1" t="s">
        <v>658</v>
      </c>
      <c r="I98" s="2">
        <v>44352</v>
      </c>
      <c r="J98" s="126" t="str">
        <f>VLOOKUP(I98,Mapping!$H$2:$I$215,2,0)</f>
        <v>Post</v>
      </c>
      <c r="K98" s="127" t="str">
        <f>VLOOKUP(I98,Mapping!$H$2:$J$215,3,0)</f>
        <v>Post</v>
      </c>
      <c r="L98" s="1">
        <v>957.96140370000001</v>
      </c>
      <c r="M98" s="4" t="s">
        <v>170</v>
      </c>
      <c r="O98"/>
    </row>
    <row r="99" spans="1:15" x14ac:dyDescent="0.35">
      <c r="A99" s="5" t="s">
        <v>36</v>
      </c>
      <c r="B99" s="5" t="s">
        <v>35</v>
      </c>
      <c r="C99" s="5"/>
      <c r="D99" s="5"/>
      <c r="E99" s="5" t="s">
        <v>81</v>
      </c>
      <c r="F99" s="8" t="str">
        <f>VLOOKUP(E99,Mapping!$A$1:$C$71,3,0)</f>
        <v>Aarki</v>
      </c>
      <c r="G99" s="8" t="str">
        <f>VLOOKUP(E99,Mapping!$A$2:$B$207,2,0)</f>
        <v>Aarki</v>
      </c>
      <c r="H99" s="1" t="s">
        <v>658</v>
      </c>
      <c r="I99" s="2">
        <v>44353</v>
      </c>
      <c r="J99" s="126" t="str">
        <f>VLOOKUP(I99,Mapping!$H$2:$I$215,2,0)</f>
        <v>Post</v>
      </c>
      <c r="K99" s="127" t="str">
        <f>VLOOKUP(I99,Mapping!$H$2:$J$215,3,0)</f>
        <v>Post</v>
      </c>
      <c r="L99" s="1">
        <v>958.07615080000005</v>
      </c>
      <c r="M99" s="4" t="s">
        <v>170</v>
      </c>
      <c r="O99"/>
    </row>
    <row r="100" spans="1:15" x14ac:dyDescent="0.35">
      <c r="A100" s="5" t="s">
        <v>36</v>
      </c>
      <c r="B100" s="5" t="s">
        <v>35</v>
      </c>
      <c r="C100" s="5"/>
      <c r="D100" s="5"/>
      <c r="E100" s="5" t="s">
        <v>81</v>
      </c>
      <c r="F100" s="8" t="str">
        <f>VLOOKUP(E100,Mapping!$A$1:$C$71,3,0)</f>
        <v>Aarki</v>
      </c>
      <c r="G100" s="8" t="str">
        <f>VLOOKUP(E100,Mapping!$A$2:$B$207,2,0)</f>
        <v>Aarki</v>
      </c>
      <c r="H100" s="1" t="s">
        <v>658</v>
      </c>
      <c r="I100" s="2">
        <v>44354</v>
      </c>
      <c r="J100" s="126" t="str">
        <f>VLOOKUP(I100,Mapping!$H$2:$I$215,2,0)</f>
        <v>Post</v>
      </c>
      <c r="K100" s="127" t="str">
        <f>VLOOKUP(I100,Mapping!$H$2:$J$215,3,0)</f>
        <v>Post</v>
      </c>
      <c r="L100" s="1">
        <v>967.43349490000003</v>
      </c>
      <c r="M100" s="4" t="s">
        <v>170</v>
      </c>
      <c r="O100"/>
    </row>
    <row r="101" spans="1:15" x14ac:dyDescent="0.35">
      <c r="A101" s="5" t="s">
        <v>36</v>
      </c>
      <c r="B101" s="5" t="s">
        <v>35</v>
      </c>
      <c r="C101" s="5"/>
      <c r="D101" s="5"/>
      <c r="E101" s="5" t="s">
        <v>81</v>
      </c>
      <c r="F101" s="8" t="str">
        <f>VLOOKUP(E101,Mapping!$A$1:$C$71,3,0)</f>
        <v>Aarki</v>
      </c>
      <c r="G101" s="8" t="str">
        <f>VLOOKUP(E101,Mapping!$A$2:$B$207,2,0)</f>
        <v>Aarki</v>
      </c>
      <c r="H101" s="1" t="s">
        <v>658</v>
      </c>
      <c r="I101" s="2">
        <v>44355</v>
      </c>
      <c r="J101" s="126" t="str">
        <f>VLOOKUP(I101,Mapping!$H$2:$I$215,2,0)</f>
        <v>Post</v>
      </c>
      <c r="K101" s="127" t="str">
        <f>VLOOKUP(I101,Mapping!$H$2:$J$215,3,0)</f>
        <v>Post</v>
      </c>
      <c r="L101" s="1">
        <v>982.65497789999995</v>
      </c>
      <c r="M101" s="4" t="s">
        <v>170</v>
      </c>
      <c r="O101"/>
    </row>
    <row r="102" spans="1:15" x14ac:dyDescent="0.35">
      <c r="A102" s="5" t="s">
        <v>36</v>
      </c>
      <c r="B102" s="5" t="s">
        <v>35</v>
      </c>
      <c r="C102" s="5"/>
      <c r="D102" s="5"/>
      <c r="E102" s="5" t="s">
        <v>81</v>
      </c>
      <c r="F102" s="8" t="str">
        <f>VLOOKUP(E102,Mapping!$A$1:$C$71,3,0)</f>
        <v>Aarki</v>
      </c>
      <c r="G102" s="8" t="str">
        <f>VLOOKUP(E102,Mapping!$A$2:$B$207,2,0)</f>
        <v>Aarki</v>
      </c>
      <c r="H102" s="1" t="s">
        <v>658</v>
      </c>
      <c r="I102" s="2">
        <v>44356</v>
      </c>
      <c r="J102" s="126" t="str">
        <f>VLOOKUP(I102,Mapping!$H$2:$I$215,2,0)</f>
        <v>Post</v>
      </c>
      <c r="K102" s="127" t="str">
        <f>VLOOKUP(I102,Mapping!$H$2:$J$215,3,0)</f>
        <v>Post</v>
      </c>
      <c r="L102" s="1">
        <v>991.15693060000001</v>
      </c>
      <c r="M102" s="4" t="s">
        <v>170</v>
      </c>
      <c r="O102"/>
    </row>
    <row r="103" spans="1:15" x14ac:dyDescent="0.35">
      <c r="A103" s="5" t="s">
        <v>36</v>
      </c>
      <c r="B103" s="5" t="s">
        <v>35</v>
      </c>
      <c r="C103" s="5"/>
      <c r="D103" s="5"/>
      <c r="E103" s="5" t="s">
        <v>81</v>
      </c>
      <c r="F103" s="8" t="str">
        <f>VLOOKUP(E103,Mapping!$A$1:$C$71,3,0)</f>
        <v>Aarki</v>
      </c>
      <c r="G103" s="8" t="str">
        <f>VLOOKUP(E103,Mapping!$A$2:$B$207,2,0)</f>
        <v>Aarki</v>
      </c>
      <c r="H103" s="1" t="s">
        <v>658</v>
      </c>
      <c r="I103" s="2">
        <v>44357</v>
      </c>
      <c r="J103" s="126" t="str">
        <f>VLOOKUP(I103,Mapping!$H$2:$I$215,2,0)</f>
        <v>Post</v>
      </c>
      <c r="K103" s="127" t="str">
        <f>VLOOKUP(I103,Mapping!$H$2:$J$215,3,0)</f>
        <v>Post</v>
      </c>
      <c r="L103" s="1">
        <v>994.82199170000001</v>
      </c>
      <c r="M103" s="4" t="s">
        <v>170</v>
      </c>
      <c r="O103"/>
    </row>
    <row r="104" spans="1:15" x14ac:dyDescent="0.35">
      <c r="A104" s="5" t="s">
        <v>36</v>
      </c>
      <c r="B104" s="5" t="s">
        <v>35</v>
      </c>
      <c r="C104" s="5"/>
      <c r="D104" s="5"/>
      <c r="E104" s="5" t="s">
        <v>81</v>
      </c>
      <c r="F104" s="8" t="str">
        <f>VLOOKUP(E104,Mapping!$A$1:$C$71,3,0)</f>
        <v>Aarki</v>
      </c>
      <c r="G104" s="8" t="str">
        <f>VLOOKUP(E104,Mapping!$A$2:$B$207,2,0)</f>
        <v>Aarki</v>
      </c>
      <c r="H104" s="1" t="s">
        <v>658</v>
      </c>
      <c r="I104" s="2">
        <v>44358</v>
      </c>
      <c r="J104" s="126" t="str">
        <f>VLOOKUP(I104,Mapping!$H$2:$I$215,2,0)</f>
        <v>Post</v>
      </c>
      <c r="K104" s="127" t="str">
        <f>VLOOKUP(I104,Mapping!$H$2:$J$215,3,0)</f>
        <v>Post</v>
      </c>
      <c r="L104" s="1">
        <v>989.86557779999998</v>
      </c>
      <c r="M104" s="4" t="s">
        <v>170</v>
      </c>
      <c r="O104"/>
    </row>
    <row r="105" spans="1:15" x14ac:dyDescent="0.35">
      <c r="A105" s="5" t="s">
        <v>36</v>
      </c>
      <c r="B105" s="5" t="s">
        <v>35</v>
      </c>
      <c r="C105" s="5"/>
      <c r="D105" s="5"/>
      <c r="E105" s="5" t="s">
        <v>81</v>
      </c>
      <c r="F105" s="8" t="str">
        <f>VLOOKUP(E105,Mapping!$A$1:$C$71,3,0)</f>
        <v>Aarki</v>
      </c>
      <c r="G105" s="8" t="str">
        <f>VLOOKUP(E105,Mapping!$A$2:$B$207,2,0)</f>
        <v>Aarki</v>
      </c>
      <c r="H105" s="1" t="s">
        <v>658</v>
      </c>
      <c r="I105" s="2">
        <v>44359</v>
      </c>
      <c r="J105" s="126" t="str">
        <f>VLOOKUP(I105,Mapping!$H$2:$I$215,2,0)</f>
        <v>Post</v>
      </c>
      <c r="K105" s="127" t="str">
        <f>VLOOKUP(I105,Mapping!$H$2:$J$215,3,0)</f>
        <v>Post</v>
      </c>
      <c r="L105" s="1">
        <v>1001.2681935000001</v>
      </c>
      <c r="M105" s="4" t="s">
        <v>170</v>
      </c>
      <c r="O105"/>
    </row>
    <row r="106" spans="1:15" x14ac:dyDescent="0.35">
      <c r="A106" s="5" t="s">
        <v>36</v>
      </c>
      <c r="B106" s="5" t="s">
        <v>35</v>
      </c>
      <c r="C106" s="5"/>
      <c r="D106" s="5"/>
      <c r="E106" s="5" t="s">
        <v>81</v>
      </c>
      <c r="F106" s="8" t="str">
        <f>VLOOKUP(E106,Mapping!$A$1:$C$71,3,0)</f>
        <v>Aarki</v>
      </c>
      <c r="G106" s="8" t="str">
        <f>VLOOKUP(E106,Mapping!$A$2:$B$207,2,0)</f>
        <v>Aarki</v>
      </c>
      <c r="H106" s="1" t="s">
        <v>658</v>
      </c>
      <c r="I106" s="2">
        <v>44360</v>
      </c>
      <c r="J106" s="126" t="str">
        <f>VLOOKUP(I106,Mapping!$H$2:$I$215,2,0)</f>
        <v>Post</v>
      </c>
      <c r="K106" s="127" t="str">
        <f>VLOOKUP(I106,Mapping!$H$2:$J$215,3,0)</f>
        <v>Post</v>
      </c>
      <c r="L106" s="1">
        <v>993.48131939999996</v>
      </c>
      <c r="M106" s="4" t="s">
        <v>170</v>
      </c>
      <c r="O106"/>
    </row>
    <row r="107" spans="1:15" x14ac:dyDescent="0.35">
      <c r="A107" s="5" t="s">
        <v>36</v>
      </c>
      <c r="B107" s="5" t="s">
        <v>35</v>
      </c>
      <c r="C107" s="5"/>
      <c r="D107" s="5"/>
      <c r="E107" s="5" t="s">
        <v>81</v>
      </c>
      <c r="F107" s="8" t="str">
        <f>VLOOKUP(E107,Mapping!$A$1:$C$71,3,0)</f>
        <v>Aarki</v>
      </c>
      <c r="G107" s="8" t="str">
        <f>VLOOKUP(E107,Mapping!$A$2:$B$207,2,0)</f>
        <v>Aarki</v>
      </c>
      <c r="H107" s="1" t="s">
        <v>658</v>
      </c>
      <c r="I107" s="2">
        <v>44361</v>
      </c>
      <c r="J107" s="126" t="str">
        <f>VLOOKUP(I107,Mapping!$H$2:$I$215,2,0)</f>
        <v>Post</v>
      </c>
      <c r="K107" s="127" t="str">
        <f>VLOOKUP(I107,Mapping!$H$2:$J$215,3,0)</f>
        <v>Post</v>
      </c>
      <c r="L107" s="1">
        <v>1004.1809506</v>
      </c>
      <c r="M107" s="4" t="s">
        <v>170</v>
      </c>
      <c r="O107"/>
    </row>
    <row r="108" spans="1:15" x14ac:dyDescent="0.35">
      <c r="A108" s="5" t="s">
        <v>36</v>
      </c>
      <c r="B108" s="5" t="s">
        <v>35</v>
      </c>
      <c r="C108" s="5"/>
      <c r="D108" s="5"/>
      <c r="E108" s="5" t="s">
        <v>81</v>
      </c>
      <c r="F108" s="8" t="str">
        <f>VLOOKUP(E108,Mapping!$A$1:$C$71,3,0)</f>
        <v>Aarki</v>
      </c>
      <c r="G108" s="8" t="str">
        <f>VLOOKUP(E108,Mapping!$A$2:$B$207,2,0)</f>
        <v>Aarki</v>
      </c>
      <c r="H108" s="1" t="s">
        <v>658</v>
      </c>
      <c r="I108" s="2">
        <v>44362</v>
      </c>
      <c r="J108" s="126" t="str">
        <f>VLOOKUP(I108,Mapping!$H$2:$I$215,2,0)</f>
        <v>Post</v>
      </c>
      <c r="K108" s="127" t="str">
        <f>VLOOKUP(I108,Mapping!$H$2:$J$215,3,0)</f>
        <v>Post</v>
      </c>
      <c r="L108" s="1">
        <v>1005.761357</v>
      </c>
      <c r="M108" s="4" t="s">
        <v>170</v>
      </c>
      <c r="O108"/>
    </row>
    <row r="109" spans="1:15" x14ac:dyDescent="0.35">
      <c r="A109" s="5" t="s">
        <v>36</v>
      </c>
      <c r="B109" s="5" t="s">
        <v>35</v>
      </c>
      <c r="C109" s="5"/>
      <c r="D109" s="5"/>
      <c r="E109" s="5" t="s">
        <v>81</v>
      </c>
      <c r="F109" s="8" t="str">
        <f>VLOOKUP(E109,Mapping!$A$1:$C$71,3,0)</f>
        <v>Aarki</v>
      </c>
      <c r="G109" s="8" t="str">
        <f>VLOOKUP(E109,Mapping!$A$2:$B$207,2,0)</f>
        <v>Aarki</v>
      </c>
      <c r="H109" s="1" t="s">
        <v>658</v>
      </c>
      <c r="I109" s="2">
        <v>44363</v>
      </c>
      <c r="J109" s="126" t="str">
        <f>VLOOKUP(I109,Mapping!$H$2:$I$215,2,0)</f>
        <v>Post</v>
      </c>
      <c r="K109" s="127" t="str">
        <f>VLOOKUP(I109,Mapping!$H$2:$J$215,3,0)</f>
        <v>Post</v>
      </c>
      <c r="L109" s="1">
        <v>1012.2554688</v>
      </c>
      <c r="M109" s="4" t="s">
        <v>170</v>
      </c>
      <c r="O109"/>
    </row>
    <row r="110" spans="1:15" x14ac:dyDescent="0.35">
      <c r="A110" s="5" t="s">
        <v>36</v>
      </c>
      <c r="B110" s="5" t="s">
        <v>35</v>
      </c>
      <c r="C110" s="5"/>
      <c r="D110" s="5"/>
      <c r="E110" s="5" t="s">
        <v>81</v>
      </c>
      <c r="F110" s="8" t="str">
        <f>VLOOKUP(E110,Mapping!$A$1:$C$71,3,0)</f>
        <v>Aarki</v>
      </c>
      <c r="G110" s="8" t="str">
        <f>VLOOKUP(E110,Mapping!$A$2:$B$207,2,0)</f>
        <v>Aarki</v>
      </c>
      <c r="H110" s="1" t="s">
        <v>658</v>
      </c>
      <c r="I110" s="2">
        <v>44364</v>
      </c>
      <c r="J110" s="126" t="str">
        <f>VLOOKUP(I110,Mapping!$H$2:$I$215,2,0)</f>
        <v>Post</v>
      </c>
      <c r="K110" s="127" t="str">
        <f>VLOOKUP(I110,Mapping!$H$2:$J$215,3,0)</f>
        <v>Post</v>
      </c>
      <c r="L110" s="1">
        <v>1008.2670981</v>
      </c>
      <c r="M110" s="4" t="s">
        <v>170</v>
      </c>
      <c r="O110"/>
    </row>
    <row r="111" spans="1:15" x14ac:dyDescent="0.35">
      <c r="A111" s="5" t="s">
        <v>36</v>
      </c>
      <c r="B111" s="5" t="s">
        <v>35</v>
      </c>
      <c r="C111" s="5"/>
      <c r="D111" s="5"/>
      <c r="E111" s="5" t="s">
        <v>81</v>
      </c>
      <c r="F111" s="8" t="str">
        <f>VLOOKUP(E111,Mapping!$A$1:$C$71,3,0)</f>
        <v>Aarki</v>
      </c>
      <c r="G111" s="8" t="str">
        <f>VLOOKUP(E111,Mapping!$A$2:$B$207,2,0)</f>
        <v>Aarki</v>
      </c>
      <c r="H111" s="1" t="s">
        <v>658</v>
      </c>
      <c r="I111" s="2">
        <v>44365</v>
      </c>
      <c r="J111" s="126" t="str">
        <f>VLOOKUP(I111,Mapping!$H$2:$I$215,2,0)</f>
        <v>Post</v>
      </c>
      <c r="K111" s="127" t="str">
        <f>VLOOKUP(I111,Mapping!$H$2:$J$215,3,0)</f>
        <v>Post</v>
      </c>
      <c r="L111" s="1">
        <v>1009.1338016</v>
      </c>
      <c r="M111" s="4" t="s">
        <v>170</v>
      </c>
      <c r="O111"/>
    </row>
    <row r="112" spans="1:15" x14ac:dyDescent="0.35">
      <c r="A112" s="5" t="s">
        <v>36</v>
      </c>
      <c r="B112" s="5" t="s">
        <v>35</v>
      </c>
      <c r="C112" s="5"/>
      <c r="D112" s="5"/>
      <c r="E112" s="5" t="s">
        <v>81</v>
      </c>
      <c r="F112" s="8" t="str">
        <f>VLOOKUP(E112,Mapping!$A$1:$C$71,3,0)</f>
        <v>Aarki</v>
      </c>
      <c r="G112" s="8" t="str">
        <f>VLOOKUP(E112,Mapping!$A$2:$B$207,2,0)</f>
        <v>Aarki</v>
      </c>
      <c r="H112" s="1" t="s">
        <v>658</v>
      </c>
      <c r="I112" s="2">
        <v>44366</v>
      </c>
      <c r="J112" s="126" t="str">
        <f>VLOOKUP(I112,Mapping!$H$2:$I$215,2,0)</f>
        <v>Post</v>
      </c>
      <c r="K112" s="127" t="str">
        <f>VLOOKUP(I112,Mapping!$H$2:$J$215,3,0)</f>
        <v>Post</v>
      </c>
      <c r="L112" s="1">
        <v>1001.9773514</v>
      </c>
      <c r="M112" s="4" t="s">
        <v>170</v>
      </c>
      <c r="O112"/>
    </row>
    <row r="113" spans="1:15" x14ac:dyDescent="0.35">
      <c r="A113" s="5" t="s">
        <v>36</v>
      </c>
      <c r="B113" s="5" t="s">
        <v>35</v>
      </c>
      <c r="C113" s="5"/>
      <c r="D113" s="5"/>
      <c r="E113" s="5" t="s">
        <v>81</v>
      </c>
      <c r="F113" s="8" t="str">
        <f>VLOOKUP(E113,Mapping!$A$1:$C$71,3,0)</f>
        <v>Aarki</v>
      </c>
      <c r="G113" s="8" t="str">
        <f>VLOOKUP(E113,Mapping!$A$2:$B$207,2,0)</f>
        <v>Aarki</v>
      </c>
      <c r="H113" s="1" t="s">
        <v>658</v>
      </c>
      <c r="I113" s="2">
        <v>44367</v>
      </c>
      <c r="J113" s="126" t="str">
        <f>VLOOKUP(I113,Mapping!$H$2:$I$215,2,0)</f>
        <v>Post</v>
      </c>
      <c r="K113" s="127" t="str">
        <f>VLOOKUP(I113,Mapping!$H$2:$J$215,3,0)</f>
        <v>Post</v>
      </c>
      <c r="L113" s="1">
        <v>971.25238720000004</v>
      </c>
      <c r="M113" s="4" t="s">
        <v>170</v>
      </c>
      <c r="O113"/>
    </row>
    <row r="114" spans="1:15" x14ac:dyDescent="0.35">
      <c r="A114" s="5" t="s">
        <v>36</v>
      </c>
      <c r="B114" s="5" t="s">
        <v>35</v>
      </c>
      <c r="C114" s="5"/>
      <c r="D114" s="5"/>
      <c r="E114" s="5" t="s">
        <v>81</v>
      </c>
      <c r="F114" s="8" t="str">
        <f>VLOOKUP(E114,Mapping!$A$1:$C$71,3,0)</f>
        <v>Aarki</v>
      </c>
      <c r="G114" s="8" t="str">
        <f>VLOOKUP(E114,Mapping!$A$2:$B$207,2,0)</f>
        <v>Aarki</v>
      </c>
      <c r="H114" s="1" t="s">
        <v>658</v>
      </c>
      <c r="I114" s="2">
        <v>44368</v>
      </c>
      <c r="J114" s="126" t="str">
        <f>VLOOKUP(I114,Mapping!$H$2:$I$215,2,0)</f>
        <v>Post</v>
      </c>
      <c r="K114" s="127" t="str">
        <f>VLOOKUP(I114,Mapping!$H$2:$J$215,3,0)</f>
        <v>Post</v>
      </c>
      <c r="L114" s="1">
        <v>947.30716719999998</v>
      </c>
      <c r="M114" s="4" t="s">
        <v>170</v>
      </c>
      <c r="O114"/>
    </row>
    <row r="115" spans="1:15" x14ac:dyDescent="0.35">
      <c r="A115" s="5" t="s">
        <v>36</v>
      </c>
      <c r="B115" s="5" t="s">
        <v>35</v>
      </c>
      <c r="C115" s="5"/>
      <c r="D115" s="5"/>
      <c r="E115" s="5" t="s">
        <v>81</v>
      </c>
      <c r="F115" s="8" t="str">
        <f>VLOOKUP(E115,Mapping!$A$1:$C$71,3,0)</f>
        <v>Aarki</v>
      </c>
      <c r="G115" s="8" t="str">
        <f>VLOOKUP(E115,Mapping!$A$2:$B$207,2,0)</f>
        <v>Aarki</v>
      </c>
      <c r="H115" s="1" t="s">
        <v>658</v>
      </c>
      <c r="I115" s="2">
        <v>44369</v>
      </c>
      <c r="J115" s="126" t="str">
        <f>VLOOKUP(I115,Mapping!$H$2:$I$215,2,0)</f>
        <v>Post</v>
      </c>
      <c r="K115" s="127" t="str">
        <f>VLOOKUP(I115,Mapping!$H$2:$J$215,3,0)</f>
        <v>Post</v>
      </c>
      <c r="L115" s="1">
        <v>915.4647933</v>
      </c>
      <c r="M115" s="4" t="s">
        <v>170</v>
      </c>
      <c r="O115"/>
    </row>
    <row r="116" spans="1:15" x14ac:dyDescent="0.35">
      <c r="A116" s="5" t="s">
        <v>36</v>
      </c>
      <c r="B116" s="5" t="s">
        <v>35</v>
      </c>
      <c r="C116" s="5"/>
      <c r="D116" s="5"/>
      <c r="E116" s="5" t="s">
        <v>81</v>
      </c>
      <c r="F116" s="8" t="str">
        <f>VLOOKUP(E116,Mapping!$A$1:$C$71,3,0)</f>
        <v>Aarki</v>
      </c>
      <c r="G116" s="8" t="str">
        <f>VLOOKUP(E116,Mapping!$A$2:$B$207,2,0)</f>
        <v>Aarki</v>
      </c>
      <c r="H116" s="1" t="s">
        <v>658</v>
      </c>
      <c r="I116" s="2">
        <v>44370</v>
      </c>
      <c r="J116" s="126" t="str">
        <f>VLOOKUP(I116,Mapping!$H$2:$I$215,2,0)</f>
        <v>Post</v>
      </c>
      <c r="K116" s="127">
        <f>VLOOKUP(I116,Mapping!$H$2:$J$215,3,0)</f>
        <v>0</v>
      </c>
      <c r="L116" s="1">
        <v>871.23144509999997</v>
      </c>
      <c r="M116" s="4" t="s">
        <v>170</v>
      </c>
      <c r="O116"/>
    </row>
    <row r="117" spans="1:15" x14ac:dyDescent="0.35">
      <c r="A117" s="5" t="s">
        <v>36</v>
      </c>
      <c r="B117" s="5" t="s">
        <v>35</v>
      </c>
      <c r="C117" s="5"/>
      <c r="D117" s="5"/>
      <c r="E117" s="5" t="s">
        <v>81</v>
      </c>
      <c r="F117" s="8" t="str">
        <f>VLOOKUP(E117,Mapping!$A$1:$C$71,3,0)</f>
        <v>Aarki</v>
      </c>
      <c r="G117" s="8" t="str">
        <f>VLOOKUP(E117,Mapping!$A$2:$B$207,2,0)</f>
        <v>Aarki</v>
      </c>
      <c r="H117" s="1" t="s">
        <v>658</v>
      </c>
      <c r="I117" s="2">
        <v>44371</v>
      </c>
      <c r="J117" s="126" t="str">
        <f>VLOOKUP(I117,Mapping!$H$2:$I$215,2,0)</f>
        <v>Post</v>
      </c>
      <c r="K117" s="127">
        <f>VLOOKUP(I117,Mapping!$H$2:$J$215,3,0)</f>
        <v>0</v>
      </c>
      <c r="L117" s="1">
        <v>818.95083020000004</v>
      </c>
      <c r="M117" s="4" t="s">
        <v>170</v>
      </c>
      <c r="O117"/>
    </row>
    <row r="118" spans="1:15" x14ac:dyDescent="0.35">
      <c r="A118" s="5" t="s">
        <v>36</v>
      </c>
      <c r="B118" s="5" t="s">
        <v>35</v>
      </c>
      <c r="C118" s="5"/>
      <c r="D118" s="5"/>
      <c r="E118" s="5" t="s">
        <v>81</v>
      </c>
      <c r="F118" s="8" t="str">
        <f>VLOOKUP(E118,Mapping!$A$1:$C$71,3,0)</f>
        <v>Aarki</v>
      </c>
      <c r="G118" s="8" t="str">
        <f>VLOOKUP(E118,Mapping!$A$2:$B$207,2,0)</f>
        <v>Aarki</v>
      </c>
      <c r="H118" s="1" t="s">
        <v>658</v>
      </c>
      <c r="I118" s="2">
        <v>44372</v>
      </c>
      <c r="J118" s="126" t="str">
        <f>VLOOKUP(I118,Mapping!$H$2:$I$215,2,0)</f>
        <v>Post</v>
      </c>
      <c r="K118" s="127">
        <f>VLOOKUP(I118,Mapping!$H$2:$J$215,3,0)</f>
        <v>0</v>
      </c>
      <c r="L118" s="1">
        <v>739.69670410000003</v>
      </c>
      <c r="M118" s="4" t="s">
        <v>170</v>
      </c>
      <c r="O118"/>
    </row>
    <row r="119" spans="1:15" x14ac:dyDescent="0.35">
      <c r="A119" s="5" t="s">
        <v>36</v>
      </c>
      <c r="B119" s="5" t="s">
        <v>35</v>
      </c>
      <c r="C119" s="5"/>
      <c r="D119" s="5"/>
      <c r="E119" s="5" t="s">
        <v>81</v>
      </c>
      <c r="F119" s="8" t="str">
        <f>VLOOKUP(E119,Mapping!$A$1:$C$71,3,0)</f>
        <v>Aarki</v>
      </c>
      <c r="G119" s="8" t="str">
        <f>VLOOKUP(E119,Mapping!$A$2:$B$207,2,0)</f>
        <v>Aarki</v>
      </c>
      <c r="H119" s="1" t="s">
        <v>658</v>
      </c>
      <c r="I119" s="2">
        <v>44373</v>
      </c>
      <c r="J119" s="126" t="str">
        <f>VLOOKUP(I119,Mapping!$H$2:$I$215,2,0)</f>
        <v>Post</v>
      </c>
      <c r="K119" s="127">
        <f>VLOOKUP(I119,Mapping!$H$2:$J$215,3,0)</f>
        <v>0</v>
      </c>
      <c r="L119" s="1">
        <v>650.47648990000005</v>
      </c>
      <c r="M119" s="4" t="s">
        <v>170</v>
      </c>
      <c r="O119"/>
    </row>
    <row r="120" spans="1:15" x14ac:dyDescent="0.35">
      <c r="A120" s="5" t="s">
        <v>36</v>
      </c>
      <c r="B120" s="5" t="s">
        <v>35</v>
      </c>
      <c r="C120" s="5"/>
      <c r="D120" s="5"/>
      <c r="E120" s="5" t="s">
        <v>81</v>
      </c>
      <c r="F120" s="8" t="str">
        <f>VLOOKUP(E120,Mapping!$A$1:$C$71,3,0)</f>
        <v>Aarki</v>
      </c>
      <c r="G120" s="8" t="str">
        <f>VLOOKUP(E120,Mapping!$A$2:$B$207,2,0)</f>
        <v>Aarki</v>
      </c>
      <c r="H120" s="1" t="s">
        <v>658</v>
      </c>
      <c r="I120" s="2">
        <v>44374</v>
      </c>
      <c r="J120" s="126" t="str">
        <f>VLOOKUP(I120,Mapping!$H$2:$I$215,2,0)</f>
        <v>Post</v>
      </c>
      <c r="K120" s="127">
        <f>VLOOKUP(I120,Mapping!$H$2:$J$215,3,0)</f>
        <v>0</v>
      </c>
      <c r="L120" s="1">
        <v>597.92313809999996</v>
      </c>
      <c r="M120" s="4" t="s">
        <v>170</v>
      </c>
      <c r="O120"/>
    </row>
    <row r="121" spans="1:15" x14ac:dyDescent="0.35">
      <c r="A121" s="5" t="s">
        <v>36</v>
      </c>
      <c r="B121" s="5" t="s">
        <v>35</v>
      </c>
      <c r="C121" s="5"/>
      <c r="D121" s="5"/>
      <c r="E121" s="5" t="s">
        <v>81</v>
      </c>
      <c r="F121" s="8" t="str">
        <f>VLOOKUP(E121,Mapping!$A$1:$C$71,3,0)</f>
        <v>Aarki</v>
      </c>
      <c r="G121" s="8" t="str">
        <f>VLOOKUP(E121,Mapping!$A$2:$B$207,2,0)</f>
        <v>Aarki</v>
      </c>
      <c r="H121" s="1" t="s">
        <v>658</v>
      </c>
      <c r="I121" s="2">
        <v>44375</v>
      </c>
      <c r="J121" s="126" t="str">
        <f>VLOOKUP(I121,Mapping!$H$2:$I$215,2,0)</f>
        <v>Post</v>
      </c>
      <c r="K121" s="127">
        <f>VLOOKUP(I121,Mapping!$H$2:$J$215,3,0)</f>
        <v>0</v>
      </c>
      <c r="L121" s="1">
        <v>559.91751850000003</v>
      </c>
      <c r="M121" s="4" t="s">
        <v>170</v>
      </c>
      <c r="O121"/>
    </row>
    <row r="122" spans="1:15" x14ac:dyDescent="0.35">
      <c r="A122" s="5" t="s">
        <v>36</v>
      </c>
      <c r="B122" s="5" t="s">
        <v>35</v>
      </c>
      <c r="C122" s="5"/>
      <c r="D122" s="5"/>
      <c r="E122" s="5" t="s">
        <v>81</v>
      </c>
      <c r="F122" s="8" t="str">
        <f>VLOOKUP(E122,Mapping!$A$1:$C$71,3,0)</f>
        <v>Aarki</v>
      </c>
      <c r="G122" s="8" t="str">
        <f>VLOOKUP(E122,Mapping!$A$2:$B$207,2,0)</f>
        <v>Aarki</v>
      </c>
      <c r="H122" s="1" t="s">
        <v>658</v>
      </c>
      <c r="I122" s="2">
        <v>44376</v>
      </c>
      <c r="J122" s="126" t="str">
        <f>VLOOKUP(I122,Mapping!$H$2:$I$215,2,0)</f>
        <v>Post</v>
      </c>
      <c r="K122" s="127">
        <f>VLOOKUP(I122,Mapping!$H$2:$J$215,3,0)</f>
        <v>0</v>
      </c>
      <c r="L122" s="1">
        <v>533.8092097</v>
      </c>
      <c r="M122" s="4" t="s">
        <v>170</v>
      </c>
      <c r="O122"/>
    </row>
    <row r="123" spans="1:15" x14ac:dyDescent="0.35">
      <c r="A123" s="5" t="s">
        <v>36</v>
      </c>
      <c r="B123" s="5" t="s">
        <v>35</v>
      </c>
      <c r="C123" s="5"/>
      <c r="D123" s="5"/>
      <c r="E123" s="5" t="s">
        <v>81</v>
      </c>
      <c r="F123" s="8" t="str">
        <f>VLOOKUP(E123,Mapping!$A$1:$C$71,3,0)</f>
        <v>Aarki</v>
      </c>
      <c r="G123" s="8" t="str">
        <f>VLOOKUP(E123,Mapping!$A$2:$B$207,2,0)</f>
        <v>Aarki</v>
      </c>
      <c r="H123" s="1" t="s">
        <v>658</v>
      </c>
      <c r="I123" s="2">
        <v>44377</v>
      </c>
      <c r="J123" s="126" t="str">
        <f>VLOOKUP(I123,Mapping!$H$2:$I$215,2,0)</f>
        <v>Post</v>
      </c>
      <c r="K123" s="127">
        <f>VLOOKUP(I123,Mapping!$H$2:$J$215,3,0)</f>
        <v>0</v>
      </c>
      <c r="L123" s="1">
        <v>496.8612559</v>
      </c>
      <c r="M123" s="4" t="s">
        <v>170</v>
      </c>
      <c r="O123"/>
    </row>
    <row r="124" spans="1:15" x14ac:dyDescent="0.35">
      <c r="A124" s="5" t="s">
        <v>36</v>
      </c>
      <c r="B124" s="5" t="s">
        <v>35</v>
      </c>
      <c r="C124" s="5"/>
      <c r="D124" s="5"/>
      <c r="E124" s="5" t="s">
        <v>81</v>
      </c>
      <c r="F124" s="8" t="str">
        <f>VLOOKUP(E124,Mapping!$A$1:$C$71,3,0)</f>
        <v>Aarki</v>
      </c>
      <c r="G124" s="8" t="str">
        <f>VLOOKUP(E124,Mapping!$A$2:$B$207,2,0)</f>
        <v>Aarki</v>
      </c>
      <c r="H124" s="1" t="s">
        <v>658</v>
      </c>
      <c r="I124" s="2">
        <v>44378</v>
      </c>
      <c r="J124" s="126" t="str">
        <f>VLOOKUP(I124,Mapping!$H$2:$I$215,2,0)</f>
        <v>Post</v>
      </c>
      <c r="K124" s="127">
        <f>VLOOKUP(I124,Mapping!$H$2:$J$215,3,0)</f>
        <v>0</v>
      </c>
      <c r="L124" s="1">
        <v>449.39659339999997</v>
      </c>
      <c r="M124" s="4" t="s">
        <v>170</v>
      </c>
      <c r="O124"/>
    </row>
    <row r="125" spans="1:15" x14ac:dyDescent="0.35">
      <c r="A125" s="5" t="s">
        <v>36</v>
      </c>
      <c r="B125" s="5" t="s">
        <v>35</v>
      </c>
      <c r="C125" s="5"/>
      <c r="D125" s="5"/>
      <c r="E125" s="5" t="s">
        <v>81</v>
      </c>
      <c r="F125" s="8" t="str">
        <f>VLOOKUP(E125,Mapping!$A$1:$C$71,3,0)</f>
        <v>Aarki</v>
      </c>
      <c r="G125" s="8" t="str">
        <f>VLOOKUP(E125,Mapping!$A$2:$B$207,2,0)</f>
        <v>Aarki</v>
      </c>
      <c r="H125" s="1" t="s">
        <v>658</v>
      </c>
      <c r="I125" s="2">
        <v>44379</v>
      </c>
      <c r="J125" s="126" t="str">
        <f>VLOOKUP(I125,Mapping!$H$2:$I$215,2,0)</f>
        <v>Post</v>
      </c>
      <c r="K125" s="127">
        <f>VLOOKUP(I125,Mapping!$H$2:$J$215,3,0)</f>
        <v>0</v>
      </c>
      <c r="L125" s="1">
        <v>403.32087610000002</v>
      </c>
      <c r="M125" s="4" t="s">
        <v>170</v>
      </c>
      <c r="O125"/>
    </row>
    <row r="126" spans="1:15" x14ac:dyDescent="0.35">
      <c r="A126" s="5" t="s">
        <v>36</v>
      </c>
      <c r="B126" s="5" t="s">
        <v>35</v>
      </c>
      <c r="C126" s="5"/>
      <c r="D126" s="5"/>
      <c r="E126" s="5" t="s">
        <v>81</v>
      </c>
      <c r="F126" s="8" t="str">
        <f>VLOOKUP(E126,Mapping!$A$1:$C$71,3,0)</f>
        <v>Aarki</v>
      </c>
      <c r="G126" s="8" t="str">
        <f>VLOOKUP(E126,Mapping!$A$2:$B$207,2,0)</f>
        <v>Aarki</v>
      </c>
      <c r="H126" s="1" t="s">
        <v>658</v>
      </c>
      <c r="I126" s="2">
        <v>44380</v>
      </c>
      <c r="J126" s="126" t="str">
        <f>VLOOKUP(I126,Mapping!$H$2:$I$215,2,0)</f>
        <v>Post</v>
      </c>
      <c r="K126" s="127">
        <f>VLOOKUP(I126,Mapping!$H$2:$J$215,3,0)</f>
        <v>0</v>
      </c>
      <c r="L126" s="1">
        <v>369.93779510000002</v>
      </c>
      <c r="M126" s="4" t="s">
        <v>170</v>
      </c>
      <c r="O126"/>
    </row>
    <row r="127" spans="1:15" x14ac:dyDescent="0.35">
      <c r="A127" s="5" t="s">
        <v>36</v>
      </c>
      <c r="B127" s="5" t="s">
        <v>35</v>
      </c>
      <c r="C127" s="5"/>
      <c r="D127" s="5"/>
      <c r="E127" s="5" t="s">
        <v>81</v>
      </c>
      <c r="F127" s="8" t="str">
        <f>VLOOKUP(E127,Mapping!$A$1:$C$71,3,0)</f>
        <v>Aarki</v>
      </c>
      <c r="G127" s="8" t="str">
        <f>VLOOKUP(E127,Mapping!$A$2:$B$207,2,0)</f>
        <v>Aarki</v>
      </c>
      <c r="H127" s="1" t="s">
        <v>658</v>
      </c>
      <c r="I127" s="2">
        <v>44381</v>
      </c>
      <c r="J127" s="126" t="str">
        <f>VLOOKUP(I127,Mapping!$H$2:$I$215,2,0)</f>
        <v>Post</v>
      </c>
      <c r="K127" s="127">
        <f>VLOOKUP(I127,Mapping!$H$2:$J$215,3,0)</f>
        <v>0</v>
      </c>
      <c r="L127" s="1">
        <v>353.1316865</v>
      </c>
      <c r="M127" s="4" t="s">
        <v>170</v>
      </c>
      <c r="O127"/>
    </row>
    <row r="128" spans="1:15" x14ac:dyDescent="0.35">
      <c r="A128" s="5" t="s">
        <v>36</v>
      </c>
      <c r="B128" s="5" t="s">
        <v>35</v>
      </c>
      <c r="C128" s="5"/>
      <c r="D128" s="5"/>
      <c r="E128" s="5" t="s">
        <v>81</v>
      </c>
      <c r="F128" s="8" t="str">
        <f>VLOOKUP(E128,Mapping!$A$1:$C$71,3,0)</f>
        <v>Aarki</v>
      </c>
      <c r="G128" s="8" t="str">
        <f>VLOOKUP(E128,Mapping!$A$2:$B$207,2,0)</f>
        <v>Aarki</v>
      </c>
      <c r="H128" s="1" t="s">
        <v>658</v>
      </c>
      <c r="I128" s="2">
        <v>44382</v>
      </c>
      <c r="J128" s="126" t="str">
        <f>VLOOKUP(I128,Mapping!$H$2:$I$215,2,0)</f>
        <v>Post</v>
      </c>
      <c r="K128" s="127">
        <f>VLOOKUP(I128,Mapping!$H$2:$J$215,3,0)</f>
        <v>0</v>
      </c>
      <c r="L128" s="1">
        <v>353.82339899999999</v>
      </c>
      <c r="M128" s="4" t="s">
        <v>170</v>
      </c>
      <c r="O128"/>
    </row>
    <row r="129" spans="1:15" x14ac:dyDescent="0.35">
      <c r="A129" s="5" t="s">
        <v>36</v>
      </c>
      <c r="B129" s="5" t="s">
        <v>35</v>
      </c>
      <c r="C129" s="5"/>
      <c r="D129" s="5"/>
      <c r="E129" s="5" t="s">
        <v>81</v>
      </c>
      <c r="F129" s="8" t="str">
        <f>VLOOKUP(E129,Mapping!$A$1:$C$71,3,0)</f>
        <v>Aarki</v>
      </c>
      <c r="G129" s="8" t="str">
        <f>VLOOKUP(E129,Mapping!$A$2:$B$207,2,0)</f>
        <v>Aarki</v>
      </c>
      <c r="H129" s="1" t="s">
        <v>658</v>
      </c>
      <c r="I129" s="2">
        <v>44383</v>
      </c>
      <c r="J129" s="126" t="str">
        <f>VLOOKUP(I129,Mapping!$H$2:$I$215,2,0)</f>
        <v>Post</v>
      </c>
      <c r="K129" s="127">
        <f>VLOOKUP(I129,Mapping!$H$2:$J$215,3,0)</f>
        <v>0</v>
      </c>
      <c r="L129" s="1">
        <v>372.34959700000002</v>
      </c>
      <c r="M129" s="4" t="s">
        <v>170</v>
      </c>
      <c r="O129"/>
    </row>
    <row r="130" spans="1:15" x14ac:dyDescent="0.35">
      <c r="A130" s="5" t="s">
        <v>36</v>
      </c>
      <c r="B130" s="5" t="s">
        <v>35</v>
      </c>
      <c r="C130" s="5"/>
      <c r="D130" s="5"/>
      <c r="E130" s="5" t="s">
        <v>81</v>
      </c>
      <c r="F130" s="8" t="str">
        <f>VLOOKUP(E130,Mapping!$A$1:$C$71,3,0)</f>
        <v>Aarki</v>
      </c>
      <c r="G130" s="8" t="str">
        <f>VLOOKUP(E130,Mapping!$A$2:$B$207,2,0)</f>
        <v>Aarki</v>
      </c>
      <c r="H130" s="1" t="s">
        <v>658</v>
      </c>
      <c r="I130" s="2">
        <v>44384</v>
      </c>
      <c r="J130" s="126" t="str">
        <f>VLOOKUP(I130,Mapping!$H$2:$I$215,2,0)</f>
        <v>Post</v>
      </c>
      <c r="K130" s="127">
        <f>VLOOKUP(I130,Mapping!$H$2:$J$215,3,0)</f>
        <v>0</v>
      </c>
      <c r="L130" s="1">
        <v>409.79285809999999</v>
      </c>
      <c r="M130" s="4" t="s">
        <v>170</v>
      </c>
      <c r="O130"/>
    </row>
    <row r="131" spans="1:15" x14ac:dyDescent="0.35">
      <c r="A131" s="5" t="s">
        <v>36</v>
      </c>
      <c r="B131" s="5" t="s">
        <v>35</v>
      </c>
      <c r="C131" s="5"/>
      <c r="D131" s="5"/>
      <c r="E131" s="5" t="s">
        <v>81</v>
      </c>
      <c r="F131" s="8" t="str">
        <f>VLOOKUP(E131,Mapping!$A$1:$C$71,3,0)</f>
        <v>Aarki</v>
      </c>
      <c r="G131" s="8" t="str">
        <f>VLOOKUP(E131,Mapping!$A$2:$B$207,2,0)</f>
        <v>Aarki</v>
      </c>
      <c r="H131" s="1" t="s">
        <v>658</v>
      </c>
      <c r="I131" s="2">
        <v>44385</v>
      </c>
      <c r="J131" s="126" t="str">
        <f>VLOOKUP(I131,Mapping!$H$2:$I$215,2,0)</f>
        <v>Post</v>
      </c>
      <c r="K131" s="127">
        <f>VLOOKUP(I131,Mapping!$H$2:$J$215,3,0)</f>
        <v>0</v>
      </c>
      <c r="L131" s="1">
        <v>454.32580150000001</v>
      </c>
      <c r="M131" s="4" t="s">
        <v>170</v>
      </c>
      <c r="O131"/>
    </row>
    <row r="132" spans="1:15" x14ac:dyDescent="0.35">
      <c r="A132" s="5" t="s">
        <v>36</v>
      </c>
      <c r="B132" s="5" t="s">
        <v>35</v>
      </c>
      <c r="C132" s="5"/>
      <c r="D132" s="5"/>
      <c r="E132" s="5" t="s">
        <v>81</v>
      </c>
      <c r="F132" s="8" t="str">
        <f>VLOOKUP(E132,Mapping!$A$1:$C$71,3,0)</f>
        <v>Aarki</v>
      </c>
      <c r="G132" s="8" t="str">
        <f>VLOOKUP(E132,Mapping!$A$2:$B$207,2,0)</f>
        <v>Aarki</v>
      </c>
      <c r="H132" s="1" t="s">
        <v>658</v>
      </c>
      <c r="I132" s="2">
        <v>44386</v>
      </c>
      <c r="J132" s="126" t="str">
        <f>VLOOKUP(I132,Mapping!$H$2:$I$215,2,0)</f>
        <v>Post</v>
      </c>
      <c r="K132" s="127">
        <f>VLOOKUP(I132,Mapping!$H$2:$J$215,3,0)</f>
        <v>0</v>
      </c>
      <c r="L132" s="1">
        <v>506.96495579999998</v>
      </c>
      <c r="M132" s="4" t="s">
        <v>170</v>
      </c>
      <c r="O132"/>
    </row>
    <row r="133" spans="1:15" x14ac:dyDescent="0.35">
      <c r="A133" s="5" t="s">
        <v>36</v>
      </c>
      <c r="B133" s="5" t="s">
        <v>35</v>
      </c>
      <c r="C133" s="5"/>
      <c r="D133" s="5"/>
      <c r="E133" s="5" t="s">
        <v>81</v>
      </c>
      <c r="F133" s="8" t="str">
        <f>VLOOKUP(E133,Mapping!$A$1:$C$71,3,0)</f>
        <v>Aarki</v>
      </c>
      <c r="G133" s="8" t="str">
        <f>VLOOKUP(E133,Mapping!$A$2:$B$207,2,0)</f>
        <v>Aarki</v>
      </c>
      <c r="H133" s="1" t="s">
        <v>658</v>
      </c>
      <c r="I133" s="2">
        <v>44387</v>
      </c>
      <c r="J133" s="126" t="str">
        <f>VLOOKUP(I133,Mapping!$H$2:$I$215,2,0)</f>
        <v>Post</v>
      </c>
      <c r="K133" s="127">
        <f>VLOOKUP(I133,Mapping!$H$2:$J$215,3,0)</f>
        <v>0</v>
      </c>
      <c r="L133" s="1">
        <v>534.83914130000005</v>
      </c>
      <c r="M133" s="4" t="s">
        <v>170</v>
      </c>
      <c r="O133"/>
    </row>
    <row r="134" spans="1:15" x14ac:dyDescent="0.35">
      <c r="A134" s="5" t="s">
        <v>36</v>
      </c>
      <c r="B134" s="5" t="s">
        <v>35</v>
      </c>
      <c r="C134" s="5"/>
      <c r="D134" s="5"/>
      <c r="E134" s="5" t="s">
        <v>81</v>
      </c>
      <c r="F134" s="8" t="str">
        <f>VLOOKUP(E134,Mapping!$A$1:$C$71,3,0)</f>
        <v>Aarki</v>
      </c>
      <c r="G134" s="8" t="str">
        <f>VLOOKUP(E134,Mapping!$A$2:$B$207,2,0)</f>
        <v>Aarki</v>
      </c>
      <c r="H134" s="1" t="s">
        <v>658</v>
      </c>
      <c r="I134" s="2">
        <v>44388</v>
      </c>
      <c r="J134" s="126" t="str">
        <f>VLOOKUP(I134,Mapping!$H$2:$I$215,2,0)</f>
        <v>Post</v>
      </c>
      <c r="K134" s="127">
        <f>VLOOKUP(I134,Mapping!$H$2:$J$215,3,0)</f>
        <v>0</v>
      </c>
      <c r="L134" s="1">
        <v>542.45189879999998</v>
      </c>
      <c r="M134" s="4" t="s">
        <v>170</v>
      </c>
      <c r="O134"/>
    </row>
    <row r="135" spans="1:15" x14ac:dyDescent="0.35">
      <c r="A135" s="5" t="s">
        <v>36</v>
      </c>
      <c r="B135" s="5" t="s">
        <v>35</v>
      </c>
      <c r="C135" s="5"/>
      <c r="D135" s="5"/>
      <c r="E135" s="5" t="s">
        <v>81</v>
      </c>
      <c r="F135" s="8" t="str">
        <f>VLOOKUP(E135,Mapping!$A$1:$C$71,3,0)</f>
        <v>Aarki</v>
      </c>
      <c r="G135" s="8" t="str">
        <f>VLOOKUP(E135,Mapping!$A$2:$B$207,2,0)</f>
        <v>Aarki</v>
      </c>
      <c r="H135" s="1" t="s">
        <v>658</v>
      </c>
      <c r="I135" s="2">
        <v>44389</v>
      </c>
      <c r="J135" s="126" t="str">
        <f>VLOOKUP(I135,Mapping!$H$2:$I$215,2,0)</f>
        <v>Post</v>
      </c>
      <c r="K135" s="127">
        <f>VLOOKUP(I135,Mapping!$H$2:$J$215,3,0)</f>
        <v>0</v>
      </c>
      <c r="L135" s="1">
        <v>530.19251510000004</v>
      </c>
      <c r="M135" s="4" t="s">
        <v>170</v>
      </c>
      <c r="O135"/>
    </row>
    <row r="136" spans="1:15" x14ac:dyDescent="0.35">
      <c r="A136" s="5" t="s">
        <v>36</v>
      </c>
      <c r="B136" s="5" t="s">
        <v>35</v>
      </c>
      <c r="C136" s="5"/>
      <c r="D136" s="5"/>
      <c r="E136" s="5" t="s">
        <v>81</v>
      </c>
      <c r="F136" s="8" t="str">
        <f>VLOOKUP(E136,Mapping!$A$1:$C$71,3,0)</f>
        <v>Aarki</v>
      </c>
      <c r="G136" s="8" t="str">
        <f>VLOOKUP(E136,Mapping!$A$2:$B$207,2,0)</f>
        <v>Aarki</v>
      </c>
      <c r="H136" s="1" t="s">
        <v>658</v>
      </c>
      <c r="I136" s="2">
        <v>44390</v>
      </c>
      <c r="J136" s="126" t="str">
        <f>VLOOKUP(I136,Mapping!$H$2:$I$215,2,0)</f>
        <v>Post</v>
      </c>
      <c r="K136" s="127">
        <f>VLOOKUP(I136,Mapping!$H$2:$J$215,3,0)</f>
        <v>0</v>
      </c>
      <c r="L136" s="1">
        <v>549.26600389999999</v>
      </c>
      <c r="M136" s="4" t="s">
        <v>170</v>
      </c>
      <c r="O136"/>
    </row>
    <row r="137" spans="1:15" x14ac:dyDescent="0.35">
      <c r="A137" s="5" t="s">
        <v>36</v>
      </c>
      <c r="B137" s="5" t="s">
        <v>35</v>
      </c>
      <c r="C137" s="5"/>
      <c r="D137" s="5"/>
      <c r="E137" s="5" t="s">
        <v>81</v>
      </c>
      <c r="F137" s="8" t="str">
        <f>VLOOKUP(E137,Mapping!$A$1:$C$71,3,0)</f>
        <v>Aarki</v>
      </c>
      <c r="G137" s="8" t="str">
        <f>VLOOKUP(E137,Mapping!$A$2:$B$207,2,0)</f>
        <v>Aarki</v>
      </c>
      <c r="H137" s="1" t="s">
        <v>658</v>
      </c>
      <c r="I137" s="2">
        <v>44391</v>
      </c>
      <c r="J137" s="126" t="str">
        <f>VLOOKUP(I137,Mapping!$H$2:$I$215,2,0)</f>
        <v>Post</v>
      </c>
      <c r="K137" s="127">
        <f>VLOOKUP(I137,Mapping!$H$2:$J$215,3,0)</f>
        <v>0</v>
      </c>
      <c r="L137" s="1">
        <v>541.42093839999995</v>
      </c>
      <c r="M137" s="4" t="s">
        <v>170</v>
      </c>
      <c r="O137"/>
    </row>
    <row r="138" spans="1:15" x14ac:dyDescent="0.35">
      <c r="A138" s="5" t="s">
        <v>36</v>
      </c>
      <c r="B138" s="5" t="s">
        <v>35</v>
      </c>
      <c r="C138" s="5"/>
      <c r="D138" s="5"/>
      <c r="E138" s="5" t="s">
        <v>81</v>
      </c>
      <c r="F138" s="8" t="str">
        <f>VLOOKUP(E138,Mapping!$A$1:$C$71,3,0)</f>
        <v>Aarki</v>
      </c>
      <c r="G138" s="8" t="str">
        <f>VLOOKUP(E138,Mapping!$A$2:$B$207,2,0)</f>
        <v>Aarki</v>
      </c>
      <c r="H138" s="1" t="s">
        <v>658</v>
      </c>
      <c r="I138" s="2">
        <v>44392</v>
      </c>
      <c r="J138" s="126" t="str">
        <f>VLOOKUP(I138,Mapping!$H$2:$I$215,2,0)</f>
        <v>Post</v>
      </c>
      <c r="K138" s="127">
        <f>VLOOKUP(I138,Mapping!$H$2:$J$215,3,0)</f>
        <v>0</v>
      </c>
      <c r="L138" s="1">
        <v>541.71299859999999</v>
      </c>
      <c r="M138" s="4" t="s">
        <v>170</v>
      </c>
      <c r="O138"/>
    </row>
    <row r="139" spans="1:15" x14ac:dyDescent="0.35">
      <c r="A139" s="5" t="s">
        <v>36</v>
      </c>
      <c r="B139" s="5" t="s">
        <v>35</v>
      </c>
      <c r="C139" s="5"/>
      <c r="D139" s="5"/>
      <c r="E139" s="5" t="s">
        <v>81</v>
      </c>
      <c r="F139" s="8" t="str">
        <f>VLOOKUP(E139,Mapping!$A$1:$C$71,3,0)</f>
        <v>Aarki</v>
      </c>
      <c r="G139" s="8" t="str">
        <f>VLOOKUP(E139,Mapping!$A$2:$B$207,2,0)</f>
        <v>Aarki</v>
      </c>
      <c r="H139" s="1" t="s">
        <v>658</v>
      </c>
      <c r="I139" s="2">
        <v>44393</v>
      </c>
      <c r="J139" s="126" t="str">
        <f>VLOOKUP(I139,Mapping!$H$2:$I$215,2,0)</f>
        <v>Post</v>
      </c>
      <c r="K139" s="127">
        <f>VLOOKUP(I139,Mapping!$H$2:$J$215,3,0)</f>
        <v>0</v>
      </c>
      <c r="L139" s="1">
        <v>543.54803389999995</v>
      </c>
      <c r="M139" s="4" t="s">
        <v>170</v>
      </c>
      <c r="O139"/>
    </row>
    <row r="140" spans="1:15" x14ac:dyDescent="0.35">
      <c r="A140" s="5" t="s">
        <v>36</v>
      </c>
      <c r="B140" s="5" t="s">
        <v>35</v>
      </c>
      <c r="C140" s="5"/>
      <c r="D140" s="5"/>
      <c r="E140" s="5" t="s">
        <v>81</v>
      </c>
      <c r="F140" s="8" t="str">
        <f>VLOOKUP(E140,Mapping!$A$1:$C$71,3,0)</f>
        <v>Aarki</v>
      </c>
      <c r="G140" s="8" t="str">
        <f>VLOOKUP(E140,Mapping!$A$2:$B$207,2,0)</f>
        <v>Aarki</v>
      </c>
      <c r="H140" s="1" t="s">
        <v>658</v>
      </c>
      <c r="I140" s="2">
        <v>44394</v>
      </c>
      <c r="J140" s="126" t="str">
        <f>VLOOKUP(I140,Mapping!$H$2:$I$215,2,0)</f>
        <v>Post</v>
      </c>
      <c r="K140" s="127">
        <f>VLOOKUP(I140,Mapping!$H$2:$J$215,3,0)</f>
        <v>0</v>
      </c>
      <c r="L140" s="1">
        <v>563.35374950000005</v>
      </c>
      <c r="M140" s="4" t="s">
        <v>170</v>
      </c>
      <c r="O140"/>
    </row>
    <row r="141" spans="1:15" x14ac:dyDescent="0.35">
      <c r="A141" s="5" t="s">
        <v>36</v>
      </c>
      <c r="B141" s="5" t="s">
        <v>35</v>
      </c>
      <c r="C141" s="5"/>
      <c r="D141" s="5"/>
      <c r="E141" s="5" t="s">
        <v>81</v>
      </c>
      <c r="F141" s="8" t="str">
        <f>VLOOKUP(E141,Mapping!$A$1:$C$71,3,0)</f>
        <v>Aarki</v>
      </c>
      <c r="G141" s="8" t="str">
        <f>VLOOKUP(E141,Mapping!$A$2:$B$207,2,0)</f>
        <v>Aarki</v>
      </c>
      <c r="H141" s="1" t="s">
        <v>658</v>
      </c>
      <c r="I141" s="2">
        <v>44395</v>
      </c>
      <c r="J141" s="126" t="str">
        <f>VLOOKUP(I141,Mapping!$H$2:$I$215,2,0)</f>
        <v>Post</v>
      </c>
      <c r="K141" s="127">
        <f>VLOOKUP(I141,Mapping!$H$2:$J$215,3,0)</f>
        <v>0</v>
      </c>
      <c r="L141" s="1">
        <v>582.32784749999996</v>
      </c>
      <c r="M141" s="4" t="s">
        <v>170</v>
      </c>
      <c r="O141"/>
    </row>
    <row r="142" spans="1:15" x14ac:dyDescent="0.35">
      <c r="A142" s="5" t="s">
        <v>36</v>
      </c>
      <c r="B142" s="5" t="s">
        <v>35</v>
      </c>
      <c r="C142" s="5"/>
      <c r="D142" s="5"/>
      <c r="E142" s="5" t="s">
        <v>81</v>
      </c>
      <c r="F142" s="8" t="str">
        <f>VLOOKUP(E142,Mapping!$A$1:$C$71,3,0)</f>
        <v>Aarki</v>
      </c>
      <c r="G142" s="8" t="str">
        <f>VLOOKUP(E142,Mapping!$A$2:$B$207,2,0)</f>
        <v>Aarki</v>
      </c>
      <c r="H142" s="1" t="s">
        <v>658</v>
      </c>
      <c r="I142" s="2">
        <v>44396</v>
      </c>
      <c r="J142" s="126" t="str">
        <f>VLOOKUP(I142,Mapping!$H$2:$I$215,2,0)</f>
        <v>Post</v>
      </c>
      <c r="K142" s="127">
        <f>VLOOKUP(I142,Mapping!$H$2:$J$215,3,0)</f>
        <v>0</v>
      </c>
      <c r="L142" s="1">
        <v>568.92228829999999</v>
      </c>
      <c r="M142" s="4" t="s">
        <v>170</v>
      </c>
      <c r="O142"/>
    </row>
    <row r="143" spans="1:15" x14ac:dyDescent="0.35">
      <c r="A143" s="5" t="s">
        <v>36</v>
      </c>
      <c r="B143" s="5" t="s">
        <v>35</v>
      </c>
      <c r="C143" s="5"/>
      <c r="D143" s="5"/>
      <c r="E143" s="5" t="s">
        <v>81</v>
      </c>
      <c r="F143" s="8" t="str">
        <f>VLOOKUP(E143,Mapping!$A$1:$C$71,3,0)</f>
        <v>Aarki</v>
      </c>
      <c r="G143" s="8" t="str">
        <f>VLOOKUP(E143,Mapping!$A$2:$B$207,2,0)</f>
        <v>Aarki</v>
      </c>
      <c r="H143" s="1" t="s">
        <v>658</v>
      </c>
      <c r="I143" s="2">
        <v>44397</v>
      </c>
      <c r="J143" s="126" t="str">
        <f>VLOOKUP(I143,Mapping!$H$2:$I$215,2,0)</f>
        <v>Post</v>
      </c>
      <c r="K143" s="127">
        <f>VLOOKUP(I143,Mapping!$H$2:$J$215,3,0)</f>
        <v>0</v>
      </c>
      <c r="L143" s="1">
        <v>602.87399459999995</v>
      </c>
      <c r="M143" s="4" t="s">
        <v>170</v>
      </c>
      <c r="O143"/>
    </row>
    <row r="144" spans="1:15" x14ac:dyDescent="0.35">
      <c r="A144" s="5" t="s">
        <v>36</v>
      </c>
      <c r="B144" s="5" t="s">
        <v>35</v>
      </c>
      <c r="C144" s="5"/>
      <c r="D144" s="5"/>
      <c r="E144" s="5" t="s">
        <v>81</v>
      </c>
      <c r="F144" s="8" t="str">
        <f>VLOOKUP(E144,Mapping!$A$1:$C$71,3,0)</f>
        <v>Aarki</v>
      </c>
      <c r="G144" s="8" t="str">
        <f>VLOOKUP(E144,Mapping!$A$2:$B$207,2,0)</f>
        <v>Aarki</v>
      </c>
      <c r="H144" s="1" t="s">
        <v>658</v>
      </c>
      <c r="I144" s="2">
        <v>44398</v>
      </c>
      <c r="J144" s="126" t="str">
        <f>VLOOKUP(I144,Mapping!$H$2:$I$215,2,0)</f>
        <v>Post</v>
      </c>
      <c r="K144" s="127">
        <f>VLOOKUP(I144,Mapping!$H$2:$J$215,3,0)</f>
        <v>0</v>
      </c>
      <c r="L144" s="1">
        <v>648.54187630000001</v>
      </c>
      <c r="M144" s="4" t="s">
        <v>170</v>
      </c>
      <c r="O144"/>
    </row>
    <row r="145" spans="1:15" x14ac:dyDescent="0.35">
      <c r="A145" s="5" t="s">
        <v>36</v>
      </c>
      <c r="B145" s="5" t="s">
        <v>35</v>
      </c>
      <c r="C145" s="5"/>
      <c r="D145" s="5"/>
      <c r="E145" s="5" t="s">
        <v>81</v>
      </c>
      <c r="F145" s="8" t="str">
        <f>VLOOKUP(E145,Mapping!$A$1:$C$71,3,0)</f>
        <v>Aarki</v>
      </c>
      <c r="G145" s="8" t="str">
        <f>VLOOKUP(E145,Mapping!$A$2:$B$207,2,0)</f>
        <v>Aarki</v>
      </c>
      <c r="H145" s="1" t="s">
        <v>658</v>
      </c>
      <c r="I145" s="2">
        <v>44399</v>
      </c>
      <c r="J145" s="126" t="str">
        <f>VLOOKUP(I145,Mapping!$H$2:$I$215,2,0)</f>
        <v>Post</v>
      </c>
      <c r="K145" s="127">
        <f>VLOOKUP(I145,Mapping!$H$2:$J$215,3,0)</f>
        <v>0</v>
      </c>
      <c r="L145" s="1">
        <v>713.24358089999998</v>
      </c>
      <c r="M145" s="4" t="s">
        <v>170</v>
      </c>
      <c r="O145"/>
    </row>
    <row r="146" spans="1:15" x14ac:dyDescent="0.35">
      <c r="A146" s="5" t="s">
        <v>36</v>
      </c>
      <c r="B146" s="5" t="s">
        <v>35</v>
      </c>
      <c r="C146" s="5"/>
      <c r="D146" s="5"/>
      <c r="E146" s="5" t="s">
        <v>81</v>
      </c>
      <c r="F146" s="8" t="str">
        <f>VLOOKUP(E146,Mapping!$A$1:$C$71,3,0)</f>
        <v>Aarki</v>
      </c>
      <c r="G146" s="8" t="str">
        <f>VLOOKUP(E146,Mapping!$A$2:$B$207,2,0)</f>
        <v>Aarki</v>
      </c>
      <c r="H146" s="1" t="s">
        <v>658</v>
      </c>
      <c r="I146" s="2">
        <v>44400</v>
      </c>
      <c r="J146" s="126" t="str">
        <f>VLOOKUP(I146,Mapping!$H$2:$I$215,2,0)</f>
        <v>Post</v>
      </c>
      <c r="K146" s="127">
        <f>VLOOKUP(I146,Mapping!$H$2:$J$215,3,0)</f>
        <v>0</v>
      </c>
      <c r="L146" s="1">
        <v>787.31357590000005</v>
      </c>
      <c r="M146" s="4" t="s">
        <v>170</v>
      </c>
      <c r="O146"/>
    </row>
    <row r="147" spans="1:15" x14ac:dyDescent="0.35">
      <c r="A147" s="5" t="s">
        <v>36</v>
      </c>
      <c r="B147" s="5" t="s">
        <v>35</v>
      </c>
      <c r="C147" s="5"/>
      <c r="D147" s="5"/>
      <c r="E147" s="5" t="s">
        <v>81</v>
      </c>
      <c r="F147" s="8" t="str">
        <f>VLOOKUP(E147,Mapping!$A$1:$C$71,3,0)</f>
        <v>Aarki</v>
      </c>
      <c r="G147" s="8" t="str">
        <f>VLOOKUP(E147,Mapping!$A$2:$B$207,2,0)</f>
        <v>Aarki</v>
      </c>
      <c r="H147" s="1" t="s">
        <v>658</v>
      </c>
      <c r="I147" s="2">
        <v>44401</v>
      </c>
      <c r="J147" s="126" t="str">
        <f>VLOOKUP(I147,Mapping!$H$2:$I$215,2,0)</f>
        <v>Post</v>
      </c>
      <c r="K147" s="127">
        <f>VLOOKUP(I147,Mapping!$H$2:$J$215,3,0)</f>
        <v>0</v>
      </c>
      <c r="L147" s="1">
        <v>868.64574870000001</v>
      </c>
      <c r="M147" s="4" t="s">
        <v>170</v>
      </c>
      <c r="O147"/>
    </row>
    <row r="148" spans="1:15" x14ac:dyDescent="0.35">
      <c r="A148" s="5" t="s">
        <v>36</v>
      </c>
      <c r="B148" s="5" t="s">
        <v>35</v>
      </c>
      <c r="C148" s="5"/>
      <c r="D148" s="5"/>
      <c r="E148" s="5" t="s">
        <v>81</v>
      </c>
      <c r="F148" s="8" t="str">
        <f>VLOOKUP(E148,Mapping!$A$1:$C$71,3,0)</f>
        <v>Aarki</v>
      </c>
      <c r="G148" s="8" t="str">
        <f>VLOOKUP(E148,Mapping!$A$2:$B$207,2,0)</f>
        <v>Aarki</v>
      </c>
      <c r="H148" s="1" t="s">
        <v>658</v>
      </c>
      <c r="I148" s="2">
        <v>44402</v>
      </c>
      <c r="J148" s="126" t="str">
        <f>VLOOKUP(I148,Mapping!$H$2:$I$215,2,0)</f>
        <v>Post</v>
      </c>
      <c r="K148" s="127">
        <f>VLOOKUP(I148,Mapping!$H$2:$J$215,3,0)</f>
        <v>0</v>
      </c>
      <c r="L148" s="1">
        <v>960.70654039999999</v>
      </c>
      <c r="M148" s="4" t="s">
        <v>170</v>
      </c>
      <c r="O148"/>
    </row>
    <row r="149" spans="1:15" x14ac:dyDescent="0.35">
      <c r="A149" s="5" t="s">
        <v>36</v>
      </c>
      <c r="B149" s="5" t="s">
        <v>35</v>
      </c>
      <c r="C149" s="5"/>
      <c r="D149" s="5"/>
      <c r="E149" s="5" t="s">
        <v>81</v>
      </c>
      <c r="F149" s="8" t="str">
        <f>VLOOKUP(E149,Mapping!$A$1:$C$71,3,0)</f>
        <v>Aarki</v>
      </c>
      <c r="G149" s="8" t="str">
        <f>VLOOKUP(E149,Mapping!$A$2:$B$207,2,0)</f>
        <v>Aarki</v>
      </c>
      <c r="H149" s="1" t="s">
        <v>658</v>
      </c>
      <c r="I149" s="2">
        <v>44403</v>
      </c>
      <c r="J149" s="126" t="str">
        <f>VLOOKUP(I149,Mapping!$H$2:$I$215,2,0)</f>
        <v>Post</v>
      </c>
      <c r="K149" s="127">
        <f>VLOOKUP(I149,Mapping!$H$2:$J$215,3,0)</f>
        <v>0</v>
      </c>
      <c r="L149" s="1">
        <v>970.70612930000004</v>
      </c>
      <c r="M149" s="4" t="s">
        <v>170</v>
      </c>
      <c r="O149"/>
    </row>
    <row r="150" spans="1:15" x14ac:dyDescent="0.35">
      <c r="A150" s="5" t="s">
        <v>36</v>
      </c>
      <c r="B150" s="5" t="s">
        <v>35</v>
      </c>
      <c r="C150" s="5"/>
      <c r="D150" s="5"/>
      <c r="E150" s="5" t="s">
        <v>81</v>
      </c>
      <c r="F150" s="8" t="str">
        <f>VLOOKUP(E150,Mapping!$A$1:$C$71,3,0)</f>
        <v>Aarki</v>
      </c>
      <c r="G150" s="8" t="str">
        <f>VLOOKUP(E150,Mapping!$A$2:$B$207,2,0)</f>
        <v>Aarki</v>
      </c>
      <c r="H150" s="1" t="s">
        <v>658</v>
      </c>
      <c r="I150" s="2">
        <v>44404</v>
      </c>
      <c r="J150" s="126" t="str">
        <f>VLOOKUP(I150,Mapping!$H$2:$I$215,2,0)</f>
        <v>Post</v>
      </c>
      <c r="K150" s="127">
        <f>VLOOKUP(I150,Mapping!$H$2:$J$215,3,0)</f>
        <v>0</v>
      </c>
      <c r="L150" s="1">
        <v>984.85099090000006</v>
      </c>
      <c r="M150" s="4" t="s">
        <v>170</v>
      </c>
      <c r="O150"/>
    </row>
    <row r="151" spans="1:15" x14ac:dyDescent="0.35">
      <c r="A151" s="5" t="s">
        <v>36</v>
      </c>
      <c r="B151" s="5" t="s">
        <v>35</v>
      </c>
      <c r="C151" s="5"/>
      <c r="D151" s="5"/>
      <c r="E151" s="5" t="s">
        <v>81</v>
      </c>
      <c r="F151" s="8" t="str">
        <f>VLOOKUP(E151,Mapping!$A$1:$C$71,3,0)</f>
        <v>Aarki</v>
      </c>
      <c r="G151" s="8" t="str">
        <f>VLOOKUP(E151,Mapping!$A$2:$B$207,2,0)</f>
        <v>Aarki</v>
      </c>
      <c r="H151" s="1" t="s">
        <v>658</v>
      </c>
      <c r="I151" s="2">
        <v>44405</v>
      </c>
      <c r="J151" s="126" t="str">
        <f>VLOOKUP(I151,Mapping!$H$2:$I$215,2,0)</f>
        <v>Post</v>
      </c>
      <c r="K151" s="127">
        <f>VLOOKUP(I151,Mapping!$H$2:$J$215,3,0)</f>
        <v>0</v>
      </c>
      <c r="L151" s="1">
        <v>1022.2987005</v>
      </c>
      <c r="M151" s="4" t="s">
        <v>170</v>
      </c>
      <c r="O151"/>
    </row>
    <row r="152" spans="1:15" x14ac:dyDescent="0.35">
      <c r="A152" s="5" t="s">
        <v>36</v>
      </c>
      <c r="B152" s="5" t="s">
        <v>35</v>
      </c>
      <c r="C152" s="5"/>
      <c r="D152" s="5"/>
      <c r="E152" s="5" t="s">
        <v>81</v>
      </c>
      <c r="F152" s="8" t="str">
        <f>VLOOKUP(E152,Mapping!$A$1:$C$71,3,0)</f>
        <v>Aarki</v>
      </c>
      <c r="G152" s="8" t="str">
        <f>VLOOKUP(E152,Mapping!$A$2:$B$207,2,0)</f>
        <v>Aarki</v>
      </c>
      <c r="H152" s="1" t="s">
        <v>658</v>
      </c>
      <c r="I152" s="2">
        <v>44406</v>
      </c>
      <c r="J152" s="126" t="str">
        <f>VLOOKUP(I152,Mapping!$H$2:$I$215,2,0)</f>
        <v>Post</v>
      </c>
      <c r="K152" s="127">
        <f>VLOOKUP(I152,Mapping!$H$2:$J$215,3,0)</f>
        <v>0</v>
      </c>
      <c r="L152" s="1">
        <v>1061.3598003</v>
      </c>
      <c r="M152" s="4" t="s">
        <v>170</v>
      </c>
      <c r="O152"/>
    </row>
    <row r="153" spans="1:15" x14ac:dyDescent="0.35">
      <c r="A153" s="5" t="s">
        <v>36</v>
      </c>
      <c r="B153" s="5" t="s">
        <v>35</v>
      </c>
      <c r="C153" s="5"/>
      <c r="D153" s="5"/>
      <c r="E153" s="5" t="s">
        <v>81</v>
      </c>
      <c r="F153" s="8" t="str">
        <f>VLOOKUP(E153,Mapping!$A$1:$C$71,3,0)</f>
        <v>Aarki</v>
      </c>
      <c r="G153" s="8" t="str">
        <f>VLOOKUP(E153,Mapping!$A$2:$B$207,2,0)</f>
        <v>Aarki</v>
      </c>
      <c r="H153" s="1" t="s">
        <v>658</v>
      </c>
      <c r="I153" s="2">
        <v>44407</v>
      </c>
      <c r="J153" s="126" t="str">
        <f>VLOOKUP(I153,Mapping!$H$2:$I$215,2,0)</f>
        <v>Post</v>
      </c>
      <c r="K153" s="127">
        <f>VLOOKUP(I153,Mapping!$H$2:$J$215,3,0)</f>
        <v>0</v>
      </c>
      <c r="L153" s="1">
        <v>1109.5678433999999</v>
      </c>
      <c r="M153" s="4" t="s">
        <v>170</v>
      </c>
      <c r="O153"/>
    </row>
    <row r="154" spans="1:15" x14ac:dyDescent="0.35">
      <c r="A154" s="5" t="s">
        <v>36</v>
      </c>
      <c r="B154" s="5" t="s">
        <v>35</v>
      </c>
      <c r="C154" s="5"/>
      <c r="D154" s="5"/>
      <c r="E154" s="5" t="s">
        <v>81</v>
      </c>
      <c r="F154" s="8" t="str">
        <f>VLOOKUP(E154,Mapping!$A$1:$C$71,3,0)</f>
        <v>Aarki</v>
      </c>
      <c r="G154" s="8" t="str">
        <f>VLOOKUP(E154,Mapping!$A$2:$B$207,2,0)</f>
        <v>Aarki</v>
      </c>
      <c r="H154" s="1" t="s">
        <v>658</v>
      </c>
      <c r="I154" s="2">
        <v>44408</v>
      </c>
      <c r="J154" s="126" t="str">
        <f>VLOOKUP(I154,Mapping!$H$2:$I$215,2,0)</f>
        <v>Post</v>
      </c>
      <c r="K154" s="127">
        <f>VLOOKUP(I154,Mapping!$H$2:$J$215,3,0)</f>
        <v>0</v>
      </c>
      <c r="L154" s="1">
        <v>1141.1568188000001</v>
      </c>
      <c r="M154" s="4" t="s">
        <v>170</v>
      </c>
      <c r="O154"/>
    </row>
    <row r="155" spans="1:15" x14ac:dyDescent="0.35">
      <c r="A155" s="5" t="s">
        <v>36</v>
      </c>
      <c r="B155" s="5" t="s">
        <v>35</v>
      </c>
      <c r="C155" s="5"/>
      <c r="D155" s="5"/>
      <c r="E155" s="5" t="s">
        <v>81</v>
      </c>
      <c r="F155" s="8" t="str">
        <f>VLOOKUP(E155,Mapping!$A$1:$C$71,3,0)</f>
        <v>Aarki</v>
      </c>
      <c r="G155" s="8" t="str">
        <f>VLOOKUP(E155,Mapping!$A$2:$B$207,2,0)</f>
        <v>Aarki</v>
      </c>
      <c r="H155" s="1" t="s">
        <v>658</v>
      </c>
      <c r="I155" s="2">
        <v>44409</v>
      </c>
      <c r="J155" s="126" t="str">
        <f>VLOOKUP(I155,Mapping!$H$2:$I$215,2,0)</f>
        <v>Post</v>
      </c>
      <c r="K155" s="127">
        <f>VLOOKUP(I155,Mapping!$H$2:$J$215,3,0)</f>
        <v>0</v>
      </c>
      <c r="L155" s="1">
        <v>1118.9337769000001</v>
      </c>
      <c r="M155" s="4" t="s">
        <v>170</v>
      </c>
      <c r="O155"/>
    </row>
    <row r="156" spans="1:15" x14ac:dyDescent="0.35">
      <c r="A156" s="5" t="s">
        <v>36</v>
      </c>
      <c r="B156" s="5" t="s">
        <v>35</v>
      </c>
      <c r="C156" s="5"/>
      <c r="D156" s="5"/>
      <c r="E156" s="5" t="s">
        <v>81</v>
      </c>
      <c r="F156" s="8" t="str">
        <f>VLOOKUP(E156,Mapping!$A$1:$C$71,3,0)</f>
        <v>Aarki</v>
      </c>
      <c r="G156" s="8" t="str">
        <f>VLOOKUP(E156,Mapping!$A$2:$B$207,2,0)</f>
        <v>Aarki</v>
      </c>
      <c r="H156" s="1" t="s">
        <v>658</v>
      </c>
      <c r="I156" s="2">
        <v>44410</v>
      </c>
      <c r="J156" s="126" t="str">
        <f>VLOOKUP(I156,Mapping!$H$2:$I$215,2,0)</f>
        <v>Post</v>
      </c>
      <c r="K156" s="127">
        <f>VLOOKUP(I156,Mapping!$H$2:$J$215,3,0)</f>
        <v>0</v>
      </c>
      <c r="L156" s="1">
        <v>1087.891582</v>
      </c>
      <c r="M156" s="4" t="s">
        <v>170</v>
      </c>
      <c r="O156"/>
    </row>
    <row r="157" spans="1:15" x14ac:dyDescent="0.35">
      <c r="A157" s="5" t="s">
        <v>36</v>
      </c>
      <c r="B157" s="5" t="s">
        <v>35</v>
      </c>
      <c r="C157" s="5"/>
      <c r="D157" s="5"/>
      <c r="E157" s="5" t="s">
        <v>81</v>
      </c>
      <c r="F157" s="8" t="str">
        <f>VLOOKUP(E157,Mapping!$A$1:$C$71,3,0)</f>
        <v>Aarki</v>
      </c>
      <c r="G157" s="8" t="str">
        <f>VLOOKUP(E157,Mapping!$A$2:$B$207,2,0)</f>
        <v>Aarki</v>
      </c>
      <c r="H157" s="1" t="s">
        <v>658</v>
      </c>
      <c r="I157" s="2">
        <v>44411</v>
      </c>
      <c r="J157" s="126" t="str">
        <f>VLOOKUP(I157,Mapping!$H$2:$I$215,2,0)</f>
        <v>Post</v>
      </c>
      <c r="K157" s="127">
        <f>VLOOKUP(I157,Mapping!$H$2:$J$215,3,0)</f>
        <v>0</v>
      </c>
      <c r="L157" s="1">
        <v>1063.4994412000001</v>
      </c>
      <c r="M157" s="4" t="s">
        <v>170</v>
      </c>
      <c r="O157"/>
    </row>
    <row r="158" spans="1:15" x14ac:dyDescent="0.35">
      <c r="A158" s="5" t="s">
        <v>36</v>
      </c>
      <c r="B158" s="5" t="s">
        <v>35</v>
      </c>
      <c r="C158" s="5"/>
      <c r="D158" s="5"/>
      <c r="E158" s="5" t="s">
        <v>81</v>
      </c>
      <c r="F158" s="8" t="str">
        <f>VLOOKUP(E158,Mapping!$A$1:$C$71,3,0)</f>
        <v>Aarki</v>
      </c>
      <c r="G158" s="8" t="str">
        <f>VLOOKUP(E158,Mapping!$A$2:$B$207,2,0)</f>
        <v>Aarki</v>
      </c>
      <c r="H158" s="1" t="s">
        <v>658</v>
      </c>
      <c r="I158" s="2">
        <v>44412</v>
      </c>
      <c r="J158" s="126" t="str">
        <f>VLOOKUP(I158,Mapping!$H$2:$I$215,2,0)</f>
        <v>Post</v>
      </c>
      <c r="K158" s="127">
        <f>VLOOKUP(I158,Mapping!$H$2:$J$215,3,0)</f>
        <v>0</v>
      </c>
      <c r="L158" s="1">
        <v>1063.0369146999999</v>
      </c>
      <c r="M158" s="4" t="s">
        <v>170</v>
      </c>
      <c r="O158"/>
    </row>
    <row r="159" spans="1:15" x14ac:dyDescent="0.35">
      <c r="A159" s="5" t="s">
        <v>36</v>
      </c>
      <c r="B159" s="5" t="s">
        <v>35</v>
      </c>
      <c r="C159" s="5"/>
      <c r="D159" s="5"/>
      <c r="E159" s="5" t="s">
        <v>81</v>
      </c>
      <c r="F159" s="8" t="str">
        <f>VLOOKUP(E159,Mapping!$A$1:$C$71,3,0)</f>
        <v>Aarki</v>
      </c>
      <c r="G159" s="8" t="str">
        <f>VLOOKUP(E159,Mapping!$A$2:$B$207,2,0)</f>
        <v>Aarki</v>
      </c>
      <c r="H159" s="1" t="s">
        <v>658</v>
      </c>
      <c r="I159" s="2">
        <v>44413</v>
      </c>
      <c r="J159" s="126" t="str">
        <f>VLOOKUP(I159,Mapping!$H$2:$I$215,2,0)</f>
        <v>Post</v>
      </c>
      <c r="K159" s="127">
        <f>VLOOKUP(I159,Mapping!$H$2:$J$215,3,0)</f>
        <v>0</v>
      </c>
      <c r="L159" s="1">
        <v>1062.1149172999999</v>
      </c>
      <c r="M159" s="4" t="s">
        <v>170</v>
      </c>
      <c r="O159"/>
    </row>
    <row r="160" spans="1:15" x14ac:dyDescent="0.35">
      <c r="A160" s="5" t="s">
        <v>36</v>
      </c>
      <c r="B160" s="5" t="s">
        <v>35</v>
      </c>
      <c r="C160" s="5"/>
      <c r="D160" s="5"/>
      <c r="E160" s="5" t="s">
        <v>81</v>
      </c>
      <c r="F160" s="8" t="str">
        <f>VLOOKUP(E160,Mapping!$A$1:$C$71,3,0)</f>
        <v>Aarki</v>
      </c>
      <c r="G160" s="8" t="str">
        <f>VLOOKUP(E160,Mapping!$A$2:$B$207,2,0)</f>
        <v>Aarki</v>
      </c>
      <c r="H160" s="1" t="s">
        <v>658</v>
      </c>
      <c r="I160" s="2">
        <v>44414</v>
      </c>
      <c r="J160" s="126" t="str">
        <f>VLOOKUP(I160,Mapping!$H$2:$I$215,2,0)</f>
        <v>Post</v>
      </c>
      <c r="K160" s="127">
        <f>VLOOKUP(I160,Mapping!$H$2:$J$215,3,0)</f>
        <v>0</v>
      </c>
      <c r="L160" s="1">
        <v>1040.4481125</v>
      </c>
      <c r="M160" s="4" t="s">
        <v>170</v>
      </c>
      <c r="O160"/>
    </row>
    <row r="161" spans="1:15" x14ac:dyDescent="0.35">
      <c r="A161" s="5" t="s">
        <v>36</v>
      </c>
      <c r="B161" s="5" t="s">
        <v>35</v>
      </c>
      <c r="C161" s="5"/>
      <c r="D161" s="5"/>
      <c r="E161" s="5" t="s">
        <v>81</v>
      </c>
      <c r="F161" s="8" t="str">
        <f>VLOOKUP(E161,Mapping!$A$1:$C$71,3,0)</f>
        <v>Aarki</v>
      </c>
      <c r="G161" s="8" t="str">
        <f>VLOOKUP(E161,Mapping!$A$2:$B$207,2,0)</f>
        <v>Aarki</v>
      </c>
      <c r="H161" s="1" t="s">
        <v>658</v>
      </c>
      <c r="I161" s="2">
        <v>44415</v>
      </c>
      <c r="J161" s="126" t="str">
        <f>VLOOKUP(I161,Mapping!$H$2:$I$215,2,0)</f>
        <v>Post</v>
      </c>
      <c r="K161" s="127">
        <f>VLOOKUP(I161,Mapping!$H$2:$J$215,3,0)</f>
        <v>0</v>
      </c>
      <c r="L161" s="1">
        <v>1030.0475885000001</v>
      </c>
      <c r="M161" s="4" t="s">
        <v>170</v>
      </c>
      <c r="O161"/>
    </row>
    <row r="162" spans="1:15" x14ac:dyDescent="0.35">
      <c r="A162" s="5" t="s">
        <v>36</v>
      </c>
      <c r="B162" s="5" t="s">
        <v>35</v>
      </c>
      <c r="C162" s="5"/>
      <c r="D162" s="5"/>
      <c r="E162" s="5" t="s">
        <v>81</v>
      </c>
      <c r="F162" s="8" t="str">
        <f>VLOOKUP(E162,Mapping!$A$1:$C$71,3,0)</f>
        <v>Aarki</v>
      </c>
      <c r="G162" s="8" t="str">
        <f>VLOOKUP(E162,Mapping!$A$2:$B$207,2,0)</f>
        <v>Aarki</v>
      </c>
      <c r="H162" s="1" t="s">
        <v>658</v>
      </c>
      <c r="I162" s="2">
        <v>44416</v>
      </c>
      <c r="J162" s="126" t="str">
        <f>VLOOKUP(I162,Mapping!$H$2:$I$215,2,0)</f>
        <v>Post</v>
      </c>
      <c r="K162" s="127">
        <f>VLOOKUP(I162,Mapping!$H$2:$J$215,3,0)</f>
        <v>0</v>
      </c>
      <c r="L162" s="1">
        <v>1028.3341236000001</v>
      </c>
      <c r="M162" s="4" t="s">
        <v>170</v>
      </c>
      <c r="O162"/>
    </row>
    <row r="163" spans="1:15" x14ac:dyDescent="0.35">
      <c r="A163" s="5" t="s">
        <v>36</v>
      </c>
      <c r="B163" s="5" t="s">
        <v>35</v>
      </c>
      <c r="C163" s="5"/>
      <c r="D163" s="5"/>
      <c r="E163" s="5" t="s">
        <v>81</v>
      </c>
      <c r="F163" s="8" t="str">
        <f>VLOOKUP(E163,Mapping!$A$1:$C$71,3,0)</f>
        <v>Aarki</v>
      </c>
      <c r="G163" s="8" t="str">
        <f>VLOOKUP(E163,Mapping!$A$2:$B$207,2,0)</f>
        <v>Aarki</v>
      </c>
      <c r="H163" s="1" t="s">
        <v>658</v>
      </c>
      <c r="I163" s="2">
        <v>44417</v>
      </c>
      <c r="J163" s="126" t="str">
        <f>VLOOKUP(I163,Mapping!$H$2:$I$215,2,0)</f>
        <v>Post</v>
      </c>
      <c r="K163" s="127">
        <f>VLOOKUP(I163,Mapping!$H$2:$J$215,3,0)</f>
        <v>0</v>
      </c>
      <c r="L163" s="1">
        <v>1026.375693</v>
      </c>
      <c r="M163" s="4" t="s">
        <v>170</v>
      </c>
      <c r="O163"/>
    </row>
    <row r="164" spans="1:15" x14ac:dyDescent="0.35">
      <c r="A164" s="5" t="s">
        <v>36</v>
      </c>
      <c r="B164" s="5" t="s">
        <v>35</v>
      </c>
      <c r="C164" s="5"/>
      <c r="D164" s="5"/>
      <c r="E164" s="5" t="s">
        <v>81</v>
      </c>
      <c r="F164" s="8" t="str">
        <f>VLOOKUP(E164,Mapping!$A$1:$C$71,3,0)</f>
        <v>Aarki</v>
      </c>
      <c r="G164" s="8" t="str">
        <f>VLOOKUP(E164,Mapping!$A$2:$B$207,2,0)</f>
        <v>Aarki</v>
      </c>
      <c r="H164" s="1" t="s">
        <v>658</v>
      </c>
      <c r="I164" s="2">
        <v>44418</v>
      </c>
      <c r="J164" s="126" t="str">
        <f>VLOOKUP(I164,Mapping!$H$2:$I$215,2,0)</f>
        <v>Post</v>
      </c>
      <c r="K164" s="127">
        <f>VLOOKUP(I164,Mapping!$H$2:$J$215,3,0)</f>
        <v>0</v>
      </c>
      <c r="L164" s="1">
        <v>1036.4298965</v>
      </c>
      <c r="M164" s="4" t="s">
        <v>170</v>
      </c>
      <c r="O164"/>
    </row>
    <row r="165" spans="1:15" x14ac:dyDescent="0.35">
      <c r="A165" s="5" t="s">
        <v>36</v>
      </c>
      <c r="B165" s="5" t="s">
        <v>35</v>
      </c>
      <c r="C165" s="5"/>
      <c r="D165" s="5"/>
      <c r="E165" s="5" t="s">
        <v>81</v>
      </c>
      <c r="F165" s="8" t="str">
        <f>VLOOKUP(E165,Mapping!$A$1:$C$71,3,0)</f>
        <v>Aarki</v>
      </c>
      <c r="G165" s="8" t="str">
        <f>VLOOKUP(E165,Mapping!$A$2:$B$207,2,0)</f>
        <v>Aarki</v>
      </c>
      <c r="H165" s="1" t="s">
        <v>658</v>
      </c>
      <c r="I165" s="2">
        <v>44419</v>
      </c>
      <c r="J165" s="126" t="str">
        <f>VLOOKUP(I165,Mapping!$H$2:$I$215,2,0)</f>
        <v>Post</v>
      </c>
      <c r="K165" s="127">
        <f>VLOOKUP(I165,Mapping!$H$2:$J$215,3,0)</f>
        <v>0</v>
      </c>
      <c r="L165" s="1">
        <v>1041.3885465000001</v>
      </c>
      <c r="M165" s="4" t="s">
        <v>170</v>
      </c>
      <c r="O165"/>
    </row>
    <row r="166" spans="1:15" x14ac:dyDescent="0.35">
      <c r="A166" s="5" t="s">
        <v>36</v>
      </c>
      <c r="B166" s="5" t="s">
        <v>35</v>
      </c>
      <c r="C166" s="5"/>
      <c r="D166" s="5"/>
      <c r="E166" s="5" t="s">
        <v>81</v>
      </c>
      <c r="F166" s="8" t="str">
        <f>VLOOKUP(E166,Mapping!$A$1:$C$71,3,0)</f>
        <v>Aarki</v>
      </c>
      <c r="G166" s="8" t="str">
        <f>VLOOKUP(E166,Mapping!$A$2:$B$207,2,0)</f>
        <v>Aarki</v>
      </c>
      <c r="H166" s="1" t="s">
        <v>658</v>
      </c>
      <c r="I166" s="2">
        <v>44420</v>
      </c>
      <c r="J166" s="126" t="str">
        <f>VLOOKUP(I166,Mapping!$H$2:$I$215,2,0)</f>
        <v>Post</v>
      </c>
      <c r="K166" s="127">
        <f>VLOOKUP(I166,Mapping!$H$2:$J$215,3,0)</f>
        <v>0</v>
      </c>
      <c r="L166" s="1">
        <v>1059.3055715999999</v>
      </c>
      <c r="M166" s="4" t="s">
        <v>170</v>
      </c>
      <c r="O166"/>
    </row>
    <row r="167" spans="1:15" x14ac:dyDescent="0.35">
      <c r="A167" s="5" t="s">
        <v>36</v>
      </c>
      <c r="B167" s="5" t="s">
        <v>35</v>
      </c>
      <c r="C167" s="5"/>
      <c r="D167" s="5"/>
      <c r="E167" s="5" t="s">
        <v>81</v>
      </c>
      <c r="F167" s="8" t="str">
        <f>VLOOKUP(E167,Mapping!$A$1:$C$71,3,0)</f>
        <v>Aarki</v>
      </c>
      <c r="G167" s="8" t="str">
        <f>VLOOKUP(E167,Mapping!$A$2:$B$207,2,0)</f>
        <v>Aarki</v>
      </c>
      <c r="H167" s="1" t="s">
        <v>658</v>
      </c>
      <c r="I167" s="2">
        <v>44421</v>
      </c>
      <c r="J167" s="126" t="str">
        <f>VLOOKUP(I167,Mapping!$H$2:$I$215,2,0)</f>
        <v>Post</v>
      </c>
      <c r="K167" s="127">
        <f>VLOOKUP(I167,Mapping!$H$2:$J$215,3,0)</f>
        <v>0</v>
      </c>
      <c r="L167" s="1">
        <v>1064.8418325</v>
      </c>
      <c r="M167" s="4" t="s">
        <v>170</v>
      </c>
      <c r="O167"/>
    </row>
    <row r="168" spans="1:15" x14ac:dyDescent="0.35">
      <c r="A168" s="5" t="s">
        <v>36</v>
      </c>
      <c r="B168" s="5" t="s">
        <v>35</v>
      </c>
      <c r="C168" s="5"/>
      <c r="D168" s="5"/>
      <c r="E168" s="5" t="s">
        <v>81</v>
      </c>
      <c r="F168" s="8" t="str">
        <f>VLOOKUP(E168,Mapping!$A$1:$C$71,3,0)</f>
        <v>Aarki</v>
      </c>
      <c r="G168" s="8" t="str">
        <f>VLOOKUP(E168,Mapping!$A$2:$B$207,2,0)</f>
        <v>Aarki</v>
      </c>
      <c r="H168" s="1" t="s">
        <v>658</v>
      </c>
      <c r="I168" s="2">
        <v>44422</v>
      </c>
      <c r="J168" s="126" t="str">
        <f>VLOOKUP(I168,Mapping!$H$2:$I$215,2,0)</f>
        <v>Post</v>
      </c>
      <c r="K168" s="127">
        <f>VLOOKUP(I168,Mapping!$H$2:$J$215,3,0)</f>
        <v>0</v>
      </c>
      <c r="L168" s="1">
        <v>1081.3475963999999</v>
      </c>
      <c r="M168" s="4" t="s">
        <v>170</v>
      </c>
      <c r="O168"/>
    </row>
    <row r="169" spans="1:15" x14ac:dyDescent="0.35">
      <c r="A169" s="5" t="s">
        <v>36</v>
      </c>
      <c r="B169" s="5" t="s">
        <v>35</v>
      </c>
      <c r="C169" s="5"/>
      <c r="D169" s="5"/>
      <c r="E169" s="5" t="s">
        <v>81</v>
      </c>
      <c r="F169" s="8" t="str">
        <f>VLOOKUP(E169,Mapping!$A$1:$C$71,3,0)</f>
        <v>Aarki</v>
      </c>
      <c r="G169" s="8" t="str">
        <f>VLOOKUP(E169,Mapping!$A$2:$B$207,2,0)</f>
        <v>Aarki</v>
      </c>
      <c r="H169" s="1" t="s">
        <v>658</v>
      </c>
      <c r="I169" s="2">
        <v>44423</v>
      </c>
      <c r="J169" s="126" t="str">
        <f>VLOOKUP(I169,Mapping!$H$2:$I$215,2,0)</f>
        <v>Post</v>
      </c>
      <c r="K169" s="127">
        <f>VLOOKUP(I169,Mapping!$H$2:$J$215,3,0)</f>
        <v>0</v>
      </c>
      <c r="L169" s="1">
        <v>1108.4443223000001</v>
      </c>
      <c r="M169" s="4" t="s">
        <v>170</v>
      </c>
      <c r="O169"/>
    </row>
    <row r="170" spans="1:15" x14ac:dyDescent="0.35">
      <c r="A170" s="5" t="s">
        <v>36</v>
      </c>
      <c r="B170" s="5" t="s">
        <v>35</v>
      </c>
      <c r="C170" s="5"/>
      <c r="D170" s="5"/>
      <c r="E170" s="5" t="s">
        <v>81</v>
      </c>
      <c r="F170" s="8" t="str">
        <f>VLOOKUP(E170,Mapping!$A$1:$C$71,3,0)</f>
        <v>Aarki</v>
      </c>
      <c r="G170" s="8" t="str">
        <f>VLOOKUP(E170,Mapping!$A$2:$B$207,2,0)</f>
        <v>Aarki</v>
      </c>
      <c r="H170" s="1" t="s">
        <v>658</v>
      </c>
      <c r="I170" s="2">
        <v>44424</v>
      </c>
      <c r="J170" s="126" t="str">
        <f>VLOOKUP(I170,Mapping!$H$2:$I$215,2,0)</f>
        <v>Post</v>
      </c>
      <c r="K170" s="127">
        <f>VLOOKUP(I170,Mapping!$H$2:$J$215,3,0)</f>
        <v>0</v>
      </c>
      <c r="L170" s="1">
        <v>1135.2030162000001</v>
      </c>
      <c r="M170" s="4" t="s">
        <v>170</v>
      </c>
      <c r="O170"/>
    </row>
    <row r="171" spans="1:15" x14ac:dyDescent="0.35">
      <c r="A171" s="5" t="s">
        <v>36</v>
      </c>
      <c r="B171" s="5" t="s">
        <v>35</v>
      </c>
      <c r="C171" s="5"/>
      <c r="D171" s="5"/>
      <c r="E171" s="5" t="s">
        <v>81</v>
      </c>
      <c r="F171" s="8" t="str">
        <f>VLOOKUP(E171,Mapping!$A$1:$C$71,3,0)</f>
        <v>Aarki</v>
      </c>
      <c r="G171" s="8" t="str">
        <f>VLOOKUP(E171,Mapping!$A$2:$B$207,2,0)</f>
        <v>Aarki</v>
      </c>
      <c r="H171" s="1" t="s">
        <v>658</v>
      </c>
      <c r="I171" s="2">
        <v>44425</v>
      </c>
      <c r="J171" s="126" t="str">
        <f>VLOOKUP(I171,Mapping!$H$2:$I$215,2,0)</f>
        <v>Post</v>
      </c>
      <c r="K171" s="127">
        <f>VLOOKUP(I171,Mapping!$H$2:$J$215,3,0)</f>
        <v>0</v>
      </c>
      <c r="L171" s="1">
        <v>1174.8351714</v>
      </c>
      <c r="M171" s="4" t="s">
        <v>170</v>
      </c>
      <c r="O171"/>
    </row>
    <row r="172" spans="1:15" x14ac:dyDescent="0.35">
      <c r="A172" s="5" t="s">
        <v>36</v>
      </c>
      <c r="B172" s="5" t="s">
        <v>35</v>
      </c>
      <c r="C172" s="5"/>
      <c r="D172" s="5"/>
      <c r="E172" s="5" t="s">
        <v>81</v>
      </c>
      <c r="F172" s="8" t="str">
        <f>VLOOKUP(E172,Mapping!$A$1:$C$71,3,0)</f>
        <v>Aarki</v>
      </c>
      <c r="G172" s="8" t="str">
        <f>VLOOKUP(E172,Mapping!$A$2:$B$207,2,0)</f>
        <v>Aarki</v>
      </c>
      <c r="H172" s="1" t="s">
        <v>658</v>
      </c>
      <c r="I172" s="2">
        <v>44426</v>
      </c>
      <c r="J172" s="126" t="str">
        <f>VLOOKUP(I172,Mapping!$H$2:$I$215,2,0)</f>
        <v>Post</v>
      </c>
      <c r="K172" s="127">
        <f>VLOOKUP(I172,Mapping!$H$2:$J$215,3,0)</f>
        <v>0</v>
      </c>
      <c r="L172" s="1">
        <v>1228.4864161999999</v>
      </c>
      <c r="M172" s="4" t="s">
        <v>170</v>
      </c>
      <c r="O172"/>
    </row>
    <row r="173" spans="1:15" x14ac:dyDescent="0.35">
      <c r="A173" s="5" t="s">
        <v>36</v>
      </c>
      <c r="B173" s="5" t="s">
        <v>35</v>
      </c>
      <c r="C173" s="5"/>
      <c r="D173" s="5"/>
      <c r="E173" s="5" t="s">
        <v>81</v>
      </c>
      <c r="F173" s="8" t="str">
        <f>VLOOKUP(E173,Mapping!$A$1:$C$71,3,0)</f>
        <v>Aarki</v>
      </c>
      <c r="G173" s="8" t="str">
        <f>VLOOKUP(E173,Mapping!$A$2:$B$207,2,0)</f>
        <v>Aarki</v>
      </c>
      <c r="H173" s="1" t="s">
        <v>658</v>
      </c>
      <c r="I173" s="2">
        <v>44427</v>
      </c>
      <c r="J173" s="126" t="str">
        <f>VLOOKUP(I173,Mapping!$H$2:$I$215,2,0)</f>
        <v>Post</v>
      </c>
      <c r="K173" s="127">
        <f>VLOOKUP(I173,Mapping!$H$2:$J$215,3,0)</f>
        <v>0</v>
      </c>
      <c r="L173" s="1">
        <v>1275.4660342</v>
      </c>
      <c r="M173" s="4" t="s">
        <v>170</v>
      </c>
      <c r="O173"/>
    </row>
    <row r="174" spans="1:15" x14ac:dyDescent="0.35">
      <c r="A174" s="5" t="s">
        <v>36</v>
      </c>
      <c r="B174" s="5" t="s">
        <v>35</v>
      </c>
      <c r="C174" s="5"/>
      <c r="D174" s="5"/>
      <c r="E174" s="5" t="s">
        <v>81</v>
      </c>
      <c r="F174" s="8" t="str">
        <f>VLOOKUP(E174,Mapping!$A$1:$C$71,3,0)</f>
        <v>Aarki</v>
      </c>
      <c r="G174" s="8" t="str">
        <f>VLOOKUP(E174,Mapping!$A$2:$B$207,2,0)</f>
        <v>Aarki</v>
      </c>
      <c r="H174" s="1" t="s">
        <v>658</v>
      </c>
      <c r="I174" s="2">
        <v>44428</v>
      </c>
      <c r="J174" s="126" t="str">
        <f>VLOOKUP(I174,Mapping!$H$2:$I$215,2,0)</f>
        <v>Post</v>
      </c>
      <c r="K174" s="127">
        <f>VLOOKUP(I174,Mapping!$H$2:$J$215,3,0)</f>
        <v>0</v>
      </c>
      <c r="L174" s="1">
        <v>1300.1446148</v>
      </c>
      <c r="M174" s="4" t="s">
        <v>170</v>
      </c>
      <c r="O174"/>
    </row>
    <row r="175" spans="1:15" x14ac:dyDescent="0.35">
      <c r="A175" s="5" t="s">
        <v>36</v>
      </c>
      <c r="B175" s="5" t="s">
        <v>35</v>
      </c>
      <c r="C175" s="5"/>
      <c r="D175" s="5"/>
      <c r="E175" s="5" t="s">
        <v>81</v>
      </c>
      <c r="F175" s="8" t="str">
        <f>VLOOKUP(E175,Mapping!$A$1:$C$71,3,0)</f>
        <v>Aarki</v>
      </c>
      <c r="G175" s="8" t="str">
        <f>VLOOKUP(E175,Mapping!$A$2:$B$207,2,0)</f>
        <v>Aarki</v>
      </c>
      <c r="H175" s="1" t="s">
        <v>658</v>
      </c>
      <c r="I175" s="2">
        <v>44429</v>
      </c>
      <c r="J175" s="126" t="str">
        <f>VLOOKUP(I175,Mapping!$H$2:$I$215,2,0)</f>
        <v>Post</v>
      </c>
      <c r="K175" s="127">
        <f>VLOOKUP(I175,Mapping!$H$2:$J$215,3,0)</f>
        <v>0</v>
      </c>
      <c r="L175" s="1">
        <v>1370.3936596000001</v>
      </c>
      <c r="M175" s="4" t="s">
        <v>170</v>
      </c>
      <c r="O175"/>
    </row>
    <row r="176" spans="1:15" x14ac:dyDescent="0.35">
      <c r="A176" s="5" t="s">
        <v>36</v>
      </c>
      <c r="B176" s="5" t="s">
        <v>35</v>
      </c>
      <c r="C176" s="5"/>
      <c r="D176" s="5"/>
      <c r="E176" s="5" t="s">
        <v>81</v>
      </c>
      <c r="F176" s="8" t="str">
        <f>VLOOKUP(E176,Mapping!$A$1:$C$71,3,0)</f>
        <v>Aarki</v>
      </c>
      <c r="G176" s="8" t="str">
        <f>VLOOKUP(E176,Mapping!$A$2:$B$207,2,0)</f>
        <v>Aarki</v>
      </c>
      <c r="H176" s="1" t="s">
        <v>658</v>
      </c>
      <c r="I176" s="2">
        <v>44430</v>
      </c>
      <c r="J176" s="126" t="str">
        <f>VLOOKUP(I176,Mapping!$H$2:$I$215,2,0)</f>
        <v>Post</v>
      </c>
      <c r="K176" s="127">
        <f>VLOOKUP(I176,Mapping!$H$2:$J$215,3,0)</f>
        <v>0</v>
      </c>
      <c r="L176" s="1">
        <v>1530.6216979999999</v>
      </c>
      <c r="M176" s="4" t="s">
        <v>170</v>
      </c>
      <c r="O176"/>
    </row>
    <row r="177" spans="1:15" x14ac:dyDescent="0.35">
      <c r="A177" s="5" t="s">
        <v>36</v>
      </c>
      <c r="B177" s="5" t="s">
        <v>35</v>
      </c>
      <c r="C177" s="5"/>
      <c r="D177" s="5"/>
      <c r="E177" s="5" t="s">
        <v>81</v>
      </c>
      <c r="F177" s="8" t="str">
        <f>VLOOKUP(E177,Mapping!$A$1:$C$71,3,0)</f>
        <v>Aarki</v>
      </c>
      <c r="G177" s="8" t="str">
        <f>VLOOKUP(E177,Mapping!$A$2:$B$207,2,0)</f>
        <v>Aarki</v>
      </c>
      <c r="H177" s="1" t="s">
        <v>658</v>
      </c>
      <c r="I177" s="2">
        <v>44431</v>
      </c>
      <c r="J177" s="126" t="str">
        <f>VLOOKUP(I177,Mapping!$H$2:$I$215,2,0)</f>
        <v>Post</v>
      </c>
      <c r="K177" s="127">
        <f>VLOOKUP(I177,Mapping!$H$2:$J$215,3,0)</f>
        <v>0</v>
      </c>
      <c r="L177" s="1">
        <v>1601.2734143</v>
      </c>
      <c r="M177" s="4" t="s">
        <v>170</v>
      </c>
      <c r="O177"/>
    </row>
    <row r="178" spans="1:15" x14ac:dyDescent="0.35">
      <c r="A178" s="5" t="s">
        <v>36</v>
      </c>
      <c r="B178" s="5" t="s">
        <v>35</v>
      </c>
      <c r="C178" s="5"/>
      <c r="D178" s="5"/>
      <c r="E178" s="5" t="s">
        <v>81</v>
      </c>
      <c r="F178" s="8" t="str">
        <f>VLOOKUP(E178,Mapping!$A$1:$C$71,3,0)</f>
        <v>Aarki</v>
      </c>
      <c r="G178" s="8" t="str">
        <f>VLOOKUP(E178,Mapping!$A$2:$B$207,2,0)</f>
        <v>Aarki</v>
      </c>
      <c r="H178" s="1" t="s">
        <v>658</v>
      </c>
      <c r="I178" s="2">
        <v>44432</v>
      </c>
      <c r="J178" s="126" t="str">
        <f>VLOOKUP(I178,Mapping!$H$2:$I$215,2,0)</f>
        <v>Post</v>
      </c>
      <c r="K178" s="127">
        <f>VLOOKUP(I178,Mapping!$H$2:$J$215,3,0)</f>
        <v>0</v>
      </c>
      <c r="L178" s="1">
        <v>1648.4335566</v>
      </c>
      <c r="M178" s="4" t="s">
        <v>170</v>
      </c>
      <c r="O178"/>
    </row>
    <row r="179" spans="1:15" x14ac:dyDescent="0.35">
      <c r="A179" s="5" t="s">
        <v>36</v>
      </c>
      <c r="B179" s="5" t="s">
        <v>35</v>
      </c>
      <c r="C179" s="5"/>
      <c r="D179" s="5"/>
      <c r="E179" s="5" t="s">
        <v>81</v>
      </c>
      <c r="F179" s="8" t="str">
        <f>VLOOKUP(E179,Mapping!$A$1:$C$71,3,0)</f>
        <v>Aarki</v>
      </c>
      <c r="G179" s="8" t="str">
        <f>VLOOKUP(E179,Mapping!$A$2:$B$207,2,0)</f>
        <v>Aarki</v>
      </c>
      <c r="H179" s="1" t="s">
        <v>658</v>
      </c>
      <c r="I179" s="2">
        <v>44433</v>
      </c>
      <c r="J179" s="126" t="str">
        <f>VLOOKUP(I179,Mapping!$H$2:$I$215,2,0)</f>
        <v>Post</v>
      </c>
      <c r="K179" s="127">
        <f>VLOOKUP(I179,Mapping!$H$2:$J$215,3,0)</f>
        <v>0</v>
      </c>
      <c r="L179" s="1">
        <v>1676.6173421999999</v>
      </c>
      <c r="M179" s="4" t="s">
        <v>170</v>
      </c>
      <c r="O179"/>
    </row>
    <row r="180" spans="1:15" x14ac:dyDescent="0.35">
      <c r="A180" s="5" t="s">
        <v>36</v>
      </c>
      <c r="B180" s="5" t="s">
        <v>35</v>
      </c>
      <c r="C180" s="5"/>
      <c r="D180" s="5"/>
      <c r="E180" s="5" t="s">
        <v>81</v>
      </c>
      <c r="F180" s="8" t="str">
        <f>VLOOKUP(E180,Mapping!$A$1:$C$71,3,0)</f>
        <v>Aarki</v>
      </c>
      <c r="G180" s="8" t="str">
        <f>VLOOKUP(E180,Mapping!$A$2:$B$207,2,0)</f>
        <v>Aarki</v>
      </c>
      <c r="H180" s="1" t="s">
        <v>658</v>
      </c>
      <c r="I180" s="2">
        <v>44434</v>
      </c>
      <c r="J180" s="126" t="str">
        <f>VLOOKUP(I180,Mapping!$H$2:$I$215,2,0)</f>
        <v>Post</v>
      </c>
      <c r="K180" s="127">
        <f>VLOOKUP(I180,Mapping!$H$2:$J$215,3,0)</f>
        <v>0</v>
      </c>
      <c r="L180" s="1">
        <v>1652.8414461</v>
      </c>
      <c r="M180" s="4" t="s">
        <v>170</v>
      </c>
      <c r="O180"/>
    </row>
    <row r="181" spans="1:15" x14ac:dyDescent="0.35">
      <c r="A181" s="5" t="s">
        <v>36</v>
      </c>
      <c r="B181" s="5" t="s">
        <v>35</v>
      </c>
      <c r="C181" s="5"/>
      <c r="D181" s="5"/>
      <c r="E181" s="5" t="s">
        <v>81</v>
      </c>
      <c r="F181" s="8" t="str">
        <f>VLOOKUP(E181,Mapping!$A$1:$C$71,3,0)</f>
        <v>Aarki</v>
      </c>
      <c r="G181" s="8" t="str">
        <f>VLOOKUP(E181,Mapping!$A$2:$B$207,2,0)</f>
        <v>Aarki</v>
      </c>
      <c r="H181" s="1" t="s">
        <v>658</v>
      </c>
      <c r="I181" s="2">
        <v>44435</v>
      </c>
      <c r="J181" s="126" t="str">
        <f>VLOOKUP(I181,Mapping!$H$2:$I$215,2,0)</f>
        <v>Post</v>
      </c>
      <c r="K181" s="127">
        <f>VLOOKUP(I181,Mapping!$H$2:$J$215,3,0)</f>
        <v>0</v>
      </c>
      <c r="L181" s="1">
        <v>1637.0784649</v>
      </c>
      <c r="M181" s="4" t="s">
        <v>170</v>
      </c>
      <c r="O181"/>
    </row>
    <row r="182" spans="1:15" x14ac:dyDescent="0.35">
      <c r="A182" s="5" t="s">
        <v>36</v>
      </c>
      <c r="B182" s="5" t="s">
        <v>35</v>
      </c>
      <c r="C182" s="5"/>
      <c r="D182" s="5"/>
      <c r="E182" s="5" t="s">
        <v>81</v>
      </c>
      <c r="F182" s="8" t="str">
        <f>VLOOKUP(E182,Mapping!$A$1:$C$71,3,0)</f>
        <v>Aarki</v>
      </c>
      <c r="G182" s="8" t="str">
        <f>VLOOKUP(E182,Mapping!$A$2:$B$207,2,0)</f>
        <v>Aarki</v>
      </c>
      <c r="H182" s="1" t="s">
        <v>658</v>
      </c>
      <c r="I182" s="2">
        <v>44436</v>
      </c>
      <c r="J182" s="126" t="str">
        <f>VLOOKUP(I182,Mapping!$H$2:$I$215,2,0)</f>
        <v>Post</v>
      </c>
      <c r="K182" s="127">
        <f>VLOOKUP(I182,Mapping!$H$2:$J$215,3,0)</f>
        <v>0</v>
      </c>
      <c r="L182" s="1">
        <v>1606.4477555000001</v>
      </c>
      <c r="M182" s="4" t="s">
        <v>170</v>
      </c>
      <c r="O182"/>
    </row>
    <row r="183" spans="1:15" x14ac:dyDescent="0.35">
      <c r="A183" s="5" t="s">
        <v>36</v>
      </c>
      <c r="B183" s="5" t="s">
        <v>35</v>
      </c>
      <c r="C183" s="5"/>
      <c r="D183" s="5"/>
      <c r="E183" s="5" t="s">
        <v>81</v>
      </c>
      <c r="F183" s="8" t="str">
        <f>VLOOKUP(E183,Mapping!$A$1:$C$71,3,0)</f>
        <v>Aarki</v>
      </c>
      <c r="G183" s="8" t="str">
        <f>VLOOKUP(E183,Mapping!$A$2:$B$207,2,0)</f>
        <v>Aarki</v>
      </c>
      <c r="H183" s="1" t="s">
        <v>658</v>
      </c>
      <c r="I183" s="2">
        <v>44437</v>
      </c>
      <c r="J183" s="126" t="str">
        <f>VLOOKUP(I183,Mapping!$H$2:$I$215,2,0)</f>
        <v>Post</v>
      </c>
      <c r="K183" s="127">
        <f>VLOOKUP(I183,Mapping!$H$2:$J$215,3,0)</f>
        <v>0</v>
      </c>
      <c r="L183" s="1">
        <v>1620.4494993000001</v>
      </c>
      <c r="M183" s="4" t="s">
        <v>170</v>
      </c>
      <c r="O183"/>
    </row>
    <row r="184" spans="1:15" x14ac:dyDescent="0.35">
      <c r="A184" s="5" t="s">
        <v>36</v>
      </c>
      <c r="B184" s="5" t="s">
        <v>35</v>
      </c>
      <c r="C184" s="5"/>
      <c r="D184" s="5"/>
      <c r="E184" s="5" t="s">
        <v>81</v>
      </c>
      <c r="F184" s="8" t="str">
        <f>VLOOKUP(E184,Mapping!$A$1:$C$71,3,0)</f>
        <v>Aarki</v>
      </c>
      <c r="G184" s="8" t="str">
        <f>VLOOKUP(E184,Mapping!$A$2:$B$207,2,0)</f>
        <v>Aarki</v>
      </c>
      <c r="H184" s="1" t="s">
        <v>658</v>
      </c>
      <c r="I184" s="2">
        <v>44438</v>
      </c>
      <c r="J184" s="126" t="str">
        <f>VLOOKUP(I184,Mapping!$H$2:$I$215,2,0)</f>
        <v>Post</v>
      </c>
      <c r="K184" s="127">
        <f>VLOOKUP(I184,Mapping!$H$2:$J$215,3,0)</f>
        <v>0</v>
      </c>
      <c r="L184" s="1">
        <v>1659.6747507</v>
      </c>
      <c r="M184" s="4" t="s">
        <v>170</v>
      </c>
      <c r="O184"/>
    </row>
    <row r="185" spans="1:15" x14ac:dyDescent="0.35">
      <c r="A185" s="5" t="s">
        <v>36</v>
      </c>
      <c r="B185" s="5" t="s">
        <v>35</v>
      </c>
      <c r="C185" s="5"/>
      <c r="D185" s="5"/>
      <c r="E185" s="5" t="s">
        <v>81</v>
      </c>
      <c r="F185" s="8" t="str">
        <f>VLOOKUP(E185,Mapping!$A$1:$C$71,3,0)</f>
        <v>Aarki</v>
      </c>
      <c r="G185" s="8" t="str">
        <f>VLOOKUP(E185,Mapping!$A$2:$B$207,2,0)</f>
        <v>Aarki</v>
      </c>
      <c r="H185" s="1" t="s">
        <v>658</v>
      </c>
      <c r="I185" s="2">
        <v>44439</v>
      </c>
      <c r="J185" s="126" t="str">
        <f>VLOOKUP(I185,Mapping!$H$2:$I$215,2,0)</f>
        <v>Post</v>
      </c>
      <c r="K185" s="127">
        <f>VLOOKUP(I185,Mapping!$H$2:$J$215,3,0)</f>
        <v>0</v>
      </c>
      <c r="L185" s="1">
        <v>1686.8128813999999</v>
      </c>
      <c r="M185" s="4" t="s">
        <v>170</v>
      </c>
      <c r="O185"/>
    </row>
    <row r="186" spans="1:15" x14ac:dyDescent="0.35">
      <c r="A186" s="5" t="s">
        <v>36</v>
      </c>
      <c r="B186" s="5" t="s">
        <v>35</v>
      </c>
      <c r="C186" s="5"/>
      <c r="D186" s="5"/>
      <c r="E186" s="5" t="s">
        <v>81</v>
      </c>
      <c r="F186" s="8" t="str">
        <f>VLOOKUP(E186,Mapping!$A$1:$C$71,3,0)</f>
        <v>Aarki</v>
      </c>
      <c r="G186" s="8" t="str">
        <f>VLOOKUP(E186,Mapping!$A$2:$B$207,2,0)</f>
        <v>Aarki</v>
      </c>
      <c r="H186" s="1" t="s">
        <v>658</v>
      </c>
      <c r="I186" s="2">
        <v>44440</v>
      </c>
      <c r="J186" s="126" t="str">
        <f>VLOOKUP(I186,Mapping!$H$2:$I$215,2,0)</f>
        <v>Post</v>
      </c>
      <c r="K186" s="127">
        <f>VLOOKUP(I186,Mapping!$H$2:$J$215,3,0)</f>
        <v>0</v>
      </c>
      <c r="L186" s="1">
        <v>1685.4504374999999</v>
      </c>
      <c r="M186" s="4" t="s">
        <v>170</v>
      </c>
      <c r="O186"/>
    </row>
    <row r="187" spans="1:15" x14ac:dyDescent="0.35">
      <c r="A187" s="5" t="s">
        <v>36</v>
      </c>
      <c r="B187" s="5" t="s">
        <v>35</v>
      </c>
      <c r="C187" s="5"/>
      <c r="D187" s="5"/>
      <c r="E187" s="5" t="s">
        <v>81</v>
      </c>
      <c r="F187" s="8" t="str">
        <f>VLOOKUP(E187,Mapping!$A$1:$C$71,3,0)</f>
        <v>Aarki</v>
      </c>
      <c r="G187" s="8" t="str">
        <f>VLOOKUP(E187,Mapping!$A$2:$B$207,2,0)</f>
        <v>Aarki</v>
      </c>
      <c r="H187" s="1" t="s">
        <v>658</v>
      </c>
      <c r="I187" s="2">
        <v>44441</v>
      </c>
      <c r="J187" s="126" t="str">
        <f>VLOOKUP(I187,Mapping!$H$2:$I$215,2,0)</f>
        <v>Post</v>
      </c>
      <c r="K187" s="127">
        <f>VLOOKUP(I187,Mapping!$H$2:$J$215,3,0)</f>
        <v>0</v>
      </c>
      <c r="L187" s="1">
        <v>1644.1293439000001</v>
      </c>
      <c r="M187" s="4" t="s">
        <v>170</v>
      </c>
      <c r="O187"/>
    </row>
    <row r="188" spans="1:15" x14ac:dyDescent="0.35">
      <c r="A188" s="5" t="s">
        <v>36</v>
      </c>
      <c r="B188" s="5" t="s">
        <v>35</v>
      </c>
      <c r="C188" s="5"/>
      <c r="D188" s="5"/>
      <c r="E188" s="5" t="s">
        <v>81</v>
      </c>
      <c r="F188" s="8" t="str">
        <f>VLOOKUP(E188,Mapping!$A$1:$C$71,3,0)</f>
        <v>Aarki</v>
      </c>
      <c r="G188" s="8" t="str">
        <f>VLOOKUP(E188,Mapping!$A$2:$B$207,2,0)</f>
        <v>Aarki</v>
      </c>
      <c r="H188" s="1" t="s">
        <v>658</v>
      </c>
      <c r="I188" s="2">
        <v>44442</v>
      </c>
      <c r="J188" s="126" t="str">
        <f>VLOOKUP(I188,Mapping!$H$2:$I$215,2,0)</f>
        <v>Post</v>
      </c>
      <c r="K188" s="127">
        <f>VLOOKUP(I188,Mapping!$H$2:$J$215,3,0)</f>
        <v>0</v>
      </c>
      <c r="L188" s="1">
        <v>1565.8645282</v>
      </c>
      <c r="M188" s="4" t="s">
        <v>170</v>
      </c>
      <c r="O188"/>
    </row>
    <row r="189" spans="1:15" x14ac:dyDescent="0.35">
      <c r="A189" s="5" t="s">
        <v>36</v>
      </c>
      <c r="B189" s="5" t="s">
        <v>35</v>
      </c>
      <c r="C189" s="5"/>
      <c r="D189" s="5"/>
      <c r="E189" s="5" t="s">
        <v>81</v>
      </c>
      <c r="F189" s="8" t="str">
        <f>VLOOKUP(E189,Mapping!$A$1:$C$71,3,0)</f>
        <v>Aarki</v>
      </c>
      <c r="G189" s="8" t="str">
        <f>VLOOKUP(E189,Mapping!$A$2:$B$207,2,0)</f>
        <v>Aarki</v>
      </c>
      <c r="H189" s="1" t="s">
        <v>658</v>
      </c>
      <c r="I189" s="2">
        <v>44443</v>
      </c>
      <c r="J189" s="126" t="str">
        <f>VLOOKUP(I189,Mapping!$H$2:$I$215,2,0)</f>
        <v>Post</v>
      </c>
      <c r="K189" s="127">
        <f>VLOOKUP(I189,Mapping!$H$2:$J$215,3,0)</f>
        <v>0</v>
      </c>
      <c r="L189" s="1">
        <v>1580.4021554999999</v>
      </c>
      <c r="M189" s="4" t="s">
        <v>170</v>
      </c>
      <c r="O189"/>
    </row>
    <row r="190" spans="1:15" x14ac:dyDescent="0.35">
      <c r="A190" s="5" t="s">
        <v>36</v>
      </c>
      <c r="B190" s="5" t="s">
        <v>35</v>
      </c>
      <c r="C190" s="5"/>
      <c r="D190" s="5"/>
      <c r="E190" s="5" t="s">
        <v>81</v>
      </c>
      <c r="F190" s="8" t="str">
        <f>VLOOKUP(E190,Mapping!$A$1:$C$71,3,0)</f>
        <v>Aarki</v>
      </c>
      <c r="G190" s="8" t="str">
        <f>VLOOKUP(E190,Mapping!$A$2:$B$207,2,0)</f>
        <v>Aarki</v>
      </c>
      <c r="H190" s="1" t="s">
        <v>658</v>
      </c>
      <c r="I190" s="2">
        <v>44444</v>
      </c>
      <c r="J190" s="126" t="str">
        <f>VLOOKUP(I190,Mapping!$H$2:$I$215,2,0)</f>
        <v>Post</v>
      </c>
      <c r="K190" s="127">
        <f>VLOOKUP(I190,Mapping!$H$2:$J$215,3,0)</f>
        <v>0</v>
      </c>
      <c r="L190" s="1">
        <v>1620.4728809999999</v>
      </c>
      <c r="M190" s="4" t="s">
        <v>170</v>
      </c>
      <c r="O190"/>
    </row>
    <row r="191" spans="1:15" x14ac:dyDescent="0.35">
      <c r="A191" s="5" t="s">
        <v>36</v>
      </c>
      <c r="B191" s="5" t="s">
        <v>35</v>
      </c>
      <c r="C191" s="5"/>
      <c r="D191" s="5"/>
      <c r="E191" s="5" t="s">
        <v>81</v>
      </c>
      <c r="F191" s="8" t="str">
        <f>VLOOKUP(E191,Mapping!$A$1:$C$71,3,0)</f>
        <v>Aarki</v>
      </c>
      <c r="G191" s="8" t="str">
        <f>VLOOKUP(E191,Mapping!$A$2:$B$207,2,0)</f>
        <v>Aarki</v>
      </c>
      <c r="H191" s="1" t="s">
        <v>658</v>
      </c>
      <c r="I191" s="2">
        <v>44445</v>
      </c>
      <c r="J191" s="126" t="str">
        <f>VLOOKUP(I191,Mapping!$H$2:$I$215,2,0)</f>
        <v>Post</v>
      </c>
      <c r="K191" s="127">
        <f>VLOOKUP(I191,Mapping!$H$2:$J$215,3,0)</f>
        <v>0</v>
      </c>
      <c r="L191" s="1">
        <v>1672.9508909000001</v>
      </c>
      <c r="M191" s="4" t="s">
        <v>170</v>
      </c>
      <c r="O191"/>
    </row>
    <row r="192" spans="1:15" x14ac:dyDescent="0.35">
      <c r="A192" s="5" t="s">
        <v>36</v>
      </c>
      <c r="B192" s="5" t="s">
        <v>35</v>
      </c>
      <c r="C192" s="5"/>
      <c r="D192" s="5"/>
      <c r="E192" s="5" t="s">
        <v>81</v>
      </c>
      <c r="F192" s="8" t="str">
        <f>VLOOKUP(E192,Mapping!$A$1:$C$71,3,0)</f>
        <v>Aarki</v>
      </c>
      <c r="G192" s="8" t="str">
        <f>VLOOKUP(E192,Mapping!$A$2:$B$207,2,0)</f>
        <v>Aarki</v>
      </c>
      <c r="H192" s="1" t="s">
        <v>658</v>
      </c>
      <c r="I192" s="2">
        <v>44446</v>
      </c>
      <c r="J192" s="126" t="str">
        <f>VLOOKUP(I192,Mapping!$H$2:$I$215,2,0)</f>
        <v>Post</v>
      </c>
      <c r="K192" s="127">
        <f>VLOOKUP(I192,Mapping!$H$2:$J$215,3,0)</f>
        <v>0</v>
      </c>
      <c r="L192" s="1">
        <v>1734.3485000000001</v>
      </c>
      <c r="M192" s="4" t="s">
        <v>170</v>
      </c>
      <c r="O192"/>
    </row>
    <row r="193" spans="1:15" x14ac:dyDescent="0.35">
      <c r="A193" s="5" t="s">
        <v>36</v>
      </c>
      <c r="B193" s="5" t="s">
        <v>35</v>
      </c>
      <c r="C193" s="5"/>
      <c r="D193" s="5"/>
      <c r="E193" s="5" t="s">
        <v>81</v>
      </c>
      <c r="F193" s="8" t="str">
        <f>VLOOKUP(E193,Mapping!$A$1:$C$71,3,0)</f>
        <v>Aarki</v>
      </c>
      <c r="G193" s="8" t="str">
        <f>VLOOKUP(E193,Mapping!$A$2:$B$207,2,0)</f>
        <v>Aarki</v>
      </c>
      <c r="H193" s="1" t="s">
        <v>658</v>
      </c>
      <c r="I193" s="2">
        <v>44447</v>
      </c>
      <c r="J193" s="126" t="str">
        <f>VLOOKUP(I193,Mapping!$H$2:$I$215,2,0)</f>
        <v>Post</v>
      </c>
      <c r="K193" s="127">
        <f>VLOOKUP(I193,Mapping!$H$2:$J$215,3,0)</f>
        <v>0</v>
      </c>
      <c r="L193" s="1">
        <v>1774.3486089999999</v>
      </c>
      <c r="M193" s="4" t="s">
        <v>170</v>
      </c>
      <c r="O193"/>
    </row>
    <row r="194" spans="1:15" x14ac:dyDescent="0.35">
      <c r="A194" s="5" t="s">
        <v>36</v>
      </c>
      <c r="B194" s="5" t="s">
        <v>35</v>
      </c>
      <c r="C194" s="5"/>
      <c r="D194" s="5"/>
      <c r="E194" s="5" t="s">
        <v>81</v>
      </c>
      <c r="F194" s="8" t="str">
        <f>VLOOKUP(E194,Mapping!$A$1:$C$71,3,0)</f>
        <v>Aarki</v>
      </c>
      <c r="G194" s="8" t="str">
        <f>VLOOKUP(E194,Mapping!$A$2:$B$207,2,0)</f>
        <v>Aarki</v>
      </c>
      <c r="H194" s="1" t="s">
        <v>658</v>
      </c>
      <c r="I194" s="2">
        <v>44448</v>
      </c>
      <c r="J194" s="126" t="str">
        <f>VLOOKUP(I194,Mapping!$H$2:$I$215,2,0)</f>
        <v>Post</v>
      </c>
      <c r="K194" s="127">
        <f>VLOOKUP(I194,Mapping!$H$2:$J$215,3,0)</f>
        <v>0</v>
      </c>
      <c r="L194" s="1">
        <v>1835.4570392999999</v>
      </c>
      <c r="M194" s="4" t="s">
        <v>170</v>
      </c>
      <c r="O194"/>
    </row>
    <row r="195" spans="1:15" x14ac:dyDescent="0.35">
      <c r="A195" s="5" t="s">
        <v>36</v>
      </c>
      <c r="B195" s="5" t="s">
        <v>35</v>
      </c>
      <c r="C195" s="5"/>
      <c r="D195" s="5"/>
      <c r="E195" s="5" t="s">
        <v>81</v>
      </c>
      <c r="F195" s="8" t="str">
        <f>VLOOKUP(E195,Mapping!$A$1:$C$71,3,0)</f>
        <v>Aarki</v>
      </c>
      <c r="G195" s="8" t="str">
        <f>VLOOKUP(E195,Mapping!$A$2:$B$207,2,0)</f>
        <v>Aarki</v>
      </c>
      <c r="H195" s="1" t="s">
        <v>658</v>
      </c>
      <c r="I195" s="2">
        <v>44449</v>
      </c>
      <c r="J195" s="126" t="str">
        <f>VLOOKUP(I195,Mapping!$H$2:$I$215,2,0)</f>
        <v>Post</v>
      </c>
      <c r="K195" s="127">
        <f>VLOOKUP(I195,Mapping!$H$2:$J$215,3,0)</f>
        <v>0</v>
      </c>
      <c r="L195" s="1">
        <v>1893.5513137</v>
      </c>
      <c r="M195" s="4" t="s">
        <v>170</v>
      </c>
      <c r="O195"/>
    </row>
    <row r="196" spans="1:15" x14ac:dyDescent="0.35">
      <c r="A196" s="5" t="s">
        <v>36</v>
      </c>
      <c r="B196" s="5" t="s">
        <v>35</v>
      </c>
      <c r="C196" s="5"/>
      <c r="D196" s="5"/>
      <c r="E196" s="5" t="s">
        <v>81</v>
      </c>
      <c r="F196" s="8" t="str">
        <f>VLOOKUP(E196,Mapping!$A$1:$C$71,3,0)</f>
        <v>Aarki</v>
      </c>
      <c r="G196" s="8" t="str">
        <f>VLOOKUP(E196,Mapping!$A$2:$B$207,2,0)</f>
        <v>Aarki</v>
      </c>
      <c r="H196" s="1" t="s">
        <v>658</v>
      </c>
      <c r="I196" s="2">
        <v>44450</v>
      </c>
      <c r="J196" s="126" t="str">
        <f>VLOOKUP(I196,Mapping!$H$2:$I$215,2,0)</f>
        <v>Post</v>
      </c>
      <c r="K196" s="127">
        <f>VLOOKUP(I196,Mapping!$H$2:$J$215,3,0)</f>
        <v>0</v>
      </c>
      <c r="L196" s="1">
        <v>1923.3418807999999</v>
      </c>
      <c r="M196" s="4" t="s">
        <v>170</v>
      </c>
      <c r="O196"/>
    </row>
    <row r="197" spans="1:15" x14ac:dyDescent="0.35">
      <c r="A197" s="5" t="s">
        <v>36</v>
      </c>
      <c r="B197" s="5" t="s">
        <v>35</v>
      </c>
      <c r="C197" s="5"/>
      <c r="D197" s="5"/>
      <c r="E197" s="5" t="s">
        <v>81</v>
      </c>
      <c r="F197" s="8" t="str">
        <f>VLOOKUP(E197,Mapping!$A$1:$C$71,3,0)</f>
        <v>Aarki</v>
      </c>
      <c r="G197" s="8" t="str">
        <f>VLOOKUP(E197,Mapping!$A$2:$B$207,2,0)</f>
        <v>Aarki</v>
      </c>
      <c r="H197" s="1" t="s">
        <v>658</v>
      </c>
      <c r="I197" s="2">
        <v>44451</v>
      </c>
      <c r="J197" s="126" t="str">
        <f>VLOOKUP(I197,Mapping!$H$2:$I$215,2,0)</f>
        <v>Post</v>
      </c>
      <c r="K197" s="127">
        <f>VLOOKUP(I197,Mapping!$H$2:$J$215,3,0)</f>
        <v>0</v>
      </c>
      <c r="L197" s="1">
        <v>2011.8062437000001</v>
      </c>
      <c r="M197" s="4" t="s">
        <v>170</v>
      </c>
      <c r="O197"/>
    </row>
    <row r="198" spans="1:15" x14ac:dyDescent="0.35">
      <c r="A198" s="5" t="s">
        <v>36</v>
      </c>
      <c r="B198" s="5" t="s">
        <v>35</v>
      </c>
      <c r="C198" s="5"/>
      <c r="D198" s="5"/>
      <c r="E198" s="5" t="s">
        <v>81</v>
      </c>
      <c r="F198" s="8" t="str">
        <f>VLOOKUP(E198,Mapping!$A$1:$C$71,3,0)</f>
        <v>Aarki</v>
      </c>
      <c r="G198" s="8" t="str">
        <f>VLOOKUP(E198,Mapping!$A$2:$B$207,2,0)</f>
        <v>Aarki</v>
      </c>
      <c r="H198" s="1" t="s">
        <v>658</v>
      </c>
      <c r="I198" s="2">
        <v>44452</v>
      </c>
      <c r="J198" s="126" t="str">
        <f>VLOOKUP(I198,Mapping!$H$2:$I$215,2,0)</f>
        <v>Post</v>
      </c>
      <c r="K198" s="127">
        <f>VLOOKUP(I198,Mapping!$H$2:$J$215,3,0)</f>
        <v>0</v>
      </c>
      <c r="L198" s="1">
        <v>2105.4256951000002</v>
      </c>
      <c r="M198" s="4" t="s">
        <v>170</v>
      </c>
      <c r="O198"/>
    </row>
    <row r="199" spans="1:15" x14ac:dyDescent="0.35">
      <c r="A199" s="5" t="s">
        <v>36</v>
      </c>
      <c r="B199" s="5" t="s">
        <v>35</v>
      </c>
      <c r="C199" s="5"/>
      <c r="D199" s="5"/>
      <c r="E199" s="5" t="s">
        <v>81</v>
      </c>
      <c r="F199" s="8" t="str">
        <f>VLOOKUP(E199,Mapping!$A$1:$C$71,3,0)</f>
        <v>Aarki</v>
      </c>
      <c r="G199" s="8" t="str">
        <f>VLOOKUP(E199,Mapping!$A$2:$B$207,2,0)</f>
        <v>Aarki</v>
      </c>
      <c r="H199" s="1" t="s">
        <v>658</v>
      </c>
      <c r="I199" s="2">
        <v>44453</v>
      </c>
      <c r="J199" s="126" t="str">
        <f>VLOOKUP(I199,Mapping!$H$2:$I$215,2,0)</f>
        <v>Post</v>
      </c>
      <c r="K199" s="127">
        <f>VLOOKUP(I199,Mapping!$H$2:$J$215,3,0)</f>
        <v>0</v>
      </c>
      <c r="L199" s="1">
        <v>2127.0378807000002</v>
      </c>
      <c r="M199" s="4" t="s">
        <v>170</v>
      </c>
      <c r="O199"/>
    </row>
    <row r="200" spans="1:15" x14ac:dyDescent="0.35">
      <c r="A200" s="5" t="s">
        <v>36</v>
      </c>
      <c r="B200" s="5" t="s">
        <v>35</v>
      </c>
      <c r="C200" s="5"/>
      <c r="D200" s="5"/>
      <c r="E200" s="5" t="s">
        <v>81</v>
      </c>
      <c r="F200" s="8" t="str">
        <f>VLOOKUP(E200,Mapping!$A$1:$C$71,3,0)</f>
        <v>Aarki</v>
      </c>
      <c r="G200" s="8" t="str">
        <f>VLOOKUP(E200,Mapping!$A$2:$B$207,2,0)</f>
        <v>Aarki</v>
      </c>
      <c r="H200" s="1" t="s">
        <v>658</v>
      </c>
      <c r="I200" s="2">
        <v>44454</v>
      </c>
      <c r="J200" s="126" t="str">
        <f>VLOOKUP(I200,Mapping!$H$2:$I$215,2,0)</f>
        <v>Post</v>
      </c>
      <c r="K200" s="127">
        <f>VLOOKUP(I200,Mapping!$H$2:$J$215,3,0)</f>
        <v>0</v>
      </c>
      <c r="L200" s="1">
        <v>2223.793987</v>
      </c>
      <c r="M200" s="4" t="s">
        <v>170</v>
      </c>
      <c r="O200"/>
    </row>
    <row r="201" spans="1:15" x14ac:dyDescent="0.35">
      <c r="A201" s="5" t="s">
        <v>36</v>
      </c>
      <c r="B201" s="5" t="s">
        <v>35</v>
      </c>
      <c r="C201" s="5"/>
      <c r="D201" s="5"/>
      <c r="E201" s="5" t="s">
        <v>81</v>
      </c>
      <c r="F201" s="8" t="str">
        <f>VLOOKUP(E201,Mapping!$A$1:$C$71,3,0)</f>
        <v>Aarki</v>
      </c>
      <c r="G201" s="8" t="str">
        <f>VLOOKUP(E201,Mapping!$A$2:$B$207,2,0)</f>
        <v>Aarki</v>
      </c>
      <c r="H201" s="1" t="s">
        <v>658</v>
      </c>
      <c r="I201" s="2">
        <v>44455</v>
      </c>
      <c r="J201" s="126" t="str">
        <f>VLOOKUP(I201,Mapping!$H$2:$I$215,2,0)</f>
        <v>Post</v>
      </c>
      <c r="K201" s="127">
        <f>VLOOKUP(I201,Mapping!$H$2:$J$215,3,0)</f>
        <v>0</v>
      </c>
      <c r="L201" s="1">
        <v>2222.8955274999998</v>
      </c>
      <c r="M201" s="4" t="s">
        <v>170</v>
      </c>
      <c r="O201"/>
    </row>
    <row r="202" spans="1:15" x14ac:dyDescent="0.35">
      <c r="A202" s="5" t="s">
        <v>36</v>
      </c>
      <c r="B202" s="5" t="s">
        <v>35</v>
      </c>
      <c r="C202" s="5"/>
      <c r="D202" s="5"/>
      <c r="E202" s="5" t="s">
        <v>81</v>
      </c>
      <c r="F202" s="8" t="str">
        <f>VLOOKUP(E202,Mapping!$A$1:$C$71,3,0)</f>
        <v>Aarki</v>
      </c>
      <c r="G202" s="8" t="str">
        <f>VLOOKUP(E202,Mapping!$A$2:$B$207,2,0)</f>
        <v>Aarki</v>
      </c>
      <c r="H202" s="1" t="s">
        <v>658</v>
      </c>
      <c r="I202" s="2">
        <v>44456</v>
      </c>
      <c r="J202" s="126" t="str">
        <f>VLOOKUP(I202,Mapping!$H$2:$I$215,2,0)</f>
        <v>Post</v>
      </c>
      <c r="K202" s="127">
        <f>VLOOKUP(I202,Mapping!$H$2:$J$215,3,0)</f>
        <v>0</v>
      </c>
      <c r="L202" s="1">
        <v>2318.6607938000002</v>
      </c>
      <c r="M202" s="4" t="s">
        <v>170</v>
      </c>
      <c r="O202"/>
    </row>
    <row r="203" spans="1:15" x14ac:dyDescent="0.35">
      <c r="A203" s="5" t="s">
        <v>36</v>
      </c>
      <c r="B203" s="5" t="s">
        <v>35</v>
      </c>
      <c r="C203" s="5"/>
      <c r="D203" s="5"/>
      <c r="E203" s="5" t="s">
        <v>81</v>
      </c>
      <c r="F203" s="8" t="str">
        <f>VLOOKUP(E203,Mapping!$A$1:$C$71,3,0)</f>
        <v>Aarki</v>
      </c>
      <c r="G203" s="8" t="str">
        <f>VLOOKUP(E203,Mapping!$A$2:$B$207,2,0)</f>
        <v>Aarki</v>
      </c>
      <c r="H203" s="1" t="s">
        <v>658</v>
      </c>
      <c r="I203" s="2">
        <v>44457</v>
      </c>
      <c r="J203" s="126" t="str">
        <f>VLOOKUP(I203,Mapping!$H$2:$I$215,2,0)</f>
        <v>Post</v>
      </c>
      <c r="K203" s="127">
        <f>VLOOKUP(I203,Mapping!$H$2:$J$215,3,0)</f>
        <v>0</v>
      </c>
      <c r="L203" s="1">
        <v>2452.7887262999998</v>
      </c>
      <c r="M203" s="4" t="s">
        <v>170</v>
      </c>
      <c r="O203"/>
    </row>
    <row r="204" spans="1:15" x14ac:dyDescent="0.35">
      <c r="A204" s="5" t="s">
        <v>36</v>
      </c>
      <c r="B204" s="5" t="s">
        <v>35</v>
      </c>
      <c r="C204" s="5"/>
      <c r="D204" s="5"/>
      <c r="E204" s="5" t="s">
        <v>81</v>
      </c>
      <c r="F204" s="8" t="str">
        <f>VLOOKUP(E204,Mapping!$A$1:$C$71,3,0)</f>
        <v>Aarki</v>
      </c>
      <c r="G204" s="8" t="str">
        <f>VLOOKUP(E204,Mapping!$A$2:$B$207,2,0)</f>
        <v>Aarki</v>
      </c>
      <c r="H204" s="1" t="s">
        <v>658</v>
      </c>
      <c r="I204" s="2">
        <v>44458</v>
      </c>
      <c r="J204" s="126" t="str">
        <f>VLOOKUP(I204,Mapping!$H$2:$I$215,2,0)</f>
        <v>Post</v>
      </c>
      <c r="K204" s="127">
        <f>VLOOKUP(I204,Mapping!$H$2:$J$215,3,0)</f>
        <v>0</v>
      </c>
      <c r="L204" s="1">
        <v>2428.5236457000001</v>
      </c>
      <c r="M204" s="4" t="s">
        <v>170</v>
      </c>
      <c r="O204"/>
    </row>
    <row r="205" spans="1:15" x14ac:dyDescent="0.35">
      <c r="A205" s="5" t="s">
        <v>36</v>
      </c>
      <c r="B205" s="5" t="s">
        <v>35</v>
      </c>
      <c r="C205" s="5"/>
      <c r="D205" s="5"/>
      <c r="E205" s="5" t="s">
        <v>81</v>
      </c>
      <c r="F205" s="8" t="str">
        <f>VLOOKUP(E205,Mapping!$A$1:$C$71,3,0)</f>
        <v>Aarki</v>
      </c>
      <c r="G205" s="8" t="str">
        <f>VLOOKUP(E205,Mapping!$A$2:$B$207,2,0)</f>
        <v>Aarki</v>
      </c>
      <c r="H205" s="1" t="s">
        <v>658</v>
      </c>
      <c r="I205" s="2">
        <v>44459</v>
      </c>
      <c r="J205" s="126" t="str">
        <f>VLOOKUP(I205,Mapping!$H$2:$I$215,2,0)</f>
        <v>Post</v>
      </c>
      <c r="K205" s="127">
        <f>VLOOKUP(I205,Mapping!$H$2:$J$215,3,0)</f>
        <v>0</v>
      </c>
      <c r="L205" s="1">
        <v>2561.4958526999999</v>
      </c>
      <c r="M205" s="4" t="s">
        <v>170</v>
      </c>
      <c r="O205"/>
    </row>
    <row r="206" spans="1:15" x14ac:dyDescent="0.35">
      <c r="A206" s="5" t="s">
        <v>36</v>
      </c>
      <c r="B206" s="5" t="s">
        <v>35</v>
      </c>
      <c r="C206" s="5"/>
      <c r="D206" s="5"/>
      <c r="E206" s="5" t="s">
        <v>81</v>
      </c>
      <c r="F206" s="8" t="str">
        <f>VLOOKUP(E206,Mapping!$A$1:$C$71,3,0)</f>
        <v>Aarki</v>
      </c>
      <c r="G206" s="8" t="str">
        <f>VLOOKUP(E206,Mapping!$A$2:$B$207,2,0)</f>
        <v>Aarki</v>
      </c>
      <c r="H206" s="1" t="s">
        <v>658</v>
      </c>
      <c r="I206" s="2">
        <v>44460</v>
      </c>
      <c r="J206" s="126" t="str">
        <f>VLOOKUP(I206,Mapping!$H$2:$I$215,2,0)</f>
        <v>Post</v>
      </c>
      <c r="K206" s="127">
        <f>VLOOKUP(I206,Mapping!$H$2:$J$215,3,0)</f>
        <v>0</v>
      </c>
      <c r="L206" s="1">
        <v>2700.0202499000002</v>
      </c>
      <c r="M206" s="4" t="s">
        <v>170</v>
      </c>
      <c r="O206"/>
    </row>
    <row r="207" spans="1:15" x14ac:dyDescent="0.35">
      <c r="A207" s="5" t="s">
        <v>36</v>
      </c>
      <c r="B207" s="5" t="s">
        <v>35</v>
      </c>
      <c r="C207" s="5"/>
      <c r="D207" s="5"/>
      <c r="E207" s="5" t="s">
        <v>81</v>
      </c>
      <c r="F207" s="8" t="str">
        <f>VLOOKUP(E207,Mapping!$A$1:$C$71,3,0)</f>
        <v>Aarki</v>
      </c>
      <c r="G207" s="8" t="str">
        <f>VLOOKUP(E207,Mapping!$A$2:$B$207,2,0)</f>
        <v>Aarki</v>
      </c>
      <c r="H207" s="1" t="s">
        <v>658</v>
      </c>
      <c r="I207" s="2">
        <v>44461</v>
      </c>
      <c r="J207" s="126" t="str">
        <f>VLOOKUP(I207,Mapping!$H$2:$I$215,2,0)</f>
        <v>Post</v>
      </c>
      <c r="K207" s="127">
        <f>VLOOKUP(I207,Mapping!$H$2:$J$215,3,0)</f>
        <v>0</v>
      </c>
      <c r="L207" s="1">
        <v>2907.4419035000001</v>
      </c>
      <c r="M207" s="4" t="s">
        <v>170</v>
      </c>
      <c r="O207"/>
    </row>
    <row r="208" spans="1:15" x14ac:dyDescent="0.35">
      <c r="A208" s="5" t="s">
        <v>36</v>
      </c>
      <c r="B208" s="5" t="s">
        <v>35</v>
      </c>
      <c r="C208" s="5"/>
      <c r="D208" s="5"/>
      <c r="E208" s="5" t="s">
        <v>81</v>
      </c>
      <c r="F208" s="8" t="str">
        <f>VLOOKUP(E208,Mapping!$A$1:$C$71,3,0)</f>
        <v>Aarki</v>
      </c>
      <c r="G208" s="8" t="str">
        <f>VLOOKUP(E208,Mapping!$A$2:$B$207,2,0)</f>
        <v>Aarki</v>
      </c>
      <c r="H208" s="1" t="s">
        <v>658</v>
      </c>
      <c r="I208" s="2">
        <v>44462</v>
      </c>
      <c r="J208" s="126" t="str">
        <f>VLOOKUP(I208,Mapping!$H$2:$I$215,2,0)</f>
        <v>Post</v>
      </c>
      <c r="K208" s="127">
        <f>VLOOKUP(I208,Mapping!$H$2:$J$215,3,0)</f>
        <v>0</v>
      </c>
      <c r="L208" s="1">
        <v>3159.9942667999999</v>
      </c>
      <c r="M208" s="4" t="s">
        <v>170</v>
      </c>
      <c r="O208"/>
    </row>
    <row r="209" spans="1:15" x14ac:dyDescent="0.35">
      <c r="A209" s="5" t="s">
        <v>36</v>
      </c>
      <c r="B209" s="5" t="s">
        <v>35</v>
      </c>
      <c r="C209" s="5"/>
      <c r="D209" s="5"/>
      <c r="E209" s="5" t="s">
        <v>81</v>
      </c>
      <c r="F209" s="8" t="str">
        <f>VLOOKUP(E209,Mapping!$A$1:$C$71,3,0)</f>
        <v>Aarki</v>
      </c>
      <c r="G209" s="8" t="str">
        <f>VLOOKUP(E209,Mapping!$A$2:$B$207,2,0)</f>
        <v>Aarki</v>
      </c>
      <c r="H209" s="1" t="s">
        <v>658</v>
      </c>
      <c r="I209" s="2">
        <v>44463</v>
      </c>
      <c r="J209" s="126" t="str">
        <f>VLOOKUP(I209,Mapping!$H$2:$I$215,2,0)</f>
        <v>Post</v>
      </c>
      <c r="K209" s="127">
        <f>VLOOKUP(I209,Mapping!$H$2:$J$215,3,0)</f>
        <v>0</v>
      </c>
      <c r="L209" s="1">
        <v>3370.5889272999998</v>
      </c>
      <c r="M209" s="4" t="s">
        <v>170</v>
      </c>
      <c r="O209"/>
    </row>
    <row r="210" spans="1:15" x14ac:dyDescent="0.35">
      <c r="A210" s="5" t="s">
        <v>36</v>
      </c>
      <c r="B210" s="5" t="s">
        <v>35</v>
      </c>
      <c r="C210" s="5"/>
      <c r="D210" s="5"/>
      <c r="E210" s="5" t="s">
        <v>81</v>
      </c>
      <c r="F210" s="8" t="str">
        <f>VLOOKUP(E210,Mapping!$A$1:$C$71,3,0)</f>
        <v>Aarki</v>
      </c>
      <c r="G210" s="8" t="str">
        <f>VLOOKUP(E210,Mapping!$A$2:$B$207,2,0)</f>
        <v>Aarki</v>
      </c>
      <c r="H210" s="1" t="s">
        <v>658</v>
      </c>
      <c r="I210" s="2">
        <v>44464</v>
      </c>
      <c r="J210" s="126" t="str">
        <f>VLOOKUP(I210,Mapping!$H$2:$I$215,2,0)</f>
        <v>Post</v>
      </c>
      <c r="K210" s="127">
        <f>VLOOKUP(I210,Mapping!$H$2:$J$215,3,0)</f>
        <v>0</v>
      </c>
      <c r="L210" s="1">
        <v>3657.5116054999999</v>
      </c>
      <c r="M210" s="4" t="s">
        <v>170</v>
      </c>
      <c r="O210"/>
    </row>
    <row r="211" spans="1:15" x14ac:dyDescent="0.35">
      <c r="A211" s="5" t="s">
        <v>36</v>
      </c>
      <c r="B211" s="5" t="s">
        <v>35</v>
      </c>
      <c r="C211" s="5"/>
      <c r="D211" s="5"/>
      <c r="E211" s="5" t="s">
        <v>81</v>
      </c>
      <c r="F211" s="8" t="str">
        <f>VLOOKUP(E211,Mapping!$A$1:$C$71,3,0)</f>
        <v>Aarki</v>
      </c>
      <c r="G211" s="8" t="str">
        <f>VLOOKUP(E211,Mapping!$A$2:$B$207,2,0)</f>
        <v>Aarki</v>
      </c>
      <c r="H211" s="1" t="s">
        <v>658</v>
      </c>
      <c r="I211" s="2">
        <v>44465</v>
      </c>
      <c r="J211" s="126" t="str">
        <f>VLOOKUP(I211,Mapping!$H$2:$I$215,2,0)</f>
        <v>Post</v>
      </c>
      <c r="K211" s="127">
        <f>VLOOKUP(I211,Mapping!$H$2:$J$215,3,0)</f>
        <v>0</v>
      </c>
      <c r="L211" s="1">
        <v>3850.3762889</v>
      </c>
      <c r="M211" s="4" t="s">
        <v>170</v>
      </c>
      <c r="O211"/>
    </row>
    <row r="212" spans="1:15" x14ac:dyDescent="0.35">
      <c r="A212" s="5" t="s">
        <v>36</v>
      </c>
      <c r="B212" s="5" t="s">
        <v>35</v>
      </c>
      <c r="C212" s="5"/>
      <c r="D212" s="5"/>
      <c r="E212" s="5" t="s">
        <v>81</v>
      </c>
      <c r="F212" s="8" t="str">
        <f>VLOOKUP(E212,Mapping!$A$1:$C$71,3,0)</f>
        <v>Aarki</v>
      </c>
      <c r="G212" s="8" t="str">
        <f>VLOOKUP(E212,Mapping!$A$2:$B$207,2,0)</f>
        <v>Aarki</v>
      </c>
      <c r="H212" s="1" t="s">
        <v>658</v>
      </c>
      <c r="I212" s="2">
        <v>44466</v>
      </c>
      <c r="J212" s="126" t="str">
        <f>VLOOKUP(I212,Mapping!$H$2:$I$215,2,0)</f>
        <v>Post</v>
      </c>
      <c r="K212" s="127">
        <f>VLOOKUP(I212,Mapping!$H$2:$J$215,3,0)</f>
        <v>0</v>
      </c>
      <c r="L212" s="1">
        <v>3986.9184928</v>
      </c>
      <c r="M212" s="4" t="s">
        <v>170</v>
      </c>
      <c r="O212"/>
    </row>
    <row r="213" spans="1:15" x14ac:dyDescent="0.35">
      <c r="A213" s="5" t="s">
        <v>36</v>
      </c>
      <c r="B213" s="5" t="s">
        <v>35</v>
      </c>
      <c r="C213" s="5"/>
      <c r="D213" s="5"/>
      <c r="E213" s="5" t="s">
        <v>81</v>
      </c>
      <c r="F213" s="8" t="str">
        <f>VLOOKUP(E213,Mapping!$A$1:$C$71,3,0)</f>
        <v>Aarki</v>
      </c>
      <c r="G213" s="8" t="str">
        <f>VLOOKUP(E213,Mapping!$A$2:$B$207,2,0)</f>
        <v>Aarki</v>
      </c>
      <c r="H213" s="1" t="s">
        <v>658</v>
      </c>
      <c r="I213" s="2">
        <v>44467</v>
      </c>
      <c r="J213" s="126" t="str">
        <f>VLOOKUP(I213,Mapping!$H$2:$I$215,2,0)</f>
        <v>Post</v>
      </c>
      <c r="K213" s="127">
        <f>VLOOKUP(I213,Mapping!$H$2:$J$215,3,0)</f>
        <v>0</v>
      </c>
      <c r="L213" s="1">
        <v>4148.5470784999998</v>
      </c>
      <c r="M213" s="4" t="s">
        <v>170</v>
      </c>
      <c r="O213"/>
    </row>
    <row r="214" spans="1:15" x14ac:dyDescent="0.35">
      <c r="A214" s="5" t="s">
        <v>36</v>
      </c>
      <c r="B214" s="5" t="s">
        <v>35</v>
      </c>
      <c r="C214" s="5"/>
      <c r="D214" s="5"/>
      <c r="E214" s="5" t="s">
        <v>81</v>
      </c>
      <c r="F214" s="8" t="str">
        <f>VLOOKUP(E214,Mapping!$A$1:$C$71,3,0)</f>
        <v>Aarki</v>
      </c>
      <c r="G214" s="8" t="str">
        <f>VLOOKUP(E214,Mapping!$A$2:$B$207,2,0)</f>
        <v>Aarki</v>
      </c>
      <c r="H214" s="1" t="s">
        <v>658</v>
      </c>
      <c r="I214" s="2">
        <v>44468</v>
      </c>
      <c r="J214" s="126" t="str">
        <f>VLOOKUP(I214,Mapping!$H$2:$I$215,2,0)</f>
        <v>Post</v>
      </c>
      <c r="K214" s="127">
        <f>VLOOKUP(I214,Mapping!$H$2:$J$215,3,0)</f>
        <v>0</v>
      </c>
      <c r="L214" s="1">
        <v>4033.5499178</v>
      </c>
      <c r="M214" s="4" t="s">
        <v>170</v>
      </c>
      <c r="O214"/>
    </row>
    <row r="215" spans="1:15" x14ac:dyDescent="0.35">
      <c r="A215" s="5" t="s">
        <v>36</v>
      </c>
      <c r="B215" s="5" t="s">
        <v>35</v>
      </c>
      <c r="C215" s="5"/>
      <c r="D215" s="5"/>
      <c r="E215" s="5" t="s">
        <v>81</v>
      </c>
      <c r="F215" s="8" t="str">
        <f>VLOOKUP(E215,Mapping!$A$1:$C$71,3,0)</f>
        <v>Aarki</v>
      </c>
      <c r="G215" s="8" t="str">
        <f>VLOOKUP(E215,Mapping!$A$2:$B$207,2,0)</f>
        <v>Aarki</v>
      </c>
      <c r="H215" s="1" t="s">
        <v>658</v>
      </c>
      <c r="I215" s="2">
        <v>44469</v>
      </c>
      <c r="J215" s="126" t="str">
        <f>VLOOKUP(I215,Mapping!$H$2:$I$215,2,0)</f>
        <v>Post</v>
      </c>
      <c r="K215" s="127">
        <f>VLOOKUP(I215,Mapping!$H$2:$J$215,3,0)</f>
        <v>0</v>
      </c>
      <c r="L215" s="1">
        <v>3983.7102601000001</v>
      </c>
      <c r="M215" s="4" t="s">
        <v>170</v>
      </c>
      <c r="O215"/>
    </row>
    <row r="216" spans="1:15" x14ac:dyDescent="0.35">
      <c r="A216" s="5" t="s">
        <v>36</v>
      </c>
      <c r="B216" s="5" t="s">
        <v>35</v>
      </c>
      <c r="C216" s="5"/>
      <c r="D216" s="5"/>
      <c r="E216" s="5" t="s">
        <v>86</v>
      </c>
      <c r="F216" s="8" t="str">
        <f>VLOOKUP(E216,Mapping!$A$1:$C$71,3,0)</f>
        <v>Aarki</v>
      </c>
      <c r="G216" s="8" t="str">
        <f>VLOOKUP(E216,Mapping!$A$2:$B$207,2,0)</f>
        <v>Aarki</v>
      </c>
      <c r="H216" s="1" t="s">
        <v>658</v>
      </c>
      <c r="I216" s="2">
        <v>44256</v>
      </c>
      <c r="J216" s="126" t="str">
        <f>VLOOKUP(I216,Mapping!$H$2:$I$215,2,0)</f>
        <v>Pre</v>
      </c>
      <c r="K216" s="127" t="str">
        <f>VLOOKUP(I216,Mapping!$H$2:$J$215,3,0)</f>
        <v>Pre</v>
      </c>
      <c r="L216" s="1">
        <v>838.02917520000005</v>
      </c>
      <c r="M216" s="4" t="s">
        <v>85</v>
      </c>
      <c r="O216"/>
    </row>
    <row r="217" spans="1:15" x14ac:dyDescent="0.35">
      <c r="A217" s="5" t="s">
        <v>36</v>
      </c>
      <c r="B217" s="5" t="s">
        <v>35</v>
      </c>
      <c r="C217" s="5"/>
      <c r="D217" s="5"/>
      <c r="E217" s="5" t="s">
        <v>86</v>
      </c>
      <c r="F217" s="8" t="str">
        <f>VLOOKUP(E217,Mapping!$A$1:$C$71,3,0)</f>
        <v>Aarki</v>
      </c>
      <c r="G217" s="8" t="str">
        <f>VLOOKUP(E217,Mapping!$A$2:$B$207,2,0)</f>
        <v>Aarki</v>
      </c>
      <c r="H217" s="1" t="s">
        <v>658</v>
      </c>
      <c r="I217" s="2">
        <v>44257</v>
      </c>
      <c r="J217" s="126" t="str">
        <f>VLOOKUP(I217,Mapping!$H$2:$I$215,2,0)</f>
        <v>Pre</v>
      </c>
      <c r="K217" s="127" t="str">
        <f>VLOOKUP(I217,Mapping!$H$2:$J$215,3,0)</f>
        <v>Pre</v>
      </c>
      <c r="L217" s="1">
        <v>795.44496900000001</v>
      </c>
      <c r="M217" s="4" t="s">
        <v>85</v>
      </c>
      <c r="O217"/>
    </row>
    <row r="218" spans="1:15" x14ac:dyDescent="0.35">
      <c r="A218" s="5" t="s">
        <v>36</v>
      </c>
      <c r="B218" s="5" t="s">
        <v>35</v>
      </c>
      <c r="C218" s="5"/>
      <c r="D218" s="5"/>
      <c r="E218" s="5" t="s">
        <v>86</v>
      </c>
      <c r="F218" s="8" t="str">
        <f>VLOOKUP(E218,Mapping!$A$1:$C$71,3,0)</f>
        <v>Aarki</v>
      </c>
      <c r="G218" s="8" t="str">
        <f>VLOOKUP(E218,Mapping!$A$2:$B$207,2,0)</f>
        <v>Aarki</v>
      </c>
      <c r="H218" s="1" t="s">
        <v>658</v>
      </c>
      <c r="I218" s="2">
        <v>44258</v>
      </c>
      <c r="J218" s="126" t="str">
        <f>VLOOKUP(I218,Mapping!$H$2:$I$215,2,0)</f>
        <v>Pre</v>
      </c>
      <c r="K218" s="127" t="str">
        <f>VLOOKUP(I218,Mapping!$H$2:$J$215,3,0)</f>
        <v>Pre</v>
      </c>
      <c r="L218" s="1">
        <v>781.15469780000001</v>
      </c>
      <c r="M218" s="4" t="s">
        <v>85</v>
      </c>
      <c r="O218"/>
    </row>
    <row r="219" spans="1:15" x14ac:dyDescent="0.35">
      <c r="A219" s="5" t="s">
        <v>36</v>
      </c>
      <c r="B219" s="5" t="s">
        <v>35</v>
      </c>
      <c r="C219" s="5"/>
      <c r="D219" s="5"/>
      <c r="E219" s="5" t="s">
        <v>86</v>
      </c>
      <c r="F219" s="8" t="str">
        <f>VLOOKUP(E219,Mapping!$A$1:$C$71,3,0)</f>
        <v>Aarki</v>
      </c>
      <c r="G219" s="8" t="str">
        <f>VLOOKUP(E219,Mapping!$A$2:$B$207,2,0)</f>
        <v>Aarki</v>
      </c>
      <c r="H219" s="1" t="s">
        <v>658</v>
      </c>
      <c r="I219" s="2">
        <v>44259</v>
      </c>
      <c r="J219" s="126" t="str">
        <f>VLOOKUP(I219,Mapping!$H$2:$I$215,2,0)</f>
        <v>Pre</v>
      </c>
      <c r="K219" s="127" t="str">
        <f>VLOOKUP(I219,Mapping!$H$2:$J$215,3,0)</f>
        <v>Pre</v>
      </c>
      <c r="L219" s="1">
        <v>699.91786309999998</v>
      </c>
      <c r="M219" s="4" t="s">
        <v>85</v>
      </c>
      <c r="O219"/>
    </row>
    <row r="220" spans="1:15" x14ac:dyDescent="0.35">
      <c r="A220" s="5" t="s">
        <v>36</v>
      </c>
      <c r="B220" s="5" t="s">
        <v>35</v>
      </c>
      <c r="C220" s="5"/>
      <c r="D220" s="5"/>
      <c r="E220" s="5" t="s">
        <v>86</v>
      </c>
      <c r="F220" s="8" t="str">
        <f>VLOOKUP(E220,Mapping!$A$1:$C$71,3,0)</f>
        <v>Aarki</v>
      </c>
      <c r="G220" s="8" t="str">
        <f>VLOOKUP(E220,Mapping!$A$2:$B$207,2,0)</f>
        <v>Aarki</v>
      </c>
      <c r="H220" s="1" t="s">
        <v>658</v>
      </c>
      <c r="I220" s="2">
        <v>44260</v>
      </c>
      <c r="J220" s="126" t="str">
        <f>VLOOKUP(I220,Mapping!$H$2:$I$215,2,0)</f>
        <v>Pre</v>
      </c>
      <c r="K220" s="127" t="str">
        <f>VLOOKUP(I220,Mapping!$H$2:$J$215,3,0)</f>
        <v>Pre</v>
      </c>
      <c r="L220" s="1">
        <v>687.22817350000003</v>
      </c>
      <c r="M220" s="4" t="s">
        <v>85</v>
      </c>
      <c r="O220"/>
    </row>
    <row r="221" spans="1:15" x14ac:dyDescent="0.35">
      <c r="A221" s="5" t="s">
        <v>36</v>
      </c>
      <c r="B221" s="5" t="s">
        <v>35</v>
      </c>
      <c r="C221" s="5"/>
      <c r="D221" s="5"/>
      <c r="E221" s="5" t="s">
        <v>86</v>
      </c>
      <c r="F221" s="8" t="str">
        <f>VLOOKUP(E221,Mapping!$A$1:$C$71,3,0)</f>
        <v>Aarki</v>
      </c>
      <c r="G221" s="8" t="str">
        <f>VLOOKUP(E221,Mapping!$A$2:$B$207,2,0)</f>
        <v>Aarki</v>
      </c>
      <c r="H221" s="1" t="s">
        <v>658</v>
      </c>
      <c r="I221" s="2">
        <v>44261</v>
      </c>
      <c r="J221" s="126" t="str">
        <f>VLOOKUP(I221,Mapping!$H$2:$I$215,2,0)</f>
        <v>Pre</v>
      </c>
      <c r="K221" s="127" t="str">
        <f>VLOOKUP(I221,Mapping!$H$2:$J$215,3,0)</f>
        <v>Pre</v>
      </c>
      <c r="L221" s="1">
        <v>672.48397890000001</v>
      </c>
      <c r="M221" s="4" t="s">
        <v>85</v>
      </c>
      <c r="O221"/>
    </row>
    <row r="222" spans="1:15" x14ac:dyDescent="0.35">
      <c r="A222" s="5" t="s">
        <v>36</v>
      </c>
      <c r="B222" s="5" t="s">
        <v>35</v>
      </c>
      <c r="C222" s="5"/>
      <c r="D222" s="5"/>
      <c r="E222" s="5" t="s">
        <v>86</v>
      </c>
      <c r="F222" s="8" t="str">
        <f>VLOOKUP(E222,Mapping!$A$1:$C$71,3,0)</f>
        <v>Aarki</v>
      </c>
      <c r="G222" s="8" t="str">
        <f>VLOOKUP(E222,Mapping!$A$2:$B$207,2,0)</f>
        <v>Aarki</v>
      </c>
      <c r="H222" s="1" t="s">
        <v>658</v>
      </c>
      <c r="I222" s="2">
        <v>44262</v>
      </c>
      <c r="J222" s="126" t="str">
        <f>VLOOKUP(I222,Mapping!$H$2:$I$215,2,0)</f>
        <v>Pre</v>
      </c>
      <c r="K222" s="127" t="str">
        <f>VLOOKUP(I222,Mapping!$H$2:$J$215,3,0)</f>
        <v>Pre</v>
      </c>
      <c r="L222" s="1">
        <v>647.85350779999999</v>
      </c>
      <c r="M222" s="4" t="s">
        <v>85</v>
      </c>
      <c r="O222"/>
    </row>
    <row r="223" spans="1:15" x14ac:dyDescent="0.35">
      <c r="A223" s="5" t="s">
        <v>36</v>
      </c>
      <c r="B223" s="5" t="s">
        <v>35</v>
      </c>
      <c r="C223" s="5"/>
      <c r="D223" s="5"/>
      <c r="E223" s="5" t="s">
        <v>86</v>
      </c>
      <c r="F223" s="8" t="str">
        <f>VLOOKUP(E223,Mapping!$A$1:$C$71,3,0)</f>
        <v>Aarki</v>
      </c>
      <c r="G223" s="8" t="str">
        <f>VLOOKUP(E223,Mapping!$A$2:$B$207,2,0)</f>
        <v>Aarki</v>
      </c>
      <c r="H223" s="1" t="s">
        <v>658</v>
      </c>
      <c r="I223" s="2">
        <v>44263</v>
      </c>
      <c r="J223" s="126" t="str">
        <f>VLOOKUP(I223,Mapping!$H$2:$I$215,2,0)</f>
        <v>Pre</v>
      </c>
      <c r="K223" s="127" t="str">
        <f>VLOOKUP(I223,Mapping!$H$2:$J$215,3,0)</f>
        <v>Pre</v>
      </c>
      <c r="L223" s="1">
        <v>675.42610579999996</v>
      </c>
      <c r="M223" s="4" t="s">
        <v>85</v>
      </c>
      <c r="O223"/>
    </row>
    <row r="224" spans="1:15" x14ac:dyDescent="0.35">
      <c r="A224" s="5" t="s">
        <v>36</v>
      </c>
      <c r="B224" s="5" t="s">
        <v>35</v>
      </c>
      <c r="C224" s="5"/>
      <c r="D224" s="5"/>
      <c r="E224" s="5" t="s">
        <v>86</v>
      </c>
      <c r="F224" s="8" t="str">
        <f>VLOOKUP(E224,Mapping!$A$1:$C$71,3,0)</f>
        <v>Aarki</v>
      </c>
      <c r="G224" s="8" t="str">
        <f>VLOOKUP(E224,Mapping!$A$2:$B$207,2,0)</f>
        <v>Aarki</v>
      </c>
      <c r="H224" s="1" t="s">
        <v>658</v>
      </c>
      <c r="I224" s="2">
        <v>44264</v>
      </c>
      <c r="J224" s="126" t="str">
        <f>VLOOKUP(I224,Mapping!$H$2:$I$215,2,0)</f>
        <v>Pre</v>
      </c>
      <c r="K224" s="127" t="str">
        <f>VLOOKUP(I224,Mapping!$H$2:$J$215,3,0)</f>
        <v>Pre</v>
      </c>
      <c r="L224" s="1">
        <v>756.61283879999996</v>
      </c>
      <c r="M224" s="4" t="s">
        <v>85</v>
      </c>
      <c r="O224"/>
    </row>
    <row r="225" spans="1:15" x14ac:dyDescent="0.35">
      <c r="A225" s="5" t="s">
        <v>36</v>
      </c>
      <c r="B225" s="5" t="s">
        <v>35</v>
      </c>
      <c r="C225" s="5"/>
      <c r="D225" s="5"/>
      <c r="E225" s="5" t="s">
        <v>86</v>
      </c>
      <c r="F225" s="8" t="str">
        <f>VLOOKUP(E225,Mapping!$A$1:$C$71,3,0)</f>
        <v>Aarki</v>
      </c>
      <c r="G225" s="8" t="str">
        <f>VLOOKUP(E225,Mapping!$A$2:$B$207,2,0)</f>
        <v>Aarki</v>
      </c>
      <c r="H225" s="1" t="s">
        <v>658</v>
      </c>
      <c r="I225" s="2">
        <v>44265</v>
      </c>
      <c r="J225" s="126" t="str">
        <f>VLOOKUP(I225,Mapping!$H$2:$I$215,2,0)</f>
        <v>Pre</v>
      </c>
      <c r="K225" s="127" t="str">
        <f>VLOOKUP(I225,Mapping!$H$2:$J$215,3,0)</f>
        <v>Pre</v>
      </c>
      <c r="L225" s="1">
        <v>769.01369250000005</v>
      </c>
      <c r="M225" s="4" t="s">
        <v>85</v>
      </c>
      <c r="O225"/>
    </row>
    <row r="226" spans="1:15" x14ac:dyDescent="0.35">
      <c r="A226" s="5" t="s">
        <v>36</v>
      </c>
      <c r="B226" s="5" t="s">
        <v>35</v>
      </c>
      <c r="C226" s="5"/>
      <c r="D226" s="5"/>
      <c r="E226" s="5" t="s">
        <v>86</v>
      </c>
      <c r="F226" s="8" t="str">
        <f>VLOOKUP(E226,Mapping!$A$1:$C$71,3,0)</f>
        <v>Aarki</v>
      </c>
      <c r="G226" s="8" t="str">
        <f>VLOOKUP(E226,Mapping!$A$2:$B$207,2,0)</f>
        <v>Aarki</v>
      </c>
      <c r="H226" s="1" t="s">
        <v>658</v>
      </c>
      <c r="I226" s="2">
        <v>44266</v>
      </c>
      <c r="J226" s="126" t="str">
        <f>VLOOKUP(I226,Mapping!$H$2:$I$215,2,0)</f>
        <v>Pre</v>
      </c>
      <c r="K226" s="127" t="str">
        <f>VLOOKUP(I226,Mapping!$H$2:$J$215,3,0)</f>
        <v>Pre</v>
      </c>
      <c r="L226" s="1">
        <v>715.07631330000004</v>
      </c>
      <c r="M226" s="4" t="s">
        <v>85</v>
      </c>
    </row>
    <row r="227" spans="1:15" x14ac:dyDescent="0.35">
      <c r="A227" s="5" t="s">
        <v>36</v>
      </c>
      <c r="B227" s="5" t="s">
        <v>35</v>
      </c>
      <c r="C227" s="5"/>
      <c r="D227" s="5"/>
      <c r="E227" s="5" t="s">
        <v>86</v>
      </c>
      <c r="F227" s="8" t="str">
        <f>VLOOKUP(E227,Mapping!$A$1:$C$71,3,0)</f>
        <v>Aarki</v>
      </c>
      <c r="G227" s="8" t="str">
        <f>VLOOKUP(E227,Mapping!$A$2:$B$207,2,0)</f>
        <v>Aarki</v>
      </c>
      <c r="H227" s="1" t="s">
        <v>658</v>
      </c>
      <c r="I227" s="2">
        <v>44267</v>
      </c>
      <c r="J227" s="126" t="str">
        <f>VLOOKUP(I227,Mapping!$H$2:$I$215,2,0)</f>
        <v>Pre</v>
      </c>
      <c r="K227" s="127" t="str">
        <f>VLOOKUP(I227,Mapping!$H$2:$J$215,3,0)</f>
        <v>Pre</v>
      </c>
      <c r="L227" s="1">
        <v>701.51294800000005</v>
      </c>
      <c r="M227" s="4" t="s">
        <v>85</v>
      </c>
    </row>
    <row r="228" spans="1:15" x14ac:dyDescent="0.35">
      <c r="A228" s="5" t="s">
        <v>36</v>
      </c>
      <c r="B228" s="5" t="s">
        <v>35</v>
      </c>
      <c r="C228" s="5"/>
      <c r="D228" s="5"/>
      <c r="E228" s="5" t="s">
        <v>86</v>
      </c>
      <c r="F228" s="8" t="str">
        <f>VLOOKUP(E228,Mapping!$A$1:$C$71,3,0)</f>
        <v>Aarki</v>
      </c>
      <c r="G228" s="8" t="str">
        <f>VLOOKUP(E228,Mapping!$A$2:$B$207,2,0)</f>
        <v>Aarki</v>
      </c>
      <c r="H228" s="1" t="s">
        <v>658</v>
      </c>
      <c r="I228" s="2">
        <v>44268</v>
      </c>
      <c r="J228" s="126" t="str">
        <f>VLOOKUP(I228,Mapping!$H$2:$I$215,2,0)</f>
        <v>Pre</v>
      </c>
      <c r="K228" s="127" t="str">
        <f>VLOOKUP(I228,Mapping!$H$2:$J$215,3,0)</f>
        <v>Pre</v>
      </c>
      <c r="L228" s="1">
        <v>594.8076188</v>
      </c>
      <c r="M228" s="4" t="s">
        <v>85</v>
      </c>
    </row>
    <row r="229" spans="1:15" x14ac:dyDescent="0.35">
      <c r="A229" s="5" t="s">
        <v>36</v>
      </c>
      <c r="B229" s="5" t="s">
        <v>35</v>
      </c>
      <c r="C229" s="5"/>
      <c r="D229" s="5"/>
      <c r="E229" s="5" t="s">
        <v>86</v>
      </c>
      <c r="F229" s="8" t="str">
        <f>VLOOKUP(E229,Mapping!$A$1:$C$71,3,0)</f>
        <v>Aarki</v>
      </c>
      <c r="G229" s="8" t="str">
        <f>VLOOKUP(E229,Mapping!$A$2:$B$207,2,0)</f>
        <v>Aarki</v>
      </c>
      <c r="H229" s="1" t="s">
        <v>658</v>
      </c>
      <c r="I229" s="2">
        <v>44269</v>
      </c>
      <c r="J229" s="126" t="str">
        <f>VLOOKUP(I229,Mapping!$H$2:$I$215,2,0)</f>
        <v>Pre</v>
      </c>
      <c r="K229" s="127" t="str">
        <f>VLOOKUP(I229,Mapping!$H$2:$J$215,3,0)</f>
        <v>Pre</v>
      </c>
      <c r="L229" s="1">
        <v>714.3579383</v>
      </c>
      <c r="M229" s="4" t="s">
        <v>85</v>
      </c>
    </row>
    <row r="230" spans="1:15" x14ac:dyDescent="0.35">
      <c r="A230" s="5" t="s">
        <v>36</v>
      </c>
      <c r="B230" s="5" t="s">
        <v>35</v>
      </c>
      <c r="C230" s="5"/>
      <c r="D230" s="5"/>
      <c r="E230" s="5" t="s">
        <v>86</v>
      </c>
      <c r="F230" s="8" t="str">
        <f>VLOOKUP(E230,Mapping!$A$1:$C$71,3,0)</f>
        <v>Aarki</v>
      </c>
      <c r="G230" s="8" t="str">
        <f>VLOOKUP(E230,Mapping!$A$2:$B$207,2,0)</f>
        <v>Aarki</v>
      </c>
      <c r="H230" s="1" t="s">
        <v>658</v>
      </c>
      <c r="I230" s="2">
        <v>44270</v>
      </c>
      <c r="J230" s="126" t="str">
        <f>VLOOKUP(I230,Mapping!$H$2:$I$215,2,0)</f>
        <v>Pre</v>
      </c>
      <c r="K230" s="127" t="str">
        <f>VLOOKUP(I230,Mapping!$H$2:$J$215,3,0)</f>
        <v>Pre</v>
      </c>
      <c r="L230" s="1">
        <v>743.58180200000004</v>
      </c>
      <c r="M230" s="4" t="s">
        <v>85</v>
      </c>
    </row>
    <row r="231" spans="1:15" x14ac:dyDescent="0.35">
      <c r="A231" s="5" t="s">
        <v>36</v>
      </c>
      <c r="B231" s="5" t="s">
        <v>35</v>
      </c>
      <c r="C231" s="5"/>
      <c r="D231" s="5"/>
      <c r="E231" s="5" t="s">
        <v>86</v>
      </c>
      <c r="F231" s="8" t="str">
        <f>VLOOKUP(E231,Mapping!$A$1:$C$71,3,0)</f>
        <v>Aarki</v>
      </c>
      <c r="G231" s="8" t="str">
        <f>VLOOKUP(E231,Mapping!$A$2:$B$207,2,0)</f>
        <v>Aarki</v>
      </c>
      <c r="H231" s="1" t="s">
        <v>658</v>
      </c>
      <c r="I231" s="2">
        <v>44271</v>
      </c>
      <c r="J231" s="126" t="str">
        <f>VLOOKUP(I231,Mapping!$H$2:$I$215,2,0)</f>
        <v>Pre</v>
      </c>
      <c r="K231" s="127" t="str">
        <f>VLOOKUP(I231,Mapping!$H$2:$J$215,3,0)</f>
        <v>Pre</v>
      </c>
      <c r="L231" s="1">
        <v>775.90901529999996</v>
      </c>
      <c r="M231" s="4" t="s">
        <v>85</v>
      </c>
    </row>
    <row r="232" spans="1:15" x14ac:dyDescent="0.35">
      <c r="A232" s="5" t="s">
        <v>36</v>
      </c>
      <c r="B232" s="5" t="s">
        <v>35</v>
      </c>
      <c r="C232" s="5"/>
      <c r="D232" s="5"/>
      <c r="E232" s="5" t="s">
        <v>86</v>
      </c>
      <c r="F232" s="8" t="str">
        <f>VLOOKUP(E232,Mapping!$A$1:$C$71,3,0)</f>
        <v>Aarki</v>
      </c>
      <c r="G232" s="8" t="str">
        <f>VLOOKUP(E232,Mapping!$A$2:$B$207,2,0)</f>
        <v>Aarki</v>
      </c>
      <c r="H232" s="1" t="s">
        <v>658</v>
      </c>
      <c r="I232" s="2">
        <v>44272</v>
      </c>
      <c r="J232" s="126" t="str">
        <f>VLOOKUP(I232,Mapping!$H$2:$I$215,2,0)</f>
        <v>Pre</v>
      </c>
      <c r="K232" s="127" t="str">
        <f>VLOOKUP(I232,Mapping!$H$2:$J$215,3,0)</f>
        <v>Pre</v>
      </c>
      <c r="L232" s="1">
        <v>702.60455730000001</v>
      </c>
      <c r="M232" s="4" t="s">
        <v>85</v>
      </c>
    </row>
    <row r="233" spans="1:15" x14ac:dyDescent="0.35">
      <c r="A233" s="5" t="s">
        <v>36</v>
      </c>
      <c r="B233" s="5" t="s">
        <v>35</v>
      </c>
      <c r="C233" s="5"/>
      <c r="D233" s="5"/>
      <c r="E233" s="5" t="s">
        <v>86</v>
      </c>
      <c r="F233" s="8" t="str">
        <f>VLOOKUP(E233,Mapping!$A$1:$C$71,3,0)</f>
        <v>Aarki</v>
      </c>
      <c r="G233" s="8" t="str">
        <f>VLOOKUP(E233,Mapping!$A$2:$B$207,2,0)</f>
        <v>Aarki</v>
      </c>
      <c r="H233" s="1" t="s">
        <v>658</v>
      </c>
      <c r="I233" s="2">
        <v>44273</v>
      </c>
      <c r="J233" s="126" t="str">
        <f>VLOOKUP(I233,Mapping!$H$2:$I$215,2,0)</f>
        <v>Pre</v>
      </c>
      <c r="K233" s="127" t="str">
        <f>VLOOKUP(I233,Mapping!$H$2:$J$215,3,0)</f>
        <v>Pre</v>
      </c>
      <c r="L233" s="1">
        <v>733.08784419999995</v>
      </c>
      <c r="M233" s="4" t="s">
        <v>85</v>
      </c>
    </row>
    <row r="234" spans="1:15" x14ac:dyDescent="0.35">
      <c r="A234" s="5" t="s">
        <v>36</v>
      </c>
      <c r="B234" s="5" t="s">
        <v>35</v>
      </c>
      <c r="C234" s="5"/>
      <c r="D234" s="5"/>
      <c r="E234" s="5" t="s">
        <v>86</v>
      </c>
      <c r="F234" s="8" t="str">
        <f>VLOOKUP(E234,Mapping!$A$1:$C$71,3,0)</f>
        <v>Aarki</v>
      </c>
      <c r="G234" s="8" t="str">
        <f>VLOOKUP(E234,Mapping!$A$2:$B$207,2,0)</f>
        <v>Aarki</v>
      </c>
      <c r="H234" s="1" t="s">
        <v>658</v>
      </c>
      <c r="I234" s="2">
        <v>44274</v>
      </c>
      <c r="J234" s="126" t="str">
        <f>VLOOKUP(I234,Mapping!$H$2:$I$215,2,0)</f>
        <v>Pre</v>
      </c>
      <c r="K234" s="127" t="str">
        <f>VLOOKUP(I234,Mapping!$H$2:$J$215,3,0)</f>
        <v>Pre</v>
      </c>
      <c r="L234" s="1">
        <v>578.38653050000005</v>
      </c>
      <c r="M234" s="4" t="s">
        <v>85</v>
      </c>
    </row>
    <row r="235" spans="1:15" x14ac:dyDescent="0.35">
      <c r="A235" s="5" t="s">
        <v>36</v>
      </c>
      <c r="B235" s="5" t="s">
        <v>35</v>
      </c>
      <c r="C235" s="5"/>
      <c r="D235" s="5"/>
      <c r="E235" s="5" t="s">
        <v>86</v>
      </c>
      <c r="F235" s="8" t="str">
        <f>VLOOKUP(E235,Mapping!$A$1:$C$71,3,0)</f>
        <v>Aarki</v>
      </c>
      <c r="G235" s="8" t="str">
        <f>VLOOKUP(E235,Mapping!$A$2:$B$207,2,0)</f>
        <v>Aarki</v>
      </c>
      <c r="H235" s="1" t="s">
        <v>658</v>
      </c>
      <c r="I235" s="2">
        <v>44275</v>
      </c>
      <c r="J235" s="126" t="str">
        <f>VLOOKUP(I235,Mapping!$H$2:$I$215,2,0)</f>
        <v>Pre</v>
      </c>
      <c r="K235" s="127" t="str">
        <f>VLOOKUP(I235,Mapping!$H$2:$J$215,3,0)</f>
        <v>Pre</v>
      </c>
      <c r="L235" s="1">
        <v>720.41754170000002</v>
      </c>
      <c r="M235" s="4" t="s">
        <v>85</v>
      </c>
    </row>
    <row r="236" spans="1:15" x14ac:dyDescent="0.35">
      <c r="A236" s="5" t="s">
        <v>36</v>
      </c>
      <c r="B236" s="5" t="s">
        <v>35</v>
      </c>
      <c r="C236" s="5"/>
      <c r="D236" s="5"/>
      <c r="E236" s="5" t="s">
        <v>86</v>
      </c>
      <c r="F236" s="8" t="str">
        <f>VLOOKUP(E236,Mapping!$A$1:$C$71,3,0)</f>
        <v>Aarki</v>
      </c>
      <c r="G236" s="8" t="str">
        <f>VLOOKUP(E236,Mapping!$A$2:$B$207,2,0)</f>
        <v>Aarki</v>
      </c>
      <c r="H236" s="1" t="s">
        <v>658</v>
      </c>
      <c r="I236" s="2">
        <v>44276</v>
      </c>
      <c r="J236" s="126" t="str">
        <f>VLOOKUP(I236,Mapping!$H$2:$I$215,2,0)</f>
        <v>Pre</v>
      </c>
      <c r="K236" s="127" t="str">
        <f>VLOOKUP(I236,Mapping!$H$2:$J$215,3,0)</f>
        <v>Pre</v>
      </c>
      <c r="L236" s="1">
        <v>676.07667930000002</v>
      </c>
      <c r="M236" s="4" t="s">
        <v>85</v>
      </c>
    </row>
    <row r="237" spans="1:15" x14ac:dyDescent="0.35">
      <c r="A237" s="5" t="s">
        <v>36</v>
      </c>
      <c r="B237" s="5" t="s">
        <v>35</v>
      </c>
      <c r="C237" s="5"/>
      <c r="D237" s="5"/>
      <c r="E237" s="5" t="s">
        <v>86</v>
      </c>
      <c r="F237" s="8" t="str">
        <f>VLOOKUP(E237,Mapping!$A$1:$C$71,3,0)</f>
        <v>Aarki</v>
      </c>
      <c r="G237" s="8" t="str">
        <f>VLOOKUP(E237,Mapping!$A$2:$B$207,2,0)</f>
        <v>Aarki</v>
      </c>
      <c r="H237" s="1" t="s">
        <v>658</v>
      </c>
      <c r="I237" s="2">
        <v>44277</v>
      </c>
      <c r="J237" s="126" t="str">
        <f>VLOOKUP(I237,Mapping!$H$2:$I$215,2,0)</f>
        <v>Pre</v>
      </c>
      <c r="K237" s="127" t="str">
        <f>VLOOKUP(I237,Mapping!$H$2:$J$215,3,0)</f>
        <v>Pre</v>
      </c>
      <c r="L237" s="1">
        <v>699.48693969999999</v>
      </c>
      <c r="M237" s="4" t="s">
        <v>85</v>
      </c>
    </row>
    <row r="238" spans="1:15" x14ac:dyDescent="0.35">
      <c r="A238" s="5" t="s">
        <v>36</v>
      </c>
      <c r="B238" s="5" t="s">
        <v>35</v>
      </c>
      <c r="C238" s="5"/>
      <c r="D238" s="5"/>
      <c r="E238" s="5" t="s">
        <v>86</v>
      </c>
      <c r="F238" s="8" t="str">
        <f>VLOOKUP(E238,Mapping!$A$1:$C$71,3,0)</f>
        <v>Aarki</v>
      </c>
      <c r="G238" s="8" t="str">
        <f>VLOOKUP(E238,Mapping!$A$2:$B$207,2,0)</f>
        <v>Aarki</v>
      </c>
      <c r="H238" s="1" t="s">
        <v>658</v>
      </c>
      <c r="I238" s="2">
        <v>44278</v>
      </c>
      <c r="J238" s="126" t="str">
        <f>VLOOKUP(I238,Mapping!$H$2:$I$215,2,0)</f>
        <v>Pre</v>
      </c>
      <c r="K238" s="127" t="str">
        <f>VLOOKUP(I238,Mapping!$H$2:$J$215,3,0)</f>
        <v>Pre</v>
      </c>
      <c r="L238" s="1">
        <v>603.64586789999998</v>
      </c>
      <c r="M238" s="4" t="s">
        <v>85</v>
      </c>
    </row>
    <row r="239" spans="1:15" x14ac:dyDescent="0.35">
      <c r="A239" s="5" t="s">
        <v>36</v>
      </c>
      <c r="B239" s="5" t="s">
        <v>35</v>
      </c>
      <c r="C239" s="5"/>
      <c r="D239" s="5"/>
      <c r="E239" s="5" t="s">
        <v>86</v>
      </c>
      <c r="F239" s="8" t="str">
        <f>VLOOKUP(E239,Mapping!$A$1:$C$71,3,0)</f>
        <v>Aarki</v>
      </c>
      <c r="G239" s="8" t="str">
        <f>VLOOKUP(E239,Mapping!$A$2:$B$207,2,0)</f>
        <v>Aarki</v>
      </c>
      <c r="H239" s="1" t="s">
        <v>658</v>
      </c>
      <c r="I239" s="2">
        <v>44279</v>
      </c>
      <c r="J239" s="126" t="str">
        <f>VLOOKUP(I239,Mapping!$H$2:$I$215,2,0)</f>
        <v>Pre</v>
      </c>
      <c r="K239" s="127" t="str">
        <f>VLOOKUP(I239,Mapping!$H$2:$J$215,3,0)</f>
        <v>Pre</v>
      </c>
      <c r="L239" s="1">
        <v>723.77174890000003</v>
      </c>
      <c r="M239" s="4" t="s">
        <v>85</v>
      </c>
    </row>
    <row r="240" spans="1:15" x14ac:dyDescent="0.35">
      <c r="A240" s="5" t="s">
        <v>36</v>
      </c>
      <c r="B240" s="5" t="s">
        <v>35</v>
      </c>
      <c r="C240" s="5"/>
      <c r="D240" s="5"/>
      <c r="E240" s="5" t="s">
        <v>86</v>
      </c>
      <c r="F240" s="8" t="str">
        <f>VLOOKUP(E240,Mapping!$A$1:$C$71,3,0)</f>
        <v>Aarki</v>
      </c>
      <c r="G240" s="8" t="str">
        <f>VLOOKUP(E240,Mapping!$A$2:$B$207,2,0)</f>
        <v>Aarki</v>
      </c>
      <c r="H240" s="1" t="s">
        <v>658</v>
      </c>
      <c r="I240" s="2">
        <v>44280</v>
      </c>
      <c r="J240" s="126" t="str">
        <f>VLOOKUP(I240,Mapping!$H$2:$I$215,2,0)</f>
        <v>Pre</v>
      </c>
      <c r="K240" s="127" t="str">
        <f>VLOOKUP(I240,Mapping!$H$2:$J$215,3,0)</f>
        <v>Pre</v>
      </c>
      <c r="L240" s="1">
        <v>734.4044414</v>
      </c>
      <c r="M240" s="4" t="s">
        <v>85</v>
      </c>
    </row>
    <row r="241" spans="1:13" x14ac:dyDescent="0.35">
      <c r="A241" s="5" t="s">
        <v>36</v>
      </c>
      <c r="B241" s="5" t="s">
        <v>35</v>
      </c>
      <c r="C241" s="5"/>
      <c r="D241" s="5"/>
      <c r="E241" s="5" t="s">
        <v>86</v>
      </c>
      <c r="F241" s="8" t="str">
        <f>VLOOKUP(E241,Mapping!$A$1:$C$71,3,0)</f>
        <v>Aarki</v>
      </c>
      <c r="G241" s="8" t="str">
        <f>VLOOKUP(E241,Mapping!$A$2:$B$207,2,0)</f>
        <v>Aarki</v>
      </c>
      <c r="H241" s="1" t="s">
        <v>658</v>
      </c>
      <c r="I241" s="2">
        <v>44281</v>
      </c>
      <c r="J241" s="126" t="str">
        <f>VLOOKUP(I241,Mapping!$H$2:$I$215,2,0)</f>
        <v>Pre</v>
      </c>
      <c r="K241" s="127" t="str">
        <f>VLOOKUP(I241,Mapping!$H$2:$J$215,3,0)</f>
        <v>Pre</v>
      </c>
      <c r="L241" s="1">
        <v>676.32403939999995</v>
      </c>
      <c r="M241" s="4" t="s">
        <v>85</v>
      </c>
    </row>
    <row r="242" spans="1:13" x14ac:dyDescent="0.35">
      <c r="A242" s="5" t="s">
        <v>36</v>
      </c>
      <c r="B242" s="5" t="s">
        <v>35</v>
      </c>
      <c r="C242" s="5"/>
      <c r="D242" s="5"/>
      <c r="E242" s="5" t="s">
        <v>86</v>
      </c>
      <c r="F242" s="8" t="str">
        <f>VLOOKUP(E242,Mapping!$A$1:$C$71,3,0)</f>
        <v>Aarki</v>
      </c>
      <c r="G242" s="8" t="str">
        <f>VLOOKUP(E242,Mapping!$A$2:$B$207,2,0)</f>
        <v>Aarki</v>
      </c>
      <c r="H242" s="1" t="s">
        <v>658</v>
      </c>
      <c r="I242" s="2">
        <v>44282</v>
      </c>
      <c r="J242" s="126" t="str">
        <f>VLOOKUP(I242,Mapping!$H$2:$I$215,2,0)</f>
        <v>Pre</v>
      </c>
      <c r="K242" s="127" t="str">
        <f>VLOOKUP(I242,Mapping!$H$2:$J$215,3,0)</f>
        <v>Pre</v>
      </c>
      <c r="L242" s="1">
        <v>723.33262500000001</v>
      </c>
      <c r="M242" s="4" t="s">
        <v>85</v>
      </c>
    </row>
    <row r="243" spans="1:13" x14ac:dyDescent="0.35">
      <c r="A243" s="5" t="s">
        <v>36</v>
      </c>
      <c r="B243" s="5" t="s">
        <v>35</v>
      </c>
      <c r="C243" s="5"/>
      <c r="D243" s="5"/>
      <c r="E243" s="5" t="s">
        <v>86</v>
      </c>
      <c r="F243" s="8" t="str">
        <f>VLOOKUP(E243,Mapping!$A$1:$C$71,3,0)</f>
        <v>Aarki</v>
      </c>
      <c r="G243" s="8" t="str">
        <f>VLOOKUP(E243,Mapping!$A$2:$B$207,2,0)</f>
        <v>Aarki</v>
      </c>
      <c r="H243" s="1" t="s">
        <v>658</v>
      </c>
      <c r="I243" s="2">
        <v>44283</v>
      </c>
      <c r="J243" s="126" t="str">
        <f>VLOOKUP(I243,Mapping!$H$2:$I$215,2,0)</f>
        <v>Pre</v>
      </c>
      <c r="K243" s="127" t="str">
        <f>VLOOKUP(I243,Mapping!$H$2:$J$215,3,0)</f>
        <v>Pre</v>
      </c>
      <c r="L243" s="1">
        <v>741.78421300000002</v>
      </c>
      <c r="M243" s="4" t="s">
        <v>85</v>
      </c>
    </row>
    <row r="244" spans="1:13" x14ac:dyDescent="0.35">
      <c r="A244" s="5" t="s">
        <v>36</v>
      </c>
      <c r="B244" s="5" t="s">
        <v>35</v>
      </c>
      <c r="C244" s="5"/>
      <c r="D244" s="5"/>
      <c r="E244" s="5" t="s">
        <v>86</v>
      </c>
      <c r="F244" s="8" t="str">
        <f>VLOOKUP(E244,Mapping!$A$1:$C$71,3,0)</f>
        <v>Aarki</v>
      </c>
      <c r="G244" s="8" t="str">
        <f>VLOOKUP(E244,Mapping!$A$2:$B$207,2,0)</f>
        <v>Aarki</v>
      </c>
      <c r="H244" s="1" t="s">
        <v>658</v>
      </c>
      <c r="I244" s="2">
        <v>44284</v>
      </c>
      <c r="J244" s="126" t="str">
        <f>VLOOKUP(I244,Mapping!$H$2:$I$215,2,0)</f>
        <v>Pre</v>
      </c>
      <c r="K244" s="127" t="str">
        <f>VLOOKUP(I244,Mapping!$H$2:$J$215,3,0)</f>
        <v>Pre</v>
      </c>
      <c r="L244" s="1">
        <v>563.21232139999995</v>
      </c>
      <c r="M244" s="4" t="s">
        <v>85</v>
      </c>
    </row>
    <row r="245" spans="1:13" x14ac:dyDescent="0.35">
      <c r="A245" s="5" t="s">
        <v>36</v>
      </c>
      <c r="B245" s="5" t="s">
        <v>35</v>
      </c>
      <c r="C245" s="5"/>
      <c r="D245" s="5"/>
      <c r="E245" s="5" t="s">
        <v>86</v>
      </c>
      <c r="F245" s="8" t="str">
        <f>VLOOKUP(E245,Mapping!$A$1:$C$71,3,0)</f>
        <v>Aarki</v>
      </c>
      <c r="G245" s="8" t="str">
        <f>VLOOKUP(E245,Mapping!$A$2:$B$207,2,0)</f>
        <v>Aarki</v>
      </c>
      <c r="H245" s="1" t="s">
        <v>658</v>
      </c>
      <c r="I245" s="2">
        <v>44285</v>
      </c>
      <c r="J245" s="126" t="str">
        <f>VLOOKUP(I245,Mapping!$H$2:$I$215,2,0)</f>
        <v>Pre</v>
      </c>
      <c r="K245" s="127" t="str">
        <f>VLOOKUP(I245,Mapping!$H$2:$J$215,3,0)</f>
        <v>Pre</v>
      </c>
      <c r="L245" s="1">
        <v>475.88313210000001</v>
      </c>
      <c r="M245" s="4" t="s">
        <v>85</v>
      </c>
    </row>
    <row r="246" spans="1:13" x14ac:dyDescent="0.35">
      <c r="A246" s="5" t="s">
        <v>36</v>
      </c>
      <c r="B246" s="5" t="s">
        <v>35</v>
      </c>
      <c r="C246" s="5"/>
      <c r="D246" s="5"/>
      <c r="E246" s="5" t="s">
        <v>86</v>
      </c>
      <c r="F246" s="8" t="str">
        <f>VLOOKUP(E246,Mapping!$A$1:$C$71,3,0)</f>
        <v>Aarki</v>
      </c>
      <c r="G246" s="8" t="str">
        <f>VLOOKUP(E246,Mapping!$A$2:$B$207,2,0)</f>
        <v>Aarki</v>
      </c>
      <c r="H246" s="1" t="s">
        <v>658</v>
      </c>
      <c r="I246" s="2">
        <v>44286</v>
      </c>
      <c r="J246" s="126" t="str">
        <f>VLOOKUP(I246,Mapping!$H$2:$I$215,2,0)</f>
        <v>Pre</v>
      </c>
      <c r="K246" s="127" t="str">
        <f>VLOOKUP(I246,Mapping!$H$2:$J$215,3,0)</f>
        <v>Pre</v>
      </c>
      <c r="L246" s="1">
        <v>818.13310920000004</v>
      </c>
      <c r="M246" s="4" t="s">
        <v>85</v>
      </c>
    </row>
    <row r="247" spans="1:13" x14ac:dyDescent="0.35">
      <c r="A247" s="5" t="s">
        <v>36</v>
      </c>
      <c r="B247" s="5" t="s">
        <v>35</v>
      </c>
      <c r="C247" s="5"/>
      <c r="D247" s="5"/>
      <c r="E247" s="5" t="s">
        <v>86</v>
      </c>
      <c r="F247" s="8" t="str">
        <f>VLOOKUP(E247,Mapping!$A$1:$C$71,3,0)</f>
        <v>Aarki</v>
      </c>
      <c r="G247" s="8" t="str">
        <f>VLOOKUP(E247,Mapping!$A$2:$B$207,2,0)</f>
        <v>Aarki</v>
      </c>
      <c r="H247" s="1" t="s">
        <v>658</v>
      </c>
      <c r="I247" s="2">
        <v>44287</v>
      </c>
      <c r="J247" s="126" t="str">
        <f>VLOOKUP(I247,Mapping!$H$2:$I$215,2,0)</f>
        <v>Pre</v>
      </c>
      <c r="K247" s="127" t="str">
        <f>VLOOKUP(I247,Mapping!$H$2:$J$215,3,0)</f>
        <v>Pre</v>
      </c>
      <c r="L247" s="1">
        <v>1009.8137022</v>
      </c>
      <c r="M247" s="4" t="s">
        <v>85</v>
      </c>
    </row>
    <row r="248" spans="1:13" x14ac:dyDescent="0.35">
      <c r="A248" s="5" t="s">
        <v>36</v>
      </c>
      <c r="B248" s="5" t="s">
        <v>35</v>
      </c>
      <c r="C248" s="5"/>
      <c r="D248" s="5"/>
      <c r="E248" s="5" t="s">
        <v>86</v>
      </c>
      <c r="F248" s="8" t="str">
        <f>VLOOKUP(E248,Mapping!$A$1:$C$71,3,0)</f>
        <v>Aarki</v>
      </c>
      <c r="G248" s="8" t="str">
        <f>VLOOKUP(E248,Mapping!$A$2:$B$207,2,0)</f>
        <v>Aarki</v>
      </c>
      <c r="H248" s="1" t="s">
        <v>658</v>
      </c>
      <c r="I248" s="2">
        <v>44288</v>
      </c>
      <c r="J248" s="126" t="str">
        <f>VLOOKUP(I248,Mapping!$H$2:$I$215,2,0)</f>
        <v>Pre</v>
      </c>
      <c r="K248" s="127" t="str">
        <f>VLOOKUP(I248,Mapping!$H$2:$J$215,3,0)</f>
        <v>Pre</v>
      </c>
      <c r="L248" s="1">
        <v>871.31265450000001</v>
      </c>
      <c r="M248" s="4" t="s">
        <v>85</v>
      </c>
    </row>
    <row r="249" spans="1:13" x14ac:dyDescent="0.35">
      <c r="A249" s="5" t="s">
        <v>36</v>
      </c>
      <c r="B249" s="5" t="s">
        <v>35</v>
      </c>
      <c r="C249" s="5"/>
      <c r="D249" s="5"/>
      <c r="E249" s="5" t="s">
        <v>86</v>
      </c>
      <c r="F249" s="8" t="str">
        <f>VLOOKUP(E249,Mapping!$A$1:$C$71,3,0)</f>
        <v>Aarki</v>
      </c>
      <c r="G249" s="8" t="str">
        <f>VLOOKUP(E249,Mapping!$A$2:$B$207,2,0)</f>
        <v>Aarki</v>
      </c>
      <c r="H249" s="1" t="s">
        <v>658</v>
      </c>
      <c r="I249" s="2">
        <v>44289</v>
      </c>
      <c r="J249" s="126" t="str">
        <f>VLOOKUP(I249,Mapping!$H$2:$I$215,2,0)</f>
        <v>Pre</v>
      </c>
      <c r="K249" s="127" t="str">
        <f>VLOOKUP(I249,Mapping!$H$2:$J$215,3,0)</f>
        <v>Pre</v>
      </c>
      <c r="L249" s="1">
        <v>847.6759859</v>
      </c>
      <c r="M249" s="4" t="s">
        <v>85</v>
      </c>
    </row>
    <row r="250" spans="1:13" x14ac:dyDescent="0.35">
      <c r="A250" s="5" t="s">
        <v>36</v>
      </c>
      <c r="B250" s="5" t="s">
        <v>35</v>
      </c>
      <c r="C250" s="5"/>
      <c r="D250" s="5"/>
      <c r="E250" s="5" t="s">
        <v>86</v>
      </c>
      <c r="F250" s="8" t="str">
        <f>VLOOKUP(E250,Mapping!$A$1:$C$71,3,0)</f>
        <v>Aarki</v>
      </c>
      <c r="G250" s="8" t="str">
        <f>VLOOKUP(E250,Mapping!$A$2:$B$207,2,0)</f>
        <v>Aarki</v>
      </c>
      <c r="H250" s="1" t="s">
        <v>658</v>
      </c>
      <c r="I250" s="2">
        <v>44290</v>
      </c>
      <c r="J250" s="126" t="str">
        <f>VLOOKUP(I250,Mapping!$H$2:$I$215,2,0)</f>
        <v>Pre</v>
      </c>
      <c r="K250" s="127" t="str">
        <f>VLOOKUP(I250,Mapping!$H$2:$J$215,3,0)</f>
        <v>Pre</v>
      </c>
      <c r="L250" s="1">
        <v>626.56941529999995</v>
      </c>
      <c r="M250" s="4" t="s">
        <v>85</v>
      </c>
    </row>
    <row r="251" spans="1:13" x14ac:dyDescent="0.35">
      <c r="A251" s="5" t="s">
        <v>36</v>
      </c>
      <c r="B251" s="5" t="s">
        <v>35</v>
      </c>
      <c r="C251" s="5"/>
      <c r="D251" s="5"/>
      <c r="E251" s="5" t="s">
        <v>86</v>
      </c>
      <c r="F251" s="8" t="str">
        <f>VLOOKUP(E251,Mapping!$A$1:$C$71,3,0)</f>
        <v>Aarki</v>
      </c>
      <c r="G251" s="8" t="str">
        <f>VLOOKUP(E251,Mapping!$A$2:$B$207,2,0)</f>
        <v>Aarki</v>
      </c>
      <c r="H251" s="1" t="s">
        <v>658</v>
      </c>
      <c r="I251" s="2">
        <v>44291</v>
      </c>
      <c r="J251" s="126" t="str">
        <f>VLOOKUP(I251,Mapping!$H$2:$I$215,2,0)</f>
        <v>Pre</v>
      </c>
      <c r="K251" s="127" t="str">
        <f>VLOOKUP(I251,Mapping!$H$2:$J$215,3,0)</f>
        <v>Pre</v>
      </c>
      <c r="L251" s="1">
        <v>596.5790101</v>
      </c>
      <c r="M251" s="4" t="s">
        <v>85</v>
      </c>
    </row>
    <row r="252" spans="1:13" x14ac:dyDescent="0.35">
      <c r="A252" s="5" t="s">
        <v>36</v>
      </c>
      <c r="B252" s="5" t="s">
        <v>35</v>
      </c>
      <c r="C252" s="5"/>
      <c r="D252" s="5"/>
      <c r="E252" s="5" t="s">
        <v>86</v>
      </c>
      <c r="F252" s="8" t="str">
        <f>VLOOKUP(E252,Mapping!$A$1:$C$71,3,0)</f>
        <v>Aarki</v>
      </c>
      <c r="G252" s="8" t="str">
        <f>VLOOKUP(E252,Mapping!$A$2:$B$207,2,0)</f>
        <v>Aarki</v>
      </c>
      <c r="H252" s="1" t="s">
        <v>658</v>
      </c>
      <c r="I252" s="2">
        <v>44292</v>
      </c>
      <c r="J252" s="126" t="str">
        <f>VLOOKUP(I252,Mapping!$H$2:$I$215,2,0)</f>
        <v>Pre</v>
      </c>
      <c r="K252" s="127" t="str">
        <f>VLOOKUP(I252,Mapping!$H$2:$J$215,3,0)</f>
        <v>Pre</v>
      </c>
      <c r="L252" s="1">
        <v>678.95484610000005</v>
      </c>
      <c r="M252" s="4" t="s">
        <v>85</v>
      </c>
    </row>
    <row r="253" spans="1:13" x14ac:dyDescent="0.35">
      <c r="A253" s="5" t="s">
        <v>36</v>
      </c>
      <c r="B253" s="5" t="s">
        <v>35</v>
      </c>
      <c r="C253" s="5"/>
      <c r="D253" s="5"/>
      <c r="E253" s="5" t="s">
        <v>86</v>
      </c>
      <c r="F253" s="8" t="str">
        <f>VLOOKUP(E253,Mapping!$A$1:$C$71,3,0)</f>
        <v>Aarki</v>
      </c>
      <c r="G253" s="8" t="str">
        <f>VLOOKUP(E253,Mapping!$A$2:$B$207,2,0)</f>
        <v>Aarki</v>
      </c>
      <c r="H253" s="1" t="s">
        <v>658</v>
      </c>
      <c r="I253" s="2">
        <v>44293</v>
      </c>
      <c r="J253" s="126" t="str">
        <f>VLOOKUP(I253,Mapping!$H$2:$I$215,2,0)</f>
        <v>Pre</v>
      </c>
      <c r="K253" s="127" t="str">
        <f>VLOOKUP(I253,Mapping!$H$2:$J$215,3,0)</f>
        <v>Pre</v>
      </c>
      <c r="L253" s="1">
        <v>741.55215829999997</v>
      </c>
      <c r="M253" s="4" t="s">
        <v>85</v>
      </c>
    </row>
    <row r="254" spans="1:13" x14ac:dyDescent="0.35">
      <c r="A254" s="5" t="s">
        <v>36</v>
      </c>
      <c r="B254" s="5" t="s">
        <v>35</v>
      </c>
      <c r="C254" s="5"/>
      <c r="D254" s="5"/>
      <c r="E254" s="5" t="s">
        <v>86</v>
      </c>
      <c r="F254" s="8" t="str">
        <f>VLOOKUP(E254,Mapping!$A$1:$C$71,3,0)</f>
        <v>Aarki</v>
      </c>
      <c r="G254" s="8" t="str">
        <f>VLOOKUP(E254,Mapping!$A$2:$B$207,2,0)</f>
        <v>Aarki</v>
      </c>
      <c r="H254" s="1" t="s">
        <v>658</v>
      </c>
      <c r="I254" s="2">
        <v>44294</v>
      </c>
      <c r="J254" s="126" t="str">
        <f>VLOOKUP(I254,Mapping!$H$2:$I$215,2,0)</f>
        <v>Pre</v>
      </c>
      <c r="K254" s="127" t="str">
        <f>VLOOKUP(I254,Mapping!$H$2:$J$215,3,0)</f>
        <v>Pre</v>
      </c>
      <c r="L254" s="1">
        <v>863.81964259999995</v>
      </c>
      <c r="M254" s="4" t="s">
        <v>85</v>
      </c>
    </row>
    <row r="255" spans="1:13" x14ac:dyDescent="0.35">
      <c r="A255" s="5" t="s">
        <v>36</v>
      </c>
      <c r="B255" s="5" t="s">
        <v>35</v>
      </c>
      <c r="C255" s="5"/>
      <c r="D255" s="5"/>
      <c r="E255" s="5" t="s">
        <v>86</v>
      </c>
      <c r="F255" s="8" t="str">
        <f>VLOOKUP(E255,Mapping!$A$1:$C$71,3,0)</f>
        <v>Aarki</v>
      </c>
      <c r="G255" s="8" t="str">
        <f>VLOOKUP(E255,Mapping!$A$2:$B$207,2,0)</f>
        <v>Aarki</v>
      </c>
      <c r="H255" s="1" t="s">
        <v>658</v>
      </c>
      <c r="I255" s="2">
        <v>44295</v>
      </c>
      <c r="J255" s="126" t="str">
        <f>VLOOKUP(I255,Mapping!$H$2:$I$215,2,0)</f>
        <v>Pre</v>
      </c>
      <c r="K255" s="127" t="str">
        <f>VLOOKUP(I255,Mapping!$H$2:$J$215,3,0)</f>
        <v>Pre</v>
      </c>
      <c r="L255" s="1">
        <v>850.48881470000003</v>
      </c>
      <c r="M255" s="4" t="s">
        <v>85</v>
      </c>
    </row>
    <row r="256" spans="1:13" x14ac:dyDescent="0.35">
      <c r="A256" s="5" t="s">
        <v>36</v>
      </c>
      <c r="B256" s="5" t="s">
        <v>35</v>
      </c>
      <c r="C256" s="5"/>
      <c r="D256" s="5"/>
      <c r="E256" s="5" t="s">
        <v>86</v>
      </c>
      <c r="F256" s="8" t="str">
        <f>VLOOKUP(E256,Mapping!$A$1:$C$71,3,0)</f>
        <v>Aarki</v>
      </c>
      <c r="G256" s="8" t="str">
        <f>VLOOKUP(E256,Mapping!$A$2:$B$207,2,0)</f>
        <v>Aarki</v>
      </c>
      <c r="H256" s="1" t="s">
        <v>658</v>
      </c>
      <c r="I256" s="2">
        <v>44296</v>
      </c>
      <c r="J256" s="126" t="str">
        <f>VLOOKUP(I256,Mapping!$H$2:$I$215,2,0)</f>
        <v>Pre</v>
      </c>
      <c r="K256" s="127" t="str">
        <f>VLOOKUP(I256,Mapping!$H$2:$J$215,3,0)</f>
        <v>Pre</v>
      </c>
      <c r="L256" s="1">
        <v>878.06936210000003</v>
      </c>
      <c r="M256" s="4" t="s">
        <v>85</v>
      </c>
    </row>
    <row r="257" spans="1:13" x14ac:dyDescent="0.35">
      <c r="A257" s="5" t="s">
        <v>36</v>
      </c>
      <c r="B257" s="5" t="s">
        <v>35</v>
      </c>
      <c r="C257" s="5"/>
      <c r="D257" s="5"/>
      <c r="E257" s="5" t="s">
        <v>86</v>
      </c>
      <c r="F257" s="8" t="str">
        <f>VLOOKUP(E257,Mapping!$A$1:$C$71,3,0)</f>
        <v>Aarki</v>
      </c>
      <c r="G257" s="8" t="str">
        <f>VLOOKUP(E257,Mapping!$A$2:$B$207,2,0)</f>
        <v>Aarki</v>
      </c>
      <c r="H257" s="1" t="s">
        <v>658</v>
      </c>
      <c r="I257" s="2">
        <v>44297</v>
      </c>
      <c r="J257" s="126" t="str">
        <f>VLOOKUP(I257,Mapping!$H$2:$I$215,2,0)</f>
        <v>Pre</v>
      </c>
      <c r="K257" s="127" t="str">
        <f>VLOOKUP(I257,Mapping!$H$2:$J$215,3,0)</f>
        <v>Pre</v>
      </c>
      <c r="L257" s="1">
        <v>871.48831500000006</v>
      </c>
      <c r="M257" s="4" t="s">
        <v>85</v>
      </c>
    </row>
    <row r="258" spans="1:13" x14ac:dyDescent="0.35">
      <c r="A258" s="5" t="s">
        <v>36</v>
      </c>
      <c r="B258" s="5" t="s">
        <v>35</v>
      </c>
      <c r="C258" s="5"/>
      <c r="D258" s="5"/>
      <c r="E258" s="5" t="s">
        <v>86</v>
      </c>
      <c r="F258" s="8" t="str">
        <f>VLOOKUP(E258,Mapping!$A$1:$C$71,3,0)</f>
        <v>Aarki</v>
      </c>
      <c r="G258" s="8" t="str">
        <f>VLOOKUP(E258,Mapping!$A$2:$B$207,2,0)</f>
        <v>Aarki</v>
      </c>
      <c r="H258" s="1" t="s">
        <v>658</v>
      </c>
      <c r="I258" s="2">
        <v>44298</v>
      </c>
      <c r="J258" s="126" t="str">
        <f>VLOOKUP(I258,Mapping!$H$2:$I$215,2,0)</f>
        <v>Pre</v>
      </c>
      <c r="K258" s="127" t="str">
        <f>VLOOKUP(I258,Mapping!$H$2:$J$215,3,0)</f>
        <v>Pre</v>
      </c>
      <c r="L258" s="1">
        <v>854.99504279999996</v>
      </c>
      <c r="M258" s="4" t="s">
        <v>85</v>
      </c>
    </row>
    <row r="259" spans="1:13" x14ac:dyDescent="0.35">
      <c r="A259" s="5" t="s">
        <v>36</v>
      </c>
      <c r="B259" s="5" t="s">
        <v>35</v>
      </c>
      <c r="C259" s="5"/>
      <c r="D259" s="5"/>
      <c r="E259" s="5" t="s">
        <v>86</v>
      </c>
      <c r="F259" s="8" t="str">
        <f>VLOOKUP(E259,Mapping!$A$1:$C$71,3,0)</f>
        <v>Aarki</v>
      </c>
      <c r="G259" s="8" t="str">
        <f>VLOOKUP(E259,Mapping!$A$2:$B$207,2,0)</f>
        <v>Aarki</v>
      </c>
      <c r="H259" s="1" t="s">
        <v>658</v>
      </c>
      <c r="I259" s="2">
        <v>44299</v>
      </c>
      <c r="J259" s="126" t="str">
        <f>VLOOKUP(I259,Mapping!$H$2:$I$215,2,0)</f>
        <v>Pre</v>
      </c>
      <c r="K259" s="127" t="str">
        <f>VLOOKUP(I259,Mapping!$H$2:$J$215,3,0)</f>
        <v>Pre</v>
      </c>
      <c r="L259" s="1">
        <v>822.67956670000001</v>
      </c>
      <c r="M259" s="4" t="s">
        <v>85</v>
      </c>
    </row>
    <row r="260" spans="1:13" x14ac:dyDescent="0.35">
      <c r="A260" s="5" t="s">
        <v>36</v>
      </c>
      <c r="B260" s="5" t="s">
        <v>35</v>
      </c>
      <c r="C260" s="5"/>
      <c r="D260" s="5"/>
      <c r="E260" s="5" t="s">
        <v>86</v>
      </c>
      <c r="F260" s="8" t="str">
        <f>VLOOKUP(E260,Mapping!$A$1:$C$71,3,0)</f>
        <v>Aarki</v>
      </c>
      <c r="G260" s="8" t="str">
        <f>VLOOKUP(E260,Mapping!$A$2:$B$207,2,0)</f>
        <v>Aarki</v>
      </c>
      <c r="H260" s="1" t="s">
        <v>658</v>
      </c>
      <c r="I260" s="2">
        <v>44300</v>
      </c>
      <c r="J260" s="126" t="str">
        <f>VLOOKUP(I260,Mapping!$H$2:$I$215,2,0)</f>
        <v>Pre</v>
      </c>
      <c r="K260" s="127" t="str">
        <f>VLOOKUP(I260,Mapping!$H$2:$J$215,3,0)</f>
        <v>Pre</v>
      </c>
      <c r="L260" s="1">
        <v>757.03200560000005</v>
      </c>
      <c r="M260" s="4" t="s">
        <v>85</v>
      </c>
    </row>
    <row r="261" spans="1:13" x14ac:dyDescent="0.35">
      <c r="A261" s="5" t="s">
        <v>36</v>
      </c>
      <c r="B261" s="5" t="s">
        <v>35</v>
      </c>
      <c r="C261" s="5"/>
      <c r="D261" s="5"/>
      <c r="E261" s="5" t="s">
        <v>86</v>
      </c>
      <c r="F261" s="8" t="str">
        <f>VLOOKUP(E261,Mapping!$A$1:$C$71,3,0)</f>
        <v>Aarki</v>
      </c>
      <c r="G261" s="8" t="str">
        <f>VLOOKUP(E261,Mapping!$A$2:$B$207,2,0)</f>
        <v>Aarki</v>
      </c>
      <c r="H261" s="1" t="s">
        <v>658</v>
      </c>
      <c r="I261" s="2">
        <v>44301</v>
      </c>
      <c r="J261" s="126" t="str">
        <f>VLOOKUP(I261,Mapping!$H$2:$I$215,2,0)</f>
        <v>Pre</v>
      </c>
      <c r="K261" s="127" t="str">
        <f>VLOOKUP(I261,Mapping!$H$2:$J$215,3,0)</f>
        <v>Pre</v>
      </c>
      <c r="L261" s="1">
        <v>723.09124810000003</v>
      </c>
      <c r="M261" s="4" t="s">
        <v>85</v>
      </c>
    </row>
    <row r="262" spans="1:13" x14ac:dyDescent="0.35">
      <c r="A262" s="5" t="s">
        <v>36</v>
      </c>
      <c r="B262" s="5" t="s">
        <v>35</v>
      </c>
      <c r="C262" s="5"/>
      <c r="D262" s="5"/>
      <c r="E262" s="5" t="s">
        <v>86</v>
      </c>
      <c r="F262" s="8" t="str">
        <f>VLOOKUP(E262,Mapping!$A$1:$C$71,3,0)</f>
        <v>Aarki</v>
      </c>
      <c r="G262" s="8" t="str">
        <f>VLOOKUP(E262,Mapping!$A$2:$B$207,2,0)</f>
        <v>Aarki</v>
      </c>
      <c r="H262" s="1" t="s">
        <v>658</v>
      </c>
      <c r="I262" s="2">
        <v>44302</v>
      </c>
      <c r="J262" s="126" t="str">
        <f>VLOOKUP(I262,Mapping!$H$2:$I$215,2,0)</f>
        <v>Pre</v>
      </c>
      <c r="K262" s="127" t="str">
        <f>VLOOKUP(I262,Mapping!$H$2:$J$215,3,0)</f>
        <v>Pre</v>
      </c>
      <c r="L262" s="1">
        <v>638.14096459999996</v>
      </c>
      <c r="M262" s="4" t="s">
        <v>85</v>
      </c>
    </row>
    <row r="263" spans="1:13" x14ac:dyDescent="0.35">
      <c r="A263" s="5" t="s">
        <v>36</v>
      </c>
      <c r="B263" s="5" t="s">
        <v>35</v>
      </c>
      <c r="C263" s="5"/>
      <c r="D263" s="5"/>
      <c r="E263" s="5" t="s">
        <v>86</v>
      </c>
      <c r="F263" s="8" t="str">
        <f>VLOOKUP(E263,Mapping!$A$1:$C$71,3,0)</f>
        <v>Aarki</v>
      </c>
      <c r="G263" s="8" t="str">
        <f>VLOOKUP(E263,Mapping!$A$2:$B$207,2,0)</f>
        <v>Aarki</v>
      </c>
      <c r="H263" s="1" t="s">
        <v>658</v>
      </c>
      <c r="I263" s="2">
        <v>44303</v>
      </c>
      <c r="J263" s="126" t="str">
        <f>VLOOKUP(I263,Mapping!$H$2:$I$215,2,0)</f>
        <v>Pre</v>
      </c>
      <c r="K263" s="127" t="str">
        <f>VLOOKUP(I263,Mapping!$H$2:$J$215,3,0)</f>
        <v>Pre</v>
      </c>
      <c r="L263" s="1">
        <v>580.17924989999995</v>
      </c>
      <c r="M263" s="4" t="s">
        <v>85</v>
      </c>
    </row>
    <row r="264" spans="1:13" x14ac:dyDescent="0.35">
      <c r="A264" s="5" t="s">
        <v>36</v>
      </c>
      <c r="B264" s="5" t="s">
        <v>35</v>
      </c>
      <c r="C264" s="5"/>
      <c r="D264" s="5"/>
      <c r="E264" s="5" t="s">
        <v>86</v>
      </c>
      <c r="F264" s="8" t="str">
        <f>VLOOKUP(E264,Mapping!$A$1:$C$71,3,0)</f>
        <v>Aarki</v>
      </c>
      <c r="G264" s="8" t="str">
        <f>VLOOKUP(E264,Mapping!$A$2:$B$207,2,0)</f>
        <v>Aarki</v>
      </c>
      <c r="H264" s="1" t="s">
        <v>658</v>
      </c>
      <c r="I264" s="2">
        <v>44304</v>
      </c>
      <c r="J264" s="126" t="str">
        <f>VLOOKUP(I264,Mapping!$H$2:$I$215,2,0)</f>
        <v>Pre</v>
      </c>
      <c r="K264" s="127" t="str">
        <f>VLOOKUP(I264,Mapping!$H$2:$J$215,3,0)</f>
        <v>Pre</v>
      </c>
      <c r="L264" s="1">
        <v>616.81469790000006</v>
      </c>
      <c r="M264" s="4" t="s">
        <v>85</v>
      </c>
    </row>
    <row r="265" spans="1:13" x14ac:dyDescent="0.35">
      <c r="A265" s="5" t="s">
        <v>36</v>
      </c>
      <c r="B265" s="5" t="s">
        <v>35</v>
      </c>
      <c r="C265" s="5"/>
      <c r="D265" s="5"/>
      <c r="E265" s="5" t="s">
        <v>86</v>
      </c>
      <c r="F265" s="8" t="str">
        <f>VLOOKUP(E265,Mapping!$A$1:$C$71,3,0)</f>
        <v>Aarki</v>
      </c>
      <c r="G265" s="8" t="str">
        <f>VLOOKUP(E265,Mapping!$A$2:$B$207,2,0)</f>
        <v>Aarki</v>
      </c>
      <c r="H265" s="1" t="s">
        <v>658</v>
      </c>
      <c r="I265" s="2">
        <v>44305</v>
      </c>
      <c r="J265" s="126" t="str">
        <f>VLOOKUP(I265,Mapping!$H$2:$I$215,2,0)</f>
        <v>Pre</v>
      </c>
      <c r="K265" s="127" t="str">
        <f>VLOOKUP(I265,Mapping!$H$2:$J$215,3,0)</f>
        <v>Pre</v>
      </c>
      <c r="L265" s="1">
        <v>654.15438500000005</v>
      </c>
      <c r="M265" s="4" t="s">
        <v>85</v>
      </c>
    </row>
    <row r="266" spans="1:13" x14ac:dyDescent="0.35">
      <c r="A266" s="5" t="s">
        <v>36</v>
      </c>
      <c r="B266" s="5" t="s">
        <v>35</v>
      </c>
      <c r="C266" s="5"/>
      <c r="D266" s="5"/>
      <c r="E266" s="5" t="s">
        <v>86</v>
      </c>
      <c r="F266" s="8" t="str">
        <f>VLOOKUP(E266,Mapping!$A$1:$C$71,3,0)</f>
        <v>Aarki</v>
      </c>
      <c r="G266" s="8" t="str">
        <f>VLOOKUP(E266,Mapping!$A$2:$B$207,2,0)</f>
        <v>Aarki</v>
      </c>
      <c r="H266" s="1" t="s">
        <v>658</v>
      </c>
      <c r="I266" s="2">
        <v>44306</v>
      </c>
      <c r="J266" s="126" t="str">
        <f>VLOOKUP(I266,Mapping!$H$2:$I$215,2,0)</f>
        <v>Pre</v>
      </c>
      <c r="K266" s="127" t="str">
        <f>VLOOKUP(I266,Mapping!$H$2:$J$215,3,0)</f>
        <v>Pre</v>
      </c>
      <c r="L266" s="1">
        <v>620.08892519999995</v>
      </c>
      <c r="M266" s="4" t="s">
        <v>85</v>
      </c>
    </row>
    <row r="267" spans="1:13" x14ac:dyDescent="0.35">
      <c r="A267" s="5" t="s">
        <v>36</v>
      </c>
      <c r="B267" s="5" t="s">
        <v>35</v>
      </c>
      <c r="C267" s="5"/>
      <c r="D267" s="5"/>
      <c r="E267" s="5" t="s">
        <v>86</v>
      </c>
      <c r="F267" s="8" t="str">
        <f>VLOOKUP(E267,Mapping!$A$1:$C$71,3,0)</f>
        <v>Aarki</v>
      </c>
      <c r="G267" s="8" t="str">
        <f>VLOOKUP(E267,Mapping!$A$2:$B$207,2,0)</f>
        <v>Aarki</v>
      </c>
      <c r="H267" s="1" t="s">
        <v>658</v>
      </c>
      <c r="I267" s="2">
        <v>44307</v>
      </c>
      <c r="J267" s="126" t="str">
        <f>VLOOKUP(I267,Mapping!$H$2:$I$215,2,0)</f>
        <v>Pre</v>
      </c>
      <c r="K267" s="127" t="str">
        <f>VLOOKUP(I267,Mapping!$H$2:$J$215,3,0)</f>
        <v>Pre</v>
      </c>
      <c r="L267" s="1">
        <v>717.36548019999998</v>
      </c>
      <c r="M267" s="4" t="s">
        <v>85</v>
      </c>
    </row>
    <row r="268" spans="1:13" x14ac:dyDescent="0.35">
      <c r="A268" s="5" t="s">
        <v>36</v>
      </c>
      <c r="B268" s="5" t="s">
        <v>35</v>
      </c>
      <c r="C268" s="5"/>
      <c r="D268" s="5"/>
      <c r="E268" s="5" t="s">
        <v>86</v>
      </c>
      <c r="F268" s="8" t="str">
        <f>VLOOKUP(E268,Mapping!$A$1:$C$71,3,0)</f>
        <v>Aarki</v>
      </c>
      <c r="G268" s="8" t="str">
        <f>VLOOKUP(E268,Mapping!$A$2:$B$207,2,0)</f>
        <v>Aarki</v>
      </c>
      <c r="H268" s="1" t="s">
        <v>658</v>
      </c>
      <c r="I268" s="2">
        <v>44308</v>
      </c>
      <c r="J268" s="126" t="str">
        <f>VLOOKUP(I268,Mapping!$H$2:$I$215,2,0)</f>
        <v>Pre</v>
      </c>
      <c r="K268" s="127" t="str">
        <f>VLOOKUP(I268,Mapping!$H$2:$J$215,3,0)</f>
        <v>Pre</v>
      </c>
      <c r="L268" s="1">
        <v>798.03558250000003</v>
      </c>
      <c r="M268" s="4" t="s">
        <v>85</v>
      </c>
    </row>
    <row r="269" spans="1:13" x14ac:dyDescent="0.35">
      <c r="A269" s="5" t="s">
        <v>36</v>
      </c>
      <c r="B269" s="5" t="s">
        <v>35</v>
      </c>
      <c r="C269" s="5"/>
      <c r="D269" s="5"/>
      <c r="E269" s="5" t="s">
        <v>86</v>
      </c>
      <c r="F269" s="8" t="str">
        <f>VLOOKUP(E269,Mapping!$A$1:$C$71,3,0)</f>
        <v>Aarki</v>
      </c>
      <c r="G269" s="8" t="str">
        <f>VLOOKUP(E269,Mapping!$A$2:$B$207,2,0)</f>
        <v>Aarki</v>
      </c>
      <c r="H269" s="1" t="s">
        <v>658</v>
      </c>
      <c r="I269" s="2">
        <v>44309</v>
      </c>
      <c r="J269" s="126" t="str">
        <f>VLOOKUP(I269,Mapping!$H$2:$I$215,2,0)</f>
        <v>Pre</v>
      </c>
      <c r="K269" s="127" t="str">
        <f>VLOOKUP(I269,Mapping!$H$2:$J$215,3,0)</f>
        <v>Pre</v>
      </c>
      <c r="L269" s="1">
        <v>796.43139280000003</v>
      </c>
      <c r="M269" s="4" t="s">
        <v>85</v>
      </c>
    </row>
    <row r="270" spans="1:13" x14ac:dyDescent="0.35">
      <c r="A270" s="5" t="s">
        <v>36</v>
      </c>
      <c r="B270" s="5" t="s">
        <v>35</v>
      </c>
      <c r="C270" s="5"/>
      <c r="D270" s="5"/>
      <c r="E270" s="5" t="s">
        <v>86</v>
      </c>
      <c r="F270" s="8" t="str">
        <f>VLOOKUP(E270,Mapping!$A$1:$C$71,3,0)</f>
        <v>Aarki</v>
      </c>
      <c r="G270" s="8" t="str">
        <f>VLOOKUP(E270,Mapping!$A$2:$B$207,2,0)</f>
        <v>Aarki</v>
      </c>
      <c r="H270" s="1" t="s">
        <v>658</v>
      </c>
      <c r="I270" s="2">
        <v>44310</v>
      </c>
      <c r="J270" s="126" t="str">
        <f>VLOOKUP(I270,Mapping!$H$2:$I$215,2,0)</f>
        <v>Pre</v>
      </c>
      <c r="K270" s="127" t="str">
        <f>VLOOKUP(I270,Mapping!$H$2:$J$215,3,0)</f>
        <v>Pre</v>
      </c>
      <c r="L270" s="1">
        <v>889.55268960000001</v>
      </c>
      <c r="M270" s="4" t="s">
        <v>85</v>
      </c>
    </row>
    <row r="271" spans="1:13" x14ac:dyDescent="0.35">
      <c r="A271" s="5" t="s">
        <v>36</v>
      </c>
      <c r="B271" s="5" t="s">
        <v>35</v>
      </c>
      <c r="C271" s="5"/>
      <c r="D271" s="5"/>
      <c r="E271" s="5" t="s">
        <v>86</v>
      </c>
      <c r="F271" s="8" t="str">
        <f>VLOOKUP(E271,Mapping!$A$1:$C$71,3,0)</f>
        <v>Aarki</v>
      </c>
      <c r="G271" s="8" t="str">
        <f>VLOOKUP(E271,Mapping!$A$2:$B$207,2,0)</f>
        <v>Aarki</v>
      </c>
      <c r="H271" s="1" t="s">
        <v>658</v>
      </c>
      <c r="I271" s="2">
        <v>44311</v>
      </c>
      <c r="J271" s="126" t="str">
        <f>VLOOKUP(I271,Mapping!$H$2:$I$215,2,0)</f>
        <v>Pre</v>
      </c>
      <c r="K271" s="127" t="str">
        <f>VLOOKUP(I271,Mapping!$H$2:$J$215,3,0)</f>
        <v>Pre</v>
      </c>
      <c r="L271" s="1">
        <v>937.49780150000004</v>
      </c>
      <c r="M271" s="4" t="s">
        <v>85</v>
      </c>
    </row>
    <row r="272" spans="1:13" x14ac:dyDescent="0.35">
      <c r="A272" s="5" t="s">
        <v>36</v>
      </c>
      <c r="B272" s="5" t="s">
        <v>35</v>
      </c>
      <c r="C272" s="5"/>
      <c r="D272" s="5"/>
      <c r="E272" s="5" t="s">
        <v>86</v>
      </c>
      <c r="F272" s="8" t="str">
        <f>VLOOKUP(E272,Mapping!$A$1:$C$71,3,0)</f>
        <v>Aarki</v>
      </c>
      <c r="G272" s="8" t="str">
        <f>VLOOKUP(E272,Mapping!$A$2:$B$207,2,0)</f>
        <v>Aarki</v>
      </c>
      <c r="H272" s="1" t="s">
        <v>658</v>
      </c>
      <c r="I272" s="2">
        <v>44312</v>
      </c>
      <c r="J272" s="126" t="str">
        <f>VLOOKUP(I272,Mapping!$H$2:$I$215,2,0)</f>
        <v>Pre</v>
      </c>
      <c r="K272" s="127" t="str">
        <f>VLOOKUP(I272,Mapping!$H$2:$J$215,3,0)</f>
        <v>Pre</v>
      </c>
      <c r="L272" s="1">
        <v>880.28851789999999</v>
      </c>
      <c r="M272" s="4" t="s">
        <v>85</v>
      </c>
    </row>
    <row r="273" spans="1:13" x14ac:dyDescent="0.35">
      <c r="A273" s="5" t="s">
        <v>36</v>
      </c>
      <c r="B273" s="5" t="s">
        <v>35</v>
      </c>
      <c r="C273" s="5"/>
      <c r="D273" s="5"/>
      <c r="E273" s="5" t="s">
        <v>86</v>
      </c>
      <c r="F273" s="8" t="str">
        <f>VLOOKUP(E273,Mapping!$A$1:$C$71,3,0)</f>
        <v>Aarki</v>
      </c>
      <c r="G273" s="8" t="str">
        <f>VLOOKUP(E273,Mapping!$A$2:$B$207,2,0)</f>
        <v>Aarki</v>
      </c>
      <c r="H273" s="1" t="s">
        <v>658</v>
      </c>
      <c r="I273" s="2">
        <v>44313</v>
      </c>
      <c r="J273" s="126" t="str">
        <f>VLOOKUP(I273,Mapping!$H$2:$I$215,2,0)</f>
        <v>Post</v>
      </c>
      <c r="K273" s="127" t="str">
        <f>VLOOKUP(I273,Mapping!$H$2:$J$215,3,0)</f>
        <v>Post</v>
      </c>
      <c r="L273" s="1">
        <v>317.651027</v>
      </c>
      <c r="M273" s="4" t="s">
        <v>85</v>
      </c>
    </row>
    <row r="274" spans="1:13" x14ac:dyDescent="0.35">
      <c r="A274" s="5" t="s">
        <v>36</v>
      </c>
      <c r="B274" s="5" t="s">
        <v>35</v>
      </c>
      <c r="C274" s="5"/>
      <c r="D274" s="5"/>
      <c r="E274" s="5" t="s">
        <v>86</v>
      </c>
      <c r="F274" s="8" t="str">
        <f>VLOOKUP(E274,Mapping!$A$1:$C$71,3,0)</f>
        <v>Aarki</v>
      </c>
      <c r="G274" s="8" t="str">
        <f>VLOOKUP(E274,Mapping!$A$2:$B$207,2,0)</f>
        <v>Aarki</v>
      </c>
      <c r="H274" s="1" t="s">
        <v>658</v>
      </c>
      <c r="I274" s="2">
        <v>44314</v>
      </c>
      <c r="J274" s="126" t="str">
        <f>VLOOKUP(I274,Mapping!$H$2:$I$215,2,0)</f>
        <v>Post</v>
      </c>
      <c r="K274" s="127" t="str">
        <f>VLOOKUP(I274,Mapping!$H$2:$J$215,3,0)</f>
        <v>Post</v>
      </c>
      <c r="L274" s="1">
        <v>88.030885299999994</v>
      </c>
      <c r="M274" s="4" t="s">
        <v>85</v>
      </c>
    </row>
    <row r="275" spans="1:13" x14ac:dyDescent="0.35">
      <c r="A275" s="5" t="s">
        <v>36</v>
      </c>
      <c r="B275" s="5" t="s">
        <v>35</v>
      </c>
      <c r="C275" s="5"/>
      <c r="D275" s="5"/>
      <c r="E275" s="5" t="s">
        <v>86</v>
      </c>
      <c r="F275" s="8" t="str">
        <f>VLOOKUP(E275,Mapping!$A$1:$C$71,3,0)</f>
        <v>Aarki</v>
      </c>
      <c r="G275" s="8" t="str">
        <f>VLOOKUP(E275,Mapping!$A$2:$B$207,2,0)</f>
        <v>Aarki</v>
      </c>
      <c r="H275" s="1" t="s">
        <v>658</v>
      </c>
      <c r="I275" s="2">
        <v>44315</v>
      </c>
      <c r="J275" s="126" t="str">
        <f>VLOOKUP(I275,Mapping!$H$2:$I$215,2,0)</f>
        <v>Post</v>
      </c>
      <c r="K275" s="127" t="str">
        <f>VLOOKUP(I275,Mapping!$H$2:$J$215,3,0)</f>
        <v>Post</v>
      </c>
      <c r="L275" s="1">
        <v>0</v>
      </c>
      <c r="M275" s="4" t="s">
        <v>85</v>
      </c>
    </row>
    <row r="276" spans="1:13" x14ac:dyDescent="0.35">
      <c r="A276" s="5" t="s">
        <v>36</v>
      </c>
      <c r="B276" s="5" t="s">
        <v>35</v>
      </c>
      <c r="C276" s="5"/>
      <c r="D276" s="5"/>
      <c r="E276" s="5" t="s">
        <v>86</v>
      </c>
      <c r="F276" s="8" t="str">
        <f>VLOOKUP(E276,Mapping!$A$1:$C$71,3,0)</f>
        <v>Aarki</v>
      </c>
      <c r="G276" s="8" t="str">
        <f>VLOOKUP(E276,Mapping!$A$2:$B$207,2,0)</f>
        <v>Aarki</v>
      </c>
      <c r="H276" s="1" t="s">
        <v>658</v>
      </c>
      <c r="I276" s="2">
        <v>44316</v>
      </c>
      <c r="J276" s="126" t="str">
        <f>VLOOKUP(I276,Mapping!$H$2:$I$215,2,0)</f>
        <v>Post</v>
      </c>
      <c r="K276" s="127" t="str">
        <f>VLOOKUP(I276,Mapping!$H$2:$J$215,3,0)</f>
        <v>Post</v>
      </c>
      <c r="L276" s="1">
        <v>0</v>
      </c>
      <c r="M276" s="4" t="s">
        <v>85</v>
      </c>
    </row>
    <row r="277" spans="1:13" x14ac:dyDescent="0.35">
      <c r="A277" s="5" t="s">
        <v>36</v>
      </c>
      <c r="B277" s="5" t="s">
        <v>35</v>
      </c>
      <c r="C277" s="5"/>
      <c r="D277" s="5"/>
      <c r="E277" s="5" t="s">
        <v>86</v>
      </c>
      <c r="F277" s="8" t="str">
        <f>VLOOKUP(E277,Mapping!$A$1:$C$71,3,0)</f>
        <v>Aarki</v>
      </c>
      <c r="G277" s="8" t="str">
        <f>VLOOKUP(E277,Mapping!$A$2:$B$207,2,0)</f>
        <v>Aarki</v>
      </c>
      <c r="H277" s="1" t="s">
        <v>658</v>
      </c>
      <c r="I277" s="2">
        <v>44317</v>
      </c>
      <c r="J277" s="126" t="str">
        <f>VLOOKUP(I277,Mapping!$H$2:$I$215,2,0)</f>
        <v>Post</v>
      </c>
      <c r="K277" s="127" t="str">
        <f>VLOOKUP(I277,Mapping!$H$2:$J$215,3,0)</f>
        <v>Post</v>
      </c>
      <c r="L277" s="1">
        <v>0</v>
      </c>
      <c r="M277" s="4" t="s">
        <v>85</v>
      </c>
    </row>
    <row r="278" spans="1:13" x14ac:dyDescent="0.35">
      <c r="A278" s="5" t="s">
        <v>36</v>
      </c>
      <c r="B278" s="5" t="s">
        <v>35</v>
      </c>
      <c r="C278" s="5"/>
      <c r="D278" s="5"/>
      <c r="E278" s="5" t="s">
        <v>86</v>
      </c>
      <c r="F278" s="8" t="str">
        <f>VLOOKUP(E278,Mapping!$A$1:$C$71,3,0)</f>
        <v>Aarki</v>
      </c>
      <c r="G278" s="8" t="str">
        <f>VLOOKUP(E278,Mapping!$A$2:$B$207,2,0)</f>
        <v>Aarki</v>
      </c>
      <c r="H278" s="1" t="s">
        <v>658</v>
      </c>
      <c r="I278" s="2">
        <v>44318</v>
      </c>
      <c r="J278" s="126" t="str">
        <f>VLOOKUP(I278,Mapping!$H$2:$I$215,2,0)</f>
        <v>Post</v>
      </c>
      <c r="K278" s="127" t="str">
        <f>VLOOKUP(I278,Mapping!$H$2:$J$215,3,0)</f>
        <v>Post</v>
      </c>
      <c r="L278" s="1">
        <v>0</v>
      </c>
      <c r="M278" s="4" t="s">
        <v>85</v>
      </c>
    </row>
    <row r="279" spans="1:13" x14ac:dyDescent="0.35">
      <c r="A279" s="5" t="s">
        <v>36</v>
      </c>
      <c r="B279" s="5" t="s">
        <v>35</v>
      </c>
      <c r="C279" s="5"/>
      <c r="D279" s="5"/>
      <c r="E279" s="5" t="s">
        <v>86</v>
      </c>
      <c r="F279" s="8" t="str">
        <f>VLOOKUP(E279,Mapping!$A$1:$C$71,3,0)</f>
        <v>Aarki</v>
      </c>
      <c r="G279" s="8" t="str">
        <f>VLOOKUP(E279,Mapping!$A$2:$B$207,2,0)</f>
        <v>Aarki</v>
      </c>
      <c r="H279" s="1" t="s">
        <v>658</v>
      </c>
      <c r="I279" s="2">
        <v>44319</v>
      </c>
      <c r="J279" s="126" t="str">
        <f>VLOOKUP(I279,Mapping!$H$2:$I$215,2,0)</f>
        <v>Post</v>
      </c>
      <c r="K279" s="127" t="str">
        <f>VLOOKUP(I279,Mapping!$H$2:$J$215,3,0)</f>
        <v>Post</v>
      </c>
      <c r="L279" s="1">
        <v>0</v>
      </c>
      <c r="M279" s="4" t="s">
        <v>85</v>
      </c>
    </row>
    <row r="280" spans="1:13" x14ac:dyDescent="0.35">
      <c r="A280" s="5" t="s">
        <v>36</v>
      </c>
      <c r="B280" s="5" t="s">
        <v>35</v>
      </c>
      <c r="C280" s="5"/>
      <c r="D280" s="5"/>
      <c r="E280" s="5" t="s">
        <v>86</v>
      </c>
      <c r="F280" s="8" t="str">
        <f>VLOOKUP(E280,Mapping!$A$1:$C$71,3,0)</f>
        <v>Aarki</v>
      </c>
      <c r="G280" s="8" t="str">
        <f>VLOOKUP(E280,Mapping!$A$2:$B$207,2,0)</f>
        <v>Aarki</v>
      </c>
      <c r="H280" s="1" t="s">
        <v>658</v>
      </c>
      <c r="I280" s="2">
        <v>44320</v>
      </c>
      <c r="J280" s="126" t="str">
        <f>VLOOKUP(I280,Mapping!$H$2:$I$215,2,0)</f>
        <v>Post</v>
      </c>
      <c r="K280" s="127" t="str">
        <f>VLOOKUP(I280,Mapping!$H$2:$J$215,3,0)</f>
        <v>Post</v>
      </c>
      <c r="L280" s="1">
        <v>0</v>
      </c>
      <c r="M280" s="4" t="s">
        <v>85</v>
      </c>
    </row>
    <row r="281" spans="1:13" x14ac:dyDescent="0.35">
      <c r="A281" s="5" t="s">
        <v>36</v>
      </c>
      <c r="B281" s="5" t="s">
        <v>35</v>
      </c>
      <c r="C281" s="5"/>
      <c r="D281" s="5"/>
      <c r="E281" s="5" t="s">
        <v>86</v>
      </c>
      <c r="F281" s="8" t="str">
        <f>VLOOKUP(E281,Mapping!$A$1:$C$71,3,0)</f>
        <v>Aarki</v>
      </c>
      <c r="G281" s="8" t="str">
        <f>VLOOKUP(E281,Mapping!$A$2:$B$207,2,0)</f>
        <v>Aarki</v>
      </c>
      <c r="H281" s="1" t="s">
        <v>658</v>
      </c>
      <c r="I281" s="2">
        <v>44321</v>
      </c>
      <c r="J281" s="126" t="str">
        <f>VLOOKUP(I281,Mapping!$H$2:$I$215,2,0)</f>
        <v>Post</v>
      </c>
      <c r="K281" s="127" t="str">
        <f>VLOOKUP(I281,Mapping!$H$2:$J$215,3,0)</f>
        <v>Post</v>
      </c>
      <c r="L281" s="1">
        <v>0</v>
      </c>
      <c r="M281" s="4" t="s">
        <v>85</v>
      </c>
    </row>
    <row r="282" spans="1:13" x14ac:dyDescent="0.35">
      <c r="A282" s="5" t="s">
        <v>36</v>
      </c>
      <c r="B282" s="5" t="s">
        <v>35</v>
      </c>
      <c r="C282" s="5"/>
      <c r="D282" s="5"/>
      <c r="E282" s="5" t="s">
        <v>86</v>
      </c>
      <c r="F282" s="8" t="str">
        <f>VLOOKUP(E282,Mapping!$A$1:$C$71,3,0)</f>
        <v>Aarki</v>
      </c>
      <c r="G282" s="8" t="str">
        <f>VLOOKUP(E282,Mapping!$A$2:$B$207,2,0)</f>
        <v>Aarki</v>
      </c>
      <c r="H282" s="1" t="s">
        <v>658</v>
      </c>
      <c r="I282" s="2">
        <v>44322</v>
      </c>
      <c r="J282" s="126" t="str">
        <f>VLOOKUP(I282,Mapping!$H$2:$I$215,2,0)</f>
        <v>Post</v>
      </c>
      <c r="K282" s="127" t="str">
        <f>VLOOKUP(I282,Mapping!$H$2:$J$215,3,0)</f>
        <v>Post</v>
      </c>
      <c r="L282" s="1">
        <v>0</v>
      </c>
      <c r="M282" s="4" t="s">
        <v>85</v>
      </c>
    </row>
    <row r="283" spans="1:13" x14ac:dyDescent="0.35">
      <c r="A283" s="5" t="s">
        <v>36</v>
      </c>
      <c r="B283" s="5" t="s">
        <v>35</v>
      </c>
      <c r="C283" s="5"/>
      <c r="D283" s="5"/>
      <c r="E283" s="5" t="s">
        <v>86</v>
      </c>
      <c r="F283" s="8" t="str">
        <f>VLOOKUP(E283,Mapping!$A$1:$C$71,3,0)</f>
        <v>Aarki</v>
      </c>
      <c r="G283" s="8" t="str">
        <f>VLOOKUP(E283,Mapping!$A$2:$B$207,2,0)</f>
        <v>Aarki</v>
      </c>
      <c r="H283" s="1" t="s">
        <v>658</v>
      </c>
      <c r="I283" s="2">
        <v>44323</v>
      </c>
      <c r="J283" s="126" t="str">
        <f>VLOOKUP(I283,Mapping!$H$2:$I$215,2,0)</f>
        <v>Post</v>
      </c>
      <c r="K283" s="127" t="str">
        <f>VLOOKUP(I283,Mapping!$H$2:$J$215,3,0)</f>
        <v>Post</v>
      </c>
      <c r="L283" s="1">
        <v>0</v>
      </c>
      <c r="M283" s="4" t="s">
        <v>85</v>
      </c>
    </row>
    <row r="284" spans="1:13" x14ac:dyDescent="0.35">
      <c r="A284" s="5" t="s">
        <v>36</v>
      </c>
      <c r="B284" s="5" t="s">
        <v>35</v>
      </c>
      <c r="C284" s="5"/>
      <c r="D284" s="5"/>
      <c r="E284" s="5" t="s">
        <v>86</v>
      </c>
      <c r="F284" s="8" t="str">
        <f>VLOOKUP(E284,Mapping!$A$1:$C$71,3,0)</f>
        <v>Aarki</v>
      </c>
      <c r="G284" s="8" t="str">
        <f>VLOOKUP(E284,Mapping!$A$2:$B$207,2,0)</f>
        <v>Aarki</v>
      </c>
      <c r="H284" s="1" t="s">
        <v>658</v>
      </c>
      <c r="I284" s="2">
        <v>44324</v>
      </c>
      <c r="J284" s="126" t="str">
        <f>VLOOKUP(I284,Mapping!$H$2:$I$215,2,0)</f>
        <v>Post</v>
      </c>
      <c r="K284" s="127" t="str">
        <f>VLOOKUP(I284,Mapping!$H$2:$J$215,3,0)</f>
        <v>Post</v>
      </c>
      <c r="L284" s="1">
        <v>0</v>
      </c>
      <c r="M284" s="4" t="s">
        <v>85</v>
      </c>
    </row>
    <row r="285" spans="1:13" x14ac:dyDescent="0.35">
      <c r="A285" s="5" t="s">
        <v>36</v>
      </c>
      <c r="B285" s="5" t="s">
        <v>35</v>
      </c>
      <c r="C285" s="5"/>
      <c r="D285" s="5"/>
      <c r="E285" s="5" t="s">
        <v>86</v>
      </c>
      <c r="F285" s="8" t="str">
        <f>VLOOKUP(E285,Mapping!$A$1:$C$71,3,0)</f>
        <v>Aarki</v>
      </c>
      <c r="G285" s="8" t="str">
        <f>VLOOKUP(E285,Mapping!$A$2:$B$207,2,0)</f>
        <v>Aarki</v>
      </c>
      <c r="H285" s="1" t="s">
        <v>658</v>
      </c>
      <c r="I285" s="2">
        <v>44325</v>
      </c>
      <c r="J285" s="126" t="str">
        <f>VLOOKUP(I285,Mapping!$H$2:$I$215,2,0)</f>
        <v>Post</v>
      </c>
      <c r="K285" s="127" t="str">
        <f>VLOOKUP(I285,Mapping!$H$2:$J$215,3,0)</f>
        <v>Post</v>
      </c>
      <c r="L285" s="1">
        <v>0</v>
      </c>
      <c r="M285" s="4" t="s">
        <v>85</v>
      </c>
    </row>
    <row r="286" spans="1:13" x14ac:dyDescent="0.35">
      <c r="A286" s="5" t="s">
        <v>36</v>
      </c>
      <c r="B286" s="5" t="s">
        <v>35</v>
      </c>
      <c r="C286" s="5"/>
      <c r="D286" s="5"/>
      <c r="E286" s="5" t="s">
        <v>86</v>
      </c>
      <c r="F286" s="8" t="str">
        <f>VLOOKUP(E286,Mapping!$A$1:$C$71,3,0)</f>
        <v>Aarki</v>
      </c>
      <c r="G286" s="8" t="str">
        <f>VLOOKUP(E286,Mapping!$A$2:$B$207,2,0)</f>
        <v>Aarki</v>
      </c>
      <c r="H286" s="1" t="s">
        <v>658</v>
      </c>
      <c r="I286" s="2">
        <v>44326</v>
      </c>
      <c r="J286" s="126" t="str">
        <f>VLOOKUP(I286,Mapping!$H$2:$I$215,2,0)</f>
        <v>Post</v>
      </c>
      <c r="K286" s="127" t="str">
        <f>VLOOKUP(I286,Mapping!$H$2:$J$215,3,0)</f>
        <v>Post</v>
      </c>
      <c r="L286" s="1">
        <v>0</v>
      </c>
      <c r="M286" s="4" t="s">
        <v>85</v>
      </c>
    </row>
    <row r="287" spans="1:13" x14ac:dyDescent="0.35">
      <c r="A287" s="5" t="s">
        <v>36</v>
      </c>
      <c r="B287" s="5" t="s">
        <v>35</v>
      </c>
      <c r="C287" s="5"/>
      <c r="D287" s="5"/>
      <c r="E287" s="5" t="s">
        <v>86</v>
      </c>
      <c r="F287" s="8" t="str">
        <f>VLOOKUP(E287,Mapping!$A$1:$C$71,3,0)</f>
        <v>Aarki</v>
      </c>
      <c r="G287" s="8" t="str">
        <f>VLOOKUP(E287,Mapping!$A$2:$B$207,2,0)</f>
        <v>Aarki</v>
      </c>
      <c r="H287" s="1" t="s">
        <v>658</v>
      </c>
      <c r="I287" s="2">
        <v>44327</v>
      </c>
      <c r="J287" s="126" t="str">
        <f>VLOOKUP(I287,Mapping!$H$2:$I$215,2,0)</f>
        <v>Post</v>
      </c>
      <c r="K287" s="127" t="str">
        <f>VLOOKUP(I287,Mapping!$H$2:$J$215,3,0)</f>
        <v>Post</v>
      </c>
      <c r="L287" s="1">
        <v>0</v>
      </c>
      <c r="M287" s="4" t="s">
        <v>85</v>
      </c>
    </row>
    <row r="288" spans="1:13" x14ac:dyDescent="0.35">
      <c r="A288" s="5" t="s">
        <v>36</v>
      </c>
      <c r="B288" s="5" t="s">
        <v>35</v>
      </c>
      <c r="C288" s="5"/>
      <c r="D288" s="5"/>
      <c r="E288" s="5" t="s">
        <v>86</v>
      </c>
      <c r="F288" s="8" t="str">
        <f>VLOOKUP(E288,Mapping!$A$1:$C$71,3,0)</f>
        <v>Aarki</v>
      </c>
      <c r="G288" s="8" t="str">
        <f>VLOOKUP(E288,Mapping!$A$2:$B$207,2,0)</f>
        <v>Aarki</v>
      </c>
      <c r="H288" s="1" t="s">
        <v>658</v>
      </c>
      <c r="I288" s="2">
        <v>44328</v>
      </c>
      <c r="J288" s="126" t="str">
        <f>VLOOKUP(I288,Mapping!$H$2:$I$215,2,0)</f>
        <v>Post</v>
      </c>
      <c r="K288" s="127" t="str">
        <f>VLOOKUP(I288,Mapping!$H$2:$J$215,3,0)</f>
        <v>Post</v>
      </c>
      <c r="L288" s="1">
        <v>0</v>
      </c>
      <c r="M288" s="4" t="s">
        <v>85</v>
      </c>
    </row>
    <row r="289" spans="1:13" x14ac:dyDescent="0.35">
      <c r="A289" s="5" t="s">
        <v>36</v>
      </c>
      <c r="B289" s="5" t="s">
        <v>35</v>
      </c>
      <c r="C289" s="5"/>
      <c r="D289" s="5"/>
      <c r="E289" s="5" t="s">
        <v>86</v>
      </c>
      <c r="F289" s="8" t="str">
        <f>VLOOKUP(E289,Mapping!$A$1:$C$71,3,0)</f>
        <v>Aarki</v>
      </c>
      <c r="G289" s="8" t="str">
        <f>VLOOKUP(E289,Mapping!$A$2:$B$207,2,0)</f>
        <v>Aarki</v>
      </c>
      <c r="H289" s="1" t="s">
        <v>658</v>
      </c>
      <c r="I289" s="2">
        <v>44329</v>
      </c>
      <c r="J289" s="126" t="str">
        <f>VLOOKUP(I289,Mapping!$H$2:$I$215,2,0)</f>
        <v>Post</v>
      </c>
      <c r="K289" s="127" t="str">
        <f>VLOOKUP(I289,Mapping!$H$2:$J$215,3,0)</f>
        <v>Post</v>
      </c>
      <c r="L289" s="1">
        <v>0</v>
      </c>
      <c r="M289" s="4" t="s">
        <v>85</v>
      </c>
    </row>
    <row r="290" spans="1:13" x14ac:dyDescent="0.35">
      <c r="A290" s="5" t="s">
        <v>36</v>
      </c>
      <c r="B290" s="5" t="s">
        <v>35</v>
      </c>
      <c r="C290" s="5"/>
      <c r="D290" s="5"/>
      <c r="E290" s="5" t="s">
        <v>86</v>
      </c>
      <c r="F290" s="8" t="str">
        <f>VLOOKUP(E290,Mapping!$A$1:$C$71,3,0)</f>
        <v>Aarki</v>
      </c>
      <c r="G290" s="8" t="str">
        <f>VLOOKUP(E290,Mapping!$A$2:$B$207,2,0)</f>
        <v>Aarki</v>
      </c>
      <c r="H290" s="1" t="s">
        <v>658</v>
      </c>
      <c r="I290" s="2">
        <v>44330</v>
      </c>
      <c r="J290" s="126" t="str">
        <f>VLOOKUP(I290,Mapping!$H$2:$I$215,2,0)</f>
        <v>Post</v>
      </c>
      <c r="K290" s="127" t="str">
        <f>VLOOKUP(I290,Mapping!$H$2:$J$215,3,0)</f>
        <v>Post</v>
      </c>
      <c r="L290" s="1">
        <v>0</v>
      </c>
      <c r="M290" s="4" t="s">
        <v>85</v>
      </c>
    </row>
    <row r="291" spans="1:13" x14ac:dyDescent="0.35">
      <c r="A291" s="5" t="s">
        <v>36</v>
      </c>
      <c r="B291" s="5" t="s">
        <v>35</v>
      </c>
      <c r="C291" s="5"/>
      <c r="D291" s="5"/>
      <c r="E291" s="5" t="s">
        <v>86</v>
      </c>
      <c r="F291" s="8" t="str">
        <f>VLOOKUP(E291,Mapping!$A$1:$C$71,3,0)</f>
        <v>Aarki</v>
      </c>
      <c r="G291" s="8" t="str">
        <f>VLOOKUP(E291,Mapping!$A$2:$B$207,2,0)</f>
        <v>Aarki</v>
      </c>
      <c r="H291" s="1" t="s">
        <v>658</v>
      </c>
      <c r="I291" s="2">
        <v>44331</v>
      </c>
      <c r="J291" s="126" t="str">
        <f>VLOOKUP(I291,Mapping!$H$2:$I$215,2,0)</f>
        <v>Post</v>
      </c>
      <c r="K291" s="127" t="str">
        <f>VLOOKUP(I291,Mapping!$H$2:$J$215,3,0)</f>
        <v>Post</v>
      </c>
      <c r="L291" s="1">
        <v>0</v>
      </c>
      <c r="M291" s="4" t="s">
        <v>85</v>
      </c>
    </row>
    <row r="292" spans="1:13" x14ac:dyDescent="0.35">
      <c r="A292" s="5" t="s">
        <v>36</v>
      </c>
      <c r="B292" s="5" t="s">
        <v>35</v>
      </c>
      <c r="C292" s="5"/>
      <c r="D292" s="5"/>
      <c r="E292" s="5" t="s">
        <v>86</v>
      </c>
      <c r="F292" s="8" t="str">
        <f>VLOOKUP(E292,Mapping!$A$1:$C$71,3,0)</f>
        <v>Aarki</v>
      </c>
      <c r="G292" s="8" t="str">
        <f>VLOOKUP(E292,Mapping!$A$2:$B$207,2,0)</f>
        <v>Aarki</v>
      </c>
      <c r="H292" s="1" t="s">
        <v>658</v>
      </c>
      <c r="I292" s="2">
        <v>44332</v>
      </c>
      <c r="J292" s="126" t="str">
        <f>VLOOKUP(I292,Mapping!$H$2:$I$215,2,0)</f>
        <v>Post</v>
      </c>
      <c r="K292" s="127" t="str">
        <f>VLOOKUP(I292,Mapping!$H$2:$J$215,3,0)</f>
        <v>Post</v>
      </c>
      <c r="L292" s="1">
        <v>0</v>
      </c>
      <c r="M292" s="4" t="s">
        <v>85</v>
      </c>
    </row>
    <row r="293" spans="1:13" x14ac:dyDescent="0.35">
      <c r="A293" s="5" t="s">
        <v>36</v>
      </c>
      <c r="B293" s="5" t="s">
        <v>35</v>
      </c>
      <c r="C293" s="5"/>
      <c r="D293" s="5"/>
      <c r="E293" s="5" t="s">
        <v>86</v>
      </c>
      <c r="F293" s="8" t="str">
        <f>VLOOKUP(E293,Mapping!$A$1:$C$71,3,0)</f>
        <v>Aarki</v>
      </c>
      <c r="G293" s="8" t="str">
        <f>VLOOKUP(E293,Mapping!$A$2:$B$207,2,0)</f>
        <v>Aarki</v>
      </c>
      <c r="H293" s="1" t="s">
        <v>658</v>
      </c>
      <c r="I293" s="2">
        <v>44333</v>
      </c>
      <c r="J293" s="126" t="str">
        <f>VLOOKUP(I293,Mapping!$H$2:$I$215,2,0)</f>
        <v>Post</v>
      </c>
      <c r="K293" s="127" t="str">
        <f>VLOOKUP(I293,Mapping!$H$2:$J$215,3,0)</f>
        <v>Post</v>
      </c>
      <c r="L293" s="1">
        <v>0</v>
      </c>
      <c r="M293" s="4" t="s">
        <v>85</v>
      </c>
    </row>
    <row r="294" spans="1:13" x14ac:dyDescent="0.35">
      <c r="A294" s="5" t="s">
        <v>36</v>
      </c>
      <c r="B294" s="5" t="s">
        <v>35</v>
      </c>
      <c r="C294" s="5"/>
      <c r="D294" s="5"/>
      <c r="E294" s="5" t="s">
        <v>86</v>
      </c>
      <c r="F294" s="8" t="str">
        <f>VLOOKUP(E294,Mapping!$A$1:$C$71,3,0)</f>
        <v>Aarki</v>
      </c>
      <c r="G294" s="8" t="str">
        <f>VLOOKUP(E294,Mapping!$A$2:$B$207,2,0)</f>
        <v>Aarki</v>
      </c>
      <c r="H294" s="1" t="s">
        <v>658</v>
      </c>
      <c r="I294" s="2">
        <v>44334</v>
      </c>
      <c r="J294" s="126" t="str">
        <f>VLOOKUP(I294,Mapping!$H$2:$I$215,2,0)</f>
        <v>Post</v>
      </c>
      <c r="K294" s="127" t="str">
        <f>VLOOKUP(I294,Mapping!$H$2:$J$215,3,0)</f>
        <v>Post</v>
      </c>
      <c r="L294" s="1">
        <v>0</v>
      </c>
      <c r="M294" s="4" t="s">
        <v>85</v>
      </c>
    </row>
    <row r="295" spans="1:13" x14ac:dyDescent="0.35">
      <c r="A295" s="5" t="s">
        <v>36</v>
      </c>
      <c r="B295" s="5" t="s">
        <v>35</v>
      </c>
      <c r="C295" s="5"/>
      <c r="D295" s="5"/>
      <c r="E295" s="5" t="s">
        <v>86</v>
      </c>
      <c r="F295" s="8" t="str">
        <f>VLOOKUP(E295,Mapping!$A$1:$C$71,3,0)</f>
        <v>Aarki</v>
      </c>
      <c r="G295" s="8" t="str">
        <f>VLOOKUP(E295,Mapping!$A$2:$B$207,2,0)</f>
        <v>Aarki</v>
      </c>
      <c r="H295" s="1" t="s">
        <v>658</v>
      </c>
      <c r="I295" s="2">
        <v>44335</v>
      </c>
      <c r="J295" s="126" t="str">
        <f>VLOOKUP(I295,Mapping!$H$2:$I$215,2,0)</f>
        <v>Post</v>
      </c>
      <c r="K295" s="127" t="str">
        <f>VLOOKUP(I295,Mapping!$H$2:$J$215,3,0)</f>
        <v>Post</v>
      </c>
      <c r="L295" s="1">
        <v>0</v>
      </c>
      <c r="M295" s="4" t="s">
        <v>85</v>
      </c>
    </row>
    <row r="296" spans="1:13" x14ac:dyDescent="0.35">
      <c r="A296" s="5" t="s">
        <v>36</v>
      </c>
      <c r="B296" s="5" t="s">
        <v>35</v>
      </c>
      <c r="C296" s="5"/>
      <c r="D296" s="5"/>
      <c r="E296" s="5" t="s">
        <v>86</v>
      </c>
      <c r="F296" s="8" t="str">
        <f>VLOOKUP(E296,Mapping!$A$1:$C$71,3,0)</f>
        <v>Aarki</v>
      </c>
      <c r="G296" s="8" t="str">
        <f>VLOOKUP(E296,Mapping!$A$2:$B$207,2,0)</f>
        <v>Aarki</v>
      </c>
      <c r="H296" s="1" t="s">
        <v>658</v>
      </c>
      <c r="I296" s="2">
        <v>44336</v>
      </c>
      <c r="J296" s="126" t="str">
        <f>VLOOKUP(I296,Mapping!$H$2:$I$215,2,0)</f>
        <v>Post</v>
      </c>
      <c r="K296" s="127" t="str">
        <f>VLOOKUP(I296,Mapping!$H$2:$J$215,3,0)</f>
        <v>Post</v>
      </c>
      <c r="L296" s="1">
        <v>0</v>
      </c>
      <c r="M296" s="4" t="s">
        <v>85</v>
      </c>
    </row>
    <row r="297" spans="1:13" x14ac:dyDescent="0.35">
      <c r="A297" s="5" t="s">
        <v>36</v>
      </c>
      <c r="B297" s="5" t="s">
        <v>35</v>
      </c>
      <c r="C297" s="5"/>
      <c r="D297" s="5"/>
      <c r="E297" s="5" t="s">
        <v>86</v>
      </c>
      <c r="F297" s="8" t="str">
        <f>VLOOKUP(E297,Mapping!$A$1:$C$71,3,0)</f>
        <v>Aarki</v>
      </c>
      <c r="G297" s="8" t="str">
        <f>VLOOKUP(E297,Mapping!$A$2:$B$207,2,0)</f>
        <v>Aarki</v>
      </c>
      <c r="H297" s="1" t="s">
        <v>658</v>
      </c>
      <c r="I297" s="2">
        <v>44337</v>
      </c>
      <c r="J297" s="126" t="str">
        <f>VLOOKUP(I297,Mapping!$H$2:$I$215,2,0)</f>
        <v>Post</v>
      </c>
      <c r="K297" s="127" t="str">
        <f>VLOOKUP(I297,Mapping!$H$2:$J$215,3,0)</f>
        <v>Post</v>
      </c>
      <c r="L297" s="1">
        <v>0</v>
      </c>
      <c r="M297" s="4" t="s">
        <v>85</v>
      </c>
    </row>
    <row r="298" spans="1:13" x14ac:dyDescent="0.35">
      <c r="A298" s="5" t="s">
        <v>36</v>
      </c>
      <c r="B298" s="5" t="s">
        <v>35</v>
      </c>
      <c r="C298" s="5"/>
      <c r="D298" s="5"/>
      <c r="E298" s="5" t="s">
        <v>86</v>
      </c>
      <c r="F298" s="8" t="str">
        <f>VLOOKUP(E298,Mapping!$A$1:$C$71,3,0)</f>
        <v>Aarki</v>
      </c>
      <c r="G298" s="8" t="str">
        <f>VLOOKUP(E298,Mapping!$A$2:$B$207,2,0)</f>
        <v>Aarki</v>
      </c>
      <c r="H298" s="1" t="s">
        <v>658</v>
      </c>
      <c r="I298" s="2">
        <v>44338</v>
      </c>
      <c r="J298" s="126" t="str">
        <f>VLOOKUP(I298,Mapping!$H$2:$I$215,2,0)</f>
        <v>Post</v>
      </c>
      <c r="K298" s="127" t="str">
        <f>VLOOKUP(I298,Mapping!$H$2:$J$215,3,0)</f>
        <v>Post</v>
      </c>
      <c r="L298" s="1">
        <v>0</v>
      </c>
      <c r="M298" s="4" t="s">
        <v>85</v>
      </c>
    </row>
    <row r="299" spans="1:13" x14ac:dyDescent="0.35">
      <c r="A299" s="5" t="s">
        <v>36</v>
      </c>
      <c r="B299" s="5" t="s">
        <v>35</v>
      </c>
      <c r="C299" s="5"/>
      <c r="D299" s="5"/>
      <c r="E299" s="5" t="s">
        <v>86</v>
      </c>
      <c r="F299" s="8" t="str">
        <f>VLOOKUP(E299,Mapping!$A$1:$C$71,3,0)</f>
        <v>Aarki</v>
      </c>
      <c r="G299" s="8" t="str">
        <f>VLOOKUP(E299,Mapping!$A$2:$B$207,2,0)</f>
        <v>Aarki</v>
      </c>
      <c r="H299" s="1" t="s">
        <v>658</v>
      </c>
      <c r="I299" s="2">
        <v>44339</v>
      </c>
      <c r="J299" s="126" t="str">
        <f>VLOOKUP(I299,Mapping!$H$2:$I$215,2,0)</f>
        <v>Post</v>
      </c>
      <c r="K299" s="127" t="str">
        <f>VLOOKUP(I299,Mapping!$H$2:$J$215,3,0)</f>
        <v>Post</v>
      </c>
      <c r="L299" s="1">
        <v>0</v>
      </c>
      <c r="M299" s="4" t="s">
        <v>85</v>
      </c>
    </row>
    <row r="300" spans="1:13" x14ac:dyDescent="0.35">
      <c r="A300" s="5" t="s">
        <v>36</v>
      </c>
      <c r="B300" s="5" t="s">
        <v>35</v>
      </c>
      <c r="C300" s="5"/>
      <c r="D300" s="5"/>
      <c r="E300" s="5" t="s">
        <v>86</v>
      </c>
      <c r="F300" s="8" t="str">
        <f>VLOOKUP(E300,Mapping!$A$1:$C$71,3,0)</f>
        <v>Aarki</v>
      </c>
      <c r="G300" s="8" t="str">
        <f>VLOOKUP(E300,Mapping!$A$2:$B$207,2,0)</f>
        <v>Aarki</v>
      </c>
      <c r="H300" s="1" t="s">
        <v>658</v>
      </c>
      <c r="I300" s="2">
        <v>44340</v>
      </c>
      <c r="J300" s="126" t="str">
        <f>VLOOKUP(I300,Mapping!$H$2:$I$215,2,0)</f>
        <v>Post</v>
      </c>
      <c r="K300" s="127" t="str">
        <f>VLOOKUP(I300,Mapping!$H$2:$J$215,3,0)</f>
        <v>Post</v>
      </c>
      <c r="L300" s="1">
        <v>0</v>
      </c>
      <c r="M300" s="4" t="s">
        <v>85</v>
      </c>
    </row>
    <row r="301" spans="1:13" x14ac:dyDescent="0.35">
      <c r="A301" s="5" t="s">
        <v>36</v>
      </c>
      <c r="B301" s="5" t="s">
        <v>35</v>
      </c>
      <c r="C301" s="5"/>
      <c r="D301" s="5"/>
      <c r="E301" s="5" t="s">
        <v>86</v>
      </c>
      <c r="F301" s="8" t="str">
        <f>VLOOKUP(E301,Mapping!$A$1:$C$71,3,0)</f>
        <v>Aarki</v>
      </c>
      <c r="G301" s="8" t="str">
        <f>VLOOKUP(E301,Mapping!$A$2:$B$207,2,0)</f>
        <v>Aarki</v>
      </c>
      <c r="H301" s="1" t="s">
        <v>658</v>
      </c>
      <c r="I301" s="2">
        <v>44341</v>
      </c>
      <c r="J301" s="126" t="str">
        <f>VLOOKUP(I301,Mapping!$H$2:$I$215,2,0)</f>
        <v>Post</v>
      </c>
      <c r="K301" s="127" t="str">
        <f>VLOOKUP(I301,Mapping!$H$2:$J$215,3,0)</f>
        <v>Post</v>
      </c>
      <c r="L301" s="1">
        <v>0</v>
      </c>
      <c r="M301" s="4" t="s">
        <v>85</v>
      </c>
    </row>
    <row r="302" spans="1:13" x14ac:dyDescent="0.35">
      <c r="A302" s="5" t="s">
        <v>36</v>
      </c>
      <c r="B302" s="5" t="s">
        <v>35</v>
      </c>
      <c r="C302" s="5"/>
      <c r="D302" s="5"/>
      <c r="E302" s="5" t="s">
        <v>86</v>
      </c>
      <c r="F302" s="8" t="str">
        <f>VLOOKUP(E302,Mapping!$A$1:$C$71,3,0)</f>
        <v>Aarki</v>
      </c>
      <c r="G302" s="8" t="str">
        <f>VLOOKUP(E302,Mapping!$A$2:$B$207,2,0)</f>
        <v>Aarki</v>
      </c>
      <c r="H302" s="1" t="s">
        <v>658</v>
      </c>
      <c r="I302" s="2">
        <v>44342</v>
      </c>
      <c r="J302" s="126" t="str">
        <f>VLOOKUP(I302,Mapping!$H$2:$I$215,2,0)</f>
        <v>Post</v>
      </c>
      <c r="K302" s="127" t="str">
        <f>VLOOKUP(I302,Mapping!$H$2:$J$215,3,0)</f>
        <v>Post</v>
      </c>
      <c r="L302" s="1">
        <v>0</v>
      </c>
      <c r="M302" s="4" t="s">
        <v>85</v>
      </c>
    </row>
    <row r="303" spans="1:13" x14ac:dyDescent="0.35">
      <c r="A303" s="5" t="s">
        <v>36</v>
      </c>
      <c r="B303" s="5" t="s">
        <v>35</v>
      </c>
      <c r="C303" s="5"/>
      <c r="D303" s="5"/>
      <c r="E303" s="5" t="s">
        <v>86</v>
      </c>
      <c r="F303" s="8" t="str">
        <f>VLOOKUP(E303,Mapping!$A$1:$C$71,3,0)</f>
        <v>Aarki</v>
      </c>
      <c r="G303" s="8" t="str">
        <f>VLOOKUP(E303,Mapping!$A$2:$B$207,2,0)</f>
        <v>Aarki</v>
      </c>
      <c r="H303" s="1" t="s">
        <v>658</v>
      </c>
      <c r="I303" s="2">
        <v>44343</v>
      </c>
      <c r="J303" s="126" t="str">
        <f>VLOOKUP(I303,Mapping!$H$2:$I$215,2,0)</f>
        <v>Post</v>
      </c>
      <c r="K303" s="127" t="str">
        <f>VLOOKUP(I303,Mapping!$H$2:$J$215,3,0)</f>
        <v>Post</v>
      </c>
      <c r="L303" s="1">
        <v>0</v>
      </c>
      <c r="M303" s="4" t="s">
        <v>85</v>
      </c>
    </row>
    <row r="304" spans="1:13" x14ac:dyDescent="0.35">
      <c r="A304" s="5" t="s">
        <v>36</v>
      </c>
      <c r="B304" s="5" t="s">
        <v>35</v>
      </c>
      <c r="C304" s="5"/>
      <c r="D304" s="5"/>
      <c r="E304" s="5" t="s">
        <v>86</v>
      </c>
      <c r="F304" s="8" t="str">
        <f>VLOOKUP(E304,Mapping!$A$1:$C$71,3,0)</f>
        <v>Aarki</v>
      </c>
      <c r="G304" s="8" t="str">
        <f>VLOOKUP(E304,Mapping!$A$2:$B$207,2,0)</f>
        <v>Aarki</v>
      </c>
      <c r="H304" s="1" t="s">
        <v>658</v>
      </c>
      <c r="I304" s="2">
        <v>44344</v>
      </c>
      <c r="J304" s="126" t="str">
        <f>VLOOKUP(I304,Mapping!$H$2:$I$215,2,0)</f>
        <v>Post</v>
      </c>
      <c r="K304" s="127" t="str">
        <f>VLOOKUP(I304,Mapping!$H$2:$J$215,3,0)</f>
        <v>Post</v>
      </c>
      <c r="L304" s="1">
        <v>0</v>
      </c>
      <c r="M304" s="4" t="s">
        <v>85</v>
      </c>
    </row>
    <row r="305" spans="1:13" x14ac:dyDescent="0.35">
      <c r="A305" s="5" t="s">
        <v>36</v>
      </c>
      <c r="B305" s="5" t="s">
        <v>35</v>
      </c>
      <c r="C305" s="5"/>
      <c r="D305" s="5"/>
      <c r="E305" s="5" t="s">
        <v>86</v>
      </c>
      <c r="F305" s="8" t="str">
        <f>VLOOKUP(E305,Mapping!$A$1:$C$71,3,0)</f>
        <v>Aarki</v>
      </c>
      <c r="G305" s="8" t="str">
        <f>VLOOKUP(E305,Mapping!$A$2:$B$207,2,0)</f>
        <v>Aarki</v>
      </c>
      <c r="H305" s="1" t="s">
        <v>658</v>
      </c>
      <c r="I305" s="2">
        <v>44345</v>
      </c>
      <c r="J305" s="126" t="str">
        <f>VLOOKUP(I305,Mapping!$H$2:$I$215,2,0)</f>
        <v>Post</v>
      </c>
      <c r="K305" s="127" t="str">
        <f>VLOOKUP(I305,Mapping!$H$2:$J$215,3,0)</f>
        <v>Post</v>
      </c>
      <c r="L305" s="1">
        <v>0</v>
      </c>
      <c r="M305" s="4" t="s">
        <v>85</v>
      </c>
    </row>
    <row r="306" spans="1:13" x14ac:dyDescent="0.35">
      <c r="A306" s="5" t="s">
        <v>36</v>
      </c>
      <c r="B306" s="5" t="s">
        <v>35</v>
      </c>
      <c r="C306" s="5"/>
      <c r="D306" s="5"/>
      <c r="E306" s="5" t="s">
        <v>86</v>
      </c>
      <c r="F306" s="8" t="str">
        <f>VLOOKUP(E306,Mapping!$A$1:$C$71,3,0)</f>
        <v>Aarki</v>
      </c>
      <c r="G306" s="8" t="str">
        <f>VLOOKUP(E306,Mapping!$A$2:$B$207,2,0)</f>
        <v>Aarki</v>
      </c>
      <c r="H306" s="1" t="s">
        <v>658</v>
      </c>
      <c r="I306" s="2">
        <v>44346</v>
      </c>
      <c r="J306" s="126" t="str">
        <f>VLOOKUP(I306,Mapping!$H$2:$I$215,2,0)</f>
        <v>Post</v>
      </c>
      <c r="K306" s="127" t="str">
        <f>VLOOKUP(I306,Mapping!$H$2:$J$215,3,0)</f>
        <v>Post</v>
      </c>
      <c r="L306" s="1">
        <v>0</v>
      </c>
      <c r="M306" s="4" t="s">
        <v>85</v>
      </c>
    </row>
    <row r="307" spans="1:13" x14ac:dyDescent="0.35">
      <c r="A307" s="5" t="s">
        <v>36</v>
      </c>
      <c r="B307" s="5" t="s">
        <v>35</v>
      </c>
      <c r="C307" s="5"/>
      <c r="D307" s="5"/>
      <c r="E307" s="5" t="s">
        <v>86</v>
      </c>
      <c r="F307" s="8" t="str">
        <f>VLOOKUP(E307,Mapping!$A$1:$C$71,3,0)</f>
        <v>Aarki</v>
      </c>
      <c r="G307" s="8" t="str">
        <f>VLOOKUP(E307,Mapping!$A$2:$B$207,2,0)</f>
        <v>Aarki</v>
      </c>
      <c r="H307" s="1" t="s">
        <v>658</v>
      </c>
      <c r="I307" s="2">
        <v>44347</v>
      </c>
      <c r="J307" s="126" t="str">
        <f>VLOOKUP(I307,Mapping!$H$2:$I$215,2,0)</f>
        <v>Post</v>
      </c>
      <c r="K307" s="127" t="str">
        <f>VLOOKUP(I307,Mapping!$H$2:$J$215,3,0)</f>
        <v>Post</v>
      </c>
      <c r="L307" s="1">
        <v>0</v>
      </c>
      <c r="M307" s="4" t="s">
        <v>85</v>
      </c>
    </row>
    <row r="308" spans="1:13" x14ac:dyDescent="0.35">
      <c r="A308" s="5" t="s">
        <v>36</v>
      </c>
      <c r="B308" s="5" t="s">
        <v>35</v>
      </c>
      <c r="C308" s="5"/>
      <c r="D308" s="5"/>
      <c r="E308" s="5" t="s">
        <v>86</v>
      </c>
      <c r="F308" s="8" t="str">
        <f>VLOOKUP(E308,Mapping!$A$1:$C$71,3,0)</f>
        <v>Aarki</v>
      </c>
      <c r="G308" s="8" t="str">
        <f>VLOOKUP(E308,Mapping!$A$2:$B$207,2,0)</f>
        <v>Aarki</v>
      </c>
      <c r="H308" s="1" t="s">
        <v>658</v>
      </c>
      <c r="I308" s="2">
        <v>44348</v>
      </c>
      <c r="J308" s="126" t="str">
        <f>VLOOKUP(I308,Mapping!$H$2:$I$215,2,0)</f>
        <v>Post</v>
      </c>
      <c r="K308" s="127" t="str">
        <f>VLOOKUP(I308,Mapping!$H$2:$J$215,3,0)</f>
        <v>Post</v>
      </c>
      <c r="L308" s="1">
        <v>0</v>
      </c>
      <c r="M308" s="4" t="s">
        <v>85</v>
      </c>
    </row>
    <row r="309" spans="1:13" x14ac:dyDescent="0.35">
      <c r="A309" s="5" t="s">
        <v>36</v>
      </c>
      <c r="B309" s="5" t="s">
        <v>35</v>
      </c>
      <c r="C309" s="5"/>
      <c r="D309" s="5"/>
      <c r="E309" s="5" t="s">
        <v>86</v>
      </c>
      <c r="F309" s="8" t="str">
        <f>VLOOKUP(E309,Mapping!$A$1:$C$71,3,0)</f>
        <v>Aarki</v>
      </c>
      <c r="G309" s="8" t="str">
        <f>VLOOKUP(E309,Mapping!$A$2:$B$207,2,0)</f>
        <v>Aarki</v>
      </c>
      <c r="H309" s="1" t="s">
        <v>658</v>
      </c>
      <c r="I309" s="2">
        <v>44349</v>
      </c>
      <c r="J309" s="126" t="str">
        <f>VLOOKUP(I309,Mapping!$H$2:$I$215,2,0)</f>
        <v>Post</v>
      </c>
      <c r="K309" s="127" t="str">
        <f>VLOOKUP(I309,Mapping!$H$2:$J$215,3,0)</f>
        <v>Post</v>
      </c>
      <c r="L309" s="1">
        <v>0</v>
      </c>
      <c r="M309" s="4" t="s">
        <v>85</v>
      </c>
    </row>
    <row r="310" spans="1:13" x14ac:dyDescent="0.35">
      <c r="A310" s="5" t="s">
        <v>36</v>
      </c>
      <c r="B310" s="5" t="s">
        <v>35</v>
      </c>
      <c r="C310" s="5"/>
      <c r="D310" s="5"/>
      <c r="E310" s="5" t="s">
        <v>86</v>
      </c>
      <c r="F310" s="8" t="str">
        <f>VLOOKUP(E310,Mapping!$A$1:$C$71,3,0)</f>
        <v>Aarki</v>
      </c>
      <c r="G310" s="8" t="str">
        <f>VLOOKUP(E310,Mapping!$A$2:$B$207,2,0)</f>
        <v>Aarki</v>
      </c>
      <c r="H310" s="1" t="s">
        <v>658</v>
      </c>
      <c r="I310" s="2">
        <v>44350</v>
      </c>
      <c r="J310" s="126" t="str">
        <f>VLOOKUP(I310,Mapping!$H$2:$I$215,2,0)</f>
        <v>Post</v>
      </c>
      <c r="K310" s="127" t="str">
        <f>VLOOKUP(I310,Mapping!$H$2:$J$215,3,0)</f>
        <v>Post</v>
      </c>
      <c r="L310" s="1">
        <v>0</v>
      </c>
      <c r="M310" s="4" t="s">
        <v>85</v>
      </c>
    </row>
    <row r="311" spans="1:13" x14ac:dyDescent="0.35">
      <c r="A311" s="5" t="s">
        <v>36</v>
      </c>
      <c r="B311" s="5" t="s">
        <v>35</v>
      </c>
      <c r="C311" s="5"/>
      <c r="D311" s="5"/>
      <c r="E311" s="5" t="s">
        <v>86</v>
      </c>
      <c r="F311" s="8" t="str">
        <f>VLOOKUP(E311,Mapping!$A$1:$C$71,3,0)</f>
        <v>Aarki</v>
      </c>
      <c r="G311" s="8" t="str">
        <f>VLOOKUP(E311,Mapping!$A$2:$B$207,2,0)</f>
        <v>Aarki</v>
      </c>
      <c r="H311" s="1" t="s">
        <v>658</v>
      </c>
      <c r="I311" s="2">
        <v>44351</v>
      </c>
      <c r="J311" s="126" t="str">
        <f>VLOOKUP(I311,Mapping!$H$2:$I$215,2,0)</f>
        <v>Post</v>
      </c>
      <c r="K311" s="127" t="str">
        <f>VLOOKUP(I311,Mapping!$H$2:$J$215,3,0)</f>
        <v>Post</v>
      </c>
      <c r="L311" s="1">
        <v>0</v>
      </c>
      <c r="M311" s="4" t="s">
        <v>85</v>
      </c>
    </row>
    <row r="312" spans="1:13" x14ac:dyDescent="0.35">
      <c r="A312" s="5" t="s">
        <v>36</v>
      </c>
      <c r="B312" s="5" t="s">
        <v>35</v>
      </c>
      <c r="C312" s="5"/>
      <c r="D312" s="5"/>
      <c r="E312" s="5" t="s">
        <v>86</v>
      </c>
      <c r="F312" s="8" t="str">
        <f>VLOOKUP(E312,Mapping!$A$1:$C$71,3,0)</f>
        <v>Aarki</v>
      </c>
      <c r="G312" s="8" t="str">
        <f>VLOOKUP(E312,Mapping!$A$2:$B$207,2,0)</f>
        <v>Aarki</v>
      </c>
      <c r="H312" s="1" t="s">
        <v>658</v>
      </c>
      <c r="I312" s="2">
        <v>44352</v>
      </c>
      <c r="J312" s="126" t="str">
        <f>VLOOKUP(I312,Mapping!$H$2:$I$215,2,0)</f>
        <v>Post</v>
      </c>
      <c r="K312" s="127" t="str">
        <f>VLOOKUP(I312,Mapping!$H$2:$J$215,3,0)</f>
        <v>Post</v>
      </c>
      <c r="L312" s="1">
        <v>0</v>
      </c>
      <c r="M312" s="4" t="s">
        <v>85</v>
      </c>
    </row>
    <row r="313" spans="1:13" x14ac:dyDescent="0.35">
      <c r="A313" s="5" t="s">
        <v>36</v>
      </c>
      <c r="B313" s="5" t="s">
        <v>35</v>
      </c>
      <c r="C313" s="5"/>
      <c r="D313" s="5"/>
      <c r="E313" s="5" t="s">
        <v>86</v>
      </c>
      <c r="F313" s="8" t="str">
        <f>VLOOKUP(E313,Mapping!$A$1:$C$71,3,0)</f>
        <v>Aarki</v>
      </c>
      <c r="G313" s="8" t="str">
        <f>VLOOKUP(E313,Mapping!$A$2:$B$207,2,0)</f>
        <v>Aarki</v>
      </c>
      <c r="H313" s="1" t="s">
        <v>658</v>
      </c>
      <c r="I313" s="2">
        <v>44353</v>
      </c>
      <c r="J313" s="126" t="str">
        <f>VLOOKUP(I313,Mapping!$H$2:$I$215,2,0)</f>
        <v>Post</v>
      </c>
      <c r="K313" s="127" t="str">
        <f>VLOOKUP(I313,Mapping!$H$2:$J$215,3,0)</f>
        <v>Post</v>
      </c>
      <c r="L313" s="1">
        <v>0</v>
      </c>
      <c r="M313" s="4" t="s">
        <v>85</v>
      </c>
    </row>
    <row r="314" spans="1:13" x14ac:dyDescent="0.35">
      <c r="A314" s="5" t="s">
        <v>36</v>
      </c>
      <c r="B314" s="5" t="s">
        <v>35</v>
      </c>
      <c r="C314" s="5"/>
      <c r="D314" s="5"/>
      <c r="E314" s="5" t="s">
        <v>86</v>
      </c>
      <c r="F314" s="8" t="str">
        <f>VLOOKUP(E314,Mapping!$A$1:$C$71,3,0)</f>
        <v>Aarki</v>
      </c>
      <c r="G314" s="8" t="str">
        <f>VLOOKUP(E314,Mapping!$A$2:$B$207,2,0)</f>
        <v>Aarki</v>
      </c>
      <c r="H314" s="1" t="s">
        <v>658</v>
      </c>
      <c r="I314" s="2">
        <v>44354</v>
      </c>
      <c r="J314" s="126" t="str">
        <f>VLOOKUP(I314,Mapping!$H$2:$I$215,2,0)</f>
        <v>Post</v>
      </c>
      <c r="K314" s="127" t="str">
        <f>VLOOKUP(I314,Mapping!$H$2:$J$215,3,0)</f>
        <v>Post</v>
      </c>
      <c r="L314" s="1">
        <v>0</v>
      </c>
      <c r="M314" s="4" t="s">
        <v>85</v>
      </c>
    </row>
    <row r="315" spans="1:13" x14ac:dyDescent="0.35">
      <c r="A315" s="5" t="s">
        <v>36</v>
      </c>
      <c r="B315" s="5" t="s">
        <v>35</v>
      </c>
      <c r="C315" s="5"/>
      <c r="D315" s="5"/>
      <c r="E315" s="5" t="s">
        <v>86</v>
      </c>
      <c r="F315" s="8" t="str">
        <f>VLOOKUP(E315,Mapping!$A$1:$C$71,3,0)</f>
        <v>Aarki</v>
      </c>
      <c r="G315" s="8" t="str">
        <f>VLOOKUP(E315,Mapping!$A$2:$B$207,2,0)</f>
        <v>Aarki</v>
      </c>
      <c r="H315" s="1" t="s">
        <v>658</v>
      </c>
      <c r="I315" s="2">
        <v>44355</v>
      </c>
      <c r="J315" s="126" t="str">
        <f>VLOOKUP(I315,Mapping!$H$2:$I$215,2,0)</f>
        <v>Post</v>
      </c>
      <c r="K315" s="127" t="str">
        <f>VLOOKUP(I315,Mapping!$H$2:$J$215,3,0)</f>
        <v>Post</v>
      </c>
      <c r="L315" s="1">
        <v>0</v>
      </c>
      <c r="M315" s="4" t="s">
        <v>85</v>
      </c>
    </row>
    <row r="316" spans="1:13" x14ac:dyDescent="0.35">
      <c r="A316" s="5" t="s">
        <v>36</v>
      </c>
      <c r="B316" s="5" t="s">
        <v>35</v>
      </c>
      <c r="C316" s="5"/>
      <c r="D316" s="5"/>
      <c r="E316" s="5" t="s">
        <v>86</v>
      </c>
      <c r="F316" s="8" t="str">
        <f>VLOOKUP(E316,Mapping!$A$1:$C$71,3,0)</f>
        <v>Aarki</v>
      </c>
      <c r="G316" s="8" t="str">
        <f>VLOOKUP(E316,Mapping!$A$2:$B$207,2,0)</f>
        <v>Aarki</v>
      </c>
      <c r="H316" s="1" t="s">
        <v>658</v>
      </c>
      <c r="I316" s="2">
        <v>44356</v>
      </c>
      <c r="J316" s="126" t="str">
        <f>VLOOKUP(I316,Mapping!$H$2:$I$215,2,0)</f>
        <v>Post</v>
      </c>
      <c r="K316" s="127" t="str">
        <f>VLOOKUP(I316,Mapping!$H$2:$J$215,3,0)</f>
        <v>Post</v>
      </c>
      <c r="L316" s="1">
        <v>0</v>
      </c>
      <c r="M316" s="4" t="s">
        <v>85</v>
      </c>
    </row>
    <row r="317" spans="1:13" x14ac:dyDescent="0.35">
      <c r="A317" s="5" t="s">
        <v>36</v>
      </c>
      <c r="B317" s="5" t="s">
        <v>35</v>
      </c>
      <c r="C317" s="5"/>
      <c r="D317" s="5"/>
      <c r="E317" s="5" t="s">
        <v>86</v>
      </c>
      <c r="F317" s="8" t="str">
        <f>VLOOKUP(E317,Mapping!$A$1:$C$71,3,0)</f>
        <v>Aarki</v>
      </c>
      <c r="G317" s="8" t="str">
        <f>VLOOKUP(E317,Mapping!$A$2:$B$207,2,0)</f>
        <v>Aarki</v>
      </c>
      <c r="H317" s="1" t="s">
        <v>658</v>
      </c>
      <c r="I317" s="2">
        <v>44357</v>
      </c>
      <c r="J317" s="126" t="str">
        <f>VLOOKUP(I317,Mapping!$H$2:$I$215,2,0)</f>
        <v>Post</v>
      </c>
      <c r="K317" s="127" t="str">
        <f>VLOOKUP(I317,Mapping!$H$2:$J$215,3,0)</f>
        <v>Post</v>
      </c>
      <c r="L317" s="1">
        <v>0</v>
      </c>
      <c r="M317" s="4" t="s">
        <v>85</v>
      </c>
    </row>
    <row r="318" spans="1:13" x14ac:dyDescent="0.35">
      <c r="A318" s="5" t="s">
        <v>36</v>
      </c>
      <c r="B318" s="5" t="s">
        <v>35</v>
      </c>
      <c r="C318" s="5"/>
      <c r="D318" s="5"/>
      <c r="E318" s="5" t="s">
        <v>86</v>
      </c>
      <c r="F318" s="8" t="str">
        <f>VLOOKUP(E318,Mapping!$A$1:$C$71,3,0)</f>
        <v>Aarki</v>
      </c>
      <c r="G318" s="8" t="str">
        <f>VLOOKUP(E318,Mapping!$A$2:$B$207,2,0)</f>
        <v>Aarki</v>
      </c>
      <c r="H318" s="1" t="s">
        <v>658</v>
      </c>
      <c r="I318" s="2">
        <v>44358</v>
      </c>
      <c r="J318" s="126" t="str">
        <f>VLOOKUP(I318,Mapping!$H$2:$I$215,2,0)</f>
        <v>Post</v>
      </c>
      <c r="K318" s="127" t="str">
        <f>VLOOKUP(I318,Mapping!$H$2:$J$215,3,0)</f>
        <v>Post</v>
      </c>
      <c r="L318" s="1">
        <v>0</v>
      </c>
      <c r="M318" s="4" t="s">
        <v>85</v>
      </c>
    </row>
    <row r="319" spans="1:13" x14ac:dyDescent="0.35">
      <c r="A319" s="5" t="s">
        <v>36</v>
      </c>
      <c r="B319" s="5" t="s">
        <v>35</v>
      </c>
      <c r="C319" s="5"/>
      <c r="D319" s="5"/>
      <c r="E319" s="5" t="s">
        <v>86</v>
      </c>
      <c r="F319" s="8" t="str">
        <f>VLOOKUP(E319,Mapping!$A$1:$C$71,3,0)</f>
        <v>Aarki</v>
      </c>
      <c r="G319" s="8" t="str">
        <f>VLOOKUP(E319,Mapping!$A$2:$B$207,2,0)</f>
        <v>Aarki</v>
      </c>
      <c r="H319" s="1" t="s">
        <v>658</v>
      </c>
      <c r="I319" s="2">
        <v>44359</v>
      </c>
      <c r="J319" s="126" t="str">
        <f>VLOOKUP(I319,Mapping!$H$2:$I$215,2,0)</f>
        <v>Post</v>
      </c>
      <c r="K319" s="127" t="str">
        <f>VLOOKUP(I319,Mapping!$H$2:$J$215,3,0)</f>
        <v>Post</v>
      </c>
      <c r="L319" s="1">
        <v>0</v>
      </c>
      <c r="M319" s="4" t="s">
        <v>85</v>
      </c>
    </row>
    <row r="320" spans="1:13" x14ac:dyDescent="0.35">
      <c r="A320" s="5" t="s">
        <v>36</v>
      </c>
      <c r="B320" s="5" t="s">
        <v>35</v>
      </c>
      <c r="C320" s="5"/>
      <c r="D320" s="5"/>
      <c r="E320" s="5" t="s">
        <v>86</v>
      </c>
      <c r="F320" s="8" t="str">
        <f>VLOOKUP(E320,Mapping!$A$1:$C$71,3,0)</f>
        <v>Aarki</v>
      </c>
      <c r="G320" s="8" t="str">
        <f>VLOOKUP(E320,Mapping!$A$2:$B$207,2,0)</f>
        <v>Aarki</v>
      </c>
      <c r="H320" s="1" t="s">
        <v>658</v>
      </c>
      <c r="I320" s="2">
        <v>44360</v>
      </c>
      <c r="J320" s="126" t="str">
        <f>VLOOKUP(I320,Mapping!$H$2:$I$215,2,0)</f>
        <v>Post</v>
      </c>
      <c r="K320" s="127" t="str">
        <f>VLOOKUP(I320,Mapping!$H$2:$J$215,3,0)</f>
        <v>Post</v>
      </c>
      <c r="L320" s="1">
        <v>0</v>
      </c>
      <c r="M320" s="4" t="s">
        <v>85</v>
      </c>
    </row>
    <row r="321" spans="1:13" x14ac:dyDescent="0.35">
      <c r="A321" s="5" t="s">
        <v>36</v>
      </c>
      <c r="B321" s="5" t="s">
        <v>35</v>
      </c>
      <c r="C321" s="5"/>
      <c r="D321" s="5"/>
      <c r="E321" s="5" t="s">
        <v>86</v>
      </c>
      <c r="F321" s="8" t="str">
        <f>VLOOKUP(E321,Mapping!$A$1:$C$71,3,0)</f>
        <v>Aarki</v>
      </c>
      <c r="G321" s="8" t="str">
        <f>VLOOKUP(E321,Mapping!$A$2:$B$207,2,0)</f>
        <v>Aarki</v>
      </c>
      <c r="H321" s="1" t="s">
        <v>658</v>
      </c>
      <c r="I321" s="2">
        <v>44361</v>
      </c>
      <c r="J321" s="126" t="str">
        <f>VLOOKUP(I321,Mapping!$H$2:$I$215,2,0)</f>
        <v>Post</v>
      </c>
      <c r="K321" s="127" t="str">
        <f>VLOOKUP(I321,Mapping!$H$2:$J$215,3,0)</f>
        <v>Post</v>
      </c>
      <c r="L321" s="1">
        <v>0</v>
      </c>
      <c r="M321" s="4" t="s">
        <v>85</v>
      </c>
    </row>
    <row r="322" spans="1:13" x14ac:dyDescent="0.35">
      <c r="A322" s="5" t="s">
        <v>36</v>
      </c>
      <c r="B322" s="5" t="s">
        <v>35</v>
      </c>
      <c r="C322" s="5"/>
      <c r="D322" s="5"/>
      <c r="E322" s="5" t="s">
        <v>86</v>
      </c>
      <c r="F322" s="8" t="str">
        <f>VLOOKUP(E322,Mapping!$A$1:$C$71,3,0)</f>
        <v>Aarki</v>
      </c>
      <c r="G322" s="8" t="str">
        <f>VLOOKUP(E322,Mapping!$A$2:$B$207,2,0)</f>
        <v>Aarki</v>
      </c>
      <c r="H322" s="1" t="s">
        <v>658</v>
      </c>
      <c r="I322" s="2">
        <v>44362</v>
      </c>
      <c r="J322" s="126" t="str">
        <f>VLOOKUP(I322,Mapping!$H$2:$I$215,2,0)</f>
        <v>Post</v>
      </c>
      <c r="K322" s="127" t="str">
        <f>VLOOKUP(I322,Mapping!$H$2:$J$215,3,0)</f>
        <v>Post</v>
      </c>
      <c r="L322" s="1">
        <v>0</v>
      </c>
      <c r="M322" s="4" t="s">
        <v>85</v>
      </c>
    </row>
    <row r="323" spans="1:13" x14ac:dyDescent="0.35">
      <c r="A323" s="5" t="s">
        <v>36</v>
      </c>
      <c r="B323" s="5" t="s">
        <v>35</v>
      </c>
      <c r="C323" s="5"/>
      <c r="D323" s="5"/>
      <c r="E323" s="5" t="s">
        <v>86</v>
      </c>
      <c r="F323" s="8" t="str">
        <f>VLOOKUP(E323,Mapping!$A$1:$C$71,3,0)</f>
        <v>Aarki</v>
      </c>
      <c r="G323" s="8" t="str">
        <f>VLOOKUP(E323,Mapping!$A$2:$B$207,2,0)</f>
        <v>Aarki</v>
      </c>
      <c r="H323" s="1" t="s">
        <v>658</v>
      </c>
      <c r="I323" s="2">
        <v>44363</v>
      </c>
      <c r="J323" s="126" t="str">
        <f>VLOOKUP(I323,Mapping!$H$2:$I$215,2,0)</f>
        <v>Post</v>
      </c>
      <c r="K323" s="127" t="str">
        <f>VLOOKUP(I323,Mapping!$H$2:$J$215,3,0)</f>
        <v>Post</v>
      </c>
      <c r="L323" s="1">
        <v>0</v>
      </c>
      <c r="M323" s="4" t="s">
        <v>85</v>
      </c>
    </row>
    <row r="324" spans="1:13" x14ac:dyDescent="0.35">
      <c r="A324" s="5" t="s">
        <v>36</v>
      </c>
      <c r="B324" s="5" t="s">
        <v>35</v>
      </c>
      <c r="C324" s="5"/>
      <c r="D324" s="5"/>
      <c r="E324" s="5" t="s">
        <v>86</v>
      </c>
      <c r="F324" s="8" t="str">
        <f>VLOOKUP(E324,Mapping!$A$1:$C$71,3,0)</f>
        <v>Aarki</v>
      </c>
      <c r="G324" s="8" t="str">
        <f>VLOOKUP(E324,Mapping!$A$2:$B$207,2,0)</f>
        <v>Aarki</v>
      </c>
      <c r="H324" s="1" t="s">
        <v>658</v>
      </c>
      <c r="I324" s="2">
        <v>44364</v>
      </c>
      <c r="J324" s="126" t="str">
        <f>VLOOKUP(I324,Mapping!$H$2:$I$215,2,0)</f>
        <v>Post</v>
      </c>
      <c r="K324" s="127" t="str">
        <f>VLOOKUP(I324,Mapping!$H$2:$J$215,3,0)</f>
        <v>Post</v>
      </c>
      <c r="L324" s="1">
        <v>0</v>
      </c>
      <c r="M324" s="4" t="s">
        <v>85</v>
      </c>
    </row>
    <row r="325" spans="1:13" x14ac:dyDescent="0.35">
      <c r="A325" s="5" t="s">
        <v>36</v>
      </c>
      <c r="B325" s="5" t="s">
        <v>35</v>
      </c>
      <c r="C325" s="5"/>
      <c r="D325" s="5"/>
      <c r="E325" s="5" t="s">
        <v>86</v>
      </c>
      <c r="F325" s="8" t="str">
        <f>VLOOKUP(E325,Mapping!$A$1:$C$71,3,0)</f>
        <v>Aarki</v>
      </c>
      <c r="G325" s="8" t="str">
        <f>VLOOKUP(E325,Mapping!$A$2:$B$207,2,0)</f>
        <v>Aarki</v>
      </c>
      <c r="H325" s="1" t="s">
        <v>658</v>
      </c>
      <c r="I325" s="2">
        <v>44365</v>
      </c>
      <c r="J325" s="126" t="str">
        <f>VLOOKUP(I325,Mapping!$H$2:$I$215,2,0)</f>
        <v>Post</v>
      </c>
      <c r="K325" s="127" t="str">
        <f>VLOOKUP(I325,Mapping!$H$2:$J$215,3,0)</f>
        <v>Post</v>
      </c>
      <c r="L325" s="1">
        <v>0</v>
      </c>
      <c r="M325" s="4" t="s">
        <v>85</v>
      </c>
    </row>
    <row r="326" spans="1:13" x14ac:dyDescent="0.35">
      <c r="A326" s="5" t="s">
        <v>36</v>
      </c>
      <c r="B326" s="5" t="s">
        <v>35</v>
      </c>
      <c r="C326" s="5"/>
      <c r="D326" s="5"/>
      <c r="E326" s="5" t="s">
        <v>86</v>
      </c>
      <c r="F326" s="8" t="str">
        <f>VLOOKUP(E326,Mapping!$A$1:$C$71,3,0)</f>
        <v>Aarki</v>
      </c>
      <c r="G326" s="8" t="str">
        <f>VLOOKUP(E326,Mapping!$A$2:$B$207,2,0)</f>
        <v>Aarki</v>
      </c>
      <c r="H326" s="1" t="s">
        <v>658</v>
      </c>
      <c r="I326" s="2">
        <v>44366</v>
      </c>
      <c r="J326" s="126" t="str">
        <f>VLOOKUP(I326,Mapping!$H$2:$I$215,2,0)</f>
        <v>Post</v>
      </c>
      <c r="K326" s="127" t="str">
        <f>VLOOKUP(I326,Mapping!$H$2:$J$215,3,0)</f>
        <v>Post</v>
      </c>
      <c r="L326" s="1">
        <v>0</v>
      </c>
      <c r="M326" s="4" t="s">
        <v>85</v>
      </c>
    </row>
    <row r="327" spans="1:13" x14ac:dyDescent="0.35">
      <c r="A327" s="5" t="s">
        <v>36</v>
      </c>
      <c r="B327" s="5" t="s">
        <v>35</v>
      </c>
      <c r="C327" s="5"/>
      <c r="D327" s="5"/>
      <c r="E327" s="5" t="s">
        <v>86</v>
      </c>
      <c r="F327" s="8" t="str">
        <f>VLOOKUP(E327,Mapping!$A$1:$C$71,3,0)</f>
        <v>Aarki</v>
      </c>
      <c r="G327" s="8" t="str">
        <f>VLOOKUP(E327,Mapping!$A$2:$B$207,2,0)</f>
        <v>Aarki</v>
      </c>
      <c r="H327" s="1" t="s">
        <v>658</v>
      </c>
      <c r="I327" s="2">
        <v>44367</v>
      </c>
      <c r="J327" s="126" t="str">
        <f>VLOOKUP(I327,Mapping!$H$2:$I$215,2,0)</f>
        <v>Post</v>
      </c>
      <c r="K327" s="127" t="str">
        <f>VLOOKUP(I327,Mapping!$H$2:$J$215,3,0)</f>
        <v>Post</v>
      </c>
      <c r="L327" s="1">
        <v>0</v>
      </c>
      <c r="M327" s="4" t="s">
        <v>85</v>
      </c>
    </row>
    <row r="328" spans="1:13" x14ac:dyDescent="0.35">
      <c r="A328" s="5" t="s">
        <v>36</v>
      </c>
      <c r="B328" s="5" t="s">
        <v>35</v>
      </c>
      <c r="C328" s="5"/>
      <c r="D328" s="5"/>
      <c r="E328" s="5" t="s">
        <v>86</v>
      </c>
      <c r="F328" s="8" t="str">
        <f>VLOOKUP(E328,Mapping!$A$1:$C$71,3,0)</f>
        <v>Aarki</v>
      </c>
      <c r="G328" s="8" t="str">
        <f>VLOOKUP(E328,Mapping!$A$2:$B$207,2,0)</f>
        <v>Aarki</v>
      </c>
      <c r="H328" s="1" t="s">
        <v>658</v>
      </c>
      <c r="I328" s="2">
        <v>44368</v>
      </c>
      <c r="J328" s="126" t="str">
        <f>VLOOKUP(I328,Mapping!$H$2:$I$215,2,0)</f>
        <v>Post</v>
      </c>
      <c r="K328" s="127" t="str">
        <f>VLOOKUP(I328,Mapping!$H$2:$J$215,3,0)</f>
        <v>Post</v>
      </c>
      <c r="L328" s="1">
        <v>0</v>
      </c>
      <c r="M328" s="4" t="s">
        <v>85</v>
      </c>
    </row>
    <row r="329" spans="1:13" x14ac:dyDescent="0.35">
      <c r="A329" s="5" t="s">
        <v>36</v>
      </c>
      <c r="B329" s="5" t="s">
        <v>35</v>
      </c>
      <c r="C329" s="5"/>
      <c r="D329" s="5"/>
      <c r="E329" s="5" t="s">
        <v>86</v>
      </c>
      <c r="F329" s="8" t="str">
        <f>VLOOKUP(E329,Mapping!$A$1:$C$71,3,0)</f>
        <v>Aarki</v>
      </c>
      <c r="G329" s="8" t="str">
        <f>VLOOKUP(E329,Mapping!$A$2:$B$207,2,0)</f>
        <v>Aarki</v>
      </c>
      <c r="H329" s="1" t="s">
        <v>658</v>
      </c>
      <c r="I329" s="2">
        <v>44369</v>
      </c>
      <c r="J329" s="126" t="str">
        <f>VLOOKUP(I329,Mapping!$H$2:$I$215,2,0)</f>
        <v>Post</v>
      </c>
      <c r="K329" s="127" t="str">
        <f>VLOOKUP(I329,Mapping!$H$2:$J$215,3,0)</f>
        <v>Post</v>
      </c>
      <c r="L329" s="1">
        <v>0</v>
      </c>
      <c r="M329" s="4" t="s">
        <v>85</v>
      </c>
    </row>
    <row r="330" spans="1:13" x14ac:dyDescent="0.35">
      <c r="A330" s="5" t="s">
        <v>36</v>
      </c>
      <c r="B330" s="5" t="s">
        <v>35</v>
      </c>
      <c r="C330" s="5"/>
      <c r="D330" s="5"/>
      <c r="E330" s="5" t="s">
        <v>86</v>
      </c>
      <c r="F330" s="8" t="str">
        <f>VLOOKUP(E330,Mapping!$A$1:$C$71,3,0)</f>
        <v>Aarki</v>
      </c>
      <c r="G330" s="8" t="str">
        <f>VLOOKUP(E330,Mapping!$A$2:$B$207,2,0)</f>
        <v>Aarki</v>
      </c>
      <c r="H330" s="1" t="s">
        <v>658</v>
      </c>
      <c r="I330" s="2">
        <v>44370</v>
      </c>
      <c r="J330" s="126" t="str">
        <f>VLOOKUP(I330,Mapping!$H$2:$I$215,2,0)</f>
        <v>Post</v>
      </c>
      <c r="K330" s="127">
        <f>VLOOKUP(I330,Mapping!$H$2:$J$215,3,0)</f>
        <v>0</v>
      </c>
      <c r="L330" s="1">
        <v>0</v>
      </c>
      <c r="M330" s="4" t="s">
        <v>85</v>
      </c>
    </row>
    <row r="331" spans="1:13" x14ac:dyDescent="0.35">
      <c r="A331" s="5" t="s">
        <v>36</v>
      </c>
      <c r="B331" s="5" t="s">
        <v>35</v>
      </c>
      <c r="C331" s="5"/>
      <c r="D331" s="5"/>
      <c r="E331" s="5" t="s">
        <v>86</v>
      </c>
      <c r="F331" s="8" t="str">
        <f>VLOOKUP(E331,Mapping!$A$1:$C$71,3,0)</f>
        <v>Aarki</v>
      </c>
      <c r="G331" s="8" t="str">
        <f>VLOOKUP(E331,Mapping!$A$2:$B$207,2,0)</f>
        <v>Aarki</v>
      </c>
      <c r="H331" s="1" t="s">
        <v>658</v>
      </c>
      <c r="I331" s="2">
        <v>44371</v>
      </c>
      <c r="J331" s="126" t="str">
        <f>VLOOKUP(I331,Mapping!$H$2:$I$215,2,0)</f>
        <v>Post</v>
      </c>
      <c r="K331" s="127">
        <f>VLOOKUP(I331,Mapping!$H$2:$J$215,3,0)</f>
        <v>0</v>
      </c>
      <c r="L331" s="1">
        <v>0</v>
      </c>
      <c r="M331" s="4" t="s">
        <v>85</v>
      </c>
    </row>
    <row r="332" spans="1:13" x14ac:dyDescent="0.35">
      <c r="A332" s="5" t="s">
        <v>36</v>
      </c>
      <c r="B332" s="5" t="s">
        <v>35</v>
      </c>
      <c r="C332" s="5"/>
      <c r="D332" s="5"/>
      <c r="E332" s="5" t="s">
        <v>86</v>
      </c>
      <c r="F332" s="8" t="str">
        <f>VLOOKUP(E332,Mapping!$A$1:$C$71,3,0)</f>
        <v>Aarki</v>
      </c>
      <c r="G332" s="8" t="str">
        <f>VLOOKUP(E332,Mapping!$A$2:$B$207,2,0)</f>
        <v>Aarki</v>
      </c>
      <c r="H332" s="1" t="s">
        <v>658</v>
      </c>
      <c r="I332" s="2">
        <v>44372</v>
      </c>
      <c r="J332" s="126" t="str">
        <f>VLOOKUP(I332,Mapping!$H$2:$I$215,2,0)</f>
        <v>Post</v>
      </c>
      <c r="K332" s="127">
        <f>VLOOKUP(I332,Mapping!$H$2:$J$215,3,0)</f>
        <v>0</v>
      </c>
      <c r="L332" s="1">
        <v>0</v>
      </c>
      <c r="M332" s="4" t="s">
        <v>85</v>
      </c>
    </row>
    <row r="333" spans="1:13" x14ac:dyDescent="0.35">
      <c r="A333" s="5" t="s">
        <v>36</v>
      </c>
      <c r="B333" s="5" t="s">
        <v>35</v>
      </c>
      <c r="C333" s="5"/>
      <c r="D333" s="5"/>
      <c r="E333" s="5" t="s">
        <v>86</v>
      </c>
      <c r="F333" s="8" t="str">
        <f>VLOOKUP(E333,Mapping!$A$1:$C$71,3,0)</f>
        <v>Aarki</v>
      </c>
      <c r="G333" s="8" t="str">
        <f>VLOOKUP(E333,Mapping!$A$2:$B$207,2,0)</f>
        <v>Aarki</v>
      </c>
      <c r="H333" s="1" t="s">
        <v>658</v>
      </c>
      <c r="I333" s="2">
        <v>44373</v>
      </c>
      <c r="J333" s="126" t="str">
        <f>VLOOKUP(I333,Mapping!$H$2:$I$215,2,0)</f>
        <v>Post</v>
      </c>
      <c r="K333" s="127">
        <f>VLOOKUP(I333,Mapping!$H$2:$J$215,3,0)</f>
        <v>0</v>
      </c>
      <c r="L333" s="1">
        <v>0</v>
      </c>
      <c r="M333" s="4" t="s">
        <v>85</v>
      </c>
    </row>
    <row r="334" spans="1:13" x14ac:dyDescent="0.35">
      <c r="A334" s="5" t="s">
        <v>36</v>
      </c>
      <c r="B334" s="5" t="s">
        <v>35</v>
      </c>
      <c r="C334" s="5"/>
      <c r="D334" s="5"/>
      <c r="E334" s="5" t="s">
        <v>86</v>
      </c>
      <c r="F334" s="8" t="str">
        <f>VLOOKUP(E334,Mapping!$A$1:$C$71,3,0)</f>
        <v>Aarki</v>
      </c>
      <c r="G334" s="8" t="str">
        <f>VLOOKUP(E334,Mapping!$A$2:$B$207,2,0)</f>
        <v>Aarki</v>
      </c>
      <c r="H334" s="1" t="s">
        <v>658</v>
      </c>
      <c r="I334" s="2">
        <v>44374</v>
      </c>
      <c r="J334" s="126" t="str">
        <f>VLOOKUP(I334,Mapping!$H$2:$I$215,2,0)</f>
        <v>Post</v>
      </c>
      <c r="K334" s="127">
        <f>VLOOKUP(I334,Mapping!$H$2:$J$215,3,0)</f>
        <v>0</v>
      </c>
      <c r="L334" s="1">
        <v>0</v>
      </c>
      <c r="M334" s="4" t="s">
        <v>85</v>
      </c>
    </row>
    <row r="335" spans="1:13" x14ac:dyDescent="0.35">
      <c r="A335" s="5" t="s">
        <v>36</v>
      </c>
      <c r="B335" s="5" t="s">
        <v>35</v>
      </c>
      <c r="C335" s="5"/>
      <c r="D335" s="5"/>
      <c r="E335" s="5" t="s">
        <v>86</v>
      </c>
      <c r="F335" s="8" t="str">
        <f>VLOOKUP(E335,Mapping!$A$1:$C$71,3,0)</f>
        <v>Aarki</v>
      </c>
      <c r="G335" s="8" t="str">
        <f>VLOOKUP(E335,Mapping!$A$2:$B$207,2,0)</f>
        <v>Aarki</v>
      </c>
      <c r="H335" s="1" t="s">
        <v>658</v>
      </c>
      <c r="I335" s="2">
        <v>44375</v>
      </c>
      <c r="J335" s="126" t="str">
        <f>VLOOKUP(I335,Mapping!$H$2:$I$215,2,0)</f>
        <v>Post</v>
      </c>
      <c r="K335" s="127">
        <f>VLOOKUP(I335,Mapping!$H$2:$J$215,3,0)</f>
        <v>0</v>
      </c>
      <c r="L335" s="1">
        <v>0</v>
      </c>
      <c r="M335" s="4" t="s">
        <v>85</v>
      </c>
    </row>
    <row r="336" spans="1:13" x14ac:dyDescent="0.35">
      <c r="A336" s="5" t="s">
        <v>36</v>
      </c>
      <c r="B336" s="5" t="s">
        <v>35</v>
      </c>
      <c r="C336" s="5"/>
      <c r="D336" s="5"/>
      <c r="E336" s="5" t="s">
        <v>86</v>
      </c>
      <c r="F336" s="8" t="str">
        <f>VLOOKUP(E336,Mapping!$A$1:$C$71,3,0)</f>
        <v>Aarki</v>
      </c>
      <c r="G336" s="8" t="str">
        <f>VLOOKUP(E336,Mapping!$A$2:$B$207,2,0)</f>
        <v>Aarki</v>
      </c>
      <c r="H336" s="1" t="s">
        <v>658</v>
      </c>
      <c r="I336" s="2">
        <v>44376</v>
      </c>
      <c r="J336" s="126" t="str">
        <f>VLOOKUP(I336,Mapping!$H$2:$I$215,2,0)</f>
        <v>Post</v>
      </c>
      <c r="K336" s="127">
        <f>VLOOKUP(I336,Mapping!$H$2:$J$215,3,0)</f>
        <v>0</v>
      </c>
      <c r="L336" s="1">
        <v>0</v>
      </c>
      <c r="M336" s="4" t="s">
        <v>85</v>
      </c>
    </row>
    <row r="337" spans="1:13" x14ac:dyDescent="0.35">
      <c r="A337" s="5" t="s">
        <v>36</v>
      </c>
      <c r="B337" s="5" t="s">
        <v>35</v>
      </c>
      <c r="C337" s="5"/>
      <c r="D337" s="5"/>
      <c r="E337" s="5" t="s">
        <v>86</v>
      </c>
      <c r="F337" s="8" t="str">
        <f>VLOOKUP(E337,Mapping!$A$1:$C$71,3,0)</f>
        <v>Aarki</v>
      </c>
      <c r="G337" s="8" t="str">
        <f>VLOOKUP(E337,Mapping!$A$2:$B$207,2,0)</f>
        <v>Aarki</v>
      </c>
      <c r="H337" s="1" t="s">
        <v>658</v>
      </c>
      <c r="I337" s="2">
        <v>44377</v>
      </c>
      <c r="J337" s="126" t="str">
        <f>VLOOKUP(I337,Mapping!$H$2:$I$215,2,0)</f>
        <v>Post</v>
      </c>
      <c r="K337" s="127">
        <f>VLOOKUP(I337,Mapping!$H$2:$J$215,3,0)</f>
        <v>0</v>
      </c>
      <c r="L337" s="1">
        <v>0</v>
      </c>
      <c r="M337" s="4" t="s">
        <v>85</v>
      </c>
    </row>
    <row r="338" spans="1:13" x14ac:dyDescent="0.35">
      <c r="A338" s="5" t="s">
        <v>36</v>
      </c>
      <c r="B338" s="5" t="s">
        <v>35</v>
      </c>
      <c r="C338" s="5"/>
      <c r="D338" s="5"/>
      <c r="E338" s="5" t="s">
        <v>86</v>
      </c>
      <c r="F338" s="8" t="str">
        <f>VLOOKUP(E338,Mapping!$A$1:$C$71,3,0)</f>
        <v>Aarki</v>
      </c>
      <c r="G338" s="8" t="str">
        <f>VLOOKUP(E338,Mapping!$A$2:$B$207,2,0)</f>
        <v>Aarki</v>
      </c>
      <c r="H338" s="1" t="s">
        <v>658</v>
      </c>
      <c r="I338" s="2">
        <v>44378</v>
      </c>
      <c r="J338" s="126" t="str">
        <f>VLOOKUP(I338,Mapping!$H$2:$I$215,2,0)</f>
        <v>Post</v>
      </c>
      <c r="K338" s="127">
        <f>VLOOKUP(I338,Mapping!$H$2:$J$215,3,0)</f>
        <v>0</v>
      </c>
      <c r="L338" s="1">
        <v>0</v>
      </c>
      <c r="M338" s="4" t="s">
        <v>85</v>
      </c>
    </row>
    <row r="339" spans="1:13" x14ac:dyDescent="0.35">
      <c r="A339" s="5" t="s">
        <v>36</v>
      </c>
      <c r="B339" s="5" t="s">
        <v>35</v>
      </c>
      <c r="C339" s="5"/>
      <c r="D339" s="5"/>
      <c r="E339" s="5" t="s">
        <v>86</v>
      </c>
      <c r="F339" s="8" t="str">
        <f>VLOOKUP(E339,Mapping!$A$1:$C$71,3,0)</f>
        <v>Aarki</v>
      </c>
      <c r="G339" s="8" t="str">
        <f>VLOOKUP(E339,Mapping!$A$2:$B$207,2,0)</f>
        <v>Aarki</v>
      </c>
      <c r="H339" s="1" t="s">
        <v>658</v>
      </c>
      <c r="I339" s="2">
        <v>44379</v>
      </c>
      <c r="J339" s="126" t="str">
        <f>VLOOKUP(I339,Mapping!$H$2:$I$215,2,0)</f>
        <v>Post</v>
      </c>
      <c r="K339" s="127">
        <f>VLOOKUP(I339,Mapping!$H$2:$J$215,3,0)</f>
        <v>0</v>
      </c>
      <c r="L339" s="1">
        <v>0</v>
      </c>
      <c r="M339" s="4" t="s">
        <v>85</v>
      </c>
    </row>
    <row r="340" spans="1:13" x14ac:dyDescent="0.35">
      <c r="A340" s="5" t="s">
        <v>36</v>
      </c>
      <c r="B340" s="5" t="s">
        <v>35</v>
      </c>
      <c r="C340" s="5"/>
      <c r="D340" s="5"/>
      <c r="E340" s="5" t="s">
        <v>86</v>
      </c>
      <c r="F340" s="8" t="str">
        <f>VLOOKUP(E340,Mapping!$A$1:$C$71,3,0)</f>
        <v>Aarki</v>
      </c>
      <c r="G340" s="8" t="str">
        <f>VLOOKUP(E340,Mapping!$A$2:$B$207,2,0)</f>
        <v>Aarki</v>
      </c>
      <c r="H340" s="1" t="s">
        <v>658</v>
      </c>
      <c r="I340" s="2">
        <v>44380</v>
      </c>
      <c r="J340" s="126" t="str">
        <f>VLOOKUP(I340,Mapping!$H$2:$I$215,2,0)</f>
        <v>Post</v>
      </c>
      <c r="K340" s="127">
        <f>VLOOKUP(I340,Mapping!$H$2:$J$215,3,0)</f>
        <v>0</v>
      </c>
      <c r="L340" s="1">
        <v>0</v>
      </c>
      <c r="M340" s="4" t="s">
        <v>85</v>
      </c>
    </row>
    <row r="341" spans="1:13" x14ac:dyDescent="0.35">
      <c r="A341" s="5" t="s">
        <v>36</v>
      </c>
      <c r="B341" s="5" t="s">
        <v>35</v>
      </c>
      <c r="C341" s="5"/>
      <c r="D341" s="5"/>
      <c r="E341" s="5" t="s">
        <v>86</v>
      </c>
      <c r="F341" s="8" t="str">
        <f>VLOOKUP(E341,Mapping!$A$1:$C$71,3,0)</f>
        <v>Aarki</v>
      </c>
      <c r="G341" s="8" t="str">
        <f>VLOOKUP(E341,Mapping!$A$2:$B$207,2,0)</f>
        <v>Aarki</v>
      </c>
      <c r="H341" s="1" t="s">
        <v>658</v>
      </c>
      <c r="I341" s="2">
        <v>44381</v>
      </c>
      <c r="J341" s="126" t="str">
        <f>VLOOKUP(I341,Mapping!$H$2:$I$215,2,0)</f>
        <v>Post</v>
      </c>
      <c r="K341" s="127">
        <f>VLOOKUP(I341,Mapping!$H$2:$J$215,3,0)</f>
        <v>0</v>
      </c>
      <c r="L341" s="1">
        <v>0</v>
      </c>
      <c r="M341" s="4" t="s">
        <v>85</v>
      </c>
    </row>
    <row r="342" spans="1:13" x14ac:dyDescent="0.35">
      <c r="A342" s="5" t="s">
        <v>36</v>
      </c>
      <c r="B342" s="5" t="s">
        <v>35</v>
      </c>
      <c r="C342" s="5"/>
      <c r="D342" s="5"/>
      <c r="E342" s="5" t="s">
        <v>86</v>
      </c>
      <c r="F342" s="8" t="str">
        <f>VLOOKUP(E342,Mapping!$A$1:$C$71,3,0)</f>
        <v>Aarki</v>
      </c>
      <c r="G342" s="8" t="str">
        <f>VLOOKUP(E342,Mapping!$A$2:$B$207,2,0)</f>
        <v>Aarki</v>
      </c>
      <c r="H342" s="1" t="s">
        <v>658</v>
      </c>
      <c r="I342" s="2">
        <v>44382</v>
      </c>
      <c r="J342" s="126" t="str">
        <f>VLOOKUP(I342,Mapping!$H$2:$I$215,2,0)</f>
        <v>Post</v>
      </c>
      <c r="K342" s="127">
        <f>VLOOKUP(I342,Mapping!$H$2:$J$215,3,0)</f>
        <v>0</v>
      </c>
      <c r="L342" s="1">
        <v>0</v>
      </c>
      <c r="M342" s="4" t="s">
        <v>85</v>
      </c>
    </row>
    <row r="343" spans="1:13" x14ac:dyDescent="0.35">
      <c r="A343" s="5" t="s">
        <v>36</v>
      </c>
      <c r="B343" s="5" t="s">
        <v>35</v>
      </c>
      <c r="C343" s="5"/>
      <c r="D343" s="5"/>
      <c r="E343" s="5" t="s">
        <v>86</v>
      </c>
      <c r="F343" s="8" t="str">
        <f>VLOOKUP(E343,Mapping!$A$1:$C$71,3,0)</f>
        <v>Aarki</v>
      </c>
      <c r="G343" s="8" t="str">
        <f>VLOOKUP(E343,Mapping!$A$2:$B$207,2,0)</f>
        <v>Aarki</v>
      </c>
      <c r="H343" s="1" t="s">
        <v>658</v>
      </c>
      <c r="I343" s="2">
        <v>44383</v>
      </c>
      <c r="J343" s="126" t="str">
        <f>VLOOKUP(I343,Mapping!$H$2:$I$215,2,0)</f>
        <v>Post</v>
      </c>
      <c r="K343" s="127">
        <f>VLOOKUP(I343,Mapping!$H$2:$J$215,3,0)</f>
        <v>0</v>
      </c>
      <c r="L343" s="1">
        <v>0</v>
      </c>
      <c r="M343" s="4" t="s">
        <v>85</v>
      </c>
    </row>
    <row r="344" spans="1:13" x14ac:dyDescent="0.35">
      <c r="A344" s="5" t="s">
        <v>36</v>
      </c>
      <c r="B344" s="5" t="s">
        <v>35</v>
      </c>
      <c r="C344" s="5"/>
      <c r="D344" s="5"/>
      <c r="E344" s="5" t="s">
        <v>86</v>
      </c>
      <c r="F344" s="8" t="str">
        <f>VLOOKUP(E344,Mapping!$A$1:$C$71,3,0)</f>
        <v>Aarki</v>
      </c>
      <c r="G344" s="8" t="str">
        <f>VLOOKUP(E344,Mapping!$A$2:$B$207,2,0)</f>
        <v>Aarki</v>
      </c>
      <c r="H344" s="1" t="s">
        <v>658</v>
      </c>
      <c r="I344" s="2">
        <v>44384</v>
      </c>
      <c r="J344" s="126" t="str">
        <f>VLOOKUP(I344,Mapping!$H$2:$I$215,2,0)</f>
        <v>Post</v>
      </c>
      <c r="K344" s="127">
        <f>VLOOKUP(I344,Mapping!$H$2:$J$215,3,0)</f>
        <v>0</v>
      </c>
      <c r="L344" s="1">
        <v>0</v>
      </c>
      <c r="M344" s="4" t="s">
        <v>85</v>
      </c>
    </row>
    <row r="345" spans="1:13" x14ac:dyDescent="0.35">
      <c r="A345" s="5" t="s">
        <v>36</v>
      </c>
      <c r="B345" s="5" t="s">
        <v>35</v>
      </c>
      <c r="C345" s="5"/>
      <c r="D345" s="5"/>
      <c r="E345" s="5" t="s">
        <v>86</v>
      </c>
      <c r="F345" s="8" t="str">
        <f>VLOOKUP(E345,Mapping!$A$1:$C$71,3,0)</f>
        <v>Aarki</v>
      </c>
      <c r="G345" s="8" t="str">
        <f>VLOOKUP(E345,Mapping!$A$2:$B$207,2,0)</f>
        <v>Aarki</v>
      </c>
      <c r="H345" s="1" t="s">
        <v>658</v>
      </c>
      <c r="I345" s="2">
        <v>44385</v>
      </c>
      <c r="J345" s="126" t="str">
        <f>VLOOKUP(I345,Mapping!$H$2:$I$215,2,0)</f>
        <v>Post</v>
      </c>
      <c r="K345" s="127">
        <f>VLOOKUP(I345,Mapping!$H$2:$J$215,3,0)</f>
        <v>0</v>
      </c>
      <c r="L345" s="1">
        <v>0</v>
      </c>
      <c r="M345" s="4" t="s">
        <v>85</v>
      </c>
    </row>
    <row r="346" spans="1:13" x14ac:dyDescent="0.35">
      <c r="A346" s="5" t="s">
        <v>36</v>
      </c>
      <c r="B346" s="5" t="s">
        <v>35</v>
      </c>
      <c r="C346" s="5"/>
      <c r="D346" s="5"/>
      <c r="E346" s="5" t="s">
        <v>86</v>
      </c>
      <c r="F346" s="8" t="str">
        <f>VLOOKUP(E346,Mapping!$A$1:$C$71,3,0)</f>
        <v>Aarki</v>
      </c>
      <c r="G346" s="8" t="str">
        <f>VLOOKUP(E346,Mapping!$A$2:$B$207,2,0)</f>
        <v>Aarki</v>
      </c>
      <c r="H346" s="1" t="s">
        <v>658</v>
      </c>
      <c r="I346" s="2">
        <v>44386</v>
      </c>
      <c r="J346" s="126" t="str">
        <f>VLOOKUP(I346,Mapping!$H$2:$I$215,2,0)</f>
        <v>Post</v>
      </c>
      <c r="K346" s="127">
        <f>VLOOKUP(I346,Mapping!$H$2:$J$215,3,0)</f>
        <v>0</v>
      </c>
      <c r="L346" s="1">
        <v>0</v>
      </c>
      <c r="M346" s="4" t="s">
        <v>85</v>
      </c>
    </row>
    <row r="347" spans="1:13" x14ac:dyDescent="0.35">
      <c r="A347" s="5" t="s">
        <v>36</v>
      </c>
      <c r="B347" s="5" t="s">
        <v>35</v>
      </c>
      <c r="C347" s="5"/>
      <c r="D347" s="5"/>
      <c r="E347" s="5" t="s">
        <v>86</v>
      </c>
      <c r="F347" s="8" t="str">
        <f>VLOOKUP(E347,Mapping!$A$1:$C$71,3,0)</f>
        <v>Aarki</v>
      </c>
      <c r="G347" s="8" t="str">
        <f>VLOOKUP(E347,Mapping!$A$2:$B$207,2,0)</f>
        <v>Aarki</v>
      </c>
      <c r="H347" s="1" t="s">
        <v>658</v>
      </c>
      <c r="I347" s="2">
        <v>44387</v>
      </c>
      <c r="J347" s="126" t="str">
        <f>VLOOKUP(I347,Mapping!$H$2:$I$215,2,0)</f>
        <v>Post</v>
      </c>
      <c r="K347" s="127">
        <f>VLOOKUP(I347,Mapping!$H$2:$J$215,3,0)</f>
        <v>0</v>
      </c>
      <c r="L347" s="1">
        <v>0</v>
      </c>
      <c r="M347" s="4" t="s">
        <v>85</v>
      </c>
    </row>
    <row r="348" spans="1:13" x14ac:dyDescent="0.35">
      <c r="A348" s="5" t="s">
        <v>36</v>
      </c>
      <c r="B348" s="5" t="s">
        <v>35</v>
      </c>
      <c r="C348" s="5"/>
      <c r="D348" s="5"/>
      <c r="E348" s="5" t="s">
        <v>86</v>
      </c>
      <c r="F348" s="8" t="str">
        <f>VLOOKUP(E348,Mapping!$A$1:$C$71,3,0)</f>
        <v>Aarki</v>
      </c>
      <c r="G348" s="8" t="str">
        <f>VLOOKUP(E348,Mapping!$A$2:$B$207,2,0)</f>
        <v>Aarki</v>
      </c>
      <c r="H348" s="1" t="s">
        <v>658</v>
      </c>
      <c r="I348" s="2">
        <v>44388</v>
      </c>
      <c r="J348" s="126" t="str">
        <f>VLOOKUP(I348,Mapping!$H$2:$I$215,2,0)</f>
        <v>Post</v>
      </c>
      <c r="K348" s="127">
        <f>VLOOKUP(I348,Mapping!$H$2:$J$215,3,0)</f>
        <v>0</v>
      </c>
      <c r="L348" s="1">
        <v>0</v>
      </c>
      <c r="M348" s="4" t="s">
        <v>85</v>
      </c>
    </row>
    <row r="349" spans="1:13" x14ac:dyDescent="0.35">
      <c r="A349" s="5" t="s">
        <v>36</v>
      </c>
      <c r="B349" s="5" t="s">
        <v>35</v>
      </c>
      <c r="C349" s="5"/>
      <c r="D349" s="5"/>
      <c r="E349" s="5" t="s">
        <v>86</v>
      </c>
      <c r="F349" s="8" t="str">
        <f>VLOOKUP(E349,Mapping!$A$1:$C$71,3,0)</f>
        <v>Aarki</v>
      </c>
      <c r="G349" s="8" t="str">
        <f>VLOOKUP(E349,Mapping!$A$2:$B$207,2,0)</f>
        <v>Aarki</v>
      </c>
      <c r="H349" s="1" t="s">
        <v>658</v>
      </c>
      <c r="I349" s="2">
        <v>44389</v>
      </c>
      <c r="J349" s="126" t="str">
        <f>VLOOKUP(I349,Mapping!$H$2:$I$215,2,0)</f>
        <v>Post</v>
      </c>
      <c r="K349" s="127">
        <f>VLOOKUP(I349,Mapping!$H$2:$J$215,3,0)</f>
        <v>0</v>
      </c>
      <c r="L349" s="1">
        <v>0</v>
      </c>
      <c r="M349" s="4" t="s">
        <v>85</v>
      </c>
    </row>
    <row r="350" spans="1:13" x14ac:dyDescent="0.35">
      <c r="A350" s="5" t="s">
        <v>36</v>
      </c>
      <c r="B350" s="5" t="s">
        <v>35</v>
      </c>
      <c r="C350" s="5"/>
      <c r="D350" s="5"/>
      <c r="E350" s="5" t="s">
        <v>86</v>
      </c>
      <c r="F350" s="8" t="str">
        <f>VLOOKUP(E350,Mapping!$A$1:$C$71,3,0)</f>
        <v>Aarki</v>
      </c>
      <c r="G350" s="8" t="str">
        <f>VLOOKUP(E350,Mapping!$A$2:$B$207,2,0)</f>
        <v>Aarki</v>
      </c>
      <c r="H350" s="1" t="s">
        <v>658</v>
      </c>
      <c r="I350" s="2">
        <v>44390</v>
      </c>
      <c r="J350" s="126" t="str">
        <f>VLOOKUP(I350,Mapping!$H$2:$I$215,2,0)</f>
        <v>Post</v>
      </c>
      <c r="K350" s="127">
        <f>VLOOKUP(I350,Mapping!$H$2:$J$215,3,0)</f>
        <v>0</v>
      </c>
      <c r="L350" s="1">
        <v>0</v>
      </c>
      <c r="M350" s="4" t="s">
        <v>85</v>
      </c>
    </row>
    <row r="351" spans="1:13" x14ac:dyDescent="0.35">
      <c r="A351" s="5" t="s">
        <v>36</v>
      </c>
      <c r="B351" s="5" t="s">
        <v>35</v>
      </c>
      <c r="C351" s="5"/>
      <c r="D351" s="5"/>
      <c r="E351" s="5" t="s">
        <v>86</v>
      </c>
      <c r="F351" s="8" t="str">
        <f>VLOOKUP(E351,Mapping!$A$1:$C$71,3,0)</f>
        <v>Aarki</v>
      </c>
      <c r="G351" s="8" t="str">
        <f>VLOOKUP(E351,Mapping!$A$2:$B$207,2,0)</f>
        <v>Aarki</v>
      </c>
      <c r="H351" s="1" t="s">
        <v>658</v>
      </c>
      <c r="I351" s="2">
        <v>44391</v>
      </c>
      <c r="J351" s="126" t="str">
        <f>VLOOKUP(I351,Mapping!$H$2:$I$215,2,0)</f>
        <v>Post</v>
      </c>
      <c r="K351" s="127">
        <f>VLOOKUP(I351,Mapping!$H$2:$J$215,3,0)</f>
        <v>0</v>
      </c>
      <c r="L351" s="1">
        <v>0</v>
      </c>
      <c r="M351" s="4" t="s">
        <v>85</v>
      </c>
    </row>
    <row r="352" spans="1:13" x14ac:dyDescent="0.35">
      <c r="A352" s="5" t="s">
        <v>36</v>
      </c>
      <c r="B352" s="5" t="s">
        <v>35</v>
      </c>
      <c r="C352" s="5"/>
      <c r="D352" s="5"/>
      <c r="E352" s="5" t="s">
        <v>86</v>
      </c>
      <c r="F352" s="8" t="str">
        <f>VLOOKUP(E352,Mapping!$A$1:$C$71,3,0)</f>
        <v>Aarki</v>
      </c>
      <c r="G352" s="8" t="str">
        <f>VLOOKUP(E352,Mapping!$A$2:$B$207,2,0)</f>
        <v>Aarki</v>
      </c>
      <c r="H352" s="1" t="s">
        <v>658</v>
      </c>
      <c r="I352" s="2">
        <v>44392</v>
      </c>
      <c r="J352" s="126" t="str">
        <f>VLOOKUP(I352,Mapping!$H$2:$I$215,2,0)</f>
        <v>Post</v>
      </c>
      <c r="K352" s="127">
        <f>VLOOKUP(I352,Mapping!$H$2:$J$215,3,0)</f>
        <v>0</v>
      </c>
      <c r="L352" s="1">
        <v>0</v>
      </c>
      <c r="M352" s="4" t="s">
        <v>85</v>
      </c>
    </row>
    <row r="353" spans="1:13" x14ac:dyDescent="0.35">
      <c r="A353" s="5" t="s">
        <v>36</v>
      </c>
      <c r="B353" s="5" t="s">
        <v>35</v>
      </c>
      <c r="C353" s="5"/>
      <c r="D353" s="5"/>
      <c r="E353" s="5" t="s">
        <v>86</v>
      </c>
      <c r="F353" s="8" t="str">
        <f>VLOOKUP(E353,Mapping!$A$1:$C$71,3,0)</f>
        <v>Aarki</v>
      </c>
      <c r="G353" s="8" t="str">
        <f>VLOOKUP(E353,Mapping!$A$2:$B$207,2,0)</f>
        <v>Aarki</v>
      </c>
      <c r="H353" s="1" t="s">
        <v>658</v>
      </c>
      <c r="I353" s="2">
        <v>44393</v>
      </c>
      <c r="J353" s="126" t="str">
        <f>VLOOKUP(I353,Mapping!$H$2:$I$215,2,0)</f>
        <v>Post</v>
      </c>
      <c r="K353" s="127">
        <f>VLOOKUP(I353,Mapping!$H$2:$J$215,3,0)</f>
        <v>0</v>
      </c>
      <c r="L353" s="1">
        <v>0</v>
      </c>
      <c r="M353" s="4" t="s">
        <v>85</v>
      </c>
    </row>
    <row r="354" spans="1:13" x14ac:dyDescent="0.35">
      <c r="A354" s="5" t="s">
        <v>36</v>
      </c>
      <c r="B354" s="5" t="s">
        <v>35</v>
      </c>
      <c r="C354" s="5"/>
      <c r="D354" s="5"/>
      <c r="E354" s="5" t="s">
        <v>86</v>
      </c>
      <c r="F354" s="8" t="str">
        <f>VLOOKUP(E354,Mapping!$A$1:$C$71,3,0)</f>
        <v>Aarki</v>
      </c>
      <c r="G354" s="8" t="str">
        <f>VLOOKUP(E354,Mapping!$A$2:$B$207,2,0)</f>
        <v>Aarki</v>
      </c>
      <c r="H354" s="1" t="s">
        <v>658</v>
      </c>
      <c r="I354" s="2">
        <v>44394</v>
      </c>
      <c r="J354" s="126" t="str">
        <f>VLOOKUP(I354,Mapping!$H$2:$I$215,2,0)</f>
        <v>Post</v>
      </c>
      <c r="K354" s="127">
        <f>VLOOKUP(I354,Mapping!$H$2:$J$215,3,0)</f>
        <v>0</v>
      </c>
      <c r="L354" s="1">
        <v>0</v>
      </c>
      <c r="M354" s="4" t="s">
        <v>85</v>
      </c>
    </row>
    <row r="355" spans="1:13" x14ac:dyDescent="0.35">
      <c r="A355" s="5" t="s">
        <v>36</v>
      </c>
      <c r="B355" s="5" t="s">
        <v>35</v>
      </c>
      <c r="C355" s="5"/>
      <c r="D355" s="5"/>
      <c r="E355" s="5" t="s">
        <v>86</v>
      </c>
      <c r="F355" s="8" t="str">
        <f>VLOOKUP(E355,Mapping!$A$1:$C$71,3,0)</f>
        <v>Aarki</v>
      </c>
      <c r="G355" s="8" t="str">
        <f>VLOOKUP(E355,Mapping!$A$2:$B$207,2,0)</f>
        <v>Aarki</v>
      </c>
      <c r="H355" s="1" t="s">
        <v>658</v>
      </c>
      <c r="I355" s="2">
        <v>44395</v>
      </c>
      <c r="J355" s="126" t="str">
        <f>VLOOKUP(I355,Mapping!$H$2:$I$215,2,0)</f>
        <v>Post</v>
      </c>
      <c r="K355" s="127">
        <f>VLOOKUP(I355,Mapping!$H$2:$J$215,3,0)</f>
        <v>0</v>
      </c>
      <c r="L355" s="1">
        <v>0</v>
      </c>
      <c r="M355" s="4" t="s">
        <v>85</v>
      </c>
    </row>
    <row r="356" spans="1:13" x14ac:dyDescent="0.35">
      <c r="A356" s="5" t="s">
        <v>36</v>
      </c>
      <c r="B356" s="5" t="s">
        <v>35</v>
      </c>
      <c r="C356" s="5"/>
      <c r="D356" s="5"/>
      <c r="E356" s="5" t="s">
        <v>86</v>
      </c>
      <c r="F356" s="8" t="str">
        <f>VLOOKUP(E356,Mapping!$A$1:$C$71,3,0)</f>
        <v>Aarki</v>
      </c>
      <c r="G356" s="8" t="str">
        <f>VLOOKUP(E356,Mapping!$A$2:$B$207,2,0)</f>
        <v>Aarki</v>
      </c>
      <c r="H356" s="1" t="s">
        <v>658</v>
      </c>
      <c r="I356" s="2">
        <v>44396</v>
      </c>
      <c r="J356" s="126" t="str">
        <f>VLOOKUP(I356,Mapping!$H$2:$I$215,2,0)</f>
        <v>Post</v>
      </c>
      <c r="K356" s="127">
        <f>VLOOKUP(I356,Mapping!$H$2:$J$215,3,0)</f>
        <v>0</v>
      </c>
      <c r="L356" s="1">
        <v>0</v>
      </c>
      <c r="M356" s="4" t="s">
        <v>85</v>
      </c>
    </row>
    <row r="357" spans="1:13" x14ac:dyDescent="0.35">
      <c r="A357" s="5" t="s">
        <v>36</v>
      </c>
      <c r="B357" s="5" t="s">
        <v>35</v>
      </c>
      <c r="C357" s="5"/>
      <c r="D357" s="5"/>
      <c r="E357" s="5" t="s">
        <v>86</v>
      </c>
      <c r="F357" s="8" t="str">
        <f>VLOOKUP(E357,Mapping!$A$1:$C$71,3,0)</f>
        <v>Aarki</v>
      </c>
      <c r="G357" s="8" t="str">
        <f>VLOOKUP(E357,Mapping!$A$2:$B$207,2,0)</f>
        <v>Aarki</v>
      </c>
      <c r="H357" s="1" t="s">
        <v>658</v>
      </c>
      <c r="I357" s="2">
        <v>44397</v>
      </c>
      <c r="J357" s="126" t="str">
        <f>VLOOKUP(I357,Mapping!$H$2:$I$215,2,0)</f>
        <v>Post</v>
      </c>
      <c r="K357" s="127">
        <f>VLOOKUP(I357,Mapping!$H$2:$J$215,3,0)</f>
        <v>0</v>
      </c>
      <c r="L357" s="1">
        <v>0</v>
      </c>
      <c r="M357" s="4" t="s">
        <v>85</v>
      </c>
    </row>
    <row r="358" spans="1:13" x14ac:dyDescent="0.35">
      <c r="A358" s="5" t="s">
        <v>36</v>
      </c>
      <c r="B358" s="5" t="s">
        <v>35</v>
      </c>
      <c r="C358" s="5"/>
      <c r="D358" s="5"/>
      <c r="E358" s="5" t="s">
        <v>86</v>
      </c>
      <c r="F358" s="8" t="str">
        <f>VLOOKUP(E358,Mapping!$A$1:$C$71,3,0)</f>
        <v>Aarki</v>
      </c>
      <c r="G358" s="8" t="str">
        <f>VLOOKUP(E358,Mapping!$A$2:$B$207,2,0)</f>
        <v>Aarki</v>
      </c>
      <c r="H358" s="1" t="s">
        <v>658</v>
      </c>
      <c r="I358" s="2">
        <v>44398</v>
      </c>
      <c r="J358" s="126" t="str">
        <f>VLOOKUP(I358,Mapping!$H$2:$I$215,2,0)</f>
        <v>Post</v>
      </c>
      <c r="K358" s="127">
        <f>VLOOKUP(I358,Mapping!$H$2:$J$215,3,0)</f>
        <v>0</v>
      </c>
      <c r="L358" s="1">
        <v>0</v>
      </c>
      <c r="M358" s="4" t="s">
        <v>85</v>
      </c>
    </row>
    <row r="359" spans="1:13" x14ac:dyDescent="0.35">
      <c r="A359" s="5" t="s">
        <v>36</v>
      </c>
      <c r="B359" s="5" t="s">
        <v>35</v>
      </c>
      <c r="C359" s="5"/>
      <c r="D359" s="5"/>
      <c r="E359" s="5" t="s">
        <v>86</v>
      </c>
      <c r="F359" s="8" t="str">
        <f>VLOOKUP(E359,Mapping!$A$1:$C$71,3,0)</f>
        <v>Aarki</v>
      </c>
      <c r="G359" s="8" t="str">
        <f>VLOOKUP(E359,Mapping!$A$2:$B$207,2,0)</f>
        <v>Aarki</v>
      </c>
      <c r="H359" s="1" t="s">
        <v>658</v>
      </c>
      <c r="I359" s="2">
        <v>44399</v>
      </c>
      <c r="J359" s="126" t="str">
        <f>VLOOKUP(I359,Mapping!$H$2:$I$215,2,0)</f>
        <v>Post</v>
      </c>
      <c r="K359" s="127">
        <f>VLOOKUP(I359,Mapping!$H$2:$J$215,3,0)</f>
        <v>0</v>
      </c>
      <c r="L359" s="1">
        <v>0</v>
      </c>
      <c r="M359" s="4" t="s">
        <v>85</v>
      </c>
    </row>
    <row r="360" spans="1:13" x14ac:dyDescent="0.35">
      <c r="A360" s="5" t="s">
        <v>36</v>
      </c>
      <c r="B360" s="5" t="s">
        <v>35</v>
      </c>
      <c r="C360" s="5"/>
      <c r="D360" s="5"/>
      <c r="E360" s="5" t="s">
        <v>86</v>
      </c>
      <c r="F360" s="8" t="str">
        <f>VLOOKUP(E360,Mapping!$A$1:$C$71,3,0)</f>
        <v>Aarki</v>
      </c>
      <c r="G360" s="8" t="str">
        <f>VLOOKUP(E360,Mapping!$A$2:$B$207,2,0)</f>
        <v>Aarki</v>
      </c>
      <c r="H360" s="1" t="s">
        <v>658</v>
      </c>
      <c r="I360" s="2">
        <v>44400</v>
      </c>
      <c r="J360" s="126" t="str">
        <f>VLOOKUP(I360,Mapping!$H$2:$I$215,2,0)</f>
        <v>Post</v>
      </c>
      <c r="K360" s="127">
        <f>VLOOKUP(I360,Mapping!$H$2:$J$215,3,0)</f>
        <v>0</v>
      </c>
      <c r="L360" s="1">
        <v>0</v>
      </c>
      <c r="M360" s="4" t="s">
        <v>85</v>
      </c>
    </row>
    <row r="361" spans="1:13" x14ac:dyDescent="0.35">
      <c r="A361" s="5" t="s">
        <v>36</v>
      </c>
      <c r="B361" s="5" t="s">
        <v>35</v>
      </c>
      <c r="C361" s="5"/>
      <c r="D361" s="5"/>
      <c r="E361" s="5" t="s">
        <v>86</v>
      </c>
      <c r="F361" s="8" t="str">
        <f>VLOOKUP(E361,Mapping!$A$1:$C$71,3,0)</f>
        <v>Aarki</v>
      </c>
      <c r="G361" s="8" t="str">
        <f>VLOOKUP(E361,Mapping!$A$2:$B$207,2,0)</f>
        <v>Aarki</v>
      </c>
      <c r="H361" s="1" t="s">
        <v>658</v>
      </c>
      <c r="I361" s="2">
        <v>44401</v>
      </c>
      <c r="J361" s="126" t="str">
        <f>VLOOKUP(I361,Mapping!$H$2:$I$215,2,0)</f>
        <v>Post</v>
      </c>
      <c r="K361" s="127">
        <f>VLOOKUP(I361,Mapping!$H$2:$J$215,3,0)</f>
        <v>0</v>
      </c>
      <c r="L361" s="1">
        <v>0</v>
      </c>
      <c r="M361" s="4" t="s">
        <v>85</v>
      </c>
    </row>
    <row r="362" spans="1:13" x14ac:dyDescent="0.35">
      <c r="A362" s="5" t="s">
        <v>36</v>
      </c>
      <c r="B362" s="5" t="s">
        <v>35</v>
      </c>
      <c r="C362" s="5"/>
      <c r="D362" s="5"/>
      <c r="E362" s="5" t="s">
        <v>86</v>
      </c>
      <c r="F362" s="8" t="str">
        <f>VLOOKUP(E362,Mapping!$A$1:$C$71,3,0)</f>
        <v>Aarki</v>
      </c>
      <c r="G362" s="8" t="str">
        <f>VLOOKUP(E362,Mapping!$A$2:$B$207,2,0)</f>
        <v>Aarki</v>
      </c>
      <c r="H362" s="1" t="s">
        <v>658</v>
      </c>
      <c r="I362" s="2">
        <v>44402</v>
      </c>
      <c r="J362" s="126" t="str">
        <f>VLOOKUP(I362,Mapping!$H$2:$I$215,2,0)</f>
        <v>Post</v>
      </c>
      <c r="K362" s="127">
        <f>VLOOKUP(I362,Mapping!$H$2:$J$215,3,0)</f>
        <v>0</v>
      </c>
      <c r="L362" s="1">
        <v>0</v>
      </c>
      <c r="M362" s="4" t="s">
        <v>85</v>
      </c>
    </row>
    <row r="363" spans="1:13" x14ac:dyDescent="0.35">
      <c r="A363" s="5" t="s">
        <v>36</v>
      </c>
      <c r="B363" s="5" t="s">
        <v>35</v>
      </c>
      <c r="C363" s="5"/>
      <c r="D363" s="5"/>
      <c r="E363" s="5" t="s">
        <v>86</v>
      </c>
      <c r="F363" s="8" t="str">
        <f>VLOOKUP(E363,Mapping!$A$1:$C$71,3,0)</f>
        <v>Aarki</v>
      </c>
      <c r="G363" s="8" t="str">
        <f>VLOOKUP(E363,Mapping!$A$2:$B$207,2,0)</f>
        <v>Aarki</v>
      </c>
      <c r="H363" s="1" t="s">
        <v>658</v>
      </c>
      <c r="I363" s="2">
        <v>44403</v>
      </c>
      <c r="J363" s="126" t="str">
        <f>VLOOKUP(I363,Mapping!$H$2:$I$215,2,0)</f>
        <v>Post</v>
      </c>
      <c r="K363" s="127">
        <f>VLOOKUP(I363,Mapping!$H$2:$J$215,3,0)</f>
        <v>0</v>
      </c>
      <c r="L363" s="1">
        <v>0</v>
      </c>
      <c r="M363" s="4" t="s">
        <v>85</v>
      </c>
    </row>
    <row r="364" spans="1:13" x14ac:dyDescent="0.35">
      <c r="A364" s="5" t="s">
        <v>36</v>
      </c>
      <c r="B364" s="5" t="s">
        <v>35</v>
      </c>
      <c r="C364" s="5"/>
      <c r="D364" s="5"/>
      <c r="E364" s="5" t="s">
        <v>86</v>
      </c>
      <c r="F364" s="8" t="str">
        <f>VLOOKUP(E364,Mapping!$A$1:$C$71,3,0)</f>
        <v>Aarki</v>
      </c>
      <c r="G364" s="8" t="str">
        <f>VLOOKUP(E364,Mapping!$A$2:$B$207,2,0)</f>
        <v>Aarki</v>
      </c>
      <c r="H364" s="1" t="s">
        <v>658</v>
      </c>
      <c r="I364" s="2">
        <v>44404</v>
      </c>
      <c r="J364" s="126" t="str">
        <f>VLOOKUP(I364,Mapping!$H$2:$I$215,2,0)</f>
        <v>Post</v>
      </c>
      <c r="K364" s="127">
        <f>VLOOKUP(I364,Mapping!$H$2:$J$215,3,0)</f>
        <v>0</v>
      </c>
      <c r="L364" s="1">
        <v>0</v>
      </c>
      <c r="M364" s="4" t="s">
        <v>85</v>
      </c>
    </row>
    <row r="365" spans="1:13" x14ac:dyDescent="0.35">
      <c r="A365" s="5" t="s">
        <v>36</v>
      </c>
      <c r="B365" s="5" t="s">
        <v>35</v>
      </c>
      <c r="C365" s="5"/>
      <c r="D365" s="5"/>
      <c r="E365" s="5" t="s">
        <v>86</v>
      </c>
      <c r="F365" s="8" t="str">
        <f>VLOOKUP(E365,Mapping!$A$1:$C$71,3,0)</f>
        <v>Aarki</v>
      </c>
      <c r="G365" s="8" t="str">
        <f>VLOOKUP(E365,Mapping!$A$2:$B$207,2,0)</f>
        <v>Aarki</v>
      </c>
      <c r="H365" s="1" t="s">
        <v>658</v>
      </c>
      <c r="I365" s="2">
        <v>44405</v>
      </c>
      <c r="J365" s="126" t="str">
        <f>VLOOKUP(I365,Mapping!$H$2:$I$215,2,0)</f>
        <v>Post</v>
      </c>
      <c r="K365" s="127">
        <f>VLOOKUP(I365,Mapping!$H$2:$J$215,3,0)</f>
        <v>0</v>
      </c>
      <c r="L365" s="1">
        <v>0</v>
      </c>
      <c r="M365" s="4" t="s">
        <v>85</v>
      </c>
    </row>
    <row r="366" spans="1:13" x14ac:dyDescent="0.35">
      <c r="A366" s="5" t="s">
        <v>36</v>
      </c>
      <c r="B366" s="5" t="s">
        <v>35</v>
      </c>
      <c r="C366" s="5"/>
      <c r="D366" s="5"/>
      <c r="E366" s="5" t="s">
        <v>86</v>
      </c>
      <c r="F366" s="8" t="str">
        <f>VLOOKUP(E366,Mapping!$A$1:$C$71,3,0)</f>
        <v>Aarki</v>
      </c>
      <c r="G366" s="8" t="str">
        <f>VLOOKUP(E366,Mapping!$A$2:$B$207,2,0)</f>
        <v>Aarki</v>
      </c>
      <c r="H366" s="1" t="s">
        <v>658</v>
      </c>
      <c r="I366" s="2">
        <v>44406</v>
      </c>
      <c r="J366" s="126" t="str">
        <f>VLOOKUP(I366,Mapping!$H$2:$I$215,2,0)</f>
        <v>Post</v>
      </c>
      <c r="K366" s="127">
        <f>VLOOKUP(I366,Mapping!$H$2:$J$215,3,0)</f>
        <v>0</v>
      </c>
      <c r="L366" s="1">
        <v>0</v>
      </c>
      <c r="M366" s="4" t="s">
        <v>85</v>
      </c>
    </row>
    <row r="367" spans="1:13" x14ac:dyDescent="0.35">
      <c r="A367" s="5" t="s">
        <v>36</v>
      </c>
      <c r="B367" s="5" t="s">
        <v>35</v>
      </c>
      <c r="C367" s="5"/>
      <c r="D367" s="5"/>
      <c r="E367" s="5" t="s">
        <v>86</v>
      </c>
      <c r="F367" s="8" t="str">
        <f>VLOOKUP(E367,Mapping!$A$1:$C$71,3,0)</f>
        <v>Aarki</v>
      </c>
      <c r="G367" s="8" t="str">
        <f>VLOOKUP(E367,Mapping!$A$2:$B$207,2,0)</f>
        <v>Aarki</v>
      </c>
      <c r="H367" s="1" t="s">
        <v>658</v>
      </c>
      <c r="I367" s="2">
        <v>44407</v>
      </c>
      <c r="J367" s="126" t="str">
        <f>VLOOKUP(I367,Mapping!$H$2:$I$215,2,0)</f>
        <v>Post</v>
      </c>
      <c r="K367" s="127">
        <f>VLOOKUP(I367,Mapping!$H$2:$J$215,3,0)</f>
        <v>0</v>
      </c>
      <c r="L367" s="1">
        <v>0</v>
      </c>
      <c r="M367" s="4" t="s">
        <v>85</v>
      </c>
    </row>
    <row r="368" spans="1:13" x14ac:dyDescent="0.35">
      <c r="A368" s="5" t="s">
        <v>36</v>
      </c>
      <c r="B368" s="5" t="s">
        <v>35</v>
      </c>
      <c r="C368" s="5"/>
      <c r="D368" s="5"/>
      <c r="E368" s="5" t="s">
        <v>86</v>
      </c>
      <c r="F368" s="8" t="str">
        <f>VLOOKUP(E368,Mapping!$A$1:$C$71,3,0)</f>
        <v>Aarki</v>
      </c>
      <c r="G368" s="8" t="str">
        <f>VLOOKUP(E368,Mapping!$A$2:$B$207,2,0)</f>
        <v>Aarki</v>
      </c>
      <c r="H368" s="1" t="s">
        <v>658</v>
      </c>
      <c r="I368" s="2">
        <v>44408</v>
      </c>
      <c r="J368" s="126" t="str">
        <f>VLOOKUP(I368,Mapping!$H$2:$I$215,2,0)</f>
        <v>Post</v>
      </c>
      <c r="K368" s="127">
        <f>VLOOKUP(I368,Mapping!$H$2:$J$215,3,0)</f>
        <v>0</v>
      </c>
      <c r="L368" s="1">
        <v>0</v>
      </c>
      <c r="M368" s="4" t="s">
        <v>85</v>
      </c>
    </row>
    <row r="369" spans="1:13" x14ac:dyDescent="0.35">
      <c r="A369" s="5" t="s">
        <v>36</v>
      </c>
      <c r="B369" s="5" t="s">
        <v>35</v>
      </c>
      <c r="C369" s="5"/>
      <c r="D369" s="5"/>
      <c r="E369" s="5" t="s">
        <v>86</v>
      </c>
      <c r="F369" s="8" t="str">
        <f>VLOOKUP(E369,Mapping!$A$1:$C$71,3,0)</f>
        <v>Aarki</v>
      </c>
      <c r="G369" s="8" t="str">
        <f>VLOOKUP(E369,Mapping!$A$2:$B$207,2,0)</f>
        <v>Aarki</v>
      </c>
      <c r="H369" s="1" t="s">
        <v>658</v>
      </c>
      <c r="I369" s="2">
        <v>44409</v>
      </c>
      <c r="J369" s="126" t="str">
        <f>VLOOKUP(I369,Mapping!$H$2:$I$215,2,0)</f>
        <v>Post</v>
      </c>
      <c r="K369" s="127">
        <f>VLOOKUP(I369,Mapping!$H$2:$J$215,3,0)</f>
        <v>0</v>
      </c>
      <c r="L369" s="1">
        <v>0</v>
      </c>
      <c r="M369" s="4" t="s">
        <v>85</v>
      </c>
    </row>
    <row r="370" spans="1:13" x14ac:dyDescent="0.35">
      <c r="A370" s="5" t="s">
        <v>36</v>
      </c>
      <c r="B370" s="5" t="s">
        <v>35</v>
      </c>
      <c r="C370" s="5"/>
      <c r="D370" s="5"/>
      <c r="E370" s="5" t="s">
        <v>86</v>
      </c>
      <c r="F370" s="8" t="str">
        <f>VLOOKUP(E370,Mapping!$A$1:$C$71,3,0)</f>
        <v>Aarki</v>
      </c>
      <c r="G370" s="8" t="str">
        <f>VLOOKUP(E370,Mapping!$A$2:$B$207,2,0)</f>
        <v>Aarki</v>
      </c>
      <c r="H370" s="1" t="s">
        <v>658</v>
      </c>
      <c r="I370" s="2">
        <v>44410</v>
      </c>
      <c r="J370" s="126" t="str">
        <f>VLOOKUP(I370,Mapping!$H$2:$I$215,2,0)</f>
        <v>Post</v>
      </c>
      <c r="K370" s="127">
        <f>VLOOKUP(I370,Mapping!$H$2:$J$215,3,0)</f>
        <v>0</v>
      </c>
      <c r="L370" s="1">
        <v>0</v>
      </c>
      <c r="M370" s="4" t="s">
        <v>85</v>
      </c>
    </row>
    <row r="371" spans="1:13" x14ac:dyDescent="0.35">
      <c r="A371" s="5" t="s">
        <v>36</v>
      </c>
      <c r="B371" s="5" t="s">
        <v>35</v>
      </c>
      <c r="C371" s="5"/>
      <c r="D371" s="5"/>
      <c r="E371" s="5" t="s">
        <v>86</v>
      </c>
      <c r="F371" s="8" t="str">
        <f>VLOOKUP(E371,Mapping!$A$1:$C$71,3,0)</f>
        <v>Aarki</v>
      </c>
      <c r="G371" s="8" t="str">
        <f>VLOOKUP(E371,Mapping!$A$2:$B$207,2,0)</f>
        <v>Aarki</v>
      </c>
      <c r="H371" s="1" t="s">
        <v>658</v>
      </c>
      <c r="I371" s="2">
        <v>44411</v>
      </c>
      <c r="J371" s="126" t="str">
        <f>VLOOKUP(I371,Mapping!$H$2:$I$215,2,0)</f>
        <v>Post</v>
      </c>
      <c r="K371" s="127">
        <f>VLOOKUP(I371,Mapping!$H$2:$J$215,3,0)</f>
        <v>0</v>
      </c>
      <c r="L371" s="1">
        <v>0</v>
      </c>
      <c r="M371" s="4" t="s">
        <v>85</v>
      </c>
    </row>
    <row r="372" spans="1:13" x14ac:dyDescent="0.35">
      <c r="A372" s="5" t="s">
        <v>36</v>
      </c>
      <c r="B372" s="5" t="s">
        <v>35</v>
      </c>
      <c r="C372" s="5"/>
      <c r="D372" s="5"/>
      <c r="E372" s="5" t="s">
        <v>86</v>
      </c>
      <c r="F372" s="8" t="str">
        <f>VLOOKUP(E372,Mapping!$A$1:$C$71,3,0)</f>
        <v>Aarki</v>
      </c>
      <c r="G372" s="8" t="str">
        <f>VLOOKUP(E372,Mapping!$A$2:$B$207,2,0)</f>
        <v>Aarki</v>
      </c>
      <c r="H372" s="1" t="s">
        <v>658</v>
      </c>
      <c r="I372" s="2">
        <v>44412</v>
      </c>
      <c r="J372" s="126" t="str">
        <f>VLOOKUP(I372,Mapping!$H$2:$I$215,2,0)</f>
        <v>Post</v>
      </c>
      <c r="K372" s="127">
        <f>VLOOKUP(I372,Mapping!$H$2:$J$215,3,0)</f>
        <v>0</v>
      </c>
      <c r="L372" s="1">
        <v>0</v>
      </c>
      <c r="M372" s="4" t="s">
        <v>85</v>
      </c>
    </row>
    <row r="373" spans="1:13" x14ac:dyDescent="0.35">
      <c r="A373" s="5" t="s">
        <v>36</v>
      </c>
      <c r="B373" s="5" t="s">
        <v>35</v>
      </c>
      <c r="C373" s="5"/>
      <c r="D373" s="5"/>
      <c r="E373" s="5" t="s">
        <v>86</v>
      </c>
      <c r="F373" s="8" t="str">
        <f>VLOOKUP(E373,Mapping!$A$1:$C$71,3,0)</f>
        <v>Aarki</v>
      </c>
      <c r="G373" s="8" t="str">
        <f>VLOOKUP(E373,Mapping!$A$2:$B$207,2,0)</f>
        <v>Aarki</v>
      </c>
      <c r="H373" s="1" t="s">
        <v>658</v>
      </c>
      <c r="I373" s="2">
        <v>44413</v>
      </c>
      <c r="J373" s="126" t="str">
        <f>VLOOKUP(I373,Mapping!$H$2:$I$215,2,0)</f>
        <v>Post</v>
      </c>
      <c r="K373" s="127">
        <f>VLOOKUP(I373,Mapping!$H$2:$J$215,3,0)</f>
        <v>0</v>
      </c>
      <c r="L373" s="1">
        <v>0</v>
      </c>
      <c r="M373" s="4" t="s">
        <v>85</v>
      </c>
    </row>
    <row r="374" spans="1:13" x14ac:dyDescent="0.35">
      <c r="A374" s="5" t="s">
        <v>36</v>
      </c>
      <c r="B374" s="5" t="s">
        <v>35</v>
      </c>
      <c r="C374" s="5"/>
      <c r="D374" s="5"/>
      <c r="E374" s="5" t="s">
        <v>86</v>
      </c>
      <c r="F374" s="8" t="str">
        <f>VLOOKUP(E374,Mapping!$A$1:$C$71,3,0)</f>
        <v>Aarki</v>
      </c>
      <c r="G374" s="8" t="str">
        <f>VLOOKUP(E374,Mapping!$A$2:$B$207,2,0)</f>
        <v>Aarki</v>
      </c>
      <c r="H374" s="1" t="s">
        <v>658</v>
      </c>
      <c r="I374" s="2">
        <v>44414</v>
      </c>
      <c r="J374" s="126" t="str">
        <f>VLOOKUP(I374,Mapping!$H$2:$I$215,2,0)</f>
        <v>Post</v>
      </c>
      <c r="K374" s="127">
        <f>VLOOKUP(I374,Mapping!$H$2:$J$215,3,0)</f>
        <v>0</v>
      </c>
      <c r="L374" s="1">
        <v>0</v>
      </c>
      <c r="M374" s="4" t="s">
        <v>85</v>
      </c>
    </row>
    <row r="375" spans="1:13" x14ac:dyDescent="0.35">
      <c r="A375" s="5" t="s">
        <v>36</v>
      </c>
      <c r="B375" s="5" t="s">
        <v>35</v>
      </c>
      <c r="C375" s="5"/>
      <c r="D375" s="5"/>
      <c r="E375" s="5" t="s">
        <v>86</v>
      </c>
      <c r="F375" s="8" t="str">
        <f>VLOOKUP(E375,Mapping!$A$1:$C$71,3,0)</f>
        <v>Aarki</v>
      </c>
      <c r="G375" s="8" t="str">
        <f>VLOOKUP(E375,Mapping!$A$2:$B$207,2,0)</f>
        <v>Aarki</v>
      </c>
      <c r="H375" s="1" t="s">
        <v>658</v>
      </c>
      <c r="I375" s="2">
        <v>44415</v>
      </c>
      <c r="J375" s="126" t="str">
        <f>VLOOKUP(I375,Mapping!$H$2:$I$215,2,0)</f>
        <v>Post</v>
      </c>
      <c r="K375" s="127">
        <f>VLOOKUP(I375,Mapping!$H$2:$J$215,3,0)</f>
        <v>0</v>
      </c>
      <c r="L375" s="1">
        <v>0</v>
      </c>
      <c r="M375" s="4" t="s">
        <v>85</v>
      </c>
    </row>
    <row r="376" spans="1:13" x14ac:dyDescent="0.35">
      <c r="A376" s="5" t="s">
        <v>36</v>
      </c>
      <c r="B376" s="5" t="s">
        <v>35</v>
      </c>
      <c r="C376" s="5"/>
      <c r="D376" s="5"/>
      <c r="E376" s="5" t="s">
        <v>86</v>
      </c>
      <c r="F376" s="8" t="str">
        <f>VLOOKUP(E376,Mapping!$A$1:$C$71,3,0)</f>
        <v>Aarki</v>
      </c>
      <c r="G376" s="8" t="str">
        <f>VLOOKUP(E376,Mapping!$A$2:$B$207,2,0)</f>
        <v>Aarki</v>
      </c>
      <c r="H376" s="1" t="s">
        <v>658</v>
      </c>
      <c r="I376" s="2">
        <v>44416</v>
      </c>
      <c r="J376" s="126" t="str">
        <f>VLOOKUP(I376,Mapping!$H$2:$I$215,2,0)</f>
        <v>Post</v>
      </c>
      <c r="K376" s="127">
        <f>VLOOKUP(I376,Mapping!$H$2:$J$215,3,0)</f>
        <v>0</v>
      </c>
      <c r="L376" s="1">
        <v>0</v>
      </c>
      <c r="M376" s="4" t="s">
        <v>85</v>
      </c>
    </row>
    <row r="377" spans="1:13" x14ac:dyDescent="0.35">
      <c r="A377" s="5" t="s">
        <v>36</v>
      </c>
      <c r="B377" s="5" t="s">
        <v>35</v>
      </c>
      <c r="C377" s="5"/>
      <c r="D377" s="5"/>
      <c r="E377" s="5" t="s">
        <v>86</v>
      </c>
      <c r="F377" s="8" t="str">
        <f>VLOOKUP(E377,Mapping!$A$1:$C$71,3,0)</f>
        <v>Aarki</v>
      </c>
      <c r="G377" s="8" t="str">
        <f>VLOOKUP(E377,Mapping!$A$2:$B$207,2,0)</f>
        <v>Aarki</v>
      </c>
      <c r="H377" s="1" t="s">
        <v>658</v>
      </c>
      <c r="I377" s="2">
        <v>44417</v>
      </c>
      <c r="J377" s="126" t="str">
        <f>VLOOKUP(I377,Mapping!$H$2:$I$215,2,0)</f>
        <v>Post</v>
      </c>
      <c r="K377" s="127">
        <f>VLOOKUP(I377,Mapping!$H$2:$J$215,3,0)</f>
        <v>0</v>
      </c>
      <c r="L377" s="1">
        <v>0</v>
      </c>
      <c r="M377" s="4" t="s">
        <v>85</v>
      </c>
    </row>
    <row r="378" spans="1:13" x14ac:dyDescent="0.35">
      <c r="A378" s="5" t="s">
        <v>36</v>
      </c>
      <c r="B378" s="5" t="s">
        <v>35</v>
      </c>
      <c r="C378" s="5"/>
      <c r="D378" s="5"/>
      <c r="E378" s="5" t="s">
        <v>86</v>
      </c>
      <c r="F378" s="8" t="str">
        <f>VLOOKUP(E378,Mapping!$A$1:$C$71,3,0)</f>
        <v>Aarki</v>
      </c>
      <c r="G378" s="8" t="str">
        <f>VLOOKUP(E378,Mapping!$A$2:$B$207,2,0)</f>
        <v>Aarki</v>
      </c>
      <c r="H378" s="1" t="s">
        <v>658</v>
      </c>
      <c r="I378" s="2">
        <v>44418</v>
      </c>
      <c r="J378" s="126" t="str">
        <f>VLOOKUP(I378,Mapping!$H$2:$I$215,2,0)</f>
        <v>Post</v>
      </c>
      <c r="K378" s="127">
        <f>VLOOKUP(I378,Mapping!$H$2:$J$215,3,0)</f>
        <v>0</v>
      </c>
      <c r="L378" s="1">
        <v>0</v>
      </c>
      <c r="M378" s="4" t="s">
        <v>85</v>
      </c>
    </row>
    <row r="379" spans="1:13" x14ac:dyDescent="0.35">
      <c r="A379" s="5" t="s">
        <v>36</v>
      </c>
      <c r="B379" s="5" t="s">
        <v>35</v>
      </c>
      <c r="C379" s="5"/>
      <c r="D379" s="5"/>
      <c r="E379" s="5" t="s">
        <v>86</v>
      </c>
      <c r="F379" s="8" t="str">
        <f>VLOOKUP(E379,Mapping!$A$1:$C$71,3,0)</f>
        <v>Aarki</v>
      </c>
      <c r="G379" s="8" t="str">
        <f>VLOOKUP(E379,Mapping!$A$2:$B$207,2,0)</f>
        <v>Aarki</v>
      </c>
      <c r="H379" s="1" t="s">
        <v>658</v>
      </c>
      <c r="I379" s="2">
        <v>44419</v>
      </c>
      <c r="J379" s="126" t="str">
        <f>VLOOKUP(I379,Mapping!$H$2:$I$215,2,0)</f>
        <v>Post</v>
      </c>
      <c r="K379" s="127">
        <f>VLOOKUP(I379,Mapping!$H$2:$J$215,3,0)</f>
        <v>0</v>
      </c>
      <c r="L379" s="1">
        <v>0</v>
      </c>
      <c r="M379" s="4" t="s">
        <v>85</v>
      </c>
    </row>
    <row r="380" spans="1:13" x14ac:dyDescent="0.35">
      <c r="A380" s="5" t="s">
        <v>36</v>
      </c>
      <c r="B380" s="5" t="s">
        <v>35</v>
      </c>
      <c r="C380" s="5"/>
      <c r="D380" s="5"/>
      <c r="E380" s="5" t="s">
        <v>86</v>
      </c>
      <c r="F380" s="8" t="str">
        <f>VLOOKUP(E380,Mapping!$A$1:$C$71,3,0)</f>
        <v>Aarki</v>
      </c>
      <c r="G380" s="8" t="str">
        <f>VLOOKUP(E380,Mapping!$A$2:$B$207,2,0)</f>
        <v>Aarki</v>
      </c>
      <c r="H380" s="1" t="s">
        <v>658</v>
      </c>
      <c r="I380" s="2">
        <v>44420</v>
      </c>
      <c r="J380" s="126" t="str">
        <f>VLOOKUP(I380,Mapping!$H$2:$I$215,2,0)</f>
        <v>Post</v>
      </c>
      <c r="K380" s="127">
        <f>VLOOKUP(I380,Mapping!$H$2:$J$215,3,0)</f>
        <v>0</v>
      </c>
      <c r="L380" s="1">
        <v>0</v>
      </c>
      <c r="M380" s="4" t="s">
        <v>85</v>
      </c>
    </row>
    <row r="381" spans="1:13" x14ac:dyDescent="0.35">
      <c r="A381" s="5" t="s">
        <v>36</v>
      </c>
      <c r="B381" s="5" t="s">
        <v>35</v>
      </c>
      <c r="C381" s="5"/>
      <c r="D381" s="5"/>
      <c r="E381" s="5" t="s">
        <v>86</v>
      </c>
      <c r="F381" s="8" t="str">
        <f>VLOOKUP(E381,Mapping!$A$1:$C$71,3,0)</f>
        <v>Aarki</v>
      </c>
      <c r="G381" s="8" t="str">
        <f>VLOOKUP(E381,Mapping!$A$2:$B$207,2,0)</f>
        <v>Aarki</v>
      </c>
      <c r="H381" s="1" t="s">
        <v>658</v>
      </c>
      <c r="I381" s="2">
        <v>44421</v>
      </c>
      <c r="J381" s="126" t="str">
        <f>VLOOKUP(I381,Mapping!$H$2:$I$215,2,0)</f>
        <v>Post</v>
      </c>
      <c r="K381" s="127">
        <f>VLOOKUP(I381,Mapping!$H$2:$J$215,3,0)</f>
        <v>0</v>
      </c>
      <c r="L381" s="1">
        <v>0</v>
      </c>
      <c r="M381" s="4" t="s">
        <v>85</v>
      </c>
    </row>
    <row r="382" spans="1:13" x14ac:dyDescent="0.35">
      <c r="A382" s="5" t="s">
        <v>36</v>
      </c>
      <c r="B382" s="5" t="s">
        <v>35</v>
      </c>
      <c r="C382" s="5"/>
      <c r="D382" s="5"/>
      <c r="E382" s="5" t="s">
        <v>86</v>
      </c>
      <c r="F382" s="8" t="str">
        <f>VLOOKUP(E382,Mapping!$A$1:$C$71,3,0)</f>
        <v>Aarki</v>
      </c>
      <c r="G382" s="8" t="str">
        <f>VLOOKUP(E382,Mapping!$A$2:$B$207,2,0)</f>
        <v>Aarki</v>
      </c>
      <c r="H382" s="1" t="s">
        <v>658</v>
      </c>
      <c r="I382" s="2">
        <v>44422</v>
      </c>
      <c r="J382" s="126" t="str">
        <f>VLOOKUP(I382,Mapping!$H$2:$I$215,2,0)</f>
        <v>Post</v>
      </c>
      <c r="K382" s="127">
        <f>VLOOKUP(I382,Mapping!$H$2:$J$215,3,0)</f>
        <v>0</v>
      </c>
      <c r="L382" s="1">
        <v>0</v>
      </c>
      <c r="M382" s="4" t="s">
        <v>85</v>
      </c>
    </row>
    <row r="383" spans="1:13" x14ac:dyDescent="0.35">
      <c r="A383" s="5" t="s">
        <v>36</v>
      </c>
      <c r="B383" s="5" t="s">
        <v>35</v>
      </c>
      <c r="C383" s="5"/>
      <c r="D383" s="5"/>
      <c r="E383" s="5" t="s">
        <v>86</v>
      </c>
      <c r="F383" s="8" t="str">
        <f>VLOOKUP(E383,Mapping!$A$1:$C$71,3,0)</f>
        <v>Aarki</v>
      </c>
      <c r="G383" s="8" t="str">
        <f>VLOOKUP(E383,Mapping!$A$2:$B$207,2,0)</f>
        <v>Aarki</v>
      </c>
      <c r="H383" s="1" t="s">
        <v>658</v>
      </c>
      <c r="I383" s="2">
        <v>44423</v>
      </c>
      <c r="J383" s="126" t="str">
        <f>VLOOKUP(I383,Mapping!$H$2:$I$215,2,0)</f>
        <v>Post</v>
      </c>
      <c r="K383" s="127">
        <f>VLOOKUP(I383,Mapping!$H$2:$J$215,3,0)</f>
        <v>0</v>
      </c>
      <c r="L383" s="1">
        <v>0</v>
      </c>
      <c r="M383" s="4" t="s">
        <v>85</v>
      </c>
    </row>
    <row r="384" spans="1:13" x14ac:dyDescent="0.35">
      <c r="A384" s="5" t="s">
        <v>36</v>
      </c>
      <c r="B384" s="5" t="s">
        <v>35</v>
      </c>
      <c r="C384" s="5"/>
      <c r="D384" s="5"/>
      <c r="E384" s="5" t="s">
        <v>86</v>
      </c>
      <c r="F384" s="8" t="str">
        <f>VLOOKUP(E384,Mapping!$A$1:$C$71,3,0)</f>
        <v>Aarki</v>
      </c>
      <c r="G384" s="8" t="str">
        <f>VLOOKUP(E384,Mapping!$A$2:$B$207,2,0)</f>
        <v>Aarki</v>
      </c>
      <c r="H384" s="1" t="s">
        <v>658</v>
      </c>
      <c r="I384" s="2">
        <v>44424</v>
      </c>
      <c r="J384" s="126" t="str">
        <f>VLOOKUP(I384,Mapping!$H$2:$I$215,2,0)</f>
        <v>Post</v>
      </c>
      <c r="K384" s="127">
        <f>VLOOKUP(I384,Mapping!$H$2:$J$215,3,0)</f>
        <v>0</v>
      </c>
      <c r="L384" s="1">
        <v>0</v>
      </c>
      <c r="M384" s="4" t="s">
        <v>85</v>
      </c>
    </row>
    <row r="385" spans="1:13" x14ac:dyDescent="0.35">
      <c r="A385" s="5" t="s">
        <v>36</v>
      </c>
      <c r="B385" s="5" t="s">
        <v>35</v>
      </c>
      <c r="C385" s="5"/>
      <c r="D385" s="5"/>
      <c r="E385" s="5" t="s">
        <v>86</v>
      </c>
      <c r="F385" s="8" t="str">
        <f>VLOOKUP(E385,Mapping!$A$1:$C$71,3,0)</f>
        <v>Aarki</v>
      </c>
      <c r="G385" s="8" t="str">
        <f>VLOOKUP(E385,Mapping!$A$2:$B$207,2,0)</f>
        <v>Aarki</v>
      </c>
      <c r="H385" s="1" t="s">
        <v>658</v>
      </c>
      <c r="I385" s="2">
        <v>44425</v>
      </c>
      <c r="J385" s="126" t="str">
        <f>VLOOKUP(I385,Mapping!$H$2:$I$215,2,0)</f>
        <v>Post</v>
      </c>
      <c r="K385" s="127">
        <f>VLOOKUP(I385,Mapping!$H$2:$J$215,3,0)</f>
        <v>0</v>
      </c>
      <c r="L385" s="1">
        <v>0</v>
      </c>
      <c r="M385" s="4" t="s">
        <v>85</v>
      </c>
    </row>
    <row r="386" spans="1:13" x14ac:dyDescent="0.35">
      <c r="A386" s="5" t="s">
        <v>36</v>
      </c>
      <c r="B386" s="5" t="s">
        <v>35</v>
      </c>
      <c r="C386" s="5"/>
      <c r="D386" s="5"/>
      <c r="E386" s="5" t="s">
        <v>86</v>
      </c>
      <c r="F386" s="8" t="str">
        <f>VLOOKUP(E386,Mapping!$A$1:$C$71,3,0)</f>
        <v>Aarki</v>
      </c>
      <c r="G386" s="8" t="str">
        <f>VLOOKUP(E386,Mapping!$A$2:$B$207,2,0)</f>
        <v>Aarki</v>
      </c>
      <c r="H386" s="1" t="s">
        <v>658</v>
      </c>
      <c r="I386" s="2">
        <v>44426</v>
      </c>
      <c r="J386" s="126" t="str">
        <f>VLOOKUP(I386,Mapping!$H$2:$I$215,2,0)</f>
        <v>Post</v>
      </c>
      <c r="K386" s="127">
        <f>VLOOKUP(I386,Mapping!$H$2:$J$215,3,0)</f>
        <v>0</v>
      </c>
      <c r="L386" s="1">
        <v>0</v>
      </c>
      <c r="M386" s="4" t="s">
        <v>85</v>
      </c>
    </row>
    <row r="387" spans="1:13" x14ac:dyDescent="0.35">
      <c r="A387" s="5" t="s">
        <v>36</v>
      </c>
      <c r="B387" s="5" t="s">
        <v>35</v>
      </c>
      <c r="C387" s="5"/>
      <c r="D387" s="5"/>
      <c r="E387" s="5" t="s">
        <v>86</v>
      </c>
      <c r="F387" s="8" t="str">
        <f>VLOOKUP(E387,Mapping!$A$1:$C$71,3,0)</f>
        <v>Aarki</v>
      </c>
      <c r="G387" s="8" t="str">
        <f>VLOOKUP(E387,Mapping!$A$2:$B$207,2,0)</f>
        <v>Aarki</v>
      </c>
      <c r="H387" s="1" t="s">
        <v>658</v>
      </c>
      <c r="I387" s="2">
        <v>44427</v>
      </c>
      <c r="J387" s="126" t="str">
        <f>VLOOKUP(I387,Mapping!$H$2:$I$215,2,0)</f>
        <v>Post</v>
      </c>
      <c r="K387" s="127">
        <f>VLOOKUP(I387,Mapping!$H$2:$J$215,3,0)</f>
        <v>0</v>
      </c>
      <c r="L387" s="1">
        <v>0</v>
      </c>
      <c r="M387" s="4" t="s">
        <v>85</v>
      </c>
    </row>
    <row r="388" spans="1:13" x14ac:dyDescent="0.35">
      <c r="A388" s="5" t="s">
        <v>36</v>
      </c>
      <c r="B388" s="5" t="s">
        <v>35</v>
      </c>
      <c r="C388" s="5"/>
      <c r="D388" s="5"/>
      <c r="E388" s="5" t="s">
        <v>86</v>
      </c>
      <c r="F388" s="8" t="str">
        <f>VLOOKUP(E388,Mapping!$A$1:$C$71,3,0)</f>
        <v>Aarki</v>
      </c>
      <c r="G388" s="8" t="str">
        <f>VLOOKUP(E388,Mapping!$A$2:$B$207,2,0)</f>
        <v>Aarki</v>
      </c>
      <c r="H388" s="1" t="s">
        <v>658</v>
      </c>
      <c r="I388" s="2">
        <v>44428</v>
      </c>
      <c r="J388" s="126" t="str">
        <f>VLOOKUP(I388,Mapping!$H$2:$I$215,2,0)</f>
        <v>Post</v>
      </c>
      <c r="K388" s="127">
        <f>VLOOKUP(I388,Mapping!$H$2:$J$215,3,0)</f>
        <v>0</v>
      </c>
      <c r="L388" s="1">
        <v>0</v>
      </c>
      <c r="M388" s="4" t="s">
        <v>85</v>
      </c>
    </row>
    <row r="389" spans="1:13" x14ac:dyDescent="0.35">
      <c r="A389" s="5" t="s">
        <v>36</v>
      </c>
      <c r="B389" s="5" t="s">
        <v>35</v>
      </c>
      <c r="C389" s="5"/>
      <c r="D389" s="5"/>
      <c r="E389" s="5" t="s">
        <v>86</v>
      </c>
      <c r="F389" s="8" t="str">
        <f>VLOOKUP(E389,Mapping!$A$1:$C$71,3,0)</f>
        <v>Aarki</v>
      </c>
      <c r="G389" s="8" t="str">
        <f>VLOOKUP(E389,Mapping!$A$2:$B$207,2,0)</f>
        <v>Aarki</v>
      </c>
      <c r="H389" s="1" t="s">
        <v>658</v>
      </c>
      <c r="I389" s="2">
        <v>44429</v>
      </c>
      <c r="J389" s="126" t="str">
        <f>VLOOKUP(I389,Mapping!$H$2:$I$215,2,0)</f>
        <v>Post</v>
      </c>
      <c r="K389" s="127">
        <f>VLOOKUP(I389,Mapping!$H$2:$J$215,3,0)</f>
        <v>0</v>
      </c>
      <c r="L389" s="1">
        <v>0</v>
      </c>
      <c r="M389" s="4" t="s">
        <v>85</v>
      </c>
    </row>
    <row r="390" spans="1:13" x14ac:dyDescent="0.35">
      <c r="A390" s="5" t="s">
        <v>36</v>
      </c>
      <c r="B390" s="5" t="s">
        <v>35</v>
      </c>
      <c r="C390" s="5"/>
      <c r="D390" s="5"/>
      <c r="E390" s="5" t="s">
        <v>86</v>
      </c>
      <c r="F390" s="8" t="str">
        <f>VLOOKUP(E390,Mapping!$A$1:$C$71,3,0)</f>
        <v>Aarki</v>
      </c>
      <c r="G390" s="8" t="str">
        <f>VLOOKUP(E390,Mapping!$A$2:$B$207,2,0)</f>
        <v>Aarki</v>
      </c>
      <c r="H390" s="1" t="s">
        <v>658</v>
      </c>
      <c r="I390" s="2">
        <v>44430</v>
      </c>
      <c r="J390" s="126" t="str">
        <f>VLOOKUP(I390,Mapping!$H$2:$I$215,2,0)</f>
        <v>Post</v>
      </c>
      <c r="K390" s="127">
        <f>VLOOKUP(I390,Mapping!$H$2:$J$215,3,0)</f>
        <v>0</v>
      </c>
      <c r="L390" s="1">
        <v>0</v>
      </c>
      <c r="M390" s="4" t="s">
        <v>85</v>
      </c>
    </row>
    <row r="391" spans="1:13" x14ac:dyDescent="0.35">
      <c r="A391" s="5" t="s">
        <v>36</v>
      </c>
      <c r="B391" s="5" t="s">
        <v>35</v>
      </c>
      <c r="C391" s="5"/>
      <c r="D391" s="5"/>
      <c r="E391" s="5" t="s">
        <v>86</v>
      </c>
      <c r="F391" s="8" t="str">
        <f>VLOOKUP(E391,Mapping!$A$1:$C$71,3,0)</f>
        <v>Aarki</v>
      </c>
      <c r="G391" s="8" t="str">
        <f>VLOOKUP(E391,Mapping!$A$2:$B$207,2,0)</f>
        <v>Aarki</v>
      </c>
      <c r="H391" s="1" t="s">
        <v>658</v>
      </c>
      <c r="I391" s="2">
        <v>44431</v>
      </c>
      <c r="J391" s="126" t="str">
        <f>VLOOKUP(I391,Mapping!$H$2:$I$215,2,0)</f>
        <v>Post</v>
      </c>
      <c r="K391" s="127">
        <f>VLOOKUP(I391,Mapping!$H$2:$J$215,3,0)</f>
        <v>0</v>
      </c>
      <c r="L391" s="1">
        <v>0</v>
      </c>
      <c r="M391" s="4" t="s">
        <v>85</v>
      </c>
    </row>
    <row r="392" spans="1:13" x14ac:dyDescent="0.35">
      <c r="A392" s="5" t="s">
        <v>36</v>
      </c>
      <c r="B392" s="5" t="s">
        <v>35</v>
      </c>
      <c r="C392" s="5"/>
      <c r="D392" s="5"/>
      <c r="E392" s="5" t="s">
        <v>86</v>
      </c>
      <c r="F392" s="8" t="str">
        <f>VLOOKUP(E392,Mapping!$A$1:$C$71,3,0)</f>
        <v>Aarki</v>
      </c>
      <c r="G392" s="8" t="str">
        <f>VLOOKUP(E392,Mapping!$A$2:$B$207,2,0)</f>
        <v>Aarki</v>
      </c>
      <c r="H392" s="1" t="s">
        <v>658</v>
      </c>
      <c r="I392" s="2">
        <v>44432</v>
      </c>
      <c r="J392" s="126" t="str">
        <f>VLOOKUP(I392,Mapping!$H$2:$I$215,2,0)</f>
        <v>Post</v>
      </c>
      <c r="K392" s="127">
        <f>VLOOKUP(I392,Mapping!$H$2:$J$215,3,0)</f>
        <v>0</v>
      </c>
      <c r="L392" s="1">
        <v>0</v>
      </c>
      <c r="M392" s="4" t="s">
        <v>85</v>
      </c>
    </row>
    <row r="393" spans="1:13" x14ac:dyDescent="0.35">
      <c r="A393" s="5" t="s">
        <v>36</v>
      </c>
      <c r="B393" s="5" t="s">
        <v>35</v>
      </c>
      <c r="C393" s="5"/>
      <c r="D393" s="5"/>
      <c r="E393" s="5" t="s">
        <v>86</v>
      </c>
      <c r="F393" s="8" t="str">
        <f>VLOOKUP(E393,Mapping!$A$1:$C$71,3,0)</f>
        <v>Aarki</v>
      </c>
      <c r="G393" s="8" t="str">
        <f>VLOOKUP(E393,Mapping!$A$2:$B$207,2,0)</f>
        <v>Aarki</v>
      </c>
      <c r="H393" s="1" t="s">
        <v>658</v>
      </c>
      <c r="I393" s="2">
        <v>44433</v>
      </c>
      <c r="J393" s="126" t="str">
        <f>VLOOKUP(I393,Mapping!$H$2:$I$215,2,0)</f>
        <v>Post</v>
      </c>
      <c r="K393" s="127">
        <f>VLOOKUP(I393,Mapping!$H$2:$J$215,3,0)</f>
        <v>0</v>
      </c>
      <c r="L393" s="1">
        <v>0</v>
      </c>
      <c r="M393" s="4" t="s">
        <v>85</v>
      </c>
    </row>
    <row r="394" spans="1:13" x14ac:dyDescent="0.35">
      <c r="A394" s="5" t="s">
        <v>36</v>
      </c>
      <c r="B394" s="5" t="s">
        <v>35</v>
      </c>
      <c r="C394" s="5"/>
      <c r="D394" s="5"/>
      <c r="E394" s="5" t="s">
        <v>86</v>
      </c>
      <c r="F394" s="8" t="str">
        <f>VLOOKUP(E394,Mapping!$A$1:$C$71,3,0)</f>
        <v>Aarki</v>
      </c>
      <c r="G394" s="8" t="str">
        <f>VLOOKUP(E394,Mapping!$A$2:$B$207,2,0)</f>
        <v>Aarki</v>
      </c>
      <c r="H394" s="1" t="s">
        <v>658</v>
      </c>
      <c r="I394" s="2">
        <v>44434</v>
      </c>
      <c r="J394" s="126" t="str">
        <f>VLOOKUP(I394,Mapping!$H$2:$I$215,2,0)</f>
        <v>Post</v>
      </c>
      <c r="K394" s="127">
        <f>VLOOKUP(I394,Mapping!$H$2:$J$215,3,0)</f>
        <v>0</v>
      </c>
      <c r="L394" s="1">
        <v>0</v>
      </c>
      <c r="M394" s="4" t="s">
        <v>85</v>
      </c>
    </row>
    <row r="395" spans="1:13" x14ac:dyDescent="0.35">
      <c r="A395" s="5" t="s">
        <v>36</v>
      </c>
      <c r="B395" s="5" t="s">
        <v>35</v>
      </c>
      <c r="C395" s="5"/>
      <c r="D395" s="5"/>
      <c r="E395" s="5" t="s">
        <v>86</v>
      </c>
      <c r="F395" s="8" t="str">
        <f>VLOOKUP(E395,Mapping!$A$1:$C$71,3,0)</f>
        <v>Aarki</v>
      </c>
      <c r="G395" s="8" t="str">
        <f>VLOOKUP(E395,Mapping!$A$2:$B$207,2,0)</f>
        <v>Aarki</v>
      </c>
      <c r="H395" s="1" t="s">
        <v>658</v>
      </c>
      <c r="I395" s="2">
        <v>44435</v>
      </c>
      <c r="J395" s="126" t="str">
        <f>VLOOKUP(I395,Mapping!$H$2:$I$215,2,0)</f>
        <v>Post</v>
      </c>
      <c r="K395" s="127">
        <f>VLOOKUP(I395,Mapping!$H$2:$J$215,3,0)</f>
        <v>0</v>
      </c>
      <c r="L395" s="1">
        <v>0</v>
      </c>
      <c r="M395" s="4" t="s">
        <v>85</v>
      </c>
    </row>
    <row r="396" spans="1:13" x14ac:dyDescent="0.35">
      <c r="A396" s="5" t="s">
        <v>36</v>
      </c>
      <c r="B396" s="5" t="s">
        <v>35</v>
      </c>
      <c r="C396" s="5"/>
      <c r="D396" s="5"/>
      <c r="E396" s="5" t="s">
        <v>86</v>
      </c>
      <c r="F396" s="8" t="str">
        <f>VLOOKUP(E396,Mapping!$A$1:$C$71,3,0)</f>
        <v>Aarki</v>
      </c>
      <c r="G396" s="8" t="str">
        <f>VLOOKUP(E396,Mapping!$A$2:$B$207,2,0)</f>
        <v>Aarki</v>
      </c>
      <c r="H396" s="1" t="s">
        <v>658</v>
      </c>
      <c r="I396" s="2">
        <v>44436</v>
      </c>
      <c r="J396" s="126" t="str">
        <f>VLOOKUP(I396,Mapping!$H$2:$I$215,2,0)</f>
        <v>Post</v>
      </c>
      <c r="K396" s="127">
        <f>VLOOKUP(I396,Mapping!$H$2:$J$215,3,0)</f>
        <v>0</v>
      </c>
      <c r="L396" s="1">
        <v>0</v>
      </c>
      <c r="M396" s="4" t="s">
        <v>85</v>
      </c>
    </row>
    <row r="397" spans="1:13" x14ac:dyDescent="0.35">
      <c r="A397" s="5" t="s">
        <v>36</v>
      </c>
      <c r="B397" s="5" t="s">
        <v>35</v>
      </c>
      <c r="C397" s="5"/>
      <c r="D397" s="5"/>
      <c r="E397" s="5" t="s">
        <v>86</v>
      </c>
      <c r="F397" s="8" t="str">
        <f>VLOOKUP(E397,Mapping!$A$1:$C$71,3,0)</f>
        <v>Aarki</v>
      </c>
      <c r="G397" s="8" t="str">
        <f>VLOOKUP(E397,Mapping!$A$2:$B$207,2,0)</f>
        <v>Aarki</v>
      </c>
      <c r="H397" s="1" t="s">
        <v>658</v>
      </c>
      <c r="I397" s="2">
        <v>44437</v>
      </c>
      <c r="J397" s="126" t="str">
        <f>VLOOKUP(I397,Mapping!$H$2:$I$215,2,0)</f>
        <v>Post</v>
      </c>
      <c r="K397" s="127">
        <f>VLOOKUP(I397,Mapping!$H$2:$J$215,3,0)</f>
        <v>0</v>
      </c>
      <c r="L397" s="1">
        <v>0</v>
      </c>
      <c r="M397" s="4" t="s">
        <v>85</v>
      </c>
    </row>
    <row r="398" spans="1:13" x14ac:dyDescent="0.35">
      <c r="A398" s="5" t="s">
        <v>36</v>
      </c>
      <c r="B398" s="5" t="s">
        <v>35</v>
      </c>
      <c r="C398" s="5"/>
      <c r="D398" s="5"/>
      <c r="E398" s="5" t="s">
        <v>86</v>
      </c>
      <c r="F398" s="8" t="str">
        <f>VLOOKUP(E398,Mapping!$A$1:$C$71,3,0)</f>
        <v>Aarki</v>
      </c>
      <c r="G398" s="8" t="str">
        <f>VLOOKUP(E398,Mapping!$A$2:$B$207,2,0)</f>
        <v>Aarki</v>
      </c>
      <c r="H398" s="1" t="s">
        <v>658</v>
      </c>
      <c r="I398" s="2">
        <v>44438</v>
      </c>
      <c r="J398" s="126" t="str">
        <f>VLOOKUP(I398,Mapping!$H$2:$I$215,2,0)</f>
        <v>Post</v>
      </c>
      <c r="K398" s="127">
        <f>VLOOKUP(I398,Mapping!$H$2:$J$215,3,0)</f>
        <v>0</v>
      </c>
      <c r="L398" s="1">
        <v>0</v>
      </c>
      <c r="M398" s="4" t="s">
        <v>85</v>
      </c>
    </row>
    <row r="399" spans="1:13" x14ac:dyDescent="0.35">
      <c r="A399" s="5" t="s">
        <v>36</v>
      </c>
      <c r="B399" s="5" t="s">
        <v>35</v>
      </c>
      <c r="C399" s="5"/>
      <c r="D399" s="5"/>
      <c r="E399" s="5" t="s">
        <v>86</v>
      </c>
      <c r="F399" s="8" t="str">
        <f>VLOOKUP(E399,Mapping!$A$1:$C$71,3,0)</f>
        <v>Aarki</v>
      </c>
      <c r="G399" s="8" t="str">
        <f>VLOOKUP(E399,Mapping!$A$2:$B$207,2,0)</f>
        <v>Aarki</v>
      </c>
      <c r="H399" s="1" t="s">
        <v>658</v>
      </c>
      <c r="I399" s="2">
        <v>44439</v>
      </c>
      <c r="J399" s="126" t="str">
        <f>VLOOKUP(I399,Mapping!$H$2:$I$215,2,0)</f>
        <v>Post</v>
      </c>
      <c r="K399" s="127">
        <f>VLOOKUP(I399,Mapping!$H$2:$J$215,3,0)</f>
        <v>0</v>
      </c>
      <c r="L399" s="1">
        <v>0</v>
      </c>
      <c r="M399" s="4" t="s">
        <v>85</v>
      </c>
    </row>
    <row r="400" spans="1:13" x14ac:dyDescent="0.35">
      <c r="A400" s="5" t="s">
        <v>36</v>
      </c>
      <c r="B400" s="5" t="s">
        <v>35</v>
      </c>
      <c r="C400" s="5"/>
      <c r="D400" s="5"/>
      <c r="E400" s="5" t="s">
        <v>86</v>
      </c>
      <c r="F400" s="8" t="str">
        <f>VLOOKUP(E400,Mapping!$A$1:$C$71,3,0)</f>
        <v>Aarki</v>
      </c>
      <c r="G400" s="8" t="str">
        <f>VLOOKUP(E400,Mapping!$A$2:$B$207,2,0)</f>
        <v>Aarki</v>
      </c>
      <c r="H400" s="1" t="s">
        <v>658</v>
      </c>
      <c r="I400" s="2">
        <v>44440</v>
      </c>
      <c r="J400" s="126" t="str">
        <f>VLOOKUP(I400,Mapping!$H$2:$I$215,2,0)</f>
        <v>Post</v>
      </c>
      <c r="K400" s="127">
        <f>VLOOKUP(I400,Mapping!$H$2:$J$215,3,0)</f>
        <v>0</v>
      </c>
      <c r="L400" s="1">
        <v>0</v>
      </c>
      <c r="M400" s="4" t="s">
        <v>85</v>
      </c>
    </row>
    <row r="401" spans="1:13" x14ac:dyDescent="0.35">
      <c r="A401" s="5" t="s">
        <v>36</v>
      </c>
      <c r="B401" s="5" t="s">
        <v>35</v>
      </c>
      <c r="C401" s="5"/>
      <c r="D401" s="5"/>
      <c r="E401" s="5" t="s">
        <v>86</v>
      </c>
      <c r="F401" s="8" t="str">
        <f>VLOOKUP(E401,Mapping!$A$1:$C$71,3,0)</f>
        <v>Aarki</v>
      </c>
      <c r="G401" s="8" t="str">
        <f>VLOOKUP(E401,Mapping!$A$2:$B$207,2,0)</f>
        <v>Aarki</v>
      </c>
      <c r="H401" s="1" t="s">
        <v>658</v>
      </c>
      <c r="I401" s="2">
        <v>44441</v>
      </c>
      <c r="J401" s="126" t="str">
        <f>VLOOKUP(I401,Mapping!$H$2:$I$215,2,0)</f>
        <v>Post</v>
      </c>
      <c r="K401" s="127">
        <f>VLOOKUP(I401,Mapping!$H$2:$J$215,3,0)</f>
        <v>0</v>
      </c>
      <c r="L401" s="1">
        <v>0</v>
      </c>
      <c r="M401" s="4" t="s">
        <v>85</v>
      </c>
    </row>
    <row r="402" spans="1:13" x14ac:dyDescent="0.35">
      <c r="A402" s="5" t="s">
        <v>36</v>
      </c>
      <c r="B402" s="5" t="s">
        <v>35</v>
      </c>
      <c r="C402" s="5"/>
      <c r="D402" s="5"/>
      <c r="E402" s="5" t="s">
        <v>86</v>
      </c>
      <c r="F402" s="8" t="str">
        <f>VLOOKUP(E402,Mapping!$A$1:$C$71,3,0)</f>
        <v>Aarki</v>
      </c>
      <c r="G402" s="8" t="str">
        <f>VLOOKUP(E402,Mapping!$A$2:$B$207,2,0)</f>
        <v>Aarki</v>
      </c>
      <c r="H402" s="1" t="s">
        <v>658</v>
      </c>
      <c r="I402" s="2">
        <v>44442</v>
      </c>
      <c r="J402" s="126" t="str">
        <f>VLOOKUP(I402,Mapping!$H$2:$I$215,2,0)</f>
        <v>Post</v>
      </c>
      <c r="K402" s="127">
        <f>VLOOKUP(I402,Mapping!$H$2:$J$215,3,0)</f>
        <v>0</v>
      </c>
      <c r="L402" s="1">
        <v>0</v>
      </c>
      <c r="M402" s="4" t="s">
        <v>85</v>
      </c>
    </row>
    <row r="403" spans="1:13" x14ac:dyDescent="0.35">
      <c r="A403" s="5" t="s">
        <v>36</v>
      </c>
      <c r="B403" s="5" t="s">
        <v>35</v>
      </c>
      <c r="C403" s="5"/>
      <c r="D403" s="5"/>
      <c r="E403" s="5" t="s">
        <v>86</v>
      </c>
      <c r="F403" s="8" t="str">
        <f>VLOOKUP(E403,Mapping!$A$1:$C$71,3,0)</f>
        <v>Aarki</v>
      </c>
      <c r="G403" s="8" t="str">
        <f>VLOOKUP(E403,Mapping!$A$2:$B$207,2,0)</f>
        <v>Aarki</v>
      </c>
      <c r="H403" s="1" t="s">
        <v>658</v>
      </c>
      <c r="I403" s="2">
        <v>44443</v>
      </c>
      <c r="J403" s="126" t="str">
        <f>VLOOKUP(I403,Mapping!$H$2:$I$215,2,0)</f>
        <v>Post</v>
      </c>
      <c r="K403" s="127">
        <f>VLOOKUP(I403,Mapping!$H$2:$J$215,3,0)</f>
        <v>0</v>
      </c>
      <c r="L403" s="1">
        <v>0</v>
      </c>
      <c r="M403" s="4" t="s">
        <v>85</v>
      </c>
    </row>
    <row r="404" spans="1:13" x14ac:dyDescent="0.35">
      <c r="A404" s="5" t="s">
        <v>36</v>
      </c>
      <c r="B404" s="5" t="s">
        <v>35</v>
      </c>
      <c r="C404" s="5"/>
      <c r="D404" s="5"/>
      <c r="E404" s="5" t="s">
        <v>86</v>
      </c>
      <c r="F404" s="8" t="str">
        <f>VLOOKUP(E404,Mapping!$A$1:$C$71,3,0)</f>
        <v>Aarki</v>
      </c>
      <c r="G404" s="8" t="str">
        <f>VLOOKUP(E404,Mapping!$A$2:$B$207,2,0)</f>
        <v>Aarki</v>
      </c>
      <c r="H404" s="1" t="s">
        <v>658</v>
      </c>
      <c r="I404" s="2">
        <v>44444</v>
      </c>
      <c r="J404" s="126" t="str">
        <f>VLOOKUP(I404,Mapping!$H$2:$I$215,2,0)</f>
        <v>Post</v>
      </c>
      <c r="K404" s="127">
        <f>VLOOKUP(I404,Mapping!$H$2:$J$215,3,0)</f>
        <v>0</v>
      </c>
      <c r="L404" s="1">
        <v>0</v>
      </c>
      <c r="M404" s="4" t="s">
        <v>85</v>
      </c>
    </row>
    <row r="405" spans="1:13" x14ac:dyDescent="0.35">
      <c r="A405" s="5" t="s">
        <v>36</v>
      </c>
      <c r="B405" s="5" t="s">
        <v>35</v>
      </c>
      <c r="C405" s="5"/>
      <c r="D405" s="5"/>
      <c r="E405" s="5" t="s">
        <v>86</v>
      </c>
      <c r="F405" s="8" t="str">
        <f>VLOOKUP(E405,Mapping!$A$1:$C$71,3,0)</f>
        <v>Aarki</v>
      </c>
      <c r="G405" s="8" t="str">
        <f>VLOOKUP(E405,Mapping!$A$2:$B$207,2,0)</f>
        <v>Aarki</v>
      </c>
      <c r="H405" s="1" t="s">
        <v>658</v>
      </c>
      <c r="I405" s="2">
        <v>44445</v>
      </c>
      <c r="J405" s="126" t="str">
        <f>VLOOKUP(I405,Mapping!$H$2:$I$215,2,0)</f>
        <v>Post</v>
      </c>
      <c r="K405" s="127">
        <f>VLOOKUP(I405,Mapping!$H$2:$J$215,3,0)</f>
        <v>0</v>
      </c>
      <c r="L405" s="1">
        <v>0</v>
      </c>
      <c r="M405" s="4" t="s">
        <v>85</v>
      </c>
    </row>
    <row r="406" spans="1:13" x14ac:dyDescent="0.35">
      <c r="A406" s="5" t="s">
        <v>36</v>
      </c>
      <c r="B406" s="5" t="s">
        <v>35</v>
      </c>
      <c r="C406" s="5"/>
      <c r="D406" s="5"/>
      <c r="E406" s="5" t="s">
        <v>86</v>
      </c>
      <c r="F406" s="8" t="str">
        <f>VLOOKUP(E406,Mapping!$A$1:$C$71,3,0)</f>
        <v>Aarki</v>
      </c>
      <c r="G406" s="8" t="str">
        <f>VLOOKUP(E406,Mapping!$A$2:$B$207,2,0)</f>
        <v>Aarki</v>
      </c>
      <c r="H406" s="1" t="s">
        <v>658</v>
      </c>
      <c r="I406" s="2">
        <v>44446</v>
      </c>
      <c r="J406" s="126" t="str">
        <f>VLOOKUP(I406,Mapping!$H$2:$I$215,2,0)</f>
        <v>Post</v>
      </c>
      <c r="K406" s="127">
        <f>VLOOKUP(I406,Mapping!$H$2:$J$215,3,0)</f>
        <v>0</v>
      </c>
      <c r="L406" s="1">
        <v>0</v>
      </c>
      <c r="M406" s="4" t="s">
        <v>85</v>
      </c>
    </row>
    <row r="407" spans="1:13" x14ac:dyDescent="0.35">
      <c r="A407" s="5" t="s">
        <v>36</v>
      </c>
      <c r="B407" s="5" t="s">
        <v>35</v>
      </c>
      <c r="C407" s="5"/>
      <c r="D407" s="5"/>
      <c r="E407" s="5" t="s">
        <v>86</v>
      </c>
      <c r="F407" s="8" t="str">
        <f>VLOOKUP(E407,Mapping!$A$1:$C$71,3,0)</f>
        <v>Aarki</v>
      </c>
      <c r="G407" s="8" t="str">
        <f>VLOOKUP(E407,Mapping!$A$2:$B$207,2,0)</f>
        <v>Aarki</v>
      </c>
      <c r="H407" s="1" t="s">
        <v>658</v>
      </c>
      <c r="I407" s="2">
        <v>44447</v>
      </c>
      <c r="J407" s="126" t="str">
        <f>VLOOKUP(I407,Mapping!$H$2:$I$215,2,0)</f>
        <v>Post</v>
      </c>
      <c r="K407" s="127">
        <f>VLOOKUP(I407,Mapping!$H$2:$J$215,3,0)</f>
        <v>0</v>
      </c>
      <c r="L407" s="1">
        <v>0</v>
      </c>
      <c r="M407" s="4" t="s">
        <v>85</v>
      </c>
    </row>
    <row r="408" spans="1:13" x14ac:dyDescent="0.35">
      <c r="A408" s="5" t="s">
        <v>36</v>
      </c>
      <c r="B408" s="5" t="s">
        <v>35</v>
      </c>
      <c r="C408" s="5"/>
      <c r="D408" s="5"/>
      <c r="E408" s="5" t="s">
        <v>86</v>
      </c>
      <c r="F408" s="8" t="str">
        <f>VLOOKUP(E408,Mapping!$A$1:$C$71,3,0)</f>
        <v>Aarki</v>
      </c>
      <c r="G408" s="8" t="str">
        <f>VLOOKUP(E408,Mapping!$A$2:$B$207,2,0)</f>
        <v>Aarki</v>
      </c>
      <c r="H408" s="1" t="s">
        <v>658</v>
      </c>
      <c r="I408" s="2">
        <v>44448</v>
      </c>
      <c r="J408" s="126" t="str">
        <f>VLOOKUP(I408,Mapping!$H$2:$I$215,2,0)</f>
        <v>Post</v>
      </c>
      <c r="K408" s="127">
        <f>VLOOKUP(I408,Mapping!$H$2:$J$215,3,0)</f>
        <v>0</v>
      </c>
      <c r="L408" s="1">
        <v>0</v>
      </c>
      <c r="M408" s="4" t="s">
        <v>85</v>
      </c>
    </row>
    <row r="409" spans="1:13" x14ac:dyDescent="0.35">
      <c r="A409" s="5" t="s">
        <v>36</v>
      </c>
      <c r="B409" s="5" t="s">
        <v>35</v>
      </c>
      <c r="C409" s="5"/>
      <c r="D409" s="5"/>
      <c r="E409" s="5" t="s">
        <v>86</v>
      </c>
      <c r="F409" s="8" t="str">
        <f>VLOOKUP(E409,Mapping!$A$1:$C$71,3,0)</f>
        <v>Aarki</v>
      </c>
      <c r="G409" s="8" t="str">
        <f>VLOOKUP(E409,Mapping!$A$2:$B$207,2,0)</f>
        <v>Aarki</v>
      </c>
      <c r="H409" s="1" t="s">
        <v>658</v>
      </c>
      <c r="I409" s="2">
        <v>44449</v>
      </c>
      <c r="J409" s="126" t="str">
        <f>VLOOKUP(I409,Mapping!$H$2:$I$215,2,0)</f>
        <v>Post</v>
      </c>
      <c r="K409" s="127">
        <f>VLOOKUP(I409,Mapping!$H$2:$J$215,3,0)</f>
        <v>0</v>
      </c>
      <c r="L409" s="1">
        <v>0</v>
      </c>
      <c r="M409" s="4" t="s">
        <v>85</v>
      </c>
    </row>
    <row r="410" spans="1:13" x14ac:dyDescent="0.35">
      <c r="A410" s="5" t="s">
        <v>36</v>
      </c>
      <c r="B410" s="5" t="s">
        <v>35</v>
      </c>
      <c r="C410" s="5"/>
      <c r="D410" s="5"/>
      <c r="E410" s="5" t="s">
        <v>86</v>
      </c>
      <c r="F410" s="8" t="str">
        <f>VLOOKUP(E410,Mapping!$A$1:$C$71,3,0)</f>
        <v>Aarki</v>
      </c>
      <c r="G410" s="8" t="str">
        <f>VLOOKUP(E410,Mapping!$A$2:$B$207,2,0)</f>
        <v>Aarki</v>
      </c>
      <c r="H410" s="1" t="s">
        <v>658</v>
      </c>
      <c r="I410" s="2">
        <v>44450</v>
      </c>
      <c r="J410" s="126" t="str">
        <f>VLOOKUP(I410,Mapping!$H$2:$I$215,2,0)</f>
        <v>Post</v>
      </c>
      <c r="K410" s="127">
        <f>VLOOKUP(I410,Mapping!$H$2:$J$215,3,0)</f>
        <v>0</v>
      </c>
      <c r="L410" s="1">
        <v>0</v>
      </c>
      <c r="M410" s="4" t="s">
        <v>85</v>
      </c>
    </row>
    <row r="411" spans="1:13" x14ac:dyDescent="0.35">
      <c r="A411" s="5" t="s">
        <v>36</v>
      </c>
      <c r="B411" s="5" t="s">
        <v>35</v>
      </c>
      <c r="C411" s="5"/>
      <c r="D411" s="5"/>
      <c r="E411" s="5" t="s">
        <v>86</v>
      </c>
      <c r="F411" s="8" t="str">
        <f>VLOOKUP(E411,Mapping!$A$1:$C$71,3,0)</f>
        <v>Aarki</v>
      </c>
      <c r="G411" s="8" t="str">
        <f>VLOOKUP(E411,Mapping!$A$2:$B$207,2,0)</f>
        <v>Aarki</v>
      </c>
      <c r="H411" s="1" t="s">
        <v>658</v>
      </c>
      <c r="I411" s="2">
        <v>44451</v>
      </c>
      <c r="J411" s="126" t="str">
        <f>VLOOKUP(I411,Mapping!$H$2:$I$215,2,0)</f>
        <v>Post</v>
      </c>
      <c r="K411" s="127">
        <f>VLOOKUP(I411,Mapping!$H$2:$J$215,3,0)</f>
        <v>0</v>
      </c>
      <c r="L411" s="1">
        <v>0</v>
      </c>
      <c r="M411" s="4" t="s">
        <v>85</v>
      </c>
    </row>
    <row r="412" spans="1:13" x14ac:dyDescent="0.35">
      <c r="A412" s="5" t="s">
        <v>36</v>
      </c>
      <c r="B412" s="5" t="s">
        <v>35</v>
      </c>
      <c r="C412" s="5"/>
      <c r="D412" s="5"/>
      <c r="E412" s="5" t="s">
        <v>86</v>
      </c>
      <c r="F412" s="8" t="str">
        <f>VLOOKUP(E412,Mapping!$A$1:$C$71,3,0)</f>
        <v>Aarki</v>
      </c>
      <c r="G412" s="8" t="str">
        <f>VLOOKUP(E412,Mapping!$A$2:$B$207,2,0)</f>
        <v>Aarki</v>
      </c>
      <c r="H412" s="1" t="s">
        <v>658</v>
      </c>
      <c r="I412" s="2">
        <v>44452</v>
      </c>
      <c r="J412" s="126" t="str">
        <f>VLOOKUP(I412,Mapping!$H$2:$I$215,2,0)</f>
        <v>Post</v>
      </c>
      <c r="K412" s="127">
        <f>VLOOKUP(I412,Mapping!$H$2:$J$215,3,0)</f>
        <v>0</v>
      </c>
      <c r="L412" s="1">
        <v>0</v>
      </c>
      <c r="M412" s="4" t="s">
        <v>85</v>
      </c>
    </row>
    <row r="413" spans="1:13" x14ac:dyDescent="0.35">
      <c r="A413" s="5" t="s">
        <v>36</v>
      </c>
      <c r="B413" s="5" t="s">
        <v>35</v>
      </c>
      <c r="C413" s="5"/>
      <c r="D413" s="5"/>
      <c r="E413" s="5" t="s">
        <v>86</v>
      </c>
      <c r="F413" s="8" t="str">
        <f>VLOOKUP(E413,Mapping!$A$1:$C$71,3,0)</f>
        <v>Aarki</v>
      </c>
      <c r="G413" s="8" t="str">
        <f>VLOOKUP(E413,Mapping!$A$2:$B$207,2,0)</f>
        <v>Aarki</v>
      </c>
      <c r="H413" s="1" t="s">
        <v>658</v>
      </c>
      <c r="I413" s="2">
        <v>44453</v>
      </c>
      <c r="J413" s="126" t="str">
        <f>VLOOKUP(I413,Mapping!$H$2:$I$215,2,0)</f>
        <v>Post</v>
      </c>
      <c r="K413" s="127">
        <f>VLOOKUP(I413,Mapping!$H$2:$J$215,3,0)</f>
        <v>0</v>
      </c>
      <c r="L413" s="1">
        <v>0</v>
      </c>
      <c r="M413" s="4" t="s">
        <v>85</v>
      </c>
    </row>
    <row r="414" spans="1:13" x14ac:dyDescent="0.35">
      <c r="A414" s="5" t="s">
        <v>36</v>
      </c>
      <c r="B414" s="5" t="s">
        <v>35</v>
      </c>
      <c r="C414" s="5"/>
      <c r="D414" s="5"/>
      <c r="E414" s="5" t="s">
        <v>86</v>
      </c>
      <c r="F414" s="8" t="str">
        <f>VLOOKUP(E414,Mapping!$A$1:$C$71,3,0)</f>
        <v>Aarki</v>
      </c>
      <c r="G414" s="8" t="str">
        <f>VLOOKUP(E414,Mapping!$A$2:$B$207,2,0)</f>
        <v>Aarki</v>
      </c>
      <c r="H414" s="1" t="s">
        <v>658</v>
      </c>
      <c r="I414" s="2">
        <v>44454</v>
      </c>
      <c r="J414" s="126" t="str">
        <f>VLOOKUP(I414,Mapping!$H$2:$I$215,2,0)</f>
        <v>Post</v>
      </c>
      <c r="K414" s="127">
        <f>VLOOKUP(I414,Mapping!$H$2:$J$215,3,0)</f>
        <v>0</v>
      </c>
      <c r="L414" s="1">
        <v>0</v>
      </c>
      <c r="M414" s="4" t="s">
        <v>85</v>
      </c>
    </row>
    <row r="415" spans="1:13" x14ac:dyDescent="0.35">
      <c r="A415" s="5" t="s">
        <v>36</v>
      </c>
      <c r="B415" s="5" t="s">
        <v>35</v>
      </c>
      <c r="C415" s="5"/>
      <c r="D415" s="5"/>
      <c r="E415" s="5" t="s">
        <v>86</v>
      </c>
      <c r="F415" s="8" t="str">
        <f>VLOOKUP(E415,Mapping!$A$1:$C$71,3,0)</f>
        <v>Aarki</v>
      </c>
      <c r="G415" s="8" t="str">
        <f>VLOOKUP(E415,Mapping!$A$2:$B$207,2,0)</f>
        <v>Aarki</v>
      </c>
      <c r="H415" s="1" t="s">
        <v>658</v>
      </c>
      <c r="I415" s="2">
        <v>44455</v>
      </c>
      <c r="J415" s="126" t="str">
        <f>VLOOKUP(I415,Mapping!$H$2:$I$215,2,0)</f>
        <v>Post</v>
      </c>
      <c r="K415" s="127">
        <f>VLOOKUP(I415,Mapping!$H$2:$J$215,3,0)</f>
        <v>0</v>
      </c>
      <c r="L415" s="1">
        <v>0</v>
      </c>
      <c r="M415" s="4" t="s">
        <v>85</v>
      </c>
    </row>
    <row r="416" spans="1:13" x14ac:dyDescent="0.35">
      <c r="A416" s="5" t="s">
        <v>36</v>
      </c>
      <c r="B416" s="5" t="s">
        <v>35</v>
      </c>
      <c r="C416" s="5"/>
      <c r="D416" s="5"/>
      <c r="E416" s="5" t="s">
        <v>86</v>
      </c>
      <c r="F416" s="8" t="str">
        <f>VLOOKUP(E416,Mapping!$A$1:$C$71,3,0)</f>
        <v>Aarki</v>
      </c>
      <c r="G416" s="8" t="str">
        <f>VLOOKUP(E416,Mapping!$A$2:$B$207,2,0)</f>
        <v>Aarki</v>
      </c>
      <c r="H416" s="1" t="s">
        <v>658</v>
      </c>
      <c r="I416" s="2">
        <v>44456</v>
      </c>
      <c r="J416" s="126" t="str">
        <f>VLOOKUP(I416,Mapping!$H$2:$I$215,2,0)</f>
        <v>Post</v>
      </c>
      <c r="K416" s="127">
        <f>VLOOKUP(I416,Mapping!$H$2:$J$215,3,0)</f>
        <v>0</v>
      </c>
      <c r="L416" s="1">
        <v>0</v>
      </c>
      <c r="M416" s="4" t="s">
        <v>85</v>
      </c>
    </row>
    <row r="417" spans="1:13" x14ac:dyDescent="0.35">
      <c r="A417" s="5" t="s">
        <v>36</v>
      </c>
      <c r="B417" s="5" t="s">
        <v>35</v>
      </c>
      <c r="C417" s="5"/>
      <c r="D417" s="5"/>
      <c r="E417" s="5" t="s">
        <v>86</v>
      </c>
      <c r="F417" s="8" t="str">
        <f>VLOOKUP(E417,Mapping!$A$1:$C$71,3,0)</f>
        <v>Aarki</v>
      </c>
      <c r="G417" s="8" t="str">
        <f>VLOOKUP(E417,Mapping!$A$2:$B$207,2,0)</f>
        <v>Aarki</v>
      </c>
      <c r="H417" s="1" t="s">
        <v>658</v>
      </c>
      <c r="I417" s="2">
        <v>44457</v>
      </c>
      <c r="J417" s="126" t="str">
        <f>VLOOKUP(I417,Mapping!$H$2:$I$215,2,0)</f>
        <v>Post</v>
      </c>
      <c r="K417" s="127">
        <f>VLOOKUP(I417,Mapping!$H$2:$J$215,3,0)</f>
        <v>0</v>
      </c>
      <c r="L417" s="1">
        <v>0</v>
      </c>
      <c r="M417" s="4" t="s">
        <v>85</v>
      </c>
    </row>
    <row r="418" spans="1:13" x14ac:dyDescent="0.35">
      <c r="A418" s="5" t="s">
        <v>36</v>
      </c>
      <c r="B418" s="5" t="s">
        <v>35</v>
      </c>
      <c r="C418" s="5"/>
      <c r="D418" s="5"/>
      <c r="E418" s="5" t="s">
        <v>86</v>
      </c>
      <c r="F418" s="8" t="str">
        <f>VLOOKUP(E418,Mapping!$A$1:$C$71,3,0)</f>
        <v>Aarki</v>
      </c>
      <c r="G418" s="8" t="str">
        <f>VLOOKUP(E418,Mapping!$A$2:$B$207,2,0)</f>
        <v>Aarki</v>
      </c>
      <c r="H418" s="1" t="s">
        <v>658</v>
      </c>
      <c r="I418" s="2">
        <v>44458</v>
      </c>
      <c r="J418" s="126" t="str">
        <f>VLOOKUP(I418,Mapping!$H$2:$I$215,2,0)</f>
        <v>Post</v>
      </c>
      <c r="K418" s="127">
        <f>VLOOKUP(I418,Mapping!$H$2:$J$215,3,0)</f>
        <v>0</v>
      </c>
      <c r="L418" s="1">
        <v>0</v>
      </c>
      <c r="M418" s="4" t="s">
        <v>85</v>
      </c>
    </row>
    <row r="419" spans="1:13" x14ac:dyDescent="0.35">
      <c r="A419" s="5" t="s">
        <v>36</v>
      </c>
      <c r="B419" s="5" t="s">
        <v>35</v>
      </c>
      <c r="C419" s="5"/>
      <c r="D419" s="5"/>
      <c r="E419" s="5" t="s">
        <v>86</v>
      </c>
      <c r="F419" s="8" t="str">
        <f>VLOOKUP(E419,Mapping!$A$1:$C$71,3,0)</f>
        <v>Aarki</v>
      </c>
      <c r="G419" s="8" t="str">
        <f>VLOOKUP(E419,Mapping!$A$2:$B$207,2,0)</f>
        <v>Aarki</v>
      </c>
      <c r="H419" s="1" t="s">
        <v>658</v>
      </c>
      <c r="I419" s="2">
        <v>44459</v>
      </c>
      <c r="J419" s="126" t="str">
        <f>VLOOKUP(I419,Mapping!$H$2:$I$215,2,0)</f>
        <v>Post</v>
      </c>
      <c r="K419" s="127">
        <f>VLOOKUP(I419,Mapping!$H$2:$J$215,3,0)</f>
        <v>0</v>
      </c>
      <c r="L419" s="1">
        <v>0</v>
      </c>
      <c r="M419" s="4" t="s">
        <v>85</v>
      </c>
    </row>
    <row r="420" spans="1:13" x14ac:dyDescent="0.35">
      <c r="A420" s="5" t="s">
        <v>36</v>
      </c>
      <c r="B420" s="5" t="s">
        <v>35</v>
      </c>
      <c r="C420" s="5"/>
      <c r="D420" s="5"/>
      <c r="E420" s="5" t="s">
        <v>86</v>
      </c>
      <c r="F420" s="8" t="str">
        <f>VLOOKUP(E420,Mapping!$A$1:$C$71,3,0)</f>
        <v>Aarki</v>
      </c>
      <c r="G420" s="8" t="str">
        <f>VLOOKUP(E420,Mapping!$A$2:$B$207,2,0)</f>
        <v>Aarki</v>
      </c>
      <c r="H420" s="1" t="s">
        <v>658</v>
      </c>
      <c r="I420" s="2">
        <v>44460</v>
      </c>
      <c r="J420" s="126" t="str">
        <f>VLOOKUP(I420,Mapping!$H$2:$I$215,2,0)</f>
        <v>Post</v>
      </c>
      <c r="K420" s="127">
        <f>VLOOKUP(I420,Mapping!$H$2:$J$215,3,0)</f>
        <v>0</v>
      </c>
      <c r="L420" s="1">
        <v>0</v>
      </c>
      <c r="M420" s="4" t="s">
        <v>85</v>
      </c>
    </row>
    <row r="421" spans="1:13" x14ac:dyDescent="0.35">
      <c r="A421" s="5" t="s">
        <v>36</v>
      </c>
      <c r="B421" s="5" t="s">
        <v>35</v>
      </c>
      <c r="C421" s="5"/>
      <c r="D421" s="5"/>
      <c r="E421" s="5" t="s">
        <v>86</v>
      </c>
      <c r="F421" s="8" t="str">
        <f>VLOOKUP(E421,Mapping!$A$1:$C$71,3,0)</f>
        <v>Aarki</v>
      </c>
      <c r="G421" s="8" t="str">
        <f>VLOOKUP(E421,Mapping!$A$2:$B$207,2,0)</f>
        <v>Aarki</v>
      </c>
      <c r="H421" s="1" t="s">
        <v>658</v>
      </c>
      <c r="I421" s="2">
        <v>44461</v>
      </c>
      <c r="J421" s="126" t="str">
        <f>VLOOKUP(I421,Mapping!$H$2:$I$215,2,0)</f>
        <v>Post</v>
      </c>
      <c r="K421" s="127">
        <f>VLOOKUP(I421,Mapping!$H$2:$J$215,3,0)</f>
        <v>0</v>
      </c>
      <c r="L421" s="1">
        <v>0</v>
      </c>
      <c r="M421" s="4" t="s">
        <v>85</v>
      </c>
    </row>
    <row r="422" spans="1:13" x14ac:dyDescent="0.35">
      <c r="A422" s="5" t="s">
        <v>36</v>
      </c>
      <c r="B422" s="5" t="s">
        <v>35</v>
      </c>
      <c r="C422" s="5"/>
      <c r="D422" s="5"/>
      <c r="E422" s="5" t="s">
        <v>86</v>
      </c>
      <c r="F422" s="8" t="str">
        <f>VLOOKUP(E422,Mapping!$A$1:$C$71,3,0)</f>
        <v>Aarki</v>
      </c>
      <c r="G422" s="8" t="str">
        <f>VLOOKUP(E422,Mapping!$A$2:$B$207,2,0)</f>
        <v>Aarki</v>
      </c>
      <c r="H422" s="1" t="s">
        <v>658</v>
      </c>
      <c r="I422" s="2">
        <v>44462</v>
      </c>
      <c r="J422" s="126" t="str">
        <f>VLOOKUP(I422,Mapping!$H$2:$I$215,2,0)</f>
        <v>Post</v>
      </c>
      <c r="K422" s="127">
        <f>VLOOKUP(I422,Mapping!$H$2:$J$215,3,0)</f>
        <v>0</v>
      </c>
      <c r="L422" s="1">
        <v>0</v>
      </c>
      <c r="M422" s="4" t="s">
        <v>85</v>
      </c>
    </row>
    <row r="423" spans="1:13" x14ac:dyDescent="0.35">
      <c r="A423" s="5" t="s">
        <v>36</v>
      </c>
      <c r="B423" s="5" t="s">
        <v>35</v>
      </c>
      <c r="C423" s="5"/>
      <c r="D423" s="5"/>
      <c r="E423" s="5" t="s">
        <v>86</v>
      </c>
      <c r="F423" s="8" t="str">
        <f>VLOOKUP(E423,Mapping!$A$1:$C$71,3,0)</f>
        <v>Aarki</v>
      </c>
      <c r="G423" s="8" t="str">
        <f>VLOOKUP(E423,Mapping!$A$2:$B$207,2,0)</f>
        <v>Aarki</v>
      </c>
      <c r="H423" s="1" t="s">
        <v>658</v>
      </c>
      <c r="I423" s="2">
        <v>44463</v>
      </c>
      <c r="J423" s="126" t="str">
        <f>VLOOKUP(I423,Mapping!$H$2:$I$215,2,0)</f>
        <v>Post</v>
      </c>
      <c r="K423" s="127">
        <f>VLOOKUP(I423,Mapping!$H$2:$J$215,3,0)</f>
        <v>0</v>
      </c>
      <c r="L423" s="1">
        <v>0</v>
      </c>
      <c r="M423" s="4" t="s">
        <v>85</v>
      </c>
    </row>
    <row r="424" spans="1:13" x14ac:dyDescent="0.35">
      <c r="A424" s="5" t="s">
        <v>36</v>
      </c>
      <c r="B424" s="5" t="s">
        <v>35</v>
      </c>
      <c r="C424" s="5"/>
      <c r="D424" s="5"/>
      <c r="E424" s="5" t="s">
        <v>86</v>
      </c>
      <c r="F424" s="8" t="str">
        <f>VLOOKUP(E424,Mapping!$A$1:$C$71,3,0)</f>
        <v>Aarki</v>
      </c>
      <c r="G424" s="8" t="str">
        <f>VLOOKUP(E424,Mapping!$A$2:$B$207,2,0)</f>
        <v>Aarki</v>
      </c>
      <c r="H424" s="1" t="s">
        <v>658</v>
      </c>
      <c r="I424" s="2">
        <v>44464</v>
      </c>
      <c r="J424" s="126" t="str">
        <f>VLOOKUP(I424,Mapping!$H$2:$I$215,2,0)</f>
        <v>Post</v>
      </c>
      <c r="K424" s="127">
        <f>VLOOKUP(I424,Mapping!$H$2:$J$215,3,0)</f>
        <v>0</v>
      </c>
      <c r="L424" s="1">
        <v>0</v>
      </c>
      <c r="M424" s="4" t="s">
        <v>85</v>
      </c>
    </row>
    <row r="425" spans="1:13" x14ac:dyDescent="0.35">
      <c r="A425" s="5" t="s">
        <v>36</v>
      </c>
      <c r="B425" s="5" t="s">
        <v>35</v>
      </c>
      <c r="C425" s="5"/>
      <c r="D425" s="5"/>
      <c r="E425" s="5" t="s">
        <v>86</v>
      </c>
      <c r="F425" s="8" t="str">
        <f>VLOOKUP(E425,Mapping!$A$1:$C$71,3,0)</f>
        <v>Aarki</v>
      </c>
      <c r="G425" s="8" t="str">
        <f>VLOOKUP(E425,Mapping!$A$2:$B$207,2,0)</f>
        <v>Aarki</v>
      </c>
      <c r="H425" s="1" t="s">
        <v>658</v>
      </c>
      <c r="I425" s="2">
        <v>44465</v>
      </c>
      <c r="J425" s="126" t="str">
        <f>VLOOKUP(I425,Mapping!$H$2:$I$215,2,0)</f>
        <v>Post</v>
      </c>
      <c r="K425" s="127">
        <f>VLOOKUP(I425,Mapping!$H$2:$J$215,3,0)</f>
        <v>0</v>
      </c>
      <c r="L425" s="1">
        <v>0</v>
      </c>
      <c r="M425" s="4" t="s">
        <v>85</v>
      </c>
    </row>
    <row r="426" spans="1:13" x14ac:dyDescent="0.35">
      <c r="A426" s="5" t="s">
        <v>36</v>
      </c>
      <c r="B426" s="5" t="s">
        <v>35</v>
      </c>
      <c r="C426" s="5"/>
      <c r="D426" s="5"/>
      <c r="E426" s="5" t="s">
        <v>86</v>
      </c>
      <c r="F426" s="8" t="str">
        <f>VLOOKUP(E426,Mapping!$A$1:$C$71,3,0)</f>
        <v>Aarki</v>
      </c>
      <c r="G426" s="8" t="str">
        <f>VLOOKUP(E426,Mapping!$A$2:$B$207,2,0)</f>
        <v>Aarki</v>
      </c>
      <c r="H426" s="1" t="s">
        <v>658</v>
      </c>
      <c r="I426" s="2">
        <v>44466</v>
      </c>
      <c r="J426" s="126" t="str">
        <f>VLOOKUP(I426,Mapping!$H$2:$I$215,2,0)</f>
        <v>Post</v>
      </c>
      <c r="K426" s="127">
        <f>VLOOKUP(I426,Mapping!$H$2:$J$215,3,0)</f>
        <v>0</v>
      </c>
      <c r="L426" s="1">
        <v>0</v>
      </c>
      <c r="M426" s="4" t="s">
        <v>85</v>
      </c>
    </row>
    <row r="427" spans="1:13" x14ac:dyDescent="0.35">
      <c r="A427" s="5" t="s">
        <v>36</v>
      </c>
      <c r="B427" s="5" t="s">
        <v>35</v>
      </c>
      <c r="C427" s="5"/>
      <c r="D427" s="5"/>
      <c r="E427" s="5" t="s">
        <v>86</v>
      </c>
      <c r="F427" s="8" t="str">
        <f>VLOOKUP(E427,Mapping!$A$1:$C$71,3,0)</f>
        <v>Aarki</v>
      </c>
      <c r="G427" s="8" t="str">
        <f>VLOOKUP(E427,Mapping!$A$2:$B$207,2,0)</f>
        <v>Aarki</v>
      </c>
      <c r="H427" s="1" t="s">
        <v>658</v>
      </c>
      <c r="I427" s="2">
        <v>44467</v>
      </c>
      <c r="J427" s="126" t="str">
        <f>VLOOKUP(I427,Mapping!$H$2:$I$215,2,0)</f>
        <v>Post</v>
      </c>
      <c r="K427" s="127">
        <f>VLOOKUP(I427,Mapping!$H$2:$J$215,3,0)</f>
        <v>0</v>
      </c>
      <c r="L427" s="1">
        <v>0</v>
      </c>
      <c r="M427" s="4" t="s">
        <v>85</v>
      </c>
    </row>
    <row r="428" spans="1:13" x14ac:dyDescent="0.35">
      <c r="A428" s="5" t="s">
        <v>36</v>
      </c>
      <c r="B428" s="5" t="s">
        <v>35</v>
      </c>
      <c r="C428" s="5"/>
      <c r="D428" s="5"/>
      <c r="E428" s="5" t="s">
        <v>86</v>
      </c>
      <c r="F428" s="8" t="str">
        <f>VLOOKUP(E428,Mapping!$A$1:$C$71,3,0)</f>
        <v>Aarki</v>
      </c>
      <c r="G428" s="8" t="str">
        <f>VLOOKUP(E428,Mapping!$A$2:$B$207,2,0)</f>
        <v>Aarki</v>
      </c>
      <c r="H428" s="1" t="s">
        <v>658</v>
      </c>
      <c r="I428" s="2">
        <v>44468</v>
      </c>
      <c r="J428" s="126" t="str">
        <f>VLOOKUP(I428,Mapping!$H$2:$I$215,2,0)</f>
        <v>Post</v>
      </c>
      <c r="K428" s="127">
        <f>VLOOKUP(I428,Mapping!$H$2:$J$215,3,0)</f>
        <v>0</v>
      </c>
      <c r="L428" s="1">
        <v>0</v>
      </c>
      <c r="M428" s="4" t="s">
        <v>85</v>
      </c>
    </row>
    <row r="429" spans="1:13" x14ac:dyDescent="0.35">
      <c r="A429" s="5" t="s">
        <v>36</v>
      </c>
      <c r="B429" s="5" t="s">
        <v>35</v>
      </c>
      <c r="C429" s="5"/>
      <c r="D429" s="5"/>
      <c r="E429" s="5" t="s">
        <v>86</v>
      </c>
      <c r="F429" s="8" t="str">
        <f>VLOOKUP(E429,Mapping!$A$1:$C$71,3,0)</f>
        <v>Aarki</v>
      </c>
      <c r="G429" s="8" t="str">
        <f>VLOOKUP(E429,Mapping!$A$2:$B$207,2,0)</f>
        <v>Aarki</v>
      </c>
      <c r="H429" s="1" t="s">
        <v>658</v>
      </c>
      <c r="I429" s="2">
        <v>44469</v>
      </c>
      <c r="J429" s="126" t="str">
        <f>VLOOKUP(I429,Mapping!$H$2:$I$215,2,0)</f>
        <v>Post</v>
      </c>
      <c r="K429" s="127">
        <f>VLOOKUP(I429,Mapping!$H$2:$J$215,3,0)</f>
        <v>0</v>
      </c>
      <c r="L429" s="1">
        <v>0</v>
      </c>
      <c r="M429" s="4" t="s">
        <v>85</v>
      </c>
    </row>
    <row r="430" spans="1:13" x14ac:dyDescent="0.35">
      <c r="A430" s="5" t="s">
        <v>36</v>
      </c>
      <c r="B430" s="5" t="s">
        <v>35</v>
      </c>
      <c r="C430" s="5"/>
      <c r="D430" s="5"/>
      <c r="E430" s="5" t="s">
        <v>88</v>
      </c>
      <c r="F430" s="8" t="str">
        <f>VLOOKUP(E430,Mapping!$A$1:$C$71,3,0)</f>
        <v>Apple Search</v>
      </c>
      <c r="G430" s="8" t="str">
        <f>VLOOKUP(E430,Mapping!$A$2:$B$207,2,0)</f>
        <v>Apple Search</v>
      </c>
      <c r="H430" s="1" t="s">
        <v>658</v>
      </c>
      <c r="I430" s="2">
        <v>44256</v>
      </c>
      <c r="J430" s="126" t="str">
        <f>VLOOKUP(I430,Mapping!$H$2:$I$215,2,0)</f>
        <v>Pre</v>
      </c>
      <c r="K430" s="127" t="str">
        <f>VLOOKUP(I430,Mapping!$H$2:$J$215,3,0)</f>
        <v>Pre</v>
      </c>
      <c r="L430" s="1">
        <v>0</v>
      </c>
      <c r="M430" s="4" t="s">
        <v>170</v>
      </c>
    </row>
    <row r="431" spans="1:13" x14ac:dyDescent="0.35">
      <c r="A431" s="5" t="s">
        <v>36</v>
      </c>
      <c r="B431" s="5" t="s">
        <v>35</v>
      </c>
      <c r="C431" s="5"/>
      <c r="D431" s="5"/>
      <c r="E431" s="5" t="s">
        <v>88</v>
      </c>
      <c r="F431" s="8" t="str">
        <f>VLOOKUP(E431,Mapping!$A$1:$C$71,3,0)</f>
        <v>Apple Search</v>
      </c>
      <c r="G431" s="8" t="str">
        <f>VLOOKUP(E431,Mapping!$A$2:$B$207,2,0)</f>
        <v>Apple Search</v>
      </c>
      <c r="H431" s="1" t="s">
        <v>658</v>
      </c>
      <c r="I431" s="2">
        <v>44257</v>
      </c>
      <c r="J431" s="126" t="str">
        <f>VLOOKUP(I431,Mapping!$H$2:$I$215,2,0)</f>
        <v>Pre</v>
      </c>
      <c r="K431" s="127" t="str">
        <f>VLOOKUP(I431,Mapping!$H$2:$J$215,3,0)</f>
        <v>Pre</v>
      </c>
      <c r="L431" s="1">
        <v>0</v>
      </c>
      <c r="M431" s="4" t="s">
        <v>170</v>
      </c>
    </row>
    <row r="432" spans="1:13" x14ac:dyDescent="0.35">
      <c r="A432" s="5" t="s">
        <v>36</v>
      </c>
      <c r="B432" s="5" t="s">
        <v>35</v>
      </c>
      <c r="C432" s="5"/>
      <c r="D432" s="5"/>
      <c r="E432" s="5" t="s">
        <v>88</v>
      </c>
      <c r="F432" s="8" t="str">
        <f>VLOOKUP(E432,Mapping!$A$1:$C$71,3,0)</f>
        <v>Apple Search</v>
      </c>
      <c r="G432" s="8" t="str">
        <f>VLOOKUP(E432,Mapping!$A$2:$B$207,2,0)</f>
        <v>Apple Search</v>
      </c>
      <c r="H432" s="1" t="s">
        <v>658</v>
      </c>
      <c r="I432" s="2">
        <v>44258</v>
      </c>
      <c r="J432" s="126" t="str">
        <f>VLOOKUP(I432,Mapping!$H$2:$I$215,2,0)</f>
        <v>Pre</v>
      </c>
      <c r="K432" s="127" t="str">
        <f>VLOOKUP(I432,Mapping!$H$2:$J$215,3,0)</f>
        <v>Pre</v>
      </c>
      <c r="L432" s="1">
        <v>0</v>
      </c>
      <c r="M432" s="4" t="s">
        <v>170</v>
      </c>
    </row>
    <row r="433" spans="1:13" x14ac:dyDescent="0.35">
      <c r="A433" s="5" t="s">
        <v>36</v>
      </c>
      <c r="B433" s="5" t="s">
        <v>35</v>
      </c>
      <c r="C433" s="5"/>
      <c r="D433" s="5"/>
      <c r="E433" s="5" t="s">
        <v>88</v>
      </c>
      <c r="F433" s="8" t="str">
        <f>VLOOKUP(E433,Mapping!$A$1:$C$71,3,0)</f>
        <v>Apple Search</v>
      </c>
      <c r="G433" s="8" t="str">
        <f>VLOOKUP(E433,Mapping!$A$2:$B$207,2,0)</f>
        <v>Apple Search</v>
      </c>
      <c r="H433" s="1" t="s">
        <v>658</v>
      </c>
      <c r="I433" s="2">
        <v>44259</v>
      </c>
      <c r="J433" s="126" t="str">
        <f>VLOOKUP(I433,Mapping!$H$2:$I$215,2,0)</f>
        <v>Pre</v>
      </c>
      <c r="K433" s="127" t="str">
        <f>VLOOKUP(I433,Mapping!$H$2:$J$215,3,0)</f>
        <v>Pre</v>
      </c>
      <c r="L433" s="1">
        <v>0</v>
      </c>
      <c r="M433" s="4" t="s">
        <v>170</v>
      </c>
    </row>
    <row r="434" spans="1:13" x14ac:dyDescent="0.35">
      <c r="A434" s="5" t="s">
        <v>36</v>
      </c>
      <c r="B434" s="5" t="s">
        <v>35</v>
      </c>
      <c r="C434" s="5"/>
      <c r="D434" s="5"/>
      <c r="E434" s="5" t="s">
        <v>88</v>
      </c>
      <c r="F434" s="8" t="str">
        <f>VLOOKUP(E434,Mapping!$A$1:$C$71,3,0)</f>
        <v>Apple Search</v>
      </c>
      <c r="G434" s="8" t="str">
        <f>VLOOKUP(E434,Mapping!$A$2:$B$207,2,0)</f>
        <v>Apple Search</v>
      </c>
      <c r="H434" s="1" t="s">
        <v>658</v>
      </c>
      <c r="I434" s="2">
        <v>44260</v>
      </c>
      <c r="J434" s="126" t="str">
        <f>VLOOKUP(I434,Mapping!$H$2:$I$215,2,0)</f>
        <v>Pre</v>
      </c>
      <c r="K434" s="127" t="str">
        <f>VLOOKUP(I434,Mapping!$H$2:$J$215,3,0)</f>
        <v>Pre</v>
      </c>
      <c r="L434" s="1">
        <v>0</v>
      </c>
      <c r="M434" s="4" t="s">
        <v>170</v>
      </c>
    </row>
    <row r="435" spans="1:13" x14ac:dyDescent="0.35">
      <c r="A435" s="5" t="s">
        <v>36</v>
      </c>
      <c r="B435" s="5" t="s">
        <v>35</v>
      </c>
      <c r="C435" s="5"/>
      <c r="D435" s="5"/>
      <c r="E435" s="5" t="s">
        <v>88</v>
      </c>
      <c r="F435" s="8" t="str">
        <f>VLOOKUP(E435,Mapping!$A$1:$C$71,3,0)</f>
        <v>Apple Search</v>
      </c>
      <c r="G435" s="8" t="str">
        <f>VLOOKUP(E435,Mapping!$A$2:$B$207,2,0)</f>
        <v>Apple Search</v>
      </c>
      <c r="H435" s="1" t="s">
        <v>658</v>
      </c>
      <c r="I435" s="2">
        <v>44261</v>
      </c>
      <c r="J435" s="126" t="str">
        <f>VLOOKUP(I435,Mapping!$H$2:$I$215,2,0)</f>
        <v>Pre</v>
      </c>
      <c r="K435" s="127" t="str">
        <f>VLOOKUP(I435,Mapping!$H$2:$J$215,3,0)</f>
        <v>Pre</v>
      </c>
      <c r="L435" s="1">
        <v>0</v>
      </c>
      <c r="M435" s="4" t="s">
        <v>170</v>
      </c>
    </row>
    <row r="436" spans="1:13" x14ac:dyDescent="0.35">
      <c r="A436" s="5" t="s">
        <v>36</v>
      </c>
      <c r="B436" s="5" t="s">
        <v>35</v>
      </c>
      <c r="C436" s="5"/>
      <c r="D436" s="5"/>
      <c r="E436" s="5" t="s">
        <v>88</v>
      </c>
      <c r="F436" s="8" t="str">
        <f>VLOOKUP(E436,Mapping!$A$1:$C$71,3,0)</f>
        <v>Apple Search</v>
      </c>
      <c r="G436" s="8" t="str">
        <f>VLOOKUP(E436,Mapping!$A$2:$B$207,2,0)</f>
        <v>Apple Search</v>
      </c>
      <c r="H436" s="1" t="s">
        <v>658</v>
      </c>
      <c r="I436" s="2">
        <v>44262</v>
      </c>
      <c r="J436" s="126" t="str">
        <f>VLOOKUP(I436,Mapping!$H$2:$I$215,2,0)</f>
        <v>Pre</v>
      </c>
      <c r="K436" s="127" t="str">
        <f>VLOOKUP(I436,Mapping!$H$2:$J$215,3,0)</f>
        <v>Pre</v>
      </c>
      <c r="L436" s="1">
        <v>0</v>
      </c>
      <c r="M436" s="4" t="s">
        <v>170</v>
      </c>
    </row>
    <row r="437" spans="1:13" x14ac:dyDescent="0.35">
      <c r="A437" s="5" t="s">
        <v>36</v>
      </c>
      <c r="B437" s="5" t="s">
        <v>35</v>
      </c>
      <c r="C437" s="5"/>
      <c r="D437" s="5"/>
      <c r="E437" s="5" t="s">
        <v>88</v>
      </c>
      <c r="F437" s="8" t="str">
        <f>VLOOKUP(E437,Mapping!$A$1:$C$71,3,0)</f>
        <v>Apple Search</v>
      </c>
      <c r="G437" s="8" t="str">
        <f>VLOOKUP(E437,Mapping!$A$2:$B$207,2,0)</f>
        <v>Apple Search</v>
      </c>
      <c r="H437" s="1" t="s">
        <v>658</v>
      </c>
      <c r="I437" s="2">
        <v>44263</v>
      </c>
      <c r="J437" s="126" t="str">
        <f>VLOOKUP(I437,Mapping!$H$2:$I$215,2,0)</f>
        <v>Pre</v>
      </c>
      <c r="K437" s="127" t="str">
        <f>VLOOKUP(I437,Mapping!$H$2:$J$215,3,0)</f>
        <v>Pre</v>
      </c>
      <c r="L437" s="1">
        <v>0</v>
      </c>
      <c r="M437" s="4" t="s">
        <v>170</v>
      </c>
    </row>
    <row r="438" spans="1:13" x14ac:dyDescent="0.35">
      <c r="A438" s="5" t="s">
        <v>36</v>
      </c>
      <c r="B438" s="5" t="s">
        <v>35</v>
      </c>
      <c r="C438" s="5"/>
      <c r="D438" s="5"/>
      <c r="E438" s="5" t="s">
        <v>88</v>
      </c>
      <c r="F438" s="8" t="str">
        <f>VLOOKUP(E438,Mapping!$A$1:$C$71,3,0)</f>
        <v>Apple Search</v>
      </c>
      <c r="G438" s="8" t="str">
        <f>VLOOKUP(E438,Mapping!$A$2:$B$207,2,0)</f>
        <v>Apple Search</v>
      </c>
      <c r="H438" s="1" t="s">
        <v>658</v>
      </c>
      <c r="I438" s="2">
        <v>44264</v>
      </c>
      <c r="J438" s="126" t="str">
        <f>VLOOKUP(I438,Mapping!$H$2:$I$215,2,0)</f>
        <v>Pre</v>
      </c>
      <c r="K438" s="127" t="str">
        <f>VLOOKUP(I438,Mapping!$H$2:$J$215,3,0)</f>
        <v>Pre</v>
      </c>
      <c r="L438" s="1">
        <v>0</v>
      </c>
      <c r="M438" s="4" t="s">
        <v>170</v>
      </c>
    </row>
    <row r="439" spans="1:13" x14ac:dyDescent="0.35">
      <c r="A439" s="5" t="s">
        <v>36</v>
      </c>
      <c r="B439" s="5" t="s">
        <v>35</v>
      </c>
      <c r="C439" s="5"/>
      <c r="D439" s="5"/>
      <c r="E439" s="5" t="s">
        <v>88</v>
      </c>
      <c r="F439" s="8" t="str">
        <f>VLOOKUP(E439,Mapping!$A$1:$C$71,3,0)</f>
        <v>Apple Search</v>
      </c>
      <c r="G439" s="8" t="str">
        <f>VLOOKUP(E439,Mapping!$A$2:$B$207,2,0)</f>
        <v>Apple Search</v>
      </c>
      <c r="H439" s="1" t="s">
        <v>658</v>
      </c>
      <c r="I439" s="2">
        <v>44265</v>
      </c>
      <c r="J439" s="126" t="str">
        <f>VLOOKUP(I439,Mapping!$H$2:$I$215,2,0)</f>
        <v>Pre</v>
      </c>
      <c r="K439" s="127" t="str">
        <f>VLOOKUP(I439,Mapping!$H$2:$J$215,3,0)</f>
        <v>Pre</v>
      </c>
      <c r="L439" s="1">
        <v>0</v>
      </c>
      <c r="M439" s="4" t="s">
        <v>170</v>
      </c>
    </row>
    <row r="440" spans="1:13" x14ac:dyDescent="0.35">
      <c r="A440" s="5" t="s">
        <v>36</v>
      </c>
      <c r="B440" s="5" t="s">
        <v>35</v>
      </c>
      <c r="C440" s="5"/>
      <c r="D440" s="5"/>
      <c r="E440" s="5" t="s">
        <v>88</v>
      </c>
      <c r="F440" s="8" t="str">
        <f>VLOOKUP(E440,Mapping!$A$1:$C$71,3,0)</f>
        <v>Apple Search</v>
      </c>
      <c r="G440" s="8" t="str">
        <f>VLOOKUP(E440,Mapping!$A$2:$B$207,2,0)</f>
        <v>Apple Search</v>
      </c>
      <c r="H440" s="1" t="s">
        <v>658</v>
      </c>
      <c r="I440" s="2">
        <v>44266</v>
      </c>
      <c r="J440" s="126" t="str">
        <f>VLOOKUP(I440,Mapping!$H$2:$I$215,2,0)</f>
        <v>Pre</v>
      </c>
      <c r="K440" s="127" t="str">
        <f>VLOOKUP(I440,Mapping!$H$2:$J$215,3,0)</f>
        <v>Pre</v>
      </c>
      <c r="L440" s="1">
        <v>0</v>
      </c>
      <c r="M440" s="4" t="s">
        <v>170</v>
      </c>
    </row>
    <row r="441" spans="1:13" x14ac:dyDescent="0.35">
      <c r="A441" s="5" t="s">
        <v>36</v>
      </c>
      <c r="B441" s="5" t="s">
        <v>35</v>
      </c>
      <c r="C441" s="5"/>
      <c r="D441" s="5"/>
      <c r="E441" s="5" t="s">
        <v>88</v>
      </c>
      <c r="F441" s="8" t="str">
        <f>VLOOKUP(E441,Mapping!$A$1:$C$71,3,0)</f>
        <v>Apple Search</v>
      </c>
      <c r="G441" s="8" t="str">
        <f>VLOOKUP(E441,Mapping!$A$2:$B$207,2,0)</f>
        <v>Apple Search</v>
      </c>
      <c r="H441" s="1" t="s">
        <v>658</v>
      </c>
      <c r="I441" s="2">
        <v>44267</v>
      </c>
      <c r="J441" s="126" t="str">
        <f>VLOOKUP(I441,Mapping!$H$2:$I$215,2,0)</f>
        <v>Pre</v>
      </c>
      <c r="K441" s="127" t="str">
        <f>VLOOKUP(I441,Mapping!$H$2:$J$215,3,0)</f>
        <v>Pre</v>
      </c>
      <c r="L441" s="1">
        <v>0</v>
      </c>
      <c r="M441" s="4" t="s">
        <v>170</v>
      </c>
    </row>
    <row r="442" spans="1:13" x14ac:dyDescent="0.35">
      <c r="A442" s="5" t="s">
        <v>36</v>
      </c>
      <c r="B442" s="5" t="s">
        <v>35</v>
      </c>
      <c r="C442" s="5"/>
      <c r="D442" s="5"/>
      <c r="E442" s="5" t="s">
        <v>88</v>
      </c>
      <c r="F442" s="8" t="str">
        <f>VLOOKUP(E442,Mapping!$A$1:$C$71,3,0)</f>
        <v>Apple Search</v>
      </c>
      <c r="G442" s="8" t="str">
        <f>VLOOKUP(E442,Mapping!$A$2:$B$207,2,0)</f>
        <v>Apple Search</v>
      </c>
      <c r="H442" s="1" t="s">
        <v>658</v>
      </c>
      <c r="I442" s="2">
        <v>44268</v>
      </c>
      <c r="J442" s="126" t="str">
        <f>VLOOKUP(I442,Mapping!$H$2:$I$215,2,0)</f>
        <v>Pre</v>
      </c>
      <c r="K442" s="127" t="str">
        <f>VLOOKUP(I442,Mapping!$H$2:$J$215,3,0)</f>
        <v>Pre</v>
      </c>
      <c r="L442" s="1">
        <v>0</v>
      </c>
      <c r="M442" s="4" t="s">
        <v>170</v>
      </c>
    </row>
    <row r="443" spans="1:13" x14ac:dyDescent="0.35">
      <c r="A443" s="5" t="s">
        <v>36</v>
      </c>
      <c r="B443" s="5" t="s">
        <v>35</v>
      </c>
      <c r="C443" s="5"/>
      <c r="D443" s="5"/>
      <c r="E443" s="5" t="s">
        <v>88</v>
      </c>
      <c r="F443" s="8" t="str">
        <f>VLOOKUP(E443,Mapping!$A$1:$C$71,3,0)</f>
        <v>Apple Search</v>
      </c>
      <c r="G443" s="8" t="str">
        <f>VLOOKUP(E443,Mapping!$A$2:$B$207,2,0)</f>
        <v>Apple Search</v>
      </c>
      <c r="H443" s="1" t="s">
        <v>658</v>
      </c>
      <c r="I443" s="2">
        <v>44269</v>
      </c>
      <c r="J443" s="126" t="str">
        <f>VLOOKUP(I443,Mapping!$H$2:$I$215,2,0)</f>
        <v>Pre</v>
      </c>
      <c r="K443" s="127" t="str">
        <f>VLOOKUP(I443,Mapping!$H$2:$J$215,3,0)</f>
        <v>Pre</v>
      </c>
      <c r="L443" s="1">
        <v>0</v>
      </c>
      <c r="M443" s="4" t="s">
        <v>170</v>
      </c>
    </row>
    <row r="444" spans="1:13" x14ac:dyDescent="0.35">
      <c r="A444" s="5" t="s">
        <v>36</v>
      </c>
      <c r="B444" s="5" t="s">
        <v>35</v>
      </c>
      <c r="C444" s="5"/>
      <c r="D444" s="5"/>
      <c r="E444" s="5" t="s">
        <v>88</v>
      </c>
      <c r="F444" s="8" t="str">
        <f>VLOOKUP(E444,Mapping!$A$1:$C$71,3,0)</f>
        <v>Apple Search</v>
      </c>
      <c r="G444" s="8" t="str">
        <f>VLOOKUP(E444,Mapping!$A$2:$B$207,2,0)</f>
        <v>Apple Search</v>
      </c>
      <c r="H444" s="1" t="s">
        <v>658</v>
      </c>
      <c r="I444" s="2">
        <v>44270</v>
      </c>
      <c r="J444" s="126" t="str">
        <f>VLOOKUP(I444,Mapping!$H$2:$I$215,2,0)</f>
        <v>Pre</v>
      </c>
      <c r="K444" s="127" t="str">
        <f>VLOOKUP(I444,Mapping!$H$2:$J$215,3,0)</f>
        <v>Pre</v>
      </c>
      <c r="L444" s="1">
        <v>0</v>
      </c>
      <c r="M444" s="4" t="s">
        <v>170</v>
      </c>
    </row>
    <row r="445" spans="1:13" x14ac:dyDescent="0.35">
      <c r="A445" s="5" t="s">
        <v>36</v>
      </c>
      <c r="B445" s="5" t="s">
        <v>35</v>
      </c>
      <c r="C445" s="5"/>
      <c r="D445" s="5"/>
      <c r="E445" s="5" t="s">
        <v>88</v>
      </c>
      <c r="F445" s="8" t="str">
        <f>VLOOKUP(E445,Mapping!$A$1:$C$71,3,0)</f>
        <v>Apple Search</v>
      </c>
      <c r="G445" s="8" t="str">
        <f>VLOOKUP(E445,Mapping!$A$2:$B$207,2,0)</f>
        <v>Apple Search</v>
      </c>
      <c r="H445" s="1" t="s">
        <v>658</v>
      </c>
      <c r="I445" s="2">
        <v>44271</v>
      </c>
      <c r="J445" s="126" t="str">
        <f>VLOOKUP(I445,Mapping!$H$2:$I$215,2,0)</f>
        <v>Pre</v>
      </c>
      <c r="K445" s="127" t="str">
        <f>VLOOKUP(I445,Mapping!$H$2:$J$215,3,0)</f>
        <v>Pre</v>
      </c>
      <c r="L445" s="1">
        <v>0</v>
      </c>
      <c r="M445" s="4" t="s">
        <v>170</v>
      </c>
    </row>
    <row r="446" spans="1:13" x14ac:dyDescent="0.35">
      <c r="A446" s="5" t="s">
        <v>36</v>
      </c>
      <c r="B446" s="5" t="s">
        <v>35</v>
      </c>
      <c r="C446" s="5"/>
      <c r="D446" s="5"/>
      <c r="E446" s="5" t="s">
        <v>88</v>
      </c>
      <c r="F446" s="8" t="str">
        <f>VLOOKUP(E446,Mapping!$A$1:$C$71,3,0)</f>
        <v>Apple Search</v>
      </c>
      <c r="G446" s="8" t="str">
        <f>VLOOKUP(E446,Mapping!$A$2:$B$207,2,0)</f>
        <v>Apple Search</v>
      </c>
      <c r="H446" s="1" t="s">
        <v>658</v>
      </c>
      <c r="I446" s="2">
        <v>44272</v>
      </c>
      <c r="J446" s="126" t="str">
        <f>VLOOKUP(I446,Mapping!$H$2:$I$215,2,0)</f>
        <v>Pre</v>
      </c>
      <c r="K446" s="127" t="str">
        <f>VLOOKUP(I446,Mapping!$H$2:$J$215,3,0)</f>
        <v>Pre</v>
      </c>
      <c r="L446" s="1">
        <v>0</v>
      </c>
      <c r="M446" s="4" t="s">
        <v>170</v>
      </c>
    </row>
    <row r="447" spans="1:13" x14ac:dyDescent="0.35">
      <c r="A447" s="5" t="s">
        <v>36</v>
      </c>
      <c r="B447" s="5" t="s">
        <v>35</v>
      </c>
      <c r="C447" s="5"/>
      <c r="D447" s="5"/>
      <c r="E447" s="5" t="s">
        <v>88</v>
      </c>
      <c r="F447" s="8" t="str">
        <f>VLOOKUP(E447,Mapping!$A$1:$C$71,3,0)</f>
        <v>Apple Search</v>
      </c>
      <c r="G447" s="8" t="str">
        <f>VLOOKUP(E447,Mapping!$A$2:$B$207,2,0)</f>
        <v>Apple Search</v>
      </c>
      <c r="H447" s="1" t="s">
        <v>658</v>
      </c>
      <c r="I447" s="2">
        <v>44273</v>
      </c>
      <c r="J447" s="126" t="str">
        <f>VLOOKUP(I447,Mapping!$H$2:$I$215,2,0)</f>
        <v>Pre</v>
      </c>
      <c r="K447" s="127" t="str">
        <f>VLOOKUP(I447,Mapping!$H$2:$J$215,3,0)</f>
        <v>Pre</v>
      </c>
      <c r="L447" s="1">
        <v>0</v>
      </c>
      <c r="M447" s="4" t="s">
        <v>170</v>
      </c>
    </row>
    <row r="448" spans="1:13" x14ac:dyDescent="0.35">
      <c r="A448" s="5" t="s">
        <v>36</v>
      </c>
      <c r="B448" s="5" t="s">
        <v>35</v>
      </c>
      <c r="C448" s="5"/>
      <c r="D448" s="5"/>
      <c r="E448" s="5" t="s">
        <v>88</v>
      </c>
      <c r="F448" s="8" t="str">
        <f>VLOOKUP(E448,Mapping!$A$1:$C$71,3,0)</f>
        <v>Apple Search</v>
      </c>
      <c r="G448" s="8" t="str">
        <f>VLOOKUP(E448,Mapping!$A$2:$B$207,2,0)</f>
        <v>Apple Search</v>
      </c>
      <c r="H448" s="1" t="s">
        <v>658</v>
      </c>
      <c r="I448" s="2">
        <v>44274</v>
      </c>
      <c r="J448" s="126" t="str">
        <f>VLOOKUP(I448,Mapping!$H$2:$I$215,2,0)</f>
        <v>Pre</v>
      </c>
      <c r="K448" s="127" t="str">
        <f>VLOOKUP(I448,Mapping!$H$2:$J$215,3,0)</f>
        <v>Pre</v>
      </c>
      <c r="L448" s="1">
        <v>0</v>
      </c>
      <c r="M448" s="4" t="s">
        <v>170</v>
      </c>
    </row>
    <row r="449" spans="1:13" x14ac:dyDescent="0.35">
      <c r="A449" s="5" t="s">
        <v>36</v>
      </c>
      <c r="B449" s="5" t="s">
        <v>35</v>
      </c>
      <c r="C449" s="5"/>
      <c r="D449" s="5"/>
      <c r="E449" s="5" t="s">
        <v>88</v>
      </c>
      <c r="F449" s="8" t="str">
        <f>VLOOKUP(E449,Mapping!$A$1:$C$71,3,0)</f>
        <v>Apple Search</v>
      </c>
      <c r="G449" s="8" t="str">
        <f>VLOOKUP(E449,Mapping!$A$2:$B$207,2,0)</f>
        <v>Apple Search</v>
      </c>
      <c r="H449" s="1" t="s">
        <v>658</v>
      </c>
      <c r="I449" s="2">
        <v>44275</v>
      </c>
      <c r="J449" s="126" t="str">
        <f>VLOOKUP(I449,Mapping!$H$2:$I$215,2,0)</f>
        <v>Pre</v>
      </c>
      <c r="K449" s="127" t="str">
        <f>VLOOKUP(I449,Mapping!$H$2:$J$215,3,0)</f>
        <v>Pre</v>
      </c>
      <c r="L449" s="1">
        <v>0</v>
      </c>
      <c r="M449" s="4" t="s">
        <v>170</v>
      </c>
    </row>
    <row r="450" spans="1:13" x14ac:dyDescent="0.35">
      <c r="A450" s="5" t="s">
        <v>36</v>
      </c>
      <c r="B450" s="5" t="s">
        <v>35</v>
      </c>
      <c r="C450" s="5"/>
      <c r="D450" s="5"/>
      <c r="E450" s="5" t="s">
        <v>88</v>
      </c>
      <c r="F450" s="8" t="str">
        <f>VLOOKUP(E450,Mapping!$A$1:$C$71,3,0)</f>
        <v>Apple Search</v>
      </c>
      <c r="G450" s="8" t="str">
        <f>VLOOKUP(E450,Mapping!$A$2:$B$207,2,0)</f>
        <v>Apple Search</v>
      </c>
      <c r="H450" s="1" t="s">
        <v>658</v>
      </c>
      <c r="I450" s="2">
        <v>44276</v>
      </c>
      <c r="J450" s="126" t="str">
        <f>VLOOKUP(I450,Mapping!$H$2:$I$215,2,0)</f>
        <v>Pre</v>
      </c>
      <c r="K450" s="127" t="str">
        <f>VLOOKUP(I450,Mapping!$H$2:$J$215,3,0)</f>
        <v>Pre</v>
      </c>
      <c r="L450" s="1">
        <v>0</v>
      </c>
      <c r="M450" s="4" t="s">
        <v>170</v>
      </c>
    </row>
    <row r="451" spans="1:13" x14ac:dyDescent="0.35">
      <c r="A451" s="5" t="s">
        <v>36</v>
      </c>
      <c r="B451" s="5" t="s">
        <v>35</v>
      </c>
      <c r="C451" s="5"/>
      <c r="D451" s="5"/>
      <c r="E451" s="5" t="s">
        <v>88</v>
      </c>
      <c r="F451" s="8" t="str">
        <f>VLOOKUP(E451,Mapping!$A$1:$C$71,3,0)</f>
        <v>Apple Search</v>
      </c>
      <c r="G451" s="8" t="str">
        <f>VLOOKUP(E451,Mapping!$A$2:$B$207,2,0)</f>
        <v>Apple Search</v>
      </c>
      <c r="H451" s="1" t="s">
        <v>658</v>
      </c>
      <c r="I451" s="2">
        <v>44277</v>
      </c>
      <c r="J451" s="126" t="str">
        <f>VLOOKUP(I451,Mapping!$H$2:$I$215,2,0)</f>
        <v>Pre</v>
      </c>
      <c r="K451" s="127" t="str">
        <f>VLOOKUP(I451,Mapping!$H$2:$J$215,3,0)</f>
        <v>Pre</v>
      </c>
      <c r="L451" s="1">
        <v>0</v>
      </c>
      <c r="M451" s="4" t="s">
        <v>170</v>
      </c>
    </row>
    <row r="452" spans="1:13" x14ac:dyDescent="0.35">
      <c r="A452" s="5" t="s">
        <v>36</v>
      </c>
      <c r="B452" s="5" t="s">
        <v>35</v>
      </c>
      <c r="C452" s="5"/>
      <c r="D452" s="5"/>
      <c r="E452" s="5" t="s">
        <v>88</v>
      </c>
      <c r="F452" s="8" t="str">
        <f>VLOOKUP(E452,Mapping!$A$1:$C$71,3,0)</f>
        <v>Apple Search</v>
      </c>
      <c r="G452" s="8" t="str">
        <f>VLOOKUP(E452,Mapping!$A$2:$B$207,2,0)</f>
        <v>Apple Search</v>
      </c>
      <c r="H452" s="1" t="s">
        <v>658</v>
      </c>
      <c r="I452" s="2">
        <v>44278</v>
      </c>
      <c r="J452" s="126" t="str">
        <f>VLOOKUP(I452,Mapping!$H$2:$I$215,2,0)</f>
        <v>Pre</v>
      </c>
      <c r="K452" s="127" t="str">
        <f>VLOOKUP(I452,Mapping!$H$2:$J$215,3,0)</f>
        <v>Pre</v>
      </c>
      <c r="L452" s="1">
        <v>0</v>
      </c>
      <c r="M452" s="4" t="s">
        <v>170</v>
      </c>
    </row>
    <row r="453" spans="1:13" x14ac:dyDescent="0.35">
      <c r="A453" s="5" t="s">
        <v>36</v>
      </c>
      <c r="B453" s="5" t="s">
        <v>35</v>
      </c>
      <c r="C453" s="5"/>
      <c r="D453" s="5"/>
      <c r="E453" s="5" t="s">
        <v>88</v>
      </c>
      <c r="F453" s="8" t="str">
        <f>VLOOKUP(E453,Mapping!$A$1:$C$71,3,0)</f>
        <v>Apple Search</v>
      </c>
      <c r="G453" s="8" t="str">
        <f>VLOOKUP(E453,Mapping!$A$2:$B$207,2,0)</f>
        <v>Apple Search</v>
      </c>
      <c r="H453" s="1" t="s">
        <v>658</v>
      </c>
      <c r="I453" s="2">
        <v>44279</v>
      </c>
      <c r="J453" s="126" t="str">
        <f>VLOOKUP(I453,Mapping!$H$2:$I$215,2,0)</f>
        <v>Pre</v>
      </c>
      <c r="K453" s="127" t="str">
        <f>VLOOKUP(I453,Mapping!$H$2:$J$215,3,0)</f>
        <v>Pre</v>
      </c>
      <c r="L453" s="1">
        <v>0</v>
      </c>
      <c r="M453" s="4" t="s">
        <v>170</v>
      </c>
    </row>
    <row r="454" spans="1:13" x14ac:dyDescent="0.35">
      <c r="A454" s="5" t="s">
        <v>36</v>
      </c>
      <c r="B454" s="5" t="s">
        <v>35</v>
      </c>
      <c r="C454" s="5"/>
      <c r="D454" s="5"/>
      <c r="E454" s="5" t="s">
        <v>88</v>
      </c>
      <c r="F454" s="8" t="str">
        <f>VLOOKUP(E454,Mapping!$A$1:$C$71,3,0)</f>
        <v>Apple Search</v>
      </c>
      <c r="G454" s="8" t="str">
        <f>VLOOKUP(E454,Mapping!$A$2:$B$207,2,0)</f>
        <v>Apple Search</v>
      </c>
      <c r="H454" s="1" t="s">
        <v>658</v>
      </c>
      <c r="I454" s="2">
        <v>44280</v>
      </c>
      <c r="J454" s="126" t="str">
        <f>VLOOKUP(I454,Mapping!$H$2:$I$215,2,0)</f>
        <v>Pre</v>
      </c>
      <c r="K454" s="127" t="str">
        <f>VLOOKUP(I454,Mapping!$H$2:$J$215,3,0)</f>
        <v>Pre</v>
      </c>
      <c r="L454" s="1">
        <v>0</v>
      </c>
      <c r="M454" s="4" t="s">
        <v>170</v>
      </c>
    </row>
    <row r="455" spans="1:13" x14ac:dyDescent="0.35">
      <c r="A455" s="5" t="s">
        <v>36</v>
      </c>
      <c r="B455" s="5" t="s">
        <v>35</v>
      </c>
      <c r="C455" s="5"/>
      <c r="D455" s="5"/>
      <c r="E455" s="5" t="s">
        <v>88</v>
      </c>
      <c r="F455" s="8" t="str">
        <f>VLOOKUP(E455,Mapping!$A$1:$C$71,3,0)</f>
        <v>Apple Search</v>
      </c>
      <c r="G455" s="8" t="str">
        <f>VLOOKUP(E455,Mapping!$A$2:$B$207,2,0)</f>
        <v>Apple Search</v>
      </c>
      <c r="H455" s="1" t="s">
        <v>658</v>
      </c>
      <c r="I455" s="2">
        <v>44281</v>
      </c>
      <c r="J455" s="126" t="str">
        <f>VLOOKUP(I455,Mapping!$H$2:$I$215,2,0)</f>
        <v>Pre</v>
      </c>
      <c r="K455" s="127" t="str">
        <f>VLOOKUP(I455,Mapping!$H$2:$J$215,3,0)</f>
        <v>Pre</v>
      </c>
      <c r="L455" s="1">
        <v>0</v>
      </c>
      <c r="M455" s="4" t="s">
        <v>170</v>
      </c>
    </row>
    <row r="456" spans="1:13" x14ac:dyDescent="0.35">
      <c r="A456" s="5" t="s">
        <v>36</v>
      </c>
      <c r="B456" s="5" t="s">
        <v>35</v>
      </c>
      <c r="C456" s="5"/>
      <c r="D456" s="5"/>
      <c r="E456" s="5" t="s">
        <v>88</v>
      </c>
      <c r="F456" s="8" t="str">
        <f>VLOOKUP(E456,Mapping!$A$1:$C$71,3,0)</f>
        <v>Apple Search</v>
      </c>
      <c r="G456" s="8" t="str">
        <f>VLOOKUP(E456,Mapping!$A$2:$B$207,2,0)</f>
        <v>Apple Search</v>
      </c>
      <c r="H456" s="1" t="s">
        <v>658</v>
      </c>
      <c r="I456" s="2">
        <v>44282</v>
      </c>
      <c r="J456" s="126" t="str">
        <f>VLOOKUP(I456,Mapping!$H$2:$I$215,2,0)</f>
        <v>Pre</v>
      </c>
      <c r="K456" s="127" t="str">
        <f>VLOOKUP(I456,Mapping!$H$2:$J$215,3,0)</f>
        <v>Pre</v>
      </c>
      <c r="L456" s="1">
        <v>0</v>
      </c>
      <c r="M456" s="4" t="s">
        <v>170</v>
      </c>
    </row>
    <row r="457" spans="1:13" x14ac:dyDescent="0.35">
      <c r="A457" s="5" t="s">
        <v>36</v>
      </c>
      <c r="B457" s="5" t="s">
        <v>35</v>
      </c>
      <c r="C457" s="5"/>
      <c r="D457" s="5"/>
      <c r="E457" s="5" t="s">
        <v>88</v>
      </c>
      <c r="F457" s="8" t="str">
        <f>VLOOKUP(E457,Mapping!$A$1:$C$71,3,0)</f>
        <v>Apple Search</v>
      </c>
      <c r="G457" s="8" t="str">
        <f>VLOOKUP(E457,Mapping!$A$2:$B$207,2,0)</f>
        <v>Apple Search</v>
      </c>
      <c r="H457" s="1" t="s">
        <v>658</v>
      </c>
      <c r="I457" s="2">
        <v>44283</v>
      </c>
      <c r="J457" s="126" t="str">
        <f>VLOOKUP(I457,Mapping!$H$2:$I$215,2,0)</f>
        <v>Pre</v>
      </c>
      <c r="K457" s="127" t="str">
        <f>VLOOKUP(I457,Mapping!$H$2:$J$215,3,0)</f>
        <v>Pre</v>
      </c>
      <c r="L457" s="1">
        <v>0</v>
      </c>
      <c r="M457" s="4" t="s">
        <v>170</v>
      </c>
    </row>
    <row r="458" spans="1:13" x14ac:dyDescent="0.35">
      <c r="A458" s="5" t="s">
        <v>36</v>
      </c>
      <c r="B458" s="5" t="s">
        <v>35</v>
      </c>
      <c r="C458" s="5"/>
      <c r="D458" s="5"/>
      <c r="E458" s="5" t="s">
        <v>88</v>
      </c>
      <c r="F458" s="8" t="str">
        <f>VLOOKUP(E458,Mapping!$A$1:$C$71,3,0)</f>
        <v>Apple Search</v>
      </c>
      <c r="G458" s="8" t="str">
        <f>VLOOKUP(E458,Mapping!$A$2:$B$207,2,0)</f>
        <v>Apple Search</v>
      </c>
      <c r="H458" s="1" t="s">
        <v>658</v>
      </c>
      <c r="I458" s="2">
        <v>44284</v>
      </c>
      <c r="J458" s="126" t="str">
        <f>VLOOKUP(I458,Mapping!$H$2:$I$215,2,0)</f>
        <v>Pre</v>
      </c>
      <c r="K458" s="127" t="str">
        <f>VLOOKUP(I458,Mapping!$H$2:$J$215,3,0)</f>
        <v>Pre</v>
      </c>
      <c r="L458" s="1">
        <v>0</v>
      </c>
      <c r="M458" s="4" t="s">
        <v>170</v>
      </c>
    </row>
    <row r="459" spans="1:13" x14ac:dyDescent="0.35">
      <c r="A459" s="5" t="s">
        <v>36</v>
      </c>
      <c r="B459" s="5" t="s">
        <v>35</v>
      </c>
      <c r="C459" s="5"/>
      <c r="D459" s="5"/>
      <c r="E459" s="5" t="s">
        <v>88</v>
      </c>
      <c r="F459" s="8" t="str">
        <f>VLOOKUP(E459,Mapping!$A$1:$C$71,3,0)</f>
        <v>Apple Search</v>
      </c>
      <c r="G459" s="8" t="str">
        <f>VLOOKUP(E459,Mapping!$A$2:$B$207,2,0)</f>
        <v>Apple Search</v>
      </c>
      <c r="H459" s="1" t="s">
        <v>658</v>
      </c>
      <c r="I459" s="2">
        <v>44285</v>
      </c>
      <c r="J459" s="126" t="str">
        <f>VLOOKUP(I459,Mapping!$H$2:$I$215,2,0)</f>
        <v>Pre</v>
      </c>
      <c r="K459" s="127" t="str">
        <f>VLOOKUP(I459,Mapping!$H$2:$J$215,3,0)</f>
        <v>Pre</v>
      </c>
      <c r="L459" s="1">
        <v>0</v>
      </c>
      <c r="M459" s="4" t="s">
        <v>170</v>
      </c>
    </row>
    <row r="460" spans="1:13" x14ac:dyDescent="0.35">
      <c r="A460" s="5" t="s">
        <v>36</v>
      </c>
      <c r="B460" s="5" t="s">
        <v>35</v>
      </c>
      <c r="C460" s="5"/>
      <c r="D460" s="5"/>
      <c r="E460" s="5" t="s">
        <v>88</v>
      </c>
      <c r="F460" s="8" t="str">
        <f>VLOOKUP(E460,Mapping!$A$1:$C$71,3,0)</f>
        <v>Apple Search</v>
      </c>
      <c r="G460" s="8" t="str">
        <f>VLOOKUP(E460,Mapping!$A$2:$B$207,2,0)</f>
        <v>Apple Search</v>
      </c>
      <c r="H460" s="1" t="s">
        <v>658</v>
      </c>
      <c r="I460" s="2">
        <v>44286</v>
      </c>
      <c r="J460" s="126" t="str">
        <f>VLOOKUP(I460,Mapping!$H$2:$I$215,2,0)</f>
        <v>Pre</v>
      </c>
      <c r="K460" s="127" t="str">
        <f>VLOOKUP(I460,Mapping!$H$2:$J$215,3,0)</f>
        <v>Pre</v>
      </c>
      <c r="L460" s="1">
        <v>0</v>
      </c>
      <c r="M460" s="4" t="s">
        <v>170</v>
      </c>
    </row>
    <row r="461" spans="1:13" x14ac:dyDescent="0.35">
      <c r="A461" s="5" t="s">
        <v>36</v>
      </c>
      <c r="B461" s="5" t="s">
        <v>35</v>
      </c>
      <c r="C461" s="5"/>
      <c r="D461" s="5"/>
      <c r="E461" s="5" t="s">
        <v>88</v>
      </c>
      <c r="F461" s="8" t="str">
        <f>VLOOKUP(E461,Mapping!$A$1:$C$71,3,0)</f>
        <v>Apple Search</v>
      </c>
      <c r="G461" s="8" t="str">
        <f>VLOOKUP(E461,Mapping!$A$2:$B$207,2,0)</f>
        <v>Apple Search</v>
      </c>
      <c r="H461" s="1" t="s">
        <v>658</v>
      </c>
      <c r="I461" s="2">
        <v>44287</v>
      </c>
      <c r="J461" s="126" t="str">
        <f>VLOOKUP(I461,Mapping!$H$2:$I$215,2,0)</f>
        <v>Pre</v>
      </c>
      <c r="K461" s="127" t="str">
        <f>VLOOKUP(I461,Mapping!$H$2:$J$215,3,0)</f>
        <v>Pre</v>
      </c>
      <c r="L461" s="1">
        <v>0</v>
      </c>
      <c r="M461" s="4" t="s">
        <v>170</v>
      </c>
    </row>
    <row r="462" spans="1:13" x14ac:dyDescent="0.35">
      <c r="A462" s="5" t="s">
        <v>36</v>
      </c>
      <c r="B462" s="5" t="s">
        <v>35</v>
      </c>
      <c r="C462" s="5"/>
      <c r="D462" s="5"/>
      <c r="E462" s="5" t="s">
        <v>88</v>
      </c>
      <c r="F462" s="8" t="str">
        <f>VLOOKUP(E462,Mapping!$A$1:$C$71,3,0)</f>
        <v>Apple Search</v>
      </c>
      <c r="G462" s="8" t="str">
        <f>VLOOKUP(E462,Mapping!$A$2:$B$207,2,0)</f>
        <v>Apple Search</v>
      </c>
      <c r="H462" s="1" t="s">
        <v>658</v>
      </c>
      <c r="I462" s="2">
        <v>44288</v>
      </c>
      <c r="J462" s="126" t="str">
        <f>VLOOKUP(I462,Mapping!$H$2:$I$215,2,0)</f>
        <v>Pre</v>
      </c>
      <c r="K462" s="127" t="str">
        <f>VLOOKUP(I462,Mapping!$H$2:$J$215,3,0)</f>
        <v>Pre</v>
      </c>
      <c r="L462" s="1">
        <v>0</v>
      </c>
      <c r="M462" s="4" t="s">
        <v>170</v>
      </c>
    </row>
    <row r="463" spans="1:13" x14ac:dyDescent="0.35">
      <c r="A463" s="5" t="s">
        <v>36</v>
      </c>
      <c r="B463" s="5" t="s">
        <v>35</v>
      </c>
      <c r="C463" s="5"/>
      <c r="D463" s="5"/>
      <c r="E463" s="5" t="s">
        <v>88</v>
      </c>
      <c r="F463" s="8" t="str">
        <f>VLOOKUP(E463,Mapping!$A$1:$C$71,3,0)</f>
        <v>Apple Search</v>
      </c>
      <c r="G463" s="8" t="str">
        <f>VLOOKUP(E463,Mapping!$A$2:$B$207,2,0)</f>
        <v>Apple Search</v>
      </c>
      <c r="H463" s="1" t="s">
        <v>658</v>
      </c>
      <c r="I463" s="2">
        <v>44289</v>
      </c>
      <c r="J463" s="126" t="str">
        <f>VLOOKUP(I463,Mapping!$H$2:$I$215,2,0)</f>
        <v>Pre</v>
      </c>
      <c r="K463" s="127" t="str">
        <f>VLOOKUP(I463,Mapping!$H$2:$J$215,3,0)</f>
        <v>Pre</v>
      </c>
      <c r="L463" s="1">
        <v>0</v>
      </c>
      <c r="M463" s="4" t="s">
        <v>170</v>
      </c>
    </row>
    <row r="464" spans="1:13" x14ac:dyDescent="0.35">
      <c r="A464" s="5" t="s">
        <v>36</v>
      </c>
      <c r="B464" s="5" t="s">
        <v>35</v>
      </c>
      <c r="C464" s="5"/>
      <c r="D464" s="5"/>
      <c r="E464" s="5" t="s">
        <v>88</v>
      </c>
      <c r="F464" s="8" t="str">
        <f>VLOOKUP(E464,Mapping!$A$1:$C$71,3,0)</f>
        <v>Apple Search</v>
      </c>
      <c r="G464" s="8" t="str">
        <f>VLOOKUP(E464,Mapping!$A$2:$B$207,2,0)</f>
        <v>Apple Search</v>
      </c>
      <c r="H464" s="1" t="s">
        <v>658</v>
      </c>
      <c r="I464" s="2">
        <v>44290</v>
      </c>
      <c r="J464" s="126" t="str">
        <f>VLOOKUP(I464,Mapping!$H$2:$I$215,2,0)</f>
        <v>Pre</v>
      </c>
      <c r="K464" s="127" t="str">
        <f>VLOOKUP(I464,Mapping!$H$2:$J$215,3,0)</f>
        <v>Pre</v>
      </c>
      <c r="L464" s="1">
        <v>0</v>
      </c>
      <c r="M464" s="4" t="s">
        <v>170</v>
      </c>
    </row>
    <row r="465" spans="1:13" x14ac:dyDescent="0.35">
      <c r="A465" s="5" t="s">
        <v>36</v>
      </c>
      <c r="B465" s="5" t="s">
        <v>35</v>
      </c>
      <c r="C465" s="5"/>
      <c r="D465" s="5"/>
      <c r="E465" s="5" t="s">
        <v>88</v>
      </c>
      <c r="F465" s="8" t="str">
        <f>VLOOKUP(E465,Mapping!$A$1:$C$71,3,0)</f>
        <v>Apple Search</v>
      </c>
      <c r="G465" s="8" t="str">
        <f>VLOOKUP(E465,Mapping!$A$2:$B$207,2,0)</f>
        <v>Apple Search</v>
      </c>
      <c r="H465" s="1" t="s">
        <v>658</v>
      </c>
      <c r="I465" s="2">
        <v>44291</v>
      </c>
      <c r="J465" s="126" t="str">
        <f>VLOOKUP(I465,Mapping!$H$2:$I$215,2,0)</f>
        <v>Pre</v>
      </c>
      <c r="K465" s="127" t="str">
        <f>VLOOKUP(I465,Mapping!$H$2:$J$215,3,0)</f>
        <v>Pre</v>
      </c>
      <c r="L465" s="1">
        <v>0</v>
      </c>
      <c r="M465" s="4" t="s">
        <v>170</v>
      </c>
    </row>
    <row r="466" spans="1:13" x14ac:dyDescent="0.35">
      <c r="A466" s="5" t="s">
        <v>36</v>
      </c>
      <c r="B466" s="5" t="s">
        <v>35</v>
      </c>
      <c r="C466" s="5"/>
      <c r="D466" s="5"/>
      <c r="E466" s="5" t="s">
        <v>88</v>
      </c>
      <c r="F466" s="8" t="str">
        <f>VLOOKUP(E466,Mapping!$A$1:$C$71,3,0)</f>
        <v>Apple Search</v>
      </c>
      <c r="G466" s="8" t="str">
        <f>VLOOKUP(E466,Mapping!$A$2:$B$207,2,0)</f>
        <v>Apple Search</v>
      </c>
      <c r="H466" s="1" t="s">
        <v>658</v>
      </c>
      <c r="I466" s="2">
        <v>44292</v>
      </c>
      <c r="J466" s="126" t="str">
        <f>VLOOKUP(I466,Mapping!$H$2:$I$215,2,0)</f>
        <v>Pre</v>
      </c>
      <c r="K466" s="127" t="str">
        <f>VLOOKUP(I466,Mapping!$H$2:$J$215,3,0)</f>
        <v>Pre</v>
      </c>
      <c r="L466" s="1">
        <v>0</v>
      </c>
      <c r="M466" s="4" t="s">
        <v>170</v>
      </c>
    </row>
    <row r="467" spans="1:13" x14ac:dyDescent="0.35">
      <c r="A467" s="5" t="s">
        <v>36</v>
      </c>
      <c r="B467" s="5" t="s">
        <v>35</v>
      </c>
      <c r="C467" s="5"/>
      <c r="D467" s="5"/>
      <c r="E467" s="5" t="s">
        <v>88</v>
      </c>
      <c r="F467" s="8" t="str">
        <f>VLOOKUP(E467,Mapping!$A$1:$C$71,3,0)</f>
        <v>Apple Search</v>
      </c>
      <c r="G467" s="8" t="str">
        <f>VLOOKUP(E467,Mapping!$A$2:$B$207,2,0)</f>
        <v>Apple Search</v>
      </c>
      <c r="H467" s="1" t="s">
        <v>658</v>
      </c>
      <c r="I467" s="2">
        <v>44293</v>
      </c>
      <c r="J467" s="126" t="str">
        <f>VLOOKUP(I467,Mapping!$H$2:$I$215,2,0)</f>
        <v>Pre</v>
      </c>
      <c r="K467" s="127" t="str">
        <f>VLOOKUP(I467,Mapping!$H$2:$J$215,3,0)</f>
        <v>Pre</v>
      </c>
      <c r="L467" s="1">
        <v>0</v>
      </c>
      <c r="M467" s="4" t="s">
        <v>170</v>
      </c>
    </row>
    <row r="468" spans="1:13" x14ac:dyDescent="0.35">
      <c r="A468" s="5" t="s">
        <v>36</v>
      </c>
      <c r="B468" s="5" t="s">
        <v>35</v>
      </c>
      <c r="C468" s="5"/>
      <c r="D468" s="5"/>
      <c r="E468" s="5" t="s">
        <v>88</v>
      </c>
      <c r="F468" s="8" t="str">
        <f>VLOOKUP(E468,Mapping!$A$1:$C$71,3,0)</f>
        <v>Apple Search</v>
      </c>
      <c r="G468" s="8" t="str">
        <f>VLOOKUP(E468,Mapping!$A$2:$B$207,2,0)</f>
        <v>Apple Search</v>
      </c>
      <c r="H468" s="1" t="s">
        <v>658</v>
      </c>
      <c r="I468" s="2">
        <v>44294</v>
      </c>
      <c r="J468" s="126" t="str">
        <f>VLOOKUP(I468,Mapping!$H$2:$I$215,2,0)</f>
        <v>Pre</v>
      </c>
      <c r="K468" s="127" t="str">
        <f>VLOOKUP(I468,Mapping!$H$2:$J$215,3,0)</f>
        <v>Pre</v>
      </c>
      <c r="L468" s="1">
        <v>0</v>
      </c>
      <c r="M468" s="4" t="s">
        <v>170</v>
      </c>
    </row>
    <row r="469" spans="1:13" x14ac:dyDescent="0.35">
      <c r="A469" s="5" t="s">
        <v>36</v>
      </c>
      <c r="B469" s="5" t="s">
        <v>35</v>
      </c>
      <c r="C469" s="5"/>
      <c r="D469" s="5"/>
      <c r="E469" s="5" t="s">
        <v>88</v>
      </c>
      <c r="F469" s="8" t="str">
        <f>VLOOKUP(E469,Mapping!$A$1:$C$71,3,0)</f>
        <v>Apple Search</v>
      </c>
      <c r="G469" s="8" t="str">
        <f>VLOOKUP(E469,Mapping!$A$2:$B$207,2,0)</f>
        <v>Apple Search</v>
      </c>
      <c r="H469" s="1" t="s">
        <v>658</v>
      </c>
      <c r="I469" s="2">
        <v>44295</v>
      </c>
      <c r="J469" s="126" t="str">
        <f>VLOOKUP(I469,Mapping!$H$2:$I$215,2,0)</f>
        <v>Pre</v>
      </c>
      <c r="K469" s="127" t="str">
        <f>VLOOKUP(I469,Mapping!$H$2:$J$215,3,0)</f>
        <v>Pre</v>
      </c>
      <c r="L469" s="1">
        <v>0</v>
      </c>
      <c r="M469" s="4" t="s">
        <v>170</v>
      </c>
    </row>
    <row r="470" spans="1:13" x14ac:dyDescent="0.35">
      <c r="A470" s="5" t="s">
        <v>36</v>
      </c>
      <c r="B470" s="5" t="s">
        <v>35</v>
      </c>
      <c r="C470" s="5"/>
      <c r="D470" s="5"/>
      <c r="E470" s="5" t="s">
        <v>88</v>
      </c>
      <c r="F470" s="8" t="str">
        <f>VLOOKUP(E470,Mapping!$A$1:$C$71,3,0)</f>
        <v>Apple Search</v>
      </c>
      <c r="G470" s="8" t="str">
        <f>VLOOKUP(E470,Mapping!$A$2:$B$207,2,0)</f>
        <v>Apple Search</v>
      </c>
      <c r="H470" s="1" t="s">
        <v>658</v>
      </c>
      <c r="I470" s="2">
        <v>44296</v>
      </c>
      <c r="J470" s="126" t="str">
        <f>VLOOKUP(I470,Mapping!$H$2:$I$215,2,0)</f>
        <v>Pre</v>
      </c>
      <c r="K470" s="127" t="str">
        <f>VLOOKUP(I470,Mapping!$H$2:$J$215,3,0)</f>
        <v>Pre</v>
      </c>
      <c r="L470" s="1">
        <v>0</v>
      </c>
      <c r="M470" s="4" t="s">
        <v>170</v>
      </c>
    </row>
    <row r="471" spans="1:13" x14ac:dyDescent="0.35">
      <c r="A471" s="5" t="s">
        <v>36</v>
      </c>
      <c r="B471" s="5" t="s">
        <v>35</v>
      </c>
      <c r="C471" s="5"/>
      <c r="D471" s="5"/>
      <c r="E471" s="5" t="s">
        <v>88</v>
      </c>
      <c r="F471" s="8" t="str">
        <f>VLOOKUP(E471,Mapping!$A$1:$C$71,3,0)</f>
        <v>Apple Search</v>
      </c>
      <c r="G471" s="8" t="str">
        <f>VLOOKUP(E471,Mapping!$A$2:$B$207,2,0)</f>
        <v>Apple Search</v>
      </c>
      <c r="H471" s="1" t="s">
        <v>658</v>
      </c>
      <c r="I471" s="2">
        <v>44297</v>
      </c>
      <c r="J471" s="126" t="str">
        <f>VLOOKUP(I471,Mapping!$H$2:$I$215,2,0)</f>
        <v>Pre</v>
      </c>
      <c r="K471" s="127" t="str">
        <f>VLOOKUP(I471,Mapping!$H$2:$J$215,3,0)</f>
        <v>Pre</v>
      </c>
      <c r="L471" s="1">
        <v>0</v>
      </c>
      <c r="M471" s="4" t="s">
        <v>170</v>
      </c>
    </row>
    <row r="472" spans="1:13" x14ac:dyDescent="0.35">
      <c r="A472" s="5" t="s">
        <v>36</v>
      </c>
      <c r="B472" s="5" t="s">
        <v>35</v>
      </c>
      <c r="C472" s="5"/>
      <c r="D472" s="5"/>
      <c r="E472" s="5" t="s">
        <v>88</v>
      </c>
      <c r="F472" s="8" t="str">
        <f>VLOOKUP(E472,Mapping!$A$1:$C$71,3,0)</f>
        <v>Apple Search</v>
      </c>
      <c r="G472" s="8" t="str">
        <f>VLOOKUP(E472,Mapping!$A$2:$B$207,2,0)</f>
        <v>Apple Search</v>
      </c>
      <c r="H472" s="1" t="s">
        <v>658</v>
      </c>
      <c r="I472" s="2">
        <v>44298</v>
      </c>
      <c r="J472" s="126" t="str">
        <f>VLOOKUP(I472,Mapping!$H$2:$I$215,2,0)</f>
        <v>Pre</v>
      </c>
      <c r="K472" s="127" t="str">
        <f>VLOOKUP(I472,Mapping!$H$2:$J$215,3,0)</f>
        <v>Pre</v>
      </c>
      <c r="L472" s="1">
        <v>0</v>
      </c>
      <c r="M472" s="4" t="s">
        <v>170</v>
      </c>
    </row>
    <row r="473" spans="1:13" x14ac:dyDescent="0.35">
      <c r="A473" s="5" t="s">
        <v>36</v>
      </c>
      <c r="B473" s="5" t="s">
        <v>35</v>
      </c>
      <c r="C473" s="5"/>
      <c r="D473" s="5"/>
      <c r="E473" s="5" t="s">
        <v>88</v>
      </c>
      <c r="F473" s="8" t="str">
        <f>VLOOKUP(E473,Mapping!$A$1:$C$71,3,0)</f>
        <v>Apple Search</v>
      </c>
      <c r="G473" s="8" t="str">
        <f>VLOOKUP(E473,Mapping!$A$2:$B$207,2,0)</f>
        <v>Apple Search</v>
      </c>
      <c r="H473" s="1" t="s">
        <v>658</v>
      </c>
      <c r="I473" s="2">
        <v>44299</v>
      </c>
      <c r="J473" s="126" t="str">
        <f>VLOOKUP(I473,Mapping!$H$2:$I$215,2,0)</f>
        <v>Pre</v>
      </c>
      <c r="K473" s="127" t="str">
        <f>VLOOKUP(I473,Mapping!$H$2:$J$215,3,0)</f>
        <v>Pre</v>
      </c>
      <c r="L473" s="1">
        <v>0</v>
      </c>
      <c r="M473" s="4" t="s">
        <v>170</v>
      </c>
    </row>
    <row r="474" spans="1:13" x14ac:dyDescent="0.35">
      <c r="A474" s="5" t="s">
        <v>36</v>
      </c>
      <c r="B474" s="5" t="s">
        <v>35</v>
      </c>
      <c r="C474" s="5"/>
      <c r="D474" s="5"/>
      <c r="E474" s="5" t="s">
        <v>88</v>
      </c>
      <c r="F474" s="8" t="str">
        <f>VLOOKUP(E474,Mapping!$A$1:$C$71,3,0)</f>
        <v>Apple Search</v>
      </c>
      <c r="G474" s="8" t="str">
        <f>VLOOKUP(E474,Mapping!$A$2:$B$207,2,0)</f>
        <v>Apple Search</v>
      </c>
      <c r="H474" s="1" t="s">
        <v>658</v>
      </c>
      <c r="I474" s="2">
        <v>44300</v>
      </c>
      <c r="J474" s="126" t="str">
        <f>VLOOKUP(I474,Mapping!$H$2:$I$215,2,0)</f>
        <v>Pre</v>
      </c>
      <c r="K474" s="127" t="str">
        <f>VLOOKUP(I474,Mapping!$H$2:$J$215,3,0)</f>
        <v>Pre</v>
      </c>
      <c r="L474" s="1">
        <v>0</v>
      </c>
      <c r="M474" s="4" t="s">
        <v>170</v>
      </c>
    </row>
    <row r="475" spans="1:13" x14ac:dyDescent="0.35">
      <c r="A475" s="5" t="s">
        <v>36</v>
      </c>
      <c r="B475" s="5" t="s">
        <v>35</v>
      </c>
      <c r="C475" s="5"/>
      <c r="D475" s="5"/>
      <c r="E475" s="5" t="s">
        <v>88</v>
      </c>
      <c r="F475" s="8" t="str">
        <f>VLOOKUP(E475,Mapping!$A$1:$C$71,3,0)</f>
        <v>Apple Search</v>
      </c>
      <c r="G475" s="8" t="str">
        <f>VLOOKUP(E475,Mapping!$A$2:$B$207,2,0)</f>
        <v>Apple Search</v>
      </c>
      <c r="H475" s="1" t="s">
        <v>658</v>
      </c>
      <c r="I475" s="2">
        <v>44301</v>
      </c>
      <c r="J475" s="126" t="str">
        <f>VLOOKUP(I475,Mapping!$H$2:$I$215,2,0)</f>
        <v>Pre</v>
      </c>
      <c r="K475" s="127" t="str">
        <f>VLOOKUP(I475,Mapping!$H$2:$J$215,3,0)</f>
        <v>Pre</v>
      </c>
      <c r="L475" s="1">
        <v>0</v>
      </c>
      <c r="M475" s="4" t="s">
        <v>170</v>
      </c>
    </row>
    <row r="476" spans="1:13" x14ac:dyDescent="0.35">
      <c r="A476" s="5" t="s">
        <v>36</v>
      </c>
      <c r="B476" s="5" t="s">
        <v>35</v>
      </c>
      <c r="C476" s="5"/>
      <c r="D476" s="5"/>
      <c r="E476" s="5" t="s">
        <v>88</v>
      </c>
      <c r="F476" s="8" t="str">
        <f>VLOOKUP(E476,Mapping!$A$1:$C$71,3,0)</f>
        <v>Apple Search</v>
      </c>
      <c r="G476" s="8" t="str">
        <f>VLOOKUP(E476,Mapping!$A$2:$B$207,2,0)</f>
        <v>Apple Search</v>
      </c>
      <c r="H476" s="1" t="s">
        <v>658</v>
      </c>
      <c r="I476" s="2">
        <v>44302</v>
      </c>
      <c r="J476" s="126" t="str">
        <f>VLOOKUP(I476,Mapping!$H$2:$I$215,2,0)</f>
        <v>Pre</v>
      </c>
      <c r="K476" s="127" t="str">
        <f>VLOOKUP(I476,Mapping!$H$2:$J$215,3,0)</f>
        <v>Pre</v>
      </c>
      <c r="L476" s="1">
        <v>0</v>
      </c>
      <c r="M476" s="4" t="s">
        <v>170</v>
      </c>
    </row>
    <row r="477" spans="1:13" x14ac:dyDescent="0.35">
      <c r="A477" s="5" t="s">
        <v>36</v>
      </c>
      <c r="B477" s="5" t="s">
        <v>35</v>
      </c>
      <c r="C477" s="5"/>
      <c r="D477" s="5"/>
      <c r="E477" s="5" t="s">
        <v>88</v>
      </c>
      <c r="F477" s="8" t="str">
        <f>VLOOKUP(E477,Mapping!$A$1:$C$71,3,0)</f>
        <v>Apple Search</v>
      </c>
      <c r="G477" s="8" t="str">
        <f>VLOOKUP(E477,Mapping!$A$2:$B$207,2,0)</f>
        <v>Apple Search</v>
      </c>
      <c r="H477" s="1" t="s">
        <v>658</v>
      </c>
      <c r="I477" s="2">
        <v>44303</v>
      </c>
      <c r="J477" s="126" t="str">
        <f>VLOOKUP(I477,Mapping!$H$2:$I$215,2,0)</f>
        <v>Pre</v>
      </c>
      <c r="K477" s="127" t="str">
        <f>VLOOKUP(I477,Mapping!$H$2:$J$215,3,0)</f>
        <v>Pre</v>
      </c>
      <c r="L477" s="1">
        <v>0</v>
      </c>
      <c r="M477" s="4" t="s">
        <v>170</v>
      </c>
    </row>
    <row r="478" spans="1:13" x14ac:dyDescent="0.35">
      <c r="A478" s="5" t="s">
        <v>36</v>
      </c>
      <c r="B478" s="5" t="s">
        <v>35</v>
      </c>
      <c r="C478" s="5"/>
      <c r="D478" s="5"/>
      <c r="E478" s="5" t="s">
        <v>88</v>
      </c>
      <c r="F478" s="8" t="str">
        <f>VLOOKUP(E478,Mapping!$A$1:$C$71,3,0)</f>
        <v>Apple Search</v>
      </c>
      <c r="G478" s="8" t="str">
        <f>VLOOKUP(E478,Mapping!$A$2:$B$207,2,0)</f>
        <v>Apple Search</v>
      </c>
      <c r="H478" s="1" t="s">
        <v>658</v>
      </c>
      <c r="I478" s="2">
        <v>44304</v>
      </c>
      <c r="J478" s="126" t="str">
        <f>VLOOKUP(I478,Mapping!$H$2:$I$215,2,0)</f>
        <v>Pre</v>
      </c>
      <c r="K478" s="127" t="str">
        <f>VLOOKUP(I478,Mapping!$H$2:$J$215,3,0)</f>
        <v>Pre</v>
      </c>
      <c r="L478" s="1">
        <v>0</v>
      </c>
      <c r="M478" s="4" t="s">
        <v>170</v>
      </c>
    </row>
    <row r="479" spans="1:13" x14ac:dyDescent="0.35">
      <c r="A479" s="5" t="s">
        <v>36</v>
      </c>
      <c r="B479" s="5" t="s">
        <v>35</v>
      </c>
      <c r="C479" s="5"/>
      <c r="D479" s="5"/>
      <c r="E479" s="5" t="s">
        <v>88</v>
      </c>
      <c r="F479" s="8" t="str">
        <f>VLOOKUP(E479,Mapping!$A$1:$C$71,3,0)</f>
        <v>Apple Search</v>
      </c>
      <c r="G479" s="8" t="str">
        <f>VLOOKUP(E479,Mapping!$A$2:$B$207,2,0)</f>
        <v>Apple Search</v>
      </c>
      <c r="H479" s="1" t="s">
        <v>658</v>
      </c>
      <c r="I479" s="2">
        <v>44305</v>
      </c>
      <c r="J479" s="126" t="str">
        <f>VLOOKUP(I479,Mapping!$H$2:$I$215,2,0)</f>
        <v>Pre</v>
      </c>
      <c r="K479" s="127" t="str">
        <f>VLOOKUP(I479,Mapping!$H$2:$J$215,3,0)</f>
        <v>Pre</v>
      </c>
      <c r="L479" s="1">
        <v>0</v>
      </c>
      <c r="M479" s="4" t="s">
        <v>170</v>
      </c>
    </row>
    <row r="480" spans="1:13" x14ac:dyDescent="0.35">
      <c r="A480" s="5" t="s">
        <v>36</v>
      </c>
      <c r="B480" s="5" t="s">
        <v>35</v>
      </c>
      <c r="C480" s="5"/>
      <c r="D480" s="5"/>
      <c r="E480" s="5" t="s">
        <v>88</v>
      </c>
      <c r="F480" s="8" t="str">
        <f>VLOOKUP(E480,Mapping!$A$1:$C$71,3,0)</f>
        <v>Apple Search</v>
      </c>
      <c r="G480" s="8" t="str">
        <f>VLOOKUP(E480,Mapping!$A$2:$B$207,2,0)</f>
        <v>Apple Search</v>
      </c>
      <c r="H480" s="1" t="s">
        <v>658</v>
      </c>
      <c r="I480" s="2">
        <v>44306</v>
      </c>
      <c r="J480" s="126" t="str">
        <f>VLOOKUP(I480,Mapping!$H$2:$I$215,2,0)</f>
        <v>Pre</v>
      </c>
      <c r="K480" s="127" t="str">
        <f>VLOOKUP(I480,Mapping!$H$2:$J$215,3,0)</f>
        <v>Pre</v>
      </c>
      <c r="L480" s="1">
        <v>0</v>
      </c>
      <c r="M480" s="4" t="s">
        <v>170</v>
      </c>
    </row>
    <row r="481" spans="1:13" x14ac:dyDescent="0.35">
      <c r="A481" s="5" t="s">
        <v>36</v>
      </c>
      <c r="B481" s="5" t="s">
        <v>35</v>
      </c>
      <c r="C481" s="5"/>
      <c r="D481" s="5"/>
      <c r="E481" s="5" t="s">
        <v>88</v>
      </c>
      <c r="F481" s="8" t="str">
        <f>VLOOKUP(E481,Mapping!$A$1:$C$71,3,0)</f>
        <v>Apple Search</v>
      </c>
      <c r="G481" s="8" t="str">
        <f>VLOOKUP(E481,Mapping!$A$2:$B$207,2,0)</f>
        <v>Apple Search</v>
      </c>
      <c r="H481" s="1" t="s">
        <v>658</v>
      </c>
      <c r="I481" s="2">
        <v>44307</v>
      </c>
      <c r="J481" s="126" t="str">
        <f>VLOOKUP(I481,Mapping!$H$2:$I$215,2,0)</f>
        <v>Pre</v>
      </c>
      <c r="K481" s="127" t="str">
        <f>VLOOKUP(I481,Mapping!$H$2:$J$215,3,0)</f>
        <v>Pre</v>
      </c>
      <c r="L481" s="1">
        <v>0</v>
      </c>
      <c r="M481" s="4" t="s">
        <v>170</v>
      </c>
    </row>
    <row r="482" spans="1:13" x14ac:dyDescent="0.35">
      <c r="A482" s="5" t="s">
        <v>36</v>
      </c>
      <c r="B482" s="5" t="s">
        <v>35</v>
      </c>
      <c r="C482" s="5"/>
      <c r="D482" s="5"/>
      <c r="E482" s="5" t="s">
        <v>88</v>
      </c>
      <c r="F482" s="8" t="str">
        <f>VLOOKUP(E482,Mapping!$A$1:$C$71,3,0)</f>
        <v>Apple Search</v>
      </c>
      <c r="G482" s="8" t="str">
        <f>VLOOKUP(E482,Mapping!$A$2:$B$207,2,0)</f>
        <v>Apple Search</v>
      </c>
      <c r="H482" s="1" t="s">
        <v>658</v>
      </c>
      <c r="I482" s="2">
        <v>44308</v>
      </c>
      <c r="J482" s="126" t="str">
        <f>VLOOKUP(I482,Mapping!$H$2:$I$215,2,0)</f>
        <v>Pre</v>
      </c>
      <c r="K482" s="127" t="str">
        <f>VLOOKUP(I482,Mapping!$H$2:$J$215,3,0)</f>
        <v>Pre</v>
      </c>
      <c r="L482" s="1">
        <v>0</v>
      </c>
      <c r="M482" s="4" t="s">
        <v>170</v>
      </c>
    </row>
    <row r="483" spans="1:13" x14ac:dyDescent="0.35">
      <c r="A483" s="5" t="s">
        <v>36</v>
      </c>
      <c r="B483" s="5" t="s">
        <v>35</v>
      </c>
      <c r="C483" s="5"/>
      <c r="D483" s="5"/>
      <c r="E483" s="5" t="s">
        <v>88</v>
      </c>
      <c r="F483" s="8" t="str">
        <f>VLOOKUP(E483,Mapping!$A$1:$C$71,3,0)</f>
        <v>Apple Search</v>
      </c>
      <c r="G483" s="8" t="str">
        <f>VLOOKUP(E483,Mapping!$A$2:$B$207,2,0)</f>
        <v>Apple Search</v>
      </c>
      <c r="H483" s="1" t="s">
        <v>658</v>
      </c>
      <c r="I483" s="2">
        <v>44309</v>
      </c>
      <c r="J483" s="126" t="str">
        <f>VLOOKUP(I483,Mapping!$H$2:$I$215,2,0)</f>
        <v>Pre</v>
      </c>
      <c r="K483" s="127" t="str">
        <f>VLOOKUP(I483,Mapping!$H$2:$J$215,3,0)</f>
        <v>Pre</v>
      </c>
      <c r="L483" s="1">
        <v>0</v>
      </c>
      <c r="M483" s="4" t="s">
        <v>170</v>
      </c>
    </row>
    <row r="484" spans="1:13" x14ac:dyDescent="0.35">
      <c r="A484" s="5" t="s">
        <v>36</v>
      </c>
      <c r="B484" s="5" t="s">
        <v>35</v>
      </c>
      <c r="C484" s="5"/>
      <c r="D484" s="5"/>
      <c r="E484" s="5" t="s">
        <v>88</v>
      </c>
      <c r="F484" s="8" t="str">
        <f>VLOOKUP(E484,Mapping!$A$1:$C$71,3,0)</f>
        <v>Apple Search</v>
      </c>
      <c r="G484" s="8" t="str">
        <f>VLOOKUP(E484,Mapping!$A$2:$B$207,2,0)</f>
        <v>Apple Search</v>
      </c>
      <c r="H484" s="1" t="s">
        <v>658</v>
      </c>
      <c r="I484" s="2">
        <v>44310</v>
      </c>
      <c r="J484" s="126" t="str">
        <f>VLOOKUP(I484,Mapping!$H$2:$I$215,2,0)</f>
        <v>Pre</v>
      </c>
      <c r="K484" s="127" t="str">
        <f>VLOOKUP(I484,Mapping!$H$2:$J$215,3,0)</f>
        <v>Pre</v>
      </c>
      <c r="L484" s="1">
        <v>0</v>
      </c>
      <c r="M484" s="4" t="s">
        <v>170</v>
      </c>
    </row>
    <row r="485" spans="1:13" x14ac:dyDescent="0.35">
      <c r="A485" s="5" t="s">
        <v>36</v>
      </c>
      <c r="B485" s="5" t="s">
        <v>35</v>
      </c>
      <c r="C485" s="5"/>
      <c r="D485" s="5"/>
      <c r="E485" s="5" t="s">
        <v>88</v>
      </c>
      <c r="F485" s="8" t="str">
        <f>VLOOKUP(E485,Mapping!$A$1:$C$71,3,0)</f>
        <v>Apple Search</v>
      </c>
      <c r="G485" s="8" t="str">
        <f>VLOOKUP(E485,Mapping!$A$2:$B$207,2,0)</f>
        <v>Apple Search</v>
      </c>
      <c r="H485" s="1" t="s">
        <v>658</v>
      </c>
      <c r="I485" s="2">
        <v>44311</v>
      </c>
      <c r="J485" s="126" t="str">
        <f>VLOOKUP(I485,Mapping!$H$2:$I$215,2,0)</f>
        <v>Pre</v>
      </c>
      <c r="K485" s="127" t="str">
        <f>VLOOKUP(I485,Mapping!$H$2:$J$215,3,0)</f>
        <v>Pre</v>
      </c>
      <c r="L485" s="1">
        <v>0</v>
      </c>
      <c r="M485" s="4" t="s">
        <v>170</v>
      </c>
    </row>
    <row r="486" spans="1:13" x14ac:dyDescent="0.35">
      <c r="A486" s="5" t="s">
        <v>36</v>
      </c>
      <c r="B486" s="5" t="s">
        <v>35</v>
      </c>
      <c r="C486" s="5"/>
      <c r="D486" s="5"/>
      <c r="E486" s="5" t="s">
        <v>88</v>
      </c>
      <c r="F486" s="8" t="str">
        <f>VLOOKUP(E486,Mapping!$A$1:$C$71,3,0)</f>
        <v>Apple Search</v>
      </c>
      <c r="G486" s="8" t="str">
        <f>VLOOKUP(E486,Mapping!$A$2:$B$207,2,0)</f>
        <v>Apple Search</v>
      </c>
      <c r="H486" s="1" t="s">
        <v>658</v>
      </c>
      <c r="I486" s="2">
        <v>44312</v>
      </c>
      <c r="J486" s="126" t="str">
        <f>VLOOKUP(I486,Mapping!$H$2:$I$215,2,0)</f>
        <v>Pre</v>
      </c>
      <c r="K486" s="127" t="str">
        <f>VLOOKUP(I486,Mapping!$H$2:$J$215,3,0)</f>
        <v>Pre</v>
      </c>
      <c r="L486" s="1">
        <v>0</v>
      </c>
      <c r="M486" s="4" t="s">
        <v>170</v>
      </c>
    </row>
    <row r="487" spans="1:13" x14ac:dyDescent="0.35">
      <c r="A487" s="5" t="s">
        <v>36</v>
      </c>
      <c r="B487" s="5" t="s">
        <v>35</v>
      </c>
      <c r="C487" s="5"/>
      <c r="D487" s="5"/>
      <c r="E487" s="5" t="s">
        <v>88</v>
      </c>
      <c r="F487" s="8" t="str">
        <f>VLOOKUP(E487,Mapping!$A$1:$C$71,3,0)</f>
        <v>Apple Search</v>
      </c>
      <c r="G487" s="8" t="str">
        <f>VLOOKUP(E487,Mapping!$A$2:$B$207,2,0)</f>
        <v>Apple Search</v>
      </c>
      <c r="H487" s="1" t="s">
        <v>658</v>
      </c>
      <c r="I487" s="2">
        <v>44313</v>
      </c>
      <c r="J487" s="126" t="str">
        <f>VLOOKUP(I487,Mapping!$H$2:$I$215,2,0)</f>
        <v>Post</v>
      </c>
      <c r="K487" s="127" t="str">
        <f>VLOOKUP(I487,Mapping!$H$2:$J$215,3,0)</f>
        <v>Post</v>
      </c>
      <c r="L487" s="1">
        <v>1569.6702863</v>
      </c>
      <c r="M487" s="4" t="s">
        <v>170</v>
      </c>
    </row>
    <row r="488" spans="1:13" x14ac:dyDescent="0.35">
      <c r="A488" s="5" t="s">
        <v>36</v>
      </c>
      <c r="B488" s="5" t="s">
        <v>35</v>
      </c>
      <c r="C488" s="5"/>
      <c r="D488" s="5"/>
      <c r="E488" s="5" t="s">
        <v>88</v>
      </c>
      <c r="F488" s="8" t="str">
        <f>VLOOKUP(E488,Mapping!$A$1:$C$71,3,0)</f>
        <v>Apple Search</v>
      </c>
      <c r="G488" s="8" t="str">
        <f>VLOOKUP(E488,Mapping!$A$2:$B$207,2,0)</f>
        <v>Apple Search</v>
      </c>
      <c r="H488" s="1" t="s">
        <v>658</v>
      </c>
      <c r="I488" s="2">
        <v>44314</v>
      </c>
      <c r="J488" s="126" t="str">
        <f>VLOOKUP(I488,Mapping!$H$2:$I$215,2,0)</f>
        <v>Post</v>
      </c>
      <c r="K488" s="127" t="str">
        <f>VLOOKUP(I488,Mapping!$H$2:$J$215,3,0)</f>
        <v>Post</v>
      </c>
      <c r="L488" s="1">
        <v>2092.6223602</v>
      </c>
      <c r="M488" s="4" t="s">
        <v>170</v>
      </c>
    </row>
    <row r="489" spans="1:13" x14ac:dyDescent="0.35">
      <c r="A489" s="5" t="s">
        <v>36</v>
      </c>
      <c r="B489" s="5" t="s">
        <v>35</v>
      </c>
      <c r="C489" s="5"/>
      <c r="D489" s="5"/>
      <c r="E489" s="5" t="s">
        <v>88</v>
      </c>
      <c r="F489" s="8" t="str">
        <f>VLOOKUP(E489,Mapping!$A$1:$C$71,3,0)</f>
        <v>Apple Search</v>
      </c>
      <c r="G489" s="8" t="str">
        <f>VLOOKUP(E489,Mapping!$A$2:$B$207,2,0)</f>
        <v>Apple Search</v>
      </c>
      <c r="H489" s="1" t="s">
        <v>658</v>
      </c>
      <c r="I489" s="2">
        <v>44315</v>
      </c>
      <c r="J489" s="126" t="str">
        <f>VLOOKUP(I489,Mapping!$H$2:$I$215,2,0)</f>
        <v>Post</v>
      </c>
      <c r="K489" s="127" t="str">
        <f>VLOOKUP(I489,Mapping!$H$2:$J$215,3,0)</f>
        <v>Post</v>
      </c>
      <c r="L489" s="1">
        <v>2379.9610501000002</v>
      </c>
      <c r="M489" s="4" t="s">
        <v>170</v>
      </c>
    </row>
    <row r="490" spans="1:13" x14ac:dyDescent="0.35">
      <c r="A490" s="5" t="s">
        <v>36</v>
      </c>
      <c r="B490" s="5" t="s">
        <v>35</v>
      </c>
      <c r="C490" s="5"/>
      <c r="D490" s="5"/>
      <c r="E490" s="5" t="s">
        <v>88</v>
      </c>
      <c r="F490" s="8" t="str">
        <f>VLOOKUP(E490,Mapping!$A$1:$C$71,3,0)</f>
        <v>Apple Search</v>
      </c>
      <c r="G490" s="8" t="str">
        <f>VLOOKUP(E490,Mapping!$A$2:$B$207,2,0)</f>
        <v>Apple Search</v>
      </c>
      <c r="H490" s="1" t="s">
        <v>658</v>
      </c>
      <c r="I490" s="2">
        <v>44316</v>
      </c>
      <c r="J490" s="126" t="str">
        <f>VLOOKUP(I490,Mapping!$H$2:$I$215,2,0)</f>
        <v>Post</v>
      </c>
      <c r="K490" s="127" t="str">
        <f>VLOOKUP(I490,Mapping!$H$2:$J$215,3,0)</f>
        <v>Post</v>
      </c>
      <c r="L490" s="1">
        <v>2409.4824981000002</v>
      </c>
      <c r="M490" s="4" t="s">
        <v>170</v>
      </c>
    </row>
    <row r="491" spans="1:13" x14ac:dyDescent="0.35">
      <c r="A491" s="5" t="s">
        <v>36</v>
      </c>
      <c r="B491" s="5" t="s">
        <v>35</v>
      </c>
      <c r="C491" s="5"/>
      <c r="D491" s="5"/>
      <c r="E491" s="5" t="s">
        <v>88</v>
      </c>
      <c r="F491" s="8" t="str">
        <f>VLOOKUP(E491,Mapping!$A$1:$C$71,3,0)</f>
        <v>Apple Search</v>
      </c>
      <c r="G491" s="8" t="str">
        <f>VLOOKUP(E491,Mapping!$A$2:$B$207,2,0)</f>
        <v>Apple Search</v>
      </c>
      <c r="H491" s="1" t="s">
        <v>658</v>
      </c>
      <c r="I491" s="2">
        <v>44317</v>
      </c>
      <c r="J491" s="126" t="str">
        <f>VLOOKUP(I491,Mapping!$H$2:$I$215,2,0)</f>
        <v>Post</v>
      </c>
      <c r="K491" s="127" t="str">
        <f>VLOOKUP(I491,Mapping!$H$2:$J$215,3,0)</f>
        <v>Post</v>
      </c>
      <c r="L491" s="1">
        <v>2310.7854037000002</v>
      </c>
      <c r="M491" s="4" t="s">
        <v>170</v>
      </c>
    </row>
    <row r="492" spans="1:13" x14ac:dyDescent="0.35">
      <c r="A492" s="5" t="s">
        <v>36</v>
      </c>
      <c r="B492" s="5" t="s">
        <v>35</v>
      </c>
      <c r="C492" s="5"/>
      <c r="D492" s="5"/>
      <c r="E492" s="5" t="s">
        <v>88</v>
      </c>
      <c r="F492" s="8" t="str">
        <f>VLOOKUP(E492,Mapping!$A$1:$C$71,3,0)</f>
        <v>Apple Search</v>
      </c>
      <c r="G492" s="8" t="str">
        <f>VLOOKUP(E492,Mapping!$A$2:$B$207,2,0)</f>
        <v>Apple Search</v>
      </c>
      <c r="H492" s="1" t="s">
        <v>658</v>
      </c>
      <c r="I492" s="2">
        <v>44318</v>
      </c>
      <c r="J492" s="126" t="str">
        <f>VLOOKUP(I492,Mapping!$H$2:$I$215,2,0)</f>
        <v>Post</v>
      </c>
      <c r="K492" s="127" t="str">
        <f>VLOOKUP(I492,Mapping!$H$2:$J$215,3,0)</f>
        <v>Post</v>
      </c>
      <c r="L492" s="1">
        <v>2317.4539077999998</v>
      </c>
      <c r="M492" s="4" t="s">
        <v>170</v>
      </c>
    </row>
    <row r="493" spans="1:13" x14ac:dyDescent="0.35">
      <c r="A493" s="5" t="s">
        <v>36</v>
      </c>
      <c r="B493" s="5" t="s">
        <v>35</v>
      </c>
      <c r="C493" s="5"/>
      <c r="D493" s="5"/>
      <c r="E493" s="5" t="s">
        <v>88</v>
      </c>
      <c r="F493" s="8" t="str">
        <f>VLOOKUP(E493,Mapping!$A$1:$C$71,3,0)</f>
        <v>Apple Search</v>
      </c>
      <c r="G493" s="8" t="str">
        <f>VLOOKUP(E493,Mapping!$A$2:$B$207,2,0)</f>
        <v>Apple Search</v>
      </c>
      <c r="H493" s="1" t="s">
        <v>658</v>
      </c>
      <c r="I493" s="2">
        <v>44319</v>
      </c>
      <c r="J493" s="126" t="str">
        <f>VLOOKUP(I493,Mapping!$H$2:$I$215,2,0)</f>
        <v>Post</v>
      </c>
      <c r="K493" s="127" t="str">
        <f>VLOOKUP(I493,Mapping!$H$2:$J$215,3,0)</f>
        <v>Post</v>
      </c>
      <c r="L493" s="1">
        <v>2551.37637</v>
      </c>
      <c r="M493" s="4" t="s">
        <v>170</v>
      </c>
    </row>
    <row r="494" spans="1:13" x14ac:dyDescent="0.35">
      <c r="A494" s="5" t="s">
        <v>36</v>
      </c>
      <c r="B494" s="5" t="s">
        <v>35</v>
      </c>
      <c r="C494" s="5"/>
      <c r="D494" s="5"/>
      <c r="E494" s="5" t="s">
        <v>88</v>
      </c>
      <c r="F494" s="8" t="str">
        <f>VLOOKUP(E494,Mapping!$A$1:$C$71,3,0)</f>
        <v>Apple Search</v>
      </c>
      <c r="G494" s="8" t="str">
        <f>VLOOKUP(E494,Mapping!$A$2:$B$207,2,0)</f>
        <v>Apple Search</v>
      </c>
      <c r="H494" s="1" t="s">
        <v>658</v>
      </c>
      <c r="I494" s="2">
        <v>44320</v>
      </c>
      <c r="J494" s="126" t="str">
        <f>VLOOKUP(I494,Mapping!$H$2:$I$215,2,0)</f>
        <v>Post</v>
      </c>
      <c r="K494" s="127" t="str">
        <f>VLOOKUP(I494,Mapping!$H$2:$J$215,3,0)</f>
        <v>Post</v>
      </c>
      <c r="L494" s="1">
        <v>2752.0350619000001</v>
      </c>
      <c r="M494" s="4" t="s">
        <v>170</v>
      </c>
    </row>
    <row r="495" spans="1:13" x14ac:dyDescent="0.35">
      <c r="A495" s="5" t="s">
        <v>36</v>
      </c>
      <c r="B495" s="5" t="s">
        <v>35</v>
      </c>
      <c r="C495" s="5"/>
      <c r="D495" s="5"/>
      <c r="E495" s="5" t="s">
        <v>88</v>
      </c>
      <c r="F495" s="8" t="str">
        <f>VLOOKUP(E495,Mapping!$A$1:$C$71,3,0)</f>
        <v>Apple Search</v>
      </c>
      <c r="G495" s="8" t="str">
        <f>VLOOKUP(E495,Mapping!$A$2:$B$207,2,0)</f>
        <v>Apple Search</v>
      </c>
      <c r="H495" s="1" t="s">
        <v>658</v>
      </c>
      <c r="I495" s="2">
        <v>44321</v>
      </c>
      <c r="J495" s="126" t="str">
        <f>VLOOKUP(I495,Mapping!$H$2:$I$215,2,0)</f>
        <v>Post</v>
      </c>
      <c r="K495" s="127" t="str">
        <f>VLOOKUP(I495,Mapping!$H$2:$J$215,3,0)</f>
        <v>Post</v>
      </c>
      <c r="L495" s="1">
        <v>2592.3019496000002</v>
      </c>
      <c r="M495" s="4" t="s">
        <v>170</v>
      </c>
    </row>
    <row r="496" spans="1:13" x14ac:dyDescent="0.35">
      <c r="A496" s="5" t="s">
        <v>36</v>
      </c>
      <c r="B496" s="5" t="s">
        <v>35</v>
      </c>
      <c r="C496" s="5"/>
      <c r="D496" s="5"/>
      <c r="E496" s="5" t="s">
        <v>88</v>
      </c>
      <c r="F496" s="8" t="str">
        <f>VLOOKUP(E496,Mapping!$A$1:$C$71,3,0)</f>
        <v>Apple Search</v>
      </c>
      <c r="G496" s="8" t="str">
        <f>VLOOKUP(E496,Mapping!$A$2:$B$207,2,0)</f>
        <v>Apple Search</v>
      </c>
      <c r="H496" s="1" t="s">
        <v>658</v>
      </c>
      <c r="I496" s="2">
        <v>44322</v>
      </c>
      <c r="J496" s="126" t="str">
        <f>VLOOKUP(I496,Mapping!$H$2:$I$215,2,0)</f>
        <v>Post</v>
      </c>
      <c r="K496" s="127" t="str">
        <f>VLOOKUP(I496,Mapping!$H$2:$J$215,3,0)</f>
        <v>Post</v>
      </c>
      <c r="L496" s="1">
        <v>2613.2658949000001</v>
      </c>
      <c r="M496" s="4" t="s">
        <v>170</v>
      </c>
    </row>
    <row r="497" spans="1:13" x14ac:dyDescent="0.35">
      <c r="A497" s="5" t="s">
        <v>36</v>
      </c>
      <c r="B497" s="5" t="s">
        <v>35</v>
      </c>
      <c r="C497" s="5"/>
      <c r="D497" s="5"/>
      <c r="E497" s="5" t="s">
        <v>88</v>
      </c>
      <c r="F497" s="8" t="str">
        <f>VLOOKUP(E497,Mapping!$A$1:$C$71,3,0)</f>
        <v>Apple Search</v>
      </c>
      <c r="G497" s="8" t="str">
        <f>VLOOKUP(E497,Mapping!$A$2:$B$207,2,0)</f>
        <v>Apple Search</v>
      </c>
      <c r="H497" s="1" t="s">
        <v>658</v>
      </c>
      <c r="I497" s="2">
        <v>44323</v>
      </c>
      <c r="J497" s="126" t="str">
        <f>VLOOKUP(I497,Mapping!$H$2:$I$215,2,0)</f>
        <v>Post</v>
      </c>
      <c r="K497" s="127" t="str">
        <f>VLOOKUP(I497,Mapping!$H$2:$J$215,3,0)</f>
        <v>Post</v>
      </c>
      <c r="L497" s="1">
        <v>2497.9156197000002</v>
      </c>
      <c r="M497" s="4" t="s">
        <v>170</v>
      </c>
    </row>
    <row r="498" spans="1:13" x14ac:dyDescent="0.35">
      <c r="A498" s="5" t="s">
        <v>36</v>
      </c>
      <c r="B498" s="5" t="s">
        <v>35</v>
      </c>
      <c r="C498" s="5"/>
      <c r="D498" s="5"/>
      <c r="E498" s="5" t="s">
        <v>88</v>
      </c>
      <c r="F498" s="8" t="str">
        <f>VLOOKUP(E498,Mapping!$A$1:$C$71,3,0)</f>
        <v>Apple Search</v>
      </c>
      <c r="G498" s="8" t="str">
        <f>VLOOKUP(E498,Mapping!$A$2:$B$207,2,0)</f>
        <v>Apple Search</v>
      </c>
      <c r="H498" s="1" t="s">
        <v>658</v>
      </c>
      <c r="I498" s="2">
        <v>44324</v>
      </c>
      <c r="J498" s="126" t="str">
        <f>VLOOKUP(I498,Mapping!$H$2:$I$215,2,0)</f>
        <v>Post</v>
      </c>
      <c r="K498" s="127" t="str">
        <f>VLOOKUP(I498,Mapping!$H$2:$J$215,3,0)</f>
        <v>Post</v>
      </c>
      <c r="L498" s="1">
        <v>2585.5700594999998</v>
      </c>
      <c r="M498" s="4" t="s">
        <v>170</v>
      </c>
    </row>
    <row r="499" spans="1:13" x14ac:dyDescent="0.35">
      <c r="A499" s="5" t="s">
        <v>36</v>
      </c>
      <c r="B499" s="5" t="s">
        <v>35</v>
      </c>
      <c r="C499" s="5"/>
      <c r="D499" s="5"/>
      <c r="E499" s="5" t="s">
        <v>88</v>
      </c>
      <c r="F499" s="8" t="str">
        <f>VLOOKUP(E499,Mapping!$A$1:$C$71,3,0)</f>
        <v>Apple Search</v>
      </c>
      <c r="G499" s="8" t="str">
        <f>VLOOKUP(E499,Mapping!$A$2:$B$207,2,0)</f>
        <v>Apple Search</v>
      </c>
      <c r="H499" s="1" t="s">
        <v>658</v>
      </c>
      <c r="I499" s="2">
        <v>44325</v>
      </c>
      <c r="J499" s="126" t="str">
        <f>VLOOKUP(I499,Mapping!$H$2:$I$215,2,0)</f>
        <v>Post</v>
      </c>
      <c r="K499" s="127" t="str">
        <f>VLOOKUP(I499,Mapping!$H$2:$J$215,3,0)</f>
        <v>Post</v>
      </c>
      <c r="L499" s="1">
        <v>2721.7577817000001</v>
      </c>
      <c r="M499" s="4" t="s">
        <v>170</v>
      </c>
    </row>
    <row r="500" spans="1:13" x14ac:dyDescent="0.35">
      <c r="A500" s="5" t="s">
        <v>36</v>
      </c>
      <c r="B500" s="5" t="s">
        <v>35</v>
      </c>
      <c r="C500" s="5"/>
      <c r="D500" s="5"/>
      <c r="E500" s="5" t="s">
        <v>88</v>
      </c>
      <c r="F500" s="8" t="str">
        <f>VLOOKUP(E500,Mapping!$A$1:$C$71,3,0)</f>
        <v>Apple Search</v>
      </c>
      <c r="G500" s="8" t="str">
        <f>VLOOKUP(E500,Mapping!$A$2:$B$207,2,0)</f>
        <v>Apple Search</v>
      </c>
      <c r="H500" s="1" t="s">
        <v>658</v>
      </c>
      <c r="I500" s="2">
        <v>44326</v>
      </c>
      <c r="J500" s="126" t="str">
        <f>VLOOKUP(I500,Mapping!$H$2:$I$215,2,0)</f>
        <v>Post</v>
      </c>
      <c r="K500" s="127" t="str">
        <f>VLOOKUP(I500,Mapping!$H$2:$J$215,3,0)</f>
        <v>Post</v>
      </c>
      <c r="L500" s="1">
        <v>2946.0231030999998</v>
      </c>
      <c r="M500" s="4" t="s">
        <v>170</v>
      </c>
    </row>
    <row r="501" spans="1:13" x14ac:dyDescent="0.35">
      <c r="A501" s="5" t="s">
        <v>36</v>
      </c>
      <c r="B501" s="5" t="s">
        <v>35</v>
      </c>
      <c r="C501" s="5"/>
      <c r="D501" s="5"/>
      <c r="E501" s="5" t="s">
        <v>88</v>
      </c>
      <c r="F501" s="8" t="str">
        <f>VLOOKUP(E501,Mapping!$A$1:$C$71,3,0)</f>
        <v>Apple Search</v>
      </c>
      <c r="G501" s="8" t="str">
        <f>VLOOKUP(E501,Mapping!$A$2:$B$207,2,0)</f>
        <v>Apple Search</v>
      </c>
      <c r="H501" s="1" t="s">
        <v>658</v>
      </c>
      <c r="I501" s="2">
        <v>44327</v>
      </c>
      <c r="J501" s="126" t="str">
        <f>VLOOKUP(I501,Mapping!$H$2:$I$215,2,0)</f>
        <v>Post</v>
      </c>
      <c r="K501" s="127" t="str">
        <f>VLOOKUP(I501,Mapping!$H$2:$J$215,3,0)</f>
        <v>Post</v>
      </c>
      <c r="L501" s="1">
        <v>2909.6988958000002</v>
      </c>
      <c r="M501" s="4" t="s">
        <v>170</v>
      </c>
    </row>
    <row r="502" spans="1:13" x14ac:dyDescent="0.35">
      <c r="A502" s="5" t="s">
        <v>36</v>
      </c>
      <c r="B502" s="5" t="s">
        <v>35</v>
      </c>
      <c r="C502" s="5"/>
      <c r="D502" s="5"/>
      <c r="E502" s="5" t="s">
        <v>88</v>
      </c>
      <c r="F502" s="8" t="str">
        <f>VLOOKUP(E502,Mapping!$A$1:$C$71,3,0)</f>
        <v>Apple Search</v>
      </c>
      <c r="G502" s="8" t="str">
        <f>VLOOKUP(E502,Mapping!$A$2:$B$207,2,0)</f>
        <v>Apple Search</v>
      </c>
      <c r="H502" s="1" t="s">
        <v>658</v>
      </c>
      <c r="I502" s="2">
        <v>44328</v>
      </c>
      <c r="J502" s="126" t="str">
        <f>VLOOKUP(I502,Mapping!$H$2:$I$215,2,0)</f>
        <v>Post</v>
      </c>
      <c r="K502" s="127" t="str">
        <f>VLOOKUP(I502,Mapping!$H$2:$J$215,3,0)</f>
        <v>Post</v>
      </c>
      <c r="L502" s="1">
        <v>2753.2257162999999</v>
      </c>
      <c r="M502" s="4" t="s">
        <v>170</v>
      </c>
    </row>
    <row r="503" spans="1:13" x14ac:dyDescent="0.35">
      <c r="A503" s="5" t="s">
        <v>36</v>
      </c>
      <c r="B503" s="5" t="s">
        <v>35</v>
      </c>
      <c r="C503" s="5"/>
      <c r="D503" s="5"/>
      <c r="E503" s="5" t="s">
        <v>88</v>
      </c>
      <c r="F503" s="8" t="str">
        <f>VLOOKUP(E503,Mapping!$A$1:$C$71,3,0)</f>
        <v>Apple Search</v>
      </c>
      <c r="G503" s="8" t="str">
        <f>VLOOKUP(E503,Mapping!$A$2:$B$207,2,0)</f>
        <v>Apple Search</v>
      </c>
      <c r="H503" s="1" t="s">
        <v>658</v>
      </c>
      <c r="I503" s="2">
        <v>44329</v>
      </c>
      <c r="J503" s="126" t="str">
        <f>VLOOKUP(I503,Mapping!$H$2:$I$215,2,0)</f>
        <v>Post</v>
      </c>
      <c r="K503" s="127" t="str">
        <f>VLOOKUP(I503,Mapping!$H$2:$J$215,3,0)</f>
        <v>Post</v>
      </c>
      <c r="L503" s="1">
        <v>2775.9974416</v>
      </c>
      <c r="M503" s="4" t="s">
        <v>170</v>
      </c>
    </row>
    <row r="504" spans="1:13" x14ac:dyDescent="0.35">
      <c r="A504" s="5" t="s">
        <v>36</v>
      </c>
      <c r="B504" s="5" t="s">
        <v>35</v>
      </c>
      <c r="C504" s="5"/>
      <c r="D504" s="5"/>
      <c r="E504" s="5" t="s">
        <v>88</v>
      </c>
      <c r="F504" s="8" t="str">
        <f>VLOOKUP(E504,Mapping!$A$1:$C$71,3,0)</f>
        <v>Apple Search</v>
      </c>
      <c r="G504" s="8" t="str">
        <f>VLOOKUP(E504,Mapping!$A$2:$B$207,2,0)</f>
        <v>Apple Search</v>
      </c>
      <c r="H504" s="1" t="s">
        <v>658</v>
      </c>
      <c r="I504" s="2">
        <v>44330</v>
      </c>
      <c r="J504" s="126" t="str">
        <f>VLOOKUP(I504,Mapping!$H$2:$I$215,2,0)</f>
        <v>Post</v>
      </c>
      <c r="K504" s="127" t="str">
        <f>VLOOKUP(I504,Mapping!$H$2:$J$215,3,0)</f>
        <v>Post</v>
      </c>
      <c r="L504" s="1">
        <v>2791.2700691999999</v>
      </c>
      <c r="M504" s="4" t="s">
        <v>170</v>
      </c>
    </row>
    <row r="505" spans="1:13" x14ac:dyDescent="0.35">
      <c r="A505" s="5" t="s">
        <v>36</v>
      </c>
      <c r="B505" s="5" t="s">
        <v>35</v>
      </c>
      <c r="C505" s="5"/>
      <c r="D505" s="5"/>
      <c r="E505" s="5" t="s">
        <v>88</v>
      </c>
      <c r="F505" s="8" t="str">
        <f>VLOOKUP(E505,Mapping!$A$1:$C$71,3,0)</f>
        <v>Apple Search</v>
      </c>
      <c r="G505" s="8" t="str">
        <f>VLOOKUP(E505,Mapping!$A$2:$B$207,2,0)</f>
        <v>Apple Search</v>
      </c>
      <c r="H505" s="1" t="s">
        <v>658</v>
      </c>
      <c r="I505" s="2">
        <v>44331</v>
      </c>
      <c r="J505" s="126" t="str">
        <f>VLOOKUP(I505,Mapping!$H$2:$I$215,2,0)</f>
        <v>Post</v>
      </c>
      <c r="K505" s="127" t="str">
        <f>VLOOKUP(I505,Mapping!$H$2:$J$215,3,0)</f>
        <v>Post</v>
      </c>
      <c r="L505" s="1">
        <v>2735.8447796</v>
      </c>
      <c r="M505" s="4" t="s">
        <v>170</v>
      </c>
    </row>
    <row r="506" spans="1:13" x14ac:dyDescent="0.35">
      <c r="A506" s="5" t="s">
        <v>36</v>
      </c>
      <c r="B506" s="5" t="s">
        <v>35</v>
      </c>
      <c r="C506" s="5"/>
      <c r="D506" s="5"/>
      <c r="E506" s="5" t="s">
        <v>88</v>
      </c>
      <c r="F506" s="8" t="str">
        <f>VLOOKUP(E506,Mapping!$A$1:$C$71,3,0)</f>
        <v>Apple Search</v>
      </c>
      <c r="G506" s="8" t="str">
        <f>VLOOKUP(E506,Mapping!$A$2:$B$207,2,0)</f>
        <v>Apple Search</v>
      </c>
      <c r="H506" s="1" t="s">
        <v>658</v>
      </c>
      <c r="I506" s="2">
        <v>44332</v>
      </c>
      <c r="J506" s="126" t="str">
        <f>VLOOKUP(I506,Mapping!$H$2:$I$215,2,0)</f>
        <v>Post</v>
      </c>
      <c r="K506" s="127" t="str">
        <f>VLOOKUP(I506,Mapping!$H$2:$J$215,3,0)</f>
        <v>Post</v>
      </c>
      <c r="L506" s="1">
        <v>2900.5603230000002</v>
      </c>
      <c r="M506" s="4" t="s">
        <v>170</v>
      </c>
    </row>
    <row r="507" spans="1:13" x14ac:dyDescent="0.35">
      <c r="A507" s="5" t="s">
        <v>36</v>
      </c>
      <c r="B507" s="5" t="s">
        <v>35</v>
      </c>
      <c r="C507" s="5"/>
      <c r="D507" s="5"/>
      <c r="E507" s="5" t="s">
        <v>88</v>
      </c>
      <c r="F507" s="8" t="str">
        <f>VLOOKUP(E507,Mapping!$A$1:$C$71,3,0)</f>
        <v>Apple Search</v>
      </c>
      <c r="G507" s="8" t="str">
        <f>VLOOKUP(E507,Mapping!$A$2:$B$207,2,0)</f>
        <v>Apple Search</v>
      </c>
      <c r="H507" s="1" t="s">
        <v>658</v>
      </c>
      <c r="I507" s="2">
        <v>44333</v>
      </c>
      <c r="J507" s="126" t="str">
        <f>VLOOKUP(I507,Mapping!$H$2:$I$215,2,0)</f>
        <v>Post</v>
      </c>
      <c r="K507" s="127" t="str">
        <f>VLOOKUP(I507,Mapping!$H$2:$J$215,3,0)</f>
        <v>Post</v>
      </c>
      <c r="L507" s="1">
        <v>3179.8113296000001</v>
      </c>
      <c r="M507" s="4" t="s">
        <v>170</v>
      </c>
    </row>
    <row r="508" spans="1:13" x14ac:dyDescent="0.35">
      <c r="A508" s="5" t="s">
        <v>36</v>
      </c>
      <c r="B508" s="5" t="s">
        <v>35</v>
      </c>
      <c r="C508" s="5"/>
      <c r="D508" s="5"/>
      <c r="E508" s="5" t="s">
        <v>88</v>
      </c>
      <c r="F508" s="8" t="str">
        <f>VLOOKUP(E508,Mapping!$A$1:$C$71,3,0)</f>
        <v>Apple Search</v>
      </c>
      <c r="G508" s="8" t="str">
        <f>VLOOKUP(E508,Mapping!$A$2:$B$207,2,0)</f>
        <v>Apple Search</v>
      </c>
      <c r="H508" s="1" t="s">
        <v>658</v>
      </c>
      <c r="I508" s="2">
        <v>44334</v>
      </c>
      <c r="J508" s="126" t="str">
        <f>VLOOKUP(I508,Mapping!$H$2:$I$215,2,0)</f>
        <v>Post</v>
      </c>
      <c r="K508" s="127" t="str">
        <f>VLOOKUP(I508,Mapping!$H$2:$J$215,3,0)</f>
        <v>Post</v>
      </c>
      <c r="L508" s="1">
        <v>3179.3582062</v>
      </c>
      <c r="M508" s="4" t="s">
        <v>170</v>
      </c>
    </row>
    <row r="509" spans="1:13" x14ac:dyDescent="0.35">
      <c r="A509" s="5" t="s">
        <v>36</v>
      </c>
      <c r="B509" s="5" t="s">
        <v>35</v>
      </c>
      <c r="C509" s="5"/>
      <c r="D509" s="5"/>
      <c r="E509" s="5" t="s">
        <v>88</v>
      </c>
      <c r="F509" s="8" t="str">
        <f>VLOOKUP(E509,Mapping!$A$1:$C$71,3,0)</f>
        <v>Apple Search</v>
      </c>
      <c r="G509" s="8" t="str">
        <f>VLOOKUP(E509,Mapping!$A$2:$B$207,2,0)</f>
        <v>Apple Search</v>
      </c>
      <c r="H509" s="1" t="s">
        <v>658</v>
      </c>
      <c r="I509" s="2">
        <v>44335</v>
      </c>
      <c r="J509" s="126" t="str">
        <f>VLOOKUP(I509,Mapping!$H$2:$I$215,2,0)</f>
        <v>Post</v>
      </c>
      <c r="K509" s="127" t="str">
        <f>VLOOKUP(I509,Mapping!$H$2:$J$215,3,0)</f>
        <v>Post</v>
      </c>
      <c r="L509" s="1">
        <v>3103.7064043999999</v>
      </c>
      <c r="M509" s="4" t="s">
        <v>170</v>
      </c>
    </row>
    <row r="510" spans="1:13" x14ac:dyDescent="0.35">
      <c r="A510" s="5" t="s">
        <v>36</v>
      </c>
      <c r="B510" s="5" t="s">
        <v>35</v>
      </c>
      <c r="C510" s="5"/>
      <c r="D510" s="5"/>
      <c r="E510" s="5" t="s">
        <v>88</v>
      </c>
      <c r="F510" s="8" t="str">
        <f>VLOOKUP(E510,Mapping!$A$1:$C$71,3,0)</f>
        <v>Apple Search</v>
      </c>
      <c r="G510" s="8" t="str">
        <f>VLOOKUP(E510,Mapping!$A$2:$B$207,2,0)</f>
        <v>Apple Search</v>
      </c>
      <c r="H510" s="1" t="s">
        <v>658</v>
      </c>
      <c r="I510" s="2">
        <v>44336</v>
      </c>
      <c r="J510" s="126" t="str">
        <f>VLOOKUP(I510,Mapping!$H$2:$I$215,2,0)</f>
        <v>Post</v>
      </c>
      <c r="K510" s="127" t="str">
        <f>VLOOKUP(I510,Mapping!$H$2:$J$215,3,0)</f>
        <v>Post</v>
      </c>
      <c r="L510" s="1">
        <v>2776.4166782000002</v>
      </c>
      <c r="M510" s="4" t="s">
        <v>170</v>
      </c>
    </row>
    <row r="511" spans="1:13" x14ac:dyDescent="0.35">
      <c r="A511" s="5" t="s">
        <v>36</v>
      </c>
      <c r="B511" s="5" t="s">
        <v>35</v>
      </c>
      <c r="C511" s="5"/>
      <c r="D511" s="5"/>
      <c r="E511" s="5" t="s">
        <v>88</v>
      </c>
      <c r="F511" s="8" t="str">
        <f>VLOOKUP(E511,Mapping!$A$1:$C$71,3,0)</f>
        <v>Apple Search</v>
      </c>
      <c r="G511" s="8" t="str">
        <f>VLOOKUP(E511,Mapping!$A$2:$B$207,2,0)</f>
        <v>Apple Search</v>
      </c>
      <c r="H511" s="1" t="s">
        <v>658</v>
      </c>
      <c r="I511" s="2">
        <v>44337</v>
      </c>
      <c r="J511" s="126" t="str">
        <f>VLOOKUP(I511,Mapping!$H$2:$I$215,2,0)</f>
        <v>Post</v>
      </c>
      <c r="K511" s="127" t="str">
        <f>VLOOKUP(I511,Mapping!$H$2:$J$215,3,0)</f>
        <v>Post</v>
      </c>
      <c r="L511" s="1">
        <v>2662.4608231000002</v>
      </c>
      <c r="M511" s="4" t="s">
        <v>170</v>
      </c>
    </row>
    <row r="512" spans="1:13" x14ac:dyDescent="0.35">
      <c r="A512" s="5" t="s">
        <v>36</v>
      </c>
      <c r="B512" s="5" t="s">
        <v>35</v>
      </c>
      <c r="C512" s="5"/>
      <c r="D512" s="5"/>
      <c r="E512" s="5" t="s">
        <v>88</v>
      </c>
      <c r="F512" s="8" t="str">
        <f>VLOOKUP(E512,Mapping!$A$1:$C$71,3,0)</f>
        <v>Apple Search</v>
      </c>
      <c r="G512" s="8" t="str">
        <f>VLOOKUP(E512,Mapping!$A$2:$B$207,2,0)</f>
        <v>Apple Search</v>
      </c>
      <c r="H512" s="1" t="s">
        <v>658</v>
      </c>
      <c r="I512" s="2">
        <v>44338</v>
      </c>
      <c r="J512" s="126" t="str">
        <f>VLOOKUP(I512,Mapping!$H$2:$I$215,2,0)</f>
        <v>Post</v>
      </c>
      <c r="K512" s="127" t="str">
        <f>VLOOKUP(I512,Mapping!$H$2:$J$215,3,0)</f>
        <v>Post</v>
      </c>
      <c r="L512" s="1">
        <v>2658.7612743999998</v>
      </c>
      <c r="M512" s="4" t="s">
        <v>170</v>
      </c>
    </row>
    <row r="513" spans="1:13" x14ac:dyDescent="0.35">
      <c r="A513" s="5" t="s">
        <v>36</v>
      </c>
      <c r="B513" s="5" t="s">
        <v>35</v>
      </c>
      <c r="C513" s="5"/>
      <c r="D513" s="5"/>
      <c r="E513" s="5" t="s">
        <v>88</v>
      </c>
      <c r="F513" s="8" t="str">
        <f>VLOOKUP(E513,Mapping!$A$1:$C$71,3,0)</f>
        <v>Apple Search</v>
      </c>
      <c r="G513" s="8" t="str">
        <f>VLOOKUP(E513,Mapping!$A$2:$B$207,2,0)</f>
        <v>Apple Search</v>
      </c>
      <c r="H513" s="1" t="s">
        <v>658</v>
      </c>
      <c r="I513" s="2">
        <v>44339</v>
      </c>
      <c r="J513" s="126" t="str">
        <f>VLOOKUP(I513,Mapping!$H$2:$I$215,2,0)</f>
        <v>Post</v>
      </c>
      <c r="K513" s="127" t="str">
        <f>VLOOKUP(I513,Mapping!$H$2:$J$215,3,0)</f>
        <v>Post</v>
      </c>
      <c r="L513" s="1">
        <v>2968.6330280000002</v>
      </c>
      <c r="M513" s="4" t="s">
        <v>170</v>
      </c>
    </row>
    <row r="514" spans="1:13" x14ac:dyDescent="0.35">
      <c r="A514" s="5" t="s">
        <v>36</v>
      </c>
      <c r="B514" s="5" t="s">
        <v>35</v>
      </c>
      <c r="C514" s="5"/>
      <c r="D514" s="5"/>
      <c r="E514" s="5" t="s">
        <v>88</v>
      </c>
      <c r="F514" s="8" t="str">
        <f>VLOOKUP(E514,Mapping!$A$1:$C$71,3,0)</f>
        <v>Apple Search</v>
      </c>
      <c r="G514" s="8" t="str">
        <f>VLOOKUP(E514,Mapping!$A$2:$B$207,2,0)</f>
        <v>Apple Search</v>
      </c>
      <c r="H514" s="1" t="s">
        <v>658</v>
      </c>
      <c r="I514" s="2">
        <v>44340</v>
      </c>
      <c r="J514" s="126" t="str">
        <f>VLOOKUP(I514,Mapping!$H$2:$I$215,2,0)</f>
        <v>Post</v>
      </c>
      <c r="K514" s="127" t="str">
        <f>VLOOKUP(I514,Mapping!$H$2:$J$215,3,0)</f>
        <v>Post</v>
      </c>
      <c r="L514" s="1">
        <v>3958.1873068</v>
      </c>
      <c r="M514" s="4" t="s">
        <v>170</v>
      </c>
    </row>
    <row r="515" spans="1:13" x14ac:dyDescent="0.35">
      <c r="A515" s="5" t="s">
        <v>36</v>
      </c>
      <c r="B515" s="5" t="s">
        <v>35</v>
      </c>
      <c r="C515" s="5"/>
      <c r="D515" s="5"/>
      <c r="E515" s="5" t="s">
        <v>88</v>
      </c>
      <c r="F515" s="8" t="str">
        <f>VLOOKUP(E515,Mapping!$A$1:$C$71,3,0)</f>
        <v>Apple Search</v>
      </c>
      <c r="G515" s="8" t="str">
        <f>VLOOKUP(E515,Mapping!$A$2:$B$207,2,0)</f>
        <v>Apple Search</v>
      </c>
      <c r="H515" s="1" t="s">
        <v>658</v>
      </c>
      <c r="I515" s="2">
        <v>44341</v>
      </c>
      <c r="J515" s="126" t="str">
        <f>VLOOKUP(I515,Mapping!$H$2:$I$215,2,0)</f>
        <v>Post</v>
      </c>
      <c r="K515" s="127" t="str">
        <f>VLOOKUP(I515,Mapping!$H$2:$J$215,3,0)</f>
        <v>Post</v>
      </c>
      <c r="L515" s="1">
        <v>3870.6223931999998</v>
      </c>
      <c r="M515" s="4" t="s">
        <v>170</v>
      </c>
    </row>
    <row r="516" spans="1:13" x14ac:dyDescent="0.35">
      <c r="A516" s="5" t="s">
        <v>36</v>
      </c>
      <c r="B516" s="5" t="s">
        <v>35</v>
      </c>
      <c r="C516" s="5"/>
      <c r="D516" s="5"/>
      <c r="E516" s="5" t="s">
        <v>88</v>
      </c>
      <c r="F516" s="8" t="str">
        <f>VLOOKUP(E516,Mapping!$A$1:$C$71,3,0)</f>
        <v>Apple Search</v>
      </c>
      <c r="G516" s="8" t="str">
        <f>VLOOKUP(E516,Mapping!$A$2:$B$207,2,0)</f>
        <v>Apple Search</v>
      </c>
      <c r="H516" s="1" t="s">
        <v>658</v>
      </c>
      <c r="I516" s="2">
        <v>44342</v>
      </c>
      <c r="J516" s="126" t="str">
        <f>VLOOKUP(I516,Mapping!$H$2:$I$215,2,0)</f>
        <v>Post</v>
      </c>
      <c r="K516" s="127" t="str">
        <f>VLOOKUP(I516,Mapping!$H$2:$J$215,3,0)</f>
        <v>Post</v>
      </c>
      <c r="L516" s="1">
        <v>3455.5108399999999</v>
      </c>
      <c r="M516" s="4" t="s">
        <v>170</v>
      </c>
    </row>
    <row r="517" spans="1:13" x14ac:dyDescent="0.35">
      <c r="A517" s="5" t="s">
        <v>36</v>
      </c>
      <c r="B517" s="5" t="s">
        <v>35</v>
      </c>
      <c r="C517" s="5"/>
      <c r="D517" s="5"/>
      <c r="E517" s="5" t="s">
        <v>88</v>
      </c>
      <c r="F517" s="8" t="str">
        <f>VLOOKUP(E517,Mapping!$A$1:$C$71,3,0)</f>
        <v>Apple Search</v>
      </c>
      <c r="G517" s="8" t="str">
        <f>VLOOKUP(E517,Mapping!$A$2:$B$207,2,0)</f>
        <v>Apple Search</v>
      </c>
      <c r="H517" s="1" t="s">
        <v>658</v>
      </c>
      <c r="I517" s="2">
        <v>44343</v>
      </c>
      <c r="J517" s="126" t="str">
        <f>VLOOKUP(I517,Mapping!$H$2:$I$215,2,0)</f>
        <v>Post</v>
      </c>
      <c r="K517" s="127" t="str">
        <f>VLOOKUP(I517,Mapping!$H$2:$J$215,3,0)</f>
        <v>Post</v>
      </c>
      <c r="L517" s="1">
        <v>3032.1710035000001</v>
      </c>
      <c r="M517" s="4" t="s">
        <v>170</v>
      </c>
    </row>
    <row r="518" spans="1:13" x14ac:dyDescent="0.35">
      <c r="A518" s="5" t="s">
        <v>36</v>
      </c>
      <c r="B518" s="5" t="s">
        <v>35</v>
      </c>
      <c r="C518" s="5"/>
      <c r="D518" s="5"/>
      <c r="E518" s="5" t="s">
        <v>88</v>
      </c>
      <c r="F518" s="8" t="str">
        <f>VLOOKUP(E518,Mapping!$A$1:$C$71,3,0)</f>
        <v>Apple Search</v>
      </c>
      <c r="G518" s="8" t="str">
        <f>VLOOKUP(E518,Mapping!$A$2:$B$207,2,0)</f>
        <v>Apple Search</v>
      </c>
      <c r="H518" s="1" t="s">
        <v>658</v>
      </c>
      <c r="I518" s="2">
        <v>44344</v>
      </c>
      <c r="J518" s="126" t="str">
        <f>VLOOKUP(I518,Mapping!$H$2:$I$215,2,0)</f>
        <v>Post</v>
      </c>
      <c r="K518" s="127" t="str">
        <f>VLOOKUP(I518,Mapping!$H$2:$J$215,3,0)</f>
        <v>Post</v>
      </c>
      <c r="L518" s="1">
        <v>2797.1212473999999</v>
      </c>
      <c r="M518" s="4" t="s">
        <v>170</v>
      </c>
    </row>
    <row r="519" spans="1:13" x14ac:dyDescent="0.35">
      <c r="A519" s="5" t="s">
        <v>36</v>
      </c>
      <c r="B519" s="5" t="s">
        <v>35</v>
      </c>
      <c r="C519" s="5"/>
      <c r="D519" s="5"/>
      <c r="E519" s="5" t="s">
        <v>88</v>
      </c>
      <c r="F519" s="8" t="str">
        <f>VLOOKUP(E519,Mapping!$A$1:$C$71,3,0)</f>
        <v>Apple Search</v>
      </c>
      <c r="G519" s="8" t="str">
        <f>VLOOKUP(E519,Mapping!$A$2:$B$207,2,0)</f>
        <v>Apple Search</v>
      </c>
      <c r="H519" s="1" t="s">
        <v>658</v>
      </c>
      <c r="I519" s="2">
        <v>44345</v>
      </c>
      <c r="J519" s="126" t="str">
        <f>VLOOKUP(I519,Mapping!$H$2:$I$215,2,0)</f>
        <v>Post</v>
      </c>
      <c r="K519" s="127" t="str">
        <f>VLOOKUP(I519,Mapping!$H$2:$J$215,3,0)</f>
        <v>Post</v>
      </c>
      <c r="L519" s="1">
        <v>3122.8923949</v>
      </c>
      <c r="M519" s="4" t="s">
        <v>170</v>
      </c>
    </row>
    <row r="520" spans="1:13" x14ac:dyDescent="0.35">
      <c r="A520" s="5" t="s">
        <v>36</v>
      </c>
      <c r="B520" s="5" t="s">
        <v>35</v>
      </c>
      <c r="C520" s="5"/>
      <c r="D520" s="5"/>
      <c r="E520" s="5" t="s">
        <v>88</v>
      </c>
      <c r="F520" s="8" t="str">
        <f>VLOOKUP(E520,Mapping!$A$1:$C$71,3,0)</f>
        <v>Apple Search</v>
      </c>
      <c r="G520" s="8" t="str">
        <f>VLOOKUP(E520,Mapping!$A$2:$B$207,2,0)</f>
        <v>Apple Search</v>
      </c>
      <c r="H520" s="1" t="s">
        <v>658</v>
      </c>
      <c r="I520" s="2">
        <v>44346</v>
      </c>
      <c r="J520" s="126" t="str">
        <f>VLOOKUP(I520,Mapping!$H$2:$I$215,2,0)</f>
        <v>Post</v>
      </c>
      <c r="K520" s="127" t="str">
        <f>VLOOKUP(I520,Mapping!$H$2:$J$215,3,0)</f>
        <v>Post</v>
      </c>
      <c r="L520" s="1">
        <v>3263.8258881000002</v>
      </c>
      <c r="M520" s="4" t="s">
        <v>170</v>
      </c>
    </row>
    <row r="521" spans="1:13" x14ac:dyDescent="0.35">
      <c r="A521" s="5" t="s">
        <v>36</v>
      </c>
      <c r="B521" s="5" t="s">
        <v>35</v>
      </c>
      <c r="C521" s="5"/>
      <c r="D521" s="5"/>
      <c r="E521" s="5" t="s">
        <v>88</v>
      </c>
      <c r="F521" s="8" t="str">
        <f>VLOOKUP(E521,Mapping!$A$1:$C$71,3,0)</f>
        <v>Apple Search</v>
      </c>
      <c r="G521" s="8" t="str">
        <f>VLOOKUP(E521,Mapping!$A$2:$B$207,2,0)</f>
        <v>Apple Search</v>
      </c>
      <c r="H521" s="1" t="s">
        <v>658</v>
      </c>
      <c r="I521" s="2">
        <v>44347</v>
      </c>
      <c r="J521" s="126" t="str">
        <f>VLOOKUP(I521,Mapping!$H$2:$I$215,2,0)</f>
        <v>Post</v>
      </c>
      <c r="K521" s="127" t="str">
        <f>VLOOKUP(I521,Mapping!$H$2:$J$215,3,0)</f>
        <v>Post</v>
      </c>
      <c r="L521" s="1">
        <v>3429.7351156</v>
      </c>
      <c r="M521" s="4" t="s">
        <v>170</v>
      </c>
    </row>
    <row r="522" spans="1:13" x14ac:dyDescent="0.35">
      <c r="A522" s="5" t="s">
        <v>36</v>
      </c>
      <c r="B522" s="5" t="s">
        <v>35</v>
      </c>
      <c r="C522" s="5"/>
      <c r="D522" s="5"/>
      <c r="E522" s="5" t="s">
        <v>88</v>
      </c>
      <c r="F522" s="8" t="str">
        <f>VLOOKUP(E522,Mapping!$A$1:$C$71,3,0)</f>
        <v>Apple Search</v>
      </c>
      <c r="G522" s="8" t="str">
        <f>VLOOKUP(E522,Mapping!$A$2:$B$207,2,0)</f>
        <v>Apple Search</v>
      </c>
      <c r="H522" s="1" t="s">
        <v>658</v>
      </c>
      <c r="I522" s="2">
        <v>44348</v>
      </c>
      <c r="J522" s="126" t="str">
        <f>VLOOKUP(I522,Mapping!$H$2:$I$215,2,0)</f>
        <v>Post</v>
      </c>
      <c r="K522" s="127" t="str">
        <f>VLOOKUP(I522,Mapping!$H$2:$J$215,3,0)</f>
        <v>Post</v>
      </c>
      <c r="L522" s="1">
        <v>3481.2322089999998</v>
      </c>
      <c r="M522" s="4" t="s">
        <v>170</v>
      </c>
    </row>
    <row r="523" spans="1:13" x14ac:dyDescent="0.35">
      <c r="A523" s="5" t="s">
        <v>36</v>
      </c>
      <c r="B523" s="5" t="s">
        <v>35</v>
      </c>
      <c r="C523" s="5"/>
      <c r="D523" s="5"/>
      <c r="E523" s="5" t="s">
        <v>88</v>
      </c>
      <c r="F523" s="8" t="str">
        <f>VLOOKUP(E523,Mapping!$A$1:$C$71,3,0)</f>
        <v>Apple Search</v>
      </c>
      <c r="G523" s="8" t="str">
        <f>VLOOKUP(E523,Mapping!$A$2:$B$207,2,0)</f>
        <v>Apple Search</v>
      </c>
      <c r="H523" s="1" t="s">
        <v>658</v>
      </c>
      <c r="I523" s="2">
        <v>44349</v>
      </c>
      <c r="J523" s="126" t="str">
        <f>VLOOKUP(I523,Mapping!$H$2:$I$215,2,0)</f>
        <v>Post</v>
      </c>
      <c r="K523" s="127" t="str">
        <f>VLOOKUP(I523,Mapping!$H$2:$J$215,3,0)</f>
        <v>Post</v>
      </c>
      <c r="L523" s="1">
        <v>3385.1223759</v>
      </c>
      <c r="M523" s="4" t="s">
        <v>170</v>
      </c>
    </row>
    <row r="524" spans="1:13" x14ac:dyDescent="0.35">
      <c r="A524" s="5" t="s">
        <v>36</v>
      </c>
      <c r="B524" s="5" t="s">
        <v>35</v>
      </c>
      <c r="C524" s="5"/>
      <c r="D524" s="5"/>
      <c r="E524" s="5" t="s">
        <v>88</v>
      </c>
      <c r="F524" s="8" t="str">
        <f>VLOOKUP(E524,Mapping!$A$1:$C$71,3,0)</f>
        <v>Apple Search</v>
      </c>
      <c r="G524" s="8" t="str">
        <f>VLOOKUP(E524,Mapping!$A$2:$B$207,2,0)</f>
        <v>Apple Search</v>
      </c>
      <c r="H524" s="1" t="s">
        <v>658</v>
      </c>
      <c r="I524" s="2">
        <v>44350</v>
      </c>
      <c r="J524" s="126" t="str">
        <f>VLOOKUP(I524,Mapping!$H$2:$I$215,2,0)</f>
        <v>Post</v>
      </c>
      <c r="K524" s="127" t="str">
        <f>VLOOKUP(I524,Mapping!$H$2:$J$215,3,0)</f>
        <v>Post</v>
      </c>
      <c r="L524" s="1">
        <v>3180.7176586</v>
      </c>
      <c r="M524" s="4" t="s">
        <v>170</v>
      </c>
    </row>
    <row r="525" spans="1:13" x14ac:dyDescent="0.35">
      <c r="A525" s="5" t="s">
        <v>36</v>
      </c>
      <c r="B525" s="5" t="s">
        <v>35</v>
      </c>
      <c r="C525" s="5"/>
      <c r="D525" s="5"/>
      <c r="E525" s="5" t="s">
        <v>88</v>
      </c>
      <c r="F525" s="8" t="str">
        <f>VLOOKUP(E525,Mapping!$A$1:$C$71,3,0)</f>
        <v>Apple Search</v>
      </c>
      <c r="G525" s="8" t="str">
        <f>VLOOKUP(E525,Mapping!$A$2:$B$207,2,0)</f>
        <v>Apple Search</v>
      </c>
      <c r="H525" s="1" t="s">
        <v>658</v>
      </c>
      <c r="I525" s="2">
        <v>44351</v>
      </c>
      <c r="J525" s="126" t="str">
        <f>VLOOKUP(I525,Mapping!$H$2:$I$215,2,0)</f>
        <v>Post</v>
      </c>
      <c r="K525" s="127" t="str">
        <f>VLOOKUP(I525,Mapping!$H$2:$J$215,3,0)</f>
        <v>Post</v>
      </c>
      <c r="L525" s="1">
        <v>3010.6782459000001</v>
      </c>
      <c r="M525" s="4" t="s">
        <v>170</v>
      </c>
    </row>
    <row r="526" spans="1:13" x14ac:dyDescent="0.35">
      <c r="A526" s="5" t="s">
        <v>36</v>
      </c>
      <c r="B526" s="5" t="s">
        <v>35</v>
      </c>
      <c r="C526" s="5"/>
      <c r="D526" s="5"/>
      <c r="E526" s="5" t="s">
        <v>88</v>
      </c>
      <c r="F526" s="8" t="str">
        <f>VLOOKUP(E526,Mapping!$A$1:$C$71,3,0)</f>
        <v>Apple Search</v>
      </c>
      <c r="G526" s="8" t="str">
        <f>VLOOKUP(E526,Mapping!$A$2:$B$207,2,0)</f>
        <v>Apple Search</v>
      </c>
      <c r="H526" s="1" t="s">
        <v>658</v>
      </c>
      <c r="I526" s="2">
        <v>44352</v>
      </c>
      <c r="J526" s="126" t="str">
        <f>VLOOKUP(I526,Mapping!$H$2:$I$215,2,0)</f>
        <v>Post</v>
      </c>
      <c r="K526" s="127" t="str">
        <f>VLOOKUP(I526,Mapping!$H$2:$J$215,3,0)</f>
        <v>Post</v>
      </c>
      <c r="L526" s="1">
        <v>2971.4655217999998</v>
      </c>
      <c r="M526" s="4" t="s">
        <v>170</v>
      </c>
    </row>
    <row r="527" spans="1:13" x14ac:dyDescent="0.35">
      <c r="A527" s="5" t="s">
        <v>36</v>
      </c>
      <c r="B527" s="5" t="s">
        <v>35</v>
      </c>
      <c r="C527" s="5"/>
      <c r="D527" s="5"/>
      <c r="E527" s="5" t="s">
        <v>88</v>
      </c>
      <c r="F527" s="8" t="str">
        <f>VLOOKUP(E527,Mapping!$A$1:$C$71,3,0)</f>
        <v>Apple Search</v>
      </c>
      <c r="G527" s="8" t="str">
        <f>VLOOKUP(E527,Mapping!$A$2:$B$207,2,0)</f>
        <v>Apple Search</v>
      </c>
      <c r="H527" s="1" t="s">
        <v>658</v>
      </c>
      <c r="I527" s="2">
        <v>44353</v>
      </c>
      <c r="J527" s="126" t="str">
        <f>VLOOKUP(I527,Mapping!$H$2:$I$215,2,0)</f>
        <v>Post</v>
      </c>
      <c r="K527" s="127" t="str">
        <f>VLOOKUP(I527,Mapping!$H$2:$J$215,3,0)</f>
        <v>Post</v>
      </c>
      <c r="L527" s="1">
        <v>3143.9471293000001</v>
      </c>
      <c r="M527" s="4" t="s">
        <v>170</v>
      </c>
    </row>
    <row r="528" spans="1:13" x14ac:dyDescent="0.35">
      <c r="A528" s="5" t="s">
        <v>36</v>
      </c>
      <c r="B528" s="5" t="s">
        <v>35</v>
      </c>
      <c r="C528" s="5"/>
      <c r="D528" s="5"/>
      <c r="E528" s="5" t="s">
        <v>88</v>
      </c>
      <c r="F528" s="8" t="str">
        <f>VLOOKUP(E528,Mapping!$A$1:$C$71,3,0)</f>
        <v>Apple Search</v>
      </c>
      <c r="G528" s="8" t="str">
        <f>VLOOKUP(E528,Mapping!$A$2:$B$207,2,0)</f>
        <v>Apple Search</v>
      </c>
      <c r="H528" s="1" t="s">
        <v>658</v>
      </c>
      <c r="I528" s="2">
        <v>44354</v>
      </c>
      <c r="J528" s="126" t="str">
        <f>VLOOKUP(I528,Mapping!$H$2:$I$215,2,0)</f>
        <v>Post</v>
      </c>
      <c r="K528" s="127" t="str">
        <f>VLOOKUP(I528,Mapping!$H$2:$J$215,3,0)</f>
        <v>Post</v>
      </c>
      <c r="L528" s="1">
        <v>3255.6345108</v>
      </c>
      <c r="M528" s="4" t="s">
        <v>170</v>
      </c>
    </row>
    <row r="529" spans="1:13" x14ac:dyDescent="0.35">
      <c r="A529" s="5" t="s">
        <v>36</v>
      </c>
      <c r="B529" s="5" t="s">
        <v>35</v>
      </c>
      <c r="C529" s="5"/>
      <c r="D529" s="5"/>
      <c r="E529" s="5" t="s">
        <v>88</v>
      </c>
      <c r="F529" s="8" t="str">
        <f>VLOOKUP(E529,Mapping!$A$1:$C$71,3,0)</f>
        <v>Apple Search</v>
      </c>
      <c r="G529" s="8" t="str">
        <f>VLOOKUP(E529,Mapping!$A$2:$B$207,2,0)</f>
        <v>Apple Search</v>
      </c>
      <c r="H529" s="1" t="s">
        <v>658</v>
      </c>
      <c r="I529" s="2">
        <v>44355</v>
      </c>
      <c r="J529" s="126" t="str">
        <f>VLOOKUP(I529,Mapping!$H$2:$I$215,2,0)</f>
        <v>Post</v>
      </c>
      <c r="K529" s="127" t="str">
        <f>VLOOKUP(I529,Mapping!$H$2:$J$215,3,0)</f>
        <v>Post</v>
      </c>
      <c r="L529" s="1">
        <v>3107.6014212</v>
      </c>
      <c r="M529" s="4" t="s">
        <v>170</v>
      </c>
    </row>
    <row r="530" spans="1:13" x14ac:dyDescent="0.35">
      <c r="A530" s="5" t="s">
        <v>36</v>
      </c>
      <c r="B530" s="5" t="s">
        <v>35</v>
      </c>
      <c r="C530" s="5"/>
      <c r="D530" s="5"/>
      <c r="E530" s="5" t="s">
        <v>88</v>
      </c>
      <c r="F530" s="8" t="str">
        <f>VLOOKUP(E530,Mapping!$A$1:$C$71,3,0)</f>
        <v>Apple Search</v>
      </c>
      <c r="G530" s="8" t="str">
        <f>VLOOKUP(E530,Mapping!$A$2:$B$207,2,0)</f>
        <v>Apple Search</v>
      </c>
      <c r="H530" s="1" t="s">
        <v>658</v>
      </c>
      <c r="I530" s="2">
        <v>44356</v>
      </c>
      <c r="J530" s="126" t="str">
        <f>VLOOKUP(I530,Mapping!$H$2:$I$215,2,0)</f>
        <v>Post</v>
      </c>
      <c r="K530" s="127" t="str">
        <f>VLOOKUP(I530,Mapping!$H$2:$J$215,3,0)</f>
        <v>Post</v>
      </c>
      <c r="L530" s="1">
        <v>3010.1449558999998</v>
      </c>
      <c r="M530" s="4" t="s">
        <v>170</v>
      </c>
    </row>
    <row r="531" spans="1:13" x14ac:dyDescent="0.35">
      <c r="A531" s="5" t="s">
        <v>36</v>
      </c>
      <c r="B531" s="5" t="s">
        <v>35</v>
      </c>
      <c r="C531" s="5"/>
      <c r="D531" s="5"/>
      <c r="E531" s="5" t="s">
        <v>88</v>
      </c>
      <c r="F531" s="8" t="str">
        <f>VLOOKUP(E531,Mapping!$A$1:$C$71,3,0)</f>
        <v>Apple Search</v>
      </c>
      <c r="G531" s="8" t="str">
        <f>VLOOKUP(E531,Mapping!$A$2:$B$207,2,0)</f>
        <v>Apple Search</v>
      </c>
      <c r="H531" s="1" t="s">
        <v>658</v>
      </c>
      <c r="I531" s="2">
        <v>44357</v>
      </c>
      <c r="J531" s="126" t="str">
        <f>VLOOKUP(I531,Mapping!$H$2:$I$215,2,0)</f>
        <v>Post</v>
      </c>
      <c r="K531" s="127" t="str">
        <f>VLOOKUP(I531,Mapping!$H$2:$J$215,3,0)</f>
        <v>Post</v>
      </c>
      <c r="L531" s="1">
        <v>2945.9191549000002</v>
      </c>
      <c r="M531" s="4" t="s">
        <v>170</v>
      </c>
    </row>
    <row r="532" spans="1:13" x14ac:dyDescent="0.35">
      <c r="A532" s="5" t="s">
        <v>36</v>
      </c>
      <c r="B532" s="5" t="s">
        <v>35</v>
      </c>
      <c r="C532" s="5"/>
      <c r="D532" s="5"/>
      <c r="E532" s="5" t="s">
        <v>88</v>
      </c>
      <c r="F532" s="8" t="str">
        <f>VLOOKUP(E532,Mapping!$A$1:$C$71,3,0)</f>
        <v>Apple Search</v>
      </c>
      <c r="G532" s="8" t="str">
        <f>VLOOKUP(E532,Mapping!$A$2:$B$207,2,0)</f>
        <v>Apple Search</v>
      </c>
      <c r="H532" s="1" t="s">
        <v>658</v>
      </c>
      <c r="I532" s="2">
        <v>44358</v>
      </c>
      <c r="J532" s="126" t="str">
        <f>VLOOKUP(I532,Mapping!$H$2:$I$215,2,0)</f>
        <v>Post</v>
      </c>
      <c r="K532" s="127" t="str">
        <f>VLOOKUP(I532,Mapping!$H$2:$J$215,3,0)</f>
        <v>Post</v>
      </c>
      <c r="L532" s="1">
        <v>2896.3172792999999</v>
      </c>
      <c r="M532" s="4" t="s">
        <v>170</v>
      </c>
    </row>
    <row r="533" spans="1:13" x14ac:dyDescent="0.35">
      <c r="A533" s="5" t="s">
        <v>36</v>
      </c>
      <c r="B533" s="5" t="s">
        <v>35</v>
      </c>
      <c r="C533" s="5"/>
      <c r="D533" s="5"/>
      <c r="E533" s="5" t="s">
        <v>88</v>
      </c>
      <c r="F533" s="8" t="str">
        <f>VLOOKUP(E533,Mapping!$A$1:$C$71,3,0)</f>
        <v>Apple Search</v>
      </c>
      <c r="G533" s="8" t="str">
        <f>VLOOKUP(E533,Mapping!$A$2:$B$207,2,0)</f>
        <v>Apple Search</v>
      </c>
      <c r="H533" s="1" t="s">
        <v>658</v>
      </c>
      <c r="I533" s="2">
        <v>44359</v>
      </c>
      <c r="J533" s="126" t="str">
        <f>VLOOKUP(I533,Mapping!$H$2:$I$215,2,0)</f>
        <v>Post</v>
      </c>
      <c r="K533" s="127" t="str">
        <f>VLOOKUP(I533,Mapping!$H$2:$J$215,3,0)</f>
        <v>Post</v>
      </c>
      <c r="L533" s="1">
        <v>2853.1996041000002</v>
      </c>
      <c r="M533" s="4" t="s">
        <v>170</v>
      </c>
    </row>
    <row r="534" spans="1:13" x14ac:dyDescent="0.35">
      <c r="A534" s="5" t="s">
        <v>36</v>
      </c>
      <c r="B534" s="5" t="s">
        <v>35</v>
      </c>
      <c r="C534" s="5"/>
      <c r="D534" s="5"/>
      <c r="E534" s="5" t="s">
        <v>88</v>
      </c>
      <c r="F534" s="8" t="str">
        <f>VLOOKUP(E534,Mapping!$A$1:$C$71,3,0)</f>
        <v>Apple Search</v>
      </c>
      <c r="G534" s="8" t="str">
        <f>VLOOKUP(E534,Mapping!$A$2:$B$207,2,0)</f>
        <v>Apple Search</v>
      </c>
      <c r="H534" s="1" t="s">
        <v>658</v>
      </c>
      <c r="I534" s="2">
        <v>44360</v>
      </c>
      <c r="J534" s="126" t="str">
        <f>VLOOKUP(I534,Mapping!$H$2:$I$215,2,0)</f>
        <v>Post</v>
      </c>
      <c r="K534" s="127" t="str">
        <f>VLOOKUP(I534,Mapping!$H$2:$J$215,3,0)</f>
        <v>Post</v>
      </c>
      <c r="L534" s="1">
        <v>2844.6320621999998</v>
      </c>
      <c r="M534" s="4" t="s">
        <v>170</v>
      </c>
    </row>
    <row r="535" spans="1:13" x14ac:dyDescent="0.35">
      <c r="A535" s="5" t="s">
        <v>36</v>
      </c>
      <c r="B535" s="5" t="s">
        <v>35</v>
      </c>
      <c r="C535" s="5"/>
      <c r="D535" s="5"/>
      <c r="E535" s="5" t="s">
        <v>88</v>
      </c>
      <c r="F535" s="8" t="str">
        <f>VLOOKUP(E535,Mapping!$A$1:$C$71,3,0)</f>
        <v>Apple Search</v>
      </c>
      <c r="G535" s="8" t="str">
        <f>VLOOKUP(E535,Mapping!$A$2:$B$207,2,0)</f>
        <v>Apple Search</v>
      </c>
      <c r="H535" s="1" t="s">
        <v>658</v>
      </c>
      <c r="I535" s="2">
        <v>44361</v>
      </c>
      <c r="J535" s="126" t="str">
        <f>VLOOKUP(I535,Mapping!$H$2:$I$215,2,0)</f>
        <v>Post</v>
      </c>
      <c r="K535" s="127" t="str">
        <f>VLOOKUP(I535,Mapping!$H$2:$J$215,3,0)</f>
        <v>Post</v>
      </c>
      <c r="L535" s="1">
        <v>2754.5250930000002</v>
      </c>
      <c r="M535" s="4" t="s">
        <v>170</v>
      </c>
    </row>
    <row r="536" spans="1:13" x14ac:dyDescent="0.35">
      <c r="A536" s="5" t="s">
        <v>36</v>
      </c>
      <c r="B536" s="5" t="s">
        <v>35</v>
      </c>
      <c r="C536" s="5"/>
      <c r="D536" s="5"/>
      <c r="E536" s="5" t="s">
        <v>88</v>
      </c>
      <c r="F536" s="8" t="str">
        <f>VLOOKUP(E536,Mapping!$A$1:$C$71,3,0)</f>
        <v>Apple Search</v>
      </c>
      <c r="G536" s="8" t="str">
        <f>VLOOKUP(E536,Mapping!$A$2:$B$207,2,0)</f>
        <v>Apple Search</v>
      </c>
      <c r="H536" s="1" t="s">
        <v>658</v>
      </c>
      <c r="I536" s="2">
        <v>44362</v>
      </c>
      <c r="J536" s="126" t="str">
        <f>VLOOKUP(I536,Mapping!$H$2:$I$215,2,0)</f>
        <v>Post</v>
      </c>
      <c r="K536" s="127" t="str">
        <f>VLOOKUP(I536,Mapping!$H$2:$J$215,3,0)</f>
        <v>Post</v>
      </c>
      <c r="L536" s="1">
        <v>2805.5473535000001</v>
      </c>
      <c r="M536" s="4" t="s">
        <v>170</v>
      </c>
    </row>
    <row r="537" spans="1:13" x14ac:dyDescent="0.35">
      <c r="A537" s="5" t="s">
        <v>36</v>
      </c>
      <c r="B537" s="5" t="s">
        <v>35</v>
      </c>
      <c r="C537" s="5"/>
      <c r="D537" s="5"/>
      <c r="E537" s="5" t="s">
        <v>88</v>
      </c>
      <c r="F537" s="8" t="str">
        <f>VLOOKUP(E537,Mapping!$A$1:$C$71,3,0)</f>
        <v>Apple Search</v>
      </c>
      <c r="G537" s="8" t="str">
        <f>VLOOKUP(E537,Mapping!$A$2:$B$207,2,0)</f>
        <v>Apple Search</v>
      </c>
      <c r="H537" s="1" t="s">
        <v>658</v>
      </c>
      <c r="I537" s="2">
        <v>44363</v>
      </c>
      <c r="J537" s="126" t="str">
        <f>VLOOKUP(I537,Mapping!$H$2:$I$215,2,0)</f>
        <v>Post</v>
      </c>
      <c r="K537" s="127" t="str">
        <f>VLOOKUP(I537,Mapping!$H$2:$J$215,3,0)</f>
        <v>Post</v>
      </c>
      <c r="L537" s="1">
        <v>2818.8125927000001</v>
      </c>
      <c r="M537" s="4" t="s">
        <v>170</v>
      </c>
    </row>
    <row r="538" spans="1:13" x14ac:dyDescent="0.35">
      <c r="A538" s="5" t="s">
        <v>36</v>
      </c>
      <c r="B538" s="5" t="s">
        <v>35</v>
      </c>
      <c r="C538" s="5"/>
      <c r="D538" s="5"/>
      <c r="E538" s="5" t="s">
        <v>88</v>
      </c>
      <c r="F538" s="8" t="str">
        <f>VLOOKUP(E538,Mapping!$A$1:$C$71,3,0)</f>
        <v>Apple Search</v>
      </c>
      <c r="G538" s="8" t="str">
        <f>VLOOKUP(E538,Mapping!$A$2:$B$207,2,0)</f>
        <v>Apple Search</v>
      </c>
      <c r="H538" s="1" t="s">
        <v>658</v>
      </c>
      <c r="I538" s="2">
        <v>44364</v>
      </c>
      <c r="J538" s="126" t="str">
        <f>VLOOKUP(I538,Mapping!$H$2:$I$215,2,0)</f>
        <v>Post</v>
      </c>
      <c r="K538" s="127" t="str">
        <f>VLOOKUP(I538,Mapping!$H$2:$J$215,3,0)</f>
        <v>Post</v>
      </c>
      <c r="L538" s="1">
        <v>2643.3583321999999</v>
      </c>
      <c r="M538" s="4" t="s">
        <v>170</v>
      </c>
    </row>
    <row r="539" spans="1:13" x14ac:dyDescent="0.35">
      <c r="A539" s="5" t="s">
        <v>36</v>
      </c>
      <c r="B539" s="5" t="s">
        <v>35</v>
      </c>
      <c r="C539" s="5"/>
      <c r="D539" s="5"/>
      <c r="E539" s="5" t="s">
        <v>88</v>
      </c>
      <c r="F539" s="8" t="str">
        <f>VLOOKUP(E539,Mapping!$A$1:$C$71,3,0)</f>
        <v>Apple Search</v>
      </c>
      <c r="G539" s="8" t="str">
        <f>VLOOKUP(E539,Mapping!$A$2:$B$207,2,0)</f>
        <v>Apple Search</v>
      </c>
      <c r="H539" s="1" t="s">
        <v>658</v>
      </c>
      <c r="I539" s="2">
        <v>44365</v>
      </c>
      <c r="J539" s="126" t="str">
        <f>VLOOKUP(I539,Mapping!$H$2:$I$215,2,0)</f>
        <v>Post</v>
      </c>
      <c r="K539" s="127" t="str">
        <f>VLOOKUP(I539,Mapping!$H$2:$J$215,3,0)</f>
        <v>Post</v>
      </c>
      <c r="L539" s="1">
        <v>2578.3571320000001</v>
      </c>
      <c r="M539" s="4" t="s">
        <v>170</v>
      </c>
    </row>
    <row r="540" spans="1:13" x14ac:dyDescent="0.35">
      <c r="A540" s="5" t="s">
        <v>36</v>
      </c>
      <c r="B540" s="5" t="s">
        <v>35</v>
      </c>
      <c r="C540" s="5"/>
      <c r="D540" s="5"/>
      <c r="E540" s="5" t="s">
        <v>88</v>
      </c>
      <c r="F540" s="8" t="str">
        <f>VLOOKUP(E540,Mapping!$A$1:$C$71,3,0)</f>
        <v>Apple Search</v>
      </c>
      <c r="G540" s="8" t="str">
        <f>VLOOKUP(E540,Mapping!$A$2:$B$207,2,0)</f>
        <v>Apple Search</v>
      </c>
      <c r="H540" s="1" t="s">
        <v>658</v>
      </c>
      <c r="I540" s="2">
        <v>44366</v>
      </c>
      <c r="J540" s="126" t="str">
        <f>VLOOKUP(I540,Mapping!$H$2:$I$215,2,0)</f>
        <v>Post</v>
      </c>
      <c r="K540" s="127" t="str">
        <f>VLOOKUP(I540,Mapping!$H$2:$J$215,3,0)</f>
        <v>Post</v>
      </c>
      <c r="L540" s="1">
        <v>2605.5603372</v>
      </c>
      <c r="M540" s="4" t="s">
        <v>170</v>
      </c>
    </row>
    <row r="541" spans="1:13" x14ac:dyDescent="0.35">
      <c r="A541" s="5" t="s">
        <v>36</v>
      </c>
      <c r="B541" s="5" t="s">
        <v>35</v>
      </c>
      <c r="C541" s="5"/>
      <c r="D541" s="5"/>
      <c r="E541" s="5" t="s">
        <v>88</v>
      </c>
      <c r="F541" s="8" t="str">
        <f>VLOOKUP(E541,Mapping!$A$1:$C$71,3,0)</f>
        <v>Apple Search</v>
      </c>
      <c r="G541" s="8" t="str">
        <f>VLOOKUP(E541,Mapping!$A$2:$B$207,2,0)</f>
        <v>Apple Search</v>
      </c>
      <c r="H541" s="1" t="s">
        <v>658</v>
      </c>
      <c r="I541" s="2">
        <v>44367</v>
      </c>
      <c r="J541" s="126" t="str">
        <f>VLOOKUP(I541,Mapping!$H$2:$I$215,2,0)</f>
        <v>Post</v>
      </c>
      <c r="K541" s="127" t="str">
        <f>VLOOKUP(I541,Mapping!$H$2:$J$215,3,0)</f>
        <v>Post</v>
      </c>
      <c r="L541" s="1">
        <v>2682.7714228</v>
      </c>
      <c r="M541" s="4" t="s">
        <v>170</v>
      </c>
    </row>
    <row r="542" spans="1:13" x14ac:dyDescent="0.35">
      <c r="A542" s="5" t="s">
        <v>36</v>
      </c>
      <c r="B542" s="5" t="s">
        <v>35</v>
      </c>
      <c r="C542" s="5"/>
      <c r="D542" s="5"/>
      <c r="E542" s="5" t="s">
        <v>88</v>
      </c>
      <c r="F542" s="8" t="str">
        <f>VLOOKUP(E542,Mapping!$A$1:$C$71,3,0)</f>
        <v>Apple Search</v>
      </c>
      <c r="G542" s="8" t="str">
        <f>VLOOKUP(E542,Mapping!$A$2:$B$207,2,0)</f>
        <v>Apple Search</v>
      </c>
      <c r="H542" s="1" t="s">
        <v>658</v>
      </c>
      <c r="I542" s="2">
        <v>44368</v>
      </c>
      <c r="J542" s="126" t="str">
        <f>VLOOKUP(I542,Mapping!$H$2:$I$215,2,0)</f>
        <v>Post</v>
      </c>
      <c r="K542" s="127" t="str">
        <f>VLOOKUP(I542,Mapping!$H$2:$J$215,3,0)</f>
        <v>Post</v>
      </c>
      <c r="L542" s="1">
        <v>2918.3615602</v>
      </c>
      <c r="M542" s="4" t="s">
        <v>170</v>
      </c>
    </row>
    <row r="543" spans="1:13" x14ac:dyDescent="0.35">
      <c r="A543" s="5" t="s">
        <v>36</v>
      </c>
      <c r="B543" s="5" t="s">
        <v>35</v>
      </c>
      <c r="C543" s="5"/>
      <c r="D543" s="5"/>
      <c r="E543" s="5" t="s">
        <v>88</v>
      </c>
      <c r="F543" s="8" t="str">
        <f>VLOOKUP(E543,Mapping!$A$1:$C$71,3,0)</f>
        <v>Apple Search</v>
      </c>
      <c r="G543" s="8" t="str">
        <f>VLOOKUP(E543,Mapping!$A$2:$B$207,2,0)</f>
        <v>Apple Search</v>
      </c>
      <c r="H543" s="1" t="s">
        <v>658</v>
      </c>
      <c r="I543" s="2">
        <v>44369</v>
      </c>
      <c r="J543" s="126" t="str">
        <f>VLOOKUP(I543,Mapping!$H$2:$I$215,2,0)</f>
        <v>Post</v>
      </c>
      <c r="K543" s="127" t="str">
        <f>VLOOKUP(I543,Mapping!$H$2:$J$215,3,0)</f>
        <v>Post</v>
      </c>
      <c r="L543" s="1">
        <v>2997.6316966999998</v>
      </c>
      <c r="M543" s="4" t="s">
        <v>170</v>
      </c>
    </row>
    <row r="544" spans="1:13" x14ac:dyDescent="0.35">
      <c r="A544" s="5" t="s">
        <v>36</v>
      </c>
      <c r="B544" s="5" t="s">
        <v>35</v>
      </c>
      <c r="C544" s="5"/>
      <c r="D544" s="5"/>
      <c r="E544" s="5" t="s">
        <v>88</v>
      </c>
      <c r="F544" s="8" t="str">
        <f>VLOOKUP(E544,Mapping!$A$1:$C$71,3,0)</f>
        <v>Apple Search</v>
      </c>
      <c r="G544" s="8" t="str">
        <f>VLOOKUP(E544,Mapping!$A$2:$B$207,2,0)</f>
        <v>Apple Search</v>
      </c>
      <c r="H544" s="1" t="s">
        <v>658</v>
      </c>
      <c r="I544" s="2">
        <v>44370</v>
      </c>
      <c r="J544" s="126" t="str">
        <f>VLOOKUP(I544,Mapping!$H$2:$I$215,2,0)</f>
        <v>Post</v>
      </c>
      <c r="K544" s="127">
        <f>VLOOKUP(I544,Mapping!$H$2:$J$215,3,0)</f>
        <v>0</v>
      </c>
      <c r="L544" s="1">
        <v>2893.0094048999999</v>
      </c>
      <c r="M544" s="4" t="s">
        <v>170</v>
      </c>
    </row>
    <row r="545" spans="1:13" x14ac:dyDescent="0.35">
      <c r="A545" s="5" t="s">
        <v>36</v>
      </c>
      <c r="B545" s="5" t="s">
        <v>35</v>
      </c>
      <c r="C545" s="5"/>
      <c r="D545" s="5"/>
      <c r="E545" s="5" t="s">
        <v>88</v>
      </c>
      <c r="F545" s="8" t="str">
        <f>VLOOKUP(E545,Mapping!$A$1:$C$71,3,0)</f>
        <v>Apple Search</v>
      </c>
      <c r="G545" s="8" t="str">
        <f>VLOOKUP(E545,Mapping!$A$2:$B$207,2,0)</f>
        <v>Apple Search</v>
      </c>
      <c r="H545" s="1" t="s">
        <v>658</v>
      </c>
      <c r="I545" s="2">
        <v>44371</v>
      </c>
      <c r="J545" s="126" t="str">
        <f>VLOOKUP(I545,Mapping!$H$2:$I$215,2,0)</f>
        <v>Post</v>
      </c>
      <c r="K545" s="127">
        <f>VLOOKUP(I545,Mapping!$H$2:$J$215,3,0)</f>
        <v>0</v>
      </c>
      <c r="L545" s="1">
        <v>2776.3346774000001</v>
      </c>
      <c r="M545" s="4" t="s">
        <v>170</v>
      </c>
    </row>
    <row r="546" spans="1:13" x14ac:dyDescent="0.35">
      <c r="A546" s="5" t="s">
        <v>36</v>
      </c>
      <c r="B546" s="5" t="s">
        <v>35</v>
      </c>
      <c r="C546" s="5"/>
      <c r="D546" s="5"/>
      <c r="E546" s="5" t="s">
        <v>88</v>
      </c>
      <c r="F546" s="8" t="str">
        <f>VLOOKUP(E546,Mapping!$A$1:$C$71,3,0)</f>
        <v>Apple Search</v>
      </c>
      <c r="G546" s="8" t="str">
        <f>VLOOKUP(E546,Mapping!$A$2:$B$207,2,0)</f>
        <v>Apple Search</v>
      </c>
      <c r="H546" s="1" t="s">
        <v>658</v>
      </c>
      <c r="I546" s="2">
        <v>44372</v>
      </c>
      <c r="J546" s="126" t="str">
        <f>VLOOKUP(I546,Mapping!$H$2:$I$215,2,0)</f>
        <v>Post</v>
      </c>
      <c r="K546" s="127">
        <f>VLOOKUP(I546,Mapping!$H$2:$J$215,3,0)</f>
        <v>0</v>
      </c>
      <c r="L546" s="1">
        <v>2737.9439647999998</v>
      </c>
      <c r="M546" s="4" t="s">
        <v>170</v>
      </c>
    </row>
    <row r="547" spans="1:13" x14ac:dyDescent="0.35">
      <c r="A547" s="5" t="s">
        <v>36</v>
      </c>
      <c r="B547" s="5" t="s">
        <v>35</v>
      </c>
      <c r="C547" s="5"/>
      <c r="D547" s="5"/>
      <c r="E547" s="5" t="s">
        <v>88</v>
      </c>
      <c r="F547" s="8" t="str">
        <f>VLOOKUP(E547,Mapping!$A$1:$C$71,3,0)</f>
        <v>Apple Search</v>
      </c>
      <c r="G547" s="8" t="str">
        <f>VLOOKUP(E547,Mapping!$A$2:$B$207,2,0)</f>
        <v>Apple Search</v>
      </c>
      <c r="H547" s="1" t="s">
        <v>658</v>
      </c>
      <c r="I547" s="2">
        <v>44373</v>
      </c>
      <c r="J547" s="126" t="str">
        <f>VLOOKUP(I547,Mapping!$H$2:$I$215,2,0)</f>
        <v>Post</v>
      </c>
      <c r="K547" s="127">
        <f>VLOOKUP(I547,Mapping!$H$2:$J$215,3,0)</f>
        <v>0</v>
      </c>
      <c r="L547" s="1">
        <v>2860.3599949999998</v>
      </c>
      <c r="M547" s="4" t="s">
        <v>170</v>
      </c>
    </row>
    <row r="548" spans="1:13" x14ac:dyDescent="0.35">
      <c r="A548" s="5" t="s">
        <v>36</v>
      </c>
      <c r="B548" s="5" t="s">
        <v>35</v>
      </c>
      <c r="C548" s="5"/>
      <c r="D548" s="5"/>
      <c r="E548" s="5" t="s">
        <v>88</v>
      </c>
      <c r="F548" s="8" t="str">
        <f>VLOOKUP(E548,Mapping!$A$1:$C$71,3,0)</f>
        <v>Apple Search</v>
      </c>
      <c r="G548" s="8" t="str">
        <f>VLOOKUP(E548,Mapping!$A$2:$B$207,2,0)</f>
        <v>Apple Search</v>
      </c>
      <c r="H548" s="1" t="s">
        <v>658</v>
      </c>
      <c r="I548" s="2">
        <v>44374</v>
      </c>
      <c r="J548" s="126" t="str">
        <f>VLOOKUP(I548,Mapping!$H$2:$I$215,2,0)</f>
        <v>Post</v>
      </c>
      <c r="K548" s="127">
        <f>VLOOKUP(I548,Mapping!$H$2:$J$215,3,0)</f>
        <v>0</v>
      </c>
      <c r="L548" s="1">
        <v>3094.6762263000001</v>
      </c>
      <c r="M548" s="4" t="s">
        <v>170</v>
      </c>
    </row>
    <row r="549" spans="1:13" x14ac:dyDescent="0.35">
      <c r="A549" s="5" t="s">
        <v>36</v>
      </c>
      <c r="B549" s="5" t="s">
        <v>35</v>
      </c>
      <c r="C549" s="5"/>
      <c r="D549" s="5"/>
      <c r="E549" s="5" t="s">
        <v>88</v>
      </c>
      <c r="F549" s="8" t="str">
        <f>VLOOKUP(E549,Mapping!$A$1:$C$71,3,0)</f>
        <v>Apple Search</v>
      </c>
      <c r="G549" s="8" t="str">
        <f>VLOOKUP(E549,Mapping!$A$2:$B$207,2,0)</f>
        <v>Apple Search</v>
      </c>
      <c r="H549" s="1" t="s">
        <v>658</v>
      </c>
      <c r="I549" s="2">
        <v>44375</v>
      </c>
      <c r="J549" s="126" t="str">
        <f>VLOOKUP(I549,Mapping!$H$2:$I$215,2,0)</f>
        <v>Post</v>
      </c>
      <c r="K549" s="127">
        <f>VLOOKUP(I549,Mapping!$H$2:$J$215,3,0)</f>
        <v>0</v>
      </c>
      <c r="L549" s="1">
        <v>3252.4649290000002</v>
      </c>
      <c r="M549" s="4" t="s">
        <v>170</v>
      </c>
    </row>
    <row r="550" spans="1:13" x14ac:dyDescent="0.35">
      <c r="A550" s="5" t="s">
        <v>36</v>
      </c>
      <c r="B550" s="5" t="s">
        <v>35</v>
      </c>
      <c r="C550" s="5"/>
      <c r="D550" s="5"/>
      <c r="E550" s="5" t="s">
        <v>88</v>
      </c>
      <c r="F550" s="8" t="str">
        <f>VLOOKUP(E550,Mapping!$A$1:$C$71,3,0)</f>
        <v>Apple Search</v>
      </c>
      <c r="G550" s="8" t="str">
        <f>VLOOKUP(E550,Mapping!$A$2:$B$207,2,0)</f>
        <v>Apple Search</v>
      </c>
      <c r="H550" s="1" t="s">
        <v>658</v>
      </c>
      <c r="I550" s="2">
        <v>44376</v>
      </c>
      <c r="J550" s="126" t="str">
        <f>VLOOKUP(I550,Mapping!$H$2:$I$215,2,0)</f>
        <v>Post</v>
      </c>
      <c r="K550" s="127">
        <f>VLOOKUP(I550,Mapping!$H$2:$J$215,3,0)</f>
        <v>0</v>
      </c>
      <c r="L550" s="1">
        <v>3390.1113509000002</v>
      </c>
      <c r="M550" s="4" t="s">
        <v>170</v>
      </c>
    </row>
    <row r="551" spans="1:13" x14ac:dyDescent="0.35">
      <c r="A551" s="5" t="s">
        <v>36</v>
      </c>
      <c r="B551" s="5" t="s">
        <v>35</v>
      </c>
      <c r="C551" s="5"/>
      <c r="D551" s="5"/>
      <c r="E551" s="5" t="s">
        <v>88</v>
      </c>
      <c r="F551" s="8" t="str">
        <f>VLOOKUP(E551,Mapping!$A$1:$C$71,3,0)</f>
        <v>Apple Search</v>
      </c>
      <c r="G551" s="8" t="str">
        <f>VLOOKUP(E551,Mapping!$A$2:$B$207,2,0)</f>
        <v>Apple Search</v>
      </c>
      <c r="H551" s="1" t="s">
        <v>658</v>
      </c>
      <c r="I551" s="2">
        <v>44377</v>
      </c>
      <c r="J551" s="126" t="str">
        <f>VLOOKUP(I551,Mapping!$H$2:$I$215,2,0)</f>
        <v>Post</v>
      </c>
      <c r="K551" s="127">
        <f>VLOOKUP(I551,Mapping!$H$2:$J$215,3,0)</f>
        <v>0</v>
      </c>
      <c r="L551" s="1">
        <v>3181.9043990999999</v>
      </c>
      <c r="M551" s="4" t="s">
        <v>170</v>
      </c>
    </row>
    <row r="552" spans="1:13" x14ac:dyDescent="0.35">
      <c r="A552" s="5" t="s">
        <v>36</v>
      </c>
      <c r="B552" s="5" t="s">
        <v>35</v>
      </c>
      <c r="C552" s="5"/>
      <c r="D552" s="5"/>
      <c r="E552" s="5" t="s">
        <v>88</v>
      </c>
      <c r="F552" s="8" t="str">
        <f>VLOOKUP(E552,Mapping!$A$1:$C$71,3,0)</f>
        <v>Apple Search</v>
      </c>
      <c r="G552" s="8" t="str">
        <f>VLOOKUP(E552,Mapping!$A$2:$B$207,2,0)</f>
        <v>Apple Search</v>
      </c>
      <c r="H552" s="1" t="s">
        <v>658</v>
      </c>
      <c r="I552" s="2">
        <v>44378</v>
      </c>
      <c r="J552" s="126" t="str">
        <f>VLOOKUP(I552,Mapping!$H$2:$I$215,2,0)</f>
        <v>Post</v>
      </c>
      <c r="K552" s="127">
        <f>VLOOKUP(I552,Mapping!$H$2:$J$215,3,0)</f>
        <v>0</v>
      </c>
      <c r="L552" s="1">
        <v>2098.8296346000002</v>
      </c>
      <c r="M552" s="4" t="s">
        <v>170</v>
      </c>
    </row>
    <row r="553" spans="1:13" x14ac:dyDescent="0.35">
      <c r="A553" s="5" t="s">
        <v>36</v>
      </c>
      <c r="B553" s="5" t="s">
        <v>35</v>
      </c>
      <c r="C553" s="5"/>
      <c r="D553" s="5"/>
      <c r="E553" s="5" t="s">
        <v>88</v>
      </c>
      <c r="F553" s="8" t="str">
        <f>VLOOKUP(E553,Mapping!$A$1:$C$71,3,0)</f>
        <v>Apple Search</v>
      </c>
      <c r="G553" s="8" t="str">
        <f>VLOOKUP(E553,Mapping!$A$2:$B$207,2,0)</f>
        <v>Apple Search</v>
      </c>
      <c r="H553" s="1" t="s">
        <v>658</v>
      </c>
      <c r="I553" s="2">
        <v>44379</v>
      </c>
      <c r="J553" s="126" t="str">
        <f>VLOOKUP(I553,Mapping!$H$2:$I$215,2,0)</f>
        <v>Post</v>
      </c>
      <c r="K553" s="127">
        <f>VLOOKUP(I553,Mapping!$H$2:$J$215,3,0)</f>
        <v>0</v>
      </c>
      <c r="L553" s="1">
        <v>2342.5409946</v>
      </c>
      <c r="M553" s="4" t="s">
        <v>170</v>
      </c>
    </row>
    <row r="554" spans="1:13" x14ac:dyDescent="0.35">
      <c r="A554" s="5" t="s">
        <v>36</v>
      </c>
      <c r="B554" s="5" t="s">
        <v>35</v>
      </c>
      <c r="C554" s="5"/>
      <c r="D554" s="5"/>
      <c r="E554" s="5" t="s">
        <v>88</v>
      </c>
      <c r="F554" s="8" t="str">
        <f>VLOOKUP(E554,Mapping!$A$1:$C$71,3,0)</f>
        <v>Apple Search</v>
      </c>
      <c r="G554" s="8" t="str">
        <f>VLOOKUP(E554,Mapping!$A$2:$B$207,2,0)</f>
        <v>Apple Search</v>
      </c>
      <c r="H554" s="1" t="s">
        <v>658</v>
      </c>
      <c r="I554" s="2">
        <v>44380</v>
      </c>
      <c r="J554" s="126" t="str">
        <f>VLOOKUP(I554,Mapping!$H$2:$I$215,2,0)</f>
        <v>Post</v>
      </c>
      <c r="K554" s="127">
        <f>VLOOKUP(I554,Mapping!$H$2:$J$215,3,0)</f>
        <v>0</v>
      </c>
      <c r="L554" s="1">
        <v>2925.1806587000001</v>
      </c>
      <c r="M554" s="4" t="s">
        <v>170</v>
      </c>
    </row>
    <row r="555" spans="1:13" x14ac:dyDescent="0.35">
      <c r="A555" s="5" t="s">
        <v>36</v>
      </c>
      <c r="B555" s="5" t="s">
        <v>35</v>
      </c>
      <c r="C555" s="5"/>
      <c r="D555" s="5"/>
      <c r="E555" s="5" t="s">
        <v>88</v>
      </c>
      <c r="F555" s="8" t="str">
        <f>VLOOKUP(E555,Mapping!$A$1:$C$71,3,0)</f>
        <v>Apple Search</v>
      </c>
      <c r="G555" s="8" t="str">
        <f>VLOOKUP(E555,Mapping!$A$2:$B$207,2,0)</f>
        <v>Apple Search</v>
      </c>
      <c r="H555" s="1" t="s">
        <v>658</v>
      </c>
      <c r="I555" s="2">
        <v>44381</v>
      </c>
      <c r="J555" s="126" t="str">
        <f>VLOOKUP(I555,Mapping!$H$2:$I$215,2,0)</f>
        <v>Post</v>
      </c>
      <c r="K555" s="127">
        <f>VLOOKUP(I555,Mapping!$H$2:$J$215,3,0)</f>
        <v>0</v>
      </c>
      <c r="L555" s="1">
        <v>3310.1632897999998</v>
      </c>
      <c r="M555" s="4" t="s">
        <v>170</v>
      </c>
    </row>
    <row r="556" spans="1:13" x14ac:dyDescent="0.35">
      <c r="A556" s="5" t="s">
        <v>36</v>
      </c>
      <c r="B556" s="5" t="s">
        <v>35</v>
      </c>
      <c r="C556" s="5"/>
      <c r="D556" s="5"/>
      <c r="E556" s="5" t="s">
        <v>88</v>
      </c>
      <c r="F556" s="8" t="str">
        <f>VLOOKUP(E556,Mapping!$A$1:$C$71,3,0)</f>
        <v>Apple Search</v>
      </c>
      <c r="G556" s="8" t="str">
        <f>VLOOKUP(E556,Mapping!$A$2:$B$207,2,0)</f>
        <v>Apple Search</v>
      </c>
      <c r="H556" s="1" t="s">
        <v>658</v>
      </c>
      <c r="I556" s="2">
        <v>44382</v>
      </c>
      <c r="J556" s="126" t="str">
        <f>VLOOKUP(I556,Mapping!$H$2:$I$215,2,0)</f>
        <v>Post</v>
      </c>
      <c r="K556" s="127">
        <f>VLOOKUP(I556,Mapping!$H$2:$J$215,3,0)</f>
        <v>0</v>
      </c>
      <c r="L556" s="1">
        <v>3224.0372453999998</v>
      </c>
      <c r="M556" s="4" t="s">
        <v>170</v>
      </c>
    </row>
    <row r="557" spans="1:13" x14ac:dyDescent="0.35">
      <c r="A557" s="5" t="s">
        <v>36</v>
      </c>
      <c r="B557" s="5" t="s">
        <v>35</v>
      </c>
      <c r="C557" s="5"/>
      <c r="D557" s="5"/>
      <c r="E557" s="5" t="s">
        <v>88</v>
      </c>
      <c r="F557" s="8" t="str">
        <f>VLOOKUP(E557,Mapping!$A$1:$C$71,3,0)</f>
        <v>Apple Search</v>
      </c>
      <c r="G557" s="8" t="str">
        <f>VLOOKUP(E557,Mapping!$A$2:$B$207,2,0)</f>
        <v>Apple Search</v>
      </c>
      <c r="H557" s="1" t="s">
        <v>658</v>
      </c>
      <c r="I557" s="2">
        <v>44383</v>
      </c>
      <c r="J557" s="126" t="str">
        <f>VLOOKUP(I557,Mapping!$H$2:$I$215,2,0)</f>
        <v>Post</v>
      </c>
      <c r="K557" s="127">
        <f>VLOOKUP(I557,Mapping!$H$2:$J$215,3,0)</f>
        <v>0</v>
      </c>
      <c r="L557" s="1">
        <v>3472.6796760000002</v>
      </c>
      <c r="M557" s="4" t="s">
        <v>170</v>
      </c>
    </row>
    <row r="558" spans="1:13" x14ac:dyDescent="0.35">
      <c r="A558" s="5" t="s">
        <v>36</v>
      </c>
      <c r="B558" s="5" t="s">
        <v>35</v>
      </c>
      <c r="C558" s="5"/>
      <c r="D558" s="5"/>
      <c r="E558" s="5" t="s">
        <v>88</v>
      </c>
      <c r="F558" s="8" t="str">
        <f>VLOOKUP(E558,Mapping!$A$1:$C$71,3,0)</f>
        <v>Apple Search</v>
      </c>
      <c r="G558" s="8" t="str">
        <f>VLOOKUP(E558,Mapping!$A$2:$B$207,2,0)</f>
        <v>Apple Search</v>
      </c>
      <c r="H558" s="1" t="s">
        <v>658</v>
      </c>
      <c r="I558" s="2">
        <v>44384</v>
      </c>
      <c r="J558" s="126" t="str">
        <f>VLOOKUP(I558,Mapping!$H$2:$I$215,2,0)</f>
        <v>Post</v>
      </c>
      <c r="K558" s="127">
        <f>VLOOKUP(I558,Mapping!$H$2:$J$215,3,0)</f>
        <v>0</v>
      </c>
      <c r="L558" s="1">
        <v>3525.9504136</v>
      </c>
      <c r="M558" s="4" t="s">
        <v>170</v>
      </c>
    </row>
    <row r="559" spans="1:13" x14ac:dyDescent="0.35">
      <c r="A559" s="5" t="s">
        <v>36</v>
      </c>
      <c r="B559" s="5" t="s">
        <v>35</v>
      </c>
      <c r="C559" s="5"/>
      <c r="D559" s="5"/>
      <c r="E559" s="5" t="s">
        <v>88</v>
      </c>
      <c r="F559" s="8" t="str">
        <f>VLOOKUP(E559,Mapping!$A$1:$C$71,3,0)</f>
        <v>Apple Search</v>
      </c>
      <c r="G559" s="8" t="str">
        <f>VLOOKUP(E559,Mapping!$A$2:$B$207,2,0)</f>
        <v>Apple Search</v>
      </c>
      <c r="H559" s="1" t="s">
        <v>658</v>
      </c>
      <c r="I559" s="2">
        <v>44385</v>
      </c>
      <c r="J559" s="126" t="str">
        <f>VLOOKUP(I559,Mapping!$H$2:$I$215,2,0)</f>
        <v>Post</v>
      </c>
      <c r="K559" s="127">
        <f>VLOOKUP(I559,Mapping!$H$2:$J$215,3,0)</f>
        <v>0</v>
      </c>
      <c r="L559" s="1">
        <v>3382.8897320999999</v>
      </c>
      <c r="M559" s="4" t="s">
        <v>170</v>
      </c>
    </row>
    <row r="560" spans="1:13" x14ac:dyDescent="0.35">
      <c r="A560" s="5" t="s">
        <v>36</v>
      </c>
      <c r="B560" s="5" t="s">
        <v>35</v>
      </c>
      <c r="C560" s="5"/>
      <c r="D560" s="5"/>
      <c r="E560" s="5" t="s">
        <v>88</v>
      </c>
      <c r="F560" s="8" t="str">
        <f>VLOOKUP(E560,Mapping!$A$1:$C$71,3,0)</f>
        <v>Apple Search</v>
      </c>
      <c r="G560" s="8" t="str">
        <f>VLOOKUP(E560,Mapping!$A$2:$B$207,2,0)</f>
        <v>Apple Search</v>
      </c>
      <c r="H560" s="1" t="s">
        <v>658</v>
      </c>
      <c r="I560" s="2">
        <v>44386</v>
      </c>
      <c r="J560" s="126" t="str">
        <f>VLOOKUP(I560,Mapping!$H$2:$I$215,2,0)</f>
        <v>Post</v>
      </c>
      <c r="K560" s="127">
        <f>VLOOKUP(I560,Mapping!$H$2:$J$215,3,0)</f>
        <v>0</v>
      </c>
      <c r="L560" s="1">
        <v>3230.8842961</v>
      </c>
      <c r="M560" s="4" t="s">
        <v>170</v>
      </c>
    </row>
    <row r="561" spans="1:13" x14ac:dyDescent="0.35">
      <c r="A561" s="5" t="s">
        <v>36</v>
      </c>
      <c r="B561" s="5" t="s">
        <v>35</v>
      </c>
      <c r="C561" s="5"/>
      <c r="D561" s="5"/>
      <c r="E561" s="5" t="s">
        <v>88</v>
      </c>
      <c r="F561" s="8" t="str">
        <f>VLOOKUP(E561,Mapping!$A$1:$C$71,3,0)</f>
        <v>Apple Search</v>
      </c>
      <c r="G561" s="8" t="str">
        <f>VLOOKUP(E561,Mapping!$A$2:$B$207,2,0)</f>
        <v>Apple Search</v>
      </c>
      <c r="H561" s="1" t="s">
        <v>658</v>
      </c>
      <c r="I561" s="2">
        <v>44387</v>
      </c>
      <c r="J561" s="126" t="str">
        <f>VLOOKUP(I561,Mapping!$H$2:$I$215,2,0)</f>
        <v>Post</v>
      </c>
      <c r="K561" s="127">
        <f>VLOOKUP(I561,Mapping!$H$2:$J$215,3,0)</f>
        <v>0</v>
      </c>
      <c r="L561" s="1">
        <v>3164.6728188000002</v>
      </c>
      <c r="M561" s="4" t="s">
        <v>170</v>
      </c>
    </row>
    <row r="562" spans="1:13" x14ac:dyDescent="0.35">
      <c r="A562" s="5" t="s">
        <v>36</v>
      </c>
      <c r="B562" s="5" t="s">
        <v>35</v>
      </c>
      <c r="C562" s="5"/>
      <c r="D562" s="5"/>
      <c r="E562" s="5" t="s">
        <v>88</v>
      </c>
      <c r="F562" s="8" t="str">
        <f>VLOOKUP(E562,Mapping!$A$1:$C$71,3,0)</f>
        <v>Apple Search</v>
      </c>
      <c r="G562" s="8" t="str">
        <f>VLOOKUP(E562,Mapping!$A$2:$B$207,2,0)</f>
        <v>Apple Search</v>
      </c>
      <c r="H562" s="1" t="s">
        <v>658</v>
      </c>
      <c r="I562" s="2">
        <v>44388</v>
      </c>
      <c r="J562" s="126" t="str">
        <f>VLOOKUP(I562,Mapping!$H$2:$I$215,2,0)</f>
        <v>Post</v>
      </c>
      <c r="K562" s="127">
        <f>VLOOKUP(I562,Mapping!$H$2:$J$215,3,0)</f>
        <v>0</v>
      </c>
      <c r="L562" s="1">
        <v>3275.3520076</v>
      </c>
      <c r="M562" s="4" t="s">
        <v>170</v>
      </c>
    </row>
    <row r="563" spans="1:13" x14ac:dyDescent="0.35">
      <c r="A563" s="5" t="s">
        <v>36</v>
      </c>
      <c r="B563" s="5" t="s">
        <v>35</v>
      </c>
      <c r="C563" s="5"/>
      <c r="D563" s="5"/>
      <c r="E563" s="5" t="s">
        <v>88</v>
      </c>
      <c r="F563" s="8" t="str">
        <f>VLOOKUP(E563,Mapping!$A$1:$C$71,3,0)</f>
        <v>Apple Search</v>
      </c>
      <c r="G563" s="8" t="str">
        <f>VLOOKUP(E563,Mapping!$A$2:$B$207,2,0)</f>
        <v>Apple Search</v>
      </c>
      <c r="H563" s="1" t="s">
        <v>658</v>
      </c>
      <c r="I563" s="2">
        <v>44389</v>
      </c>
      <c r="J563" s="126" t="str">
        <f>VLOOKUP(I563,Mapping!$H$2:$I$215,2,0)</f>
        <v>Post</v>
      </c>
      <c r="K563" s="127">
        <f>VLOOKUP(I563,Mapping!$H$2:$J$215,3,0)</f>
        <v>0</v>
      </c>
      <c r="L563" s="1">
        <v>3327.8406931</v>
      </c>
      <c r="M563" s="4" t="s">
        <v>170</v>
      </c>
    </row>
    <row r="564" spans="1:13" x14ac:dyDescent="0.35">
      <c r="A564" s="5" t="s">
        <v>36</v>
      </c>
      <c r="B564" s="5" t="s">
        <v>35</v>
      </c>
      <c r="C564" s="5"/>
      <c r="D564" s="5"/>
      <c r="E564" s="5" t="s">
        <v>88</v>
      </c>
      <c r="F564" s="8" t="str">
        <f>VLOOKUP(E564,Mapping!$A$1:$C$71,3,0)</f>
        <v>Apple Search</v>
      </c>
      <c r="G564" s="8" t="str">
        <f>VLOOKUP(E564,Mapping!$A$2:$B$207,2,0)</f>
        <v>Apple Search</v>
      </c>
      <c r="H564" s="1" t="s">
        <v>658</v>
      </c>
      <c r="I564" s="2">
        <v>44390</v>
      </c>
      <c r="J564" s="126" t="str">
        <f>VLOOKUP(I564,Mapping!$H$2:$I$215,2,0)</f>
        <v>Post</v>
      </c>
      <c r="K564" s="127">
        <f>VLOOKUP(I564,Mapping!$H$2:$J$215,3,0)</f>
        <v>0</v>
      </c>
      <c r="L564" s="1">
        <v>3193.1772212999999</v>
      </c>
      <c r="M564" s="4" t="s">
        <v>170</v>
      </c>
    </row>
    <row r="565" spans="1:13" x14ac:dyDescent="0.35">
      <c r="A565" s="5" t="s">
        <v>36</v>
      </c>
      <c r="B565" s="5" t="s">
        <v>35</v>
      </c>
      <c r="C565" s="5"/>
      <c r="D565" s="5"/>
      <c r="E565" s="5" t="s">
        <v>88</v>
      </c>
      <c r="F565" s="8" t="str">
        <f>VLOOKUP(E565,Mapping!$A$1:$C$71,3,0)</f>
        <v>Apple Search</v>
      </c>
      <c r="G565" s="8" t="str">
        <f>VLOOKUP(E565,Mapping!$A$2:$B$207,2,0)</f>
        <v>Apple Search</v>
      </c>
      <c r="H565" s="1" t="s">
        <v>658</v>
      </c>
      <c r="I565" s="2">
        <v>44391</v>
      </c>
      <c r="J565" s="126" t="str">
        <f>VLOOKUP(I565,Mapping!$H$2:$I$215,2,0)</f>
        <v>Post</v>
      </c>
      <c r="K565" s="127">
        <f>VLOOKUP(I565,Mapping!$H$2:$J$215,3,0)</f>
        <v>0</v>
      </c>
      <c r="L565" s="1">
        <v>3276.1355967999998</v>
      </c>
      <c r="M565" s="4" t="s">
        <v>170</v>
      </c>
    </row>
    <row r="566" spans="1:13" x14ac:dyDescent="0.35">
      <c r="A566" s="5" t="s">
        <v>36</v>
      </c>
      <c r="B566" s="5" t="s">
        <v>35</v>
      </c>
      <c r="C566" s="5"/>
      <c r="D566" s="5"/>
      <c r="E566" s="5" t="s">
        <v>88</v>
      </c>
      <c r="F566" s="8" t="str">
        <f>VLOOKUP(E566,Mapping!$A$1:$C$71,3,0)</f>
        <v>Apple Search</v>
      </c>
      <c r="G566" s="8" t="str">
        <f>VLOOKUP(E566,Mapping!$A$2:$B$207,2,0)</f>
        <v>Apple Search</v>
      </c>
      <c r="H566" s="1" t="s">
        <v>658</v>
      </c>
      <c r="I566" s="2">
        <v>44392</v>
      </c>
      <c r="J566" s="126" t="str">
        <f>VLOOKUP(I566,Mapping!$H$2:$I$215,2,0)</f>
        <v>Post</v>
      </c>
      <c r="K566" s="127">
        <f>VLOOKUP(I566,Mapping!$H$2:$J$215,3,0)</f>
        <v>0</v>
      </c>
      <c r="L566" s="1">
        <v>3963.8007317000001</v>
      </c>
      <c r="M566" s="4" t="s">
        <v>170</v>
      </c>
    </row>
    <row r="567" spans="1:13" x14ac:dyDescent="0.35">
      <c r="A567" s="5" t="s">
        <v>36</v>
      </c>
      <c r="B567" s="5" t="s">
        <v>35</v>
      </c>
      <c r="C567" s="5"/>
      <c r="D567" s="5"/>
      <c r="E567" s="5" t="s">
        <v>88</v>
      </c>
      <c r="F567" s="8" t="str">
        <f>VLOOKUP(E567,Mapping!$A$1:$C$71,3,0)</f>
        <v>Apple Search</v>
      </c>
      <c r="G567" s="8" t="str">
        <f>VLOOKUP(E567,Mapping!$A$2:$B$207,2,0)</f>
        <v>Apple Search</v>
      </c>
      <c r="H567" s="1" t="s">
        <v>658</v>
      </c>
      <c r="I567" s="2">
        <v>44393</v>
      </c>
      <c r="J567" s="126" t="str">
        <f>VLOOKUP(I567,Mapping!$H$2:$I$215,2,0)</f>
        <v>Post</v>
      </c>
      <c r="K567" s="127">
        <f>VLOOKUP(I567,Mapping!$H$2:$J$215,3,0)</f>
        <v>0</v>
      </c>
      <c r="L567" s="1">
        <v>4094.86481</v>
      </c>
      <c r="M567" s="4" t="s">
        <v>170</v>
      </c>
    </row>
    <row r="568" spans="1:13" x14ac:dyDescent="0.35">
      <c r="A568" s="5" t="s">
        <v>36</v>
      </c>
      <c r="B568" s="5" t="s">
        <v>35</v>
      </c>
      <c r="C568" s="5"/>
      <c r="D568" s="5"/>
      <c r="E568" s="5" t="s">
        <v>88</v>
      </c>
      <c r="F568" s="8" t="str">
        <f>VLOOKUP(E568,Mapping!$A$1:$C$71,3,0)</f>
        <v>Apple Search</v>
      </c>
      <c r="G568" s="8" t="str">
        <f>VLOOKUP(E568,Mapping!$A$2:$B$207,2,0)</f>
        <v>Apple Search</v>
      </c>
      <c r="H568" s="1" t="s">
        <v>658</v>
      </c>
      <c r="I568" s="2">
        <v>44394</v>
      </c>
      <c r="J568" s="126" t="str">
        <f>VLOOKUP(I568,Mapping!$H$2:$I$215,2,0)</f>
        <v>Post</v>
      </c>
      <c r="K568" s="127">
        <f>VLOOKUP(I568,Mapping!$H$2:$J$215,3,0)</f>
        <v>0</v>
      </c>
      <c r="L568" s="1">
        <v>3820.3361279999999</v>
      </c>
      <c r="M568" s="4" t="s">
        <v>170</v>
      </c>
    </row>
    <row r="569" spans="1:13" x14ac:dyDescent="0.35">
      <c r="A569" s="5" t="s">
        <v>36</v>
      </c>
      <c r="B569" s="5" t="s">
        <v>35</v>
      </c>
      <c r="C569" s="5"/>
      <c r="D569" s="5"/>
      <c r="E569" s="5" t="s">
        <v>88</v>
      </c>
      <c r="F569" s="8" t="str">
        <f>VLOOKUP(E569,Mapping!$A$1:$C$71,3,0)</f>
        <v>Apple Search</v>
      </c>
      <c r="G569" s="8" t="str">
        <f>VLOOKUP(E569,Mapping!$A$2:$B$207,2,0)</f>
        <v>Apple Search</v>
      </c>
      <c r="H569" s="1" t="s">
        <v>658</v>
      </c>
      <c r="I569" s="2">
        <v>44395</v>
      </c>
      <c r="J569" s="126" t="str">
        <f>VLOOKUP(I569,Mapping!$H$2:$I$215,2,0)</f>
        <v>Post</v>
      </c>
      <c r="K569" s="127">
        <f>VLOOKUP(I569,Mapping!$H$2:$J$215,3,0)</f>
        <v>0</v>
      </c>
      <c r="L569" s="1">
        <v>3697.6495494000001</v>
      </c>
      <c r="M569" s="4" t="s">
        <v>170</v>
      </c>
    </row>
    <row r="570" spans="1:13" x14ac:dyDescent="0.35">
      <c r="A570" s="5" t="s">
        <v>36</v>
      </c>
      <c r="B570" s="5" t="s">
        <v>35</v>
      </c>
      <c r="C570" s="5"/>
      <c r="D570" s="5"/>
      <c r="E570" s="5" t="s">
        <v>88</v>
      </c>
      <c r="F570" s="8" t="str">
        <f>VLOOKUP(E570,Mapping!$A$1:$C$71,3,0)</f>
        <v>Apple Search</v>
      </c>
      <c r="G570" s="8" t="str">
        <f>VLOOKUP(E570,Mapping!$A$2:$B$207,2,0)</f>
        <v>Apple Search</v>
      </c>
      <c r="H570" s="1" t="s">
        <v>658</v>
      </c>
      <c r="I570" s="2">
        <v>44396</v>
      </c>
      <c r="J570" s="126" t="str">
        <f>VLOOKUP(I570,Mapping!$H$2:$I$215,2,0)</f>
        <v>Post</v>
      </c>
      <c r="K570" s="127">
        <f>VLOOKUP(I570,Mapping!$H$2:$J$215,3,0)</f>
        <v>0</v>
      </c>
      <c r="L570" s="1">
        <v>3621.3390184</v>
      </c>
      <c r="M570" s="4" t="s">
        <v>170</v>
      </c>
    </row>
    <row r="571" spans="1:13" x14ac:dyDescent="0.35">
      <c r="A571" s="5" t="s">
        <v>36</v>
      </c>
      <c r="B571" s="5" t="s">
        <v>35</v>
      </c>
      <c r="C571" s="5"/>
      <c r="D571" s="5"/>
      <c r="E571" s="5" t="s">
        <v>88</v>
      </c>
      <c r="F571" s="8" t="str">
        <f>VLOOKUP(E571,Mapping!$A$1:$C$71,3,0)</f>
        <v>Apple Search</v>
      </c>
      <c r="G571" s="8" t="str">
        <f>VLOOKUP(E571,Mapping!$A$2:$B$207,2,0)</f>
        <v>Apple Search</v>
      </c>
      <c r="H571" s="1" t="s">
        <v>658</v>
      </c>
      <c r="I571" s="2">
        <v>44397</v>
      </c>
      <c r="J571" s="126" t="str">
        <f>VLOOKUP(I571,Mapping!$H$2:$I$215,2,0)</f>
        <v>Post</v>
      </c>
      <c r="K571" s="127">
        <f>VLOOKUP(I571,Mapping!$H$2:$J$215,3,0)</f>
        <v>0</v>
      </c>
      <c r="L571" s="1">
        <v>3521.1601329999999</v>
      </c>
      <c r="M571" s="4" t="s">
        <v>170</v>
      </c>
    </row>
    <row r="572" spans="1:13" x14ac:dyDescent="0.35">
      <c r="A572" s="5" t="s">
        <v>36</v>
      </c>
      <c r="B572" s="5" t="s">
        <v>35</v>
      </c>
      <c r="C572" s="5"/>
      <c r="D572" s="5"/>
      <c r="E572" s="5" t="s">
        <v>88</v>
      </c>
      <c r="F572" s="8" t="str">
        <f>VLOOKUP(E572,Mapping!$A$1:$C$71,3,0)</f>
        <v>Apple Search</v>
      </c>
      <c r="G572" s="8" t="str">
        <f>VLOOKUP(E572,Mapping!$A$2:$B$207,2,0)</f>
        <v>Apple Search</v>
      </c>
      <c r="H572" s="1" t="s">
        <v>658</v>
      </c>
      <c r="I572" s="2">
        <v>44398</v>
      </c>
      <c r="J572" s="126" t="str">
        <f>VLOOKUP(I572,Mapping!$H$2:$I$215,2,0)</f>
        <v>Post</v>
      </c>
      <c r="K572" s="127">
        <f>VLOOKUP(I572,Mapping!$H$2:$J$215,3,0)</f>
        <v>0</v>
      </c>
      <c r="L572" s="1">
        <v>3258.0237167999999</v>
      </c>
      <c r="M572" s="4" t="s">
        <v>170</v>
      </c>
    </row>
    <row r="573" spans="1:13" x14ac:dyDescent="0.35">
      <c r="A573" s="5" t="s">
        <v>36</v>
      </c>
      <c r="B573" s="5" t="s">
        <v>35</v>
      </c>
      <c r="C573" s="5"/>
      <c r="D573" s="5"/>
      <c r="E573" s="5" t="s">
        <v>88</v>
      </c>
      <c r="F573" s="8" t="str">
        <f>VLOOKUP(E573,Mapping!$A$1:$C$71,3,0)</f>
        <v>Apple Search</v>
      </c>
      <c r="G573" s="8" t="str">
        <f>VLOOKUP(E573,Mapping!$A$2:$B$207,2,0)</f>
        <v>Apple Search</v>
      </c>
      <c r="H573" s="1" t="s">
        <v>658</v>
      </c>
      <c r="I573" s="2">
        <v>44399</v>
      </c>
      <c r="J573" s="126" t="str">
        <f>VLOOKUP(I573,Mapping!$H$2:$I$215,2,0)</f>
        <v>Post</v>
      </c>
      <c r="K573" s="127">
        <f>VLOOKUP(I573,Mapping!$H$2:$J$215,3,0)</f>
        <v>0</v>
      </c>
      <c r="L573" s="1">
        <v>3269.8486191000002</v>
      </c>
      <c r="M573" s="4" t="s">
        <v>170</v>
      </c>
    </row>
    <row r="574" spans="1:13" x14ac:dyDescent="0.35">
      <c r="A574" s="5" t="s">
        <v>36</v>
      </c>
      <c r="B574" s="5" t="s">
        <v>35</v>
      </c>
      <c r="C574" s="5"/>
      <c r="D574" s="5"/>
      <c r="E574" s="5" t="s">
        <v>88</v>
      </c>
      <c r="F574" s="8" t="str">
        <f>VLOOKUP(E574,Mapping!$A$1:$C$71,3,0)</f>
        <v>Apple Search</v>
      </c>
      <c r="G574" s="8" t="str">
        <f>VLOOKUP(E574,Mapping!$A$2:$B$207,2,0)</f>
        <v>Apple Search</v>
      </c>
      <c r="H574" s="1" t="s">
        <v>658</v>
      </c>
      <c r="I574" s="2">
        <v>44400</v>
      </c>
      <c r="J574" s="126" t="str">
        <f>VLOOKUP(I574,Mapping!$H$2:$I$215,2,0)</f>
        <v>Post</v>
      </c>
      <c r="K574" s="127">
        <f>VLOOKUP(I574,Mapping!$H$2:$J$215,3,0)</f>
        <v>0</v>
      </c>
      <c r="L574" s="1">
        <v>3135.8000106999998</v>
      </c>
      <c r="M574" s="4" t="s">
        <v>170</v>
      </c>
    </row>
    <row r="575" spans="1:13" x14ac:dyDescent="0.35">
      <c r="A575" s="5" t="s">
        <v>36</v>
      </c>
      <c r="B575" s="5" t="s">
        <v>35</v>
      </c>
      <c r="C575" s="5"/>
      <c r="D575" s="5"/>
      <c r="E575" s="5" t="s">
        <v>88</v>
      </c>
      <c r="F575" s="8" t="str">
        <f>VLOOKUP(E575,Mapping!$A$1:$C$71,3,0)</f>
        <v>Apple Search</v>
      </c>
      <c r="G575" s="8" t="str">
        <f>VLOOKUP(E575,Mapping!$A$2:$B$207,2,0)</f>
        <v>Apple Search</v>
      </c>
      <c r="H575" s="1" t="s">
        <v>658</v>
      </c>
      <c r="I575" s="2">
        <v>44401</v>
      </c>
      <c r="J575" s="126" t="str">
        <f>VLOOKUP(I575,Mapping!$H$2:$I$215,2,0)</f>
        <v>Post</v>
      </c>
      <c r="K575" s="127">
        <f>VLOOKUP(I575,Mapping!$H$2:$J$215,3,0)</f>
        <v>0</v>
      </c>
      <c r="L575" s="1">
        <v>3062.5294610000001</v>
      </c>
      <c r="M575" s="4" t="s">
        <v>170</v>
      </c>
    </row>
    <row r="576" spans="1:13" x14ac:dyDescent="0.35">
      <c r="A576" s="5" t="s">
        <v>36</v>
      </c>
      <c r="B576" s="5" t="s">
        <v>35</v>
      </c>
      <c r="C576" s="5"/>
      <c r="D576" s="5"/>
      <c r="E576" s="5" t="s">
        <v>88</v>
      </c>
      <c r="F576" s="8" t="str">
        <f>VLOOKUP(E576,Mapping!$A$1:$C$71,3,0)</f>
        <v>Apple Search</v>
      </c>
      <c r="G576" s="8" t="str">
        <f>VLOOKUP(E576,Mapping!$A$2:$B$207,2,0)</f>
        <v>Apple Search</v>
      </c>
      <c r="H576" s="1" t="s">
        <v>658</v>
      </c>
      <c r="I576" s="2">
        <v>44402</v>
      </c>
      <c r="J576" s="126" t="str">
        <f>VLOOKUP(I576,Mapping!$H$2:$I$215,2,0)</f>
        <v>Post</v>
      </c>
      <c r="K576" s="127">
        <f>VLOOKUP(I576,Mapping!$H$2:$J$215,3,0)</f>
        <v>0</v>
      </c>
      <c r="L576" s="1">
        <v>3094.9024853000001</v>
      </c>
      <c r="M576" s="4" t="s">
        <v>170</v>
      </c>
    </row>
    <row r="577" spans="1:13" x14ac:dyDescent="0.35">
      <c r="A577" s="5" t="s">
        <v>36</v>
      </c>
      <c r="B577" s="5" t="s">
        <v>35</v>
      </c>
      <c r="C577" s="5"/>
      <c r="D577" s="5"/>
      <c r="E577" s="5" t="s">
        <v>88</v>
      </c>
      <c r="F577" s="8" t="str">
        <f>VLOOKUP(E577,Mapping!$A$1:$C$71,3,0)</f>
        <v>Apple Search</v>
      </c>
      <c r="G577" s="8" t="str">
        <f>VLOOKUP(E577,Mapping!$A$2:$B$207,2,0)</f>
        <v>Apple Search</v>
      </c>
      <c r="H577" s="1" t="s">
        <v>658</v>
      </c>
      <c r="I577" s="2">
        <v>44403</v>
      </c>
      <c r="J577" s="126" t="str">
        <f>VLOOKUP(I577,Mapping!$H$2:$I$215,2,0)</f>
        <v>Post</v>
      </c>
      <c r="K577" s="127">
        <f>VLOOKUP(I577,Mapping!$H$2:$J$215,3,0)</f>
        <v>0</v>
      </c>
      <c r="L577" s="1">
        <v>3211.7679825999999</v>
      </c>
      <c r="M577" s="4" t="s">
        <v>170</v>
      </c>
    </row>
    <row r="578" spans="1:13" x14ac:dyDescent="0.35">
      <c r="A578" s="5" t="s">
        <v>36</v>
      </c>
      <c r="B578" s="5" t="s">
        <v>35</v>
      </c>
      <c r="C578" s="5"/>
      <c r="D578" s="5"/>
      <c r="E578" s="5" t="s">
        <v>88</v>
      </c>
      <c r="F578" s="8" t="str">
        <f>VLOOKUP(E578,Mapping!$A$1:$C$71,3,0)</f>
        <v>Apple Search</v>
      </c>
      <c r="G578" s="8" t="str">
        <f>VLOOKUP(E578,Mapping!$A$2:$B$207,2,0)</f>
        <v>Apple Search</v>
      </c>
      <c r="H578" s="1" t="s">
        <v>658</v>
      </c>
      <c r="I578" s="2">
        <v>44404</v>
      </c>
      <c r="J578" s="126" t="str">
        <f>VLOOKUP(I578,Mapping!$H$2:$I$215,2,0)</f>
        <v>Post</v>
      </c>
      <c r="K578" s="127">
        <f>VLOOKUP(I578,Mapping!$H$2:$J$215,3,0)</f>
        <v>0</v>
      </c>
      <c r="L578" s="1">
        <v>3111.2229229</v>
      </c>
      <c r="M578" s="4" t="s">
        <v>170</v>
      </c>
    </row>
    <row r="579" spans="1:13" x14ac:dyDescent="0.35">
      <c r="A579" s="5" t="s">
        <v>36</v>
      </c>
      <c r="B579" s="5" t="s">
        <v>35</v>
      </c>
      <c r="C579" s="5"/>
      <c r="D579" s="5"/>
      <c r="E579" s="5" t="s">
        <v>88</v>
      </c>
      <c r="F579" s="8" t="str">
        <f>VLOOKUP(E579,Mapping!$A$1:$C$71,3,0)</f>
        <v>Apple Search</v>
      </c>
      <c r="G579" s="8" t="str">
        <f>VLOOKUP(E579,Mapping!$A$2:$B$207,2,0)</f>
        <v>Apple Search</v>
      </c>
      <c r="H579" s="1" t="s">
        <v>658</v>
      </c>
      <c r="I579" s="2">
        <v>44405</v>
      </c>
      <c r="J579" s="126" t="str">
        <f>VLOOKUP(I579,Mapping!$H$2:$I$215,2,0)</f>
        <v>Post</v>
      </c>
      <c r="K579" s="127">
        <f>VLOOKUP(I579,Mapping!$H$2:$J$215,3,0)</f>
        <v>0</v>
      </c>
      <c r="L579" s="1">
        <v>3086.8540575000002</v>
      </c>
      <c r="M579" s="4" t="s">
        <v>170</v>
      </c>
    </row>
    <row r="580" spans="1:13" x14ac:dyDescent="0.35">
      <c r="A580" s="5" t="s">
        <v>36</v>
      </c>
      <c r="B580" s="5" t="s">
        <v>35</v>
      </c>
      <c r="C580" s="5"/>
      <c r="D580" s="5"/>
      <c r="E580" s="5" t="s">
        <v>88</v>
      </c>
      <c r="F580" s="8" t="str">
        <f>VLOOKUP(E580,Mapping!$A$1:$C$71,3,0)</f>
        <v>Apple Search</v>
      </c>
      <c r="G580" s="8" t="str">
        <f>VLOOKUP(E580,Mapping!$A$2:$B$207,2,0)</f>
        <v>Apple Search</v>
      </c>
      <c r="H580" s="1" t="s">
        <v>658</v>
      </c>
      <c r="I580" s="2">
        <v>44406</v>
      </c>
      <c r="J580" s="126" t="str">
        <f>VLOOKUP(I580,Mapping!$H$2:$I$215,2,0)</f>
        <v>Post</v>
      </c>
      <c r="K580" s="127">
        <f>VLOOKUP(I580,Mapping!$H$2:$J$215,3,0)</f>
        <v>0</v>
      </c>
      <c r="L580" s="1">
        <v>3160.2539388</v>
      </c>
      <c r="M580" s="4" t="s">
        <v>170</v>
      </c>
    </row>
    <row r="581" spans="1:13" x14ac:dyDescent="0.35">
      <c r="A581" s="5" t="s">
        <v>36</v>
      </c>
      <c r="B581" s="5" t="s">
        <v>35</v>
      </c>
      <c r="C581" s="5"/>
      <c r="D581" s="5"/>
      <c r="E581" s="5" t="s">
        <v>88</v>
      </c>
      <c r="F581" s="8" t="str">
        <f>VLOOKUP(E581,Mapping!$A$1:$C$71,3,0)</f>
        <v>Apple Search</v>
      </c>
      <c r="G581" s="8" t="str">
        <f>VLOOKUP(E581,Mapping!$A$2:$B$207,2,0)</f>
        <v>Apple Search</v>
      </c>
      <c r="H581" s="1" t="s">
        <v>658</v>
      </c>
      <c r="I581" s="2">
        <v>44407</v>
      </c>
      <c r="J581" s="126" t="str">
        <f>VLOOKUP(I581,Mapping!$H$2:$I$215,2,0)</f>
        <v>Post</v>
      </c>
      <c r="K581" s="127">
        <f>VLOOKUP(I581,Mapping!$H$2:$J$215,3,0)</f>
        <v>0</v>
      </c>
      <c r="L581" s="1">
        <v>3119.6547848999999</v>
      </c>
      <c r="M581" s="4" t="s">
        <v>170</v>
      </c>
    </row>
    <row r="582" spans="1:13" x14ac:dyDescent="0.35">
      <c r="A582" s="5" t="s">
        <v>36</v>
      </c>
      <c r="B582" s="5" t="s">
        <v>35</v>
      </c>
      <c r="C582" s="5"/>
      <c r="D582" s="5"/>
      <c r="E582" s="5" t="s">
        <v>88</v>
      </c>
      <c r="F582" s="8" t="str">
        <f>VLOOKUP(E582,Mapping!$A$1:$C$71,3,0)</f>
        <v>Apple Search</v>
      </c>
      <c r="G582" s="8" t="str">
        <f>VLOOKUP(E582,Mapping!$A$2:$B$207,2,0)</f>
        <v>Apple Search</v>
      </c>
      <c r="H582" s="1" t="s">
        <v>658</v>
      </c>
      <c r="I582" s="2">
        <v>44408</v>
      </c>
      <c r="J582" s="126" t="str">
        <f>VLOOKUP(I582,Mapping!$H$2:$I$215,2,0)</f>
        <v>Post</v>
      </c>
      <c r="K582" s="127">
        <f>VLOOKUP(I582,Mapping!$H$2:$J$215,3,0)</f>
        <v>0</v>
      </c>
      <c r="L582" s="1">
        <v>2999.5288762</v>
      </c>
      <c r="M582" s="4" t="s">
        <v>170</v>
      </c>
    </row>
    <row r="583" spans="1:13" x14ac:dyDescent="0.35">
      <c r="A583" s="5" t="s">
        <v>36</v>
      </c>
      <c r="B583" s="5" t="s">
        <v>35</v>
      </c>
      <c r="C583" s="5"/>
      <c r="D583" s="5"/>
      <c r="E583" s="5" t="s">
        <v>88</v>
      </c>
      <c r="F583" s="8" t="str">
        <f>VLOOKUP(E583,Mapping!$A$1:$C$71,3,0)</f>
        <v>Apple Search</v>
      </c>
      <c r="G583" s="8" t="str">
        <f>VLOOKUP(E583,Mapping!$A$2:$B$207,2,0)</f>
        <v>Apple Search</v>
      </c>
      <c r="H583" s="1" t="s">
        <v>658</v>
      </c>
      <c r="I583" s="2">
        <v>44409</v>
      </c>
      <c r="J583" s="126" t="str">
        <f>VLOOKUP(I583,Mapping!$H$2:$I$215,2,0)</f>
        <v>Post</v>
      </c>
      <c r="K583" s="127">
        <f>VLOOKUP(I583,Mapping!$H$2:$J$215,3,0)</f>
        <v>0</v>
      </c>
      <c r="L583" s="1">
        <v>3098.0069792999998</v>
      </c>
      <c r="M583" s="4" t="s">
        <v>170</v>
      </c>
    </row>
    <row r="584" spans="1:13" x14ac:dyDescent="0.35">
      <c r="A584" s="5" t="s">
        <v>36</v>
      </c>
      <c r="B584" s="5" t="s">
        <v>35</v>
      </c>
      <c r="C584" s="5"/>
      <c r="D584" s="5"/>
      <c r="E584" s="5" t="s">
        <v>88</v>
      </c>
      <c r="F584" s="8" t="str">
        <f>VLOOKUP(E584,Mapping!$A$1:$C$71,3,0)</f>
        <v>Apple Search</v>
      </c>
      <c r="G584" s="8" t="str">
        <f>VLOOKUP(E584,Mapping!$A$2:$B$207,2,0)</f>
        <v>Apple Search</v>
      </c>
      <c r="H584" s="1" t="s">
        <v>658</v>
      </c>
      <c r="I584" s="2">
        <v>44410</v>
      </c>
      <c r="J584" s="126" t="str">
        <f>VLOOKUP(I584,Mapping!$H$2:$I$215,2,0)</f>
        <v>Post</v>
      </c>
      <c r="K584" s="127">
        <f>VLOOKUP(I584,Mapping!$H$2:$J$215,3,0)</f>
        <v>0</v>
      </c>
      <c r="L584" s="1">
        <v>3139.8675661000002</v>
      </c>
      <c r="M584" s="4" t="s">
        <v>170</v>
      </c>
    </row>
    <row r="585" spans="1:13" x14ac:dyDescent="0.35">
      <c r="A585" s="5" t="s">
        <v>36</v>
      </c>
      <c r="B585" s="5" t="s">
        <v>35</v>
      </c>
      <c r="C585" s="5"/>
      <c r="D585" s="5"/>
      <c r="E585" s="5" t="s">
        <v>88</v>
      </c>
      <c r="F585" s="8" t="str">
        <f>VLOOKUP(E585,Mapping!$A$1:$C$71,3,0)</f>
        <v>Apple Search</v>
      </c>
      <c r="G585" s="8" t="str">
        <f>VLOOKUP(E585,Mapping!$A$2:$B$207,2,0)</f>
        <v>Apple Search</v>
      </c>
      <c r="H585" s="1" t="s">
        <v>658</v>
      </c>
      <c r="I585" s="2">
        <v>44411</v>
      </c>
      <c r="J585" s="126" t="str">
        <f>VLOOKUP(I585,Mapping!$H$2:$I$215,2,0)</f>
        <v>Post</v>
      </c>
      <c r="K585" s="127">
        <f>VLOOKUP(I585,Mapping!$H$2:$J$215,3,0)</f>
        <v>0</v>
      </c>
      <c r="L585" s="1">
        <v>3061.3031194999999</v>
      </c>
      <c r="M585" s="4" t="s">
        <v>170</v>
      </c>
    </row>
    <row r="586" spans="1:13" x14ac:dyDescent="0.35">
      <c r="A586" s="5" t="s">
        <v>36</v>
      </c>
      <c r="B586" s="5" t="s">
        <v>35</v>
      </c>
      <c r="C586" s="5"/>
      <c r="D586" s="5"/>
      <c r="E586" s="5" t="s">
        <v>88</v>
      </c>
      <c r="F586" s="8" t="str">
        <f>VLOOKUP(E586,Mapping!$A$1:$C$71,3,0)</f>
        <v>Apple Search</v>
      </c>
      <c r="G586" s="8" t="str">
        <f>VLOOKUP(E586,Mapping!$A$2:$B$207,2,0)</f>
        <v>Apple Search</v>
      </c>
      <c r="H586" s="1" t="s">
        <v>658</v>
      </c>
      <c r="I586" s="2">
        <v>44412</v>
      </c>
      <c r="J586" s="126" t="str">
        <f>VLOOKUP(I586,Mapping!$H$2:$I$215,2,0)</f>
        <v>Post</v>
      </c>
      <c r="K586" s="127">
        <f>VLOOKUP(I586,Mapping!$H$2:$J$215,3,0)</f>
        <v>0</v>
      </c>
      <c r="L586" s="1">
        <v>3083.6750809</v>
      </c>
      <c r="M586" s="4" t="s">
        <v>170</v>
      </c>
    </row>
    <row r="587" spans="1:13" x14ac:dyDescent="0.35">
      <c r="A587" s="5" t="s">
        <v>36</v>
      </c>
      <c r="B587" s="5" t="s">
        <v>35</v>
      </c>
      <c r="C587" s="5"/>
      <c r="D587" s="5"/>
      <c r="E587" s="5" t="s">
        <v>88</v>
      </c>
      <c r="F587" s="8" t="str">
        <f>VLOOKUP(E587,Mapping!$A$1:$C$71,3,0)</f>
        <v>Apple Search</v>
      </c>
      <c r="G587" s="8" t="str">
        <f>VLOOKUP(E587,Mapping!$A$2:$B$207,2,0)</f>
        <v>Apple Search</v>
      </c>
      <c r="H587" s="1" t="s">
        <v>658</v>
      </c>
      <c r="I587" s="2">
        <v>44413</v>
      </c>
      <c r="J587" s="126" t="str">
        <f>VLOOKUP(I587,Mapping!$H$2:$I$215,2,0)</f>
        <v>Post</v>
      </c>
      <c r="K587" s="127">
        <f>VLOOKUP(I587,Mapping!$H$2:$J$215,3,0)</f>
        <v>0</v>
      </c>
      <c r="L587" s="1">
        <v>3064.4393740999999</v>
      </c>
      <c r="M587" s="4" t="s">
        <v>170</v>
      </c>
    </row>
    <row r="588" spans="1:13" x14ac:dyDescent="0.35">
      <c r="A588" s="5" t="s">
        <v>36</v>
      </c>
      <c r="B588" s="5" t="s">
        <v>35</v>
      </c>
      <c r="C588" s="5"/>
      <c r="D588" s="5"/>
      <c r="E588" s="5" t="s">
        <v>88</v>
      </c>
      <c r="F588" s="8" t="str">
        <f>VLOOKUP(E588,Mapping!$A$1:$C$71,3,0)</f>
        <v>Apple Search</v>
      </c>
      <c r="G588" s="8" t="str">
        <f>VLOOKUP(E588,Mapping!$A$2:$B$207,2,0)</f>
        <v>Apple Search</v>
      </c>
      <c r="H588" s="1" t="s">
        <v>658</v>
      </c>
      <c r="I588" s="2">
        <v>44414</v>
      </c>
      <c r="J588" s="126" t="str">
        <f>VLOOKUP(I588,Mapping!$H$2:$I$215,2,0)</f>
        <v>Post</v>
      </c>
      <c r="K588" s="127">
        <f>VLOOKUP(I588,Mapping!$H$2:$J$215,3,0)</f>
        <v>0</v>
      </c>
      <c r="L588" s="1">
        <v>3162.9195387999998</v>
      </c>
      <c r="M588" s="4" t="s">
        <v>170</v>
      </c>
    </row>
    <row r="589" spans="1:13" x14ac:dyDescent="0.35">
      <c r="A589" s="5" t="s">
        <v>36</v>
      </c>
      <c r="B589" s="5" t="s">
        <v>35</v>
      </c>
      <c r="C589" s="5"/>
      <c r="D589" s="5"/>
      <c r="E589" s="5" t="s">
        <v>88</v>
      </c>
      <c r="F589" s="8" t="str">
        <f>VLOOKUP(E589,Mapping!$A$1:$C$71,3,0)</f>
        <v>Apple Search</v>
      </c>
      <c r="G589" s="8" t="str">
        <f>VLOOKUP(E589,Mapping!$A$2:$B$207,2,0)</f>
        <v>Apple Search</v>
      </c>
      <c r="H589" s="1" t="s">
        <v>658</v>
      </c>
      <c r="I589" s="2">
        <v>44415</v>
      </c>
      <c r="J589" s="126" t="str">
        <f>VLOOKUP(I589,Mapping!$H$2:$I$215,2,0)</f>
        <v>Post</v>
      </c>
      <c r="K589" s="127">
        <f>VLOOKUP(I589,Mapping!$H$2:$J$215,3,0)</f>
        <v>0</v>
      </c>
      <c r="L589" s="1">
        <v>3313.5969577000001</v>
      </c>
      <c r="M589" s="4" t="s">
        <v>170</v>
      </c>
    </row>
    <row r="590" spans="1:13" x14ac:dyDescent="0.35">
      <c r="A590" s="5" t="s">
        <v>36</v>
      </c>
      <c r="B590" s="5" t="s">
        <v>35</v>
      </c>
      <c r="C590" s="5"/>
      <c r="D590" s="5"/>
      <c r="E590" s="5" t="s">
        <v>88</v>
      </c>
      <c r="F590" s="8" t="str">
        <f>VLOOKUP(E590,Mapping!$A$1:$C$71,3,0)</f>
        <v>Apple Search</v>
      </c>
      <c r="G590" s="8" t="str">
        <f>VLOOKUP(E590,Mapping!$A$2:$B$207,2,0)</f>
        <v>Apple Search</v>
      </c>
      <c r="H590" s="1" t="s">
        <v>658</v>
      </c>
      <c r="I590" s="2">
        <v>44416</v>
      </c>
      <c r="J590" s="126" t="str">
        <f>VLOOKUP(I590,Mapping!$H$2:$I$215,2,0)</f>
        <v>Post</v>
      </c>
      <c r="K590" s="127">
        <f>VLOOKUP(I590,Mapping!$H$2:$J$215,3,0)</f>
        <v>0</v>
      </c>
      <c r="L590" s="1">
        <v>3440.7552765999999</v>
      </c>
      <c r="M590" s="4" t="s">
        <v>170</v>
      </c>
    </row>
    <row r="591" spans="1:13" x14ac:dyDescent="0.35">
      <c r="A591" s="5" t="s">
        <v>36</v>
      </c>
      <c r="B591" s="5" t="s">
        <v>35</v>
      </c>
      <c r="C591" s="5"/>
      <c r="D591" s="5"/>
      <c r="E591" s="5" t="s">
        <v>88</v>
      </c>
      <c r="F591" s="8" t="str">
        <f>VLOOKUP(E591,Mapping!$A$1:$C$71,3,0)</f>
        <v>Apple Search</v>
      </c>
      <c r="G591" s="8" t="str">
        <f>VLOOKUP(E591,Mapping!$A$2:$B$207,2,0)</f>
        <v>Apple Search</v>
      </c>
      <c r="H591" s="1" t="s">
        <v>658</v>
      </c>
      <c r="I591" s="2">
        <v>44417</v>
      </c>
      <c r="J591" s="126" t="str">
        <f>VLOOKUP(I591,Mapping!$H$2:$I$215,2,0)</f>
        <v>Post</v>
      </c>
      <c r="K591" s="127">
        <f>VLOOKUP(I591,Mapping!$H$2:$J$215,3,0)</f>
        <v>0</v>
      </c>
      <c r="L591" s="1">
        <v>3511.3195483999998</v>
      </c>
      <c r="M591" s="4" t="s">
        <v>170</v>
      </c>
    </row>
    <row r="592" spans="1:13" x14ac:dyDescent="0.35">
      <c r="A592" s="5" t="s">
        <v>36</v>
      </c>
      <c r="B592" s="5" t="s">
        <v>35</v>
      </c>
      <c r="C592" s="5"/>
      <c r="D592" s="5"/>
      <c r="E592" s="5" t="s">
        <v>88</v>
      </c>
      <c r="F592" s="8" t="str">
        <f>VLOOKUP(E592,Mapping!$A$1:$C$71,3,0)</f>
        <v>Apple Search</v>
      </c>
      <c r="G592" s="8" t="str">
        <f>VLOOKUP(E592,Mapping!$A$2:$B$207,2,0)</f>
        <v>Apple Search</v>
      </c>
      <c r="H592" s="1" t="s">
        <v>658</v>
      </c>
      <c r="I592" s="2">
        <v>44418</v>
      </c>
      <c r="J592" s="126" t="str">
        <f>VLOOKUP(I592,Mapping!$H$2:$I$215,2,0)</f>
        <v>Post</v>
      </c>
      <c r="K592" s="127">
        <f>VLOOKUP(I592,Mapping!$H$2:$J$215,3,0)</f>
        <v>0</v>
      </c>
      <c r="L592" s="1">
        <v>3477.7905298999999</v>
      </c>
      <c r="M592" s="4" t="s">
        <v>170</v>
      </c>
    </row>
    <row r="593" spans="1:13" x14ac:dyDescent="0.35">
      <c r="A593" s="5" t="s">
        <v>36</v>
      </c>
      <c r="B593" s="5" t="s">
        <v>35</v>
      </c>
      <c r="C593" s="5"/>
      <c r="D593" s="5"/>
      <c r="E593" s="5" t="s">
        <v>88</v>
      </c>
      <c r="F593" s="8" t="str">
        <f>VLOOKUP(E593,Mapping!$A$1:$C$71,3,0)</f>
        <v>Apple Search</v>
      </c>
      <c r="G593" s="8" t="str">
        <f>VLOOKUP(E593,Mapping!$A$2:$B$207,2,0)</f>
        <v>Apple Search</v>
      </c>
      <c r="H593" s="1" t="s">
        <v>658</v>
      </c>
      <c r="I593" s="2">
        <v>44419</v>
      </c>
      <c r="J593" s="126" t="str">
        <f>VLOOKUP(I593,Mapping!$H$2:$I$215,2,0)</f>
        <v>Post</v>
      </c>
      <c r="K593" s="127">
        <f>VLOOKUP(I593,Mapping!$H$2:$J$215,3,0)</f>
        <v>0</v>
      </c>
      <c r="L593" s="1">
        <v>3463.8072671</v>
      </c>
      <c r="M593" s="4" t="s">
        <v>170</v>
      </c>
    </row>
    <row r="594" spans="1:13" x14ac:dyDescent="0.35">
      <c r="A594" s="5" t="s">
        <v>36</v>
      </c>
      <c r="B594" s="5" t="s">
        <v>35</v>
      </c>
      <c r="C594" s="5"/>
      <c r="D594" s="5"/>
      <c r="E594" s="5" t="s">
        <v>88</v>
      </c>
      <c r="F594" s="8" t="str">
        <f>VLOOKUP(E594,Mapping!$A$1:$C$71,3,0)</f>
        <v>Apple Search</v>
      </c>
      <c r="G594" s="8" t="str">
        <f>VLOOKUP(E594,Mapping!$A$2:$B$207,2,0)</f>
        <v>Apple Search</v>
      </c>
      <c r="H594" s="1" t="s">
        <v>658</v>
      </c>
      <c r="I594" s="2">
        <v>44420</v>
      </c>
      <c r="J594" s="126" t="str">
        <f>VLOOKUP(I594,Mapping!$H$2:$I$215,2,0)</f>
        <v>Post</v>
      </c>
      <c r="K594" s="127">
        <f>VLOOKUP(I594,Mapping!$H$2:$J$215,3,0)</f>
        <v>0</v>
      </c>
      <c r="L594" s="1">
        <v>3277.5321884</v>
      </c>
      <c r="M594" s="4" t="s">
        <v>170</v>
      </c>
    </row>
    <row r="595" spans="1:13" x14ac:dyDescent="0.35">
      <c r="A595" s="5" t="s">
        <v>36</v>
      </c>
      <c r="B595" s="5" t="s">
        <v>35</v>
      </c>
      <c r="C595" s="5"/>
      <c r="D595" s="5"/>
      <c r="E595" s="5" t="s">
        <v>88</v>
      </c>
      <c r="F595" s="8" t="str">
        <f>VLOOKUP(E595,Mapping!$A$1:$C$71,3,0)</f>
        <v>Apple Search</v>
      </c>
      <c r="G595" s="8" t="str">
        <f>VLOOKUP(E595,Mapping!$A$2:$B$207,2,0)</f>
        <v>Apple Search</v>
      </c>
      <c r="H595" s="1" t="s">
        <v>658</v>
      </c>
      <c r="I595" s="2">
        <v>44421</v>
      </c>
      <c r="J595" s="126" t="str">
        <f>VLOOKUP(I595,Mapping!$H$2:$I$215,2,0)</f>
        <v>Post</v>
      </c>
      <c r="K595" s="127">
        <f>VLOOKUP(I595,Mapping!$H$2:$J$215,3,0)</f>
        <v>0</v>
      </c>
      <c r="L595" s="1">
        <v>3041.3405724999998</v>
      </c>
      <c r="M595" s="4" t="s">
        <v>170</v>
      </c>
    </row>
    <row r="596" spans="1:13" x14ac:dyDescent="0.35">
      <c r="A596" s="5" t="s">
        <v>36</v>
      </c>
      <c r="B596" s="5" t="s">
        <v>35</v>
      </c>
      <c r="C596" s="5"/>
      <c r="D596" s="5"/>
      <c r="E596" s="5" t="s">
        <v>88</v>
      </c>
      <c r="F596" s="8" t="str">
        <f>VLOOKUP(E596,Mapping!$A$1:$C$71,3,0)</f>
        <v>Apple Search</v>
      </c>
      <c r="G596" s="8" t="str">
        <f>VLOOKUP(E596,Mapping!$A$2:$B$207,2,0)</f>
        <v>Apple Search</v>
      </c>
      <c r="H596" s="1" t="s">
        <v>658</v>
      </c>
      <c r="I596" s="2">
        <v>44422</v>
      </c>
      <c r="J596" s="126" t="str">
        <f>VLOOKUP(I596,Mapping!$H$2:$I$215,2,0)</f>
        <v>Post</v>
      </c>
      <c r="K596" s="127">
        <f>VLOOKUP(I596,Mapping!$H$2:$J$215,3,0)</f>
        <v>0</v>
      </c>
      <c r="L596" s="1">
        <v>2837.1772824</v>
      </c>
      <c r="M596" s="4" t="s">
        <v>170</v>
      </c>
    </row>
    <row r="597" spans="1:13" x14ac:dyDescent="0.35">
      <c r="A597" s="5" t="s">
        <v>36</v>
      </c>
      <c r="B597" s="5" t="s">
        <v>35</v>
      </c>
      <c r="C597" s="5"/>
      <c r="D597" s="5"/>
      <c r="E597" s="5" t="s">
        <v>88</v>
      </c>
      <c r="F597" s="8" t="str">
        <f>VLOOKUP(E597,Mapping!$A$1:$C$71,3,0)</f>
        <v>Apple Search</v>
      </c>
      <c r="G597" s="8" t="str">
        <f>VLOOKUP(E597,Mapping!$A$2:$B$207,2,0)</f>
        <v>Apple Search</v>
      </c>
      <c r="H597" s="1" t="s">
        <v>658</v>
      </c>
      <c r="I597" s="2">
        <v>44423</v>
      </c>
      <c r="J597" s="126" t="str">
        <f>VLOOKUP(I597,Mapping!$H$2:$I$215,2,0)</f>
        <v>Post</v>
      </c>
      <c r="K597" s="127">
        <f>VLOOKUP(I597,Mapping!$H$2:$J$215,3,0)</f>
        <v>0</v>
      </c>
      <c r="L597" s="1">
        <v>3369.9416065</v>
      </c>
      <c r="M597" s="4" t="s">
        <v>170</v>
      </c>
    </row>
    <row r="598" spans="1:13" x14ac:dyDescent="0.35">
      <c r="A598" s="5" t="s">
        <v>36</v>
      </c>
      <c r="B598" s="5" t="s">
        <v>35</v>
      </c>
      <c r="C598" s="5"/>
      <c r="D598" s="5"/>
      <c r="E598" s="5" t="s">
        <v>88</v>
      </c>
      <c r="F598" s="8" t="str">
        <f>VLOOKUP(E598,Mapping!$A$1:$C$71,3,0)</f>
        <v>Apple Search</v>
      </c>
      <c r="G598" s="8" t="str">
        <f>VLOOKUP(E598,Mapping!$A$2:$B$207,2,0)</f>
        <v>Apple Search</v>
      </c>
      <c r="H598" s="1" t="s">
        <v>658</v>
      </c>
      <c r="I598" s="2">
        <v>44424</v>
      </c>
      <c r="J598" s="126" t="str">
        <f>VLOOKUP(I598,Mapping!$H$2:$I$215,2,0)</f>
        <v>Post</v>
      </c>
      <c r="K598" s="127">
        <f>VLOOKUP(I598,Mapping!$H$2:$J$215,3,0)</f>
        <v>0</v>
      </c>
      <c r="L598" s="1">
        <v>3630.2894344000001</v>
      </c>
      <c r="M598" s="4" t="s">
        <v>170</v>
      </c>
    </row>
    <row r="599" spans="1:13" x14ac:dyDescent="0.35">
      <c r="A599" s="5" t="s">
        <v>36</v>
      </c>
      <c r="B599" s="5" t="s">
        <v>35</v>
      </c>
      <c r="C599" s="5"/>
      <c r="D599" s="5"/>
      <c r="E599" s="5" t="s">
        <v>88</v>
      </c>
      <c r="F599" s="8" t="str">
        <f>VLOOKUP(E599,Mapping!$A$1:$C$71,3,0)</f>
        <v>Apple Search</v>
      </c>
      <c r="G599" s="8" t="str">
        <f>VLOOKUP(E599,Mapping!$A$2:$B$207,2,0)</f>
        <v>Apple Search</v>
      </c>
      <c r="H599" s="1" t="s">
        <v>658</v>
      </c>
      <c r="I599" s="2">
        <v>44425</v>
      </c>
      <c r="J599" s="126" t="str">
        <f>VLOOKUP(I599,Mapping!$H$2:$I$215,2,0)</f>
        <v>Post</v>
      </c>
      <c r="K599" s="127">
        <f>VLOOKUP(I599,Mapping!$H$2:$J$215,3,0)</f>
        <v>0</v>
      </c>
      <c r="L599" s="1">
        <v>3716.3779236999999</v>
      </c>
      <c r="M599" s="4" t="s">
        <v>170</v>
      </c>
    </row>
    <row r="600" spans="1:13" x14ac:dyDescent="0.35">
      <c r="A600" s="5" t="s">
        <v>36</v>
      </c>
      <c r="B600" s="5" t="s">
        <v>35</v>
      </c>
      <c r="C600" s="5"/>
      <c r="D600" s="5"/>
      <c r="E600" s="5" t="s">
        <v>88</v>
      </c>
      <c r="F600" s="8" t="str">
        <f>VLOOKUP(E600,Mapping!$A$1:$C$71,3,0)</f>
        <v>Apple Search</v>
      </c>
      <c r="G600" s="8" t="str">
        <f>VLOOKUP(E600,Mapping!$A$2:$B$207,2,0)</f>
        <v>Apple Search</v>
      </c>
      <c r="H600" s="1" t="s">
        <v>658</v>
      </c>
      <c r="I600" s="2">
        <v>44426</v>
      </c>
      <c r="J600" s="126" t="str">
        <f>VLOOKUP(I600,Mapping!$H$2:$I$215,2,0)</f>
        <v>Post</v>
      </c>
      <c r="K600" s="127">
        <f>VLOOKUP(I600,Mapping!$H$2:$J$215,3,0)</f>
        <v>0</v>
      </c>
      <c r="L600" s="1">
        <v>3739.8062114999998</v>
      </c>
      <c r="M600" s="4" t="s">
        <v>170</v>
      </c>
    </row>
    <row r="601" spans="1:13" x14ac:dyDescent="0.35">
      <c r="A601" s="5" t="s">
        <v>36</v>
      </c>
      <c r="B601" s="5" t="s">
        <v>35</v>
      </c>
      <c r="C601" s="5"/>
      <c r="D601" s="5"/>
      <c r="E601" s="5" t="s">
        <v>88</v>
      </c>
      <c r="F601" s="8" t="str">
        <f>VLOOKUP(E601,Mapping!$A$1:$C$71,3,0)</f>
        <v>Apple Search</v>
      </c>
      <c r="G601" s="8" t="str">
        <f>VLOOKUP(E601,Mapping!$A$2:$B$207,2,0)</f>
        <v>Apple Search</v>
      </c>
      <c r="H601" s="1" t="s">
        <v>658</v>
      </c>
      <c r="I601" s="2">
        <v>44427</v>
      </c>
      <c r="J601" s="126" t="str">
        <f>VLOOKUP(I601,Mapping!$H$2:$I$215,2,0)</f>
        <v>Post</v>
      </c>
      <c r="K601" s="127">
        <f>VLOOKUP(I601,Mapping!$H$2:$J$215,3,0)</f>
        <v>0</v>
      </c>
      <c r="L601" s="1">
        <v>4191.7068633999997</v>
      </c>
      <c r="M601" s="4" t="s">
        <v>170</v>
      </c>
    </row>
    <row r="602" spans="1:13" x14ac:dyDescent="0.35">
      <c r="A602" s="5" t="s">
        <v>36</v>
      </c>
      <c r="B602" s="5" t="s">
        <v>35</v>
      </c>
      <c r="C602" s="5"/>
      <c r="D602" s="5"/>
      <c r="E602" s="5" t="s">
        <v>88</v>
      </c>
      <c r="F602" s="8" t="str">
        <f>VLOOKUP(E602,Mapping!$A$1:$C$71,3,0)</f>
        <v>Apple Search</v>
      </c>
      <c r="G602" s="8" t="str">
        <f>VLOOKUP(E602,Mapping!$A$2:$B$207,2,0)</f>
        <v>Apple Search</v>
      </c>
      <c r="H602" s="1" t="s">
        <v>658</v>
      </c>
      <c r="I602" s="2">
        <v>44428</v>
      </c>
      <c r="J602" s="126" t="str">
        <f>VLOOKUP(I602,Mapping!$H$2:$I$215,2,0)</f>
        <v>Post</v>
      </c>
      <c r="K602" s="127">
        <f>VLOOKUP(I602,Mapping!$H$2:$J$215,3,0)</f>
        <v>0</v>
      </c>
      <c r="L602" s="1">
        <v>3622.4696565999998</v>
      </c>
      <c r="M602" s="4" t="s">
        <v>170</v>
      </c>
    </row>
    <row r="603" spans="1:13" x14ac:dyDescent="0.35">
      <c r="A603" s="5" t="s">
        <v>36</v>
      </c>
      <c r="B603" s="5" t="s">
        <v>35</v>
      </c>
      <c r="C603" s="5"/>
      <c r="D603" s="5"/>
      <c r="E603" s="5" t="s">
        <v>88</v>
      </c>
      <c r="F603" s="8" t="str">
        <f>VLOOKUP(E603,Mapping!$A$1:$C$71,3,0)</f>
        <v>Apple Search</v>
      </c>
      <c r="G603" s="8" t="str">
        <f>VLOOKUP(E603,Mapping!$A$2:$B$207,2,0)</f>
        <v>Apple Search</v>
      </c>
      <c r="H603" s="1" t="s">
        <v>658</v>
      </c>
      <c r="I603" s="2">
        <v>44429</v>
      </c>
      <c r="J603" s="126" t="str">
        <f>VLOOKUP(I603,Mapping!$H$2:$I$215,2,0)</f>
        <v>Post</v>
      </c>
      <c r="K603" s="127">
        <f>VLOOKUP(I603,Mapping!$H$2:$J$215,3,0)</f>
        <v>0</v>
      </c>
      <c r="L603" s="1">
        <v>3543.6968422</v>
      </c>
      <c r="M603" s="4" t="s">
        <v>170</v>
      </c>
    </row>
    <row r="604" spans="1:13" x14ac:dyDescent="0.35">
      <c r="A604" s="5" t="s">
        <v>36</v>
      </c>
      <c r="B604" s="5" t="s">
        <v>35</v>
      </c>
      <c r="C604" s="5"/>
      <c r="D604" s="5"/>
      <c r="E604" s="5" t="s">
        <v>88</v>
      </c>
      <c r="F604" s="8" t="str">
        <f>VLOOKUP(E604,Mapping!$A$1:$C$71,3,0)</f>
        <v>Apple Search</v>
      </c>
      <c r="G604" s="8" t="str">
        <f>VLOOKUP(E604,Mapping!$A$2:$B$207,2,0)</f>
        <v>Apple Search</v>
      </c>
      <c r="H604" s="1" t="s">
        <v>658</v>
      </c>
      <c r="I604" s="2">
        <v>44430</v>
      </c>
      <c r="J604" s="126" t="str">
        <f>VLOOKUP(I604,Mapping!$H$2:$I$215,2,0)</f>
        <v>Post</v>
      </c>
      <c r="K604" s="127">
        <f>VLOOKUP(I604,Mapping!$H$2:$J$215,3,0)</f>
        <v>0</v>
      </c>
      <c r="L604" s="1">
        <v>3423.2374943</v>
      </c>
      <c r="M604" s="4" t="s">
        <v>170</v>
      </c>
    </row>
    <row r="605" spans="1:13" x14ac:dyDescent="0.35">
      <c r="A605" s="5" t="s">
        <v>36</v>
      </c>
      <c r="B605" s="5" t="s">
        <v>35</v>
      </c>
      <c r="C605" s="5"/>
      <c r="D605" s="5"/>
      <c r="E605" s="5" t="s">
        <v>88</v>
      </c>
      <c r="F605" s="8" t="str">
        <f>VLOOKUP(E605,Mapping!$A$1:$C$71,3,0)</f>
        <v>Apple Search</v>
      </c>
      <c r="G605" s="8" t="str">
        <f>VLOOKUP(E605,Mapping!$A$2:$B$207,2,0)</f>
        <v>Apple Search</v>
      </c>
      <c r="H605" s="1" t="s">
        <v>658</v>
      </c>
      <c r="I605" s="2">
        <v>44431</v>
      </c>
      <c r="J605" s="126" t="str">
        <f>VLOOKUP(I605,Mapping!$H$2:$I$215,2,0)</f>
        <v>Post</v>
      </c>
      <c r="K605" s="127">
        <f>VLOOKUP(I605,Mapping!$H$2:$J$215,3,0)</f>
        <v>0</v>
      </c>
      <c r="L605" s="1">
        <v>3266.501452</v>
      </c>
      <c r="M605" s="4" t="s">
        <v>170</v>
      </c>
    </row>
    <row r="606" spans="1:13" x14ac:dyDescent="0.35">
      <c r="A606" s="5" t="s">
        <v>36</v>
      </c>
      <c r="B606" s="5" t="s">
        <v>35</v>
      </c>
      <c r="C606" s="5"/>
      <c r="D606" s="5"/>
      <c r="E606" s="5" t="s">
        <v>88</v>
      </c>
      <c r="F606" s="8" t="str">
        <f>VLOOKUP(E606,Mapping!$A$1:$C$71,3,0)</f>
        <v>Apple Search</v>
      </c>
      <c r="G606" s="8" t="str">
        <f>VLOOKUP(E606,Mapping!$A$2:$B$207,2,0)</f>
        <v>Apple Search</v>
      </c>
      <c r="H606" s="1" t="s">
        <v>658</v>
      </c>
      <c r="I606" s="2">
        <v>44432</v>
      </c>
      <c r="J606" s="126" t="str">
        <f>VLOOKUP(I606,Mapping!$H$2:$I$215,2,0)</f>
        <v>Post</v>
      </c>
      <c r="K606" s="127">
        <f>VLOOKUP(I606,Mapping!$H$2:$J$215,3,0)</f>
        <v>0</v>
      </c>
      <c r="L606" s="1">
        <v>3138.6583690000002</v>
      </c>
      <c r="M606" s="4" t="s">
        <v>170</v>
      </c>
    </row>
    <row r="607" spans="1:13" x14ac:dyDescent="0.35">
      <c r="A607" s="5" t="s">
        <v>36</v>
      </c>
      <c r="B607" s="5" t="s">
        <v>35</v>
      </c>
      <c r="C607" s="5"/>
      <c r="D607" s="5"/>
      <c r="E607" s="5" t="s">
        <v>88</v>
      </c>
      <c r="F607" s="8" t="str">
        <f>VLOOKUP(E607,Mapping!$A$1:$C$71,3,0)</f>
        <v>Apple Search</v>
      </c>
      <c r="G607" s="8" t="str">
        <f>VLOOKUP(E607,Mapping!$A$2:$B$207,2,0)</f>
        <v>Apple Search</v>
      </c>
      <c r="H607" s="1" t="s">
        <v>658</v>
      </c>
      <c r="I607" s="2">
        <v>44433</v>
      </c>
      <c r="J607" s="126" t="str">
        <f>VLOOKUP(I607,Mapping!$H$2:$I$215,2,0)</f>
        <v>Post</v>
      </c>
      <c r="K607" s="127">
        <f>VLOOKUP(I607,Mapping!$H$2:$J$215,3,0)</f>
        <v>0</v>
      </c>
      <c r="L607" s="1">
        <v>3034.1201827999998</v>
      </c>
      <c r="M607" s="4" t="s">
        <v>170</v>
      </c>
    </row>
    <row r="608" spans="1:13" x14ac:dyDescent="0.35">
      <c r="A608" s="5" t="s">
        <v>36</v>
      </c>
      <c r="B608" s="5" t="s">
        <v>35</v>
      </c>
      <c r="C608" s="5"/>
      <c r="D608" s="5"/>
      <c r="E608" s="5" t="s">
        <v>88</v>
      </c>
      <c r="F608" s="8" t="str">
        <f>VLOOKUP(E608,Mapping!$A$1:$C$71,3,0)</f>
        <v>Apple Search</v>
      </c>
      <c r="G608" s="8" t="str">
        <f>VLOOKUP(E608,Mapping!$A$2:$B$207,2,0)</f>
        <v>Apple Search</v>
      </c>
      <c r="H608" s="1" t="s">
        <v>658</v>
      </c>
      <c r="I608" s="2">
        <v>44434</v>
      </c>
      <c r="J608" s="126" t="str">
        <f>VLOOKUP(I608,Mapping!$H$2:$I$215,2,0)</f>
        <v>Post</v>
      </c>
      <c r="K608" s="127">
        <f>VLOOKUP(I608,Mapping!$H$2:$J$215,3,0)</f>
        <v>0</v>
      </c>
      <c r="L608" s="1">
        <v>2755.5697095999999</v>
      </c>
      <c r="M608" s="4" t="s">
        <v>170</v>
      </c>
    </row>
    <row r="609" spans="1:13" x14ac:dyDescent="0.35">
      <c r="A609" s="5" t="s">
        <v>36</v>
      </c>
      <c r="B609" s="5" t="s">
        <v>35</v>
      </c>
      <c r="C609" s="5"/>
      <c r="D609" s="5"/>
      <c r="E609" s="5" t="s">
        <v>88</v>
      </c>
      <c r="F609" s="8" t="str">
        <f>VLOOKUP(E609,Mapping!$A$1:$C$71,3,0)</f>
        <v>Apple Search</v>
      </c>
      <c r="G609" s="8" t="str">
        <f>VLOOKUP(E609,Mapping!$A$2:$B$207,2,0)</f>
        <v>Apple Search</v>
      </c>
      <c r="H609" s="1" t="s">
        <v>658</v>
      </c>
      <c r="I609" s="2">
        <v>44435</v>
      </c>
      <c r="J609" s="126" t="str">
        <f>VLOOKUP(I609,Mapping!$H$2:$I$215,2,0)</f>
        <v>Post</v>
      </c>
      <c r="K609" s="127">
        <f>VLOOKUP(I609,Mapping!$H$2:$J$215,3,0)</f>
        <v>0</v>
      </c>
      <c r="L609" s="1">
        <v>2484.6978465000002</v>
      </c>
      <c r="M609" s="4" t="s">
        <v>170</v>
      </c>
    </row>
    <row r="610" spans="1:13" x14ac:dyDescent="0.35">
      <c r="A610" s="5" t="s">
        <v>36</v>
      </c>
      <c r="B610" s="5" t="s">
        <v>35</v>
      </c>
      <c r="C610" s="5"/>
      <c r="D610" s="5"/>
      <c r="E610" s="5" t="s">
        <v>88</v>
      </c>
      <c r="F610" s="8" t="str">
        <f>VLOOKUP(E610,Mapping!$A$1:$C$71,3,0)</f>
        <v>Apple Search</v>
      </c>
      <c r="G610" s="8" t="str">
        <f>VLOOKUP(E610,Mapping!$A$2:$B$207,2,0)</f>
        <v>Apple Search</v>
      </c>
      <c r="H610" s="1" t="s">
        <v>658</v>
      </c>
      <c r="I610" s="2">
        <v>44436</v>
      </c>
      <c r="J610" s="126" t="str">
        <f>VLOOKUP(I610,Mapping!$H$2:$I$215,2,0)</f>
        <v>Post</v>
      </c>
      <c r="K610" s="127">
        <f>VLOOKUP(I610,Mapping!$H$2:$J$215,3,0)</f>
        <v>0</v>
      </c>
      <c r="L610" s="1">
        <v>2479.7058243000001</v>
      </c>
      <c r="M610" s="4" t="s">
        <v>170</v>
      </c>
    </row>
    <row r="611" spans="1:13" x14ac:dyDescent="0.35">
      <c r="A611" s="5" t="s">
        <v>36</v>
      </c>
      <c r="B611" s="5" t="s">
        <v>35</v>
      </c>
      <c r="C611" s="5"/>
      <c r="D611" s="5"/>
      <c r="E611" s="5" t="s">
        <v>88</v>
      </c>
      <c r="F611" s="8" t="str">
        <f>VLOOKUP(E611,Mapping!$A$1:$C$71,3,0)</f>
        <v>Apple Search</v>
      </c>
      <c r="G611" s="8" t="str">
        <f>VLOOKUP(E611,Mapping!$A$2:$B$207,2,0)</f>
        <v>Apple Search</v>
      </c>
      <c r="H611" s="1" t="s">
        <v>658</v>
      </c>
      <c r="I611" s="2">
        <v>44437</v>
      </c>
      <c r="J611" s="126" t="str">
        <f>VLOOKUP(I611,Mapping!$H$2:$I$215,2,0)</f>
        <v>Post</v>
      </c>
      <c r="K611" s="127">
        <f>VLOOKUP(I611,Mapping!$H$2:$J$215,3,0)</f>
        <v>0</v>
      </c>
      <c r="L611" s="1">
        <v>2684.1403685</v>
      </c>
      <c r="M611" s="4" t="s">
        <v>170</v>
      </c>
    </row>
    <row r="612" spans="1:13" x14ac:dyDescent="0.35">
      <c r="A612" s="5" t="s">
        <v>36</v>
      </c>
      <c r="B612" s="5" t="s">
        <v>35</v>
      </c>
      <c r="C612" s="5"/>
      <c r="D612" s="5"/>
      <c r="E612" s="5" t="s">
        <v>88</v>
      </c>
      <c r="F612" s="8" t="str">
        <f>VLOOKUP(E612,Mapping!$A$1:$C$71,3,0)</f>
        <v>Apple Search</v>
      </c>
      <c r="G612" s="8" t="str">
        <f>VLOOKUP(E612,Mapping!$A$2:$B$207,2,0)</f>
        <v>Apple Search</v>
      </c>
      <c r="H612" s="1" t="s">
        <v>658</v>
      </c>
      <c r="I612" s="2">
        <v>44438</v>
      </c>
      <c r="J612" s="126" t="str">
        <f>VLOOKUP(I612,Mapping!$H$2:$I$215,2,0)</f>
        <v>Post</v>
      </c>
      <c r="K612" s="127">
        <f>VLOOKUP(I612,Mapping!$H$2:$J$215,3,0)</f>
        <v>0</v>
      </c>
      <c r="L612" s="1">
        <v>2697.7645434999999</v>
      </c>
      <c r="M612" s="4" t="s">
        <v>170</v>
      </c>
    </row>
    <row r="613" spans="1:13" x14ac:dyDescent="0.35">
      <c r="A613" s="5" t="s">
        <v>36</v>
      </c>
      <c r="B613" s="5" t="s">
        <v>35</v>
      </c>
      <c r="C613" s="5"/>
      <c r="D613" s="5"/>
      <c r="E613" s="5" t="s">
        <v>88</v>
      </c>
      <c r="F613" s="8" t="str">
        <f>VLOOKUP(E613,Mapping!$A$1:$C$71,3,0)</f>
        <v>Apple Search</v>
      </c>
      <c r="G613" s="8" t="str">
        <f>VLOOKUP(E613,Mapping!$A$2:$B$207,2,0)</f>
        <v>Apple Search</v>
      </c>
      <c r="H613" s="1" t="s">
        <v>658</v>
      </c>
      <c r="I613" s="2">
        <v>44439</v>
      </c>
      <c r="J613" s="126" t="str">
        <f>VLOOKUP(I613,Mapping!$H$2:$I$215,2,0)</f>
        <v>Post</v>
      </c>
      <c r="K613" s="127">
        <f>VLOOKUP(I613,Mapping!$H$2:$J$215,3,0)</f>
        <v>0</v>
      </c>
      <c r="L613" s="1">
        <v>2548.9452415000001</v>
      </c>
      <c r="M613" s="4" t="s">
        <v>170</v>
      </c>
    </row>
    <row r="614" spans="1:13" x14ac:dyDescent="0.35">
      <c r="A614" s="5" t="s">
        <v>36</v>
      </c>
      <c r="B614" s="5" t="s">
        <v>35</v>
      </c>
      <c r="C614" s="5"/>
      <c r="D614" s="5"/>
      <c r="E614" s="5" t="s">
        <v>88</v>
      </c>
      <c r="F614" s="8" t="str">
        <f>VLOOKUP(E614,Mapping!$A$1:$C$71,3,0)</f>
        <v>Apple Search</v>
      </c>
      <c r="G614" s="8" t="str">
        <f>VLOOKUP(E614,Mapping!$A$2:$B$207,2,0)</f>
        <v>Apple Search</v>
      </c>
      <c r="H614" s="1" t="s">
        <v>658</v>
      </c>
      <c r="I614" s="2">
        <v>44440</v>
      </c>
      <c r="J614" s="126" t="str">
        <f>VLOOKUP(I614,Mapping!$H$2:$I$215,2,0)</f>
        <v>Post</v>
      </c>
      <c r="K614" s="127">
        <f>VLOOKUP(I614,Mapping!$H$2:$J$215,3,0)</f>
        <v>0</v>
      </c>
      <c r="L614" s="1">
        <v>2493.0650065</v>
      </c>
      <c r="M614" s="4" t="s">
        <v>170</v>
      </c>
    </row>
    <row r="615" spans="1:13" x14ac:dyDescent="0.35">
      <c r="A615" s="5" t="s">
        <v>36</v>
      </c>
      <c r="B615" s="5" t="s">
        <v>35</v>
      </c>
      <c r="C615" s="5"/>
      <c r="D615" s="5"/>
      <c r="E615" s="5" t="s">
        <v>88</v>
      </c>
      <c r="F615" s="8" t="str">
        <f>VLOOKUP(E615,Mapping!$A$1:$C$71,3,0)</f>
        <v>Apple Search</v>
      </c>
      <c r="G615" s="8" t="str">
        <f>VLOOKUP(E615,Mapping!$A$2:$B$207,2,0)</f>
        <v>Apple Search</v>
      </c>
      <c r="H615" s="1" t="s">
        <v>658</v>
      </c>
      <c r="I615" s="2">
        <v>44441</v>
      </c>
      <c r="J615" s="126" t="str">
        <f>VLOOKUP(I615,Mapping!$H$2:$I$215,2,0)</f>
        <v>Post</v>
      </c>
      <c r="K615" s="127">
        <f>VLOOKUP(I615,Mapping!$H$2:$J$215,3,0)</f>
        <v>0</v>
      </c>
      <c r="L615" s="1">
        <v>2372.4060573000002</v>
      </c>
      <c r="M615" s="4" t="s">
        <v>170</v>
      </c>
    </row>
    <row r="616" spans="1:13" x14ac:dyDescent="0.35">
      <c r="A616" s="5" t="s">
        <v>36</v>
      </c>
      <c r="B616" s="5" t="s">
        <v>35</v>
      </c>
      <c r="C616" s="5"/>
      <c r="D616" s="5"/>
      <c r="E616" s="5" t="s">
        <v>88</v>
      </c>
      <c r="F616" s="8" t="str">
        <f>VLOOKUP(E616,Mapping!$A$1:$C$71,3,0)</f>
        <v>Apple Search</v>
      </c>
      <c r="G616" s="8" t="str">
        <f>VLOOKUP(E616,Mapping!$A$2:$B$207,2,0)</f>
        <v>Apple Search</v>
      </c>
      <c r="H616" s="1" t="s">
        <v>658</v>
      </c>
      <c r="I616" s="2">
        <v>44442</v>
      </c>
      <c r="J616" s="126" t="str">
        <f>VLOOKUP(I616,Mapping!$H$2:$I$215,2,0)</f>
        <v>Post</v>
      </c>
      <c r="K616" s="127">
        <f>VLOOKUP(I616,Mapping!$H$2:$J$215,3,0)</f>
        <v>0</v>
      </c>
      <c r="L616" s="1">
        <v>2390.0615425999999</v>
      </c>
      <c r="M616" s="4" t="s">
        <v>170</v>
      </c>
    </row>
    <row r="617" spans="1:13" x14ac:dyDescent="0.35">
      <c r="A617" s="5" t="s">
        <v>36</v>
      </c>
      <c r="B617" s="5" t="s">
        <v>35</v>
      </c>
      <c r="C617" s="5"/>
      <c r="D617" s="5"/>
      <c r="E617" s="5" t="s">
        <v>88</v>
      </c>
      <c r="F617" s="8" t="str">
        <f>VLOOKUP(E617,Mapping!$A$1:$C$71,3,0)</f>
        <v>Apple Search</v>
      </c>
      <c r="G617" s="8" t="str">
        <f>VLOOKUP(E617,Mapping!$A$2:$B$207,2,0)</f>
        <v>Apple Search</v>
      </c>
      <c r="H617" s="1" t="s">
        <v>658</v>
      </c>
      <c r="I617" s="2">
        <v>44443</v>
      </c>
      <c r="J617" s="126" t="str">
        <f>VLOOKUP(I617,Mapping!$H$2:$I$215,2,0)</f>
        <v>Post</v>
      </c>
      <c r="K617" s="127">
        <f>VLOOKUP(I617,Mapping!$H$2:$J$215,3,0)</f>
        <v>0</v>
      </c>
      <c r="L617" s="1">
        <v>2454.1570909000002</v>
      </c>
      <c r="M617" s="4" t="s">
        <v>170</v>
      </c>
    </row>
    <row r="618" spans="1:13" x14ac:dyDescent="0.35">
      <c r="A618" s="5" t="s">
        <v>36</v>
      </c>
      <c r="B618" s="5" t="s">
        <v>35</v>
      </c>
      <c r="C618" s="5"/>
      <c r="D618" s="5"/>
      <c r="E618" s="5" t="s">
        <v>88</v>
      </c>
      <c r="F618" s="8" t="str">
        <f>VLOOKUP(E618,Mapping!$A$1:$C$71,3,0)</f>
        <v>Apple Search</v>
      </c>
      <c r="G618" s="8" t="str">
        <f>VLOOKUP(E618,Mapping!$A$2:$B$207,2,0)</f>
        <v>Apple Search</v>
      </c>
      <c r="H618" s="1" t="s">
        <v>658</v>
      </c>
      <c r="I618" s="2">
        <v>44444</v>
      </c>
      <c r="J618" s="126" t="str">
        <f>VLOOKUP(I618,Mapping!$H$2:$I$215,2,0)</f>
        <v>Post</v>
      </c>
      <c r="K618" s="127">
        <f>VLOOKUP(I618,Mapping!$H$2:$J$215,3,0)</f>
        <v>0</v>
      </c>
      <c r="L618" s="1">
        <v>2672.3039434000002</v>
      </c>
      <c r="M618" s="4" t="s">
        <v>170</v>
      </c>
    </row>
    <row r="619" spans="1:13" x14ac:dyDescent="0.35">
      <c r="A619" s="5" t="s">
        <v>36</v>
      </c>
      <c r="B619" s="5" t="s">
        <v>35</v>
      </c>
      <c r="C619" s="5"/>
      <c r="D619" s="5"/>
      <c r="E619" s="5" t="s">
        <v>88</v>
      </c>
      <c r="F619" s="8" t="str">
        <f>VLOOKUP(E619,Mapping!$A$1:$C$71,3,0)</f>
        <v>Apple Search</v>
      </c>
      <c r="G619" s="8" t="str">
        <f>VLOOKUP(E619,Mapping!$A$2:$B$207,2,0)</f>
        <v>Apple Search</v>
      </c>
      <c r="H619" s="1" t="s">
        <v>658</v>
      </c>
      <c r="I619" s="2">
        <v>44445</v>
      </c>
      <c r="J619" s="126" t="str">
        <f>VLOOKUP(I619,Mapping!$H$2:$I$215,2,0)</f>
        <v>Post</v>
      </c>
      <c r="K619" s="127">
        <f>VLOOKUP(I619,Mapping!$H$2:$J$215,3,0)</f>
        <v>0</v>
      </c>
      <c r="L619" s="1">
        <v>2882.3902091999998</v>
      </c>
      <c r="M619" s="4" t="s">
        <v>170</v>
      </c>
    </row>
    <row r="620" spans="1:13" x14ac:dyDescent="0.35">
      <c r="A620" s="5" t="s">
        <v>36</v>
      </c>
      <c r="B620" s="5" t="s">
        <v>35</v>
      </c>
      <c r="C620" s="5"/>
      <c r="D620" s="5"/>
      <c r="E620" s="5" t="s">
        <v>88</v>
      </c>
      <c r="F620" s="8" t="str">
        <f>VLOOKUP(E620,Mapping!$A$1:$C$71,3,0)</f>
        <v>Apple Search</v>
      </c>
      <c r="G620" s="8" t="str">
        <f>VLOOKUP(E620,Mapping!$A$2:$B$207,2,0)</f>
        <v>Apple Search</v>
      </c>
      <c r="H620" s="1" t="s">
        <v>658</v>
      </c>
      <c r="I620" s="2">
        <v>44446</v>
      </c>
      <c r="J620" s="126" t="str">
        <f>VLOOKUP(I620,Mapping!$H$2:$I$215,2,0)</f>
        <v>Post</v>
      </c>
      <c r="K620" s="127">
        <f>VLOOKUP(I620,Mapping!$H$2:$J$215,3,0)</f>
        <v>0</v>
      </c>
      <c r="L620" s="1">
        <v>2762.5395102000002</v>
      </c>
      <c r="M620" s="4" t="s">
        <v>170</v>
      </c>
    </row>
    <row r="621" spans="1:13" x14ac:dyDescent="0.35">
      <c r="A621" s="5" t="s">
        <v>36</v>
      </c>
      <c r="B621" s="5" t="s">
        <v>35</v>
      </c>
      <c r="C621" s="5"/>
      <c r="D621" s="5"/>
      <c r="E621" s="5" t="s">
        <v>88</v>
      </c>
      <c r="F621" s="8" t="str">
        <f>VLOOKUP(E621,Mapping!$A$1:$C$71,3,0)</f>
        <v>Apple Search</v>
      </c>
      <c r="G621" s="8" t="str">
        <f>VLOOKUP(E621,Mapping!$A$2:$B$207,2,0)</f>
        <v>Apple Search</v>
      </c>
      <c r="H621" s="1" t="s">
        <v>658</v>
      </c>
      <c r="I621" s="2">
        <v>44447</v>
      </c>
      <c r="J621" s="126" t="str">
        <f>VLOOKUP(I621,Mapping!$H$2:$I$215,2,0)</f>
        <v>Post</v>
      </c>
      <c r="K621" s="127">
        <f>VLOOKUP(I621,Mapping!$H$2:$J$215,3,0)</f>
        <v>0</v>
      </c>
      <c r="L621" s="1">
        <v>2687.3865817000001</v>
      </c>
      <c r="M621" s="4" t="s">
        <v>170</v>
      </c>
    </row>
    <row r="622" spans="1:13" x14ac:dyDescent="0.35">
      <c r="A622" s="5" t="s">
        <v>36</v>
      </c>
      <c r="B622" s="5" t="s">
        <v>35</v>
      </c>
      <c r="C622" s="5"/>
      <c r="D622" s="5"/>
      <c r="E622" s="5" t="s">
        <v>88</v>
      </c>
      <c r="F622" s="8" t="str">
        <f>VLOOKUP(E622,Mapping!$A$1:$C$71,3,0)</f>
        <v>Apple Search</v>
      </c>
      <c r="G622" s="8" t="str">
        <f>VLOOKUP(E622,Mapping!$A$2:$B$207,2,0)</f>
        <v>Apple Search</v>
      </c>
      <c r="H622" s="1" t="s">
        <v>658</v>
      </c>
      <c r="I622" s="2">
        <v>44448</v>
      </c>
      <c r="J622" s="126" t="str">
        <f>VLOOKUP(I622,Mapping!$H$2:$I$215,2,0)</f>
        <v>Post</v>
      </c>
      <c r="K622" s="127">
        <f>VLOOKUP(I622,Mapping!$H$2:$J$215,3,0)</f>
        <v>0</v>
      </c>
      <c r="L622" s="1">
        <v>2633.6144473999998</v>
      </c>
      <c r="M622" s="4" t="s">
        <v>170</v>
      </c>
    </row>
    <row r="623" spans="1:13" x14ac:dyDescent="0.35">
      <c r="A623" s="5" t="s">
        <v>36</v>
      </c>
      <c r="B623" s="5" t="s">
        <v>35</v>
      </c>
      <c r="C623" s="5"/>
      <c r="D623" s="5"/>
      <c r="E623" s="5" t="s">
        <v>88</v>
      </c>
      <c r="F623" s="8" t="str">
        <f>VLOOKUP(E623,Mapping!$A$1:$C$71,3,0)</f>
        <v>Apple Search</v>
      </c>
      <c r="G623" s="8" t="str">
        <f>VLOOKUP(E623,Mapping!$A$2:$B$207,2,0)</f>
        <v>Apple Search</v>
      </c>
      <c r="H623" s="1" t="s">
        <v>658</v>
      </c>
      <c r="I623" s="2">
        <v>44449</v>
      </c>
      <c r="J623" s="126" t="str">
        <f>VLOOKUP(I623,Mapping!$H$2:$I$215,2,0)</f>
        <v>Post</v>
      </c>
      <c r="K623" s="127">
        <f>VLOOKUP(I623,Mapping!$H$2:$J$215,3,0)</f>
        <v>0</v>
      </c>
      <c r="L623" s="1">
        <v>2661.4451908999999</v>
      </c>
      <c r="M623" s="4" t="s">
        <v>170</v>
      </c>
    </row>
    <row r="624" spans="1:13" x14ac:dyDescent="0.35">
      <c r="A624" s="5" t="s">
        <v>36</v>
      </c>
      <c r="B624" s="5" t="s">
        <v>35</v>
      </c>
      <c r="C624" s="5"/>
      <c r="D624" s="5"/>
      <c r="E624" s="5" t="s">
        <v>88</v>
      </c>
      <c r="F624" s="8" t="str">
        <f>VLOOKUP(E624,Mapping!$A$1:$C$71,3,0)</f>
        <v>Apple Search</v>
      </c>
      <c r="G624" s="8" t="str">
        <f>VLOOKUP(E624,Mapping!$A$2:$B$207,2,0)</f>
        <v>Apple Search</v>
      </c>
      <c r="H624" s="1" t="s">
        <v>658</v>
      </c>
      <c r="I624" s="2">
        <v>44450</v>
      </c>
      <c r="J624" s="126" t="str">
        <f>VLOOKUP(I624,Mapping!$H$2:$I$215,2,0)</f>
        <v>Post</v>
      </c>
      <c r="K624" s="127">
        <f>VLOOKUP(I624,Mapping!$H$2:$J$215,3,0)</f>
        <v>0</v>
      </c>
      <c r="L624" s="1">
        <v>2823.6094803000001</v>
      </c>
      <c r="M624" s="4" t="s">
        <v>170</v>
      </c>
    </row>
    <row r="625" spans="1:13" x14ac:dyDescent="0.35">
      <c r="A625" s="5" t="s">
        <v>36</v>
      </c>
      <c r="B625" s="5" t="s">
        <v>35</v>
      </c>
      <c r="C625" s="5"/>
      <c r="D625" s="5"/>
      <c r="E625" s="5" t="s">
        <v>88</v>
      </c>
      <c r="F625" s="8" t="str">
        <f>VLOOKUP(E625,Mapping!$A$1:$C$71,3,0)</f>
        <v>Apple Search</v>
      </c>
      <c r="G625" s="8" t="str">
        <f>VLOOKUP(E625,Mapping!$A$2:$B$207,2,0)</f>
        <v>Apple Search</v>
      </c>
      <c r="H625" s="1" t="s">
        <v>658</v>
      </c>
      <c r="I625" s="2">
        <v>44451</v>
      </c>
      <c r="J625" s="126" t="str">
        <f>VLOOKUP(I625,Mapping!$H$2:$I$215,2,0)</f>
        <v>Post</v>
      </c>
      <c r="K625" s="127">
        <f>VLOOKUP(I625,Mapping!$H$2:$J$215,3,0)</f>
        <v>0</v>
      </c>
      <c r="L625" s="1">
        <v>3017.4980559000001</v>
      </c>
      <c r="M625" s="4" t="s">
        <v>170</v>
      </c>
    </row>
    <row r="626" spans="1:13" x14ac:dyDescent="0.35">
      <c r="A626" s="5" t="s">
        <v>36</v>
      </c>
      <c r="B626" s="5" t="s">
        <v>35</v>
      </c>
      <c r="C626" s="5"/>
      <c r="D626" s="5"/>
      <c r="E626" s="5" t="s">
        <v>88</v>
      </c>
      <c r="F626" s="8" t="str">
        <f>VLOOKUP(E626,Mapping!$A$1:$C$71,3,0)</f>
        <v>Apple Search</v>
      </c>
      <c r="G626" s="8" t="str">
        <f>VLOOKUP(E626,Mapping!$A$2:$B$207,2,0)</f>
        <v>Apple Search</v>
      </c>
      <c r="H626" s="1" t="s">
        <v>658</v>
      </c>
      <c r="I626" s="2">
        <v>44452</v>
      </c>
      <c r="J626" s="126" t="str">
        <f>VLOOKUP(I626,Mapping!$H$2:$I$215,2,0)</f>
        <v>Post</v>
      </c>
      <c r="K626" s="127">
        <f>VLOOKUP(I626,Mapping!$H$2:$J$215,3,0)</f>
        <v>0</v>
      </c>
      <c r="L626" s="1">
        <v>2915.7145243</v>
      </c>
      <c r="M626" s="4" t="s">
        <v>170</v>
      </c>
    </row>
    <row r="627" spans="1:13" x14ac:dyDescent="0.35">
      <c r="A627" s="5" t="s">
        <v>36</v>
      </c>
      <c r="B627" s="5" t="s">
        <v>35</v>
      </c>
      <c r="C627" s="5"/>
      <c r="D627" s="5"/>
      <c r="E627" s="5" t="s">
        <v>88</v>
      </c>
      <c r="F627" s="8" t="str">
        <f>VLOOKUP(E627,Mapping!$A$1:$C$71,3,0)</f>
        <v>Apple Search</v>
      </c>
      <c r="G627" s="8" t="str">
        <f>VLOOKUP(E627,Mapping!$A$2:$B$207,2,0)</f>
        <v>Apple Search</v>
      </c>
      <c r="H627" s="1" t="s">
        <v>658</v>
      </c>
      <c r="I627" s="2">
        <v>44453</v>
      </c>
      <c r="J627" s="126" t="str">
        <f>VLOOKUP(I627,Mapping!$H$2:$I$215,2,0)</f>
        <v>Post</v>
      </c>
      <c r="K627" s="127">
        <f>VLOOKUP(I627,Mapping!$H$2:$J$215,3,0)</f>
        <v>0</v>
      </c>
      <c r="L627" s="1">
        <v>2670.1671732</v>
      </c>
      <c r="M627" s="4" t="s">
        <v>170</v>
      </c>
    </row>
    <row r="628" spans="1:13" x14ac:dyDescent="0.35">
      <c r="A628" s="5" t="s">
        <v>36</v>
      </c>
      <c r="B628" s="5" t="s">
        <v>35</v>
      </c>
      <c r="C628" s="5"/>
      <c r="D628" s="5"/>
      <c r="E628" s="5" t="s">
        <v>88</v>
      </c>
      <c r="F628" s="8" t="str">
        <f>VLOOKUP(E628,Mapping!$A$1:$C$71,3,0)</f>
        <v>Apple Search</v>
      </c>
      <c r="G628" s="8" t="str">
        <f>VLOOKUP(E628,Mapping!$A$2:$B$207,2,0)</f>
        <v>Apple Search</v>
      </c>
      <c r="H628" s="1" t="s">
        <v>658</v>
      </c>
      <c r="I628" s="2">
        <v>44454</v>
      </c>
      <c r="J628" s="126" t="str">
        <f>VLOOKUP(I628,Mapping!$H$2:$I$215,2,0)</f>
        <v>Post</v>
      </c>
      <c r="K628" s="127">
        <f>VLOOKUP(I628,Mapping!$H$2:$J$215,3,0)</f>
        <v>0</v>
      </c>
      <c r="L628" s="1">
        <v>2529.1228126000001</v>
      </c>
      <c r="M628" s="4" t="s">
        <v>170</v>
      </c>
    </row>
    <row r="629" spans="1:13" x14ac:dyDescent="0.35">
      <c r="A629" s="5" t="s">
        <v>36</v>
      </c>
      <c r="B629" s="5" t="s">
        <v>35</v>
      </c>
      <c r="C629" s="5"/>
      <c r="D629" s="5"/>
      <c r="E629" s="5" t="s">
        <v>88</v>
      </c>
      <c r="F629" s="8" t="str">
        <f>VLOOKUP(E629,Mapping!$A$1:$C$71,3,0)</f>
        <v>Apple Search</v>
      </c>
      <c r="G629" s="8" t="str">
        <f>VLOOKUP(E629,Mapping!$A$2:$B$207,2,0)</f>
        <v>Apple Search</v>
      </c>
      <c r="H629" s="1" t="s">
        <v>658</v>
      </c>
      <c r="I629" s="2">
        <v>44455</v>
      </c>
      <c r="J629" s="126" t="str">
        <f>VLOOKUP(I629,Mapping!$H$2:$I$215,2,0)</f>
        <v>Post</v>
      </c>
      <c r="K629" s="127">
        <f>VLOOKUP(I629,Mapping!$H$2:$J$215,3,0)</f>
        <v>0</v>
      </c>
      <c r="L629" s="1">
        <v>2480.8786620000001</v>
      </c>
      <c r="M629" s="4" t="s">
        <v>170</v>
      </c>
    </row>
    <row r="630" spans="1:13" x14ac:dyDescent="0.35">
      <c r="A630" s="5" t="s">
        <v>36</v>
      </c>
      <c r="B630" s="5" t="s">
        <v>35</v>
      </c>
      <c r="C630" s="5"/>
      <c r="D630" s="5"/>
      <c r="E630" s="5" t="s">
        <v>88</v>
      </c>
      <c r="F630" s="8" t="str">
        <f>VLOOKUP(E630,Mapping!$A$1:$C$71,3,0)</f>
        <v>Apple Search</v>
      </c>
      <c r="G630" s="8" t="str">
        <f>VLOOKUP(E630,Mapping!$A$2:$B$207,2,0)</f>
        <v>Apple Search</v>
      </c>
      <c r="H630" s="1" t="s">
        <v>658</v>
      </c>
      <c r="I630" s="2">
        <v>44456</v>
      </c>
      <c r="J630" s="126" t="str">
        <f>VLOOKUP(I630,Mapping!$H$2:$I$215,2,0)</f>
        <v>Post</v>
      </c>
      <c r="K630" s="127">
        <f>VLOOKUP(I630,Mapping!$H$2:$J$215,3,0)</f>
        <v>0</v>
      </c>
      <c r="L630" s="1">
        <v>2643.8269510999999</v>
      </c>
      <c r="M630" s="4" t="s">
        <v>170</v>
      </c>
    </row>
    <row r="631" spans="1:13" x14ac:dyDescent="0.35">
      <c r="A631" s="5" t="s">
        <v>36</v>
      </c>
      <c r="B631" s="5" t="s">
        <v>35</v>
      </c>
      <c r="C631" s="5"/>
      <c r="D631" s="5"/>
      <c r="E631" s="5" t="s">
        <v>88</v>
      </c>
      <c r="F631" s="8" t="str">
        <f>VLOOKUP(E631,Mapping!$A$1:$C$71,3,0)</f>
        <v>Apple Search</v>
      </c>
      <c r="G631" s="8" t="str">
        <f>VLOOKUP(E631,Mapping!$A$2:$B$207,2,0)</f>
        <v>Apple Search</v>
      </c>
      <c r="H631" s="1" t="s">
        <v>658</v>
      </c>
      <c r="I631" s="2">
        <v>44457</v>
      </c>
      <c r="J631" s="126" t="str">
        <f>VLOOKUP(I631,Mapping!$H$2:$I$215,2,0)</f>
        <v>Post</v>
      </c>
      <c r="K631" s="127">
        <f>VLOOKUP(I631,Mapping!$H$2:$J$215,3,0)</f>
        <v>0</v>
      </c>
      <c r="L631" s="1">
        <v>2692.1882808999999</v>
      </c>
      <c r="M631" s="4" t="s">
        <v>170</v>
      </c>
    </row>
    <row r="632" spans="1:13" x14ac:dyDescent="0.35">
      <c r="A632" s="5" t="s">
        <v>36</v>
      </c>
      <c r="B632" s="5" t="s">
        <v>35</v>
      </c>
      <c r="C632" s="5"/>
      <c r="D632" s="5"/>
      <c r="E632" s="5" t="s">
        <v>88</v>
      </c>
      <c r="F632" s="8" t="str">
        <f>VLOOKUP(E632,Mapping!$A$1:$C$71,3,0)</f>
        <v>Apple Search</v>
      </c>
      <c r="G632" s="8" t="str">
        <f>VLOOKUP(E632,Mapping!$A$2:$B$207,2,0)</f>
        <v>Apple Search</v>
      </c>
      <c r="H632" s="1" t="s">
        <v>658</v>
      </c>
      <c r="I632" s="2">
        <v>44458</v>
      </c>
      <c r="J632" s="126" t="str">
        <f>VLOOKUP(I632,Mapping!$H$2:$I$215,2,0)</f>
        <v>Post</v>
      </c>
      <c r="K632" s="127">
        <f>VLOOKUP(I632,Mapping!$H$2:$J$215,3,0)</f>
        <v>0</v>
      </c>
      <c r="L632" s="1">
        <v>2763.9456415</v>
      </c>
      <c r="M632" s="4" t="s">
        <v>170</v>
      </c>
    </row>
    <row r="633" spans="1:13" x14ac:dyDescent="0.35">
      <c r="A633" s="5" t="s">
        <v>36</v>
      </c>
      <c r="B633" s="5" t="s">
        <v>35</v>
      </c>
      <c r="C633" s="5"/>
      <c r="D633" s="5"/>
      <c r="E633" s="5" t="s">
        <v>88</v>
      </c>
      <c r="F633" s="8" t="str">
        <f>VLOOKUP(E633,Mapping!$A$1:$C$71,3,0)</f>
        <v>Apple Search</v>
      </c>
      <c r="G633" s="8" t="str">
        <f>VLOOKUP(E633,Mapping!$A$2:$B$207,2,0)</f>
        <v>Apple Search</v>
      </c>
      <c r="H633" s="1" t="s">
        <v>658</v>
      </c>
      <c r="I633" s="2">
        <v>44459</v>
      </c>
      <c r="J633" s="126" t="str">
        <f>VLOOKUP(I633,Mapping!$H$2:$I$215,2,0)</f>
        <v>Post</v>
      </c>
      <c r="K633" s="127">
        <f>VLOOKUP(I633,Mapping!$H$2:$J$215,3,0)</f>
        <v>0</v>
      </c>
      <c r="L633" s="1">
        <v>2502.8647572</v>
      </c>
      <c r="M633" s="4" t="s">
        <v>170</v>
      </c>
    </row>
    <row r="634" spans="1:13" x14ac:dyDescent="0.35">
      <c r="A634" s="5" t="s">
        <v>36</v>
      </c>
      <c r="B634" s="5" t="s">
        <v>35</v>
      </c>
      <c r="C634" s="5"/>
      <c r="D634" s="5"/>
      <c r="E634" s="5" t="s">
        <v>88</v>
      </c>
      <c r="F634" s="8" t="str">
        <f>VLOOKUP(E634,Mapping!$A$1:$C$71,3,0)</f>
        <v>Apple Search</v>
      </c>
      <c r="G634" s="8" t="str">
        <f>VLOOKUP(E634,Mapping!$A$2:$B$207,2,0)</f>
        <v>Apple Search</v>
      </c>
      <c r="H634" s="1" t="s">
        <v>658</v>
      </c>
      <c r="I634" s="2">
        <v>44460</v>
      </c>
      <c r="J634" s="126" t="str">
        <f>VLOOKUP(I634,Mapping!$H$2:$I$215,2,0)</f>
        <v>Post</v>
      </c>
      <c r="K634" s="127">
        <f>VLOOKUP(I634,Mapping!$H$2:$J$215,3,0)</f>
        <v>0</v>
      </c>
      <c r="L634" s="1">
        <v>2394.5768932000001</v>
      </c>
      <c r="M634" s="4" t="s">
        <v>170</v>
      </c>
    </row>
    <row r="635" spans="1:13" x14ac:dyDescent="0.35">
      <c r="A635" s="5" t="s">
        <v>36</v>
      </c>
      <c r="B635" s="5" t="s">
        <v>35</v>
      </c>
      <c r="C635" s="5"/>
      <c r="D635" s="5"/>
      <c r="E635" s="5" t="s">
        <v>88</v>
      </c>
      <c r="F635" s="8" t="str">
        <f>VLOOKUP(E635,Mapping!$A$1:$C$71,3,0)</f>
        <v>Apple Search</v>
      </c>
      <c r="G635" s="8" t="str">
        <f>VLOOKUP(E635,Mapping!$A$2:$B$207,2,0)</f>
        <v>Apple Search</v>
      </c>
      <c r="H635" s="1" t="s">
        <v>658</v>
      </c>
      <c r="I635" s="2">
        <v>44461</v>
      </c>
      <c r="J635" s="126" t="str">
        <f>VLOOKUP(I635,Mapping!$H$2:$I$215,2,0)</f>
        <v>Post</v>
      </c>
      <c r="K635" s="127">
        <f>VLOOKUP(I635,Mapping!$H$2:$J$215,3,0)</f>
        <v>0</v>
      </c>
      <c r="L635" s="1">
        <v>2379.8105457000001</v>
      </c>
      <c r="M635" s="4" t="s">
        <v>170</v>
      </c>
    </row>
    <row r="636" spans="1:13" x14ac:dyDescent="0.35">
      <c r="A636" s="5" t="s">
        <v>36</v>
      </c>
      <c r="B636" s="5" t="s">
        <v>35</v>
      </c>
      <c r="C636" s="5"/>
      <c r="D636" s="5"/>
      <c r="E636" s="5" t="s">
        <v>88</v>
      </c>
      <c r="F636" s="8" t="str">
        <f>VLOOKUP(E636,Mapping!$A$1:$C$71,3,0)</f>
        <v>Apple Search</v>
      </c>
      <c r="G636" s="8" t="str">
        <f>VLOOKUP(E636,Mapping!$A$2:$B$207,2,0)</f>
        <v>Apple Search</v>
      </c>
      <c r="H636" s="1" t="s">
        <v>658</v>
      </c>
      <c r="I636" s="2">
        <v>44462</v>
      </c>
      <c r="J636" s="126" t="str">
        <f>VLOOKUP(I636,Mapping!$H$2:$I$215,2,0)</f>
        <v>Post</v>
      </c>
      <c r="K636" s="127">
        <f>VLOOKUP(I636,Mapping!$H$2:$J$215,3,0)</f>
        <v>0</v>
      </c>
      <c r="L636" s="1">
        <v>2556.193147</v>
      </c>
      <c r="M636" s="4" t="s">
        <v>170</v>
      </c>
    </row>
    <row r="637" spans="1:13" x14ac:dyDescent="0.35">
      <c r="A637" s="5" t="s">
        <v>36</v>
      </c>
      <c r="B637" s="5" t="s">
        <v>35</v>
      </c>
      <c r="C637" s="5"/>
      <c r="D637" s="5"/>
      <c r="E637" s="5" t="s">
        <v>88</v>
      </c>
      <c r="F637" s="8" t="str">
        <f>VLOOKUP(E637,Mapping!$A$1:$C$71,3,0)</f>
        <v>Apple Search</v>
      </c>
      <c r="G637" s="8" t="str">
        <f>VLOOKUP(E637,Mapping!$A$2:$B$207,2,0)</f>
        <v>Apple Search</v>
      </c>
      <c r="H637" s="1" t="s">
        <v>658</v>
      </c>
      <c r="I637" s="2">
        <v>44463</v>
      </c>
      <c r="J637" s="126" t="str">
        <f>VLOOKUP(I637,Mapping!$H$2:$I$215,2,0)</f>
        <v>Post</v>
      </c>
      <c r="K637" s="127">
        <f>VLOOKUP(I637,Mapping!$H$2:$J$215,3,0)</f>
        <v>0</v>
      </c>
      <c r="L637" s="1">
        <v>2363.6515957000001</v>
      </c>
      <c r="M637" s="4" t="s">
        <v>170</v>
      </c>
    </row>
    <row r="638" spans="1:13" x14ac:dyDescent="0.35">
      <c r="A638" s="5" t="s">
        <v>36</v>
      </c>
      <c r="B638" s="5" t="s">
        <v>35</v>
      </c>
      <c r="C638" s="5"/>
      <c r="D638" s="5"/>
      <c r="E638" s="5" t="s">
        <v>88</v>
      </c>
      <c r="F638" s="8" t="str">
        <f>VLOOKUP(E638,Mapping!$A$1:$C$71,3,0)</f>
        <v>Apple Search</v>
      </c>
      <c r="G638" s="8" t="str">
        <f>VLOOKUP(E638,Mapping!$A$2:$B$207,2,0)</f>
        <v>Apple Search</v>
      </c>
      <c r="H638" s="1" t="s">
        <v>658</v>
      </c>
      <c r="I638" s="2">
        <v>44464</v>
      </c>
      <c r="J638" s="126" t="str">
        <f>VLOOKUP(I638,Mapping!$H$2:$I$215,2,0)</f>
        <v>Post</v>
      </c>
      <c r="K638" s="127">
        <f>VLOOKUP(I638,Mapping!$H$2:$J$215,3,0)</f>
        <v>0</v>
      </c>
      <c r="L638" s="1">
        <v>2260.7465581000001</v>
      </c>
      <c r="M638" s="4" t="s">
        <v>170</v>
      </c>
    </row>
    <row r="639" spans="1:13" x14ac:dyDescent="0.35">
      <c r="A639" s="5" t="s">
        <v>36</v>
      </c>
      <c r="B639" s="5" t="s">
        <v>35</v>
      </c>
      <c r="C639" s="5"/>
      <c r="D639" s="5"/>
      <c r="E639" s="5" t="s">
        <v>88</v>
      </c>
      <c r="F639" s="8" t="str">
        <f>VLOOKUP(E639,Mapping!$A$1:$C$71,3,0)</f>
        <v>Apple Search</v>
      </c>
      <c r="G639" s="8" t="str">
        <f>VLOOKUP(E639,Mapping!$A$2:$B$207,2,0)</f>
        <v>Apple Search</v>
      </c>
      <c r="H639" s="1" t="s">
        <v>658</v>
      </c>
      <c r="I639" s="2">
        <v>44465</v>
      </c>
      <c r="J639" s="126" t="str">
        <f>VLOOKUP(I639,Mapping!$H$2:$I$215,2,0)</f>
        <v>Post</v>
      </c>
      <c r="K639" s="127">
        <f>VLOOKUP(I639,Mapping!$H$2:$J$215,3,0)</f>
        <v>0</v>
      </c>
      <c r="L639" s="1">
        <v>2347.8780895</v>
      </c>
      <c r="M639" s="4" t="s">
        <v>170</v>
      </c>
    </row>
    <row r="640" spans="1:13" x14ac:dyDescent="0.35">
      <c r="A640" s="5" t="s">
        <v>36</v>
      </c>
      <c r="B640" s="5" t="s">
        <v>35</v>
      </c>
      <c r="C640" s="5"/>
      <c r="D640" s="5"/>
      <c r="E640" s="5" t="s">
        <v>88</v>
      </c>
      <c r="F640" s="8" t="str">
        <f>VLOOKUP(E640,Mapping!$A$1:$C$71,3,0)</f>
        <v>Apple Search</v>
      </c>
      <c r="G640" s="8" t="str">
        <f>VLOOKUP(E640,Mapping!$A$2:$B$207,2,0)</f>
        <v>Apple Search</v>
      </c>
      <c r="H640" s="1" t="s">
        <v>658</v>
      </c>
      <c r="I640" s="2">
        <v>44466</v>
      </c>
      <c r="J640" s="126" t="str">
        <f>VLOOKUP(I640,Mapping!$H$2:$I$215,2,0)</f>
        <v>Post</v>
      </c>
      <c r="K640" s="127">
        <f>VLOOKUP(I640,Mapping!$H$2:$J$215,3,0)</f>
        <v>0</v>
      </c>
      <c r="L640" s="1">
        <v>2544.8543602999998</v>
      </c>
      <c r="M640" s="4" t="s">
        <v>170</v>
      </c>
    </row>
    <row r="641" spans="1:13" x14ac:dyDescent="0.35">
      <c r="A641" s="5" t="s">
        <v>36</v>
      </c>
      <c r="B641" s="5" t="s">
        <v>35</v>
      </c>
      <c r="C641" s="5"/>
      <c r="D641" s="5"/>
      <c r="E641" s="5" t="s">
        <v>88</v>
      </c>
      <c r="F641" s="8" t="str">
        <f>VLOOKUP(E641,Mapping!$A$1:$C$71,3,0)</f>
        <v>Apple Search</v>
      </c>
      <c r="G641" s="8" t="str">
        <f>VLOOKUP(E641,Mapping!$A$2:$B$207,2,0)</f>
        <v>Apple Search</v>
      </c>
      <c r="H641" s="1" t="s">
        <v>658</v>
      </c>
      <c r="I641" s="2">
        <v>44467</v>
      </c>
      <c r="J641" s="126" t="str">
        <f>VLOOKUP(I641,Mapping!$H$2:$I$215,2,0)</f>
        <v>Post</v>
      </c>
      <c r="K641" s="127">
        <f>VLOOKUP(I641,Mapping!$H$2:$J$215,3,0)</f>
        <v>0</v>
      </c>
      <c r="L641" s="1">
        <v>2470.2156783999999</v>
      </c>
      <c r="M641" s="4" t="s">
        <v>170</v>
      </c>
    </row>
    <row r="642" spans="1:13" x14ac:dyDescent="0.35">
      <c r="A642" s="5" t="s">
        <v>36</v>
      </c>
      <c r="B642" s="5" t="s">
        <v>35</v>
      </c>
      <c r="C642" s="5"/>
      <c r="D642" s="5"/>
      <c r="E642" s="5" t="s">
        <v>88</v>
      </c>
      <c r="F642" s="8" t="str">
        <f>VLOOKUP(E642,Mapping!$A$1:$C$71,3,0)</f>
        <v>Apple Search</v>
      </c>
      <c r="G642" s="8" t="str">
        <f>VLOOKUP(E642,Mapping!$A$2:$B$207,2,0)</f>
        <v>Apple Search</v>
      </c>
      <c r="H642" s="1" t="s">
        <v>658</v>
      </c>
      <c r="I642" s="2">
        <v>44468</v>
      </c>
      <c r="J642" s="126" t="str">
        <f>VLOOKUP(I642,Mapping!$H$2:$I$215,2,0)</f>
        <v>Post</v>
      </c>
      <c r="K642" s="127">
        <f>VLOOKUP(I642,Mapping!$H$2:$J$215,3,0)</f>
        <v>0</v>
      </c>
      <c r="L642" s="1">
        <v>2404.8452471999999</v>
      </c>
      <c r="M642" s="4" t="s">
        <v>170</v>
      </c>
    </row>
    <row r="643" spans="1:13" x14ac:dyDescent="0.35">
      <c r="A643" s="5" t="s">
        <v>36</v>
      </c>
      <c r="B643" s="5" t="s">
        <v>35</v>
      </c>
      <c r="C643" s="5"/>
      <c r="D643" s="5"/>
      <c r="E643" s="5" t="s">
        <v>88</v>
      </c>
      <c r="F643" s="8" t="str">
        <f>VLOOKUP(E643,Mapping!$A$1:$C$71,3,0)</f>
        <v>Apple Search</v>
      </c>
      <c r="G643" s="8" t="str">
        <f>VLOOKUP(E643,Mapping!$A$2:$B$207,2,0)</f>
        <v>Apple Search</v>
      </c>
      <c r="H643" s="1" t="s">
        <v>658</v>
      </c>
      <c r="I643" s="2">
        <v>44469</v>
      </c>
      <c r="J643" s="126" t="str">
        <f>VLOOKUP(I643,Mapping!$H$2:$I$215,2,0)</f>
        <v>Post</v>
      </c>
      <c r="K643" s="127">
        <f>VLOOKUP(I643,Mapping!$H$2:$J$215,3,0)</f>
        <v>0</v>
      </c>
      <c r="L643" s="1">
        <v>2215.9086775999999</v>
      </c>
      <c r="M643" s="4" t="s">
        <v>170</v>
      </c>
    </row>
    <row r="644" spans="1:13" x14ac:dyDescent="0.35">
      <c r="A644" s="5" t="s">
        <v>36</v>
      </c>
      <c r="B644" s="5" t="s">
        <v>35</v>
      </c>
      <c r="C644" s="5"/>
      <c r="D644" s="5"/>
      <c r="E644" s="5" t="s">
        <v>90</v>
      </c>
      <c r="F644" s="8" t="str">
        <f>VLOOKUP(E644,Mapping!$A$1:$C$71,3,0)</f>
        <v>Apple Search</v>
      </c>
      <c r="G644" s="8" t="str">
        <f>VLOOKUP(E644,Mapping!$A$2:$B$207,2,0)</f>
        <v>Apple Search</v>
      </c>
      <c r="H644" s="1" t="s">
        <v>658</v>
      </c>
      <c r="I644" s="2">
        <v>44256</v>
      </c>
      <c r="J644" s="126" t="str">
        <f>VLOOKUP(I644,Mapping!$H$2:$I$215,2,0)</f>
        <v>Pre</v>
      </c>
      <c r="K644" s="127" t="str">
        <f>VLOOKUP(I644,Mapping!$H$2:$J$215,3,0)</f>
        <v>Pre</v>
      </c>
      <c r="L644" s="1">
        <v>1825.9396694</v>
      </c>
      <c r="M644" s="4" t="s">
        <v>85</v>
      </c>
    </row>
    <row r="645" spans="1:13" x14ac:dyDescent="0.35">
      <c r="A645" s="5" t="s">
        <v>36</v>
      </c>
      <c r="B645" s="5" t="s">
        <v>35</v>
      </c>
      <c r="C645" s="5"/>
      <c r="D645" s="5"/>
      <c r="E645" s="5" t="s">
        <v>90</v>
      </c>
      <c r="F645" s="8" t="str">
        <f>VLOOKUP(E645,Mapping!$A$1:$C$71,3,0)</f>
        <v>Apple Search</v>
      </c>
      <c r="G645" s="8" t="str">
        <f>VLOOKUP(E645,Mapping!$A$2:$B$207,2,0)</f>
        <v>Apple Search</v>
      </c>
      <c r="H645" s="1" t="s">
        <v>658</v>
      </c>
      <c r="I645" s="2">
        <v>44257</v>
      </c>
      <c r="J645" s="126" t="str">
        <f>VLOOKUP(I645,Mapping!$H$2:$I$215,2,0)</f>
        <v>Pre</v>
      </c>
      <c r="K645" s="127" t="str">
        <f>VLOOKUP(I645,Mapping!$H$2:$J$215,3,0)</f>
        <v>Pre</v>
      </c>
      <c r="L645" s="1">
        <v>2600.8970419000002</v>
      </c>
      <c r="M645" s="4" t="s">
        <v>85</v>
      </c>
    </row>
    <row r="646" spans="1:13" x14ac:dyDescent="0.35">
      <c r="A646" s="5" t="s">
        <v>36</v>
      </c>
      <c r="B646" s="5" t="s">
        <v>35</v>
      </c>
      <c r="C646" s="5"/>
      <c r="D646" s="5"/>
      <c r="E646" s="5" t="s">
        <v>90</v>
      </c>
      <c r="F646" s="8" t="str">
        <f>VLOOKUP(E646,Mapping!$A$1:$C$71,3,0)</f>
        <v>Apple Search</v>
      </c>
      <c r="G646" s="8" t="str">
        <f>VLOOKUP(E646,Mapping!$A$2:$B$207,2,0)</f>
        <v>Apple Search</v>
      </c>
      <c r="H646" s="1" t="s">
        <v>658</v>
      </c>
      <c r="I646" s="2">
        <v>44258</v>
      </c>
      <c r="J646" s="126" t="str">
        <f>VLOOKUP(I646,Mapping!$H$2:$I$215,2,0)</f>
        <v>Pre</v>
      </c>
      <c r="K646" s="127" t="str">
        <f>VLOOKUP(I646,Mapping!$H$2:$J$215,3,0)</f>
        <v>Pre</v>
      </c>
      <c r="L646" s="1">
        <v>2950.6403002000002</v>
      </c>
      <c r="M646" s="4" t="s">
        <v>85</v>
      </c>
    </row>
    <row r="647" spans="1:13" x14ac:dyDescent="0.35">
      <c r="A647" s="5" t="s">
        <v>36</v>
      </c>
      <c r="B647" s="5" t="s">
        <v>35</v>
      </c>
      <c r="C647" s="5"/>
      <c r="D647" s="5"/>
      <c r="E647" s="5" t="s">
        <v>90</v>
      </c>
      <c r="F647" s="8" t="str">
        <f>VLOOKUP(E647,Mapping!$A$1:$C$71,3,0)</f>
        <v>Apple Search</v>
      </c>
      <c r="G647" s="8" t="str">
        <f>VLOOKUP(E647,Mapping!$A$2:$B$207,2,0)</f>
        <v>Apple Search</v>
      </c>
      <c r="H647" s="1" t="s">
        <v>658</v>
      </c>
      <c r="I647" s="2">
        <v>44259</v>
      </c>
      <c r="J647" s="126" t="str">
        <f>VLOOKUP(I647,Mapping!$H$2:$I$215,2,0)</f>
        <v>Pre</v>
      </c>
      <c r="K647" s="127" t="str">
        <f>VLOOKUP(I647,Mapping!$H$2:$J$215,3,0)</f>
        <v>Pre</v>
      </c>
      <c r="L647" s="1">
        <v>3050.2797424</v>
      </c>
      <c r="M647" s="4" t="s">
        <v>85</v>
      </c>
    </row>
    <row r="648" spans="1:13" x14ac:dyDescent="0.35">
      <c r="A648" s="5" t="s">
        <v>36</v>
      </c>
      <c r="B648" s="5" t="s">
        <v>35</v>
      </c>
      <c r="C648" s="5"/>
      <c r="D648" s="5"/>
      <c r="E648" s="5" t="s">
        <v>90</v>
      </c>
      <c r="F648" s="8" t="str">
        <f>VLOOKUP(E648,Mapping!$A$1:$C$71,3,0)</f>
        <v>Apple Search</v>
      </c>
      <c r="G648" s="8" t="str">
        <f>VLOOKUP(E648,Mapping!$A$2:$B$207,2,0)</f>
        <v>Apple Search</v>
      </c>
      <c r="H648" s="1" t="s">
        <v>658</v>
      </c>
      <c r="I648" s="2">
        <v>44260</v>
      </c>
      <c r="J648" s="126" t="str">
        <f>VLOOKUP(I648,Mapping!$H$2:$I$215,2,0)</f>
        <v>Pre</v>
      </c>
      <c r="K648" s="127" t="str">
        <f>VLOOKUP(I648,Mapping!$H$2:$J$215,3,0)</f>
        <v>Pre</v>
      </c>
      <c r="L648" s="1">
        <v>3118.0846360999999</v>
      </c>
      <c r="M648" s="4" t="s">
        <v>85</v>
      </c>
    </row>
    <row r="649" spans="1:13" x14ac:dyDescent="0.35">
      <c r="A649" s="5" t="s">
        <v>36</v>
      </c>
      <c r="B649" s="5" t="s">
        <v>35</v>
      </c>
      <c r="C649" s="5"/>
      <c r="D649" s="5"/>
      <c r="E649" s="5" t="s">
        <v>90</v>
      </c>
      <c r="F649" s="8" t="str">
        <f>VLOOKUP(E649,Mapping!$A$1:$C$71,3,0)</f>
        <v>Apple Search</v>
      </c>
      <c r="G649" s="8" t="str">
        <f>VLOOKUP(E649,Mapping!$A$2:$B$207,2,0)</f>
        <v>Apple Search</v>
      </c>
      <c r="H649" s="1" t="s">
        <v>658</v>
      </c>
      <c r="I649" s="2">
        <v>44261</v>
      </c>
      <c r="J649" s="126" t="str">
        <f>VLOOKUP(I649,Mapping!$H$2:$I$215,2,0)</f>
        <v>Pre</v>
      </c>
      <c r="K649" s="127" t="str">
        <f>VLOOKUP(I649,Mapping!$H$2:$J$215,3,0)</f>
        <v>Pre</v>
      </c>
      <c r="L649" s="1">
        <v>3181.9924366</v>
      </c>
      <c r="M649" s="4" t="s">
        <v>85</v>
      </c>
    </row>
    <row r="650" spans="1:13" x14ac:dyDescent="0.35">
      <c r="A650" s="5" t="s">
        <v>36</v>
      </c>
      <c r="B650" s="5" t="s">
        <v>35</v>
      </c>
      <c r="C650" s="5"/>
      <c r="D650" s="5"/>
      <c r="E650" s="5" t="s">
        <v>90</v>
      </c>
      <c r="F650" s="8" t="str">
        <f>VLOOKUP(E650,Mapping!$A$1:$C$71,3,0)</f>
        <v>Apple Search</v>
      </c>
      <c r="G650" s="8" t="str">
        <f>VLOOKUP(E650,Mapping!$A$2:$B$207,2,0)</f>
        <v>Apple Search</v>
      </c>
      <c r="H650" s="1" t="s">
        <v>658</v>
      </c>
      <c r="I650" s="2">
        <v>44262</v>
      </c>
      <c r="J650" s="126" t="str">
        <f>VLOOKUP(I650,Mapping!$H$2:$I$215,2,0)</f>
        <v>Pre</v>
      </c>
      <c r="K650" s="127" t="str">
        <f>VLOOKUP(I650,Mapping!$H$2:$J$215,3,0)</f>
        <v>Pre</v>
      </c>
      <c r="L650" s="1">
        <v>3559.5850055000001</v>
      </c>
      <c r="M650" s="4" t="s">
        <v>85</v>
      </c>
    </row>
    <row r="651" spans="1:13" x14ac:dyDescent="0.35">
      <c r="A651" s="5" t="s">
        <v>36</v>
      </c>
      <c r="B651" s="5" t="s">
        <v>35</v>
      </c>
      <c r="C651" s="5"/>
      <c r="D651" s="5"/>
      <c r="E651" s="5" t="s">
        <v>90</v>
      </c>
      <c r="F651" s="8" t="str">
        <f>VLOOKUP(E651,Mapping!$A$1:$C$71,3,0)</f>
        <v>Apple Search</v>
      </c>
      <c r="G651" s="8" t="str">
        <f>VLOOKUP(E651,Mapping!$A$2:$B$207,2,0)</f>
        <v>Apple Search</v>
      </c>
      <c r="H651" s="1" t="s">
        <v>658</v>
      </c>
      <c r="I651" s="2">
        <v>44263</v>
      </c>
      <c r="J651" s="126" t="str">
        <f>VLOOKUP(I651,Mapping!$H$2:$I$215,2,0)</f>
        <v>Pre</v>
      </c>
      <c r="K651" s="127" t="str">
        <f>VLOOKUP(I651,Mapping!$H$2:$J$215,3,0)</f>
        <v>Pre</v>
      </c>
      <c r="L651" s="1">
        <v>3512.9703214000001</v>
      </c>
      <c r="M651" s="4" t="s">
        <v>85</v>
      </c>
    </row>
    <row r="652" spans="1:13" x14ac:dyDescent="0.35">
      <c r="A652" s="5" t="s">
        <v>36</v>
      </c>
      <c r="B652" s="5" t="s">
        <v>35</v>
      </c>
      <c r="C652" s="5"/>
      <c r="D652" s="5"/>
      <c r="E652" s="5" t="s">
        <v>90</v>
      </c>
      <c r="F652" s="8" t="str">
        <f>VLOOKUP(E652,Mapping!$A$1:$C$71,3,0)</f>
        <v>Apple Search</v>
      </c>
      <c r="G652" s="8" t="str">
        <f>VLOOKUP(E652,Mapping!$A$2:$B$207,2,0)</f>
        <v>Apple Search</v>
      </c>
      <c r="H652" s="1" t="s">
        <v>658</v>
      </c>
      <c r="I652" s="2">
        <v>44264</v>
      </c>
      <c r="J652" s="126" t="str">
        <f>VLOOKUP(I652,Mapping!$H$2:$I$215,2,0)</f>
        <v>Pre</v>
      </c>
      <c r="K652" s="127" t="str">
        <f>VLOOKUP(I652,Mapping!$H$2:$J$215,3,0)</f>
        <v>Pre</v>
      </c>
      <c r="L652" s="1">
        <v>3392.1554320999999</v>
      </c>
      <c r="M652" s="4" t="s">
        <v>85</v>
      </c>
    </row>
    <row r="653" spans="1:13" x14ac:dyDescent="0.35">
      <c r="A653" s="5" t="s">
        <v>36</v>
      </c>
      <c r="B653" s="5" t="s">
        <v>35</v>
      </c>
      <c r="C653" s="5"/>
      <c r="D653" s="5"/>
      <c r="E653" s="5" t="s">
        <v>90</v>
      </c>
      <c r="F653" s="8" t="str">
        <f>VLOOKUP(E653,Mapping!$A$1:$C$71,3,0)</f>
        <v>Apple Search</v>
      </c>
      <c r="G653" s="8" t="str">
        <f>VLOOKUP(E653,Mapping!$A$2:$B$207,2,0)</f>
        <v>Apple Search</v>
      </c>
      <c r="H653" s="1" t="s">
        <v>658</v>
      </c>
      <c r="I653" s="2">
        <v>44265</v>
      </c>
      <c r="J653" s="126" t="str">
        <f>VLOOKUP(I653,Mapping!$H$2:$I$215,2,0)</f>
        <v>Pre</v>
      </c>
      <c r="K653" s="127" t="str">
        <f>VLOOKUP(I653,Mapping!$H$2:$J$215,3,0)</f>
        <v>Pre</v>
      </c>
      <c r="L653" s="1">
        <v>3273.3663098000002</v>
      </c>
      <c r="M653" s="4" t="s">
        <v>85</v>
      </c>
    </row>
    <row r="654" spans="1:13" x14ac:dyDescent="0.35">
      <c r="A654" s="5" t="s">
        <v>36</v>
      </c>
      <c r="B654" s="5" t="s">
        <v>35</v>
      </c>
      <c r="C654" s="5"/>
      <c r="D654" s="5"/>
      <c r="E654" s="5" t="s">
        <v>90</v>
      </c>
      <c r="F654" s="8" t="str">
        <f>VLOOKUP(E654,Mapping!$A$1:$C$71,3,0)</f>
        <v>Apple Search</v>
      </c>
      <c r="G654" s="8" t="str">
        <f>VLOOKUP(E654,Mapping!$A$2:$B$207,2,0)</f>
        <v>Apple Search</v>
      </c>
      <c r="H654" s="1" t="s">
        <v>658</v>
      </c>
      <c r="I654" s="2">
        <v>44266</v>
      </c>
      <c r="J654" s="126" t="str">
        <f>VLOOKUP(I654,Mapping!$H$2:$I$215,2,0)</f>
        <v>Pre</v>
      </c>
      <c r="K654" s="127" t="str">
        <f>VLOOKUP(I654,Mapping!$H$2:$J$215,3,0)</f>
        <v>Pre</v>
      </c>
      <c r="L654" s="1">
        <v>3270.640954</v>
      </c>
      <c r="M654" s="4" t="s">
        <v>85</v>
      </c>
    </row>
    <row r="655" spans="1:13" x14ac:dyDescent="0.35">
      <c r="A655" s="5" t="s">
        <v>36</v>
      </c>
      <c r="B655" s="5" t="s">
        <v>35</v>
      </c>
      <c r="C655" s="5"/>
      <c r="D655" s="5"/>
      <c r="E655" s="5" t="s">
        <v>90</v>
      </c>
      <c r="F655" s="8" t="str">
        <f>VLOOKUP(E655,Mapping!$A$1:$C$71,3,0)</f>
        <v>Apple Search</v>
      </c>
      <c r="G655" s="8" t="str">
        <f>VLOOKUP(E655,Mapping!$A$2:$B$207,2,0)</f>
        <v>Apple Search</v>
      </c>
      <c r="H655" s="1" t="s">
        <v>658</v>
      </c>
      <c r="I655" s="2">
        <v>44267</v>
      </c>
      <c r="J655" s="126" t="str">
        <f>VLOOKUP(I655,Mapping!$H$2:$I$215,2,0)</f>
        <v>Pre</v>
      </c>
      <c r="K655" s="127" t="str">
        <f>VLOOKUP(I655,Mapping!$H$2:$J$215,3,0)</f>
        <v>Pre</v>
      </c>
      <c r="L655" s="1">
        <v>3311.9330599999998</v>
      </c>
      <c r="M655" s="4" t="s">
        <v>85</v>
      </c>
    </row>
    <row r="656" spans="1:13" x14ac:dyDescent="0.35">
      <c r="A656" s="5" t="s">
        <v>36</v>
      </c>
      <c r="B656" s="5" t="s">
        <v>35</v>
      </c>
      <c r="C656" s="5"/>
      <c r="D656" s="5"/>
      <c r="E656" s="5" t="s">
        <v>90</v>
      </c>
      <c r="F656" s="8" t="str">
        <f>VLOOKUP(E656,Mapping!$A$1:$C$71,3,0)</f>
        <v>Apple Search</v>
      </c>
      <c r="G656" s="8" t="str">
        <f>VLOOKUP(E656,Mapping!$A$2:$B$207,2,0)</f>
        <v>Apple Search</v>
      </c>
      <c r="H656" s="1" t="s">
        <v>658</v>
      </c>
      <c r="I656" s="2">
        <v>44268</v>
      </c>
      <c r="J656" s="126" t="str">
        <f>VLOOKUP(I656,Mapping!$H$2:$I$215,2,0)</f>
        <v>Pre</v>
      </c>
      <c r="K656" s="127" t="str">
        <f>VLOOKUP(I656,Mapping!$H$2:$J$215,3,0)</f>
        <v>Pre</v>
      </c>
      <c r="L656" s="1">
        <v>3326.5023537000002</v>
      </c>
      <c r="M656" s="4" t="s">
        <v>85</v>
      </c>
    </row>
    <row r="657" spans="1:13" x14ac:dyDescent="0.35">
      <c r="A657" s="5" t="s">
        <v>36</v>
      </c>
      <c r="B657" s="5" t="s">
        <v>35</v>
      </c>
      <c r="C657" s="5"/>
      <c r="D657" s="5"/>
      <c r="E657" s="5" t="s">
        <v>90</v>
      </c>
      <c r="F657" s="8" t="str">
        <f>VLOOKUP(E657,Mapping!$A$1:$C$71,3,0)</f>
        <v>Apple Search</v>
      </c>
      <c r="G657" s="8" t="str">
        <f>VLOOKUP(E657,Mapping!$A$2:$B$207,2,0)</f>
        <v>Apple Search</v>
      </c>
      <c r="H657" s="1" t="s">
        <v>658</v>
      </c>
      <c r="I657" s="2">
        <v>44269</v>
      </c>
      <c r="J657" s="126" t="str">
        <f>VLOOKUP(I657,Mapping!$H$2:$I$215,2,0)</f>
        <v>Pre</v>
      </c>
      <c r="K657" s="127" t="str">
        <f>VLOOKUP(I657,Mapping!$H$2:$J$215,3,0)</f>
        <v>Pre</v>
      </c>
      <c r="L657" s="1">
        <v>3532.7468073999999</v>
      </c>
      <c r="M657" s="4" t="s">
        <v>85</v>
      </c>
    </row>
    <row r="658" spans="1:13" x14ac:dyDescent="0.35">
      <c r="A658" s="5" t="s">
        <v>36</v>
      </c>
      <c r="B658" s="5" t="s">
        <v>35</v>
      </c>
      <c r="C658" s="5"/>
      <c r="D658" s="5"/>
      <c r="E658" s="5" t="s">
        <v>90</v>
      </c>
      <c r="F658" s="8" t="str">
        <f>VLOOKUP(E658,Mapping!$A$1:$C$71,3,0)</f>
        <v>Apple Search</v>
      </c>
      <c r="G658" s="8" t="str">
        <f>VLOOKUP(E658,Mapping!$A$2:$B$207,2,0)</f>
        <v>Apple Search</v>
      </c>
      <c r="H658" s="1" t="s">
        <v>658</v>
      </c>
      <c r="I658" s="2">
        <v>44270</v>
      </c>
      <c r="J658" s="126" t="str">
        <f>VLOOKUP(I658,Mapping!$H$2:$I$215,2,0)</f>
        <v>Pre</v>
      </c>
      <c r="K658" s="127" t="str">
        <f>VLOOKUP(I658,Mapping!$H$2:$J$215,3,0)</f>
        <v>Pre</v>
      </c>
      <c r="L658" s="1">
        <v>3625.3512043000001</v>
      </c>
      <c r="M658" s="4" t="s">
        <v>85</v>
      </c>
    </row>
    <row r="659" spans="1:13" x14ac:dyDescent="0.35">
      <c r="A659" s="5" t="s">
        <v>36</v>
      </c>
      <c r="B659" s="5" t="s">
        <v>35</v>
      </c>
      <c r="C659" s="5"/>
      <c r="D659" s="5"/>
      <c r="E659" s="5" t="s">
        <v>90</v>
      </c>
      <c r="F659" s="8" t="str">
        <f>VLOOKUP(E659,Mapping!$A$1:$C$71,3,0)</f>
        <v>Apple Search</v>
      </c>
      <c r="G659" s="8" t="str">
        <f>VLOOKUP(E659,Mapping!$A$2:$B$207,2,0)</f>
        <v>Apple Search</v>
      </c>
      <c r="H659" s="1" t="s">
        <v>658</v>
      </c>
      <c r="I659" s="2">
        <v>44271</v>
      </c>
      <c r="J659" s="126" t="str">
        <f>VLOOKUP(I659,Mapping!$H$2:$I$215,2,0)</f>
        <v>Pre</v>
      </c>
      <c r="K659" s="127" t="str">
        <f>VLOOKUP(I659,Mapping!$H$2:$J$215,3,0)</f>
        <v>Pre</v>
      </c>
      <c r="L659" s="1">
        <v>3571.3224387</v>
      </c>
      <c r="M659" s="4" t="s">
        <v>85</v>
      </c>
    </row>
    <row r="660" spans="1:13" x14ac:dyDescent="0.35">
      <c r="A660" s="5" t="s">
        <v>36</v>
      </c>
      <c r="B660" s="5" t="s">
        <v>35</v>
      </c>
      <c r="C660" s="5"/>
      <c r="D660" s="5"/>
      <c r="E660" s="5" t="s">
        <v>90</v>
      </c>
      <c r="F660" s="8" t="str">
        <f>VLOOKUP(E660,Mapping!$A$1:$C$71,3,0)</f>
        <v>Apple Search</v>
      </c>
      <c r="G660" s="8" t="str">
        <f>VLOOKUP(E660,Mapping!$A$2:$B$207,2,0)</f>
        <v>Apple Search</v>
      </c>
      <c r="H660" s="1" t="s">
        <v>658</v>
      </c>
      <c r="I660" s="2">
        <v>44272</v>
      </c>
      <c r="J660" s="126" t="str">
        <f>VLOOKUP(I660,Mapping!$H$2:$I$215,2,0)</f>
        <v>Pre</v>
      </c>
      <c r="K660" s="127" t="str">
        <f>VLOOKUP(I660,Mapping!$H$2:$J$215,3,0)</f>
        <v>Pre</v>
      </c>
      <c r="L660" s="1">
        <v>3451.9809998000001</v>
      </c>
      <c r="M660" s="4" t="s">
        <v>85</v>
      </c>
    </row>
    <row r="661" spans="1:13" x14ac:dyDescent="0.35">
      <c r="A661" s="5" t="s">
        <v>36</v>
      </c>
      <c r="B661" s="5" t="s">
        <v>35</v>
      </c>
      <c r="C661" s="5"/>
      <c r="D661" s="5"/>
      <c r="E661" s="5" t="s">
        <v>90</v>
      </c>
      <c r="F661" s="8" t="str">
        <f>VLOOKUP(E661,Mapping!$A$1:$C$71,3,0)</f>
        <v>Apple Search</v>
      </c>
      <c r="G661" s="8" t="str">
        <f>VLOOKUP(E661,Mapping!$A$2:$B$207,2,0)</f>
        <v>Apple Search</v>
      </c>
      <c r="H661" s="1" t="s">
        <v>658</v>
      </c>
      <c r="I661" s="2">
        <v>44273</v>
      </c>
      <c r="J661" s="126" t="str">
        <f>VLOOKUP(I661,Mapping!$H$2:$I$215,2,0)</f>
        <v>Pre</v>
      </c>
      <c r="K661" s="127" t="str">
        <f>VLOOKUP(I661,Mapping!$H$2:$J$215,3,0)</f>
        <v>Pre</v>
      </c>
      <c r="L661" s="1">
        <v>3191.0072706999999</v>
      </c>
      <c r="M661" s="4" t="s">
        <v>85</v>
      </c>
    </row>
    <row r="662" spans="1:13" x14ac:dyDescent="0.35">
      <c r="A662" s="5" t="s">
        <v>36</v>
      </c>
      <c r="B662" s="5" t="s">
        <v>35</v>
      </c>
      <c r="C662" s="5"/>
      <c r="D662" s="5"/>
      <c r="E662" s="5" t="s">
        <v>90</v>
      </c>
      <c r="F662" s="8" t="str">
        <f>VLOOKUP(E662,Mapping!$A$1:$C$71,3,0)</f>
        <v>Apple Search</v>
      </c>
      <c r="G662" s="8" t="str">
        <f>VLOOKUP(E662,Mapping!$A$2:$B$207,2,0)</f>
        <v>Apple Search</v>
      </c>
      <c r="H662" s="1" t="s">
        <v>658</v>
      </c>
      <c r="I662" s="2">
        <v>44274</v>
      </c>
      <c r="J662" s="126" t="str">
        <f>VLOOKUP(I662,Mapping!$H$2:$I$215,2,0)</f>
        <v>Pre</v>
      </c>
      <c r="K662" s="127" t="str">
        <f>VLOOKUP(I662,Mapping!$H$2:$J$215,3,0)</f>
        <v>Pre</v>
      </c>
      <c r="L662" s="1">
        <v>3654.1247754999999</v>
      </c>
      <c r="M662" s="4" t="s">
        <v>85</v>
      </c>
    </row>
    <row r="663" spans="1:13" x14ac:dyDescent="0.35">
      <c r="A663" s="5" t="s">
        <v>36</v>
      </c>
      <c r="B663" s="5" t="s">
        <v>35</v>
      </c>
      <c r="C663" s="5"/>
      <c r="D663" s="5"/>
      <c r="E663" s="5" t="s">
        <v>90</v>
      </c>
      <c r="F663" s="8" t="str">
        <f>VLOOKUP(E663,Mapping!$A$1:$C$71,3,0)</f>
        <v>Apple Search</v>
      </c>
      <c r="G663" s="8" t="str">
        <f>VLOOKUP(E663,Mapping!$A$2:$B$207,2,0)</f>
        <v>Apple Search</v>
      </c>
      <c r="H663" s="1" t="s">
        <v>658</v>
      </c>
      <c r="I663" s="2">
        <v>44275</v>
      </c>
      <c r="J663" s="126" t="str">
        <f>VLOOKUP(I663,Mapping!$H$2:$I$215,2,0)</f>
        <v>Pre</v>
      </c>
      <c r="K663" s="127" t="str">
        <f>VLOOKUP(I663,Mapping!$H$2:$J$215,3,0)</f>
        <v>Pre</v>
      </c>
      <c r="L663" s="1">
        <v>3572.8984457000001</v>
      </c>
      <c r="M663" s="4" t="s">
        <v>85</v>
      </c>
    </row>
    <row r="664" spans="1:13" x14ac:dyDescent="0.35">
      <c r="A664" s="5" t="s">
        <v>36</v>
      </c>
      <c r="B664" s="5" t="s">
        <v>35</v>
      </c>
      <c r="C664" s="5"/>
      <c r="D664" s="5"/>
      <c r="E664" s="5" t="s">
        <v>90</v>
      </c>
      <c r="F664" s="8" t="str">
        <f>VLOOKUP(E664,Mapping!$A$1:$C$71,3,0)</f>
        <v>Apple Search</v>
      </c>
      <c r="G664" s="8" t="str">
        <f>VLOOKUP(E664,Mapping!$A$2:$B$207,2,0)</f>
        <v>Apple Search</v>
      </c>
      <c r="H664" s="1" t="s">
        <v>658</v>
      </c>
      <c r="I664" s="2">
        <v>44276</v>
      </c>
      <c r="J664" s="126" t="str">
        <f>VLOOKUP(I664,Mapping!$H$2:$I$215,2,0)</f>
        <v>Pre</v>
      </c>
      <c r="K664" s="127" t="str">
        <f>VLOOKUP(I664,Mapping!$H$2:$J$215,3,0)</f>
        <v>Pre</v>
      </c>
      <c r="L664" s="1">
        <v>3537.9397555</v>
      </c>
      <c r="M664" s="4" t="s">
        <v>85</v>
      </c>
    </row>
    <row r="665" spans="1:13" x14ac:dyDescent="0.35">
      <c r="A665" s="5" t="s">
        <v>36</v>
      </c>
      <c r="B665" s="5" t="s">
        <v>35</v>
      </c>
      <c r="C665" s="5"/>
      <c r="D665" s="5"/>
      <c r="E665" s="5" t="s">
        <v>90</v>
      </c>
      <c r="F665" s="8" t="str">
        <f>VLOOKUP(E665,Mapping!$A$1:$C$71,3,0)</f>
        <v>Apple Search</v>
      </c>
      <c r="G665" s="8" t="str">
        <f>VLOOKUP(E665,Mapping!$A$2:$B$207,2,0)</f>
        <v>Apple Search</v>
      </c>
      <c r="H665" s="1" t="s">
        <v>658</v>
      </c>
      <c r="I665" s="2">
        <v>44277</v>
      </c>
      <c r="J665" s="126" t="str">
        <f>VLOOKUP(I665,Mapping!$H$2:$I$215,2,0)</f>
        <v>Pre</v>
      </c>
      <c r="K665" s="127" t="str">
        <f>VLOOKUP(I665,Mapping!$H$2:$J$215,3,0)</f>
        <v>Pre</v>
      </c>
      <c r="L665" s="1">
        <v>3469.7944779999998</v>
      </c>
      <c r="M665" s="4" t="s">
        <v>85</v>
      </c>
    </row>
    <row r="666" spans="1:13" x14ac:dyDescent="0.35">
      <c r="A666" s="5" t="s">
        <v>36</v>
      </c>
      <c r="B666" s="5" t="s">
        <v>35</v>
      </c>
      <c r="C666" s="5"/>
      <c r="D666" s="5"/>
      <c r="E666" s="5" t="s">
        <v>90</v>
      </c>
      <c r="F666" s="8" t="str">
        <f>VLOOKUP(E666,Mapping!$A$1:$C$71,3,0)</f>
        <v>Apple Search</v>
      </c>
      <c r="G666" s="8" t="str">
        <f>VLOOKUP(E666,Mapping!$A$2:$B$207,2,0)</f>
        <v>Apple Search</v>
      </c>
      <c r="H666" s="1" t="s">
        <v>658</v>
      </c>
      <c r="I666" s="2">
        <v>44278</v>
      </c>
      <c r="J666" s="126" t="str">
        <f>VLOOKUP(I666,Mapping!$H$2:$I$215,2,0)</f>
        <v>Pre</v>
      </c>
      <c r="K666" s="127" t="str">
        <f>VLOOKUP(I666,Mapping!$H$2:$J$215,3,0)</f>
        <v>Pre</v>
      </c>
      <c r="L666" s="1">
        <v>3221.5557263999999</v>
      </c>
      <c r="M666" s="4" t="s">
        <v>85</v>
      </c>
    </row>
    <row r="667" spans="1:13" x14ac:dyDescent="0.35">
      <c r="A667" s="5" t="s">
        <v>36</v>
      </c>
      <c r="B667" s="5" t="s">
        <v>35</v>
      </c>
      <c r="C667" s="5"/>
      <c r="D667" s="5"/>
      <c r="E667" s="5" t="s">
        <v>90</v>
      </c>
      <c r="F667" s="8" t="str">
        <f>VLOOKUP(E667,Mapping!$A$1:$C$71,3,0)</f>
        <v>Apple Search</v>
      </c>
      <c r="G667" s="8" t="str">
        <f>VLOOKUP(E667,Mapping!$A$2:$B$207,2,0)</f>
        <v>Apple Search</v>
      </c>
      <c r="H667" s="1" t="s">
        <v>658</v>
      </c>
      <c r="I667" s="2">
        <v>44279</v>
      </c>
      <c r="J667" s="126" t="str">
        <f>VLOOKUP(I667,Mapping!$H$2:$I$215,2,0)</f>
        <v>Pre</v>
      </c>
      <c r="K667" s="127" t="str">
        <f>VLOOKUP(I667,Mapping!$H$2:$J$215,3,0)</f>
        <v>Pre</v>
      </c>
      <c r="L667" s="1">
        <v>3133.0545169000002</v>
      </c>
      <c r="M667" s="4" t="s">
        <v>85</v>
      </c>
    </row>
    <row r="668" spans="1:13" x14ac:dyDescent="0.35">
      <c r="A668" s="5" t="s">
        <v>36</v>
      </c>
      <c r="B668" s="5" t="s">
        <v>35</v>
      </c>
      <c r="C668" s="5"/>
      <c r="D668" s="5"/>
      <c r="E668" s="5" t="s">
        <v>90</v>
      </c>
      <c r="F668" s="8" t="str">
        <f>VLOOKUP(E668,Mapping!$A$1:$C$71,3,0)</f>
        <v>Apple Search</v>
      </c>
      <c r="G668" s="8" t="str">
        <f>VLOOKUP(E668,Mapping!$A$2:$B$207,2,0)</f>
        <v>Apple Search</v>
      </c>
      <c r="H668" s="1" t="s">
        <v>658</v>
      </c>
      <c r="I668" s="2">
        <v>44280</v>
      </c>
      <c r="J668" s="126" t="str">
        <f>VLOOKUP(I668,Mapping!$H$2:$I$215,2,0)</f>
        <v>Pre</v>
      </c>
      <c r="K668" s="127" t="str">
        <f>VLOOKUP(I668,Mapping!$H$2:$J$215,3,0)</f>
        <v>Pre</v>
      </c>
      <c r="L668" s="1">
        <v>3062.0633112</v>
      </c>
      <c r="M668" s="4" t="s">
        <v>85</v>
      </c>
    </row>
    <row r="669" spans="1:13" x14ac:dyDescent="0.35">
      <c r="A669" s="5" t="s">
        <v>36</v>
      </c>
      <c r="B669" s="5" t="s">
        <v>35</v>
      </c>
      <c r="C669" s="5"/>
      <c r="D669" s="5"/>
      <c r="E669" s="5" t="s">
        <v>90</v>
      </c>
      <c r="F669" s="8" t="str">
        <f>VLOOKUP(E669,Mapping!$A$1:$C$71,3,0)</f>
        <v>Apple Search</v>
      </c>
      <c r="G669" s="8" t="str">
        <f>VLOOKUP(E669,Mapping!$A$2:$B$207,2,0)</f>
        <v>Apple Search</v>
      </c>
      <c r="H669" s="1" t="s">
        <v>658</v>
      </c>
      <c r="I669" s="2">
        <v>44281</v>
      </c>
      <c r="J669" s="126" t="str">
        <f>VLOOKUP(I669,Mapping!$H$2:$I$215,2,0)</f>
        <v>Pre</v>
      </c>
      <c r="K669" s="127" t="str">
        <f>VLOOKUP(I669,Mapping!$H$2:$J$215,3,0)</f>
        <v>Pre</v>
      </c>
      <c r="L669" s="1">
        <v>2887.3089930000001</v>
      </c>
      <c r="M669" s="4" t="s">
        <v>85</v>
      </c>
    </row>
    <row r="670" spans="1:13" x14ac:dyDescent="0.35">
      <c r="A670" s="5" t="s">
        <v>36</v>
      </c>
      <c r="B670" s="5" t="s">
        <v>35</v>
      </c>
      <c r="C670" s="5"/>
      <c r="D670" s="5"/>
      <c r="E670" s="5" t="s">
        <v>90</v>
      </c>
      <c r="F670" s="8" t="str">
        <f>VLOOKUP(E670,Mapping!$A$1:$C$71,3,0)</f>
        <v>Apple Search</v>
      </c>
      <c r="G670" s="8" t="str">
        <f>VLOOKUP(E670,Mapping!$A$2:$B$207,2,0)</f>
        <v>Apple Search</v>
      </c>
      <c r="H670" s="1" t="s">
        <v>658</v>
      </c>
      <c r="I670" s="2">
        <v>44282</v>
      </c>
      <c r="J670" s="126" t="str">
        <f>VLOOKUP(I670,Mapping!$H$2:$I$215,2,0)</f>
        <v>Pre</v>
      </c>
      <c r="K670" s="127" t="str">
        <f>VLOOKUP(I670,Mapping!$H$2:$J$215,3,0)</f>
        <v>Pre</v>
      </c>
      <c r="L670" s="1">
        <v>2788.2884484000001</v>
      </c>
      <c r="M670" s="4" t="s">
        <v>85</v>
      </c>
    </row>
    <row r="671" spans="1:13" x14ac:dyDescent="0.35">
      <c r="A671" s="5" t="s">
        <v>36</v>
      </c>
      <c r="B671" s="5" t="s">
        <v>35</v>
      </c>
      <c r="C671" s="5"/>
      <c r="D671" s="5"/>
      <c r="E671" s="5" t="s">
        <v>90</v>
      </c>
      <c r="F671" s="8" t="str">
        <f>VLOOKUP(E671,Mapping!$A$1:$C$71,3,0)</f>
        <v>Apple Search</v>
      </c>
      <c r="G671" s="8" t="str">
        <f>VLOOKUP(E671,Mapping!$A$2:$B$207,2,0)</f>
        <v>Apple Search</v>
      </c>
      <c r="H671" s="1" t="s">
        <v>658</v>
      </c>
      <c r="I671" s="2">
        <v>44283</v>
      </c>
      <c r="J671" s="126" t="str">
        <f>VLOOKUP(I671,Mapping!$H$2:$I$215,2,0)</f>
        <v>Pre</v>
      </c>
      <c r="K671" s="127" t="str">
        <f>VLOOKUP(I671,Mapping!$H$2:$J$215,3,0)</f>
        <v>Pre</v>
      </c>
      <c r="L671" s="1">
        <v>3007.7249728000002</v>
      </c>
      <c r="M671" s="4" t="s">
        <v>85</v>
      </c>
    </row>
    <row r="672" spans="1:13" x14ac:dyDescent="0.35">
      <c r="A672" s="5" t="s">
        <v>36</v>
      </c>
      <c r="B672" s="5" t="s">
        <v>35</v>
      </c>
      <c r="C672" s="5"/>
      <c r="D672" s="5"/>
      <c r="E672" s="5" t="s">
        <v>90</v>
      </c>
      <c r="F672" s="8" t="str">
        <f>VLOOKUP(E672,Mapping!$A$1:$C$71,3,0)</f>
        <v>Apple Search</v>
      </c>
      <c r="G672" s="8" t="str">
        <f>VLOOKUP(E672,Mapping!$A$2:$B$207,2,0)</f>
        <v>Apple Search</v>
      </c>
      <c r="H672" s="1" t="s">
        <v>658</v>
      </c>
      <c r="I672" s="2">
        <v>44284</v>
      </c>
      <c r="J672" s="126" t="str">
        <f>VLOOKUP(I672,Mapping!$H$2:$I$215,2,0)</f>
        <v>Pre</v>
      </c>
      <c r="K672" s="127" t="str">
        <f>VLOOKUP(I672,Mapping!$H$2:$J$215,3,0)</f>
        <v>Pre</v>
      </c>
      <c r="L672" s="1">
        <v>3260.5624124000001</v>
      </c>
      <c r="M672" s="4" t="s">
        <v>85</v>
      </c>
    </row>
    <row r="673" spans="1:13" x14ac:dyDescent="0.35">
      <c r="A673" s="5" t="s">
        <v>36</v>
      </c>
      <c r="B673" s="5" t="s">
        <v>35</v>
      </c>
      <c r="C673" s="5"/>
      <c r="D673" s="5"/>
      <c r="E673" s="5" t="s">
        <v>90</v>
      </c>
      <c r="F673" s="8" t="str">
        <f>VLOOKUP(E673,Mapping!$A$1:$C$71,3,0)</f>
        <v>Apple Search</v>
      </c>
      <c r="G673" s="8" t="str">
        <f>VLOOKUP(E673,Mapping!$A$2:$B$207,2,0)</f>
        <v>Apple Search</v>
      </c>
      <c r="H673" s="1" t="s">
        <v>658</v>
      </c>
      <c r="I673" s="2">
        <v>44285</v>
      </c>
      <c r="J673" s="126" t="str">
        <f>VLOOKUP(I673,Mapping!$H$2:$I$215,2,0)</f>
        <v>Pre</v>
      </c>
      <c r="K673" s="127" t="str">
        <f>VLOOKUP(I673,Mapping!$H$2:$J$215,3,0)</f>
        <v>Pre</v>
      </c>
      <c r="L673" s="1">
        <v>3105.9145211999999</v>
      </c>
      <c r="M673" s="4" t="s">
        <v>85</v>
      </c>
    </row>
    <row r="674" spans="1:13" x14ac:dyDescent="0.35">
      <c r="A674" s="5" t="s">
        <v>36</v>
      </c>
      <c r="B674" s="5" t="s">
        <v>35</v>
      </c>
      <c r="C674" s="5"/>
      <c r="D674" s="5"/>
      <c r="E674" s="5" t="s">
        <v>90</v>
      </c>
      <c r="F674" s="8" t="str">
        <f>VLOOKUP(E674,Mapping!$A$1:$C$71,3,0)</f>
        <v>Apple Search</v>
      </c>
      <c r="G674" s="8" t="str">
        <f>VLOOKUP(E674,Mapping!$A$2:$B$207,2,0)</f>
        <v>Apple Search</v>
      </c>
      <c r="H674" s="1" t="s">
        <v>658</v>
      </c>
      <c r="I674" s="2">
        <v>44286</v>
      </c>
      <c r="J674" s="126" t="str">
        <f>VLOOKUP(I674,Mapping!$H$2:$I$215,2,0)</f>
        <v>Pre</v>
      </c>
      <c r="K674" s="127" t="str">
        <f>VLOOKUP(I674,Mapping!$H$2:$J$215,3,0)</f>
        <v>Pre</v>
      </c>
      <c r="L674" s="1">
        <v>3000.6640802000002</v>
      </c>
      <c r="M674" s="4" t="s">
        <v>85</v>
      </c>
    </row>
    <row r="675" spans="1:13" x14ac:dyDescent="0.35">
      <c r="A675" s="5" t="s">
        <v>36</v>
      </c>
      <c r="B675" s="5" t="s">
        <v>35</v>
      </c>
      <c r="C675" s="5"/>
      <c r="D675" s="5"/>
      <c r="E675" s="5" t="s">
        <v>90</v>
      </c>
      <c r="F675" s="8" t="str">
        <f>VLOOKUP(E675,Mapping!$A$1:$C$71,3,0)</f>
        <v>Apple Search</v>
      </c>
      <c r="G675" s="8" t="str">
        <f>VLOOKUP(E675,Mapping!$A$2:$B$207,2,0)</f>
        <v>Apple Search</v>
      </c>
      <c r="H675" s="1" t="s">
        <v>658</v>
      </c>
      <c r="I675" s="2">
        <v>44287</v>
      </c>
      <c r="J675" s="126" t="str">
        <f>VLOOKUP(I675,Mapping!$H$2:$I$215,2,0)</f>
        <v>Pre</v>
      </c>
      <c r="K675" s="127" t="str">
        <f>VLOOKUP(I675,Mapping!$H$2:$J$215,3,0)</f>
        <v>Pre</v>
      </c>
      <c r="L675" s="1">
        <v>3020.2011486000001</v>
      </c>
      <c r="M675" s="4" t="s">
        <v>85</v>
      </c>
    </row>
    <row r="676" spans="1:13" x14ac:dyDescent="0.35">
      <c r="A676" s="5" t="s">
        <v>36</v>
      </c>
      <c r="B676" s="5" t="s">
        <v>35</v>
      </c>
      <c r="C676" s="5"/>
      <c r="D676" s="5"/>
      <c r="E676" s="5" t="s">
        <v>90</v>
      </c>
      <c r="F676" s="8" t="str">
        <f>VLOOKUP(E676,Mapping!$A$1:$C$71,3,0)</f>
        <v>Apple Search</v>
      </c>
      <c r="G676" s="8" t="str">
        <f>VLOOKUP(E676,Mapping!$A$2:$B$207,2,0)</f>
        <v>Apple Search</v>
      </c>
      <c r="H676" s="1" t="s">
        <v>658</v>
      </c>
      <c r="I676" s="2">
        <v>44288</v>
      </c>
      <c r="J676" s="126" t="str">
        <f>VLOOKUP(I676,Mapping!$H$2:$I$215,2,0)</f>
        <v>Pre</v>
      </c>
      <c r="K676" s="127" t="str">
        <f>VLOOKUP(I676,Mapping!$H$2:$J$215,3,0)</f>
        <v>Pre</v>
      </c>
      <c r="L676" s="1">
        <v>2967.8937916999998</v>
      </c>
      <c r="M676" s="4" t="s">
        <v>85</v>
      </c>
    </row>
    <row r="677" spans="1:13" x14ac:dyDescent="0.35">
      <c r="A677" s="5" t="s">
        <v>36</v>
      </c>
      <c r="B677" s="5" t="s">
        <v>35</v>
      </c>
      <c r="C677" s="5"/>
      <c r="D677" s="5"/>
      <c r="E677" s="5" t="s">
        <v>90</v>
      </c>
      <c r="F677" s="8" t="str">
        <f>VLOOKUP(E677,Mapping!$A$1:$C$71,3,0)</f>
        <v>Apple Search</v>
      </c>
      <c r="G677" s="8" t="str">
        <f>VLOOKUP(E677,Mapping!$A$2:$B$207,2,0)</f>
        <v>Apple Search</v>
      </c>
      <c r="H677" s="1" t="s">
        <v>658</v>
      </c>
      <c r="I677" s="2">
        <v>44289</v>
      </c>
      <c r="J677" s="126" t="str">
        <f>VLOOKUP(I677,Mapping!$H$2:$I$215,2,0)</f>
        <v>Pre</v>
      </c>
      <c r="K677" s="127" t="str">
        <f>VLOOKUP(I677,Mapping!$H$2:$J$215,3,0)</f>
        <v>Pre</v>
      </c>
      <c r="L677" s="1">
        <v>3092.696113</v>
      </c>
      <c r="M677" s="4" t="s">
        <v>85</v>
      </c>
    </row>
    <row r="678" spans="1:13" x14ac:dyDescent="0.35">
      <c r="A678" s="5" t="s">
        <v>36</v>
      </c>
      <c r="B678" s="5" t="s">
        <v>35</v>
      </c>
      <c r="C678" s="5"/>
      <c r="D678" s="5"/>
      <c r="E678" s="5" t="s">
        <v>90</v>
      </c>
      <c r="F678" s="8" t="str">
        <f>VLOOKUP(E678,Mapping!$A$1:$C$71,3,0)</f>
        <v>Apple Search</v>
      </c>
      <c r="G678" s="8" t="str">
        <f>VLOOKUP(E678,Mapping!$A$2:$B$207,2,0)</f>
        <v>Apple Search</v>
      </c>
      <c r="H678" s="1" t="s">
        <v>658</v>
      </c>
      <c r="I678" s="2">
        <v>44290</v>
      </c>
      <c r="J678" s="126" t="str">
        <f>VLOOKUP(I678,Mapping!$H$2:$I$215,2,0)</f>
        <v>Pre</v>
      </c>
      <c r="K678" s="127" t="str">
        <f>VLOOKUP(I678,Mapping!$H$2:$J$215,3,0)</f>
        <v>Pre</v>
      </c>
      <c r="L678" s="1">
        <v>3206.8523567000002</v>
      </c>
      <c r="M678" s="4" t="s">
        <v>85</v>
      </c>
    </row>
    <row r="679" spans="1:13" x14ac:dyDescent="0.35">
      <c r="A679" s="5" t="s">
        <v>36</v>
      </c>
      <c r="B679" s="5" t="s">
        <v>35</v>
      </c>
      <c r="C679" s="5"/>
      <c r="D679" s="5"/>
      <c r="E679" s="5" t="s">
        <v>90</v>
      </c>
      <c r="F679" s="8" t="str">
        <f>VLOOKUP(E679,Mapping!$A$1:$C$71,3,0)</f>
        <v>Apple Search</v>
      </c>
      <c r="G679" s="8" t="str">
        <f>VLOOKUP(E679,Mapping!$A$2:$B$207,2,0)</f>
        <v>Apple Search</v>
      </c>
      <c r="H679" s="1" t="s">
        <v>658</v>
      </c>
      <c r="I679" s="2">
        <v>44291</v>
      </c>
      <c r="J679" s="126" t="str">
        <f>VLOOKUP(I679,Mapping!$H$2:$I$215,2,0)</f>
        <v>Pre</v>
      </c>
      <c r="K679" s="127" t="str">
        <f>VLOOKUP(I679,Mapping!$H$2:$J$215,3,0)</f>
        <v>Pre</v>
      </c>
      <c r="L679" s="1">
        <v>3246.7146001000001</v>
      </c>
      <c r="M679" s="4" t="s">
        <v>85</v>
      </c>
    </row>
    <row r="680" spans="1:13" x14ac:dyDescent="0.35">
      <c r="A680" s="5" t="s">
        <v>36</v>
      </c>
      <c r="B680" s="5" t="s">
        <v>35</v>
      </c>
      <c r="C680" s="5"/>
      <c r="D680" s="5"/>
      <c r="E680" s="5" t="s">
        <v>90</v>
      </c>
      <c r="F680" s="8" t="str">
        <f>VLOOKUP(E680,Mapping!$A$1:$C$71,3,0)</f>
        <v>Apple Search</v>
      </c>
      <c r="G680" s="8" t="str">
        <f>VLOOKUP(E680,Mapping!$A$2:$B$207,2,0)</f>
        <v>Apple Search</v>
      </c>
      <c r="H680" s="1" t="s">
        <v>658</v>
      </c>
      <c r="I680" s="2">
        <v>44292</v>
      </c>
      <c r="J680" s="126" t="str">
        <f>VLOOKUP(I680,Mapping!$H$2:$I$215,2,0)</f>
        <v>Pre</v>
      </c>
      <c r="K680" s="127" t="str">
        <f>VLOOKUP(I680,Mapping!$H$2:$J$215,3,0)</f>
        <v>Pre</v>
      </c>
      <c r="L680" s="1">
        <v>3264.2159047</v>
      </c>
      <c r="M680" s="4" t="s">
        <v>85</v>
      </c>
    </row>
    <row r="681" spans="1:13" x14ac:dyDescent="0.35">
      <c r="A681" s="5" t="s">
        <v>36</v>
      </c>
      <c r="B681" s="5" t="s">
        <v>35</v>
      </c>
      <c r="C681" s="5"/>
      <c r="D681" s="5"/>
      <c r="E681" s="5" t="s">
        <v>90</v>
      </c>
      <c r="F681" s="8" t="str">
        <f>VLOOKUP(E681,Mapping!$A$1:$C$71,3,0)</f>
        <v>Apple Search</v>
      </c>
      <c r="G681" s="8" t="str">
        <f>VLOOKUP(E681,Mapping!$A$2:$B$207,2,0)</f>
        <v>Apple Search</v>
      </c>
      <c r="H681" s="1" t="s">
        <v>658</v>
      </c>
      <c r="I681" s="2">
        <v>44293</v>
      </c>
      <c r="J681" s="126" t="str">
        <f>VLOOKUP(I681,Mapping!$H$2:$I$215,2,0)</f>
        <v>Pre</v>
      </c>
      <c r="K681" s="127" t="str">
        <f>VLOOKUP(I681,Mapping!$H$2:$J$215,3,0)</f>
        <v>Pre</v>
      </c>
      <c r="L681" s="1">
        <v>3120.2764275</v>
      </c>
      <c r="M681" s="4" t="s">
        <v>85</v>
      </c>
    </row>
    <row r="682" spans="1:13" x14ac:dyDescent="0.35">
      <c r="A682" s="5" t="s">
        <v>36</v>
      </c>
      <c r="B682" s="5" t="s">
        <v>35</v>
      </c>
      <c r="C682" s="5"/>
      <c r="D682" s="5"/>
      <c r="E682" s="5" t="s">
        <v>90</v>
      </c>
      <c r="F682" s="8" t="str">
        <f>VLOOKUP(E682,Mapping!$A$1:$C$71,3,0)</f>
        <v>Apple Search</v>
      </c>
      <c r="G682" s="8" t="str">
        <f>VLOOKUP(E682,Mapping!$A$2:$B$207,2,0)</f>
        <v>Apple Search</v>
      </c>
      <c r="H682" s="1" t="s">
        <v>658</v>
      </c>
      <c r="I682" s="2">
        <v>44294</v>
      </c>
      <c r="J682" s="126" t="str">
        <f>VLOOKUP(I682,Mapping!$H$2:$I$215,2,0)</f>
        <v>Pre</v>
      </c>
      <c r="K682" s="127" t="str">
        <f>VLOOKUP(I682,Mapping!$H$2:$J$215,3,0)</f>
        <v>Pre</v>
      </c>
      <c r="L682" s="1">
        <v>3004.6084749000001</v>
      </c>
      <c r="M682" s="4" t="s">
        <v>85</v>
      </c>
    </row>
    <row r="683" spans="1:13" x14ac:dyDescent="0.35">
      <c r="A683" s="5" t="s">
        <v>36</v>
      </c>
      <c r="B683" s="5" t="s">
        <v>35</v>
      </c>
      <c r="C683" s="5"/>
      <c r="D683" s="5"/>
      <c r="E683" s="5" t="s">
        <v>90</v>
      </c>
      <c r="F683" s="8" t="str">
        <f>VLOOKUP(E683,Mapping!$A$1:$C$71,3,0)</f>
        <v>Apple Search</v>
      </c>
      <c r="G683" s="8" t="str">
        <f>VLOOKUP(E683,Mapping!$A$2:$B$207,2,0)</f>
        <v>Apple Search</v>
      </c>
      <c r="H683" s="1" t="s">
        <v>658</v>
      </c>
      <c r="I683" s="2">
        <v>44295</v>
      </c>
      <c r="J683" s="126" t="str">
        <f>VLOOKUP(I683,Mapping!$H$2:$I$215,2,0)</f>
        <v>Pre</v>
      </c>
      <c r="K683" s="127" t="str">
        <f>VLOOKUP(I683,Mapping!$H$2:$J$215,3,0)</f>
        <v>Pre</v>
      </c>
      <c r="L683" s="1">
        <v>3169.6942435000001</v>
      </c>
      <c r="M683" s="4" t="s">
        <v>85</v>
      </c>
    </row>
    <row r="684" spans="1:13" x14ac:dyDescent="0.35">
      <c r="A684" s="5" t="s">
        <v>36</v>
      </c>
      <c r="B684" s="5" t="s">
        <v>35</v>
      </c>
      <c r="C684" s="5"/>
      <c r="D684" s="5"/>
      <c r="E684" s="5" t="s">
        <v>90</v>
      </c>
      <c r="F684" s="8" t="str">
        <f>VLOOKUP(E684,Mapping!$A$1:$C$71,3,0)</f>
        <v>Apple Search</v>
      </c>
      <c r="G684" s="8" t="str">
        <f>VLOOKUP(E684,Mapping!$A$2:$B$207,2,0)</f>
        <v>Apple Search</v>
      </c>
      <c r="H684" s="1" t="s">
        <v>658</v>
      </c>
      <c r="I684" s="2">
        <v>44296</v>
      </c>
      <c r="J684" s="126" t="str">
        <f>VLOOKUP(I684,Mapping!$H$2:$I$215,2,0)</f>
        <v>Pre</v>
      </c>
      <c r="K684" s="127" t="str">
        <f>VLOOKUP(I684,Mapping!$H$2:$J$215,3,0)</f>
        <v>Pre</v>
      </c>
      <c r="L684" s="1">
        <v>3124.0642078000001</v>
      </c>
      <c r="M684" s="4" t="s">
        <v>85</v>
      </c>
    </row>
    <row r="685" spans="1:13" x14ac:dyDescent="0.35">
      <c r="A685" s="5" t="s">
        <v>36</v>
      </c>
      <c r="B685" s="5" t="s">
        <v>35</v>
      </c>
      <c r="C685" s="5"/>
      <c r="D685" s="5"/>
      <c r="E685" s="5" t="s">
        <v>90</v>
      </c>
      <c r="F685" s="8" t="str">
        <f>VLOOKUP(E685,Mapping!$A$1:$C$71,3,0)</f>
        <v>Apple Search</v>
      </c>
      <c r="G685" s="8" t="str">
        <f>VLOOKUP(E685,Mapping!$A$2:$B$207,2,0)</f>
        <v>Apple Search</v>
      </c>
      <c r="H685" s="1" t="s">
        <v>658</v>
      </c>
      <c r="I685" s="2">
        <v>44297</v>
      </c>
      <c r="J685" s="126" t="str">
        <f>VLOOKUP(I685,Mapping!$H$2:$I$215,2,0)</f>
        <v>Pre</v>
      </c>
      <c r="K685" s="127" t="str">
        <f>VLOOKUP(I685,Mapping!$H$2:$J$215,3,0)</f>
        <v>Pre</v>
      </c>
      <c r="L685" s="1">
        <v>3183.5660133000001</v>
      </c>
      <c r="M685" s="4" t="s">
        <v>85</v>
      </c>
    </row>
    <row r="686" spans="1:13" x14ac:dyDescent="0.35">
      <c r="A686" s="5" t="s">
        <v>36</v>
      </c>
      <c r="B686" s="5" t="s">
        <v>35</v>
      </c>
      <c r="C686" s="5"/>
      <c r="D686" s="5"/>
      <c r="E686" s="5" t="s">
        <v>90</v>
      </c>
      <c r="F686" s="8" t="str">
        <f>VLOOKUP(E686,Mapping!$A$1:$C$71,3,0)</f>
        <v>Apple Search</v>
      </c>
      <c r="G686" s="8" t="str">
        <f>VLOOKUP(E686,Mapping!$A$2:$B$207,2,0)</f>
        <v>Apple Search</v>
      </c>
      <c r="H686" s="1" t="s">
        <v>658</v>
      </c>
      <c r="I686" s="2">
        <v>44298</v>
      </c>
      <c r="J686" s="126" t="str">
        <f>VLOOKUP(I686,Mapping!$H$2:$I$215,2,0)</f>
        <v>Pre</v>
      </c>
      <c r="K686" s="127" t="str">
        <f>VLOOKUP(I686,Mapping!$H$2:$J$215,3,0)</f>
        <v>Pre</v>
      </c>
      <c r="L686" s="1">
        <v>3267.2099644999998</v>
      </c>
      <c r="M686" s="4" t="s">
        <v>85</v>
      </c>
    </row>
    <row r="687" spans="1:13" x14ac:dyDescent="0.35">
      <c r="A687" s="5" t="s">
        <v>36</v>
      </c>
      <c r="B687" s="5" t="s">
        <v>35</v>
      </c>
      <c r="C687" s="5"/>
      <c r="D687" s="5"/>
      <c r="E687" s="5" t="s">
        <v>90</v>
      </c>
      <c r="F687" s="8" t="str">
        <f>VLOOKUP(E687,Mapping!$A$1:$C$71,3,0)</f>
        <v>Apple Search</v>
      </c>
      <c r="G687" s="8" t="str">
        <f>VLOOKUP(E687,Mapping!$A$2:$B$207,2,0)</f>
        <v>Apple Search</v>
      </c>
      <c r="H687" s="1" t="s">
        <v>658</v>
      </c>
      <c r="I687" s="2">
        <v>44299</v>
      </c>
      <c r="J687" s="126" t="str">
        <f>VLOOKUP(I687,Mapping!$H$2:$I$215,2,0)</f>
        <v>Pre</v>
      </c>
      <c r="K687" s="127" t="str">
        <f>VLOOKUP(I687,Mapping!$H$2:$J$215,3,0)</f>
        <v>Pre</v>
      </c>
      <c r="L687" s="1">
        <v>3233.8386925999998</v>
      </c>
      <c r="M687" s="4" t="s">
        <v>85</v>
      </c>
    </row>
    <row r="688" spans="1:13" x14ac:dyDescent="0.35">
      <c r="A688" s="5" t="s">
        <v>36</v>
      </c>
      <c r="B688" s="5" t="s">
        <v>35</v>
      </c>
      <c r="C688" s="5"/>
      <c r="D688" s="5"/>
      <c r="E688" s="5" t="s">
        <v>90</v>
      </c>
      <c r="F688" s="8" t="str">
        <f>VLOOKUP(E688,Mapping!$A$1:$C$71,3,0)</f>
        <v>Apple Search</v>
      </c>
      <c r="G688" s="8" t="str">
        <f>VLOOKUP(E688,Mapping!$A$2:$B$207,2,0)</f>
        <v>Apple Search</v>
      </c>
      <c r="H688" s="1" t="s">
        <v>658</v>
      </c>
      <c r="I688" s="2">
        <v>44300</v>
      </c>
      <c r="J688" s="126" t="str">
        <f>VLOOKUP(I688,Mapping!$H$2:$I$215,2,0)</f>
        <v>Pre</v>
      </c>
      <c r="K688" s="127" t="str">
        <f>VLOOKUP(I688,Mapping!$H$2:$J$215,3,0)</f>
        <v>Pre</v>
      </c>
      <c r="L688" s="1">
        <v>3087.2936835999999</v>
      </c>
      <c r="M688" s="4" t="s">
        <v>85</v>
      </c>
    </row>
    <row r="689" spans="1:13" x14ac:dyDescent="0.35">
      <c r="A689" s="5" t="s">
        <v>36</v>
      </c>
      <c r="B689" s="5" t="s">
        <v>35</v>
      </c>
      <c r="C689" s="5"/>
      <c r="D689" s="5"/>
      <c r="E689" s="5" t="s">
        <v>90</v>
      </c>
      <c r="F689" s="8" t="str">
        <f>VLOOKUP(E689,Mapping!$A$1:$C$71,3,0)</f>
        <v>Apple Search</v>
      </c>
      <c r="G689" s="8" t="str">
        <f>VLOOKUP(E689,Mapping!$A$2:$B$207,2,0)</f>
        <v>Apple Search</v>
      </c>
      <c r="H689" s="1" t="s">
        <v>658</v>
      </c>
      <c r="I689" s="2">
        <v>44301</v>
      </c>
      <c r="J689" s="126" t="str">
        <f>VLOOKUP(I689,Mapping!$H$2:$I$215,2,0)</f>
        <v>Pre</v>
      </c>
      <c r="K689" s="127" t="str">
        <f>VLOOKUP(I689,Mapping!$H$2:$J$215,3,0)</f>
        <v>Pre</v>
      </c>
      <c r="L689" s="1">
        <v>3086.8090566999999</v>
      </c>
      <c r="M689" s="4" t="s">
        <v>85</v>
      </c>
    </row>
    <row r="690" spans="1:13" x14ac:dyDescent="0.35">
      <c r="A690" s="5" t="s">
        <v>36</v>
      </c>
      <c r="B690" s="5" t="s">
        <v>35</v>
      </c>
      <c r="C690" s="5"/>
      <c r="D690" s="5"/>
      <c r="E690" s="5" t="s">
        <v>90</v>
      </c>
      <c r="F690" s="8" t="str">
        <f>VLOOKUP(E690,Mapping!$A$1:$C$71,3,0)</f>
        <v>Apple Search</v>
      </c>
      <c r="G690" s="8" t="str">
        <f>VLOOKUP(E690,Mapping!$A$2:$B$207,2,0)</f>
        <v>Apple Search</v>
      </c>
      <c r="H690" s="1" t="s">
        <v>658</v>
      </c>
      <c r="I690" s="2">
        <v>44302</v>
      </c>
      <c r="J690" s="126" t="str">
        <f>VLOOKUP(I690,Mapping!$H$2:$I$215,2,0)</f>
        <v>Pre</v>
      </c>
      <c r="K690" s="127" t="str">
        <f>VLOOKUP(I690,Mapping!$H$2:$J$215,3,0)</f>
        <v>Pre</v>
      </c>
      <c r="L690" s="1">
        <v>2980.6459282999999</v>
      </c>
      <c r="M690" s="4" t="s">
        <v>85</v>
      </c>
    </row>
    <row r="691" spans="1:13" x14ac:dyDescent="0.35">
      <c r="A691" s="5" t="s">
        <v>36</v>
      </c>
      <c r="B691" s="5" t="s">
        <v>35</v>
      </c>
      <c r="C691" s="5"/>
      <c r="D691" s="5"/>
      <c r="E691" s="5" t="s">
        <v>90</v>
      </c>
      <c r="F691" s="8" t="str">
        <f>VLOOKUP(E691,Mapping!$A$1:$C$71,3,0)</f>
        <v>Apple Search</v>
      </c>
      <c r="G691" s="8" t="str">
        <f>VLOOKUP(E691,Mapping!$A$2:$B$207,2,0)</f>
        <v>Apple Search</v>
      </c>
      <c r="H691" s="1" t="s">
        <v>658</v>
      </c>
      <c r="I691" s="2">
        <v>44303</v>
      </c>
      <c r="J691" s="126" t="str">
        <f>VLOOKUP(I691,Mapping!$H$2:$I$215,2,0)</f>
        <v>Pre</v>
      </c>
      <c r="K691" s="127" t="str">
        <f>VLOOKUP(I691,Mapping!$H$2:$J$215,3,0)</f>
        <v>Pre</v>
      </c>
      <c r="L691" s="1">
        <v>2925.0694429999999</v>
      </c>
      <c r="M691" s="4" t="s">
        <v>85</v>
      </c>
    </row>
    <row r="692" spans="1:13" x14ac:dyDescent="0.35">
      <c r="A692" s="5" t="s">
        <v>36</v>
      </c>
      <c r="B692" s="5" t="s">
        <v>35</v>
      </c>
      <c r="C692" s="5"/>
      <c r="D692" s="5"/>
      <c r="E692" s="5" t="s">
        <v>90</v>
      </c>
      <c r="F692" s="8" t="str">
        <f>VLOOKUP(E692,Mapping!$A$1:$C$71,3,0)</f>
        <v>Apple Search</v>
      </c>
      <c r="G692" s="8" t="str">
        <f>VLOOKUP(E692,Mapping!$A$2:$B$207,2,0)</f>
        <v>Apple Search</v>
      </c>
      <c r="H692" s="1" t="s">
        <v>658</v>
      </c>
      <c r="I692" s="2">
        <v>44304</v>
      </c>
      <c r="J692" s="126" t="str">
        <f>VLOOKUP(I692,Mapping!$H$2:$I$215,2,0)</f>
        <v>Pre</v>
      </c>
      <c r="K692" s="127" t="str">
        <f>VLOOKUP(I692,Mapping!$H$2:$J$215,3,0)</f>
        <v>Pre</v>
      </c>
      <c r="L692" s="1">
        <v>3006.4067549000001</v>
      </c>
      <c r="M692" s="4" t="s">
        <v>85</v>
      </c>
    </row>
    <row r="693" spans="1:13" x14ac:dyDescent="0.35">
      <c r="A693" s="5" t="s">
        <v>36</v>
      </c>
      <c r="B693" s="5" t="s">
        <v>35</v>
      </c>
      <c r="C693" s="5"/>
      <c r="D693" s="5"/>
      <c r="E693" s="5" t="s">
        <v>90</v>
      </c>
      <c r="F693" s="8" t="str">
        <f>VLOOKUP(E693,Mapping!$A$1:$C$71,3,0)</f>
        <v>Apple Search</v>
      </c>
      <c r="G693" s="8" t="str">
        <f>VLOOKUP(E693,Mapping!$A$2:$B$207,2,0)</f>
        <v>Apple Search</v>
      </c>
      <c r="H693" s="1" t="s">
        <v>658</v>
      </c>
      <c r="I693" s="2">
        <v>44305</v>
      </c>
      <c r="J693" s="126" t="str">
        <f>VLOOKUP(I693,Mapping!$H$2:$I$215,2,0)</f>
        <v>Pre</v>
      </c>
      <c r="K693" s="127" t="str">
        <f>VLOOKUP(I693,Mapping!$H$2:$J$215,3,0)</f>
        <v>Pre</v>
      </c>
      <c r="L693" s="1">
        <v>3063.6335368</v>
      </c>
      <c r="M693" s="4" t="s">
        <v>85</v>
      </c>
    </row>
    <row r="694" spans="1:13" x14ac:dyDescent="0.35">
      <c r="A694" s="5" t="s">
        <v>36</v>
      </c>
      <c r="B694" s="5" t="s">
        <v>35</v>
      </c>
      <c r="C694" s="5"/>
      <c r="D694" s="5"/>
      <c r="E694" s="5" t="s">
        <v>90</v>
      </c>
      <c r="F694" s="8" t="str">
        <f>VLOOKUP(E694,Mapping!$A$1:$C$71,3,0)</f>
        <v>Apple Search</v>
      </c>
      <c r="G694" s="8" t="str">
        <f>VLOOKUP(E694,Mapping!$A$2:$B$207,2,0)</f>
        <v>Apple Search</v>
      </c>
      <c r="H694" s="1" t="s">
        <v>658</v>
      </c>
      <c r="I694" s="2">
        <v>44306</v>
      </c>
      <c r="J694" s="126" t="str">
        <f>VLOOKUP(I694,Mapping!$H$2:$I$215,2,0)</f>
        <v>Pre</v>
      </c>
      <c r="K694" s="127" t="str">
        <f>VLOOKUP(I694,Mapping!$H$2:$J$215,3,0)</f>
        <v>Pre</v>
      </c>
      <c r="L694" s="1">
        <v>2993.0680450999998</v>
      </c>
      <c r="M694" s="4" t="s">
        <v>85</v>
      </c>
    </row>
    <row r="695" spans="1:13" x14ac:dyDescent="0.35">
      <c r="A695" s="5" t="s">
        <v>36</v>
      </c>
      <c r="B695" s="5" t="s">
        <v>35</v>
      </c>
      <c r="C695" s="5"/>
      <c r="D695" s="5"/>
      <c r="E695" s="5" t="s">
        <v>90</v>
      </c>
      <c r="F695" s="8" t="str">
        <f>VLOOKUP(E695,Mapping!$A$1:$C$71,3,0)</f>
        <v>Apple Search</v>
      </c>
      <c r="G695" s="8" t="str">
        <f>VLOOKUP(E695,Mapping!$A$2:$B$207,2,0)</f>
        <v>Apple Search</v>
      </c>
      <c r="H695" s="1" t="s">
        <v>658</v>
      </c>
      <c r="I695" s="2">
        <v>44307</v>
      </c>
      <c r="J695" s="126" t="str">
        <f>VLOOKUP(I695,Mapping!$H$2:$I$215,2,0)</f>
        <v>Pre</v>
      </c>
      <c r="K695" s="127" t="str">
        <f>VLOOKUP(I695,Mapping!$H$2:$J$215,3,0)</f>
        <v>Pre</v>
      </c>
      <c r="L695" s="1">
        <v>3545.1870978000002</v>
      </c>
      <c r="M695" s="4" t="s">
        <v>85</v>
      </c>
    </row>
    <row r="696" spans="1:13" x14ac:dyDescent="0.35">
      <c r="A696" s="5" t="s">
        <v>36</v>
      </c>
      <c r="B696" s="5" t="s">
        <v>35</v>
      </c>
      <c r="C696" s="5"/>
      <c r="D696" s="5"/>
      <c r="E696" s="5" t="s">
        <v>90</v>
      </c>
      <c r="F696" s="8" t="str">
        <f>VLOOKUP(E696,Mapping!$A$1:$C$71,3,0)</f>
        <v>Apple Search</v>
      </c>
      <c r="G696" s="8" t="str">
        <f>VLOOKUP(E696,Mapping!$A$2:$B$207,2,0)</f>
        <v>Apple Search</v>
      </c>
      <c r="H696" s="1" t="s">
        <v>658</v>
      </c>
      <c r="I696" s="2">
        <v>44308</v>
      </c>
      <c r="J696" s="126" t="str">
        <f>VLOOKUP(I696,Mapping!$H$2:$I$215,2,0)</f>
        <v>Pre</v>
      </c>
      <c r="K696" s="127" t="str">
        <f>VLOOKUP(I696,Mapping!$H$2:$J$215,3,0)</f>
        <v>Pre</v>
      </c>
      <c r="L696" s="1">
        <v>3357.8864222000002</v>
      </c>
      <c r="M696" s="4" t="s">
        <v>85</v>
      </c>
    </row>
    <row r="697" spans="1:13" x14ac:dyDescent="0.35">
      <c r="A697" s="5" t="s">
        <v>36</v>
      </c>
      <c r="B697" s="5" t="s">
        <v>35</v>
      </c>
      <c r="C697" s="5"/>
      <c r="D697" s="5"/>
      <c r="E697" s="5" t="s">
        <v>90</v>
      </c>
      <c r="F697" s="8" t="str">
        <f>VLOOKUP(E697,Mapping!$A$1:$C$71,3,0)</f>
        <v>Apple Search</v>
      </c>
      <c r="G697" s="8" t="str">
        <f>VLOOKUP(E697,Mapping!$A$2:$B$207,2,0)</f>
        <v>Apple Search</v>
      </c>
      <c r="H697" s="1" t="s">
        <v>658</v>
      </c>
      <c r="I697" s="2">
        <v>44309</v>
      </c>
      <c r="J697" s="126" t="str">
        <f>VLOOKUP(I697,Mapping!$H$2:$I$215,2,0)</f>
        <v>Pre</v>
      </c>
      <c r="K697" s="127" t="str">
        <f>VLOOKUP(I697,Mapping!$H$2:$J$215,3,0)</f>
        <v>Pre</v>
      </c>
      <c r="L697" s="1">
        <v>3256.1779737000002</v>
      </c>
      <c r="M697" s="4" t="s">
        <v>85</v>
      </c>
    </row>
    <row r="698" spans="1:13" x14ac:dyDescent="0.35">
      <c r="A698" s="5" t="s">
        <v>36</v>
      </c>
      <c r="B698" s="5" t="s">
        <v>35</v>
      </c>
      <c r="C698" s="5"/>
      <c r="D698" s="5"/>
      <c r="E698" s="5" t="s">
        <v>90</v>
      </c>
      <c r="F698" s="8" t="str">
        <f>VLOOKUP(E698,Mapping!$A$1:$C$71,3,0)</f>
        <v>Apple Search</v>
      </c>
      <c r="G698" s="8" t="str">
        <f>VLOOKUP(E698,Mapping!$A$2:$B$207,2,0)</f>
        <v>Apple Search</v>
      </c>
      <c r="H698" s="1" t="s">
        <v>658</v>
      </c>
      <c r="I698" s="2">
        <v>44310</v>
      </c>
      <c r="J698" s="126" t="str">
        <f>VLOOKUP(I698,Mapping!$H$2:$I$215,2,0)</f>
        <v>Pre</v>
      </c>
      <c r="K698" s="127" t="str">
        <f>VLOOKUP(I698,Mapping!$H$2:$J$215,3,0)</f>
        <v>Pre</v>
      </c>
      <c r="L698" s="1">
        <v>3182.4764807000001</v>
      </c>
      <c r="M698" s="4" t="s">
        <v>85</v>
      </c>
    </row>
    <row r="699" spans="1:13" x14ac:dyDescent="0.35">
      <c r="A699" s="5" t="s">
        <v>36</v>
      </c>
      <c r="B699" s="5" t="s">
        <v>35</v>
      </c>
      <c r="C699" s="5"/>
      <c r="D699" s="5"/>
      <c r="E699" s="5" t="s">
        <v>90</v>
      </c>
      <c r="F699" s="8" t="str">
        <f>VLOOKUP(E699,Mapping!$A$1:$C$71,3,0)</f>
        <v>Apple Search</v>
      </c>
      <c r="G699" s="8" t="str">
        <f>VLOOKUP(E699,Mapping!$A$2:$B$207,2,0)</f>
        <v>Apple Search</v>
      </c>
      <c r="H699" s="1" t="s">
        <v>658</v>
      </c>
      <c r="I699" s="2">
        <v>44311</v>
      </c>
      <c r="J699" s="126" t="str">
        <f>VLOOKUP(I699,Mapping!$H$2:$I$215,2,0)</f>
        <v>Pre</v>
      </c>
      <c r="K699" s="127" t="str">
        <f>VLOOKUP(I699,Mapping!$H$2:$J$215,3,0)</f>
        <v>Pre</v>
      </c>
      <c r="L699" s="1">
        <v>3191.6872444999999</v>
      </c>
      <c r="M699" s="4" t="s">
        <v>85</v>
      </c>
    </row>
    <row r="700" spans="1:13" x14ac:dyDescent="0.35">
      <c r="A700" s="5" t="s">
        <v>36</v>
      </c>
      <c r="B700" s="5" t="s">
        <v>35</v>
      </c>
      <c r="C700" s="5"/>
      <c r="D700" s="5"/>
      <c r="E700" s="5" t="s">
        <v>90</v>
      </c>
      <c r="F700" s="8" t="str">
        <f>VLOOKUP(E700,Mapping!$A$1:$C$71,3,0)</f>
        <v>Apple Search</v>
      </c>
      <c r="G700" s="8" t="str">
        <f>VLOOKUP(E700,Mapping!$A$2:$B$207,2,0)</f>
        <v>Apple Search</v>
      </c>
      <c r="H700" s="1" t="s">
        <v>658</v>
      </c>
      <c r="I700" s="2">
        <v>44312</v>
      </c>
      <c r="J700" s="126" t="str">
        <f>VLOOKUP(I700,Mapping!$H$2:$I$215,2,0)</f>
        <v>Pre</v>
      </c>
      <c r="K700" s="127" t="str">
        <f>VLOOKUP(I700,Mapping!$H$2:$J$215,3,0)</f>
        <v>Pre</v>
      </c>
      <c r="L700" s="1">
        <v>3207.4013223000002</v>
      </c>
      <c r="M700" s="4" t="s">
        <v>85</v>
      </c>
    </row>
    <row r="701" spans="1:13" x14ac:dyDescent="0.35">
      <c r="A701" s="5" t="s">
        <v>36</v>
      </c>
      <c r="B701" s="5" t="s">
        <v>35</v>
      </c>
      <c r="C701" s="5"/>
      <c r="D701" s="5"/>
      <c r="E701" s="5" t="s">
        <v>90</v>
      </c>
      <c r="F701" s="8" t="str">
        <f>VLOOKUP(E701,Mapping!$A$1:$C$71,3,0)</f>
        <v>Apple Search</v>
      </c>
      <c r="G701" s="8" t="str">
        <f>VLOOKUP(E701,Mapping!$A$2:$B$207,2,0)</f>
        <v>Apple Search</v>
      </c>
      <c r="H701" s="1" t="s">
        <v>658</v>
      </c>
      <c r="I701" s="2">
        <v>44313</v>
      </c>
      <c r="J701" s="126" t="str">
        <f>VLOOKUP(I701,Mapping!$H$2:$I$215,2,0)</f>
        <v>Post</v>
      </c>
      <c r="K701" s="127" t="str">
        <f>VLOOKUP(I701,Mapping!$H$2:$J$215,3,0)</f>
        <v>Post</v>
      </c>
      <c r="L701" s="1">
        <v>1740.2602695</v>
      </c>
      <c r="M701" s="4" t="s">
        <v>85</v>
      </c>
    </row>
    <row r="702" spans="1:13" x14ac:dyDescent="0.35">
      <c r="A702" s="5" t="s">
        <v>36</v>
      </c>
      <c r="B702" s="5" t="s">
        <v>35</v>
      </c>
      <c r="C702" s="5"/>
      <c r="D702" s="5"/>
      <c r="E702" s="5" t="s">
        <v>90</v>
      </c>
      <c r="F702" s="8" t="str">
        <f>VLOOKUP(E702,Mapping!$A$1:$C$71,3,0)</f>
        <v>Apple Search</v>
      </c>
      <c r="G702" s="8" t="str">
        <f>VLOOKUP(E702,Mapping!$A$2:$B$207,2,0)</f>
        <v>Apple Search</v>
      </c>
      <c r="H702" s="1" t="s">
        <v>658</v>
      </c>
      <c r="I702" s="2">
        <v>44314</v>
      </c>
      <c r="J702" s="126" t="str">
        <f>VLOOKUP(I702,Mapping!$H$2:$I$215,2,0)</f>
        <v>Post</v>
      </c>
      <c r="K702" s="127" t="str">
        <f>VLOOKUP(I702,Mapping!$H$2:$J$215,3,0)</f>
        <v>Post</v>
      </c>
      <c r="L702" s="1">
        <v>926.2454616</v>
      </c>
      <c r="M702" s="4" t="s">
        <v>85</v>
      </c>
    </row>
    <row r="703" spans="1:13" x14ac:dyDescent="0.35">
      <c r="A703" s="5" t="s">
        <v>36</v>
      </c>
      <c r="B703" s="5" t="s">
        <v>35</v>
      </c>
      <c r="C703" s="5"/>
      <c r="D703" s="5"/>
      <c r="E703" s="5" t="s">
        <v>90</v>
      </c>
      <c r="F703" s="8" t="str">
        <f>VLOOKUP(E703,Mapping!$A$1:$C$71,3,0)</f>
        <v>Apple Search</v>
      </c>
      <c r="G703" s="8" t="str">
        <f>VLOOKUP(E703,Mapping!$A$2:$B$207,2,0)</f>
        <v>Apple Search</v>
      </c>
      <c r="H703" s="1" t="s">
        <v>658</v>
      </c>
      <c r="I703" s="2">
        <v>44315</v>
      </c>
      <c r="J703" s="126" t="str">
        <f>VLOOKUP(I703,Mapping!$H$2:$I$215,2,0)</f>
        <v>Post</v>
      </c>
      <c r="K703" s="127" t="str">
        <f>VLOOKUP(I703,Mapping!$H$2:$J$215,3,0)</f>
        <v>Post</v>
      </c>
      <c r="L703" s="1">
        <v>486.83928859999997</v>
      </c>
      <c r="M703" s="4" t="s">
        <v>85</v>
      </c>
    </row>
    <row r="704" spans="1:13" x14ac:dyDescent="0.35">
      <c r="A704" s="5" t="s">
        <v>36</v>
      </c>
      <c r="B704" s="5" t="s">
        <v>35</v>
      </c>
      <c r="C704" s="5"/>
      <c r="D704" s="5"/>
      <c r="E704" s="5" t="s">
        <v>90</v>
      </c>
      <c r="F704" s="8" t="str">
        <f>VLOOKUP(E704,Mapping!$A$1:$C$71,3,0)</f>
        <v>Apple Search</v>
      </c>
      <c r="G704" s="8" t="str">
        <f>VLOOKUP(E704,Mapping!$A$2:$B$207,2,0)</f>
        <v>Apple Search</v>
      </c>
      <c r="H704" s="1" t="s">
        <v>658</v>
      </c>
      <c r="I704" s="2">
        <v>44316</v>
      </c>
      <c r="J704" s="126" t="str">
        <f>VLOOKUP(I704,Mapping!$H$2:$I$215,2,0)</f>
        <v>Post</v>
      </c>
      <c r="K704" s="127" t="str">
        <f>VLOOKUP(I704,Mapping!$H$2:$J$215,3,0)</f>
        <v>Post</v>
      </c>
      <c r="L704" s="1">
        <v>245.6948529</v>
      </c>
      <c r="M704" s="4" t="s">
        <v>85</v>
      </c>
    </row>
    <row r="705" spans="1:13" x14ac:dyDescent="0.35">
      <c r="A705" s="5" t="s">
        <v>36</v>
      </c>
      <c r="B705" s="5" t="s">
        <v>35</v>
      </c>
      <c r="C705" s="5"/>
      <c r="D705" s="5"/>
      <c r="E705" s="5" t="s">
        <v>90</v>
      </c>
      <c r="F705" s="8" t="str">
        <f>VLOOKUP(E705,Mapping!$A$1:$C$71,3,0)</f>
        <v>Apple Search</v>
      </c>
      <c r="G705" s="8" t="str">
        <f>VLOOKUP(E705,Mapping!$A$2:$B$207,2,0)</f>
        <v>Apple Search</v>
      </c>
      <c r="H705" s="1" t="s">
        <v>658</v>
      </c>
      <c r="I705" s="2">
        <v>44317</v>
      </c>
      <c r="J705" s="126" t="str">
        <f>VLOOKUP(I705,Mapping!$H$2:$I$215,2,0)</f>
        <v>Post</v>
      </c>
      <c r="K705" s="127" t="str">
        <f>VLOOKUP(I705,Mapping!$H$2:$J$215,3,0)</f>
        <v>Post</v>
      </c>
      <c r="L705" s="1">
        <v>113.6199896</v>
      </c>
      <c r="M705" s="4" t="s">
        <v>85</v>
      </c>
    </row>
    <row r="706" spans="1:13" x14ac:dyDescent="0.35">
      <c r="A706" s="5" t="s">
        <v>36</v>
      </c>
      <c r="B706" s="5" t="s">
        <v>35</v>
      </c>
      <c r="C706" s="5"/>
      <c r="D706" s="5"/>
      <c r="E706" s="5" t="s">
        <v>90</v>
      </c>
      <c r="F706" s="8" t="str">
        <f>VLOOKUP(E706,Mapping!$A$1:$C$71,3,0)</f>
        <v>Apple Search</v>
      </c>
      <c r="G706" s="8" t="str">
        <f>VLOOKUP(E706,Mapping!$A$2:$B$207,2,0)</f>
        <v>Apple Search</v>
      </c>
      <c r="H706" s="1" t="s">
        <v>658</v>
      </c>
      <c r="I706" s="2">
        <v>44318</v>
      </c>
      <c r="J706" s="126" t="str">
        <f>VLOOKUP(I706,Mapping!$H$2:$I$215,2,0)</f>
        <v>Post</v>
      </c>
      <c r="K706" s="127" t="str">
        <f>VLOOKUP(I706,Mapping!$H$2:$J$215,3,0)</f>
        <v>Post</v>
      </c>
      <c r="L706" s="1">
        <v>40.365666099999999</v>
      </c>
      <c r="M706" s="4" t="s">
        <v>85</v>
      </c>
    </row>
    <row r="707" spans="1:13" x14ac:dyDescent="0.35">
      <c r="A707" s="5" t="s">
        <v>36</v>
      </c>
      <c r="B707" s="5" t="s">
        <v>35</v>
      </c>
      <c r="C707" s="5"/>
      <c r="D707" s="5"/>
      <c r="E707" s="5" t="s">
        <v>90</v>
      </c>
      <c r="F707" s="8" t="str">
        <f>VLOOKUP(E707,Mapping!$A$1:$C$71,3,0)</f>
        <v>Apple Search</v>
      </c>
      <c r="G707" s="8" t="str">
        <f>VLOOKUP(E707,Mapping!$A$2:$B$207,2,0)</f>
        <v>Apple Search</v>
      </c>
      <c r="H707" s="1" t="s">
        <v>658</v>
      </c>
      <c r="I707" s="2">
        <v>44319</v>
      </c>
      <c r="J707" s="126" t="str">
        <f>VLOOKUP(I707,Mapping!$H$2:$I$215,2,0)</f>
        <v>Post</v>
      </c>
      <c r="K707" s="127" t="str">
        <f>VLOOKUP(I707,Mapping!$H$2:$J$215,3,0)</f>
        <v>Post</v>
      </c>
      <c r="L707" s="1">
        <v>0</v>
      </c>
      <c r="M707" s="4" t="s">
        <v>85</v>
      </c>
    </row>
    <row r="708" spans="1:13" x14ac:dyDescent="0.35">
      <c r="A708" s="5" t="s">
        <v>36</v>
      </c>
      <c r="B708" s="5" t="s">
        <v>35</v>
      </c>
      <c r="C708" s="5"/>
      <c r="D708" s="5"/>
      <c r="E708" s="5" t="s">
        <v>90</v>
      </c>
      <c r="F708" s="8" t="str">
        <f>VLOOKUP(E708,Mapping!$A$1:$C$71,3,0)</f>
        <v>Apple Search</v>
      </c>
      <c r="G708" s="8" t="str">
        <f>VLOOKUP(E708,Mapping!$A$2:$B$207,2,0)</f>
        <v>Apple Search</v>
      </c>
      <c r="H708" s="1" t="s">
        <v>658</v>
      </c>
      <c r="I708" s="2">
        <v>44320</v>
      </c>
      <c r="J708" s="126" t="str">
        <f>VLOOKUP(I708,Mapping!$H$2:$I$215,2,0)</f>
        <v>Post</v>
      </c>
      <c r="K708" s="127" t="str">
        <f>VLOOKUP(I708,Mapping!$H$2:$J$215,3,0)</f>
        <v>Post</v>
      </c>
      <c r="L708" s="1">
        <v>0</v>
      </c>
      <c r="M708" s="4" t="s">
        <v>85</v>
      </c>
    </row>
    <row r="709" spans="1:13" x14ac:dyDescent="0.35">
      <c r="A709" s="5" t="s">
        <v>36</v>
      </c>
      <c r="B709" s="5" t="s">
        <v>35</v>
      </c>
      <c r="C709" s="5"/>
      <c r="D709" s="5"/>
      <c r="E709" s="5" t="s">
        <v>90</v>
      </c>
      <c r="F709" s="8" t="str">
        <f>VLOOKUP(E709,Mapping!$A$1:$C$71,3,0)</f>
        <v>Apple Search</v>
      </c>
      <c r="G709" s="8" t="str">
        <f>VLOOKUP(E709,Mapping!$A$2:$B$207,2,0)</f>
        <v>Apple Search</v>
      </c>
      <c r="H709" s="1" t="s">
        <v>658</v>
      </c>
      <c r="I709" s="2">
        <v>44321</v>
      </c>
      <c r="J709" s="126" t="str">
        <f>VLOOKUP(I709,Mapping!$H$2:$I$215,2,0)</f>
        <v>Post</v>
      </c>
      <c r="K709" s="127" t="str">
        <f>VLOOKUP(I709,Mapping!$H$2:$J$215,3,0)</f>
        <v>Post</v>
      </c>
      <c r="L709" s="1">
        <v>0</v>
      </c>
      <c r="M709" s="4" t="s">
        <v>85</v>
      </c>
    </row>
    <row r="710" spans="1:13" x14ac:dyDescent="0.35">
      <c r="A710" s="5" t="s">
        <v>36</v>
      </c>
      <c r="B710" s="5" t="s">
        <v>35</v>
      </c>
      <c r="C710" s="5"/>
      <c r="D710" s="5"/>
      <c r="E710" s="5" t="s">
        <v>90</v>
      </c>
      <c r="F710" s="8" t="str">
        <f>VLOOKUP(E710,Mapping!$A$1:$C$71,3,0)</f>
        <v>Apple Search</v>
      </c>
      <c r="G710" s="8" t="str">
        <f>VLOOKUP(E710,Mapping!$A$2:$B$207,2,0)</f>
        <v>Apple Search</v>
      </c>
      <c r="H710" s="1" t="s">
        <v>658</v>
      </c>
      <c r="I710" s="2">
        <v>44322</v>
      </c>
      <c r="J710" s="126" t="str">
        <f>VLOOKUP(I710,Mapping!$H$2:$I$215,2,0)</f>
        <v>Post</v>
      </c>
      <c r="K710" s="127" t="str">
        <f>VLOOKUP(I710,Mapping!$H$2:$J$215,3,0)</f>
        <v>Post</v>
      </c>
      <c r="L710" s="1">
        <v>0</v>
      </c>
      <c r="M710" s="4" t="s">
        <v>85</v>
      </c>
    </row>
    <row r="711" spans="1:13" x14ac:dyDescent="0.35">
      <c r="A711" s="5" t="s">
        <v>36</v>
      </c>
      <c r="B711" s="5" t="s">
        <v>35</v>
      </c>
      <c r="C711" s="5"/>
      <c r="D711" s="5"/>
      <c r="E711" s="5" t="s">
        <v>90</v>
      </c>
      <c r="F711" s="8" t="str">
        <f>VLOOKUP(E711,Mapping!$A$1:$C$71,3,0)</f>
        <v>Apple Search</v>
      </c>
      <c r="G711" s="8" t="str">
        <f>VLOOKUP(E711,Mapping!$A$2:$B$207,2,0)</f>
        <v>Apple Search</v>
      </c>
      <c r="H711" s="1" t="s">
        <v>658</v>
      </c>
      <c r="I711" s="2">
        <v>44323</v>
      </c>
      <c r="J711" s="126" t="str">
        <f>VLOOKUP(I711,Mapping!$H$2:$I$215,2,0)</f>
        <v>Post</v>
      </c>
      <c r="K711" s="127" t="str">
        <f>VLOOKUP(I711,Mapping!$H$2:$J$215,3,0)</f>
        <v>Post</v>
      </c>
      <c r="L711" s="1">
        <v>0</v>
      </c>
      <c r="M711" s="4" t="s">
        <v>85</v>
      </c>
    </row>
    <row r="712" spans="1:13" x14ac:dyDescent="0.35">
      <c r="A712" s="5" t="s">
        <v>36</v>
      </c>
      <c r="B712" s="5" t="s">
        <v>35</v>
      </c>
      <c r="C712" s="5"/>
      <c r="D712" s="5"/>
      <c r="E712" s="5" t="s">
        <v>90</v>
      </c>
      <c r="F712" s="8" t="str">
        <f>VLOOKUP(E712,Mapping!$A$1:$C$71,3,0)</f>
        <v>Apple Search</v>
      </c>
      <c r="G712" s="8" t="str">
        <f>VLOOKUP(E712,Mapping!$A$2:$B$207,2,0)</f>
        <v>Apple Search</v>
      </c>
      <c r="H712" s="1" t="s">
        <v>658</v>
      </c>
      <c r="I712" s="2">
        <v>44324</v>
      </c>
      <c r="J712" s="126" t="str">
        <f>VLOOKUP(I712,Mapping!$H$2:$I$215,2,0)</f>
        <v>Post</v>
      </c>
      <c r="K712" s="127" t="str">
        <f>VLOOKUP(I712,Mapping!$H$2:$J$215,3,0)</f>
        <v>Post</v>
      </c>
      <c r="L712" s="1">
        <v>0</v>
      </c>
      <c r="M712" s="4" t="s">
        <v>85</v>
      </c>
    </row>
    <row r="713" spans="1:13" x14ac:dyDescent="0.35">
      <c r="A713" s="5" t="s">
        <v>36</v>
      </c>
      <c r="B713" s="5" t="s">
        <v>35</v>
      </c>
      <c r="C713" s="5"/>
      <c r="D713" s="5"/>
      <c r="E713" s="5" t="s">
        <v>90</v>
      </c>
      <c r="F713" s="8" t="str">
        <f>VLOOKUP(E713,Mapping!$A$1:$C$71,3,0)</f>
        <v>Apple Search</v>
      </c>
      <c r="G713" s="8" t="str">
        <f>VLOOKUP(E713,Mapping!$A$2:$B$207,2,0)</f>
        <v>Apple Search</v>
      </c>
      <c r="H713" s="1" t="s">
        <v>658</v>
      </c>
      <c r="I713" s="2">
        <v>44325</v>
      </c>
      <c r="J713" s="126" t="str">
        <f>VLOOKUP(I713,Mapping!$H$2:$I$215,2,0)</f>
        <v>Post</v>
      </c>
      <c r="K713" s="127" t="str">
        <f>VLOOKUP(I713,Mapping!$H$2:$J$215,3,0)</f>
        <v>Post</v>
      </c>
      <c r="L713" s="1">
        <v>0</v>
      </c>
      <c r="M713" s="4" t="s">
        <v>85</v>
      </c>
    </row>
    <row r="714" spans="1:13" x14ac:dyDescent="0.35">
      <c r="A714" s="5" t="s">
        <v>36</v>
      </c>
      <c r="B714" s="5" t="s">
        <v>35</v>
      </c>
      <c r="C714" s="5"/>
      <c r="D714" s="5"/>
      <c r="E714" s="5" t="s">
        <v>90</v>
      </c>
      <c r="F714" s="8" t="str">
        <f>VLOOKUP(E714,Mapping!$A$1:$C$71,3,0)</f>
        <v>Apple Search</v>
      </c>
      <c r="G714" s="8" t="str">
        <f>VLOOKUP(E714,Mapping!$A$2:$B$207,2,0)</f>
        <v>Apple Search</v>
      </c>
      <c r="H714" s="1" t="s">
        <v>658</v>
      </c>
      <c r="I714" s="2">
        <v>44326</v>
      </c>
      <c r="J714" s="126" t="str">
        <f>VLOOKUP(I714,Mapping!$H$2:$I$215,2,0)</f>
        <v>Post</v>
      </c>
      <c r="K714" s="127" t="str">
        <f>VLOOKUP(I714,Mapping!$H$2:$J$215,3,0)</f>
        <v>Post</v>
      </c>
      <c r="L714" s="1">
        <v>0</v>
      </c>
      <c r="M714" s="4" t="s">
        <v>85</v>
      </c>
    </row>
    <row r="715" spans="1:13" x14ac:dyDescent="0.35">
      <c r="A715" s="5" t="s">
        <v>36</v>
      </c>
      <c r="B715" s="5" t="s">
        <v>35</v>
      </c>
      <c r="C715" s="5"/>
      <c r="D715" s="5"/>
      <c r="E715" s="5" t="s">
        <v>90</v>
      </c>
      <c r="F715" s="8" t="str">
        <f>VLOOKUP(E715,Mapping!$A$1:$C$71,3,0)</f>
        <v>Apple Search</v>
      </c>
      <c r="G715" s="8" t="str">
        <f>VLOOKUP(E715,Mapping!$A$2:$B$207,2,0)</f>
        <v>Apple Search</v>
      </c>
      <c r="H715" s="1" t="s">
        <v>658</v>
      </c>
      <c r="I715" s="2">
        <v>44327</v>
      </c>
      <c r="J715" s="126" t="str">
        <f>VLOOKUP(I715,Mapping!$H$2:$I$215,2,0)</f>
        <v>Post</v>
      </c>
      <c r="K715" s="127" t="str">
        <f>VLOOKUP(I715,Mapping!$H$2:$J$215,3,0)</f>
        <v>Post</v>
      </c>
      <c r="L715" s="1">
        <v>0</v>
      </c>
      <c r="M715" s="4" t="s">
        <v>85</v>
      </c>
    </row>
    <row r="716" spans="1:13" x14ac:dyDescent="0.35">
      <c r="A716" s="5" t="s">
        <v>36</v>
      </c>
      <c r="B716" s="5" t="s">
        <v>35</v>
      </c>
      <c r="C716" s="5"/>
      <c r="D716" s="5"/>
      <c r="E716" s="5" t="s">
        <v>90</v>
      </c>
      <c r="F716" s="8" t="str">
        <f>VLOOKUP(E716,Mapping!$A$1:$C$71,3,0)</f>
        <v>Apple Search</v>
      </c>
      <c r="G716" s="8" t="str">
        <f>VLOOKUP(E716,Mapping!$A$2:$B$207,2,0)</f>
        <v>Apple Search</v>
      </c>
      <c r="H716" s="1" t="s">
        <v>658</v>
      </c>
      <c r="I716" s="2">
        <v>44328</v>
      </c>
      <c r="J716" s="126" t="str">
        <f>VLOOKUP(I716,Mapping!$H$2:$I$215,2,0)</f>
        <v>Post</v>
      </c>
      <c r="K716" s="127" t="str">
        <f>VLOOKUP(I716,Mapping!$H$2:$J$215,3,0)</f>
        <v>Post</v>
      </c>
      <c r="L716" s="1">
        <v>0</v>
      </c>
      <c r="M716" s="4" t="s">
        <v>85</v>
      </c>
    </row>
    <row r="717" spans="1:13" x14ac:dyDescent="0.35">
      <c r="A717" s="5" t="s">
        <v>36</v>
      </c>
      <c r="B717" s="5" t="s">
        <v>35</v>
      </c>
      <c r="C717" s="5"/>
      <c r="D717" s="5"/>
      <c r="E717" s="5" t="s">
        <v>90</v>
      </c>
      <c r="F717" s="8" t="str">
        <f>VLOOKUP(E717,Mapping!$A$1:$C$71,3,0)</f>
        <v>Apple Search</v>
      </c>
      <c r="G717" s="8" t="str">
        <f>VLOOKUP(E717,Mapping!$A$2:$B$207,2,0)</f>
        <v>Apple Search</v>
      </c>
      <c r="H717" s="1" t="s">
        <v>658</v>
      </c>
      <c r="I717" s="2">
        <v>44329</v>
      </c>
      <c r="J717" s="126" t="str">
        <f>VLOOKUP(I717,Mapping!$H$2:$I$215,2,0)</f>
        <v>Post</v>
      </c>
      <c r="K717" s="127" t="str">
        <f>VLOOKUP(I717,Mapping!$H$2:$J$215,3,0)</f>
        <v>Post</v>
      </c>
      <c r="L717" s="1">
        <v>0</v>
      </c>
      <c r="M717" s="4" t="s">
        <v>85</v>
      </c>
    </row>
    <row r="718" spans="1:13" x14ac:dyDescent="0.35">
      <c r="A718" s="5" t="s">
        <v>36</v>
      </c>
      <c r="B718" s="5" t="s">
        <v>35</v>
      </c>
      <c r="C718" s="5"/>
      <c r="D718" s="5"/>
      <c r="E718" s="5" t="s">
        <v>90</v>
      </c>
      <c r="F718" s="8" t="str">
        <f>VLOOKUP(E718,Mapping!$A$1:$C$71,3,0)</f>
        <v>Apple Search</v>
      </c>
      <c r="G718" s="8" t="str">
        <f>VLOOKUP(E718,Mapping!$A$2:$B$207,2,0)</f>
        <v>Apple Search</v>
      </c>
      <c r="H718" s="1" t="s">
        <v>658</v>
      </c>
      <c r="I718" s="2">
        <v>44330</v>
      </c>
      <c r="J718" s="126" t="str">
        <f>VLOOKUP(I718,Mapping!$H$2:$I$215,2,0)</f>
        <v>Post</v>
      </c>
      <c r="K718" s="127" t="str">
        <f>VLOOKUP(I718,Mapping!$H$2:$J$215,3,0)</f>
        <v>Post</v>
      </c>
      <c r="L718" s="1">
        <v>0</v>
      </c>
      <c r="M718" s="4" t="s">
        <v>85</v>
      </c>
    </row>
    <row r="719" spans="1:13" x14ac:dyDescent="0.35">
      <c r="A719" s="5" t="s">
        <v>36</v>
      </c>
      <c r="B719" s="5" t="s">
        <v>35</v>
      </c>
      <c r="C719" s="5"/>
      <c r="D719" s="5"/>
      <c r="E719" s="5" t="s">
        <v>90</v>
      </c>
      <c r="F719" s="8" t="str">
        <f>VLOOKUP(E719,Mapping!$A$1:$C$71,3,0)</f>
        <v>Apple Search</v>
      </c>
      <c r="G719" s="8" t="str">
        <f>VLOOKUP(E719,Mapping!$A$2:$B$207,2,0)</f>
        <v>Apple Search</v>
      </c>
      <c r="H719" s="1" t="s">
        <v>658</v>
      </c>
      <c r="I719" s="2">
        <v>44331</v>
      </c>
      <c r="J719" s="126" t="str">
        <f>VLOOKUP(I719,Mapping!$H$2:$I$215,2,0)</f>
        <v>Post</v>
      </c>
      <c r="K719" s="127" t="str">
        <f>VLOOKUP(I719,Mapping!$H$2:$J$215,3,0)</f>
        <v>Post</v>
      </c>
      <c r="L719" s="1">
        <v>0</v>
      </c>
      <c r="M719" s="4" t="s">
        <v>85</v>
      </c>
    </row>
    <row r="720" spans="1:13" x14ac:dyDescent="0.35">
      <c r="A720" s="5" t="s">
        <v>36</v>
      </c>
      <c r="B720" s="5" t="s">
        <v>35</v>
      </c>
      <c r="C720" s="5"/>
      <c r="D720" s="5"/>
      <c r="E720" s="5" t="s">
        <v>90</v>
      </c>
      <c r="F720" s="8" t="str">
        <f>VLOOKUP(E720,Mapping!$A$1:$C$71,3,0)</f>
        <v>Apple Search</v>
      </c>
      <c r="G720" s="8" t="str">
        <f>VLOOKUP(E720,Mapping!$A$2:$B$207,2,0)</f>
        <v>Apple Search</v>
      </c>
      <c r="H720" s="1" t="s">
        <v>658</v>
      </c>
      <c r="I720" s="2">
        <v>44332</v>
      </c>
      <c r="J720" s="126" t="str">
        <f>VLOOKUP(I720,Mapping!$H$2:$I$215,2,0)</f>
        <v>Post</v>
      </c>
      <c r="K720" s="127" t="str">
        <f>VLOOKUP(I720,Mapping!$H$2:$J$215,3,0)</f>
        <v>Post</v>
      </c>
      <c r="L720" s="1">
        <v>0</v>
      </c>
      <c r="M720" s="4" t="s">
        <v>85</v>
      </c>
    </row>
    <row r="721" spans="1:13" x14ac:dyDescent="0.35">
      <c r="A721" s="5" t="s">
        <v>36</v>
      </c>
      <c r="B721" s="5" t="s">
        <v>35</v>
      </c>
      <c r="C721" s="5"/>
      <c r="D721" s="5"/>
      <c r="E721" s="5" t="s">
        <v>90</v>
      </c>
      <c r="F721" s="8" t="str">
        <f>VLOOKUP(E721,Mapping!$A$1:$C$71,3,0)</f>
        <v>Apple Search</v>
      </c>
      <c r="G721" s="8" t="str">
        <f>VLOOKUP(E721,Mapping!$A$2:$B$207,2,0)</f>
        <v>Apple Search</v>
      </c>
      <c r="H721" s="1" t="s">
        <v>658</v>
      </c>
      <c r="I721" s="2">
        <v>44333</v>
      </c>
      <c r="J721" s="126" t="str">
        <f>VLOOKUP(I721,Mapping!$H$2:$I$215,2,0)</f>
        <v>Post</v>
      </c>
      <c r="K721" s="127" t="str">
        <f>VLOOKUP(I721,Mapping!$H$2:$J$215,3,0)</f>
        <v>Post</v>
      </c>
      <c r="L721" s="1">
        <v>0</v>
      </c>
      <c r="M721" s="4" t="s">
        <v>85</v>
      </c>
    </row>
    <row r="722" spans="1:13" x14ac:dyDescent="0.35">
      <c r="A722" s="5" t="s">
        <v>36</v>
      </c>
      <c r="B722" s="5" t="s">
        <v>35</v>
      </c>
      <c r="C722" s="5"/>
      <c r="D722" s="5"/>
      <c r="E722" s="5" t="s">
        <v>90</v>
      </c>
      <c r="F722" s="8" t="str">
        <f>VLOOKUP(E722,Mapping!$A$1:$C$71,3,0)</f>
        <v>Apple Search</v>
      </c>
      <c r="G722" s="8" t="str">
        <f>VLOOKUP(E722,Mapping!$A$2:$B$207,2,0)</f>
        <v>Apple Search</v>
      </c>
      <c r="H722" s="1" t="s">
        <v>658</v>
      </c>
      <c r="I722" s="2">
        <v>44334</v>
      </c>
      <c r="J722" s="126" t="str">
        <f>VLOOKUP(I722,Mapping!$H$2:$I$215,2,0)</f>
        <v>Post</v>
      </c>
      <c r="K722" s="127" t="str">
        <f>VLOOKUP(I722,Mapping!$H$2:$J$215,3,0)</f>
        <v>Post</v>
      </c>
      <c r="L722" s="1">
        <v>0</v>
      </c>
      <c r="M722" s="4" t="s">
        <v>85</v>
      </c>
    </row>
    <row r="723" spans="1:13" x14ac:dyDescent="0.35">
      <c r="A723" s="5" t="s">
        <v>36</v>
      </c>
      <c r="B723" s="5" t="s">
        <v>35</v>
      </c>
      <c r="C723" s="5"/>
      <c r="D723" s="5"/>
      <c r="E723" s="5" t="s">
        <v>90</v>
      </c>
      <c r="F723" s="8" t="str">
        <f>VLOOKUP(E723,Mapping!$A$1:$C$71,3,0)</f>
        <v>Apple Search</v>
      </c>
      <c r="G723" s="8" t="str">
        <f>VLOOKUP(E723,Mapping!$A$2:$B$207,2,0)</f>
        <v>Apple Search</v>
      </c>
      <c r="H723" s="1" t="s">
        <v>658</v>
      </c>
      <c r="I723" s="2">
        <v>44335</v>
      </c>
      <c r="J723" s="126" t="str">
        <f>VLOOKUP(I723,Mapping!$H$2:$I$215,2,0)</f>
        <v>Post</v>
      </c>
      <c r="K723" s="127" t="str">
        <f>VLOOKUP(I723,Mapping!$H$2:$J$215,3,0)</f>
        <v>Post</v>
      </c>
      <c r="L723" s="1">
        <v>0</v>
      </c>
      <c r="M723" s="4" t="s">
        <v>85</v>
      </c>
    </row>
    <row r="724" spans="1:13" x14ac:dyDescent="0.35">
      <c r="A724" s="5" t="s">
        <v>36</v>
      </c>
      <c r="B724" s="5" t="s">
        <v>35</v>
      </c>
      <c r="C724" s="5"/>
      <c r="D724" s="5"/>
      <c r="E724" s="5" t="s">
        <v>90</v>
      </c>
      <c r="F724" s="8" t="str">
        <f>VLOOKUP(E724,Mapping!$A$1:$C$71,3,0)</f>
        <v>Apple Search</v>
      </c>
      <c r="G724" s="8" t="str">
        <f>VLOOKUP(E724,Mapping!$A$2:$B$207,2,0)</f>
        <v>Apple Search</v>
      </c>
      <c r="H724" s="1" t="s">
        <v>658</v>
      </c>
      <c r="I724" s="2">
        <v>44336</v>
      </c>
      <c r="J724" s="126" t="str">
        <f>VLOOKUP(I724,Mapping!$H$2:$I$215,2,0)</f>
        <v>Post</v>
      </c>
      <c r="K724" s="127" t="str">
        <f>VLOOKUP(I724,Mapping!$H$2:$J$215,3,0)</f>
        <v>Post</v>
      </c>
      <c r="L724" s="1">
        <v>0</v>
      </c>
      <c r="M724" s="4" t="s">
        <v>85</v>
      </c>
    </row>
    <row r="725" spans="1:13" x14ac:dyDescent="0.35">
      <c r="A725" s="5" t="s">
        <v>36</v>
      </c>
      <c r="B725" s="5" t="s">
        <v>35</v>
      </c>
      <c r="C725" s="5"/>
      <c r="D725" s="5"/>
      <c r="E725" s="5" t="s">
        <v>90</v>
      </c>
      <c r="F725" s="8" t="str">
        <f>VLOOKUP(E725,Mapping!$A$1:$C$71,3,0)</f>
        <v>Apple Search</v>
      </c>
      <c r="G725" s="8" t="str">
        <f>VLOOKUP(E725,Mapping!$A$2:$B$207,2,0)</f>
        <v>Apple Search</v>
      </c>
      <c r="H725" s="1" t="s">
        <v>658</v>
      </c>
      <c r="I725" s="2">
        <v>44337</v>
      </c>
      <c r="J725" s="126" t="str">
        <f>VLOOKUP(I725,Mapping!$H$2:$I$215,2,0)</f>
        <v>Post</v>
      </c>
      <c r="K725" s="127" t="str">
        <f>VLOOKUP(I725,Mapping!$H$2:$J$215,3,0)</f>
        <v>Post</v>
      </c>
      <c r="L725" s="1">
        <v>0</v>
      </c>
      <c r="M725" s="4" t="s">
        <v>85</v>
      </c>
    </row>
    <row r="726" spans="1:13" x14ac:dyDescent="0.35">
      <c r="A726" s="5" t="s">
        <v>36</v>
      </c>
      <c r="B726" s="5" t="s">
        <v>35</v>
      </c>
      <c r="C726" s="5"/>
      <c r="D726" s="5"/>
      <c r="E726" s="5" t="s">
        <v>90</v>
      </c>
      <c r="F726" s="8" t="str">
        <f>VLOOKUP(E726,Mapping!$A$1:$C$71,3,0)</f>
        <v>Apple Search</v>
      </c>
      <c r="G726" s="8" t="str">
        <f>VLOOKUP(E726,Mapping!$A$2:$B$207,2,0)</f>
        <v>Apple Search</v>
      </c>
      <c r="H726" s="1" t="s">
        <v>658</v>
      </c>
      <c r="I726" s="2">
        <v>44338</v>
      </c>
      <c r="J726" s="126" t="str">
        <f>VLOOKUP(I726,Mapping!$H$2:$I$215,2,0)</f>
        <v>Post</v>
      </c>
      <c r="K726" s="127" t="str">
        <f>VLOOKUP(I726,Mapping!$H$2:$J$215,3,0)</f>
        <v>Post</v>
      </c>
      <c r="L726" s="1">
        <v>0</v>
      </c>
      <c r="M726" s="4" t="s">
        <v>85</v>
      </c>
    </row>
    <row r="727" spans="1:13" x14ac:dyDescent="0.35">
      <c r="A727" s="5" t="s">
        <v>36</v>
      </c>
      <c r="B727" s="5" t="s">
        <v>35</v>
      </c>
      <c r="C727" s="5"/>
      <c r="D727" s="5"/>
      <c r="E727" s="5" t="s">
        <v>90</v>
      </c>
      <c r="F727" s="8" t="str">
        <f>VLOOKUP(E727,Mapping!$A$1:$C$71,3,0)</f>
        <v>Apple Search</v>
      </c>
      <c r="G727" s="8" t="str">
        <f>VLOOKUP(E727,Mapping!$A$2:$B$207,2,0)</f>
        <v>Apple Search</v>
      </c>
      <c r="H727" s="1" t="s">
        <v>658</v>
      </c>
      <c r="I727" s="2">
        <v>44339</v>
      </c>
      <c r="J727" s="126" t="str">
        <f>VLOOKUP(I727,Mapping!$H$2:$I$215,2,0)</f>
        <v>Post</v>
      </c>
      <c r="K727" s="127" t="str">
        <f>VLOOKUP(I727,Mapping!$H$2:$J$215,3,0)</f>
        <v>Post</v>
      </c>
      <c r="L727" s="1">
        <v>0</v>
      </c>
      <c r="M727" s="4" t="s">
        <v>85</v>
      </c>
    </row>
    <row r="728" spans="1:13" x14ac:dyDescent="0.35">
      <c r="A728" s="5" t="s">
        <v>36</v>
      </c>
      <c r="B728" s="5" t="s">
        <v>35</v>
      </c>
      <c r="C728" s="5"/>
      <c r="D728" s="5"/>
      <c r="E728" s="5" t="s">
        <v>90</v>
      </c>
      <c r="F728" s="8" t="str">
        <f>VLOOKUP(E728,Mapping!$A$1:$C$71,3,0)</f>
        <v>Apple Search</v>
      </c>
      <c r="G728" s="8" t="str">
        <f>VLOOKUP(E728,Mapping!$A$2:$B$207,2,0)</f>
        <v>Apple Search</v>
      </c>
      <c r="H728" s="1" t="s">
        <v>658</v>
      </c>
      <c r="I728" s="2">
        <v>44340</v>
      </c>
      <c r="J728" s="126" t="str">
        <f>VLOOKUP(I728,Mapping!$H$2:$I$215,2,0)</f>
        <v>Post</v>
      </c>
      <c r="K728" s="127" t="str">
        <f>VLOOKUP(I728,Mapping!$H$2:$J$215,3,0)</f>
        <v>Post</v>
      </c>
      <c r="L728" s="1">
        <v>0</v>
      </c>
      <c r="M728" s="4" t="s">
        <v>85</v>
      </c>
    </row>
    <row r="729" spans="1:13" x14ac:dyDescent="0.35">
      <c r="A729" s="5" t="s">
        <v>36</v>
      </c>
      <c r="B729" s="5" t="s">
        <v>35</v>
      </c>
      <c r="C729" s="5"/>
      <c r="D729" s="5"/>
      <c r="E729" s="5" t="s">
        <v>90</v>
      </c>
      <c r="F729" s="8" t="str">
        <f>VLOOKUP(E729,Mapping!$A$1:$C$71,3,0)</f>
        <v>Apple Search</v>
      </c>
      <c r="G729" s="8" t="str">
        <f>VLOOKUP(E729,Mapping!$A$2:$B$207,2,0)</f>
        <v>Apple Search</v>
      </c>
      <c r="H729" s="1" t="s">
        <v>658</v>
      </c>
      <c r="I729" s="2">
        <v>44341</v>
      </c>
      <c r="J729" s="126" t="str">
        <f>VLOOKUP(I729,Mapping!$H$2:$I$215,2,0)</f>
        <v>Post</v>
      </c>
      <c r="K729" s="127" t="str">
        <f>VLOOKUP(I729,Mapping!$H$2:$J$215,3,0)</f>
        <v>Post</v>
      </c>
      <c r="L729" s="1">
        <v>0</v>
      </c>
      <c r="M729" s="4" t="s">
        <v>85</v>
      </c>
    </row>
    <row r="730" spans="1:13" x14ac:dyDescent="0.35">
      <c r="A730" s="5" t="s">
        <v>36</v>
      </c>
      <c r="B730" s="5" t="s">
        <v>35</v>
      </c>
      <c r="C730" s="5"/>
      <c r="D730" s="5"/>
      <c r="E730" s="5" t="s">
        <v>90</v>
      </c>
      <c r="F730" s="8" t="str">
        <f>VLOOKUP(E730,Mapping!$A$1:$C$71,3,0)</f>
        <v>Apple Search</v>
      </c>
      <c r="G730" s="8" t="str">
        <f>VLOOKUP(E730,Mapping!$A$2:$B$207,2,0)</f>
        <v>Apple Search</v>
      </c>
      <c r="H730" s="1" t="s">
        <v>658</v>
      </c>
      <c r="I730" s="2">
        <v>44342</v>
      </c>
      <c r="J730" s="126" t="str">
        <f>VLOOKUP(I730,Mapping!$H$2:$I$215,2,0)</f>
        <v>Post</v>
      </c>
      <c r="K730" s="127" t="str">
        <f>VLOOKUP(I730,Mapping!$H$2:$J$215,3,0)</f>
        <v>Post</v>
      </c>
      <c r="L730" s="1">
        <v>0</v>
      </c>
      <c r="M730" s="4" t="s">
        <v>85</v>
      </c>
    </row>
    <row r="731" spans="1:13" x14ac:dyDescent="0.35">
      <c r="A731" s="5" t="s">
        <v>36</v>
      </c>
      <c r="B731" s="5" t="s">
        <v>35</v>
      </c>
      <c r="C731" s="5"/>
      <c r="D731" s="5"/>
      <c r="E731" s="5" t="s">
        <v>90</v>
      </c>
      <c r="F731" s="8" t="str">
        <f>VLOOKUP(E731,Mapping!$A$1:$C$71,3,0)</f>
        <v>Apple Search</v>
      </c>
      <c r="G731" s="8" t="str">
        <f>VLOOKUP(E731,Mapping!$A$2:$B$207,2,0)</f>
        <v>Apple Search</v>
      </c>
      <c r="H731" s="1" t="s">
        <v>658</v>
      </c>
      <c r="I731" s="2">
        <v>44343</v>
      </c>
      <c r="J731" s="126" t="str">
        <f>VLOOKUP(I731,Mapping!$H$2:$I$215,2,0)</f>
        <v>Post</v>
      </c>
      <c r="K731" s="127" t="str">
        <f>VLOOKUP(I731,Mapping!$H$2:$J$215,3,0)</f>
        <v>Post</v>
      </c>
      <c r="L731" s="1">
        <v>0</v>
      </c>
      <c r="M731" s="4" t="s">
        <v>85</v>
      </c>
    </row>
    <row r="732" spans="1:13" x14ac:dyDescent="0.35">
      <c r="A732" s="5" t="s">
        <v>36</v>
      </c>
      <c r="B732" s="5" t="s">
        <v>35</v>
      </c>
      <c r="C732" s="5"/>
      <c r="D732" s="5"/>
      <c r="E732" s="5" t="s">
        <v>90</v>
      </c>
      <c r="F732" s="8" t="str">
        <f>VLOOKUP(E732,Mapping!$A$1:$C$71,3,0)</f>
        <v>Apple Search</v>
      </c>
      <c r="G732" s="8" t="str">
        <f>VLOOKUP(E732,Mapping!$A$2:$B$207,2,0)</f>
        <v>Apple Search</v>
      </c>
      <c r="H732" s="1" t="s">
        <v>658</v>
      </c>
      <c r="I732" s="2">
        <v>44344</v>
      </c>
      <c r="J732" s="126" t="str">
        <f>VLOOKUP(I732,Mapping!$H$2:$I$215,2,0)</f>
        <v>Post</v>
      </c>
      <c r="K732" s="127" t="str">
        <f>VLOOKUP(I732,Mapping!$H$2:$J$215,3,0)</f>
        <v>Post</v>
      </c>
      <c r="L732" s="1">
        <v>0</v>
      </c>
      <c r="M732" s="4" t="s">
        <v>85</v>
      </c>
    </row>
    <row r="733" spans="1:13" x14ac:dyDescent="0.35">
      <c r="A733" s="5" t="s">
        <v>36</v>
      </c>
      <c r="B733" s="5" t="s">
        <v>35</v>
      </c>
      <c r="C733" s="5"/>
      <c r="D733" s="5"/>
      <c r="E733" s="5" t="s">
        <v>90</v>
      </c>
      <c r="F733" s="8" t="str">
        <f>VLOOKUP(E733,Mapping!$A$1:$C$71,3,0)</f>
        <v>Apple Search</v>
      </c>
      <c r="G733" s="8" t="str">
        <f>VLOOKUP(E733,Mapping!$A$2:$B$207,2,0)</f>
        <v>Apple Search</v>
      </c>
      <c r="H733" s="1" t="s">
        <v>658</v>
      </c>
      <c r="I733" s="2">
        <v>44345</v>
      </c>
      <c r="J733" s="126" t="str">
        <f>VLOOKUP(I733,Mapping!$H$2:$I$215,2,0)</f>
        <v>Post</v>
      </c>
      <c r="K733" s="127" t="str">
        <f>VLOOKUP(I733,Mapping!$H$2:$J$215,3,0)</f>
        <v>Post</v>
      </c>
      <c r="L733" s="1">
        <v>0</v>
      </c>
      <c r="M733" s="4" t="s">
        <v>85</v>
      </c>
    </row>
    <row r="734" spans="1:13" x14ac:dyDescent="0.35">
      <c r="A734" s="5" t="s">
        <v>36</v>
      </c>
      <c r="B734" s="5" t="s">
        <v>35</v>
      </c>
      <c r="C734" s="5"/>
      <c r="D734" s="5"/>
      <c r="E734" s="5" t="s">
        <v>90</v>
      </c>
      <c r="F734" s="8" t="str">
        <f>VLOOKUP(E734,Mapping!$A$1:$C$71,3,0)</f>
        <v>Apple Search</v>
      </c>
      <c r="G734" s="8" t="str">
        <f>VLOOKUP(E734,Mapping!$A$2:$B$207,2,0)</f>
        <v>Apple Search</v>
      </c>
      <c r="H734" s="1" t="s">
        <v>658</v>
      </c>
      <c r="I734" s="2">
        <v>44346</v>
      </c>
      <c r="J734" s="126" t="str">
        <f>VLOOKUP(I734,Mapping!$H$2:$I$215,2,0)</f>
        <v>Post</v>
      </c>
      <c r="K734" s="127" t="str">
        <f>VLOOKUP(I734,Mapping!$H$2:$J$215,3,0)</f>
        <v>Post</v>
      </c>
      <c r="L734" s="1">
        <v>0</v>
      </c>
      <c r="M734" s="4" t="s">
        <v>85</v>
      </c>
    </row>
    <row r="735" spans="1:13" x14ac:dyDescent="0.35">
      <c r="A735" s="5" t="s">
        <v>36</v>
      </c>
      <c r="B735" s="5" t="s">
        <v>35</v>
      </c>
      <c r="C735" s="5"/>
      <c r="D735" s="5"/>
      <c r="E735" s="5" t="s">
        <v>90</v>
      </c>
      <c r="F735" s="8" t="str">
        <f>VLOOKUP(E735,Mapping!$A$1:$C$71,3,0)</f>
        <v>Apple Search</v>
      </c>
      <c r="G735" s="8" t="str">
        <f>VLOOKUP(E735,Mapping!$A$2:$B$207,2,0)</f>
        <v>Apple Search</v>
      </c>
      <c r="H735" s="1" t="s">
        <v>658</v>
      </c>
      <c r="I735" s="2">
        <v>44347</v>
      </c>
      <c r="J735" s="126" t="str">
        <f>VLOOKUP(I735,Mapping!$H$2:$I$215,2,0)</f>
        <v>Post</v>
      </c>
      <c r="K735" s="127" t="str">
        <f>VLOOKUP(I735,Mapping!$H$2:$J$215,3,0)</f>
        <v>Post</v>
      </c>
      <c r="L735" s="1">
        <v>0</v>
      </c>
      <c r="M735" s="4" t="s">
        <v>85</v>
      </c>
    </row>
    <row r="736" spans="1:13" x14ac:dyDescent="0.35">
      <c r="A736" s="5" t="s">
        <v>36</v>
      </c>
      <c r="B736" s="5" t="s">
        <v>35</v>
      </c>
      <c r="C736" s="5"/>
      <c r="D736" s="5"/>
      <c r="E736" s="5" t="s">
        <v>90</v>
      </c>
      <c r="F736" s="8" t="str">
        <f>VLOOKUP(E736,Mapping!$A$1:$C$71,3,0)</f>
        <v>Apple Search</v>
      </c>
      <c r="G736" s="8" t="str">
        <f>VLOOKUP(E736,Mapping!$A$2:$B$207,2,0)</f>
        <v>Apple Search</v>
      </c>
      <c r="H736" s="1" t="s">
        <v>658</v>
      </c>
      <c r="I736" s="2">
        <v>44348</v>
      </c>
      <c r="J736" s="126" t="str">
        <f>VLOOKUP(I736,Mapping!$H$2:$I$215,2,0)</f>
        <v>Post</v>
      </c>
      <c r="K736" s="127" t="str">
        <f>VLOOKUP(I736,Mapping!$H$2:$J$215,3,0)</f>
        <v>Post</v>
      </c>
      <c r="L736" s="1">
        <v>0</v>
      </c>
      <c r="M736" s="4" t="s">
        <v>85</v>
      </c>
    </row>
    <row r="737" spans="1:13" x14ac:dyDescent="0.35">
      <c r="A737" s="5" t="s">
        <v>36</v>
      </c>
      <c r="B737" s="5" t="s">
        <v>35</v>
      </c>
      <c r="C737" s="5"/>
      <c r="D737" s="5"/>
      <c r="E737" s="5" t="s">
        <v>90</v>
      </c>
      <c r="F737" s="8" t="str">
        <f>VLOOKUP(E737,Mapping!$A$1:$C$71,3,0)</f>
        <v>Apple Search</v>
      </c>
      <c r="G737" s="8" t="str">
        <f>VLOOKUP(E737,Mapping!$A$2:$B$207,2,0)</f>
        <v>Apple Search</v>
      </c>
      <c r="H737" s="1" t="s">
        <v>658</v>
      </c>
      <c r="I737" s="2">
        <v>44349</v>
      </c>
      <c r="J737" s="126" t="str">
        <f>VLOOKUP(I737,Mapping!$H$2:$I$215,2,0)</f>
        <v>Post</v>
      </c>
      <c r="K737" s="127" t="str">
        <f>VLOOKUP(I737,Mapping!$H$2:$J$215,3,0)</f>
        <v>Post</v>
      </c>
      <c r="L737" s="1">
        <v>0</v>
      </c>
      <c r="M737" s="4" t="s">
        <v>85</v>
      </c>
    </row>
    <row r="738" spans="1:13" x14ac:dyDescent="0.35">
      <c r="A738" s="5" t="s">
        <v>36</v>
      </c>
      <c r="B738" s="5" t="s">
        <v>35</v>
      </c>
      <c r="C738" s="5"/>
      <c r="D738" s="5"/>
      <c r="E738" s="5" t="s">
        <v>90</v>
      </c>
      <c r="F738" s="8" t="str">
        <f>VLOOKUP(E738,Mapping!$A$1:$C$71,3,0)</f>
        <v>Apple Search</v>
      </c>
      <c r="G738" s="8" t="str">
        <f>VLOOKUP(E738,Mapping!$A$2:$B$207,2,0)</f>
        <v>Apple Search</v>
      </c>
      <c r="H738" s="1" t="s">
        <v>658</v>
      </c>
      <c r="I738" s="2">
        <v>44350</v>
      </c>
      <c r="J738" s="126" t="str">
        <f>VLOOKUP(I738,Mapping!$H$2:$I$215,2,0)</f>
        <v>Post</v>
      </c>
      <c r="K738" s="127" t="str">
        <f>VLOOKUP(I738,Mapping!$H$2:$J$215,3,0)</f>
        <v>Post</v>
      </c>
      <c r="L738" s="1">
        <v>0</v>
      </c>
      <c r="M738" s="4" t="s">
        <v>85</v>
      </c>
    </row>
    <row r="739" spans="1:13" x14ac:dyDescent="0.35">
      <c r="A739" s="5" t="s">
        <v>36</v>
      </c>
      <c r="B739" s="5" t="s">
        <v>35</v>
      </c>
      <c r="C739" s="5"/>
      <c r="D739" s="5"/>
      <c r="E739" s="5" t="s">
        <v>90</v>
      </c>
      <c r="F739" s="8" t="str">
        <f>VLOOKUP(E739,Mapping!$A$1:$C$71,3,0)</f>
        <v>Apple Search</v>
      </c>
      <c r="G739" s="8" t="str">
        <f>VLOOKUP(E739,Mapping!$A$2:$B$207,2,0)</f>
        <v>Apple Search</v>
      </c>
      <c r="H739" s="1" t="s">
        <v>658</v>
      </c>
      <c r="I739" s="2">
        <v>44351</v>
      </c>
      <c r="J739" s="126" t="str">
        <f>VLOOKUP(I739,Mapping!$H$2:$I$215,2,0)</f>
        <v>Post</v>
      </c>
      <c r="K739" s="127" t="str">
        <f>VLOOKUP(I739,Mapping!$H$2:$J$215,3,0)</f>
        <v>Post</v>
      </c>
      <c r="L739" s="1">
        <v>0</v>
      </c>
      <c r="M739" s="4" t="s">
        <v>85</v>
      </c>
    </row>
    <row r="740" spans="1:13" x14ac:dyDescent="0.35">
      <c r="A740" s="5" t="s">
        <v>36</v>
      </c>
      <c r="B740" s="5" t="s">
        <v>35</v>
      </c>
      <c r="C740" s="5"/>
      <c r="D740" s="5"/>
      <c r="E740" s="5" t="s">
        <v>90</v>
      </c>
      <c r="F740" s="8" t="str">
        <f>VLOOKUP(E740,Mapping!$A$1:$C$71,3,0)</f>
        <v>Apple Search</v>
      </c>
      <c r="G740" s="8" t="str">
        <f>VLOOKUP(E740,Mapping!$A$2:$B$207,2,0)</f>
        <v>Apple Search</v>
      </c>
      <c r="H740" s="1" t="s">
        <v>658</v>
      </c>
      <c r="I740" s="2">
        <v>44352</v>
      </c>
      <c r="J740" s="126" t="str">
        <f>VLOOKUP(I740,Mapping!$H$2:$I$215,2,0)</f>
        <v>Post</v>
      </c>
      <c r="K740" s="127" t="str">
        <f>VLOOKUP(I740,Mapping!$H$2:$J$215,3,0)</f>
        <v>Post</v>
      </c>
      <c r="L740" s="1">
        <v>0</v>
      </c>
      <c r="M740" s="4" t="s">
        <v>85</v>
      </c>
    </row>
    <row r="741" spans="1:13" x14ac:dyDescent="0.35">
      <c r="A741" s="5" t="s">
        <v>36</v>
      </c>
      <c r="B741" s="5" t="s">
        <v>35</v>
      </c>
      <c r="C741" s="5"/>
      <c r="D741" s="5"/>
      <c r="E741" s="5" t="s">
        <v>90</v>
      </c>
      <c r="F741" s="8" t="str">
        <f>VLOOKUP(E741,Mapping!$A$1:$C$71,3,0)</f>
        <v>Apple Search</v>
      </c>
      <c r="G741" s="8" t="str">
        <f>VLOOKUP(E741,Mapping!$A$2:$B$207,2,0)</f>
        <v>Apple Search</v>
      </c>
      <c r="H741" s="1" t="s">
        <v>658</v>
      </c>
      <c r="I741" s="2">
        <v>44353</v>
      </c>
      <c r="J741" s="126" t="str">
        <f>VLOOKUP(I741,Mapping!$H$2:$I$215,2,0)</f>
        <v>Post</v>
      </c>
      <c r="K741" s="127" t="str">
        <f>VLOOKUP(I741,Mapping!$H$2:$J$215,3,0)</f>
        <v>Post</v>
      </c>
      <c r="L741" s="1">
        <v>0</v>
      </c>
      <c r="M741" s="4" t="s">
        <v>85</v>
      </c>
    </row>
    <row r="742" spans="1:13" x14ac:dyDescent="0.35">
      <c r="A742" s="5" t="s">
        <v>36</v>
      </c>
      <c r="B742" s="5" t="s">
        <v>35</v>
      </c>
      <c r="C742" s="5"/>
      <c r="D742" s="5"/>
      <c r="E742" s="5" t="s">
        <v>90</v>
      </c>
      <c r="F742" s="8" t="str">
        <f>VLOOKUP(E742,Mapping!$A$1:$C$71,3,0)</f>
        <v>Apple Search</v>
      </c>
      <c r="G742" s="8" t="str">
        <f>VLOOKUP(E742,Mapping!$A$2:$B$207,2,0)</f>
        <v>Apple Search</v>
      </c>
      <c r="H742" s="1" t="s">
        <v>658</v>
      </c>
      <c r="I742" s="2">
        <v>44354</v>
      </c>
      <c r="J742" s="126" t="str">
        <f>VLOOKUP(I742,Mapping!$H$2:$I$215,2,0)</f>
        <v>Post</v>
      </c>
      <c r="K742" s="127" t="str">
        <f>VLOOKUP(I742,Mapping!$H$2:$J$215,3,0)</f>
        <v>Post</v>
      </c>
      <c r="L742" s="1">
        <v>0</v>
      </c>
      <c r="M742" s="4" t="s">
        <v>85</v>
      </c>
    </row>
    <row r="743" spans="1:13" x14ac:dyDescent="0.35">
      <c r="A743" s="5" t="s">
        <v>36</v>
      </c>
      <c r="B743" s="5" t="s">
        <v>35</v>
      </c>
      <c r="C743" s="5"/>
      <c r="D743" s="5"/>
      <c r="E743" s="5" t="s">
        <v>90</v>
      </c>
      <c r="F743" s="8" t="str">
        <f>VLOOKUP(E743,Mapping!$A$1:$C$71,3,0)</f>
        <v>Apple Search</v>
      </c>
      <c r="G743" s="8" t="str">
        <f>VLOOKUP(E743,Mapping!$A$2:$B$207,2,0)</f>
        <v>Apple Search</v>
      </c>
      <c r="H743" s="1" t="s">
        <v>658</v>
      </c>
      <c r="I743" s="2">
        <v>44355</v>
      </c>
      <c r="J743" s="126" t="str">
        <f>VLOOKUP(I743,Mapping!$H$2:$I$215,2,0)</f>
        <v>Post</v>
      </c>
      <c r="K743" s="127" t="str">
        <f>VLOOKUP(I743,Mapping!$H$2:$J$215,3,0)</f>
        <v>Post</v>
      </c>
      <c r="L743" s="1">
        <v>0</v>
      </c>
      <c r="M743" s="4" t="s">
        <v>85</v>
      </c>
    </row>
    <row r="744" spans="1:13" x14ac:dyDescent="0.35">
      <c r="A744" s="5" t="s">
        <v>36</v>
      </c>
      <c r="B744" s="5" t="s">
        <v>35</v>
      </c>
      <c r="C744" s="5"/>
      <c r="D744" s="5"/>
      <c r="E744" s="5" t="s">
        <v>90</v>
      </c>
      <c r="F744" s="8" t="str">
        <f>VLOOKUP(E744,Mapping!$A$1:$C$71,3,0)</f>
        <v>Apple Search</v>
      </c>
      <c r="G744" s="8" t="str">
        <f>VLOOKUP(E744,Mapping!$A$2:$B$207,2,0)</f>
        <v>Apple Search</v>
      </c>
      <c r="H744" s="1" t="s">
        <v>658</v>
      </c>
      <c r="I744" s="2">
        <v>44356</v>
      </c>
      <c r="J744" s="126" t="str">
        <f>VLOOKUP(I744,Mapping!$H$2:$I$215,2,0)</f>
        <v>Post</v>
      </c>
      <c r="K744" s="127" t="str">
        <f>VLOOKUP(I744,Mapping!$H$2:$J$215,3,0)</f>
        <v>Post</v>
      </c>
      <c r="L744" s="1">
        <v>0</v>
      </c>
      <c r="M744" s="4" t="s">
        <v>85</v>
      </c>
    </row>
    <row r="745" spans="1:13" x14ac:dyDescent="0.35">
      <c r="A745" s="5" t="s">
        <v>36</v>
      </c>
      <c r="B745" s="5" t="s">
        <v>35</v>
      </c>
      <c r="C745" s="5"/>
      <c r="D745" s="5"/>
      <c r="E745" s="5" t="s">
        <v>90</v>
      </c>
      <c r="F745" s="8" t="str">
        <f>VLOOKUP(E745,Mapping!$A$1:$C$71,3,0)</f>
        <v>Apple Search</v>
      </c>
      <c r="G745" s="8" t="str">
        <f>VLOOKUP(E745,Mapping!$A$2:$B$207,2,0)</f>
        <v>Apple Search</v>
      </c>
      <c r="H745" s="1" t="s">
        <v>658</v>
      </c>
      <c r="I745" s="2">
        <v>44357</v>
      </c>
      <c r="J745" s="126" t="str">
        <f>VLOOKUP(I745,Mapping!$H$2:$I$215,2,0)</f>
        <v>Post</v>
      </c>
      <c r="K745" s="127" t="str">
        <f>VLOOKUP(I745,Mapping!$H$2:$J$215,3,0)</f>
        <v>Post</v>
      </c>
      <c r="L745" s="1">
        <v>0</v>
      </c>
      <c r="M745" s="4" t="s">
        <v>85</v>
      </c>
    </row>
    <row r="746" spans="1:13" x14ac:dyDescent="0.35">
      <c r="A746" s="5" t="s">
        <v>36</v>
      </c>
      <c r="B746" s="5" t="s">
        <v>35</v>
      </c>
      <c r="C746" s="5"/>
      <c r="D746" s="5"/>
      <c r="E746" s="5" t="s">
        <v>90</v>
      </c>
      <c r="F746" s="8" t="str">
        <f>VLOOKUP(E746,Mapping!$A$1:$C$71,3,0)</f>
        <v>Apple Search</v>
      </c>
      <c r="G746" s="8" t="str">
        <f>VLOOKUP(E746,Mapping!$A$2:$B$207,2,0)</f>
        <v>Apple Search</v>
      </c>
      <c r="H746" s="1" t="s">
        <v>658</v>
      </c>
      <c r="I746" s="2">
        <v>44358</v>
      </c>
      <c r="J746" s="126" t="str">
        <f>VLOOKUP(I746,Mapping!$H$2:$I$215,2,0)</f>
        <v>Post</v>
      </c>
      <c r="K746" s="127" t="str">
        <f>VLOOKUP(I746,Mapping!$H$2:$J$215,3,0)</f>
        <v>Post</v>
      </c>
      <c r="L746" s="1">
        <v>0</v>
      </c>
      <c r="M746" s="4" t="s">
        <v>85</v>
      </c>
    </row>
    <row r="747" spans="1:13" x14ac:dyDescent="0.35">
      <c r="A747" s="5" t="s">
        <v>36</v>
      </c>
      <c r="B747" s="5" t="s">
        <v>35</v>
      </c>
      <c r="C747" s="5"/>
      <c r="D747" s="5"/>
      <c r="E747" s="5" t="s">
        <v>90</v>
      </c>
      <c r="F747" s="8" t="str">
        <f>VLOOKUP(E747,Mapping!$A$1:$C$71,3,0)</f>
        <v>Apple Search</v>
      </c>
      <c r="G747" s="8" t="str">
        <f>VLOOKUP(E747,Mapping!$A$2:$B$207,2,0)</f>
        <v>Apple Search</v>
      </c>
      <c r="H747" s="1" t="s">
        <v>658</v>
      </c>
      <c r="I747" s="2">
        <v>44359</v>
      </c>
      <c r="J747" s="126" t="str">
        <f>VLOOKUP(I747,Mapping!$H$2:$I$215,2,0)</f>
        <v>Post</v>
      </c>
      <c r="K747" s="127" t="str">
        <f>VLOOKUP(I747,Mapping!$H$2:$J$215,3,0)</f>
        <v>Post</v>
      </c>
      <c r="L747" s="1">
        <v>0</v>
      </c>
      <c r="M747" s="4" t="s">
        <v>85</v>
      </c>
    </row>
    <row r="748" spans="1:13" x14ac:dyDescent="0.35">
      <c r="A748" s="5" t="s">
        <v>36</v>
      </c>
      <c r="B748" s="5" t="s">
        <v>35</v>
      </c>
      <c r="C748" s="5"/>
      <c r="D748" s="5"/>
      <c r="E748" s="5" t="s">
        <v>90</v>
      </c>
      <c r="F748" s="8" t="str">
        <f>VLOOKUP(E748,Mapping!$A$1:$C$71,3,0)</f>
        <v>Apple Search</v>
      </c>
      <c r="G748" s="8" t="str">
        <f>VLOOKUP(E748,Mapping!$A$2:$B$207,2,0)</f>
        <v>Apple Search</v>
      </c>
      <c r="H748" s="1" t="s">
        <v>658</v>
      </c>
      <c r="I748" s="2">
        <v>44360</v>
      </c>
      <c r="J748" s="126" t="str">
        <f>VLOOKUP(I748,Mapping!$H$2:$I$215,2,0)</f>
        <v>Post</v>
      </c>
      <c r="K748" s="127" t="str">
        <f>VLOOKUP(I748,Mapping!$H$2:$J$215,3,0)</f>
        <v>Post</v>
      </c>
      <c r="L748" s="1">
        <v>0</v>
      </c>
      <c r="M748" s="4" t="s">
        <v>85</v>
      </c>
    </row>
    <row r="749" spans="1:13" x14ac:dyDescent="0.35">
      <c r="A749" s="5" t="s">
        <v>36</v>
      </c>
      <c r="B749" s="5" t="s">
        <v>35</v>
      </c>
      <c r="C749" s="5"/>
      <c r="D749" s="5"/>
      <c r="E749" s="5" t="s">
        <v>90</v>
      </c>
      <c r="F749" s="8" t="str">
        <f>VLOOKUP(E749,Mapping!$A$1:$C$71,3,0)</f>
        <v>Apple Search</v>
      </c>
      <c r="G749" s="8" t="str">
        <f>VLOOKUP(E749,Mapping!$A$2:$B$207,2,0)</f>
        <v>Apple Search</v>
      </c>
      <c r="H749" s="1" t="s">
        <v>658</v>
      </c>
      <c r="I749" s="2">
        <v>44361</v>
      </c>
      <c r="J749" s="126" t="str">
        <f>VLOOKUP(I749,Mapping!$H$2:$I$215,2,0)</f>
        <v>Post</v>
      </c>
      <c r="K749" s="127" t="str">
        <f>VLOOKUP(I749,Mapping!$H$2:$J$215,3,0)</f>
        <v>Post</v>
      </c>
      <c r="L749" s="1">
        <v>0</v>
      </c>
      <c r="M749" s="4" t="s">
        <v>85</v>
      </c>
    </row>
    <row r="750" spans="1:13" x14ac:dyDescent="0.35">
      <c r="A750" s="5" t="s">
        <v>36</v>
      </c>
      <c r="B750" s="5" t="s">
        <v>35</v>
      </c>
      <c r="C750" s="5"/>
      <c r="D750" s="5"/>
      <c r="E750" s="5" t="s">
        <v>90</v>
      </c>
      <c r="F750" s="8" t="str">
        <f>VLOOKUP(E750,Mapping!$A$1:$C$71,3,0)</f>
        <v>Apple Search</v>
      </c>
      <c r="G750" s="8" t="str">
        <f>VLOOKUP(E750,Mapping!$A$2:$B$207,2,0)</f>
        <v>Apple Search</v>
      </c>
      <c r="H750" s="1" t="s">
        <v>658</v>
      </c>
      <c r="I750" s="2">
        <v>44362</v>
      </c>
      <c r="J750" s="126" t="str">
        <f>VLOOKUP(I750,Mapping!$H$2:$I$215,2,0)</f>
        <v>Post</v>
      </c>
      <c r="K750" s="127" t="str">
        <f>VLOOKUP(I750,Mapping!$H$2:$J$215,3,0)</f>
        <v>Post</v>
      </c>
      <c r="L750" s="1">
        <v>0</v>
      </c>
      <c r="M750" s="4" t="s">
        <v>85</v>
      </c>
    </row>
    <row r="751" spans="1:13" x14ac:dyDescent="0.35">
      <c r="A751" s="5" t="s">
        <v>36</v>
      </c>
      <c r="B751" s="5" t="s">
        <v>35</v>
      </c>
      <c r="C751" s="5"/>
      <c r="D751" s="5"/>
      <c r="E751" s="5" t="s">
        <v>90</v>
      </c>
      <c r="F751" s="8" t="str">
        <f>VLOOKUP(E751,Mapping!$A$1:$C$71,3,0)</f>
        <v>Apple Search</v>
      </c>
      <c r="G751" s="8" t="str">
        <f>VLOOKUP(E751,Mapping!$A$2:$B$207,2,0)</f>
        <v>Apple Search</v>
      </c>
      <c r="H751" s="1" t="s">
        <v>658</v>
      </c>
      <c r="I751" s="2">
        <v>44363</v>
      </c>
      <c r="J751" s="126" t="str">
        <f>VLOOKUP(I751,Mapping!$H$2:$I$215,2,0)</f>
        <v>Post</v>
      </c>
      <c r="K751" s="127" t="str">
        <f>VLOOKUP(I751,Mapping!$H$2:$J$215,3,0)</f>
        <v>Post</v>
      </c>
      <c r="L751" s="1">
        <v>0</v>
      </c>
      <c r="M751" s="4" t="s">
        <v>85</v>
      </c>
    </row>
    <row r="752" spans="1:13" x14ac:dyDescent="0.35">
      <c r="A752" s="5" t="s">
        <v>36</v>
      </c>
      <c r="B752" s="5" t="s">
        <v>35</v>
      </c>
      <c r="C752" s="5"/>
      <c r="D752" s="5"/>
      <c r="E752" s="5" t="s">
        <v>90</v>
      </c>
      <c r="F752" s="8" t="str">
        <f>VLOOKUP(E752,Mapping!$A$1:$C$71,3,0)</f>
        <v>Apple Search</v>
      </c>
      <c r="G752" s="8" t="str">
        <f>VLOOKUP(E752,Mapping!$A$2:$B$207,2,0)</f>
        <v>Apple Search</v>
      </c>
      <c r="H752" s="1" t="s">
        <v>658</v>
      </c>
      <c r="I752" s="2">
        <v>44364</v>
      </c>
      <c r="J752" s="126" t="str">
        <f>VLOOKUP(I752,Mapping!$H$2:$I$215,2,0)</f>
        <v>Post</v>
      </c>
      <c r="K752" s="127" t="str">
        <f>VLOOKUP(I752,Mapping!$H$2:$J$215,3,0)</f>
        <v>Post</v>
      </c>
      <c r="L752" s="1">
        <v>0</v>
      </c>
      <c r="M752" s="4" t="s">
        <v>85</v>
      </c>
    </row>
    <row r="753" spans="1:13" x14ac:dyDescent="0.35">
      <c r="A753" s="5" t="s">
        <v>36</v>
      </c>
      <c r="B753" s="5" t="s">
        <v>35</v>
      </c>
      <c r="C753" s="5"/>
      <c r="D753" s="5"/>
      <c r="E753" s="5" t="s">
        <v>90</v>
      </c>
      <c r="F753" s="8" t="str">
        <f>VLOOKUP(E753,Mapping!$A$1:$C$71,3,0)</f>
        <v>Apple Search</v>
      </c>
      <c r="G753" s="8" t="str">
        <f>VLOOKUP(E753,Mapping!$A$2:$B$207,2,0)</f>
        <v>Apple Search</v>
      </c>
      <c r="H753" s="1" t="s">
        <v>658</v>
      </c>
      <c r="I753" s="2">
        <v>44365</v>
      </c>
      <c r="J753" s="126" t="str">
        <f>VLOOKUP(I753,Mapping!$H$2:$I$215,2,0)</f>
        <v>Post</v>
      </c>
      <c r="K753" s="127" t="str">
        <f>VLOOKUP(I753,Mapping!$H$2:$J$215,3,0)</f>
        <v>Post</v>
      </c>
      <c r="L753" s="1">
        <v>0</v>
      </c>
      <c r="M753" s="4" t="s">
        <v>85</v>
      </c>
    </row>
    <row r="754" spans="1:13" x14ac:dyDescent="0.35">
      <c r="A754" s="5" t="s">
        <v>36</v>
      </c>
      <c r="B754" s="5" t="s">
        <v>35</v>
      </c>
      <c r="C754" s="5"/>
      <c r="D754" s="5"/>
      <c r="E754" s="5" t="s">
        <v>90</v>
      </c>
      <c r="F754" s="8" t="str">
        <f>VLOOKUP(E754,Mapping!$A$1:$C$71,3,0)</f>
        <v>Apple Search</v>
      </c>
      <c r="G754" s="8" t="str">
        <f>VLOOKUP(E754,Mapping!$A$2:$B$207,2,0)</f>
        <v>Apple Search</v>
      </c>
      <c r="H754" s="1" t="s">
        <v>658</v>
      </c>
      <c r="I754" s="2">
        <v>44366</v>
      </c>
      <c r="J754" s="126" t="str">
        <f>VLOOKUP(I754,Mapping!$H$2:$I$215,2,0)</f>
        <v>Post</v>
      </c>
      <c r="K754" s="127" t="str">
        <f>VLOOKUP(I754,Mapping!$H$2:$J$215,3,0)</f>
        <v>Post</v>
      </c>
      <c r="L754" s="1">
        <v>0</v>
      </c>
      <c r="M754" s="4" t="s">
        <v>85</v>
      </c>
    </row>
    <row r="755" spans="1:13" x14ac:dyDescent="0.35">
      <c r="A755" s="5" t="s">
        <v>36</v>
      </c>
      <c r="B755" s="5" t="s">
        <v>35</v>
      </c>
      <c r="C755" s="5"/>
      <c r="D755" s="5"/>
      <c r="E755" s="5" t="s">
        <v>90</v>
      </c>
      <c r="F755" s="8" t="str">
        <f>VLOOKUP(E755,Mapping!$A$1:$C$71,3,0)</f>
        <v>Apple Search</v>
      </c>
      <c r="G755" s="8" t="str">
        <f>VLOOKUP(E755,Mapping!$A$2:$B$207,2,0)</f>
        <v>Apple Search</v>
      </c>
      <c r="H755" s="1" t="s">
        <v>658</v>
      </c>
      <c r="I755" s="2">
        <v>44367</v>
      </c>
      <c r="J755" s="126" t="str">
        <f>VLOOKUP(I755,Mapping!$H$2:$I$215,2,0)</f>
        <v>Post</v>
      </c>
      <c r="K755" s="127" t="str">
        <f>VLOOKUP(I755,Mapping!$H$2:$J$215,3,0)</f>
        <v>Post</v>
      </c>
      <c r="L755" s="1">
        <v>0</v>
      </c>
      <c r="M755" s="4" t="s">
        <v>85</v>
      </c>
    </row>
    <row r="756" spans="1:13" x14ac:dyDescent="0.35">
      <c r="A756" s="5" t="s">
        <v>36</v>
      </c>
      <c r="B756" s="5" t="s">
        <v>35</v>
      </c>
      <c r="C756" s="5"/>
      <c r="D756" s="5"/>
      <c r="E756" s="5" t="s">
        <v>90</v>
      </c>
      <c r="F756" s="8" t="str">
        <f>VLOOKUP(E756,Mapping!$A$1:$C$71,3,0)</f>
        <v>Apple Search</v>
      </c>
      <c r="G756" s="8" t="str">
        <f>VLOOKUP(E756,Mapping!$A$2:$B$207,2,0)</f>
        <v>Apple Search</v>
      </c>
      <c r="H756" s="1" t="s">
        <v>658</v>
      </c>
      <c r="I756" s="2">
        <v>44368</v>
      </c>
      <c r="J756" s="126" t="str">
        <f>VLOOKUP(I756,Mapping!$H$2:$I$215,2,0)</f>
        <v>Post</v>
      </c>
      <c r="K756" s="127" t="str">
        <f>VLOOKUP(I756,Mapping!$H$2:$J$215,3,0)</f>
        <v>Post</v>
      </c>
      <c r="L756" s="1">
        <v>0</v>
      </c>
      <c r="M756" s="4" t="s">
        <v>85</v>
      </c>
    </row>
    <row r="757" spans="1:13" x14ac:dyDescent="0.35">
      <c r="A757" s="5" t="s">
        <v>36</v>
      </c>
      <c r="B757" s="5" t="s">
        <v>35</v>
      </c>
      <c r="C757" s="5"/>
      <c r="D757" s="5"/>
      <c r="E757" s="5" t="s">
        <v>90</v>
      </c>
      <c r="F757" s="8" t="str">
        <f>VLOOKUP(E757,Mapping!$A$1:$C$71,3,0)</f>
        <v>Apple Search</v>
      </c>
      <c r="G757" s="8" t="str">
        <f>VLOOKUP(E757,Mapping!$A$2:$B$207,2,0)</f>
        <v>Apple Search</v>
      </c>
      <c r="H757" s="1" t="s">
        <v>658</v>
      </c>
      <c r="I757" s="2">
        <v>44369</v>
      </c>
      <c r="J757" s="126" t="str">
        <f>VLOOKUP(I757,Mapping!$H$2:$I$215,2,0)</f>
        <v>Post</v>
      </c>
      <c r="K757" s="127" t="str">
        <f>VLOOKUP(I757,Mapping!$H$2:$J$215,3,0)</f>
        <v>Post</v>
      </c>
      <c r="L757" s="1">
        <v>0</v>
      </c>
      <c r="M757" s="4" t="s">
        <v>85</v>
      </c>
    </row>
    <row r="758" spans="1:13" x14ac:dyDescent="0.35">
      <c r="A758" s="5" t="s">
        <v>36</v>
      </c>
      <c r="B758" s="5" t="s">
        <v>35</v>
      </c>
      <c r="C758" s="5"/>
      <c r="D758" s="5"/>
      <c r="E758" s="5" t="s">
        <v>90</v>
      </c>
      <c r="F758" s="8" t="str">
        <f>VLOOKUP(E758,Mapping!$A$1:$C$71,3,0)</f>
        <v>Apple Search</v>
      </c>
      <c r="G758" s="8" t="str">
        <f>VLOOKUP(E758,Mapping!$A$2:$B$207,2,0)</f>
        <v>Apple Search</v>
      </c>
      <c r="H758" s="1" t="s">
        <v>658</v>
      </c>
      <c r="I758" s="2">
        <v>44370</v>
      </c>
      <c r="J758" s="126" t="str">
        <f>VLOOKUP(I758,Mapping!$H$2:$I$215,2,0)</f>
        <v>Post</v>
      </c>
      <c r="K758" s="127">
        <f>VLOOKUP(I758,Mapping!$H$2:$J$215,3,0)</f>
        <v>0</v>
      </c>
      <c r="L758" s="1">
        <v>0</v>
      </c>
      <c r="M758" s="4" t="s">
        <v>85</v>
      </c>
    </row>
    <row r="759" spans="1:13" x14ac:dyDescent="0.35">
      <c r="A759" s="5" t="s">
        <v>36</v>
      </c>
      <c r="B759" s="5" t="s">
        <v>35</v>
      </c>
      <c r="C759" s="5"/>
      <c r="D759" s="5"/>
      <c r="E759" s="5" t="s">
        <v>90</v>
      </c>
      <c r="F759" s="8" t="str">
        <f>VLOOKUP(E759,Mapping!$A$1:$C$71,3,0)</f>
        <v>Apple Search</v>
      </c>
      <c r="G759" s="8" t="str">
        <f>VLOOKUP(E759,Mapping!$A$2:$B$207,2,0)</f>
        <v>Apple Search</v>
      </c>
      <c r="H759" s="1" t="s">
        <v>658</v>
      </c>
      <c r="I759" s="2">
        <v>44371</v>
      </c>
      <c r="J759" s="126" t="str">
        <f>VLOOKUP(I759,Mapping!$H$2:$I$215,2,0)</f>
        <v>Post</v>
      </c>
      <c r="K759" s="127">
        <f>VLOOKUP(I759,Mapping!$H$2:$J$215,3,0)</f>
        <v>0</v>
      </c>
      <c r="L759" s="1">
        <v>0</v>
      </c>
      <c r="M759" s="4" t="s">
        <v>85</v>
      </c>
    </row>
    <row r="760" spans="1:13" x14ac:dyDescent="0.35">
      <c r="A760" s="5" t="s">
        <v>36</v>
      </c>
      <c r="B760" s="5" t="s">
        <v>35</v>
      </c>
      <c r="C760" s="5"/>
      <c r="D760" s="5"/>
      <c r="E760" s="5" t="s">
        <v>90</v>
      </c>
      <c r="F760" s="8" t="str">
        <f>VLOOKUP(E760,Mapping!$A$1:$C$71,3,0)</f>
        <v>Apple Search</v>
      </c>
      <c r="G760" s="8" t="str">
        <f>VLOOKUP(E760,Mapping!$A$2:$B$207,2,0)</f>
        <v>Apple Search</v>
      </c>
      <c r="H760" s="1" t="s">
        <v>658</v>
      </c>
      <c r="I760" s="2">
        <v>44372</v>
      </c>
      <c r="J760" s="126" t="str">
        <f>VLOOKUP(I760,Mapping!$H$2:$I$215,2,0)</f>
        <v>Post</v>
      </c>
      <c r="K760" s="127">
        <f>VLOOKUP(I760,Mapping!$H$2:$J$215,3,0)</f>
        <v>0</v>
      </c>
      <c r="L760" s="1">
        <v>0</v>
      </c>
      <c r="M760" s="4" t="s">
        <v>85</v>
      </c>
    </row>
    <row r="761" spans="1:13" x14ac:dyDescent="0.35">
      <c r="A761" s="5" t="s">
        <v>36</v>
      </c>
      <c r="B761" s="5" t="s">
        <v>35</v>
      </c>
      <c r="C761" s="5"/>
      <c r="D761" s="5"/>
      <c r="E761" s="5" t="s">
        <v>90</v>
      </c>
      <c r="F761" s="8" t="str">
        <f>VLOOKUP(E761,Mapping!$A$1:$C$71,3,0)</f>
        <v>Apple Search</v>
      </c>
      <c r="G761" s="8" t="str">
        <f>VLOOKUP(E761,Mapping!$A$2:$B$207,2,0)</f>
        <v>Apple Search</v>
      </c>
      <c r="H761" s="1" t="s">
        <v>658</v>
      </c>
      <c r="I761" s="2">
        <v>44373</v>
      </c>
      <c r="J761" s="126" t="str">
        <f>VLOOKUP(I761,Mapping!$H$2:$I$215,2,0)</f>
        <v>Post</v>
      </c>
      <c r="K761" s="127">
        <f>VLOOKUP(I761,Mapping!$H$2:$J$215,3,0)</f>
        <v>0</v>
      </c>
      <c r="L761" s="1">
        <v>0</v>
      </c>
      <c r="M761" s="4" t="s">
        <v>85</v>
      </c>
    </row>
    <row r="762" spans="1:13" x14ac:dyDescent="0.35">
      <c r="A762" s="5" t="s">
        <v>36</v>
      </c>
      <c r="B762" s="5" t="s">
        <v>35</v>
      </c>
      <c r="C762" s="5"/>
      <c r="D762" s="5"/>
      <c r="E762" s="5" t="s">
        <v>90</v>
      </c>
      <c r="F762" s="8" t="str">
        <f>VLOOKUP(E762,Mapping!$A$1:$C$71,3,0)</f>
        <v>Apple Search</v>
      </c>
      <c r="G762" s="8" t="str">
        <f>VLOOKUP(E762,Mapping!$A$2:$B$207,2,0)</f>
        <v>Apple Search</v>
      </c>
      <c r="H762" s="1" t="s">
        <v>658</v>
      </c>
      <c r="I762" s="2">
        <v>44374</v>
      </c>
      <c r="J762" s="126" t="str">
        <f>VLOOKUP(I762,Mapping!$H$2:$I$215,2,0)</f>
        <v>Post</v>
      </c>
      <c r="K762" s="127">
        <f>VLOOKUP(I762,Mapping!$H$2:$J$215,3,0)</f>
        <v>0</v>
      </c>
      <c r="L762" s="1">
        <v>0</v>
      </c>
      <c r="M762" s="4" t="s">
        <v>85</v>
      </c>
    </row>
    <row r="763" spans="1:13" x14ac:dyDescent="0.35">
      <c r="A763" s="5" t="s">
        <v>36</v>
      </c>
      <c r="B763" s="5" t="s">
        <v>35</v>
      </c>
      <c r="C763" s="5"/>
      <c r="D763" s="5"/>
      <c r="E763" s="5" t="s">
        <v>90</v>
      </c>
      <c r="F763" s="8" t="str">
        <f>VLOOKUP(E763,Mapping!$A$1:$C$71,3,0)</f>
        <v>Apple Search</v>
      </c>
      <c r="G763" s="8" t="str">
        <f>VLOOKUP(E763,Mapping!$A$2:$B$207,2,0)</f>
        <v>Apple Search</v>
      </c>
      <c r="H763" s="1" t="s">
        <v>658</v>
      </c>
      <c r="I763" s="2">
        <v>44375</v>
      </c>
      <c r="J763" s="126" t="str">
        <f>VLOOKUP(I763,Mapping!$H$2:$I$215,2,0)</f>
        <v>Post</v>
      </c>
      <c r="K763" s="127">
        <f>VLOOKUP(I763,Mapping!$H$2:$J$215,3,0)</f>
        <v>0</v>
      </c>
      <c r="L763" s="1">
        <v>0</v>
      </c>
      <c r="M763" s="4" t="s">
        <v>85</v>
      </c>
    </row>
    <row r="764" spans="1:13" x14ac:dyDescent="0.35">
      <c r="A764" s="5" t="s">
        <v>36</v>
      </c>
      <c r="B764" s="5" t="s">
        <v>35</v>
      </c>
      <c r="C764" s="5"/>
      <c r="D764" s="5"/>
      <c r="E764" s="5" t="s">
        <v>90</v>
      </c>
      <c r="F764" s="8" t="str">
        <f>VLOOKUP(E764,Mapping!$A$1:$C$71,3,0)</f>
        <v>Apple Search</v>
      </c>
      <c r="G764" s="8" t="str">
        <f>VLOOKUP(E764,Mapping!$A$2:$B$207,2,0)</f>
        <v>Apple Search</v>
      </c>
      <c r="H764" s="1" t="s">
        <v>658</v>
      </c>
      <c r="I764" s="2">
        <v>44376</v>
      </c>
      <c r="J764" s="126" t="str">
        <f>VLOOKUP(I764,Mapping!$H$2:$I$215,2,0)</f>
        <v>Post</v>
      </c>
      <c r="K764" s="127">
        <f>VLOOKUP(I764,Mapping!$H$2:$J$215,3,0)</f>
        <v>0</v>
      </c>
      <c r="L764" s="1">
        <v>0</v>
      </c>
      <c r="M764" s="4" t="s">
        <v>85</v>
      </c>
    </row>
    <row r="765" spans="1:13" x14ac:dyDescent="0.35">
      <c r="A765" s="5" t="s">
        <v>36</v>
      </c>
      <c r="B765" s="5" t="s">
        <v>35</v>
      </c>
      <c r="C765" s="5"/>
      <c r="D765" s="5"/>
      <c r="E765" s="5" t="s">
        <v>90</v>
      </c>
      <c r="F765" s="8" t="str">
        <f>VLOOKUP(E765,Mapping!$A$1:$C$71,3,0)</f>
        <v>Apple Search</v>
      </c>
      <c r="G765" s="8" t="str">
        <f>VLOOKUP(E765,Mapping!$A$2:$B$207,2,0)</f>
        <v>Apple Search</v>
      </c>
      <c r="H765" s="1" t="s">
        <v>658</v>
      </c>
      <c r="I765" s="2">
        <v>44377</v>
      </c>
      <c r="J765" s="126" t="str">
        <f>VLOOKUP(I765,Mapping!$H$2:$I$215,2,0)</f>
        <v>Post</v>
      </c>
      <c r="K765" s="127">
        <f>VLOOKUP(I765,Mapping!$H$2:$J$215,3,0)</f>
        <v>0</v>
      </c>
      <c r="L765" s="1">
        <v>0</v>
      </c>
      <c r="M765" s="4" t="s">
        <v>85</v>
      </c>
    </row>
    <row r="766" spans="1:13" x14ac:dyDescent="0.35">
      <c r="A766" s="5" t="s">
        <v>36</v>
      </c>
      <c r="B766" s="5" t="s">
        <v>35</v>
      </c>
      <c r="C766" s="5"/>
      <c r="D766" s="5"/>
      <c r="E766" s="5" t="s">
        <v>90</v>
      </c>
      <c r="F766" s="8" t="str">
        <f>VLOOKUP(E766,Mapping!$A$1:$C$71,3,0)</f>
        <v>Apple Search</v>
      </c>
      <c r="G766" s="8" t="str">
        <f>VLOOKUP(E766,Mapping!$A$2:$B$207,2,0)</f>
        <v>Apple Search</v>
      </c>
      <c r="H766" s="1" t="s">
        <v>658</v>
      </c>
      <c r="I766" s="2">
        <v>44378</v>
      </c>
      <c r="J766" s="126" t="str">
        <f>VLOOKUP(I766,Mapping!$H$2:$I$215,2,0)</f>
        <v>Post</v>
      </c>
      <c r="K766" s="127">
        <f>VLOOKUP(I766,Mapping!$H$2:$J$215,3,0)</f>
        <v>0</v>
      </c>
      <c r="L766" s="1">
        <v>0</v>
      </c>
      <c r="M766" s="4" t="s">
        <v>85</v>
      </c>
    </row>
    <row r="767" spans="1:13" x14ac:dyDescent="0.35">
      <c r="A767" s="5" t="s">
        <v>36</v>
      </c>
      <c r="B767" s="5" t="s">
        <v>35</v>
      </c>
      <c r="C767" s="5"/>
      <c r="D767" s="5"/>
      <c r="E767" s="5" t="s">
        <v>90</v>
      </c>
      <c r="F767" s="8" t="str">
        <f>VLOOKUP(E767,Mapping!$A$1:$C$71,3,0)</f>
        <v>Apple Search</v>
      </c>
      <c r="G767" s="8" t="str">
        <f>VLOOKUP(E767,Mapping!$A$2:$B$207,2,0)</f>
        <v>Apple Search</v>
      </c>
      <c r="H767" s="1" t="s">
        <v>658</v>
      </c>
      <c r="I767" s="2">
        <v>44379</v>
      </c>
      <c r="J767" s="126" t="str">
        <f>VLOOKUP(I767,Mapping!$H$2:$I$215,2,0)</f>
        <v>Post</v>
      </c>
      <c r="K767" s="127">
        <f>VLOOKUP(I767,Mapping!$H$2:$J$215,3,0)</f>
        <v>0</v>
      </c>
      <c r="L767" s="1">
        <v>0</v>
      </c>
      <c r="M767" s="4" t="s">
        <v>85</v>
      </c>
    </row>
    <row r="768" spans="1:13" x14ac:dyDescent="0.35">
      <c r="A768" s="5" t="s">
        <v>36</v>
      </c>
      <c r="B768" s="5" t="s">
        <v>35</v>
      </c>
      <c r="C768" s="5"/>
      <c r="D768" s="5"/>
      <c r="E768" s="5" t="s">
        <v>90</v>
      </c>
      <c r="F768" s="8" t="str">
        <f>VLOOKUP(E768,Mapping!$A$1:$C$71,3,0)</f>
        <v>Apple Search</v>
      </c>
      <c r="G768" s="8" t="str">
        <f>VLOOKUP(E768,Mapping!$A$2:$B$207,2,0)</f>
        <v>Apple Search</v>
      </c>
      <c r="H768" s="1" t="s">
        <v>658</v>
      </c>
      <c r="I768" s="2">
        <v>44380</v>
      </c>
      <c r="J768" s="126" t="str">
        <f>VLOOKUP(I768,Mapping!$H$2:$I$215,2,0)</f>
        <v>Post</v>
      </c>
      <c r="K768" s="127">
        <f>VLOOKUP(I768,Mapping!$H$2:$J$215,3,0)</f>
        <v>0</v>
      </c>
      <c r="L768" s="1">
        <v>0</v>
      </c>
      <c r="M768" s="4" t="s">
        <v>85</v>
      </c>
    </row>
    <row r="769" spans="1:13" x14ac:dyDescent="0.35">
      <c r="A769" s="5" t="s">
        <v>36</v>
      </c>
      <c r="B769" s="5" t="s">
        <v>35</v>
      </c>
      <c r="C769" s="5"/>
      <c r="D769" s="5"/>
      <c r="E769" s="5" t="s">
        <v>90</v>
      </c>
      <c r="F769" s="8" t="str">
        <f>VLOOKUP(E769,Mapping!$A$1:$C$71,3,0)</f>
        <v>Apple Search</v>
      </c>
      <c r="G769" s="8" t="str">
        <f>VLOOKUP(E769,Mapping!$A$2:$B$207,2,0)</f>
        <v>Apple Search</v>
      </c>
      <c r="H769" s="1" t="s">
        <v>658</v>
      </c>
      <c r="I769" s="2">
        <v>44381</v>
      </c>
      <c r="J769" s="126" t="str">
        <f>VLOOKUP(I769,Mapping!$H$2:$I$215,2,0)</f>
        <v>Post</v>
      </c>
      <c r="K769" s="127">
        <f>VLOOKUP(I769,Mapping!$H$2:$J$215,3,0)</f>
        <v>0</v>
      </c>
      <c r="L769" s="1">
        <v>0</v>
      </c>
      <c r="M769" s="4" t="s">
        <v>85</v>
      </c>
    </row>
    <row r="770" spans="1:13" x14ac:dyDescent="0.35">
      <c r="A770" s="5" t="s">
        <v>36</v>
      </c>
      <c r="B770" s="5" t="s">
        <v>35</v>
      </c>
      <c r="C770" s="5"/>
      <c r="D770" s="5"/>
      <c r="E770" s="5" t="s">
        <v>90</v>
      </c>
      <c r="F770" s="8" t="str">
        <f>VLOOKUP(E770,Mapping!$A$1:$C$71,3,0)</f>
        <v>Apple Search</v>
      </c>
      <c r="G770" s="8" t="str">
        <f>VLOOKUP(E770,Mapping!$A$2:$B$207,2,0)</f>
        <v>Apple Search</v>
      </c>
      <c r="H770" s="1" t="s">
        <v>658</v>
      </c>
      <c r="I770" s="2">
        <v>44382</v>
      </c>
      <c r="J770" s="126" t="str">
        <f>VLOOKUP(I770,Mapping!$H$2:$I$215,2,0)</f>
        <v>Post</v>
      </c>
      <c r="K770" s="127">
        <f>VLOOKUP(I770,Mapping!$H$2:$J$215,3,0)</f>
        <v>0</v>
      </c>
      <c r="L770" s="1">
        <v>0</v>
      </c>
      <c r="M770" s="4" t="s">
        <v>85</v>
      </c>
    </row>
    <row r="771" spans="1:13" x14ac:dyDescent="0.35">
      <c r="A771" s="5" t="s">
        <v>36</v>
      </c>
      <c r="B771" s="5" t="s">
        <v>35</v>
      </c>
      <c r="C771" s="5"/>
      <c r="D771" s="5"/>
      <c r="E771" s="5" t="s">
        <v>90</v>
      </c>
      <c r="F771" s="8" t="str">
        <f>VLOOKUP(E771,Mapping!$A$1:$C$71,3,0)</f>
        <v>Apple Search</v>
      </c>
      <c r="G771" s="8" t="str">
        <f>VLOOKUP(E771,Mapping!$A$2:$B$207,2,0)</f>
        <v>Apple Search</v>
      </c>
      <c r="H771" s="1" t="s">
        <v>658</v>
      </c>
      <c r="I771" s="2">
        <v>44383</v>
      </c>
      <c r="J771" s="126" t="str">
        <f>VLOOKUP(I771,Mapping!$H$2:$I$215,2,0)</f>
        <v>Post</v>
      </c>
      <c r="K771" s="127">
        <f>VLOOKUP(I771,Mapping!$H$2:$J$215,3,0)</f>
        <v>0</v>
      </c>
      <c r="L771" s="1">
        <v>0</v>
      </c>
      <c r="M771" s="4" t="s">
        <v>85</v>
      </c>
    </row>
    <row r="772" spans="1:13" x14ac:dyDescent="0.35">
      <c r="A772" s="5" t="s">
        <v>36</v>
      </c>
      <c r="B772" s="5" t="s">
        <v>35</v>
      </c>
      <c r="C772" s="5"/>
      <c r="D772" s="5"/>
      <c r="E772" s="5" t="s">
        <v>90</v>
      </c>
      <c r="F772" s="8" t="str">
        <f>VLOOKUP(E772,Mapping!$A$1:$C$71,3,0)</f>
        <v>Apple Search</v>
      </c>
      <c r="G772" s="8" t="str">
        <f>VLOOKUP(E772,Mapping!$A$2:$B$207,2,0)</f>
        <v>Apple Search</v>
      </c>
      <c r="H772" s="1" t="s">
        <v>658</v>
      </c>
      <c r="I772" s="2">
        <v>44384</v>
      </c>
      <c r="J772" s="126" t="str">
        <f>VLOOKUP(I772,Mapping!$H$2:$I$215,2,0)</f>
        <v>Post</v>
      </c>
      <c r="K772" s="127">
        <f>VLOOKUP(I772,Mapping!$H$2:$J$215,3,0)</f>
        <v>0</v>
      </c>
      <c r="L772" s="1">
        <v>0</v>
      </c>
      <c r="M772" s="4" t="s">
        <v>85</v>
      </c>
    </row>
    <row r="773" spans="1:13" x14ac:dyDescent="0.35">
      <c r="A773" s="5" t="s">
        <v>36</v>
      </c>
      <c r="B773" s="5" t="s">
        <v>35</v>
      </c>
      <c r="C773" s="5"/>
      <c r="D773" s="5"/>
      <c r="E773" s="5" t="s">
        <v>90</v>
      </c>
      <c r="F773" s="8" t="str">
        <f>VLOOKUP(E773,Mapping!$A$1:$C$71,3,0)</f>
        <v>Apple Search</v>
      </c>
      <c r="G773" s="8" t="str">
        <f>VLOOKUP(E773,Mapping!$A$2:$B$207,2,0)</f>
        <v>Apple Search</v>
      </c>
      <c r="H773" s="1" t="s">
        <v>658</v>
      </c>
      <c r="I773" s="2">
        <v>44385</v>
      </c>
      <c r="J773" s="126" t="str">
        <f>VLOOKUP(I773,Mapping!$H$2:$I$215,2,0)</f>
        <v>Post</v>
      </c>
      <c r="K773" s="127">
        <f>VLOOKUP(I773,Mapping!$H$2:$J$215,3,0)</f>
        <v>0</v>
      </c>
      <c r="L773" s="1">
        <v>0</v>
      </c>
      <c r="M773" s="4" t="s">
        <v>85</v>
      </c>
    </row>
    <row r="774" spans="1:13" x14ac:dyDescent="0.35">
      <c r="A774" s="5" t="s">
        <v>36</v>
      </c>
      <c r="B774" s="5" t="s">
        <v>35</v>
      </c>
      <c r="C774" s="5"/>
      <c r="D774" s="5"/>
      <c r="E774" s="5" t="s">
        <v>90</v>
      </c>
      <c r="F774" s="8" t="str">
        <f>VLOOKUP(E774,Mapping!$A$1:$C$71,3,0)</f>
        <v>Apple Search</v>
      </c>
      <c r="G774" s="8" t="str">
        <f>VLOOKUP(E774,Mapping!$A$2:$B$207,2,0)</f>
        <v>Apple Search</v>
      </c>
      <c r="H774" s="1" t="s">
        <v>658</v>
      </c>
      <c r="I774" s="2">
        <v>44386</v>
      </c>
      <c r="J774" s="126" t="str">
        <f>VLOOKUP(I774,Mapping!$H$2:$I$215,2,0)</f>
        <v>Post</v>
      </c>
      <c r="K774" s="127">
        <f>VLOOKUP(I774,Mapping!$H$2:$J$215,3,0)</f>
        <v>0</v>
      </c>
      <c r="L774" s="1">
        <v>0</v>
      </c>
      <c r="M774" s="4" t="s">
        <v>85</v>
      </c>
    </row>
    <row r="775" spans="1:13" x14ac:dyDescent="0.35">
      <c r="A775" s="5" t="s">
        <v>36</v>
      </c>
      <c r="B775" s="5" t="s">
        <v>35</v>
      </c>
      <c r="C775" s="5"/>
      <c r="D775" s="5"/>
      <c r="E775" s="5" t="s">
        <v>90</v>
      </c>
      <c r="F775" s="8" t="str">
        <f>VLOOKUP(E775,Mapping!$A$1:$C$71,3,0)</f>
        <v>Apple Search</v>
      </c>
      <c r="G775" s="8" t="str">
        <f>VLOOKUP(E775,Mapping!$A$2:$B$207,2,0)</f>
        <v>Apple Search</v>
      </c>
      <c r="H775" s="1" t="s">
        <v>658</v>
      </c>
      <c r="I775" s="2">
        <v>44387</v>
      </c>
      <c r="J775" s="126" t="str">
        <f>VLOOKUP(I775,Mapping!$H$2:$I$215,2,0)</f>
        <v>Post</v>
      </c>
      <c r="K775" s="127">
        <f>VLOOKUP(I775,Mapping!$H$2:$J$215,3,0)</f>
        <v>0</v>
      </c>
      <c r="L775" s="1">
        <v>0</v>
      </c>
      <c r="M775" s="4" t="s">
        <v>85</v>
      </c>
    </row>
    <row r="776" spans="1:13" x14ac:dyDescent="0.35">
      <c r="A776" s="5" t="s">
        <v>36</v>
      </c>
      <c r="B776" s="5" t="s">
        <v>35</v>
      </c>
      <c r="C776" s="5"/>
      <c r="D776" s="5"/>
      <c r="E776" s="5" t="s">
        <v>90</v>
      </c>
      <c r="F776" s="8" t="str">
        <f>VLOOKUP(E776,Mapping!$A$1:$C$71,3,0)</f>
        <v>Apple Search</v>
      </c>
      <c r="G776" s="8" t="str">
        <f>VLOOKUP(E776,Mapping!$A$2:$B$207,2,0)</f>
        <v>Apple Search</v>
      </c>
      <c r="H776" s="1" t="s">
        <v>658</v>
      </c>
      <c r="I776" s="2">
        <v>44388</v>
      </c>
      <c r="J776" s="126" t="str">
        <f>VLOOKUP(I776,Mapping!$H$2:$I$215,2,0)</f>
        <v>Post</v>
      </c>
      <c r="K776" s="127">
        <f>VLOOKUP(I776,Mapping!$H$2:$J$215,3,0)</f>
        <v>0</v>
      </c>
      <c r="L776" s="1">
        <v>0</v>
      </c>
      <c r="M776" s="4" t="s">
        <v>85</v>
      </c>
    </row>
    <row r="777" spans="1:13" x14ac:dyDescent="0.35">
      <c r="A777" s="5" t="s">
        <v>36</v>
      </c>
      <c r="B777" s="5" t="s">
        <v>35</v>
      </c>
      <c r="C777" s="5"/>
      <c r="D777" s="5"/>
      <c r="E777" s="5" t="s">
        <v>90</v>
      </c>
      <c r="F777" s="8" t="str">
        <f>VLOOKUP(E777,Mapping!$A$1:$C$71,3,0)</f>
        <v>Apple Search</v>
      </c>
      <c r="G777" s="8" t="str">
        <f>VLOOKUP(E777,Mapping!$A$2:$B$207,2,0)</f>
        <v>Apple Search</v>
      </c>
      <c r="H777" s="1" t="s">
        <v>658</v>
      </c>
      <c r="I777" s="2">
        <v>44389</v>
      </c>
      <c r="J777" s="126" t="str">
        <f>VLOOKUP(I777,Mapping!$H$2:$I$215,2,0)</f>
        <v>Post</v>
      </c>
      <c r="K777" s="127">
        <f>VLOOKUP(I777,Mapping!$H$2:$J$215,3,0)</f>
        <v>0</v>
      </c>
      <c r="L777" s="1">
        <v>0</v>
      </c>
      <c r="M777" s="4" t="s">
        <v>85</v>
      </c>
    </row>
    <row r="778" spans="1:13" x14ac:dyDescent="0.35">
      <c r="A778" s="5" t="s">
        <v>36</v>
      </c>
      <c r="B778" s="5" t="s">
        <v>35</v>
      </c>
      <c r="C778" s="5"/>
      <c r="D778" s="5"/>
      <c r="E778" s="5" t="s">
        <v>90</v>
      </c>
      <c r="F778" s="8" t="str">
        <f>VLOOKUP(E778,Mapping!$A$1:$C$71,3,0)</f>
        <v>Apple Search</v>
      </c>
      <c r="G778" s="8" t="str">
        <f>VLOOKUP(E778,Mapping!$A$2:$B$207,2,0)</f>
        <v>Apple Search</v>
      </c>
      <c r="H778" s="1" t="s">
        <v>658</v>
      </c>
      <c r="I778" s="2">
        <v>44390</v>
      </c>
      <c r="J778" s="126" t="str">
        <f>VLOOKUP(I778,Mapping!$H$2:$I$215,2,0)</f>
        <v>Post</v>
      </c>
      <c r="K778" s="127">
        <f>VLOOKUP(I778,Mapping!$H$2:$J$215,3,0)</f>
        <v>0</v>
      </c>
      <c r="L778" s="1">
        <v>0</v>
      </c>
      <c r="M778" s="4" t="s">
        <v>85</v>
      </c>
    </row>
    <row r="779" spans="1:13" x14ac:dyDescent="0.35">
      <c r="A779" s="5" t="s">
        <v>36</v>
      </c>
      <c r="B779" s="5" t="s">
        <v>35</v>
      </c>
      <c r="C779" s="5"/>
      <c r="D779" s="5"/>
      <c r="E779" s="5" t="s">
        <v>90</v>
      </c>
      <c r="F779" s="8" t="str">
        <f>VLOOKUP(E779,Mapping!$A$1:$C$71,3,0)</f>
        <v>Apple Search</v>
      </c>
      <c r="G779" s="8" t="str">
        <f>VLOOKUP(E779,Mapping!$A$2:$B$207,2,0)</f>
        <v>Apple Search</v>
      </c>
      <c r="H779" s="1" t="s">
        <v>658</v>
      </c>
      <c r="I779" s="2">
        <v>44391</v>
      </c>
      <c r="J779" s="126" t="str">
        <f>VLOOKUP(I779,Mapping!$H$2:$I$215,2,0)</f>
        <v>Post</v>
      </c>
      <c r="K779" s="127">
        <f>VLOOKUP(I779,Mapping!$H$2:$J$215,3,0)</f>
        <v>0</v>
      </c>
      <c r="L779" s="1">
        <v>0</v>
      </c>
      <c r="M779" s="4" t="s">
        <v>85</v>
      </c>
    </row>
    <row r="780" spans="1:13" x14ac:dyDescent="0.35">
      <c r="A780" s="5" t="s">
        <v>36</v>
      </c>
      <c r="B780" s="5" t="s">
        <v>35</v>
      </c>
      <c r="C780" s="5"/>
      <c r="D780" s="5"/>
      <c r="E780" s="5" t="s">
        <v>90</v>
      </c>
      <c r="F780" s="8" t="str">
        <f>VLOOKUP(E780,Mapping!$A$1:$C$71,3,0)</f>
        <v>Apple Search</v>
      </c>
      <c r="G780" s="8" t="str">
        <f>VLOOKUP(E780,Mapping!$A$2:$B$207,2,0)</f>
        <v>Apple Search</v>
      </c>
      <c r="H780" s="1" t="s">
        <v>658</v>
      </c>
      <c r="I780" s="2">
        <v>44392</v>
      </c>
      <c r="J780" s="126" t="str">
        <f>VLOOKUP(I780,Mapping!$H$2:$I$215,2,0)</f>
        <v>Post</v>
      </c>
      <c r="K780" s="127">
        <f>VLOOKUP(I780,Mapping!$H$2:$J$215,3,0)</f>
        <v>0</v>
      </c>
      <c r="L780" s="1">
        <v>0</v>
      </c>
      <c r="M780" s="4" t="s">
        <v>85</v>
      </c>
    </row>
    <row r="781" spans="1:13" x14ac:dyDescent="0.35">
      <c r="A781" s="5" t="s">
        <v>36</v>
      </c>
      <c r="B781" s="5" t="s">
        <v>35</v>
      </c>
      <c r="C781" s="5"/>
      <c r="D781" s="5"/>
      <c r="E781" s="5" t="s">
        <v>90</v>
      </c>
      <c r="F781" s="8" t="str">
        <f>VLOOKUP(E781,Mapping!$A$1:$C$71,3,0)</f>
        <v>Apple Search</v>
      </c>
      <c r="G781" s="8" t="str">
        <f>VLOOKUP(E781,Mapping!$A$2:$B$207,2,0)</f>
        <v>Apple Search</v>
      </c>
      <c r="H781" s="1" t="s">
        <v>658</v>
      </c>
      <c r="I781" s="2">
        <v>44393</v>
      </c>
      <c r="J781" s="126" t="str">
        <f>VLOOKUP(I781,Mapping!$H$2:$I$215,2,0)</f>
        <v>Post</v>
      </c>
      <c r="K781" s="127">
        <f>VLOOKUP(I781,Mapping!$H$2:$J$215,3,0)</f>
        <v>0</v>
      </c>
      <c r="L781" s="1">
        <v>0</v>
      </c>
      <c r="M781" s="4" t="s">
        <v>85</v>
      </c>
    </row>
    <row r="782" spans="1:13" x14ac:dyDescent="0.35">
      <c r="A782" s="5" t="s">
        <v>36</v>
      </c>
      <c r="B782" s="5" t="s">
        <v>35</v>
      </c>
      <c r="C782" s="5"/>
      <c r="D782" s="5"/>
      <c r="E782" s="5" t="s">
        <v>90</v>
      </c>
      <c r="F782" s="8" t="str">
        <f>VLOOKUP(E782,Mapping!$A$1:$C$71,3,0)</f>
        <v>Apple Search</v>
      </c>
      <c r="G782" s="8" t="str">
        <f>VLOOKUP(E782,Mapping!$A$2:$B$207,2,0)</f>
        <v>Apple Search</v>
      </c>
      <c r="H782" s="1" t="s">
        <v>658</v>
      </c>
      <c r="I782" s="2">
        <v>44394</v>
      </c>
      <c r="J782" s="126" t="str">
        <f>VLOOKUP(I782,Mapping!$H$2:$I$215,2,0)</f>
        <v>Post</v>
      </c>
      <c r="K782" s="127">
        <f>VLOOKUP(I782,Mapping!$H$2:$J$215,3,0)</f>
        <v>0</v>
      </c>
      <c r="L782" s="1">
        <v>0</v>
      </c>
      <c r="M782" s="4" t="s">
        <v>85</v>
      </c>
    </row>
    <row r="783" spans="1:13" x14ac:dyDescent="0.35">
      <c r="A783" s="5" t="s">
        <v>36</v>
      </c>
      <c r="B783" s="5" t="s">
        <v>35</v>
      </c>
      <c r="C783" s="5"/>
      <c r="D783" s="5"/>
      <c r="E783" s="5" t="s">
        <v>90</v>
      </c>
      <c r="F783" s="8" t="str">
        <f>VLOOKUP(E783,Mapping!$A$1:$C$71,3,0)</f>
        <v>Apple Search</v>
      </c>
      <c r="G783" s="8" t="str">
        <f>VLOOKUP(E783,Mapping!$A$2:$B$207,2,0)</f>
        <v>Apple Search</v>
      </c>
      <c r="H783" s="1" t="s">
        <v>658</v>
      </c>
      <c r="I783" s="2">
        <v>44395</v>
      </c>
      <c r="J783" s="126" t="str">
        <f>VLOOKUP(I783,Mapping!$H$2:$I$215,2,0)</f>
        <v>Post</v>
      </c>
      <c r="K783" s="127">
        <f>VLOOKUP(I783,Mapping!$H$2:$J$215,3,0)</f>
        <v>0</v>
      </c>
      <c r="L783" s="1">
        <v>0</v>
      </c>
      <c r="M783" s="4" t="s">
        <v>85</v>
      </c>
    </row>
    <row r="784" spans="1:13" x14ac:dyDescent="0.35">
      <c r="A784" s="5" t="s">
        <v>36</v>
      </c>
      <c r="B784" s="5" t="s">
        <v>35</v>
      </c>
      <c r="C784" s="5"/>
      <c r="D784" s="5"/>
      <c r="E784" s="5" t="s">
        <v>90</v>
      </c>
      <c r="F784" s="8" t="str">
        <f>VLOOKUP(E784,Mapping!$A$1:$C$71,3,0)</f>
        <v>Apple Search</v>
      </c>
      <c r="G784" s="8" t="str">
        <f>VLOOKUP(E784,Mapping!$A$2:$B$207,2,0)</f>
        <v>Apple Search</v>
      </c>
      <c r="H784" s="1" t="s">
        <v>658</v>
      </c>
      <c r="I784" s="2">
        <v>44396</v>
      </c>
      <c r="J784" s="126" t="str">
        <f>VLOOKUP(I784,Mapping!$H$2:$I$215,2,0)</f>
        <v>Post</v>
      </c>
      <c r="K784" s="127">
        <f>VLOOKUP(I784,Mapping!$H$2:$J$215,3,0)</f>
        <v>0</v>
      </c>
      <c r="L784" s="1">
        <v>0</v>
      </c>
      <c r="M784" s="4" t="s">
        <v>85</v>
      </c>
    </row>
    <row r="785" spans="1:13" x14ac:dyDescent="0.35">
      <c r="A785" s="5" t="s">
        <v>36</v>
      </c>
      <c r="B785" s="5" t="s">
        <v>35</v>
      </c>
      <c r="C785" s="5"/>
      <c r="D785" s="5"/>
      <c r="E785" s="5" t="s">
        <v>90</v>
      </c>
      <c r="F785" s="8" t="str">
        <f>VLOOKUP(E785,Mapping!$A$1:$C$71,3,0)</f>
        <v>Apple Search</v>
      </c>
      <c r="G785" s="8" t="str">
        <f>VLOOKUP(E785,Mapping!$A$2:$B$207,2,0)</f>
        <v>Apple Search</v>
      </c>
      <c r="H785" s="1" t="s">
        <v>658</v>
      </c>
      <c r="I785" s="2">
        <v>44397</v>
      </c>
      <c r="J785" s="126" t="str">
        <f>VLOOKUP(I785,Mapping!$H$2:$I$215,2,0)</f>
        <v>Post</v>
      </c>
      <c r="K785" s="127">
        <f>VLOOKUP(I785,Mapping!$H$2:$J$215,3,0)</f>
        <v>0</v>
      </c>
      <c r="L785" s="1">
        <v>0</v>
      </c>
      <c r="M785" s="4" t="s">
        <v>85</v>
      </c>
    </row>
    <row r="786" spans="1:13" x14ac:dyDescent="0.35">
      <c r="A786" s="5" t="s">
        <v>36</v>
      </c>
      <c r="B786" s="5" t="s">
        <v>35</v>
      </c>
      <c r="C786" s="5"/>
      <c r="D786" s="5"/>
      <c r="E786" s="5" t="s">
        <v>90</v>
      </c>
      <c r="F786" s="8" t="str">
        <f>VLOOKUP(E786,Mapping!$A$1:$C$71,3,0)</f>
        <v>Apple Search</v>
      </c>
      <c r="G786" s="8" t="str">
        <f>VLOOKUP(E786,Mapping!$A$2:$B$207,2,0)</f>
        <v>Apple Search</v>
      </c>
      <c r="H786" s="1" t="s">
        <v>658</v>
      </c>
      <c r="I786" s="2">
        <v>44398</v>
      </c>
      <c r="J786" s="126" t="str">
        <f>VLOOKUP(I786,Mapping!$H$2:$I$215,2,0)</f>
        <v>Post</v>
      </c>
      <c r="K786" s="127">
        <f>VLOOKUP(I786,Mapping!$H$2:$J$215,3,0)</f>
        <v>0</v>
      </c>
      <c r="L786" s="1">
        <v>0</v>
      </c>
      <c r="M786" s="4" t="s">
        <v>85</v>
      </c>
    </row>
    <row r="787" spans="1:13" x14ac:dyDescent="0.35">
      <c r="A787" s="5" t="s">
        <v>36</v>
      </c>
      <c r="B787" s="5" t="s">
        <v>35</v>
      </c>
      <c r="C787" s="5"/>
      <c r="D787" s="5"/>
      <c r="E787" s="5" t="s">
        <v>90</v>
      </c>
      <c r="F787" s="8" t="str">
        <f>VLOOKUP(E787,Mapping!$A$1:$C$71,3,0)</f>
        <v>Apple Search</v>
      </c>
      <c r="G787" s="8" t="str">
        <f>VLOOKUP(E787,Mapping!$A$2:$B$207,2,0)</f>
        <v>Apple Search</v>
      </c>
      <c r="H787" s="1" t="s">
        <v>658</v>
      </c>
      <c r="I787" s="2">
        <v>44399</v>
      </c>
      <c r="J787" s="126" t="str">
        <f>VLOOKUP(I787,Mapping!$H$2:$I$215,2,0)</f>
        <v>Post</v>
      </c>
      <c r="K787" s="127">
        <f>VLOOKUP(I787,Mapping!$H$2:$J$215,3,0)</f>
        <v>0</v>
      </c>
      <c r="L787" s="1">
        <v>0</v>
      </c>
      <c r="M787" s="4" t="s">
        <v>85</v>
      </c>
    </row>
    <row r="788" spans="1:13" x14ac:dyDescent="0.35">
      <c r="A788" s="5" t="s">
        <v>36</v>
      </c>
      <c r="B788" s="5" t="s">
        <v>35</v>
      </c>
      <c r="C788" s="5"/>
      <c r="D788" s="5"/>
      <c r="E788" s="5" t="s">
        <v>90</v>
      </c>
      <c r="F788" s="8" t="str">
        <f>VLOOKUP(E788,Mapping!$A$1:$C$71,3,0)</f>
        <v>Apple Search</v>
      </c>
      <c r="G788" s="8" t="str">
        <f>VLOOKUP(E788,Mapping!$A$2:$B$207,2,0)</f>
        <v>Apple Search</v>
      </c>
      <c r="H788" s="1" t="s">
        <v>658</v>
      </c>
      <c r="I788" s="2">
        <v>44400</v>
      </c>
      <c r="J788" s="126" t="str">
        <f>VLOOKUP(I788,Mapping!$H$2:$I$215,2,0)</f>
        <v>Post</v>
      </c>
      <c r="K788" s="127">
        <f>VLOOKUP(I788,Mapping!$H$2:$J$215,3,0)</f>
        <v>0</v>
      </c>
      <c r="L788" s="1">
        <v>0</v>
      </c>
      <c r="M788" s="4" t="s">
        <v>85</v>
      </c>
    </row>
    <row r="789" spans="1:13" x14ac:dyDescent="0.35">
      <c r="A789" s="5" t="s">
        <v>36</v>
      </c>
      <c r="B789" s="5" t="s">
        <v>35</v>
      </c>
      <c r="C789" s="5"/>
      <c r="D789" s="5"/>
      <c r="E789" s="5" t="s">
        <v>90</v>
      </c>
      <c r="F789" s="8" t="str">
        <f>VLOOKUP(E789,Mapping!$A$1:$C$71,3,0)</f>
        <v>Apple Search</v>
      </c>
      <c r="G789" s="8" t="str">
        <f>VLOOKUP(E789,Mapping!$A$2:$B$207,2,0)</f>
        <v>Apple Search</v>
      </c>
      <c r="H789" s="1" t="s">
        <v>658</v>
      </c>
      <c r="I789" s="2">
        <v>44401</v>
      </c>
      <c r="J789" s="126" t="str">
        <f>VLOOKUP(I789,Mapping!$H$2:$I$215,2,0)</f>
        <v>Post</v>
      </c>
      <c r="K789" s="127">
        <f>VLOOKUP(I789,Mapping!$H$2:$J$215,3,0)</f>
        <v>0</v>
      </c>
      <c r="L789" s="1">
        <v>0</v>
      </c>
      <c r="M789" s="4" t="s">
        <v>85</v>
      </c>
    </row>
    <row r="790" spans="1:13" x14ac:dyDescent="0.35">
      <c r="A790" s="5" t="s">
        <v>36</v>
      </c>
      <c r="B790" s="5" t="s">
        <v>35</v>
      </c>
      <c r="C790" s="5"/>
      <c r="D790" s="5"/>
      <c r="E790" s="5" t="s">
        <v>90</v>
      </c>
      <c r="F790" s="8" t="str">
        <f>VLOOKUP(E790,Mapping!$A$1:$C$71,3,0)</f>
        <v>Apple Search</v>
      </c>
      <c r="G790" s="8" t="str">
        <f>VLOOKUP(E790,Mapping!$A$2:$B$207,2,0)</f>
        <v>Apple Search</v>
      </c>
      <c r="H790" s="1" t="s">
        <v>658</v>
      </c>
      <c r="I790" s="2">
        <v>44402</v>
      </c>
      <c r="J790" s="126" t="str">
        <f>VLOOKUP(I790,Mapping!$H$2:$I$215,2,0)</f>
        <v>Post</v>
      </c>
      <c r="K790" s="127">
        <f>VLOOKUP(I790,Mapping!$H$2:$J$215,3,0)</f>
        <v>0</v>
      </c>
      <c r="L790" s="1">
        <v>0</v>
      </c>
      <c r="M790" s="4" t="s">
        <v>85</v>
      </c>
    </row>
    <row r="791" spans="1:13" x14ac:dyDescent="0.35">
      <c r="A791" s="5" t="s">
        <v>36</v>
      </c>
      <c r="B791" s="5" t="s">
        <v>35</v>
      </c>
      <c r="C791" s="5"/>
      <c r="D791" s="5"/>
      <c r="E791" s="5" t="s">
        <v>90</v>
      </c>
      <c r="F791" s="8" t="str">
        <f>VLOOKUP(E791,Mapping!$A$1:$C$71,3,0)</f>
        <v>Apple Search</v>
      </c>
      <c r="G791" s="8" t="str">
        <f>VLOOKUP(E791,Mapping!$A$2:$B$207,2,0)</f>
        <v>Apple Search</v>
      </c>
      <c r="H791" s="1" t="s">
        <v>658</v>
      </c>
      <c r="I791" s="2">
        <v>44403</v>
      </c>
      <c r="J791" s="126" t="str">
        <f>VLOOKUP(I791,Mapping!$H$2:$I$215,2,0)</f>
        <v>Post</v>
      </c>
      <c r="K791" s="127">
        <f>VLOOKUP(I791,Mapping!$H$2:$J$215,3,0)</f>
        <v>0</v>
      </c>
      <c r="L791" s="1">
        <v>0</v>
      </c>
      <c r="M791" s="4" t="s">
        <v>85</v>
      </c>
    </row>
    <row r="792" spans="1:13" x14ac:dyDescent="0.35">
      <c r="A792" s="5" t="s">
        <v>36</v>
      </c>
      <c r="B792" s="5" t="s">
        <v>35</v>
      </c>
      <c r="C792" s="5"/>
      <c r="D792" s="5"/>
      <c r="E792" s="5" t="s">
        <v>90</v>
      </c>
      <c r="F792" s="8" t="str">
        <f>VLOOKUP(E792,Mapping!$A$1:$C$71,3,0)</f>
        <v>Apple Search</v>
      </c>
      <c r="G792" s="8" t="str">
        <f>VLOOKUP(E792,Mapping!$A$2:$B$207,2,0)</f>
        <v>Apple Search</v>
      </c>
      <c r="H792" s="1" t="s">
        <v>658</v>
      </c>
      <c r="I792" s="2">
        <v>44404</v>
      </c>
      <c r="J792" s="126" t="str">
        <f>VLOOKUP(I792,Mapping!$H$2:$I$215,2,0)</f>
        <v>Post</v>
      </c>
      <c r="K792" s="127">
        <f>VLOOKUP(I792,Mapping!$H$2:$J$215,3,0)</f>
        <v>0</v>
      </c>
      <c r="L792" s="1">
        <v>0</v>
      </c>
      <c r="M792" s="4" t="s">
        <v>85</v>
      </c>
    </row>
    <row r="793" spans="1:13" x14ac:dyDescent="0.35">
      <c r="A793" s="5" t="s">
        <v>36</v>
      </c>
      <c r="B793" s="5" t="s">
        <v>35</v>
      </c>
      <c r="C793" s="5"/>
      <c r="D793" s="5"/>
      <c r="E793" s="5" t="s">
        <v>90</v>
      </c>
      <c r="F793" s="8" t="str">
        <f>VLOOKUP(E793,Mapping!$A$1:$C$71,3,0)</f>
        <v>Apple Search</v>
      </c>
      <c r="G793" s="8" t="str">
        <f>VLOOKUP(E793,Mapping!$A$2:$B$207,2,0)</f>
        <v>Apple Search</v>
      </c>
      <c r="H793" s="1" t="s">
        <v>658</v>
      </c>
      <c r="I793" s="2">
        <v>44405</v>
      </c>
      <c r="J793" s="126" t="str">
        <f>VLOOKUP(I793,Mapping!$H$2:$I$215,2,0)</f>
        <v>Post</v>
      </c>
      <c r="K793" s="127">
        <f>VLOOKUP(I793,Mapping!$H$2:$J$215,3,0)</f>
        <v>0</v>
      </c>
      <c r="L793" s="1">
        <v>0</v>
      </c>
      <c r="M793" s="4" t="s">
        <v>85</v>
      </c>
    </row>
    <row r="794" spans="1:13" x14ac:dyDescent="0.35">
      <c r="A794" s="5" t="s">
        <v>36</v>
      </c>
      <c r="B794" s="5" t="s">
        <v>35</v>
      </c>
      <c r="C794" s="5"/>
      <c r="D794" s="5"/>
      <c r="E794" s="5" t="s">
        <v>90</v>
      </c>
      <c r="F794" s="8" t="str">
        <f>VLOOKUP(E794,Mapping!$A$1:$C$71,3,0)</f>
        <v>Apple Search</v>
      </c>
      <c r="G794" s="8" t="str">
        <f>VLOOKUP(E794,Mapping!$A$2:$B$207,2,0)</f>
        <v>Apple Search</v>
      </c>
      <c r="H794" s="1" t="s">
        <v>658</v>
      </c>
      <c r="I794" s="2">
        <v>44406</v>
      </c>
      <c r="J794" s="126" t="str">
        <f>VLOOKUP(I794,Mapping!$H$2:$I$215,2,0)</f>
        <v>Post</v>
      </c>
      <c r="K794" s="127">
        <f>VLOOKUP(I794,Mapping!$H$2:$J$215,3,0)</f>
        <v>0</v>
      </c>
      <c r="L794" s="1">
        <v>0</v>
      </c>
      <c r="M794" s="4" t="s">
        <v>85</v>
      </c>
    </row>
    <row r="795" spans="1:13" x14ac:dyDescent="0.35">
      <c r="A795" s="5" t="s">
        <v>36</v>
      </c>
      <c r="B795" s="5" t="s">
        <v>35</v>
      </c>
      <c r="C795" s="5"/>
      <c r="D795" s="5"/>
      <c r="E795" s="5" t="s">
        <v>90</v>
      </c>
      <c r="F795" s="8" t="str">
        <f>VLOOKUP(E795,Mapping!$A$1:$C$71,3,0)</f>
        <v>Apple Search</v>
      </c>
      <c r="G795" s="8" t="str">
        <f>VLOOKUP(E795,Mapping!$A$2:$B$207,2,0)</f>
        <v>Apple Search</v>
      </c>
      <c r="H795" s="1" t="s">
        <v>658</v>
      </c>
      <c r="I795" s="2">
        <v>44407</v>
      </c>
      <c r="J795" s="126" t="str">
        <f>VLOOKUP(I795,Mapping!$H$2:$I$215,2,0)</f>
        <v>Post</v>
      </c>
      <c r="K795" s="127">
        <f>VLOOKUP(I795,Mapping!$H$2:$J$215,3,0)</f>
        <v>0</v>
      </c>
      <c r="L795" s="1">
        <v>0</v>
      </c>
      <c r="M795" s="4" t="s">
        <v>85</v>
      </c>
    </row>
    <row r="796" spans="1:13" x14ac:dyDescent="0.35">
      <c r="A796" s="5" t="s">
        <v>36</v>
      </c>
      <c r="B796" s="5" t="s">
        <v>35</v>
      </c>
      <c r="C796" s="5"/>
      <c r="D796" s="5"/>
      <c r="E796" s="5" t="s">
        <v>90</v>
      </c>
      <c r="F796" s="8" t="str">
        <f>VLOOKUP(E796,Mapping!$A$1:$C$71,3,0)</f>
        <v>Apple Search</v>
      </c>
      <c r="G796" s="8" t="str">
        <f>VLOOKUP(E796,Mapping!$A$2:$B$207,2,0)</f>
        <v>Apple Search</v>
      </c>
      <c r="H796" s="1" t="s">
        <v>658</v>
      </c>
      <c r="I796" s="2">
        <v>44408</v>
      </c>
      <c r="J796" s="126" t="str">
        <f>VLOOKUP(I796,Mapping!$H$2:$I$215,2,0)</f>
        <v>Post</v>
      </c>
      <c r="K796" s="127">
        <f>VLOOKUP(I796,Mapping!$H$2:$J$215,3,0)</f>
        <v>0</v>
      </c>
      <c r="L796" s="1">
        <v>0</v>
      </c>
      <c r="M796" s="4" t="s">
        <v>85</v>
      </c>
    </row>
    <row r="797" spans="1:13" x14ac:dyDescent="0.35">
      <c r="A797" s="5" t="s">
        <v>36</v>
      </c>
      <c r="B797" s="5" t="s">
        <v>35</v>
      </c>
      <c r="C797" s="5"/>
      <c r="D797" s="5"/>
      <c r="E797" s="5" t="s">
        <v>90</v>
      </c>
      <c r="F797" s="8" t="str">
        <f>VLOOKUP(E797,Mapping!$A$1:$C$71,3,0)</f>
        <v>Apple Search</v>
      </c>
      <c r="G797" s="8" t="str">
        <f>VLOOKUP(E797,Mapping!$A$2:$B$207,2,0)</f>
        <v>Apple Search</v>
      </c>
      <c r="H797" s="1" t="s">
        <v>658</v>
      </c>
      <c r="I797" s="2">
        <v>44409</v>
      </c>
      <c r="J797" s="126" t="str">
        <f>VLOOKUP(I797,Mapping!$H$2:$I$215,2,0)</f>
        <v>Post</v>
      </c>
      <c r="K797" s="127">
        <f>VLOOKUP(I797,Mapping!$H$2:$J$215,3,0)</f>
        <v>0</v>
      </c>
      <c r="L797" s="1">
        <v>0</v>
      </c>
      <c r="M797" s="4" t="s">
        <v>85</v>
      </c>
    </row>
    <row r="798" spans="1:13" x14ac:dyDescent="0.35">
      <c r="A798" s="5" t="s">
        <v>36</v>
      </c>
      <c r="B798" s="5" t="s">
        <v>35</v>
      </c>
      <c r="C798" s="5"/>
      <c r="D798" s="5"/>
      <c r="E798" s="5" t="s">
        <v>90</v>
      </c>
      <c r="F798" s="8" t="str">
        <f>VLOOKUP(E798,Mapping!$A$1:$C$71,3,0)</f>
        <v>Apple Search</v>
      </c>
      <c r="G798" s="8" t="str">
        <f>VLOOKUP(E798,Mapping!$A$2:$B$207,2,0)</f>
        <v>Apple Search</v>
      </c>
      <c r="H798" s="1" t="s">
        <v>658</v>
      </c>
      <c r="I798" s="2">
        <v>44410</v>
      </c>
      <c r="J798" s="126" t="str">
        <f>VLOOKUP(I798,Mapping!$H$2:$I$215,2,0)</f>
        <v>Post</v>
      </c>
      <c r="K798" s="127">
        <f>VLOOKUP(I798,Mapping!$H$2:$J$215,3,0)</f>
        <v>0</v>
      </c>
      <c r="L798" s="1">
        <v>0</v>
      </c>
      <c r="M798" s="4" t="s">
        <v>85</v>
      </c>
    </row>
    <row r="799" spans="1:13" x14ac:dyDescent="0.35">
      <c r="A799" s="5" t="s">
        <v>36</v>
      </c>
      <c r="B799" s="5" t="s">
        <v>35</v>
      </c>
      <c r="C799" s="5"/>
      <c r="D799" s="5"/>
      <c r="E799" s="5" t="s">
        <v>90</v>
      </c>
      <c r="F799" s="8" t="str">
        <f>VLOOKUP(E799,Mapping!$A$1:$C$71,3,0)</f>
        <v>Apple Search</v>
      </c>
      <c r="G799" s="8" t="str">
        <f>VLOOKUP(E799,Mapping!$A$2:$B$207,2,0)</f>
        <v>Apple Search</v>
      </c>
      <c r="H799" s="1" t="s">
        <v>658</v>
      </c>
      <c r="I799" s="2">
        <v>44411</v>
      </c>
      <c r="J799" s="126" t="str">
        <f>VLOOKUP(I799,Mapping!$H$2:$I$215,2,0)</f>
        <v>Post</v>
      </c>
      <c r="K799" s="127">
        <f>VLOOKUP(I799,Mapping!$H$2:$J$215,3,0)</f>
        <v>0</v>
      </c>
      <c r="L799" s="1">
        <v>0</v>
      </c>
      <c r="M799" s="4" t="s">
        <v>85</v>
      </c>
    </row>
    <row r="800" spans="1:13" x14ac:dyDescent="0.35">
      <c r="A800" s="5" t="s">
        <v>36</v>
      </c>
      <c r="B800" s="5" t="s">
        <v>35</v>
      </c>
      <c r="C800" s="5"/>
      <c r="D800" s="5"/>
      <c r="E800" s="5" t="s">
        <v>90</v>
      </c>
      <c r="F800" s="8" t="str">
        <f>VLOOKUP(E800,Mapping!$A$1:$C$71,3,0)</f>
        <v>Apple Search</v>
      </c>
      <c r="G800" s="8" t="str">
        <f>VLOOKUP(E800,Mapping!$A$2:$B$207,2,0)</f>
        <v>Apple Search</v>
      </c>
      <c r="H800" s="1" t="s">
        <v>658</v>
      </c>
      <c r="I800" s="2">
        <v>44412</v>
      </c>
      <c r="J800" s="126" t="str">
        <f>VLOOKUP(I800,Mapping!$H$2:$I$215,2,0)</f>
        <v>Post</v>
      </c>
      <c r="K800" s="127">
        <f>VLOOKUP(I800,Mapping!$H$2:$J$215,3,0)</f>
        <v>0</v>
      </c>
      <c r="L800" s="1">
        <v>0</v>
      </c>
      <c r="M800" s="4" t="s">
        <v>85</v>
      </c>
    </row>
    <row r="801" spans="1:13" x14ac:dyDescent="0.35">
      <c r="A801" s="5" t="s">
        <v>36</v>
      </c>
      <c r="B801" s="5" t="s">
        <v>35</v>
      </c>
      <c r="C801" s="5"/>
      <c r="D801" s="5"/>
      <c r="E801" s="5" t="s">
        <v>90</v>
      </c>
      <c r="F801" s="8" t="str">
        <f>VLOOKUP(E801,Mapping!$A$1:$C$71,3,0)</f>
        <v>Apple Search</v>
      </c>
      <c r="G801" s="8" t="str">
        <f>VLOOKUP(E801,Mapping!$A$2:$B$207,2,0)</f>
        <v>Apple Search</v>
      </c>
      <c r="H801" s="1" t="s">
        <v>658</v>
      </c>
      <c r="I801" s="2">
        <v>44413</v>
      </c>
      <c r="J801" s="126" t="str">
        <f>VLOOKUP(I801,Mapping!$H$2:$I$215,2,0)</f>
        <v>Post</v>
      </c>
      <c r="K801" s="127">
        <f>VLOOKUP(I801,Mapping!$H$2:$J$215,3,0)</f>
        <v>0</v>
      </c>
      <c r="L801" s="1">
        <v>0</v>
      </c>
      <c r="M801" s="4" t="s">
        <v>85</v>
      </c>
    </row>
    <row r="802" spans="1:13" x14ac:dyDescent="0.35">
      <c r="A802" s="5" t="s">
        <v>36</v>
      </c>
      <c r="B802" s="5" t="s">
        <v>35</v>
      </c>
      <c r="C802" s="5"/>
      <c r="D802" s="5"/>
      <c r="E802" s="5" t="s">
        <v>90</v>
      </c>
      <c r="F802" s="8" t="str">
        <f>VLOOKUP(E802,Mapping!$A$1:$C$71,3,0)</f>
        <v>Apple Search</v>
      </c>
      <c r="G802" s="8" t="str">
        <f>VLOOKUP(E802,Mapping!$A$2:$B$207,2,0)</f>
        <v>Apple Search</v>
      </c>
      <c r="H802" s="1" t="s">
        <v>658</v>
      </c>
      <c r="I802" s="2">
        <v>44414</v>
      </c>
      <c r="J802" s="126" t="str">
        <f>VLOOKUP(I802,Mapping!$H$2:$I$215,2,0)</f>
        <v>Post</v>
      </c>
      <c r="K802" s="127">
        <f>VLOOKUP(I802,Mapping!$H$2:$J$215,3,0)</f>
        <v>0</v>
      </c>
      <c r="L802" s="1">
        <v>0</v>
      </c>
      <c r="M802" s="4" t="s">
        <v>85</v>
      </c>
    </row>
    <row r="803" spans="1:13" x14ac:dyDescent="0.35">
      <c r="A803" s="5" t="s">
        <v>36</v>
      </c>
      <c r="B803" s="5" t="s">
        <v>35</v>
      </c>
      <c r="C803" s="5"/>
      <c r="D803" s="5"/>
      <c r="E803" s="5" t="s">
        <v>90</v>
      </c>
      <c r="F803" s="8" t="str">
        <f>VLOOKUP(E803,Mapping!$A$1:$C$71,3,0)</f>
        <v>Apple Search</v>
      </c>
      <c r="G803" s="8" t="str">
        <f>VLOOKUP(E803,Mapping!$A$2:$B$207,2,0)</f>
        <v>Apple Search</v>
      </c>
      <c r="H803" s="1" t="s">
        <v>658</v>
      </c>
      <c r="I803" s="2">
        <v>44415</v>
      </c>
      <c r="J803" s="126" t="str">
        <f>VLOOKUP(I803,Mapping!$H$2:$I$215,2,0)</f>
        <v>Post</v>
      </c>
      <c r="K803" s="127">
        <f>VLOOKUP(I803,Mapping!$H$2:$J$215,3,0)</f>
        <v>0</v>
      </c>
      <c r="L803" s="1">
        <v>0</v>
      </c>
      <c r="M803" s="4" t="s">
        <v>85</v>
      </c>
    </row>
    <row r="804" spans="1:13" x14ac:dyDescent="0.35">
      <c r="A804" s="5" t="s">
        <v>36</v>
      </c>
      <c r="B804" s="5" t="s">
        <v>35</v>
      </c>
      <c r="C804" s="5"/>
      <c r="D804" s="5"/>
      <c r="E804" s="5" t="s">
        <v>90</v>
      </c>
      <c r="F804" s="8" t="str">
        <f>VLOOKUP(E804,Mapping!$A$1:$C$71,3,0)</f>
        <v>Apple Search</v>
      </c>
      <c r="G804" s="8" t="str">
        <f>VLOOKUP(E804,Mapping!$A$2:$B$207,2,0)</f>
        <v>Apple Search</v>
      </c>
      <c r="H804" s="1" t="s">
        <v>658</v>
      </c>
      <c r="I804" s="2">
        <v>44416</v>
      </c>
      <c r="J804" s="126" t="str">
        <f>VLOOKUP(I804,Mapping!$H$2:$I$215,2,0)</f>
        <v>Post</v>
      </c>
      <c r="K804" s="127">
        <f>VLOOKUP(I804,Mapping!$H$2:$J$215,3,0)</f>
        <v>0</v>
      </c>
      <c r="L804" s="1">
        <v>0</v>
      </c>
      <c r="M804" s="4" t="s">
        <v>85</v>
      </c>
    </row>
    <row r="805" spans="1:13" x14ac:dyDescent="0.35">
      <c r="A805" s="5" t="s">
        <v>36</v>
      </c>
      <c r="B805" s="5" t="s">
        <v>35</v>
      </c>
      <c r="C805" s="5"/>
      <c r="D805" s="5"/>
      <c r="E805" s="5" t="s">
        <v>90</v>
      </c>
      <c r="F805" s="8" t="str">
        <f>VLOOKUP(E805,Mapping!$A$1:$C$71,3,0)</f>
        <v>Apple Search</v>
      </c>
      <c r="G805" s="8" t="str">
        <f>VLOOKUP(E805,Mapping!$A$2:$B$207,2,0)</f>
        <v>Apple Search</v>
      </c>
      <c r="H805" s="1" t="s">
        <v>658</v>
      </c>
      <c r="I805" s="2">
        <v>44417</v>
      </c>
      <c r="J805" s="126" t="str">
        <f>VLOOKUP(I805,Mapping!$H$2:$I$215,2,0)</f>
        <v>Post</v>
      </c>
      <c r="K805" s="127">
        <f>VLOOKUP(I805,Mapping!$H$2:$J$215,3,0)</f>
        <v>0</v>
      </c>
      <c r="L805" s="1">
        <v>0</v>
      </c>
      <c r="M805" s="4" t="s">
        <v>85</v>
      </c>
    </row>
    <row r="806" spans="1:13" x14ac:dyDescent="0.35">
      <c r="A806" s="5" t="s">
        <v>36</v>
      </c>
      <c r="B806" s="5" t="s">
        <v>35</v>
      </c>
      <c r="C806" s="5"/>
      <c r="D806" s="5"/>
      <c r="E806" s="5" t="s">
        <v>90</v>
      </c>
      <c r="F806" s="8" t="str">
        <f>VLOOKUP(E806,Mapping!$A$1:$C$71,3,0)</f>
        <v>Apple Search</v>
      </c>
      <c r="G806" s="8" t="str">
        <f>VLOOKUP(E806,Mapping!$A$2:$B$207,2,0)</f>
        <v>Apple Search</v>
      </c>
      <c r="H806" s="1" t="s">
        <v>658</v>
      </c>
      <c r="I806" s="2">
        <v>44418</v>
      </c>
      <c r="J806" s="126" t="str">
        <f>VLOOKUP(I806,Mapping!$H$2:$I$215,2,0)</f>
        <v>Post</v>
      </c>
      <c r="K806" s="127">
        <f>VLOOKUP(I806,Mapping!$H$2:$J$215,3,0)</f>
        <v>0</v>
      </c>
      <c r="L806" s="1">
        <v>0</v>
      </c>
      <c r="M806" s="4" t="s">
        <v>85</v>
      </c>
    </row>
    <row r="807" spans="1:13" x14ac:dyDescent="0.35">
      <c r="A807" s="5" t="s">
        <v>36</v>
      </c>
      <c r="B807" s="5" t="s">
        <v>35</v>
      </c>
      <c r="C807" s="5"/>
      <c r="D807" s="5"/>
      <c r="E807" s="5" t="s">
        <v>90</v>
      </c>
      <c r="F807" s="8" t="str">
        <f>VLOOKUP(E807,Mapping!$A$1:$C$71,3,0)</f>
        <v>Apple Search</v>
      </c>
      <c r="G807" s="8" t="str">
        <f>VLOOKUP(E807,Mapping!$A$2:$B$207,2,0)</f>
        <v>Apple Search</v>
      </c>
      <c r="H807" s="1" t="s">
        <v>658</v>
      </c>
      <c r="I807" s="2">
        <v>44419</v>
      </c>
      <c r="J807" s="126" t="str">
        <f>VLOOKUP(I807,Mapping!$H$2:$I$215,2,0)</f>
        <v>Post</v>
      </c>
      <c r="K807" s="127">
        <f>VLOOKUP(I807,Mapping!$H$2:$J$215,3,0)</f>
        <v>0</v>
      </c>
      <c r="L807" s="1">
        <v>0</v>
      </c>
      <c r="M807" s="4" t="s">
        <v>85</v>
      </c>
    </row>
    <row r="808" spans="1:13" x14ac:dyDescent="0.35">
      <c r="A808" s="5" t="s">
        <v>36</v>
      </c>
      <c r="B808" s="5" t="s">
        <v>35</v>
      </c>
      <c r="C808" s="5"/>
      <c r="D808" s="5"/>
      <c r="E808" s="5" t="s">
        <v>90</v>
      </c>
      <c r="F808" s="8" t="str">
        <f>VLOOKUP(E808,Mapping!$A$1:$C$71,3,0)</f>
        <v>Apple Search</v>
      </c>
      <c r="G808" s="8" t="str">
        <f>VLOOKUP(E808,Mapping!$A$2:$B$207,2,0)</f>
        <v>Apple Search</v>
      </c>
      <c r="H808" s="1" t="s">
        <v>658</v>
      </c>
      <c r="I808" s="2">
        <v>44420</v>
      </c>
      <c r="J808" s="126" t="str">
        <f>VLOOKUP(I808,Mapping!$H$2:$I$215,2,0)</f>
        <v>Post</v>
      </c>
      <c r="K808" s="127">
        <f>VLOOKUP(I808,Mapping!$H$2:$J$215,3,0)</f>
        <v>0</v>
      </c>
      <c r="L808" s="1">
        <v>0</v>
      </c>
      <c r="M808" s="4" t="s">
        <v>85</v>
      </c>
    </row>
    <row r="809" spans="1:13" x14ac:dyDescent="0.35">
      <c r="A809" s="5" t="s">
        <v>36</v>
      </c>
      <c r="B809" s="5" t="s">
        <v>35</v>
      </c>
      <c r="C809" s="5"/>
      <c r="D809" s="5"/>
      <c r="E809" s="5" t="s">
        <v>90</v>
      </c>
      <c r="F809" s="8" t="str">
        <f>VLOOKUP(E809,Mapping!$A$1:$C$71,3,0)</f>
        <v>Apple Search</v>
      </c>
      <c r="G809" s="8" t="str">
        <f>VLOOKUP(E809,Mapping!$A$2:$B$207,2,0)</f>
        <v>Apple Search</v>
      </c>
      <c r="H809" s="1" t="s">
        <v>658</v>
      </c>
      <c r="I809" s="2">
        <v>44421</v>
      </c>
      <c r="J809" s="126" t="str">
        <f>VLOOKUP(I809,Mapping!$H$2:$I$215,2,0)</f>
        <v>Post</v>
      </c>
      <c r="K809" s="127">
        <f>VLOOKUP(I809,Mapping!$H$2:$J$215,3,0)</f>
        <v>0</v>
      </c>
      <c r="L809" s="1">
        <v>0</v>
      </c>
      <c r="M809" s="4" t="s">
        <v>85</v>
      </c>
    </row>
    <row r="810" spans="1:13" x14ac:dyDescent="0.35">
      <c r="A810" s="5" t="s">
        <v>36</v>
      </c>
      <c r="B810" s="5" t="s">
        <v>35</v>
      </c>
      <c r="C810" s="5"/>
      <c r="D810" s="5"/>
      <c r="E810" s="5" t="s">
        <v>90</v>
      </c>
      <c r="F810" s="8" t="str">
        <f>VLOOKUP(E810,Mapping!$A$1:$C$71,3,0)</f>
        <v>Apple Search</v>
      </c>
      <c r="G810" s="8" t="str">
        <f>VLOOKUP(E810,Mapping!$A$2:$B$207,2,0)</f>
        <v>Apple Search</v>
      </c>
      <c r="H810" s="1" t="s">
        <v>658</v>
      </c>
      <c r="I810" s="2">
        <v>44422</v>
      </c>
      <c r="J810" s="126" t="str">
        <f>VLOOKUP(I810,Mapping!$H$2:$I$215,2,0)</f>
        <v>Post</v>
      </c>
      <c r="K810" s="127">
        <f>VLOOKUP(I810,Mapping!$H$2:$J$215,3,0)</f>
        <v>0</v>
      </c>
      <c r="L810" s="1">
        <v>0</v>
      </c>
      <c r="M810" s="4" t="s">
        <v>85</v>
      </c>
    </row>
    <row r="811" spans="1:13" x14ac:dyDescent="0.35">
      <c r="A811" s="5" t="s">
        <v>36</v>
      </c>
      <c r="B811" s="5" t="s">
        <v>35</v>
      </c>
      <c r="C811" s="5"/>
      <c r="D811" s="5"/>
      <c r="E811" s="5" t="s">
        <v>90</v>
      </c>
      <c r="F811" s="8" t="str">
        <f>VLOOKUP(E811,Mapping!$A$1:$C$71,3,0)</f>
        <v>Apple Search</v>
      </c>
      <c r="G811" s="8" t="str">
        <f>VLOOKUP(E811,Mapping!$A$2:$B$207,2,0)</f>
        <v>Apple Search</v>
      </c>
      <c r="H811" s="1" t="s">
        <v>658</v>
      </c>
      <c r="I811" s="2">
        <v>44423</v>
      </c>
      <c r="J811" s="126" t="str">
        <f>VLOOKUP(I811,Mapping!$H$2:$I$215,2,0)</f>
        <v>Post</v>
      </c>
      <c r="K811" s="127">
        <f>VLOOKUP(I811,Mapping!$H$2:$J$215,3,0)</f>
        <v>0</v>
      </c>
      <c r="L811" s="1">
        <v>0</v>
      </c>
      <c r="M811" s="4" t="s">
        <v>85</v>
      </c>
    </row>
    <row r="812" spans="1:13" x14ac:dyDescent="0.35">
      <c r="A812" s="5" t="s">
        <v>36</v>
      </c>
      <c r="B812" s="5" t="s">
        <v>35</v>
      </c>
      <c r="C812" s="5"/>
      <c r="D812" s="5"/>
      <c r="E812" s="5" t="s">
        <v>90</v>
      </c>
      <c r="F812" s="8" t="str">
        <f>VLOOKUP(E812,Mapping!$A$1:$C$71,3,0)</f>
        <v>Apple Search</v>
      </c>
      <c r="G812" s="8" t="str">
        <f>VLOOKUP(E812,Mapping!$A$2:$B$207,2,0)</f>
        <v>Apple Search</v>
      </c>
      <c r="H812" s="1" t="s">
        <v>658</v>
      </c>
      <c r="I812" s="2">
        <v>44424</v>
      </c>
      <c r="J812" s="126" t="str">
        <f>VLOOKUP(I812,Mapping!$H$2:$I$215,2,0)</f>
        <v>Post</v>
      </c>
      <c r="K812" s="127">
        <f>VLOOKUP(I812,Mapping!$H$2:$J$215,3,0)</f>
        <v>0</v>
      </c>
      <c r="L812" s="1">
        <v>0</v>
      </c>
      <c r="M812" s="4" t="s">
        <v>85</v>
      </c>
    </row>
    <row r="813" spans="1:13" x14ac:dyDescent="0.35">
      <c r="A813" s="5" t="s">
        <v>36</v>
      </c>
      <c r="B813" s="5" t="s">
        <v>35</v>
      </c>
      <c r="C813" s="5"/>
      <c r="D813" s="5"/>
      <c r="E813" s="5" t="s">
        <v>90</v>
      </c>
      <c r="F813" s="8" t="str">
        <f>VLOOKUP(E813,Mapping!$A$1:$C$71,3,0)</f>
        <v>Apple Search</v>
      </c>
      <c r="G813" s="8" t="str">
        <f>VLOOKUP(E813,Mapping!$A$2:$B$207,2,0)</f>
        <v>Apple Search</v>
      </c>
      <c r="H813" s="1" t="s">
        <v>658</v>
      </c>
      <c r="I813" s="2">
        <v>44425</v>
      </c>
      <c r="J813" s="126" t="str">
        <f>VLOOKUP(I813,Mapping!$H$2:$I$215,2,0)</f>
        <v>Post</v>
      </c>
      <c r="K813" s="127">
        <f>VLOOKUP(I813,Mapping!$H$2:$J$215,3,0)</f>
        <v>0</v>
      </c>
      <c r="L813" s="1">
        <v>0</v>
      </c>
      <c r="M813" s="4" t="s">
        <v>85</v>
      </c>
    </row>
    <row r="814" spans="1:13" x14ac:dyDescent="0.35">
      <c r="A814" s="5" t="s">
        <v>36</v>
      </c>
      <c r="B814" s="5" t="s">
        <v>35</v>
      </c>
      <c r="C814" s="5"/>
      <c r="D814" s="5"/>
      <c r="E814" s="5" t="s">
        <v>90</v>
      </c>
      <c r="F814" s="8" t="str">
        <f>VLOOKUP(E814,Mapping!$A$1:$C$71,3,0)</f>
        <v>Apple Search</v>
      </c>
      <c r="G814" s="8" t="str">
        <f>VLOOKUP(E814,Mapping!$A$2:$B$207,2,0)</f>
        <v>Apple Search</v>
      </c>
      <c r="H814" s="1" t="s">
        <v>658</v>
      </c>
      <c r="I814" s="2">
        <v>44426</v>
      </c>
      <c r="J814" s="126" t="str">
        <f>VLOOKUP(I814,Mapping!$H$2:$I$215,2,0)</f>
        <v>Post</v>
      </c>
      <c r="K814" s="127">
        <f>VLOOKUP(I814,Mapping!$H$2:$J$215,3,0)</f>
        <v>0</v>
      </c>
      <c r="L814" s="1">
        <v>0</v>
      </c>
      <c r="M814" s="4" t="s">
        <v>85</v>
      </c>
    </row>
    <row r="815" spans="1:13" x14ac:dyDescent="0.35">
      <c r="A815" s="5" t="s">
        <v>36</v>
      </c>
      <c r="B815" s="5" t="s">
        <v>35</v>
      </c>
      <c r="C815" s="5"/>
      <c r="D815" s="5"/>
      <c r="E815" s="5" t="s">
        <v>90</v>
      </c>
      <c r="F815" s="8" t="str">
        <f>VLOOKUP(E815,Mapping!$A$1:$C$71,3,0)</f>
        <v>Apple Search</v>
      </c>
      <c r="G815" s="8" t="str">
        <f>VLOOKUP(E815,Mapping!$A$2:$B$207,2,0)</f>
        <v>Apple Search</v>
      </c>
      <c r="H815" s="1" t="s">
        <v>658</v>
      </c>
      <c r="I815" s="2">
        <v>44427</v>
      </c>
      <c r="J815" s="126" t="str">
        <f>VLOOKUP(I815,Mapping!$H$2:$I$215,2,0)</f>
        <v>Post</v>
      </c>
      <c r="K815" s="127">
        <f>VLOOKUP(I815,Mapping!$H$2:$J$215,3,0)</f>
        <v>0</v>
      </c>
      <c r="L815" s="1">
        <v>0</v>
      </c>
      <c r="M815" s="4" t="s">
        <v>85</v>
      </c>
    </row>
    <row r="816" spans="1:13" x14ac:dyDescent="0.35">
      <c r="A816" s="5" t="s">
        <v>36</v>
      </c>
      <c r="B816" s="5" t="s">
        <v>35</v>
      </c>
      <c r="C816" s="5"/>
      <c r="D816" s="5"/>
      <c r="E816" s="5" t="s">
        <v>90</v>
      </c>
      <c r="F816" s="8" t="str">
        <f>VLOOKUP(E816,Mapping!$A$1:$C$71,3,0)</f>
        <v>Apple Search</v>
      </c>
      <c r="G816" s="8" t="str">
        <f>VLOOKUP(E816,Mapping!$A$2:$B$207,2,0)</f>
        <v>Apple Search</v>
      </c>
      <c r="H816" s="1" t="s">
        <v>658</v>
      </c>
      <c r="I816" s="2">
        <v>44428</v>
      </c>
      <c r="J816" s="126" t="str">
        <f>VLOOKUP(I816,Mapping!$H$2:$I$215,2,0)</f>
        <v>Post</v>
      </c>
      <c r="K816" s="127">
        <f>VLOOKUP(I816,Mapping!$H$2:$J$215,3,0)</f>
        <v>0</v>
      </c>
      <c r="L816" s="1">
        <v>0</v>
      </c>
      <c r="M816" s="4" t="s">
        <v>85</v>
      </c>
    </row>
    <row r="817" spans="1:13" x14ac:dyDescent="0.35">
      <c r="A817" s="5" t="s">
        <v>36</v>
      </c>
      <c r="B817" s="5" t="s">
        <v>35</v>
      </c>
      <c r="C817" s="5"/>
      <c r="D817" s="5"/>
      <c r="E817" s="5" t="s">
        <v>90</v>
      </c>
      <c r="F817" s="8" t="str">
        <f>VLOOKUP(E817,Mapping!$A$1:$C$71,3,0)</f>
        <v>Apple Search</v>
      </c>
      <c r="G817" s="8" t="str">
        <f>VLOOKUP(E817,Mapping!$A$2:$B$207,2,0)</f>
        <v>Apple Search</v>
      </c>
      <c r="H817" s="1" t="s">
        <v>658</v>
      </c>
      <c r="I817" s="2">
        <v>44429</v>
      </c>
      <c r="J817" s="126" t="str">
        <f>VLOOKUP(I817,Mapping!$H$2:$I$215,2,0)</f>
        <v>Post</v>
      </c>
      <c r="K817" s="127">
        <f>VLOOKUP(I817,Mapping!$H$2:$J$215,3,0)</f>
        <v>0</v>
      </c>
      <c r="L817" s="1">
        <v>0</v>
      </c>
      <c r="M817" s="4" t="s">
        <v>85</v>
      </c>
    </row>
    <row r="818" spans="1:13" x14ac:dyDescent="0.35">
      <c r="A818" s="5" t="s">
        <v>36</v>
      </c>
      <c r="B818" s="5" t="s">
        <v>35</v>
      </c>
      <c r="C818" s="5"/>
      <c r="D818" s="5"/>
      <c r="E818" s="5" t="s">
        <v>90</v>
      </c>
      <c r="F818" s="8" t="str">
        <f>VLOOKUP(E818,Mapping!$A$1:$C$71,3,0)</f>
        <v>Apple Search</v>
      </c>
      <c r="G818" s="8" t="str">
        <f>VLOOKUP(E818,Mapping!$A$2:$B$207,2,0)</f>
        <v>Apple Search</v>
      </c>
      <c r="H818" s="1" t="s">
        <v>658</v>
      </c>
      <c r="I818" s="2">
        <v>44430</v>
      </c>
      <c r="J818" s="126" t="str">
        <f>VLOOKUP(I818,Mapping!$H$2:$I$215,2,0)</f>
        <v>Post</v>
      </c>
      <c r="K818" s="127">
        <f>VLOOKUP(I818,Mapping!$H$2:$J$215,3,0)</f>
        <v>0</v>
      </c>
      <c r="L818" s="1">
        <v>0</v>
      </c>
      <c r="M818" s="4" t="s">
        <v>85</v>
      </c>
    </row>
    <row r="819" spans="1:13" x14ac:dyDescent="0.35">
      <c r="A819" s="5" t="s">
        <v>36</v>
      </c>
      <c r="B819" s="5" t="s">
        <v>35</v>
      </c>
      <c r="C819" s="5"/>
      <c r="D819" s="5"/>
      <c r="E819" s="5" t="s">
        <v>90</v>
      </c>
      <c r="F819" s="8" t="str">
        <f>VLOOKUP(E819,Mapping!$A$1:$C$71,3,0)</f>
        <v>Apple Search</v>
      </c>
      <c r="G819" s="8" t="str">
        <f>VLOOKUP(E819,Mapping!$A$2:$B$207,2,0)</f>
        <v>Apple Search</v>
      </c>
      <c r="H819" s="1" t="s">
        <v>658</v>
      </c>
      <c r="I819" s="2">
        <v>44431</v>
      </c>
      <c r="J819" s="126" t="str">
        <f>VLOOKUP(I819,Mapping!$H$2:$I$215,2,0)</f>
        <v>Post</v>
      </c>
      <c r="K819" s="127">
        <f>VLOOKUP(I819,Mapping!$H$2:$J$215,3,0)</f>
        <v>0</v>
      </c>
      <c r="L819" s="1">
        <v>0</v>
      </c>
      <c r="M819" s="4" t="s">
        <v>85</v>
      </c>
    </row>
    <row r="820" spans="1:13" x14ac:dyDescent="0.35">
      <c r="A820" s="5" t="s">
        <v>36</v>
      </c>
      <c r="B820" s="5" t="s">
        <v>35</v>
      </c>
      <c r="C820" s="5"/>
      <c r="D820" s="5"/>
      <c r="E820" s="5" t="s">
        <v>90</v>
      </c>
      <c r="F820" s="8" t="str">
        <f>VLOOKUP(E820,Mapping!$A$1:$C$71,3,0)</f>
        <v>Apple Search</v>
      </c>
      <c r="G820" s="8" t="str">
        <f>VLOOKUP(E820,Mapping!$A$2:$B$207,2,0)</f>
        <v>Apple Search</v>
      </c>
      <c r="H820" s="1" t="s">
        <v>658</v>
      </c>
      <c r="I820" s="2">
        <v>44432</v>
      </c>
      <c r="J820" s="126" t="str">
        <f>VLOOKUP(I820,Mapping!$H$2:$I$215,2,0)</f>
        <v>Post</v>
      </c>
      <c r="K820" s="127">
        <f>VLOOKUP(I820,Mapping!$H$2:$J$215,3,0)</f>
        <v>0</v>
      </c>
      <c r="L820" s="1">
        <v>0</v>
      </c>
      <c r="M820" s="4" t="s">
        <v>85</v>
      </c>
    </row>
    <row r="821" spans="1:13" x14ac:dyDescent="0.35">
      <c r="A821" s="5" t="s">
        <v>36</v>
      </c>
      <c r="B821" s="5" t="s">
        <v>35</v>
      </c>
      <c r="C821" s="5"/>
      <c r="D821" s="5"/>
      <c r="E821" s="5" t="s">
        <v>90</v>
      </c>
      <c r="F821" s="8" t="str">
        <f>VLOOKUP(E821,Mapping!$A$1:$C$71,3,0)</f>
        <v>Apple Search</v>
      </c>
      <c r="G821" s="8" t="str">
        <f>VLOOKUP(E821,Mapping!$A$2:$B$207,2,0)</f>
        <v>Apple Search</v>
      </c>
      <c r="H821" s="1" t="s">
        <v>658</v>
      </c>
      <c r="I821" s="2">
        <v>44433</v>
      </c>
      <c r="J821" s="126" t="str">
        <f>VLOOKUP(I821,Mapping!$H$2:$I$215,2,0)</f>
        <v>Post</v>
      </c>
      <c r="K821" s="127">
        <f>VLOOKUP(I821,Mapping!$H$2:$J$215,3,0)</f>
        <v>0</v>
      </c>
      <c r="L821" s="1">
        <v>0</v>
      </c>
      <c r="M821" s="4" t="s">
        <v>85</v>
      </c>
    </row>
    <row r="822" spans="1:13" x14ac:dyDescent="0.35">
      <c r="A822" s="5" t="s">
        <v>36</v>
      </c>
      <c r="B822" s="5" t="s">
        <v>35</v>
      </c>
      <c r="C822" s="5"/>
      <c r="D822" s="5"/>
      <c r="E822" s="5" t="s">
        <v>90</v>
      </c>
      <c r="F822" s="8" t="str">
        <f>VLOOKUP(E822,Mapping!$A$1:$C$71,3,0)</f>
        <v>Apple Search</v>
      </c>
      <c r="G822" s="8" t="str">
        <f>VLOOKUP(E822,Mapping!$A$2:$B$207,2,0)</f>
        <v>Apple Search</v>
      </c>
      <c r="H822" s="1" t="s">
        <v>658</v>
      </c>
      <c r="I822" s="2">
        <v>44434</v>
      </c>
      <c r="J822" s="126" t="str">
        <f>VLOOKUP(I822,Mapping!$H$2:$I$215,2,0)</f>
        <v>Post</v>
      </c>
      <c r="K822" s="127">
        <f>VLOOKUP(I822,Mapping!$H$2:$J$215,3,0)</f>
        <v>0</v>
      </c>
      <c r="L822" s="1">
        <v>0</v>
      </c>
      <c r="M822" s="4" t="s">
        <v>85</v>
      </c>
    </row>
    <row r="823" spans="1:13" x14ac:dyDescent="0.35">
      <c r="A823" s="5" t="s">
        <v>36</v>
      </c>
      <c r="B823" s="5" t="s">
        <v>35</v>
      </c>
      <c r="C823" s="5"/>
      <c r="D823" s="5"/>
      <c r="E823" s="5" t="s">
        <v>90</v>
      </c>
      <c r="F823" s="8" t="str">
        <f>VLOOKUP(E823,Mapping!$A$1:$C$71,3,0)</f>
        <v>Apple Search</v>
      </c>
      <c r="G823" s="8" t="str">
        <f>VLOOKUP(E823,Mapping!$A$2:$B$207,2,0)</f>
        <v>Apple Search</v>
      </c>
      <c r="H823" s="1" t="s">
        <v>658</v>
      </c>
      <c r="I823" s="2">
        <v>44435</v>
      </c>
      <c r="J823" s="126" t="str">
        <f>VLOOKUP(I823,Mapping!$H$2:$I$215,2,0)</f>
        <v>Post</v>
      </c>
      <c r="K823" s="127">
        <f>VLOOKUP(I823,Mapping!$H$2:$J$215,3,0)</f>
        <v>0</v>
      </c>
      <c r="L823" s="1">
        <v>0</v>
      </c>
      <c r="M823" s="4" t="s">
        <v>85</v>
      </c>
    </row>
    <row r="824" spans="1:13" x14ac:dyDescent="0.35">
      <c r="A824" s="5" t="s">
        <v>36</v>
      </c>
      <c r="B824" s="5" t="s">
        <v>35</v>
      </c>
      <c r="C824" s="5"/>
      <c r="D824" s="5"/>
      <c r="E824" s="5" t="s">
        <v>90</v>
      </c>
      <c r="F824" s="8" t="str">
        <f>VLOOKUP(E824,Mapping!$A$1:$C$71,3,0)</f>
        <v>Apple Search</v>
      </c>
      <c r="G824" s="8" t="str">
        <f>VLOOKUP(E824,Mapping!$A$2:$B$207,2,0)</f>
        <v>Apple Search</v>
      </c>
      <c r="H824" s="1" t="s">
        <v>658</v>
      </c>
      <c r="I824" s="2">
        <v>44436</v>
      </c>
      <c r="J824" s="126" t="str">
        <f>VLOOKUP(I824,Mapping!$H$2:$I$215,2,0)</f>
        <v>Post</v>
      </c>
      <c r="K824" s="127">
        <f>VLOOKUP(I824,Mapping!$H$2:$J$215,3,0)</f>
        <v>0</v>
      </c>
      <c r="L824" s="1">
        <v>0</v>
      </c>
      <c r="M824" s="4" t="s">
        <v>85</v>
      </c>
    </row>
    <row r="825" spans="1:13" x14ac:dyDescent="0.35">
      <c r="A825" s="5" t="s">
        <v>36</v>
      </c>
      <c r="B825" s="5" t="s">
        <v>35</v>
      </c>
      <c r="C825" s="5"/>
      <c r="D825" s="5"/>
      <c r="E825" s="5" t="s">
        <v>90</v>
      </c>
      <c r="F825" s="8" t="str">
        <f>VLOOKUP(E825,Mapping!$A$1:$C$71,3,0)</f>
        <v>Apple Search</v>
      </c>
      <c r="G825" s="8" t="str">
        <f>VLOOKUP(E825,Mapping!$A$2:$B$207,2,0)</f>
        <v>Apple Search</v>
      </c>
      <c r="H825" s="1" t="s">
        <v>658</v>
      </c>
      <c r="I825" s="2">
        <v>44437</v>
      </c>
      <c r="J825" s="126" t="str">
        <f>VLOOKUP(I825,Mapping!$H$2:$I$215,2,0)</f>
        <v>Post</v>
      </c>
      <c r="K825" s="127">
        <f>VLOOKUP(I825,Mapping!$H$2:$J$215,3,0)</f>
        <v>0</v>
      </c>
      <c r="L825" s="1">
        <v>0</v>
      </c>
      <c r="M825" s="4" t="s">
        <v>85</v>
      </c>
    </row>
    <row r="826" spans="1:13" x14ac:dyDescent="0.35">
      <c r="A826" s="5" t="s">
        <v>36</v>
      </c>
      <c r="B826" s="5" t="s">
        <v>35</v>
      </c>
      <c r="C826" s="5"/>
      <c r="D826" s="5"/>
      <c r="E826" s="5" t="s">
        <v>90</v>
      </c>
      <c r="F826" s="8" t="str">
        <f>VLOOKUP(E826,Mapping!$A$1:$C$71,3,0)</f>
        <v>Apple Search</v>
      </c>
      <c r="G826" s="8" t="str">
        <f>VLOOKUP(E826,Mapping!$A$2:$B$207,2,0)</f>
        <v>Apple Search</v>
      </c>
      <c r="H826" s="1" t="s">
        <v>658</v>
      </c>
      <c r="I826" s="2">
        <v>44438</v>
      </c>
      <c r="J826" s="126" t="str">
        <f>VLOOKUP(I826,Mapping!$H$2:$I$215,2,0)</f>
        <v>Post</v>
      </c>
      <c r="K826" s="127">
        <f>VLOOKUP(I826,Mapping!$H$2:$J$215,3,0)</f>
        <v>0</v>
      </c>
      <c r="L826" s="1">
        <v>0</v>
      </c>
      <c r="M826" s="4" t="s">
        <v>85</v>
      </c>
    </row>
    <row r="827" spans="1:13" x14ac:dyDescent="0.35">
      <c r="A827" s="5" t="s">
        <v>36</v>
      </c>
      <c r="B827" s="5" t="s">
        <v>35</v>
      </c>
      <c r="C827" s="5"/>
      <c r="D827" s="5"/>
      <c r="E827" s="5" t="s">
        <v>90</v>
      </c>
      <c r="F827" s="8" t="str">
        <f>VLOOKUP(E827,Mapping!$A$1:$C$71,3,0)</f>
        <v>Apple Search</v>
      </c>
      <c r="G827" s="8" t="str">
        <f>VLOOKUP(E827,Mapping!$A$2:$B$207,2,0)</f>
        <v>Apple Search</v>
      </c>
      <c r="H827" s="1" t="s">
        <v>658</v>
      </c>
      <c r="I827" s="2">
        <v>44439</v>
      </c>
      <c r="J827" s="126" t="str">
        <f>VLOOKUP(I827,Mapping!$H$2:$I$215,2,0)</f>
        <v>Post</v>
      </c>
      <c r="K827" s="127">
        <f>VLOOKUP(I827,Mapping!$H$2:$J$215,3,0)</f>
        <v>0</v>
      </c>
      <c r="L827" s="1">
        <v>0</v>
      </c>
      <c r="M827" s="4" t="s">
        <v>85</v>
      </c>
    </row>
    <row r="828" spans="1:13" x14ac:dyDescent="0.35">
      <c r="A828" s="5" t="s">
        <v>36</v>
      </c>
      <c r="B828" s="5" t="s">
        <v>35</v>
      </c>
      <c r="C828" s="5"/>
      <c r="D828" s="5"/>
      <c r="E828" s="5" t="s">
        <v>90</v>
      </c>
      <c r="F828" s="8" t="str">
        <f>VLOOKUP(E828,Mapping!$A$1:$C$71,3,0)</f>
        <v>Apple Search</v>
      </c>
      <c r="G828" s="8" t="str">
        <f>VLOOKUP(E828,Mapping!$A$2:$B$207,2,0)</f>
        <v>Apple Search</v>
      </c>
      <c r="H828" s="1" t="s">
        <v>658</v>
      </c>
      <c r="I828" s="2">
        <v>44440</v>
      </c>
      <c r="J828" s="126" t="str">
        <f>VLOOKUP(I828,Mapping!$H$2:$I$215,2,0)</f>
        <v>Post</v>
      </c>
      <c r="K828" s="127">
        <f>VLOOKUP(I828,Mapping!$H$2:$J$215,3,0)</f>
        <v>0</v>
      </c>
      <c r="L828" s="1">
        <v>0</v>
      </c>
      <c r="M828" s="4" t="s">
        <v>85</v>
      </c>
    </row>
    <row r="829" spans="1:13" x14ac:dyDescent="0.35">
      <c r="A829" s="5" t="s">
        <v>36</v>
      </c>
      <c r="B829" s="5" t="s">
        <v>35</v>
      </c>
      <c r="C829" s="5"/>
      <c r="D829" s="5"/>
      <c r="E829" s="5" t="s">
        <v>90</v>
      </c>
      <c r="F829" s="8" t="str">
        <f>VLOOKUP(E829,Mapping!$A$1:$C$71,3,0)</f>
        <v>Apple Search</v>
      </c>
      <c r="G829" s="8" t="str">
        <f>VLOOKUP(E829,Mapping!$A$2:$B$207,2,0)</f>
        <v>Apple Search</v>
      </c>
      <c r="H829" s="1" t="s">
        <v>658</v>
      </c>
      <c r="I829" s="2">
        <v>44441</v>
      </c>
      <c r="J829" s="126" t="str">
        <f>VLOOKUP(I829,Mapping!$H$2:$I$215,2,0)</f>
        <v>Post</v>
      </c>
      <c r="K829" s="127">
        <f>VLOOKUP(I829,Mapping!$H$2:$J$215,3,0)</f>
        <v>0</v>
      </c>
      <c r="L829" s="1">
        <v>0</v>
      </c>
      <c r="M829" s="4" t="s">
        <v>85</v>
      </c>
    </row>
    <row r="830" spans="1:13" x14ac:dyDescent="0.35">
      <c r="A830" s="5" t="s">
        <v>36</v>
      </c>
      <c r="B830" s="5" t="s">
        <v>35</v>
      </c>
      <c r="C830" s="5"/>
      <c r="D830" s="5"/>
      <c r="E830" s="5" t="s">
        <v>90</v>
      </c>
      <c r="F830" s="8" t="str">
        <f>VLOOKUP(E830,Mapping!$A$1:$C$71,3,0)</f>
        <v>Apple Search</v>
      </c>
      <c r="G830" s="8" t="str">
        <f>VLOOKUP(E830,Mapping!$A$2:$B$207,2,0)</f>
        <v>Apple Search</v>
      </c>
      <c r="H830" s="1" t="s">
        <v>658</v>
      </c>
      <c r="I830" s="2">
        <v>44442</v>
      </c>
      <c r="J830" s="126" t="str">
        <f>VLOOKUP(I830,Mapping!$H$2:$I$215,2,0)</f>
        <v>Post</v>
      </c>
      <c r="K830" s="127">
        <f>VLOOKUP(I830,Mapping!$H$2:$J$215,3,0)</f>
        <v>0</v>
      </c>
      <c r="L830" s="1">
        <v>0</v>
      </c>
      <c r="M830" s="4" t="s">
        <v>85</v>
      </c>
    </row>
    <row r="831" spans="1:13" x14ac:dyDescent="0.35">
      <c r="A831" s="5" t="s">
        <v>36</v>
      </c>
      <c r="B831" s="5" t="s">
        <v>35</v>
      </c>
      <c r="C831" s="5"/>
      <c r="D831" s="5"/>
      <c r="E831" s="5" t="s">
        <v>90</v>
      </c>
      <c r="F831" s="8" t="str">
        <f>VLOOKUP(E831,Mapping!$A$1:$C$71,3,0)</f>
        <v>Apple Search</v>
      </c>
      <c r="G831" s="8" t="str">
        <f>VLOOKUP(E831,Mapping!$A$2:$B$207,2,0)</f>
        <v>Apple Search</v>
      </c>
      <c r="H831" s="1" t="s">
        <v>658</v>
      </c>
      <c r="I831" s="2">
        <v>44443</v>
      </c>
      <c r="J831" s="126" t="str">
        <f>VLOOKUP(I831,Mapping!$H$2:$I$215,2,0)</f>
        <v>Post</v>
      </c>
      <c r="K831" s="127">
        <f>VLOOKUP(I831,Mapping!$H$2:$J$215,3,0)</f>
        <v>0</v>
      </c>
      <c r="L831" s="1">
        <v>0</v>
      </c>
      <c r="M831" s="4" t="s">
        <v>85</v>
      </c>
    </row>
    <row r="832" spans="1:13" x14ac:dyDescent="0.35">
      <c r="A832" s="5" t="s">
        <v>36</v>
      </c>
      <c r="B832" s="5" t="s">
        <v>35</v>
      </c>
      <c r="C832" s="5"/>
      <c r="D832" s="5"/>
      <c r="E832" s="5" t="s">
        <v>90</v>
      </c>
      <c r="F832" s="8" t="str">
        <f>VLOOKUP(E832,Mapping!$A$1:$C$71,3,0)</f>
        <v>Apple Search</v>
      </c>
      <c r="G832" s="8" t="str">
        <f>VLOOKUP(E832,Mapping!$A$2:$B$207,2,0)</f>
        <v>Apple Search</v>
      </c>
      <c r="H832" s="1" t="s">
        <v>658</v>
      </c>
      <c r="I832" s="2">
        <v>44444</v>
      </c>
      <c r="J832" s="126" t="str">
        <f>VLOOKUP(I832,Mapping!$H$2:$I$215,2,0)</f>
        <v>Post</v>
      </c>
      <c r="K832" s="127">
        <f>VLOOKUP(I832,Mapping!$H$2:$J$215,3,0)</f>
        <v>0</v>
      </c>
      <c r="L832" s="1">
        <v>0</v>
      </c>
      <c r="M832" s="4" t="s">
        <v>85</v>
      </c>
    </row>
    <row r="833" spans="1:13" x14ac:dyDescent="0.35">
      <c r="A833" s="5" t="s">
        <v>36</v>
      </c>
      <c r="B833" s="5" t="s">
        <v>35</v>
      </c>
      <c r="C833" s="5"/>
      <c r="D833" s="5"/>
      <c r="E833" s="5" t="s">
        <v>90</v>
      </c>
      <c r="F833" s="8" t="str">
        <f>VLOOKUP(E833,Mapping!$A$1:$C$71,3,0)</f>
        <v>Apple Search</v>
      </c>
      <c r="G833" s="8" t="str">
        <f>VLOOKUP(E833,Mapping!$A$2:$B$207,2,0)</f>
        <v>Apple Search</v>
      </c>
      <c r="H833" s="1" t="s">
        <v>658</v>
      </c>
      <c r="I833" s="2">
        <v>44445</v>
      </c>
      <c r="J833" s="126" t="str">
        <f>VLOOKUP(I833,Mapping!$H$2:$I$215,2,0)</f>
        <v>Post</v>
      </c>
      <c r="K833" s="127">
        <f>VLOOKUP(I833,Mapping!$H$2:$J$215,3,0)</f>
        <v>0</v>
      </c>
      <c r="L833" s="1">
        <v>0</v>
      </c>
      <c r="M833" s="4" t="s">
        <v>85</v>
      </c>
    </row>
    <row r="834" spans="1:13" x14ac:dyDescent="0.35">
      <c r="A834" s="5" t="s">
        <v>36</v>
      </c>
      <c r="B834" s="5" t="s">
        <v>35</v>
      </c>
      <c r="C834" s="5"/>
      <c r="D834" s="5"/>
      <c r="E834" s="5" t="s">
        <v>90</v>
      </c>
      <c r="F834" s="8" t="str">
        <f>VLOOKUP(E834,Mapping!$A$1:$C$71,3,0)</f>
        <v>Apple Search</v>
      </c>
      <c r="G834" s="8" t="str">
        <f>VLOOKUP(E834,Mapping!$A$2:$B$207,2,0)</f>
        <v>Apple Search</v>
      </c>
      <c r="H834" s="1" t="s">
        <v>658</v>
      </c>
      <c r="I834" s="2">
        <v>44446</v>
      </c>
      <c r="J834" s="126" t="str">
        <f>VLOOKUP(I834,Mapping!$H$2:$I$215,2,0)</f>
        <v>Post</v>
      </c>
      <c r="K834" s="127">
        <f>VLOOKUP(I834,Mapping!$H$2:$J$215,3,0)</f>
        <v>0</v>
      </c>
      <c r="L834" s="1">
        <v>0</v>
      </c>
      <c r="M834" s="4" t="s">
        <v>85</v>
      </c>
    </row>
    <row r="835" spans="1:13" x14ac:dyDescent="0.35">
      <c r="A835" s="5" t="s">
        <v>36</v>
      </c>
      <c r="B835" s="5" t="s">
        <v>35</v>
      </c>
      <c r="C835" s="5"/>
      <c r="D835" s="5"/>
      <c r="E835" s="5" t="s">
        <v>90</v>
      </c>
      <c r="F835" s="8" t="str">
        <f>VLOOKUP(E835,Mapping!$A$1:$C$71,3,0)</f>
        <v>Apple Search</v>
      </c>
      <c r="G835" s="8" t="str">
        <f>VLOOKUP(E835,Mapping!$A$2:$B$207,2,0)</f>
        <v>Apple Search</v>
      </c>
      <c r="H835" s="1" t="s">
        <v>658</v>
      </c>
      <c r="I835" s="2">
        <v>44447</v>
      </c>
      <c r="J835" s="126" t="str">
        <f>VLOOKUP(I835,Mapping!$H$2:$I$215,2,0)</f>
        <v>Post</v>
      </c>
      <c r="K835" s="127">
        <f>VLOOKUP(I835,Mapping!$H$2:$J$215,3,0)</f>
        <v>0</v>
      </c>
      <c r="L835" s="1">
        <v>0</v>
      </c>
      <c r="M835" s="4" t="s">
        <v>85</v>
      </c>
    </row>
    <row r="836" spans="1:13" x14ac:dyDescent="0.35">
      <c r="A836" s="5" t="s">
        <v>36</v>
      </c>
      <c r="B836" s="5" t="s">
        <v>35</v>
      </c>
      <c r="C836" s="5"/>
      <c r="D836" s="5"/>
      <c r="E836" s="5" t="s">
        <v>90</v>
      </c>
      <c r="F836" s="8" t="str">
        <f>VLOOKUP(E836,Mapping!$A$1:$C$71,3,0)</f>
        <v>Apple Search</v>
      </c>
      <c r="G836" s="8" t="str">
        <f>VLOOKUP(E836,Mapping!$A$2:$B$207,2,0)</f>
        <v>Apple Search</v>
      </c>
      <c r="H836" s="1" t="s">
        <v>658</v>
      </c>
      <c r="I836" s="2">
        <v>44448</v>
      </c>
      <c r="J836" s="126" t="str">
        <f>VLOOKUP(I836,Mapping!$H$2:$I$215,2,0)</f>
        <v>Post</v>
      </c>
      <c r="K836" s="127">
        <f>VLOOKUP(I836,Mapping!$H$2:$J$215,3,0)</f>
        <v>0</v>
      </c>
      <c r="L836" s="1">
        <v>0</v>
      </c>
      <c r="M836" s="4" t="s">
        <v>85</v>
      </c>
    </row>
    <row r="837" spans="1:13" x14ac:dyDescent="0.35">
      <c r="A837" s="5" t="s">
        <v>36</v>
      </c>
      <c r="B837" s="5" t="s">
        <v>35</v>
      </c>
      <c r="C837" s="5"/>
      <c r="D837" s="5"/>
      <c r="E837" s="5" t="s">
        <v>90</v>
      </c>
      <c r="F837" s="8" t="str">
        <f>VLOOKUP(E837,Mapping!$A$1:$C$71,3,0)</f>
        <v>Apple Search</v>
      </c>
      <c r="G837" s="8" t="str">
        <f>VLOOKUP(E837,Mapping!$A$2:$B$207,2,0)</f>
        <v>Apple Search</v>
      </c>
      <c r="H837" s="1" t="s">
        <v>658</v>
      </c>
      <c r="I837" s="2">
        <v>44449</v>
      </c>
      <c r="J837" s="126" t="str">
        <f>VLOOKUP(I837,Mapping!$H$2:$I$215,2,0)</f>
        <v>Post</v>
      </c>
      <c r="K837" s="127">
        <f>VLOOKUP(I837,Mapping!$H$2:$J$215,3,0)</f>
        <v>0</v>
      </c>
      <c r="L837" s="1">
        <v>0</v>
      </c>
      <c r="M837" s="4" t="s">
        <v>85</v>
      </c>
    </row>
    <row r="838" spans="1:13" x14ac:dyDescent="0.35">
      <c r="A838" s="5" t="s">
        <v>36</v>
      </c>
      <c r="B838" s="5" t="s">
        <v>35</v>
      </c>
      <c r="C838" s="5"/>
      <c r="D838" s="5"/>
      <c r="E838" s="5" t="s">
        <v>90</v>
      </c>
      <c r="F838" s="8" t="str">
        <f>VLOOKUP(E838,Mapping!$A$1:$C$71,3,0)</f>
        <v>Apple Search</v>
      </c>
      <c r="G838" s="8" t="str">
        <f>VLOOKUP(E838,Mapping!$A$2:$B$207,2,0)</f>
        <v>Apple Search</v>
      </c>
      <c r="H838" s="1" t="s">
        <v>658</v>
      </c>
      <c r="I838" s="2">
        <v>44450</v>
      </c>
      <c r="J838" s="126" t="str">
        <f>VLOOKUP(I838,Mapping!$H$2:$I$215,2,0)</f>
        <v>Post</v>
      </c>
      <c r="K838" s="127">
        <f>VLOOKUP(I838,Mapping!$H$2:$J$215,3,0)</f>
        <v>0</v>
      </c>
      <c r="L838" s="1">
        <v>0</v>
      </c>
      <c r="M838" s="4" t="s">
        <v>85</v>
      </c>
    </row>
    <row r="839" spans="1:13" x14ac:dyDescent="0.35">
      <c r="A839" s="5" t="s">
        <v>36</v>
      </c>
      <c r="B839" s="5" t="s">
        <v>35</v>
      </c>
      <c r="C839" s="5"/>
      <c r="D839" s="5"/>
      <c r="E839" s="5" t="s">
        <v>90</v>
      </c>
      <c r="F839" s="8" t="str">
        <f>VLOOKUP(E839,Mapping!$A$1:$C$71,3,0)</f>
        <v>Apple Search</v>
      </c>
      <c r="G839" s="8" t="str">
        <f>VLOOKUP(E839,Mapping!$A$2:$B$207,2,0)</f>
        <v>Apple Search</v>
      </c>
      <c r="H839" s="1" t="s">
        <v>658</v>
      </c>
      <c r="I839" s="2">
        <v>44451</v>
      </c>
      <c r="J839" s="126" t="str">
        <f>VLOOKUP(I839,Mapping!$H$2:$I$215,2,0)</f>
        <v>Post</v>
      </c>
      <c r="K839" s="127">
        <f>VLOOKUP(I839,Mapping!$H$2:$J$215,3,0)</f>
        <v>0</v>
      </c>
      <c r="L839" s="1">
        <v>0</v>
      </c>
      <c r="M839" s="4" t="s">
        <v>85</v>
      </c>
    </row>
    <row r="840" spans="1:13" x14ac:dyDescent="0.35">
      <c r="A840" s="5" t="s">
        <v>36</v>
      </c>
      <c r="B840" s="5" t="s">
        <v>35</v>
      </c>
      <c r="C840" s="5"/>
      <c r="D840" s="5"/>
      <c r="E840" s="5" t="s">
        <v>90</v>
      </c>
      <c r="F840" s="8" t="str">
        <f>VLOOKUP(E840,Mapping!$A$1:$C$71,3,0)</f>
        <v>Apple Search</v>
      </c>
      <c r="G840" s="8" t="str">
        <f>VLOOKUP(E840,Mapping!$A$2:$B$207,2,0)</f>
        <v>Apple Search</v>
      </c>
      <c r="H840" s="1" t="s">
        <v>658</v>
      </c>
      <c r="I840" s="2">
        <v>44452</v>
      </c>
      <c r="J840" s="126" t="str">
        <f>VLOOKUP(I840,Mapping!$H$2:$I$215,2,0)</f>
        <v>Post</v>
      </c>
      <c r="K840" s="127">
        <f>VLOOKUP(I840,Mapping!$H$2:$J$215,3,0)</f>
        <v>0</v>
      </c>
      <c r="L840" s="1">
        <v>0</v>
      </c>
      <c r="M840" s="4" t="s">
        <v>85</v>
      </c>
    </row>
    <row r="841" spans="1:13" x14ac:dyDescent="0.35">
      <c r="A841" s="5" t="s">
        <v>36</v>
      </c>
      <c r="B841" s="5" t="s">
        <v>35</v>
      </c>
      <c r="C841" s="5"/>
      <c r="D841" s="5"/>
      <c r="E841" s="5" t="s">
        <v>90</v>
      </c>
      <c r="F841" s="8" t="str">
        <f>VLOOKUP(E841,Mapping!$A$1:$C$71,3,0)</f>
        <v>Apple Search</v>
      </c>
      <c r="G841" s="8" t="str">
        <f>VLOOKUP(E841,Mapping!$A$2:$B$207,2,0)</f>
        <v>Apple Search</v>
      </c>
      <c r="H841" s="1" t="s">
        <v>658</v>
      </c>
      <c r="I841" s="2">
        <v>44453</v>
      </c>
      <c r="J841" s="126" t="str">
        <f>VLOOKUP(I841,Mapping!$H$2:$I$215,2,0)</f>
        <v>Post</v>
      </c>
      <c r="K841" s="127">
        <f>VLOOKUP(I841,Mapping!$H$2:$J$215,3,0)</f>
        <v>0</v>
      </c>
      <c r="L841" s="1">
        <v>0</v>
      </c>
      <c r="M841" s="4" t="s">
        <v>85</v>
      </c>
    </row>
    <row r="842" spans="1:13" x14ac:dyDescent="0.35">
      <c r="A842" s="5" t="s">
        <v>36</v>
      </c>
      <c r="B842" s="5" t="s">
        <v>35</v>
      </c>
      <c r="C842" s="5"/>
      <c r="D842" s="5"/>
      <c r="E842" s="5" t="s">
        <v>90</v>
      </c>
      <c r="F842" s="8" t="str">
        <f>VLOOKUP(E842,Mapping!$A$1:$C$71,3,0)</f>
        <v>Apple Search</v>
      </c>
      <c r="G842" s="8" t="str">
        <f>VLOOKUP(E842,Mapping!$A$2:$B$207,2,0)</f>
        <v>Apple Search</v>
      </c>
      <c r="H842" s="1" t="s">
        <v>658</v>
      </c>
      <c r="I842" s="2">
        <v>44454</v>
      </c>
      <c r="J842" s="126" t="str">
        <f>VLOOKUP(I842,Mapping!$H$2:$I$215,2,0)</f>
        <v>Post</v>
      </c>
      <c r="K842" s="127">
        <f>VLOOKUP(I842,Mapping!$H$2:$J$215,3,0)</f>
        <v>0</v>
      </c>
      <c r="L842" s="1">
        <v>0</v>
      </c>
      <c r="M842" s="4" t="s">
        <v>85</v>
      </c>
    </row>
    <row r="843" spans="1:13" x14ac:dyDescent="0.35">
      <c r="A843" s="5" t="s">
        <v>36</v>
      </c>
      <c r="B843" s="5" t="s">
        <v>35</v>
      </c>
      <c r="C843" s="5"/>
      <c r="D843" s="5"/>
      <c r="E843" s="5" t="s">
        <v>90</v>
      </c>
      <c r="F843" s="8" t="str">
        <f>VLOOKUP(E843,Mapping!$A$1:$C$71,3,0)</f>
        <v>Apple Search</v>
      </c>
      <c r="G843" s="8" t="str">
        <f>VLOOKUP(E843,Mapping!$A$2:$B$207,2,0)</f>
        <v>Apple Search</v>
      </c>
      <c r="H843" s="1" t="s">
        <v>658</v>
      </c>
      <c r="I843" s="2">
        <v>44455</v>
      </c>
      <c r="J843" s="126" t="str">
        <f>VLOOKUP(I843,Mapping!$H$2:$I$215,2,0)</f>
        <v>Post</v>
      </c>
      <c r="K843" s="127">
        <f>VLOOKUP(I843,Mapping!$H$2:$J$215,3,0)</f>
        <v>0</v>
      </c>
      <c r="L843" s="1">
        <v>0</v>
      </c>
      <c r="M843" s="4" t="s">
        <v>85</v>
      </c>
    </row>
    <row r="844" spans="1:13" x14ac:dyDescent="0.35">
      <c r="A844" s="5" t="s">
        <v>36</v>
      </c>
      <c r="B844" s="5" t="s">
        <v>35</v>
      </c>
      <c r="C844" s="5"/>
      <c r="D844" s="5"/>
      <c r="E844" s="5" t="s">
        <v>90</v>
      </c>
      <c r="F844" s="8" t="str">
        <f>VLOOKUP(E844,Mapping!$A$1:$C$71,3,0)</f>
        <v>Apple Search</v>
      </c>
      <c r="G844" s="8" t="str">
        <f>VLOOKUP(E844,Mapping!$A$2:$B$207,2,0)</f>
        <v>Apple Search</v>
      </c>
      <c r="H844" s="1" t="s">
        <v>658</v>
      </c>
      <c r="I844" s="2">
        <v>44456</v>
      </c>
      <c r="J844" s="126" t="str">
        <f>VLOOKUP(I844,Mapping!$H$2:$I$215,2,0)</f>
        <v>Post</v>
      </c>
      <c r="K844" s="127">
        <f>VLOOKUP(I844,Mapping!$H$2:$J$215,3,0)</f>
        <v>0</v>
      </c>
      <c r="L844" s="1">
        <v>0</v>
      </c>
      <c r="M844" s="4" t="s">
        <v>85</v>
      </c>
    </row>
    <row r="845" spans="1:13" x14ac:dyDescent="0.35">
      <c r="A845" s="5" t="s">
        <v>36</v>
      </c>
      <c r="B845" s="5" t="s">
        <v>35</v>
      </c>
      <c r="C845" s="5"/>
      <c r="D845" s="5"/>
      <c r="E845" s="5" t="s">
        <v>90</v>
      </c>
      <c r="F845" s="8" t="str">
        <f>VLOOKUP(E845,Mapping!$A$1:$C$71,3,0)</f>
        <v>Apple Search</v>
      </c>
      <c r="G845" s="8" t="str">
        <f>VLOOKUP(E845,Mapping!$A$2:$B$207,2,0)</f>
        <v>Apple Search</v>
      </c>
      <c r="H845" s="1" t="s">
        <v>658</v>
      </c>
      <c r="I845" s="2">
        <v>44457</v>
      </c>
      <c r="J845" s="126" t="str">
        <f>VLOOKUP(I845,Mapping!$H$2:$I$215,2,0)</f>
        <v>Post</v>
      </c>
      <c r="K845" s="127">
        <f>VLOOKUP(I845,Mapping!$H$2:$J$215,3,0)</f>
        <v>0</v>
      </c>
      <c r="L845" s="1">
        <v>0</v>
      </c>
      <c r="M845" s="4" t="s">
        <v>85</v>
      </c>
    </row>
    <row r="846" spans="1:13" x14ac:dyDescent="0.35">
      <c r="A846" s="5" t="s">
        <v>36</v>
      </c>
      <c r="B846" s="5" t="s">
        <v>35</v>
      </c>
      <c r="C846" s="5"/>
      <c r="D846" s="5"/>
      <c r="E846" s="5" t="s">
        <v>90</v>
      </c>
      <c r="F846" s="8" t="str">
        <f>VLOOKUP(E846,Mapping!$A$1:$C$71,3,0)</f>
        <v>Apple Search</v>
      </c>
      <c r="G846" s="8" t="str">
        <f>VLOOKUP(E846,Mapping!$A$2:$B$207,2,0)</f>
        <v>Apple Search</v>
      </c>
      <c r="H846" s="1" t="s">
        <v>658</v>
      </c>
      <c r="I846" s="2">
        <v>44458</v>
      </c>
      <c r="J846" s="126" t="str">
        <f>VLOOKUP(I846,Mapping!$H$2:$I$215,2,0)</f>
        <v>Post</v>
      </c>
      <c r="K846" s="127">
        <f>VLOOKUP(I846,Mapping!$H$2:$J$215,3,0)</f>
        <v>0</v>
      </c>
      <c r="L846" s="1">
        <v>0</v>
      </c>
      <c r="M846" s="4" t="s">
        <v>85</v>
      </c>
    </row>
    <row r="847" spans="1:13" x14ac:dyDescent="0.35">
      <c r="A847" s="5" t="s">
        <v>36</v>
      </c>
      <c r="B847" s="5" t="s">
        <v>35</v>
      </c>
      <c r="C847" s="5"/>
      <c r="D847" s="5"/>
      <c r="E847" s="5" t="s">
        <v>90</v>
      </c>
      <c r="F847" s="8" t="str">
        <f>VLOOKUP(E847,Mapping!$A$1:$C$71,3,0)</f>
        <v>Apple Search</v>
      </c>
      <c r="G847" s="8" t="str">
        <f>VLOOKUP(E847,Mapping!$A$2:$B$207,2,0)</f>
        <v>Apple Search</v>
      </c>
      <c r="H847" s="1" t="s">
        <v>658</v>
      </c>
      <c r="I847" s="2">
        <v>44459</v>
      </c>
      <c r="J847" s="126" t="str">
        <f>VLOOKUP(I847,Mapping!$H$2:$I$215,2,0)</f>
        <v>Post</v>
      </c>
      <c r="K847" s="127">
        <f>VLOOKUP(I847,Mapping!$H$2:$J$215,3,0)</f>
        <v>0</v>
      </c>
      <c r="L847" s="1">
        <v>0</v>
      </c>
      <c r="M847" s="4" t="s">
        <v>85</v>
      </c>
    </row>
    <row r="848" spans="1:13" x14ac:dyDescent="0.35">
      <c r="A848" s="5" t="s">
        <v>36</v>
      </c>
      <c r="B848" s="5" t="s">
        <v>35</v>
      </c>
      <c r="C848" s="5"/>
      <c r="D848" s="5"/>
      <c r="E848" s="5" t="s">
        <v>90</v>
      </c>
      <c r="F848" s="8" t="str">
        <f>VLOOKUP(E848,Mapping!$A$1:$C$71,3,0)</f>
        <v>Apple Search</v>
      </c>
      <c r="G848" s="8" t="str">
        <f>VLOOKUP(E848,Mapping!$A$2:$B$207,2,0)</f>
        <v>Apple Search</v>
      </c>
      <c r="H848" s="1" t="s">
        <v>658</v>
      </c>
      <c r="I848" s="2">
        <v>44460</v>
      </c>
      <c r="J848" s="126" t="str">
        <f>VLOOKUP(I848,Mapping!$H$2:$I$215,2,0)</f>
        <v>Post</v>
      </c>
      <c r="K848" s="127">
        <f>VLOOKUP(I848,Mapping!$H$2:$J$215,3,0)</f>
        <v>0</v>
      </c>
      <c r="L848" s="1">
        <v>0</v>
      </c>
      <c r="M848" s="4" t="s">
        <v>85</v>
      </c>
    </row>
    <row r="849" spans="1:13" x14ac:dyDescent="0.35">
      <c r="A849" s="5" t="s">
        <v>36</v>
      </c>
      <c r="B849" s="5" t="s">
        <v>35</v>
      </c>
      <c r="C849" s="5"/>
      <c r="D849" s="5"/>
      <c r="E849" s="5" t="s">
        <v>90</v>
      </c>
      <c r="F849" s="8" t="str">
        <f>VLOOKUP(E849,Mapping!$A$1:$C$71,3,0)</f>
        <v>Apple Search</v>
      </c>
      <c r="G849" s="8" t="str">
        <f>VLOOKUP(E849,Mapping!$A$2:$B$207,2,0)</f>
        <v>Apple Search</v>
      </c>
      <c r="H849" s="1" t="s">
        <v>658</v>
      </c>
      <c r="I849" s="2">
        <v>44461</v>
      </c>
      <c r="J849" s="126" t="str">
        <f>VLOOKUP(I849,Mapping!$H$2:$I$215,2,0)</f>
        <v>Post</v>
      </c>
      <c r="K849" s="127">
        <f>VLOOKUP(I849,Mapping!$H$2:$J$215,3,0)</f>
        <v>0</v>
      </c>
      <c r="L849" s="1">
        <v>0</v>
      </c>
      <c r="M849" s="4" t="s">
        <v>85</v>
      </c>
    </row>
    <row r="850" spans="1:13" x14ac:dyDescent="0.35">
      <c r="A850" s="5" t="s">
        <v>36</v>
      </c>
      <c r="B850" s="5" t="s">
        <v>35</v>
      </c>
      <c r="C850" s="5"/>
      <c r="D850" s="5"/>
      <c r="E850" s="5" t="s">
        <v>90</v>
      </c>
      <c r="F850" s="8" t="str">
        <f>VLOOKUP(E850,Mapping!$A$1:$C$71,3,0)</f>
        <v>Apple Search</v>
      </c>
      <c r="G850" s="8" t="str">
        <f>VLOOKUP(E850,Mapping!$A$2:$B$207,2,0)</f>
        <v>Apple Search</v>
      </c>
      <c r="H850" s="1" t="s">
        <v>658</v>
      </c>
      <c r="I850" s="2">
        <v>44462</v>
      </c>
      <c r="J850" s="126" t="str">
        <f>VLOOKUP(I850,Mapping!$H$2:$I$215,2,0)</f>
        <v>Post</v>
      </c>
      <c r="K850" s="127">
        <f>VLOOKUP(I850,Mapping!$H$2:$J$215,3,0)</f>
        <v>0</v>
      </c>
      <c r="L850" s="1">
        <v>0</v>
      </c>
      <c r="M850" s="4" t="s">
        <v>85</v>
      </c>
    </row>
    <row r="851" spans="1:13" x14ac:dyDescent="0.35">
      <c r="A851" s="5" t="s">
        <v>36</v>
      </c>
      <c r="B851" s="5" t="s">
        <v>35</v>
      </c>
      <c r="C851" s="5"/>
      <c r="D851" s="5"/>
      <c r="E851" s="5" t="s">
        <v>90</v>
      </c>
      <c r="F851" s="8" t="str">
        <f>VLOOKUP(E851,Mapping!$A$1:$C$71,3,0)</f>
        <v>Apple Search</v>
      </c>
      <c r="G851" s="8" t="str">
        <f>VLOOKUP(E851,Mapping!$A$2:$B$207,2,0)</f>
        <v>Apple Search</v>
      </c>
      <c r="H851" s="1" t="s">
        <v>658</v>
      </c>
      <c r="I851" s="2">
        <v>44463</v>
      </c>
      <c r="J851" s="126" t="str">
        <f>VLOOKUP(I851,Mapping!$H$2:$I$215,2,0)</f>
        <v>Post</v>
      </c>
      <c r="K851" s="127">
        <f>VLOOKUP(I851,Mapping!$H$2:$J$215,3,0)</f>
        <v>0</v>
      </c>
      <c r="L851" s="1">
        <v>0</v>
      </c>
      <c r="M851" s="4" t="s">
        <v>85</v>
      </c>
    </row>
    <row r="852" spans="1:13" x14ac:dyDescent="0.35">
      <c r="A852" s="5" t="s">
        <v>36</v>
      </c>
      <c r="B852" s="5" t="s">
        <v>35</v>
      </c>
      <c r="C852" s="5"/>
      <c r="D852" s="5"/>
      <c r="E852" s="5" t="s">
        <v>90</v>
      </c>
      <c r="F852" s="8" t="str">
        <f>VLOOKUP(E852,Mapping!$A$1:$C$71,3,0)</f>
        <v>Apple Search</v>
      </c>
      <c r="G852" s="8" t="str">
        <f>VLOOKUP(E852,Mapping!$A$2:$B$207,2,0)</f>
        <v>Apple Search</v>
      </c>
      <c r="H852" s="1" t="s">
        <v>658</v>
      </c>
      <c r="I852" s="2">
        <v>44464</v>
      </c>
      <c r="J852" s="126" t="str">
        <f>VLOOKUP(I852,Mapping!$H$2:$I$215,2,0)</f>
        <v>Post</v>
      </c>
      <c r="K852" s="127">
        <f>VLOOKUP(I852,Mapping!$H$2:$J$215,3,0)</f>
        <v>0</v>
      </c>
      <c r="L852" s="1">
        <v>0</v>
      </c>
      <c r="M852" s="4" t="s">
        <v>85</v>
      </c>
    </row>
    <row r="853" spans="1:13" x14ac:dyDescent="0.35">
      <c r="A853" s="5" t="s">
        <v>36</v>
      </c>
      <c r="B853" s="5" t="s">
        <v>35</v>
      </c>
      <c r="C853" s="5"/>
      <c r="D853" s="5"/>
      <c r="E853" s="5" t="s">
        <v>90</v>
      </c>
      <c r="F853" s="8" t="str">
        <f>VLOOKUP(E853,Mapping!$A$1:$C$71,3,0)</f>
        <v>Apple Search</v>
      </c>
      <c r="G853" s="8" t="str">
        <f>VLOOKUP(E853,Mapping!$A$2:$B$207,2,0)</f>
        <v>Apple Search</v>
      </c>
      <c r="H853" s="1" t="s">
        <v>658</v>
      </c>
      <c r="I853" s="2">
        <v>44465</v>
      </c>
      <c r="J853" s="126" t="str">
        <f>VLOOKUP(I853,Mapping!$H$2:$I$215,2,0)</f>
        <v>Post</v>
      </c>
      <c r="K853" s="127">
        <f>VLOOKUP(I853,Mapping!$H$2:$J$215,3,0)</f>
        <v>0</v>
      </c>
      <c r="L853" s="1">
        <v>0</v>
      </c>
      <c r="M853" s="4" t="s">
        <v>85</v>
      </c>
    </row>
    <row r="854" spans="1:13" x14ac:dyDescent="0.35">
      <c r="A854" s="5" t="s">
        <v>36</v>
      </c>
      <c r="B854" s="5" t="s">
        <v>35</v>
      </c>
      <c r="C854" s="5"/>
      <c r="D854" s="5"/>
      <c r="E854" s="5" t="s">
        <v>90</v>
      </c>
      <c r="F854" s="8" t="str">
        <f>VLOOKUP(E854,Mapping!$A$1:$C$71,3,0)</f>
        <v>Apple Search</v>
      </c>
      <c r="G854" s="8" t="str">
        <f>VLOOKUP(E854,Mapping!$A$2:$B$207,2,0)</f>
        <v>Apple Search</v>
      </c>
      <c r="H854" s="1" t="s">
        <v>658</v>
      </c>
      <c r="I854" s="2">
        <v>44466</v>
      </c>
      <c r="J854" s="126" t="str">
        <f>VLOOKUP(I854,Mapping!$H$2:$I$215,2,0)</f>
        <v>Post</v>
      </c>
      <c r="K854" s="127">
        <f>VLOOKUP(I854,Mapping!$H$2:$J$215,3,0)</f>
        <v>0</v>
      </c>
      <c r="L854" s="1">
        <v>0</v>
      </c>
      <c r="M854" s="4" t="s">
        <v>85</v>
      </c>
    </row>
    <row r="855" spans="1:13" x14ac:dyDescent="0.35">
      <c r="A855" s="5" t="s">
        <v>36</v>
      </c>
      <c r="B855" s="5" t="s">
        <v>35</v>
      </c>
      <c r="C855" s="5"/>
      <c r="D855" s="5"/>
      <c r="E855" s="5" t="s">
        <v>90</v>
      </c>
      <c r="F855" s="8" t="str">
        <f>VLOOKUP(E855,Mapping!$A$1:$C$71,3,0)</f>
        <v>Apple Search</v>
      </c>
      <c r="G855" s="8" t="str">
        <f>VLOOKUP(E855,Mapping!$A$2:$B$207,2,0)</f>
        <v>Apple Search</v>
      </c>
      <c r="H855" s="1" t="s">
        <v>658</v>
      </c>
      <c r="I855" s="2">
        <v>44467</v>
      </c>
      <c r="J855" s="126" t="str">
        <f>VLOOKUP(I855,Mapping!$H$2:$I$215,2,0)</f>
        <v>Post</v>
      </c>
      <c r="K855" s="127">
        <f>VLOOKUP(I855,Mapping!$H$2:$J$215,3,0)</f>
        <v>0</v>
      </c>
      <c r="L855" s="1">
        <v>0</v>
      </c>
      <c r="M855" s="4" t="s">
        <v>85</v>
      </c>
    </row>
    <row r="856" spans="1:13" x14ac:dyDescent="0.35">
      <c r="A856" s="5" t="s">
        <v>36</v>
      </c>
      <c r="B856" s="5" t="s">
        <v>35</v>
      </c>
      <c r="C856" s="5"/>
      <c r="D856" s="5"/>
      <c r="E856" s="5" t="s">
        <v>90</v>
      </c>
      <c r="F856" s="8" t="str">
        <f>VLOOKUP(E856,Mapping!$A$1:$C$71,3,0)</f>
        <v>Apple Search</v>
      </c>
      <c r="G856" s="8" t="str">
        <f>VLOOKUP(E856,Mapping!$A$2:$B$207,2,0)</f>
        <v>Apple Search</v>
      </c>
      <c r="H856" s="1" t="s">
        <v>658</v>
      </c>
      <c r="I856" s="2">
        <v>44468</v>
      </c>
      <c r="J856" s="126" t="str">
        <f>VLOOKUP(I856,Mapping!$H$2:$I$215,2,0)</f>
        <v>Post</v>
      </c>
      <c r="K856" s="127">
        <f>VLOOKUP(I856,Mapping!$H$2:$J$215,3,0)</f>
        <v>0</v>
      </c>
      <c r="L856" s="1">
        <v>0</v>
      </c>
      <c r="M856" s="4" t="s">
        <v>85</v>
      </c>
    </row>
    <row r="857" spans="1:13" x14ac:dyDescent="0.35">
      <c r="A857" s="5" t="s">
        <v>36</v>
      </c>
      <c r="B857" s="5" t="s">
        <v>35</v>
      </c>
      <c r="C857" s="5"/>
      <c r="D857" s="5"/>
      <c r="E857" s="5" t="s">
        <v>90</v>
      </c>
      <c r="F857" s="8" t="str">
        <f>VLOOKUP(E857,Mapping!$A$1:$C$71,3,0)</f>
        <v>Apple Search</v>
      </c>
      <c r="G857" s="8" t="str">
        <f>VLOOKUP(E857,Mapping!$A$2:$B$207,2,0)</f>
        <v>Apple Search</v>
      </c>
      <c r="H857" s="1" t="s">
        <v>658</v>
      </c>
      <c r="I857" s="2">
        <v>44469</v>
      </c>
      <c r="J857" s="126" t="str">
        <f>VLOOKUP(I857,Mapping!$H$2:$I$215,2,0)</f>
        <v>Post</v>
      </c>
      <c r="K857" s="127">
        <f>VLOOKUP(I857,Mapping!$H$2:$J$215,3,0)</f>
        <v>0</v>
      </c>
      <c r="L857" s="1">
        <v>0</v>
      </c>
      <c r="M857" s="4" t="s">
        <v>85</v>
      </c>
    </row>
    <row r="858" spans="1:13" x14ac:dyDescent="0.35">
      <c r="A858" s="5" t="s">
        <v>659</v>
      </c>
      <c r="B858" s="5" t="s">
        <v>35</v>
      </c>
      <c r="C858" s="5"/>
      <c r="D858" s="5"/>
      <c r="E858" s="5" t="s">
        <v>159</v>
      </c>
      <c r="F858" s="8" t="str">
        <f>VLOOKUP(E858,Mapping!$A$1:$C$71,3,0)</f>
        <v>Competition 1Cluecross</v>
      </c>
      <c r="G858" s="8" t="str">
        <f>VLOOKUP(E858,Mapping!$A$2:$B$207,2,0)</f>
        <v>Competition 1Cluecross</v>
      </c>
      <c r="H858" s="1" t="s">
        <v>658</v>
      </c>
      <c r="I858" s="2">
        <v>44256</v>
      </c>
      <c r="J858" s="126" t="str">
        <f>VLOOKUP(I858,Mapping!$H$2:$I$215,2,0)</f>
        <v>Pre</v>
      </c>
      <c r="K858" s="127" t="str">
        <f>VLOOKUP(I858,Mapping!$H$2:$J$215,3,0)</f>
        <v>Pre</v>
      </c>
      <c r="L858" s="1">
        <v>-67.550757500000003</v>
      </c>
      <c r="M858" s="4" t="e">
        <v>#N/A</v>
      </c>
    </row>
    <row r="859" spans="1:13" x14ac:dyDescent="0.35">
      <c r="A859" s="5" t="s">
        <v>659</v>
      </c>
      <c r="B859" s="5" t="s">
        <v>35</v>
      </c>
      <c r="C859" s="5"/>
      <c r="D859" s="5"/>
      <c r="E859" s="5" t="s">
        <v>159</v>
      </c>
      <c r="F859" s="8" t="str">
        <f>VLOOKUP(E859,Mapping!$A$1:$C$71,3,0)</f>
        <v>Competition 1Cluecross</v>
      </c>
      <c r="G859" s="8" t="str">
        <f>VLOOKUP(E859,Mapping!$A$2:$B$207,2,0)</f>
        <v>Competition 1Cluecross</v>
      </c>
      <c r="H859" s="1" t="s">
        <v>658</v>
      </c>
      <c r="I859" s="2">
        <v>44257</v>
      </c>
      <c r="J859" s="126" t="str">
        <f>VLOOKUP(I859,Mapping!$H$2:$I$215,2,0)</f>
        <v>Pre</v>
      </c>
      <c r="K859" s="127" t="str">
        <f>VLOOKUP(I859,Mapping!$H$2:$J$215,3,0)</f>
        <v>Pre</v>
      </c>
      <c r="L859" s="1">
        <v>-36.9617352</v>
      </c>
      <c r="M859" s="4" t="e">
        <v>#N/A</v>
      </c>
    </row>
    <row r="860" spans="1:13" x14ac:dyDescent="0.35">
      <c r="A860" s="5" t="s">
        <v>659</v>
      </c>
      <c r="B860" s="5" t="s">
        <v>35</v>
      </c>
      <c r="C860" s="5"/>
      <c r="D860" s="5"/>
      <c r="E860" s="5" t="s">
        <v>159</v>
      </c>
      <c r="F860" s="8" t="str">
        <f>VLOOKUP(E860,Mapping!$A$1:$C$71,3,0)</f>
        <v>Competition 1Cluecross</v>
      </c>
      <c r="G860" s="8" t="str">
        <f>VLOOKUP(E860,Mapping!$A$2:$B$207,2,0)</f>
        <v>Competition 1Cluecross</v>
      </c>
      <c r="H860" s="1" t="s">
        <v>658</v>
      </c>
      <c r="I860" s="2">
        <v>44258</v>
      </c>
      <c r="J860" s="126" t="str">
        <f>VLOOKUP(I860,Mapping!$H$2:$I$215,2,0)</f>
        <v>Pre</v>
      </c>
      <c r="K860" s="127" t="str">
        <f>VLOOKUP(I860,Mapping!$H$2:$J$215,3,0)</f>
        <v>Pre</v>
      </c>
      <c r="L860" s="1">
        <v>-66.276214800000005</v>
      </c>
      <c r="M860" s="4" t="e">
        <v>#N/A</v>
      </c>
    </row>
    <row r="861" spans="1:13" x14ac:dyDescent="0.35">
      <c r="A861" s="5" t="s">
        <v>659</v>
      </c>
      <c r="B861" s="5" t="s">
        <v>35</v>
      </c>
      <c r="C861" s="5"/>
      <c r="D861" s="5"/>
      <c r="E861" s="5" t="s">
        <v>159</v>
      </c>
      <c r="F861" s="8" t="str">
        <f>VLOOKUP(E861,Mapping!$A$1:$C$71,3,0)</f>
        <v>Competition 1Cluecross</v>
      </c>
      <c r="G861" s="8" t="str">
        <f>VLOOKUP(E861,Mapping!$A$2:$B$207,2,0)</f>
        <v>Competition 1Cluecross</v>
      </c>
      <c r="H861" s="1" t="s">
        <v>658</v>
      </c>
      <c r="I861" s="2">
        <v>44259</v>
      </c>
      <c r="J861" s="126" t="str">
        <f>VLOOKUP(I861,Mapping!$H$2:$I$215,2,0)</f>
        <v>Pre</v>
      </c>
      <c r="K861" s="127" t="str">
        <f>VLOOKUP(I861,Mapping!$H$2:$J$215,3,0)</f>
        <v>Pre</v>
      </c>
      <c r="L861" s="1">
        <v>-82.845268599999997</v>
      </c>
      <c r="M861" s="4" t="e">
        <v>#N/A</v>
      </c>
    </row>
    <row r="862" spans="1:13" x14ac:dyDescent="0.35">
      <c r="A862" s="5" t="s">
        <v>659</v>
      </c>
      <c r="B862" s="5" t="s">
        <v>35</v>
      </c>
      <c r="C862" s="5"/>
      <c r="D862" s="5"/>
      <c r="E862" s="5" t="s">
        <v>159</v>
      </c>
      <c r="F862" s="8" t="str">
        <f>VLOOKUP(E862,Mapping!$A$1:$C$71,3,0)</f>
        <v>Competition 1Cluecross</v>
      </c>
      <c r="G862" s="8" t="str">
        <f>VLOOKUP(E862,Mapping!$A$2:$B$207,2,0)</f>
        <v>Competition 1Cluecross</v>
      </c>
      <c r="H862" s="1" t="s">
        <v>658</v>
      </c>
      <c r="I862" s="2">
        <v>44260</v>
      </c>
      <c r="J862" s="126" t="str">
        <f>VLOOKUP(I862,Mapping!$H$2:$I$215,2,0)</f>
        <v>Pre</v>
      </c>
      <c r="K862" s="127" t="str">
        <f>VLOOKUP(I862,Mapping!$H$2:$J$215,3,0)</f>
        <v>Pre</v>
      </c>
      <c r="L862" s="1">
        <v>-96.865236999999993</v>
      </c>
      <c r="M862" s="4" t="e">
        <v>#N/A</v>
      </c>
    </row>
    <row r="863" spans="1:13" x14ac:dyDescent="0.35">
      <c r="A863" s="5" t="s">
        <v>659</v>
      </c>
      <c r="B863" s="5" t="s">
        <v>35</v>
      </c>
      <c r="C863" s="5"/>
      <c r="D863" s="5"/>
      <c r="E863" s="5" t="s">
        <v>159</v>
      </c>
      <c r="F863" s="8" t="str">
        <f>VLOOKUP(E863,Mapping!$A$1:$C$71,3,0)</f>
        <v>Competition 1Cluecross</v>
      </c>
      <c r="G863" s="8" t="str">
        <f>VLOOKUP(E863,Mapping!$A$2:$B$207,2,0)</f>
        <v>Competition 1Cluecross</v>
      </c>
      <c r="H863" s="1" t="s">
        <v>658</v>
      </c>
      <c r="I863" s="2">
        <v>44261</v>
      </c>
      <c r="J863" s="126" t="str">
        <f>VLOOKUP(I863,Mapping!$H$2:$I$215,2,0)</f>
        <v>Pre</v>
      </c>
      <c r="K863" s="127" t="str">
        <f>VLOOKUP(I863,Mapping!$H$2:$J$215,3,0)</f>
        <v>Pre</v>
      </c>
      <c r="L863" s="1">
        <v>-95.590694499999998</v>
      </c>
      <c r="M863" s="4" t="e">
        <v>#N/A</v>
      </c>
    </row>
    <row r="864" spans="1:13" x14ac:dyDescent="0.35">
      <c r="A864" s="5" t="s">
        <v>659</v>
      </c>
      <c r="B864" s="5" t="s">
        <v>35</v>
      </c>
      <c r="C864" s="5"/>
      <c r="D864" s="5"/>
      <c r="E864" s="5" t="s">
        <v>159</v>
      </c>
      <c r="F864" s="8" t="str">
        <f>VLOOKUP(E864,Mapping!$A$1:$C$71,3,0)</f>
        <v>Competition 1Cluecross</v>
      </c>
      <c r="G864" s="8" t="str">
        <f>VLOOKUP(E864,Mapping!$A$2:$B$207,2,0)</f>
        <v>Competition 1Cluecross</v>
      </c>
      <c r="H864" s="1" t="s">
        <v>658</v>
      </c>
      <c r="I864" s="2">
        <v>44262</v>
      </c>
      <c r="J864" s="126" t="str">
        <f>VLOOKUP(I864,Mapping!$H$2:$I$215,2,0)</f>
        <v>Pre</v>
      </c>
      <c r="K864" s="127" t="str">
        <f>VLOOKUP(I864,Mapping!$H$2:$J$215,3,0)</f>
        <v>Pre</v>
      </c>
      <c r="L864" s="1">
        <v>-121.08154639999999</v>
      </c>
      <c r="M864" s="4" t="e">
        <v>#N/A</v>
      </c>
    </row>
    <row r="865" spans="1:13" x14ac:dyDescent="0.35">
      <c r="A865" s="5" t="s">
        <v>659</v>
      </c>
      <c r="B865" s="5" t="s">
        <v>35</v>
      </c>
      <c r="C865" s="5"/>
      <c r="D865" s="5"/>
      <c r="E865" s="5" t="s">
        <v>159</v>
      </c>
      <c r="F865" s="8" t="str">
        <f>VLOOKUP(E865,Mapping!$A$1:$C$71,3,0)</f>
        <v>Competition 1Cluecross</v>
      </c>
      <c r="G865" s="8" t="str">
        <f>VLOOKUP(E865,Mapping!$A$2:$B$207,2,0)</f>
        <v>Competition 1Cluecross</v>
      </c>
      <c r="H865" s="1" t="s">
        <v>658</v>
      </c>
      <c r="I865" s="2">
        <v>44263</v>
      </c>
      <c r="J865" s="126" t="str">
        <f>VLOOKUP(I865,Mapping!$H$2:$I$215,2,0)</f>
        <v>Pre</v>
      </c>
      <c r="K865" s="127" t="str">
        <f>VLOOKUP(I865,Mapping!$H$2:$J$215,3,0)</f>
        <v>Pre</v>
      </c>
      <c r="L865" s="1">
        <v>-156.76873889999999</v>
      </c>
      <c r="M865" s="4" t="e">
        <v>#N/A</v>
      </c>
    </row>
    <row r="866" spans="1:13" x14ac:dyDescent="0.35">
      <c r="A866" s="5" t="s">
        <v>659</v>
      </c>
      <c r="B866" s="5" t="s">
        <v>35</v>
      </c>
      <c r="C866" s="5"/>
      <c r="D866" s="5"/>
      <c r="E866" s="5" t="s">
        <v>159</v>
      </c>
      <c r="F866" s="8" t="str">
        <f>VLOOKUP(E866,Mapping!$A$1:$C$71,3,0)</f>
        <v>Competition 1Cluecross</v>
      </c>
      <c r="G866" s="8" t="str">
        <f>VLOOKUP(E866,Mapping!$A$2:$B$207,2,0)</f>
        <v>Competition 1Cluecross</v>
      </c>
      <c r="H866" s="1" t="s">
        <v>658</v>
      </c>
      <c r="I866" s="2">
        <v>44264</v>
      </c>
      <c r="J866" s="126" t="str">
        <f>VLOOKUP(I866,Mapping!$H$2:$I$215,2,0)</f>
        <v>Pre</v>
      </c>
      <c r="K866" s="127" t="str">
        <f>VLOOKUP(I866,Mapping!$H$2:$J$215,3,0)</f>
        <v>Pre</v>
      </c>
      <c r="L866" s="1">
        <v>-161.86690920000001</v>
      </c>
      <c r="M866" s="4" t="e">
        <v>#N/A</v>
      </c>
    </row>
    <row r="867" spans="1:13" x14ac:dyDescent="0.35">
      <c r="A867" s="5" t="s">
        <v>659</v>
      </c>
      <c r="B867" s="5" t="s">
        <v>35</v>
      </c>
      <c r="C867" s="5"/>
      <c r="D867" s="5"/>
      <c r="E867" s="5" t="s">
        <v>159</v>
      </c>
      <c r="F867" s="8" t="str">
        <f>VLOOKUP(E867,Mapping!$A$1:$C$71,3,0)</f>
        <v>Competition 1Cluecross</v>
      </c>
      <c r="G867" s="8" t="str">
        <f>VLOOKUP(E867,Mapping!$A$2:$B$207,2,0)</f>
        <v>Competition 1Cluecross</v>
      </c>
      <c r="H867" s="1" t="s">
        <v>658</v>
      </c>
      <c r="I867" s="2">
        <v>44265</v>
      </c>
      <c r="J867" s="126" t="str">
        <f>VLOOKUP(I867,Mapping!$H$2:$I$215,2,0)</f>
        <v>Pre</v>
      </c>
      <c r="K867" s="127" t="str">
        <f>VLOOKUP(I867,Mapping!$H$2:$J$215,3,0)</f>
        <v>Pre</v>
      </c>
      <c r="L867" s="1">
        <v>-169.5141649</v>
      </c>
      <c r="M867" s="4" t="e">
        <v>#N/A</v>
      </c>
    </row>
    <row r="868" spans="1:13" x14ac:dyDescent="0.35">
      <c r="A868" s="5" t="s">
        <v>659</v>
      </c>
      <c r="B868" s="5" t="s">
        <v>35</v>
      </c>
      <c r="C868" s="5"/>
      <c r="D868" s="5"/>
      <c r="E868" s="5" t="s">
        <v>159</v>
      </c>
      <c r="F868" s="8" t="str">
        <f>VLOOKUP(E868,Mapping!$A$1:$C$71,3,0)</f>
        <v>Competition 1Cluecross</v>
      </c>
      <c r="G868" s="8" t="str">
        <f>VLOOKUP(E868,Mapping!$A$2:$B$207,2,0)</f>
        <v>Competition 1Cluecross</v>
      </c>
      <c r="H868" s="1" t="s">
        <v>658</v>
      </c>
      <c r="I868" s="2">
        <v>44266</v>
      </c>
      <c r="J868" s="126" t="str">
        <f>VLOOKUP(I868,Mapping!$H$2:$I$215,2,0)</f>
        <v>Pre</v>
      </c>
      <c r="K868" s="127" t="str">
        <f>VLOOKUP(I868,Mapping!$H$2:$J$215,3,0)</f>
        <v>Pre</v>
      </c>
      <c r="L868" s="1">
        <v>-112.1597481</v>
      </c>
      <c r="M868" s="4" t="e">
        <v>#N/A</v>
      </c>
    </row>
    <row r="869" spans="1:13" x14ac:dyDescent="0.35">
      <c r="A869" s="5" t="s">
        <v>659</v>
      </c>
      <c r="B869" s="5" t="s">
        <v>35</v>
      </c>
      <c r="C869" s="5"/>
      <c r="D869" s="5"/>
      <c r="E869" s="5" t="s">
        <v>159</v>
      </c>
      <c r="F869" s="8" t="str">
        <f>VLOOKUP(E869,Mapping!$A$1:$C$71,3,0)</f>
        <v>Competition 1Cluecross</v>
      </c>
      <c r="G869" s="8" t="str">
        <f>VLOOKUP(E869,Mapping!$A$2:$B$207,2,0)</f>
        <v>Competition 1Cluecross</v>
      </c>
      <c r="H869" s="1" t="s">
        <v>658</v>
      </c>
      <c r="I869" s="2">
        <v>44267</v>
      </c>
      <c r="J869" s="126" t="str">
        <f>VLOOKUP(I869,Mapping!$H$2:$I$215,2,0)</f>
        <v>Pre</v>
      </c>
      <c r="K869" s="127" t="str">
        <f>VLOOKUP(I869,Mapping!$H$2:$J$215,3,0)</f>
        <v>Pre</v>
      </c>
      <c r="L869" s="1">
        <v>-85.394353699999996</v>
      </c>
      <c r="M869" s="4" t="e">
        <v>#N/A</v>
      </c>
    </row>
    <row r="870" spans="1:13" x14ac:dyDescent="0.35">
      <c r="A870" s="5" t="s">
        <v>659</v>
      </c>
      <c r="B870" s="5" t="s">
        <v>35</v>
      </c>
      <c r="C870" s="5"/>
      <c r="D870" s="5"/>
      <c r="E870" s="5" t="s">
        <v>159</v>
      </c>
      <c r="F870" s="8" t="str">
        <f>VLOOKUP(E870,Mapping!$A$1:$C$71,3,0)</f>
        <v>Competition 1Cluecross</v>
      </c>
      <c r="G870" s="8" t="str">
        <f>VLOOKUP(E870,Mapping!$A$2:$B$207,2,0)</f>
        <v>Competition 1Cluecross</v>
      </c>
      <c r="H870" s="1" t="s">
        <v>658</v>
      </c>
      <c r="I870" s="2">
        <v>44268</v>
      </c>
      <c r="J870" s="126" t="str">
        <f>VLOOKUP(I870,Mapping!$H$2:$I$215,2,0)</f>
        <v>Pre</v>
      </c>
      <c r="K870" s="127" t="str">
        <f>VLOOKUP(I870,Mapping!$H$2:$J$215,3,0)</f>
        <v>Pre</v>
      </c>
      <c r="L870" s="1">
        <v>-80.296183299999996</v>
      </c>
      <c r="M870" s="4" t="e">
        <v>#N/A</v>
      </c>
    </row>
    <row r="871" spans="1:13" x14ac:dyDescent="0.35">
      <c r="A871" s="5" t="s">
        <v>659</v>
      </c>
      <c r="B871" s="5" t="s">
        <v>35</v>
      </c>
      <c r="C871" s="5"/>
      <c r="D871" s="5"/>
      <c r="E871" s="5" t="s">
        <v>159</v>
      </c>
      <c r="F871" s="8" t="str">
        <f>VLOOKUP(E871,Mapping!$A$1:$C$71,3,0)</f>
        <v>Competition 1Cluecross</v>
      </c>
      <c r="G871" s="8" t="str">
        <f>VLOOKUP(E871,Mapping!$A$2:$B$207,2,0)</f>
        <v>Competition 1Cluecross</v>
      </c>
      <c r="H871" s="1" t="s">
        <v>658</v>
      </c>
      <c r="I871" s="2">
        <v>44269</v>
      </c>
      <c r="J871" s="126" t="str">
        <f>VLOOKUP(I871,Mapping!$H$2:$I$215,2,0)</f>
        <v>Pre</v>
      </c>
      <c r="K871" s="127" t="str">
        <f>VLOOKUP(I871,Mapping!$H$2:$J$215,3,0)</f>
        <v>Pre</v>
      </c>
      <c r="L871" s="1">
        <v>-67.550757500000003</v>
      </c>
      <c r="M871" s="4" t="e">
        <v>#N/A</v>
      </c>
    </row>
    <row r="872" spans="1:13" x14ac:dyDescent="0.35">
      <c r="A872" s="5" t="s">
        <v>659</v>
      </c>
      <c r="B872" s="5" t="s">
        <v>35</v>
      </c>
      <c r="C872" s="5"/>
      <c r="D872" s="5"/>
      <c r="E872" s="5" t="s">
        <v>159</v>
      </c>
      <c r="F872" s="8" t="str">
        <f>VLOOKUP(E872,Mapping!$A$1:$C$71,3,0)</f>
        <v>Competition 1Cluecross</v>
      </c>
      <c r="G872" s="8" t="str">
        <f>VLOOKUP(E872,Mapping!$A$2:$B$207,2,0)</f>
        <v>Competition 1Cluecross</v>
      </c>
      <c r="H872" s="1" t="s">
        <v>658</v>
      </c>
      <c r="I872" s="2">
        <v>44270</v>
      </c>
      <c r="J872" s="126" t="str">
        <f>VLOOKUP(I872,Mapping!$H$2:$I$215,2,0)</f>
        <v>Pre</v>
      </c>
      <c r="K872" s="127" t="str">
        <f>VLOOKUP(I872,Mapping!$H$2:$J$215,3,0)</f>
        <v>Pre</v>
      </c>
      <c r="L872" s="1">
        <v>-57.354416700000002</v>
      </c>
      <c r="M872" s="4" t="e">
        <v>#N/A</v>
      </c>
    </row>
    <row r="873" spans="1:13" x14ac:dyDescent="0.35">
      <c r="A873" s="5" t="s">
        <v>659</v>
      </c>
      <c r="B873" s="5" t="s">
        <v>35</v>
      </c>
      <c r="C873" s="5"/>
      <c r="D873" s="5"/>
      <c r="E873" s="5" t="s">
        <v>159</v>
      </c>
      <c r="F873" s="8" t="str">
        <f>VLOOKUP(E873,Mapping!$A$1:$C$71,3,0)</f>
        <v>Competition 1Cluecross</v>
      </c>
      <c r="G873" s="8" t="str">
        <f>VLOOKUP(E873,Mapping!$A$2:$B$207,2,0)</f>
        <v>Competition 1Cluecross</v>
      </c>
      <c r="H873" s="1" t="s">
        <v>658</v>
      </c>
      <c r="I873" s="2">
        <v>44271</v>
      </c>
      <c r="J873" s="126" t="str">
        <f>VLOOKUP(I873,Mapping!$H$2:$I$215,2,0)</f>
        <v>Pre</v>
      </c>
      <c r="K873" s="127" t="str">
        <f>VLOOKUP(I873,Mapping!$H$2:$J$215,3,0)</f>
        <v>Pre</v>
      </c>
      <c r="L873" s="1">
        <v>-66.276214800000005</v>
      </c>
      <c r="M873" s="4" t="e">
        <v>#N/A</v>
      </c>
    </row>
    <row r="874" spans="1:13" x14ac:dyDescent="0.35">
      <c r="A874" s="5" t="s">
        <v>659</v>
      </c>
      <c r="B874" s="5" t="s">
        <v>35</v>
      </c>
      <c r="C874" s="5"/>
      <c r="D874" s="5"/>
      <c r="E874" s="5" t="s">
        <v>159</v>
      </c>
      <c r="F874" s="8" t="str">
        <f>VLOOKUP(E874,Mapping!$A$1:$C$71,3,0)</f>
        <v>Competition 1Cluecross</v>
      </c>
      <c r="G874" s="8" t="str">
        <f>VLOOKUP(E874,Mapping!$A$2:$B$207,2,0)</f>
        <v>Competition 1Cluecross</v>
      </c>
      <c r="H874" s="1" t="s">
        <v>658</v>
      </c>
      <c r="I874" s="2">
        <v>44272</v>
      </c>
      <c r="J874" s="126" t="str">
        <f>VLOOKUP(I874,Mapping!$H$2:$I$215,2,0)</f>
        <v>Pre</v>
      </c>
      <c r="K874" s="127" t="str">
        <f>VLOOKUP(I874,Mapping!$H$2:$J$215,3,0)</f>
        <v>Pre</v>
      </c>
      <c r="L874" s="1">
        <v>-66.276214800000005</v>
      </c>
      <c r="M874" s="4" t="e">
        <v>#N/A</v>
      </c>
    </row>
    <row r="875" spans="1:13" x14ac:dyDescent="0.35">
      <c r="A875" s="5" t="s">
        <v>659</v>
      </c>
      <c r="B875" s="5" t="s">
        <v>35</v>
      </c>
      <c r="C875" s="5"/>
      <c r="D875" s="5"/>
      <c r="E875" s="5" t="s">
        <v>159</v>
      </c>
      <c r="F875" s="8" t="str">
        <f>VLOOKUP(E875,Mapping!$A$1:$C$71,3,0)</f>
        <v>Competition 1Cluecross</v>
      </c>
      <c r="G875" s="8" t="str">
        <f>VLOOKUP(E875,Mapping!$A$2:$B$207,2,0)</f>
        <v>Competition 1Cluecross</v>
      </c>
      <c r="H875" s="1" t="s">
        <v>658</v>
      </c>
      <c r="I875" s="2">
        <v>44273</v>
      </c>
      <c r="J875" s="126" t="str">
        <f>VLOOKUP(I875,Mapping!$H$2:$I$215,2,0)</f>
        <v>Pre</v>
      </c>
      <c r="K875" s="127" t="str">
        <f>VLOOKUP(I875,Mapping!$H$2:$J$215,3,0)</f>
        <v>Pre</v>
      </c>
      <c r="L875" s="1">
        <v>-168.23962220000001</v>
      </c>
      <c r="M875" s="4" t="e">
        <v>#N/A</v>
      </c>
    </row>
    <row r="876" spans="1:13" x14ac:dyDescent="0.35">
      <c r="A876" s="5" t="s">
        <v>659</v>
      </c>
      <c r="B876" s="5" t="s">
        <v>35</v>
      </c>
      <c r="C876" s="5"/>
      <c r="D876" s="5"/>
      <c r="E876" s="5" t="s">
        <v>159</v>
      </c>
      <c r="F876" s="8" t="str">
        <f>VLOOKUP(E876,Mapping!$A$1:$C$71,3,0)</f>
        <v>Competition 1Cluecross</v>
      </c>
      <c r="G876" s="8" t="str">
        <f>VLOOKUP(E876,Mapping!$A$2:$B$207,2,0)</f>
        <v>Competition 1Cluecross</v>
      </c>
      <c r="H876" s="1" t="s">
        <v>658</v>
      </c>
      <c r="I876" s="2">
        <v>44274</v>
      </c>
      <c r="J876" s="126" t="str">
        <f>VLOOKUP(I876,Mapping!$H$2:$I$215,2,0)</f>
        <v>Pre</v>
      </c>
      <c r="K876" s="127" t="str">
        <f>VLOOKUP(I876,Mapping!$H$2:$J$215,3,0)</f>
        <v>Pre</v>
      </c>
      <c r="L876" s="1">
        <v>-155.49419639999999</v>
      </c>
      <c r="M876" s="4" t="e">
        <v>#N/A</v>
      </c>
    </row>
    <row r="877" spans="1:13" x14ac:dyDescent="0.35">
      <c r="A877" s="5" t="s">
        <v>659</v>
      </c>
      <c r="B877" s="5" t="s">
        <v>35</v>
      </c>
      <c r="C877" s="5"/>
      <c r="D877" s="5"/>
      <c r="E877" s="5" t="s">
        <v>159</v>
      </c>
      <c r="F877" s="8" t="str">
        <f>VLOOKUP(E877,Mapping!$A$1:$C$71,3,0)</f>
        <v>Competition 1Cluecross</v>
      </c>
      <c r="G877" s="8" t="str">
        <f>VLOOKUP(E877,Mapping!$A$2:$B$207,2,0)</f>
        <v>Competition 1Cluecross</v>
      </c>
      <c r="H877" s="1" t="s">
        <v>658</v>
      </c>
      <c r="I877" s="2">
        <v>44275</v>
      </c>
      <c r="J877" s="126" t="str">
        <f>VLOOKUP(I877,Mapping!$H$2:$I$215,2,0)</f>
        <v>Pre</v>
      </c>
      <c r="K877" s="127" t="str">
        <f>VLOOKUP(I877,Mapping!$H$2:$J$215,3,0)</f>
        <v>Pre</v>
      </c>
      <c r="L877" s="1">
        <v>-145.29785559999999</v>
      </c>
      <c r="M877" s="4" t="e">
        <v>#N/A</v>
      </c>
    </row>
    <row r="878" spans="1:13" x14ac:dyDescent="0.35">
      <c r="A878" s="5" t="s">
        <v>659</v>
      </c>
      <c r="B878" s="5" t="s">
        <v>35</v>
      </c>
      <c r="C878" s="5"/>
      <c r="D878" s="5"/>
      <c r="E878" s="5" t="s">
        <v>159</v>
      </c>
      <c r="F878" s="8" t="str">
        <f>VLOOKUP(E878,Mapping!$A$1:$C$71,3,0)</f>
        <v>Competition 1Cluecross</v>
      </c>
      <c r="G878" s="8" t="str">
        <f>VLOOKUP(E878,Mapping!$A$2:$B$207,2,0)</f>
        <v>Competition 1Cluecross</v>
      </c>
      <c r="H878" s="1" t="s">
        <v>658</v>
      </c>
      <c r="I878" s="2">
        <v>44276</v>
      </c>
      <c r="J878" s="126" t="str">
        <f>VLOOKUP(I878,Mapping!$H$2:$I$215,2,0)</f>
        <v>Pre</v>
      </c>
      <c r="K878" s="127" t="str">
        <f>VLOOKUP(I878,Mapping!$H$2:$J$215,3,0)</f>
        <v>Pre</v>
      </c>
      <c r="L878" s="1">
        <v>-150.39602590000001</v>
      </c>
      <c r="M878" s="4" t="e">
        <v>#N/A</v>
      </c>
    </row>
    <row r="879" spans="1:13" x14ac:dyDescent="0.35">
      <c r="A879" s="5" t="s">
        <v>659</v>
      </c>
      <c r="B879" s="5" t="s">
        <v>35</v>
      </c>
      <c r="C879" s="5"/>
      <c r="D879" s="5"/>
      <c r="E879" s="5" t="s">
        <v>159</v>
      </c>
      <c r="F879" s="8" t="str">
        <f>VLOOKUP(E879,Mapping!$A$1:$C$71,3,0)</f>
        <v>Competition 1Cluecross</v>
      </c>
      <c r="G879" s="8" t="str">
        <f>VLOOKUP(E879,Mapping!$A$2:$B$207,2,0)</f>
        <v>Competition 1Cluecross</v>
      </c>
      <c r="H879" s="1" t="s">
        <v>658</v>
      </c>
      <c r="I879" s="2">
        <v>44277</v>
      </c>
      <c r="J879" s="126" t="str">
        <f>VLOOKUP(I879,Mapping!$H$2:$I$215,2,0)</f>
        <v>Pre</v>
      </c>
      <c r="K879" s="127" t="str">
        <f>VLOOKUP(I879,Mapping!$H$2:$J$215,3,0)</f>
        <v>Pre</v>
      </c>
      <c r="L879" s="1">
        <v>-103.23795</v>
      </c>
      <c r="M879" s="4" t="e">
        <v>#N/A</v>
      </c>
    </row>
    <row r="880" spans="1:13" x14ac:dyDescent="0.35">
      <c r="A880" s="5" t="s">
        <v>659</v>
      </c>
      <c r="B880" s="5" t="s">
        <v>35</v>
      </c>
      <c r="C880" s="5"/>
      <c r="D880" s="5"/>
      <c r="E880" s="5" t="s">
        <v>159</v>
      </c>
      <c r="F880" s="8" t="str">
        <f>VLOOKUP(E880,Mapping!$A$1:$C$71,3,0)</f>
        <v>Competition 1Cluecross</v>
      </c>
      <c r="G880" s="8" t="str">
        <f>VLOOKUP(E880,Mapping!$A$2:$B$207,2,0)</f>
        <v>Competition 1Cluecross</v>
      </c>
      <c r="H880" s="1" t="s">
        <v>658</v>
      </c>
      <c r="I880" s="2">
        <v>44278</v>
      </c>
      <c r="J880" s="126" t="str">
        <f>VLOOKUP(I880,Mapping!$H$2:$I$215,2,0)</f>
        <v>Pre</v>
      </c>
      <c r="K880" s="127" t="str">
        <f>VLOOKUP(I880,Mapping!$H$2:$J$215,3,0)</f>
        <v>Pre</v>
      </c>
      <c r="L880" s="1">
        <v>-68.825299999999999</v>
      </c>
      <c r="M880" s="4" t="e">
        <v>#N/A</v>
      </c>
    </row>
    <row r="881" spans="1:13" x14ac:dyDescent="0.35">
      <c r="A881" s="5" t="s">
        <v>659</v>
      </c>
      <c r="B881" s="5" t="s">
        <v>35</v>
      </c>
      <c r="C881" s="5"/>
      <c r="D881" s="5"/>
      <c r="E881" s="5" t="s">
        <v>159</v>
      </c>
      <c r="F881" s="8" t="str">
        <f>VLOOKUP(E881,Mapping!$A$1:$C$71,3,0)</f>
        <v>Competition 1Cluecross</v>
      </c>
      <c r="G881" s="8" t="str">
        <f>VLOOKUP(E881,Mapping!$A$2:$B$207,2,0)</f>
        <v>Competition 1Cluecross</v>
      </c>
      <c r="H881" s="1" t="s">
        <v>658</v>
      </c>
      <c r="I881" s="2">
        <v>44279</v>
      </c>
      <c r="J881" s="126" t="str">
        <f>VLOOKUP(I881,Mapping!$H$2:$I$215,2,0)</f>
        <v>Pre</v>
      </c>
      <c r="K881" s="127" t="str">
        <f>VLOOKUP(I881,Mapping!$H$2:$J$215,3,0)</f>
        <v>Pre</v>
      </c>
      <c r="L881" s="1">
        <v>-66.276214800000005</v>
      </c>
      <c r="M881" s="4" t="e">
        <v>#N/A</v>
      </c>
    </row>
    <row r="882" spans="1:13" x14ac:dyDescent="0.35">
      <c r="A882" s="5" t="s">
        <v>659</v>
      </c>
      <c r="B882" s="5" t="s">
        <v>35</v>
      </c>
      <c r="C882" s="5"/>
      <c r="D882" s="5"/>
      <c r="E882" s="5" t="s">
        <v>159</v>
      </c>
      <c r="F882" s="8" t="str">
        <f>VLOOKUP(E882,Mapping!$A$1:$C$71,3,0)</f>
        <v>Competition 1Cluecross</v>
      </c>
      <c r="G882" s="8" t="str">
        <f>VLOOKUP(E882,Mapping!$A$2:$B$207,2,0)</f>
        <v>Competition 1Cluecross</v>
      </c>
      <c r="H882" s="1" t="s">
        <v>658</v>
      </c>
      <c r="I882" s="2">
        <v>44280</v>
      </c>
      <c r="J882" s="126" t="str">
        <f>VLOOKUP(I882,Mapping!$H$2:$I$215,2,0)</f>
        <v>Pre</v>
      </c>
      <c r="K882" s="127" t="str">
        <f>VLOOKUP(I882,Mapping!$H$2:$J$215,3,0)</f>
        <v>Pre</v>
      </c>
      <c r="L882" s="1">
        <v>-63.727129699999999</v>
      </c>
      <c r="M882" s="4" t="e">
        <v>#N/A</v>
      </c>
    </row>
    <row r="883" spans="1:13" x14ac:dyDescent="0.35">
      <c r="A883" s="5" t="s">
        <v>659</v>
      </c>
      <c r="B883" s="5" t="s">
        <v>35</v>
      </c>
      <c r="C883" s="5"/>
      <c r="D883" s="5"/>
      <c r="E883" s="5" t="s">
        <v>159</v>
      </c>
      <c r="F883" s="8" t="str">
        <f>VLOOKUP(E883,Mapping!$A$1:$C$71,3,0)</f>
        <v>Competition 1Cluecross</v>
      </c>
      <c r="G883" s="8" t="str">
        <f>VLOOKUP(E883,Mapping!$A$2:$B$207,2,0)</f>
        <v>Competition 1Cluecross</v>
      </c>
      <c r="H883" s="1" t="s">
        <v>658</v>
      </c>
      <c r="I883" s="2">
        <v>44281</v>
      </c>
      <c r="J883" s="126" t="str">
        <f>VLOOKUP(I883,Mapping!$H$2:$I$215,2,0)</f>
        <v>Pre</v>
      </c>
      <c r="K883" s="127" t="str">
        <f>VLOOKUP(I883,Mapping!$H$2:$J$215,3,0)</f>
        <v>Pre</v>
      </c>
      <c r="L883" s="1">
        <v>-85.394353699999996</v>
      </c>
      <c r="M883" s="4" t="e">
        <v>#N/A</v>
      </c>
    </row>
    <row r="884" spans="1:13" x14ac:dyDescent="0.35">
      <c r="A884" s="5" t="s">
        <v>659</v>
      </c>
      <c r="B884" s="5" t="s">
        <v>35</v>
      </c>
      <c r="C884" s="5"/>
      <c r="D884" s="5"/>
      <c r="E884" s="5" t="s">
        <v>159</v>
      </c>
      <c r="F884" s="8" t="str">
        <f>VLOOKUP(E884,Mapping!$A$1:$C$71,3,0)</f>
        <v>Competition 1Cluecross</v>
      </c>
      <c r="G884" s="8" t="str">
        <f>VLOOKUP(E884,Mapping!$A$2:$B$207,2,0)</f>
        <v>Competition 1Cluecross</v>
      </c>
      <c r="H884" s="1" t="s">
        <v>658</v>
      </c>
      <c r="I884" s="2">
        <v>44282</v>
      </c>
      <c r="J884" s="126" t="str">
        <f>VLOOKUP(I884,Mapping!$H$2:$I$215,2,0)</f>
        <v>Pre</v>
      </c>
      <c r="K884" s="127" t="str">
        <f>VLOOKUP(I884,Mapping!$H$2:$J$215,3,0)</f>
        <v>Pre</v>
      </c>
      <c r="L884" s="1">
        <v>-61.178044499999999</v>
      </c>
      <c r="M884" s="4" t="e">
        <v>#N/A</v>
      </c>
    </row>
    <row r="885" spans="1:13" x14ac:dyDescent="0.35">
      <c r="A885" s="5" t="s">
        <v>659</v>
      </c>
      <c r="B885" s="5" t="s">
        <v>35</v>
      </c>
      <c r="C885" s="5"/>
      <c r="D885" s="5"/>
      <c r="E885" s="5" t="s">
        <v>159</v>
      </c>
      <c r="F885" s="8" t="str">
        <f>VLOOKUP(E885,Mapping!$A$1:$C$71,3,0)</f>
        <v>Competition 1Cluecross</v>
      </c>
      <c r="G885" s="8" t="str">
        <f>VLOOKUP(E885,Mapping!$A$2:$B$207,2,0)</f>
        <v>Competition 1Cluecross</v>
      </c>
      <c r="H885" s="1" t="s">
        <v>658</v>
      </c>
      <c r="I885" s="2">
        <v>44283</v>
      </c>
      <c r="J885" s="126" t="str">
        <f>VLOOKUP(I885,Mapping!$H$2:$I$215,2,0)</f>
        <v>Pre</v>
      </c>
      <c r="K885" s="127" t="str">
        <f>VLOOKUP(I885,Mapping!$H$2:$J$215,3,0)</f>
        <v>Pre</v>
      </c>
      <c r="L885" s="1">
        <v>-104.5124926</v>
      </c>
      <c r="M885" s="4" t="e">
        <v>#N/A</v>
      </c>
    </row>
    <row r="886" spans="1:13" x14ac:dyDescent="0.35">
      <c r="A886" s="5" t="s">
        <v>659</v>
      </c>
      <c r="B886" s="5" t="s">
        <v>35</v>
      </c>
      <c r="C886" s="5"/>
      <c r="D886" s="5"/>
      <c r="E886" s="5" t="s">
        <v>159</v>
      </c>
      <c r="F886" s="8" t="str">
        <f>VLOOKUP(E886,Mapping!$A$1:$C$71,3,0)</f>
        <v>Competition 1Cluecross</v>
      </c>
      <c r="G886" s="8" t="str">
        <f>VLOOKUP(E886,Mapping!$A$2:$B$207,2,0)</f>
        <v>Competition 1Cluecross</v>
      </c>
      <c r="H886" s="1" t="s">
        <v>658</v>
      </c>
      <c r="I886" s="2">
        <v>44284</v>
      </c>
      <c r="J886" s="126" t="str">
        <f>VLOOKUP(I886,Mapping!$H$2:$I$215,2,0)</f>
        <v>Pre</v>
      </c>
      <c r="K886" s="127" t="str">
        <f>VLOOKUP(I886,Mapping!$H$2:$J$215,3,0)</f>
        <v>Pre</v>
      </c>
      <c r="L886" s="1">
        <v>-73.923470300000005</v>
      </c>
      <c r="M886" s="4" t="e">
        <v>#N/A</v>
      </c>
    </row>
    <row r="887" spans="1:13" x14ac:dyDescent="0.35">
      <c r="A887" s="5" t="s">
        <v>659</v>
      </c>
      <c r="B887" s="5" t="s">
        <v>35</v>
      </c>
      <c r="C887" s="5"/>
      <c r="D887" s="5"/>
      <c r="E887" s="5" t="s">
        <v>159</v>
      </c>
      <c r="F887" s="8" t="str">
        <f>VLOOKUP(E887,Mapping!$A$1:$C$71,3,0)</f>
        <v>Competition 1Cluecross</v>
      </c>
      <c r="G887" s="8" t="str">
        <f>VLOOKUP(E887,Mapping!$A$2:$B$207,2,0)</f>
        <v>Competition 1Cluecross</v>
      </c>
      <c r="H887" s="1" t="s">
        <v>658</v>
      </c>
      <c r="I887" s="2">
        <v>44285</v>
      </c>
      <c r="J887" s="126" t="str">
        <f>VLOOKUP(I887,Mapping!$H$2:$I$215,2,0)</f>
        <v>Pre</v>
      </c>
      <c r="K887" s="127" t="str">
        <f>VLOOKUP(I887,Mapping!$H$2:$J$215,3,0)</f>
        <v>Pre</v>
      </c>
      <c r="L887" s="1">
        <v>-68.825299999999999</v>
      </c>
      <c r="M887" s="4" t="e">
        <v>#N/A</v>
      </c>
    </row>
    <row r="888" spans="1:13" x14ac:dyDescent="0.35">
      <c r="A888" s="5" t="s">
        <v>659</v>
      </c>
      <c r="B888" s="5" t="s">
        <v>35</v>
      </c>
      <c r="C888" s="5"/>
      <c r="D888" s="5"/>
      <c r="E888" s="5" t="s">
        <v>159</v>
      </c>
      <c r="F888" s="8" t="str">
        <f>VLOOKUP(E888,Mapping!$A$1:$C$71,3,0)</f>
        <v>Competition 1Cluecross</v>
      </c>
      <c r="G888" s="8" t="str">
        <f>VLOOKUP(E888,Mapping!$A$2:$B$207,2,0)</f>
        <v>Competition 1Cluecross</v>
      </c>
      <c r="H888" s="1" t="s">
        <v>658</v>
      </c>
      <c r="I888" s="2">
        <v>44286</v>
      </c>
      <c r="J888" s="126" t="str">
        <f>VLOOKUP(I888,Mapping!$H$2:$I$215,2,0)</f>
        <v>Pre</v>
      </c>
      <c r="K888" s="127" t="str">
        <f>VLOOKUP(I888,Mapping!$H$2:$J$215,3,0)</f>
        <v>Pre</v>
      </c>
      <c r="L888" s="1">
        <v>-72.648927799999996</v>
      </c>
      <c r="M888" s="4" t="e">
        <v>#N/A</v>
      </c>
    </row>
    <row r="889" spans="1:13" x14ac:dyDescent="0.35">
      <c r="A889" s="5" t="s">
        <v>659</v>
      </c>
      <c r="B889" s="5" t="s">
        <v>35</v>
      </c>
      <c r="C889" s="5"/>
      <c r="D889" s="5"/>
      <c r="E889" s="5" t="s">
        <v>159</v>
      </c>
      <c r="F889" s="8" t="str">
        <f>VLOOKUP(E889,Mapping!$A$1:$C$71,3,0)</f>
        <v>Competition 1Cluecross</v>
      </c>
      <c r="G889" s="8" t="str">
        <f>VLOOKUP(E889,Mapping!$A$2:$B$207,2,0)</f>
        <v>Competition 1Cluecross</v>
      </c>
      <c r="H889" s="1" t="s">
        <v>658</v>
      </c>
      <c r="I889" s="2">
        <v>44287</v>
      </c>
      <c r="J889" s="126" t="str">
        <f>VLOOKUP(I889,Mapping!$H$2:$I$215,2,0)</f>
        <v>Pre</v>
      </c>
      <c r="K889" s="127" t="str">
        <f>VLOOKUP(I889,Mapping!$H$2:$J$215,3,0)</f>
        <v>Pre</v>
      </c>
      <c r="L889" s="1">
        <v>-71.579969599999998</v>
      </c>
      <c r="M889" s="4" t="e">
        <v>#N/A</v>
      </c>
    </row>
    <row r="890" spans="1:13" x14ac:dyDescent="0.35">
      <c r="A890" s="5" t="s">
        <v>659</v>
      </c>
      <c r="B890" s="5" t="s">
        <v>35</v>
      </c>
      <c r="C890" s="5"/>
      <c r="D890" s="5"/>
      <c r="E890" s="5" t="s">
        <v>159</v>
      </c>
      <c r="F890" s="8" t="str">
        <f>VLOOKUP(E890,Mapping!$A$1:$C$71,3,0)</f>
        <v>Competition 1Cluecross</v>
      </c>
      <c r="G890" s="8" t="str">
        <f>VLOOKUP(E890,Mapping!$A$2:$B$207,2,0)</f>
        <v>Competition 1Cluecross</v>
      </c>
      <c r="H890" s="1" t="s">
        <v>658</v>
      </c>
      <c r="I890" s="2">
        <v>44288</v>
      </c>
      <c r="J890" s="126" t="str">
        <f>VLOOKUP(I890,Mapping!$H$2:$I$215,2,0)</f>
        <v>Pre</v>
      </c>
      <c r="K890" s="127" t="str">
        <f>VLOOKUP(I890,Mapping!$H$2:$J$215,3,0)</f>
        <v>Pre</v>
      </c>
      <c r="L890" s="1">
        <v>-54.594892100000003</v>
      </c>
      <c r="M890" s="4" t="e">
        <v>#N/A</v>
      </c>
    </row>
    <row r="891" spans="1:13" x14ac:dyDescent="0.35">
      <c r="A891" s="5" t="s">
        <v>659</v>
      </c>
      <c r="B891" s="5" t="s">
        <v>35</v>
      </c>
      <c r="C891" s="5"/>
      <c r="D891" s="5"/>
      <c r="E891" s="5" t="s">
        <v>159</v>
      </c>
      <c r="F891" s="8" t="str">
        <f>VLOOKUP(E891,Mapping!$A$1:$C$71,3,0)</f>
        <v>Competition 1Cluecross</v>
      </c>
      <c r="G891" s="8" t="str">
        <f>VLOOKUP(E891,Mapping!$A$2:$B$207,2,0)</f>
        <v>Competition 1Cluecross</v>
      </c>
      <c r="H891" s="1" t="s">
        <v>658</v>
      </c>
      <c r="I891" s="2">
        <v>44289</v>
      </c>
      <c r="J891" s="126" t="str">
        <f>VLOOKUP(I891,Mapping!$H$2:$I$215,2,0)</f>
        <v>Pre</v>
      </c>
      <c r="K891" s="127" t="str">
        <f>VLOOKUP(I891,Mapping!$H$2:$J$215,3,0)</f>
        <v>Pre</v>
      </c>
      <c r="L891" s="1">
        <v>-70.3667497</v>
      </c>
      <c r="M891" s="4" t="e">
        <v>#N/A</v>
      </c>
    </row>
    <row r="892" spans="1:13" x14ac:dyDescent="0.35">
      <c r="A892" s="5" t="s">
        <v>659</v>
      </c>
      <c r="B892" s="5" t="s">
        <v>35</v>
      </c>
      <c r="C892" s="5"/>
      <c r="D892" s="5"/>
      <c r="E892" s="5" t="s">
        <v>159</v>
      </c>
      <c r="F892" s="8" t="str">
        <f>VLOOKUP(E892,Mapping!$A$1:$C$71,3,0)</f>
        <v>Competition 1Cluecross</v>
      </c>
      <c r="G892" s="8" t="str">
        <f>VLOOKUP(E892,Mapping!$A$2:$B$207,2,0)</f>
        <v>Competition 1Cluecross</v>
      </c>
      <c r="H892" s="1" t="s">
        <v>658</v>
      </c>
      <c r="I892" s="2">
        <v>44290</v>
      </c>
      <c r="J892" s="126" t="str">
        <f>VLOOKUP(I892,Mapping!$H$2:$I$215,2,0)</f>
        <v>Pre</v>
      </c>
      <c r="K892" s="127" t="str">
        <f>VLOOKUP(I892,Mapping!$H$2:$J$215,3,0)</f>
        <v>Pre</v>
      </c>
      <c r="L892" s="1">
        <v>-98.270805600000003</v>
      </c>
      <c r="M892" s="4" t="e">
        <v>#N/A</v>
      </c>
    </row>
    <row r="893" spans="1:13" x14ac:dyDescent="0.35">
      <c r="A893" s="5" t="s">
        <v>659</v>
      </c>
      <c r="B893" s="5" t="s">
        <v>35</v>
      </c>
      <c r="C893" s="5"/>
      <c r="D893" s="5"/>
      <c r="E893" s="5" t="s">
        <v>159</v>
      </c>
      <c r="F893" s="8" t="str">
        <f>VLOOKUP(E893,Mapping!$A$1:$C$71,3,0)</f>
        <v>Competition 1Cluecross</v>
      </c>
      <c r="G893" s="8" t="str">
        <f>VLOOKUP(E893,Mapping!$A$2:$B$207,2,0)</f>
        <v>Competition 1Cluecross</v>
      </c>
      <c r="H893" s="1" t="s">
        <v>658</v>
      </c>
      <c r="I893" s="2">
        <v>44291</v>
      </c>
      <c r="J893" s="126" t="str">
        <f>VLOOKUP(I893,Mapping!$H$2:$I$215,2,0)</f>
        <v>Pre</v>
      </c>
      <c r="K893" s="127" t="str">
        <f>VLOOKUP(I893,Mapping!$H$2:$J$215,3,0)</f>
        <v>Pre</v>
      </c>
      <c r="L893" s="1">
        <v>-104.3369048</v>
      </c>
      <c r="M893" s="4" t="e">
        <v>#N/A</v>
      </c>
    </row>
    <row r="894" spans="1:13" x14ac:dyDescent="0.35">
      <c r="A894" s="5" t="s">
        <v>659</v>
      </c>
      <c r="B894" s="5" t="s">
        <v>35</v>
      </c>
      <c r="C894" s="5"/>
      <c r="D894" s="5"/>
      <c r="E894" s="5" t="s">
        <v>159</v>
      </c>
      <c r="F894" s="8" t="str">
        <f>VLOOKUP(E894,Mapping!$A$1:$C$71,3,0)</f>
        <v>Competition 1Cluecross</v>
      </c>
      <c r="G894" s="8" t="str">
        <f>VLOOKUP(E894,Mapping!$A$2:$B$207,2,0)</f>
        <v>Competition 1Cluecross</v>
      </c>
      <c r="H894" s="1" t="s">
        <v>658</v>
      </c>
      <c r="I894" s="2">
        <v>44292</v>
      </c>
      <c r="J894" s="126" t="str">
        <f>VLOOKUP(I894,Mapping!$H$2:$I$215,2,0)</f>
        <v>Pre</v>
      </c>
      <c r="K894" s="127" t="str">
        <f>VLOOKUP(I894,Mapping!$H$2:$J$215,3,0)</f>
        <v>Pre</v>
      </c>
      <c r="L894" s="1">
        <v>-99.484025500000001</v>
      </c>
      <c r="M894" s="4" t="e">
        <v>#N/A</v>
      </c>
    </row>
    <row r="895" spans="1:13" x14ac:dyDescent="0.35">
      <c r="A895" s="5" t="s">
        <v>659</v>
      </c>
      <c r="B895" s="5" t="s">
        <v>35</v>
      </c>
      <c r="C895" s="5"/>
      <c r="D895" s="5"/>
      <c r="E895" s="5" t="s">
        <v>159</v>
      </c>
      <c r="F895" s="8" t="str">
        <f>VLOOKUP(E895,Mapping!$A$1:$C$71,3,0)</f>
        <v>Competition 1Cluecross</v>
      </c>
      <c r="G895" s="8" t="str">
        <f>VLOOKUP(E895,Mapping!$A$2:$B$207,2,0)</f>
        <v>Competition 1Cluecross</v>
      </c>
      <c r="H895" s="1" t="s">
        <v>658</v>
      </c>
      <c r="I895" s="2">
        <v>44293</v>
      </c>
      <c r="J895" s="126" t="str">
        <f>VLOOKUP(I895,Mapping!$H$2:$I$215,2,0)</f>
        <v>Pre</v>
      </c>
      <c r="K895" s="127" t="str">
        <f>VLOOKUP(I895,Mapping!$H$2:$J$215,3,0)</f>
        <v>Pre</v>
      </c>
      <c r="L895" s="1">
        <v>-101.9104651</v>
      </c>
      <c r="M895" s="4" t="e">
        <v>#N/A</v>
      </c>
    </row>
    <row r="896" spans="1:13" x14ac:dyDescent="0.35">
      <c r="A896" s="5" t="s">
        <v>659</v>
      </c>
      <c r="B896" s="5" t="s">
        <v>35</v>
      </c>
      <c r="C896" s="5"/>
      <c r="D896" s="5"/>
      <c r="E896" s="5" t="s">
        <v>159</v>
      </c>
      <c r="F896" s="8" t="str">
        <f>VLOOKUP(E896,Mapping!$A$1:$C$71,3,0)</f>
        <v>Competition 1Cluecross</v>
      </c>
      <c r="G896" s="8" t="str">
        <f>VLOOKUP(E896,Mapping!$A$2:$B$207,2,0)</f>
        <v>Competition 1Cluecross</v>
      </c>
      <c r="H896" s="1" t="s">
        <v>658</v>
      </c>
      <c r="I896" s="2">
        <v>44294</v>
      </c>
      <c r="J896" s="126" t="str">
        <f>VLOOKUP(I896,Mapping!$H$2:$I$215,2,0)</f>
        <v>Pre</v>
      </c>
      <c r="K896" s="127" t="str">
        <f>VLOOKUP(I896,Mapping!$H$2:$J$215,3,0)</f>
        <v>Pre</v>
      </c>
      <c r="L896" s="1">
        <v>-97.057585900000007</v>
      </c>
      <c r="M896" s="4" t="e">
        <v>#N/A</v>
      </c>
    </row>
    <row r="897" spans="1:13" x14ac:dyDescent="0.35">
      <c r="A897" s="5" t="s">
        <v>659</v>
      </c>
      <c r="B897" s="5" t="s">
        <v>35</v>
      </c>
      <c r="C897" s="5"/>
      <c r="D897" s="5"/>
      <c r="E897" s="5" t="s">
        <v>159</v>
      </c>
      <c r="F897" s="8" t="str">
        <f>VLOOKUP(E897,Mapping!$A$1:$C$71,3,0)</f>
        <v>Competition 1Cluecross</v>
      </c>
      <c r="G897" s="8" t="str">
        <f>VLOOKUP(E897,Mapping!$A$2:$B$207,2,0)</f>
        <v>Competition 1Cluecross</v>
      </c>
      <c r="H897" s="1" t="s">
        <v>658</v>
      </c>
      <c r="I897" s="2">
        <v>44295</v>
      </c>
      <c r="J897" s="126" t="str">
        <f>VLOOKUP(I897,Mapping!$H$2:$I$215,2,0)</f>
        <v>Pre</v>
      </c>
      <c r="K897" s="127" t="str">
        <f>VLOOKUP(I897,Mapping!$H$2:$J$215,3,0)</f>
        <v>Pre</v>
      </c>
      <c r="L897" s="1">
        <v>-87.351827200000002</v>
      </c>
      <c r="M897" s="4" t="e">
        <v>#N/A</v>
      </c>
    </row>
    <row r="898" spans="1:13" x14ac:dyDescent="0.35">
      <c r="A898" s="5" t="s">
        <v>659</v>
      </c>
      <c r="B898" s="5" t="s">
        <v>35</v>
      </c>
      <c r="C898" s="5"/>
      <c r="D898" s="5"/>
      <c r="E898" s="5" t="s">
        <v>159</v>
      </c>
      <c r="F898" s="8" t="str">
        <f>VLOOKUP(E898,Mapping!$A$1:$C$71,3,0)</f>
        <v>Competition 1Cluecross</v>
      </c>
      <c r="G898" s="8" t="str">
        <f>VLOOKUP(E898,Mapping!$A$2:$B$207,2,0)</f>
        <v>Competition 1Cluecross</v>
      </c>
      <c r="H898" s="1" t="s">
        <v>658</v>
      </c>
      <c r="I898" s="2">
        <v>44296</v>
      </c>
      <c r="J898" s="126" t="str">
        <f>VLOOKUP(I898,Mapping!$H$2:$I$215,2,0)</f>
        <v>Pre</v>
      </c>
      <c r="K898" s="127" t="str">
        <f>VLOOKUP(I898,Mapping!$H$2:$J$215,3,0)</f>
        <v>Pre</v>
      </c>
      <c r="L898" s="1">
        <v>-87.351827200000002</v>
      </c>
      <c r="M898" s="4" t="e">
        <v>#N/A</v>
      </c>
    </row>
    <row r="899" spans="1:13" x14ac:dyDescent="0.35">
      <c r="A899" s="5" t="s">
        <v>659</v>
      </c>
      <c r="B899" s="5" t="s">
        <v>35</v>
      </c>
      <c r="C899" s="5"/>
      <c r="D899" s="5"/>
      <c r="E899" s="5" t="s">
        <v>159</v>
      </c>
      <c r="F899" s="8" t="str">
        <f>VLOOKUP(E899,Mapping!$A$1:$C$71,3,0)</f>
        <v>Competition 1Cluecross</v>
      </c>
      <c r="G899" s="8" t="str">
        <f>VLOOKUP(E899,Mapping!$A$2:$B$207,2,0)</f>
        <v>Competition 1Cluecross</v>
      </c>
      <c r="H899" s="1" t="s">
        <v>658</v>
      </c>
      <c r="I899" s="2">
        <v>44297</v>
      </c>
      <c r="J899" s="126" t="str">
        <f>VLOOKUP(I899,Mapping!$H$2:$I$215,2,0)</f>
        <v>Pre</v>
      </c>
      <c r="K899" s="127" t="str">
        <f>VLOOKUP(I899,Mapping!$H$2:$J$215,3,0)</f>
        <v>Pre</v>
      </c>
      <c r="L899" s="1">
        <v>-120.1087625</v>
      </c>
      <c r="M899" s="4" t="e">
        <v>#N/A</v>
      </c>
    </row>
    <row r="900" spans="1:13" x14ac:dyDescent="0.35">
      <c r="A900" s="5" t="s">
        <v>659</v>
      </c>
      <c r="B900" s="5" t="s">
        <v>35</v>
      </c>
      <c r="C900" s="5"/>
      <c r="D900" s="5"/>
      <c r="E900" s="5" t="s">
        <v>159</v>
      </c>
      <c r="F900" s="8" t="str">
        <f>VLOOKUP(E900,Mapping!$A$1:$C$71,3,0)</f>
        <v>Competition 1Cluecross</v>
      </c>
      <c r="G900" s="8" t="str">
        <f>VLOOKUP(E900,Mapping!$A$2:$B$207,2,0)</f>
        <v>Competition 1Cluecross</v>
      </c>
      <c r="H900" s="1" t="s">
        <v>658</v>
      </c>
      <c r="I900" s="2">
        <v>44298</v>
      </c>
      <c r="J900" s="126" t="str">
        <f>VLOOKUP(I900,Mapping!$H$2:$I$215,2,0)</f>
        <v>Pre</v>
      </c>
      <c r="K900" s="127" t="str">
        <f>VLOOKUP(I900,Mapping!$H$2:$J$215,3,0)</f>
        <v>Pre</v>
      </c>
      <c r="L900" s="1">
        <v>-105.5501246</v>
      </c>
      <c r="M900" s="4" t="e">
        <v>#N/A</v>
      </c>
    </row>
    <row r="901" spans="1:13" x14ac:dyDescent="0.35">
      <c r="A901" s="5" t="s">
        <v>659</v>
      </c>
      <c r="B901" s="5" t="s">
        <v>35</v>
      </c>
      <c r="C901" s="5"/>
      <c r="D901" s="5"/>
      <c r="E901" s="5" t="s">
        <v>159</v>
      </c>
      <c r="F901" s="8" t="str">
        <f>VLOOKUP(E901,Mapping!$A$1:$C$71,3,0)</f>
        <v>Competition 1Cluecross</v>
      </c>
      <c r="G901" s="8" t="str">
        <f>VLOOKUP(E901,Mapping!$A$2:$B$207,2,0)</f>
        <v>Competition 1Cluecross</v>
      </c>
      <c r="H901" s="1" t="s">
        <v>658</v>
      </c>
      <c r="I901" s="2">
        <v>44299</v>
      </c>
      <c r="J901" s="126" t="str">
        <f>VLOOKUP(I901,Mapping!$H$2:$I$215,2,0)</f>
        <v>Pre</v>
      </c>
      <c r="K901" s="127" t="str">
        <f>VLOOKUP(I901,Mapping!$H$2:$J$215,3,0)</f>
        <v>Pre</v>
      </c>
      <c r="L901" s="1">
        <v>-78.859288500000005</v>
      </c>
      <c r="M901" s="4" t="e">
        <v>#N/A</v>
      </c>
    </row>
    <row r="902" spans="1:13" x14ac:dyDescent="0.35">
      <c r="A902" s="5" t="s">
        <v>659</v>
      </c>
      <c r="B902" s="5" t="s">
        <v>35</v>
      </c>
      <c r="C902" s="5"/>
      <c r="D902" s="5"/>
      <c r="E902" s="5" t="s">
        <v>159</v>
      </c>
      <c r="F902" s="8" t="str">
        <f>VLOOKUP(E902,Mapping!$A$1:$C$71,3,0)</f>
        <v>Competition 1Cluecross</v>
      </c>
      <c r="G902" s="8" t="str">
        <f>VLOOKUP(E902,Mapping!$A$2:$B$207,2,0)</f>
        <v>Competition 1Cluecross</v>
      </c>
      <c r="H902" s="1" t="s">
        <v>658</v>
      </c>
      <c r="I902" s="2">
        <v>44300</v>
      </c>
      <c r="J902" s="126" t="str">
        <f>VLOOKUP(I902,Mapping!$H$2:$I$215,2,0)</f>
        <v>Pre</v>
      </c>
      <c r="K902" s="127" t="str">
        <f>VLOOKUP(I902,Mapping!$H$2:$J$215,3,0)</f>
        <v>Pre</v>
      </c>
      <c r="L902" s="1">
        <v>-77.646068700000001</v>
      </c>
      <c r="M902" s="4" t="e">
        <v>#N/A</v>
      </c>
    </row>
    <row r="903" spans="1:13" x14ac:dyDescent="0.35">
      <c r="A903" s="5" t="s">
        <v>659</v>
      </c>
      <c r="B903" s="5" t="s">
        <v>35</v>
      </c>
      <c r="C903" s="5"/>
      <c r="D903" s="5"/>
      <c r="E903" s="5" t="s">
        <v>159</v>
      </c>
      <c r="F903" s="8" t="str">
        <f>VLOOKUP(E903,Mapping!$A$1:$C$71,3,0)</f>
        <v>Competition 1Cluecross</v>
      </c>
      <c r="G903" s="8" t="str">
        <f>VLOOKUP(E903,Mapping!$A$2:$B$207,2,0)</f>
        <v>Competition 1Cluecross</v>
      </c>
      <c r="H903" s="1" t="s">
        <v>658</v>
      </c>
      <c r="I903" s="2">
        <v>44301</v>
      </c>
      <c r="J903" s="126" t="str">
        <f>VLOOKUP(I903,Mapping!$H$2:$I$215,2,0)</f>
        <v>Pre</v>
      </c>
      <c r="K903" s="127" t="str">
        <f>VLOOKUP(I903,Mapping!$H$2:$J$215,3,0)</f>
        <v>Pre</v>
      </c>
      <c r="L903" s="1">
        <v>-82.498947999999999</v>
      </c>
      <c r="M903" s="4" t="e">
        <v>#N/A</v>
      </c>
    </row>
    <row r="904" spans="1:13" x14ac:dyDescent="0.35">
      <c r="A904" s="5" t="s">
        <v>659</v>
      </c>
      <c r="B904" s="5" t="s">
        <v>35</v>
      </c>
      <c r="C904" s="5"/>
      <c r="D904" s="5"/>
      <c r="E904" s="5" t="s">
        <v>159</v>
      </c>
      <c r="F904" s="8" t="str">
        <f>VLOOKUP(E904,Mapping!$A$1:$C$71,3,0)</f>
        <v>Competition 1Cluecross</v>
      </c>
      <c r="G904" s="8" t="str">
        <f>VLOOKUP(E904,Mapping!$A$2:$B$207,2,0)</f>
        <v>Competition 1Cluecross</v>
      </c>
      <c r="H904" s="1" t="s">
        <v>658</v>
      </c>
      <c r="I904" s="2">
        <v>44302</v>
      </c>
      <c r="J904" s="126" t="str">
        <f>VLOOKUP(I904,Mapping!$H$2:$I$215,2,0)</f>
        <v>Pre</v>
      </c>
      <c r="K904" s="127" t="str">
        <f>VLOOKUP(I904,Mapping!$H$2:$J$215,3,0)</f>
        <v>Pre</v>
      </c>
      <c r="L904" s="1">
        <v>-77.646068700000001</v>
      </c>
      <c r="M904" s="4" t="e">
        <v>#N/A</v>
      </c>
    </row>
    <row r="905" spans="1:13" x14ac:dyDescent="0.35">
      <c r="A905" s="5" t="s">
        <v>659</v>
      </c>
      <c r="B905" s="5" t="s">
        <v>35</v>
      </c>
      <c r="C905" s="5"/>
      <c r="D905" s="5"/>
      <c r="E905" s="5" t="s">
        <v>159</v>
      </c>
      <c r="F905" s="8" t="str">
        <f>VLOOKUP(E905,Mapping!$A$1:$C$71,3,0)</f>
        <v>Competition 1Cluecross</v>
      </c>
      <c r="G905" s="8" t="str">
        <f>VLOOKUP(E905,Mapping!$A$2:$B$207,2,0)</f>
        <v>Competition 1Cluecross</v>
      </c>
      <c r="H905" s="1" t="s">
        <v>658</v>
      </c>
      <c r="I905" s="2">
        <v>44303</v>
      </c>
      <c r="J905" s="126" t="str">
        <f>VLOOKUP(I905,Mapping!$H$2:$I$215,2,0)</f>
        <v>Pre</v>
      </c>
      <c r="K905" s="127" t="str">
        <f>VLOOKUP(I905,Mapping!$H$2:$J$215,3,0)</f>
        <v>Pre</v>
      </c>
      <c r="L905" s="1">
        <v>-88.565047100000001</v>
      </c>
      <c r="M905" s="4" t="e">
        <v>#N/A</v>
      </c>
    </row>
    <row r="906" spans="1:13" x14ac:dyDescent="0.35">
      <c r="A906" s="5" t="s">
        <v>659</v>
      </c>
      <c r="B906" s="5" t="s">
        <v>35</v>
      </c>
      <c r="C906" s="5"/>
      <c r="D906" s="5"/>
      <c r="E906" s="5" t="s">
        <v>159</v>
      </c>
      <c r="F906" s="8" t="str">
        <f>VLOOKUP(E906,Mapping!$A$1:$C$71,3,0)</f>
        <v>Competition 1Cluecross</v>
      </c>
      <c r="G906" s="8" t="str">
        <f>VLOOKUP(E906,Mapping!$A$2:$B$207,2,0)</f>
        <v>Competition 1Cluecross</v>
      </c>
      <c r="H906" s="1" t="s">
        <v>658</v>
      </c>
      <c r="I906" s="2">
        <v>44304</v>
      </c>
      <c r="J906" s="126" t="str">
        <f>VLOOKUP(I906,Mapping!$H$2:$I$215,2,0)</f>
        <v>Pre</v>
      </c>
      <c r="K906" s="127" t="str">
        <f>VLOOKUP(I906,Mapping!$H$2:$J$215,3,0)</f>
        <v>Pre</v>
      </c>
      <c r="L906" s="1">
        <v>-202.6077105</v>
      </c>
      <c r="M906" s="4" t="e">
        <v>#N/A</v>
      </c>
    </row>
    <row r="907" spans="1:13" x14ac:dyDescent="0.35">
      <c r="A907" s="5" t="s">
        <v>659</v>
      </c>
      <c r="B907" s="5" t="s">
        <v>35</v>
      </c>
      <c r="C907" s="5"/>
      <c r="D907" s="5"/>
      <c r="E907" s="5" t="s">
        <v>159</v>
      </c>
      <c r="F907" s="8" t="str">
        <f>VLOOKUP(E907,Mapping!$A$1:$C$71,3,0)</f>
        <v>Competition 1Cluecross</v>
      </c>
      <c r="G907" s="8" t="str">
        <f>VLOOKUP(E907,Mapping!$A$2:$B$207,2,0)</f>
        <v>Competition 1Cluecross</v>
      </c>
      <c r="H907" s="1" t="s">
        <v>658</v>
      </c>
      <c r="I907" s="2">
        <v>44305</v>
      </c>
      <c r="J907" s="126" t="str">
        <f>VLOOKUP(I907,Mapping!$H$2:$I$215,2,0)</f>
        <v>Pre</v>
      </c>
      <c r="K907" s="127" t="str">
        <f>VLOOKUP(I907,Mapping!$H$2:$J$215,3,0)</f>
        <v>Pre</v>
      </c>
      <c r="L907" s="1">
        <v>-184.40941309999999</v>
      </c>
      <c r="M907" s="4" t="e">
        <v>#N/A</v>
      </c>
    </row>
    <row r="908" spans="1:13" x14ac:dyDescent="0.35">
      <c r="A908" s="5" t="s">
        <v>659</v>
      </c>
      <c r="B908" s="5" t="s">
        <v>35</v>
      </c>
      <c r="C908" s="5"/>
      <c r="D908" s="5"/>
      <c r="E908" s="5" t="s">
        <v>159</v>
      </c>
      <c r="F908" s="8" t="str">
        <f>VLOOKUP(E908,Mapping!$A$1:$C$71,3,0)</f>
        <v>Competition 1Cluecross</v>
      </c>
      <c r="G908" s="8" t="str">
        <f>VLOOKUP(E908,Mapping!$A$2:$B$207,2,0)</f>
        <v>Competition 1Cluecross</v>
      </c>
      <c r="H908" s="1" t="s">
        <v>658</v>
      </c>
      <c r="I908" s="2">
        <v>44306</v>
      </c>
      <c r="J908" s="126" t="str">
        <f>VLOOKUP(I908,Mapping!$H$2:$I$215,2,0)</f>
        <v>Pre</v>
      </c>
      <c r="K908" s="127" t="str">
        <f>VLOOKUP(I908,Mapping!$H$2:$J$215,3,0)</f>
        <v>Pre</v>
      </c>
      <c r="L908" s="1">
        <v>-126.17486150000001</v>
      </c>
      <c r="M908" s="4" t="e">
        <v>#N/A</v>
      </c>
    </row>
    <row r="909" spans="1:13" x14ac:dyDescent="0.35">
      <c r="A909" s="5" t="s">
        <v>659</v>
      </c>
      <c r="B909" s="5" t="s">
        <v>35</v>
      </c>
      <c r="C909" s="5"/>
      <c r="D909" s="5"/>
      <c r="E909" s="5" t="s">
        <v>159</v>
      </c>
      <c r="F909" s="8" t="str">
        <f>VLOOKUP(E909,Mapping!$A$1:$C$71,3,0)</f>
        <v>Competition 1Cluecross</v>
      </c>
      <c r="G909" s="8" t="str">
        <f>VLOOKUP(E909,Mapping!$A$2:$B$207,2,0)</f>
        <v>Competition 1Cluecross</v>
      </c>
      <c r="H909" s="1" t="s">
        <v>658</v>
      </c>
      <c r="I909" s="2">
        <v>44307</v>
      </c>
      <c r="J909" s="126" t="str">
        <f>VLOOKUP(I909,Mapping!$H$2:$I$215,2,0)</f>
        <v>Pre</v>
      </c>
      <c r="K909" s="127" t="str">
        <f>VLOOKUP(I909,Mapping!$H$2:$J$215,3,0)</f>
        <v>Pre</v>
      </c>
      <c r="L909" s="1">
        <v>-144.37315889999999</v>
      </c>
      <c r="M909" s="4" t="e">
        <v>#N/A</v>
      </c>
    </row>
    <row r="910" spans="1:13" x14ac:dyDescent="0.35">
      <c r="A910" s="5" t="s">
        <v>659</v>
      </c>
      <c r="B910" s="5" t="s">
        <v>35</v>
      </c>
      <c r="C910" s="5"/>
      <c r="D910" s="5"/>
      <c r="E910" s="5" t="s">
        <v>159</v>
      </c>
      <c r="F910" s="8" t="str">
        <f>VLOOKUP(E910,Mapping!$A$1:$C$71,3,0)</f>
        <v>Competition 1Cluecross</v>
      </c>
      <c r="G910" s="8" t="str">
        <f>VLOOKUP(E910,Mapping!$A$2:$B$207,2,0)</f>
        <v>Competition 1Cluecross</v>
      </c>
      <c r="H910" s="1" t="s">
        <v>658</v>
      </c>
      <c r="I910" s="2">
        <v>44308</v>
      </c>
      <c r="J910" s="126" t="str">
        <f>VLOOKUP(I910,Mapping!$H$2:$I$215,2,0)</f>
        <v>Pre</v>
      </c>
      <c r="K910" s="127" t="str">
        <f>VLOOKUP(I910,Mapping!$H$2:$J$215,3,0)</f>
        <v>Pre</v>
      </c>
      <c r="L910" s="1">
        <v>-195.32839150000001</v>
      </c>
      <c r="M910" s="4" t="e">
        <v>#N/A</v>
      </c>
    </row>
    <row r="911" spans="1:13" x14ac:dyDescent="0.35">
      <c r="A911" s="5" t="s">
        <v>659</v>
      </c>
      <c r="B911" s="5" t="s">
        <v>35</v>
      </c>
      <c r="C911" s="5"/>
      <c r="D911" s="5"/>
      <c r="E911" s="5" t="s">
        <v>159</v>
      </c>
      <c r="F911" s="8" t="str">
        <f>VLOOKUP(E911,Mapping!$A$1:$C$71,3,0)</f>
        <v>Competition 1Cluecross</v>
      </c>
      <c r="G911" s="8" t="str">
        <f>VLOOKUP(E911,Mapping!$A$2:$B$207,2,0)</f>
        <v>Competition 1Cluecross</v>
      </c>
      <c r="H911" s="1" t="s">
        <v>658</v>
      </c>
      <c r="I911" s="2">
        <v>44309</v>
      </c>
      <c r="J911" s="126" t="str">
        <f>VLOOKUP(I911,Mapping!$H$2:$I$215,2,0)</f>
        <v>Pre</v>
      </c>
      <c r="K911" s="127" t="str">
        <f>VLOOKUP(I911,Mapping!$H$2:$J$215,3,0)</f>
        <v>Pre</v>
      </c>
      <c r="L911" s="1">
        <v>-183.19619320000001</v>
      </c>
      <c r="M911" s="4" t="e">
        <v>#N/A</v>
      </c>
    </row>
    <row r="912" spans="1:13" x14ac:dyDescent="0.35">
      <c r="A912" s="5" t="s">
        <v>659</v>
      </c>
      <c r="B912" s="5" t="s">
        <v>35</v>
      </c>
      <c r="C912" s="5"/>
      <c r="D912" s="5"/>
      <c r="E912" s="5" t="s">
        <v>159</v>
      </c>
      <c r="F912" s="8" t="str">
        <f>VLOOKUP(E912,Mapping!$A$1:$C$71,3,0)</f>
        <v>Competition 1Cluecross</v>
      </c>
      <c r="G912" s="8" t="str">
        <f>VLOOKUP(E912,Mapping!$A$2:$B$207,2,0)</f>
        <v>Competition 1Cluecross</v>
      </c>
      <c r="H912" s="1" t="s">
        <v>658</v>
      </c>
      <c r="I912" s="2">
        <v>44310</v>
      </c>
      <c r="J912" s="126" t="str">
        <f>VLOOKUP(I912,Mapping!$H$2:$I$215,2,0)</f>
        <v>Pre</v>
      </c>
      <c r="K912" s="127" t="str">
        <f>VLOOKUP(I912,Mapping!$H$2:$J$215,3,0)</f>
        <v>Pre</v>
      </c>
      <c r="L912" s="1">
        <v>-226.87210690000001</v>
      </c>
      <c r="M912" s="4" t="e">
        <v>#N/A</v>
      </c>
    </row>
    <row r="913" spans="1:13" x14ac:dyDescent="0.35">
      <c r="A913" s="5" t="s">
        <v>659</v>
      </c>
      <c r="B913" s="5" t="s">
        <v>35</v>
      </c>
      <c r="C913" s="5"/>
      <c r="D913" s="5"/>
      <c r="E913" s="5" t="s">
        <v>159</v>
      </c>
      <c r="F913" s="8" t="str">
        <f>VLOOKUP(E913,Mapping!$A$1:$C$71,3,0)</f>
        <v>Competition 1Cluecross</v>
      </c>
      <c r="G913" s="8" t="str">
        <f>VLOOKUP(E913,Mapping!$A$2:$B$207,2,0)</f>
        <v>Competition 1Cluecross</v>
      </c>
      <c r="H913" s="1" t="s">
        <v>658</v>
      </c>
      <c r="I913" s="2">
        <v>44311</v>
      </c>
      <c r="J913" s="126" t="str">
        <f>VLOOKUP(I913,Mapping!$H$2:$I$215,2,0)</f>
        <v>Pre</v>
      </c>
      <c r="K913" s="127" t="str">
        <f>VLOOKUP(I913,Mapping!$H$2:$J$215,3,0)</f>
        <v>Pre</v>
      </c>
      <c r="L913" s="1">
        <v>-242.64396450000001</v>
      </c>
      <c r="M913" s="4" t="e">
        <v>#N/A</v>
      </c>
    </row>
    <row r="914" spans="1:13" x14ac:dyDescent="0.35">
      <c r="A914" s="5" t="s">
        <v>659</v>
      </c>
      <c r="B914" s="5" t="s">
        <v>35</v>
      </c>
      <c r="C914" s="5"/>
      <c r="D914" s="5"/>
      <c r="E914" s="5" t="s">
        <v>159</v>
      </c>
      <c r="F914" s="8" t="str">
        <f>VLOOKUP(E914,Mapping!$A$1:$C$71,3,0)</f>
        <v>Competition 1Cluecross</v>
      </c>
      <c r="G914" s="8" t="str">
        <f>VLOOKUP(E914,Mapping!$A$2:$B$207,2,0)</f>
        <v>Competition 1Cluecross</v>
      </c>
      <c r="H914" s="1" t="s">
        <v>658</v>
      </c>
      <c r="I914" s="2">
        <v>44312</v>
      </c>
      <c r="J914" s="126" t="str">
        <f>VLOOKUP(I914,Mapping!$H$2:$I$215,2,0)</f>
        <v>Pre</v>
      </c>
      <c r="K914" s="127" t="str">
        <f>VLOOKUP(I914,Mapping!$H$2:$J$215,3,0)</f>
        <v>Pre</v>
      </c>
      <c r="L914" s="1">
        <v>-149.2260382</v>
      </c>
      <c r="M914" s="4" t="e">
        <v>#N/A</v>
      </c>
    </row>
    <row r="915" spans="1:13" x14ac:dyDescent="0.35">
      <c r="A915" s="5" t="s">
        <v>659</v>
      </c>
      <c r="B915" s="5" t="s">
        <v>35</v>
      </c>
      <c r="C915" s="5"/>
      <c r="D915" s="5"/>
      <c r="E915" s="5" t="s">
        <v>159</v>
      </c>
      <c r="F915" s="8" t="str">
        <f>VLOOKUP(E915,Mapping!$A$1:$C$71,3,0)</f>
        <v>Competition 1Cluecross</v>
      </c>
      <c r="G915" s="8" t="str">
        <f>VLOOKUP(E915,Mapping!$A$2:$B$207,2,0)</f>
        <v>Competition 1Cluecross</v>
      </c>
      <c r="H915" s="1" t="s">
        <v>658</v>
      </c>
      <c r="I915" s="2">
        <v>44313</v>
      </c>
      <c r="J915" s="126" t="str">
        <f>VLOOKUP(I915,Mapping!$H$2:$I$215,2,0)</f>
        <v>Post</v>
      </c>
      <c r="K915" s="127" t="str">
        <f>VLOOKUP(I915,Mapping!$H$2:$J$215,3,0)</f>
        <v>Post</v>
      </c>
      <c r="L915" s="1">
        <v>-109.189784</v>
      </c>
      <c r="M915" s="4" t="e">
        <v>#N/A</v>
      </c>
    </row>
    <row r="916" spans="1:13" x14ac:dyDescent="0.35">
      <c r="A916" s="5" t="s">
        <v>659</v>
      </c>
      <c r="B916" s="5" t="s">
        <v>35</v>
      </c>
      <c r="C916" s="5"/>
      <c r="D916" s="5"/>
      <c r="E916" s="5" t="s">
        <v>159</v>
      </c>
      <c r="F916" s="8" t="str">
        <f>VLOOKUP(E916,Mapping!$A$1:$C$71,3,0)</f>
        <v>Competition 1Cluecross</v>
      </c>
      <c r="G916" s="8" t="str">
        <f>VLOOKUP(E916,Mapping!$A$2:$B$207,2,0)</f>
        <v>Competition 1Cluecross</v>
      </c>
      <c r="H916" s="1" t="s">
        <v>658</v>
      </c>
      <c r="I916" s="2">
        <v>44314</v>
      </c>
      <c r="J916" s="126" t="str">
        <f>VLOOKUP(I916,Mapping!$H$2:$I$215,2,0)</f>
        <v>Post</v>
      </c>
      <c r="K916" s="127" t="str">
        <f>VLOOKUP(I916,Mapping!$H$2:$J$215,3,0)</f>
        <v>Post</v>
      </c>
      <c r="L916" s="1">
        <v>-111.6162236</v>
      </c>
      <c r="M916" s="4" t="e">
        <v>#N/A</v>
      </c>
    </row>
    <row r="917" spans="1:13" x14ac:dyDescent="0.35">
      <c r="A917" s="5" t="s">
        <v>659</v>
      </c>
      <c r="B917" s="5" t="s">
        <v>35</v>
      </c>
      <c r="C917" s="5"/>
      <c r="D917" s="5"/>
      <c r="E917" s="5" t="s">
        <v>159</v>
      </c>
      <c r="F917" s="8" t="str">
        <f>VLOOKUP(E917,Mapping!$A$1:$C$71,3,0)</f>
        <v>Competition 1Cluecross</v>
      </c>
      <c r="G917" s="8" t="str">
        <f>VLOOKUP(E917,Mapping!$A$2:$B$207,2,0)</f>
        <v>Competition 1Cluecross</v>
      </c>
      <c r="H917" s="1" t="s">
        <v>658</v>
      </c>
      <c r="I917" s="2">
        <v>44315</v>
      </c>
      <c r="J917" s="126" t="str">
        <f>VLOOKUP(I917,Mapping!$H$2:$I$215,2,0)</f>
        <v>Post</v>
      </c>
      <c r="K917" s="127" t="str">
        <f>VLOOKUP(I917,Mapping!$H$2:$J$215,3,0)</f>
        <v>Post</v>
      </c>
      <c r="L917" s="1">
        <v>-75.219629100000006</v>
      </c>
      <c r="M917" s="4" t="e">
        <v>#N/A</v>
      </c>
    </row>
    <row r="918" spans="1:13" x14ac:dyDescent="0.35">
      <c r="A918" s="5" t="s">
        <v>659</v>
      </c>
      <c r="B918" s="5" t="s">
        <v>35</v>
      </c>
      <c r="C918" s="5"/>
      <c r="D918" s="5"/>
      <c r="E918" s="5" t="s">
        <v>159</v>
      </c>
      <c r="F918" s="8" t="str">
        <f>VLOOKUP(E918,Mapping!$A$1:$C$71,3,0)</f>
        <v>Competition 1Cluecross</v>
      </c>
      <c r="G918" s="8" t="str">
        <f>VLOOKUP(E918,Mapping!$A$2:$B$207,2,0)</f>
        <v>Competition 1Cluecross</v>
      </c>
      <c r="H918" s="1" t="s">
        <v>658</v>
      </c>
      <c r="I918" s="2">
        <v>44316</v>
      </c>
      <c r="J918" s="126" t="str">
        <f>VLOOKUP(I918,Mapping!$H$2:$I$215,2,0)</f>
        <v>Post</v>
      </c>
      <c r="K918" s="127" t="str">
        <f>VLOOKUP(I918,Mapping!$H$2:$J$215,3,0)</f>
        <v>Post</v>
      </c>
      <c r="L918" s="1">
        <v>-70.3667497</v>
      </c>
      <c r="M918" s="4" t="e">
        <v>#N/A</v>
      </c>
    </row>
    <row r="919" spans="1:13" x14ac:dyDescent="0.35">
      <c r="A919" s="5" t="s">
        <v>659</v>
      </c>
      <c r="B919" s="5" t="s">
        <v>35</v>
      </c>
      <c r="C919" s="5"/>
      <c r="D919" s="5"/>
      <c r="E919" s="5" t="s">
        <v>159</v>
      </c>
      <c r="F919" s="8" t="str">
        <f>VLOOKUP(E919,Mapping!$A$1:$C$71,3,0)</f>
        <v>Competition 1Cluecross</v>
      </c>
      <c r="G919" s="8" t="str">
        <f>VLOOKUP(E919,Mapping!$A$2:$B$207,2,0)</f>
        <v>Competition 1Cluecross</v>
      </c>
      <c r="H919" s="1" t="s">
        <v>658</v>
      </c>
      <c r="I919" s="2">
        <v>44317</v>
      </c>
      <c r="J919" s="126" t="str">
        <f>VLOOKUP(I919,Mapping!$H$2:$I$215,2,0)</f>
        <v>Post</v>
      </c>
      <c r="K919" s="127" t="str">
        <f>VLOOKUP(I919,Mapping!$H$2:$J$215,3,0)</f>
        <v>Post</v>
      </c>
      <c r="L919" s="1">
        <v>-74.641782800000001</v>
      </c>
      <c r="M919" s="4" t="e">
        <v>#N/A</v>
      </c>
    </row>
    <row r="920" spans="1:13" x14ac:dyDescent="0.35">
      <c r="A920" s="5" t="s">
        <v>659</v>
      </c>
      <c r="B920" s="5" t="s">
        <v>35</v>
      </c>
      <c r="C920" s="5"/>
      <c r="D920" s="5"/>
      <c r="E920" s="5" t="s">
        <v>159</v>
      </c>
      <c r="F920" s="8" t="str">
        <f>VLOOKUP(E920,Mapping!$A$1:$C$71,3,0)</f>
        <v>Competition 1Cluecross</v>
      </c>
      <c r="G920" s="8" t="str">
        <f>VLOOKUP(E920,Mapping!$A$2:$B$207,2,0)</f>
        <v>Competition 1Cluecross</v>
      </c>
      <c r="H920" s="1" t="s">
        <v>658</v>
      </c>
      <c r="I920" s="2">
        <v>44318</v>
      </c>
      <c r="J920" s="126" t="str">
        <f>VLOOKUP(I920,Mapping!$H$2:$I$215,2,0)</f>
        <v>Post</v>
      </c>
      <c r="K920" s="127" t="str">
        <f>VLOOKUP(I920,Mapping!$H$2:$J$215,3,0)</f>
        <v>Post</v>
      </c>
      <c r="L920" s="1">
        <v>-77.458454000000003</v>
      </c>
      <c r="M920" s="4" t="e">
        <v>#N/A</v>
      </c>
    </row>
    <row r="921" spans="1:13" x14ac:dyDescent="0.35">
      <c r="A921" s="5" t="s">
        <v>659</v>
      </c>
      <c r="B921" s="5" t="s">
        <v>35</v>
      </c>
      <c r="C921" s="5"/>
      <c r="D921" s="5"/>
      <c r="E921" s="5" t="s">
        <v>159</v>
      </c>
      <c r="F921" s="8" t="str">
        <f>VLOOKUP(E921,Mapping!$A$1:$C$71,3,0)</f>
        <v>Competition 1Cluecross</v>
      </c>
      <c r="G921" s="8" t="str">
        <f>VLOOKUP(E921,Mapping!$A$2:$B$207,2,0)</f>
        <v>Competition 1Cluecross</v>
      </c>
      <c r="H921" s="1" t="s">
        <v>658</v>
      </c>
      <c r="I921" s="2">
        <v>44319</v>
      </c>
      <c r="J921" s="126" t="str">
        <f>VLOOKUP(I921,Mapping!$H$2:$I$215,2,0)</f>
        <v>Post</v>
      </c>
      <c r="K921" s="127" t="str">
        <f>VLOOKUP(I921,Mapping!$H$2:$J$215,3,0)</f>
        <v>Post</v>
      </c>
      <c r="L921" s="1">
        <v>-59.150092200000003</v>
      </c>
      <c r="M921" s="4" t="e">
        <v>#N/A</v>
      </c>
    </row>
    <row r="922" spans="1:13" x14ac:dyDescent="0.35">
      <c r="A922" s="5" t="s">
        <v>659</v>
      </c>
      <c r="B922" s="5" t="s">
        <v>35</v>
      </c>
      <c r="C922" s="5"/>
      <c r="D922" s="5"/>
      <c r="E922" s="5" t="s">
        <v>159</v>
      </c>
      <c r="F922" s="8" t="str">
        <f>VLOOKUP(E922,Mapping!$A$1:$C$71,3,0)</f>
        <v>Competition 1Cluecross</v>
      </c>
      <c r="G922" s="8" t="str">
        <f>VLOOKUP(E922,Mapping!$A$2:$B$207,2,0)</f>
        <v>Competition 1Cluecross</v>
      </c>
      <c r="H922" s="1" t="s">
        <v>658</v>
      </c>
      <c r="I922" s="2">
        <v>44320</v>
      </c>
      <c r="J922" s="126" t="str">
        <f>VLOOKUP(I922,Mapping!$H$2:$I$215,2,0)</f>
        <v>Post</v>
      </c>
      <c r="K922" s="127" t="str">
        <f>VLOOKUP(I922,Mapping!$H$2:$J$215,3,0)</f>
        <v>Post</v>
      </c>
      <c r="L922" s="1">
        <v>-214.06700000000001</v>
      </c>
      <c r="M922" s="4" t="e">
        <v>#N/A</v>
      </c>
    </row>
    <row r="923" spans="1:13" x14ac:dyDescent="0.35">
      <c r="A923" s="5" t="s">
        <v>659</v>
      </c>
      <c r="B923" s="5" t="s">
        <v>35</v>
      </c>
      <c r="C923" s="5"/>
      <c r="D923" s="5"/>
      <c r="E923" s="5" t="s">
        <v>159</v>
      </c>
      <c r="F923" s="8" t="str">
        <f>VLOOKUP(E923,Mapping!$A$1:$C$71,3,0)</f>
        <v>Competition 1Cluecross</v>
      </c>
      <c r="G923" s="8" t="str">
        <f>VLOOKUP(E923,Mapping!$A$2:$B$207,2,0)</f>
        <v>Competition 1Cluecross</v>
      </c>
      <c r="H923" s="1" t="s">
        <v>658</v>
      </c>
      <c r="I923" s="2">
        <v>44321</v>
      </c>
      <c r="J923" s="126" t="str">
        <f>VLOOKUP(I923,Mapping!$H$2:$I$215,2,0)</f>
        <v>Post</v>
      </c>
      <c r="K923" s="127" t="str">
        <f>VLOOKUP(I923,Mapping!$H$2:$J$215,3,0)</f>
        <v>Post</v>
      </c>
      <c r="L923" s="1">
        <v>-174.63360520000001</v>
      </c>
      <c r="M923" s="4" t="e">
        <v>#N/A</v>
      </c>
    </row>
    <row r="924" spans="1:13" x14ac:dyDescent="0.35">
      <c r="A924" s="5" t="s">
        <v>659</v>
      </c>
      <c r="B924" s="5" t="s">
        <v>35</v>
      </c>
      <c r="C924" s="5"/>
      <c r="D924" s="5"/>
      <c r="E924" s="5" t="s">
        <v>159</v>
      </c>
      <c r="F924" s="8" t="str">
        <f>VLOOKUP(E924,Mapping!$A$1:$C$71,3,0)</f>
        <v>Competition 1Cluecross</v>
      </c>
      <c r="G924" s="8" t="str">
        <f>VLOOKUP(E924,Mapping!$A$2:$B$207,2,0)</f>
        <v>Competition 1Cluecross</v>
      </c>
      <c r="H924" s="1" t="s">
        <v>658</v>
      </c>
      <c r="I924" s="2">
        <v>44322</v>
      </c>
      <c r="J924" s="126" t="str">
        <f>VLOOKUP(I924,Mapping!$H$2:$I$215,2,0)</f>
        <v>Post</v>
      </c>
      <c r="K924" s="127" t="str">
        <f>VLOOKUP(I924,Mapping!$H$2:$J$215,3,0)</f>
        <v>Post</v>
      </c>
      <c r="L924" s="1">
        <v>-126.7501973</v>
      </c>
      <c r="M924" s="4" t="e">
        <v>#N/A</v>
      </c>
    </row>
    <row r="925" spans="1:13" x14ac:dyDescent="0.35">
      <c r="A925" s="5" t="s">
        <v>659</v>
      </c>
      <c r="B925" s="5" t="s">
        <v>35</v>
      </c>
      <c r="C925" s="5"/>
      <c r="D925" s="5"/>
      <c r="E925" s="5" t="s">
        <v>159</v>
      </c>
      <c r="F925" s="8" t="str">
        <f>VLOOKUP(E925,Mapping!$A$1:$C$71,3,0)</f>
        <v>Competition 1Cluecross</v>
      </c>
      <c r="G925" s="8" t="str">
        <f>VLOOKUP(E925,Mapping!$A$2:$B$207,2,0)</f>
        <v>Competition 1Cluecross</v>
      </c>
      <c r="H925" s="1" t="s">
        <v>658</v>
      </c>
      <c r="I925" s="2">
        <v>44323</v>
      </c>
      <c r="J925" s="126" t="str">
        <f>VLOOKUP(I925,Mapping!$H$2:$I$215,2,0)</f>
        <v>Post</v>
      </c>
      <c r="K925" s="127" t="str">
        <f>VLOOKUP(I925,Mapping!$H$2:$J$215,3,0)</f>
        <v>Post</v>
      </c>
      <c r="L925" s="1">
        <v>-123.9335263</v>
      </c>
      <c r="M925" s="4" t="e">
        <v>#N/A</v>
      </c>
    </row>
    <row r="926" spans="1:13" x14ac:dyDescent="0.35">
      <c r="A926" s="5" t="s">
        <v>659</v>
      </c>
      <c r="B926" s="5" t="s">
        <v>35</v>
      </c>
      <c r="C926" s="5"/>
      <c r="D926" s="5"/>
      <c r="E926" s="5" t="s">
        <v>159</v>
      </c>
      <c r="F926" s="8" t="str">
        <f>VLOOKUP(E926,Mapping!$A$1:$C$71,3,0)</f>
        <v>Competition 1Cluecross</v>
      </c>
      <c r="G926" s="8" t="str">
        <f>VLOOKUP(E926,Mapping!$A$2:$B$207,2,0)</f>
        <v>Competition 1Cluecross</v>
      </c>
      <c r="H926" s="1" t="s">
        <v>658</v>
      </c>
      <c r="I926" s="2">
        <v>44324</v>
      </c>
      <c r="J926" s="126" t="str">
        <f>VLOOKUP(I926,Mapping!$H$2:$I$215,2,0)</f>
        <v>Post</v>
      </c>
      <c r="K926" s="127" t="str">
        <f>VLOOKUP(I926,Mapping!$H$2:$J$215,3,0)</f>
        <v>Post</v>
      </c>
      <c r="L926" s="1">
        <v>-136.60854599999999</v>
      </c>
      <c r="M926" s="4" t="e">
        <v>#N/A</v>
      </c>
    </row>
    <row r="927" spans="1:13" x14ac:dyDescent="0.35">
      <c r="A927" s="5" t="s">
        <v>659</v>
      </c>
      <c r="B927" s="5" t="s">
        <v>35</v>
      </c>
      <c r="C927" s="5"/>
      <c r="D927" s="5"/>
      <c r="E927" s="5" t="s">
        <v>159</v>
      </c>
      <c r="F927" s="8" t="str">
        <f>VLOOKUP(E927,Mapping!$A$1:$C$71,3,0)</f>
        <v>Competition 1Cluecross</v>
      </c>
      <c r="G927" s="8" t="str">
        <f>VLOOKUP(E927,Mapping!$A$2:$B$207,2,0)</f>
        <v>Competition 1Cluecross</v>
      </c>
      <c r="H927" s="1" t="s">
        <v>658</v>
      </c>
      <c r="I927" s="2">
        <v>44325</v>
      </c>
      <c r="J927" s="126" t="str">
        <f>VLOOKUP(I927,Mapping!$H$2:$I$215,2,0)</f>
        <v>Post</v>
      </c>
      <c r="K927" s="127" t="str">
        <f>VLOOKUP(I927,Mapping!$H$2:$J$215,3,0)</f>
        <v>Post</v>
      </c>
      <c r="L927" s="1">
        <v>-136.60854599999999</v>
      </c>
      <c r="M927" s="4" t="e">
        <v>#N/A</v>
      </c>
    </row>
    <row r="928" spans="1:13" x14ac:dyDescent="0.35">
      <c r="A928" s="5" t="s">
        <v>659</v>
      </c>
      <c r="B928" s="5" t="s">
        <v>35</v>
      </c>
      <c r="C928" s="5"/>
      <c r="D928" s="5"/>
      <c r="E928" s="5" t="s">
        <v>159</v>
      </c>
      <c r="F928" s="8" t="str">
        <f>VLOOKUP(E928,Mapping!$A$1:$C$71,3,0)</f>
        <v>Competition 1Cluecross</v>
      </c>
      <c r="G928" s="8" t="str">
        <f>VLOOKUP(E928,Mapping!$A$2:$B$207,2,0)</f>
        <v>Competition 1Cluecross</v>
      </c>
      <c r="H928" s="1" t="s">
        <v>658</v>
      </c>
      <c r="I928" s="2">
        <v>44326</v>
      </c>
      <c r="J928" s="126" t="str">
        <f>VLOOKUP(I928,Mapping!$H$2:$I$215,2,0)</f>
        <v>Post</v>
      </c>
      <c r="K928" s="127" t="str">
        <f>VLOOKUP(I928,Mapping!$H$2:$J$215,3,0)</f>
        <v>Post</v>
      </c>
      <c r="L928" s="1">
        <v>-152.1002368</v>
      </c>
      <c r="M928" s="4" t="e">
        <v>#N/A</v>
      </c>
    </row>
    <row r="929" spans="1:13" x14ac:dyDescent="0.35">
      <c r="A929" s="5" t="s">
        <v>659</v>
      </c>
      <c r="B929" s="5" t="s">
        <v>35</v>
      </c>
      <c r="C929" s="5"/>
      <c r="D929" s="5"/>
      <c r="E929" s="5" t="s">
        <v>159</v>
      </c>
      <c r="F929" s="8" t="str">
        <f>VLOOKUP(E929,Mapping!$A$1:$C$71,3,0)</f>
        <v>Competition 1Cluecross</v>
      </c>
      <c r="G929" s="8" t="str">
        <f>VLOOKUP(E929,Mapping!$A$2:$B$207,2,0)</f>
        <v>Competition 1Cluecross</v>
      </c>
      <c r="H929" s="1" t="s">
        <v>658</v>
      </c>
      <c r="I929" s="2">
        <v>44327</v>
      </c>
      <c r="J929" s="126" t="str">
        <f>VLOOKUP(I929,Mapping!$H$2:$I$215,2,0)</f>
        <v>Post</v>
      </c>
      <c r="K929" s="127" t="str">
        <f>VLOOKUP(I929,Mapping!$H$2:$J$215,3,0)</f>
        <v>Post</v>
      </c>
      <c r="L929" s="1">
        <v>-150.69190130000001</v>
      </c>
      <c r="M929" s="4" t="e">
        <v>#N/A</v>
      </c>
    </row>
    <row r="930" spans="1:13" x14ac:dyDescent="0.35">
      <c r="A930" s="5" t="s">
        <v>659</v>
      </c>
      <c r="B930" s="5" t="s">
        <v>35</v>
      </c>
      <c r="C930" s="5"/>
      <c r="D930" s="5"/>
      <c r="E930" s="5" t="s">
        <v>159</v>
      </c>
      <c r="F930" s="8" t="str">
        <f>VLOOKUP(E930,Mapping!$A$1:$C$71,3,0)</f>
        <v>Competition 1Cluecross</v>
      </c>
      <c r="G930" s="8" t="str">
        <f>VLOOKUP(E930,Mapping!$A$2:$B$207,2,0)</f>
        <v>Competition 1Cluecross</v>
      </c>
      <c r="H930" s="1" t="s">
        <v>658</v>
      </c>
      <c r="I930" s="2">
        <v>44328</v>
      </c>
      <c r="J930" s="126" t="str">
        <f>VLOOKUP(I930,Mapping!$H$2:$I$215,2,0)</f>
        <v>Post</v>
      </c>
      <c r="K930" s="127" t="str">
        <f>VLOOKUP(I930,Mapping!$H$2:$J$215,3,0)</f>
        <v>Post</v>
      </c>
      <c r="L930" s="1">
        <v>-154.91690779999999</v>
      </c>
      <c r="M930" s="4" t="e">
        <v>#N/A</v>
      </c>
    </row>
    <row r="931" spans="1:13" x14ac:dyDescent="0.35">
      <c r="A931" s="5" t="s">
        <v>659</v>
      </c>
      <c r="B931" s="5" t="s">
        <v>35</v>
      </c>
      <c r="C931" s="5"/>
      <c r="D931" s="5"/>
      <c r="E931" s="5" t="s">
        <v>159</v>
      </c>
      <c r="F931" s="8" t="str">
        <f>VLOOKUP(E931,Mapping!$A$1:$C$71,3,0)</f>
        <v>Competition 1Cluecross</v>
      </c>
      <c r="G931" s="8" t="str">
        <f>VLOOKUP(E931,Mapping!$A$2:$B$207,2,0)</f>
        <v>Competition 1Cluecross</v>
      </c>
      <c r="H931" s="1" t="s">
        <v>658</v>
      </c>
      <c r="I931" s="2">
        <v>44329</v>
      </c>
      <c r="J931" s="126" t="str">
        <f>VLOOKUP(I931,Mapping!$H$2:$I$215,2,0)</f>
        <v>Post</v>
      </c>
      <c r="K931" s="127" t="str">
        <f>VLOOKUP(I931,Mapping!$H$2:$J$215,3,0)</f>
        <v>Post</v>
      </c>
      <c r="L931" s="1">
        <v>-139.425217</v>
      </c>
      <c r="M931" s="4" t="e">
        <v>#N/A</v>
      </c>
    </row>
    <row r="932" spans="1:13" x14ac:dyDescent="0.35">
      <c r="A932" s="5" t="s">
        <v>659</v>
      </c>
      <c r="B932" s="5" t="s">
        <v>35</v>
      </c>
      <c r="C932" s="5"/>
      <c r="D932" s="5"/>
      <c r="E932" s="5" t="s">
        <v>159</v>
      </c>
      <c r="F932" s="8" t="str">
        <f>VLOOKUP(E932,Mapping!$A$1:$C$71,3,0)</f>
        <v>Competition 1Cluecross</v>
      </c>
      <c r="G932" s="8" t="str">
        <f>VLOOKUP(E932,Mapping!$A$2:$B$207,2,0)</f>
        <v>Competition 1Cluecross</v>
      </c>
      <c r="H932" s="1" t="s">
        <v>658</v>
      </c>
      <c r="I932" s="2">
        <v>44330</v>
      </c>
      <c r="J932" s="126" t="str">
        <f>VLOOKUP(I932,Mapping!$H$2:$I$215,2,0)</f>
        <v>Post</v>
      </c>
      <c r="K932" s="127" t="str">
        <f>VLOOKUP(I932,Mapping!$H$2:$J$215,3,0)</f>
        <v>Post</v>
      </c>
      <c r="L932" s="1">
        <v>-164.77525650000001</v>
      </c>
      <c r="M932" s="4" t="e">
        <v>#N/A</v>
      </c>
    </row>
    <row r="933" spans="1:13" x14ac:dyDescent="0.35">
      <c r="A933" s="5" t="s">
        <v>659</v>
      </c>
      <c r="B933" s="5" t="s">
        <v>35</v>
      </c>
      <c r="C933" s="5"/>
      <c r="D933" s="5"/>
      <c r="E933" s="5" t="s">
        <v>159</v>
      </c>
      <c r="F933" s="8" t="str">
        <f>VLOOKUP(E933,Mapping!$A$1:$C$71,3,0)</f>
        <v>Competition 1Cluecross</v>
      </c>
      <c r="G933" s="8" t="str">
        <f>VLOOKUP(E933,Mapping!$A$2:$B$207,2,0)</f>
        <v>Competition 1Cluecross</v>
      </c>
      <c r="H933" s="1" t="s">
        <v>658</v>
      </c>
      <c r="I933" s="2">
        <v>44331</v>
      </c>
      <c r="J933" s="126" t="str">
        <f>VLOOKUP(I933,Mapping!$H$2:$I$215,2,0)</f>
        <v>Post</v>
      </c>
      <c r="K933" s="127" t="str">
        <f>VLOOKUP(I933,Mapping!$H$2:$J$215,3,0)</f>
        <v>Post</v>
      </c>
      <c r="L933" s="1">
        <v>-161.9585855</v>
      </c>
      <c r="M933" s="4" t="e">
        <v>#N/A</v>
      </c>
    </row>
    <row r="934" spans="1:13" x14ac:dyDescent="0.35">
      <c r="A934" s="5" t="s">
        <v>659</v>
      </c>
      <c r="B934" s="5" t="s">
        <v>35</v>
      </c>
      <c r="C934" s="5"/>
      <c r="D934" s="5"/>
      <c r="E934" s="5" t="s">
        <v>159</v>
      </c>
      <c r="F934" s="8" t="str">
        <f>VLOOKUP(E934,Mapping!$A$1:$C$71,3,0)</f>
        <v>Competition 1Cluecross</v>
      </c>
      <c r="G934" s="8" t="str">
        <f>VLOOKUP(E934,Mapping!$A$2:$B$207,2,0)</f>
        <v>Competition 1Cluecross</v>
      </c>
      <c r="H934" s="1" t="s">
        <v>658</v>
      </c>
      <c r="I934" s="2">
        <v>44332</v>
      </c>
      <c r="J934" s="126" t="str">
        <f>VLOOKUP(I934,Mapping!$H$2:$I$215,2,0)</f>
        <v>Post</v>
      </c>
      <c r="K934" s="127" t="str">
        <f>VLOOKUP(I934,Mapping!$H$2:$J$215,3,0)</f>
        <v>Post</v>
      </c>
      <c r="L934" s="1">
        <v>-160.55025000000001</v>
      </c>
      <c r="M934" s="4" t="e">
        <v>#N/A</v>
      </c>
    </row>
    <row r="935" spans="1:13" x14ac:dyDescent="0.35">
      <c r="A935" s="5" t="s">
        <v>659</v>
      </c>
      <c r="B935" s="5" t="s">
        <v>35</v>
      </c>
      <c r="C935" s="5"/>
      <c r="D935" s="5"/>
      <c r="E935" s="5" t="s">
        <v>159</v>
      </c>
      <c r="F935" s="8" t="str">
        <f>VLOOKUP(E935,Mapping!$A$1:$C$71,3,0)</f>
        <v>Competition 1Cluecross</v>
      </c>
      <c r="G935" s="8" t="str">
        <f>VLOOKUP(E935,Mapping!$A$2:$B$207,2,0)</f>
        <v>Competition 1Cluecross</v>
      </c>
      <c r="H935" s="1" t="s">
        <v>658</v>
      </c>
      <c r="I935" s="2">
        <v>44333</v>
      </c>
      <c r="J935" s="126" t="str">
        <f>VLOOKUP(I935,Mapping!$H$2:$I$215,2,0)</f>
        <v>Post</v>
      </c>
      <c r="K935" s="127" t="str">
        <f>VLOOKUP(I935,Mapping!$H$2:$J$215,3,0)</f>
        <v>Post</v>
      </c>
      <c r="L935" s="1">
        <v>-122.5251908</v>
      </c>
      <c r="M935" s="4" t="e">
        <v>#N/A</v>
      </c>
    </row>
    <row r="936" spans="1:13" x14ac:dyDescent="0.35">
      <c r="A936" s="5" t="s">
        <v>659</v>
      </c>
      <c r="B936" s="5" t="s">
        <v>35</v>
      </c>
      <c r="C936" s="5"/>
      <c r="D936" s="5"/>
      <c r="E936" s="5" t="s">
        <v>159</v>
      </c>
      <c r="F936" s="8" t="str">
        <f>VLOOKUP(E936,Mapping!$A$1:$C$71,3,0)</f>
        <v>Competition 1Cluecross</v>
      </c>
      <c r="G936" s="8" t="str">
        <f>VLOOKUP(E936,Mapping!$A$2:$B$207,2,0)</f>
        <v>Competition 1Cluecross</v>
      </c>
      <c r="H936" s="1" t="s">
        <v>658</v>
      </c>
      <c r="I936" s="2">
        <v>44334</v>
      </c>
      <c r="J936" s="126" t="str">
        <f>VLOOKUP(I936,Mapping!$H$2:$I$215,2,0)</f>
        <v>Post</v>
      </c>
      <c r="K936" s="127" t="str">
        <f>VLOOKUP(I936,Mapping!$H$2:$J$215,3,0)</f>
        <v>Post</v>
      </c>
      <c r="L936" s="1">
        <v>-150.69190130000001</v>
      </c>
      <c r="M936" s="4" t="e">
        <v>#N/A</v>
      </c>
    </row>
    <row r="937" spans="1:13" x14ac:dyDescent="0.35">
      <c r="A937" s="5" t="s">
        <v>659</v>
      </c>
      <c r="B937" s="5" t="s">
        <v>35</v>
      </c>
      <c r="C937" s="5"/>
      <c r="D937" s="5"/>
      <c r="E937" s="5" t="s">
        <v>159</v>
      </c>
      <c r="F937" s="8" t="str">
        <f>VLOOKUP(E937,Mapping!$A$1:$C$71,3,0)</f>
        <v>Competition 1Cluecross</v>
      </c>
      <c r="G937" s="8" t="str">
        <f>VLOOKUP(E937,Mapping!$A$2:$B$207,2,0)</f>
        <v>Competition 1Cluecross</v>
      </c>
      <c r="H937" s="1" t="s">
        <v>658</v>
      </c>
      <c r="I937" s="2">
        <v>44335</v>
      </c>
      <c r="J937" s="126" t="str">
        <f>VLOOKUP(I937,Mapping!$H$2:$I$215,2,0)</f>
        <v>Post</v>
      </c>
      <c r="K937" s="127" t="str">
        <f>VLOOKUP(I937,Mapping!$H$2:$J$215,3,0)</f>
        <v>Post</v>
      </c>
      <c r="L937" s="1">
        <v>-181.67528279999999</v>
      </c>
      <c r="M937" s="4" t="e">
        <v>#N/A</v>
      </c>
    </row>
    <row r="938" spans="1:13" x14ac:dyDescent="0.35">
      <c r="A938" s="5" t="s">
        <v>659</v>
      </c>
      <c r="B938" s="5" t="s">
        <v>35</v>
      </c>
      <c r="C938" s="5"/>
      <c r="D938" s="5"/>
      <c r="E938" s="5" t="s">
        <v>159</v>
      </c>
      <c r="F938" s="8" t="str">
        <f>VLOOKUP(E938,Mapping!$A$1:$C$71,3,0)</f>
        <v>Competition 1Cluecross</v>
      </c>
      <c r="G938" s="8" t="str">
        <f>VLOOKUP(E938,Mapping!$A$2:$B$207,2,0)</f>
        <v>Competition 1Cluecross</v>
      </c>
      <c r="H938" s="1" t="s">
        <v>658</v>
      </c>
      <c r="I938" s="2">
        <v>44336</v>
      </c>
      <c r="J938" s="126" t="str">
        <f>VLOOKUP(I938,Mapping!$H$2:$I$215,2,0)</f>
        <v>Post</v>
      </c>
      <c r="K938" s="127" t="str">
        <f>VLOOKUP(I938,Mapping!$H$2:$J$215,3,0)</f>
        <v>Post</v>
      </c>
      <c r="L938" s="1">
        <v>-109.850171</v>
      </c>
      <c r="M938" s="4" t="e">
        <v>#N/A</v>
      </c>
    </row>
    <row r="939" spans="1:13" x14ac:dyDescent="0.35">
      <c r="A939" s="5" t="s">
        <v>659</v>
      </c>
      <c r="B939" s="5" t="s">
        <v>35</v>
      </c>
      <c r="C939" s="5"/>
      <c r="D939" s="5"/>
      <c r="E939" s="5" t="s">
        <v>159</v>
      </c>
      <c r="F939" s="8" t="str">
        <f>VLOOKUP(E939,Mapping!$A$1:$C$71,3,0)</f>
        <v>Competition 1Cluecross</v>
      </c>
      <c r="G939" s="8" t="str">
        <f>VLOOKUP(E939,Mapping!$A$2:$B$207,2,0)</f>
        <v>Competition 1Cluecross</v>
      </c>
      <c r="H939" s="1" t="s">
        <v>658</v>
      </c>
      <c r="I939" s="2">
        <v>44337</v>
      </c>
      <c r="J939" s="126" t="str">
        <f>VLOOKUP(I939,Mapping!$H$2:$I$215,2,0)</f>
        <v>Post</v>
      </c>
      <c r="K939" s="127" t="str">
        <f>VLOOKUP(I939,Mapping!$H$2:$J$215,3,0)</f>
        <v>Post</v>
      </c>
      <c r="L939" s="1">
        <v>-123.9335263</v>
      </c>
      <c r="M939" s="4" t="e">
        <v>#N/A</v>
      </c>
    </row>
    <row r="940" spans="1:13" x14ac:dyDescent="0.35">
      <c r="A940" s="5" t="s">
        <v>659</v>
      </c>
      <c r="B940" s="5" t="s">
        <v>35</v>
      </c>
      <c r="C940" s="5"/>
      <c r="D940" s="5"/>
      <c r="E940" s="5" t="s">
        <v>159</v>
      </c>
      <c r="F940" s="8" t="str">
        <f>VLOOKUP(E940,Mapping!$A$1:$C$71,3,0)</f>
        <v>Competition 1Cluecross</v>
      </c>
      <c r="G940" s="8" t="str">
        <f>VLOOKUP(E940,Mapping!$A$2:$B$207,2,0)</f>
        <v>Competition 1Cluecross</v>
      </c>
      <c r="H940" s="1" t="s">
        <v>658</v>
      </c>
      <c r="I940" s="2">
        <v>44338</v>
      </c>
      <c r="J940" s="126" t="str">
        <f>VLOOKUP(I940,Mapping!$H$2:$I$215,2,0)</f>
        <v>Post</v>
      </c>
      <c r="K940" s="127" t="str">
        <f>VLOOKUP(I940,Mapping!$H$2:$J$215,3,0)</f>
        <v>Post</v>
      </c>
      <c r="L940" s="1">
        <v>-116.8918487</v>
      </c>
      <c r="M940" s="4" t="e">
        <v>#N/A</v>
      </c>
    </row>
    <row r="941" spans="1:13" x14ac:dyDescent="0.35">
      <c r="A941" s="5" t="s">
        <v>659</v>
      </c>
      <c r="B941" s="5" t="s">
        <v>35</v>
      </c>
      <c r="C941" s="5"/>
      <c r="D941" s="5"/>
      <c r="E941" s="5" t="s">
        <v>159</v>
      </c>
      <c r="F941" s="8" t="str">
        <f>VLOOKUP(E941,Mapping!$A$1:$C$71,3,0)</f>
        <v>Competition 1Cluecross</v>
      </c>
      <c r="G941" s="8" t="str">
        <f>VLOOKUP(E941,Mapping!$A$2:$B$207,2,0)</f>
        <v>Competition 1Cluecross</v>
      </c>
      <c r="H941" s="1" t="s">
        <v>658</v>
      </c>
      <c r="I941" s="2">
        <v>44339</v>
      </c>
      <c r="J941" s="126" t="str">
        <f>VLOOKUP(I941,Mapping!$H$2:$I$215,2,0)</f>
        <v>Post</v>
      </c>
      <c r="K941" s="127" t="str">
        <f>VLOOKUP(I941,Mapping!$H$2:$J$215,3,0)</f>
        <v>Post</v>
      </c>
      <c r="L941" s="1">
        <v>-108.4418355</v>
      </c>
      <c r="M941" s="4" t="e">
        <v>#N/A</v>
      </c>
    </row>
    <row r="942" spans="1:13" x14ac:dyDescent="0.35">
      <c r="A942" s="5" t="s">
        <v>659</v>
      </c>
      <c r="B942" s="5" t="s">
        <v>35</v>
      </c>
      <c r="C942" s="5"/>
      <c r="D942" s="5"/>
      <c r="E942" s="5" t="s">
        <v>159</v>
      </c>
      <c r="F942" s="8" t="str">
        <f>VLOOKUP(E942,Mapping!$A$1:$C$71,3,0)</f>
        <v>Competition 1Cluecross</v>
      </c>
      <c r="G942" s="8" t="str">
        <f>VLOOKUP(E942,Mapping!$A$2:$B$207,2,0)</f>
        <v>Competition 1Cluecross</v>
      </c>
      <c r="H942" s="1" t="s">
        <v>658</v>
      </c>
      <c r="I942" s="2">
        <v>44340</v>
      </c>
      <c r="J942" s="126" t="str">
        <f>VLOOKUP(I942,Mapping!$H$2:$I$215,2,0)</f>
        <v>Post</v>
      </c>
      <c r="K942" s="127" t="str">
        <f>VLOOKUP(I942,Mapping!$H$2:$J$215,3,0)</f>
        <v>Post</v>
      </c>
      <c r="L942" s="1">
        <v>-94.358480200000002</v>
      </c>
      <c r="M942" s="4" t="e">
        <v>#N/A</v>
      </c>
    </row>
    <row r="943" spans="1:13" x14ac:dyDescent="0.35">
      <c r="A943" s="5" t="s">
        <v>659</v>
      </c>
      <c r="B943" s="5" t="s">
        <v>35</v>
      </c>
      <c r="C943" s="5"/>
      <c r="D943" s="5"/>
      <c r="E943" s="5" t="s">
        <v>159</v>
      </c>
      <c r="F943" s="8" t="str">
        <f>VLOOKUP(E943,Mapping!$A$1:$C$71,3,0)</f>
        <v>Competition 1Cluecross</v>
      </c>
      <c r="G943" s="8" t="str">
        <f>VLOOKUP(E943,Mapping!$A$2:$B$207,2,0)</f>
        <v>Competition 1Cluecross</v>
      </c>
      <c r="H943" s="1" t="s">
        <v>658</v>
      </c>
      <c r="I943" s="2">
        <v>44341</v>
      </c>
      <c r="J943" s="126" t="str">
        <f>VLOOKUP(I943,Mapping!$H$2:$I$215,2,0)</f>
        <v>Post</v>
      </c>
      <c r="K943" s="127" t="str">
        <f>VLOOKUP(I943,Mapping!$H$2:$J$215,3,0)</f>
        <v>Post</v>
      </c>
      <c r="L943" s="1">
        <v>-61.966763200000003</v>
      </c>
      <c r="M943" s="4" t="e">
        <v>#N/A</v>
      </c>
    </row>
    <row r="944" spans="1:13" x14ac:dyDescent="0.35">
      <c r="A944" s="5" t="s">
        <v>659</v>
      </c>
      <c r="B944" s="5" t="s">
        <v>35</v>
      </c>
      <c r="C944" s="5"/>
      <c r="D944" s="5"/>
      <c r="E944" s="5" t="s">
        <v>159</v>
      </c>
      <c r="F944" s="8" t="str">
        <f>VLOOKUP(E944,Mapping!$A$1:$C$71,3,0)</f>
        <v>Competition 1Cluecross</v>
      </c>
      <c r="G944" s="8" t="str">
        <f>VLOOKUP(E944,Mapping!$A$2:$B$207,2,0)</f>
        <v>Competition 1Cluecross</v>
      </c>
      <c r="H944" s="1" t="s">
        <v>658</v>
      </c>
      <c r="I944" s="2">
        <v>44342</v>
      </c>
      <c r="J944" s="126" t="str">
        <f>VLOOKUP(I944,Mapping!$H$2:$I$215,2,0)</f>
        <v>Post</v>
      </c>
      <c r="K944" s="127" t="str">
        <f>VLOOKUP(I944,Mapping!$H$2:$J$215,3,0)</f>
        <v>Post</v>
      </c>
      <c r="L944" s="1">
        <v>-69.008440800000002</v>
      </c>
      <c r="M944" s="4" t="e">
        <v>#N/A</v>
      </c>
    </row>
    <row r="945" spans="1:13" x14ac:dyDescent="0.35">
      <c r="A945" s="5" t="s">
        <v>659</v>
      </c>
      <c r="B945" s="5" t="s">
        <v>35</v>
      </c>
      <c r="C945" s="5"/>
      <c r="D945" s="5"/>
      <c r="E945" s="5" t="s">
        <v>159</v>
      </c>
      <c r="F945" s="8" t="str">
        <f>VLOOKUP(E945,Mapping!$A$1:$C$71,3,0)</f>
        <v>Competition 1Cluecross</v>
      </c>
      <c r="G945" s="8" t="str">
        <f>VLOOKUP(E945,Mapping!$A$2:$B$207,2,0)</f>
        <v>Competition 1Cluecross</v>
      </c>
      <c r="H945" s="1" t="s">
        <v>658</v>
      </c>
      <c r="I945" s="2">
        <v>44343</v>
      </c>
      <c r="J945" s="126" t="str">
        <f>VLOOKUP(I945,Mapping!$H$2:$I$215,2,0)</f>
        <v>Post</v>
      </c>
      <c r="K945" s="127" t="str">
        <f>VLOOKUP(I945,Mapping!$H$2:$J$215,3,0)</f>
        <v>Post</v>
      </c>
      <c r="L945" s="1">
        <v>-77.458454000000003</v>
      </c>
      <c r="M945" s="4" t="e">
        <v>#N/A</v>
      </c>
    </row>
    <row r="946" spans="1:13" x14ac:dyDescent="0.35">
      <c r="A946" s="5" t="s">
        <v>659</v>
      </c>
      <c r="B946" s="5" t="s">
        <v>35</v>
      </c>
      <c r="C946" s="5"/>
      <c r="D946" s="5"/>
      <c r="E946" s="5" t="s">
        <v>159</v>
      </c>
      <c r="F946" s="8" t="str">
        <f>VLOOKUP(E946,Mapping!$A$1:$C$71,3,0)</f>
        <v>Competition 1Cluecross</v>
      </c>
      <c r="G946" s="8" t="str">
        <f>VLOOKUP(E946,Mapping!$A$2:$B$207,2,0)</f>
        <v>Competition 1Cluecross</v>
      </c>
      <c r="H946" s="1" t="s">
        <v>658</v>
      </c>
      <c r="I946" s="2">
        <v>44344</v>
      </c>
      <c r="J946" s="126" t="str">
        <f>VLOOKUP(I946,Mapping!$H$2:$I$215,2,0)</f>
        <v>Post</v>
      </c>
      <c r="K946" s="127" t="str">
        <f>VLOOKUP(I946,Mapping!$H$2:$J$215,3,0)</f>
        <v>Post</v>
      </c>
      <c r="L946" s="1">
        <v>-43.658401300000001</v>
      </c>
      <c r="M946" s="4" t="e">
        <v>#N/A</v>
      </c>
    </row>
    <row r="947" spans="1:13" x14ac:dyDescent="0.35">
      <c r="A947" s="5" t="s">
        <v>659</v>
      </c>
      <c r="B947" s="5" t="s">
        <v>35</v>
      </c>
      <c r="C947" s="5"/>
      <c r="D947" s="5"/>
      <c r="E947" s="5" t="s">
        <v>159</v>
      </c>
      <c r="F947" s="8" t="str">
        <f>VLOOKUP(E947,Mapping!$A$1:$C$71,3,0)</f>
        <v>Competition 1Cluecross</v>
      </c>
      <c r="G947" s="8" t="str">
        <f>VLOOKUP(E947,Mapping!$A$2:$B$207,2,0)</f>
        <v>Competition 1Cluecross</v>
      </c>
      <c r="H947" s="1" t="s">
        <v>658</v>
      </c>
      <c r="I947" s="2">
        <v>44345</v>
      </c>
      <c r="J947" s="126" t="str">
        <f>VLOOKUP(I947,Mapping!$H$2:$I$215,2,0)</f>
        <v>Post</v>
      </c>
      <c r="K947" s="127" t="str">
        <f>VLOOKUP(I947,Mapping!$H$2:$J$215,3,0)</f>
        <v>Post</v>
      </c>
      <c r="L947" s="1">
        <v>-57.741756500000001</v>
      </c>
      <c r="M947" s="4" t="e">
        <v>#N/A</v>
      </c>
    </row>
    <row r="948" spans="1:13" x14ac:dyDescent="0.35">
      <c r="A948" s="5" t="s">
        <v>659</v>
      </c>
      <c r="B948" s="5" t="s">
        <v>35</v>
      </c>
      <c r="C948" s="5"/>
      <c r="D948" s="5"/>
      <c r="E948" s="5" t="s">
        <v>159</v>
      </c>
      <c r="F948" s="8" t="str">
        <f>VLOOKUP(E948,Mapping!$A$1:$C$71,3,0)</f>
        <v>Competition 1Cluecross</v>
      </c>
      <c r="G948" s="8" t="str">
        <f>VLOOKUP(E948,Mapping!$A$2:$B$207,2,0)</f>
        <v>Competition 1Cluecross</v>
      </c>
      <c r="H948" s="1" t="s">
        <v>658</v>
      </c>
      <c r="I948" s="2">
        <v>44346</v>
      </c>
      <c r="J948" s="126" t="str">
        <f>VLOOKUP(I948,Mapping!$H$2:$I$215,2,0)</f>
        <v>Post</v>
      </c>
      <c r="K948" s="127" t="str">
        <f>VLOOKUP(I948,Mapping!$H$2:$J$215,3,0)</f>
        <v>Post</v>
      </c>
      <c r="L948" s="1">
        <v>-49.291743400000001</v>
      </c>
      <c r="M948" s="4" t="e">
        <v>#N/A</v>
      </c>
    </row>
    <row r="949" spans="1:13" x14ac:dyDescent="0.35">
      <c r="A949" s="5" t="s">
        <v>659</v>
      </c>
      <c r="B949" s="5" t="s">
        <v>35</v>
      </c>
      <c r="C949" s="5"/>
      <c r="D949" s="5"/>
      <c r="E949" s="5" t="s">
        <v>159</v>
      </c>
      <c r="F949" s="8" t="str">
        <f>VLOOKUP(E949,Mapping!$A$1:$C$71,3,0)</f>
        <v>Competition 1Cluecross</v>
      </c>
      <c r="G949" s="8" t="str">
        <f>VLOOKUP(E949,Mapping!$A$2:$B$207,2,0)</f>
        <v>Competition 1Cluecross</v>
      </c>
      <c r="H949" s="1" t="s">
        <v>658</v>
      </c>
      <c r="I949" s="2">
        <v>44347</v>
      </c>
      <c r="J949" s="126" t="str">
        <f>VLOOKUP(I949,Mapping!$H$2:$I$215,2,0)</f>
        <v>Post</v>
      </c>
      <c r="K949" s="127" t="str">
        <f>VLOOKUP(I949,Mapping!$H$2:$J$215,3,0)</f>
        <v>Post</v>
      </c>
      <c r="L949" s="1">
        <v>-52.108414500000002</v>
      </c>
      <c r="M949" s="4" t="e">
        <v>#N/A</v>
      </c>
    </row>
    <row r="950" spans="1:13" x14ac:dyDescent="0.35">
      <c r="A950" s="5" t="s">
        <v>659</v>
      </c>
      <c r="B950" s="5" t="s">
        <v>35</v>
      </c>
      <c r="C950" s="5"/>
      <c r="D950" s="5"/>
      <c r="E950" s="5" t="s">
        <v>159</v>
      </c>
      <c r="F950" s="8" t="str">
        <f>VLOOKUP(E950,Mapping!$A$1:$C$71,3,0)</f>
        <v>Competition 1Cluecross</v>
      </c>
      <c r="G950" s="8" t="str">
        <f>VLOOKUP(E950,Mapping!$A$2:$B$207,2,0)</f>
        <v>Competition 1Cluecross</v>
      </c>
      <c r="H950" s="1" t="s">
        <v>658</v>
      </c>
      <c r="I950" s="2">
        <v>44348</v>
      </c>
      <c r="J950" s="126" t="str">
        <f>VLOOKUP(I950,Mapping!$H$2:$I$215,2,0)</f>
        <v>Post</v>
      </c>
      <c r="K950" s="127" t="str">
        <f>VLOOKUP(I950,Mapping!$H$2:$J$215,3,0)</f>
        <v>Post</v>
      </c>
      <c r="L950" s="1">
        <v>-41.909618100000003</v>
      </c>
      <c r="M950" s="4" t="e">
        <v>#N/A</v>
      </c>
    </row>
    <row r="951" spans="1:13" x14ac:dyDescent="0.35">
      <c r="A951" s="5" t="s">
        <v>659</v>
      </c>
      <c r="B951" s="5" t="s">
        <v>35</v>
      </c>
      <c r="C951" s="5"/>
      <c r="D951" s="5"/>
      <c r="E951" s="5" t="s">
        <v>159</v>
      </c>
      <c r="F951" s="8" t="str">
        <f>VLOOKUP(E951,Mapping!$A$1:$C$71,3,0)</f>
        <v>Competition 1Cluecross</v>
      </c>
      <c r="G951" s="8" t="str">
        <f>VLOOKUP(E951,Mapping!$A$2:$B$207,2,0)</f>
        <v>Competition 1Cluecross</v>
      </c>
      <c r="H951" s="1" t="s">
        <v>658</v>
      </c>
      <c r="I951" s="2">
        <v>44349</v>
      </c>
      <c r="J951" s="126" t="str">
        <f>VLOOKUP(I951,Mapping!$H$2:$I$215,2,0)</f>
        <v>Post</v>
      </c>
      <c r="K951" s="127" t="str">
        <f>VLOOKUP(I951,Mapping!$H$2:$J$215,3,0)</f>
        <v>Post</v>
      </c>
      <c r="L951" s="1">
        <v>-38.417149899999998</v>
      </c>
      <c r="M951" s="4" t="e">
        <v>#N/A</v>
      </c>
    </row>
    <row r="952" spans="1:13" x14ac:dyDescent="0.35">
      <c r="A952" s="5" t="s">
        <v>659</v>
      </c>
      <c r="B952" s="5" t="s">
        <v>35</v>
      </c>
      <c r="C952" s="5"/>
      <c r="D952" s="5"/>
      <c r="E952" s="5" t="s">
        <v>159</v>
      </c>
      <c r="F952" s="8" t="str">
        <f>VLOOKUP(E952,Mapping!$A$1:$C$71,3,0)</f>
        <v>Competition 1Cluecross</v>
      </c>
      <c r="G952" s="8" t="str">
        <f>VLOOKUP(E952,Mapping!$A$2:$B$207,2,0)</f>
        <v>Competition 1Cluecross</v>
      </c>
      <c r="H952" s="1" t="s">
        <v>658</v>
      </c>
      <c r="I952" s="2">
        <v>44350</v>
      </c>
      <c r="J952" s="126" t="str">
        <f>VLOOKUP(I952,Mapping!$H$2:$I$215,2,0)</f>
        <v>Post</v>
      </c>
      <c r="K952" s="127" t="str">
        <f>VLOOKUP(I952,Mapping!$H$2:$J$215,3,0)</f>
        <v>Post</v>
      </c>
      <c r="L952" s="1">
        <v>-44.237930200000001</v>
      </c>
      <c r="M952" s="4" t="e">
        <v>#N/A</v>
      </c>
    </row>
    <row r="953" spans="1:13" x14ac:dyDescent="0.35">
      <c r="A953" s="5" t="s">
        <v>659</v>
      </c>
      <c r="B953" s="5" t="s">
        <v>35</v>
      </c>
      <c r="C953" s="5"/>
      <c r="D953" s="5"/>
      <c r="E953" s="5" t="s">
        <v>159</v>
      </c>
      <c r="F953" s="8" t="str">
        <f>VLOOKUP(E953,Mapping!$A$1:$C$71,3,0)</f>
        <v>Competition 1Cluecross</v>
      </c>
      <c r="G953" s="8" t="str">
        <f>VLOOKUP(E953,Mapping!$A$2:$B$207,2,0)</f>
        <v>Competition 1Cluecross</v>
      </c>
      <c r="H953" s="1" t="s">
        <v>658</v>
      </c>
      <c r="I953" s="2">
        <v>44351</v>
      </c>
      <c r="J953" s="126" t="str">
        <f>VLOOKUP(I953,Mapping!$H$2:$I$215,2,0)</f>
        <v>Post</v>
      </c>
      <c r="K953" s="127" t="str">
        <f>VLOOKUP(I953,Mapping!$H$2:$J$215,3,0)</f>
        <v>Post</v>
      </c>
      <c r="L953" s="1">
        <v>-53.551178700000001</v>
      </c>
      <c r="M953" s="4" t="e">
        <v>#N/A</v>
      </c>
    </row>
    <row r="954" spans="1:13" x14ac:dyDescent="0.35">
      <c r="A954" s="5" t="s">
        <v>659</v>
      </c>
      <c r="B954" s="5" t="s">
        <v>35</v>
      </c>
      <c r="C954" s="5"/>
      <c r="D954" s="5"/>
      <c r="E954" s="5" t="s">
        <v>159</v>
      </c>
      <c r="F954" s="8" t="str">
        <f>VLOOKUP(E954,Mapping!$A$1:$C$71,3,0)</f>
        <v>Competition 1Cluecross</v>
      </c>
      <c r="G954" s="8" t="str">
        <f>VLOOKUP(E954,Mapping!$A$2:$B$207,2,0)</f>
        <v>Competition 1Cluecross</v>
      </c>
      <c r="H954" s="1" t="s">
        <v>658</v>
      </c>
      <c r="I954" s="2">
        <v>44352</v>
      </c>
      <c r="J954" s="126" t="str">
        <f>VLOOKUP(I954,Mapping!$H$2:$I$215,2,0)</f>
        <v>Post</v>
      </c>
      <c r="K954" s="127" t="str">
        <f>VLOOKUP(I954,Mapping!$H$2:$J$215,3,0)</f>
        <v>Post</v>
      </c>
      <c r="L954" s="1">
        <v>-58.207802999999998</v>
      </c>
      <c r="M954" s="4" t="e">
        <v>#N/A</v>
      </c>
    </row>
    <row r="955" spans="1:13" x14ac:dyDescent="0.35">
      <c r="A955" s="5" t="s">
        <v>659</v>
      </c>
      <c r="B955" s="5" t="s">
        <v>35</v>
      </c>
      <c r="C955" s="5"/>
      <c r="D955" s="5"/>
      <c r="E955" s="5" t="s">
        <v>159</v>
      </c>
      <c r="F955" s="8" t="str">
        <f>VLOOKUP(E955,Mapping!$A$1:$C$71,3,0)</f>
        <v>Competition 1Cluecross</v>
      </c>
      <c r="G955" s="8" t="str">
        <f>VLOOKUP(E955,Mapping!$A$2:$B$207,2,0)</f>
        <v>Competition 1Cluecross</v>
      </c>
      <c r="H955" s="1" t="s">
        <v>658</v>
      </c>
      <c r="I955" s="2">
        <v>44353</v>
      </c>
      <c r="J955" s="126" t="str">
        <f>VLOOKUP(I955,Mapping!$H$2:$I$215,2,0)</f>
        <v>Post</v>
      </c>
      <c r="K955" s="127" t="str">
        <f>VLOOKUP(I955,Mapping!$H$2:$J$215,3,0)</f>
        <v>Post</v>
      </c>
      <c r="L955" s="1">
        <v>-46.5662424</v>
      </c>
      <c r="M955" s="4" t="e">
        <v>#N/A</v>
      </c>
    </row>
    <row r="956" spans="1:13" x14ac:dyDescent="0.35">
      <c r="A956" s="5" t="s">
        <v>659</v>
      </c>
      <c r="B956" s="5" t="s">
        <v>35</v>
      </c>
      <c r="C956" s="5"/>
      <c r="D956" s="5"/>
      <c r="E956" s="5" t="s">
        <v>159</v>
      </c>
      <c r="F956" s="8" t="str">
        <f>VLOOKUP(E956,Mapping!$A$1:$C$71,3,0)</f>
        <v>Competition 1Cluecross</v>
      </c>
      <c r="G956" s="8" t="str">
        <f>VLOOKUP(E956,Mapping!$A$2:$B$207,2,0)</f>
        <v>Competition 1Cluecross</v>
      </c>
      <c r="H956" s="1" t="s">
        <v>658</v>
      </c>
      <c r="I956" s="2">
        <v>44354</v>
      </c>
      <c r="J956" s="126" t="str">
        <f>VLOOKUP(I956,Mapping!$H$2:$I$215,2,0)</f>
        <v>Post</v>
      </c>
      <c r="K956" s="127" t="str">
        <f>VLOOKUP(I956,Mapping!$H$2:$J$215,3,0)</f>
        <v>Post</v>
      </c>
      <c r="L956" s="1">
        <v>-43.073774200000003</v>
      </c>
      <c r="M956" s="4" t="e">
        <v>#N/A</v>
      </c>
    </row>
    <row r="957" spans="1:13" x14ac:dyDescent="0.35">
      <c r="A957" s="5" t="s">
        <v>659</v>
      </c>
      <c r="B957" s="5" t="s">
        <v>35</v>
      </c>
      <c r="C957" s="5"/>
      <c r="D957" s="5"/>
      <c r="E957" s="5" t="s">
        <v>159</v>
      </c>
      <c r="F957" s="8" t="str">
        <f>VLOOKUP(E957,Mapping!$A$1:$C$71,3,0)</f>
        <v>Competition 1Cluecross</v>
      </c>
      <c r="G957" s="8" t="str">
        <f>VLOOKUP(E957,Mapping!$A$2:$B$207,2,0)</f>
        <v>Competition 1Cluecross</v>
      </c>
      <c r="H957" s="1" t="s">
        <v>658</v>
      </c>
      <c r="I957" s="2">
        <v>44355</v>
      </c>
      <c r="J957" s="126" t="str">
        <f>VLOOKUP(I957,Mapping!$H$2:$I$215,2,0)</f>
        <v>Post</v>
      </c>
      <c r="K957" s="127" t="str">
        <f>VLOOKUP(I957,Mapping!$H$2:$J$215,3,0)</f>
        <v>Post</v>
      </c>
      <c r="L957" s="1">
        <v>-51.222866600000003</v>
      </c>
      <c r="M957" s="4" t="e">
        <v>#N/A</v>
      </c>
    </row>
    <row r="958" spans="1:13" x14ac:dyDescent="0.35">
      <c r="A958" s="5" t="s">
        <v>659</v>
      </c>
      <c r="B958" s="5" t="s">
        <v>35</v>
      </c>
      <c r="C958" s="5"/>
      <c r="D958" s="5"/>
      <c r="E958" s="5" t="s">
        <v>159</v>
      </c>
      <c r="F958" s="8" t="str">
        <f>VLOOKUP(E958,Mapping!$A$1:$C$71,3,0)</f>
        <v>Competition 1Cluecross</v>
      </c>
      <c r="G958" s="8" t="str">
        <f>VLOOKUP(E958,Mapping!$A$2:$B$207,2,0)</f>
        <v>Competition 1Cluecross</v>
      </c>
      <c r="H958" s="1" t="s">
        <v>658</v>
      </c>
      <c r="I958" s="2">
        <v>44356</v>
      </c>
      <c r="J958" s="126" t="str">
        <f>VLOOKUP(I958,Mapping!$H$2:$I$215,2,0)</f>
        <v>Post</v>
      </c>
      <c r="K958" s="127" t="str">
        <f>VLOOKUP(I958,Mapping!$H$2:$J$215,3,0)</f>
        <v>Post</v>
      </c>
      <c r="L958" s="1">
        <v>-51.222866600000003</v>
      </c>
      <c r="M958" s="4" t="e">
        <v>#N/A</v>
      </c>
    </row>
    <row r="959" spans="1:13" x14ac:dyDescent="0.35">
      <c r="A959" s="5" t="s">
        <v>659</v>
      </c>
      <c r="B959" s="5" t="s">
        <v>35</v>
      </c>
      <c r="C959" s="5"/>
      <c r="D959" s="5"/>
      <c r="E959" s="5" t="s">
        <v>159</v>
      </c>
      <c r="F959" s="8" t="str">
        <f>VLOOKUP(E959,Mapping!$A$1:$C$71,3,0)</f>
        <v>Competition 1Cluecross</v>
      </c>
      <c r="G959" s="8" t="str">
        <f>VLOOKUP(E959,Mapping!$A$2:$B$207,2,0)</f>
        <v>Competition 1Cluecross</v>
      </c>
      <c r="H959" s="1" t="s">
        <v>658</v>
      </c>
      <c r="I959" s="2">
        <v>44357</v>
      </c>
      <c r="J959" s="126" t="str">
        <f>VLOOKUP(I959,Mapping!$H$2:$I$215,2,0)</f>
        <v>Post</v>
      </c>
      <c r="K959" s="127" t="str">
        <f>VLOOKUP(I959,Mapping!$H$2:$J$215,3,0)</f>
        <v>Post</v>
      </c>
      <c r="L959" s="1">
        <v>-44.237930200000001</v>
      </c>
      <c r="M959" s="4" t="e">
        <v>#N/A</v>
      </c>
    </row>
    <row r="960" spans="1:13" x14ac:dyDescent="0.35">
      <c r="A960" s="5" t="s">
        <v>659</v>
      </c>
      <c r="B960" s="5" t="s">
        <v>35</v>
      </c>
      <c r="C960" s="5"/>
      <c r="D960" s="5"/>
      <c r="E960" s="5" t="s">
        <v>159</v>
      </c>
      <c r="F960" s="8" t="str">
        <f>VLOOKUP(E960,Mapping!$A$1:$C$71,3,0)</f>
        <v>Competition 1Cluecross</v>
      </c>
      <c r="G960" s="8" t="str">
        <f>VLOOKUP(E960,Mapping!$A$2:$B$207,2,0)</f>
        <v>Competition 1Cluecross</v>
      </c>
      <c r="H960" s="1" t="s">
        <v>658</v>
      </c>
      <c r="I960" s="2">
        <v>44358</v>
      </c>
      <c r="J960" s="126" t="str">
        <f>VLOOKUP(I960,Mapping!$H$2:$I$215,2,0)</f>
        <v>Post</v>
      </c>
      <c r="K960" s="127" t="str">
        <f>VLOOKUP(I960,Mapping!$H$2:$J$215,3,0)</f>
        <v>Post</v>
      </c>
      <c r="L960" s="1">
        <v>-39.581306099999999</v>
      </c>
      <c r="M960" s="4" t="e">
        <v>#N/A</v>
      </c>
    </row>
    <row r="961" spans="1:13" x14ac:dyDescent="0.35">
      <c r="A961" s="5" t="s">
        <v>659</v>
      </c>
      <c r="B961" s="5" t="s">
        <v>35</v>
      </c>
      <c r="C961" s="5"/>
      <c r="D961" s="5"/>
      <c r="E961" s="5" t="s">
        <v>159</v>
      </c>
      <c r="F961" s="8" t="str">
        <f>VLOOKUP(E961,Mapping!$A$1:$C$71,3,0)</f>
        <v>Competition 1Cluecross</v>
      </c>
      <c r="G961" s="8" t="str">
        <f>VLOOKUP(E961,Mapping!$A$2:$B$207,2,0)</f>
        <v>Competition 1Cluecross</v>
      </c>
      <c r="H961" s="1" t="s">
        <v>658</v>
      </c>
      <c r="I961" s="2">
        <v>44359</v>
      </c>
      <c r="J961" s="126" t="str">
        <f>VLOOKUP(I961,Mapping!$H$2:$I$215,2,0)</f>
        <v>Post</v>
      </c>
      <c r="K961" s="127" t="str">
        <f>VLOOKUP(I961,Mapping!$H$2:$J$215,3,0)</f>
        <v>Post</v>
      </c>
      <c r="L961" s="1">
        <v>-47.730398399999999</v>
      </c>
      <c r="M961" s="4" t="e">
        <v>#N/A</v>
      </c>
    </row>
    <row r="962" spans="1:13" x14ac:dyDescent="0.35">
      <c r="A962" s="5" t="s">
        <v>659</v>
      </c>
      <c r="B962" s="5" t="s">
        <v>35</v>
      </c>
      <c r="C962" s="5"/>
      <c r="D962" s="5"/>
      <c r="E962" s="5" t="s">
        <v>159</v>
      </c>
      <c r="F962" s="8" t="str">
        <f>VLOOKUP(E962,Mapping!$A$1:$C$71,3,0)</f>
        <v>Competition 1Cluecross</v>
      </c>
      <c r="G962" s="8" t="str">
        <f>VLOOKUP(E962,Mapping!$A$2:$B$207,2,0)</f>
        <v>Competition 1Cluecross</v>
      </c>
      <c r="H962" s="1" t="s">
        <v>658</v>
      </c>
      <c r="I962" s="2">
        <v>44360</v>
      </c>
      <c r="J962" s="126" t="str">
        <f>VLOOKUP(I962,Mapping!$H$2:$I$215,2,0)</f>
        <v>Post</v>
      </c>
      <c r="K962" s="127" t="str">
        <f>VLOOKUP(I962,Mapping!$H$2:$J$215,3,0)</f>
        <v>Post</v>
      </c>
      <c r="L962" s="1">
        <v>-41.909618100000003</v>
      </c>
      <c r="M962" s="4" t="e">
        <v>#N/A</v>
      </c>
    </row>
    <row r="963" spans="1:13" x14ac:dyDescent="0.35">
      <c r="A963" s="5" t="s">
        <v>659</v>
      </c>
      <c r="B963" s="5" t="s">
        <v>35</v>
      </c>
      <c r="C963" s="5"/>
      <c r="D963" s="5"/>
      <c r="E963" s="5" t="s">
        <v>159</v>
      </c>
      <c r="F963" s="8" t="str">
        <f>VLOOKUP(E963,Mapping!$A$1:$C$71,3,0)</f>
        <v>Competition 1Cluecross</v>
      </c>
      <c r="G963" s="8" t="str">
        <f>VLOOKUP(E963,Mapping!$A$2:$B$207,2,0)</f>
        <v>Competition 1Cluecross</v>
      </c>
      <c r="H963" s="1" t="s">
        <v>658</v>
      </c>
      <c r="I963" s="2">
        <v>44361</v>
      </c>
      <c r="J963" s="126" t="str">
        <f>VLOOKUP(I963,Mapping!$H$2:$I$215,2,0)</f>
        <v>Post</v>
      </c>
      <c r="K963" s="127" t="str">
        <f>VLOOKUP(I963,Mapping!$H$2:$J$215,3,0)</f>
        <v>Post</v>
      </c>
      <c r="L963" s="1">
        <v>-57.043646899999999</v>
      </c>
      <c r="M963" s="4" t="e">
        <v>#N/A</v>
      </c>
    </row>
    <row r="964" spans="1:13" x14ac:dyDescent="0.35">
      <c r="A964" s="5" t="s">
        <v>659</v>
      </c>
      <c r="B964" s="5" t="s">
        <v>35</v>
      </c>
      <c r="C964" s="5"/>
      <c r="D964" s="5"/>
      <c r="E964" s="5" t="s">
        <v>159</v>
      </c>
      <c r="F964" s="8" t="str">
        <f>VLOOKUP(E964,Mapping!$A$1:$C$71,3,0)</f>
        <v>Competition 1Cluecross</v>
      </c>
      <c r="G964" s="8" t="str">
        <f>VLOOKUP(E964,Mapping!$A$2:$B$207,2,0)</f>
        <v>Competition 1Cluecross</v>
      </c>
      <c r="H964" s="1" t="s">
        <v>658</v>
      </c>
      <c r="I964" s="2">
        <v>44362</v>
      </c>
      <c r="J964" s="126" t="str">
        <f>VLOOKUP(I964,Mapping!$H$2:$I$215,2,0)</f>
        <v>Post</v>
      </c>
      <c r="K964" s="127" t="str">
        <f>VLOOKUP(I964,Mapping!$H$2:$J$215,3,0)</f>
        <v>Post</v>
      </c>
      <c r="L964" s="1">
        <v>-61.700271200000003</v>
      </c>
      <c r="M964" s="4" t="e">
        <v>#N/A</v>
      </c>
    </row>
    <row r="965" spans="1:13" x14ac:dyDescent="0.35">
      <c r="A965" s="5" t="s">
        <v>659</v>
      </c>
      <c r="B965" s="5" t="s">
        <v>35</v>
      </c>
      <c r="C965" s="5"/>
      <c r="D965" s="5"/>
      <c r="E965" s="5" t="s">
        <v>159</v>
      </c>
      <c r="F965" s="8" t="str">
        <f>VLOOKUP(E965,Mapping!$A$1:$C$71,3,0)</f>
        <v>Competition 1Cluecross</v>
      </c>
      <c r="G965" s="8" t="str">
        <f>VLOOKUP(E965,Mapping!$A$2:$B$207,2,0)</f>
        <v>Competition 1Cluecross</v>
      </c>
      <c r="H965" s="1" t="s">
        <v>658</v>
      </c>
      <c r="I965" s="2">
        <v>44363</v>
      </c>
      <c r="J965" s="126" t="str">
        <f>VLOOKUP(I965,Mapping!$H$2:$I$215,2,0)</f>
        <v>Post</v>
      </c>
      <c r="K965" s="127" t="str">
        <f>VLOOKUP(I965,Mapping!$H$2:$J$215,3,0)</f>
        <v>Post</v>
      </c>
      <c r="L965" s="1">
        <v>-77.998456000000004</v>
      </c>
      <c r="M965" s="4" t="e">
        <v>#N/A</v>
      </c>
    </row>
    <row r="966" spans="1:13" x14ac:dyDescent="0.35">
      <c r="A966" s="5" t="s">
        <v>659</v>
      </c>
      <c r="B966" s="5" t="s">
        <v>35</v>
      </c>
      <c r="C966" s="5"/>
      <c r="D966" s="5"/>
      <c r="E966" s="5" t="s">
        <v>159</v>
      </c>
      <c r="F966" s="8" t="str">
        <f>VLOOKUP(E966,Mapping!$A$1:$C$71,3,0)</f>
        <v>Competition 1Cluecross</v>
      </c>
      <c r="G966" s="8" t="str">
        <f>VLOOKUP(E966,Mapping!$A$2:$B$207,2,0)</f>
        <v>Competition 1Cluecross</v>
      </c>
      <c r="H966" s="1" t="s">
        <v>658</v>
      </c>
      <c r="I966" s="2">
        <v>44364</v>
      </c>
      <c r="J966" s="126" t="str">
        <f>VLOOKUP(I966,Mapping!$H$2:$I$215,2,0)</f>
        <v>Post</v>
      </c>
      <c r="K966" s="127" t="str">
        <f>VLOOKUP(I966,Mapping!$H$2:$J$215,3,0)</f>
        <v>Post</v>
      </c>
      <c r="L966" s="1">
        <v>-641.44998859999998</v>
      </c>
      <c r="M966" s="4" t="e">
        <v>#N/A</v>
      </c>
    </row>
    <row r="967" spans="1:13" x14ac:dyDescent="0.35">
      <c r="A967" s="5" t="s">
        <v>659</v>
      </c>
      <c r="B967" s="5" t="s">
        <v>35</v>
      </c>
      <c r="C967" s="5"/>
      <c r="D967" s="5"/>
      <c r="E967" s="5" t="s">
        <v>159</v>
      </c>
      <c r="F967" s="8" t="str">
        <f>VLOOKUP(E967,Mapping!$A$1:$C$71,3,0)</f>
        <v>Competition 1Cluecross</v>
      </c>
      <c r="G967" s="8" t="str">
        <f>VLOOKUP(E967,Mapping!$A$2:$B$207,2,0)</f>
        <v>Competition 1Cluecross</v>
      </c>
      <c r="H967" s="1" t="s">
        <v>658</v>
      </c>
      <c r="I967" s="2">
        <v>44365</v>
      </c>
      <c r="J967" s="126" t="str">
        <f>VLOOKUP(I967,Mapping!$H$2:$I$215,2,0)</f>
        <v>Post</v>
      </c>
      <c r="K967" s="127" t="str">
        <f>VLOOKUP(I967,Mapping!$H$2:$J$215,3,0)</f>
        <v>Post</v>
      </c>
      <c r="L967" s="1">
        <v>-572.76478120000002</v>
      </c>
      <c r="M967" s="4" t="e">
        <v>#N/A</v>
      </c>
    </row>
    <row r="968" spans="1:13" x14ac:dyDescent="0.35">
      <c r="A968" s="5" t="s">
        <v>659</v>
      </c>
      <c r="B968" s="5" t="s">
        <v>35</v>
      </c>
      <c r="C968" s="5"/>
      <c r="D968" s="5"/>
      <c r="E968" s="5" t="s">
        <v>159</v>
      </c>
      <c r="F968" s="8" t="str">
        <f>VLOOKUP(E968,Mapping!$A$1:$C$71,3,0)</f>
        <v>Competition 1Cluecross</v>
      </c>
      <c r="G968" s="8" t="str">
        <f>VLOOKUP(E968,Mapping!$A$2:$B$207,2,0)</f>
        <v>Competition 1Cluecross</v>
      </c>
      <c r="H968" s="1" t="s">
        <v>658</v>
      </c>
      <c r="I968" s="2">
        <v>44366</v>
      </c>
      <c r="J968" s="126" t="str">
        <f>VLOOKUP(I968,Mapping!$H$2:$I$215,2,0)</f>
        <v>Post</v>
      </c>
      <c r="K968" s="127" t="str">
        <f>VLOOKUP(I968,Mapping!$H$2:$J$215,3,0)</f>
        <v>Post</v>
      </c>
      <c r="L968" s="1">
        <v>-493.60216910000003</v>
      </c>
      <c r="M968" s="4" t="e">
        <v>#N/A</v>
      </c>
    </row>
    <row r="969" spans="1:13" x14ac:dyDescent="0.35">
      <c r="A969" s="5" t="s">
        <v>659</v>
      </c>
      <c r="B969" s="5" t="s">
        <v>35</v>
      </c>
      <c r="C969" s="5"/>
      <c r="D969" s="5"/>
      <c r="E969" s="5" t="s">
        <v>159</v>
      </c>
      <c r="F969" s="8" t="str">
        <f>VLOOKUP(E969,Mapping!$A$1:$C$71,3,0)</f>
        <v>Competition 1Cluecross</v>
      </c>
      <c r="G969" s="8" t="str">
        <f>VLOOKUP(E969,Mapping!$A$2:$B$207,2,0)</f>
        <v>Competition 1Cluecross</v>
      </c>
      <c r="H969" s="1" t="s">
        <v>658</v>
      </c>
      <c r="I969" s="2">
        <v>44367</v>
      </c>
      <c r="J969" s="126" t="str">
        <f>VLOOKUP(I969,Mapping!$H$2:$I$215,2,0)</f>
        <v>Post</v>
      </c>
      <c r="K969" s="127" t="str">
        <f>VLOOKUP(I969,Mapping!$H$2:$J$215,3,0)</f>
        <v>Post</v>
      </c>
      <c r="L969" s="1">
        <v>-271.24836190000002</v>
      </c>
      <c r="M969" s="4" t="e">
        <v>#N/A</v>
      </c>
    </row>
    <row r="970" spans="1:13" x14ac:dyDescent="0.35">
      <c r="A970" s="5" t="s">
        <v>659</v>
      </c>
      <c r="B970" s="5" t="s">
        <v>35</v>
      </c>
      <c r="C970" s="5"/>
      <c r="D970" s="5"/>
      <c r="E970" s="5" t="s">
        <v>159</v>
      </c>
      <c r="F970" s="8" t="str">
        <f>VLOOKUP(E970,Mapping!$A$1:$C$71,3,0)</f>
        <v>Competition 1Cluecross</v>
      </c>
      <c r="G970" s="8" t="str">
        <f>VLOOKUP(E970,Mapping!$A$2:$B$207,2,0)</f>
        <v>Competition 1Cluecross</v>
      </c>
      <c r="H970" s="1" t="s">
        <v>658</v>
      </c>
      <c r="I970" s="2">
        <v>44368</v>
      </c>
      <c r="J970" s="126" t="str">
        <f>VLOOKUP(I970,Mapping!$H$2:$I$215,2,0)</f>
        <v>Post</v>
      </c>
      <c r="K970" s="127" t="str">
        <f>VLOOKUP(I970,Mapping!$H$2:$J$215,3,0)</f>
        <v>Post</v>
      </c>
      <c r="L970" s="1">
        <v>-324.7995406</v>
      </c>
      <c r="M970" s="4" t="e">
        <v>#N/A</v>
      </c>
    </row>
    <row r="971" spans="1:13" x14ac:dyDescent="0.35">
      <c r="A971" s="5" t="s">
        <v>659</v>
      </c>
      <c r="B971" s="5" t="s">
        <v>35</v>
      </c>
      <c r="C971" s="5"/>
      <c r="D971" s="5"/>
      <c r="E971" s="5" t="s">
        <v>159</v>
      </c>
      <c r="F971" s="8" t="str">
        <f>VLOOKUP(E971,Mapping!$A$1:$C$71,3,0)</f>
        <v>Competition 1Cluecross</v>
      </c>
      <c r="G971" s="8" t="str">
        <f>VLOOKUP(E971,Mapping!$A$2:$B$207,2,0)</f>
        <v>Competition 1Cluecross</v>
      </c>
      <c r="H971" s="1" t="s">
        <v>658</v>
      </c>
      <c r="I971" s="2">
        <v>44369</v>
      </c>
      <c r="J971" s="126" t="str">
        <f>VLOOKUP(I971,Mapping!$H$2:$I$215,2,0)</f>
        <v>Post</v>
      </c>
      <c r="K971" s="127" t="str">
        <f>VLOOKUP(I971,Mapping!$H$2:$J$215,3,0)</f>
        <v>Post</v>
      </c>
      <c r="L971" s="1">
        <v>-217.697183</v>
      </c>
      <c r="M971" s="4" t="e">
        <v>#N/A</v>
      </c>
    </row>
    <row r="972" spans="1:13" x14ac:dyDescent="0.35">
      <c r="A972" s="5" t="s">
        <v>659</v>
      </c>
      <c r="B972" s="5" t="s">
        <v>35</v>
      </c>
      <c r="C972" s="5"/>
      <c r="D972" s="5"/>
      <c r="E972" s="5" t="s">
        <v>159</v>
      </c>
      <c r="F972" s="8" t="str">
        <f>VLOOKUP(E972,Mapping!$A$1:$C$71,3,0)</f>
        <v>Competition 1Cluecross</v>
      </c>
      <c r="G972" s="8" t="str">
        <f>VLOOKUP(E972,Mapping!$A$2:$B$207,2,0)</f>
        <v>Competition 1Cluecross</v>
      </c>
      <c r="H972" s="1" t="s">
        <v>658</v>
      </c>
      <c r="I972" s="2">
        <v>44370</v>
      </c>
      <c r="J972" s="126" t="str">
        <f>VLOOKUP(I972,Mapping!$H$2:$I$215,2,0)</f>
        <v>Post</v>
      </c>
      <c r="K972" s="127">
        <f>VLOOKUP(I972,Mapping!$H$2:$J$215,3,0)</f>
        <v>0</v>
      </c>
      <c r="L972" s="1">
        <v>-183.9366574</v>
      </c>
      <c r="M972" s="4" t="e">
        <v>#N/A</v>
      </c>
    </row>
    <row r="973" spans="1:13" x14ac:dyDescent="0.35">
      <c r="A973" s="5" t="s">
        <v>659</v>
      </c>
      <c r="B973" s="5" t="s">
        <v>35</v>
      </c>
      <c r="C973" s="5"/>
      <c r="D973" s="5"/>
      <c r="E973" s="5" t="s">
        <v>159</v>
      </c>
      <c r="F973" s="8" t="str">
        <f>VLOOKUP(E973,Mapping!$A$1:$C$71,3,0)</f>
        <v>Competition 1Cluecross</v>
      </c>
      <c r="G973" s="8" t="str">
        <f>VLOOKUP(E973,Mapping!$A$2:$B$207,2,0)</f>
        <v>Competition 1Cluecross</v>
      </c>
      <c r="H973" s="1" t="s">
        <v>658</v>
      </c>
      <c r="I973" s="2">
        <v>44371</v>
      </c>
      <c r="J973" s="126" t="str">
        <f>VLOOKUP(I973,Mapping!$H$2:$I$215,2,0)</f>
        <v>Post</v>
      </c>
      <c r="K973" s="127">
        <f>VLOOKUP(I973,Mapping!$H$2:$J$215,3,0)</f>
        <v>0</v>
      </c>
      <c r="L973" s="1">
        <v>-145.51950740000001</v>
      </c>
      <c r="M973" s="4" t="e">
        <v>#N/A</v>
      </c>
    </row>
    <row r="974" spans="1:13" x14ac:dyDescent="0.35">
      <c r="A974" s="5" t="s">
        <v>659</v>
      </c>
      <c r="B974" s="5" t="s">
        <v>35</v>
      </c>
      <c r="C974" s="5"/>
      <c r="D974" s="5"/>
      <c r="E974" s="5" t="s">
        <v>159</v>
      </c>
      <c r="F974" s="8" t="str">
        <f>VLOOKUP(E974,Mapping!$A$1:$C$71,3,0)</f>
        <v>Competition 1Cluecross</v>
      </c>
      <c r="G974" s="8" t="str">
        <f>VLOOKUP(E974,Mapping!$A$2:$B$207,2,0)</f>
        <v>Competition 1Cluecross</v>
      </c>
      <c r="H974" s="1" t="s">
        <v>658</v>
      </c>
      <c r="I974" s="2">
        <v>44372</v>
      </c>
      <c r="J974" s="126" t="str">
        <f>VLOOKUP(I974,Mapping!$H$2:$I$215,2,0)</f>
        <v>Post</v>
      </c>
      <c r="K974" s="127">
        <f>VLOOKUP(I974,Mapping!$H$2:$J$215,3,0)</f>
        <v>0</v>
      </c>
      <c r="L974" s="1">
        <v>-90.804172600000001</v>
      </c>
      <c r="M974" s="4" t="e">
        <v>#N/A</v>
      </c>
    </row>
    <row r="975" spans="1:13" x14ac:dyDescent="0.35">
      <c r="A975" s="5" t="s">
        <v>659</v>
      </c>
      <c r="B975" s="5" t="s">
        <v>35</v>
      </c>
      <c r="C975" s="5"/>
      <c r="D975" s="5"/>
      <c r="E975" s="5" t="s">
        <v>159</v>
      </c>
      <c r="F975" s="8" t="str">
        <f>VLOOKUP(E975,Mapping!$A$1:$C$71,3,0)</f>
        <v>Competition 1Cluecross</v>
      </c>
      <c r="G975" s="8" t="str">
        <f>VLOOKUP(E975,Mapping!$A$2:$B$207,2,0)</f>
        <v>Competition 1Cluecross</v>
      </c>
      <c r="H975" s="1" t="s">
        <v>658</v>
      </c>
      <c r="I975" s="2">
        <v>44373</v>
      </c>
      <c r="J975" s="126" t="str">
        <f>VLOOKUP(I975,Mapping!$H$2:$I$215,2,0)</f>
        <v>Post</v>
      </c>
      <c r="K975" s="127">
        <f>VLOOKUP(I975,Mapping!$H$2:$J$215,3,0)</f>
        <v>0</v>
      </c>
      <c r="L975" s="1">
        <v>-133.87794679999999</v>
      </c>
      <c r="M975" s="4" t="e">
        <v>#N/A</v>
      </c>
    </row>
    <row r="976" spans="1:13" x14ac:dyDescent="0.35">
      <c r="A976" s="5" t="s">
        <v>659</v>
      </c>
      <c r="B976" s="5" t="s">
        <v>35</v>
      </c>
      <c r="C976" s="5"/>
      <c r="D976" s="5"/>
      <c r="E976" s="5" t="s">
        <v>159</v>
      </c>
      <c r="F976" s="8" t="str">
        <f>VLOOKUP(E976,Mapping!$A$1:$C$71,3,0)</f>
        <v>Competition 1Cluecross</v>
      </c>
      <c r="G976" s="8" t="str">
        <f>VLOOKUP(E976,Mapping!$A$2:$B$207,2,0)</f>
        <v>Competition 1Cluecross</v>
      </c>
      <c r="H976" s="1" t="s">
        <v>658</v>
      </c>
      <c r="I976" s="2">
        <v>44374</v>
      </c>
      <c r="J976" s="126" t="str">
        <f>VLOOKUP(I976,Mapping!$H$2:$I$215,2,0)</f>
        <v>Post</v>
      </c>
      <c r="K976" s="127">
        <f>VLOOKUP(I976,Mapping!$H$2:$J$215,3,0)</f>
        <v>0</v>
      </c>
      <c r="L976" s="1">
        <v>-180.44418909999999</v>
      </c>
      <c r="M976" s="4" t="e">
        <v>#N/A</v>
      </c>
    </row>
    <row r="977" spans="1:13" x14ac:dyDescent="0.35">
      <c r="A977" s="5" t="s">
        <v>659</v>
      </c>
      <c r="B977" s="5" t="s">
        <v>35</v>
      </c>
      <c r="C977" s="5"/>
      <c r="D977" s="5"/>
      <c r="E977" s="5" t="s">
        <v>159</v>
      </c>
      <c r="F977" s="8" t="str">
        <f>VLOOKUP(E977,Mapping!$A$1:$C$71,3,0)</f>
        <v>Competition 1Cluecross</v>
      </c>
      <c r="G977" s="8" t="str">
        <f>VLOOKUP(E977,Mapping!$A$2:$B$207,2,0)</f>
        <v>Competition 1Cluecross</v>
      </c>
      <c r="H977" s="1" t="s">
        <v>658</v>
      </c>
      <c r="I977" s="2">
        <v>44375</v>
      </c>
      <c r="J977" s="126" t="str">
        <f>VLOOKUP(I977,Mapping!$H$2:$I$215,2,0)</f>
        <v>Post</v>
      </c>
      <c r="K977" s="127">
        <f>VLOOKUP(I977,Mapping!$H$2:$J$215,3,0)</f>
        <v>0</v>
      </c>
      <c r="L977" s="1">
        <v>-228.1745876</v>
      </c>
      <c r="M977" s="4" t="e">
        <v>#N/A</v>
      </c>
    </row>
    <row r="978" spans="1:13" x14ac:dyDescent="0.35">
      <c r="A978" s="5" t="s">
        <v>659</v>
      </c>
      <c r="B978" s="5" t="s">
        <v>35</v>
      </c>
      <c r="C978" s="5"/>
      <c r="D978" s="5"/>
      <c r="E978" s="5" t="s">
        <v>159</v>
      </c>
      <c r="F978" s="8" t="str">
        <f>VLOOKUP(E978,Mapping!$A$1:$C$71,3,0)</f>
        <v>Competition 1Cluecross</v>
      </c>
      <c r="G978" s="8" t="str">
        <f>VLOOKUP(E978,Mapping!$A$2:$B$207,2,0)</f>
        <v>Competition 1Cluecross</v>
      </c>
      <c r="H978" s="1" t="s">
        <v>658</v>
      </c>
      <c r="I978" s="2">
        <v>44376</v>
      </c>
      <c r="J978" s="126" t="str">
        <f>VLOOKUP(I978,Mapping!$H$2:$I$215,2,0)</f>
        <v>Post</v>
      </c>
      <c r="K978" s="127">
        <f>VLOOKUP(I978,Mapping!$H$2:$J$215,3,0)</f>
        <v>0</v>
      </c>
      <c r="L978" s="1">
        <v>-158.32522399999999</v>
      </c>
      <c r="M978" s="4" t="e">
        <v>#N/A</v>
      </c>
    </row>
    <row r="979" spans="1:13" x14ac:dyDescent="0.35">
      <c r="A979" s="5" t="s">
        <v>659</v>
      </c>
      <c r="B979" s="5" t="s">
        <v>35</v>
      </c>
      <c r="C979" s="5"/>
      <c r="D979" s="5"/>
      <c r="E979" s="5" t="s">
        <v>159</v>
      </c>
      <c r="F979" s="8" t="str">
        <f>VLOOKUP(E979,Mapping!$A$1:$C$71,3,0)</f>
        <v>Competition 1Cluecross</v>
      </c>
      <c r="G979" s="8" t="str">
        <f>VLOOKUP(E979,Mapping!$A$2:$B$207,2,0)</f>
        <v>Competition 1Cluecross</v>
      </c>
      <c r="H979" s="1" t="s">
        <v>658</v>
      </c>
      <c r="I979" s="2">
        <v>44377</v>
      </c>
      <c r="J979" s="126" t="str">
        <f>VLOOKUP(I979,Mapping!$H$2:$I$215,2,0)</f>
        <v>Post</v>
      </c>
      <c r="K979" s="127">
        <f>VLOOKUP(I979,Mapping!$H$2:$J$215,3,0)</f>
        <v>0</v>
      </c>
      <c r="L979" s="1">
        <v>-91.968328600000007</v>
      </c>
      <c r="M979" s="4" t="e">
        <v>#N/A</v>
      </c>
    </row>
    <row r="980" spans="1:13" x14ac:dyDescent="0.35">
      <c r="A980" s="5" t="s">
        <v>659</v>
      </c>
      <c r="B980" s="5" t="s">
        <v>35</v>
      </c>
      <c r="C980" s="5"/>
      <c r="D980" s="5"/>
      <c r="E980" s="5" t="s">
        <v>159</v>
      </c>
      <c r="F980" s="8" t="str">
        <f>VLOOKUP(E980,Mapping!$A$1:$C$71,3,0)</f>
        <v>Competition 1Cluecross</v>
      </c>
      <c r="G980" s="8" t="str">
        <f>VLOOKUP(E980,Mapping!$A$2:$B$207,2,0)</f>
        <v>Competition 1Cluecross</v>
      </c>
      <c r="H980" s="1" t="s">
        <v>658</v>
      </c>
      <c r="I980" s="2">
        <v>44378</v>
      </c>
      <c r="J980" s="126" t="str">
        <f>VLOOKUP(I980,Mapping!$H$2:$I$215,2,0)</f>
        <v>Post</v>
      </c>
      <c r="K980" s="127">
        <f>VLOOKUP(I980,Mapping!$H$2:$J$215,3,0)</f>
        <v>0</v>
      </c>
      <c r="L980" s="1">
        <v>-81.256456600000007</v>
      </c>
      <c r="M980" s="4" t="e">
        <v>#N/A</v>
      </c>
    </row>
    <row r="981" spans="1:13" x14ac:dyDescent="0.35">
      <c r="A981" s="5" t="s">
        <v>659</v>
      </c>
      <c r="B981" s="5" t="s">
        <v>35</v>
      </c>
      <c r="C981" s="5"/>
      <c r="D981" s="5"/>
      <c r="E981" s="5" t="s">
        <v>159</v>
      </c>
      <c r="F981" s="8" t="str">
        <f>VLOOKUP(E981,Mapping!$A$1:$C$71,3,0)</f>
        <v>Competition 1Cluecross</v>
      </c>
      <c r="G981" s="8" t="str">
        <f>VLOOKUP(E981,Mapping!$A$2:$B$207,2,0)</f>
        <v>Competition 1Cluecross</v>
      </c>
      <c r="H981" s="1" t="s">
        <v>658</v>
      </c>
      <c r="I981" s="2">
        <v>44379</v>
      </c>
      <c r="J981" s="126" t="str">
        <f>VLOOKUP(I981,Mapping!$H$2:$I$215,2,0)</f>
        <v>Post</v>
      </c>
      <c r="K981" s="127">
        <f>VLOOKUP(I981,Mapping!$H$2:$J$215,3,0)</f>
        <v>0</v>
      </c>
      <c r="L981" s="1">
        <v>-72.993088200000003</v>
      </c>
      <c r="M981" s="4" t="e">
        <v>#N/A</v>
      </c>
    </row>
    <row r="982" spans="1:13" x14ac:dyDescent="0.35">
      <c r="A982" s="5" t="s">
        <v>659</v>
      </c>
      <c r="B982" s="5" t="s">
        <v>35</v>
      </c>
      <c r="C982" s="5"/>
      <c r="D982" s="5"/>
      <c r="E982" s="5" t="s">
        <v>159</v>
      </c>
      <c r="F982" s="8" t="str">
        <f>VLOOKUP(E982,Mapping!$A$1:$C$71,3,0)</f>
        <v>Competition 1Cluecross</v>
      </c>
      <c r="G982" s="8" t="str">
        <f>VLOOKUP(E982,Mapping!$A$2:$B$207,2,0)</f>
        <v>Competition 1Cluecross</v>
      </c>
      <c r="H982" s="1" t="s">
        <v>658</v>
      </c>
      <c r="I982" s="2">
        <v>44380</v>
      </c>
      <c r="J982" s="126" t="str">
        <f>VLOOKUP(I982,Mapping!$H$2:$I$215,2,0)</f>
        <v>Post</v>
      </c>
      <c r="K982" s="127">
        <f>VLOOKUP(I982,Mapping!$H$2:$J$215,3,0)</f>
        <v>0</v>
      </c>
      <c r="L982" s="1">
        <v>-101.9148778</v>
      </c>
      <c r="M982" s="4" t="e">
        <v>#N/A</v>
      </c>
    </row>
    <row r="983" spans="1:13" x14ac:dyDescent="0.35">
      <c r="A983" s="5" t="s">
        <v>659</v>
      </c>
      <c r="B983" s="5" t="s">
        <v>35</v>
      </c>
      <c r="C983" s="5"/>
      <c r="D983" s="5"/>
      <c r="E983" s="5" t="s">
        <v>159</v>
      </c>
      <c r="F983" s="8" t="str">
        <f>VLOOKUP(E983,Mapping!$A$1:$C$71,3,0)</f>
        <v>Competition 1Cluecross</v>
      </c>
      <c r="G983" s="8" t="str">
        <f>VLOOKUP(E983,Mapping!$A$2:$B$207,2,0)</f>
        <v>Competition 1Cluecross</v>
      </c>
      <c r="H983" s="1" t="s">
        <v>658</v>
      </c>
      <c r="I983" s="2">
        <v>44381</v>
      </c>
      <c r="J983" s="126" t="str">
        <f>VLOOKUP(I983,Mapping!$H$2:$I$215,2,0)</f>
        <v>Post</v>
      </c>
      <c r="K983" s="127">
        <f>VLOOKUP(I983,Mapping!$H$2:$J$215,3,0)</f>
        <v>0</v>
      </c>
      <c r="L983" s="1">
        <v>-67.484175800000003</v>
      </c>
      <c r="M983" s="4" t="e">
        <v>#N/A</v>
      </c>
    </row>
    <row r="984" spans="1:13" x14ac:dyDescent="0.35">
      <c r="A984" s="5" t="s">
        <v>659</v>
      </c>
      <c r="B984" s="5" t="s">
        <v>35</v>
      </c>
      <c r="C984" s="5"/>
      <c r="D984" s="5"/>
      <c r="E984" s="5" t="s">
        <v>159</v>
      </c>
      <c r="F984" s="8" t="str">
        <f>VLOOKUP(E984,Mapping!$A$1:$C$71,3,0)</f>
        <v>Competition 1Cluecross</v>
      </c>
      <c r="G984" s="8" t="str">
        <f>VLOOKUP(E984,Mapping!$A$2:$B$207,2,0)</f>
        <v>Competition 1Cluecross</v>
      </c>
      <c r="H984" s="1" t="s">
        <v>658</v>
      </c>
      <c r="I984" s="2">
        <v>44382</v>
      </c>
      <c r="J984" s="126" t="str">
        <f>VLOOKUP(I984,Mapping!$H$2:$I$215,2,0)</f>
        <v>Post</v>
      </c>
      <c r="K984" s="127">
        <f>VLOOKUP(I984,Mapping!$H$2:$J$215,3,0)</f>
        <v>0</v>
      </c>
      <c r="L984" s="1">
        <v>-79.879228499999996</v>
      </c>
      <c r="M984" s="4" t="e">
        <v>#N/A</v>
      </c>
    </row>
    <row r="985" spans="1:13" x14ac:dyDescent="0.35">
      <c r="A985" s="5" t="s">
        <v>659</v>
      </c>
      <c r="B985" s="5" t="s">
        <v>35</v>
      </c>
      <c r="C985" s="5"/>
      <c r="D985" s="5"/>
      <c r="E985" s="5" t="s">
        <v>159</v>
      </c>
      <c r="F985" s="8" t="str">
        <f>VLOOKUP(E985,Mapping!$A$1:$C$71,3,0)</f>
        <v>Competition 1Cluecross</v>
      </c>
      <c r="G985" s="8" t="str">
        <f>VLOOKUP(E985,Mapping!$A$2:$B$207,2,0)</f>
        <v>Competition 1Cluecross</v>
      </c>
      <c r="H985" s="1" t="s">
        <v>658</v>
      </c>
      <c r="I985" s="2">
        <v>44383</v>
      </c>
      <c r="J985" s="126" t="str">
        <f>VLOOKUP(I985,Mapping!$H$2:$I$215,2,0)</f>
        <v>Post</v>
      </c>
      <c r="K985" s="127">
        <f>VLOOKUP(I985,Mapping!$H$2:$J$215,3,0)</f>
        <v>0</v>
      </c>
      <c r="L985" s="1">
        <v>-66.106947700000006</v>
      </c>
      <c r="M985" s="4" t="e">
        <v>#N/A</v>
      </c>
    </row>
    <row r="986" spans="1:13" x14ac:dyDescent="0.35">
      <c r="A986" s="5" t="s">
        <v>659</v>
      </c>
      <c r="B986" s="5" t="s">
        <v>35</v>
      </c>
      <c r="C986" s="5"/>
      <c r="D986" s="5"/>
      <c r="E986" s="5" t="s">
        <v>159</v>
      </c>
      <c r="F986" s="8" t="str">
        <f>VLOOKUP(E986,Mapping!$A$1:$C$71,3,0)</f>
        <v>Competition 1Cluecross</v>
      </c>
      <c r="G986" s="8" t="str">
        <f>VLOOKUP(E986,Mapping!$A$2:$B$207,2,0)</f>
        <v>Competition 1Cluecross</v>
      </c>
      <c r="H986" s="1" t="s">
        <v>658</v>
      </c>
      <c r="I986" s="2">
        <v>44384</v>
      </c>
      <c r="J986" s="126" t="str">
        <f>VLOOKUP(I986,Mapping!$H$2:$I$215,2,0)</f>
        <v>Post</v>
      </c>
      <c r="K986" s="127">
        <f>VLOOKUP(I986,Mapping!$H$2:$J$215,3,0)</f>
        <v>0</v>
      </c>
      <c r="L986" s="1">
        <v>-72.993088200000003</v>
      </c>
      <c r="M986" s="4" t="e">
        <v>#N/A</v>
      </c>
    </row>
    <row r="987" spans="1:13" x14ac:dyDescent="0.35">
      <c r="A987" s="5" t="s">
        <v>659</v>
      </c>
      <c r="B987" s="5" t="s">
        <v>35</v>
      </c>
      <c r="C987" s="5"/>
      <c r="D987" s="5"/>
      <c r="E987" s="5" t="s">
        <v>159</v>
      </c>
      <c r="F987" s="8" t="str">
        <f>VLOOKUP(E987,Mapping!$A$1:$C$71,3,0)</f>
        <v>Competition 1Cluecross</v>
      </c>
      <c r="G987" s="8" t="str">
        <f>VLOOKUP(E987,Mapping!$A$2:$B$207,2,0)</f>
        <v>Competition 1Cluecross</v>
      </c>
      <c r="H987" s="1" t="s">
        <v>658</v>
      </c>
      <c r="I987" s="2">
        <v>44385</v>
      </c>
      <c r="J987" s="126" t="str">
        <f>VLOOKUP(I987,Mapping!$H$2:$I$215,2,0)</f>
        <v>Post</v>
      </c>
      <c r="K987" s="127">
        <f>VLOOKUP(I987,Mapping!$H$2:$J$215,3,0)</f>
        <v>0</v>
      </c>
      <c r="L987" s="1">
        <v>-81.256456600000007</v>
      </c>
      <c r="M987" s="4" t="e">
        <v>#N/A</v>
      </c>
    </row>
    <row r="988" spans="1:13" x14ac:dyDescent="0.35">
      <c r="A988" s="5" t="s">
        <v>659</v>
      </c>
      <c r="B988" s="5" t="s">
        <v>35</v>
      </c>
      <c r="C988" s="5"/>
      <c r="D988" s="5"/>
      <c r="E988" s="5" t="s">
        <v>159</v>
      </c>
      <c r="F988" s="8" t="str">
        <f>VLOOKUP(E988,Mapping!$A$1:$C$71,3,0)</f>
        <v>Competition 1Cluecross</v>
      </c>
      <c r="G988" s="8" t="str">
        <f>VLOOKUP(E988,Mapping!$A$2:$B$207,2,0)</f>
        <v>Competition 1Cluecross</v>
      </c>
      <c r="H988" s="1" t="s">
        <v>658</v>
      </c>
      <c r="I988" s="2">
        <v>44386</v>
      </c>
      <c r="J988" s="126" t="str">
        <f>VLOOKUP(I988,Mapping!$H$2:$I$215,2,0)</f>
        <v>Post</v>
      </c>
      <c r="K988" s="127">
        <f>VLOOKUP(I988,Mapping!$H$2:$J$215,3,0)</f>
        <v>0</v>
      </c>
      <c r="L988" s="1">
        <v>-257.54165060000003</v>
      </c>
      <c r="M988" s="4" t="e">
        <v>#N/A</v>
      </c>
    </row>
    <row r="989" spans="1:13" x14ac:dyDescent="0.35">
      <c r="A989" s="5" t="s">
        <v>659</v>
      </c>
      <c r="B989" s="5" t="s">
        <v>35</v>
      </c>
      <c r="C989" s="5"/>
      <c r="D989" s="5"/>
      <c r="E989" s="5" t="s">
        <v>159</v>
      </c>
      <c r="F989" s="8" t="str">
        <f>VLOOKUP(E989,Mapping!$A$1:$C$71,3,0)</f>
        <v>Competition 1Cluecross</v>
      </c>
      <c r="G989" s="8" t="str">
        <f>VLOOKUP(E989,Mapping!$A$2:$B$207,2,0)</f>
        <v>Competition 1Cluecross</v>
      </c>
      <c r="H989" s="1" t="s">
        <v>658</v>
      </c>
      <c r="I989" s="2">
        <v>44387</v>
      </c>
      <c r="J989" s="126" t="str">
        <f>VLOOKUP(I989,Mapping!$H$2:$I$215,2,0)</f>
        <v>Post</v>
      </c>
      <c r="K989" s="127">
        <f>VLOOKUP(I989,Mapping!$H$2:$J$215,3,0)</f>
        <v>0</v>
      </c>
      <c r="L989" s="1">
        <v>-469.63477460000001</v>
      </c>
      <c r="M989" s="4" t="e">
        <v>#N/A</v>
      </c>
    </row>
    <row r="990" spans="1:13" x14ac:dyDescent="0.35">
      <c r="A990" s="5" t="s">
        <v>659</v>
      </c>
      <c r="B990" s="5" t="s">
        <v>35</v>
      </c>
      <c r="C990" s="5"/>
      <c r="D990" s="5"/>
      <c r="E990" s="5" t="s">
        <v>159</v>
      </c>
      <c r="F990" s="8" t="str">
        <f>VLOOKUP(E990,Mapping!$A$1:$C$71,3,0)</f>
        <v>Competition 1Cluecross</v>
      </c>
      <c r="G990" s="8" t="str">
        <f>VLOOKUP(E990,Mapping!$A$2:$B$207,2,0)</f>
        <v>Competition 1Cluecross</v>
      </c>
      <c r="H990" s="1" t="s">
        <v>658</v>
      </c>
      <c r="I990" s="2">
        <v>44388</v>
      </c>
      <c r="J990" s="126" t="str">
        <f>VLOOKUP(I990,Mapping!$H$2:$I$215,2,0)</f>
        <v>Post</v>
      </c>
      <c r="K990" s="127">
        <f>VLOOKUP(I990,Mapping!$H$2:$J$215,3,0)</f>
        <v>0</v>
      </c>
      <c r="L990" s="1">
        <v>-359.4565283</v>
      </c>
      <c r="M990" s="4" t="e">
        <v>#N/A</v>
      </c>
    </row>
    <row r="991" spans="1:13" x14ac:dyDescent="0.35">
      <c r="A991" s="5" t="s">
        <v>659</v>
      </c>
      <c r="B991" s="5" t="s">
        <v>35</v>
      </c>
      <c r="C991" s="5"/>
      <c r="D991" s="5"/>
      <c r="E991" s="5" t="s">
        <v>159</v>
      </c>
      <c r="F991" s="8" t="str">
        <f>VLOOKUP(E991,Mapping!$A$1:$C$71,3,0)</f>
        <v>Competition 1Cluecross</v>
      </c>
      <c r="G991" s="8" t="str">
        <f>VLOOKUP(E991,Mapping!$A$2:$B$207,2,0)</f>
        <v>Competition 1Cluecross</v>
      </c>
      <c r="H991" s="1" t="s">
        <v>658</v>
      </c>
      <c r="I991" s="2">
        <v>44389</v>
      </c>
      <c r="J991" s="126" t="str">
        <f>VLOOKUP(I991,Mapping!$H$2:$I$215,2,0)</f>
        <v>Post</v>
      </c>
      <c r="K991" s="127">
        <f>VLOOKUP(I991,Mapping!$H$2:$J$215,3,0)</f>
        <v>0</v>
      </c>
      <c r="L991" s="1">
        <v>-425.56347620000003</v>
      </c>
      <c r="M991" s="4" t="e">
        <v>#N/A</v>
      </c>
    </row>
    <row r="992" spans="1:13" x14ac:dyDescent="0.35">
      <c r="A992" s="5" t="s">
        <v>659</v>
      </c>
      <c r="B992" s="5" t="s">
        <v>35</v>
      </c>
      <c r="C992" s="5"/>
      <c r="D992" s="5"/>
      <c r="E992" s="5" t="s">
        <v>159</v>
      </c>
      <c r="F992" s="8" t="str">
        <f>VLOOKUP(E992,Mapping!$A$1:$C$71,3,0)</f>
        <v>Competition 1Cluecross</v>
      </c>
      <c r="G992" s="8" t="str">
        <f>VLOOKUP(E992,Mapping!$A$2:$B$207,2,0)</f>
        <v>Competition 1Cluecross</v>
      </c>
      <c r="H992" s="1" t="s">
        <v>658</v>
      </c>
      <c r="I992" s="2">
        <v>44390</v>
      </c>
      <c r="J992" s="126" t="str">
        <f>VLOOKUP(I992,Mapping!$H$2:$I$215,2,0)</f>
        <v>Post</v>
      </c>
      <c r="K992" s="127">
        <f>VLOOKUP(I992,Mapping!$H$2:$J$215,3,0)</f>
        <v>0</v>
      </c>
      <c r="L992" s="1">
        <v>-443.46744109999997</v>
      </c>
      <c r="M992" s="4" t="e">
        <v>#N/A</v>
      </c>
    </row>
    <row r="993" spans="1:13" x14ac:dyDescent="0.35">
      <c r="A993" s="5" t="s">
        <v>659</v>
      </c>
      <c r="B993" s="5" t="s">
        <v>35</v>
      </c>
      <c r="C993" s="5"/>
      <c r="D993" s="5"/>
      <c r="E993" s="5" t="s">
        <v>159</v>
      </c>
      <c r="F993" s="8" t="str">
        <f>VLOOKUP(E993,Mapping!$A$1:$C$71,3,0)</f>
        <v>Competition 1Cluecross</v>
      </c>
      <c r="G993" s="8" t="str">
        <f>VLOOKUP(E993,Mapping!$A$2:$B$207,2,0)</f>
        <v>Competition 1Cluecross</v>
      </c>
      <c r="H993" s="1" t="s">
        <v>658</v>
      </c>
      <c r="I993" s="2">
        <v>44391</v>
      </c>
      <c r="J993" s="126" t="str">
        <f>VLOOKUP(I993,Mapping!$H$2:$I$215,2,0)</f>
        <v>Post</v>
      </c>
      <c r="K993" s="127">
        <f>VLOOKUP(I993,Mapping!$H$2:$J$215,3,0)</f>
        <v>0</v>
      </c>
      <c r="L993" s="1">
        <v>-440.71298489999998</v>
      </c>
      <c r="M993" s="4" t="e">
        <v>#N/A</v>
      </c>
    </row>
    <row r="994" spans="1:13" x14ac:dyDescent="0.35">
      <c r="A994" s="5" t="s">
        <v>659</v>
      </c>
      <c r="B994" s="5" t="s">
        <v>35</v>
      </c>
      <c r="C994" s="5"/>
      <c r="D994" s="5"/>
      <c r="E994" s="5" t="s">
        <v>159</v>
      </c>
      <c r="F994" s="8" t="str">
        <f>VLOOKUP(E994,Mapping!$A$1:$C$71,3,0)</f>
        <v>Competition 1Cluecross</v>
      </c>
      <c r="G994" s="8" t="str">
        <f>VLOOKUP(E994,Mapping!$A$2:$B$207,2,0)</f>
        <v>Competition 1Cluecross</v>
      </c>
      <c r="H994" s="1" t="s">
        <v>658</v>
      </c>
      <c r="I994" s="2">
        <v>44392</v>
      </c>
      <c r="J994" s="126" t="str">
        <f>VLOOKUP(I994,Mapping!$H$2:$I$215,2,0)</f>
        <v>Post</v>
      </c>
      <c r="K994" s="127">
        <f>VLOOKUP(I994,Mapping!$H$2:$J$215,3,0)</f>
        <v>0</v>
      </c>
      <c r="L994" s="1">
        <v>-420.05456379999998</v>
      </c>
      <c r="M994" s="4" t="e">
        <v>#N/A</v>
      </c>
    </row>
    <row r="995" spans="1:13" x14ac:dyDescent="0.35">
      <c r="A995" s="5" t="s">
        <v>659</v>
      </c>
      <c r="B995" s="5" t="s">
        <v>35</v>
      </c>
      <c r="C995" s="5"/>
      <c r="D995" s="5"/>
      <c r="E995" s="5" t="s">
        <v>159</v>
      </c>
      <c r="F995" s="8" t="str">
        <f>VLOOKUP(E995,Mapping!$A$1:$C$71,3,0)</f>
        <v>Competition 1Cluecross</v>
      </c>
      <c r="G995" s="8" t="str">
        <f>VLOOKUP(E995,Mapping!$A$2:$B$207,2,0)</f>
        <v>Competition 1Cluecross</v>
      </c>
      <c r="H995" s="1" t="s">
        <v>658</v>
      </c>
      <c r="I995" s="2">
        <v>44393</v>
      </c>
      <c r="J995" s="126" t="str">
        <f>VLOOKUP(I995,Mapping!$H$2:$I$215,2,0)</f>
        <v>Post</v>
      </c>
      <c r="K995" s="127">
        <f>VLOOKUP(I995,Mapping!$H$2:$J$215,3,0)</f>
        <v>0</v>
      </c>
      <c r="L995" s="1">
        <v>-447.59912539999999</v>
      </c>
      <c r="M995" s="4" t="e">
        <v>#N/A</v>
      </c>
    </row>
    <row r="996" spans="1:13" x14ac:dyDescent="0.35">
      <c r="A996" s="5" t="s">
        <v>659</v>
      </c>
      <c r="B996" s="5" t="s">
        <v>35</v>
      </c>
      <c r="C996" s="5"/>
      <c r="D996" s="5"/>
      <c r="E996" s="5" t="s">
        <v>159</v>
      </c>
      <c r="F996" s="8" t="str">
        <f>VLOOKUP(E996,Mapping!$A$1:$C$71,3,0)</f>
        <v>Competition 1Cluecross</v>
      </c>
      <c r="G996" s="8" t="str">
        <f>VLOOKUP(E996,Mapping!$A$2:$B$207,2,0)</f>
        <v>Competition 1Cluecross</v>
      </c>
      <c r="H996" s="1" t="s">
        <v>658</v>
      </c>
      <c r="I996" s="2">
        <v>44394</v>
      </c>
      <c r="J996" s="126" t="str">
        <f>VLOOKUP(I996,Mapping!$H$2:$I$215,2,0)</f>
        <v>Post</v>
      </c>
      <c r="K996" s="127">
        <f>VLOOKUP(I996,Mapping!$H$2:$J$215,3,0)</f>
        <v>0</v>
      </c>
      <c r="L996" s="1">
        <v>-364.96544069999999</v>
      </c>
      <c r="M996" s="4" t="e">
        <v>#N/A</v>
      </c>
    </row>
    <row r="997" spans="1:13" x14ac:dyDescent="0.35">
      <c r="A997" s="5" t="s">
        <v>659</v>
      </c>
      <c r="B997" s="5" t="s">
        <v>35</v>
      </c>
      <c r="C997" s="5"/>
      <c r="D997" s="5"/>
      <c r="E997" s="5" t="s">
        <v>159</v>
      </c>
      <c r="F997" s="8" t="str">
        <f>VLOOKUP(E997,Mapping!$A$1:$C$71,3,0)</f>
        <v>Competition 1Cluecross</v>
      </c>
      <c r="G997" s="8" t="str">
        <f>VLOOKUP(E997,Mapping!$A$2:$B$207,2,0)</f>
        <v>Competition 1Cluecross</v>
      </c>
      <c r="H997" s="1" t="s">
        <v>658</v>
      </c>
      <c r="I997" s="2">
        <v>44395</v>
      </c>
      <c r="J997" s="126" t="str">
        <f>VLOOKUP(I997,Mapping!$H$2:$I$215,2,0)</f>
        <v>Post</v>
      </c>
      <c r="K997" s="127">
        <f>VLOOKUP(I997,Mapping!$H$2:$J$215,3,0)</f>
        <v>0</v>
      </c>
      <c r="L997" s="1">
        <v>-345.68424759999999</v>
      </c>
      <c r="M997" s="4" t="e">
        <v>#N/A</v>
      </c>
    </row>
    <row r="998" spans="1:13" x14ac:dyDescent="0.35">
      <c r="A998" s="5" t="s">
        <v>659</v>
      </c>
      <c r="B998" s="5" t="s">
        <v>35</v>
      </c>
      <c r="C998" s="5"/>
      <c r="D998" s="5"/>
      <c r="E998" s="5" t="s">
        <v>159</v>
      </c>
      <c r="F998" s="8" t="str">
        <f>VLOOKUP(E998,Mapping!$A$1:$C$71,3,0)</f>
        <v>Competition 1Cluecross</v>
      </c>
      <c r="G998" s="8" t="str">
        <f>VLOOKUP(E998,Mapping!$A$2:$B$207,2,0)</f>
        <v>Competition 1Cluecross</v>
      </c>
      <c r="H998" s="1" t="s">
        <v>658</v>
      </c>
      <c r="I998" s="2">
        <v>44396</v>
      </c>
      <c r="J998" s="126" t="str">
        <f>VLOOKUP(I998,Mapping!$H$2:$I$215,2,0)</f>
        <v>Post</v>
      </c>
      <c r="K998" s="127">
        <f>VLOOKUP(I998,Mapping!$H$2:$J$215,3,0)</f>
        <v>0</v>
      </c>
      <c r="L998" s="1">
        <v>-341.55256329999997</v>
      </c>
      <c r="M998" s="4" t="e">
        <v>#N/A</v>
      </c>
    </row>
    <row r="999" spans="1:13" x14ac:dyDescent="0.35">
      <c r="A999" s="5" t="s">
        <v>659</v>
      </c>
      <c r="B999" s="5" t="s">
        <v>35</v>
      </c>
      <c r="C999" s="5"/>
      <c r="D999" s="5"/>
      <c r="E999" s="5" t="s">
        <v>159</v>
      </c>
      <c r="F999" s="8" t="str">
        <f>VLOOKUP(E999,Mapping!$A$1:$C$71,3,0)</f>
        <v>Competition 1Cluecross</v>
      </c>
      <c r="G999" s="8" t="str">
        <f>VLOOKUP(E999,Mapping!$A$2:$B$207,2,0)</f>
        <v>Competition 1Cluecross</v>
      </c>
      <c r="H999" s="1" t="s">
        <v>658</v>
      </c>
      <c r="I999" s="2">
        <v>44397</v>
      </c>
      <c r="J999" s="126" t="str">
        <f>VLOOKUP(I999,Mapping!$H$2:$I$215,2,0)</f>
        <v>Post</v>
      </c>
      <c r="K999" s="127">
        <f>VLOOKUP(I999,Mapping!$H$2:$J$215,3,0)</f>
        <v>0</v>
      </c>
      <c r="L999" s="1">
        <v>-319.51691410000001</v>
      </c>
      <c r="M999" s="4" t="e">
        <v>#N/A</v>
      </c>
    </row>
    <row r="1000" spans="1:13" x14ac:dyDescent="0.35">
      <c r="A1000" s="5" t="s">
        <v>659</v>
      </c>
      <c r="B1000" s="5" t="s">
        <v>35</v>
      </c>
      <c r="C1000" s="5"/>
      <c r="D1000" s="5"/>
      <c r="E1000" s="5" t="s">
        <v>159</v>
      </c>
      <c r="F1000" s="8" t="str">
        <f>VLOOKUP(E1000,Mapping!$A$1:$C$71,3,0)</f>
        <v>Competition 1Cluecross</v>
      </c>
      <c r="G1000" s="8" t="str">
        <f>VLOOKUP(E1000,Mapping!$A$2:$B$207,2,0)</f>
        <v>Competition 1Cluecross</v>
      </c>
      <c r="H1000" s="1" t="s">
        <v>658</v>
      </c>
      <c r="I1000" s="2">
        <v>44398</v>
      </c>
      <c r="J1000" s="126" t="str">
        <f>VLOOKUP(I1000,Mapping!$H$2:$I$215,2,0)</f>
        <v>Post</v>
      </c>
      <c r="K1000" s="127">
        <f>VLOOKUP(I1000,Mapping!$H$2:$J$215,3,0)</f>
        <v>0</v>
      </c>
      <c r="L1000" s="1">
        <v>-330.53473869999999</v>
      </c>
      <c r="M1000" s="4" t="e">
        <v>#N/A</v>
      </c>
    </row>
    <row r="1001" spans="1:13" x14ac:dyDescent="0.35">
      <c r="A1001" s="5" t="s">
        <v>659</v>
      </c>
      <c r="B1001" s="5" t="s">
        <v>35</v>
      </c>
      <c r="C1001" s="5"/>
      <c r="D1001" s="5"/>
      <c r="E1001" s="5" t="s">
        <v>159</v>
      </c>
      <c r="F1001" s="8" t="str">
        <f>VLOOKUP(E1001,Mapping!$A$1:$C$71,3,0)</f>
        <v>Competition 1Cluecross</v>
      </c>
      <c r="G1001" s="8" t="str">
        <f>VLOOKUP(E1001,Mapping!$A$2:$B$207,2,0)</f>
        <v>Competition 1Cluecross</v>
      </c>
      <c r="H1001" s="1" t="s">
        <v>658</v>
      </c>
      <c r="I1001" s="2">
        <v>44399</v>
      </c>
      <c r="J1001" s="126" t="str">
        <f>VLOOKUP(I1001,Mapping!$H$2:$I$215,2,0)</f>
        <v>Post</v>
      </c>
      <c r="K1001" s="127">
        <f>VLOOKUP(I1001,Mapping!$H$2:$J$215,3,0)</f>
        <v>0</v>
      </c>
      <c r="L1001" s="1">
        <v>-355.32484419999997</v>
      </c>
      <c r="M1001" s="4" t="e">
        <v>#N/A</v>
      </c>
    </row>
    <row r="1002" spans="1:13" x14ac:dyDescent="0.35">
      <c r="A1002" s="5" t="s">
        <v>659</v>
      </c>
      <c r="B1002" s="5" t="s">
        <v>35</v>
      </c>
      <c r="C1002" s="5"/>
      <c r="D1002" s="5"/>
      <c r="E1002" s="5" t="s">
        <v>159</v>
      </c>
      <c r="F1002" s="8" t="str">
        <f>VLOOKUP(E1002,Mapping!$A$1:$C$71,3,0)</f>
        <v>Competition 1Cluecross</v>
      </c>
      <c r="G1002" s="8" t="str">
        <f>VLOOKUP(E1002,Mapping!$A$2:$B$207,2,0)</f>
        <v>Competition 1Cluecross</v>
      </c>
      <c r="H1002" s="1" t="s">
        <v>658</v>
      </c>
      <c r="I1002" s="2">
        <v>44400</v>
      </c>
      <c r="J1002" s="126" t="str">
        <f>VLOOKUP(I1002,Mapping!$H$2:$I$215,2,0)</f>
        <v>Post</v>
      </c>
      <c r="K1002" s="127">
        <f>VLOOKUP(I1002,Mapping!$H$2:$J$215,3,0)</f>
        <v>0</v>
      </c>
      <c r="L1002" s="1">
        <v>-329.15751060000002</v>
      </c>
      <c r="M1002" s="4" t="e">
        <v>#N/A</v>
      </c>
    </row>
    <row r="1003" spans="1:13" x14ac:dyDescent="0.35">
      <c r="A1003" s="5" t="s">
        <v>659</v>
      </c>
      <c r="B1003" s="5" t="s">
        <v>35</v>
      </c>
      <c r="C1003" s="5"/>
      <c r="D1003" s="5"/>
      <c r="E1003" s="5" t="s">
        <v>159</v>
      </c>
      <c r="F1003" s="8" t="str">
        <f>VLOOKUP(E1003,Mapping!$A$1:$C$71,3,0)</f>
        <v>Competition 1Cluecross</v>
      </c>
      <c r="G1003" s="8" t="str">
        <f>VLOOKUP(E1003,Mapping!$A$2:$B$207,2,0)</f>
        <v>Competition 1Cluecross</v>
      </c>
      <c r="H1003" s="1" t="s">
        <v>658</v>
      </c>
      <c r="I1003" s="2">
        <v>44401</v>
      </c>
      <c r="J1003" s="126" t="str">
        <f>VLOOKUP(I1003,Mapping!$H$2:$I$215,2,0)</f>
        <v>Post</v>
      </c>
      <c r="K1003" s="127">
        <f>VLOOKUP(I1003,Mapping!$H$2:$J$215,3,0)</f>
        <v>0</v>
      </c>
      <c r="L1003" s="1">
        <v>-286.4634403</v>
      </c>
      <c r="M1003" s="4" t="e">
        <v>#N/A</v>
      </c>
    </row>
    <row r="1004" spans="1:13" x14ac:dyDescent="0.35">
      <c r="A1004" s="5" t="s">
        <v>659</v>
      </c>
      <c r="B1004" s="5" t="s">
        <v>35</v>
      </c>
      <c r="C1004" s="5"/>
      <c r="D1004" s="5"/>
      <c r="E1004" s="5" t="s">
        <v>159</v>
      </c>
      <c r="F1004" s="8" t="str">
        <f>VLOOKUP(E1004,Mapping!$A$1:$C$71,3,0)</f>
        <v>Competition 1Cluecross</v>
      </c>
      <c r="G1004" s="8" t="str">
        <f>VLOOKUP(E1004,Mapping!$A$2:$B$207,2,0)</f>
        <v>Competition 1Cluecross</v>
      </c>
      <c r="H1004" s="1" t="s">
        <v>658</v>
      </c>
      <c r="I1004" s="2">
        <v>44402</v>
      </c>
      <c r="J1004" s="126" t="str">
        <f>VLOOKUP(I1004,Mapping!$H$2:$I$215,2,0)</f>
        <v>Post</v>
      </c>
      <c r="K1004" s="127">
        <f>VLOOKUP(I1004,Mapping!$H$2:$J$215,3,0)</f>
        <v>0</v>
      </c>
      <c r="L1004" s="1">
        <v>-300.23572100000001</v>
      </c>
      <c r="M1004" s="4" t="e">
        <v>#N/A</v>
      </c>
    </row>
    <row r="1005" spans="1:13" x14ac:dyDescent="0.35">
      <c r="A1005" s="5" t="s">
        <v>659</v>
      </c>
      <c r="B1005" s="5" t="s">
        <v>35</v>
      </c>
      <c r="C1005" s="5"/>
      <c r="D1005" s="5"/>
      <c r="E1005" s="5" t="s">
        <v>159</v>
      </c>
      <c r="F1005" s="8" t="str">
        <f>VLOOKUP(E1005,Mapping!$A$1:$C$71,3,0)</f>
        <v>Competition 1Cluecross</v>
      </c>
      <c r="G1005" s="8" t="str">
        <f>VLOOKUP(E1005,Mapping!$A$2:$B$207,2,0)</f>
        <v>Competition 1Cluecross</v>
      </c>
      <c r="H1005" s="1" t="s">
        <v>658</v>
      </c>
      <c r="I1005" s="2">
        <v>44403</v>
      </c>
      <c r="J1005" s="126" t="str">
        <f>VLOOKUP(I1005,Mapping!$H$2:$I$215,2,0)</f>
        <v>Post</v>
      </c>
      <c r="K1005" s="127">
        <f>VLOOKUP(I1005,Mapping!$H$2:$J$215,3,0)</f>
        <v>0</v>
      </c>
      <c r="L1005" s="1">
        <v>-287.8406683</v>
      </c>
      <c r="M1005" s="4" t="e">
        <v>#N/A</v>
      </c>
    </row>
    <row r="1006" spans="1:13" x14ac:dyDescent="0.35">
      <c r="A1006" s="5" t="s">
        <v>659</v>
      </c>
      <c r="B1006" s="5" t="s">
        <v>35</v>
      </c>
      <c r="C1006" s="5"/>
      <c r="D1006" s="5"/>
      <c r="E1006" s="5" t="s">
        <v>159</v>
      </c>
      <c r="F1006" s="8" t="str">
        <f>VLOOKUP(E1006,Mapping!$A$1:$C$71,3,0)</f>
        <v>Competition 1Cluecross</v>
      </c>
      <c r="G1006" s="8" t="str">
        <f>VLOOKUP(E1006,Mapping!$A$2:$B$207,2,0)</f>
        <v>Competition 1Cluecross</v>
      </c>
      <c r="H1006" s="1" t="s">
        <v>658</v>
      </c>
      <c r="I1006" s="2">
        <v>44404</v>
      </c>
      <c r="J1006" s="126" t="str">
        <f>VLOOKUP(I1006,Mapping!$H$2:$I$215,2,0)</f>
        <v>Post</v>
      </c>
      <c r="K1006" s="127">
        <f>VLOOKUP(I1006,Mapping!$H$2:$J$215,3,0)</f>
        <v>0</v>
      </c>
      <c r="L1006" s="1">
        <v>-239.6376855</v>
      </c>
      <c r="M1006" s="4" t="e">
        <v>#N/A</v>
      </c>
    </row>
    <row r="1007" spans="1:13" x14ac:dyDescent="0.35">
      <c r="A1007" s="5" t="s">
        <v>659</v>
      </c>
      <c r="B1007" s="5" t="s">
        <v>35</v>
      </c>
      <c r="C1007" s="5"/>
      <c r="D1007" s="5"/>
      <c r="E1007" s="5" t="s">
        <v>159</v>
      </c>
      <c r="F1007" s="8" t="str">
        <f>VLOOKUP(E1007,Mapping!$A$1:$C$71,3,0)</f>
        <v>Competition 1Cluecross</v>
      </c>
      <c r="G1007" s="8" t="str">
        <f>VLOOKUP(E1007,Mapping!$A$2:$B$207,2,0)</f>
        <v>Competition 1Cluecross</v>
      </c>
      <c r="H1007" s="1" t="s">
        <v>658</v>
      </c>
      <c r="I1007" s="2">
        <v>44405</v>
      </c>
      <c r="J1007" s="126" t="str">
        <f>VLOOKUP(I1007,Mapping!$H$2:$I$215,2,0)</f>
        <v>Post</v>
      </c>
      <c r="K1007" s="127">
        <f>VLOOKUP(I1007,Mapping!$H$2:$J$215,3,0)</f>
        <v>0</v>
      </c>
      <c r="L1007" s="1">
        <v>-224.48817679999999</v>
      </c>
      <c r="M1007" s="4" t="e">
        <v>#N/A</v>
      </c>
    </row>
    <row r="1008" spans="1:13" x14ac:dyDescent="0.35">
      <c r="A1008" s="5" t="s">
        <v>659</v>
      </c>
      <c r="B1008" s="5" t="s">
        <v>35</v>
      </c>
      <c r="C1008" s="5"/>
      <c r="D1008" s="5"/>
      <c r="E1008" s="5" t="s">
        <v>159</v>
      </c>
      <c r="F1008" s="8" t="str">
        <f>VLOOKUP(E1008,Mapping!$A$1:$C$71,3,0)</f>
        <v>Competition 1Cluecross</v>
      </c>
      <c r="G1008" s="8" t="str">
        <f>VLOOKUP(E1008,Mapping!$A$2:$B$207,2,0)</f>
        <v>Competition 1Cluecross</v>
      </c>
      <c r="H1008" s="1" t="s">
        <v>658</v>
      </c>
      <c r="I1008" s="2">
        <v>44406</v>
      </c>
      <c r="J1008" s="126" t="str">
        <f>VLOOKUP(I1008,Mapping!$H$2:$I$215,2,0)</f>
        <v>Post</v>
      </c>
      <c r="K1008" s="127">
        <f>VLOOKUP(I1008,Mapping!$H$2:$J$215,3,0)</f>
        <v>0</v>
      </c>
      <c r="L1008" s="1">
        <v>-218.97926440000001</v>
      </c>
      <c r="M1008" s="4" t="e">
        <v>#N/A</v>
      </c>
    </row>
    <row r="1009" spans="1:13" x14ac:dyDescent="0.35">
      <c r="A1009" s="5" t="s">
        <v>659</v>
      </c>
      <c r="B1009" s="5" t="s">
        <v>35</v>
      </c>
      <c r="C1009" s="5"/>
      <c r="D1009" s="5"/>
      <c r="E1009" s="5" t="s">
        <v>159</v>
      </c>
      <c r="F1009" s="8" t="str">
        <f>VLOOKUP(E1009,Mapping!$A$1:$C$71,3,0)</f>
        <v>Competition 1Cluecross</v>
      </c>
      <c r="G1009" s="8" t="str">
        <f>VLOOKUP(E1009,Mapping!$A$2:$B$207,2,0)</f>
        <v>Competition 1Cluecross</v>
      </c>
      <c r="H1009" s="1" t="s">
        <v>658</v>
      </c>
      <c r="I1009" s="2">
        <v>44407</v>
      </c>
      <c r="J1009" s="126" t="str">
        <f>VLOOKUP(I1009,Mapping!$H$2:$I$215,2,0)</f>
        <v>Post</v>
      </c>
      <c r="K1009" s="127">
        <f>VLOOKUP(I1009,Mapping!$H$2:$J$215,3,0)</f>
        <v>0</v>
      </c>
      <c r="L1009" s="1">
        <v>-207.96143979999999</v>
      </c>
      <c r="M1009" s="4" t="e">
        <v>#N/A</v>
      </c>
    </row>
    <row r="1010" spans="1:13" x14ac:dyDescent="0.35">
      <c r="A1010" s="5" t="s">
        <v>659</v>
      </c>
      <c r="B1010" s="5" t="s">
        <v>35</v>
      </c>
      <c r="C1010" s="5"/>
      <c r="D1010" s="5"/>
      <c r="E1010" s="5" t="s">
        <v>159</v>
      </c>
      <c r="F1010" s="8" t="str">
        <f>VLOOKUP(E1010,Mapping!$A$1:$C$71,3,0)</f>
        <v>Competition 1Cluecross</v>
      </c>
      <c r="G1010" s="8" t="str">
        <f>VLOOKUP(E1010,Mapping!$A$2:$B$207,2,0)</f>
        <v>Competition 1Cluecross</v>
      </c>
      <c r="H1010" s="1" t="s">
        <v>658</v>
      </c>
      <c r="I1010" s="2">
        <v>44408</v>
      </c>
      <c r="J1010" s="126" t="str">
        <f>VLOOKUP(I1010,Mapping!$H$2:$I$215,2,0)</f>
        <v>Post</v>
      </c>
      <c r="K1010" s="127">
        <f>VLOOKUP(I1010,Mapping!$H$2:$J$215,3,0)</f>
        <v>0</v>
      </c>
      <c r="L1010" s="1">
        <v>-179.03965020000001</v>
      </c>
      <c r="M1010" s="4" t="e">
        <v>#N/A</v>
      </c>
    </row>
    <row r="1011" spans="1:13" x14ac:dyDescent="0.35">
      <c r="A1011" s="5" t="s">
        <v>659</v>
      </c>
      <c r="B1011" s="5" t="s">
        <v>35</v>
      </c>
      <c r="C1011" s="5"/>
      <c r="D1011" s="5"/>
      <c r="E1011" s="5" t="s">
        <v>159</v>
      </c>
      <c r="F1011" s="8" t="str">
        <f>VLOOKUP(E1011,Mapping!$A$1:$C$71,3,0)</f>
        <v>Competition 1Cluecross</v>
      </c>
      <c r="G1011" s="8" t="str">
        <f>VLOOKUP(E1011,Mapping!$A$2:$B$207,2,0)</f>
        <v>Competition 1Cluecross</v>
      </c>
      <c r="H1011" s="1" t="s">
        <v>658</v>
      </c>
      <c r="I1011" s="2">
        <v>44409</v>
      </c>
      <c r="J1011" s="126" t="str">
        <f>VLOOKUP(I1011,Mapping!$H$2:$I$215,2,0)</f>
        <v>Post</v>
      </c>
      <c r="K1011" s="127">
        <f>VLOOKUP(I1011,Mapping!$H$2:$J$215,3,0)</f>
        <v>0</v>
      </c>
      <c r="L1011" s="1">
        <v>-169.02091669999999</v>
      </c>
      <c r="M1011" s="4" t="e">
        <v>#N/A</v>
      </c>
    </row>
    <row r="1012" spans="1:13" x14ac:dyDescent="0.35">
      <c r="A1012" s="5" t="s">
        <v>659</v>
      </c>
      <c r="B1012" s="5" t="s">
        <v>35</v>
      </c>
      <c r="C1012" s="5"/>
      <c r="D1012" s="5"/>
      <c r="E1012" s="5" t="s">
        <v>159</v>
      </c>
      <c r="F1012" s="8" t="str">
        <f>VLOOKUP(E1012,Mapping!$A$1:$C$71,3,0)</f>
        <v>Competition 1Cluecross</v>
      </c>
      <c r="G1012" s="8" t="str">
        <f>VLOOKUP(E1012,Mapping!$A$2:$B$207,2,0)</f>
        <v>Competition 1Cluecross</v>
      </c>
      <c r="H1012" s="1" t="s">
        <v>658</v>
      </c>
      <c r="I1012" s="2">
        <v>44410</v>
      </c>
      <c r="J1012" s="126" t="str">
        <f>VLOOKUP(I1012,Mapping!$H$2:$I$215,2,0)</f>
        <v>Post</v>
      </c>
      <c r="K1012" s="127">
        <f>VLOOKUP(I1012,Mapping!$H$2:$J$215,3,0)</f>
        <v>0</v>
      </c>
      <c r="L1012" s="1">
        <v>-211.9262263</v>
      </c>
      <c r="M1012" s="4" t="e">
        <v>#N/A</v>
      </c>
    </row>
    <row r="1013" spans="1:13" x14ac:dyDescent="0.35">
      <c r="A1013" s="5" t="s">
        <v>659</v>
      </c>
      <c r="B1013" s="5" t="s">
        <v>35</v>
      </c>
      <c r="C1013" s="5"/>
      <c r="D1013" s="5"/>
      <c r="E1013" s="5" t="s">
        <v>159</v>
      </c>
      <c r="F1013" s="8" t="str">
        <f>VLOOKUP(E1013,Mapping!$A$1:$C$71,3,0)</f>
        <v>Competition 1Cluecross</v>
      </c>
      <c r="G1013" s="8" t="str">
        <f>VLOOKUP(E1013,Mapping!$A$2:$B$207,2,0)</f>
        <v>Competition 1Cluecross</v>
      </c>
      <c r="H1013" s="1" t="s">
        <v>658</v>
      </c>
      <c r="I1013" s="2">
        <v>44411</v>
      </c>
      <c r="J1013" s="126" t="str">
        <f>VLOOKUP(I1013,Mapping!$H$2:$I$215,2,0)</f>
        <v>Post</v>
      </c>
      <c r="K1013" s="127">
        <f>VLOOKUP(I1013,Mapping!$H$2:$J$215,3,0)</f>
        <v>0</v>
      </c>
      <c r="L1013" s="1">
        <v>-286.03539740000002</v>
      </c>
      <c r="M1013" s="4" t="e">
        <v>#N/A</v>
      </c>
    </row>
    <row r="1014" spans="1:13" x14ac:dyDescent="0.35">
      <c r="A1014" s="5" t="s">
        <v>659</v>
      </c>
      <c r="B1014" s="5" t="s">
        <v>35</v>
      </c>
      <c r="C1014" s="5"/>
      <c r="D1014" s="5"/>
      <c r="E1014" s="5" t="s">
        <v>159</v>
      </c>
      <c r="F1014" s="8" t="str">
        <f>VLOOKUP(E1014,Mapping!$A$1:$C$71,3,0)</f>
        <v>Competition 1Cluecross</v>
      </c>
      <c r="G1014" s="8" t="str">
        <f>VLOOKUP(E1014,Mapping!$A$2:$B$207,2,0)</f>
        <v>Competition 1Cluecross</v>
      </c>
      <c r="H1014" s="1" t="s">
        <v>658</v>
      </c>
      <c r="I1014" s="2">
        <v>44412</v>
      </c>
      <c r="J1014" s="126" t="str">
        <f>VLOOKUP(I1014,Mapping!$H$2:$I$215,2,0)</f>
        <v>Post</v>
      </c>
      <c r="K1014" s="127">
        <f>VLOOKUP(I1014,Mapping!$H$2:$J$215,3,0)</f>
        <v>0</v>
      </c>
      <c r="L1014" s="1">
        <v>-310.73845440000002</v>
      </c>
      <c r="M1014" s="4" t="e">
        <v>#N/A</v>
      </c>
    </row>
    <row r="1015" spans="1:13" x14ac:dyDescent="0.35">
      <c r="A1015" s="5" t="s">
        <v>659</v>
      </c>
      <c r="B1015" s="5" t="s">
        <v>35</v>
      </c>
      <c r="C1015" s="5"/>
      <c r="D1015" s="5"/>
      <c r="E1015" s="5" t="s">
        <v>159</v>
      </c>
      <c r="F1015" s="8" t="str">
        <f>VLOOKUP(E1015,Mapping!$A$1:$C$71,3,0)</f>
        <v>Competition 1Cluecross</v>
      </c>
      <c r="G1015" s="8" t="str">
        <f>VLOOKUP(E1015,Mapping!$A$2:$B$207,2,0)</f>
        <v>Competition 1Cluecross</v>
      </c>
      <c r="H1015" s="1" t="s">
        <v>658</v>
      </c>
      <c r="I1015" s="2">
        <v>44413</v>
      </c>
      <c r="J1015" s="126" t="str">
        <f>VLOOKUP(I1015,Mapping!$H$2:$I$215,2,0)</f>
        <v>Post</v>
      </c>
      <c r="K1015" s="127">
        <f>VLOOKUP(I1015,Mapping!$H$2:$J$215,3,0)</f>
        <v>0</v>
      </c>
      <c r="L1015" s="1">
        <v>-440.75454430000002</v>
      </c>
      <c r="M1015" s="4" t="e">
        <v>#N/A</v>
      </c>
    </row>
    <row r="1016" spans="1:13" x14ac:dyDescent="0.35">
      <c r="A1016" s="5" t="s">
        <v>659</v>
      </c>
      <c r="B1016" s="5" t="s">
        <v>35</v>
      </c>
      <c r="C1016" s="5"/>
      <c r="D1016" s="5"/>
      <c r="E1016" s="5" t="s">
        <v>159</v>
      </c>
      <c r="F1016" s="8" t="str">
        <f>VLOOKUP(E1016,Mapping!$A$1:$C$71,3,0)</f>
        <v>Competition 1Cluecross</v>
      </c>
      <c r="G1016" s="8" t="str">
        <f>VLOOKUP(E1016,Mapping!$A$2:$B$207,2,0)</f>
        <v>Competition 1Cluecross</v>
      </c>
      <c r="H1016" s="1" t="s">
        <v>658</v>
      </c>
      <c r="I1016" s="2">
        <v>44414</v>
      </c>
      <c r="J1016" s="126" t="str">
        <f>VLOOKUP(I1016,Mapping!$H$2:$I$215,2,0)</f>
        <v>Post</v>
      </c>
      <c r="K1016" s="127">
        <f>VLOOKUP(I1016,Mapping!$H$2:$J$215,3,0)</f>
        <v>0</v>
      </c>
      <c r="L1016" s="1">
        <v>-401.74971729999999</v>
      </c>
      <c r="M1016" s="4" t="e">
        <v>#N/A</v>
      </c>
    </row>
    <row r="1017" spans="1:13" x14ac:dyDescent="0.35">
      <c r="A1017" s="5" t="s">
        <v>659</v>
      </c>
      <c r="B1017" s="5" t="s">
        <v>35</v>
      </c>
      <c r="C1017" s="5"/>
      <c r="D1017" s="5"/>
      <c r="E1017" s="5" t="s">
        <v>159</v>
      </c>
      <c r="F1017" s="8" t="str">
        <f>VLOOKUP(E1017,Mapping!$A$1:$C$71,3,0)</f>
        <v>Competition 1Cluecross</v>
      </c>
      <c r="G1017" s="8" t="str">
        <f>VLOOKUP(E1017,Mapping!$A$2:$B$207,2,0)</f>
        <v>Competition 1Cluecross</v>
      </c>
      <c r="H1017" s="1" t="s">
        <v>658</v>
      </c>
      <c r="I1017" s="2">
        <v>44415</v>
      </c>
      <c r="J1017" s="126" t="str">
        <f>VLOOKUP(I1017,Mapping!$H$2:$I$215,2,0)</f>
        <v>Post</v>
      </c>
      <c r="K1017" s="127">
        <f>VLOOKUP(I1017,Mapping!$H$2:$J$215,3,0)</f>
        <v>0</v>
      </c>
      <c r="L1017" s="1">
        <v>-396.54907370000001</v>
      </c>
      <c r="M1017" s="4" t="e">
        <v>#N/A</v>
      </c>
    </row>
    <row r="1018" spans="1:13" x14ac:dyDescent="0.35">
      <c r="A1018" s="5" t="s">
        <v>659</v>
      </c>
      <c r="B1018" s="5" t="s">
        <v>35</v>
      </c>
      <c r="C1018" s="5"/>
      <c r="D1018" s="5"/>
      <c r="E1018" s="5" t="s">
        <v>159</v>
      </c>
      <c r="F1018" s="8" t="str">
        <f>VLOOKUP(E1018,Mapping!$A$1:$C$71,3,0)</f>
        <v>Competition 1Cluecross</v>
      </c>
      <c r="G1018" s="8" t="str">
        <f>VLOOKUP(E1018,Mapping!$A$2:$B$207,2,0)</f>
        <v>Competition 1Cluecross</v>
      </c>
      <c r="H1018" s="1" t="s">
        <v>658</v>
      </c>
      <c r="I1018" s="2">
        <v>44416</v>
      </c>
      <c r="J1018" s="126" t="str">
        <f>VLOOKUP(I1018,Mapping!$H$2:$I$215,2,0)</f>
        <v>Post</v>
      </c>
      <c r="K1018" s="127">
        <f>VLOOKUP(I1018,Mapping!$H$2:$J$215,3,0)</f>
        <v>0</v>
      </c>
      <c r="L1018" s="1">
        <v>-635.77867890000005</v>
      </c>
      <c r="M1018" s="4" t="e">
        <v>#N/A</v>
      </c>
    </row>
    <row r="1019" spans="1:13" x14ac:dyDescent="0.35">
      <c r="A1019" s="5" t="s">
        <v>659</v>
      </c>
      <c r="B1019" s="5" t="s">
        <v>35</v>
      </c>
      <c r="C1019" s="5"/>
      <c r="D1019" s="5"/>
      <c r="E1019" s="5" t="s">
        <v>159</v>
      </c>
      <c r="F1019" s="8" t="str">
        <f>VLOOKUP(E1019,Mapping!$A$1:$C$71,3,0)</f>
        <v>Competition 1Cluecross</v>
      </c>
      <c r="G1019" s="8" t="str">
        <f>VLOOKUP(E1019,Mapping!$A$2:$B$207,2,0)</f>
        <v>Competition 1Cluecross</v>
      </c>
      <c r="H1019" s="1" t="s">
        <v>658</v>
      </c>
      <c r="I1019" s="2">
        <v>44417</v>
      </c>
      <c r="J1019" s="126" t="str">
        <f>VLOOKUP(I1019,Mapping!$H$2:$I$215,2,0)</f>
        <v>Post</v>
      </c>
      <c r="K1019" s="127">
        <f>VLOOKUP(I1019,Mapping!$H$2:$J$215,3,0)</f>
        <v>0</v>
      </c>
      <c r="L1019" s="1">
        <v>-401.74971729999999</v>
      </c>
      <c r="M1019" s="4" t="e">
        <v>#N/A</v>
      </c>
    </row>
    <row r="1020" spans="1:13" x14ac:dyDescent="0.35">
      <c r="A1020" s="5" t="s">
        <v>659</v>
      </c>
      <c r="B1020" s="5" t="s">
        <v>35</v>
      </c>
      <c r="C1020" s="5"/>
      <c r="D1020" s="5"/>
      <c r="E1020" s="5" t="s">
        <v>159</v>
      </c>
      <c r="F1020" s="8" t="str">
        <f>VLOOKUP(E1020,Mapping!$A$1:$C$71,3,0)</f>
        <v>Competition 1Cluecross</v>
      </c>
      <c r="G1020" s="8" t="str">
        <f>VLOOKUP(E1020,Mapping!$A$2:$B$207,2,0)</f>
        <v>Competition 1Cluecross</v>
      </c>
      <c r="H1020" s="1" t="s">
        <v>658</v>
      </c>
      <c r="I1020" s="2">
        <v>44418</v>
      </c>
      <c r="J1020" s="126" t="str">
        <f>VLOOKUP(I1020,Mapping!$H$2:$I$215,2,0)</f>
        <v>Post</v>
      </c>
      <c r="K1020" s="127">
        <f>VLOOKUP(I1020,Mapping!$H$2:$J$215,3,0)</f>
        <v>0</v>
      </c>
      <c r="L1020" s="1">
        <v>-326.34038520000001</v>
      </c>
      <c r="M1020" s="4" t="e">
        <v>#N/A</v>
      </c>
    </row>
    <row r="1021" spans="1:13" x14ac:dyDescent="0.35">
      <c r="A1021" s="5" t="s">
        <v>659</v>
      </c>
      <c r="B1021" s="5" t="s">
        <v>35</v>
      </c>
      <c r="C1021" s="5"/>
      <c r="D1021" s="5"/>
      <c r="E1021" s="5" t="s">
        <v>159</v>
      </c>
      <c r="F1021" s="8" t="str">
        <f>VLOOKUP(E1021,Mapping!$A$1:$C$71,3,0)</f>
        <v>Competition 1Cluecross</v>
      </c>
      <c r="G1021" s="8" t="str">
        <f>VLOOKUP(E1021,Mapping!$A$2:$B$207,2,0)</f>
        <v>Competition 1Cluecross</v>
      </c>
      <c r="H1021" s="1" t="s">
        <v>658</v>
      </c>
      <c r="I1021" s="2">
        <v>44419</v>
      </c>
      <c r="J1021" s="126" t="str">
        <f>VLOOKUP(I1021,Mapping!$H$2:$I$215,2,0)</f>
        <v>Post</v>
      </c>
      <c r="K1021" s="127">
        <f>VLOOKUP(I1021,Mapping!$H$2:$J$215,3,0)</f>
        <v>0</v>
      </c>
      <c r="L1021" s="1">
        <v>-323.74006350000002</v>
      </c>
      <c r="M1021" s="4" t="e">
        <v>#N/A</v>
      </c>
    </row>
    <row r="1022" spans="1:13" x14ac:dyDescent="0.35">
      <c r="A1022" s="5" t="s">
        <v>659</v>
      </c>
      <c r="B1022" s="5" t="s">
        <v>35</v>
      </c>
      <c r="C1022" s="5"/>
      <c r="D1022" s="5"/>
      <c r="E1022" s="5" t="s">
        <v>159</v>
      </c>
      <c r="F1022" s="8" t="str">
        <f>VLOOKUP(E1022,Mapping!$A$1:$C$71,3,0)</f>
        <v>Competition 1Cluecross</v>
      </c>
      <c r="G1022" s="8" t="str">
        <f>VLOOKUP(E1022,Mapping!$A$2:$B$207,2,0)</f>
        <v>Competition 1Cluecross</v>
      </c>
      <c r="H1022" s="1" t="s">
        <v>658</v>
      </c>
      <c r="I1022" s="2">
        <v>44420</v>
      </c>
      <c r="J1022" s="126" t="str">
        <f>VLOOKUP(I1022,Mapping!$H$2:$I$215,2,0)</f>
        <v>Post</v>
      </c>
      <c r="K1022" s="127">
        <f>VLOOKUP(I1022,Mapping!$H$2:$J$215,3,0)</f>
        <v>0</v>
      </c>
      <c r="L1022" s="1">
        <v>-321.1397417</v>
      </c>
      <c r="M1022" s="4" t="e">
        <v>#N/A</v>
      </c>
    </row>
    <row r="1023" spans="1:13" x14ac:dyDescent="0.35">
      <c r="A1023" s="5" t="s">
        <v>659</v>
      </c>
      <c r="B1023" s="5" t="s">
        <v>35</v>
      </c>
      <c r="C1023" s="5"/>
      <c r="D1023" s="5"/>
      <c r="E1023" s="5" t="s">
        <v>159</v>
      </c>
      <c r="F1023" s="8" t="str">
        <f>VLOOKUP(E1023,Mapping!$A$1:$C$71,3,0)</f>
        <v>Competition 1Cluecross</v>
      </c>
      <c r="G1023" s="8" t="str">
        <f>VLOOKUP(E1023,Mapping!$A$2:$B$207,2,0)</f>
        <v>Competition 1Cluecross</v>
      </c>
      <c r="H1023" s="1" t="s">
        <v>658</v>
      </c>
      <c r="I1023" s="2">
        <v>44421</v>
      </c>
      <c r="J1023" s="126" t="str">
        <f>VLOOKUP(I1023,Mapping!$H$2:$I$215,2,0)</f>
        <v>Post</v>
      </c>
      <c r="K1023" s="127">
        <f>VLOOKUP(I1023,Mapping!$H$2:$J$215,3,0)</f>
        <v>0</v>
      </c>
      <c r="L1023" s="1">
        <v>-351.04344229999998</v>
      </c>
      <c r="M1023" s="4" t="e">
        <v>#N/A</v>
      </c>
    </row>
    <row r="1024" spans="1:13" x14ac:dyDescent="0.35">
      <c r="A1024" s="5" t="s">
        <v>659</v>
      </c>
      <c r="B1024" s="5" t="s">
        <v>35</v>
      </c>
      <c r="C1024" s="5"/>
      <c r="D1024" s="5"/>
      <c r="E1024" s="5" t="s">
        <v>159</v>
      </c>
      <c r="F1024" s="8" t="str">
        <f>VLOOKUP(E1024,Mapping!$A$1:$C$71,3,0)</f>
        <v>Competition 1Cluecross</v>
      </c>
      <c r="G1024" s="8" t="str">
        <f>VLOOKUP(E1024,Mapping!$A$2:$B$207,2,0)</f>
        <v>Competition 1Cluecross</v>
      </c>
      <c r="H1024" s="1" t="s">
        <v>658</v>
      </c>
      <c r="I1024" s="2">
        <v>44422</v>
      </c>
      <c r="J1024" s="126" t="str">
        <f>VLOOKUP(I1024,Mapping!$H$2:$I$215,2,0)</f>
        <v>Post</v>
      </c>
      <c r="K1024" s="127">
        <f>VLOOKUP(I1024,Mapping!$H$2:$J$215,3,0)</f>
        <v>0</v>
      </c>
      <c r="L1024" s="1">
        <v>-328.94070699999997</v>
      </c>
      <c r="M1024" s="4" t="e">
        <v>#N/A</v>
      </c>
    </row>
    <row r="1025" spans="1:13" x14ac:dyDescent="0.35">
      <c r="A1025" s="5" t="s">
        <v>659</v>
      </c>
      <c r="B1025" s="5" t="s">
        <v>35</v>
      </c>
      <c r="C1025" s="5"/>
      <c r="D1025" s="5"/>
      <c r="E1025" s="5" t="s">
        <v>159</v>
      </c>
      <c r="F1025" s="8" t="str">
        <f>VLOOKUP(E1025,Mapping!$A$1:$C$71,3,0)</f>
        <v>Competition 1Cluecross</v>
      </c>
      <c r="G1025" s="8" t="str">
        <f>VLOOKUP(E1025,Mapping!$A$2:$B$207,2,0)</f>
        <v>Competition 1Cluecross</v>
      </c>
      <c r="H1025" s="1" t="s">
        <v>658</v>
      </c>
      <c r="I1025" s="2">
        <v>44423</v>
      </c>
      <c r="J1025" s="126" t="str">
        <f>VLOOKUP(I1025,Mapping!$H$2:$I$215,2,0)</f>
        <v>Post</v>
      </c>
      <c r="K1025" s="127">
        <f>VLOOKUP(I1025,Mapping!$H$2:$J$215,3,0)</f>
        <v>0</v>
      </c>
      <c r="L1025" s="1">
        <v>-331.54102879999999</v>
      </c>
      <c r="M1025" s="4" t="e">
        <v>#N/A</v>
      </c>
    </row>
    <row r="1026" spans="1:13" x14ac:dyDescent="0.35">
      <c r="A1026" s="5" t="s">
        <v>659</v>
      </c>
      <c r="B1026" s="5" t="s">
        <v>35</v>
      </c>
      <c r="C1026" s="5"/>
      <c r="D1026" s="5"/>
      <c r="E1026" s="5" t="s">
        <v>159</v>
      </c>
      <c r="F1026" s="8" t="str">
        <f>VLOOKUP(E1026,Mapping!$A$1:$C$71,3,0)</f>
        <v>Competition 1Cluecross</v>
      </c>
      <c r="G1026" s="8" t="str">
        <f>VLOOKUP(E1026,Mapping!$A$2:$B$207,2,0)</f>
        <v>Competition 1Cluecross</v>
      </c>
      <c r="H1026" s="1" t="s">
        <v>658</v>
      </c>
      <c r="I1026" s="2">
        <v>44424</v>
      </c>
      <c r="J1026" s="126" t="str">
        <f>VLOOKUP(I1026,Mapping!$H$2:$I$215,2,0)</f>
        <v>Post</v>
      </c>
      <c r="K1026" s="127">
        <f>VLOOKUP(I1026,Mapping!$H$2:$J$215,3,0)</f>
        <v>0</v>
      </c>
      <c r="L1026" s="1">
        <v>-383.5474648</v>
      </c>
      <c r="M1026" s="4" t="e">
        <v>#N/A</v>
      </c>
    </row>
    <row r="1027" spans="1:13" x14ac:dyDescent="0.35">
      <c r="A1027" s="5" t="s">
        <v>659</v>
      </c>
      <c r="B1027" s="5" t="s">
        <v>35</v>
      </c>
      <c r="C1027" s="5"/>
      <c r="D1027" s="5"/>
      <c r="E1027" s="5" t="s">
        <v>159</v>
      </c>
      <c r="F1027" s="8" t="str">
        <f>VLOOKUP(E1027,Mapping!$A$1:$C$71,3,0)</f>
        <v>Competition 1Cluecross</v>
      </c>
      <c r="G1027" s="8" t="str">
        <f>VLOOKUP(E1027,Mapping!$A$2:$B$207,2,0)</f>
        <v>Competition 1Cluecross</v>
      </c>
      <c r="H1027" s="1" t="s">
        <v>658</v>
      </c>
      <c r="I1027" s="2">
        <v>44425</v>
      </c>
      <c r="J1027" s="126" t="str">
        <f>VLOOKUP(I1027,Mapping!$H$2:$I$215,2,0)</f>
        <v>Post</v>
      </c>
      <c r="K1027" s="127">
        <f>VLOOKUP(I1027,Mapping!$H$2:$J$215,3,0)</f>
        <v>0</v>
      </c>
      <c r="L1027" s="1">
        <v>-249.63089239999999</v>
      </c>
      <c r="M1027" s="4" t="e">
        <v>#N/A</v>
      </c>
    </row>
    <row r="1028" spans="1:13" x14ac:dyDescent="0.35">
      <c r="A1028" s="5" t="s">
        <v>659</v>
      </c>
      <c r="B1028" s="5" t="s">
        <v>35</v>
      </c>
      <c r="C1028" s="5"/>
      <c r="D1028" s="5"/>
      <c r="E1028" s="5" t="s">
        <v>159</v>
      </c>
      <c r="F1028" s="8" t="str">
        <f>VLOOKUP(E1028,Mapping!$A$1:$C$71,3,0)</f>
        <v>Competition 1Cluecross</v>
      </c>
      <c r="G1028" s="8" t="str">
        <f>VLOOKUP(E1028,Mapping!$A$2:$B$207,2,0)</f>
        <v>Competition 1Cluecross</v>
      </c>
      <c r="H1028" s="1" t="s">
        <v>658</v>
      </c>
      <c r="I1028" s="2">
        <v>44426</v>
      </c>
      <c r="J1028" s="126" t="str">
        <f>VLOOKUP(I1028,Mapping!$H$2:$I$215,2,0)</f>
        <v>Post</v>
      </c>
      <c r="K1028" s="127">
        <f>VLOOKUP(I1028,Mapping!$H$2:$J$215,3,0)</f>
        <v>0</v>
      </c>
      <c r="L1028" s="1">
        <v>-201.52493910000001</v>
      </c>
      <c r="M1028" s="4" t="e">
        <v>#N/A</v>
      </c>
    </row>
    <row r="1029" spans="1:13" x14ac:dyDescent="0.35">
      <c r="A1029" s="5" t="s">
        <v>659</v>
      </c>
      <c r="B1029" s="5" t="s">
        <v>35</v>
      </c>
      <c r="C1029" s="5"/>
      <c r="D1029" s="5"/>
      <c r="E1029" s="5" t="s">
        <v>159</v>
      </c>
      <c r="F1029" s="8" t="str">
        <f>VLOOKUP(E1029,Mapping!$A$1:$C$71,3,0)</f>
        <v>Competition 1Cluecross</v>
      </c>
      <c r="G1029" s="8" t="str">
        <f>VLOOKUP(E1029,Mapping!$A$2:$B$207,2,0)</f>
        <v>Competition 1Cluecross</v>
      </c>
      <c r="H1029" s="1" t="s">
        <v>658</v>
      </c>
      <c r="I1029" s="2">
        <v>44427</v>
      </c>
      <c r="J1029" s="126" t="str">
        <f>VLOOKUP(I1029,Mapping!$H$2:$I$215,2,0)</f>
        <v>Post</v>
      </c>
      <c r="K1029" s="127">
        <f>VLOOKUP(I1029,Mapping!$H$2:$J$215,3,0)</f>
        <v>0</v>
      </c>
      <c r="L1029" s="1">
        <v>-172.92139940000001</v>
      </c>
      <c r="M1029" s="4" t="e">
        <v>#N/A</v>
      </c>
    </row>
    <row r="1030" spans="1:13" x14ac:dyDescent="0.35">
      <c r="A1030" s="5" t="s">
        <v>659</v>
      </c>
      <c r="B1030" s="5" t="s">
        <v>35</v>
      </c>
      <c r="C1030" s="5"/>
      <c r="D1030" s="5"/>
      <c r="E1030" s="5" t="s">
        <v>159</v>
      </c>
      <c r="F1030" s="8" t="str">
        <f>VLOOKUP(E1030,Mapping!$A$1:$C$71,3,0)</f>
        <v>Competition 1Cluecross</v>
      </c>
      <c r="G1030" s="8" t="str">
        <f>VLOOKUP(E1030,Mapping!$A$2:$B$207,2,0)</f>
        <v>Competition 1Cluecross</v>
      </c>
      <c r="H1030" s="1" t="s">
        <v>658</v>
      </c>
      <c r="I1030" s="2">
        <v>44428</v>
      </c>
      <c r="J1030" s="126" t="str">
        <f>VLOOKUP(I1030,Mapping!$H$2:$I$215,2,0)</f>
        <v>Post</v>
      </c>
      <c r="K1030" s="127">
        <f>VLOOKUP(I1030,Mapping!$H$2:$J$215,3,0)</f>
        <v>0</v>
      </c>
      <c r="L1030" s="1">
        <v>-210.62606539999999</v>
      </c>
      <c r="M1030" s="4" t="e">
        <v>#N/A</v>
      </c>
    </row>
    <row r="1031" spans="1:13" x14ac:dyDescent="0.35">
      <c r="A1031" s="5" t="s">
        <v>659</v>
      </c>
      <c r="B1031" s="5" t="s">
        <v>35</v>
      </c>
      <c r="C1031" s="5"/>
      <c r="D1031" s="5"/>
      <c r="E1031" s="5" t="s">
        <v>159</v>
      </c>
      <c r="F1031" s="8" t="str">
        <f>VLOOKUP(E1031,Mapping!$A$1:$C$71,3,0)</f>
        <v>Competition 1Cluecross</v>
      </c>
      <c r="G1031" s="8" t="str">
        <f>VLOOKUP(E1031,Mapping!$A$2:$B$207,2,0)</f>
        <v>Competition 1Cluecross</v>
      </c>
      <c r="H1031" s="1" t="s">
        <v>658</v>
      </c>
      <c r="I1031" s="2">
        <v>44429</v>
      </c>
      <c r="J1031" s="126" t="str">
        <f>VLOOKUP(I1031,Mapping!$H$2:$I$215,2,0)</f>
        <v>Post</v>
      </c>
      <c r="K1031" s="127">
        <f>VLOOKUP(I1031,Mapping!$H$2:$J$215,3,0)</f>
        <v>0</v>
      </c>
      <c r="L1031" s="1">
        <v>-219.7271916</v>
      </c>
      <c r="M1031" s="4" t="e">
        <v>#N/A</v>
      </c>
    </row>
    <row r="1032" spans="1:13" x14ac:dyDescent="0.35">
      <c r="A1032" s="5" t="s">
        <v>659</v>
      </c>
      <c r="B1032" s="5" t="s">
        <v>35</v>
      </c>
      <c r="C1032" s="5"/>
      <c r="D1032" s="5"/>
      <c r="E1032" s="5" t="s">
        <v>159</v>
      </c>
      <c r="F1032" s="8" t="str">
        <f>VLOOKUP(E1032,Mapping!$A$1:$C$71,3,0)</f>
        <v>Competition 1Cluecross</v>
      </c>
      <c r="G1032" s="8" t="str">
        <f>VLOOKUP(E1032,Mapping!$A$2:$B$207,2,0)</f>
        <v>Competition 1Cluecross</v>
      </c>
      <c r="H1032" s="1" t="s">
        <v>658</v>
      </c>
      <c r="I1032" s="2">
        <v>44430</v>
      </c>
      <c r="J1032" s="126" t="str">
        <f>VLOOKUP(I1032,Mapping!$H$2:$I$215,2,0)</f>
        <v>Post</v>
      </c>
      <c r="K1032" s="127">
        <f>VLOOKUP(I1032,Mapping!$H$2:$J$215,3,0)</f>
        <v>0</v>
      </c>
      <c r="L1032" s="1">
        <v>-232.72880069999999</v>
      </c>
      <c r="M1032" s="4" t="e">
        <v>#N/A</v>
      </c>
    </row>
    <row r="1033" spans="1:13" x14ac:dyDescent="0.35">
      <c r="A1033" s="5" t="s">
        <v>659</v>
      </c>
      <c r="B1033" s="5" t="s">
        <v>35</v>
      </c>
      <c r="C1033" s="5"/>
      <c r="D1033" s="5"/>
      <c r="E1033" s="5" t="s">
        <v>159</v>
      </c>
      <c r="F1033" s="8" t="str">
        <f>VLOOKUP(E1033,Mapping!$A$1:$C$71,3,0)</f>
        <v>Competition 1Cluecross</v>
      </c>
      <c r="G1033" s="8" t="str">
        <f>VLOOKUP(E1033,Mapping!$A$2:$B$207,2,0)</f>
        <v>Competition 1Cluecross</v>
      </c>
      <c r="H1033" s="1" t="s">
        <v>658</v>
      </c>
      <c r="I1033" s="2">
        <v>44431</v>
      </c>
      <c r="J1033" s="126" t="str">
        <f>VLOOKUP(I1033,Mapping!$H$2:$I$215,2,0)</f>
        <v>Post</v>
      </c>
      <c r="K1033" s="127">
        <f>VLOOKUP(I1033,Mapping!$H$2:$J$215,3,0)</f>
        <v>0</v>
      </c>
      <c r="L1033" s="1">
        <v>-373.14617750000002</v>
      </c>
      <c r="M1033" s="4" t="e">
        <v>#N/A</v>
      </c>
    </row>
    <row r="1034" spans="1:13" x14ac:dyDescent="0.35">
      <c r="A1034" s="5" t="s">
        <v>659</v>
      </c>
      <c r="B1034" s="5" t="s">
        <v>35</v>
      </c>
      <c r="C1034" s="5"/>
      <c r="D1034" s="5"/>
      <c r="E1034" s="5" t="s">
        <v>159</v>
      </c>
      <c r="F1034" s="8" t="str">
        <f>VLOOKUP(E1034,Mapping!$A$1:$C$71,3,0)</f>
        <v>Competition 1Cluecross</v>
      </c>
      <c r="G1034" s="8" t="str">
        <f>VLOOKUP(E1034,Mapping!$A$2:$B$207,2,0)</f>
        <v>Competition 1Cluecross</v>
      </c>
      <c r="H1034" s="1" t="s">
        <v>658</v>
      </c>
      <c r="I1034" s="2">
        <v>44432</v>
      </c>
      <c r="J1034" s="126" t="str">
        <f>VLOOKUP(I1034,Mapping!$H$2:$I$215,2,0)</f>
        <v>Post</v>
      </c>
      <c r="K1034" s="127">
        <f>VLOOKUP(I1034,Mapping!$H$2:$J$215,3,0)</f>
        <v>0</v>
      </c>
      <c r="L1034" s="1">
        <v>-416.05148709999997</v>
      </c>
      <c r="M1034" s="4" t="e">
        <v>#N/A</v>
      </c>
    </row>
    <row r="1035" spans="1:13" x14ac:dyDescent="0.35">
      <c r="A1035" s="5" t="s">
        <v>659</v>
      </c>
      <c r="B1035" s="5" t="s">
        <v>35</v>
      </c>
      <c r="C1035" s="5"/>
      <c r="D1035" s="5"/>
      <c r="E1035" s="5" t="s">
        <v>159</v>
      </c>
      <c r="F1035" s="8" t="str">
        <f>VLOOKUP(E1035,Mapping!$A$1:$C$71,3,0)</f>
        <v>Competition 1Cluecross</v>
      </c>
      <c r="G1035" s="8" t="str">
        <f>VLOOKUP(E1035,Mapping!$A$2:$B$207,2,0)</f>
        <v>Competition 1Cluecross</v>
      </c>
      <c r="H1035" s="1" t="s">
        <v>658</v>
      </c>
      <c r="I1035" s="2">
        <v>44433</v>
      </c>
      <c r="J1035" s="126" t="str">
        <f>VLOOKUP(I1035,Mapping!$H$2:$I$215,2,0)</f>
        <v>Post</v>
      </c>
      <c r="K1035" s="127">
        <f>VLOOKUP(I1035,Mapping!$H$2:$J$215,3,0)</f>
        <v>0</v>
      </c>
      <c r="L1035" s="1">
        <v>-354.9439251</v>
      </c>
      <c r="M1035" s="4" t="e">
        <v>#N/A</v>
      </c>
    </row>
    <row r="1036" spans="1:13" x14ac:dyDescent="0.35">
      <c r="A1036" s="5" t="s">
        <v>659</v>
      </c>
      <c r="B1036" s="5" t="s">
        <v>35</v>
      </c>
      <c r="C1036" s="5"/>
      <c r="D1036" s="5"/>
      <c r="E1036" s="5" t="s">
        <v>159</v>
      </c>
      <c r="F1036" s="8" t="str">
        <f>VLOOKUP(E1036,Mapping!$A$1:$C$71,3,0)</f>
        <v>Competition 1Cluecross</v>
      </c>
      <c r="G1036" s="8" t="str">
        <f>VLOOKUP(E1036,Mapping!$A$2:$B$207,2,0)</f>
        <v>Competition 1Cluecross</v>
      </c>
      <c r="H1036" s="1" t="s">
        <v>658</v>
      </c>
      <c r="I1036" s="2">
        <v>44434</v>
      </c>
      <c r="J1036" s="126" t="str">
        <f>VLOOKUP(I1036,Mapping!$H$2:$I$215,2,0)</f>
        <v>Post</v>
      </c>
      <c r="K1036" s="127">
        <f>VLOOKUP(I1036,Mapping!$H$2:$J$215,3,0)</f>
        <v>0</v>
      </c>
      <c r="L1036" s="1">
        <v>-360.14456860000001</v>
      </c>
      <c r="M1036" s="4" t="e">
        <v>#N/A</v>
      </c>
    </row>
    <row r="1037" spans="1:13" x14ac:dyDescent="0.35">
      <c r="A1037" s="5" t="s">
        <v>659</v>
      </c>
      <c r="B1037" s="5" t="s">
        <v>35</v>
      </c>
      <c r="C1037" s="5"/>
      <c r="D1037" s="5"/>
      <c r="E1037" s="5" t="s">
        <v>159</v>
      </c>
      <c r="F1037" s="8" t="str">
        <f>VLOOKUP(E1037,Mapping!$A$1:$C$71,3,0)</f>
        <v>Competition 1Cluecross</v>
      </c>
      <c r="G1037" s="8" t="str">
        <f>VLOOKUP(E1037,Mapping!$A$2:$B$207,2,0)</f>
        <v>Competition 1Cluecross</v>
      </c>
      <c r="H1037" s="1" t="s">
        <v>658</v>
      </c>
      <c r="I1037" s="2">
        <v>44435</v>
      </c>
      <c r="J1037" s="126" t="str">
        <f>VLOOKUP(I1037,Mapping!$H$2:$I$215,2,0)</f>
        <v>Post</v>
      </c>
      <c r="K1037" s="127">
        <f>VLOOKUP(I1037,Mapping!$H$2:$J$215,3,0)</f>
        <v>0</v>
      </c>
      <c r="L1037" s="1">
        <v>-289.93588010000002</v>
      </c>
      <c r="M1037" s="4" t="e">
        <v>#N/A</v>
      </c>
    </row>
    <row r="1038" spans="1:13" x14ac:dyDescent="0.35">
      <c r="A1038" s="5" t="s">
        <v>659</v>
      </c>
      <c r="B1038" s="5" t="s">
        <v>35</v>
      </c>
      <c r="C1038" s="5"/>
      <c r="D1038" s="5"/>
      <c r="E1038" s="5" t="s">
        <v>159</v>
      </c>
      <c r="F1038" s="8" t="str">
        <f>VLOOKUP(E1038,Mapping!$A$1:$C$71,3,0)</f>
        <v>Competition 1Cluecross</v>
      </c>
      <c r="G1038" s="8" t="str">
        <f>VLOOKUP(E1038,Mapping!$A$2:$B$207,2,0)</f>
        <v>Competition 1Cluecross</v>
      </c>
      <c r="H1038" s="1" t="s">
        <v>658</v>
      </c>
      <c r="I1038" s="2">
        <v>44436</v>
      </c>
      <c r="J1038" s="126" t="str">
        <f>VLOOKUP(I1038,Mapping!$H$2:$I$215,2,0)</f>
        <v>Post</v>
      </c>
      <c r="K1038" s="127">
        <f>VLOOKUP(I1038,Mapping!$H$2:$J$215,3,0)</f>
        <v>0</v>
      </c>
      <c r="L1038" s="1">
        <v>-302.93748909999999</v>
      </c>
      <c r="M1038" s="4" t="e">
        <v>#N/A</v>
      </c>
    </row>
    <row r="1039" spans="1:13" x14ac:dyDescent="0.35">
      <c r="A1039" s="5" t="s">
        <v>659</v>
      </c>
      <c r="B1039" s="5" t="s">
        <v>35</v>
      </c>
      <c r="C1039" s="5"/>
      <c r="D1039" s="5"/>
      <c r="E1039" s="5" t="s">
        <v>159</v>
      </c>
      <c r="F1039" s="8" t="str">
        <f>VLOOKUP(E1039,Mapping!$A$1:$C$71,3,0)</f>
        <v>Competition 1Cluecross</v>
      </c>
      <c r="G1039" s="8" t="str">
        <f>VLOOKUP(E1039,Mapping!$A$2:$B$207,2,0)</f>
        <v>Competition 1Cluecross</v>
      </c>
      <c r="H1039" s="1" t="s">
        <v>658</v>
      </c>
      <c r="I1039" s="2">
        <v>44437</v>
      </c>
      <c r="J1039" s="126" t="str">
        <f>VLOOKUP(I1039,Mapping!$H$2:$I$215,2,0)</f>
        <v>Post</v>
      </c>
      <c r="K1039" s="127">
        <f>VLOOKUP(I1039,Mapping!$H$2:$J$215,3,0)</f>
        <v>0</v>
      </c>
      <c r="L1039" s="1">
        <v>-267.83314480000001</v>
      </c>
      <c r="M1039" s="4" t="e">
        <v>#N/A</v>
      </c>
    </row>
    <row r="1040" spans="1:13" x14ac:dyDescent="0.35">
      <c r="A1040" s="5" t="s">
        <v>659</v>
      </c>
      <c r="B1040" s="5" t="s">
        <v>35</v>
      </c>
      <c r="C1040" s="5"/>
      <c r="D1040" s="5"/>
      <c r="E1040" s="5" t="s">
        <v>159</v>
      </c>
      <c r="F1040" s="8" t="str">
        <f>VLOOKUP(E1040,Mapping!$A$1:$C$71,3,0)</f>
        <v>Competition 1Cluecross</v>
      </c>
      <c r="G1040" s="8" t="str">
        <f>VLOOKUP(E1040,Mapping!$A$2:$B$207,2,0)</f>
        <v>Competition 1Cluecross</v>
      </c>
      <c r="H1040" s="1" t="s">
        <v>658</v>
      </c>
      <c r="I1040" s="2">
        <v>44438</v>
      </c>
      <c r="J1040" s="126" t="str">
        <f>VLOOKUP(I1040,Mapping!$H$2:$I$215,2,0)</f>
        <v>Post</v>
      </c>
      <c r="K1040" s="127">
        <f>VLOOKUP(I1040,Mapping!$H$2:$J$215,3,0)</f>
        <v>0</v>
      </c>
      <c r="L1040" s="1">
        <v>-295.13652380000002</v>
      </c>
      <c r="M1040" s="4" t="e">
        <v>#N/A</v>
      </c>
    </row>
    <row r="1041" spans="1:13" x14ac:dyDescent="0.35">
      <c r="A1041" s="5" t="s">
        <v>659</v>
      </c>
      <c r="B1041" s="5" t="s">
        <v>35</v>
      </c>
      <c r="C1041" s="5"/>
      <c r="D1041" s="5"/>
      <c r="E1041" s="5" t="s">
        <v>159</v>
      </c>
      <c r="F1041" s="8" t="str">
        <f>VLOOKUP(E1041,Mapping!$A$1:$C$71,3,0)</f>
        <v>Competition 1Cluecross</v>
      </c>
      <c r="G1041" s="8" t="str">
        <f>VLOOKUP(E1041,Mapping!$A$2:$B$207,2,0)</f>
        <v>Competition 1Cluecross</v>
      </c>
      <c r="H1041" s="1" t="s">
        <v>658</v>
      </c>
      <c r="I1041" s="2">
        <v>44439</v>
      </c>
      <c r="J1041" s="126" t="str">
        <f>VLOOKUP(I1041,Mapping!$H$2:$I$215,2,0)</f>
        <v>Post</v>
      </c>
      <c r="K1041" s="127">
        <f>VLOOKUP(I1041,Mapping!$H$2:$J$215,3,0)</f>
        <v>0</v>
      </c>
      <c r="L1041" s="1">
        <v>-321.1397417</v>
      </c>
      <c r="M1041" s="4" t="e">
        <v>#N/A</v>
      </c>
    </row>
    <row r="1042" spans="1:13" x14ac:dyDescent="0.35">
      <c r="A1042" s="5" t="s">
        <v>659</v>
      </c>
      <c r="B1042" s="5" t="s">
        <v>35</v>
      </c>
      <c r="C1042" s="5"/>
      <c r="D1042" s="5"/>
      <c r="E1042" s="5" t="s">
        <v>159</v>
      </c>
      <c r="F1042" s="8" t="str">
        <f>VLOOKUP(E1042,Mapping!$A$1:$C$71,3,0)</f>
        <v>Competition 1Cluecross</v>
      </c>
      <c r="G1042" s="8" t="str">
        <f>VLOOKUP(E1042,Mapping!$A$2:$B$207,2,0)</f>
        <v>Competition 1Cluecross</v>
      </c>
      <c r="H1042" s="1" t="s">
        <v>658</v>
      </c>
      <c r="I1042" s="2">
        <v>44440</v>
      </c>
      <c r="J1042" s="126" t="str">
        <f>VLOOKUP(I1042,Mapping!$H$2:$I$215,2,0)</f>
        <v>Post</v>
      </c>
      <c r="K1042" s="127">
        <f>VLOOKUP(I1042,Mapping!$H$2:$J$215,3,0)</f>
        <v>0</v>
      </c>
      <c r="L1042" s="1">
        <v>-80.910392999999999</v>
      </c>
      <c r="M1042" s="4" t="e">
        <v>#N/A</v>
      </c>
    </row>
    <row r="1043" spans="1:13" x14ac:dyDescent="0.35">
      <c r="A1043" s="5" t="s">
        <v>659</v>
      </c>
      <c r="B1043" s="5" t="s">
        <v>35</v>
      </c>
      <c r="C1043" s="5"/>
      <c r="D1043" s="5"/>
      <c r="E1043" s="5" t="s">
        <v>159</v>
      </c>
      <c r="F1043" s="8" t="str">
        <f>VLOOKUP(E1043,Mapping!$A$1:$C$71,3,0)</f>
        <v>Competition 1Cluecross</v>
      </c>
      <c r="G1043" s="8" t="str">
        <f>VLOOKUP(E1043,Mapping!$A$2:$B$207,2,0)</f>
        <v>Competition 1Cluecross</v>
      </c>
      <c r="H1043" s="1" t="s">
        <v>658</v>
      </c>
      <c r="I1043" s="2">
        <v>44441</v>
      </c>
      <c r="J1043" s="126" t="str">
        <f>VLOOKUP(I1043,Mapping!$H$2:$I$215,2,0)</f>
        <v>Post</v>
      </c>
      <c r="K1043" s="127">
        <f>VLOOKUP(I1043,Mapping!$H$2:$J$215,3,0)</f>
        <v>0</v>
      </c>
      <c r="L1043" s="1">
        <v>-121.3655895</v>
      </c>
      <c r="M1043" s="4" t="e">
        <v>#N/A</v>
      </c>
    </row>
    <row r="1044" spans="1:13" x14ac:dyDescent="0.35">
      <c r="A1044" s="5" t="s">
        <v>659</v>
      </c>
      <c r="B1044" s="5" t="s">
        <v>35</v>
      </c>
      <c r="C1044" s="5"/>
      <c r="D1044" s="5"/>
      <c r="E1044" s="5" t="s">
        <v>159</v>
      </c>
      <c r="F1044" s="8" t="str">
        <f>VLOOKUP(E1044,Mapping!$A$1:$C$71,3,0)</f>
        <v>Competition 1Cluecross</v>
      </c>
      <c r="G1044" s="8" t="str">
        <f>VLOOKUP(E1044,Mapping!$A$2:$B$207,2,0)</f>
        <v>Competition 1Cluecross</v>
      </c>
      <c r="H1044" s="1" t="s">
        <v>658</v>
      </c>
      <c r="I1044" s="2">
        <v>44442</v>
      </c>
      <c r="J1044" s="126" t="str">
        <f>VLOOKUP(I1044,Mapping!$H$2:$I$215,2,0)</f>
        <v>Post</v>
      </c>
      <c r="K1044" s="127">
        <f>VLOOKUP(I1044,Mapping!$H$2:$J$215,3,0)</f>
        <v>0</v>
      </c>
      <c r="L1044" s="1">
        <v>-77.539126600000003</v>
      </c>
      <c r="M1044" s="4" t="e">
        <v>#N/A</v>
      </c>
    </row>
    <row r="1045" spans="1:13" x14ac:dyDescent="0.35">
      <c r="A1045" s="5" t="s">
        <v>659</v>
      </c>
      <c r="B1045" s="5" t="s">
        <v>35</v>
      </c>
      <c r="C1045" s="5"/>
      <c r="D1045" s="5"/>
      <c r="E1045" s="5" t="s">
        <v>159</v>
      </c>
      <c r="F1045" s="8" t="str">
        <f>VLOOKUP(E1045,Mapping!$A$1:$C$71,3,0)</f>
        <v>Competition 1Cluecross</v>
      </c>
      <c r="G1045" s="8" t="str">
        <f>VLOOKUP(E1045,Mapping!$A$2:$B$207,2,0)</f>
        <v>Competition 1Cluecross</v>
      </c>
      <c r="H1045" s="1" t="s">
        <v>658</v>
      </c>
      <c r="I1045" s="2">
        <v>44443</v>
      </c>
      <c r="J1045" s="126" t="str">
        <f>VLOOKUP(I1045,Mapping!$H$2:$I$215,2,0)</f>
        <v>Post</v>
      </c>
      <c r="K1045" s="127">
        <f>VLOOKUP(I1045,Mapping!$H$2:$J$215,3,0)</f>
        <v>0</v>
      </c>
      <c r="L1045" s="1">
        <v>-107.88052399999999</v>
      </c>
      <c r="M1045" s="4" t="e">
        <v>#N/A</v>
      </c>
    </row>
    <row r="1046" spans="1:13" x14ac:dyDescent="0.35">
      <c r="A1046" s="5" t="s">
        <v>659</v>
      </c>
      <c r="B1046" s="5" t="s">
        <v>35</v>
      </c>
      <c r="C1046" s="5"/>
      <c r="D1046" s="5"/>
      <c r="E1046" s="5" t="s">
        <v>159</v>
      </c>
      <c r="F1046" s="8" t="str">
        <f>VLOOKUP(E1046,Mapping!$A$1:$C$71,3,0)</f>
        <v>Competition 1Cluecross</v>
      </c>
      <c r="G1046" s="8" t="str">
        <f>VLOOKUP(E1046,Mapping!$A$2:$B$207,2,0)</f>
        <v>Competition 1Cluecross</v>
      </c>
      <c r="H1046" s="1" t="s">
        <v>658</v>
      </c>
      <c r="I1046" s="2">
        <v>44444</v>
      </c>
      <c r="J1046" s="126" t="str">
        <f>VLOOKUP(I1046,Mapping!$H$2:$I$215,2,0)</f>
        <v>Post</v>
      </c>
      <c r="K1046" s="127">
        <f>VLOOKUP(I1046,Mapping!$H$2:$J$215,3,0)</f>
        <v>0</v>
      </c>
      <c r="L1046" s="1">
        <v>-97.7667249</v>
      </c>
      <c r="M1046" s="4" t="e">
        <v>#N/A</v>
      </c>
    </row>
    <row r="1047" spans="1:13" x14ac:dyDescent="0.35">
      <c r="A1047" s="5" t="s">
        <v>659</v>
      </c>
      <c r="B1047" s="5" t="s">
        <v>35</v>
      </c>
      <c r="C1047" s="5"/>
      <c r="D1047" s="5"/>
      <c r="E1047" s="5" t="s">
        <v>159</v>
      </c>
      <c r="F1047" s="8" t="str">
        <f>VLOOKUP(E1047,Mapping!$A$1:$C$71,3,0)</f>
        <v>Competition 1Cluecross</v>
      </c>
      <c r="G1047" s="8" t="str">
        <f>VLOOKUP(E1047,Mapping!$A$2:$B$207,2,0)</f>
        <v>Competition 1Cluecross</v>
      </c>
      <c r="H1047" s="1" t="s">
        <v>658</v>
      </c>
      <c r="I1047" s="2">
        <v>44445</v>
      </c>
      <c r="J1047" s="126" t="str">
        <f>VLOOKUP(I1047,Mapping!$H$2:$I$215,2,0)</f>
        <v>Post</v>
      </c>
      <c r="K1047" s="127">
        <f>VLOOKUP(I1047,Mapping!$H$2:$J$215,3,0)</f>
        <v>0</v>
      </c>
      <c r="L1047" s="1">
        <v>-119.67995620000001</v>
      </c>
      <c r="M1047" s="4" t="e">
        <v>#N/A</v>
      </c>
    </row>
    <row r="1048" spans="1:13" x14ac:dyDescent="0.35">
      <c r="A1048" s="5" t="s">
        <v>659</v>
      </c>
      <c r="B1048" s="5" t="s">
        <v>35</v>
      </c>
      <c r="C1048" s="5"/>
      <c r="D1048" s="5"/>
      <c r="E1048" s="5" t="s">
        <v>159</v>
      </c>
      <c r="F1048" s="8" t="str">
        <f>VLOOKUP(E1048,Mapping!$A$1:$C$71,3,0)</f>
        <v>Competition 1Cluecross</v>
      </c>
      <c r="G1048" s="8" t="str">
        <f>VLOOKUP(E1048,Mapping!$A$2:$B$207,2,0)</f>
        <v>Competition 1Cluecross</v>
      </c>
      <c r="H1048" s="1" t="s">
        <v>658</v>
      </c>
      <c r="I1048" s="2">
        <v>44446</v>
      </c>
      <c r="J1048" s="126" t="str">
        <f>VLOOKUP(I1048,Mapping!$H$2:$I$215,2,0)</f>
        <v>Post</v>
      </c>
      <c r="K1048" s="127">
        <f>VLOOKUP(I1048,Mapping!$H$2:$J$215,3,0)</f>
        <v>0</v>
      </c>
      <c r="L1048" s="1">
        <v>-369.15366790000002</v>
      </c>
      <c r="M1048" s="4" t="e">
        <v>#N/A</v>
      </c>
    </row>
    <row r="1049" spans="1:13" x14ac:dyDescent="0.35">
      <c r="A1049" s="5" t="s">
        <v>659</v>
      </c>
      <c r="B1049" s="5" t="s">
        <v>35</v>
      </c>
      <c r="C1049" s="5"/>
      <c r="D1049" s="5"/>
      <c r="E1049" s="5" t="s">
        <v>159</v>
      </c>
      <c r="F1049" s="8" t="str">
        <f>VLOOKUP(E1049,Mapping!$A$1:$C$71,3,0)</f>
        <v>Competition 1Cluecross</v>
      </c>
      <c r="G1049" s="8" t="str">
        <f>VLOOKUP(E1049,Mapping!$A$2:$B$207,2,0)</f>
        <v>Competition 1Cluecross</v>
      </c>
      <c r="H1049" s="1" t="s">
        <v>658</v>
      </c>
      <c r="I1049" s="2">
        <v>44447</v>
      </c>
      <c r="J1049" s="126" t="str">
        <f>VLOOKUP(I1049,Mapping!$H$2:$I$215,2,0)</f>
        <v>Post</v>
      </c>
      <c r="K1049" s="127">
        <f>VLOOKUP(I1049,Mapping!$H$2:$J$215,3,0)</f>
        <v>0</v>
      </c>
      <c r="L1049" s="1">
        <v>-338.81227059999998</v>
      </c>
      <c r="M1049" s="4" t="e">
        <v>#N/A</v>
      </c>
    </row>
    <row r="1050" spans="1:13" x14ac:dyDescent="0.35">
      <c r="A1050" s="5" t="s">
        <v>659</v>
      </c>
      <c r="B1050" s="5" t="s">
        <v>35</v>
      </c>
      <c r="C1050" s="5"/>
      <c r="D1050" s="5"/>
      <c r="E1050" s="5" t="s">
        <v>159</v>
      </c>
      <c r="F1050" s="8" t="str">
        <f>VLOOKUP(E1050,Mapping!$A$1:$C$71,3,0)</f>
        <v>Competition 1Cluecross</v>
      </c>
      <c r="G1050" s="8" t="str">
        <f>VLOOKUP(E1050,Mapping!$A$2:$B$207,2,0)</f>
        <v>Competition 1Cluecross</v>
      </c>
      <c r="H1050" s="1" t="s">
        <v>658</v>
      </c>
      <c r="I1050" s="2">
        <v>44448</v>
      </c>
      <c r="J1050" s="126" t="str">
        <f>VLOOKUP(I1050,Mapping!$H$2:$I$215,2,0)</f>
        <v>Post</v>
      </c>
      <c r="K1050" s="127">
        <f>VLOOKUP(I1050,Mapping!$H$2:$J$215,3,0)</f>
        <v>0</v>
      </c>
      <c r="L1050" s="1">
        <v>-315.21340600000002</v>
      </c>
      <c r="M1050" s="4" t="e">
        <v>#N/A</v>
      </c>
    </row>
    <row r="1051" spans="1:13" x14ac:dyDescent="0.35">
      <c r="A1051" s="5" t="s">
        <v>659</v>
      </c>
      <c r="B1051" s="5" t="s">
        <v>35</v>
      </c>
      <c r="C1051" s="5"/>
      <c r="D1051" s="5"/>
      <c r="E1051" s="5" t="s">
        <v>159</v>
      </c>
      <c r="F1051" s="8" t="str">
        <f>VLOOKUP(E1051,Mapping!$A$1:$C$71,3,0)</f>
        <v>Competition 1Cluecross</v>
      </c>
      <c r="G1051" s="8" t="str">
        <f>VLOOKUP(E1051,Mapping!$A$2:$B$207,2,0)</f>
        <v>Competition 1Cluecross</v>
      </c>
      <c r="H1051" s="1" t="s">
        <v>658</v>
      </c>
      <c r="I1051" s="2">
        <v>44449</v>
      </c>
      <c r="J1051" s="126" t="str">
        <f>VLOOKUP(I1051,Mapping!$H$2:$I$215,2,0)</f>
        <v>Post</v>
      </c>
      <c r="K1051" s="127">
        <f>VLOOKUP(I1051,Mapping!$H$2:$J$215,3,0)</f>
        <v>0</v>
      </c>
      <c r="L1051" s="1">
        <v>-150.0213536</v>
      </c>
      <c r="M1051" s="4" t="e">
        <v>#N/A</v>
      </c>
    </row>
    <row r="1052" spans="1:13" x14ac:dyDescent="0.35">
      <c r="A1052" s="5" t="s">
        <v>659</v>
      </c>
      <c r="B1052" s="5" t="s">
        <v>35</v>
      </c>
      <c r="C1052" s="5"/>
      <c r="D1052" s="5"/>
      <c r="E1052" s="5" t="s">
        <v>159</v>
      </c>
      <c r="F1052" s="8" t="str">
        <f>VLOOKUP(E1052,Mapping!$A$1:$C$71,3,0)</f>
        <v>Competition 1Cluecross</v>
      </c>
      <c r="G1052" s="8" t="str">
        <f>VLOOKUP(E1052,Mapping!$A$2:$B$207,2,0)</f>
        <v>Competition 1Cluecross</v>
      </c>
      <c r="H1052" s="1" t="s">
        <v>658</v>
      </c>
      <c r="I1052" s="2">
        <v>44450</v>
      </c>
      <c r="J1052" s="126" t="str">
        <f>VLOOKUP(I1052,Mapping!$H$2:$I$215,2,0)</f>
        <v>Post</v>
      </c>
      <c r="K1052" s="127">
        <f>VLOOKUP(I1052,Mapping!$H$2:$J$215,3,0)</f>
        <v>0</v>
      </c>
      <c r="L1052" s="1">
        <v>-262.95877710000002</v>
      </c>
      <c r="M1052" s="4" t="e">
        <v>#N/A</v>
      </c>
    </row>
    <row r="1053" spans="1:13" x14ac:dyDescent="0.35">
      <c r="A1053" s="5" t="s">
        <v>659</v>
      </c>
      <c r="B1053" s="5" t="s">
        <v>35</v>
      </c>
      <c r="C1053" s="5"/>
      <c r="D1053" s="5"/>
      <c r="E1053" s="5" t="s">
        <v>159</v>
      </c>
      <c r="F1053" s="8" t="str">
        <f>VLOOKUP(E1053,Mapping!$A$1:$C$71,3,0)</f>
        <v>Competition 1Cluecross</v>
      </c>
      <c r="G1053" s="8" t="str">
        <f>VLOOKUP(E1053,Mapping!$A$2:$B$207,2,0)</f>
        <v>Competition 1Cluecross</v>
      </c>
      <c r="H1053" s="1" t="s">
        <v>658</v>
      </c>
      <c r="I1053" s="2">
        <v>44451</v>
      </c>
      <c r="J1053" s="126" t="str">
        <f>VLOOKUP(I1053,Mapping!$H$2:$I$215,2,0)</f>
        <v>Post</v>
      </c>
      <c r="K1053" s="127">
        <f>VLOOKUP(I1053,Mapping!$H$2:$J$215,3,0)</f>
        <v>0</v>
      </c>
      <c r="L1053" s="1">
        <v>-323.64157180000001</v>
      </c>
      <c r="M1053" s="4" t="e">
        <v>#N/A</v>
      </c>
    </row>
    <row r="1054" spans="1:13" x14ac:dyDescent="0.35">
      <c r="A1054" s="5" t="s">
        <v>659</v>
      </c>
      <c r="B1054" s="5" t="s">
        <v>35</v>
      </c>
      <c r="C1054" s="5"/>
      <c r="D1054" s="5"/>
      <c r="E1054" s="5" t="s">
        <v>159</v>
      </c>
      <c r="F1054" s="8" t="str">
        <f>VLOOKUP(E1054,Mapping!$A$1:$C$71,3,0)</f>
        <v>Competition 1Cluecross</v>
      </c>
      <c r="G1054" s="8" t="str">
        <f>VLOOKUP(E1054,Mapping!$A$2:$B$207,2,0)</f>
        <v>Competition 1Cluecross</v>
      </c>
      <c r="H1054" s="1" t="s">
        <v>658</v>
      </c>
      <c r="I1054" s="2">
        <v>44452</v>
      </c>
      <c r="J1054" s="126" t="str">
        <f>VLOOKUP(I1054,Mapping!$H$2:$I$215,2,0)</f>
        <v>Post</v>
      </c>
      <c r="K1054" s="127">
        <f>VLOOKUP(I1054,Mapping!$H$2:$J$215,3,0)</f>
        <v>0</v>
      </c>
      <c r="L1054" s="1">
        <v>-257.90187759999998</v>
      </c>
      <c r="M1054" s="4" t="e">
        <v>#N/A</v>
      </c>
    </row>
    <row r="1055" spans="1:13" x14ac:dyDescent="0.35">
      <c r="A1055" s="5" t="s">
        <v>659</v>
      </c>
      <c r="B1055" s="5" t="s">
        <v>35</v>
      </c>
      <c r="C1055" s="5"/>
      <c r="D1055" s="5"/>
      <c r="E1055" s="5" t="s">
        <v>159</v>
      </c>
      <c r="F1055" s="8" t="str">
        <f>VLOOKUP(E1055,Mapping!$A$1:$C$71,3,0)</f>
        <v>Competition 1Cluecross</v>
      </c>
      <c r="G1055" s="8" t="str">
        <f>VLOOKUP(E1055,Mapping!$A$2:$B$207,2,0)</f>
        <v>Competition 1Cluecross</v>
      </c>
      <c r="H1055" s="1" t="s">
        <v>658</v>
      </c>
      <c r="I1055" s="2">
        <v>44453</v>
      </c>
      <c r="J1055" s="126" t="str">
        <f>VLOOKUP(I1055,Mapping!$H$2:$I$215,2,0)</f>
        <v>Post</v>
      </c>
      <c r="K1055" s="127">
        <f>VLOOKUP(I1055,Mapping!$H$2:$J$215,3,0)</f>
        <v>0</v>
      </c>
      <c r="L1055" s="1">
        <v>-214.07541470000001</v>
      </c>
      <c r="M1055" s="4" t="e">
        <v>#N/A</v>
      </c>
    </row>
    <row r="1056" spans="1:13" x14ac:dyDescent="0.35">
      <c r="A1056" s="5" t="s">
        <v>659</v>
      </c>
      <c r="B1056" s="5" t="s">
        <v>35</v>
      </c>
      <c r="C1056" s="5"/>
      <c r="D1056" s="5"/>
      <c r="E1056" s="5" t="s">
        <v>159</v>
      </c>
      <c r="F1056" s="8" t="str">
        <f>VLOOKUP(E1056,Mapping!$A$1:$C$71,3,0)</f>
        <v>Competition 1Cluecross</v>
      </c>
      <c r="G1056" s="8" t="str">
        <f>VLOOKUP(E1056,Mapping!$A$2:$B$207,2,0)</f>
        <v>Competition 1Cluecross</v>
      </c>
      <c r="H1056" s="1" t="s">
        <v>658</v>
      </c>
      <c r="I1056" s="2">
        <v>44454</v>
      </c>
      <c r="J1056" s="126" t="str">
        <f>VLOOKUP(I1056,Mapping!$H$2:$I$215,2,0)</f>
        <v>Post</v>
      </c>
      <c r="K1056" s="127">
        <f>VLOOKUP(I1056,Mapping!$H$2:$J$215,3,0)</f>
        <v>0</v>
      </c>
      <c r="L1056" s="1">
        <v>-85.967292499999999</v>
      </c>
      <c r="M1056" s="4" t="e">
        <v>#N/A</v>
      </c>
    </row>
    <row r="1057" spans="1:13" x14ac:dyDescent="0.35">
      <c r="A1057" s="5" t="s">
        <v>659</v>
      </c>
      <c r="B1057" s="5" t="s">
        <v>35</v>
      </c>
      <c r="C1057" s="5"/>
      <c r="D1057" s="5"/>
      <c r="E1057" s="5" t="s">
        <v>159</v>
      </c>
      <c r="F1057" s="8" t="str">
        <f>VLOOKUP(E1057,Mapping!$A$1:$C$71,3,0)</f>
        <v>Competition 1Cluecross</v>
      </c>
      <c r="G1057" s="8" t="str">
        <f>VLOOKUP(E1057,Mapping!$A$2:$B$207,2,0)</f>
        <v>Competition 1Cluecross</v>
      </c>
      <c r="H1057" s="1" t="s">
        <v>658</v>
      </c>
      <c r="I1057" s="2">
        <v>44455</v>
      </c>
      <c r="J1057" s="126" t="str">
        <f>VLOOKUP(I1057,Mapping!$H$2:$I$215,2,0)</f>
        <v>Post</v>
      </c>
      <c r="K1057" s="127">
        <f>VLOOKUP(I1057,Mapping!$H$2:$J$215,3,0)</f>
        <v>0</v>
      </c>
      <c r="L1057" s="1">
        <v>-261.273144</v>
      </c>
      <c r="M1057" s="4" t="e">
        <v>#N/A</v>
      </c>
    </row>
    <row r="1058" spans="1:13" x14ac:dyDescent="0.35">
      <c r="A1058" s="5" t="s">
        <v>659</v>
      </c>
      <c r="B1058" s="5" t="s">
        <v>35</v>
      </c>
      <c r="C1058" s="5"/>
      <c r="D1058" s="5"/>
      <c r="E1058" s="5" t="s">
        <v>159</v>
      </c>
      <c r="F1058" s="8" t="str">
        <f>VLOOKUP(E1058,Mapping!$A$1:$C$71,3,0)</f>
        <v>Competition 1Cluecross</v>
      </c>
      <c r="G1058" s="8" t="str">
        <f>VLOOKUP(E1058,Mapping!$A$2:$B$207,2,0)</f>
        <v>Competition 1Cluecross</v>
      </c>
      <c r="H1058" s="1" t="s">
        <v>658</v>
      </c>
      <c r="I1058" s="2">
        <v>44456</v>
      </c>
      <c r="J1058" s="126" t="str">
        <f>VLOOKUP(I1058,Mapping!$H$2:$I$215,2,0)</f>
        <v>Post</v>
      </c>
      <c r="K1058" s="127">
        <f>VLOOKUP(I1058,Mapping!$H$2:$J$215,3,0)</f>
        <v>0</v>
      </c>
      <c r="L1058" s="1">
        <v>-268.01567669999997</v>
      </c>
      <c r="M1058" s="4" t="e">
        <v>#N/A</v>
      </c>
    </row>
    <row r="1059" spans="1:13" x14ac:dyDescent="0.35">
      <c r="A1059" s="5" t="s">
        <v>659</v>
      </c>
      <c r="B1059" s="5" t="s">
        <v>35</v>
      </c>
      <c r="C1059" s="5"/>
      <c r="D1059" s="5"/>
      <c r="E1059" s="5" t="s">
        <v>159</v>
      </c>
      <c r="F1059" s="8" t="str">
        <f>VLOOKUP(E1059,Mapping!$A$1:$C$71,3,0)</f>
        <v>Competition 1Cluecross</v>
      </c>
      <c r="G1059" s="8" t="str">
        <f>VLOOKUP(E1059,Mapping!$A$2:$B$207,2,0)</f>
        <v>Competition 1Cluecross</v>
      </c>
      <c r="H1059" s="1" t="s">
        <v>658</v>
      </c>
      <c r="I1059" s="2">
        <v>44457</v>
      </c>
      <c r="J1059" s="126" t="str">
        <f>VLOOKUP(I1059,Mapping!$H$2:$I$215,2,0)</f>
        <v>Post</v>
      </c>
      <c r="K1059" s="127">
        <f>VLOOKUP(I1059,Mapping!$H$2:$J$215,3,0)</f>
        <v>0</v>
      </c>
      <c r="L1059" s="1">
        <v>-252.844978</v>
      </c>
      <c r="M1059" s="4" t="e">
        <v>#N/A</v>
      </c>
    </row>
    <row r="1060" spans="1:13" x14ac:dyDescent="0.35">
      <c r="A1060" s="5" t="s">
        <v>659</v>
      </c>
      <c r="B1060" s="5" t="s">
        <v>35</v>
      </c>
      <c r="C1060" s="5"/>
      <c r="D1060" s="5"/>
      <c r="E1060" s="5" t="s">
        <v>159</v>
      </c>
      <c r="F1060" s="8" t="str">
        <f>VLOOKUP(E1060,Mapping!$A$1:$C$71,3,0)</f>
        <v>Competition 1Cluecross</v>
      </c>
      <c r="G1060" s="8" t="str">
        <f>VLOOKUP(E1060,Mapping!$A$2:$B$207,2,0)</f>
        <v>Competition 1Cluecross</v>
      </c>
      <c r="H1060" s="1" t="s">
        <v>658</v>
      </c>
      <c r="I1060" s="2">
        <v>44458</v>
      </c>
      <c r="J1060" s="126" t="str">
        <f>VLOOKUP(I1060,Mapping!$H$2:$I$215,2,0)</f>
        <v>Post</v>
      </c>
      <c r="K1060" s="127">
        <f>VLOOKUP(I1060,Mapping!$H$2:$J$215,3,0)</f>
        <v>0</v>
      </c>
      <c r="L1060" s="1">
        <v>-313.52777270000001</v>
      </c>
      <c r="M1060" s="4" t="e">
        <v>#N/A</v>
      </c>
    </row>
    <row r="1061" spans="1:13" x14ac:dyDescent="0.35">
      <c r="A1061" s="5" t="s">
        <v>659</v>
      </c>
      <c r="B1061" s="5" t="s">
        <v>35</v>
      </c>
      <c r="C1061" s="5"/>
      <c r="D1061" s="5"/>
      <c r="E1061" s="5" t="s">
        <v>159</v>
      </c>
      <c r="F1061" s="8" t="str">
        <f>VLOOKUP(E1061,Mapping!$A$1:$C$71,3,0)</f>
        <v>Competition 1Cluecross</v>
      </c>
      <c r="G1061" s="8" t="str">
        <f>VLOOKUP(E1061,Mapping!$A$2:$B$207,2,0)</f>
        <v>Competition 1Cluecross</v>
      </c>
      <c r="H1061" s="1" t="s">
        <v>658</v>
      </c>
      <c r="I1061" s="2">
        <v>44459</v>
      </c>
      <c r="J1061" s="126" t="str">
        <f>VLOOKUP(I1061,Mapping!$H$2:$I$215,2,0)</f>
        <v>Post</v>
      </c>
      <c r="K1061" s="127">
        <f>VLOOKUP(I1061,Mapping!$H$2:$J$215,3,0)</f>
        <v>0</v>
      </c>
      <c r="L1061" s="1">
        <v>-251.15934480000001</v>
      </c>
      <c r="M1061" s="4" t="e">
        <v>#N/A</v>
      </c>
    </row>
    <row r="1062" spans="1:13" x14ac:dyDescent="0.35">
      <c r="A1062" s="5" t="s">
        <v>659</v>
      </c>
      <c r="B1062" s="5" t="s">
        <v>35</v>
      </c>
      <c r="C1062" s="5"/>
      <c r="D1062" s="5"/>
      <c r="E1062" s="5" t="s">
        <v>159</v>
      </c>
      <c r="F1062" s="8" t="str">
        <f>VLOOKUP(E1062,Mapping!$A$1:$C$71,3,0)</f>
        <v>Competition 1Cluecross</v>
      </c>
      <c r="G1062" s="8" t="str">
        <f>VLOOKUP(E1062,Mapping!$A$2:$B$207,2,0)</f>
        <v>Competition 1Cluecross</v>
      </c>
      <c r="H1062" s="1" t="s">
        <v>658</v>
      </c>
      <c r="I1062" s="2">
        <v>44460</v>
      </c>
      <c r="J1062" s="126" t="str">
        <f>VLOOKUP(I1062,Mapping!$H$2:$I$215,2,0)</f>
        <v>Post</v>
      </c>
      <c r="K1062" s="127">
        <f>VLOOKUP(I1062,Mapping!$H$2:$J$215,3,0)</f>
        <v>0</v>
      </c>
      <c r="L1062" s="1">
        <v>-303.41397360000002</v>
      </c>
      <c r="M1062" s="4" t="e">
        <v>#N/A</v>
      </c>
    </row>
    <row r="1063" spans="1:13" x14ac:dyDescent="0.35">
      <c r="A1063" s="5" t="s">
        <v>659</v>
      </c>
      <c r="B1063" s="5" t="s">
        <v>35</v>
      </c>
      <c r="C1063" s="5"/>
      <c r="D1063" s="5"/>
      <c r="E1063" s="5" t="s">
        <v>159</v>
      </c>
      <c r="F1063" s="8" t="str">
        <f>VLOOKUP(E1063,Mapping!$A$1:$C$71,3,0)</f>
        <v>Competition 1Cluecross</v>
      </c>
      <c r="G1063" s="8" t="str">
        <f>VLOOKUP(E1063,Mapping!$A$2:$B$207,2,0)</f>
        <v>Competition 1Cluecross</v>
      </c>
      <c r="H1063" s="1" t="s">
        <v>658</v>
      </c>
      <c r="I1063" s="2">
        <v>44461</v>
      </c>
      <c r="J1063" s="126" t="str">
        <f>VLOOKUP(I1063,Mapping!$H$2:$I$215,2,0)</f>
        <v>Post</v>
      </c>
      <c r="K1063" s="127">
        <f>VLOOKUP(I1063,Mapping!$H$2:$J$215,3,0)</f>
        <v>0</v>
      </c>
      <c r="L1063" s="1">
        <v>-234.30301299999999</v>
      </c>
      <c r="M1063" s="4" t="e">
        <v>#N/A</v>
      </c>
    </row>
    <row r="1064" spans="1:13" x14ac:dyDescent="0.35">
      <c r="A1064" s="5" t="s">
        <v>659</v>
      </c>
      <c r="B1064" s="5" t="s">
        <v>35</v>
      </c>
      <c r="C1064" s="5"/>
      <c r="D1064" s="5"/>
      <c r="E1064" s="5" t="s">
        <v>159</v>
      </c>
      <c r="F1064" s="8" t="str">
        <f>VLOOKUP(E1064,Mapping!$A$1:$C$71,3,0)</f>
        <v>Competition 1Cluecross</v>
      </c>
      <c r="G1064" s="8" t="str">
        <f>VLOOKUP(E1064,Mapping!$A$2:$B$207,2,0)</f>
        <v>Competition 1Cluecross</v>
      </c>
      <c r="H1064" s="1" t="s">
        <v>658</v>
      </c>
      <c r="I1064" s="2">
        <v>44462</v>
      </c>
      <c r="J1064" s="126" t="str">
        <f>VLOOKUP(I1064,Mapping!$H$2:$I$215,2,0)</f>
        <v>Post</v>
      </c>
      <c r="K1064" s="127">
        <f>VLOOKUP(I1064,Mapping!$H$2:$J$215,3,0)</f>
        <v>0</v>
      </c>
      <c r="L1064" s="1">
        <v>-207.33288200000001</v>
      </c>
      <c r="M1064" s="4" t="e">
        <v>#N/A</v>
      </c>
    </row>
    <row r="1065" spans="1:13" x14ac:dyDescent="0.35">
      <c r="A1065" s="5" t="s">
        <v>659</v>
      </c>
      <c r="B1065" s="5" t="s">
        <v>35</v>
      </c>
      <c r="C1065" s="5"/>
      <c r="D1065" s="5"/>
      <c r="E1065" s="5" t="s">
        <v>159</v>
      </c>
      <c r="F1065" s="8" t="str">
        <f>VLOOKUP(E1065,Mapping!$A$1:$C$71,3,0)</f>
        <v>Competition 1Cluecross</v>
      </c>
      <c r="G1065" s="8" t="str">
        <f>VLOOKUP(E1065,Mapping!$A$2:$B$207,2,0)</f>
        <v>Competition 1Cluecross</v>
      </c>
      <c r="H1065" s="1" t="s">
        <v>658</v>
      </c>
      <c r="I1065" s="2">
        <v>44463</v>
      </c>
      <c r="J1065" s="126" t="str">
        <f>VLOOKUP(I1065,Mapping!$H$2:$I$215,2,0)</f>
        <v>Post</v>
      </c>
      <c r="K1065" s="127">
        <f>VLOOKUP(I1065,Mapping!$H$2:$J$215,3,0)</f>
        <v>0</v>
      </c>
      <c r="L1065" s="1">
        <v>-321.95593869999999</v>
      </c>
      <c r="M1065" s="4" t="e">
        <v>#N/A</v>
      </c>
    </row>
    <row r="1066" spans="1:13" x14ac:dyDescent="0.35">
      <c r="A1066" s="5" t="s">
        <v>659</v>
      </c>
      <c r="B1066" s="5" t="s">
        <v>35</v>
      </c>
      <c r="C1066" s="5"/>
      <c r="D1066" s="5"/>
      <c r="E1066" s="5" t="s">
        <v>159</v>
      </c>
      <c r="F1066" s="8" t="str">
        <f>VLOOKUP(E1066,Mapping!$A$1:$C$71,3,0)</f>
        <v>Competition 1Cluecross</v>
      </c>
      <c r="G1066" s="8" t="str">
        <f>VLOOKUP(E1066,Mapping!$A$2:$B$207,2,0)</f>
        <v>Competition 1Cluecross</v>
      </c>
      <c r="H1066" s="1" t="s">
        <v>658</v>
      </c>
      <c r="I1066" s="2">
        <v>44464</v>
      </c>
      <c r="J1066" s="126" t="str">
        <f>VLOOKUP(I1066,Mapping!$H$2:$I$215,2,0)</f>
        <v>Post</v>
      </c>
      <c r="K1066" s="127">
        <f>VLOOKUP(I1066,Mapping!$H$2:$J$215,3,0)</f>
        <v>0</v>
      </c>
      <c r="L1066" s="1">
        <v>-328.69847149999998</v>
      </c>
      <c r="M1066" s="4" t="e">
        <v>#N/A</v>
      </c>
    </row>
    <row r="1067" spans="1:13" x14ac:dyDescent="0.35">
      <c r="A1067" s="5" t="s">
        <v>659</v>
      </c>
      <c r="B1067" s="5" t="s">
        <v>35</v>
      </c>
      <c r="C1067" s="5"/>
      <c r="D1067" s="5"/>
      <c r="E1067" s="5" t="s">
        <v>159</v>
      </c>
      <c r="F1067" s="8" t="str">
        <f>VLOOKUP(E1067,Mapping!$A$1:$C$71,3,0)</f>
        <v>Competition 1Cluecross</v>
      </c>
      <c r="G1067" s="8" t="str">
        <f>VLOOKUP(E1067,Mapping!$A$2:$B$207,2,0)</f>
        <v>Competition 1Cluecross</v>
      </c>
      <c r="H1067" s="1" t="s">
        <v>658</v>
      </c>
      <c r="I1067" s="2">
        <v>44465</v>
      </c>
      <c r="J1067" s="126" t="str">
        <f>VLOOKUP(I1067,Mapping!$H$2:$I$215,2,0)</f>
        <v>Post</v>
      </c>
      <c r="K1067" s="127">
        <f>VLOOKUP(I1067,Mapping!$H$2:$J$215,3,0)</f>
        <v>0</v>
      </c>
      <c r="L1067" s="1">
        <v>-355.66860250000002</v>
      </c>
      <c r="M1067" s="4" t="e">
        <v>#N/A</v>
      </c>
    </row>
    <row r="1068" spans="1:13" x14ac:dyDescent="0.35">
      <c r="A1068" s="5" t="s">
        <v>659</v>
      </c>
      <c r="B1068" s="5" t="s">
        <v>35</v>
      </c>
      <c r="C1068" s="5"/>
      <c r="D1068" s="5"/>
      <c r="E1068" s="5" t="s">
        <v>159</v>
      </c>
      <c r="F1068" s="8" t="str">
        <f>VLOOKUP(E1068,Mapping!$A$1:$C$71,3,0)</f>
        <v>Competition 1Cluecross</v>
      </c>
      <c r="G1068" s="8" t="str">
        <f>VLOOKUP(E1068,Mapping!$A$2:$B$207,2,0)</f>
        <v>Competition 1Cluecross</v>
      </c>
      <c r="H1068" s="1" t="s">
        <v>658</v>
      </c>
      <c r="I1068" s="2">
        <v>44466</v>
      </c>
      <c r="J1068" s="126" t="str">
        <f>VLOOKUP(I1068,Mapping!$H$2:$I$215,2,0)</f>
        <v>Post</v>
      </c>
      <c r="K1068" s="127">
        <f>VLOOKUP(I1068,Mapping!$H$2:$J$215,3,0)</f>
        <v>0</v>
      </c>
      <c r="L1068" s="1">
        <v>-348.92606970000003</v>
      </c>
      <c r="M1068" s="4" t="e">
        <v>#N/A</v>
      </c>
    </row>
    <row r="1069" spans="1:13" x14ac:dyDescent="0.35">
      <c r="A1069" s="5" t="s">
        <v>659</v>
      </c>
      <c r="B1069" s="5" t="s">
        <v>35</v>
      </c>
      <c r="C1069" s="5"/>
      <c r="D1069" s="5"/>
      <c r="E1069" s="5" t="s">
        <v>159</v>
      </c>
      <c r="F1069" s="8" t="str">
        <f>VLOOKUP(E1069,Mapping!$A$1:$C$71,3,0)</f>
        <v>Competition 1Cluecross</v>
      </c>
      <c r="G1069" s="8" t="str">
        <f>VLOOKUP(E1069,Mapping!$A$2:$B$207,2,0)</f>
        <v>Competition 1Cluecross</v>
      </c>
      <c r="H1069" s="1" t="s">
        <v>658</v>
      </c>
      <c r="I1069" s="2">
        <v>44467</v>
      </c>
      <c r="J1069" s="126" t="str">
        <f>VLOOKUP(I1069,Mapping!$H$2:$I$215,2,0)</f>
        <v>Post</v>
      </c>
      <c r="K1069" s="127">
        <f>VLOOKUP(I1069,Mapping!$H$2:$J$215,3,0)</f>
        <v>0</v>
      </c>
      <c r="L1069" s="1">
        <v>-370.8393011</v>
      </c>
      <c r="M1069" s="4" t="e">
        <v>#N/A</v>
      </c>
    </row>
    <row r="1070" spans="1:13" x14ac:dyDescent="0.35">
      <c r="A1070" s="5" t="s">
        <v>659</v>
      </c>
      <c r="B1070" s="5" t="s">
        <v>35</v>
      </c>
      <c r="C1070" s="5"/>
      <c r="D1070" s="5"/>
      <c r="E1070" s="5" t="s">
        <v>159</v>
      </c>
      <c r="F1070" s="8" t="str">
        <f>VLOOKUP(E1070,Mapping!$A$1:$C$71,3,0)</f>
        <v>Competition 1Cluecross</v>
      </c>
      <c r="G1070" s="8" t="str">
        <f>VLOOKUP(E1070,Mapping!$A$2:$B$207,2,0)</f>
        <v>Competition 1Cluecross</v>
      </c>
      <c r="H1070" s="1" t="s">
        <v>658</v>
      </c>
      <c r="I1070" s="2">
        <v>44468</v>
      </c>
      <c r="J1070" s="126" t="str">
        <f>VLOOKUP(I1070,Mapping!$H$2:$I$215,2,0)</f>
        <v>Post</v>
      </c>
      <c r="K1070" s="127">
        <f>VLOOKUP(I1070,Mapping!$H$2:$J$215,3,0)</f>
        <v>0</v>
      </c>
      <c r="L1070" s="1">
        <v>-418.03703030000003</v>
      </c>
      <c r="M1070" s="4" t="e">
        <v>#N/A</v>
      </c>
    </row>
    <row r="1071" spans="1:13" x14ac:dyDescent="0.35">
      <c r="A1071" s="5" t="s">
        <v>659</v>
      </c>
      <c r="B1071" s="5" t="s">
        <v>35</v>
      </c>
      <c r="C1071" s="5"/>
      <c r="D1071" s="5"/>
      <c r="E1071" s="5" t="s">
        <v>159</v>
      </c>
      <c r="F1071" s="8" t="str">
        <f>VLOOKUP(E1071,Mapping!$A$1:$C$71,3,0)</f>
        <v>Competition 1Cluecross</v>
      </c>
      <c r="G1071" s="8" t="str">
        <f>VLOOKUP(E1071,Mapping!$A$2:$B$207,2,0)</f>
        <v>Competition 1Cluecross</v>
      </c>
      <c r="H1071" s="1" t="s">
        <v>658</v>
      </c>
      <c r="I1071" s="2">
        <v>44469</v>
      </c>
      <c r="J1071" s="126" t="str">
        <f>VLOOKUP(I1071,Mapping!$H$2:$I$215,2,0)</f>
        <v>Post</v>
      </c>
      <c r="K1071" s="127">
        <f>VLOOKUP(I1071,Mapping!$H$2:$J$215,3,0)</f>
        <v>0</v>
      </c>
      <c r="L1071" s="1">
        <v>-455.1209604</v>
      </c>
      <c r="M1071" s="4" t="e">
        <v>#N/A</v>
      </c>
    </row>
    <row r="1072" spans="1:13" x14ac:dyDescent="0.35">
      <c r="A1072" s="5" t="s">
        <v>659</v>
      </c>
      <c r="B1072" s="5" t="s">
        <v>35</v>
      </c>
      <c r="C1072" s="5"/>
      <c r="D1072" s="5"/>
      <c r="E1072" s="5" t="s">
        <v>101</v>
      </c>
      <c r="F1072" s="8" t="str">
        <f>VLOOKUP(E1072,Mapping!$A$1:$C$71,3,0)</f>
        <v>Competition Triviastar</v>
      </c>
      <c r="G1072" s="8" t="str">
        <f>VLOOKUP(E1072,Mapping!$A$2:$B$207,2,0)</f>
        <v>Competition Triviastar</v>
      </c>
      <c r="H1072" s="1" t="s">
        <v>658</v>
      </c>
      <c r="I1072" s="2">
        <v>44256</v>
      </c>
      <c r="J1072" s="126" t="str">
        <f>VLOOKUP(I1072,Mapping!$H$2:$I$215,2,0)</f>
        <v>Pre</v>
      </c>
      <c r="K1072" s="127" t="str">
        <f>VLOOKUP(I1072,Mapping!$H$2:$J$215,3,0)</f>
        <v>Pre</v>
      </c>
      <c r="L1072" s="1">
        <v>-2462.3622866999999</v>
      </c>
      <c r="M1072" s="4" t="e">
        <v>#N/A</v>
      </c>
    </row>
    <row r="1073" spans="1:13" x14ac:dyDescent="0.35">
      <c r="A1073" s="5" t="s">
        <v>659</v>
      </c>
      <c r="B1073" s="5" t="s">
        <v>35</v>
      </c>
      <c r="C1073" s="5"/>
      <c r="D1073" s="5"/>
      <c r="E1073" s="5" t="s">
        <v>101</v>
      </c>
      <c r="F1073" s="8" t="str">
        <f>VLOOKUP(E1073,Mapping!$A$1:$C$71,3,0)</f>
        <v>Competition Triviastar</v>
      </c>
      <c r="G1073" s="8" t="str">
        <f>VLOOKUP(E1073,Mapping!$A$2:$B$207,2,0)</f>
        <v>Competition Triviastar</v>
      </c>
      <c r="H1073" s="1" t="s">
        <v>658</v>
      </c>
      <c r="I1073" s="2">
        <v>44257</v>
      </c>
      <c r="J1073" s="126" t="str">
        <f>VLOOKUP(I1073,Mapping!$H$2:$I$215,2,0)</f>
        <v>Pre</v>
      </c>
      <c r="K1073" s="127" t="str">
        <f>VLOOKUP(I1073,Mapping!$H$2:$J$215,3,0)</f>
        <v>Pre</v>
      </c>
      <c r="L1073" s="1">
        <v>-2267.6843196999998</v>
      </c>
      <c r="M1073" s="4" t="e">
        <v>#N/A</v>
      </c>
    </row>
    <row r="1074" spans="1:13" x14ac:dyDescent="0.35">
      <c r="A1074" s="5" t="s">
        <v>659</v>
      </c>
      <c r="B1074" s="5" t="s">
        <v>35</v>
      </c>
      <c r="C1074" s="5"/>
      <c r="D1074" s="5"/>
      <c r="E1074" s="5" t="s">
        <v>101</v>
      </c>
      <c r="F1074" s="8" t="str">
        <f>VLOOKUP(E1074,Mapping!$A$1:$C$71,3,0)</f>
        <v>Competition Triviastar</v>
      </c>
      <c r="G1074" s="8" t="str">
        <f>VLOOKUP(E1074,Mapping!$A$2:$B$207,2,0)</f>
        <v>Competition Triviastar</v>
      </c>
      <c r="H1074" s="1" t="s">
        <v>658</v>
      </c>
      <c r="I1074" s="2">
        <v>44258</v>
      </c>
      <c r="J1074" s="126" t="str">
        <f>VLOOKUP(I1074,Mapping!$H$2:$I$215,2,0)</f>
        <v>Pre</v>
      </c>
      <c r="K1074" s="127" t="str">
        <f>VLOOKUP(I1074,Mapping!$H$2:$J$215,3,0)</f>
        <v>Pre</v>
      </c>
      <c r="L1074" s="1">
        <v>-2554.2586603999998</v>
      </c>
      <c r="M1074" s="4" t="e">
        <v>#N/A</v>
      </c>
    </row>
    <row r="1075" spans="1:13" x14ac:dyDescent="0.35">
      <c r="A1075" s="5" t="s">
        <v>659</v>
      </c>
      <c r="B1075" s="5" t="s">
        <v>35</v>
      </c>
      <c r="C1075" s="5"/>
      <c r="D1075" s="5"/>
      <c r="E1075" s="5" t="s">
        <v>101</v>
      </c>
      <c r="F1075" s="8" t="str">
        <f>VLOOKUP(E1075,Mapping!$A$1:$C$71,3,0)</f>
        <v>Competition Triviastar</v>
      </c>
      <c r="G1075" s="8" t="str">
        <f>VLOOKUP(E1075,Mapping!$A$2:$B$207,2,0)</f>
        <v>Competition Triviastar</v>
      </c>
      <c r="H1075" s="1" t="s">
        <v>658</v>
      </c>
      <c r="I1075" s="2">
        <v>44259</v>
      </c>
      <c r="J1075" s="126" t="str">
        <f>VLOOKUP(I1075,Mapping!$H$2:$I$215,2,0)</f>
        <v>Pre</v>
      </c>
      <c r="K1075" s="127" t="str">
        <f>VLOOKUP(I1075,Mapping!$H$2:$J$215,3,0)</f>
        <v>Pre</v>
      </c>
      <c r="L1075" s="1">
        <v>-3277.0791124000002</v>
      </c>
      <c r="M1075" s="4" t="e">
        <v>#N/A</v>
      </c>
    </row>
    <row r="1076" spans="1:13" x14ac:dyDescent="0.35">
      <c r="A1076" s="5" t="s">
        <v>659</v>
      </c>
      <c r="B1076" s="5" t="s">
        <v>35</v>
      </c>
      <c r="C1076" s="5"/>
      <c r="D1076" s="5"/>
      <c r="E1076" s="5" t="s">
        <v>101</v>
      </c>
      <c r="F1076" s="8" t="str">
        <f>VLOOKUP(E1076,Mapping!$A$1:$C$71,3,0)</f>
        <v>Competition Triviastar</v>
      </c>
      <c r="G1076" s="8" t="str">
        <f>VLOOKUP(E1076,Mapping!$A$2:$B$207,2,0)</f>
        <v>Competition Triviastar</v>
      </c>
      <c r="H1076" s="1" t="s">
        <v>658</v>
      </c>
      <c r="I1076" s="2">
        <v>44260</v>
      </c>
      <c r="J1076" s="126" t="str">
        <f>VLOOKUP(I1076,Mapping!$H$2:$I$215,2,0)</f>
        <v>Pre</v>
      </c>
      <c r="K1076" s="127" t="str">
        <f>VLOOKUP(I1076,Mapping!$H$2:$J$215,3,0)</f>
        <v>Pre</v>
      </c>
      <c r="L1076" s="1">
        <v>-3370.6501352999999</v>
      </c>
      <c r="M1076" s="4" t="e">
        <v>#N/A</v>
      </c>
    </row>
    <row r="1077" spans="1:13" x14ac:dyDescent="0.35">
      <c r="A1077" s="5" t="s">
        <v>659</v>
      </c>
      <c r="B1077" s="5" t="s">
        <v>35</v>
      </c>
      <c r="C1077" s="5"/>
      <c r="D1077" s="5"/>
      <c r="E1077" s="5" t="s">
        <v>101</v>
      </c>
      <c r="F1077" s="8" t="str">
        <f>VLOOKUP(E1077,Mapping!$A$1:$C$71,3,0)</f>
        <v>Competition Triviastar</v>
      </c>
      <c r="G1077" s="8" t="str">
        <f>VLOOKUP(E1077,Mapping!$A$2:$B$207,2,0)</f>
        <v>Competition Triviastar</v>
      </c>
      <c r="H1077" s="1" t="s">
        <v>658</v>
      </c>
      <c r="I1077" s="2">
        <v>44261</v>
      </c>
      <c r="J1077" s="126" t="str">
        <f>VLOOKUP(I1077,Mapping!$H$2:$I$215,2,0)</f>
        <v>Pre</v>
      </c>
      <c r="K1077" s="127" t="str">
        <f>VLOOKUP(I1077,Mapping!$H$2:$J$215,3,0)</f>
        <v>Pre</v>
      </c>
      <c r="L1077" s="1">
        <v>-4246.2823248000004</v>
      </c>
      <c r="M1077" s="4" t="e">
        <v>#N/A</v>
      </c>
    </row>
    <row r="1078" spans="1:13" x14ac:dyDescent="0.35">
      <c r="A1078" s="5" t="s">
        <v>659</v>
      </c>
      <c r="B1078" s="5" t="s">
        <v>35</v>
      </c>
      <c r="C1078" s="5"/>
      <c r="D1078" s="5"/>
      <c r="E1078" s="5" t="s">
        <v>101</v>
      </c>
      <c r="F1078" s="8" t="str">
        <f>VLOOKUP(E1078,Mapping!$A$1:$C$71,3,0)</f>
        <v>Competition Triviastar</v>
      </c>
      <c r="G1078" s="8" t="str">
        <f>VLOOKUP(E1078,Mapping!$A$2:$B$207,2,0)</f>
        <v>Competition Triviastar</v>
      </c>
      <c r="H1078" s="1" t="s">
        <v>658</v>
      </c>
      <c r="I1078" s="2">
        <v>44262</v>
      </c>
      <c r="J1078" s="126" t="str">
        <f>VLOOKUP(I1078,Mapping!$H$2:$I$215,2,0)</f>
        <v>Pre</v>
      </c>
      <c r="K1078" s="127" t="str">
        <f>VLOOKUP(I1078,Mapping!$H$2:$J$215,3,0)</f>
        <v>Pre</v>
      </c>
      <c r="L1078" s="1">
        <v>-4899.8141668999997</v>
      </c>
      <c r="M1078" s="4" t="e">
        <v>#N/A</v>
      </c>
    </row>
    <row r="1079" spans="1:13" x14ac:dyDescent="0.35">
      <c r="A1079" s="5" t="s">
        <v>659</v>
      </c>
      <c r="B1079" s="5" t="s">
        <v>35</v>
      </c>
      <c r="C1079" s="5"/>
      <c r="D1079" s="5"/>
      <c r="E1079" s="5" t="s">
        <v>101</v>
      </c>
      <c r="F1079" s="8" t="str">
        <f>VLOOKUP(E1079,Mapping!$A$1:$C$71,3,0)</f>
        <v>Competition Triviastar</v>
      </c>
      <c r="G1079" s="8" t="str">
        <f>VLOOKUP(E1079,Mapping!$A$2:$B$207,2,0)</f>
        <v>Competition Triviastar</v>
      </c>
      <c r="H1079" s="1" t="s">
        <v>658</v>
      </c>
      <c r="I1079" s="2">
        <v>44263</v>
      </c>
      <c r="J1079" s="126" t="str">
        <f>VLOOKUP(I1079,Mapping!$H$2:$I$215,2,0)</f>
        <v>Pre</v>
      </c>
      <c r="K1079" s="127" t="str">
        <f>VLOOKUP(I1079,Mapping!$H$2:$J$215,3,0)</f>
        <v>Pre</v>
      </c>
      <c r="L1079" s="1">
        <v>-3466.5238008000001</v>
      </c>
      <c r="M1079" s="4" t="e">
        <v>#N/A</v>
      </c>
    </row>
    <row r="1080" spans="1:13" x14ac:dyDescent="0.35">
      <c r="A1080" s="5" t="s">
        <v>659</v>
      </c>
      <c r="B1080" s="5" t="s">
        <v>35</v>
      </c>
      <c r="C1080" s="5"/>
      <c r="D1080" s="5"/>
      <c r="E1080" s="5" t="s">
        <v>101</v>
      </c>
      <c r="F1080" s="8" t="str">
        <f>VLOOKUP(E1080,Mapping!$A$1:$C$71,3,0)</f>
        <v>Competition Triviastar</v>
      </c>
      <c r="G1080" s="8" t="str">
        <f>VLOOKUP(E1080,Mapping!$A$2:$B$207,2,0)</f>
        <v>Competition Triviastar</v>
      </c>
      <c r="H1080" s="1" t="s">
        <v>658</v>
      </c>
      <c r="I1080" s="2">
        <v>44264</v>
      </c>
      <c r="J1080" s="126" t="str">
        <f>VLOOKUP(I1080,Mapping!$H$2:$I$215,2,0)</f>
        <v>Pre</v>
      </c>
      <c r="K1080" s="127" t="str">
        <f>VLOOKUP(I1080,Mapping!$H$2:$J$215,3,0)</f>
        <v>Pre</v>
      </c>
      <c r="L1080" s="1">
        <v>-3519.0659188</v>
      </c>
      <c r="M1080" s="4" t="e">
        <v>#N/A</v>
      </c>
    </row>
    <row r="1081" spans="1:13" x14ac:dyDescent="0.35">
      <c r="A1081" s="5" t="s">
        <v>659</v>
      </c>
      <c r="B1081" s="5" t="s">
        <v>35</v>
      </c>
      <c r="C1081" s="5"/>
      <c r="D1081" s="5"/>
      <c r="E1081" s="5" t="s">
        <v>101</v>
      </c>
      <c r="F1081" s="8" t="str">
        <f>VLOOKUP(E1081,Mapping!$A$1:$C$71,3,0)</f>
        <v>Competition Triviastar</v>
      </c>
      <c r="G1081" s="8" t="str">
        <f>VLOOKUP(E1081,Mapping!$A$2:$B$207,2,0)</f>
        <v>Competition Triviastar</v>
      </c>
      <c r="H1081" s="1" t="s">
        <v>658</v>
      </c>
      <c r="I1081" s="2">
        <v>44265</v>
      </c>
      <c r="J1081" s="126" t="str">
        <f>VLOOKUP(I1081,Mapping!$H$2:$I$215,2,0)</f>
        <v>Pre</v>
      </c>
      <c r="K1081" s="127" t="str">
        <f>VLOOKUP(I1081,Mapping!$H$2:$J$215,3,0)</f>
        <v>Pre</v>
      </c>
      <c r="L1081" s="1">
        <v>-3896.0713151999998</v>
      </c>
      <c r="M1081" s="4" t="e">
        <v>#N/A</v>
      </c>
    </row>
    <row r="1082" spans="1:13" x14ac:dyDescent="0.35">
      <c r="A1082" s="5" t="s">
        <v>659</v>
      </c>
      <c r="B1082" s="5" t="s">
        <v>35</v>
      </c>
      <c r="C1082" s="5"/>
      <c r="D1082" s="5"/>
      <c r="E1082" s="5" t="s">
        <v>101</v>
      </c>
      <c r="F1082" s="8" t="str">
        <f>VLOOKUP(E1082,Mapping!$A$1:$C$71,3,0)</f>
        <v>Competition Triviastar</v>
      </c>
      <c r="G1082" s="8" t="str">
        <f>VLOOKUP(E1082,Mapping!$A$2:$B$207,2,0)</f>
        <v>Competition Triviastar</v>
      </c>
      <c r="H1082" s="1" t="s">
        <v>658</v>
      </c>
      <c r="I1082" s="2">
        <v>44266</v>
      </c>
      <c r="J1082" s="126" t="str">
        <f>VLOOKUP(I1082,Mapping!$H$2:$I$215,2,0)</f>
        <v>Pre</v>
      </c>
      <c r="K1082" s="127" t="str">
        <f>VLOOKUP(I1082,Mapping!$H$2:$J$215,3,0)</f>
        <v>Pre</v>
      </c>
      <c r="L1082" s="1">
        <v>-4320.5948821000002</v>
      </c>
      <c r="M1082" s="4" t="e">
        <v>#N/A</v>
      </c>
    </row>
    <row r="1083" spans="1:13" x14ac:dyDescent="0.35">
      <c r="A1083" s="5" t="s">
        <v>659</v>
      </c>
      <c r="B1083" s="5" t="s">
        <v>35</v>
      </c>
      <c r="C1083" s="5"/>
      <c r="D1083" s="5"/>
      <c r="E1083" s="5" t="s">
        <v>101</v>
      </c>
      <c r="F1083" s="8" t="str">
        <f>VLOOKUP(E1083,Mapping!$A$1:$C$71,3,0)</f>
        <v>Competition Triviastar</v>
      </c>
      <c r="G1083" s="8" t="str">
        <f>VLOOKUP(E1083,Mapping!$A$2:$B$207,2,0)</f>
        <v>Competition Triviastar</v>
      </c>
      <c r="H1083" s="1" t="s">
        <v>658</v>
      </c>
      <c r="I1083" s="2">
        <v>44267</v>
      </c>
      <c r="J1083" s="126" t="str">
        <f>VLOOKUP(I1083,Mapping!$H$2:$I$215,2,0)</f>
        <v>Pre</v>
      </c>
      <c r="K1083" s="127" t="str">
        <f>VLOOKUP(I1083,Mapping!$H$2:$J$215,3,0)</f>
        <v>Pre</v>
      </c>
      <c r="L1083" s="1">
        <v>-5023.7382061999997</v>
      </c>
      <c r="M1083" s="4" t="e">
        <v>#N/A</v>
      </c>
    </row>
    <row r="1084" spans="1:13" x14ac:dyDescent="0.35">
      <c r="A1084" s="5" t="s">
        <v>659</v>
      </c>
      <c r="B1084" s="5" t="s">
        <v>35</v>
      </c>
      <c r="C1084" s="5"/>
      <c r="D1084" s="5"/>
      <c r="E1084" s="5" t="s">
        <v>101</v>
      </c>
      <c r="F1084" s="8" t="str">
        <f>VLOOKUP(E1084,Mapping!$A$1:$C$71,3,0)</f>
        <v>Competition Triviastar</v>
      </c>
      <c r="G1084" s="8" t="str">
        <f>VLOOKUP(E1084,Mapping!$A$2:$B$207,2,0)</f>
        <v>Competition Triviastar</v>
      </c>
      <c r="H1084" s="1" t="s">
        <v>658</v>
      </c>
      <c r="I1084" s="2">
        <v>44268</v>
      </c>
      <c r="J1084" s="126" t="str">
        <f>VLOOKUP(I1084,Mapping!$H$2:$I$215,2,0)</f>
        <v>Pre</v>
      </c>
      <c r="K1084" s="127" t="str">
        <f>VLOOKUP(I1084,Mapping!$H$2:$J$215,3,0)</f>
        <v>Pre</v>
      </c>
      <c r="L1084" s="1">
        <v>-5248.5598584999998</v>
      </c>
      <c r="M1084" s="4" t="e">
        <v>#N/A</v>
      </c>
    </row>
    <row r="1085" spans="1:13" x14ac:dyDescent="0.35">
      <c r="A1085" s="5" t="s">
        <v>659</v>
      </c>
      <c r="B1085" s="5" t="s">
        <v>35</v>
      </c>
      <c r="C1085" s="5"/>
      <c r="D1085" s="5"/>
      <c r="E1085" s="5" t="s">
        <v>101</v>
      </c>
      <c r="F1085" s="8" t="str">
        <f>VLOOKUP(E1085,Mapping!$A$1:$C$71,3,0)</f>
        <v>Competition Triviastar</v>
      </c>
      <c r="G1085" s="8" t="str">
        <f>VLOOKUP(E1085,Mapping!$A$2:$B$207,2,0)</f>
        <v>Competition Triviastar</v>
      </c>
      <c r="H1085" s="1" t="s">
        <v>658</v>
      </c>
      <c r="I1085" s="2">
        <v>44269</v>
      </c>
      <c r="J1085" s="126" t="str">
        <f>VLOOKUP(I1085,Mapping!$H$2:$I$215,2,0)</f>
        <v>Pre</v>
      </c>
      <c r="K1085" s="127" t="str">
        <f>VLOOKUP(I1085,Mapping!$H$2:$J$215,3,0)</f>
        <v>Pre</v>
      </c>
      <c r="L1085" s="1">
        <v>-5133.6370586000003</v>
      </c>
      <c r="M1085" s="4" t="e">
        <v>#N/A</v>
      </c>
    </row>
    <row r="1086" spans="1:13" x14ac:dyDescent="0.35">
      <c r="A1086" s="5" t="s">
        <v>659</v>
      </c>
      <c r="B1086" s="5" t="s">
        <v>35</v>
      </c>
      <c r="C1086" s="5"/>
      <c r="D1086" s="5"/>
      <c r="E1086" s="5" t="s">
        <v>101</v>
      </c>
      <c r="F1086" s="8" t="str">
        <f>VLOOKUP(E1086,Mapping!$A$1:$C$71,3,0)</f>
        <v>Competition Triviastar</v>
      </c>
      <c r="G1086" s="8" t="str">
        <f>VLOOKUP(E1086,Mapping!$A$2:$B$207,2,0)</f>
        <v>Competition Triviastar</v>
      </c>
      <c r="H1086" s="1" t="s">
        <v>658</v>
      </c>
      <c r="I1086" s="2">
        <v>44270</v>
      </c>
      <c r="J1086" s="126" t="str">
        <f>VLOOKUP(I1086,Mapping!$H$2:$I$215,2,0)</f>
        <v>Pre</v>
      </c>
      <c r="K1086" s="127" t="str">
        <f>VLOOKUP(I1086,Mapping!$H$2:$J$215,3,0)</f>
        <v>Pre</v>
      </c>
      <c r="L1086" s="1">
        <v>-3982.1064167999998</v>
      </c>
      <c r="M1086" s="4" t="e">
        <v>#N/A</v>
      </c>
    </row>
    <row r="1087" spans="1:13" x14ac:dyDescent="0.35">
      <c r="A1087" s="5" t="s">
        <v>659</v>
      </c>
      <c r="B1087" s="5" t="s">
        <v>35</v>
      </c>
      <c r="C1087" s="5"/>
      <c r="D1087" s="5"/>
      <c r="E1087" s="5" t="s">
        <v>101</v>
      </c>
      <c r="F1087" s="8" t="str">
        <f>VLOOKUP(E1087,Mapping!$A$1:$C$71,3,0)</f>
        <v>Competition Triviastar</v>
      </c>
      <c r="G1087" s="8" t="str">
        <f>VLOOKUP(E1087,Mapping!$A$2:$B$207,2,0)</f>
        <v>Competition Triviastar</v>
      </c>
      <c r="H1087" s="1" t="s">
        <v>658</v>
      </c>
      <c r="I1087" s="2">
        <v>44271</v>
      </c>
      <c r="J1087" s="126" t="str">
        <f>VLOOKUP(I1087,Mapping!$H$2:$I$215,2,0)</f>
        <v>Pre</v>
      </c>
      <c r="K1087" s="127" t="str">
        <f>VLOOKUP(I1087,Mapping!$H$2:$J$215,3,0)</f>
        <v>Pre</v>
      </c>
      <c r="L1087" s="1">
        <v>-3595.6811186999998</v>
      </c>
      <c r="M1087" s="4" t="e">
        <v>#N/A</v>
      </c>
    </row>
    <row r="1088" spans="1:13" x14ac:dyDescent="0.35">
      <c r="A1088" s="5" t="s">
        <v>659</v>
      </c>
      <c r="B1088" s="5" t="s">
        <v>35</v>
      </c>
      <c r="C1088" s="5"/>
      <c r="D1088" s="5"/>
      <c r="E1088" s="5" t="s">
        <v>101</v>
      </c>
      <c r="F1088" s="8" t="str">
        <f>VLOOKUP(E1088,Mapping!$A$1:$C$71,3,0)</f>
        <v>Competition Triviastar</v>
      </c>
      <c r="G1088" s="8" t="str">
        <f>VLOOKUP(E1088,Mapping!$A$2:$B$207,2,0)</f>
        <v>Competition Triviastar</v>
      </c>
      <c r="H1088" s="1" t="s">
        <v>658</v>
      </c>
      <c r="I1088" s="2">
        <v>44272</v>
      </c>
      <c r="J1088" s="126" t="str">
        <f>VLOOKUP(I1088,Mapping!$H$2:$I$215,2,0)</f>
        <v>Pre</v>
      </c>
      <c r="K1088" s="127" t="str">
        <f>VLOOKUP(I1088,Mapping!$H$2:$J$215,3,0)</f>
        <v>Pre</v>
      </c>
      <c r="L1088" s="1">
        <v>-3638.5940039000002</v>
      </c>
      <c r="M1088" s="4" t="e">
        <v>#N/A</v>
      </c>
    </row>
    <row r="1089" spans="1:13" x14ac:dyDescent="0.35">
      <c r="A1089" s="5" t="s">
        <v>659</v>
      </c>
      <c r="B1089" s="5" t="s">
        <v>35</v>
      </c>
      <c r="C1089" s="5"/>
      <c r="D1089" s="5"/>
      <c r="E1089" s="5" t="s">
        <v>101</v>
      </c>
      <c r="F1089" s="8" t="str">
        <f>VLOOKUP(E1089,Mapping!$A$1:$C$71,3,0)</f>
        <v>Competition Triviastar</v>
      </c>
      <c r="G1089" s="8" t="str">
        <f>VLOOKUP(E1089,Mapping!$A$2:$B$207,2,0)</f>
        <v>Competition Triviastar</v>
      </c>
      <c r="H1089" s="1" t="s">
        <v>658</v>
      </c>
      <c r="I1089" s="2">
        <v>44273</v>
      </c>
      <c r="J1089" s="126" t="str">
        <f>VLOOKUP(I1089,Mapping!$H$2:$I$215,2,0)</f>
        <v>Pre</v>
      </c>
      <c r="K1089" s="127" t="str">
        <f>VLOOKUP(I1089,Mapping!$H$2:$J$215,3,0)</f>
        <v>Pre</v>
      </c>
      <c r="L1089" s="1">
        <v>-3899.2112824000001</v>
      </c>
      <c r="M1089" s="4" t="e">
        <v>#N/A</v>
      </c>
    </row>
    <row r="1090" spans="1:13" x14ac:dyDescent="0.35">
      <c r="A1090" s="5" t="s">
        <v>659</v>
      </c>
      <c r="B1090" s="5" t="s">
        <v>35</v>
      </c>
      <c r="C1090" s="5"/>
      <c r="D1090" s="5"/>
      <c r="E1090" s="5" t="s">
        <v>101</v>
      </c>
      <c r="F1090" s="8" t="str">
        <f>VLOOKUP(E1090,Mapping!$A$1:$C$71,3,0)</f>
        <v>Competition Triviastar</v>
      </c>
      <c r="G1090" s="8" t="str">
        <f>VLOOKUP(E1090,Mapping!$A$2:$B$207,2,0)</f>
        <v>Competition Triviastar</v>
      </c>
      <c r="H1090" s="1" t="s">
        <v>658</v>
      </c>
      <c r="I1090" s="2">
        <v>44274</v>
      </c>
      <c r="J1090" s="126" t="str">
        <f>VLOOKUP(I1090,Mapping!$H$2:$I$215,2,0)</f>
        <v>Pre</v>
      </c>
      <c r="K1090" s="127" t="str">
        <f>VLOOKUP(I1090,Mapping!$H$2:$J$215,3,0)</f>
        <v>Pre</v>
      </c>
      <c r="L1090" s="1">
        <v>-4341.9466591</v>
      </c>
      <c r="M1090" s="4" t="e">
        <v>#N/A</v>
      </c>
    </row>
    <row r="1091" spans="1:13" x14ac:dyDescent="0.35">
      <c r="A1091" s="5" t="s">
        <v>659</v>
      </c>
      <c r="B1091" s="5" t="s">
        <v>35</v>
      </c>
      <c r="C1091" s="5"/>
      <c r="D1091" s="5"/>
      <c r="E1091" s="5" t="s">
        <v>101</v>
      </c>
      <c r="F1091" s="8" t="str">
        <f>VLOOKUP(E1091,Mapping!$A$1:$C$71,3,0)</f>
        <v>Competition Triviastar</v>
      </c>
      <c r="G1091" s="8" t="str">
        <f>VLOOKUP(E1091,Mapping!$A$2:$B$207,2,0)</f>
        <v>Competition Triviastar</v>
      </c>
      <c r="H1091" s="1" t="s">
        <v>658</v>
      </c>
      <c r="I1091" s="2">
        <v>44275</v>
      </c>
      <c r="J1091" s="126" t="str">
        <f>VLOOKUP(I1091,Mapping!$H$2:$I$215,2,0)</f>
        <v>Pre</v>
      </c>
      <c r="K1091" s="127" t="str">
        <f>VLOOKUP(I1091,Mapping!$H$2:$J$215,3,0)</f>
        <v>Pre</v>
      </c>
      <c r="L1091" s="1">
        <v>-4435.7270132000003</v>
      </c>
      <c r="M1091" s="4" t="e">
        <v>#N/A</v>
      </c>
    </row>
    <row r="1092" spans="1:13" x14ac:dyDescent="0.35">
      <c r="A1092" s="5" t="s">
        <v>659</v>
      </c>
      <c r="B1092" s="5" t="s">
        <v>35</v>
      </c>
      <c r="C1092" s="5"/>
      <c r="D1092" s="5"/>
      <c r="E1092" s="5" t="s">
        <v>101</v>
      </c>
      <c r="F1092" s="8" t="str">
        <f>VLOOKUP(E1092,Mapping!$A$1:$C$71,3,0)</f>
        <v>Competition Triviastar</v>
      </c>
      <c r="G1092" s="8" t="str">
        <f>VLOOKUP(E1092,Mapping!$A$2:$B$207,2,0)</f>
        <v>Competition Triviastar</v>
      </c>
      <c r="H1092" s="1" t="s">
        <v>658</v>
      </c>
      <c r="I1092" s="2">
        <v>44276</v>
      </c>
      <c r="J1092" s="126" t="str">
        <f>VLOOKUP(I1092,Mapping!$H$2:$I$215,2,0)</f>
        <v>Pre</v>
      </c>
      <c r="K1092" s="127" t="str">
        <f>VLOOKUP(I1092,Mapping!$H$2:$J$215,3,0)</f>
        <v>Pre</v>
      </c>
      <c r="L1092" s="1">
        <v>-4859.6225866000004</v>
      </c>
      <c r="M1092" s="4" t="e">
        <v>#N/A</v>
      </c>
    </row>
    <row r="1093" spans="1:13" x14ac:dyDescent="0.35">
      <c r="A1093" s="5" t="s">
        <v>659</v>
      </c>
      <c r="B1093" s="5" t="s">
        <v>35</v>
      </c>
      <c r="C1093" s="5"/>
      <c r="D1093" s="5"/>
      <c r="E1093" s="5" t="s">
        <v>101</v>
      </c>
      <c r="F1093" s="8" t="str">
        <f>VLOOKUP(E1093,Mapping!$A$1:$C$71,3,0)</f>
        <v>Competition Triviastar</v>
      </c>
      <c r="G1093" s="8" t="str">
        <f>VLOOKUP(E1093,Mapping!$A$2:$B$207,2,0)</f>
        <v>Competition Triviastar</v>
      </c>
      <c r="H1093" s="1" t="s">
        <v>658</v>
      </c>
      <c r="I1093" s="2">
        <v>44277</v>
      </c>
      <c r="J1093" s="126" t="str">
        <f>VLOOKUP(I1093,Mapping!$H$2:$I$215,2,0)</f>
        <v>Pre</v>
      </c>
      <c r="K1093" s="127" t="str">
        <f>VLOOKUP(I1093,Mapping!$H$2:$J$215,3,0)</f>
        <v>Pre</v>
      </c>
      <c r="L1093" s="1">
        <v>-3751.0048301000002</v>
      </c>
      <c r="M1093" s="4" t="e">
        <v>#N/A</v>
      </c>
    </row>
    <row r="1094" spans="1:13" x14ac:dyDescent="0.35">
      <c r="A1094" s="5" t="s">
        <v>659</v>
      </c>
      <c r="B1094" s="5" t="s">
        <v>35</v>
      </c>
      <c r="C1094" s="5"/>
      <c r="D1094" s="5"/>
      <c r="E1094" s="5" t="s">
        <v>101</v>
      </c>
      <c r="F1094" s="8" t="str">
        <f>VLOOKUP(E1094,Mapping!$A$1:$C$71,3,0)</f>
        <v>Competition Triviastar</v>
      </c>
      <c r="G1094" s="8" t="str">
        <f>VLOOKUP(E1094,Mapping!$A$2:$B$207,2,0)</f>
        <v>Competition Triviastar</v>
      </c>
      <c r="H1094" s="1" t="s">
        <v>658</v>
      </c>
      <c r="I1094" s="2">
        <v>44278</v>
      </c>
      <c r="J1094" s="126" t="str">
        <f>VLOOKUP(I1094,Mapping!$H$2:$I$215,2,0)</f>
        <v>Pre</v>
      </c>
      <c r="K1094" s="127" t="str">
        <f>VLOOKUP(I1094,Mapping!$H$2:$J$215,3,0)</f>
        <v>Pre</v>
      </c>
      <c r="L1094" s="1">
        <v>-3683.6002005999999</v>
      </c>
      <c r="M1094" s="4" t="e">
        <v>#N/A</v>
      </c>
    </row>
    <row r="1095" spans="1:13" x14ac:dyDescent="0.35">
      <c r="A1095" s="5" t="s">
        <v>659</v>
      </c>
      <c r="B1095" s="5" t="s">
        <v>35</v>
      </c>
      <c r="C1095" s="5"/>
      <c r="D1095" s="5"/>
      <c r="E1095" s="5" t="s">
        <v>101</v>
      </c>
      <c r="F1095" s="8" t="str">
        <f>VLOOKUP(E1095,Mapping!$A$1:$C$71,3,0)</f>
        <v>Competition Triviastar</v>
      </c>
      <c r="G1095" s="8" t="str">
        <f>VLOOKUP(E1095,Mapping!$A$2:$B$207,2,0)</f>
        <v>Competition Triviastar</v>
      </c>
      <c r="H1095" s="1" t="s">
        <v>658</v>
      </c>
      <c r="I1095" s="2">
        <v>44279</v>
      </c>
      <c r="J1095" s="126" t="str">
        <f>VLOOKUP(I1095,Mapping!$H$2:$I$215,2,0)</f>
        <v>Pre</v>
      </c>
      <c r="K1095" s="127" t="str">
        <f>VLOOKUP(I1095,Mapping!$H$2:$J$215,3,0)</f>
        <v>Pre</v>
      </c>
      <c r="L1095" s="1">
        <v>-3590.8665022999999</v>
      </c>
      <c r="M1095" s="4" t="e">
        <v>#N/A</v>
      </c>
    </row>
    <row r="1096" spans="1:13" x14ac:dyDescent="0.35">
      <c r="A1096" s="5" t="s">
        <v>659</v>
      </c>
      <c r="B1096" s="5" t="s">
        <v>35</v>
      </c>
      <c r="C1096" s="5"/>
      <c r="D1096" s="5"/>
      <c r="E1096" s="5" t="s">
        <v>101</v>
      </c>
      <c r="F1096" s="8" t="str">
        <f>VLOOKUP(E1096,Mapping!$A$1:$C$71,3,0)</f>
        <v>Competition Triviastar</v>
      </c>
      <c r="G1096" s="8" t="str">
        <f>VLOOKUP(E1096,Mapping!$A$2:$B$207,2,0)</f>
        <v>Competition Triviastar</v>
      </c>
      <c r="H1096" s="1" t="s">
        <v>658</v>
      </c>
      <c r="I1096" s="2">
        <v>44280</v>
      </c>
      <c r="J1096" s="126" t="str">
        <f>VLOOKUP(I1096,Mapping!$H$2:$I$215,2,0)</f>
        <v>Pre</v>
      </c>
      <c r="K1096" s="127" t="str">
        <f>VLOOKUP(I1096,Mapping!$H$2:$J$215,3,0)</f>
        <v>Pre</v>
      </c>
      <c r="L1096" s="1">
        <v>-3530.3698006999998</v>
      </c>
      <c r="M1096" s="4" t="e">
        <v>#N/A</v>
      </c>
    </row>
    <row r="1097" spans="1:13" x14ac:dyDescent="0.35">
      <c r="A1097" s="5" t="s">
        <v>659</v>
      </c>
      <c r="B1097" s="5" t="s">
        <v>35</v>
      </c>
      <c r="C1097" s="5"/>
      <c r="D1097" s="5"/>
      <c r="E1097" s="5" t="s">
        <v>101</v>
      </c>
      <c r="F1097" s="8" t="str">
        <f>VLOOKUP(E1097,Mapping!$A$1:$C$71,3,0)</f>
        <v>Competition Triviastar</v>
      </c>
      <c r="G1097" s="8" t="str">
        <f>VLOOKUP(E1097,Mapping!$A$2:$B$207,2,0)</f>
        <v>Competition Triviastar</v>
      </c>
      <c r="H1097" s="1" t="s">
        <v>658</v>
      </c>
      <c r="I1097" s="2">
        <v>44281</v>
      </c>
      <c r="J1097" s="126" t="str">
        <f>VLOOKUP(I1097,Mapping!$H$2:$I$215,2,0)</f>
        <v>Pre</v>
      </c>
      <c r="K1097" s="127" t="str">
        <f>VLOOKUP(I1097,Mapping!$H$2:$J$215,3,0)</f>
        <v>Pre</v>
      </c>
      <c r="L1097" s="1">
        <v>-3559.6761614000002</v>
      </c>
      <c r="M1097" s="4" t="e">
        <v>#N/A</v>
      </c>
    </row>
    <row r="1098" spans="1:13" x14ac:dyDescent="0.35">
      <c r="A1098" s="5" t="s">
        <v>659</v>
      </c>
      <c r="B1098" s="5" t="s">
        <v>35</v>
      </c>
      <c r="C1098" s="5"/>
      <c r="D1098" s="5"/>
      <c r="E1098" s="5" t="s">
        <v>101</v>
      </c>
      <c r="F1098" s="8" t="str">
        <f>VLOOKUP(E1098,Mapping!$A$1:$C$71,3,0)</f>
        <v>Competition Triviastar</v>
      </c>
      <c r="G1098" s="8" t="str">
        <f>VLOOKUP(E1098,Mapping!$A$2:$B$207,2,0)</f>
        <v>Competition Triviastar</v>
      </c>
      <c r="H1098" s="1" t="s">
        <v>658</v>
      </c>
      <c r="I1098" s="2">
        <v>44282</v>
      </c>
      <c r="J1098" s="126" t="str">
        <f>VLOOKUP(I1098,Mapping!$H$2:$I$215,2,0)</f>
        <v>Pre</v>
      </c>
      <c r="K1098" s="127" t="str">
        <f>VLOOKUP(I1098,Mapping!$H$2:$J$215,3,0)</f>
        <v>Pre</v>
      </c>
      <c r="L1098" s="1">
        <v>-3672.7149808999998</v>
      </c>
      <c r="M1098" s="4" t="e">
        <v>#N/A</v>
      </c>
    </row>
    <row r="1099" spans="1:13" x14ac:dyDescent="0.35">
      <c r="A1099" s="5" t="s">
        <v>659</v>
      </c>
      <c r="B1099" s="5" t="s">
        <v>35</v>
      </c>
      <c r="C1099" s="5"/>
      <c r="D1099" s="5"/>
      <c r="E1099" s="5" t="s">
        <v>101</v>
      </c>
      <c r="F1099" s="8" t="str">
        <f>VLOOKUP(E1099,Mapping!$A$1:$C$71,3,0)</f>
        <v>Competition Triviastar</v>
      </c>
      <c r="G1099" s="8" t="str">
        <f>VLOOKUP(E1099,Mapping!$A$2:$B$207,2,0)</f>
        <v>Competition Triviastar</v>
      </c>
      <c r="H1099" s="1" t="s">
        <v>658</v>
      </c>
      <c r="I1099" s="2">
        <v>44283</v>
      </c>
      <c r="J1099" s="126" t="str">
        <f>VLOOKUP(I1099,Mapping!$H$2:$I$215,2,0)</f>
        <v>Pre</v>
      </c>
      <c r="K1099" s="127" t="str">
        <f>VLOOKUP(I1099,Mapping!$H$2:$J$215,3,0)</f>
        <v>Pre</v>
      </c>
      <c r="L1099" s="1">
        <v>-3972.0585216999998</v>
      </c>
      <c r="M1099" s="4" t="e">
        <v>#N/A</v>
      </c>
    </row>
    <row r="1100" spans="1:13" x14ac:dyDescent="0.35">
      <c r="A1100" s="5" t="s">
        <v>659</v>
      </c>
      <c r="B1100" s="5" t="s">
        <v>35</v>
      </c>
      <c r="C1100" s="5"/>
      <c r="D1100" s="5"/>
      <c r="E1100" s="5" t="s">
        <v>101</v>
      </c>
      <c r="F1100" s="8" t="str">
        <f>VLOOKUP(E1100,Mapping!$A$1:$C$71,3,0)</f>
        <v>Competition Triviastar</v>
      </c>
      <c r="G1100" s="8" t="str">
        <f>VLOOKUP(E1100,Mapping!$A$2:$B$207,2,0)</f>
        <v>Competition Triviastar</v>
      </c>
      <c r="H1100" s="1" t="s">
        <v>658</v>
      </c>
      <c r="I1100" s="2">
        <v>44284</v>
      </c>
      <c r="J1100" s="126" t="str">
        <f>VLOOKUP(I1100,Mapping!$H$2:$I$215,2,0)</f>
        <v>Pre</v>
      </c>
      <c r="K1100" s="127" t="str">
        <f>VLOOKUP(I1100,Mapping!$H$2:$J$215,3,0)</f>
        <v>Pre</v>
      </c>
      <c r="L1100" s="1">
        <v>-3491.2248761999999</v>
      </c>
      <c r="M1100" s="4" t="e">
        <v>#N/A</v>
      </c>
    </row>
    <row r="1101" spans="1:13" x14ac:dyDescent="0.35">
      <c r="A1101" s="5" t="s">
        <v>659</v>
      </c>
      <c r="B1101" s="5" t="s">
        <v>35</v>
      </c>
      <c r="C1101" s="5"/>
      <c r="D1101" s="5"/>
      <c r="E1101" s="5" t="s">
        <v>101</v>
      </c>
      <c r="F1101" s="8" t="str">
        <f>VLOOKUP(E1101,Mapping!$A$1:$C$71,3,0)</f>
        <v>Competition Triviastar</v>
      </c>
      <c r="G1101" s="8" t="str">
        <f>VLOOKUP(E1101,Mapping!$A$2:$B$207,2,0)</f>
        <v>Competition Triviastar</v>
      </c>
      <c r="H1101" s="1" t="s">
        <v>658</v>
      </c>
      <c r="I1101" s="2">
        <v>44285</v>
      </c>
      <c r="J1101" s="126" t="str">
        <f>VLOOKUP(I1101,Mapping!$H$2:$I$215,2,0)</f>
        <v>Pre</v>
      </c>
      <c r="K1101" s="127" t="str">
        <f>VLOOKUP(I1101,Mapping!$H$2:$J$215,3,0)</f>
        <v>Pre</v>
      </c>
      <c r="L1101" s="1">
        <v>-3630.8487515000002</v>
      </c>
      <c r="M1101" s="4" t="e">
        <v>#N/A</v>
      </c>
    </row>
    <row r="1102" spans="1:13" x14ac:dyDescent="0.35">
      <c r="A1102" s="5" t="s">
        <v>659</v>
      </c>
      <c r="B1102" s="5" t="s">
        <v>35</v>
      </c>
      <c r="C1102" s="5"/>
      <c r="D1102" s="5"/>
      <c r="E1102" s="5" t="s">
        <v>101</v>
      </c>
      <c r="F1102" s="8" t="str">
        <f>VLOOKUP(E1102,Mapping!$A$1:$C$71,3,0)</f>
        <v>Competition Triviastar</v>
      </c>
      <c r="G1102" s="8" t="str">
        <f>VLOOKUP(E1102,Mapping!$A$2:$B$207,2,0)</f>
        <v>Competition Triviastar</v>
      </c>
      <c r="H1102" s="1" t="s">
        <v>658</v>
      </c>
      <c r="I1102" s="2">
        <v>44286</v>
      </c>
      <c r="J1102" s="126" t="str">
        <f>VLOOKUP(I1102,Mapping!$H$2:$I$215,2,0)</f>
        <v>Pre</v>
      </c>
      <c r="K1102" s="127" t="str">
        <f>VLOOKUP(I1102,Mapping!$H$2:$J$215,3,0)</f>
        <v>Pre</v>
      </c>
      <c r="L1102" s="1">
        <v>-3919.3070726000001</v>
      </c>
      <c r="M1102" s="4" t="e">
        <v>#N/A</v>
      </c>
    </row>
    <row r="1103" spans="1:13" x14ac:dyDescent="0.35">
      <c r="A1103" s="5" t="s">
        <v>659</v>
      </c>
      <c r="B1103" s="5" t="s">
        <v>35</v>
      </c>
      <c r="C1103" s="5"/>
      <c r="D1103" s="5"/>
      <c r="E1103" s="5" t="s">
        <v>101</v>
      </c>
      <c r="F1103" s="8" t="str">
        <f>VLOOKUP(E1103,Mapping!$A$1:$C$71,3,0)</f>
        <v>Competition Triviastar</v>
      </c>
      <c r="G1103" s="8" t="str">
        <f>VLOOKUP(E1103,Mapping!$A$2:$B$207,2,0)</f>
        <v>Competition Triviastar</v>
      </c>
      <c r="H1103" s="1" t="s">
        <v>658</v>
      </c>
      <c r="I1103" s="2">
        <v>44287</v>
      </c>
      <c r="J1103" s="126" t="str">
        <f>VLOOKUP(I1103,Mapping!$H$2:$I$215,2,0)</f>
        <v>Pre</v>
      </c>
      <c r="K1103" s="127" t="str">
        <f>VLOOKUP(I1103,Mapping!$H$2:$J$215,3,0)</f>
        <v>Pre</v>
      </c>
      <c r="L1103" s="1">
        <v>-3277.598497</v>
      </c>
      <c r="M1103" s="4" t="e">
        <v>#N/A</v>
      </c>
    </row>
    <row r="1104" spans="1:13" x14ac:dyDescent="0.35">
      <c r="A1104" s="5" t="s">
        <v>659</v>
      </c>
      <c r="B1104" s="5" t="s">
        <v>35</v>
      </c>
      <c r="C1104" s="5"/>
      <c r="D1104" s="5"/>
      <c r="E1104" s="5" t="s">
        <v>101</v>
      </c>
      <c r="F1104" s="8" t="str">
        <f>VLOOKUP(E1104,Mapping!$A$1:$C$71,3,0)</f>
        <v>Competition Triviastar</v>
      </c>
      <c r="G1104" s="8" t="str">
        <f>VLOOKUP(E1104,Mapping!$A$2:$B$207,2,0)</f>
        <v>Competition Triviastar</v>
      </c>
      <c r="H1104" s="1" t="s">
        <v>658</v>
      </c>
      <c r="I1104" s="2">
        <v>44288</v>
      </c>
      <c r="J1104" s="126" t="str">
        <f>VLOOKUP(I1104,Mapping!$H$2:$I$215,2,0)</f>
        <v>Pre</v>
      </c>
      <c r="K1104" s="127" t="str">
        <f>VLOOKUP(I1104,Mapping!$H$2:$J$215,3,0)</f>
        <v>Pre</v>
      </c>
      <c r="L1104" s="1">
        <v>-3752.3375609</v>
      </c>
      <c r="M1104" s="4" t="e">
        <v>#N/A</v>
      </c>
    </row>
    <row r="1105" spans="1:13" x14ac:dyDescent="0.35">
      <c r="A1105" s="5" t="s">
        <v>659</v>
      </c>
      <c r="B1105" s="5" t="s">
        <v>35</v>
      </c>
      <c r="C1105" s="5"/>
      <c r="D1105" s="5"/>
      <c r="E1105" s="5" t="s">
        <v>101</v>
      </c>
      <c r="F1105" s="8" t="str">
        <f>VLOOKUP(E1105,Mapping!$A$1:$C$71,3,0)</f>
        <v>Competition Triviastar</v>
      </c>
      <c r="G1105" s="8" t="str">
        <f>VLOOKUP(E1105,Mapping!$A$2:$B$207,2,0)</f>
        <v>Competition Triviastar</v>
      </c>
      <c r="H1105" s="1" t="s">
        <v>658</v>
      </c>
      <c r="I1105" s="2">
        <v>44289</v>
      </c>
      <c r="J1105" s="126" t="str">
        <f>VLOOKUP(I1105,Mapping!$H$2:$I$215,2,0)</f>
        <v>Pre</v>
      </c>
      <c r="K1105" s="127" t="str">
        <f>VLOOKUP(I1105,Mapping!$H$2:$J$215,3,0)</f>
        <v>Pre</v>
      </c>
      <c r="L1105" s="1">
        <v>-3961.7653079000002</v>
      </c>
      <c r="M1105" s="4" t="e">
        <v>#N/A</v>
      </c>
    </row>
    <row r="1106" spans="1:13" x14ac:dyDescent="0.35">
      <c r="A1106" s="5" t="s">
        <v>659</v>
      </c>
      <c r="B1106" s="5" t="s">
        <v>35</v>
      </c>
      <c r="C1106" s="5"/>
      <c r="D1106" s="5"/>
      <c r="E1106" s="5" t="s">
        <v>101</v>
      </c>
      <c r="F1106" s="8" t="str">
        <f>VLOOKUP(E1106,Mapping!$A$1:$C$71,3,0)</f>
        <v>Competition Triviastar</v>
      </c>
      <c r="G1106" s="8" t="str">
        <f>VLOOKUP(E1106,Mapping!$A$2:$B$207,2,0)</f>
        <v>Competition Triviastar</v>
      </c>
      <c r="H1106" s="1" t="s">
        <v>658</v>
      </c>
      <c r="I1106" s="2">
        <v>44290</v>
      </c>
      <c r="J1106" s="126" t="str">
        <f>VLOOKUP(I1106,Mapping!$H$2:$I$215,2,0)</f>
        <v>Pre</v>
      </c>
      <c r="K1106" s="127" t="str">
        <f>VLOOKUP(I1106,Mapping!$H$2:$J$215,3,0)</f>
        <v>Pre</v>
      </c>
      <c r="L1106" s="1">
        <v>-3946.0310989</v>
      </c>
      <c r="M1106" s="4" t="e">
        <v>#N/A</v>
      </c>
    </row>
    <row r="1107" spans="1:13" x14ac:dyDescent="0.35">
      <c r="A1107" s="5" t="s">
        <v>659</v>
      </c>
      <c r="B1107" s="5" t="s">
        <v>35</v>
      </c>
      <c r="C1107" s="5"/>
      <c r="D1107" s="5"/>
      <c r="E1107" s="5" t="s">
        <v>101</v>
      </c>
      <c r="F1107" s="8" t="str">
        <f>VLOOKUP(E1107,Mapping!$A$1:$C$71,3,0)</f>
        <v>Competition Triviastar</v>
      </c>
      <c r="G1107" s="8" t="str">
        <f>VLOOKUP(E1107,Mapping!$A$2:$B$207,2,0)</f>
        <v>Competition Triviastar</v>
      </c>
      <c r="H1107" s="1" t="s">
        <v>658</v>
      </c>
      <c r="I1107" s="2">
        <v>44291</v>
      </c>
      <c r="J1107" s="126" t="str">
        <f>VLOOKUP(I1107,Mapping!$H$2:$I$215,2,0)</f>
        <v>Pre</v>
      </c>
      <c r="K1107" s="127" t="str">
        <f>VLOOKUP(I1107,Mapping!$H$2:$J$215,3,0)</f>
        <v>Pre</v>
      </c>
      <c r="L1107" s="1">
        <v>-3106.3307279999999</v>
      </c>
      <c r="M1107" s="4" t="e">
        <v>#N/A</v>
      </c>
    </row>
    <row r="1108" spans="1:13" x14ac:dyDescent="0.35">
      <c r="A1108" s="5" t="s">
        <v>659</v>
      </c>
      <c r="B1108" s="5" t="s">
        <v>35</v>
      </c>
      <c r="C1108" s="5"/>
      <c r="D1108" s="5"/>
      <c r="E1108" s="5" t="s">
        <v>101</v>
      </c>
      <c r="F1108" s="8" t="str">
        <f>VLOOKUP(E1108,Mapping!$A$1:$C$71,3,0)</f>
        <v>Competition Triviastar</v>
      </c>
      <c r="G1108" s="8" t="str">
        <f>VLOOKUP(E1108,Mapping!$A$2:$B$207,2,0)</f>
        <v>Competition Triviastar</v>
      </c>
      <c r="H1108" s="1" t="s">
        <v>658</v>
      </c>
      <c r="I1108" s="2">
        <v>44292</v>
      </c>
      <c r="J1108" s="126" t="str">
        <f>VLOOKUP(I1108,Mapping!$H$2:$I$215,2,0)</f>
        <v>Pre</v>
      </c>
      <c r="K1108" s="127" t="str">
        <f>VLOOKUP(I1108,Mapping!$H$2:$J$215,3,0)</f>
        <v>Pre</v>
      </c>
      <c r="L1108" s="1">
        <v>-3070.8835445999998</v>
      </c>
      <c r="M1108" s="4" t="e">
        <v>#N/A</v>
      </c>
    </row>
    <row r="1109" spans="1:13" x14ac:dyDescent="0.35">
      <c r="A1109" s="5" t="s">
        <v>659</v>
      </c>
      <c r="B1109" s="5" t="s">
        <v>35</v>
      </c>
      <c r="C1109" s="5"/>
      <c r="D1109" s="5"/>
      <c r="E1109" s="5" t="s">
        <v>101</v>
      </c>
      <c r="F1109" s="8" t="str">
        <f>VLOOKUP(E1109,Mapping!$A$1:$C$71,3,0)</f>
        <v>Competition Triviastar</v>
      </c>
      <c r="G1109" s="8" t="str">
        <f>VLOOKUP(E1109,Mapping!$A$2:$B$207,2,0)</f>
        <v>Competition Triviastar</v>
      </c>
      <c r="H1109" s="1" t="s">
        <v>658</v>
      </c>
      <c r="I1109" s="2">
        <v>44293</v>
      </c>
      <c r="J1109" s="126" t="str">
        <f>VLOOKUP(I1109,Mapping!$H$2:$I$215,2,0)</f>
        <v>Pre</v>
      </c>
      <c r="K1109" s="127" t="str">
        <f>VLOOKUP(I1109,Mapping!$H$2:$J$215,3,0)</f>
        <v>Pre</v>
      </c>
      <c r="L1109" s="1">
        <v>-3195.4912456000002</v>
      </c>
      <c r="M1109" s="4" t="e">
        <v>#N/A</v>
      </c>
    </row>
    <row r="1110" spans="1:13" x14ac:dyDescent="0.35">
      <c r="A1110" s="5" t="s">
        <v>659</v>
      </c>
      <c r="B1110" s="5" t="s">
        <v>35</v>
      </c>
      <c r="C1110" s="5"/>
      <c r="D1110" s="5"/>
      <c r="E1110" s="5" t="s">
        <v>101</v>
      </c>
      <c r="F1110" s="8" t="str">
        <f>VLOOKUP(E1110,Mapping!$A$1:$C$71,3,0)</f>
        <v>Competition Triviastar</v>
      </c>
      <c r="G1110" s="8" t="str">
        <f>VLOOKUP(E1110,Mapping!$A$2:$B$207,2,0)</f>
        <v>Competition Triviastar</v>
      </c>
      <c r="H1110" s="1" t="s">
        <v>658</v>
      </c>
      <c r="I1110" s="2">
        <v>44294</v>
      </c>
      <c r="J1110" s="126" t="str">
        <f>VLOOKUP(I1110,Mapping!$H$2:$I$215,2,0)</f>
        <v>Pre</v>
      </c>
      <c r="K1110" s="127" t="str">
        <f>VLOOKUP(I1110,Mapping!$H$2:$J$215,3,0)</f>
        <v>Pre</v>
      </c>
      <c r="L1110" s="1">
        <v>-2635.0278707000002</v>
      </c>
      <c r="M1110" s="4" t="e">
        <v>#N/A</v>
      </c>
    </row>
    <row r="1111" spans="1:13" x14ac:dyDescent="0.35">
      <c r="A1111" s="5" t="s">
        <v>659</v>
      </c>
      <c r="B1111" s="5" t="s">
        <v>35</v>
      </c>
      <c r="C1111" s="5"/>
      <c r="D1111" s="5"/>
      <c r="E1111" s="5" t="s">
        <v>101</v>
      </c>
      <c r="F1111" s="8" t="str">
        <f>VLOOKUP(E1111,Mapping!$A$1:$C$71,3,0)</f>
        <v>Competition Triviastar</v>
      </c>
      <c r="G1111" s="8" t="str">
        <f>VLOOKUP(E1111,Mapping!$A$2:$B$207,2,0)</f>
        <v>Competition Triviastar</v>
      </c>
      <c r="H1111" s="1" t="s">
        <v>658</v>
      </c>
      <c r="I1111" s="2">
        <v>44295</v>
      </c>
      <c r="J1111" s="126" t="str">
        <f>VLOOKUP(I1111,Mapping!$H$2:$I$215,2,0)</f>
        <v>Pre</v>
      </c>
      <c r="K1111" s="127" t="str">
        <f>VLOOKUP(I1111,Mapping!$H$2:$J$215,3,0)</f>
        <v>Pre</v>
      </c>
      <c r="L1111" s="1">
        <v>-2452.5472172</v>
      </c>
      <c r="M1111" s="4" t="e">
        <v>#N/A</v>
      </c>
    </row>
    <row r="1112" spans="1:13" x14ac:dyDescent="0.35">
      <c r="A1112" s="5" t="s">
        <v>659</v>
      </c>
      <c r="B1112" s="5" t="s">
        <v>35</v>
      </c>
      <c r="C1112" s="5"/>
      <c r="D1112" s="5"/>
      <c r="E1112" s="5" t="s">
        <v>101</v>
      </c>
      <c r="F1112" s="8" t="str">
        <f>VLOOKUP(E1112,Mapping!$A$1:$C$71,3,0)</f>
        <v>Competition Triviastar</v>
      </c>
      <c r="G1112" s="8" t="str">
        <f>VLOOKUP(E1112,Mapping!$A$2:$B$207,2,0)</f>
        <v>Competition Triviastar</v>
      </c>
      <c r="H1112" s="1" t="s">
        <v>658</v>
      </c>
      <c r="I1112" s="2">
        <v>44296</v>
      </c>
      <c r="J1112" s="126" t="str">
        <f>VLOOKUP(I1112,Mapping!$H$2:$I$215,2,0)</f>
        <v>Pre</v>
      </c>
      <c r="K1112" s="127" t="str">
        <f>VLOOKUP(I1112,Mapping!$H$2:$J$215,3,0)</f>
        <v>Pre</v>
      </c>
      <c r="L1112" s="1">
        <v>-2761.9866603999999</v>
      </c>
      <c r="M1112" s="4" t="e">
        <v>#N/A</v>
      </c>
    </row>
    <row r="1113" spans="1:13" x14ac:dyDescent="0.35">
      <c r="A1113" s="5" t="s">
        <v>659</v>
      </c>
      <c r="B1113" s="5" t="s">
        <v>35</v>
      </c>
      <c r="C1113" s="5"/>
      <c r="D1113" s="5"/>
      <c r="E1113" s="5" t="s">
        <v>101</v>
      </c>
      <c r="F1113" s="8" t="str">
        <f>VLOOKUP(E1113,Mapping!$A$1:$C$71,3,0)</f>
        <v>Competition Triviastar</v>
      </c>
      <c r="G1113" s="8" t="str">
        <f>VLOOKUP(E1113,Mapping!$A$2:$B$207,2,0)</f>
        <v>Competition Triviastar</v>
      </c>
      <c r="H1113" s="1" t="s">
        <v>658</v>
      </c>
      <c r="I1113" s="2">
        <v>44297</v>
      </c>
      <c r="J1113" s="126" t="str">
        <f>VLOOKUP(I1113,Mapping!$H$2:$I$215,2,0)</f>
        <v>Pre</v>
      </c>
      <c r="K1113" s="127" t="str">
        <f>VLOOKUP(I1113,Mapping!$H$2:$J$215,3,0)</f>
        <v>Pre</v>
      </c>
      <c r="L1113" s="1">
        <v>-3295.6837946999999</v>
      </c>
      <c r="M1113" s="4" t="e">
        <v>#N/A</v>
      </c>
    </row>
    <row r="1114" spans="1:13" x14ac:dyDescent="0.35">
      <c r="A1114" s="5" t="s">
        <v>659</v>
      </c>
      <c r="B1114" s="5" t="s">
        <v>35</v>
      </c>
      <c r="C1114" s="5"/>
      <c r="D1114" s="5"/>
      <c r="E1114" s="5" t="s">
        <v>101</v>
      </c>
      <c r="F1114" s="8" t="str">
        <f>VLOOKUP(E1114,Mapping!$A$1:$C$71,3,0)</f>
        <v>Competition Triviastar</v>
      </c>
      <c r="G1114" s="8" t="str">
        <f>VLOOKUP(E1114,Mapping!$A$2:$B$207,2,0)</f>
        <v>Competition Triviastar</v>
      </c>
      <c r="H1114" s="1" t="s">
        <v>658</v>
      </c>
      <c r="I1114" s="2">
        <v>44298</v>
      </c>
      <c r="J1114" s="126" t="str">
        <f>VLOOKUP(I1114,Mapping!$H$2:$I$215,2,0)</f>
        <v>Pre</v>
      </c>
      <c r="K1114" s="127" t="str">
        <f>VLOOKUP(I1114,Mapping!$H$2:$J$215,3,0)</f>
        <v>Pre</v>
      </c>
      <c r="L1114" s="1">
        <v>-2797.2529908000001</v>
      </c>
      <c r="M1114" s="4" t="e">
        <v>#N/A</v>
      </c>
    </row>
    <row r="1115" spans="1:13" x14ac:dyDescent="0.35">
      <c r="A1115" s="5" t="s">
        <v>659</v>
      </c>
      <c r="B1115" s="5" t="s">
        <v>35</v>
      </c>
      <c r="C1115" s="5"/>
      <c r="D1115" s="5"/>
      <c r="E1115" s="5" t="s">
        <v>101</v>
      </c>
      <c r="F1115" s="8" t="str">
        <f>VLOOKUP(E1115,Mapping!$A$1:$C$71,3,0)</f>
        <v>Competition Triviastar</v>
      </c>
      <c r="G1115" s="8" t="str">
        <f>VLOOKUP(E1115,Mapping!$A$2:$B$207,2,0)</f>
        <v>Competition Triviastar</v>
      </c>
      <c r="H1115" s="1" t="s">
        <v>658</v>
      </c>
      <c r="I1115" s="2">
        <v>44299</v>
      </c>
      <c r="J1115" s="126" t="str">
        <f>VLOOKUP(I1115,Mapping!$H$2:$I$215,2,0)</f>
        <v>Pre</v>
      </c>
      <c r="K1115" s="127" t="str">
        <f>VLOOKUP(I1115,Mapping!$H$2:$J$215,3,0)</f>
        <v>Pre</v>
      </c>
      <c r="L1115" s="1">
        <v>-2518.0159948</v>
      </c>
      <c r="M1115" s="4" t="e">
        <v>#N/A</v>
      </c>
    </row>
    <row r="1116" spans="1:13" x14ac:dyDescent="0.35">
      <c r="A1116" s="5" t="s">
        <v>659</v>
      </c>
      <c r="B1116" s="5" t="s">
        <v>35</v>
      </c>
      <c r="C1116" s="5"/>
      <c r="D1116" s="5"/>
      <c r="E1116" s="5" t="s">
        <v>101</v>
      </c>
      <c r="F1116" s="8" t="str">
        <f>VLOOKUP(E1116,Mapping!$A$1:$C$71,3,0)</f>
        <v>Competition Triviastar</v>
      </c>
      <c r="G1116" s="8" t="str">
        <f>VLOOKUP(E1116,Mapping!$A$2:$B$207,2,0)</f>
        <v>Competition Triviastar</v>
      </c>
      <c r="H1116" s="1" t="s">
        <v>658</v>
      </c>
      <c r="I1116" s="2">
        <v>44300</v>
      </c>
      <c r="J1116" s="126" t="str">
        <f>VLOOKUP(I1116,Mapping!$H$2:$I$215,2,0)</f>
        <v>Pre</v>
      </c>
      <c r="K1116" s="127" t="str">
        <f>VLOOKUP(I1116,Mapping!$H$2:$J$215,3,0)</f>
        <v>Pre</v>
      </c>
      <c r="L1116" s="1">
        <v>-2922.9458097000002</v>
      </c>
      <c r="M1116" s="4" t="e">
        <v>#N/A</v>
      </c>
    </row>
    <row r="1117" spans="1:13" x14ac:dyDescent="0.35">
      <c r="A1117" s="5" t="s">
        <v>659</v>
      </c>
      <c r="B1117" s="5" t="s">
        <v>35</v>
      </c>
      <c r="C1117" s="5"/>
      <c r="D1117" s="5"/>
      <c r="E1117" s="5" t="s">
        <v>101</v>
      </c>
      <c r="F1117" s="8" t="str">
        <f>VLOOKUP(E1117,Mapping!$A$1:$C$71,3,0)</f>
        <v>Competition Triviastar</v>
      </c>
      <c r="G1117" s="8" t="str">
        <f>VLOOKUP(E1117,Mapping!$A$2:$B$207,2,0)</f>
        <v>Competition Triviastar</v>
      </c>
      <c r="H1117" s="1" t="s">
        <v>658</v>
      </c>
      <c r="I1117" s="2">
        <v>44301</v>
      </c>
      <c r="J1117" s="126" t="str">
        <f>VLOOKUP(I1117,Mapping!$H$2:$I$215,2,0)</f>
        <v>Pre</v>
      </c>
      <c r="K1117" s="127" t="str">
        <f>VLOOKUP(I1117,Mapping!$H$2:$J$215,3,0)</f>
        <v>Pre</v>
      </c>
      <c r="L1117" s="1">
        <v>-2863.4451803000002</v>
      </c>
      <c r="M1117" s="4" t="e">
        <v>#N/A</v>
      </c>
    </row>
    <row r="1118" spans="1:13" x14ac:dyDescent="0.35">
      <c r="A1118" s="5" t="s">
        <v>659</v>
      </c>
      <c r="B1118" s="5" t="s">
        <v>35</v>
      </c>
      <c r="C1118" s="5"/>
      <c r="D1118" s="5"/>
      <c r="E1118" s="5" t="s">
        <v>101</v>
      </c>
      <c r="F1118" s="8" t="str">
        <f>VLOOKUP(E1118,Mapping!$A$1:$C$71,3,0)</f>
        <v>Competition Triviastar</v>
      </c>
      <c r="G1118" s="8" t="str">
        <f>VLOOKUP(E1118,Mapping!$A$2:$B$207,2,0)</f>
        <v>Competition Triviastar</v>
      </c>
      <c r="H1118" s="1" t="s">
        <v>658</v>
      </c>
      <c r="I1118" s="2">
        <v>44302</v>
      </c>
      <c r="J1118" s="126" t="str">
        <f>VLOOKUP(I1118,Mapping!$H$2:$I$215,2,0)</f>
        <v>Pre</v>
      </c>
      <c r="K1118" s="127" t="str">
        <f>VLOOKUP(I1118,Mapping!$H$2:$J$215,3,0)</f>
        <v>Pre</v>
      </c>
      <c r="L1118" s="1">
        <v>-2335.7161943000001</v>
      </c>
      <c r="M1118" s="4" t="e">
        <v>#N/A</v>
      </c>
    </row>
    <row r="1119" spans="1:13" x14ac:dyDescent="0.35">
      <c r="A1119" s="5" t="s">
        <v>659</v>
      </c>
      <c r="B1119" s="5" t="s">
        <v>35</v>
      </c>
      <c r="C1119" s="5"/>
      <c r="D1119" s="5"/>
      <c r="E1119" s="5" t="s">
        <v>101</v>
      </c>
      <c r="F1119" s="8" t="str">
        <f>VLOOKUP(E1119,Mapping!$A$1:$C$71,3,0)</f>
        <v>Competition Triviastar</v>
      </c>
      <c r="G1119" s="8" t="str">
        <f>VLOOKUP(E1119,Mapping!$A$2:$B$207,2,0)</f>
        <v>Competition Triviastar</v>
      </c>
      <c r="H1119" s="1" t="s">
        <v>658</v>
      </c>
      <c r="I1119" s="2">
        <v>44303</v>
      </c>
      <c r="J1119" s="126" t="str">
        <f>VLOOKUP(I1119,Mapping!$H$2:$I$215,2,0)</f>
        <v>Pre</v>
      </c>
      <c r="K1119" s="127" t="str">
        <f>VLOOKUP(I1119,Mapping!$H$2:$J$215,3,0)</f>
        <v>Pre</v>
      </c>
      <c r="L1119" s="1">
        <v>-2559.9738854000002</v>
      </c>
      <c r="M1119" s="4" t="e">
        <v>#N/A</v>
      </c>
    </row>
    <row r="1120" spans="1:13" x14ac:dyDescent="0.35">
      <c r="A1120" s="5" t="s">
        <v>659</v>
      </c>
      <c r="B1120" s="5" t="s">
        <v>35</v>
      </c>
      <c r="C1120" s="5"/>
      <c r="D1120" s="5"/>
      <c r="E1120" s="5" t="s">
        <v>101</v>
      </c>
      <c r="F1120" s="8" t="str">
        <f>VLOOKUP(E1120,Mapping!$A$1:$C$71,3,0)</f>
        <v>Competition Triviastar</v>
      </c>
      <c r="G1120" s="8" t="str">
        <f>VLOOKUP(E1120,Mapping!$A$2:$B$207,2,0)</f>
        <v>Competition Triviastar</v>
      </c>
      <c r="H1120" s="1" t="s">
        <v>658</v>
      </c>
      <c r="I1120" s="2">
        <v>44304</v>
      </c>
      <c r="J1120" s="126" t="str">
        <f>VLOOKUP(I1120,Mapping!$H$2:$I$215,2,0)</f>
        <v>Pre</v>
      </c>
      <c r="K1120" s="127" t="str">
        <f>VLOOKUP(I1120,Mapping!$H$2:$J$215,3,0)</f>
        <v>Pre</v>
      </c>
      <c r="L1120" s="1">
        <v>-3048.2769225000002</v>
      </c>
      <c r="M1120" s="4" t="e">
        <v>#N/A</v>
      </c>
    </row>
    <row r="1121" spans="1:13" x14ac:dyDescent="0.35">
      <c r="A1121" s="5" t="s">
        <v>659</v>
      </c>
      <c r="B1121" s="5" t="s">
        <v>35</v>
      </c>
      <c r="C1121" s="5"/>
      <c r="D1121" s="5"/>
      <c r="E1121" s="5" t="s">
        <v>101</v>
      </c>
      <c r="F1121" s="8" t="str">
        <f>VLOOKUP(E1121,Mapping!$A$1:$C$71,3,0)</f>
        <v>Competition Triviastar</v>
      </c>
      <c r="G1121" s="8" t="str">
        <f>VLOOKUP(E1121,Mapping!$A$2:$B$207,2,0)</f>
        <v>Competition Triviastar</v>
      </c>
      <c r="H1121" s="1" t="s">
        <v>658</v>
      </c>
      <c r="I1121" s="2">
        <v>44305</v>
      </c>
      <c r="J1121" s="126" t="str">
        <f>VLOOKUP(I1121,Mapping!$H$2:$I$215,2,0)</f>
        <v>Pre</v>
      </c>
      <c r="K1121" s="127" t="str">
        <f>VLOOKUP(I1121,Mapping!$H$2:$J$215,3,0)</f>
        <v>Pre</v>
      </c>
      <c r="L1121" s="1">
        <v>-2804.6679629</v>
      </c>
      <c r="M1121" s="4" t="e">
        <v>#N/A</v>
      </c>
    </row>
    <row r="1122" spans="1:13" x14ac:dyDescent="0.35">
      <c r="A1122" s="5" t="s">
        <v>659</v>
      </c>
      <c r="B1122" s="5" t="s">
        <v>35</v>
      </c>
      <c r="C1122" s="5"/>
      <c r="D1122" s="5"/>
      <c r="E1122" s="5" t="s">
        <v>101</v>
      </c>
      <c r="F1122" s="8" t="str">
        <f>VLOOKUP(E1122,Mapping!$A$1:$C$71,3,0)</f>
        <v>Competition Triviastar</v>
      </c>
      <c r="G1122" s="8" t="str">
        <f>VLOOKUP(E1122,Mapping!$A$2:$B$207,2,0)</f>
        <v>Competition Triviastar</v>
      </c>
      <c r="H1122" s="1" t="s">
        <v>658</v>
      </c>
      <c r="I1122" s="2">
        <v>44306</v>
      </c>
      <c r="J1122" s="126" t="str">
        <f>VLOOKUP(I1122,Mapping!$H$2:$I$215,2,0)</f>
        <v>Pre</v>
      </c>
      <c r="K1122" s="127" t="str">
        <f>VLOOKUP(I1122,Mapping!$H$2:$J$215,3,0)</f>
        <v>Pre</v>
      </c>
      <c r="L1122" s="1">
        <v>-2803.4019920999999</v>
      </c>
      <c r="M1122" s="4" t="e">
        <v>#N/A</v>
      </c>
    </row>
    <row r="1123" spans="1:13" x14ac:dyDescent="0.35">
      <c r="A1123" s="5" t="s">
        <v>659</v>
      </c>
      <c r="B1123" s="5" t="s">
        <v>35</v>
      </c>
      <c r="C1123" s="5"/>
      <c r="D1123" s="5"/>
      <c r="E1123" s="5" t="s">
        <v>101</v>
      </c>
      <c r="F1123" s="8" t="str">
        <f>VLOOKUP(E1123,Mapping!$A$1:$C$71,3,0)</f>
        <v>Competition Triviastar</v>
      </c>
      <c r="G1123" s="8" t="str">
        <f>VLOOKUP(E1123,Mapping!$A$2:$B$207,2,0)</f>
        <v>Competition Triviastar</v>
      </c>
      <c r="H1123" s="1" t="s">
        <v>658</v>
      </c>
      <c r="I1123" s="2">
        <v>44307</v>
      </c>
      <c r="J1123" s="126" t="str">
        <f>VLOOKUP(I1123,Mapping!$H$2:$I$215,2,0)</f>
        <v>Pre</v>
      </c>
      <c r="K1123" s="127" t="str">
        <f>VLOOKUP(I1123,Mapping!$H$2:$J$215,3,0)</f>
        <v>Pre</v>
      </c>
      <c r="L1123" s="1">
        <v>-2875.9240356999999</v>
      </c>
      <c r="M1123" s="4" t="e">
        <v>#N/A</v>
      </c>
    </row>
    <row r="1124" spans="1:13" x14ac:dyDescent="0.35">
      <c r="A1124" s="5" t="s">
        <v>659</v>
      </c>
      <c r="B1124" s="5" t="s">
        <v>35</v>
      </c>
      <c r="C1124" s="5"/>
      <c r="D1124" s="5"/>
      <c r="E1124" s="5" t="s">
        <v>101</v>
      </c>
      <c r="F1124" s="8" t="str">
        <f>VLOOKUP(E1124,Mapping!$A$1:$C$71,3,0)</f>
        <v>Competition Triviastar</v>
      </c>
      <c r="G1124" s="8" t="str">
        <f>VLOOKUP(E1124,Mapping!$A$2:$B$207,2,0)</f>
        <v>Competition Triviastar</v>
      </c>
      <c r="H1124" s="1" t="s">
        <v>658</v>
      </c>
      <c r="I1124" s="2">
        <v>44308</v>
      </c>
      <c r="J1124" s="126" t="str">
        <f>VLOOKUP(I1124,Mapping!$H$2:$I$215,2,0)</f>
        <v>Pre</v>
      </c>
      <c r="K1124" s="127" t="str">
        <f>VLOOKUP(I1124,Mapping!$H$2:$J$215,3,0)</f>
        <v>Pre</v>
      </c>
      <c r="L1124" s="1">
        <v>-2811.5403759999999</v>
      </c>
      <c r="M1124" s="4" t="e">
        <v>#N/A</v>
      </c>
    </row>
    <row r="1125" spans="1:13" x14ac:dyDescent="0.35">
      <c r="A1125" s="5" t="s">
        <v>659</v>
      </c>
      <c r="B1125" s="5" t="s">
        <v>35</v>
      </c>
      <c r="C1125" s="5"/>
      <c r="D1125" s="5"/>
      <c r="E1125" s="5" t="s">
        <v>101</v>
      </c>
      <c r="F1125" s="8" t="str">
        <f>VLOOKUP(E1125,Mapping!$A$1:$C$71,3,0)</f>
        <v>Competition Triviastar</v>
      </c>
      <c r="G1125" s="8" t="str">
        <f>VLOOKUP(E1125,Mapping!$A$2:$B$207,2,0)</f>
        <v>Competition Triviastar</v>
      </c>
      <c r="H1125" s="1" t="s">
        <v>658</v>
      </c>
      <c r="I1125" s="2">
        <v>44309</v>
      </c>
      <c r="J1125" s="126" t="str">
        <f>VLOOKUP(I1125,Mapping!$H$2:$I$215,2,0)</f>
        <v>Pre</v>
      </c>
      <c r="K1125" s="127" t="str">
        <f>VLOOKUP(I1125,Mapping!$H$2:$J$215,3,0)</f>
        <v>Pre</v>
      </c>
      <c r="L1125" s="1">
        <v>-2659.2621696000001</v>
      </c>
      <c r="M1125" s="4" t="e">
        <v>#N/A</v>
      </c>
    </row>
    <row r="1126" spans="1:13" x14ac:dyDescent="0.35">
      <c r="A1126" s="5" t="s">
        <v>659</v>
      </c>
      <c r="B1126" s="5" t="s">
        <v>35</v>
      </c>
      <c r="C1126" s="5"/>
      <c r="D1126" s="5"/>
      <c r="E1126" s="5" t="s">
        <v>101</v>
      </c>
      <c r="F1126" s="8" t="str">
        <f>VLOOKUP(E1126,Mapping!$A$1:$C$71,3,0)</f>
        <v>Competition Triviastar</v>
      </c>
      <c r="G1126" s="8" t="str">
        <f>VLOOKUP(E1126,Mapping!$A$2:$B$207,2,0)</f>
        <v>Competition Triviastar</v>
      </c>
      <c r="H1126" s="1" t="s">
        <v>658</v>
      </c>
      <c r="I1126" s="2">
        <v>44310</v>
      </c>
      <c r="J1126" s="126" t="str">
        <f>VLOOKUP(I1126,Mapping!$H$2:$I$215,2,0)</f>
        <v>Pre</v>
      </c>
      <c r="K1126" s="127" t="str">
        <f>VLOOKUP(I1126,Mapping!$H$2:$J$215,3,0)</f>
        <v>Pre</v>
      </c>
      <c r="L1126" s="1">
        <v>-2728.3480067</v>
      </c>
      <c r="M1126" s="4" t="e">
        <v>#N/A</v>
      </c>
    </row>
    <row r="1127" spans="1:13" x14ac:dyDescent="0.35">
      <c r="A1127" s="5" t="s">
        <v>659</v>
      </c>
      <c r="B1127" s="5" t="s">
        <v>35</v>
      </c>
      <c r="C1127" s="5"/>
      <c r="D1127" s="5"/>
      <c r="E1127" s="5" t="s">
        <v>101</v>
      </c>
      <c r="F1127" s="8" t="str">
        <f>VLOOKUP(E1127,Mapping!$A$1:$C$71,3,0)</f>
        <v>Competition Triviastar</v>
      </c>
      <c r="G1127" s="8" t="str">
        <f>VLOOKUP(E1127,Mapping!$A$2:$B$207,2,0)</f>
        <v>Competition Triviastar</v>
      </c>
      <c r="H1127" s="1" t="s">
        <v>658</v>
      </c>
      <c r="I1127" s="2">
        <v>44311</v>
      </c>
      <c r="J1127" s="126" t="str">
        <f>VLOOKUP(I1127,Mapping!$H$2:$I$215,2,0)</f>
        <v>Pre</v>
      </c>
      <c r="K1127" s="127" t="str">
        <f>VLOOKUP(I1127,Mapping!$H$2:$J$215,3,0)</f>
        <v>Pre</v>
      </c>
      <c r="L1127" s="1">
        <v>-3156.6078556000002</v>
      </c>
      <c r="M1127" s="4" t="e">
        <v>#N/A</v>
      </c>
    </row>
    <row r="1128" spans="1:13" x14ac:dyDescent="0.35">
      <c r="A1128" s="5" t="s">
        <v>659</v>
      </c>
      <c r="B1128" s="5" t="s">
        <v>35</v>
      </c>
      <c r="C1128" s="5"/>
      <c r="D1128" s="5"/>
      <c r="E1128" s="5" t="s">
        <v>101</v>
      </c>
      <c r="F1128" s="8" t="str">
        <f>VLOOKUP(E1128,Mapping!$A$1:$C$71,3,0)</f>
        <v>Competition Triviastar</v>
      </c>
      <c r="G1128" s="8" t="str">
        <f>VLOOKUP(E1128,Mapping!$A$2:$B$207,2,0)</f>
        <v>Competition Triviastar</v>
      </c>
      <c r="H1128" s="1" t="s">
        <v>658</v>
      </c>
      <c r="I1128" s="2">
        <v>44312</v>
      </c>
      <c r="J1128" s="126" t="str">
        <f>VLOOKUP(I1128,Mapping!$H$2:$I$215,2,0)</f>
        <v>Pre</v>
      </c>
      <c r="K1128" s="127" t="str">
        <f>VLOOKUP(I1128,Mapping!$H$2:$J$215,3,0)</f>
        <v>Pre</v>
      </c>
      <c r="L1128" s="1">
        <v>-2812.9871997999999</v>
      </c>
      <c r="M1128" s="4" t="e">
        <v>#N/A</v>
      </c>
    </row>
    <row r="1129" spans="1:13" x14ac:dyDescent="0.35">
      <c r="A1129" s="5" t="s">
        <v>659</v>
      </c>
      <c r="B1129" s="5" t="s">
        <v>35</v>
      </c>
      <c r="C1129" s="5"/>
      <c r="D1129" s="5"/>
      <c r="E1129" s="5" t="s">
        <v>101</v>
      </c>
      <c r="F1129" s="8" t="str">
        <f>VLOOKUP(E1129,Mapping!$A$1:$C$71,3,0)</f>
        <v>Competition Triviastar</v>
      </c>
      <c r="G1129" s="8" t="str">
        <f>VLOOKUP(E1129,Mapping!$A$2:$B$207,2,0)</f>
        <v>Competition Triviastar</v>
      </c>
      <c r="H1129" s="1" t="s">
        <v>658</v>
      </c>
      <c r="I1129" s="2">
        <v>44313</v>
      </c>
      <c r="J1129" s="126" t="str">
        <f>VLOOKUP(I1129,Mapping!$H$2:$I$215,2,0)</f>
        <v>Post</v>
      </c>
      <c r="K1129" s="127" t="str">
        <f>VLOOKUP(I1129,Mapping!$H$2:$J$215,3,0)</f>
        <v>Post</v>
      </c>
      <c r="L1129" s="1">
        <v>-2751.8588937</v>
      </c>
      <c r="M1129" s="4" t="e">
        <v>#N/A</v>
      </c>
    </row>
    <row r="1130" spans="1:13" x14ac:dyDescent="0.35">
      <c r="A1130" s="5" t="s">
        <v>659</v>
      </c>
      <c r="B1130" s="5" t="s">
        <v>35</v>
      </c>
      <c r="C1130" s="5"/>
      <c r="D1130" s="5"/>
      <c r="E1130" s="5" t="s">
        <v>101</v>
      </c>
      <c r="F1130" s="8" t="str">
        <f>VLOOKUP(E1130,Mapping!$A$1:$C$71,3,0)</f>
        <v>Competition Triviastar</v>
      </c>
      <c r="G1130" s="8" t="str">
        <f>VLOOKUP(E1130,Mapping!$A$2:$B$207,2,0)</f>
        <v>Competition Triviastar</v>
      </c>
      <c r="H1130" s="1" t="s">
        <v>658</v>
      </c>
      <c r="I1130" s="2">
        <v>44314</v>
      </c>
      <c r="J1130" s="126" t="str">
        <f>VLOOKUP(I1130,Mapping!$H$2:$I$215,2,0)</f>
        <v>Post</v>
      </c>
      <c r="K1130" s="127" t="str">
        <f>VLOOKUP(I1130,Mapping!$H$2:$J$215,3,0)</f>
        <v>Post</v>
      </c>
      <c r="L1130" s="1">
        <v>-2613.8680724999999</v>
      </c>
      <c r="M1130" s="4" t="e">
        <v>#N/A</v>
      </c>
    </row>
    <row r="1131" spans="1:13" x14ac:dyDescent="0.35">
      <c r="A1131" s="5" t="s">
        <v>659</v>
      </c>
      <c r="B1131" s="5" t="s">
        <v>35</v>
      </c>
      <c r="C1131" s="5"/>
      <c r="D1131" s="5"/>
      <c r="E1131" s="5" t="s">
        <v>101</v>
      </c>
      <c r="F1131" s="8" t="str">
        <f>VLOOKUP(E1131,Mapping!$A$1:$C$71,3,0)</f>
        <v>Competition Triviastar</v>
      </c>
      <c r="G1131" s="8" t="str">
        <f>VLOOKUP(E1131,Mapping!$A$2:$B$207,2,0)</f>
        <v>Competition Triviastar</v>
      </c>
      <c r="H1131" s="1" t="s">
        <v>658</v>
      </c>
      <c r="I1131" s="2">
        <v>44315</v>
      </c>
      <c r="J1131" s="126" t="str">
        <f>VLOOKUP(I1131,Mapping!$H$2:$I$215,2,0)</f>
        <v>Post</v>
      </c>
      <c r="K1131" s="127" t="str">
        <f>VLOOKUP(I1131,Mapping!$H$2:$J$215,3,0)</f>
        <v>Post</v>
      </c>
      <c r="L1131" s="1">
        <v>-2442.2385976</v>
      </c>
      <c r="M1131" s="4" t="e">
        <v>#N/A</v>
      </c>
    </row>
    <row r="1132" spans="1:13" x14ac:dyDescent="0.35">
      <c r="A1132" s="5" t="s">
        <v>659</v>
      </c>
      <c r="B1132" s="5" t="s">
        <v>35</v>
      </c>
      <c r="C1132" s="5"/>
      <c r="D1132" s="5"/>
      <c r="E1132" s="5" t="s">
        <v>101</v>
      </c>
      <c r="F1132" s="8" t="str">
        <f>VLOOKUP(E1132,Mapping!$A$1:$C$71,3,0)</f>
        <v>Competition Triviastar</v>
      </c>
      <c r="G1132" s="8" t="str">
        <f>VLOOKUP(E1132,Mapping!$A$2:$B$207,2,0)</f>
        <v>Competition Triviastar</v>
      </c>
      <c r="H1132" s="1" t="s">
        <v>658</v>
      </c>
      <c r="I1132" s="2">
        <v>44316</v>
      </c>
      <c r="J1132" s="126" t="str">
        <f>VLOOKUP(I1132,Mapping!$H$2:$I$215,2,0)</f>
        <v>Post</v>
      </c>
      <c r="K1132" s="127" t="str">
        <f>VLOOKUP(I1132,Mapping!$H$2:$J$215,3,0)</f>
        <v>Post</v>
      </c>
      <c r="L1132" s="1">
        <v>-2428.8554773000001</v>
      </c>
      <c r="M1132" s="4" t="e">
        <v>#N/A</v>
      </c>
    </row>
    <row r="1133" spans="1:13" x14ac:dyDescent="0.35">
      <c r="A1133" s="5" t="s">
        <v>659</v>
      </c>
      <c r="B1133" s="5" t="s">
        <v>35</v>
      </c>
      <c r="C1133" s="5"/>
      <c r="D1133" s="5"/>
      <c r="E1133" s="5" t="s">
        <v>101</v>
      </c>
      <c r="F1133" s="8" t="str">
        <f>VLOOKUP(E1133,Mapping!$A$1:$C$71,3,0)</f>
        <v>Competition Triviastar</v>
      </c>
      <c r="G1133" s="8" t="str">
        <f>VLOOKUP(E1133,Mapping!$A$2:$B$207,2,0)</f>
        <v>Competition Triviastar</v>
      </c>
      <c r="H1133" s="1" t="s">
        <v>658</v>
      </c>
      <c r="I1133" s="2">
        <v>44317</v>
      </c>
      <c r="J1133" s="126" t="str">
        <f>VLOOKUP(I1133,Mapping!$H$2:$I$215,2,0)</f>
        <v>Post</v>
      </c>
      <c r="K1133" s="127" t="str">
        <f>VLOOKUP(I1133,Mapping!$H$2:$J$215,3,0)</f>
        <v>Post</v>
      </c>
      <c r="L1133" s="1">
        <v>-2414.7929174999999</v>
      </c>
      <c r="M1133" s="4" t="e">
        <v>#N/A</v>
      </c>
    </row>
    <row r="1134" spans="1:13" x14ac:dyDescent="0.35">
      <c r="A1134" s="5" t="s">
        <v>659</v>
      </c>
      <c r="B1134" s="5" t="s">
        <v>35</v>
      </c>
      <c r="C1134" s="5"/>
      <c r="D1134" s="5"/>
      <c r="E1134" s="5" t="s">
        <v>101</v>
      </c>
      <c r="F1134" s="8" t="str">
        <f>VLOOKUP(E1134,Mapping!$A$1:$C$71,3,0)</f>
        <v>Competition Triviastar</v>
      </c>
      <c r="G1134" s="8" t="str">
        <f>VLOOKUP(E1134,Mapping!$A$2:$B$207,2,0)</f>
        <v>Competition Triviastar</v>
      </c>
      <c r="H1134" s="1" t="s">
        <v>658</v>
      </c>
      <c r="I1134" s="2">
        <v>44318</v>
      </c>
      <c r="J1134" s="126" t="str">
        <f>VLOOKUP(I1134,Mapping!$H$2:$I$215,2,0)</f>
        <v>Post</v>
      </c>
      <c r="K1134" s="127" t="str">
        <f>VLOOKUP(I1134,Mapping!$H$2:$J$215,3,0)</f>
        <v>Post</v>
      </c>
      <c r="L1134" s="1">
        <v>-2435.5951537000001</v>
      </c>
      <c r="M1134" s="4" t="e">
        <v>#N/A</v>
      </c>
    </row>
    <row r="1135" spans="1:13" x14ac:dyDescent="0.35">
      <c r="A1135" s="5" t="s">
        <v>659</v>
      </c>
      <c r="B1135" s="5" t="s">
        <v>35</v>
      </c>
      <c r="C1135" s="5"/>
      <c r="D1135" s="5"/>
      <c r="E1135" s="5" t="s">
        <v>101</v>
      </c>
      <c r="F1135" s="8" t="str">
        <f>VLOOKUP(E1135,Mapping!$A$1:$C$71,3,0)</f>
        <v>Competition Triviastar</v>
      </c>
      <c r="G1135" s="8" t="str">
        <f>VLOOKUP(E1135,Mapping!$A$2:$B$207,2,0)</f>
        <v>Competition Triviastar</v>
      </c>
      <c r="H1135" s="1" t="s">
        <v>658</v>
      </c>
      <c r="I1135" s="2">
        <v>44319</v>
      </c>
      <c r="J1135" s="126" t="str">
        <f>VLOOKUP(I1135,Mapping!$H$2:$I$215,2,0)</f>
        <v>Post</v>
      </c>
      <c r="K1135" s="127" t="str">
        <f>VLOOKUP(I1135,Mapping!$H$2:$J$215,3,0)</f>
        <v>Post</v>
      </c>
      <c r="L1135" s="1">
        <v>-2017.6435583</v>
      </c>
      <c r="M1135" s="4" t="e">
        <v>#N/A</v>
      </c>
    </row>
    <row r="1136" spans="1:13" x14ac:dyDescent="0.35">
      <c r="A1136" s="5" t="s">
        <v>659</v>
      </c>
      <c r="B1136" s="5" t="s">
        <v>35</v>
      </c>
      <c r="C1136" s="5"/>
      <c r="D1136" s="5"/>
      <c r="E1136" s="5" t="s">
        <v>101</v>
      </c>
      <c r="F1136" s="8" t="str">
        <f>VLOOKUP(E1136,Mapping!$A$1:$C$71,3,0)</f>
        <v>Competition Triviastar</v>
      </c>
      <c r="G1136" s="8" t="str">
        <f>VLOOKUP(E1136,Mapping!$A$2:$B$207,2,0)</f>
        <v>Competition Triviastar</v>
      </c>
      <c r="H1136" s="1" t="s">
        <v>658</v>
      </c>
      <c r="I1136" s="2">
        <v>44320</v>
      </c>
      <c r="J1136" s="126" t="str">
        <f>VLOOKUP(I1136,Mapping!$H$2:$I$215,2,0)</f>
        <v>Post</v>
      </c>
      <c r="K1136" s="127" t="str">
        <f>VLOOKUP(I1136,Mapping!$H$2:$J$215,3,0)</f>
        <v>Post</v>
      </c>
      <c r="L1136" s="1">
        <v>-2596.8124842000002</v>
      </c>
      <c r="M1136" s="4" t="e">
        <v>#N/A</v>
      </c>
    </row>
    <row r="1137" spans="1:13" x14ac:dyDescent="0.35">
      <c r="A1137" s="5" t="s">
        <v>659</v>
      </c>
      <c r="B1137" s="5" t="s">
        <v>35</v>
      </c>
      <c r="C1137" s="5"/>
      <c r="D1137" s="5"/>
      <c r="E1137" s="5" t="s">
        <v>101</v>
      </c>
      <c r="F1137" s="8" t="str">
        <f>VLOOKUP(E1137,Mapping!$A$1:$C$71,3,0)</f>
        <v>Competition Triviastar</v>
      </c>
      <c r="G1137" s="8" t="str">
        <f>VLOOKUP(E1137,Mapping!$A$2:$B$207,2,0)</f>
        <v>Competition Triviastar</v>
      </c>
      <c r="H1137" s="1" t="s">
        <v>658</v>
      </c>
      <c r="I1137" s="2">
        <v>44321</v>
      </c>
      <c r="J1137" s="126" t="str">
        <f>VLOOKUP(I1137,Mapping!$H$2:$I$215,2,0)</f>
        <v>Post</v>
      </c>
      <c r="K1137" s="127" t="str">
        <f>VLOOKUP(I1137,Mapping!$H$2:$J$215,3,0)</f>
        <v>Post</v>
      </c>
      <c r="L1137" s="1">
        <v>-2890.9907742999999</v>
      </c>
      <c r="M1137" s="4" t="e">
        <v>#N/A</v>
      </c>
    </row>
    <row r="1138" spans="1:13" x14ac:dyDescent="0.35">
      <c r="A1138" s="5" t="s">
        <v>659</v>
      </c>
      <c r="B1138" s="5" t="s">
        <v>35</v>
      </c>
      <c r="C1138" s="5"/>
      <c r="D1138" s="5"/>
      <c r="E1138" s="5" t="s">
        <v>101</v>
      </c>
      <c r="F1138" s="8" t="str">
        <f>VLOOKUP(E1138,Mapping!$A$1:$C$71,3,0)</f>
        <v>Competition Triviastar</v>
      </c>
      <c r="G1138" s="8" t="str">
        <f>VLOOKUP(E1138,Mapping!$A$2:$B$207,2,0)</f>
        <v>Competition Triviastar</v>
      </c>
      <c r="H1138" s="1" t="s">
        <v>658</v>
      </c>
      <c r="I1138" s="2">
        <v>44322</v>
      </c>
      <c r="J1138" s="126" t="str">
        <f>VLOOKUP(I1138,Mapping!$H$2:$I$215,2,0)</f>
        <v>Post</v>
      </c>
      <c r="K1138" s="127" t="str">
        <f>VLOOKUP(I1138,Mapping!$H$2:$J$215,3,0)</f>
        <v>Post</v>
      </c>
      <c r="L1138" s="1">
        <v>-2981.4805016999999</v>
      </c>
      <c r="M1138" s="4" t="e">
        <v>#N/A</v>
      </c>
    </row>
    <row r="1139" spans="1:13" x14ac:dyDescent="0.35">
      <c r="A1139" s="5" t="s">
        <v>659</v>
      </c>
      <c r="B1139" s="5" t="s">
        <v>35</v>
      </c>
      <c r="C1139" s="5"/>
      <c r="D1139" s="5"/>
      <c r="E1139" s="5" t="s">
        <v>101</v>
      </c>
      <c r="F1139" s="8" t="str">
        <f>VLOOKUP(E1139,Mapping!$A$1:$C$71,3,0)</f>
        <v>Competition Triviastar</v>
      </c>
      <c r="G1139" s="8" t="str">
        <f>VLOOKUP(E1139,Mapping!$A$2:$B$207,2,0)</f>
        <v>Competition Triviastar</v>
      </c>
      <c r="H1139" s="1" t="s">
        <v>658</v>
      </c>
      <c r="I1139" s="2">
        <v>44323</v>
      </c>
      <c r="J1139" s="126" t="str">
        <f>VLOOKUP(I1139,Mapping!$H$2:$I$215,2,0)</f>
        <v>Post</v>
      </c>
      <c r="K1139" s="127" t="str">
        <f>VLOOKUP(I1139,Mapping!$H$2:$J$215,3,0)</f>
        <v>Post</v>
      </c>
      <c r="L1139" s="1">
        <v>-3362.8548317999998</v>
      </c>
      <c r="M1139" s="4" t="e">
        <v>#N/A</v>
      </c>
    </row>
    <row r="1140" spans="1:13" x14ac:dyDescent="0.35">
      <c r="A1140" s="5" t="s">
        <v>659</v>
      </c>
      <c r="B1140" s="5" t="s">
        <v>35</v>
      </c>
      <c r="C1140" s="5"/>
      <c r="D1140" s="5"/>
      <c r="E1140" s="5" t="s">
        <v>101</v>
      </c>
      <c r="F1140" s="8" t="str">
        <f>VLOOKUP(E1140,Mapping!$A$1:$C$71,3,0)</f>
        <v>Competition Triviastar</v>
      </c>
      <c r="G1140" s="8" t="str">
        <f>VLOOKUP(E1140,Mapping!$A$2:$B$207,2,0)</f>
        <v>Competition Triviastar</v>
      </c>
      <c r="H1140" s="1" t="s">
        <v>658</v>
      </c>
      <c r="I1140" s="2">
        <v>44324</v>
      </c>
      <c r="J1140" s="126" t="str">
        <f>VLOOKUP(I1140,Mapping!$H$2:$I$215,2,0)</f>
        <v>Post</v>
      </c>
      <c r="K1140" s="127" t="str">
        <f>VLOOKUP(I1140,Mapping!$H$2:$J$215,3,0)</f>
        <v>Post</v>
      </c>
      <c r="L1140" s="1">
        <v>-3196.0902384000001</v>
      </c>
      <c r="M1140" s="4" t="e">
        <v>#N/A</v>
      </c>
    </row>
    <row r="1141" spans="1:13" x14ac:dyDescent="0.35">
      <c r="A1141" s="5" t="s">
        <v>659</v>
      </c>
      <c r="B1141" s="5" t="s">
        <v>35</v>
      </c>
      <c r="C1141" s="5"/>
      <c r="D1141" s="5"/>
      <c r="E1141" s="5" t="s">
        <v>101</v>
      </c>
      <c r="F1141" s="8" t="str">
        <f>VLOOKUP(E1141,Mapping!$A$1:$C$71,3,0)</f>
        <v>Competition Triviastar</v>
      </c>
      <c r="G1141" s="8" t="str">
        <f>VLOOKUP(E1141,Mapping!$A$2:$B$207,2,0)</f>
        <v>Competition Triviastar</v>
      </c>
      <c r="H1141" s="1" t="s">
        <v>658</v>
      </c>
      <c r="I1141" s="2">
        <v>44325</v>
      </c>
      <c r="J1141" s="126" t="str">
        <f>VLOOKUP(I1141,Mapping!$H$2:$I$215,2,0)</f>
        <v>Post</v>
      </c>
      <c r="K1141" s="127" t="str">
        <f>VLOOKUP(I1141,Mapping!$H$2:$J$215,3,0)</f>
        <v>Post</v>
      </c>
      <c r="L1141" s="1">
        <v>-3345.6929869999999</v>
      </c>
      <c r="M1141" s="4" t="e">
        <v>#N/A</v>
      </c>
    </row>
    <row r="1142" spans="1:13" x14ac:dyDescent="0.35">
      <c r="A1142" s="5" t="s">
        <v>659</v>
      </c>
      <c r="B1142" s="5" t="s">
        <v>35</v>
      </c>
      <c r="C1142" s="5"/>
      <c r="D1142" s="5"/>
      <c r="E1142" s="5" t="s">
        <v>101</v>
      </c>
      <c r="F1142" s="8" t="str">
        <f>VLOOKUP(E1142,Mapping!$A$1:$C$71,3,0)</f>
        <v>Competition Triviastar</v>
      </c>
      <c r="G1142" s="8" t="str">
        <f>VLOOKUP(E1142,Mapping!$A$2:$B$207,2,0)</f>
        <v>Competition Triviastar</v>
      </c>
      <c r="H1142" s="1" t="s">
        <v>658</v>
      </c>
      <c r="I1142" s="2">
        <v>44326</v>
      </c>
      <c r="J1142" s="126" t="str">
        <f>VLOOKUP(I1142,Mapping!$H$2:$I$215,2,0)</f>
        <v>Post</v>
      </c>
      <c r="K1142" s="127" t="str">
        <f>VLOOKUP(I1142,Mapping!$H$2:$J$215,3,0)</f>
        <v>Post</v>
      </c>
      <c r="L1142" s="1">
        <v>-2965.7054726000001</v>
      </c>
      <c r="M1142" s="4" t="e">
        <v>#N/A</v>
      </c>
    </row>
    <row r="1143" spans="1:13" x14ac:dyDescent="0.35">
      <c r="A1143" s="5" t="s">
        <v>659</v>
      </c>
      <c r="B1143" s="5" t="s">
        <v>35</v>
      </c>
      <c r="C1143" s="5"/>
      <c r="D1143" s="5"/>
      <c r="E1143" s="5" t="s">
        <v>101</v>
      </c>
      <c r="F1143" s="8" t="str">
        <f>VLOOKUP(E1143,Mapping!$A$1:$C$71,3,0)</f>
        <v>Competition Triviastar</v>
      </c>
      <c r="G1143" s="8" t="str">
        <f>VLOOKUP(E1143,Mapping!$A$2:$B$207,2,0)</f>
        <v>Competition Triviastar</v>
      </c>
      <c r="H1143" s="1" t="s">
        <v>658</v>
      </c>
      <c r="I1143" s="2">
        <v>44327</v>
      </c>
      <c r="J1143" s="126" t="str">
        <f>VLOOKUP(I1143,Mapping!$H$2:$I$215,2,0)</f>
        <v>Post</v>
      </c>
      <c r="K1143" s="127" t="str">
        <f>VLOOKUP(I1143,Mapping!$H$2:$J$215,3,0)</f>
        <v>Post</v>
      </c>
      <c r="L1143" s="1">
        <v>-3309.8091294999999</v>
      </c>
      <c r="M1143" s="4" t="e">
        <v>#N/A</v>
      </c>
    </row>
    <row r="1144" spans="1:13" x14ac:dyDescent="0.35">
      <c r="A1144" s="5" t="s">
        <v>659</v>
      </c>
      <c r="B1144" s="5" t="s">
        <v>35</v>
      </c>
      <c r="C1144" s="5"/>
      <c r="D1144" s="5"/>
      <c r="E1144" s="5" t="s">
        <v>101</v>
      </c>
      <c r="F1144" s="8" t="str">
        <f>VLOOKUP(E1144,Mapping!$A$1:$C$71,3,0)</f>
        <v>Competition Triviastar</v>
      </c>
      <c r="G1144" s="8" t="str">
        <f>VLOOKUP(E1144,Mapping!$A$2:$B$207,2,0)</f>
        <v>Competition Triviastar</v>
      </c>
      <c r="H1144" s="1" t="s">
        <v>658</v>
      </c>
      <c r="I1144" s="2">
        <v>44328</v>
      </c>
      <c r="J1144" s="126" t="str">
        <f>VLOOKUP(I1144,Mapping!$H$2:$I$215,2,0)</f>
        <v>Post</v>
      </c>
      <c r="K1144" s="127" t="str">
        <f>VLOOKUP(I1144,Mapping!$H$2:$J$215,3,0)</f>
        <v>Post</v>
      </c>
      <c r="L1144" s="1">
        <v>-3225.7334249</v>
      </c>
      <c r="M1144" s="4" t="e">
        <v>#N/A</v>
      </c>
    </row>
    <row r="1145" spans="1:13" x14ac:dyDescent="0.35">
      <c r="A1145" s="5" t="s">
        <v>659</v>
      </c>
      <c r="B1145" s="5" t="s">
        <v>35</v>
      </c>
      <c r="C1145" s="5"/>
      <c r="D1145" s="5"/>
      <c r="E1145" s="5" t="s">
        <v>101</v>
      </c>
      <c r="F1145" s="8" t="str">
        <f>VLOOKUP(E1145,Mapping!$A$1:$C$71,3,0)</f>
        <v>Competition Triviastar</v>
      </c>
      <c r="G1145" s="8" t="str">
        <f>VLOOKUP(E1145,Mapping!$A$2:$B$207,2,0)</f>
        <v>Competition Triviastar</v>
      </c>
      <c r="H1145" s="1" t="s">
        <v>658</v>
      </c>
      <c r="I1145" s="2">
        <v>44329</v>
      </c>
      <c r="J1145" s="126" t="str">
        <f>VLOOKUP(I1145,Mapping!$H$2:$I$215,2,0)</f>
        <v>Post</v>
      </c>
      <c r="K1145" s="127" t="str">
        <f>VLOOKUP(I1145,Mapping!$H$2:$J$215,3,0)</f>
        <v>Post</v>
      </c>
      <c r="L1145" s="1">
        <v>-3367.8820389000002</v>
      </c>
      <c r="M1145" s="4" t="e">
        <v>#N/A</v>
      </c>
    </row>
    <row r="1146" spans="1:13" x14ac:dyDescent="0.35">
      <c r="A1146" s="5" t="s">
        <v>659</v>
      </c>
      <c r="B1146" s="5" t="s">
        <v>35</v>
      </c>
      <c r="C1146" s="5"/>
      <c r="D1146" s="5"/>
      <c r="E1146" s="5" t="s">
        <v>101</v>
      </c>
      <c r="F1146" s="8" t="str">
        <f>VLOOKUP(E1146,Mapping!$A$1:$C$71,3,0)</f>
        <v>Competition Triviastar</v>
      </c>
      <c r="G1146" s="8" t="str">
        <f>VLOOKUP(E1146,Mapping!$A$2:$B$207,2,0)</f>
        <v>Competition Triviastar</v>
      </c>
      <c r="H1146" s="1" t="s">
        <v>658</v>
      </c>
      <c r="I1146" s="2">
        <v>44330</v>
      </c>
      <c r="J1146" s="126" t="str">
        <f>VLOOKUP(I1146,Mapping!$H$2:$I$215,2,0)</f>
        <v>Post</v>
      </c>
      <c r="K1146" s="127" t="str">
        <f>VLOOKUP(I1146,Mapping!$H$2:$J$215,3,0)</f>
        <v>Post</v>
      </c>
      <c r="L1146" s="1">
        <v>-3712.6791036999998</v>
      </c>
      <c r="M1146" s="4" t="e">
        <v>#N/A</v>
      </c>
    </row>
    <row r="1147" spans="1:13" x14ac:dyDescent="0.35">
      <c r="A1147" s="5" t="s">
        <v>659</v>
      </c>
      <c r="B1147" s="5" t="s">
        <v>35</v>
      </c>
      <c r="C1147" s="5"/>
      <c r="D1147" s="5"/>
      <c r="E1147" s="5" t="s">
        <v>101</v>
      </c>
      <c r="F1147" s="8" t="str">
        <f>VLOOKUP(E1147,Mapping!$A$1:$C$71,3,0)</f>
        <v>Competition Triviastar</v>
      </c>
      <c r="G1147" s="8" t="str">
        <f>VLOOKUP(E1147,Mapping!$A$2:$B$207,2,0)</f>
        <v>Competition Triviastar</v>
      </c>
      <c r="H1147" s="1" t="s">
        <v>658</v>
      </c>
      <c r="I1147" s="2">
        <v>44331</v>
      </c>
      <c r="J1147" s="126" t="str">
        <f>VLOOKUP(I1147,Mapping!$H$2:$I$215,2,0)</f>
        <v>Post</v>
      </c>
      <c r="K1147" s="127" t="str">
        <f>VLOOKUP(I1147,Mapping!$H$2:$J$215,3,0)</f>
        <v>Post</v>
      </c>
      <c r="L1147" s="1">
        <v>-4098.9072888999999</v>
      </c>
      <c r="M1147" s="4" t="e">
        <v>#N/A</v>
      </c>
    </row>
    <row r="1148" spans="1:13" x14ac:dyDescent="0.35">
      <c r="A1148" s="5" t="s">
        <v>659</v>
      </c>
      <c r="B1148" s="5" t="s">
        <v>35</v>
      </c>
      <c r="C1148" s="5"/>
      <c r="D1148" s="5"/>
      <c r="E1148" s="5" t="s">
        <v>101</v>
      </c>
      <c r="F1148" s="8" t="str">
        <f>VLOOKUP(E1148,Mapping!$A$1:$C$71,3,0)</f>
        <v>Competition Triviastar</v>
      </c>
      <c r="G1148" s="8" t="str">
        <f>VLOOKUP(E1148,Mapping!$A$2:$B$207,2,0)</f>
        <v>Competition Triviastar</v>
      </c>
      <c r="H1148" s="1" t="s">
        <v>658</v>
      </c>
      <c r="I1148" s="2">
        <v>44332</v>
      </c>
      <c r="J1148" s="126" t="str">
        <f>VLOOKUP(I1148,Mapping!$H$2:$I$215,2,0)</f>
        <v>Post</v>
      </c>
      <c r="K1148" s="127" t="str">
        <f>VLOOKUP(I1148,Mapping!$H$2:$J$215,3,0)</f>
        <v>Post</v>
      </c>
      <c r="L1148" s="1">
        <v>-3953.4649875999999</v>
      </c>
      <c r="M1148" s="4" t="e">
        <v>#N/A</v>
      </c>
    </row>
    <row r="1149" spans="1:13" x14ac:dyDescent="0.35">
      <c r="A1149" s="5" t="s">
        <v>659</v>
      </c>
      <c r="B1149" s="5" t="s">
        <v>35</v>
      </c>
      <c r="C1149" s="5"/>
      <c r="D1149" s="5"/>
      <c r="E1149" s="5" t="s">
        <v>101</v>
      </c>
      <c r="F1149" s="8" t="str">
        <f>VLOOKUP(E1149,Mapping!$A$1:$C$71,3,0)</f>
        <v>Competition Triviastar</v>
      </c>
      <c r="G1149" s="8" t="str">
        <f>VLOOKUP(E1149,Mapping!$A$2:$B$207,2,0)</f>
        <v>Competition Triviastar</v>
      </c>
      <c r="H1149" s="1" t="s">
        <v>658</v>
      </c>
      <c r="I1149" s="2">
        <v>44333</v>
      </c>
      <c r="J1149" s="126" t="str">
        <f>VLOOKUP(I1149,Mapping!$H$2:$I$215,2,0)</f>
        <v>Post</v>
      </c>
      <c r="K1149" s="127" t="str">
        <f>VLOOKUP(I1149,Mapping!$H$2:$J$215,3,0)</f>
        <v>Post</v>
      </c>
      <c r="L1149" s="1">
        <v>-3087.2252023000001</v>
      </c>
      <c r="M1149" s="4" t="e">
        <v>#N/A</v>
      </c>
    </row>
    <row r="1150" spans="1:13" x14ac:dyDescent="0.35">
      <c r="A1150" s="5" t="s">
        <v>659</v>
      </c>
      <c r="B1150" s="5" t="s">
        <v>35</v>
      </c>
      <c r="C1150" s="5"/>
      <c r="D1150" s="5"/>
      <c r="E1150" s="5" t="s">
        <v>101</v>
      </c>
      <c r="F1150" s="8" t="str">
        <f>VLOOKUP(E1150,Mapping!$A$1:$C$71,3,0)</f>
        <v>Competition Triviastar</v>
      </c>
      <c r="G1150" s="8" t="str">
        <f>VLOOKUP(E1150,Mapping!$A$2:$B$207,2,0)</f>
        <v>Competition Triviastar</v>
      </c>
      <c r="H1150" s="1" t="s">
        <v>658</v>
      </c>
      <c r="I1150" s="2">
        <v>44334</v>
      </c>
      <c r="J1150" s="126" t="str">
        <f>VLOOKUP(I1150,Mapping!$H$2:$I$215,2,0)</f>
        <v>Post</v>
      </c>
      <c r="K1150" s="127" t="str">
        <f>VLOOKUP(I1150,Mapping!$H$2:$J$215,3,0)</f>
        <v>Post</v>
      </c>
      <c r="L1150" s="1">
        <v>-3044.4072661999999</v>
      </c>
      <c r="M1150" s="4" t="e">
        <v>#N/A</v>
      </c>
    </row>
    <row r="1151" spans="1:13" x14ac:dyDescent="0.35">
      <c r="A1151" s="5" t="s">
        <v>659</v>
      </c>
      <c r="B1151" s="5" t="s">
        <v>35</v>
      </c>
      <c r="C1151" s="5"/>
      <c r="D1151" s="5"/>
      <c r="E1151" s="5" t="s">
        <v>101</v>
      </c>
      <c r="F1151" s="8" t="str">
        <f>VLOOKUP(E1151,Mapping!$A$1:$C$71,3,0)</f>
        <v>Competition Triviastar</v>
      </c>
      <c r="G1151" s="8" t="str">
        <f>VLOOKUP(E1151,Mapping!$A$2:$B$207,2,0)</f>
        <v>Competition Triviastar</v>
      </c>
      <c r="H1151" s="1" t="s">
        <v>658</v>
      </c>
      <c r="I1151" s="2">
        <v>44335</v>
      </c>
      <c r="J1151" s="126" t="str">
        <f>VLOOKUP(I1151,Mapping!$H$2:$I$215,2,0)</f>
        <v>Post</v>
      </c>
      <c r="K1151" s="127" t="str">
        <f>VLOOKUP(I1151,Mapping!$H$2:$J$215,3,0)</f>
        <v>Post</v>
      </c>
      <c r="L1151" s="1">
        <v>-3095.8928007</v>
      </c>
      <c r="M1151" s="4" t="e">
        <v>#N/A</v>
      </c>
    </row>
    <row r="1152" spans="1:13" x14ac:dyDescent="0.35">
      <c r="A1152" s="5" t="s">
        <v>659</v>
      </c>
      <c r="B1152" s="5" t="s">
        <v>35</v>
      </c>
      <c r="C1152" s="5"/>
      <c r="D1152" s="5"/>
      <c r="E1152" s="5" t="s">
        <v>101</v>
      </c>
      <c r="F1152" s="8" t="str">
        <f>VLOOKUP(E1152,Mapping!$A$1:$C$71,3,0)</f>
        <v>Competition Triviastar</v>
      </c>
      <c r="G1152" s="8" t="str">
        <f>VLOOKUP(E1152,Mapping!$A$2:$B$207,2,0)</f>
        <v>Competition Triviastar</v>
      </c>
      <c r="H1152" s="1" t="s">
        <v>658</v>
      </c>
      <c r="I1152" s="2">
        <v>44336</v>
      </c>
      <c r="J1152" s="126" t="str">
        <f>VLOOKUP(I1152,Mapping!$H$2:$I$215,2,0)</f>
        <v>Post</v>
      </c>
      <c r="K1152" s="127" t="str">
        <f>VLOOKUP(I1152,Mapping!$H$2:$J$215,3,0)</f>
        <v>Post</v>
      </c>
      <c r="L1152" s="1">
        <v>-2890.6440702999998</v>
      </c>
      <c r="M1152" s="4" t="e">
        <v>#N/A</v>
      </c>
    </row>
    <row r="1153" spans="1:13" x14ac:dyDescent="0.35">
      <c r="A1153" s="5" t="s">
        <v>659</v>
      </c>
      <c r="B1153" s="5" t="s">
        <v>35</v>
      </c>
      <c r="C1153" s="5"/>
      <c r="D1153" s="5"/>
      <c r="E1153" s="5" t="s">
        <v>101</v>
      </c>
      <c r="F1153" s="8" t="str">
        <f>VLOOKUP(E1153,Mapping!$A$1:$C$71,3,0)</f>
        <v>Competition Triviastar</v>
      </c>
      <c r="G1153" s="8" t="str">
        <f>VLOOKUP(E1153,Mapping!$A$2:$B$207,2,0)</f>
        <v>Competition Triviastar</v>
      </c>
      <c r="H1153" s="1" t="s">
        <v>658</v>
      </c>
      <c r="I1153" s="2">
        <v>44337</v>
      </c>
      <c r="J1153" s="126" t="str">
        <f>VLOOKUP(I1153,Mapping!$H$2:$I$215,2,0)</f>
        <v>Post</v>
      </c>
      <c r="K1153" s="127" t="str">
        <f>VLOOKUP(I1153,Mapping!$H$2:$J$215,3,0)</f>
        <v>Post</v>
      </c>
      <c r="L1153" s="1">
        <v>-2860.4808278999999</v>
      </c>
      <c r="M1153" s="4" t="e">
        <v>#N/A</v>
      </c>
    </row>
    <row r="1154" spans="1:13" x14ac:dyDescent="0.35">
      <c r="A1154" s="5" t="s">
        <v>659</v>
      </c>
      <c r="B1154" s="5" t="s">
        <v>35</v>
      </c>
      <c r="C1154" s="5"/>
      <c r="D1154" s="5"/>
      <c r="E1154" s="5" t="s">
        <v>101</v>
      </c>
      <c r="F1154" s="8" t="str">
        <f>VLOOKUP(E1154,Mapping!$A$1:$C$71,3,0)</f>
        <v>Competition Triviastar</v>
      </c>
      <c r="G1154" s="8" t="str">
        <f>VLOOKUP(E1154,Mapping!$A$2:$B$207,2,0)</f>
        <v>Competition Triviastar</v>
      </c>
      <c r="H1154" s="1" t="s">
        <v>658</v>
      </c>
      <c r="I1154" s="2">
        <v>44338</v>
      </c>
      <c r="J1154" s="126" t="str">
        <f>VLOOKUP(I1154,Mapping!$H$2:$I$215,2,0)</f>
        <v>Post</v>
      </c>
      <c r="K1154" s="127" t="str">
        <f>VLOOKUP(I1154,Mapping!$H$2:$J$215,3,0)</f>
        <v>Post</v>
      </c>
      <c r="L1154" s="1">
        <v>-2931.0350788999999</v>
      </c>
      <c r="M1154" s="4" t="e">
        <v>#N/A</v>
      </c>
    </row>
    <row r="1155" spans="1:13" x14ac:dyDescent="0.35">
      <c r="A1155" s="5" t="s">
        <v>659</v>
      </c>
      <c r="B1155" s="5" t="s">
        <v>35</v>
      </c>
      <c r="C1155" s="5"/>
      <c r="D1155" s="5"/>
      <c r="E1155" s="5" t="s">
        <v>101</v>
      </c>
      <c r="F1155" s="8" t="str">
        <f>VLOOKUP(E1155,Mapping!$A$1:$C$71,3,0)</f>
        <v>Competition Triviastar</v>
      </c>
      <c r="G1155" s="8" t="str">
        <f>VLOOKUP(E1155,Mapping!$A$2:$B$207,2,0)</f>
        <v>Competition Triviastar</v>
      </c>
      <c r="H1155" s="1" t="s">
        <v>658</v>
      </c>
      <c r="I1155" s="2">
        <v>44339</v>
      </c>
      <c r="J1155" s="126" t="str">
        <f>VLOOKUP(I1155,Mapping!$H$2:$I$215,2,0)</f>
        <v>Post</v>
      </c>
      <c r="K1155" s="127" t="str">
        <f>VLOOKUP(I1155,Mapping!$H$2:$J$215,3,0)</f>
        <v>Post</v>
      </c>
      <c r="L1155" s="1">
        <v>-3226.0801289000001</v>
      </c>
      <c r="M1155" s="4" t="e">
        <v>#N/A</v>
      </c>
    </row>
    <row r="1156" spans="1:13" x14ac:dyDescent="0.35">
      <c r="A1156" s="5" t="s">
        <v>659</v>
      </c>
      <c r="B1156" s="5" t="s">
        <v>35</v>
      </c>
      <c r="C1156" s="5"/>
      <c r="D1156" s="5"/>
      <c r="E1156" s="5" t="s">
        <v>101</v>
      </c>
      <c r="F1156" s="8" t="str">
        <f>VLOOKUP(E1156,Mapping!$A$1:$C$71,3,0)</f>
        <v>Competition Triviastar</v>
      </c>
      <c r="G1156" s="8" t="str">
        <f>VLOOKUP(E1156,Mapping!$A$2:$B$207,2,0)</f>
        <v>Competition Triviastar</v>
      </c>
      <c r="H1156" s="1" t="s">
        <v>658</v>
      </c>
      <c r="I1156" s="2">
        <v>44340</v>
      </c>
      <c r="J1156" s="126" t="str">
        <f>VLOOKUP(I1156,Mapping!$H$2:$I$215,2,0)</f>
        <v>Post</v>
      </c>
      <c r="K1156" s="127" t="str">
        <f>VLOOKUP(I1156,Mapping!$H$2:$J$215,3,0)</f>
        <v>Post</v>
      </c>
      <c r="L1156" s="1">
        <v>-2554.8613079000002</v>
      </c>
      <c r="M1156" s="4" t="e">
        <v>#N/A</v>
      </c>
    </row>
    <row r="1157" spans="1:13" x14ac:dyDescent="0.35">
      <c r="A1157" s="5" t="s">
        <v>659</v>
      </c>
      <c r="B1157" s="5" t="s">
        <v>35</v>
      </c>
      <c r="C1157" s="5"/>
      <c r="D1157" s="5"/>
      <c r="E1157" s="5" t="s">
        <v>101</v>
      </c>
      <c r="F1157" s="8" t="str">
        <f>VLOOKUP(E1157,Mapping!$A$1:$C$71,3,0)</f>
        <v>Competition Triviastar</v>
      </c>
      <c r="G1157" s="8" t="str">
        <f>VLOOKUP(E1157,Mapping!$A$2:$B$207,2,0)</f>
        <v>Competition Triviastar</v>
      </c>
      <c r="H1157" s="1" t="s">
        <v>658</v>
      </c>
      <c r="I1157" s="2">
        <v>44341</v>
      </c>
      <c r="J1157" s="126" t="str">
        <f>VLOOKUP(I1157,Mapping!$H$2:$I$215,2,0)</f>
        <v>Post</v>
      </c>
      <c r="K1157" s="127" t="str">
        <f>VLOOKUP(I1157,Mapping!$H$2:$J$215,3,0)</f>
        <v>Post</v>
      </c>
      <c r="L1157" s="1">
        <v>-2714.8651745000002</v>
      </c>
      <c r="M1157" s="4" t="e">
        <v>#N/A</v>
      </c>
    </row>
    <row r="1158" spans="1:13" x14ac:dyDescent="0.35">
      <c r="A1158" s="5" t="s">
        <v>659</v>
      </c>
      <c r="B1158" s="5" t="s">
        <v>35</v>
      </c>
      <c r="C1158" s="5"/>
      <c r="D1158" s="5"/>
      <c r="E1158" s="5" t="s">
        <v>101</v>
      </c>
      <c r="F1158" s="8" t="str">
        <f>VLOOKUP(E1158,Mapping!$A$1:$C$71,3,0)</f>
        <v>Competition Triviastar</v>
      </c>
      <c r="G1158" s="8" t="str">
        <f>VLOOKUP(E1158,Mapping!$A$2:$B$207,2,0)</f>
        <v>Competition Triviastar</v>
      </c>
      <c r="H1158" s="1" t="s">
        <v>658</v>
      </c>
      <c r="I1158" s="2">
        <v>44342</v>
      </c>
      <c r="J1158" s="126" t="str">
        <f>VLOOKUP(I1158,Mapping!$H$2:$I$215,2,0)</f>
        <v>Post</v>
      </c>
      <c r="K1158" s="127" t="str">
        <f>VLOOKUP(I1158,Mapping!$H$2:$J$215,3,0)</f>
        <v>Post</v>
      </c>
      <c r="L1158" s="1">
        <v>-2676.9010935000001</v>
      </c>
      <c r="M1158" s="4" t="e">
        <v>#N/A</v>
      </c>
    </row>
    <row r="1159" spans="1:13" x14ac:dyDescent="0.35">
      <c r="A1159" s="5" t="s">
        <v>659</v>
      </c>
      <c r="B1159" s="5" t="s">
        <v>35</v>
      </c>
      <c r="C1159" s="5"/>
      <c r="D1159" s="5"/>
      <c r="E1159" s="5" t="s">
        <v>101</v>
      </c>
      <c r="F1159" s="8" t="str">
        <f>VLOOKUP(E1159,Mapping!$A$1:$C$71,3,0)</f>
        <v>Competition Triviastar</v>
      </c>
      <c r="G1159" s="8" t="str">
        <f>VLOOKUP(E1159,Mapping!$A$2:$B$207,2,0)</f>
        <v>Competition Triviastar</v>
      </c>
      <c r="H1159" s="1" t="s">
        <v>658</v>
      </c>
      <c r="I1159" s="2">
        <v>44343</v>
      </c>
      <c r="J1159" s="126" t="str">
        <f>VLOOKUP(I1159,Mapping!$H$2:$I$215,2,0)</f>
        <v>Post</v>
      </c>
      <c r="K1159" s="127" t="str">
        <f>VLOOKUP(I1159,Mapping!$H$2:$J$215,3,0)</f>
        <v>Post</v>
      </c>
      <c r="L1159" s="1">
        <v>-2677.5945013999999</v>
      </c>
      <c r="M1159" s="4" t="e">
        <v>#N/A</v>
      </c>
    </row>
    <row r="1160" spans="1:13" x14ac:dyDescent="0.35">
      <c r="A1160" s="5" t="s">
        <v>659</v>
      </c>
      <c r="B1160" s="5" t="s">
        <v>35</v>
      </c>
      <c r="C1160" s="5"/>
      <c r="D1160" s="5"/>
      <c r="E1160" s="5" t="s">
        <v>101</v>
      </c>
      <c r="F1160" s="8" t="str">
        <f>VLOOKUP(E1160,Mapping!$A$1:$C$71,3,0)</f>
        <v>Competition Triviastar</v>
      </c>
      <c r="G1160" s="8" t="str">
        <f>VLOOKUP(E1160,Mapping!$A$2:$B$207,2,0)</f>
        <v>Competition Triviastar</v>
      </c>
      <c r="H1160" s="1" t="s">
        <v>658</v>
      </c>
      <c r="I1160" s="2">
        <v>44344</v>
      </c>
      <c r="J1160" s="126" t="str">
        <f>VLOOKUP(I1160,Mapping!$H$2:$I$215,2,0)</f>
        <v>Post</v>
      </c>
      <c r="K1160" s="127" t="str">
        <f>VLOOKUP(I1160,Mapping!$H$2:$J$215,3,0)</f>
        <v>Post</v>
      </c>
      <c r="L1160" s="1">
        <v>-2528.1651047</v>
      </c>
      <c r="M1160" s="4" t="e">
        <v>#N/A</v>
      </c>
    </row>
    <row r="1161" spans="1:13" x14ac:dyDescent="0.35">
      <c r="A1161" s="5" t="s">
        <v>659</v>
      </c>
      <c r="B1161" s="5" t="s">
        <v>35</v>
      </c>
      <c r="C1161" s="5"/>
      <c r="D1161" s="5"/>
      <c r="E1161" s="5" t="s">
        <v>101</v>
      </c>
      <c r="F1161" s="8" t="str">
        <f>VLOOKUP(E1161,Mapping!$A$1:$C$71,3,0)</f>
        <v>Competition Triviastar</v>
      </c>
      <c r="G1161" s="8" t="str">
        <f>VLOOKUP(E1161,Mapping!$A$2:$B$207,2,0)</f>
        <v>Competition Triviastar</v>
      </c>
      <c r="H1161" s="1" t="s">
        <v>658</v>
      </c>
      <c r="I1161" s="2">
        <v>44345</v>
      </c>
      <c r="J1161" s="126" t="str">
        <f>VLOOKUP(I1161,Mapping!$H$2:$I$215,2,0)</f>
        <v>Post</v>
      </c>
      <c r="K1161" s="127" t="str">
        <f>VLOOKUP(I1161,Mapping!$H$2:$J$215,3,0)</f>
        <v>Post</v>
      </c>
      <c r="L1161" s="1">
        <v>-2422.5937561000001</v>
      </c>
      <c r="M1161" s="4" t="e">
        <v>#N/A</v>
      </c>
    </row>
    <row r="1162" spans="1:13" x14ac:dyDescent="0.35">
      <c r="A1162" s="5" t="s">
        <v>659</v>
      </c>
      <c r="B1162" s="5" t="s">
        <v>35</v>
      </c>
      <c r="C1162" s="5"/>
      <c r="D1162" s="5"/>
      <c r="E1162" s="5" t="s">
        <v>101</v>
      </c>
      <c r="F1162" s="8" t="str">
        <f>VLOOKUP(E1162,Mapping!$A$1:$C$71,3,0)</f>
        <v>Competition Triviastar</v>
      </c>
      <c r="G1162" s="8" t="str">
        <f>VLOOKUP(E1162,Mapping!$A$2:$B$207,2,0)</f>
        <v>Competition Triviastar</v>
      </c>
      <c r="H1162" s="1" t="s">
        <v>658</v>
      </c>
      <c r="I1162" s="2">
        <v>44346</v>
      </c>
      <c r="J1162" s="126" t="str">
        <f>VLOOKUP(I1162,Mapping!$H$2:$I$215,2,0)</f>
        <v>Post</v>
      </c>
      <c r="K1162" s="127" t="str">
        <f>VLOOKUP(I1162,Mapping!$H$2:$J$215,3,0)</f>
        <v>Post</v>
      </c>
      <c r="L1162" s="1">
        <v>-2623.1619833</v>
      </c>
      <c r="M1162" s="4" t="e">
        <v>#N/A</v>
      </c>
    </row>
    <row r="1163" spans="1:13" x14ac:dyDescent="0.35">
      <c r="A1163" s="5" t="s">
        <v>659</v>
      </c>
      <c r="B1163" s="5" t="s">
        <v>35</v>
      </c>
      <c r="C1163" s="5"/>
      <c r="D1163" s="5"/>
      <c r="E1163" s="5" t="s">
        <v>101</v>
      </c>
      <c r="F1163" s="8" t="str">
        <f>VLOOKUP(E1163,Mapping!$A$1:$C$71,3,0)</f>
        <v>Competition Triviastar</v>
      </c>
      <c r="G1163" s="8" t="str">
        <f>VLOOKUP(E1163,Mapping!$A$2:$B$207,2,0)</f>
        <v>Competition Triviastar</v>
      </c>
      <c r="H1163" s="1" t="s">
        <v>658</v>
      </c>
      <c r="I1163" s="2">
        <v>44347</v>
      </c>
      <c r="J1163" s="126" t="str">
        <f>VLOOKUP(I1163,Mapping!$H$2:$I$215,2,0)</f>
        <v>Post</v>
      </c>
      <c r="K1163" s="127" t="str">
        <f>VLOOKUP(I1163,Mapping!$H$2:$J$215,3,0)</f>
        <v>Post</v>
      </c>
      <c r="L1163" s="1">
        <v>-2207.1172596000001</v>
      </c>
      <c r="M1163" s="4" t="e">
        <v>#N/A</v>
      </c>
    </row>
    <row r="1164" spans="1:13" x14ac:dyDescent="0.35">
      <c r="A1164" s="5" t="s">
        <v>659</v>
      </c>
      <c r="B1164" s="5" t="s">
        <v>35</v>
      </c>
      <c r="C1164" s="5"/>
      <c r="D1164" s="5"/>
      <c r="E1164" s="5" t="s">
        <v>101</v>
      </c>
      <c r="F1164" s="8" t="str">
        <f>VLOOKUP(E1164,Mapping!$A$1:$C$71,3,0)</f>
        <v>Competition Triviastar</v>
      </c>
      <c r="G1164" s="8" t="str">
        <f>VLOOKUP(E1164,Mapping!$A$2:$B$207,2,0)</f>
        <v>Competition Triviastar</v>
      </c>
      <c r="H1164" s="1" t="s">
        <v>658</v>
      </c>
      <c r="I1164" s="2">
        <v>44348</v>
      </c>
      <c r="J1164" s="126" t="str">
        <f>VLOOKUP(I1164,Mapping!$H$2:$I$215,2,0)</f>
        <v>Post</v>
      </c>
      <c r="K1164" s="127" t="str">
        <f>VLOOKUP(I1164,Mapping!$H$2:$J$215,3,0)</f>
        <v>Post</v>
      </c>
      <c r="L1164" s="1">
        <v>-2296.6160045000001</v>
      </c>
      <c r="M1164" s="4" t="e">
        <v>#N/A</v>
      </c>
    </row>
    <row r="1165" spans="1:13" x14ac:dyDescent="0.35">
      <c r="A1165" s="5" t="s">
        <v>659</v>
      </c>
      <c r="B1165" s="5" t="s">
        <v>35</v>
      </c>
      <c r="C1165" s="5"/>
      <c r="D1165" s="5"/>
      <c r="E1165" s="5" t="s">
        <v>101</v>
      </c>
      <c r="F1165" s="8" t="str">
        <f>VLOOKUP(E1165,Mapping!$A$1:$C$71,3,0)</f>
        <v>Competition Triviastar</v>
      </c>
      <c r="G1165" s="8" t="str">
        <f>VLOOKUP(E1165,Mapping!$A$2:$B$207,2,0)</f>
        <v>Competition Triviastar</v>
      </c>
      <c r="H1165" s="1" t="s">
        <v>658</v>
      </c>
      <c r="I1165" s="2">
        <v>44349</v>
      </c>
      <c r="J1165" s="126" t="str">
        <f>VLOOKUP(I1165,Mapping!$H$2:$I$215,2,0)</f>
        <v>Post</v>
      </c>
      <c r="K1165" s="127" t="str">
        <f>VLOOKUP(I1165,Mapping!$H$2:$J$215,3,0)</f>
        <v>Post</v>
      </c>
      <c r="L1165" s="1">
        <v>-2714.2724530999999</v>
      </c>
      <c r="M1165" s="4" t="e">
        <v>#N/A</v>
      </c>
    </row>
    <row r="1166" spans="1:13" x14ac:dyDescent="0.35">
      <c r="A1166" s="5" t="s">
        <v>659</v>
      </c>
      <c r="B1166" s="5" t="s">
        <v>35</v>
      </c>
      <c r="C1166" s="5"/>
      <c r="D1166" s="5"/>
      <c r="E1166" s="5" t="s">
        <v>101</v>
      </c>
      <c r="F1166" s="8" t="str">
        <f>VLOOKUP(E1166,Mapping!$A$1:$C$71,3,0)</f>
        <v>Competition Triviastar</v>
      </c>
      <c r="G1166" s="8" t="str">
        <f>VLOOKUP(E1166,Mapping!$A$2:$B$207,2,0)</f>
        <v>Competition Triviastar</v>
      </c>
      <c r="H1166" s="1" t="s">
        <v>658</v>
      </c>
      <c r="I1166" s="2">
        <v>44350</v>
      </c>
      <c r="J1166" s="126" t="str">
        <f>VLOOKUP(I1166,Mapping!$H$2:$I$215,2,0)</f>
        <v>Post</v>
      </c>
      <c r="K1166" s="127" t="str">
        <f>VLOOKUP(I1166,Mapping!$H$2:$J$215,3,0)</f>
        <v>Post</v>
      </c>
      <c r="L1166" s="1">
        <v>-2717.4040524000002</v>
      </c>
      <c r="M1166" s="4" t="e">
        <v>#N/A</v>
      </c>
    </row>
    <row r="1167" spans="1:13" x14ac:dyDescent="0.35">
      <c r="A1167" s="5" t="s">
        <v>659</v>
      </c>
      <c r="B1167" s="5" t="s">
        <v>35</v>
      </c>
      <c r="C1167" s="5"/>
      <c r="D1167" s="5"/>
      <c r="E1167" s="5" t="s">
        <v>101</v>
      </c>
      <c r="F1167" s="8" t="str">
        <f>VLOOKUP(E1167,Mapping!$A$1:$C$71,3,0)</f>
        <v>Competition Triviastar</v>
      </c>
      <c r="G1167" s="8" t="str">
        <f>VLOOKUP(E1167,Mapping!$A$2:$B$207,2,0)</f>
        <v>Competition Triviastar</v>
      </c>
      <c r="H1167" s="1" t="s">
        <v>658</v>
      </c>
      <c r="I1167" s="2">
        <v>44351</v>
      </c>
      <c r="J1167" s="126" t="str">
        <f>VLOOKUP(I1167,Mapping!$H$2:$I$215,2,0)</f>
        <v>Post</v>
      </c>
      <c r="K1167" s="127" t="str">
        <f>VLOOKUP(I1167,Mapping!$H$2:$J$215,3,0)</f>
        <v>Post</v>
      </c>
      <c r="L1167" s="1">
        <v>-3025.7841689000002</v>
      </c>
      <c r="M1167" s="4" t="e">
        <v>#N/A</v>
      </c>
    </row>
    <row r="1168" spans="1:13" x14ac:dyDescent="0.35">
      <c r="A1168" s="5" t="s">
        <v>659</v>
      </c>
      <c r="B1168" s="5" t="s">
        <v>35</v>
      </c>
      <c r="C1168" s="5"/>
      <c r="D1168" s="5"/>
      <c r="E1168" s="5" t="s">
        <v>101</v>
      </c>
      <c r="F1168" s="8" t="str">
        <f>VLOOKUP(E1168,Mapping!$A$1:$C$71,3,0)</f>
        <v>Competition Triviastar</v>
      </c>
      <c r="G1168" s="8" t="str">
        <f>VLOOKUP(E1168,Mapping!$A$2:$B$207,2,0)</f>
        <v>Competition Triviastar</v>
      </c>
      <c r="H1168" s="1" t="s">
        <v>658</v>
      </c>
      <c r="I1168" s="2">
        <v>44352</v>
      </c>
      <c r="J1168" s="126" t="str">
        <f>VLOOKUP(I1168,Mapping!$H$2:$I$215,2,0)</f>
        <v>Post</v>
      </c>
      <c r="K1168" s="127" t="str">
        <f>VLOOKUP(I1168,Mapping!$H$2:$J$215,3,0)</f>
        <v>Post</v>
      </c>
      <c r="L1168" s="1">
        <v>-2740.3141733000002</v>
      </c>
      <c r="M1168" s="4" t="e">
        <v>#N/A</v>
      </c>
    </row>
    <row r="1169" spans="1:13" x14ac:dyDescent="0.35">
      <c r="A1169" s="5" t="s">
        <v>659</v>
      </c>
      <c r="B1169" s="5" t="s">
        <v>35</v>
      </c>
      <c r="C1169" s="5"/>
      <c r="D1169" s="5"/>
      <c r="E1169" s="5" t="s">
        <v>101</v>
      </c>
      <c r="F1169" s="8" t="str">
        <f>VLOOKUP(E1169,Mapping!$A$1:$C$71,3,0)</f>
        <v>Competition Triviastar</v>
      </c>
      <c r="G1169" s="8" t="str">
        <f>VLOOKUP(E1169,Mapping!$A$2:$B$207,2,0)</f>
        <v>Competition Triviastar</v>
      </c>
      <c r="H1169" s="1" t="s">
        <v>658</v>
      </c>
      <c r="I1169" s="2">
        <v>44353</v>
      </c>
      <c r="J1169" s="126" t="str">
        <f>VLOOKUP(I1169,Mapping!$H$2:$I$215,2,0)</f>
        <v>Post</v>
      </c>
      <c r="K1169" s="127" t="str">
        <f>VLOOKUP(I1169,Mapping!$H$2:$J$215,3,0)</f>
        <v>Post</v>
      </c>
      <c r="L1169" s="1">
        <v>-2577.8006538</v>
      </c>
      <c r="M1169" s="4" t="e">
        <v>#N/A</v>
      </c>
    </row>
    <row r="1170" spans="1:13" x14ac:dyDescent="0.35">
      <c r="A1170" s="5" t="s">
        <v>659</v>
      </c>
      <c r="B1170" s="5" t="s">
        <v>35</v>
      </c>
      <c r="C1170" s="5"/>
      <c r="D1170" s="5"/>
      <c r="E1170" s="5" t="s">
        <v>101</v>
      </c>
      <c r="F1170" s="8" t="str">
        <f>VLOOKUP(E1170,Mapping!$A$1:$C$71,3,0)</f>
        <v>Competition Triviastar</v>
      </c>
      <c r="G1170" s="8" t="str">
        <f>VLOOKUP(E1170,Mapping!$A$2:$B$207,2,0)</f>
        <v>Competition Triviastar</v>
      </c>
      <c r="H1170" s="1" t="s">
        <v>658</v>
      </c>
      <c r="I1170" s="2">
        <v>44354</v>
      </c>
      <c r="J1170" s="126" t="str">
        <f>VLOOKUP(I1170,Mapping!$H$2:$I$215,2,0)</f>
        <v>Post</v>
      </c>
      <c r="K1170" s="127" t="str">
        <f>VLOOKUP(I1170,Mapping!$H$2:$J$215,3,0)</f>
        <v>Post</v>
      </c>
      <c r="L1170" s="1">
        <v>-2054.8235774</v>
      </c>
      <c r="M1170" s="4" t="e">
        <v>#N/A</v>
      </c>
    </row>
    <row r="1171" spans="1:13" x14ac:dyDescent="0.35">
      <c r="A1171" s="5" t="s">
        <v>659</v>
      </c>
      <c r="B1171" s="5" t="s">
        <v>35</v>
      </c>
      <c r="C1171" s="5"/>
      <c r="D1171" s="5"/>
      <c r="E1171" s="5" t="s">
        <v>101</v>
      </c>
      <c r="F1171" s="8" t="str">
        <f>VLOOKUP(E1171,Mapping!$A$1:$C$71,3,0)</f>
        <v>Competition Triviastar</v>
      </c>
      <c r="G1171" s="8" t="str">
        <f>VLOOKUP(E1171,Mapping!$A$2:$B$207,2,0)</f>
        <v>Competition Triviastar</v>
      </c>
      <c r="H1171" s="1" t="s">
        <v>658</v>
      </c>
      <c r="I1171" s="2">
        <v>44355</v>
      </c>
      <c r="J1171" s="126" t="str">
        <f>VLOOKUP(I1171,Mapping!$H$2:$I$215,2,0)</f>
        <v>Post</v>
      </c>
      <c r="K1171" s="127" t="str">
        <f>VLOOKUP(I1171,Mapping!$H$2:$J$215,3,0)</f>
        <v>Post</v>
      </c>
      <c r="L1171" s="1">
        <v>-2389.9046982</v>
      </c>
      <c r="M1171" s="4" t="e">
        <v>#N/A</v>
      </c>
    </row>
    <row r="1172" spans="1:13" x14ac:dyDescent="0.35">
      <c r="A1172" s="5" t="s">
        <v>659</v>
      </c>
      <c r="B1172" s="5" t="s">
        <v>35</v>
      </c>
      <c r="C1172" s="5"/>
      <c r="D1172" s="5"/>
      <c r="E1172" s="5" t="s">
        <v>101</v>
      </c>
      <c r="F1172" s="8" t="str">
        <f>VLOOKUP(E1172,Mapping!$A$1:$C$71,3,0)</f>
        <v>Competition Triviastar</v>
      </c>
      <c r="G1172" s="8" t="str">
        <f>VLOOKUP(E1172,Mapping!$A$2:$B$207,2,0)</f>
        <v>Competition Triviastar</v>
      </c>
      <c r="H1172" s="1" t="s">
        <v>658</v>
      </c>
      <c r="I1172" s="2">
        <v>44356</v>
      </c>
      <c r="J1172" s="126" t="str">
        <f>VLOOKUP(I1172,Mapping!$H$2:$I$215,2,0)</f>
        <v>Post</v>
      </c>
      <c r="K1172" s="127" t="str">
        <f>VLOOKUP(I1172,Mapping!$H$2:$J$215,3,0)</f>
        <v>Post</v>
      </c>
      <c r="L1172" s="1">
        <v>-2627.906242</v>
      </c>
      <c r="M1172" s="4" t="e">
        <v>#N/A</v>
      </c>
    </row>
    <row r="1173" spans="1:13" x14ac:dyDescent="0.35">
      <c r="A1173" s="5" t="s">
        <v>659</v>
      </c>
      <c r="B1173" s="5" t="s">
        <v>35</v>
      </c>
      <c r="C1173" s="5"/>
      <c r="D1173" s="5"/>
      <c r="E1173" s="5" t="s">
        <v>101</v>
      </c>
      <c r="F1173" s="8" t="str">
        <f>VLOOKUP(E1173,Mapping!$A$1:$C$71,3,0)</f>
        <v>Competition Triviastar</v>
      </c>
      <c r="G1173" s="8" t="str">
        <f>VLOOKUP(E1173,Mapping!$A$2:$B$207,2,0)</f>
        <v>Competition Triviastar</v>
      </c>
      <c r="H1173" s="1" t="s">
        <v>658</v>
      </c>
      <c r="I1173" s="2">
        <v>44357</v>
      </c>
      <c r="J1173" s="126" t="str">
        <f>VLOOKUP(I1173,Mapping!$H$2:$I$215,2,0)</f>
        <v>Post</v>
      </c>
      <c r="K1173" s="127" t="str">
        <f>VLOOKUP(I1173,Mapping!$H$2:$J$215,3,0)</f>
        <v>Post</v>
      </c>
      <c r="L1173" s="1">
        <v>-2654.2776041000002</v>
      </c>
      <c r="M1173" s="4" t="e">
        <v>#N/A</v>
      </c>
    </row>
    <row r="1174" spans="1:13" x14ac:dyDescent="0.35">
      <c r="A1174" s="5" t="s">
        <v>659</v>
      </c>
      <c r="B1174" s="5" t="s">
        <v>35</v>
      </c>
      <c r="C1174" s="5"/>
      <c r="D1174" s="5"/>
      <c r="E1174" s="5" t="s">
        <v>101</v>
      </c>
      <c r="F1174" s="8" t="str">
        <f>VLOOKUP(E1174,Mapping!$A$1:$C$71,3,0)</f>
        <v>Competition Triviastar</v>
      </c>
      <c r="G1174" s="8" t="str">
        <f>VLOOKUP(E1174,Mapping!$A$2:$B$207,2,0)</f>
        <v>Competition Triviastar</v>
      </c>
      <c r="H1174" s="1" t="s">
        <v>658</v>
      </c>
      <c r="I1174" s="2">
        <v>44358</v>
      </c>
      <c r="J1174" s="126" t="str">
        <f>VLOOKUP(I1174,Mapping!$H$2:$I$215,2,0)</f>
        <v>Post</v>
      </c>
      <c r="K1174" s="127" t="str">
        <f>VLOOKUP(I1174,Mapping!$H$2:$J$215,3,0)</f>
        <v>Post</v>
      </c>
      <c r="L1174" s="1">
        <v>-2204.6458788</v>
      </c>
      <c r="M1174" s="4" t="e">
        <v>#N/A</v>
      </c>
    </row>
    <row r="1175" spans="1:13" x14ac:dyDescent="0.35">
      <c r="A1175" s="5" t="s">
        <v>659</v>
      </c>
      <c r="B1175" s="5" t="s">
        <v>35</v>
      </c>
      <c r="C1175" s="5"/>
      <c r="D1175" s="5"/>
      <c r="E1175" s="5" t="s">
        <v>101</v>
      </c>
      <c r="F1175" s="8" t="str">
        <f>VLOOKUP(E1175,Mapping!$A$1:$C$71,3,0)</f>
        <v>Competition Triviastar</v>
      </c>
      <c r="G1175" s="8" t="str">
        <f>VLOOKUP(E1175,Mapping!$A$2:$B$207,2,0)</f>
        <v>Competition Triviastar</v>
      </c>
      <c r="H1175" s="1" t="s">
        <v>658</v>
      </c>
      <c r="I1175" s="2">
        <v>44359</v>
      </c>
      <c r="J1175" s="126" t="str">
        <f>VLOOKUP(I1175,Mapping!$H$2:$I$215,2,0)</f>
        <v>Post</v>
      </c>
      <c r="K1175" s="127" t="str">
        <f>VLOOKUP(I1175,Mapping!$H$2:$J$215,3,0)</f>
        <v>Post</v>
      </c>
      <c r="L1175" s="1">
        <v>-2129.1578546000001</v>
      </c>
      <c r="M1175" s="4" t="e">
        <v>#N/A</v>
      </c>
    </row>
    <row r="1176" spans="1:13" x14ac:dyDescent="0.35">
      <c r="A1176" s="5" t="s">
        <v>659</v>
      </c>
      <c r="B1176" s="5" t="s">
        <v>35</v>
      </c>
      <c r="C1176" s="5"/>
      <c r="D1176" s="5"/>
      <c r="E1176" s="5" t="s">
        <v>101</v>
      </c>
      <c r="F1176" s="8" t="str">
        <f>VLOOKUP(E1176,Mapping!$A$1:$C$71,3,0)</f>
        <v>Competition Triviastar</v>
      </c>
      <c r="G1176" s="8" t="str">
        <f>VLOOKUP(E1176,Mapping!$A$2:$B$207,2,0)</f>
        <v>Competition Triviastar</v>
      </c>
      <c r="H1176" s="1" t="s">
        <v>658</v>
      </c>
      <c r="I1176" s="2">
        <v>44360</v>
      </c>
      <c r="J1176" s="126" t="str">
        <f>VLOOKUP(I1176,Mapping!$H$2:$I$215,2,0)</f>
        <v>Post</v>
      </c>
      <c r="K1176" s="127" t="str">
        <f>VLOOKUP(I1176,Mapping!$H$2:$J$215,3,0)</f>
        <v>Post</v>
      </c>
      <c r="L1176" s="1">
        <v>-2112.1812902000001</v>
      </c>
      <c r="M1176" s="4" t="e">
        <v>#N/A</v>
      </c>
    </row>
    <row r="1177" spans="1:13" x14ac:dyDescent="0.35">
      <c r="A1177" s="5" t="s">
        <v>659</v>
      </c>
      <c r="B1177" s="5" t="s">
        <v>35</v>
      </c>
      <c r="C1177" s="5"/>
      <c r="D1177" s="5"/>
      <c r="E1177" s="5" t="s">
        <v>101</v>
      </c>
      <c r="F1177" s="8" t="str">
        <f>VLOOKUP(E1177,Mapping!$A$1:$C$71,3,0)</f>
        <v>Competition Triviastar</v>
      </c>
      <c r="G1177" s="8" t="str">
        <f>VLOOKUP(E1177,Mapping!$A$2:$B$207,2,0)</f>
        <v>Competition Triviastar</v>
      </c>
      <c r="H1177" s="1" t="s">
        <v>658</v>
      </c>
      <c r="I1177" s="2">
        <v>44361</v>
      </c>
      <c r="J1177" s="126" t="str">
        <f>VLOOKUP(I1177,Mapping!$H$2:$I$215,2,0)</f>
        <v>Post</v>
      </c>
      <c r="K1177" s="127" t="str">
        <f>VLOOKUP(I1177,Mapping!$H$2:$J$215,3,0)</f>
        <v>Post</v>
      </c>
      <c r="L1177" s="1">
        <v>-1583.9299414</v>
      </c>
      <c r="M1177" s="4" t="e">
        <v>#N/A</v>
      </c>
    </row>
    <row r="1178" spans="1:13" x14ac:dyDescent="0.35">
      <c r="A1178" s="5" t="s">
        <v>659</v>
      </c>
      <c r="B1178" s="5" t="s">
        <v>35</v>
      </c>
      <c r="C1178" s="5"/>
      <c r="D1178" s="5"/>
      <c r="E1178" s="5" t="s">
        <v>101</v>
      </c>
      <c r="F1178" s="8" t="str">
        <f>VLOOKUP(E1178,Mapping!$A$1:$C$71,3,0)</f>
        <v>Competition Triviastar</v>
      </c>
      <c r="G1178" s="8" t="str">
        <f>VLOOKUP(E1178,Mapping!$A$2:$B$207,2,0)</f>
        <v>Competition Triviastar</v>
      </c>
      <c r="H1178" s="1" t="s">
        <v>658</v>
      </c>
      <c r="I1178" s="2">
        <v>44362</v>
      </c>
      <c r="J1178" s="126" t="str">
        <f>VLOOKUP(I1178,Mapping!$H$2:$I$215,2,0)</f>
        <v>Post</v>
      </c>
      <c r="K1178" s="127" t="str">
        <f>VLOOKUP(I1178,Mapping!$H$2:$J$215,3,0)</f>
        <v>Post</v>
      </c>
      <c r="L1178" s="1">
        <v>-1683.6466545999999</v>
      </c>
      <c r="M1178" s="4" t="e">
        <v>#N/A</v>
      </c>
    </row>
    <row r="1179" spans="1:13" x14ac:dyDescent="0.35">
      <c r="A1179" s="5" t="s">
        <v>659</v>
      </c>
      <c r="B1179" s="5" t="s">
        <v>35</v>
      </c>
      <c r="C1179" s="5"/>
      <c r="D1179" s="5"/>
      <c r="E1179" s="5" t="s">
        <v>101</v>
      </c>
      <c r="F1179" s="8" t="str">
        <f>VLOOKUP(E1179,Mapping!$A$1:$C$71,3,0)</f>
        <v>Competition Triviastar</v>
      </c>
      <c r="G1179" s="8" t="str">
        <f>VLOOKUP(E1179,Mapping!$A$2:$B$207,2,0)</f>
        <v>Competition Triviastar</v>
      </c>
      <c r="H1179" s="1" t="s">
        <v>658</v>
      </c>
      <c r="I1179" s="2">
        <v>44363</v>
      </c>
      <c r="J1179" s="126" t="str">
        <f>VLOOKUP(I1179,Mapping!$H$2:$I$215,2,0)</f>
        <v>Post</v>
      </c>
      <c r="K1179" s="127" t="str">
        <f>VLOOKUP(I1179,Mapping!$H$2:$J$215,3,0)</f>
        <v>Post</v>
      </c>
      <c r="L1179" s="1">
        <v>-1534.3188161999999</v>
      </c>
      <c r="M1179" s="4" t="e">
        <v>#N/A</v>
      </c>
    </row>
    <row r="1180" spans="1:13" x14ac:dyDescent="0.35">
      <c r="A1180" s="5" t="s">
        <v>659</v>
      </c>
      <c r="B1180" s="5" t="s">
        <v>35</v>
      </c>
      <c r="C1180" s="5"/>
      <c r="D1180" s="5"/>
      <c r="E1180" s="5" t="s">
        <v>101</v>
      </c>
      <c r="F1180" s="8" t="str">
        <f>VLOOKUP(E1180,Mapping!$A$1:$C$71,3,0)</f>
        <v>Competition Triviastar</v>
      </c>
      <c r="G1180" s="8" t="str">
        <f>VLOOKUP(E1180,Mapping!$A$2:$B$207,2,0)</f>
        <v>Competition Triviastar</v>
      </c>
      <c r="H1180" s="1" t="s">
        <v>658</v>
      </c>
      <c r="I1180" s="2">
        <v>44364</v>
      </c>
      <c r="J1180" s="126" t="str">
        <f>VLOOKUP(I1180,Mapping!$H$2:$I$215,2,0)</f>
        <v>Post</v>
      </c>
      <c r="K1180" s="127" t="str">
        <f>VLOOKUP(I1180,Mapping!$H$2:$J$215,3,0)</f>
        <v>Post</v>
      </c>
      <c r="L1180" s="1">
        <v>-1224.6201315999999</v>
      </c>
      <c r="M1180" s="4" t="e">
        <v>#N/A</v>
      </c>
    </row>
    <row r="1181" spans="1:13" x14ac:dyDescent="0.35">
      <c r="A1181" s="5" t="s">
        <v>659</v>
      </c>
      <c r="B1181" s="5" t="s">
        <v>35</v>
      </c>
      <c r="C1181" s="5"/>
      <c r="D1181" s="5"/>
      <c r="E1181" s="5" t="s">
        <v>101</v>
      </c>
      <c r="F1181" s="8" t="str">
        <f>VLOOKUP(E1181,Mapping!$A$1:$C$71,3,0)</f>
        <v>Competition Triviastar</v>
      </c>
      <c r="G1181" s="8" t="str">
        <f>VLOOKUP(E1181,Mapping!$A$2:$B$207,2,0)</f>
        <v>Competition Triviastar</v>
      </c>
      <c r="H1181" s="1" t="s">
        <v>658</v>
      </c>
      <c r="I1181" s="2">
        <v>44365</v>
      </c>
      <c r="J1181" s="126" t="str">
        <f>VLOOKUP(I1181,Mapping!$H$2:$I$215,2,0)</f>
        <v>Post</v>
      </c>
      <c r="K1181" s="127" t="str">
        <f>VLOOKUP(I1181,Mapping!$H$2:$J$215,3,0)</f>
        <v>Post</v>
      </c>
      <c r="L1181" s="1">
        <v>-979.53128419999996</v>
      </c>
      <c r="M1181" s="4" t="e">
        <v>#N/A</v>
      </c>
    </row>
    <row r="1182" spans="1:13" x14ac:dyDescent="0.35">
      <c r="A1182" s="5" t="s">
        <v>659</v>
      </c>
      <c r="B1182" s="5" t="s">
        <v>35</v>
      </c>
      <c r="C1182" s="5"/>
      <c r="D1182" s="5"/>
      <c r="E1182" s="5" t="s">
        <v>101</v>
      </c>
      <c r="F1182" s="8" t="str">
        <f>VLOOKUP(E1182,Mapping!$A$1:$C$71,3,0)</f>
        <v>Competition Triviastar</v>
      </c>
      <c r="G1182" s="8" t="str">
        <f>VLOOKUP(E1182,Mapping!$A$2:$B$207,2,0)</f>
        <v>Competition Triviastar</v>
      </c>
      <c r="H1182" s="1" t="s">
        <v>658</v>
      </c>
      <c r="I1182" s="2">
        <v>44366</v>
      </c>
      <c r="J1182" s="126" t="str">
        <f>VLOOKUP(I1182,Mapping!$H$2:$I$215,2,0)</f>
        <v>Post</v>
      </c>
      <c r="K1182" s="127" t="str">
        <f>VLOOKUP(I1182,Mapping!$H$2:$J$215,3,0)</f>
        <v>Post</v>
      </c>
      <c r="L1182" s="1">
        <v>-1194.4578861</v>
      </c>
      <c r="M1182" s="4" t="e">
        <v>#N/A</v>
      </c>
    </row>
    <row r="1183" spans="1:13" x14ac:dyDescent="0.35">
      <c r="A1183" s="5" t="s">
        <v>659</v>
      </c>
      <c r="B1183" s="5" t="s">
        <v>35</v>
      </c>
      <c r="C1183" s="5"/>
      <c r="D1183" s="5"/>
      <c r="E1183" s="5" t="s">
        <v>101</v>
      </c>
      <c r="F1183" s="8" t="str">
        <f>VLOOKUP(E1183,Mapping!$A$1:$C$71,3,0)</f>
        <v>Competition Triviastar</v>
      </c>
      <c r="G1183" s="8" t="str">
        <f>VLOOKUP(E1183,Mapping!$A$2:$B$207,2,0)</f>
        <v>Competition Triviastar</v>
      </c>
      <c r="H1183" s="1" t="s">
        <v>658</v>
      </c>
      <c r="I1183" s="2">
        <v>44367</v>
      </c>
      <c r="J1183" s="126" t="str">
        <f>VLOOKUP(I1183,Mapping!$H$2:$I$215,2,0)</f>
        <v>Post</v>
      </c>
      <c r="K1183" s="127" t="str">
        <f>VLOOKUP(I1183,Mapping!$H$2:$J$215,3,0)</f>
        <v>Post</v>
      </c>
      <c r="L1183" s="1">
        <v>-1259.3973653999999</v>
      </c>
      <c r="M1183" s="4" t="e">
        <v>#N/A</v>
      </c>
    </row>
    <row r="1184" spans="1:13" x14ac:dyDescent="0.35">
      <c r="A1184" s="5" t="s">
        <v>659</v>
      </c>
      <c r="B1184" s="5" t="s">
        <v>35</v>
      </c>
      <c r="C1184" s="5"/>
      <c r="D1184" s="5"/>
      <c r="E1184" s="5" t="s">
        <v>101</v>
      </c>
      <c r="F1184" s="8" t="str">
        <f>VLOOKUP(E1184,Mapping!$A$1:$C$71,3,0)</f>
        <v>Competition Triviastar</v>
      </c>
      <c r="G1184" s="8" t="str">
        <f>VLOOKUP(E1184,Mapping!$A$2:$B$207,2,0)</f>
        <v>Competition Triviastar</v>
      </c>
      <c r="H1184" s="1" t="s">
        <v>658</v>
      </c>
      <c r="I1184" s="2">
        <v>44368</v>
      </c>
      <c r="J1184" s="126" t="str">
        <f>VLOOKUP(I1184,Mapping!$H$2:$I$215,2,0)</f>
        <v>Post</v>
      </c>
      <c r="K1184" s="127" t="str">
        <f>VLOOKUP(I1184,Mapping!$H$2:$J$215,3,0)</f>
        <v>Post</v>
      </c>
      <c r="L1184" s="1">
        <v>-1108.5861379</v>
      </c>
      <c r="M1184" s="4" t="e">
        <v>#N/A</v>
      </c>
    </row>
    <row r="1185" spans="1:13" x14ac:dyDescent="0.35">
      <c r="A1185" s="5" t="s">
        <v>659</v>
      </c>
      <c r="B1185" s="5" t="s">
        <v>35</v>
      </c>
      <c r="C1185" s="5"/>
      <c r="D1185" s="5"/>
      <c r="E1185" s="5" t="s">
        <v>101</v>
      </c>
      <c r="F1185" s="8" t="str">
        <f>VLOOKUP(E1185,Mapping!$A$1:$C$71,3,0)</f>
        <v>Competition Triviastar</v>
      </c>
      <c r="G1185" s="8" t="str">
        <f>VLOOKUP(E1185,Mapping!$A$2:$B$207,2,0)</f>
        <v>Competition Triviastar</v>
      </c>
      <c r="H1185" s="1" t="s">
        <v>658</v>
      </c>
      <c r="I1185" s="2">
        <v>44369</v>
      </c>
      <c r="J1185" s="126" t="str">
        <f>VLOOKUP(I1185,Mapping!$H$2:$I$215,2,0)</f>
        <v>Post</v>
      </c>
      <c r="K1185" s="127" t="str">
        <f>VLOOKUP(I1185,Mapping!$H$2:$J$215,3,0)</f>
        <v>Post</v>
      </c>
      <c r="L1185" s="1">
        <v>-1765.7275193999999</v>
      </c>
      <c r="M1185" s="4" t="e">
        <v>#N/A</v>
      </c>
    </row>
    <row r="1186" spans="1:13" x14ac:dyDescent="0.35">
      <c r="A1186" s="5" t="s">
        <v>659</v>
      </c>
      <c r="B1186" s="5" t="s">
        <v>35</v>
      </c>
      <c r="C1186" s="5"/>
      <c r="D1186" s="5"/>
      <c r="E1186" s="5" t="s">
        <v>101</v>
      </c>
      <c r="F1186" s="8" t="str">
        <f>VLOOKUP(E1186,Mapping!$A$1:$C$71,3,0)</f>
        <v>Competition Triviastar</v>
      </c>
      <c r="G1186" s="8" t="str">
        <f>VLOOKUP(E1186,Mapping!$A$2:$B$207,2,0)</f>
        <v>Competition Triviastar</v>
      </c>
      <c r="H1186" s="1" t="s">
        <v>658</v>
      </c>
      <c r="I1186" s="2">
        <v>44370</v>
      </c>
      <c r="J1186" s="126" t="str">
        <f>VLOOKUP(I1186,Mapping!$H$2:$I$215,2,0)</f>
        <v>Post</v>
      </c>
      <c r="K1186" s="127">
        <f>VLOOKUP(I1186,Mapping!$H$2:$J$215,3,0)</f>
        <v>0</v>
      </c>
      <c r="L1186" s="1">
        <v>-1608.1586304</v>
      </c>
      <c r="M1186" s="4" t="e">
        <v>#N/A</v>
      </c>
    </row>
    <row r="1187" spans="1:13" x14ac:dyDescent="0.35">
      <c r="A1187" s="5" t="s">
        <v>659</v>
      </c>
      <c r="B1187" s="5" t="s">
        <v>35</v>
      </c>
      <c r="C1187" s="5"/>
      <c r="D1187" s="5"/>
      <c r="E1187" s="5" t="s">
        <v>101</v>
      </c>
      <c r="F1187" s="8" t="str">
        <f>VLOOKUP(E1187,Mapping!$A$1:$C$71,3,0)</f>
        <v>Competition Triviastar</v>
      </c>
      <c r="G1187" s="8" t="str">
        <f>VLOOKUP(E1187,Mapping!$A$2:$B$207,2,0)</f>
        <v>Competition Triviastar</v>
      </c>
      <c r="H1187" s="1" t="s">
        <v>658</v>
      </c>
      <c r="I1187" s="2">
        <v>44371</v>
      </c>
      <c r="J1187" s="126" t="str">
        <f>VLOOKUP(I1187,Mapping!$H$2:$I$215,2,0)</f>
        <v>Post</v>
      </c>
      <c r="K1187" s="127">
        <f>VLOOKUP(I1187,Mapping!$H$2:$J$215,3,0)</f>
        <v>0</v>
      </c>
      <c r="L1187" s="1">
        <v>-1847.9732053</v>
      </c>
      <c r="M1187" s="4" t="e">
        <v>#N/A</v>
      </c>
    </row>
    <row r="1188" spans="1:13" x14ac:dyDescent="0.35">
      <c r="A1188" s="5" t="s">
        <v>659</v>
      </c>
      <c r="B1188" s="5" t="s">
        <v>35</v>
      </c>
      <c r="C1188" s="5"/>
      <c r="D1188" s="5"/>
      <c r="E1188" s="5" t="s">
        <v>101</v>
      </c>
      <c r="F1188" s="8" t="str">
        <f>VLOOKUP(E1188,Mapping!$A$1:$C$71,3,0)</f>
        <v>Competition Triviastar</v>
      </c>
      <c r="G1188" s="8" t="str">
        <f>VLOOKUP(E1188,Mapping!$A$2:$B$207,2,0)</f>
        <v>Competition Triviastar</v>
      </c>
      <c r="H1188" s="1" t="s">
        <v>658</v>
      </c>
      <c r="I1188" s="2">
        <v>44372</v>
      </c>
      <c r="J1188" s="126" t="str">
        <f>VLOOKUP(I1188,Mapping!$H$2:$I$215,2,0)</f>
        <v>Post</v>
      </c>
      <c r="K1188" s="127">
        <f>VLOOKUP(I1188,Mapping!$H$2:$J$215,3,0)</f>
        <v>0</v>
      </c>
      <c r="L1188" s="1">
        <v>-1890.9914898</v>
      </c>
      <c r="M1188" s="4" t="e">
        <v>#N/A</v>
      </c>
    </row>
    <row r="1189" spans="1:13" x14ac:dyDescent="0.35">
      <c r="A1189" s="5" t="s">
        <v>659</v>
      </c>
      <c r="B1189" s="5" t="s">
        <v>35</v>
      </c>
      <c r="C1189" s="5"/>
      <c r="D1189" s="5"/>
      <c r="E1189" s="5" t="s">
        <v>101</v>
      </c>
      <c r="F1189" s="8" t="str">
        <f>VLOOKUP(E1189,Mapping!$A$1:$C$71,3,0)</f>
        <v>Competition Triviastar</v>
      </c>
      <c r="G1189" s="8" t="str">
        <f>VLOOKUP(E1189,Mapping!$A$2:$B$207,2,0)</f>
        <v>Competition Triviastar</v>
      </c>
      <c r="H1189" s="1" t="s">
        <v>658</v>
      </c>
      <c r="I1189" s="2">
        <v>44373</v>
      </c>
      <c r="J1189" s="126" t="str">
        <f>VLOOKUP(I1189,Mapping!$H$2:$I$215,2,0)</f>
        <v>Post</v>
      </c>
      <c r="K1189" s="127">
        <f>VLOOKUP(I1189,Mapping!$H$2:$J$215,3,0)</f>
        <v>0</v>
      </c>
      <c r="L1189" s="1">
        <v>-1866.9276218</v>
      </c>
      <c r="M1189" s="4" t="e">
        <v>#N/A</v>
      </c>
    </row>
    <row r="1190" spans="1:13" x14ac:dyDescent="0.35">
      <c r="A1190" s="5" t="s">
        <v>659</v>
      </c>
      <c r="B1190" s="5" t="s">
        <v>35</v>
      </c>
      <c r="C1190" s="5"/>
      <c r="D1190" s="5"/>
      <c r="E1190" s="5" t="s">
        <v>101</v>
      </c>
      <c r="F1190" s="8" t="str">
        <f>VLOOKUP(E1190,Mapping!$A$1:$C$71,3,0)</f>
        <v>Competition Triviastar</v>
      </c>
      <c r="G1190" s="8" t="str">
        <f>VLOOKUP(E1190,Mapping!$A$2:$B$207,2,0)</f>
        <v>Competition Triviastar</v>
      </c>
      <c r="H1190" s="1" t="s">
        <v>658</v>
      </c>
      <c r="I1190" s="2">
        <v>44374</v>
      </c>
      <c r="J1190" s="126" t="str">
        <f>VLOOKUP(I1190,Mapping!$H$2:$I$215,2,0)</f>
        <v>Post</v>
      </c>
      <c r="K1190" s="127">
        <f>VLOOKUP(I1190,Mapping!$H$2:$J$215,3,0)</f>
        <v>0</v>
      </c>
      <c r="L1190" s="1">
        <v>-2054.1642934000001</v>
      </c>
      <c r="M1190" s="4" t="e">
        <v>#N/A</v>
      </c>
    </row>
    <row r="1191" spans="1:13" x14ac:dyDescent="0.35">
      <c r="A1191" s="5" t="s">
        <v>659</v>
      </c>
      <c r="B1191" s="5" t="s">
        <v>35</v>
      </c>
      <c r="C1191" s="5"/>
      <c r="D1191" s="5"/>
      <c r="E1191" s="5" t="s">
        <v>101</v>
      </c>
      <c r="F1191" s="8" t="str">
        <f>VLOOKUP(E1191,Mapping!$A$1:$C$71,3,0)</f>
        <v>Competition Triviastar</v>
      </c>
      <c r="G1191" s="8" t="str">
        <f>VLOOKUP(E1191,Mapping!$A$2:$B$207,2,0)</f>
        <v>Competition Triviastar</v>
      </c>
      <c r="H1191" s="1" t="s">
        <v>658</v>
      </c>
      <c r="I1191" s="2">
        <v>44375</v>
      </c>
      <c r="J1191" s="126" t="str">
        <f>VLOOKUP(I1191,Mapping!$H$2:$I$215,2,0)</f>
        <v>Post</v>
      </c>
      <c r="K1191" s="127">
        <f>VLOOKUP(I1191,Mapping!$H$2:$J$215,3,0)</f>
        <v>0</v>
      </c>
      <c r="L1191" s="1">
        <v>-1634.5299926</v>
      </c>
      <c r="M1191" s="4" t="e">
        <v>#N/A</v>
      </c>
    </row>
    <row r="1192" spans="1:13" x14ac:dyDescent="0.35">
      <c r="A1192" s="5" t="s">
        <v>659</v>
      </c>
      <c r="B1192" s="5" t="s">
        <v>35</v>
      </c>
      <c r="C1192" s="5"/>
      <c r="D1192" s="5"/>
      <c r="E1192" s="5" t="s">
        <v>101</v>
      </c>
      <c r="F1192" s="8" t="str">
        <f>VLOOKUP(E1192,Mapping!$A$1:$C$71,3,0)</f>
        <v>Competition Triviastar</v>
      </c>
      <c r="G1192" s="8" t="str">
        <f>VLOOKUP(E1192,Mapping!$A$2:$B$207,2,0)</f>
        <v>Competition Triviastar</v>
      </c>
      <c r="H1192" s="1" t="s">
        <v>658</v>
      </c>
      <c r="I1192" s="2">
        <v>44376</v>
      </c>
      <c r="J1192" s="126" t="str">
        <f>VLOOKUP(I1192,Mapping!$H$2:$I$215,2,0)</f>
        <v>Post</v>
      </c>
      <c r="K1192" s="127">
        <f>VLOOKUP(I1192,Mapping!$H$2:$J$215,3,0)</f>
        <v>0</v>
      </c>
      <c r="L1192" s="1">
        <v>-1693.2062734000001</v>
      </c>
      <c r="M1192" s="4" t="e">
        <v>#N/A</v>
      </c>
    </row>
    <row r="1193" spans="1:13" x14ac:dyDescent="0.35">
      <c r="A1193" s="5" t="s">
        <v>659</v>
      </c>
      <c r="B1193" s="5" t="s">
        <v>35</v>
      </c>
      <c r="C1193" s="5"/>
      <c r="D1193" s="5"/>
      <c r="E1193" s="5" t="s">
        <v>101</v>
      </c>
      <c r="F1193" s="8" t="str">
        <f>VLOOKUP(E1193,Mapping!$A$1:$C$71,3,0)</f>
        <v>Competition Triviastar</v>
      </c>
      <c r="G1193" s="8" t="str">
        <f>VLOOKUP(E1193,Mapping!$A$2:$B$207,2,0)</f>
        <v>Competition Triviastar</v>
      </c>
      <c r="H1193" s="1" t="s">
        <v>658</v>
      </c>
      <c r="I1193" s="2">
        <v>44377</v>
      </c>
      <c r="J1193" s="126" t="str">
        <f>VLOOKUP(I1193,Mapping!$H$2:$I$215,2,0)</f>
        <v>Post</v>
      </c>
      <c r="K1193" s="127">
        <f>VLOOKUP(I1193,Mapping!$H$2:$J$215,3,0)</f>
        <v>0</v>
      </c>
      <c r="L1193" s="1">
        <v>-1846.8194582000001</v>
      </c>
      <c r="M1193" s="4" t="e">
        <v>#N/A</v>
      </c>
    </row>
    <row r="1194" spans="1:13" x14ac:dyDescent="0.35">
      <c r="A1194" s="5" t="s">
        <v>659</v>
      </c>
      <c r="B1194" s="5" t="s">
        <v>35</v>
      </c>
      <c r="C1194" s="5"/>
      <c r="D1194" s="5"/>
      <c r="E1194" s="5" t="s">
        <v>101</v>
      </c>
      <c r="F1194" s="8" t="str">
        <f>VLOOKUP(E1194,Mapping!$A$1:$C$71,3,0)</f>
        <v>Competition Triviastar</v>
      </c>
      <c r="G1194" s="8" t="str">
        <f>VLOOKUP(E1194,Mapping!$A$2:$B$207,2,0)</f>
        <v>Competition Triviastar</v>
      </c>
      <c r="H1194" s="1" t="s">
        <v>658</v>
      </c>
      <c r="I1194" s="2">
        <v>44378</v>
      </c>
      <c r="J1194" s="126" t="str">
        <f>VLOOKUP(I1194,Mapping!$H$2:$I$215,2,0)</f>
        <v>Post</v>
      </c>
      <c r="K1194" s="127">
        <f>VLOOKUP(I1194,Mapping!$H$2:$J$215,3,0)</f>
        <v>0</v>
      </c>
      <c r="L1194" s="1">
        <v>-1993.4947893000001</v>
      </c>
      <c r="M1194" s="4" t="e">
        <v>#N/A</v>
      </c>
    </row>
    <row r="1195" spans="1:13" x14ac:dyDescent="0.35">
      <c r="A1195" s="5" t="s">
        <v>659</v>
      </c>
      <c r="B1195" s="5" t="s">
        <v>35</v>
      </c>
      <c r="C1195" s="5"/>
      <c r="D1195" s="5"/>
      <c r="E1195" s="5" t="s">
        <v>101</v>
      </c>
      <c r="F1195" s="8" t="str">
        <f>VLOOKUP(E1195,Mapping!$A$1:$C$71,3,0)</f>
        <v>Competition Triviastar</v>
      </c>
      <c r="G1195" s="8" t="str">
        <f>VLOOKUP(E1195,Mapping!$A$2:$B$207,2,0)</f>
        <v>Competition Triviastar</v>
      </c>
      <c r="H1195" s="1" t="s">
        <v>658</v>
      </c>
      <c r="I1195" s="2">
        <v>44379</v>
      </c>
      <c r="J1195" s="126" t="str">
        <f>VLOOKUP(I1195,Mapping!$H$2:$I$215,2,0)</f>
        <v>Post</v>
      </c>
      <c r="K1195" s="127">
        <f>VLOOKUP(I1195,Mapping!$H$2:$J$215,3,0)</f>
        <v>0</v>
      </c>
      <c r="L1195" s="1">
        <v>-1972.198901</v>
      </c>
      <c r="M1195" s="4" t="e">
        <v>#N/A</v>
      </c>
    </row>
    <row r="1196" spans="1:13" x14ac:dyDescent="0.35">
      <c r="A1196" s="5" t="s">
        <v>659</v>
      </c>
      <c r="B1196" s="5" t="s">
        <v>35</v>
      </c>
      <c r="C1196" s="5"/>
      <c r="D1196" s="5"/>
      <c r="E1196" s="5" t="s">
        <v>101</v>
      </c>
      <c r="F1196" s="8" t="str">
        <f>VLOOKUP(E1196,Mapping!$A$1:$C$71,3,0)</f>
        <v>Competition Triviastar</v>
      </c>
      <c r="G1196" s="8" t="str">
        <f>VLOOKUP(E1196,Mapping!$A$2:$B$207,2,0)</f>
        <v>Competition Triviastar</v>
      </c>
      <c r="H1196" s="1" t="s">
        <v>658</v>
      </c>
      <c r="I1196" s="2">
        <v>44380</v>
      </c>
      <c r="J1196" s="126" t="str">
        <f>VLOOKUP(I1196,Mapping!$H$2:$I$215,2,0)</f>
        <v>Post</v>
      </c>
      <c r="K1196" s="127">
        <f>VLOOKUP(I1196,Mapping!$H$2:$J$215,3,0)</f>
        <v>0</v>
      </c>
      <c r="L1196" s="1">
        <v>-2156.5414337000002</v>
      </c>
      <c r="M1196" s="4" t="e">
        <v>#N/A</v>
      </c>
    </row>
    <row r="1197" spans="1:13" x14ac:dyDescent="0.35">
      <c r="A1197" s="5" t="s">
        <v>659</v>
      </c>
      <c r="B1197" s="5" t="s">
        <v>35</v>
      </c>
      <c r="C1197" s="5"/>
      <c r="D1197" s="5"/>
      <c r="E1197" s="5" t="s">
        <v>101</v>
      </c>
      <c r="F1197" s="8" t="str">
        <f>VLOOKUP(E1197,Mapping!$A$1:$C$71,3,0)</f>
        <v>Competition Triviastar</v>
      </c>
      <c r="G1197" s="8" t="str">
        <f>VLOOKUP(E1197,Mapping!$A$2:$B$207,2,0)</f>
        <v>Competition Triviastar</v>
      </c>
      <c r="H1197" s="1" t="s">
        <v>658</v>
      </c>
      <c r="I1197" s="2">
        <v>44381</v>
      </c>
      <c r="J1197" s="126" t="str">
        <f>VLOOKUP(I1197,Mapping!$H$2:$I$215,2,0)</f>
        <v>Post</v>
      </c>
      <c r="K1197" s="127">
        <f>VLOOKUP(I1197,Mapping!$H$2:$J$215,3,0)</f>
        <v>0</v>
      </c>
      <c r="L1197" s="1">
        <v>-2010.7976985</v>
      </c>
      <c r="M1197" s="4" t="e">
        <v>#N/A</v>
      </c>
    </row>
    <row r="1198" spans="1:13" x14ac:dyDescent="0.35">
      <c r="A1198" s="5" t="s">
        <v>659</v>
      </c>
      <c r="B1198" s="5" t="s">
        <v>35</v>
      </c>
      <c r="C1198" s="5"/>
      <c r="D1198" s="5"/>
      <c r="E1198" s="5" t="s">
        <v>101</v>
      </c>
      <c r="F1198" s="8" t="str">
        <f>VLOOKUP(E1198,Mapping!$A$1:$C$71,3,0)</f>
        <v>Competition Triviastar</v>
      </c>
      <c r="G1198" s="8" t="str">
        <f>VLOOKUP(E1198,Mapping!$A$2:$B$207,2,0)</f>
        <v>Competition Triviastar</v>
      </c>
      <c r="H1198" s="1" t="s">
        <v>658</v>
      </c>
      <c r="I1198" s="2">
        <v>44382</v>
      </c>
      <c r="J1198" s="126" t="str">
        <f>VLOOKUP(I1198,Mapping!$H$2:$I$215,2,0)</f>
        <v>Post</v>
      </c>
      <c r="K1198" s="127">
        <f>VLOOKUP(I1198,Mapping!$H$2:$J$215,3,0)</f>
        <v>0</v>
      </c>
      <c r="L1198" s="1">
        <v>-1948.5737750000001</v>
      </c>
      <c r="M1198" s="4" t="e">
        <v>#N/A</v>
      </c>
    </row>
    <row r="1199" spans="1:13" x14ac:dyDescent="0.35">
      <c r="A1199" s="5" t="s">
        <v>659</v>
      </c>
      <c r="B1199" s="5" t="s">
        <v>35</v>
      </c>
      <c r="C1199" s="5"/>
      <c r="D1199" s="5"/>
      <c r="E1199" s="5" t="s">
        <v>101</v>
      </c>
      <c r="F1199" s="8" t="str">
        <f>VLOOKUP(E1199,Mapping!$A$1:$C$71,3,0)</f>
        <v>Competition Triviastar</v>
      </c>
      <c r="G1199" s="8" t="str">
        <f>VLOOKUP(E1199,Mapping!$A$2:$B$207,2,0)</f>
        <v>Competition Triviastar</v>
      </c>
      <c r="H1199" s="1" t="s">
        <v>658</v>
      </c>
      <c r="I1199" s="2">
        <v>44383</v>
      </c>
      <c r="J1199" s="126" t="str">
        <f>VLOOKUP(I1199,Mapping!$H$2:$I$215,2,0)</f>
        <v>Post</v>
      </c>
      <c r="K1199" s="127">
        <f>VLOOKUP(I1199,Mapping!$H$2:$J$215,3,0)</f>
        <v>0</v>
      </c>
      <c r="L1199" s="1">
        <v>-2026.1041181000001</v>
      </c>
      <c r="M1199" s="4" t="e">
        <v>#N/A</v>
      </c>
    </row>
    <row r="1200" spans="1:13" x14ac:dyDescent="0.35">
      <c r="A1200" s="5" t="s">
        <v>659</v>
      </c>
      <c r="B1200" s="5" t="s">
        <v>35</v>
      </c>
      <c r="C1200" s="5"/>
      <c r="D1200" s="5"/>
      <c r="E1200" s="5" t="s">
        <v>101</v>
      </c>
      <c r="F1200" s="8" t="str">
        <f>VLOOKUP(E1200,Mapping!$A$1:$C$71,3,0)</f>
        <v>Competition Triviastar</v>
      </c>
      <c r="G1200" s="8" t="str">
        <f>VLOOKUP(E1200,Mapping!$A$2:$B$207,2,0)</f>
        <v>Competition Triviastar</v>
      </c>
      <c r="H1200" s="1" t="s">
        <v>658</v>
      </c>
      <c r="I1200" s="2">
        <v>44384</v>
      </c>
      <c r="J1200" s="126" t="str">
        <f>VLOOKUP(I1200,Mapping!$H$2:$I$215,2,0)</f>
        <v>Post</v>
      </c>
      <c r="K1200" s="127">
        <f>VLOOKUP(I1200,Mapping!$H$2:$J$215,3,0)</f>
        <v>0</v>
      </c>
      <c r="L1200" s="1">
        <v>-1862.5583512999999</v>
      </c>
      <c r="M1200" s="4" t="e">
        <v>#N/A</v>
      </c>
    </row>
    <row r="1201" spans="1:13" x14ac:dyDescent="0.35">
      <c r="A1201" s="5" t="s">
        <v>659</v>
      </c>
      <c r="B1201" s="5" t="s">
        <v>35</v>
      </c>
      <c r="C1201" s="5"/>
      <c r="D1201" s="5"/>
      <c r="E1201" s="5" t="s">
        <v>101</v>
      </c>
      <c r="F1201" s="8" t="str">
        <f>VLOOKUP(E1201,Mapping!$A$1:$C$71,3,0)</f>
        <v>Competition Triviastar</v>
      </c>
      <c r="G1201" s="8" t="str">
        <f>VLOOKUP(E1201,Mapping!$A$2:$B$207,2,0)</f>
        <v>Competition Triviastar</v>
      </c>
      <c r="H1201" s="1" t="s">
        <v>658</v>
      </c>
      <c r="I1201" s="2">
        <v>44385</v>
      </c>
      <c r="J1201" s="126" t="str">
        <f>VLOOKUP(I1201,Mapping!$H$2:$I$215,2,0)</f>
        <v>Post</v>
      </c>
      <c r="K1201" s="127">
        <f>VLOOKUP(I1201,Mapping!$H$2:$J$215,3,0)</f>
        <v>0</v>
      </c>
      <c r="L1201" s="1">
        <v>-1724.8005742</v>
      </c>
      <c r="M1201" s="4" t="e">
        <v>#N/A</v>
      </c>
    </row>
    <row r="1202" spans="1:13" x14ac:dyDescent="0.35">
      <c r="A1202" s="5" t="s">
        <v>659</v>
      </c>
      <c r="B1202" s="5" t="s">
        <v>35</v>
      </c>
      <c r="C1202" s="5"/>
      <c r="D1202" s="5"/>
      <c r="E1202" s="5" t="s">
        <v>101</v>
      </c>
      <c r="F1202" s="8" t="str">
        <f>VLOOKUP(E1202,Mapping!$A$1:$C$71,3,0)</f>
        <v>Competition Triviastar</v>
      </c>
      <c r="G1202" s="8" t="str">
        <f>VLOOKUP(E1202,Mapping!$A$2:$B$207,2,0)</f>
        <v>Competition Triviastar</v>
      </c>
      <c r="H1202" s="1" t="s">
        <v>658</v>
      </c>
      <c r="I1202" s="2">
        <v>44386</v>
      </c>
      <c r="J1202" s="126" t="str">
        <f>VLOOKUP(I1202,Mapping!$H$2:$I$215,2,0)</f>
        <v>Post</v>
      </c>
      <c r="K1202" s="127">
        <f>VLOOKUP(I1202,Mapping!$H$2:$J$215,3,0)</f>
        <v>0</v>
      </c>
      <c r="L1202" s="1">
        <v>-1583.7153146000001</v>
      </c>
      <c r="M1202" s="4" t="e">
        <v>#N/A</v>
      </c>
    </row>
    <row r="1203" spans="1:13" x14ac:dyDescent="0.35">
      <c r="A1203" s="5" t="s">
        <v>659</v>
      </c>
      <c r="B1203" s="5" t="s">
        <v>35</v>
      </c>
      <c r="C1203" s="5"/>
      <c r="D1203" s="5"/>
      <c r="E1203" s="5" t="s">
        <v>101</v>
      </c>
      <c r="F1203" s="8" t="str">
        <f>VLOOKUP(E1203,Mapping!$A$1:$C$71,3,0)</f>
        <v>Competition Triviastar</v>
      </c>
      <c r="G1203" s="8" t="str">
        <f>VLOOKUP(E1203,Mapping!$A$2:$B$207,2,0)</f>
        <v>Competition Triviastar</v>
      </c>
      <c r="H1203" s="1" t="s">
        <v>658</v>
      </c>
      <c r="I1203" s="2">
        <v>44387</v>
      </c>
      <c r="J1203" s="126" t="str">
        <f>VLOOKUP(I1203,Mapping!$H$2:$I$215,2,0)</f>
        <v>Post</v>
      </c>
      <c r="K1203" s="127">
        <f>VLOOKUP(I1203,Mapping!$H$2:$J$215,3,0)</f>
        <v>0</v>
      </c>
      <c r="L1203" s="1">
        <v>-1489.2148104</v>
      </c>
      <c r="M1203" s="4" t="e">
        <v>#N/A</v>
      </c>
    </row>
    <row r="1204" spans="1:13" x14ac:dyDescent="0.35">
      <c r="A1204" s="5" t="s">
        <v>659</v>
      </c>
      <c r="B1204" s="5" t="s">
        <v>35</v>
      </c>
      <c r="C1204" s="5"/>
      <c r="D1204" s="5"/>
      <c r="E1204" s="5" t="s">
        <v>101</v>
      </c>
      <c r="F1204" s="8" t="str">
        <f>VLOOKUP(E1204,Mapping!$A$1:$C$71,3,0)</f>
        <v>Competition Triviastar</v>
      </c>
      <c r="G1204" s="8" t="str">
        <f>VLOOKUP(E1204,Mapping!$A$2:$B$207,2,0)</f>
        <v>Competition Triviastar</v>
      </c>
      <c r="H1204" s="1" t="s">
        <v>658</v>
      </c>
      <c r="I1204" s="2">
        <v>44388</v>
      </c>
      <c r="J1204" s="126" t="str">
        <f>VLOOKUP(I1204,Mapping!$H$2:$I$215,2,0)</f>
        <v>Post</v>
      </c>
      <c r="K1204" s="127">
        <f>VLOOKUP(I1204,Mapping!$H$2:$J$215,3,0)</f>
        <v>0</v>
      </c>
      <c r="L1204" s="1">
        <v>-1627.1389617</v>
      </c>
      <c r="M1204" s="4" t="e">
        <v>#N/A</v>
      </c>
    </row>
    <row r="1205" spans="1:13" x14ac:dyDescent="0.35">
      <c r="A1205" s="5" t="s">
        <v>659</v>
      </c>
      <c r="B1205" s="5" t="s">
        <v>35</v>
      </c>
      <c r="C1205" s="5"/>
      <c r="D1205" s="5"/>
      <c r="E1205" s="5" t="s">
        <v>101</v>
      </c>
      <c r="F1205" s="8" t="str">
        <f>VLOOKUP(E1205,Mapping!$A$1:$C$71,3,0)</f>
        <v>Competition Triviastar</v>
      </c>
      <c r="G1205" s="8" t="str">
        <f>VLOOKUP(E1205,Mapping!$A$2:$B$207,2,0)</f>
        <v>Competition Triviastar</v>
      </c>
      <c r="H1205" s="1" t="s">
        <v>658</v>
      </c>
      <c r="I1205" s="2">
        <v>44389</v>
      </c>
      <c r="J1205" s="126" t="str">
        <f>VLOOKUP(I1205,Mapping!$H$2:$I$215,2,0)</f>
        <v>Post</v>
      </c>
      <c r="K1205" s="127">
        <f>VLOOKUP(I1205,Mapping!$H$2:$J$215,3,0)</f>
        <v>0</v>
      </c>
      <c r="L1205" s="1">
        <v>-1409.0224811999999</v>
      </c>
      <c r="M1205" s="4" t="e">
        <v>#N/A</v>
      </c>
    </row>
    <row r="1206" spans="1:13" x14ac:dyDescent="0.35">
      <c r="A1206" s="5" t="s">
        <v>659</v>
      </c>
      <c r="B1206" s="5" t="s">
        <v>35</v>
      </c>
      <c r="C1206" s="5"/>
      <c r="D1206" s="5"/>
      <c r="E1206" s="5" t="s">
        <v>101</v>
      </c>
      <c r="F1206" s="8" t="str">
        <f>VLOOKUP(E1206,Mapping!$A$1:$C$71,3,0)</f>
        <v>Competition Triviastar</v>
      </c>
      <c r="G1206" s="8" t="str">
        <f>VLOOKUP(E1206,Mapping!$A$2:$B$207,2,0)</f>
        <v>Competition Triviastar</v>
      </c>
      <c r="H1206" s="1" t="s">
        <v>658</v>
      </c>
      <c r="I1206" s="2">
        <v>44390</v>
      </c>
      <c r="J1206" s="126" t="str">
        <f>VLOOKUP(I1206,Mapping!$H$2:$I$215,2,0)</f>
        <v>Post</v>
      </c>
      <c r="K1206" s="127">
        <f>VLOOKUP(I1206,Mapping!$H$2:$J$215,3,0)</f>
        <v>0</v>
      </c>
      <c r="L1206" s="1">
        <v>-1902.8208901</v>
      </c>
      <c r="M1206" s="4" t="e">
        <v>#N/A</v>
      </c>
    </row>
    <row r="1207" spans="1:13" x14ac:dyDescent="0.35">
      <c r="A1207" s="5" t="s">
        <v>659</v>
      </c>
      <c r="B1207" s="5" t="s">
        <v>35</v>
      </c>
      <c r="C1207" s="5"/>
      <c r="D1207" s="5"/>
      <c r="E1207" s="5" t="s">
        <v>101</v>
      </c>
      <c r="F1207" s="8" t="str">
        <f>VLOOKUP(E1207,Mapping!$A$1:$C$71,3,0)</f>
        <v>Competition Triviastar</v>
      </c>
      <c r="G1207" s="8" t="str">
        <f>VLOOKUP(E1207,Mapping!$A$2:$B$207,2,0)</f>
        <v>Competition Triviastar</v>
      </c>
      <c r="H1207" s="1" t="s">
        <v>658</v>
      </c>
      <c r="I1207" s="2">
        <v>44391</v>
      </c>
      <c r="J1207" s="126" t="str">
        <f>VLOOKUP(I1207,Mapping!$H$2:$I$215,2,0)</f>
        <v>Post</v>
      </c>
      <c r="K1207" s="127">
        <f>VLOOKUP(I1207,Mapping!$H$2:$J$215,3,0)</f>
        <v>0</v>
      </c>
      <c r="L1207" s="1">
        <v>-1851.577659</v>
      </c>
      <c r="M1207" s="4" t="e">
        <v>#N/A</v>
      </c>
    </row>
    <row r="1208" spans="1:13" x14ac:dyDescent="0.35">
      <c r="A1208" s="5" t="s">
        <v>659</v>
      </c>
      <c r="B1208" s="5" t="s">
        <v>35</v>
      </c>
      <c r="C1208" s="5"/>
      <c r="D1208" s="5"/>
      <c r="E1208" s="5" t="s">
        <v>101</v>
      </c>
      <c r="F1208" s="8" t="str">
        <f>VLOOKUP(E1208,Mapping!$A$1:$C$71,3,0)</f>
        <v>Competition Triviastar</v>
      </c>
      <c r="G1208" s="8" t="str">
        <f>VLOOKUP(E1208,Mapping!$A$2:$B$207,2,0)</f>
        <v>Competition Triviastar</v>
      </c>
      <c r="H1208" s="1" t="s">
        <v>658</v>
      </c>
      <c r="I1208" s="2">
        <v>44392</v>
      </c>
      <c r="J1208" s="126" t="str">
        <f>VLOOKUP(I1208,Mapping!$H$2:$I$215,2,0)</f>
        <v>Post</v>
      </c>
      <c r="K1208" s="127">
        <f>VLOOKUP(I1208,Mapping!$H$2:$J$215,3,0)</f>
        <v>0</v>
      </c>
      <c r="L1208" s="1">
        <v>-1814.8089769000001</v>
      </c>
      <c r="M1208" s="4" t="e">
        <v>#N/A</v>
      </c>
    </row>
    <row r="1209" spans="1:13" x14ac:dyDescent="0.35">
      <c r="A1209" s="5" t="s">
        <v>659</v>
      </c>
      <c r="B1209" s="5" t="s">
        <v>35</v>
      </c>
      <c r="C1209" s="5"/>
      <c r="D1209" s="5"/>
      <c r="E1209" s="5" t="s">
        <v>101</v>
      </c>
      <c r="F1209" s="8" t="str">
        <f>VLOOKUP(E1209,Mapping!$A$1:$C$71,3,0)</f>
        <v>Competition Triviastar</v>
      </c>
      <c r="G1209" s="8" t="str">
        <f>VLOOKUP(E1209,Mapping!$A$2:$B$207,2,0)</f>
        <v>Competition Triviastar</v>
      </c>
      <c r="H1209" s="1" t="s">
        <v>658</v>
      </c>
      <c r="I1209" s="2">
        <v>44393</v>
      </c>
      <c r="J1209" s="126" t="str">
        <f>VLOOKUP(I1209,Mapping!$H$2:$I$215,2,0)</f>
        <v>Post</v>
      </c>
      <c r="K1209" s="127">
        <f>VLOOKUP(I1209,Mapping!$H$2:$J$215,3,0)</f>
        <v>0</v>
      </c>
      <c r="L1209" s="1">
        <v>-1561.4211815000001</v>
      </c>
      <c r="M1209" s="4" t="e">
        <v>#N/A</v>
      </c>
    </row>
    <row r="1210" spans="1:13" x14ac:dyDescent="0.35">
      <c r="A1210" s="5" t="s">
        <v>659</v>
      </c>
      <c r="B1210" s="5" t="s">
        <v>35</v>
      </c>
      <c r="C1210" s="5"/>
      <c r="D1210" s="5"/>
      <c r="E1210" s="5" t="s">
        <v>101</v>
      </c>
      <c r="F1210" s="8" t="str">
        <f>VLOOKUP(E1210,Mapping!$A$1:$C$71,3,0)</f>
        <v>Competition Triviastar</v>
      </c>
      <c r="G1210" s="8" t="str">
        <f>VLOOKUP(E1210,Mapping!$A$2:$B$207,2,0)</f>
        <v>Competition Triviastar</v>
      </c>
      <c r="H1210" s="1" t="s">
        <v>658</v>
      </c>
      <c r="I1210" s="2">
        <v>44394</v>
      </c>
      <c r="J1210" s="126" t="str">
        <f>VLOOKUP(I1210,Mapping!$H$2:$I$215,2,0)</f>
        <v>Post</v>
      </c>
      <c r="K1210" s="127">
        <f>VLOOKUP(I1210,Mapping!$H$2:$J$215,3,0)</f>
        <v>0</v>
      </c>
      <c r="L1210" s="1">
        <v>-1457.2709781000001</v>
      </c>
      <c r="M1210" s="4" t="e">
        <v>#N/A</v>
      </c>
    </row>
    <row r="1211" spans="1:13" x14ac:dyDescent="0.35">
      <c r="A1211" s="5" t="s">
        <v>659</v>
      </c>
      <c r="B1211" s="5" t="s">
        <v>35</v>
      </c>
      <c r="C1211" s="5"/>
      <c r="D1211" s="5"/>
      <c r="E1211" s="5" t="s">
        <v>101</v>
      </c>
      <c r="F1211" s="8" t="str">
        <f>VLOOKUP(E1211,Mapping!$A$1:$C$71,3,0)</f>
        <v>Competition Triviastar</v>
      </c>
      <c r="G1211" s="8" t="str">
        <f>VLOOKUP(E1211,Mapping!$A$2:$B$207,2,0)</f>
        <v>Competition Triviastar</v>
      </c>
      <c r="H1211" s="1" t="s">
        <v>658</v>
      </c>
      <c r="I1211" s="2">
        <v>44395</v>
      </c>
      <c r="J1211" s="126" t="str">
        <f>VLOOKUP(I1211,Mapping!$H$2:$I$215,2,0)</f>
        <v>Post</v>
      </c>
      <c r="K1211" s="127">
        <f>VLOOKUP(I1211,Mapping!$H$2:$J$215,3,0)</f>
        <v>0</v>
      </c>
      <c r="L1211" s="1">
        <v>-1694.1877348</v>
      </c>
      <c r="M1211" s="4" t="e">
        <v>#N/A</v>
      </c>
    </row>
    <row r="1212" spans="1:13" x14ac:dyDescent="0.35">
      <c r="A1212" s="5" t="s">
        <v>659</v>
      </c>
      <c r="B1212" s="5" t="s">
        <v>35</v>
      </c>
      <c r="C1212" s="5"/>
      <c r="D1212" s="5"/>
      <c r="E1212" s="5" t="s">
        <v>101</v>
      </c>
      <c r="F1212" s="8" t="str">
        <f>VLOOKUP(E1212,Mapping!$A$1:$C$71,3,0)</f>
        <v>Competition Triviastar</v>
      </c>
      <c r="G1212" s="8" t="str">
        <f>VLOOKUP(E1212,Mapping!$A$2:$B$207,2,0)</f>
        <v>Competition Triviastar</v>
      </c>
      <c r="H1212" s="1" t="s">
        <v>658</v>
      </c>
      <c r="I1212" s="2">
        <v>44396</v>
      </c>
      <c r="J1212" s="126" t="str">
        <f>VLOOKUP(I1212,Mapping!$H$2:$I$215,2,0)</f>
        <v>Post</v>
      </c>
      <c r="K1212" s="127">
        <f>VLOOKUP(I1212,Mapping!$H$2:$J$215,3,0)</f>
        <v>0</v>
      </c>
      <c r="L1212" s="1">
        <v>-1521.1586428000001</v>
      </c>
      <c r="M1212" s="4" t="e">
        <v>#N/A</v>
      </c>
    </row>
    <row r="1213" spans="1:13" x14ac:dyDescent="0.35">
      <c r="A1213" s="5" t="s">
        <v>659</v>
      </c>
      <c r="B1213" s="5" t="s">
        <v>35</v>
      </c>
      <c r="C1213" s="5"/>
      <c r="D1213" s="5"/>
      <c r="E1213" s="5" t="s">
        <v>101</v>
      </c>
      <c r="F1213" s="8" t="str">
        <f>VLOOKUP(E1213,Mapping!$A$1:$C$71,3,0)</f>
        <v>Competition Triviastar</v>
      </c>
      <c r="G1213" s="8" t="str">
        <f>VLOOKUP(E1213,Mapping!$A$2:$B$207,2,0)</f>
        <v>Competition Triviastar</v>
      </c>
      <c r="H1213" s="1" t="s">
        <v>658</v>
      </c>
      <c r="I1213" s="2">
        <v>44397</v>
      </c>
      <c r="J1213" s="126" t="str">
        <f>VLOOKUP(I1213,Mapping!$H$2:$I$215,2,0)</f>
        <v>Post</v>
      </c>
      <c r="K1213" s="127">
        <f>VLOOKUP(I1213,Mapping!$H$2:$J$215,3,0)</f>
        <v>0</v>
      </c>
      <c r="L1213" s="1">
        <v>-1641.1143883</v>
      </c>
      <c r="M1213" s="4" t="e">
        <v>#N/A</v>
      </c>
    </row>
    <row r="1214" spans="1:13" x14ac:dyDescent="0.35">
      <c r="A1214" s="5" t="s">
        <v>659</v>
      </c>
      <c r="B1214" s="5" t="s">
        <v>35</v>
      </c>
      <c r="C1214" s="5"/>
      <c r="D1214" s="5"/>
      <c r="E1214" s="5" t="s">
        <v>101</v>
      </c>
      <c r="F1214" s="8" t="str">
        <f>VLOOKUP(E1214,Mapping!$A$1:$C$71,3,0)</f>
        <v>Competition Triviastar</v>
      </c>
      <c r="G1214" s="8" t="str">
        <f>VLOOKUP(E1214,Mapping!$A$2:$B$207,2,0)</f>
        <v>Competition Triviastar</v>
      </c>
      <c r="H1214" s="1" t="s">
        <v>658</v>
      </c>
      <c r="I1214" s="2">
        <v>44398</v>
      </c>
      <c r="J1214" s="126" t="str">
        <f>VLOOKUP(I1214,Mapping!$H$2:$I$215,2,0)</f>
        <v>Post</v>
      </c>
      <c r="K1214" s="127">
        <f>VLOOKUP(I1214,Mapping!$H$2:$J$215,3,0)</f>
        <v>0</v>
      </c>
      <c r="L1214" s="1">
        <v>-1725.7988190000001</v>
      </c>
      <c r="M1214" s="4" t="e">
        <v>#N/A</v>
      </c>
    </row>
    <row r="1215" spans="1:13" x14ac:dyDescent="0.35">
      <c r="A1215" s="5" t="s">
        <v>659</v>
      </c>
      <c r="B1215" s="5" t="s">
        <v>35</v>
      </c>
      <c r="C1215" s="5"/>
      <c r="D1215" s="5"/>
      <c r="E1215" s="5" t="s">
        <v>101</v>
      </c>
      <c r="F1215" s="8" t="str">
        <f>VLOOKUP(E1215,Mapping!$A$1:$C$71,3,0)</f>
        <v>Competition Triviastar</v>
      </c>
      <c r="G1215" s="8" t="str">
        <f>VLOOKUP(E1215,Mapping!$A$2:$B$207,2,0)</f>
        <v>Competition Triviastar</v>
      </c>
      <c r="H1215" s="1" t="s">
        <v>658</v>
      </c>
      <c r="I1215" s="2">
        <v>44399</v>
      </c>
      <c r="J1215" s="126" t="str">
        <f>VLOOKUP(I1215,Mapping!$H$2:$I$215,2,0)</f>
        <v>Post</v>
      </c>
      <c r="K1215" s="127">
        <f>VLOOKUP(I1215,Mapping!$H$2:$J$215,3,0)</f>
        <v>0</v>
      </c>
      <c r="L1215" s="1">
        <v>-1760.7373855999999</v>
      </c>
      <c r="M1215" s="4" t="e">
        <v>#N/A</v>
      </c>
    </row>
    <row r="1216" spans="1:13" x14ac:dyDescent="0.35">
      <c r="A1216" s="5" t="s">
        <v>659</v>
      </c>
      <c r="B1216" s="5" t="s">
        <v>35</v>
      </c>
      <c r="C1216" s="5"/>
      <c r="D1216" s="5"/>
      <c r="E1216" s="5" t="s">
        <v>101</v>
      </c>
      <c r="F1216" s="8" t="str">
        <f>VLOOKUP(E1216,Mapping!$A$1:$C$71,3,0)</f>
        <v>Competition Triviastar</v>
      </c>
      <c r="G1216" s="8" t="str">
        <f>VLOOKUP(E1216,Mapping!$A$2:$B$207,2,0)</f>
        <v>Competition Triviastar</v>
      </c>
      <c r="H1216" s="1" t="s">
        <v>658</v>
      </c>
      <c r="I1216" s="2">
        <v>44400</v>
      </c>
      <c r="J1216" s="126" t="str">
        <f>VLOOKUP(I1216,Mapping!$H$2:$I$215,2,0)</f>
        <v>Post</v>
      </c>
      <c r="K1216" s="127">
        <f>VLOOKUP(I1216,Mapping!$H$2:$J$215,3,0)</f>
        <v>0</v>
      </c>
      <c r="L1216" s="1">
        <v>-1718.4783574</v>
      </c>
      <c r="M1216" s="4" t="e">
        <v>#N/A</v>
      </c>
    </row>
    <row r="1217" spans="1:13" x14ac:dyDescent="0.35">
      <c r="A1217" s="5" t="s">
        <v>659</v>
      </c>
      <c r="B1217" s="5" t="s">
        <v>35</v>
      </c>
      <c r="C1217" s="5"/>
      <c r="D1217" s="5"/>
      <c r="E1217" s="5" t="s">
        <v>101</v>
      </c>
      <c r="F1217" s="8" t="str">
        <f>VLOOKUP(E1217,Mapping!$A$1:$C$71,3,0)</f>
        <v>Competition Triviastar</v>
      </c>
      <c r="G1217" s="8" t="str">
        <f>VLOOKUP(E1217,Mapping!$A$2:$B$207,2,0)</f>
        <v>Competition Triviastar</v>
      </c>
      <c r="H1217" s="1" t="s">
        <v>658</v>
      </c>
      <c r="I1217" s="2">
        <v>44401</v>
      </c>
      <c r="J1217" s="126" t="str">
        <f>VLOOKUP(I1217,Mapping!$H$2:$I$215,2,0)</f>
        <v>Post</v>
      </c>
      <c r="K1217" s="127">
        <f>VLOOKUP(I1217,Mapping!$H$2:$J$215,3,0)</f>
        <v>0</v>
      </c>
      <c r="L1217" s="1">
        <v>-1993.3284151</v>
      </c>
      <c r="M1217" s="4" t="e">
        <v>#N/A</v>
      </c>
    </row>
    <row r="1218" spans="1:13" x14ac:dyDescent="0.35">
      <c r="A1218" s="5" t="s">
        <v>659</v>
      </c>
      <c r="B1218" s="5" t="s">
        <v>35</v>
      </c>
      <c r="C1218" s="5"/>
      <c r="D1218" s="5"/>
      <c r="E1218" s="5" t="s">
        <v>101</v>
      </c>
      <c r="F1218" s="8" t="str">
        <f>VLOOKUP(E1218,Mapping!$A$1:$C$71,3,0)</f>
        <v>Competition Triviastar</v>
      </c>
      <c r="G1218" s="8" t="str">
        <f>VLOOKUP(E1218,Mapping!$A$2:$B$207,2,0)</f>
        <v>Competition Triviastar</v>
      </c>
      <c r="H1218" s="1" t="s">
        <v>658</v>
      </c>
      <c r="I1218" s="2">
        <v>44402</v>
      </c>
      <c r="J1218" s="126" t="str">
        <f>VLOOKUP(I1218,Mapping!$H$2:$I$215,2,0)</f>
        <v>Post</v>
      </c>
      <c r="K1218" s="127">
        <f>VLOOKUP(I1218,Mapping!$H$2:$J$215,3,0)</f>
        <v>0</v>
      </c>
      <c r="L1218" s="1">
        <v>-2070.1932618000001</v>
      </c>
      <c r="M1218" s="4" t="e">
        <v>#N/A</v>
      </c>
    </row>
    <row r="1219" spans="1:13" x14ac:dyDescent="0.35">
      <c r="A1219" s="5" t="s">
        <v>659</v>
      </c>
      <c r="B1219" s="5" t="s">
        <v>35</v>
      </c>
      <c r="C1219" s="5"/>
      <c r="D1219" s="5"/>
      <c r="E1219" s="5" t="s">
        <v>101</v>
      </c>
      <c r="F1219" s="8" t="str">
        <f>VLOOKUP(E1219,Mapping!$A$1:$C$71,3,0)</f>
        <v>Competition Triviastar</v>
      </c>
      <c r="G1219" s="8" t="str">
        <f>VLOOKUP(E1219,Mapping!$A$2:$B$207,2,0)</f>
        <v>Competition Triviastar</v>
      </c>
      <c r="H1219" s="1" t="s">
        <v>658</v>
      </c>
      <c r="I1219" s="2">
        <v>44403</v>
      </c>
      <c r="J1219" s="126" t="str">
        <f>VLOOKUP(I1219,Mapping!$H$2:$I$215,2,0)</f>
        <v>Post</v>
      </c>
      <c r="K1219" s="127">
        <f>VLOOKUP(I1219,Mapping!$H$2:$J$215,3,0)</f>
        <v>0</v>
      </c>
      <c r="L1219" s="1">
        <v>-1605.8430734000001</v>
      </c>
      <c r="M1219" s="4" t="e">
        <v>#N/A</v>
      </c>
    </row>
    <row r="1220" spans="1:13" x14ac:dyDescent="0.35">
      <c r="A1220" s="5" t="s">
        <v>659</v>
      </c>
      <c r="B1220" s="5" t="s">
        <v>35</v>
      </c>
      <c r="C1220" s="5"/>
      <c r="D1220" s="5"/>
      <c r="E1220" s="5" t="s">
        <v>101</v>
      </c>
      <c r="F1220" s="8" t="str">
        <f>VLOOKUP(E1220,Mapping!$A$1:$C$71,3,0)</f>
        <v>Competition Triviastar</v>
      </c>
      <c r="G1220" s="8" t="str">
        <f>VLOOKUP(E1220,Mapping!$A$2:$B$207,2,0)</f>
        <v>Competition Triviastar</v>
      </c>
      <c r="H1220" s="1" t="s">
        <v>658</v>
      </c>
      <c r="I1220" s="2">
        <v>44404</v>
      </c>
      <c r="J1220" s="126" t="str">
        <f>VLOOKUP(I1220,Mapping!$H$2:$I$215,2,0)</f>
        <v>Post</v>
      </c>
      <c r="K1220" s="127">
        <f>VLOOKUP(I1220,Mapping!$H$2:$J$215,3,0)</f>
        <v>0</v>
      </c>
      <c r="L1220" s="1">
        <v>-2107.9601886</v>
      </c>
      <c r="M1220" s="4" t="e">
        <v>#N/A</v>
      </c>
    </row>
    <row r="1221" spans="1:13" x14ac:dyDescent="0.35">
      <c r="A1221" s="5" t="s">
        <v>659</v>
      </c>
      <c r="B1221" s="5" t="s">
        <v>35</v>
      </c>
      <c r="C1221" s="5"/>
      <c r="D1221" s="5"/>
      <c r="E1221" s="5" t="s">
        <v>101</v>
      </c>
      <c r="F1221" s="8" t="str">
        <f>VLOOKUP(E1221,Mapping!$A$1:$C$71,3,0)</f>
        <v>Competition Triviastar</v>
      </c>
      <c r="G1221" s="8" t="str">
        <f>VLOOKUP(E1221,Mapping!$A$2:$B$207,2,0)</f>
        <v>Competition Triviastar</v>
      </c>
      <c r="H1221" s="1" t="s">
        <v>658</v>
      </c>
      <c r="I1221" s="2">
        <v>44405</v>
      </c>
      <c r="J1221" s="126" t="str">
        <f>VLOOKUP(I1221,Mapping!$H$2:$I$215,2,0)</f>
        <v>Post</v>
      </c>
      <c r="K1221" s="127">
        <f>VLOOKUP(I1221,Mapping!$H$2:$J$215,3,0)</f>
        <v>0</v>
      </c>
      <c r="L1221" s="1">
        <v>-2095.1493808</v>
      </c>
      <c r="M1221" s="4" t="e">
        <v>#N/A</v>
      </c>
    </row>
    <row r="1222" spans="1:13" x14ac:dyDescent="0.35">
      <c r="A1222" s="5" t="s">
        <v>659</v>
      </c>
      <c r="B1222" s="5" t="s">
        <v>35</v>
      </c>
      <c r="C1222" s="5"/>
      <c r="D1222" s="5"/>
      <c r="E1222" s="5" t="s">
        <v>101</v>
      </c>
      <c r="F1222" s="8" t="str">
        <f>VLOOKUP(E1222,Mapping!$A$1:$C$71,3,0)</f>
        <v>Competition Triviastar</v>
      </c>
      <c r="G1222" s="8" t="str">
        <f>VLOOKUP(E1222,Mapping!$A$2:$B$207,2,0)</f>
        <v>Competition Triviastar</v>
      </c>
      <c r="H1222" s="1" t="s">
        <v>658</v>
      </c>
      <c r="I1222" s="2">
        <v>44406</v>
      </c>
      <c r="J1222" s="126" t="str">
        <f>VLOOKUP(I1222,Mapping!$H$2:$I$215,2,0)</f>
        <v>Post</v>
      </c>
      <c r="K1222" s="127">
        <f>VLOOKUP(I1222,Mapping!$H$2:$J$215,3,0)</f>
        <v>0</v>
      </c>
      <c r="L1222" s="1">
        <v>-2069.8605134999998</v>
      </c>
      <c r="M1222" s="4" t="e">
        <v>#N/A</v>
      </c>
    </row>
    <row r="1223" spans="1:13" x14ac:dyDescent="0.35">
      <c r="A1223" s="5" t="s">
        <v>659</v>
      </c>
      <c r="B1223" s="5" t="s">
        <v>35</v>
      </c>
      <c r="C1223" s="5"/>
      <c r="D1223" s="5"/>
      <c r="E1223" s="5" t="s">
        <v>101</v>
      </c>
      <c r="F1223" s="8" t="str">
        <f>VLOOKUP(E1223,Mapping!$A$1:$C$71,3,0)</f>
        <v>Competition Triviastar</v>
      </c>
      <c r="G1223" s="8" t="str">
        <f>VLOOKUP(E1223,Mapping!$A$2:$B$207,2,0)</f>
        <v>Competition Triviastar</v>
      </c>
      <c r="H1223" s="1" t="s">
        <v>658</v>
      </c>
      <c r="I1223" s="2">
        <v>44407</v>
      </c>
      <c r="J1223" s="126" t="str">
        <f>VLOOKUP(I1223,Mapping!$H$2:$I$215,2,0)</f>
        <v>Post</v>
      </c>
      <c r="K1223" s="127">
        <f>VLOOKUP(I1223,Mapping!$H$2:$J$215,3,0)</f>
        <v>0</v>
      </c>
      <c r="L1223" s="1">
        <v>-1981.6822262000001</v>
      </c>
      <c r="M1223" s="4" t="e">
        <v>#N/A</v>
      </c>
    </row>
    <row r="1224" spans="1:13" x14ac:dyDescent="0.35">
      <c r="A1224" s="5" t="s">
        <v>659</v>
      </c>
      <c r="B1224" s="5" t="s">
        <v>35</v>
      </c>
      <c r="C1224" s="5"/>
      <c r="D1224" s="5"/>
      <c r="E1224" s="5" t="s">
        <v>101</v>
      </c>
      <c r="F1224" s="8" t="str">
        <f>VLOOKUP(E1224,Mapping!$A$1:$C$71,3,0)</f>
        <v>Competition Triviastar</v>
      </c>
      <c r="G1224" s="8" t="str">
        <f>VLOOKUP(E1224,Mapping!$A$2:$B$207,2,0)</f>
        <v>Competition Triviastar</v>
      </c>
      <c r="H1224" s="1" t="s">
        <v>658</v>
      </c>
      <c r="I1224" s="2">
        <v>44408</v>
      </c>
      <c r="J1224" s="126" t="str">
        <f>VLOOKUP(I1224,Mapping!$H$2:$I$215,2,0)</f>
        <v>Post</v>
      </c>
      <c r="K1224" s="127">
        <f>VLOOKUP(I1224,Mapping!$H$2:$J$215,3,0)</f>
        <v>0</v>
      </c>
      <c r="L1224" s="1">
        <v>-2220.2627243000002</v>
      </c>
      <c r="M1224" s="4" t="e">
        <v>#N/A</v>
      </c>
    </row>
    <row r="1225" spans="1:13" x14ac:dyDescent="0.35">
      <c r="A1225" s="5" t="s">
        <v>659</v>
      </c>
      <c r="B1225" s="5" t="s">
        <v>35</v>
      </c>
      <c r="C1225" s="5"/>
      <c r="D1225" s="5"/>
      <c r="E1225" s="5" t="s">
        <v>101</v>
      </c>
      <c r="F1225" s="8" t="str">
        <f>VLOOKUP(E1225,Mapping!$A$1:$C$71,3,0)</f>
        <v>Competition Triviastar</v>
      </c>
      <c r="G1225" s="8" t="str">
        <f>VLOOKUP(E1225,Mapping!$A$2:$B$207,2,0)</f>
        <v>Competition Triviastar</v>
      </c>
      <c r="H1225" s="1" t="s">
        <v>658</v>
      </c>
      <c r="I1225" s="2">
        <v>44409</v>
      </c>
      <c r="J1225" s="126" t="str">
        <f>VLOOKUP(I1225,Mapping!$H$2:$I$215,2,0)</f>
        <v>Post</v>
      </c>
      <c r="K1225" s="127">
        <f>VLOOKUP(I1225,Mapping!$H$2:$J$215,3,0)</f>
        <v>0</v>
      </c>
      <c r="L1225" s="1">
        <v>-2495.635816</v>
      </c>
      <c r="M1225" s="4" t="e">
        <v>#N/A</v>
      </c>
    </row>
    <row r="1226" spans="1:13" x14ac:dyDescent="0.35">
      <c r="A1226" s="5" t="s">
        <v>659</v>
      </c>
      <c r="B1226" s="5" t="s">
        <v>35</v>
      </c>
      <c r="C1226" s="5"/>
      <c r="D1226" s="5"/>
      <c r="E1226" s="5" t="s">
        <v>101</v>
      </c>
      <c r="F1226" s="8" t="str">
        <f>VLOOKUP(E1226,Mapping!$A$1:$C$71,3,0)</f>
        <v>Competition Triviastar</v>
      </c>
      <c r="G1226" s="8" t="str">
        <f>VLOOKUP(E1226,Mapping!$A$2:$B$207,2,0)</f>
        <v>Competition Triviastar</v>
      </c>
      <c r="H1226" s="1" t="s">
        <v>658</v>
      </c>
      <c r="I1226" s="2">
        <v>44410</v>
      </c>
      <c r="J1226" s="126" t="str">
        <f>VLOOKUP(I1226,Mapping!$H$2:$I$215,2,0)</f>
        <v>Post</v>
      </c>
      <c r="K1226" s="127">
        <f>VLOOKUP(I1226,Mapping!$H$2:$J$215,3,0)</f>
        <v>0</v>
      </c>
      <c r="L1226" s="1">
        <v>-2399.2155597000001</v>
      </c>
      <c r="M1226" s="4" t="e">
        <v>#N/A</v>
      </c>
    </row>
    <row r="1227" spans="1:13" x14ac:dyDescent="0.35">
      <c r="A1227" s="5" t="s">
        <v>659</v>
      </c>
      <c r="B1227" s="5" t="s">
        <v>35</v>
      </c>
      <c r="C1227" s="5"/>
      <c r="D1227" s="5"/>
      <c r="E1227" s="5" t="s">
        <v>101</v>
      </c>
      <c r="F1227" s="8" t="str">
        <f>VLOOKUP(E1227,Mapping!$A$1:$C$71,3,0)</f>
        <v>Competition Triviastar</v>
      </c>
      <c r="G1227" s="8" t="str">
        <f>VLOOKUP(E1227,Mapping!$A$2:$B$207,2,0)</f>
        <v>Competition Triviastar</v>
      </c>
      <c r="H1227" s="1" t="s">
        <v>658</v>
      </c>
      <c r="I1227" s="2">
        <v>44411</v>
      </c>
      <c r="J1227" s="126" t="str">
        <f>VLOOKUP(I1227,Mapping!$H$2:$I$215,2,0)</f>
        <v>Post</v>
      </c>
      <c r="K1227" s="127">
        <f>VLOOKUP(I1227,Mapping!$H$2:$J$215,3,0)</f>
        <v>0</v>
      </c>
      <c r="L1227" s="1">
        <v>-2667.3283913</v>
      </c>
      <c r="M1227" s="4" t="e">
        <v>#N/A</v>
      </c>
    </row>
    <row r="1228" spans="1:13" x14ac:dyDescent="0.35">
      <c r="A1228" s="5" t="s">
        <v>659</v>
      </c>
      <c r="B1228" s="5" t="s">
        <v>35</v>
      </c>
      <c r="C1228" s="5"/>
      <c r="D1228" s="5"/>
      <c r="E1228" s="5" t="s">
        <v>101</v>
      </c>
      <c r="F1228" s="8" t="str">
        <f>VLOOKUP(E1228,Mapping!$A$1:$C$71,3,0)</f>
        <v>Competition Triviastar</v>
      </c>
      <c r="G1228" s="8" t="str">
        <f>VLOOKUP(E1228,Mapping!$A$2:$B$207,2,0)</f>
        <v>Competition Triviastar</v>
      </c>
      <c r="H1228" s="1" t="s">
        <v>658</v>
      </c>
      <c r="I1228" s="2">
        <v>44412</v>
      </c>
      <c r="J1228" s="126" t="str">
        <f>VLOOKUP(I1228,Mapping!$H$2:$I$215,2,0)</f>
        <v>Post</v>
      </c>
      <c r="K1228" s="127">
        <f>VLOOKUP(I1228,Mapping!$H$2:$J$215,3,0)</f>
        <v>0</v>
      </c>
      <c r="L1228" s="1">
        <v>-2803.356225</v>
      </c>
      <c r="M1228" s="4" t="e">
        <v>#N/A</v>
      </c>
    </row>
    <row r="1229" spans="1:13" x14ac:dyDescent="0.35">
      <c r="A1229" s="5" t="s">
        <v>659</v>
      </c>
      <c r="B1229" s="5" t="s">
        <v>35</v>
      </c>
      <c r="C1229" s="5"/>
      <c r="D1229" s="5"/>
      <c r="E1229" s="5" t="s">
        <v>101</v>
      </c>
      <c r="F1229" s="8" t="str">
        <f>VLOOKUP(E1229,Mapping!$A$1:$C$71,3,0)</f>
        <v>Competition Triviastar</v>
      </c>
      <c r="G1229" s="8" t="str">
        <f>VLOOKUP(E1229,Mapping!$A$2:$B$207,2,0)</f>
        <v>Competition Triviastar</v>
      </c>
      <c r="H1229" s="1" t="s">
        <v>658</v>
      </c>
      <c r="I1229" s="2">
        <v>44413</v>
      </c>
      <c r="J1229" s="126" t="str">
        <f>VLOOKUP(I1229,Mapping!$H$2:$I$215,2,0)</f>
        <v>Post</v>
      </c>
      <c r="K1229" s="127">
        <f>VLOOKUP(I1229,Mapping!$H$2:$J$215,3,0)</f>
        <v>0</v>
      </c>
      <c r="L1229" s="1">
        <v>-2489.5423424999999</v>
      </c>
      <c r="M1229" s="4" t="e">
        <v>#N/A</v>
      </c>
    </row>
    <row r="1230" spans="1:13" x14ac:dyDescent="0.35">
      <c r="A1230" s="5" t="s">
        <v>659</v>
      </c>
      <c r="B1230" s="5" t="s">
        <v>35</v>
      </c>
      <c r="C1230" s="5"/>
      <c r="D1230" s="5"/>
      <c r="E1230" s="5" t="s">
        <v>101</v>
      </c>
      <c r="F1230" s="8" t="str">
        <f>VLOOKUP(E1230,Mapping!$A$1:$C$71,3,0)</f>
        <v>Competition Triviastar</v>
      </c>
      <c r="G1230" s="8" t="str">
        <f>VLOOKUP(E1230,Mapping!$A$2:$B$207,2,0)</f>
        <v>Competition Triviastar</v>
      </c>
      <c r="H1230" s="1" t="s">
        <v>658</v>
      </c>
      <c r="I1230" s="2">
        <v>44414</v>
      </c>
      <c r="J1230" s="126" t="str">
        <f>VLOOKUP(I1230,Mapping!$H$2:$I$215,2,0)</f>
        <v>Post</v>
      </c>
      <c r="K1230" s="127">
        <f>VLOOKUP(I1230,Mapping!$H$2:$J$215,3,0)</f>
        <v>0</v>
      </c>
      <c r="L1230" s="1">
        <v>-2277.3460906999999</v>
      </c>
      <c r="M1230" s="4" t="e">
        <v>#N/A</v>
      </c>
    </row>
    <row r="1231" spans="1:13" x14ac:dyDescent="0.35">
      <c r="A1231" s="5" t="s">
        <v>659</v>
      </c>
      <c r="B1231" s="5" t="s">
        <v>35</v>
      </c>
      <c r="C1231" s="5"/>
      <c r="D1231" s="5"/>
      <c r="E1231" s="5" t="s">
        <v>101</v>
      </c>
      <c r="F1231" s="8" t="str">
        <f>VLOOKUP(E1231,Mapping!$A$1:$C$71,3,0)</f>
        <v>Competition Triviastar</v>
      </c>
      <c r="G1231" s="8" t="str">
        <f>VLOOKUP(E1231,Mapping!$A$2:$B$207,2,0)</f>
        <v>Competition Triviastar</v>
      </c>
      <c r="H1231" s="1" t="s">
        <v>658</v>
      </c>
      <c r="I1231" s="2">
        <v>44415</v>
      </c>
      <c r="J1231" s="126" t="str">
        <f>VLOOKUP(I1231,Mapping!$H$2:$I$215,2,0)</f>
        <v>Post</v>
      </c>
      <c r="K1231" s="127">
        <f>VLOOKUP(I1231,Mapping!$H$2:$J$215,3,0)</f>
        <v>0</v>
      </c>
      <c r="L1231" s="1">
        <v>-2219.8165325999998</v>
      </c>
      <c r="M1231" s="4" t="e">
        <v>#N/A</v>
      </c>
    </row>
    <row r="1232" spans="1:13" x14ac:dyDescent="0.35">
      <c r="A1232" s="5" t="s">
        <v>659</v>
      </c>
      <c r="B1232" s="5" t="s">
        <v>35</v>
      </c>
      <c r="C1232" s="5"/>
      <c r="D1232" s="5"/>
      <c r="E1232" s="5" t="s">
        <v>101</v>
      </c>
      <c r="F1232" s="8" t="str">
        <f>VLOOKUP(E1232,Mapping!$A$1:$C$71,3,0)</f>
        <v>Competition Triviastar</v>
      </c>
      <c r="G1232" s="8" t="str">
        <f>VLOOKUP(E1232,Mapping!$A$2:$B$207,2,0)</f>
        <v>Competition Triviastar</v>
      </c>
      <c r="H1232" s="1" t="s">
        <v>658</v>
      </c>
      <c r="I1232" s="2">
        <v>44416</v>
      </c>
      <c r="J1232" s="126" t="str">
        <f>VLOOKUP(I1232,Mapping!$H$2:$I$215,2,0)</f>
        <v>Post</v>
      </c>
      <c r="K1232" s="127">
        <f>VLOOKUP(I1232,Mapping!$H$2:$J$215,3,0)</f>
        <v>0</v>
      </c>
      <c r="L1232" s="1">
        <v>-2258.8864506</v>
      </c>
      <c r="M1232" s="4" t="e">
        <v>#N/A</v>
      </c>
    </row>
    <row r="1233" spans="1:13" x14ac:dyDescent="0.35">
      <c r="A1233" s="5" t="s">
        <v>659</v>
      </c>
      <c r="B1233" s="5" t="s">
        <v>35</v>
      </c>
      <c r="C1233" s="5"/>
      <c r="D1233" s="5"/>
      <c r="E1233" s="5" t="s">
        <v>101</v>
      </c>
      <c r="F1233" s="8" t="str">
        <f>VLOOKUP(E1233,Mapping!$A$1:$C$71,3,0)</f>
        <v>Competition Triviastar</v>
      </c>
      <c r="G1233" s="8" t="str">
        <f>VLOOKUP(E1233,Mapping!$A$2:$B$207,2,0)</f>
        <v>Competition Triviastar</v>
      </c>
      <c r="H1233" s="1" t="s">
        <v>658</v>
      </c>
      <c r="I1233" s="2">
        <v>44417</v>
      </c>
      <c r="J1233" s="126" t="str">
        <f>VLOOKUP(I1233,Mapping!$H$2:$I$215,2,0)</f>
        <v>Post</v>
      </c>
      <c r="K1233" s="127">
        <f>VLOOKUP(I1233,Mapping!$H$2:$J$215,3,0)</f>
        <v>0</v>
      </c>
      <c r="L1233" s="1">
        <v>-1526.0566587000001</v>
      </c>
      <c r="M1233" s="4" t="e">
        <v>#N/A</v>
      </c>
    </row>
    <row r="1234" spans="1:13" x14ac:dyDescent="0.35">
      <c r="A1234" s="5" t="s">
        <v>659</v>
      </c>
      <c r="B1234" s="5" t="s">
        <v>35</v>
      </c>
      <c r="C1234" s="5"/>
      <c r="D1234" s="5"/>
      <c r="E1234" s="5" t="s">
        <v>101</v>
      </c>
      <c r="F1234" s="8" t="str">
        <f>VLOOKUP(E1234,Mapping!$A$1:$C$71,3,0)</f>
        <v>Competition Triviastar</v>
      </c>
      <c r="G1234" s="8" t="str">
        <f>VLOOKUP(E1234,Mapping!$A$2:$B$207,2,0)</f>
        <v>Competition Triviastar</v>
      </c>
      <c r="H1234" s="1" t="s">
        <v>658</v>
      </c>
      <c r="I1234" s="2">
        <v>44418</v>
      </c>
      <c r="J1234" s="126" t="str">
        <f>VLOOKUP(I1234,Mapping!$H$2:$I$215,2,0)</f>
        <v>Post</v>
      </c>
      <c r="K1234" s="127">
        <f>VLOOKUP(I1234,Mapping!$H$2:$J$215,3,0)</f>
        <v>0</v>
      </c>
      <c r="L1234" s="1">
        <v>-1674.9883186</v>
      </c>
      <c r="M1234" s="4" t="e">
        <v>#N/A</v>
      </c>
    </row>
    <row r="1235" spans="1:13" x14ac:dyDescent="0.35">
      <c r="A1235" s="5" t="s">
        <v>659</v>
      </c>
      <c r="B1235" s="5" t="s">
        <v>35</v>
      </c>
      <c r="C1235" s="5"/>
      <c r="D1235" s="5"/>
      <c r="E1235" s="5" t="s">
        <v>101</v>
      </c>
      <c r="F1235" s="8" t="str">
        <f>VLOOKUP(E1235,Mapping!$A$1:$C$71,3,0)</f>
        <v>Competition Triviastar</v>
      </c>
      <c r="G1235" s="8" t="str">
        <f>VLOOKUP(E1235,Mapping!$A$2:$B$207,2,0)</f>
        <v>Competition Triviastar</v>
      </c>
      <c r="H1235" s="1" t="s">
        <v>658</v>
      </c>
      <c r="I1235" s="2">
        <v>44419</v>
      </c>
      <c r="J1235" s="126" t="str">
        <f>VLOOKUP(I1235,Mapping!$H$2:$I$215,2,0)</f>
        <v>Post</v>
      </c>
      <c r="K1235" s="127">
        <f>VLOOKUP(I1235,Mapping!$H$2:$J$215,3,0)</f>
        <v>0</v>
      </c>
      <c r="L1235" s="1">
        <v>-1736.6399323000001</v>
      </c>
      <c r="M1235" s="4" t="e">
        <v>#N/A</v>
      </c>
    </row>
    <row r="1236" spans="1:13" x14ac:dyDescent="0.35">
      <c r="A1236" s="5" t="s">
        <v>659</v>
      </c>
      <c r="B1236" s="5" t="s">
        <v>35</v>
      </c>
      <c r="C1236" s="5"/>
      <c r="D1236" s="5"/>
      <c r="E1236" s="5" t="s">
        <v>101</v>
      </c>
      <c r="F1236" s="8" t="str">
        <f>VLOOKUP(E1236,Mapping!$A$1:$C$71,3,0)</f>
        <v>Competition Triviastar</v>
      </c>
      <c r="G1236" s="8" t="str">
        <f>VLOOKUP(E1236,Mapping!$A$2:$B$207,2,0)</f>
        <v>Competition Triviastar</v>
      </c>
      <c r="H1236" s="1" t="s">
        <v>658</v>
      </c>
      <c r="I1236" s="2">
        <v>44420</v>
      </c>
      <c r="J1236" s="126" t="str">
        <f>VLOOKUP(I1236,Mapping!$H$2:$I$215,2,0)</f>
        <v>Post</v>
      </c>
      <c r="K1236" s="127">
        <f>VLOOKUP(I1236,Mapping!$H$2:$J$215,3,0)</f>
        <v>0</v>
      </c>
      <c r="L1236" s="1">
        <v>-1482.3270258</v>
      </c>
      <c r="M1236" s="4" t="e">
        <v>#N/A</v>
      </c>
    </row>
    <row r="1237" spans="1:13" x14ac:dyDescent="0.35">
      <c r="A1237" s="5" t="s">
        <v>659</v>
      </c>
      <c r="B1237" s="5" t="s">
        <v>35</v>
      </c>
      <c r="C1237" s="5"/>
      <c r="D1237" s="5"/>
      <c r="E1237" s="5" t="s">
        <v>101</v>
      </c>
      <c r="F1237" s="8" t="str">
        <f>VLOOKUP(E1237,Mapping!$A$1:$C$71,3,0)</f>
        <v>Competition Triviastar</v>
      </c>
      <c r="G1237" s="8" t="str">
        <f>VLOOKUP(E1237,Mapping!$A$2:$B$207,2,0)</f>
        <v>Competition Triviastar</v>
      </c>
      <c r="H1237" s="1" t="s">
        <v>658</v>
      </c>
      <c r="I1237" s="2">
        <v>44421</v>
      </c>
      <c r="J1237" s="126" t="str">
        <f>VLOOKUP(I1237,Mapping!$H$2:$I$215,2,0)</f>
        <v>Post</v>
      </c>
      <c r="K1237" s="127">
        <f>VLOOKUP(I1237,Mapping!$H$2:$J$215,3,0)</f>
        <v>0</v>
      </c>
      <c r="L1237" s="1">
        <v>-1098.4381986000001</v>
      </c>
      <c r="M1237" s="4" t="e">
        <v>#N/A</v>
      </c>
    </row>
    <row r="1238" spans="1:13" x14ac:dyDescent="0.35">
      <c r="A1238" s="5" t="s">
        <v>659</v>
      </c>
      <c r="B1238" s="5" t="s">
        <v>35</v>
      </c>
      <c r="C1238" s="5"/>
      <c r="D1238" s="5"/>
      <c r="E1238" s="5" t="s">
        <v>101</v>
      </c>
      <c r="F1238" s="8" t="str">
        <f>VLOOKUP(E1238,Mapping!$A$1:$C$71,3,0)</f>
        <v>Competition Triviastar</v>
      </c>
      <c r="G1238" s="8" t="str">
        <f>VLOOKUP(E1238,Mapping!$A$2:$B$207,2,0)</f>
        <v>Competition Triviastar</v>
      </c>
      <c r="H1238" s="1" t="s">
        <v>658</v>
      </c>
      <c r="I1238" s="2">
        <v>44422</v>
      </c>
      <c r="J1238" s="126" t="str">
        <f>VLOOKUP(I1238,Mapping!$H$2:$I$215,2,0)</f>
        <v>Post</v>
      </c>
      <c r="K1238" s="127">
        <f>VLOOKUP(I1238,Mapping!$H$2:$J$215,3,0)</f>
        <v>0</v>
      </c>
      <c r="L1238" s="1">
        <v>-1029.7970124999999</v>
      </c>
      <c r="M1238" s="4" t="e">
        <v>#N/A</v>
      </c>
    </row>
    <row r="1239" spans="1:13" x14ac:dyDescent="0.35">
      <c r="A1239" s="5" t="s">
        <v>659</v>
      </c>
      <c r="B1239" s="5" t="s">
        <v>35</v>
      </c>
      <c r="C1239" s="5"/>
      <c r="D1239" s="5"/>
      <c r="E1239" s="5" t="s">
        <v>101</v>
      </c>
      <c r="F1239" s="8" t="str">
        <f>VLOOKUP(E1239,Mapping!$A$1:$C$71,3,0)</f>
        <v>Competition Triviastar</v>
      </c>
      <c r="G1239" s="8" t="str">
        <f>VLOOKUP(E1239,Mapping!$A$2:$B$207,2,0)</f>
        <v>Competition Triviastar</v>
      </c>
      <c r="H1239" s="1" t="s">
        <v>658</v>
      </c>
      <c r="I1239" s="2">
        <v>44423</v>
      </c>
      <c r="J1239" s="126" t="str">
        <f>VLOOKUP(I1239,Mapping!$H$2:$I$215,2,0)</f>
        <v>Post</v>
      </c>
      <c r="K1239" s="127">
        <f>VLOOKUP(I1239,Mapping!$H$2:$J$215,3,0)</f>
        <v>0</v>
      </c>
      <c r="L1239" s="1">
        <v>-996.28290849999996</v>
      </c>
      <c r="M1239" s="4" t="e">
        <v>#N/A</v>
      </c>
    </row>
    <row r="1240" spans="1:13" x14ac:dyDescent="0.35">
      <c r="A1240" s="5" t="s">
        <v>659</v>
      </c>
      <c r="B1240" s="5" t="s">
        <v>35</v>
      </c>
      <c r="C1240" s="5"/>
      <c r="D1240" s="5"/>
      <c r="E1240" s="5" t="s">
        <v>101</v>
      </c>
      <c r="F1240" s="8" t="str">
        <f>VLOOKUP(E1240,Mapping!$A$1:$C$71,3,0)</f>
        <v>Competition Triviastar</v>
      </c>
      <c r="G1240" s="8" t="str">
        <f>VLOOKUP(E1240,Mapping!$A$2:$B$207,2,0)</f>
        <v>Competition Triviastar</v>
      </c>
      <c r="H1240" s="1" t="s">
        <v>658</v>
      </c>
      <c r="I1240" s="2">
        <v>44424</v>
      </c>
      <c r="J1240" s="126" t="str">
        <f>VLOOKUP(I1240,Mapping!$H$2:$I$215,2,0)</f>
        <v>Post</v>
      </c>
      <c r="K1240" s="127">
        <f>VLOOKUP(I1240,Mapping!$H$2:$J$215,3,0)</f>
        <v>0</v>
      </c>
      <c r="L1240" s="1">
        <v>-748.78035469999998</v>
      </c>
      <c r="M1240" s="4" t="e">
        <v>#N/A</v>
      </c>
    </row>
    <row r="1241" spans="1:13" x14ac:dyDescent="0.35">
      <c r="A1241" s="5" t="s">
        <v>659</v>
      </c>
      <c r="B1241" s="5" t="s">
        <v>35</v>
      </c>
      <c r="C1241" s="5"/>
      <c r="D1241" s="5"/>
      <c r="E1241" s="5" t="s">
        <v>101</v>
      </c>
      <c r="F1241" s="8" t="str">
        <f>VLOOKUP(E1241,Mapping!$A$1:$C$71,3,0)</f>
        <v>Competition Triviastar</v>
      </c>
      <c r="G1241" s="8" t="str">
        <f>VLOOKUP(E1241,Mapping!$A$2:$B$207,2,0)</f>
        <v>Competition Triviastar</v>
      </c>
      <c r="H1241" s="1" t="s">
        <v>658</v>
      </c>
      <c r="I1241" s="2">
        <v>44425</v>
      </c>
      <c r="J1241" s="126" t="str">
        <f>VLOOKUP(I1241,Mapping!$H$2:$I$215,2,0)</f>
        <v>Post</v>
      </c>
      <c r="K1241" s="127">
        <f>VLOOKUP(I1241,Mapping!$H$2:$J$215,3,0)</f>
        <v>0</v>
      </c>
      <c r="L1241" s="1">
        <v>-765.26857700000005</v>
      </c>
      <c r="M1241" s="4" t="e">
        <v>#N/A</v>
      </c>
    </row>
    <row r="1242" spans="1:13" x14ac:dyDescent="0.35">
      <c r="A1242" s="5" t="s">
        <v>659</v>
      </c>
      <c r="B1242" s="5" t="s">
        <v>35</v>
      </c>
      <c r="C1242" s="5"/>
      <c r="D1242" s="5"/>
      <c r="E1242" s="5" t="s">
        <v>101</v>
      </c>
      <c r="F1242" s="8" t="str">
        <f>VLOOKUP(E1242,Mapping!$A$1:$C$71,3,0)</f>
        <v>Competition Triviastar</v>
      </c>
      <c r="G1242" s="8" t="str">
        <f>VLOOKUP(E1242,Mapping!$A$2:$B$207,2,0)</f>
        <v>Competition Triviastar</v>
      </c>
      <c r="H1242" s="1" t="s">
        <v>658</v>
      </c>
      <c r="I1242" s="2">
        <v>44426</v>
      </c>
      <c r="J1242" s="126" t="str">
        <f>VLOOKUP(I1242,Mapping!$H$2:$I$215,2,0)</f>
        <v>Post</v>
      </c>
      <c r="K1242" s="127">
        <f>VLOOKUP(I1242,Mapping!$H$2:$J$215,3,0)</f>
        <v>0</v>
      </c>
      <c r="L1242" s="1">
        <v>-754.69460830000003</v>
      </c>
      <c r="M1242" s="4" t="e">
        <v>#N/A</v>
      </c>
    </row>
    <row r="1243" spans="1:13" x14ac:dyDescent="0.35">
      <c r="A1243" s="5" t="s">
        <v>659</v>
      </c>
      <c r="B1243" s="5" t="s">
        <v>35</v>
      </c>
      <c r="C1243" s="5"/>
      <c r="D1243" s="5"/>
      <c r="E1243" s="5" t="s">
        <v>101</v>
      </c>
      <c r="F1243" s="8" t="str">
        <f>VLOOKUP(E1243,Mapping!$A$1:$C$71,3,0)</f>
        <v>Competition Triviastar</v>
      </c>
      <c r="G1243" s="8" t="str">
        <f>VLOOKUP(E1243,Mapping!$A$2:$B$207,2,0)</f>
        <v>Competition Triviastar</v>
      </c>
      <c r="H1243" s="1" t="s">
        <v>658</v>
      </c>
      <c r="I1243" s="2">
        <v>44427</v>
      </c>
      <c r="J1243" s="126" t="str">
        <f>VLOOKUP(I1243,Mapping!$H$2:$I$215,2,0)</f>
        <v>Post</v>
      </c>
      <c r="K1243" s="127">
        <f>VLOOKUP(I1243,Mapping!$H$2:$J$215,3,0)</f>
        <v>0</v>
      </c>
      <c r="L1243" s="1">
        <v>-688.7417193</v>
      </c>
      <c r="M1243" s="4" t="e">
        <v>#N/A</v>
      </c>
    </row>
    <row r="1244" spans="1:13" x14ac:dyDescent="0.35">
      <c r="A1244" s="5" t="s">
        <v>659</v>
      </c>
      <c r="B1244" s="5" t="s">
        <v>35</v>
      </c>
      <c r="C1244" s="5"/>
      <c r="D1244" s="5"/>
      <c r="E1244" s="5" t="s">
        <v>101</v>
      </c>
      <c r="F1244" s="8" t="str">
        <f>VLOOKUP(E1244,Mapping!$A$1:$C$71,3,0)</f>
        <v>Competition Triviastar</v>
      </c>
      <c r="G1244" s="8" t="str">
        <f>VLOOKUP(E1244,Mapping!$A$2:$B$207,2,0)</f>
        <v>Competition Triviastar</v>
      </c>
      <c r="H1244" s="1" t="s">
        <v>658</v>
      </c>
      <c r="I1244" s="2">
        <v>44428</v>
      </c>
      <c r="J1244" s="126" t="str">
        <f>VLOOKUP(I1244,Mapping!$H$2:$I$215,2,0)</f>
        <v>Post</v>
      </c>
      <c r="K1244" s="127">
        <f>VLOOKUP(I1244,Mapping!$H$2:$J$215,3,0)</f>
        <v>0</v>
      </c>
      <c r="L1244" s="1">
        <v>-686.94952120000005</v>
      </c>
      <c r="M1244" s="4" t="e">
        <v>#N/A</v>
      </c>
    </row>
    <row r="1245" spans="1:13" x14ac:dyDescent="0.35">
      <c r="A1245" s="5" t="s">
        <v>659</v>
      </c>
      <c r="B1245" s="5" t="s">
        <v>35</v>
      </c>
      <c r="C1245" s="5"/>
      <c r="D1245" s="5"/>
      <c r="E1245" s="5" t="s">
        <v>101</v>
      </c>
      <c r="F1245" s="8" t="str">
        <f>VLOOKUP(E1245,Mapping!$A$1:$C$71,3,0)</f>
        <v>Competition Triviastar</v>
      </c>
      <c r="G1245" s="8" t="str">
        <f>VLOOKUP(E1245,Mapping!$A$2:$B$207,2,0)</f>
        <v>Competition Triviastar</v>
      </c>
      <c r="H1245" s="1" t="s">
        <v>658</v>
      </c>
      <c r="I1245" s="2">
        <v>44429</v>
      </c>
      <c r="J1245" s="126" t="str">
        <f>VLOOKUP(I1245,Mapping!$H$2:$I$215,2,0)</f>
        <v>Post</v>
      </c>
      <c r="K1245" s="127">
        <f>VLOOKUP(I1245,Mapping!$H$2:$J$215,3,0)</f>
        <v>0</v>
      </c>
      <c r="L1245" s="1">
        <v>-792.50998770000001</v>
      </c>
      <c r="M1245" s="4" t="e">
        <v>#N/A</v>
      </c>
    </row>
    <row r="1246" spans="1:13" x14ac:dyDescent="0.35">
      <c r="A1246" s="5" t="s">
        <v>659</v>
      </c>
      <c r="B1246" s="5" t="s">
        <v>35</v>
      </c>
      <c r="C1246" s="5"/>
      <c r="D1246" s="5"/>
      <c r="E1246" s="5" t="s">
        <v>101</v>
      </c>
      <c r="F1246" s="8" t="str">
        <f>VLOOKUP(E1246,Mapping!$A$1:$C$71,3,0)</f>
        <v>Competition Triviastar</v>
      </c>
      <c r="G1246" s="8" t="str">
        <f>VLOOKUP(E1246,Mapping!$A$2:$B$207,2,0)</f>
        <v>Competition Triviastar</v>
      </c>
      <c r="H1246" s="1" t="s">
        <v>658</v>
      </c>
      <c r="I1246" s="2">
        <v>44430</v>
      </c>
      <c r="J1246" s="126" t="str">
        <f>VLOOKUP(I1246,Mapping!$H$2:$I$215,2,0)</f>
        <v>Post</v>
      </c>
      <c r="K1246" s="127">
        <f>VLOOKUP(I1246,Mapping!$H$2:$J$215,3,0)</f>
        <v>0</v>
      </c>
      <c r="L1246" s="1">
        <v>-1007.0360969</v>
      </c>
      <c r="M1246" s="4" t="e">
        <v>#N/A</v>
      </c>
    </row>
    <row r="1247" spans="1:13" x14ac:dyDescent="0.35">
      <c r="A1247" s="5" t="s">
        <v>659</v>
      </c>
      <c r="B1247" s="5" t="s">
        <v>35</v>
      </c>
      <c r="C1247" s="5"/>
      <c r="D1247" s="5"/>
      <c r="E1247" s="5" t="s">
        <v>101</v>
      </c>
      <c r="F1247" s="8" t="str">
        <f>VLOOKUP(E1247,Mapping!$A$1:$C$71,3,0)</f>
        <v>Competition Triviastar</v>
      </c>
      <c r="G1247" s="8" t="str">
        <f>VLOOKUP(E1247,Mapping!$A$2:$B$207,2,0)</f>
        <v>Competition Triviastar</v>
      </c>
      <c r="H1247" s="1" t="s">
        <v>658</v>
      </c>
      <c r="I1247" s="2">
        <v>44431</v>
      </c>
      <c r="J1247" s="126" t="str">
        <f>VLOOKUP(I1247,Mapping!$H$2:$I$215,2,0)</f>
        <v>Post</v>
      </c>
      <c r="K1247" s="127">
        <f>VLOOKUP(I1247,Mapping!$H$2:$J$215,3,0)</f>
        <v>0</v>
      </c>
      <c r="L1247" s="1">
        <v>-974.418092</v>
      </c>
      <c r="M1247" s="4" t="e">
        <v>#N/A</v>
      </c>
    </row>
    <row r="1248" spans="1:13" x14ac:dyDescent="0.35">
      <c r="A1248" s="5" t="s">
        <v>659</v>
      </c>
      <c r="B1248" s="5" t="s">
        <v>35</v>
      </c>
      <c r="C1248" s="5"/>
      <c r="D1248" s="5"/>
      <c r="E1248" s="5" t="s">
        <v>101</v>
      </c>
      <c r="F1248" s="8" t="str">
        <f>VLOOKUP(E1248,Mapping!$A$1:$C$71,3,0)</f>
        <v>Competition Triviastar</v>
      </c>
      <c r="G1248" s="8" t="str">
        <f>VLOOKUP(E1248,Mapping!$A$2:$B$207,2,0)</f>
        <v>Competition Triviastar</v>
      </c>
      <c r="H1248" s="1" t="s">
        <v>658</v>
      </c>
      <c r="I1248" s="2">
        <v>44432</v>
      </c>
      <c r="J1248" s="126" t="str">
        <f>VLOOKUP(I1248,Mapping!$H$2:$I$215,2,0)</f>
        <v>Post</v>
      </c>
      <c r="K1248" s="127">
        <f>VLOOKUP(I1248,Mapping!$H$2:$J$215,3,0)</f>
        <v>0</v>
      </c>
      <c r="L1248" s="1">
        <v>-997.17900750000001</v>
      </c>
      <c r="M1248" s="4" t="e">
        <v>#N/A</v>
      </c>
    </row>
    <row r="1249" spans="1:13" x14ac:dyDescent="0.35">
      <c r="A1249" s="5" t="s">
        <v>659</v>
      </c>
      <c r="B1249" s="5" t="s">
        <v>35</v>
      </c>
      <c r="C1249" s="5"/>
      <c r="D1249" s="5"/>
      <c r="E1249" s="5" t="s">
        <v>101</v>
      </c>
      <c r="F1249" s="8" t="str">
        <f>VLOOKUP(E1249,Mapping!$A$1:$C$71,3,0)</f>
        <v>Competition Triviastar</v>
      </c>
      <c r="G1249" s="8" t="str">
        <f>VLOOKUP(E1249,Mapping!$A$2:$B$207,2,0)</f>
        <v>Competition Triviastar</v>
      </c>
      <c r="H1249" s="1" t="s">
        <v>658</v>
      </c>
      <c r="I1249" s="2">
        <v>44433</v>
      </c>
      <c r="J1249" s="126" t="str">
        <f>VLOOKUP(I1249,Mapping!$H$2:$I$215,2,0)</f>
        <v>Post</v>
      </c>
      <c r="K1249" s="127">
        <f>VLOOKUP(I1249,Mapping!$H$2:$J$215,3,0)</f>
        <v>0</v>
      </c>
      <c r="L1249" s="1">
        <v>-1003.9893602</v>
      </c>
      <c r="M1249" s="4" t="e">
        <v>#N/A</v>
      </c>
    </row>
    <row r="1250" spans="1:13" x14ac:dyDescent="0.35">
      <c r="A1250" s="5" t="s">
        <v>659</v>
      </c>
      <c r="B1250" s="5" t="s">
        <v>35</v>
      </c>
      <c r="C1250" s="5"/>
      <c r="D1250" s="5"/>
      <c r="E1250" s="5" t="s">
        <v>101</v>
      </c>
      <c r="F1250" s="8" t="str">
        <f>VLOOKUP(E1250,Mapping!$A$1:$C$71,3,0)</f>
        <v>Competition Triviastar</v>
      </c>
      <c r="G1250" s="8" t="str">
        <f>VLOOKUP(E1250,Mapping!$A$2:$B$207,2,0)</f>
        <v>Competition Triviastar</v>
      </c>
      <c r="H1250" s="1" t="s">
        <v>658</v>
      </c>
      <c r="I1250" s="2">
        <v>44434</v>
      </c>
      <c r="J1250" s="126" t="str">
        <f>VLOOKUP(I1250,Mapping!$H$2:$I$215,2,0)</f>
        <v>Post</v>
      </c>
      <c r="K1250" s="127">
        <f>VLOOKUP(I1250,Mapping!$H$2:$J$215,3,0)</f>
        <v>0</v>
      </c>
      <c r="L1250" s="1">
        <v>-1013.3087902</v>
      </c>
      <c r="M1250" s="4" t="e">
        <v>#N/A</v>
      </c>
    </row>
    <row r="1251" spans="1:13" x14ac:dyDescent="0.35">
      <c r="A1251" s="5" t="s">
        <v>659</v>
      </c>
      <c r="B1251" s="5" t="s">
        <v>35</v>
      </c>
      <c r="C1251" s="5"/>
      <c r="D1251" s="5"/>
      <c r="E1251" s="5" t="s">
        <v>101</v>
      </c>
      <c r="F1251" s="8" t="str">
        <f>VLOOKUP(E1251,Mapping!$A$1:$C$71,3,0)</f>
        <v>Competition Triviastar</v>
      </c>
      <c r="G1251" s="8" t="str">
        <f>VLOOKUP(E1251,Mapping!$A$2:$B$207,2,0)</f>
        <v>Competition Triviastar</v>
      </c>
      <c r="H1251" s="1" t="s">
        <v>658</v>
      </c>
      <c r="I1251" s="2">
        <v>44435</v>
      </c>
      <c r="J1251" s="126" t="str">
        <f>VLOOKUP(I1251,Mapping!$H$2:$I$215,2,0)</f>
        <v>Post</v>
      </c>
      <c r="K1251" s="127">
        <f>VLOOKUP(I1251,Mapping!$H$2:$J$215,3,0)</f>
        <v>0</v>
      </c>
      <c r="L1251" s="1">
        <v>-1226.0427013999999</v>
      </c>
      <c r="M1251" s="4" t="e">
        <v>#N/A</v>
      </c>
    </row>
    <row r="1252" spans="1:13" x14ac:dyDescent="0.35">
      <c r="A1252" s="5" t="s">
        <v>659</v>
      </c>
      <c r="B1252" s="5" t="s">
        <v>35</v>
      </c>
      <c r="C1252" s="5"/>
      <c r="D1252" s="5"/>
      <c r="E1252" s="5" t="s">
        <v>101</v>
      </c>
      <c r="F1252" s="8" t="str">
        <f>VLOOKUP(E1252,Mapping!$A$1:$C$71,3,0)</f>
        <v>Competition Triviastar</v>
      </c>
      <c r="G1252" s="8" t="str">
        <f>VLOOKUP(E1252,Mapping!$A$2:$B$207,2,0)</f>
        <v>Competition Triviastar</v>
      </c>
      <c r="H1252" s="1" t="s">
        <v>658</v>
      </c>
      <c r="I1252" s="2">
        <v>44436</v>
      </c>
      <c r="J1252" s="126" t="str">
        <f>VLOOKUP(I1252,Mapping!$H$2:$I$215,2,0)</f>
        <v>Post</v>
      </c>
      <c r="K1252" s="127">
        <f>VLOOKUP(I1252,Mapping!$H$2:$J$215,3,0)</f>
        <v>0</v>
      </c>
      <c r="L1252" s="1">
        <v>-1212.6012158999999</v>
      </c>
      <c r="M1252" s="4" t="e">
        <v>#N/A</v>
      </c>
    </row>
    <row r="1253" spans="1:13" x14ac:dyDescent="0.35">
      <c r="A1253" s="5" t="s">
        <v>659</v>
      </c>
      <c r="B1253" s="5" t="s">
        <v>35</v>
      </c>
      <c r="C1253" s="5"/>
      <c r="D1253" s="5"/>
      <c r="E1253" s="5" t="s">
        <v>101</v>
      </c>
      <c r="F1253" s="8" t="str">
        <f>VLOOKUP(E1253,Mapping!$A$1:$C$71,3,0)</f>
        <v>Competition Triviastar</v>
      </c>
      <c r="G1253" s="8" t="str">
        <f>VLOOKUP(E1253,Mapping!$A$2:$B$207,2,0)</f>
        <v>Competition Triviastar</v>
      </c>
      <c r="H1253" s="1" t="s">
        <v>658</v>
      </c>
      <c r="I1253" s="2">
        <v>44437</v>
      </c>
      <c r="J1253" s="126" t="str">
        <f>VLOOKUP(I1253,Mapping!$H$2:$I$215,2,0)</f>
        <v>Post</v>
      </c>
      <c r="K1253" s="127">
        <f>VLOOKUP(I1253,Mapping!$H$2:$J$215,3,0)</f>
        <v>0</v>
      </c>
      <c r="L1253" s="1">
        <v>-1752.9489347000001</v>
      </c>
      <c r="M1253" s="4" t="e">
        <v>#N/A</v>
      </c>
    </row>
    <row r="1254" spans="1:13" x14ac:dyDescent="0.35">
      <c r="A1254" s="5" t="s">
        <v>659</v>
      </c>
      <c r="B1254" s="5" t="s">
        <v>35</v>
      </c>
      <c r="C1254" s="5"/>
      <c r="D1254" s="5"/>
      <c r="E1254" s="5" t="s">
        <v>101</v>
      </c>
      <c r="F1254" s="8" t="str">
        <f>VLOOKUP(E1254,Mapping!$A$1:$C$71,3,0)</f>
        <v>Competition Triviastar</v>
      </c>
      <c r="G1254" s="8" t="str">
        <f>VLOOKUP(E1254,Mapping!$A$2:$B$207,2,0)</f>
        <v>Competition Triviastar</v>
      </c>
      <c r="H1254" s="1" t="s">
        <v>658</v>
      </c>
      <c r="I1254" s="2">
        <v>44438</v>
      </c>
      <c r="J1254" s="126" t="str">
        <f>VLOOKUP(I1254,Mapping!$H$2:$I$215,2,0)</f>
        <v>Post</v>
      </c>
      <c r="K1254" s="127">
        <f>VLOOKUP(I1254,Mapping!$H$2:$J$215,3,0)</f>
        <v>0</v>
      </c>
      <c r="L1254" s="1">
        <v>-1164.5703074999999</v>
      </c>
      <c r="M1254" s="4" t="e">
        <v>#N/A</v>
      </c>
    </row>
    <row r="1255" spans="1:13" x14ac:dyDescent="0.35">
      <c r="A1255" s="5" t="s">
        <v>659</v>
      </c>
      <c r="B1255" s="5" t="s">
        <v>35</v>
      </c>
      <c r="C1255" s="5"/>
      <c r="D1255" s="5"/>
      <c r="E1255" s="5" t="s">
        <v>101</v>
      </c>
      <c r="F1255" s="8" t="str">
        <f>VLOOKUP(E1255,Mapping!$A$1:$C$71,3,0)</f>
        <v>Competition Triviastar</v>
      </c>
      <c r="G1255" s="8" t="str">
        <f>VLOOKUP(E1255,Mapping!$A$2:$B$207,2,0)</f>
        <v>Competition Triviastar</v>
      </c>
      <c r="H1255" s="1" t="s">
        <v>658</v>
      </c>
      <c r="I1255" s="2">
        <v>44439</v>
      </c>
      <c r="J1255" s="126" t="str">
        <f>VLOOKUP(I1255,Mapping!$H$2:$I$215,2,0)</f>
        <v>Post</v>
      </c>
      <c r="K1255" s="127">
        <f>VLOOKUP(I1255,Mapping!$H$2:$J$215,3,0)</f>
        <v>0</v>
      </c>
      <c r="L1255" s="1">
        <v>-1396.4807381000001</v>
      </c>
      <c r="M1255" s="4" t="e">
        <v>#N/A</v>
      </c>
    </row>
    <row r="1256" spans="1:13" x14ac:dyDescent="0.35">
      <c r="A1256" s="5" t="s">
        <v>659</v>
      </c>
      <c r="B1256" s="5" t="s">
        <v>35</v>
      </c>
      <c r="C1256" s="5"/>
      <c r="D1256" s="5"/>
      <c r="E1256" s="5" t="s">
        <v>101</v>
      </c>
      <c r="F1256" s="8" t="str">
        <f>VLOOKUP(E1256,Mapping!$A$1:$C$71,3,0)</f>
        <v>Competition Triviastar</v>
      </c>
      <c r="G1256" s="8" t="str">
        <f>VLOOKUP(E1256,Mapping!$A$2:$B$207,2,0)</f>
        <v>Competition Triviastar</v>
      </c>
      <c r="H1256" s="1" t="s">
        <v>658</v>
      </c>
      <c r="I1256" s="2">
        <v>44440</v>
      </c>
      <c r="J1256" s="126" t="str">
        <f>VLOOKUP(I1256,Mapping!$H$2:$I$215,2,0)</f>
        <v>Post</v>
      </c>
      <c r="K1256" s="127">
        <f>VLOOKUP(I1256,Mapping!$H$2:$J$215,3,0)</f>
        <v>0</v>
      </c>
      <c r="L1256" s="1">
        <v>-1801.0420154999999</v>
      </c>
      <c r="M1256" s="4" t="e">
        <v>#N/A</v>
      </c>
    </row>
    <row r="1257" spans="1:13" x14ac:dyDescent="0.35">
      <c r="A1257" s="5" t="s">
        <v>659</v>
      </c>
      <c r="B1257" s="5" t="s">
        <v>35</v>
      </c>
      <c r="C1257" s="5"/>
      <c r="D1257" s="5"/>
      <c r="E1257" s="5" t="s">
        <v>101</v>
      </c>
      <c r="F1257" s="8" t="str">
        <f>VLOOKUP(E1257,Mapping!$A$1:$C$71,3,0)</f>
        <v>Competition Triviastar</v>
      </c>
      <c r="G1257" s="8" t="str">
        <f>VLOOKUP(E1257,Mapping!$A$2:$B$207,2,0)</f>
        <v>Competition Triviastar</v>
      </c>
      <c r="H1257" s="1" t="s">
        <v>658</v>
      </c>
      <c r="I1257" s="2">
        <v>44441</v>
      </c>
      <c r="J1257" s="126" t="str">
        <f>VLOOKUP(I1257,Mapping!$H$2:$I$215,2,0)</f>
        <v>Post</v>
      </c>
      <c r="K1257" s="127">
        <f>VLOOKUP(I1257,Mapping!$H$2:$J$215,3,0)</f>
        <v>0</v>
      </c>
      <c r="L1257" s="1">
        <v>-1736.3722946</v>
      </c>
      <c r="M1257" s="4" t="e">
        <v>#N/A</v>
      </c>
    </row>
    <row r="1258" spans="1:13" x14ac:dyDescent="0.35">
      <c r="A1258" s="5" t="s">
        <v>659</v>
      </c>
      <c r="B1258" s="5" t="s">
        <v>35</v>
      </c>
      <c r="C1258" s="5"/>
      <c r="D1258" s="5"/>
      <c r="E1258" s="5" t="s">
        <v>101</v>
      </c>
      <c r="F1258" s="8" t="str">
        <f>VLOOKUP(E1258,Mapping!$A$1:$C$71,3,0)</f>
        <v>Competition Triviastar</v>
      </c>
      <c r="G1258" s="8" t="str">
        <f>VLOOKUP(E1258,Mapping!$A$2:$B$207,2,0)</f>
        <v>Competition Triviastar</v>
      </c>
      <c r="H1258" s="1" t="s">
        <v>658</v>
      </c>
      <c r="I1258" s="2">
        <v>44442</v>
      </c>
      <c r="J1258" s="126" t="str">
        <f>VLOOKUP(I1258,Mapping!$H$2:$I$215,2,0)</f>
        <v>Post</v>
      </c>
      <c r="K1258" s="127">
        <f>VLOOKUP(I1258,Mapping!$H$2:$J$215,3,0)</f>
        <v>0</v>
      </c>
      <c r="L1258" s="1">
        <v>-1668.4011166</v>
      </c>
      <c r="M1258" s="4" t="e">
        <v>#N/A</v>
      </c>
    </row>
    <row r="1259" spans="1:13" x14ac:dyDescent="0.35">
      <c r="A1259" s="5" t="s">
        <v>659</v>
      </c>
      <c r="B1259" s="5" t="s">
        <v>35</v>
      </c>
      <c r="C1259" s="5"/>
      <c r="D1259" s="5"/>
      <c r="E1259" s="5" t="s">
        <v>101</v>
      </c>
      <c r="F1259" s="8" t="str">
        <f>VLOOKUP(E1259,Mapping!$A$1:$C$71,3,0)</f>
        <v>Competition Triviastar</v>
      </c>
      <c r="G1259" s="8" t="str">
        <f>VLOOKUP(E1259,Mapping!$A$2:$B$207,2,0)</f>
        <v>Competition Triviastar</v>
      </c>
      <c r="H1259" s="1" t="s">
        <v>658</v>
      </c>
      <c r="I1259" s="2">
        <v>44443</v>
      </c>
      <c r="J1259" s="126" t="str">
        <f>VLOOKUP(I1259,Mapping!$H$2:$I$215,2,0)</f>
        <v>Post</v>
      </c>
      <c r="K1259" s="127">
        <f>VLOOKUP(I1259,Mapping!$H$2:$J$215,3,0)</f>
        <v>0</v>
      </c>
      <c r="L1259" s="1">
        <v>-1984.952603</v>
      </c>
      <c r="M1259" s="4" t="e">
        <v>#N/A</v>
      </c>
    </row>
    <row r="1260" spans="1:13" x14ac:dyDescent="0.35">
      <c r="A1260" s="5" t="s">
        <v>659</v>
      </c>
      <c r="B1260" s="5" t="s">
        <v>35</v>
      </c>
      <c r="C1260" s="5"/>
      <c r="D1260" s="5"/>
      <c r="E1260" s="5" t="s">
        <v>101</v>
      </c>
      <c r="F1260" s="8" t="str">
        <f>VLOOKUP(E1260,Mapping!$A$1:$C$71,3,0)</f>
        <v>Competition Triviastar</v>
      </c>
      <c r="G1260" s="8" t="str">
        <f>VLOOKUP(E1260,Mapping!$A$2:$B$207,2,0)</f>
        <v>Competition Triviastar</v>
      </c>
      <c r="H1260" s="1" t="s">
        <v>658</v>
      </c>
      <c r="I1260" s="2">
        <v>44444</v>
      </c>
      <c r="J1260" s="126" t="str">
        <f>VLOOKUP(I1260,Mapping!$H$2:$I$215,2,0)</f>
        <v>Post</v>
      </c>
      <c r="K1260" s="127">
        <f>VLOOKUP(I1260,Mapping!$H$2:$J$215,3,0)</f>
        <v>0</v>
      </c>
      <c r="L1260" s="1">
        <v>-2161.8718693999999</v>
      </c>
      <c r="M1260" s="4" t="e">
        <v>#N/A</v>
      </c>
    </row>
    <row r="1261" spans="1:13" x14ac:dyDescent="0.35">
      <c r="A1261" s="5" t="s">
        <v>659</v>
      </c>
      <c r="B1261" s="5" t="s">
        <v>35</v>
      </c>
      <c r="C1261" s="5"/>
      <c r="D1261" s="5"/>
      <c r="E1261" s="5" t="s">
        <v>101</v>
      </c>
      <c r="F1261" s="8" t="str">
        <f>VLOOKUP(E1261,Mapping!$A$1:$C$71,3,0)</f>
        <v>Competition Triviastar</v>
      </c>
      <c r="G1261" s="8" t="str">
        <f>VLOOKUP(E1261,Mapping!$A$2:$B$207,2,0)</f>
        <v>Competition Triviastar</v>
      </c>
      <c r="H1261" s="1" t="s">
        <v>658</v>
      </c>
      <c r="I1261" s="2">
        <v>44445</v>
      </c>
      <c r="J1261" s="126" t="str">
        <f>VLOOKUP(I1261,Mapping!$H$2:$I$215,2,0)</f>
        <v>Post</v>
      </c>
      <c r="K1261" s="127">
        <f>VLOOKUP(I1261,Mapping!$H$2:$J$215,3,0)</f>
        <v>0</v>
      </c>
      <c r="L1261" s="1">
        <v>-2002.0424992000001</v>
      </c>
      <c r="M1261" s="4" t="e">
        <v>#N/A</v>
      </c>
    </row>
    <row r="1262" spans="1:13" x14ac:dyDescent="0.35">
      <c r="A1262" s="5" t="s">
        <v>659</v>
      </c>
      <c r="B1262" s="5" t="s">
        <v>35</v>
      </c>
      <c r="C1262" s="5"/>
      <c r="D1262" s="5"/>
      <c r="E1262" s="5" t="s">
        <v>101</v>
      </c>
      <c r="F1262" s="8" t="str">
        <f>VLOOKUP(E1262,Mapping!$A$1:$C$71,3,0)</f>
        <v>Competition Triviastar</v>
      </c>
      <c r="G1262" s="8" t="str">
        <f>VLOOKUP(E1262,Mapping!$A$2:$B$207,2,0)</f>
        <v>Competition Triviastar</v>
      </c>
      <c r="H1262" s="1" t="s">
        <v>658</v>
      </c>
      <c r="I1262" s="2">
        <v>44446</v>
      </c>
      <c r="J1262" s="126" t="str">
        <f>VLOOKUP(I1262,Mapping!$H$2:$I$215,2,0)</f>
        <v>Post</v>
      </c>
      <c r="K1262" s="127">
        <f>VLOOKUP(I1262,Mapping!$H$2:$J$215,3,0)</f>
        <v>0</v>
      </c>
      <c r="L1262" s="1">
        <v>-1676.1692512</v>
      </c>
      <c r="M1262" s="4" t="e">
        <v>#N/A</v>
      </c>
    </row>
    <row r="1263" spans="1:13" x14ac:dyDescent="0.35">
      <c r="A1263" s="5" t="s">
        <v>659</v>
      </c>
      <c r="B1263" s="5" t="s">
        <v>35</v>
      </c>
      <c r="C1263" s="5"/>
      <c r="D1263" s="5"/>
      <c r="E1263" s="5" t="s">
        <v>101</v>
      </c>
      <c r="F1263" s="8" t="str">
        <f>VLOOKUP(E1263,Mapping!$A$1:$C$71,3,0)</f>
        <v>Competition Triviastar</v>
      </c>
      <c r="G1263" s="8" t="str">
        <f>VLOOKUP(E1263,Mapping!$A$2:$B$207,2,0)</f>
        <v>Competition Triviastar</v>
      </c>
      <c r="H1263" s="1" t="s">
        <v>658</v>
      </c>
      <c r="I1263" s="2">
        <v>44447</v>
      </c>
      <c r="J1263" s="126" t="str">
        <f>VLOOKUP(I1263,Mapping!$H$2:$I$215,2,0)</f>
        <v>Post</v>
      </c>
      <c r="K1263" s="127">
        <f>VLOOKUP(I1263,Mapping!$H$2:$J$215,3,0)</f>
        <v>0</v>
      </c>
      <c r="L1263" s="1">
        <v>-1580.4269918</v>
      </c>
      <c r="M1263" s="4" t="e">
        <v>#N/A</v>
      </c>
    </row>
    <row r="1264" spans="1:13" x14ac:dyDescent="0.35">
      <c r="A1264" s="5" t="s">
        <v>659</v>
      </c>
      <c r="B1264" s="5" t="s">
        <v>35</v>
      </c>
      <c r="C1264" s="5"/>
      <c r="D1264" s="5"/>
      <c r="E1264" s="5" t="s">
        <v>101</v>
      </c>
      <c r="F1264" s="8" t="str">
        <f>VLOOKUP(E1264,Mapping!$A$1:$C$71,3,0)</f>
        <v>Competition Triviastar</v>
      </c>
      <c r="G1264" s="8" t="str">
        <f>VLOOKUP(E1264,Mapping!$A$2:$B$207,2,0)</f>
        <v>Competition Triviastar</v>
      </c>
      <c r="H1264" s="1" t="s">
        <v>658</v>
      </c>
      <c r="I1264" s="2">
        <v>44448</v>
      </c>
      <c r="J1264" s="126" t="str">
        <f>VLOOKUP(I1264,Mapping!$H$2:$I$215,2,0)</f>
        <v>Post</v>
      </c>
      <c r="K1264" s="127">
        <f>VLOOKUP(I1264,Mapping!$H$2:$J$215,3,0)</f>
        <v>0</v>
      </c>
      <c r="L1264" s="1">
        <v>-1696.3664013</v>
      </c>
      <c r="M1264" s="4" t="e">
        <v>#N/A</v>
      </c>
    </row>
    <row r="1265" spans="1:13" x14ac:dyDescent="0.35">
      <c r="A1265" s="5" t="s">
        <v>659</v>
      </c>
      <c r="B1265" s="5" t="s">
        <v>35</v>
      </c>
      <c r="C1265" s="5"/>
      <c r="D1265" s="5"/>
      <c r="E1265" s="5" t="s">
        <v>101</v>
      </c>
      <c r="F1265" s="8" t="str">
        <f>VLOOKUP(E1265,Mapping!$A$1:$C$71,3,0)</f>
        <v>Competition Triviastar</v>
      </c>
      <c r="G1265" s="8" t="str">
        <f>VLOOKUP(E1265,Mapping!$A$2:$B$207,2,0)</f>
        <v>Competition Triviastar</v>
      </c>
      <c r="H1265" s="1" t="s">
        <v>658</v>
      </c>
      <c r="I1265" s="2">
        <v>44449</v>
      </c>
      <c r="J1265" s="126" t="str">
        <f>VLOOKUP(I1265,Mapping!$H$2:$I$215,2,0)</f>
        <v>Post</v>
      </c>
      <c r="K1265" s="127">
        <f>VLOOKUP(I1265,Mapping!$H$2:$J$215,3,0)</f>
        <v>0</v>
      </c>
      <c r="L1265" s="1">
        <v>-1671.8967772000001</v>
      </c>
      <c r="M1265" s="4" t="e">
        <v>#N/A</v>
      </c>
    </row>
    <row r="1266" spans="1:13" x14ac:dyDescent="0.35">
      <c r="A1266" s="5" t="s">
        <v>659</v>
      </c>
      <c r="B1266" s="5" t="s">
        <v>35</v>
      </c>
      <c r="C1266" s="5"/>
      <c r="D1266" s="5"/>
      <c r="E1266" s="5" t="s">
        <v>101</v>
      </c>
      <c r="F1266" s="8" t="str">
        <f>VLOOKUP(E1266,Mapping!$A$1:$C$71,3,0)</f>
        <v>Competition Triviastar</v>
      </c>
      <c r="G1266" s="8" t="str">
        <f>VLOOKUP(E1266,Mapping!$A$2:$B$207,2,0)</f>
        <v>Competition Triviastar</v>
      </c>
      <c r="H1266" s="1" t="s">
        <v>658</v>
      </c>
      <c r="I1266" s="2">
        <v>44450</v>
      </c>
      <c r="J1266" s="126" t="str">
        <f>VLOOKUP(I1266,Mapping!$H$2:$I$215,2,0)</f>
        <v>Post</v>
      </c>
      <c r="K1266" s="127">
        <f>VLOOKUP(I1266,Mapping!$H$2:$J$215,3,0)</f>
        <v>0</v>
      </c>
      <c r="L1266" s="1">
        <v>-1551.2964869</v>
      </c>
      <c r="M1266" s="4" t="e">
        <v>#N/A</v>
      </c>
    </row>
    <row r="1267" spans="1:13" x14ac:dyDescent="0.35">
      <c r="A1267" s="5" t="s">
        <v>659</v>
      </c>
      <c r="B1267" s="5" t="s">
        <v>35</v>
      </c>
      <c r="C1267" s="5"/>
      <c r="D1267" s="5"/>
      <c r="E1267" s="5" t="s">
        <v>101</v>
      </c>
      <c r="F1267" s="8" t="str">
        <f>VLOOKUP(E1267,Mapping!$A$1:$C$71,3,0)</f>
        <v>Competition Triviastar</v>
      </c>
      <c r="G1267" s="8" t="str">
        <f>VLOOKUP(E1267,Mapping!$A$2:$B$207,2,0)</f>
        <v>Competition Triviastar</v>
      </c>
      <c r="H1267" s="1" t="s">
        <v>658</v>
      </c>
      <c r="I1267" s="2">
        <v>44451</v>
      </c>
      <c r="J1267" s="126" t="str">
        <f>VLOOKUP(I1267,Mapping!$H$2:$I$215,2,0)</f>
        <v>Post</v>
      </c>
      <c r="K1267" s="127">
        <f>VLOOKUP(I1267,Mapping!$H$2:$J$215,3,0)</f>
        <v>0</v>
      </c>
      <c r="L1267" s="1">
        <v>-1701.6098922000001</v>
      </c>
      <c r="M1267" s="4" t="e">
        <v>#N/A</v>
      </c>
    </row>
    <row r="1268" spans="1:13" x14ac:dyDescent="0.35">
      <c r="A1268" s="5" t="s">
        <v>659</v>
      </c>
      <c r="B1268" s="5" t="s">
        <v>35</v>
      </c>
      <c r="C1268" s="5"/>
      <c r="D1268" s="5"/>
      <c r="E1268" s="5" t="s">
        <v>101</v>
      </c>
      <c r="F1268" s="8" t="str">
        <f>VLOOKUP(E1268,Mapping!$A$1:$C$71,3,0)</f>
        <v>Competition Triviastar</v>
      </c>
      <c r="G1268" s="8" t="str">
        <f>VLOOKUP(E1268,Mapping!$A$2:$B$207,2,0)</f>
        <v>Competition Triviastar</v>
      </c>
      <c r="H1268" s="1" t="s">
        <v>658</v>
      </c>
      <c r="I1268" s="2">
        <v>44452</v>
      </c>
      <c r="J1268" s="126" t="str">
        <f>VLOOKUP(I1268,Mapping!$H$2:$I$215,2,0)</f>
        <v>Post</v>
      </c>
      <c r="K1268" s="127">
        <f>VLOOKUP(I1268,Mapping!$H$2:$J$215,3,0)</f>
        <v>0</v>
      </c>
      <c r="L1268" s="1">
        <v>-1649.7575935</v>
      </c>
      <c r="M1268" s="4" t="e">
        <v>#N/A</v>
      </c>
    </row>
    <row r="1269" spans="1:13" x14ac:dyDescent="0.35">
      <c r="A1269" s="5" t="s">
        <v>659</v>
      </c>
      <c r="B1269" s="5" t="s">
        <v>35</v>
      </c>
      <c r="C1269" s="5"/>
      <c r="D1269" s="5"/>
      <c r="E1269" s="5" t="s">
        <v>101</v>
      </c>
      <c r="F1269" s="8" t="str">
        <f>VLOOKUP(E1269,Mapping!$A$1:$C$71,3,0)</f>
        <v>Competition Triviastar</v>
      </c>
      <c r="G1269" s="8" t="str">
        <f>VLOOKUP(E1269,Mapping!$A$2:$B$207,2,0)</f>
        <v>Competition Triviastar</v>
      </c>
      <c r="H1269" s="1" t="s">
        <v>658</v>
      </c>
      <c r="I1269" s="2">
        <v>44453</v>
      </c>
      <c r="J1269" s="126" t="str">
        <f>VLOOKUP(I1269,Mapping!$H$2:$I$215,2,0)</f>
        <v>Post</v>
      </c>
      <c r="K1269" s="127">
        <f>VLOOKUP(I1269,Mapping!$H$2:$J$215,3,0)</f>
        <v>0</v>
      </c>
      <c r="L1269" s="1">
        <v>-1471.2847002000001</v>
      </c>
      <c r="M1269" s="4" t="e">
        <v>#N/A</v>
      </c>
    </row>
    <row r="1270" spans="1:13" x14ac:dyDescent="0.35">
      <c r="A1270" s="5" t="s">
        <v>659</v>
      </c>
      <c r="B1270" s="5" t="s">
        <v>35</v>
      </c>
      <c r="C1270" s="5"/>
      <c r="D1270" s="5"/>
      <c r="E1270" s="5" t="s">
        <v>101</v>
      </c>
      <c r="F1270" s="8" t="str">
        <f>VLOOKUP(E1270,Mapping!$A$1:$C$71,3,0)</f>
        <v>Competition Triviastar</v>
      </c>
      <c r="G1270" s="8" t="str">
        <f>VLOOKUP(E1270,Mapping!$A$2:$B$207,2,0)</f>
        <v>Competition Triviastar</v>
      </c>
      <c r="H1270" s="1" t="s">
        <v>658</v>
      </c>
      <c r="I1270" s="2">
        <v>44454</v>
      </c>
      <c r="J1270" s="126" t="str">
        <f>VLOOKUP(I1270,Mapping!$H$2:$I$215,2,0)</f>
        <v>Post</v>
      </c>
      <c r="K1270" s="127">
        <f>VLOOKUP(I1270,Mapping!$H$2:$J$215,3,0)</f>
        <v>0</v>
      </c>
      <c r="L1270" s="1">
        <v>-1511.8732037</v>
      </c>
      <c r="M1270" s="4" t="e">
        <v>#N/A</v>
      </c>
    </row>
    <row r="1271" spans="1:13" x14ac:dyDescent="0.35">
      <c r="A1271" s="5" t="s">
        <v>659</v>
      </c>
      <c r="B1271" s="5" t="s">
        <v>35</v>
      </c>
      <c r="C1271" s="5"/>
      <c r="D1271" s="5"/>
      <c r="E1271" s="5" t="s">
        <v>101</v>
      </c>
      <c r="F1271" s="8" t="str">
        <f>VLOOKUP(E1271,Mapping!$A$1:$C$71,3,0)</f>
        <v>Competition Triviastar</v>
      </c>
      <c r="G1271" s="8" t="str">
        <f>VLOOKUP(E1271,Mapping!$A$2:$B$207,2,0)</f>
        <v>Competition Triviastar</v>
      </c>
      <c r="H1271" s="1" t="s">
        <v>658</v>
      </c>
      <c r="I1271" s="2">
        <v>44455</v>
      </c>
      <c r="J1271" s="126" t="str">
        <f>VLOOKUP(I1271,Mapping!$H$2:$I$215,2,0)</f>
        <v>Post</v>
      </c>
      <c r="K1271" s="127">
        <f>VLOOKUP(I1271,Mapping!$H$2:$J$215,3,0)</f>
        <v>0</v>
      </c>
      <c r="L1271" s="1">
        <v>-1557.1225879000001</v>
      </c>
      <c r="M1271" s="4" t="e">
        <v>#N/A</v>
      </c>
    </row>
    <row r="1272" spans="1:13" x14ac:dyDescent="0.35">
      <c r="A1272" s="5" t="s">
        <v>659</v>
      </c>
      <c r="B1272" s="5" t="s">
        <v>35</v>
      </c>
      <c r="C1272" s="5"/>
      <c r="D1272" s="5"/>
      <c r="E1272" s="5" t="s">
        <v>101</v>
      </c>
      <c r="F1272" s="8" t="str">
        <f>VLOOKUP(E1272,Mapping!$A$1:$C$71,3,0)</f>
        <v>Competition Triviastar</v>
      </c>
      <c r="G1272" s="8" t="str">
        <f>VLOOKUP(E1272,Mapping!$A$2:$B$207,2,0)</f>
        <v>Competition Triviastar</v>
      </c>
      <c r="H1272" s="1" t="s">
        <v>658</v>
      </c>
      <c r="I1272" s="2">
        <v>44456</v>
      </c>
      <c r="J1272" s="126" t="str">
        <f>VLOOKUP(I1272,Mapping!$H$2:$I$215,2,0)</f>
        <v>Post</v>
      </c>
      <c r="K1272" s="127">
        <f>VLOOKUP(I1272,Mapping!$H$2:$J$215,3,0)</f>
        <v>0</v>
      </c>
      <c r="L1272" s="1">
        <v>-1582.5632287999999</v>
      </c>
      <c r="M1272" s="4" t="e">
        <v>#N/A</v>
      </c>
    </row>
    <row r="1273" spans="1:13" x14ac:dyDescent="0.35">
      <c r="A1273" s="5" t="s">
        <v>659</v>
      </c>
      <c r="B1273" s="5" t="s">
        <v>35</v>
      </c>
      <c r="C1273" s="5"/>
      <c r="D1273" s="5"/>
      <c r="E1273" s="5" t="s">
        <v>101</v>
      </c>
      <c r="F1273" s="8" t="str">
        <f>VLOOKUP(E1273,Mapping!$A$1:$C$71,3,0)</f>
        <v>Competition Triviastar</v>
      </c>
      <c r="G1273" s="8" t="str">
        <f>VLOOKUP(E1273,Mapping!$A$2:$B$207,2,0)</f>
        <v>Competition Triviastar</v>
      </c>
      <c r="H1273" s="1" t="s">
        <v>658</v>
      </c>
      <c r="I1273" s="2">
        <v>44457</v>
      </c>
      <c r="J1273" s="126" t="str">
        <f>VLOOKUP(I1273,Mapping!$H$2:$I$215,2,0)</f>
        <v>Post</v>
      </c>
      <c r="K1273" s="127">
        <f>VLOOKUP(I1273,Mapping!$H$2:$J$215,3,0)</f>
        <v>0</v>
      </c>
      <c r="L1273" s="1">
        <v>-1387.0004394</v>
      </c>
      <c r="M1273" s="4" t="e">
        <v>#N/A</v>
      </c>
    </row>
    <row r="1274" spans="1:13" x14ac:dyDescent="0.35">
      <c r="A1274" s="5" t="s">
        <v>659</v>
      </c>
      <c r="B1274" s="5" t="s">
        <v>35</v>
      </c>
      <c r="C1274" s="5"/>
      <c r="D1274" s="5"/>
      <c r="E1274" s="5" t="s">
        <v>101</v>
      </c>
      <c r="F1274" s="8" t="str">
        <f>VLOOKUP(E1274,Mapping!$A$1:$C$71,3,0)</f>
        <v>Competition Triviastar</v>
      </c>
      <c r="G1274" s="8" t="str">
        <f>VLOOKUP(E1274,Mapping!$A$2:$B$207,2,0)</f>
        <v>Competition Triviastar</v>
      </c>
      <c r="H1274" s="1" t="s">
        <v>658</v>
      </c>
      <c r="I1274" s="2">
        <v>44458</v>
      </c>
      <c r="J1274" s="126" t="str">
        <f>VLOOKUP(I1274,Mapping!$H$2:$I$215,2,0)</f>
        <v>Post</v>
      </c>
      <c r="K1274" s="127">
        <f>VLOOKUP(I1274,Mapping!$H$2:$J$215,3,0)</f>
        <v>0</v>
      </c>
      <c r="L1274" s="1">
        <v>-1466.8180228000001</v>
      </c>
      <c r="M1274" s="4" t="e">
        <v>#N/A</v>
      </c>
    </row>
    <row r="1275" spans="1:13" x14ac:dyDescent="0.35">
      <c r="A1275" s="5" t="s">
        <v>659</v>
      </c>
      <c r="B1275" s="5" t="s">
        <v>35</v>
      </c>
      <c r="C1275" s="5"/>
      <c r="D1275" s="5"/>
      <c r="E1275" s="5" t="s">
        <v>101</v>
      </c>
      <c r="F1275" s="8" t="str">
        <f>VLOOKUP(E1275,Mapping!$A$1:$C$71,3,0)</f>
        <v>Competition Triviastar</v>
      </c>
      <c r="G1275" s="8" t="str">
        <f>VLOOKUP(E1275,Mapping!$A$2:$B$207,2,0)</f>
        <v>Competition Triviastar</v>
      </c>
      <c r="H1275" s="1" t="s">
        <v>658</v>
      </c>
      <c r="I1275" s="2">
        <v>44459</v>
      </c>
      <c r="J1275" s="126" t="str">
        <f>VLOOKUP(I1275,Mapping!$H$2:$I$215,2,0)</f>
        <v>Post</v>
      </c>
      <c r="K1275" s="127">
        <f>VLOOKUP(I1275,Mapping!$H$2:$J$215,3,0)</f>
        <v>0</v>
      </c>
      <c r="L1275" s="1">
        <v>-994.32123349999995</v>
      </c>
      <c r="M1275" s="4" t="e">
        <v>#N/A</v>
      </c>
    </row>
    <row r="1276" spans="1:13" x14ac:dyDescent="0.35">
      <c r="A1276" s="5" t="s">
        <v>659</v>
      </c>
      <c r="B1276" s="5" t="s">
        <v>35</v>
      </c>
      <c r="C1276" s="5"/>
      <c r="D1276" s="5"/>
      <c r="E1276" s="5" t="s">
        <v>101</v>
      </c>
      <c r="F1276" s="8" t="str">
        <f>VLOOKUP(E1276,Mapping!$A$1:$C$71,3,0)</f>
        <v>Competition Triviastar</v>
      </c>
      <c r="G1276" s="8" t="str">
        <f>VLOOKUP(E1276,Mapping!$A$2:$B$207,2,0)</f>
        <v>Competition Triviastar</v>
      </c>
      <c r="H1276" s="1" t="s">
        <v>658</v>
      </c>
      <c r="I1276" s="2">
        <v>44460</v>
      </c>
      <c r="J1276" s="126" t="str">
        <f>VLOOKUP(I1276,Mapping!$H$2:$I$215,2,0)</f>
        <v>Post</v>
      </c>
      <c r="K1276" s="127">
        <f>VLOOKUP(I1276,Mapping!$H$2:$J$215,3,0)</f>
        <v>0</v>
      </c>
      <c r="L1276" s="1">
        <v>-1366.4148826000001</v>
      </c>
      <c r="M1276" s="4" t="e">
        <v>#N/A</v>
      </c>
    </row>
    <row r="1277" spans="1:13" x14ac:dyDescent="0.35">
      <c r="A1277" s="5" t="s">
        <v>659</v>
      </c>
      <c r="B1277" s="5" t="s">
        <v>35</v>
      </c>
      <c r="C1277" s="5"/>
      <c r="D1277" s="5"/>
      <c r="E1277" s="5" t="s">
        <v>101</v>
      </c>
      <c r="F1277" s="8" t="str">
        <f>VLOOKUP(E1277,Mapping!$A$1:$C$71,3,0)</f>
        <v>Competition Triviastar</v>
      </c>
      <c r="G1277" s="8" t="str">
        <f>VLOOKUP(E1277,Mapping!$A$2:$B$207,2,0)</f>
        <v>Competition Triviastar</v>
      </c>
      <c r="H1277" s="1" t="s">
        <v>658</v>
      </c>
      <c r="I1277" s="2">
        <v>44461</v>
      </c>
      <c r="J1277" s="126" t="str">
        <f>VLOOKUP(I1277,Mapping!$H$2:$I$215,2,0)</f>
        <v>Post</v>
      </c>
      <c r="K1277" s="127">
        <f>VLOOKUP(I1277,Mapping!$H$2:$J$215,3,0)</f>
        <v>0</v>
      </c>
      <c r="L1277" s="1">
        <v>-1542.7515387999999</v>
      </c>
      <c r="M1277" s="4" t="e">
        <v>#N/A</v>
      </c>
    </row>
    <row r="1278" spans="1:13" x14ac:dyDescent="0.35">
      <c r="A1278" s="5" t="s">
        <v>659</v>
      </c>
      <c r="B1278" s="5" t="s">
        <v>35</v>
      </c>
      <c r="C1278" s="5"/>
      <c r="D1278" s="5"/>
      <c r="E1278" s="5" t="s">
        <v>101</v>
      </c>
      <c r="F1278" s="8" t="str">
        <f>VLOOKUP(E1278,Mapping!$A$1:$C$71,3,0)</f>
        <v>Competition Triviastar</v>
      </c>
      <c r="G1278" s="8" t="str">
        <f>VLOOKUP(E1278,Mapping!$A$2:$B$207,2,0)</f>
        <v>Competition Triviastar</v>
      </c>
      <c r="H1278" s="1" t="s">
        <v>658</v>
      </c>
      <c r="I1278" s="2">
        <v>44462</v>
      </c>
      <c r="J1278" s="126" t="str">
        <f>VLOOKUP(I1278,Mapping!$H$2:$I$215,2,0)</f>
        <v>Post</v>
      </c>
      <c r="K1278" s="127">
        <f>VLOOKUP(I1278,Mapping!$H$2:$J$215,3,0)</f>
        <v>0</v>
      </c>
      <c r="L1278" s="1">
        <v>-1637.5227814</v>
      </c>
      <c r="M1278" s="4" t="e">
        <v>#N/A</v>
      </c>
    </row>
    <row r="1279" spans="1:13" x14ac:dyDescent="0.35">
      <c r="A1279" s="5" t="s">
        <v>659</v>
      </c>
      <c r="B1279" s="5" t="s">
        <v>35</v>
      </c>
      <c r="C1279" s="5"/>
      <c r="D1279" s="5"/>
      <c r="E1279" s="5" t="s">
        <v>101</v>
      </c>
      <c r="F1279" s="8" t="str">
        <f>VLOOKUP(E1279,Mapping!$A$1:$C$71,3,0)</f>
        <v>Competition Triviastar</v>
      </c>
      <c r="G1279" s="8" t="str">
        <f>VLOOKUP(E1279,Mapping!$A$2:$B$207,2,0)</f>
        <v>Competition Triviastar</v>
      </c>
      <c r="H1279" s="1" t="s">
        <v>658</v>
      </c>
      <c r="I1279" s="2">
        <v>44463</v>
      </c>
      <c r="J1279" s="126" t="str">
        <f>VLOOKUP(I1279,Mapping!$H$2:$I$215,2,0)</f>
        <v>Post</v>
      </c>
      <c r="K1279" s="127">
        <f>VLOOKUP(I1279,Mapping!$H$2:$J$215,3,0)</f>
        <v>0</v>
      </c>
      <c r="L1279" s="1">
        <v>-1798.7115750999999</v>
      </c>
      <c r="M1279" s="4" t="e">
        <v>#N/A</v>
      </c>
    </row>
    <row r="1280" spans="1:13" x14ac:dyDescent="0.35">
      <c r="A1280" s="5" t="s">
        <v>659</v>
      </c>
      <c r="B1280" s="5" t="s">
        <v>35</v>
      </c>
      <c r="C1280" s="5"/>
      <c r="D1280" s="5"/>
      <c r="E1280" s="5" t="s">
        <v>101</v>
      </c>
      <c r="F1280" s="8" t="str">
        <f>VLOOKUP(E1280,Mapping!$A$1:$C$71,3,0)</f>
        <v>Competition Triviastar</v>
      </c>
      <c r="G1280" s="8" t="str">
        <f>VLOOKUP(E1280,Mapping!$A$2:$B$207,2,0)</f>
        <v>Competition Triviastar</v>
      </c>
      <c r="H1280" s="1" t="s">
        <v>658</v>
      </c>
      <c r="I1280" s="2">
        <v>44464</v>
      </c>
      <c r="J1280" s="126" t="str">
        <f>VLOOKUP(I1280,Mapping!$H$2:$I$215,2,0)</f>
        <v>Post</v>
      </c>
      <c r="K1280" s="127">
        <f>VLOOKUP(I1280,Mapping!$H$2:$J$215,3,0)</f>
        <v>0</v>
      </c>
      <c r="L1280" s="1">
        <v>-1730.9346003999999</v>
      </c>
      <c r="M1280" s="4" t="e">
        <v>#N/A</v>
      </c>
    </row>
    <row r="1281" spans="1:13" x14ac:dyDescent="0.35">
      <c r="A1281" s="5" t="s">
        <v>659</v>
      </c>
      <c r="B1281" s="5" t="s">
        <v>35</v>
      </c>
      <c r="C1281" s="5"/>
      <c r="D1281" s="5"/>
      <c r="E1281" s="5" t="s">
        <v>101</v>
      </c>
      <c r="F1281" s="8" t="str">
        <f>VLOOKUP(E1281,Mapping!$A$1:$C$71,3,0)</f>
        <v>Competition Triviastar</v>
      </c>
      <c r="G1281" s="8" t="str">
        <f>VLOOKUP(E1281,Mapping!$A$2:$B$207,2,0)</f>
        <v>Competition Triviastar</v>
      </c>
      <c r="H1281" s="1" t="s">
        <v>658</v>
      </c>
      <c r="I1281" s="2">
        <v>44465</v>
      </c>
      <c r="J1281" s="126" t="str">
        <f>VLOOKUP(I1281,Mapping!$H$2:$I$215,2,0)</f>
        <v>Post</v>
      </c>
      <c r="K1281" s="127">
        <f>VLOOKUP(I1281,Mapping!$H$2:$J$215,3,0)</f>
        <v>0</v>
      </c>
      <c r="L1281" s="1">
        <v>-1675.0040309999999</v>
      </c>
      <c r="M1281" s="4" t="e">
        <v>#N/A</v>
      </c>
    </row>
    <row r="1282" spans="1:13" x14ac:dyDescent="0.35">
      <c r="A1282" s="5" t="s">
        <v>659</v>
      </c>
      <c r="B1282" s="5" t="s">
        <v>35</v>
      </c>
      <c r="C1282" s="5"/>
      <c r="D1282" s="5"/>
      <c r="E1282" s="5" t="s">
        <v>101</v>
      </c>
      <c r="F1282" s="8" t="str">
        <f>VLOOKUP(E1282,Mapping!$A$1:$C$71,3,0)</f>
        <v>Competition Triviastar</v>
      </c>
      <c r="G1282" s="8" t="str">
        <f>VLOOKUP(E1282,Mapping!$A$2:$B$207,2,0)</f>
        <v>Competition Triviastar</v>
      </c>
      <c r="H1282" s="1" t="s">
        <v>658</v>
      </c>
      <c r="I1282" s="2">
        <v>44466</v>
      </c>
      <c r="J1282" s="126" t="str">
        <f>VLOOKUP(I1282,Mapping!$H$2:$I$215,2,0)</f>
        <v>Post</v>
      </c>
      <c r="K1282" s="127">
        <f>VLOOKUP(I1282,Mapping!$H$2:$J$215,3,0)</f>
        <v>0</v>
      </c>
      <c r="L1282" s="1">
        <v>-1256.8841841999999</v>
      </c>
      <c r="M1282" s="4" t="e">
        <v>#N/A</v>
      </c>
    </row>
    <row r="1283" spans="1:13" x14ac:dyDescent="0.35">
      <c r="A1283" s="5" t="s">
        <v>659</v>
      </c>
      <c r="B1283" s="5" t="s">
        <v>35</v>
      </c>
      <c r="C1283" s="5"/>
      <c r="D1283" s="5"/>
      <c r="E1283" s="5" t="s">
        <v>101</v>
      </c>
      <c r="F1283" s="8" t="str">
        <f>VLOOKUP(E1283,Mapping!$A$1:$C$71,3,0)</f>
        <v>Competition Triviastar</v>
      </c>
      <c r="G1283" s="8" t="str">
        <f>VLOOKUP(E1283,Mapping!$A$2:$B$207,2,0)</f>
        <v>Competition Triviastar</v>
      </c>
      <c r="H1283" s="1" t="s">
        <v>658</v>
      </c>
      <c r="I1283" s="2">
        <v>44467</v>
      </c>
      <c r="J1283" s="126" t="str">
        <f>VLOOKUP(I1283,Mapping!$H$2:$I$215,2,0)</f>
        <v>Post</v>
      </c>
      <c r="K1283" s="127">
        <f>VLOOKUP(I1283,Mapping!$H$2:$J$215,3,0)</f>
        <v>0</v>
      </c>
      <c r="L1283" s="1">
        <v>-1273.7798769999999</v>
      </c>
      <c r="M1283" s="4" t="e">
        <v>#N/A</v>
      </c>
    </row>
    <row r="1284" spans="1:13" x14ac:dyDescent="0.35">
      <c r="A1284" s="5" t="s">
        <v>659</v>
      </c>
      <c r="B1284" s="5" t="s">
        <v>35</v>
      </c>
      <c r="C1284" s="5"/>
      <c r="D1284" s="5"/>
      <c r="E1284" s="5" t="s">
        <v>101</v>
      </c>
      <c r="F1284" s="8" t="str">
        <f>VLOOKUP(E1284,Mapping!$A$1:$C$71,3,0)</f>
        <v>Competition Triviastar</v>
      </c>
      <c r="G1284" s="8" t="str">
        <f>VLOOKUP(E1284,Mapping!$A$2:$B$207,2,0)</f>
        <v>Competition Triviastar</v>
      </c>
      <c r="H1284" s="1" t="s">
        <v>658</v>
      </c>
      <c r="I1284" s="2">
        <v>44468</v>
      </c>
      <c r="J1284" s="126" t="str">
        <f>VLOOKUP(I1284,Mapping!$H$2:$I$215,2,0)</f>
        <v>Post</v>
      </c>
      <c r="K1284" s="127">
        <f>VLOOKUP(I1284,Mapping!$H$2:$J$215,3,0)</f>
        <v>0</v>
      </c>
      <c r="L1284" s="1">
        <v>-1321.5539051000001</v>
      </c>
      <c r="M1284" s="4" t="e">
        <v>#N/A</v>
      </c>
    </row>
    <row r="1285" spans="1:13" x14ac:dyDescent="0.35">
      <c r="A1285" s="5" t="s">
        <v>659</v>
      </c>
      <c r="B1285" s="5" t="s">
        <v>35</v>
      </c>
      <c r="C1285" s="5"/>
      <c r="D1285" s="5"/>
      <c r="E1285" s="5" t="s">
        <v>101</v>
      </c>
      <c r="F1285" s="8" t="str">
        <f>VLOOKUP(E1285,Mapping!$A$1:$C$71,3,0)</f>
        <v>Competition Triviastar</v>
      </c>
      <c r="G1285" s="8" t="str">
        <f>VLOOKUP(E1285,Mapping!$A$2:$B$207,2,0)</f>
        <v>Competition Triviastar</v>
      </c>
      <c r="H1285" s="1" t="s">
        <v>658</v>
      </c>
      <c r="I1285" s="2">
        <v>44469</v>
      </c>
      <c r="J1285" s="126" t="str">
        <f>VLOOKUP(I1285,Mapping!$H$2:$I$215,2,0)</f>
        <v>Post</v>
      </c>
      <c r="K1285" s="127">
        <f>VLOOKUP(I1285,Mapping!$H$2:$J$215,3,0)</f>
        <v>0</v>
      </c>
      <c r="L1285" s="1">
        <v>-1365.8322725</v>
      </c>
      <c r="M1285" s="4" t="e">
        <v>#N/A</v>
      </c>
    </row>
    <row r="1286" spans="1:13" x14ac:dyDescent="0.35">
      <c r="A1286" s="5" t="s">
        <v>53</v>
      </c>
      <c r="B1286" s="5" t="s">
        <v>660</v>
      </c>
      <c r="C1286" s="5"/>
      <c r="D1286" s="5"/>
      <c r="E1286" s="5" t="s">
        <v>173</v>
      </c>
      <c r="F1286" s="8" t="str">
        <f>VLOOKUP(E1286,Mapping!$A$1:$C$71,3,0)</f>
        <v>Covid Residential</v>
      </c>
      <c r="G1286" s="8" t="str">
        <f>VLOOKUP(E1286,Mapping!$A$2:$B$207,2,0)</f>
        <v>Covid Residential</v>
      </c>
      <c r="H1286" s="1" t="s">
        <v>658</v>
      </c>
      <c r="I1286" s="2">
        <v>44256</v>
      </c>
      <c r="J1286" s="126" t="str">
        <f>VLOOKUP(I1286,Mapping!$H$2:$I$215,2,0)</f>
        <v>Pre</v>
      </c>
      <c r="K1286" s="127" t="str">
        <f>VLOOKUP(I1286,Mapping!$H$2:$J$215,3,0)</f>
        <v>Pre</v>
      </c>
      <c r="L1286" s="1">
        <v>7581.3477381000002</v>
      </c>
      <c r="M1286" s="4" t="e">
        <v>#N/A</v>
      </c>
    </row>
    <row r="1287" spans="1:13" x14ac:dyDescent="0.35">
      <c r="A1287" s="5" t="s">
        <v>53</v>
      </c>
      <c r="B1287" s="5" t="s">
        <v>660</v>
      </c>
      <c r="C1287" s="5"/>
      <c r="D1287" s="5"/>
      <c r="E1287" s="5" t="s">
        <v>173</v>
      </c>
      <c r="F1287" s="8" t="str">
        <f>VLOOKUP(E1287,Mapping!$A$1:$C$71,3,0)</f>
        <v>Covid Residential</v>
      </c>
      <c r="G1287" s="8" t="str">
        <f>VLOOKUP(E1287,Mapping!$A$2:$B$207,2,0)</f>
        <v>Covid Residential</v>
      </c>
      <c r="H1287" s="1" t="s">
        <v>658</v>
      </c>
      <c r="I1287" s="2">
        <v>44257</v>
      </c>
      <c r="J1287" s="126" t="str">
        <f>VLOOKUP(I1287,Mapping!$H$2:$I$215,2,0)</f>
        <v>Pre</v>
      </c>
      <c r="K1287" s="127" t="str">
        <f>VLOOKUP(I1287,Mapping!$H$2:$J$215,3,0)</f>
        <v>Pre</v>
      </c>
      <c r="L1287" s="1">
        <v>7581.3477381000002</v>
      </c>
      <c r="M1287" s="4" t="e">
        <v>#N/A</v>
      </c>
    </row>
    <row r="1288" spans="1:13" x14ac:dyDescent="0.35">
      <c r="A1288" s="5" t="s">
        <v>53</v>
      </c>
      <c r="B1288" s="5" t="s">
        <v>660</v>
      </c>
      <c r="C1288" s="5"/>
      <c r="D1288" s="5"/>
      <c r="E1288" s="5" t="s">
        <v>173</v>
      </c>
      <c r="F1288" s="8" t="str">
        <f>VLOOKUP(E1288,Mapping!$A$1:$C$71,3,0)</f>
        <v>Covid Residential</v>
      </c>
      <c r="G1288" s="8" t="str">
        <f>VLOOKUP(E1288,Mapping!$A$2:$B$207,2,0)</f>
        <v>Covid Residential</v>
      </c>
      <c r="H1288" s="1" t="s">
        <v>658</v>
      </c>
      <c r="I1288" s="2">
        <v>44258</v>
      </c>
      <c r="J1288" s="126" t="str">
        <f>VLOOKUP(I1288,Mapping!$H$2:$I$215,2,0)</f>
        <v>Pre</v>
      </c>
      <c r="K1288" s="127" t="str">
        <f>VLOOKUP(I1288,Mapping!$H$2:$J$215,3,0)</f>
        <v>Pre</v>
      </c>
      <c r="L1288" s="1">
        <v>7450.5086448000002</v>
      </c>
      <c r="M1288" s="4" t="e">
        <v>#N/A</v>
      </c>
    </row>
    <row r="1289" spans="1:13" x14ac:dyDescent="0.35">
      <c r="A1289" s="5" t="s">
        <v>53</v>
      </c>
      <c r="B1289" s="5" t="s">
        <v>660</v>
      </c>
      <c r="C1289" s="5"/>
      <c r="D1289" s="5"/>
      <c r="E1289" s="5" t="s">
        <v>173</v>
      </c>
      <c r="F1289" s="8" t="str">
        <f>VLOOKUP(E1289,Mapping!$A$1:$C$71,3,0)</f>
        <v>Covid Residential</v>
      </c>
      <c r="G1289" s="8" t="str">
        <f>VLOOKUP(E1289,Mapping!$A$2:$B$207,2,0)</f>
        <v>Covid Residential</v>
      </c>
      <c r="H1289" s="1" t="s">
        <v>658</v>
      </c>
      <c r="I1289" s="2">
        <v>44259</v>
      </c>
      <c r="J1289" s="126" t="str">
        <f>VLOOKUP(I1289,Mapping!$H$2:$I$215,2,0)</f>
        <v>Pre</v>
      </c>
      <c r="K1289" s="127" t="str">
        <f>VLOOKUP(I1289,Mapping!$H$2:$J$215,3,0)</f>
        <v>Pre</v>
      </c>
      <c r="L1289" s="1">
        <v>7319.6695516</v>
      </c>
      <c r="M1289" s="4" t="e">
        <v>#N/A</v>
      </c>
    </row>
    <row r="1290" spans="1:13" x14ac:dyDescent="0.35">
      <c r="A1290" s="5" t="s">
        <v>53</v>
      </c>
      <c r="B1290" s="5" t="s">
        <v>660</v>
      </c>
      <c r="C1290" s="5"/>
      <c r="D1290" s="5"/>
      <c r="E1290" s="5" t="s">
        <v>173</v>
      </c>
      <c r="F1290" s="8" t="str">
        <f>VLOOKUP(E1290,Mapping!$A$1:$C$71,3,0)</f>
        <v>Covid Residential</v>
      </c>
      <c r="G1290" s="8" t="str">
        <f>VLOOKUP(E1290,Mapping!$A$2:$B$207,2,0)</f>
        <v>Covid Residential</v>
      </c>
      <c r="H1290" s="1" t="s">
        <v>658</v>
      </c>
      <c r="I1290" s="2">
        <v>44260</v>
      </c>
      <c r="J1290" s="126" t="str">
        <f>VLOOKUP(I1290,Mapping!$H$2:$I$215,2,0)</f>
        <v>Pre</v>
      </c>
      <c r="K1290" s="127" t="str">
        <f>VLOOKUP(I1290,Mapping!$H$2:$J$215,3,0)</f>
        <v>Pre</v>
      </c>
      <c r="L1290" s="1">
        <v>7188.8304583999998</v>
      </c>
      <c r="M1290" s="4" t="e">
        <v>#N/A</v>
      </c>
    </row>
    <row r="1291" spans="1:13" x14ac:dyDescent="0.35">
      <c r="A1291" s="5" t="s">
        <v>53</v>
      </c>
      <c r="B1291" s="5" t="s">
        <v>660</v>
      </c>
      <c r="C1291" s="5"/>
      <c r="D1291" s="5"/>
      <c r="E1291" s="5" t="s">
        <v>173</v>
      </c>
      <c r="F1291" s="8" t="str">
        <f>VLOOKUP(E1291,Mapping!$A$1:$C$71,3,0)</f>
        <v>Covid Residential</v>
      </c>
      <c r="G1291" s="8" t="str">
        <f>VLOOKUP(E1291,Mapping!$A$2:$B$207,2,0)</f>
        <v>Covid Residential</v>
      </c>
      <c r="H1291" s="1" t="s">
        <v>658</v>
      </c>
      <c r="I1291" s="2">
        <v>44261</v>
      </c>
      <c r="J1291" s="126" t="str">
        <f>VLOOKUP(I1291,Mapping!$H$2:$I$215,2,0)</f>
        <v>Pre</v>
      </c>
      <c r="K1291" s="127" t="str">
        <f>VLOOKUP(I1291,Mapping!$H$2:$J$215,3,0)</f>
        <v>Pre</v>
      </c>
      <c r="L1291" s="1">
        <v>7057.9913650999997</v>
      </c>
      <c r="M1291" s="4" t="e">
        <v>#N/A</v>
      </c>
    </row>
    <row r="1292" spans="1:13" x14ac:dyDescent="0.35">
      <c r="A1292" s="5" t="s">
        <v>53</v>
      </c>
      <c r="B1292" s="5" t="s">
        <v>660</v>
      </c>
      <c r="C1292" s="5"/>
      <c r="D1292" s="5"/>
      <c r="E1292" s="5" t="s">
        <v>173</v>
      </c>
      <c r="F1292" s="8" t="str">
        <f>VLOOKUP(E1292,Mapping!$A$1:$C$71,3,0)</f>
        <v>Covid Residential</v>
      </c>
      <c r="G1292" s="8" t="str">
        <f>VLOOKUP(E1292,Mapping!$A$2:$B$207,2,0)</f>
        <v>Covid Residential</v>
      </c>
      <c r="H1292" s="1" t="s">
        <v>658</v>
      </c>
      <c r="I1292" s="2">
        <v>44262</v>
      </c>
      <c r="J1292" s="126" t="str">
        <f>VLOOKUP(I1292,Mapping!$H$2:$I$215,2,0)</f>
        <v>Pre</v>
      </c>
      <c r="K1292" s="127" t="str">
        <f>VLOOKUP(I1292,Mapping!$H$2:$J$215,3,0)</f>
        <v>Pre</v>
      </c>
      <c r="L1292" s="1">
        <v>6927.1522719000004</v>
      </c>
      <c r="M1292" s="4" t="e">
        <v>#N/A</v>
      </c>
    </row>
    <row r="1293" spans="1:13" x14ac:dyDescent="0.35">
      <c r="A1293" s="5" t="s">
        <v>53</v>
      </c>
      <c r="B1293" s="5" t="s">
        <v>660</v>
      </c>
      <c r="C1293" s="5"/>
      <c r="D1293" s="5"/>
      <c r="E1293" s="5" t="s">
        <v>173</v>
      </c>
      <c r="F1293" s="8" t="str">
        <f>VLOOKUP(E1293,Mapping!$A$1:$C$71,3,0)</f>
        <v>Covid Residential</v>
      </c>
      <c r="G1293" s="8" t="str">
        <f>VLOOKUP(E1293,Mapping!$A$2:$B$207,2,0)</f>
        <v>Covid Residential</v>
      </c>
      <c r="H1293" s="1" t="s">
        <v>658</v>
      </c>
      <c r="I1293" s="2">
        <v>44263</v>
      </c>
      <c r="J1293" s="126" t="str">
        <f>VLOOKUP(I1293,Mapping!$H$2:$I$215,2,0)</f>
        <v>Pre</v>
      </c>
      <c r="K1293" s="127" t="str">
        <f>VLOOKUP(I1293,Mapping!$H$2:$J$215,3,0)</f>
        <v>Pre</v>
      </c>
      <c r="L1293" s="1">
        <v>6927.1522719000004</v>
      </c>
      <c r="M1293" s="4" t="e">
        <v>#N/A</v>
      </c>
    </row>
    <row r="1294" spans="1:13" x14ac:dyDescent="0.35">
      <c r="A1294" s="5" t="s">
        <v>53</v>
      </c>
      <c r="B1294" s="5" t="s">
        <v>660</v>
      </c>
      <c r="C1294" s="5"/>
      <c r="D1294" s="5"/>
      <c r="E1294" s="5" t="s">
        <v>173</v>
      </c>
      <c r="F1294" s="8" t="str">
        <f>VLOOKUP(E1294,Mapping!$A$1:$C$71,3,0)</f>
        <v>Covid Residential</v>
      </c>
      <c r="G1294" s="8" t="str">
        <f>VLOOKUP(E1294,Mapping!$A$2:$B$207,2,0)</f>
        <v>Covid Residential</v>
      </c>
      <c r="H1294" s="1" t="s">
        <v>658</v>
      </c>
      <c r="I1294" s="2">
        <v>44264</v>
      </c>
      <c r="J1294" s="126" t="str">
        <f>VLOOKUP(I1294,Mapping!$H$2:$I$215,2,0)</f>
        <v>Pre</v>
      </c>
      <c r="K1294" s="127" t="str">
        <f>VLOOKUP(I1294,Mapping!$H$2:$J$215,3,0)</f>
        <v>Pre</v>
      </c>
      <c r="L1294" s="1">
        <v>6797.2281374000004</v>
      </c>
      <c r="M1294" s="4" t="e">
        <v>#N/A</v>
      </c>
    </row>
    <row r="1295" spans="1:13" x14ac:dyDescent="0.35">
      <c r="A1295" s="5" t="s">
        <v>53</v>
      </c>
      <c r="B1295" s="5" t="s">
        <v>660</v>
      </c>
      <c r="C1295" s="5"/>
      <c r="D1295" s="5"/>
      <c r="E1295" s="5" t="s">
        <v>173</v>
      </c>
      <c r="F1295" s="8" t="str">
        <f>VLOOKUP(E1295,Mapping!$A$1:$C$71,3,0)</f>
        <v>Covid Residential</v>
      </c>
      <c r="G1295" s="8" t="str">
        <f>VLOOKUP(E1295,Mapping!$A$2:$B$207,2,0)</f>
        <v>Covid Residential</v>
      </c>
      <c r="H1295" s="1" t="s">
        <v>658</v>
      </c>
      <c r="I1295" s="2">
        <v>44265</v>
      </c>
      <c r="J1295" s="126" t="str">
        <f>VLOOKUP(I1295,Mapping!$H$2:$I$215,2,0)</f>
        <v>Pre</v>
      </c>
      <c r="K1295" s="127" t="str">
        <f>VLOOKUP(I1295,Mapping!$H$2:$J$215,3,0)</f>
        <v>Pre</v>
      </c>
      <c r="L1295" s="1">
        <v>6797.2281374000004</v>
      </c>
      <c r="M1295" s="4" t="e">
        <v>#N/A</v>
      </c>
    </row>
    <row r="1296" spans="1:13" x14ac:dyDescent="0.35">
      <c r="A1296" s="5" t="s">
        <v>53</v>
      </c>
      <c r="B1296" s="5" t="s">
        <v>660</v>
      </c>
      <c r="C1296" s="5"/>
      <c r="D1296" s="5"/>
      <c r="E1296" s="5" t="s">
        <v>173</v>
      </c>
      <c r="F1296" s="8" t="str">
        <f>VLOOKUP(E1296,Mapping!$A$1:$C$71,3,0)</f>
        <v>Covid Residential</v>
      </c>
      <c r="G1296" s="8" t="str">
        <f>VLOOKUP(E1296,Mapping!$A$2:$B$207,2,0)</f>
        <v>Covid Residential</v>
      </c>
      <c r="H1296" s="1" t="s">
        <v>658</v>
      </c>
      <c r="I1296" s="2">
        <v>44266</v>
      </c>
      <c r="J1296" s="126" t="str">
        <f>VLOOKUP(I1296,Mapping!$H$2:$I$215,2,0)</f>
        <v>Pre</v>
      </c>
      <c r="K1296" s="127" t="str">
        <f>VLOOKUP(I1296,Mapping!$H$2:$J$215,3,0)</f>
        <v>Pre</v>
      </c>
      <c r="L1296" s="1">
        <v>6797.2281374000004</v>
      </c>
      <c r="M1296" s="4" t="e">
        <v>#N/A</v>
      </c>
    </row>
    <row r="1297" spans="1:13" x14ac:dyDescent="0.35">
      <c r="A1297" s="5" t="s">
        <v>53</v>
      </c>
      <c r="B1297" s="5" t="s">
        <v>660</v>
      </c>
      <c r="C1297" s="5"/>
      <c r="D1297" s="5"/>
      <c r="E1297" s="5" t="s">
        <v>173</v>
      </c>
      <c r="F1297" s="8" t="str">
        <f>VLOOKUP(E1297,Mapping!$A$1:$C$71,3,0)</f>
        <v>Covid Residential</v>
      </c>
      <c r="G1297" s="8" t="str">
        <f>VLOOKUP(E1297,Mapping!$A$2:$B$207,2,0)</f>
        <v>Covid Residential</v>
      </c>
      <c r="H1297" s="1" t="s">
        <v>658</v>
      </c>
      <c r="I1297" s="2">
        <v>44267</v>
      </c>
      <c r="J1297" s="126" t="str">
        <f>VLOOKUP(I1297,Mapping!$H$2:$I$215,2,0)</f>
        <v>Pre</v>
      </c>
      <c r="K1297" s="127" t="str">
        <f>VLOOKUP(I1297,Mapping!$H$2:$J$215,3,0)</f>
        <v>Pre</v>
      </c>
      <c r="L1297" s="1">
        <v>6797.2281374000004</v>
      </c>
      <c r="M1297" s="4" t="e">
        <v>#N/A</v>
      </c>
    </row>
    <row r="1298" spans="1:13" x14ac:dyDescent="0.35">
      <c r="A1298" s="5" t="s">
        <v>53</v>
      </c>
      <c r="B1298" s="5" t="s">
        <v>660</v>
      </c>
      <c r="C1298" s="5"/>
      <c r="D1298" s="5"/>
      <c r="E1298" s="5" t="s">
        <v>173</v>
      </c>
      <c r="F1298" s="8" t="str">
        <f>VLOOKUP(E1298,Mapping!$A$1:$C$71,3,0)</f>
        <v>Covid Residential</v>
      </c>
      <c r="G1298" s="8" t="str">
        <f>VLOOKUP(E1298,Mapping!$A$2:$B$207,2,0)</f>
        <v>Covid Residential</v>
      </c>
      <c r="H1298" s="1" t="s">
        <v>658</v>
      </c>
      <c r="I1298" s="2">
        <v>44268</v>
      </c>
      <c r="J1298" s="126" t="str">
        <f>VLOOKUP(I1298,Mapping!$H$2:$I$215,2,0)</f>
        <v>Pre</v>
      </c>
      <c r="K1298" s="127" t="str">
        <f>VLOOKUP(I1298,Mapping!$H$2:$J$215,3,0)</f>
        <v>Pre</v>
      </c>
      <c r="L1298" s="1">
        <v>6666.3890441000003</v>
      </c>
      <c r="M1298" s="4" t="e">
        <v>#N/A</v>
      </c>
    </row>
    <row r="1299" spans="1:13" x14ac:dyDescent="0.35">
      <c r="A1299" s="5" t="s">
        <v>53</v>
      </c>
      <c r="B1299" s="5" t="s">
        <v>660</v>
      </c>
      <c r="C1299" s="5"/>
      <c r="D1299" s="5"/>
      <c r="E1299" s="5" t="s">
        <v>173</v>
      </c>
      <c r="F1299" s="8" t="str">
        <f>VLOOKUP(E1299,Mapping!$A$1:$C$71,3,0)</f>
        <v>Covid Residential</v>
      </c>
      <c r="G1299" s="8" t="str">
        <f>VLOOKUP(E1299,Mapping!$A$2:$B$207,2,0)</f>
        <v>Covid Residential</v>
      </c>
      <c r="H1299" s="1" t="s">
        <v>658</v>
      </c>
      <c r="I1299" s="2">
        <v>44269</v>
      </c>
      <c r="J1299" s="126" t="str">
        <f>VLOOKUP(I1299,Mapping!$H$2:$I$215,2,0)</f>
        <v>Pre</v>
      </c>
      <c r="K1299" s="127" t="str">
        <f>VLOOKUP(I1299,Mapping!$H$2:$J$215,3,0)</f>
        <v>Pre</v>
      </c>
      <c r="L1299" s="1">
        <v>6797.2281374000004</v>
      </c>
      <c r="M1299" s="4" t="e">
        <v>#N/A</v>
      </c>
    </row>
    <row r="1300" spans="1:13" x14ac:dyDescent="0.35">
      <c r="A1300" s="5" t="s">
        <v>53</v>
      </c>
      <c r="B1300" s="5" t="s">
        <v>660</v>
      </c>
      <c r="C1300" s="5"/>
      <c r="D1300" s="5"/>
      <c r="E1300" s="5" t="s">
        <v>173</v>
      </c>
      <c r="F1300" s="8" t="str">
        <f>VLOOKUP(E1300,Mapping!$A$1:$C$71,3,0)</f>
        <v>Covid Residential</v>
      </c>
      <c r="G1300" s="8" t="str">
        <f>VLOOKUP(E1300,Mapping!$A$2:$B$207,2,0)</f>
        <v>Covid Residential</v>
      </c>
      <c r="H1300" s="1" t="s">
        <v>658</v>
      </c>
      <c r="I1300" s="2">
        <v>44270</v>
      </c>
      <c r="J1300" s="126" t="str">
        <f>VLOOKUP(I1300,Mapping!$H$2:$I$215,2,0)</f>
        <v>Pre</v>
      </c>
      <c r="K1300" s="127" t="str">
        <f>VLOOKUP(I1300,Mapping!$H$2:$J$215,3,0)</f>
        <v>Pre</v>
      </c>
      <c r="L1300" s="1">
        <v>6927.1522719000004</v>
      </c>
      <c r="M1300" s="4" t="e">
        <v>#N/A</v>
      </c>
    </row>
    <row r="1301" spans="1:13" x14ac:dyDescent="0.35">
      <c r="A1301" s="5" t="s">
        <v>53</v>
      </c>
      <c r="B1301" s="5" t="s">
        <v>660</v>
      </c>
      <c r="C1301" s="5"/>
      <c r="D1301" s="5"/>
      <c r="E1301" s="5" t="s">
        <v>173</v>
      </c>
      <c r="F1301" s="8" t="str">
        <f>VLOOKUP(E1301,Mapping!$A$1:$C$71,3,0)</f>
        <v>Covid Residential</v>
      </c>
      <c r="G1301" s="8" t="str">
        <f>VLOOKUP(E1301,Mapping!$A$2:$B$207,2,0)</f>
        <v>Covid Residential</v>
      </c>
      <c r="H1301" s="1" t="s">
        <v>658</v>
      </c>
      <c r="I1301" s="2">
        <v>44271</v>
      </c>
      <c r="J1301" s="126" t="str">
        <f>VLOOKUP(I1301,Mapping!$H$2:$I$215,2,0)</f>
        <v>Pre</v>
      </c>
      <c r="K1301" s="127" t="str">
        <f>VLOOKUP(I1301,Mapping!$H$2:$J$215,3,0)</f>
        <v>Pre</v>
      </c>
      <c r="L1301" s="1">
        <v>6927.1522719000004</v>
      </c>
      <c r="M1301" s="4" t="e">
        <v>#N/A</v>
      </c>
    </row>
    <row r="1302" spans="1:13" x14ac:dyDescent="0.35">
      <c r="A1302" s="5" t="s">
        <v>53</v>
      </c>
      <c r="B1302" s="5" t="s">
        <v>660</v>
      </c>
      <c r="C1302" s="5"/>
      <c r="D1302" s="5"/>
      <c r="E1302" s="5" t="s">
        <v>173</v>
      </c>
      <c r="F1302" s="8" t="str">
        <f>VLOOKUP(E1302,Mapping!$A$1:$C$71,3,0)</f>
        <v>Covid Residential</v>
      </c>
      <c r="G1302" s="8" t="str">
        <f>VLOOKUP(E1302,Mapping!$A$2:$B$207,2,0)</f>
        <v>Covid Residential</v>
      </c>
      <c r="H1302" s="1" t="s">
        <v>658</v>
      </c>
      <c r="I1302" s="2">
        <v>44272</v>
      </c>
      <c r="J1302" s="126" t="str">
        <f>VLOOKUP(I1302,Mapping!$H$2:$I$215,2,0)</f>
        <v>Pre</v>
      </c>
      <c r="K1302" s="127" t="str">
        <f>VLOOKUP(I1302,Mapping!$H$2:$J$215,3,0)</f>
        <v>Pre</v>
      </c>
      <c r="L1302" s="1">
        <v>6797.2281374000004</v>
      </c>
      <c r="M1302" s="4" t="e">
        <v>#N/A</v>
      </c>
    </row>
    <row r="1303" spans="1:13" x14ac:dyDescent="0.35">
      <c r="A1303" s="5" t="s">
        <v>53</v>
      </c>
      <c r="B1303" s="5" t="s">
        <v>660</v>
      </c>
      <c r="C1303" s="5"/>
      <c r="D1303" s="5"/>
      <c r="E1303" s="5" t="s">
        <v>173</v>
      </c>
      <c r="F1303" s="8" t="str">
        <f>VLOOKUP(E1303,Mapping!$A$1:$C$71,3,0)</f>
        <v>Covid Residential</v>
      </c>
      <c r="G1303" s="8" t="str">
        <f>VLOOKUP(E1303,Mapping!$A$2:$B$207,2,0)</f>
        <v>Covid Residential</v>
      </c>
      <c r="H1303" s="1" t="s">
        <v>658</v>
      </c>
      <c r="I1303" s="2">
        <v>44273</v>
      </c>
      <c r="J1303" s="126" t="str">
        <f>VLOOKUP(I1303,Mapping!$H$2:$I$215,2,0)</f>
        <v>Pre</v>
      </c>
      <c r="K1303" s="127" t="str">
        <f>VLOOKUP(I1303,Mapping!$H$2:$J$215,3,0)</f>
        <v>Pre</v>
      </c>
      <c r="L1303" s="1">
        <v>6927.1522719000004</v>
      </c>
      <c r="M1303" s="4" t="e">
        <v>#N/A</v>
      </c>
    </row>
    <row r="1304" spans="1:13" x14ac:dyDescent="0.35">
      <c r="A1304" s="5" t="s">
        <v>53</v>
      </c>
      <c r="B1304" s="5" t="s">
        <v>660</v>
      </c>
      <c r="C1304" s="5"/>
      <c r="D1304" s="5"/>
      <c r="E1304" s="5" t="s">
        <v>173</v>
      </c>
      <c r="F1304" s="8" t="str">
        <f>VLOOKUP(E1304,Mapping!$A$1:$C$71,3,0)</f>
        <v>Covid Residential</v>
      </c>
      <c r="G1304" s="8" t="str">
        <f>VLOOKUP(E1304,Mapping!$A$2:$B$207,2,0)</f>
        <v>Covid Residential</v>
      </c>
      <c r="H1304" s="1" t="s">
        <v>658</v>
      </c>
      <c r="I1304" s="2">
        <v>44274</v>
      </c>
      <c r="J1304" s="126" t="str">
        <f>VLOOKUP(I1304,Mapping!$H$2:$I$215,2,0)</f>
        <v>Pre</v>
      </c>
      <c r="K1304" s="127" t="str">
        <f>VLOOKUP(I1304,Mapping!$H$2:$J$215,3,0)</f>
        <v>Pre</v>
      </c>
      <c r="L1304" s="1">
        <v>6797.2281374000004</v>
      </c>
      <c r="M1304" s="4" t="e">
        <v>#N/A</v>
      </c>
    </row>
    <row r="1305" spans="1:13" x14ac:dyDescent="0.35">
      <c r="A1305" s="5" t="s">
        <v>53</v>
      </c>
      <c r="B1305" s="5" t="s">
        <v>660</v>
      </c>
      <c r="C1305" s="5"/>
      <c r="D1305" s="5"/>
      <c r="E1305" s="5" t="s">
        <v>173</v>
      </c>
      <c r="F1305" s="8" t="str">
        <f>VLOOKUP(E1305,Mapping!$A$1:$C$71,3,0)</f>
        <v>Covid Residential</v>
      </c>
      <c r="G1305" s="8" t="str">
        <f>VLOOKUP(E1305,Mapping!$A$2:$B$207,2,0)</f>
        <v>Covid Residential</v>
      </c>
      <c r="H1305" s="1" t="s">
        <v>658</v>
      </c>
      <c r="I1305" s="2">
        <v>44275</v>
      </c>
      <c r="J1305" s="126" t="str">
        <f>VLOOKUP(I1305,Mapping!$H$2:$I$215,2,0)</f>
        <v>Pre</v>
      </c>
      <c r="K1305" s="127" t="str">
        <f>VLOOKUP(I1305,Mapping!$H$2:$J$215,3,0)</f>
        <v>Pre</v>
      </c>
      <c r="L1305" s="1">
        <v>6666.3890441000003</v>
      </c>
      <c r="M1305" s="4" t="e">
        <v>#N/A</v>
      </c>
    </row>
    <row r="1306" spans="1:13" x14ac:dyDescent="0.35">
      <c r="A1306" s="5" t="s">
        <v>53</v>
      </c>
      <c r="B1306" s="5" t="s">
        <v>660</v>
      </c>
      <c r="C1306" s="5"/>
      <c r="D1306" s="5"/>
      <c r="E1306" s="5" t="s">
        <v>173</v>
      </c>
      <c r="F1306" s="8" t="str">
        <f>VLOOKUP(E1306,Mapping!$A$1:$C$71,3,0)</f>
        <v>Covid Residential</v>
      </c>
      <c r="G1306" s="8" t="str">
        <f>VLOOKUP(E1306,Mapping!$A$2:$B$207,2,0)</f>
        <v>Covid Residential</v>
      </c>
      <c r="H1306" s="1" t="s">
        <v>658</v>
      </c>
      <c r="I1306" s="2">
        <v>44276</v>
      </c>
      <c r="J1306" s="126" t="str">
        <f>VLOOKUP(I1306,Mapping!$H$2:$I$215,2,0)</f>
        <v>Pre</v>
      </c>
      <c r="K1306" s="127" t="str">
        <f>VLOOKUP(I1306,Mapping!$H$2:$J$215,3,0)</f>
        <v>Pre</v>
      </c>
      <c r="L1306" s="1">
        <v>6404.7108576999999</v>
      </c>
      <c r="M1306" s="4" t="e">
        <v>#N/A</v>
      </c>
    </row>
    <row r="1307" spans="1:13" x14ac:dyDescent="0.35">
      <c r="A1307" s="5" t="s">
        <v>53</v>
      </c>
      <c r="B1307" s="5" t="s">
        <v>660</v>
      </c>
      <c r="C1307" s="5"/>
      <c r="D1307" s="5"/>
      <c r="E1307" s="5" t="s">
        <v>173</v>
      </c>
      <c r="F1307" s="8" t="str">
        <f>VLOOKUP(E1307,Mapping!$A$1:$C$71,3,0)</f>
        <v>Covid Residential</v>
      </c>
      <c r="G1307" s="8" t="str">
        <f>VLOOKUP(E1307,Mapping!$A$2:$B$207,2,0)</f>
        <v>Covid Residential</v>
      </c>
      <c r="H1307" s="1" t="s">
        <v>658</v>
      </c>
      <c r="I1307" s="2">
        <v>44277</v>
      </c>
      <c r="J1307" s="126" t="str">
        <f>VLOOKUP(I1307,Mapping!$H$2:$I$215,2,0)</f>
        <v>Pre</v>
      </c>
      <c r="K1307" s="127" t="str">
        <f>VLOOKUP(I1307,Mapping!$H$2:$J$215,3,0)</f>
        <v>Pre</v>
      </c>
      <c r="L1307" s="1">
        <v>6143.0326711999996</v>
      </c>
      <c r="M1307" s="4" t="e">
        <v>#N/A</v>
      </c>
    </row>
    <row r="1308" spans="1:13" x14ac:dyDescent="0.35">
      <c r="A1308" s="5" t="s">
        <v>53</v>
      </c>
      <c r="B1308" s="5" t="s">
        <v>660</v>
      </c>
      <c r="C1308" s="5"/>
      <c r="D1308" s="5"/>
      <c r="E1308" s="5" t="s">
        <v>173</v>
      </c>
      <c r="F1308" s="8" t="str">
        <f>VLOOKUP(E1308,Mapping!$A$1:$C$71,3,0)</f>
        <v>Covid Residential</v>
      </c>
      <c r="G1308" s="8" t="str">
        <f>VLOOKUP(E1308,Mapping!$A$2:$B$207,2,0)</f>
        <v>Covid Residential</v>
      </c>
      <c r="H1308" s="1" t="s">
        <v>658</v>
      </c>
      <c r="I1308" s="2">
        <v>44278</v>
      </c>
      <c r="J1308" s="126" t="str">
        <f>VLOOKUP(I1308,Mapping!$H$2:$I$215,2,0)</f>
        <v>Pre</v>
      </c>
      <c r="K1308" s="127" t="str">
        <f>VLOOKUP(I1308,Mapping!$H$2:$J$215,3,0)</f>
        <v>Pre</v>
      </c>
      <c r="L1308" s="1">
        <v>6012.1935778999996</v>
      </c>
      <c r="M1308" s="4" t="e">
        <v>#N/A</v>
      </c>
    </row>
    <row r="1309" spans="1:13" x14ac:dyDescent="0.35">
      <c r="A1309" s="5" t="s">
        <v>53</v>
      </c>
      <c r="B1309" s="5" t="s">
        <v>660</v>
      </c>
      <c r="C1309" s="5"/>
      <c r="D1309" s="5"/>
      <c r="E1309" s="5" t="s">
        <v>173</v>
      </c>
      <c r="F1309" s="8" t="str">
        <f>VLOOKUP(E1309,Mapping!$A$1:$C$71,3,0)</f>
        <v>Covid Residential</v>
      </c>
      <c r="G1309" s="8" t="str">
        <f>VLOOKUP(E1309,Mapping!$A$2:$B$207,2,0)</f>
        <v>Covid Residential</v>
      </c>
      <c r="H1309" s="1" t="s">
        <v>658</v>
      </c>
      <c r="I1309" s="2">
        <v>44279</v>
      </c>
      <c r="J1309" s="126" t="str">
        <f>VLOOKUP(I1309,Mapping!$H$2:$I$215,2,0)</f>
        <v>Pre</v>
      </c>
      <c r="K1309" s="127" t="str">
        <f>VLOOKUP(I1309,Mapping!$H$2:$J$215,3,0)</f>
        <v>Pre</v>
      </c>
      <c r="L1309" s="1">
        <v>6143.0326711999996</v>
      </c>
      <c r="M1309" s="4" t="e">
        <v>#N/A</v>
      </c>
    </row>
    <row r="1310" spans="1:13" x14ac:dyDescent="0.35">
      <c r="A1310" s="5" t="s">
        <v>53</v>
      </c>
      <c r="B1310" s="5" t="s">
        <v>660</v>
      </c>
      <c r="C1310" s="5"/>
      <c r="D1310" s="5"/>
      <c r="E1310" s="5" t="s">
        <v>173</v>
      </c>
      <c r="F1310" s="8" t="str">
        <f>VLOOKUP(E1310,Mapping!$A$1:$C$71,3,0)</f>
        <v>Covid Residential</v>
      </c>
      <c r="G1310" s="8" t="str">
        <f>VLOOKUP(E1310,Mapping!$A$2:$B$207,2,0)</f>
        <v>Covid Residential</v>
      </c>
      <c r="H1310" s="1" t="s">
        <v>658</v>
      </c>
      <c r="I1310" s="2">
        <v>44280</v>
      </c>
      <c r="J1310" s="126" t="str">
        <f>VLOOKUP(I1310,Mapping!$H$2:$I$215,2,0)</f>
        <v>Pre</v>
      </c>
      <c r="K1310" s="127" t="str">
        <f>VLOOKUP(I1310,Mapping!$H$2:$J$215,3,0)</f>
        <v>Pre</v>
      </c>
      <c r="L1310" s="1">
        <v>6012.1935778999996</v>
      </c>
      <c r="M1310" s="4" t="e">
        <v>#N/A</v>
      </c>
    </row>
    <row r="1311" spans="1:13" x14ac:dyDescent="0.35">
      <c r="A1311" s="5" t="s">
        <v>53</v>
      </c>
      <c r="B1311" s="5" t="s">
        <v>660</v>
      </c>
      <c r="C1311" s="5"/>
      <c r="D1311" s="5"/>
      <c r="E1311" s="5" t="s">
        <v>173</v>
      </c>
      <c r="F1311" s="8" t="str">
        <f>VLOOKUP(E1311,Mapping!$A$1:$C$71,3,0)</f>
        <v>Covid Residential</v>
      </c>
      <c r="G1311" s="8" t="str">
        <f>VLOOKUP(E1311,Mapping!$A$2:$B$207,2,0)</f>
        <v>Covid Residential</v>
      </c>
      <c r="H1311" s="1" t="s">
        <v>658</v>
      </c>
      <c r="I1311" s="2">
        <v>44281</v>
      </c>
      <c r="J1311" s="126" t="str">
        <f>VLOOKUP(I1311,Mapping!$H$2:$I$215,2,0)</f>
        <v>Pre</v>
      </c>
      <c r="K1311" s="127" t="str">
        <f>VLOOKUP(I1311,Mapping!$H$2:$J$215,3,0)</f>
        <v>Pre</v>
      </c>
      <c r="L1311" s="1">
        <v>6012.1935778999996</v>
      </c>
      <c r="M1311" s="4" t="e">
        <v>#N/A</v>
      </c>
    </row>
    <row r="1312" spans="1:13" x14ac:dyDescent="0.35">
      <c r="A1312" s="5" t="s">
        <v>53</v>
      </c>
      <c r="B1312" s="5" t="s">
        <v>660</v>
      </c>
      <c r="C1312" s="5"/>
      <c r="D1312" s="5"/>
      <c r="E1312" s="5" t="s">
        <v>173</v>
      </c>
      <c r="F1312" s="8" t="str">
        <f>VLOOKUP(E1312,Mapping!$A$1:$C$71,3,0)</f>
        <v>Covid Residential</v>
      </c>
      <c r="G1312" s="8" t="str">
        <f>VLOOKUP(E1312,Mapping!$A$2:$B$207,2,0)</f>
        <v>Covid Residential</v>
      </c>
      <c r="H1312" s="1" t="s">
        <v>658</v>
      </c>
      <c r="I1312" s="2">
        <v>44282</v>
      </c>
      <c r="J1312" s="126" t="str">
        <f>VLOOKUP(I1312,Mapping!$H$2:$I$215,2,0)</f>
        <v>Pre</v>
      </c>
      <c r="K1312" s="127" t="str">
        <f>VLOOKUP(I1312,Mapping!$H$2:$J$215,3,0)</f>
        <v>Pre</v>
      </c>
      <c r="L1312" s="1">
        <v>6012.1935778999996</v>
      </c>
      <c r="M1312" s="4" t="e">
        <v>#N/A</v>
      </c>
    </row>
    <row r="1313" spans="1:13" x14ac:dyDescent="0.35">
      <c r="A1313" s="5" t="s">
        <v>53</v>
      </c>
      <c r="B1313" s="5" t="s">
        <v>660</v>
      </c>
      <c r="C1313" s="5"/>
      <c r="D1313" s="5"/>
      <c r="E1313" s="5" t="s">
        <v>173</v>
      </c>
      <c r="F1313" s="8" t="str">
        <f>VLOOKUP(E1313,Mapping!$A$1:$C$71,3,0)</f>
        <v>Covid Residential</v>
      </c>
      <c r="G1313" s="8" t="str">
        <f>VLOOKUP(E1313,Mapping!$A$2:$B$207,2,0)</f>
        <v>Covid Residential</v>
      </c>
      <c r="H1313" s="1" t="s">
        <v>658</v>
      </c>
      <c r="I1313" s="2">
        <v>44283</v>
      </c>
      <c r="J1313" s="126" t="str">
        <f>VLOOKUP(I1313,Mapping!$H$2:$I$215,2,0)</f>
        <v>Pre</v>
      </c>
      <c r="K1313" s="127" t="str">
        <f>VLOOKUP(I1313,Mapping!$H$2:$J$215,3,0)</f>
        <v>Pre</v>
      </c>
      <c r="L1313" s="1">
        <v>6143.0326711999996</v>
      </c>
      <c r="M1313" s="4" t="e">
        <v>#N/A</v>
      </c>
    </row>
    <row r="1314" spans="1:13" x14ac:dyDescent="0.35">
      <c r="A1314" s="5" t="s">
        <v>53</v>
      </c>
      <c r="B1314" s="5" t="s">
        <v>660</v>
      </c>
      <c r="C1314" s="5"/>
      <c r="D1314" s="5"/>
      <c r="E1314" s="5" t="s">
        <v>173</v>
      </c>
      <c r="F1314" s="8" t="str">
        <f>VLOOKUP(E1314,Mapping!$A$1:$C$71,3,0)</f>
        <v>Covid Residential</v>
      </c>
      <c r="G1314" s="8" t="str">
        <f>VLOOKUP(E1314,Mapping!$A$2:$B$207,2,0)</f>
        <v>Covid Residential</v>
      </c>
      <c r="H1314" s="1" t="s">
        <v>658</v>
      </c>
      <c r="I1314" s="2">
        <v>44284</v>
      </c>
      <c r="J1314" s="126" t="str">
        <f>VLOOKUP(I1314,Mapping!$H$2:$I$215,2,0)</f>
        <v>Pre</v>
      </c>
      <c r="K1314" s="127" t="str">
        <f>VLOOKUP(I1314,Mapping!$H$2:$J$215,3,0)</f>
        <v>Pre</v>
      </c>
      <c r="L1314" s="1">
        <v>6143.0326711999996</v>
      </c>
      <c r="M1314" s="4" t="e">
        <v>#N/A</v>
      </c>
    </row>
    <row r="1315" spans="1:13" x14ac:dyDescent="0.35">
      <c r="A1315" s="5" t="s">
        <v>53</v>
      </c>
      <c r="B1315" s="5" t="s">
        <v>660</v>
      </c>
      <c r="C1315" s="5"/>
      <c r="D1315" s="5"/>
      <c r="E1315" s="5" t="s">
        <v>173</v>
      </c>
      <c r="F1315" s="8" t="str">
        <f>VLOOKUP(E1315,Mapping!$A$1:$C$71,3,0)</f>
        <v>Covid Residential</v>
      </c>
      <c r="G1315" s="8" t="str">
        <f>VLOOKUP(E1315,Mapping!$A$2:$B$207,2,0)</f>
        <v>Covid Residential</v>
      </c>
      <c r="H1315" s="1" t="s">
        <v>658</v>
      </c>
      <c r="I1315" s="2">
        <v>44285</v>
      </c>
      <c r="J1315" s="126" t="str">
        <f>VLOOKUP(I1315,Mapping!$H$2:$I$215,2,0)</f>
        <v>Pre</v>
      </c>
      <c r="K1315" s="127" t="str">
        <f>VLOOKUP(I1315,Mapping!$H$2:$J$215,3,0)</f>
        <v>Pre</v>
      </c>
      <c r="L1315" s="1">
        <v>6143.0326711999996</v>
      </c>
      <c r="M1315" s="4" t="e">
        <v>#N/A</v>
      </c>
    </row>
    <row r="1316" spans="1:13" x14ac:dyDescent="0.35">
      <c r="A1316" s="5" t="s">
        <v>53</v>
      </c>
      <c r="B1316" s="5" t="s">
        <v>660</v>
      </c>
      <c r="C1316" s="5"/>
      <c r="D1316" s="5"/>
      <c r="E1316" s="5" t="s">
        <v>173</v>
      </c>
      <c r="F1316" s="8" t="str">
        <f>VLOOKUP(E1316,Mapping!$A$1:$C$71,3,0)</f>
        <v>Covid Residential</v>
      </c>
      <c r="G1316" s="8" t="str">
        <f>VLOOKUP(E1316,Mapping!$A$2:$B$207,2,0)</f>
        <v>Covid Residential</v>
      </c>
      <c r="H1316" s="1" t="s">
        <v>658</v>
      </c>
      <c r="I1316" s="2">
        <v>44286</v>
      </c>
      <c r="J1316" s="126" t="str">
        <f>VLOOKUP(I1316,Mapping!$H$2:$I$215,2,0)</f>
        <v>Pre</v>
      </c>
      <c r="K1316" s="127" t="str">
        <f>VLOOKUP(I1316,Mapping!$H$2:$J$215,3,0)</f>
        <v>Pre</v>
      </c>
      <c r="L1316" s="1">
        <v>6012.1935778999996</v>
      </c>
      <c r="M1316" s="4" t="e">
        <v>#N/A</v>
      </c>
    </row>
    <row r="1317" spans="1:13" x14ac:dyDescent="0.35">
      <c r="A1317" s="5" t="s">
        <v>53</v>
      </c>
      <c r="B1317" s="5" t="s">
        <v>660</v>
      </c>
      <c r="C1317" s="5"/>
      <c r="D1317" s="5"/>
      <c r="E1317" s="5" t="s">
        <v>173</v>
      </c>
      <c r="F1317" s="8" t="str">
        <f>VLOOKUP(E1317,Mapping!$A$1:$C$71,3,0)</f>
        <v>Covid Residential</v>
      </c>
      <c r="G1317" s="8" t="str">
        <f>VLOOKUP(E1317,Mapping!$A$2:$B$207,2,0)</f>
        <v>Covid Residential</v>
      </c>
      <c r="H1317" s="1" t="s">
        <v>658</v>
      </c>
      <c r="I1317" s="2">
        <v>44287</v>
      </c>
      <c r="J1317" s="126" t="str">
        <f>VLOOKUP(I1317,Mapping!$H$2:$I$215,2,0)</f>
        <v>Pre</v>
      </c>
      <c r="K1317" s="127" t="str">
        <f>VLOOKUP(I1317,Mapping!$H$2:$J$215,3,0)</f>
        <v>Pre</v>
      </c>
      <c r="L1317" s="1">
        <v>5882.2694434000005</v>
      </c>
      <c r="M1317" s="4" t="e">
        <v>#N/A</v>
      </c>
    </row>
    <row r="1318" spans="1:13" x14ac:dyDescent="0.35">
      <c r="A1318" s="5" t="s">
        <v>53</v>
      </c>
      <c r="B1318" s="5" t="s">
        <v>660</v>
      </c>
      <c r="C1318" s="5"/>
      <c r="D1318" s="5"/>
      <c r="E1318" s="5" t="s">
        <v>173</v>
      </c>
      <c r="F1318" s="8" t="str">
        <f>VLOOKUP(E1318,Mapping!$A$1:$C$71,3,0)</f>
        <v>Covid Residential</v>
      </c>
      <c r="G1318" s="8" t="str">
        <f>VLOOKUP(E1318,Mapping!$A$2:$B$207,2,0)</f>
        <v>Covid Residential</v>
      </c>
      <c r="H1318" s="1" t="s">
        <v>658</v>
      </c>
      <c r="I1318" s="2">
        <v>44288</v>
      </c>
      <c r="J1318" s="126" t="str">
        <f>VLOOKUP(I1318,Mapping!$H$2:$I$215,2,0)</f>
        <v>Pre</v>
      </c>
      <c r="K1318" s="127" t="str">
        <f>VLOOKUP(I1318,Mapping!$H$2:$J$215,3,0)</f>
        <v>Pre</v>
      </c>
      <c r="L1318" s="1">
        <v>6143.0326711999996</v>
      </c>
      <c r="M1318" s="4" t="e">
        <v>#N/A</v>
      </c>
    </row>
    <row r="1319" spans="1:13" x14ac:dyDescent="0.35">
      <c r="A1319" s="5" t="s">
        <v>53</v>
      </c>
      <c r="B1319" s="5" t="s">
        <v>660</v>
      </c>
      <c r="C1319" s="5"/>
      <c r="D1319" s="5"/>
      <c r="E1319" s="5" t="s">
        <v>173</v>
      </c>
      <c r="F1319" s="8" t="str">
        <f>VLOOKUP(E1319,Mapping!$A$1:$C$71,3,0)</f>
        <v>Covid Residential</v>
      </c>
      <c r="G1319" s="8" t="str">
        <f>VLOOKUP(E1319,Mapping!$A$2:$B$207,2,0)</f>
        <v>Covid Residential</v>
      </c>
      <c r="H1319" s="1" t="s">
        <v>658</v>
      </c>
      <c r="I1319" s="2">
        <v>44289</v>
      </c>
      <c r="J1319" s="126" t="str">
        <f>VLOOKUP(I1319,Mapping!$H$2:$I$215,2,0)</f>
        <v>Pre</v>
      </c>
      <c r="K1319" s="127" t="str">
        <f>VLOOKUP(I1319,Mapping!$H$2:$J$215,3,0)</f>
        <v>Pre</v>
      </c>
      <c r="L1319" s="1">
        <v>6143.0326711999996</v>
      </c>
      <c r="M1319" s="4" t="e">
        <v>#N/A</v>
      </c>
    </row>
    <row r="1320" spans="1:13" x14ac:dyDescent="0.35">
      <c r="A1320" s="5" t="s">
        <v>53</v>
      </c>
      <c r="B1320" s="5" t="s">
        <v>660</v>
      </c>
      <c r="C1320" s="5"/>
      <c r="D1320" s="5"/>
      <c r="E1320" s="5" t="s">
        <v>173</v>
      </c>
      <c r="F1320" s="8" t="str">
        <f>VLOOKUP(E1320,Mapping!$A$1:$C$71,3,0)</f>
        <v>Covid Residential</v>
      </c>
      <c r="G1320" s="8" t="str">
        <f>VLOOKUP(E1320,Mapping!$A$2:$B$207,2,0)</f>
        <v>Covid Residential</v>
      </c>
      <c r="H1320" s="1" t="s">
        <v>658</v>
      </c>
      <c r="I1320" s="2">
        <v>44290</v>
      </c>
      <c r="J1320" s="126" t="str">
        <f>VLOOKUP(I1320,Mapping!$H$2:$I$215,2,0)</f>
        <v>Pre</v>
      </c>
      <c r="K1320" s="127" t="str">
        <f>VLOOKUP(I1320,Mapping!$H$2:$J$215,3,0)</f>
        <v>Pre</v>
      </c>
      <c r="L1320" s="1">
        <v>5882.2694434000005</v>
      </c>
      <c r="M1320" s="4" t="e">
        <v>#N/A</v>
      </c>
    </row>
    <row r="1321" spans="1:13" x14ac:dyDescent="0.35">
      <c r="A1321" s="5" t="s">
        <v>53</v>
      </c>
      <c r="B1321" s="5" t="s">
        <v>660</v>
      </c>
      <c r="C1321" s="5"/>
      <c r="D1321" s="5"/>
      <c r="E1321" s="5" t="s">
        <v>173</v>
      </c>
      <c r="F1321" s="8" t="str">
        <f>VLOOKUP(E1321,Mapping!$A$1:$C$71,3,0)</f>
        <v>Covid Residential</v>
      </c>
      <c r="G1321" s="8" t="str">
        <f>VLOOKUP(E1321,Mapping!$A$2:$B$207,2,0)</f>
        <v>Covid Residential</v>
      </c>
      <c r="H1321" s="1" t="s">
        <v>658</v>
      </c>
      <c r="I1321" s="2">
        <v>44291</v>
      </c>
      <c r="J1321" s="126" t="str">
        <f>VLOOKUP(I1321,Mapping!$H$2:$I$215,2,0)</f>
        <v>Pre</v>
      </c>
      <c r="K1321" s="127" t="str">
        <f>VLOOKUP(I1321,Mapping!$H$2:$J$215,3,0)</f>
        <v>Pre</v>
      </c>
      <c r="L1321" s="1">
        <v>5882.2694434000005</v>
      </c>
      <c r="M1321" s="4" t="e">
        <v>#N/A</v>
      </c>
    </row>
    <row r="1322" spans="1:13" x14ac:dyDescent="0.35">
      <c r="A1322" s="5" t="s">
        <v>53</v>
      </c>
      <c r="B1322" s="5" t="s">
        <v>660</v>
      </c>
      <c r="C1322" s="5"/>
      <c r="D1322" s="5"/>
      <c r="E1322" s="5" t="s">
        <v>173</v>
      </c>
      <c r="F1322" s="8" t="str">
        <f>VLOOKUP(E1322,Mapping!$A$1:$C$71,3,0)</f>
        <v>Covid Residential</v>
      </c>
      <c r="G1322" s="8" t="str">
        <f>VLOOKUP(E1322,Mapping!$A$2:$B$207,2,0)</f>
        <v>Covid Residential</v>
      </c>
      <c r="H1322" s="1" t="s">
        <v>658</v>
      </c>
      <c r="I1322" s="2">
        <v>44292</v>
      </c>
      <c r="J1322" s="126" t="str">
        <f>VLOOKUP(I1322,Mapping!$H$2:$I$215,2,0)</f>
        <v>Pre</v>
      </c>
      <c r="K1322" s="127" t="str">
        <f>VLOOKUP(I1322,Mapping!$H$2:$J$215,3,0)</f>
        <v>Pre</v>
      </c>
      <c r="L1322" s="1">
        <v>5751.4303502000002</v>
      </c>
      <c r="M1322" s="4" t="e">
        <v>#N/A</v>
      </c>
    </row>
    <row r="1323" spans="1:13" x14ac:dyDescent="0.35">
      <c r="A1323" s="5" t="s">
        <v>53</v>
      </c>
      <c r="B1323" s="5" t="s">
        <v>660</v>
      </c>
      <c r="C1323" s="5"/>
      <c r="D1323" s="5"/>
      <c r="E1323" s="5" t="s">
        <v>173</v>
      </c>
      <c r="F1323" s="8" t="str">
        <f>VLOOKUP(E1323,Mapping!$A$1:$C$71,3,0)</f>
        <v>Covid Residential</v>
      </c>
      <c r="G1323" s="8" t="str">
        <f>VLOOKUP(E1323,Mapping!$A$2:$B$207,2,0)</f>
        <v>Covid Residential</v>
      </c>
      <c r="H1323" s="1" t="s">
        <v>658</v>
      </c>
      <c r="I1323" s="2">
        <v>44293</v>
      </c>
      <c r="J1323" s="126" t="str">
        <f>VLOOKUP(I1323,Mapping!$H$2:$I$215,2,0)</f>
        <v>Pre</v>
      </c>
      <c r="K1323" s="127" t="str">
        <f>VLOOKUP(I1323,Mapping!$H$2:$J$215,3,0)</f>
        <v>Pre</v>
      </c>
      <c r="L1323" s="1">
        <v>5620.5912569000002</v>
      </c>
      <c r="M1323" s="4" t="e">
        <v>#N/A</v>
      </c>
    </row>
    <row r="1324" spans="1:13" x14ac:dyDescent="0.35">
      <c r="A1324" s="5" t="s">
        <v>53</v>
      </c>
      <c r="B1324" s="5" t="s">
        <v>660</v>
      </c>
      <c r="C1324" s="5"/>
      <c r="D1324" s="5"/>
      <c r="E1324" s="5" t="s">
        <v>173</v>
      </c>
      <c r="F1324" s="8" t="str">
        <f>VLOOKUP(E1324,Mapping!$A$1:$C$71,3,0)</f>
        <v>Covid Residential</v>
      </c>
      <c r="G1324" s="8" t="str">
        <f>VLOOKUP(E1324,Mapping!$A$2:$B$207,2,0)</f>
        <v>Covid Residential</v>
      </c>
      <c r="H1324" s="1" t="s">
        <v>658</v>
      </c>
      <c r="I1324" s="2">
        <v>44294</v>
      </c>
      <c r="J1324" s="126" t="str">
        <f>VLOOKUP(I1324,Mapping!$H$2:$I$215,2,0)</f>
        <v>Pre</v>
      </c>
      <c r="K1324" s="127" t="str">
        <f>VLOOKUP(I1324,Mapping!$H$2:$J$215,3,0)</f>
        <v>Pre</v>
      </c>
      <c r="L1324" s="1">
        <v>5620.5912569000002</v>
      </c>
      <c r="M1324" s="4" t="e">
        <v>#N/A</v>
      </c>
    </row>
    <row r="1325" spans="1:13" x14ac:dyDescent="0.35">
      <c r="A1325" s="5" t="s">
        <v>53</v>
      </c>
      <c r="B1325" s="5" t="s">
        <v>660</v>
      </c>
      <c r="C1325" s="5"/>
      <c r="D1325" s="5"/>
      <c r="E1325" s="5" t="s">
        <v>173</v>
      </c>
      <c r="F1325" s="8" t="str">
        <f>VLOOKUP(E1325,Mapping!$A$1:$C$71,3,0)</f>
        <v>Covid Residential</v>
      </c>
      <c r="G1325" s="8" t="str">
        <f>VLOOKUP(E1325,Mapping!$A$2:$B$207,2,0)</f>
        <v>Covid Residential</v>
      </c>
      <c r="H1325" s="1" t="s">
        <v>658</v>
      </c>
      <c r="I1325" s="2">
        <v>44295</v>
      </c>
      <c r="J1325" s="126" t="str">
        <f>VLOOKUP(I1325,Mapping!$H$2:$I$215,2,0)</f>
        <v>Pre</v>
      </c>
      <c r="K1325" s="127" t="str">
        <f>VLOOKUP(I1325,Mapping!$H$2:$J$215,3,0)</f>
        <v>Pre</v>
      </c>
      <c r="L1325" s="1">
        <v>5228.0739771999997</v>
      </c>
      <c r="M1325" s="4" t="e">
        <v>#N/A</v>
      </c>
    </row>
    <row r="1326" spans="1:13" x14ac:dyDescent="0.35">
      <c r="A1326" s="5" t="s">
        <v>53</v>
      </c>
      <c r="B1326" s="5" t="s">
        <v>660</v>
      </c>
      <c r="C1326" s="5"/>
      <c r="D1326" s="5"/>
      <c r="E1326" s="5" t="s">
        <v>173</v>
      </c>
      <c r="F1326" s="8" t="str">
        <f>VLOOKUP(E1326,Mapping!$A$1:$C$71,3,0)</f>
        <v>Covid Residential</v>
      </c>
      <c r="G1326" s="8" t="str">
        <f>VLOOKUP(E1326,Mapping!$A$2:$B$207,2,0)</f>
        <v>Covid Residential</v>
      </c>
      <c r="H1326" s="1" t="s">
        <v>658</v>
      </c>
      <c r="I1326" s="2">
        <v>44296</v>
      </c>
      <c r="J1326" s="126" t="str">
        <f>VLOOKUP(I1326,Mapping!$H$2:$I$215,2,0)</f>
        <v>Pre</v>
      </c>
      <c r="K1326" s="127" t="str">
        <f>VLOOKUP(I1326,Mapping!$H$2:$J$215,3,0)</f>
        <v>Pre</v>
      </c>
      <c r="L1326" s="1">
        <v>5228.0739771999997</v>
      </c>
      <c r="M1326" s="4" t="e">
        <v>#N/A</v>
      </c>
    </row>
    <row r="1327" spans="1:13" x14ac:dyDescent="0.35">
      <c r="A1327" s="5" t="s">
        <v>53</v>
      </c>
      <c r="B1327" s="5" t="s">
        <v>660</v>
      </c>
      <c r="C1327" s="5"/>
      <c r="D1327" s="5"/>
      <c r="E1327" s="5" t="s">
        <v>173</v>
      </c>
      <c r="F1327" s="8" t="str">
        <f>VLOOKUP(E1327,Mapping!$A$1:$C$71,3,0)</f>
        <v>Covid Residential</v>
      </c>
      <c r="G1327" s="8" t="str">
        <f>VLOOKUP(E1327,Mapping!$A$2:$B$207,2,0)</f>
        <v>Covid Residential</v>
      </c>
      <c r="H1327" s="1" t="s">
        <v>658</v>
      </c>
      <c r="I1327" s="2">
        <v>44297</v>
      </c>
      <c r="J1327" s="126" t="str">
        <f>VLOOKUP(I1327,Mapping!$H$2:$I$215,2,0)</f>
        <v>Pre</v>
      </c>
      <c r="K1327" s="127" t="str">
        <f>VLOOKUP(I1327,Mapping!$H$2:$J$215,3,0)</f>
        <v>Pre</v>
      </c>
      <c r="L1327" s="1">
        <v>5358.9130704999998</v>
      </c>
      <c r="M1327" s="4" t="e">
        <v>#N/A</v>
      </c>
    </row>
    <row r="1328" spans="1:13" x14ac:dyDescent="0.35">
      <c r="A1328" s="5" t="s">
        <v>53</v>
      </c>
      <c r="B1328" s="5" t="s">
        <v>660</v>
      </c>
      <c r="C1328" s="5"/>
      <c r="D1328" s="5"/>
      <c r="E1328" s="5" t="s">
        <v>173</v>
      </c>
      <c r="F1328" s="8" t="str">
        <f>VLOOKUP(E1328,Mapping!$A$1:$C$71,3,0)</f>
        <v>Covid Residential</v>
      </c>
      <c r="G1328" s="8" t="str">
        <f>VLOOKUP(E1328,Mapping!$A$2:$B$207,2,0)</f>
        <v>Covid Residential</v>
      </c>
      <c r="H1328" s="1" t="s">
        <v>658</v>
      </c>
      <c r="I1328" s="2">
        <v>44298</v>
      </c>
      <c r="J1328" s="126" t="str">
        <f>VLOOKUP(I1328,Mapping!$H$2:$I$215,2,0)</f>
        <v>Pre</v>
      </c>
      <c r="K1328" s="127" t="str">
        <f>VLOOKUP(I1328,Mapping!$H$2:$J$215,3,0)</f>
        <v>Pre</v>
      </c>
      <c r="L1328" s="1">
        <v>5228.0739771999997</v>
      </c>
      <c r="M1328" s="4" t="e">
        <v>#N/A</v>
      </c>
    </row>
    <row r="1329" spans="1:13" x14ac:dyDescent="0.35">
      <c r="A1329" s="5" t="s">
        <v>53</v>
      </c>
      <c r="B1329" s="5" t="s">
        <v>660</v>
      </c>
      <c r="C1329" s="5"/>
      <c r="D1329" s="5"/>
      <c r="E1329" s="5" t="s">
        <v>173</v>
      </c>
      <c r="F1329" s="8" t="str">
        <f>VLOOKUP(E1329,Mapping!$A$1:$C$71,3,0)</f>
        <v>Covid Residential</v>
      </c>
      <c r="G1329" s="8" t="str">
        <f>VLOOKUP(E1329,Mapping!$A$2:$B$207,2,0)</f>
        <v>Covid Residential</v>
      </c>
      <c r="H1329" s="1" t="s">
        <v>658</v>
      </c>
      <c r="I1329" s="2">
        <v>44299</v>
      </c>
      <c r="J1329" s="126" t="str">
        <f>VLOOKUP(I1329,Mapping!$H$2:$I$215,2,0)</f>
        <v>Pre</v>
      </c>
      <c r="K1329" s="127" t="str">
        <f>VLOOKUP(I1329,Mapping!$H$2:$J$215,3,0)</f>
        <v>Pre</v>
      </c>
      <c r="L1329" s="1">
        <v>5228.0739771999997</v>
      </c>
      <c r="M1329" s="4" t="e">
        <v>#N/A</v>
      </c>
    </row>
    <row r="1330" spans="1:13" x14ac:dyDescent="0.35">
      <c r="A1330" s="5" t="s">
        <v>53</v>
      </c>
      <c r="B1330" s="5" t="s">
        <v>660</v>
      </c>
      <c r="C1330" s="5"/>
      <c r="D1330" s="5"/>
      <c r="E1330" s="5" t="s">
        <v>173</v>
      </c>
      <c r="F1330" s="8" t="str">
        <f>VLOOKUP(E1330,Mapping!$A$1:$C$71,3,0)</f>
        <v>Covid Residential</v>
      </c>
      <c r="G1330" s="8" t="str">
        <f>VLOOKUP(E1330,Mapping!$A$2:$B$207,2,0)</f>
        <v>Covid Residential</v>
      </c>
      <c r="H1330" s="1" t="s">
        <v>658</v>
      </c>
      <c r="I1330" s="2">
        <v>44300</v>
      </c>
      <c r="J1330" s="126" t="str">
        <f>VLOOKUP(I1330,Mapping!$H$2:$I$215,2,0)</f>
        <v>Pre</v>
      </c>
      <c r="K1330" s="127" t="str">
        <f>VLOOKUP(I1330,Mapping!$H$2:$J$215,3,0)</f>
        <v>Pre</v>
      </c>
      <c r="L1330" s="1">
        <v>5358.9130704999998</v>
      </c>
      <c r="M1330" s="4" t="e">
        <v>#N/A</v>
      </c>
    </row>
    <row r="1331" spans="1:13" x14ac:dyDescent="0.35">
      <c r="A1331" s="5" t="s">
        <v>53</v>
      </c>
      <c r="B1331" s="5" t="s">
        <v>660</v>
      </c>
      <c r="C1331" s="5"/>
      <c r="D1331" s="5"/>
      <c r="E1331" s="5" t="s">
        <v>173</v>
      </c>
      <c r="F1331" s="8" t="str">
        <f>VLOOKUP(E1331,Mapping!$A$1:$C$71,3,0)</f>
        <v>Covid Residential</v>
      </c>
      <c r="G1331" s="8" t="str">
        <f>VLOOKUP(E1331,Mapping!$A$2:$B$207,2,0)</f>
        <v>Covid Residential</v>
      </c>
      <c r="H1331" s="1" t="s">
        <v>658</v>
      </c>
      <c r="I1331" s="2">
        <v>44301</v>
      </c>
      <c r="J1331" s="126" t="str">
        <f>VLOOKUP(I1331,Mapping!$H$2:$I$215,2,0)</f>
        <v>Pre</v>
      </c>
      <c r="K1331" s="127" t="str">
        <f>VLOOKUP(I1331,Mapping!$H$2:$J$215,3,0)</f>
        <v>Pre</v>
      </c>
      <c r="L1331" s="1">
        <v>5358.9130704999998</v>
      </c>
      <c r="M1331" s="4" t="e">
        <v>#N/A</v>
      </c>
    </row>
    <row r="1332" spans="1:13" x14ac:dyDescent="0.35">
      <c r="A1332" s="5" t="s">
        <v>53</v>
      </c>
      <c r="B1332" s="5" t="s">
        <v>660</v>
      </c>
      <c r="C1332" s="5"/>
      <c r="D1332" s="5"/>
      <c r="E1332" s="5" t="s">
        <v>173</v>
      </c>
      <c r="F1332" s="8" t="str">
        <f>VLOOKUP(E1332,Mapping!$A$1:$C$71,3,0)</f>
        <v>Covid Residential</v>
      </c>
      <c r="G1332" s="8" t="str">
        <f>VLOOKUP(E1332,Mapping!$A$2:$B$207,2,0)</f>
        <v>Covid Residential</v>
      </c>
      <c r="H1332" s="1" t="s">
        <v>658</v>
      </c>
      <c r="I1332" s="2">
        <v>44302</v>
      </c>
      <c r="J1332" s="126" t="str">
        <f>VLOOKUP(I1332,Mapping!$H$2:$I$215,2,0)</f>
        <v>Pre</v>
      </c>
      <c r="K1332" s="127" t="str">
        <f>VLOOKUP(I1332,Mapping!$H$2:$J$215,3,0)</f>
        <v>Pre</v>
      </c>
      <c r="L1332" s="1">
        <v>5489.7521637</v>
      </c>
      <c r="M1332" s="4" t="e">
        <v>#N/A</v>
      </c>
    </row>
    <row r="1333" spans="1:13" x14ac:dyDescent="0.35">
      <c r="A1333" s="5" t="s">
        <v>53</v>
      </c>
      <c r="B1333" s="5" t="s">
        <v>660</v>
      </c>
      <c r="C1333" s="5"/>
      <c r="D1333" s="5"/>
      <c r="E1333" s="5" t="s">
        <v>173</v>
      </c>
      <c r="F1333" s="8" t="str">
        <f>VLOOKUP(E1333,Mapping!$A$1:$C$71,3,0)</f>
        <v>Covid Residential</v>
      </c>
      <c r="G1333" s="8" t="str">
        <f>VLOOKUP(E1333,Mapping!$A$2:$B$207,2,0)</f>
        <v>Covid Residential</v>
      </c>
      <c r="H1333" s="1" t="s">
        <v>658</v>
      </c>
      <c r="I1333" s="2">
        <v>44303</v>
      </c>
      <c r="J1333" s="126" t="str">
        <f>VLOOKUP(I1333,Mapping!$H$2:$I$215,2,0)</f>
        <v>Pre</v>
      </c>
      <c r="K1333" s="127" t="str">
        <f>VLOOKUP(I1333,Mapping!$H$2:$J$215,3,0)</f>
        <v>Pre</v>
      </c>
      <c r="L1333" s="1">
        <v>5489.7521637</v>
      </c>
      <c r="M1333" s="4" t="e">
        <v>#N/A</v>
      </c>
    </row>
    <row r="1334" spans="1:13" x14ac:dyDescent="0.35">
      <c r="A1334" s="5" t="s">
        <v>53</v>
      </c>
      <c r="B1334" s="5" t="s">
        <v>660</v>
      </c>
      <c r="C1334" s="5"/>
      <c r="D1334" s="5"/>
      <c r="E1334" s="5" t="s">
        <v>173</v>
      </c>
      <c r="F1334" s="8" t="str">
        <f>VLOOKUP(E1334,Mapping!$A$1:$C$71,3,0)</f>
        <v>Covid Residential</v>
      </c>
      <c r="G1334" s="8" t="str">
        <f>VLOOKUP(E1334,Mapping!$A$2:$B$207,2,0)</f>
        <v>Covid Residential</v>
      </c>
      <c r="H1334" s="1" t="s">
        <v>658</v>
      </c>
      <c r="I1334" s="2">
        <v>44304</v>
      </c>
      <c r="J1334" s="126" t="str">
        <f>VLOOKUP(I1334,Mapping!$H$2:$I$215,2,0)</f>
        <v>Pre</v>
      </c>
      <c r="K1334" s="127" t="str">
        <f>VLOOKUP(I1334,Mapping!$H$2:$J$215,3,0)</f>
        <v>Pre</v>
      </c>
      <c r="L1334" s="1">
        <v>5489.7521637</v>
      </c>
      <c r="M1334" s="4" t="e">
        <v>#N/A</v>
      </c>
    </row>
    <row r="1335" spans="1:13" x14ac:dyDescent="0.35">
      <c r="A1335" s="5" t="s">
        <v>53</v>
      </c>
      <c r="B1335" s="5" t="s">
        <v>660</v>
      </c>
      <c r="C1335" s="5"/>
      <c r="D1335" s="5"/>
      <c r="E1335" s="5" t="s">
        <v>173</v>
      </c>
      <c r="F1335" s="8" t="str">
        <f>VLOOKUP(E1335,Mapping!$A$1:$C$71,3,0)</f>
        <v>Covid Residential</v>
      </c>
      <c r="G1335" s="8" t="str">
        <f>VLOOKUP(E1335,Mapping!$A$2:$B$207,2,0)</f>
        <v>Covid Residential</v>
      </c>
      <c r="H1335" s="1" t="s">
        <v>658</v>
      </c>
      <c r="I1335" s="2">
        <v>44305</v>
      </c>
      <c r="J1335" s="126" t="str">
        <f>VLOOKUP(I1335,Mapping!$H$2:$I$215,2,0)</f>
        <v>Pre</v>
      </c>
      <c r="K1335" s="127" t="str">
        <f>VLOOKUP(I1335,Mapping!$H$2:$J$215,3,0)</f>
        <v>Pre</v>
      </c>
      <c r="L1335" s="1">
        <v>5620.5912569000002</v>
      </c>
      <c r="M1335" s="4" t="e">
        <v>#N/A</v>
      </c>
    </row>
    <row r="1336" spans="1:13" x14ac:dyDescent="0.35">
      <c r="A1336" s="5" t="s">
        <v>53</v>
      </c>
      <c r="B1336" s="5" t="s">
        <v>660</v>
      </c>
      <c r="C1336" s="5"/>
      <c r="D1336" s="5"/>
      <c r="E1336" s="5" t="s">
        <v>173</v>
      </c>
      <c r="F1336" s="8" t="str">
        <f>VLOOKUP(E1336,Mapping!$A$1:$C$71,3,0)</f>
        <v>Covid Residential</v>
      </c>
      <c r="G1336" s="8" t="str">
        <f>VLOOKUP(E1336,Mapping!$A$2:$B$207,2,0)</f>
        <v>Covid Residential</v>
      </c>
      <c r="H1336" s="1" t="s">
        <v>658</v>
      </c>
      <c r="I1336" s="2">
        <v>44306</v>
      </c>
      <c r="J1336" s="126" t="str">
        <f>VLOOKUP(I1336,Mapping!$H$2:$I$215,2,0)</f>
        <v>Pre</v>
      </c>
      <c r="K1336" s="127" t="str">
        <f>VLOOKUP(I1336,Mapping!$H$2:$J$215,3,0)</f>
        <v>Pre</v>
      </c>
      <c r="L1336" s="1">
        <v>5751.4303502000002</v>
      </c>
      <c r="M1336" s="4" t="e">
        <v>#N/A</v>
      </c>
    </row>
    <row r="1337" spans="1:13" x14ac:dyDescent="0.35">
      <c r="A1337" s="5" t="s">
        <v>53</v>
      </c>
      <c r="B1337" s="5" t="s">
        <v>660</v>
      </c>
      <c r="C1337" s="5"/>
      <c r="D1337" s="5"/>
      <c r="E1337" s="5" t="s">
        <v>173</v>
      </c>
      <c r="F1337" s="8" t="str">
        <f>VLOOKUP(E1337,Mapping!$A$1:$C$71,3,0)</f>
        <v>Covid Residential</v>
      </c>
      <c r="G1337" s="8" t="str">
        <f>VLOOKUP(E1337,Mapping!$A$2:$B$207,2,0)</f>
        <v>Covid Residential</v>
      </c>
      <c r="H1337" s="1" t="s">
        <v>658</v>
      </c>
      <c r="I1337" s="2">
        <v>44307</v>
      </c>
      <c r="J1337" s="126" t="str">
        <f>VLOOKUP(I1337,Mapping!$H$2:$I$215,2,0)</f>
        <v>Pre</v>
      </c>
      <c r="K1337" s="127" t="str">
        <f>VLOOKUP(I1337,Mapping!$H$2:$J$215,3,0)</f>
        <v>Pre</v>
      </c>
      <c r="L1337" s="1">
        <v>5751.4303502000002</v>
      </c>
      <c r="M1337" s="4" t="e">
        <v>#N/A</v>
      </c>
    </row>
    <row r="1338" spans="1:13" x14ac:dyDescent="0.35">
      <c r="A1338" s="5" t="s">
        <v>53</v>
      </c>
      <c r="B1338" s="5" t="s">
        <v>660</v>
      </c>
      <c r="C1338" s="5"/>
      <c r="D1338" s="5"/>
      <c r="E1338" s="5" t="s">
        <v>173</v>
      </c>
      <c r="F1338" s="8" t="str">
        <f>VLOOKUP(E1338,Mapping!$A$1:$C$71,3,0)</f>
        <v>Covid Residential</v>
      </c>
      <c r="G1338" s="8" t="str">
        <f>VLOOKUP(E1338,Mapping!$A$2:$B$207,2,0)</f>
        <v>Covid Residential</v>
      </c>
      <c r="H1338" s="1" t="s">
        <v>658</v>
      </c>
      <c r="I1338" s="2">
        <v>44308</v>
      </c>
      <c r="J1338" s="126" t="str">
        <f>VLOOKUP(I1338,Mapping!$H$2:$I$215,2,0)</f>
        <v>Pre</v>
      </c>
      <c r="K1338" s="127" t="str">
        <f>VLOOKUP(I1338,Mapping!$H$2:$J$215,3,0)</f>
        <v>Pre</v>
      </c>
      <c r="L1338" s="1">
        <v>5751.4303502000002</v>
      </c>
      <c r="M1338" s="4" t="e">
        <v>#N/A</v>
      </c>
    </row>
    <row r="1339" spans="1:13" x14ac:dyDescent="0.35">
      <c r="A1339" s="5" t="s">
        <v>53</v>
      </c>
      <c r="B1339" s="5" t="s">
        <v>660</v>
      </c>
      <c r="C1339" s="5"/>
      <c r="D1339" s="5"/>
      <c r="E1339" s="5" t="s">
        <v>173</v>
      </c>
      <c r="F1339" s="8" t="str">
        <f>VLOOKUP(E1339,Mapping!$A$1:$C$71,3,0)</f>
        <v>Covid Residential</v>
      </c>
      <c r="G1339" s="8" t="str">
        <f>VLOOKUP(E1339,Mapping!$A$2:$B$207,2,0)</f>
        <v>Covid Residential</v>
      </c>
      <c r="H1339" s="1" t="s">
        <v>658</v>
      </c>
      <c r="I1339" s="2">
        <v>44309</v>
      </c>
      <c r="J1339" s="126" t="str">
        <f>VLOOKUP(I1339,Mapping!$H$2:$I$215,2,0)</f>
        <v>Pre</v>
      </c>
      <c r="K1339" s="127" t="str">
        <f>VLOOKUP(I1339,Mapping!$H$2:$J$215,3,0)</f>
        <v>Pre</v>
      </c>
      <c r="L1339" s="1">
        <v>5620.5912569000002</v>
      </c>
      <c r="M1339" s="4" t="e">
        <v>#N/A</v>
      </c>
    </row>
    <row r="1340" spans="1:13" x14ac:dyDescent="0.35">
      <c r="A1340" s="5" t="s">
        <v>53</v>
      </c>
      <c r="B1340" s="5" t="s">
        <v>660</v>
      </c>
      <c r="C1340" s="5"/>
      <c r="D1340" s="5"/>
      <c r="E1340" s="5" t="s">
        <v>173</v>
      </c>
      <c r="F1340" s="8" t="str">
        <f>VLOOKUP(E1340,Mapping!$A$1:$C$71,3,0)</f>
        <v>Covid Residential</v>
      </c>
      <c r="G1340" s="8" t="str">
        <f>VLOOKUP(E1340,Mapping!$A$2:$B$207,2,0)</f>
        <v>Covid Residential</v>
      </c>
      <c r="H1340" s="1" t="s">
        <v>658</v>
      </c>
      <c r="I1340" s="2">
        <v>44310</v>
      </c>
      <c r="J1340" s="126" t="str">
        <f>VLOOKUP(I1340,Mapping!$H$2:$I$215,2,0)</f>
        <v>Pre</v>
      </c>
      <c r="K1340" s="127" t="str">
        <f>VLOOKUP(I1340,Mapping!$H$2:$J$215,3,0)</f>
        <v>Pre</v>
      </c>
      <c r="L1340" s="1">
        <v>5620.5912569000002</v>
      </c>
      <c r="M1340" s="4" t="e">
        <v>#N/A</v>
      </c>
    </row>
    <row r="1341" spans="1:13" x14ac:dyDescent="0.35">
      <c r="A1341" s="5" t="s">
        <v>53</v>
      </c>
      <c r="B1341" s="5" t="s">
        <v>660</v>
      </c>
      <c r="C1341" s="5"/>
      <c r="D1341" s="5"/>
      <c r="E1341" s="5" t="s">
        <v>173</v>
      </c>
      <c r="F1341" s="8" t="str">
        <f>VLOOKUP(E1341,Mapping!$A$1:$C$71,3,0)</f>
        <v>Covid Residential</v>
      </c>
      <c r="G1341" s="8" t="str">
        <f>VLOOKUP(E1341,Mapping!$A$2:$B$207,2,0)</f>
        <v>Covid Residential</v>
      </c>
      <c r="H1341" s="1" t="s">
        <v>658</v>
      </c>
      <c r="I1341" s="2">
        <v>44311</v>
      </c>
      <c r="J1341" s="126" t="str">
        <f>VLOOKUP(I1341,Mapping!$H$2:$I$215,2,0)</f>
        <v>Pre</v>
      </c>
      <c r="K1341" s="127" t="str">
        <f>VLOOKUP(I1341,Mapping!$H$2:$J$215,3,0)</f>
        <v>Pre</v>
      </c>
      <c r="L1341" s="1">
        <v>5620.5912569000002</v>
      </c>
      <c r="M1341" s="4" t="e">
        <v>#N/A</v>
      </c>
    </row>
    <row r="1342" spans="1:13" x14ac:dyDescent="0.35">
      <c r="A1342" s="5" t="s">
        <v>53</v>
      </c>
      <c r="B1342" s="5" t="s">
        <v>660</v>
      </c>
      <c r="C1342" s="5"/>
      <c r="D1342" s="5"/>
      <c r="E1342" s="5" t="s">
        <v>173</v>
      </c>
      <c r="F1342" s="8" t="str">
        <f>VLOOKUP(E1342,Mapping!$A$1:$C$71,3,0)</f>
        <v>Covid Residential</v>
      </c>
      <c r="G1342" s="8" t="str">
        <f>VLOOKUP(E1342,Mapping!$A$2:$B$207,2,0)</f>
        <v>Covid Residential</v>
      </c>
      <c r="H1342" s="1" t="s">
        <v>658</v>
      </c>
      <c r="I1342" s="2">
        <v>44312</v>
      </c>
      <c r="J1342" s="126" t="str">
        <f>VLOOKUP(I1342,Mapping!$H$2:$I$215,2,0)</f>
        <v>Pre</v>
      </c>
      <c r="K1342" s="127" t="str">
        <f>VLOOKUP(I1342,Mapping!$H$2:$J$215,3,0)</f>
        <v>Pre</v>
      </c>
      <c r="L1342" s="1">
        <v>5489.7521637</v>
      </c>
      <c r="M1342" s="4" t="e">
        <v>#N/A</v>
      </c>
    </row>
    <row r="1343" spans="1:13" x14ac:dyDescent="0.35">
      <c r="A1343" s="5" t="s">
        <v>53</v>
      </c>
      <c r="B1343" s="5" t="s">
        <v>660</v>
      </c>
      <c r="C1343" s="5"/>
      <c r="D1343" s="5"/>
      <c r="E1343" s="5" t="s">
        <v>173</v>
      </c>
      <c r="F1343" s="8" t="str">
        <f>VLOOKUP(E1343,Mapping!$A$1:$C$71,3,0)</f>
        <v>Covid Residential</v>
      </c>
      <c r="G1343" s="8" t="str">
        <f>VLOOKUP(E1343,Mapping!$A$2:$B$207,2,0)</f>
        <v>Covid Residential</v>
      </c>
      <c r="H1343" s="1" t="s">
        <v>658</v>
      </c>
      <c r="I1343" s="2">
        <v>44313</v>
      </c>
      <c r="J1343" s="126" t="str">
        <f>VLOOKUP(I1343,Mapping!$H$2:$I$215,2,0)</f>
        <v>Post</v>
      </c>
      <c r="K1343" s="127" t="str">
        <f>VLOOKUP(I1343,Mapping!$H$2:$J$215,3,0)</f>
        <v>Post</v>
      </c>
      <c r="L1343" s="1">
        <v>5358.9130704999998</v>
      </c>
      <c r="M1343" s="4" t="e">
        <v>#N/A</v>
      </c>
    </row>
    <row r="1344" spans="1:13" x14ac:dyDescent="0.35">
      <c r="A1344" s="5" t="s">
        <v>53</v>
      </c>
      <c r="B1344" s="5" t="s">
        <v>660</v>
      </c>
      <c r="C1344" s="5"/>
      <c r="D1344" s="5"/>
      <c r="E1344" s="5" t="s">
        <v>173</v>
      </c>
      <c r="F1344" s="8" t="str">
        <f>VLOOKUP(E1344,Mapping!$A$1:$C$71,3,0)</f>
        <v>Covid Residential</v>
      </c>
      <c r="G1344" s="8" t="str">
        <f>VLOOKUP(E1344,Mapping!$A$2:$B$207,2,0)</f>
        <v>Covid Residential</v>
      </c>
      <c r="H1344" s="1" t="s">
        <v>658</v>
      </c>
      <c r="I1344" s="2">
        <v>44314</v>
      </c>
      <c r="J1344" s="126" t="str">
        <f>VLOOKUP(I1344,Mapping!$H$2:$I$215,2,0)</f>
        <v>Post</v>
      </c>
      <c r="K1344" s="127" t="str">
        <f>VLOOKUP(I1344,Mapping!$H$2:$J$215,3,0)</f>
        <v>Post</v>
      </c>
      <c r="L1344" s="1">
        <v>5228.0739771999997</v>
      </c>
      <c r="M1344" s="4" t="e">
        <v>#N/A</v>
      </c>
    </row>
    <row r="1345" spans="1:13" x14ac:dyDescent="0.35">
      <c r="A1345" s="5" t="s">
        <v>53</v>
      </c>
      <c r="B1345" s="5" t="s">
        <v>660</v>
      </c>
      <c r="C1345" s="5"/>
      <c r="D1345" s="5"/>
      <c r="E1345" s="5" t="s">
        <v>173</v>
      </c>
      <c r="F1345" s="8" t="str">
        <f>VLOOKUP(E1345,Mapping!$A$1:$C$71,3,0)</f>
        <v>Covid Residential</v>
      </c>
      <c r="G1345" s="8" t="str">
        <f>VLOOKUP(E1345,Mapping!$A$2:$B$207,2,0)</f>
        <v>Covid Residential</v>
      </c>
      <c r="H1345" s="1" t="s">
        <v>658</v>
      </c>
      <c r="I1345" s="2">
        <v>44315</v>
      </c>
      <c r="J1345" s="126" t="str">
        <f>VLOOKUP(I1345,Mapping!$H$2:$I$215,2,0)</f>
        <v>Post</v>
      </c>
      <c r="K1345" s="127" t="str">
        <f>VLOOKUP(I1345,Mapping!$H$2:$J$215,3,0)</f>
        <v>Post</v>
      </c>
      <c r="L1345" s="1">
        <v>5228.0739771999997</v>
      </c>
      <c r="M1345" s="4" t="e">
        <v>#N/A</v>
      </c>
    </row>
    <row r="1346" spans="1:13" x14ac:dyDescent="0.35">
      <c r="A1346" s="5" t="s">
        <v>53</v>
      </c>
      <c r="B1346" s="5" t="s">
        <v>660</v>
      </c>
      <c r="C1346" s="5"/>
      <c r="D1346" s="5"/>
      <c r="E1346" s="5" t="s">
        <v>173</v>
      </c>
      <c r="F1346" s="8" t="str">
        <f>VLOOKUP(E1346,Mapping!$A$1:$C$71,3,0)</f>
        <v>Covid Residential</v>
      </c>
      <c r="G1346" s="8" t="str">
        <f>VLOOKUP(E1346,Mapping!$A$2:$B$207,2,0)</f>
        <v>Covid Residential</v>
      </c>
      <c r="H1346" s="1" t="s">
        <v>658</v>
      </c>
      <c r="I1346" s="2">
        <v>44316</v>
      </c>
      <c r="J1346" s="126" t="str">
        <f>VLOOKUP(I1346,Mapping!$H$2:$I$215,2,0)</f>
        <v>Post</v>
      </c>
      <c r="K1346" s="127" t="str">
        <f>VLOOKUP(I1346,Mapping!$H$2:$J$215,3,0)</f>
        <v>Post</v>
      </c>
      <c r="L1346" s="1">
        <v>5097.2348840000004</v>
      </c>
      <c r="M1346" s="4" t="e">
        <v>#N/A</v>
      </c>
    </row>
    <row r="1347" spans="1:13" x14ac:dyDescent="0.35">
      <c r="A1347" s="5" t="s">
        <v>53</v>
      </c>
      <c r="B1347" s="5" t="s">
        <v>660</v>
      </c>
      <c r="C1347" s="5"/>
      <c r="D1347" s="5"/>
      <c r="E1347" s="5" t="s">
        <v>173</v>
      </c>
      <c r="F1347" s="8" t="str">
        <f>VLOOKUP(E1347,Mapping!$A$1:$C$71,3,0)</f>
        <v>Covid Residential</v>
      </c>
      <c r="G1347" s="8" t="str">
        <f>VLOOKUP(E1347,Mapping!$A$2:$B$207,2,0)</f>
        <v>Covid Residential</v>
      </c>
      <c r="H1347" s="1" t="s">
        <v>658</v>
      </c>
      <c r="I1347" s="2">
        <v>44317</v>
      </c>
      <c r="J1347" s="126" t="str">
        <f>VLOOKUP(I1347,Mapping!$H$2:$I$215,2,0)</f>
        <v>Post</v>
      </c>
      <c r="K1347" s="127" t="str">
        <f>VLOOKUP(I1347,Mapping!$H$2:$J$215,3,0)</f>
        <v>Post</v>
      </c>
      <c r="L1347" s="1">
        <v>4967.3107495000004</v>
      </c>
      <c r="M1347" s="4" t="e">
        <v>#N/A</v>
      </c>
    </row>
    <row r="1348" spans="1:13" x14ac:dyDescent="0.35">
      <c r="A1348" s="5" t="s">
        <v>53</v>
      </c>
      <c r="B1348" s="5" t="s">
        <v>660</v>
      </c>
      <c r="C1348" s="5"/>
      <c r="D1348" s="5"/>
      <c r="E1348" s="5" t="s">
        <v>173</v>
      </c>
      <c r="F1348" s="8" t="str">
        <f>VLOOKUP(E1348,Mapping!$A$1:$C$71,3,0)</f>
        <v>Covid Residential</v>
      </c>
      <c r="G1348" s="8" t="str">
        <f>VLOOKUP(E1348,Mapping!$A$2:$B$207,2,0)</f>
        <v>Covid Residential</v>
      </c>
      <c r="H1348" s="1" t="s">
        <v>658</v>
      </c>
      <c r="I1348" s="2">
        <v>44318</v>
      </c>
      <c r="J1348" s="126" t="str">
        <f>VLOOKUP(I1348,Mapping!$H$2:$I$215,2,0)</f>
        <v>Post</v>
      </c>
      <c r="K1348" s="127" t="str">
        <f>VLOOKUP(I1348,Mapping!$H$2:$J$215,3,0)</f>
        <v>Post</v>
      </c>
      <c r="L1348" s="1">
        <v>4836.4716562000003</v>
      </c>
      <c r="M1348" s="4" t="e">
        <v>#N/A</v>
      </c>
    </row>
    <row r="1349" spans="1:13" x14ac:dyDescent="0.35">
      <c r="A1349" s="5" t="s">
        <v>53</v>
      </c>
      <c r="B1349" s="5" t="s">
        <v>660</v>
      </c>
      <c r="C1349" s="5"/>
      <c r="D1349" s="5"/>
      <c r="E1349" s="5" t="s">
        <v>173</v>
      </c>
      <c r="F1349" s="8" t="str">
        <f>VLOOKUP(E1349,Mapping!$A$1:$C$71,3,0)</f>
        <v>Covid Residential</v>
      </c>
      <c r="G1349" s="8" t="str">
        <f>VLOOKUP(E1349,Mapping!$A$2:$B$207,2,0)</f>
        <v>Covid Residential</v>
      </c>
      <c r="H1349" s="1" t="s">
        <v>658</v>
      </c>
      <c r="I1349" s="2">
        <v>44319</v>
      </c>
      <c r="J1349" s="126" t="str">
        <f>VLOOKUP(I1349,Mapping!$H$2:$I$215,2,0)</f>
        <v>Post</v>
      </c>
      <c r="K1349" s="127" t="str">
        <f>VLOOKUP(I1349,Mapping!$H$2:$J$215,3,0)</f>
        <v>Post</v>
      </c>
      <c r="L1349" s="1">
        <v>4836.4716562000003</v>
      </c>
      <c r="M1349" s="4" t="e">
        <v>#N/A</v>
      </c>
    </row>
    <row r="1350" spans="1:13" x14ac:dyDescent="0.35">
      <c r="A1350" s="5" t="s">
        <v>53</v>
      </c>
      <c r="B1350" s="5" t="s">
        <v>660</v>
      </c>
      <c r="C1350" s="5"/>
      <c r="D1350" s="5"/>
      <c r="E1350" s="5" t="s">
        <v>173</v>
      </c>
      <c r="F1350" s="8" t="str">
        <f>VLOOKUP(E1350,Mapping!$A$1:$C$71,3,0)</f>
        <v>Covid Residential</v>
      </c>
      <c r="G1350" s="8" t="str">
        <f>VLOOKUP(E1350,Mapping!$A$2:$B$207,2,0)</f>
        <v>Covid Residential</v>
      </c>
      <c r="H1350" s="1" t="s">
        <v>658</v>
      </c>
      <c r="I1350" s="2">
        <v>44320</v>
      </c>
      <c r="J1350" s="126" t="str">
        <f>VLOOKUP(I1350,Mapping!$H$2:$I$215,2,0)</f>
        <v>Post</v>
      </c>
      <c r="K1350" s="127" t="str">
        <f>VLOOKUP(I1350,Mapping!$H$2:$J$215,3,0)</f>
        <v>Post</v>
      </c>
      <c r="L1350" s="1">
        <v>4836.4716562000003</v>
      </c>
      <c r="M1350" s="4" t="e">
        <v>#N/A</v>
      </c>
    </row>
    <row r="1351" spans="1:13" x14ac:dyDescent="0.35">
      <c r="A1351" s="5" t="s">
        <v>53</v>
      </c>
      <c r="B1351" s="5" t="s">
        <v>660</v>
      </c>
      <c r="C1351" s="5"/>
      <c r="D1351" s="5"/>
      <c r="E1351" s="5" t="s">
        <v>173</v>
      </c>
      <c r="F1351" s="8" t="str">
        <f>VLOOKUP(E1351,Mapping!$A$1:$C$71,3,0)</f>
        <v>Covid Residential</v>
      </c>
      <c r="G1351" s="8" t="str">
        <f>VLOOKUP(E1351,Mapping!$A$2:$B$207,2,0)</f>
        <v>Covid Residential</v>
      </c>
      <c r="H1351" s="1" t="s">
        <v>658</v>
      </c>
      <c r="I1351" s="2">
        <v>44321</v>
      </c>
      <c r="J1351" s="126" t="str">
        <f>VLOOKUP(I1351,Mapping!$H$2:$I$215,2,0)</f>
        <v>Post</v>
      </c>
      <c r="K1351" s="127" t="str">
        <f>VLOOKUP(I1351,Mapping!$H$2:$J$215,3,0)</f>
        <v>Post</v>
      </c>
      <c r="L1351" s="1">
        <v>4836.4716562000003</v>
      </c>
      <c r="M1351" s="4" t="e">
        <v>#N/A</v>
      </c>
    </row>
    <row r="1352" spans="1:13" x14ac:dyDescent="0.35">
      <c r="A1352" s="5" t="s">
        <v>53</v>
      </c>
      <c r="B1352" s="5" t="s">
        <v>660</v>
      </c>
      <c r="C1352" s="5"/>
      <c r="D1352" s="5"/>
      <c r="E1352" s="5" t="s">
        <v>173</v>
      </c>
      <c r="F1352" s="8" t="str">
        <f>VLOOKUP(E1352,Mapping!$A$1:$C$71,3,0)</f>
        <v>Covid Residential</v>
      </c>
      <c r="G1352" s="8" t="str">
        <f>VLOOKUP(E1352,Mapping!$A$2:$B$207,2,0)</f>
        <v>Covid Residential</v>
      </c>
      <c r="H1352" s="1" t="s">
        <v>658</v>
      </c>
      <c r="I1352" s="2">
        <v>44322</v>
      </c>
      <c r="J1352" s="126" t="str">
        <f>VLOOKUP(I1352,Mapping!$H$2:$I$215,2,0)</f>
        <v>Post</v>
      </c>
      <c r="K1352" s="127" t="str">
        <f>VLOOKUP(I1352,Mapping!$H$2:$J$215,3,0)</f>
        <v>Post</v>
      </c>
      <c r="L1352" s="1">
        <v>4574.7934697999999</v>
      </c>
      <c r="M1352" s="4" t="e">
        <v>#N/A</v>
      </c>
    </row>
    <row r="1353" spans="1:13" x14ac:dyDescent="0.35">
      <c r="A1353" s="5" t="s">
        <v>53</v>
      </c>
      <c r="B1353" s="5" t="s">
        <v>660</v>
      </c>
      <c r="C1353" s="5"/>
      <c r="D1353" s="5"/>
      <c r="E1353" s="5" t="s">
        <v>173</v>
      </c>
      <c r="F1353" s="8" t="str">
        <f>VLOOKUP(E1353,Mapping!$A$1:$C$71,3,0)</f>
        <v>Covid Residential</v>
      </c>
      <c r="G1353" s="8" t="str">
        <f>VLOOKUP(E1353,Mapping!$A$2:$B$207,2,0)</f>
        <v>Covid Residential</v>
      </c>
      <c r="H1353" s="1" t="s">
        <v>658</v>
      </c>
      <c r="I1353" s="2">
        <v>44323</v>
      </c>
      <c r="J1353" s="126" t="str">
        <f>VLOOKUP(I1353,Mapping!$H$2:$I$215,2,0)</f>
        <v>Post</v>
      </c>
      <c r="K1353" s="127" t="str">
        <f>VLOOKUP(I1353,Mapping!$H$2:$J$215,3,0)</f>
        <v>Post</v>
      </c>
      <c r="L1353" s="1">
        <v>4574.7934697999999</v>
      </c>
      <c r="M1353" s="4" t="e">
        <v>#N/A</v>
      </c>
    </row>
    <row r="1354" spans="1:13" x14ac:dyDescent="0.35">
      <c r="A1354" s="5" t="s">
        <v>53</v>
      </c>
      <c r="B1354" s="5" t="s">
        <v>660</v>
      </c>
      <c r="C1354" s="5"/>
      <c r="D1354" s="5"/>
      <c r="E1354" s="5" t="s">
        <v>173</v>
      </c>
      <c r="F1354" s="8" t="str">
        <f>VLOOKUP(E1354,Mapping!$A$1:$C$71,3,0)</f>
        <v>Covid Residential</v>
      </c>
      <c r="G1354" s="8" t="str">
        <f>VLOOKUP(E1354,Mapping!$A$2:$B$207,2,0)</f>
        <v>Covid Residential</v>
      </c>
      <c r="H1354" s="1" t="s">
        <v>658</v>
      </c>
      <c r="I1354" s="2">
        <v>44324</v>
      </c>
      <c r="J1354" s="126" t="str">
        <f>VLOOKUP(I1354,Mapping!$H$2:$I$215,2,0)</f>
        <v>Post</v>
      </c>
      <c r="K1354" s="127" t="str">
        <f>VLOOKUP(I1354,Mapping!$H$2:$J$215,3,0)</f>
        <v>Post</v>
      </c>
      <c r="L1354" s="1">
        <v>4443.9543764999999</v>
      </c>
      <c r="M1354" s="4" t="e">
        <v>#N/A</v>
      </c>
    </row>
    <row r="1355" spans="1:13" x14ac:dyDescent="0.35">
      <c r="A1355" s="5" t="s">
        <v>53</v>
      </c>
      <c r="B1355" s="5" t="s">
        <v>660</v>
      </c>
      <c r="C1355" s="5"/>
      <c r="D1355" s="5"/>
      <c r="E1355" s="5" t="s">
        <v>173</v>
      </c>
      <c r="F1355" s="8" t="str">
        <f>VLOOKUP(E1355,Mapping!$A$1:$C$71,3,0)</f>
        <v>Covid Residential</v>
      </c>
      <c r="G1355" s="8" t="str">
        <f>VLOOKUP(E1355,Mapping!$A$2:$B$207,2,0)</f>
        <v>Covid Residential</v>
      </c>
      <c r="H1355" s="1" t="s">
        <v>658</v>
      </c>
      <c r="I1355" s="2">
        <v>44325</v>
      </c>
      <c r="J1355" s="126" t="str">
        <f>VLOOKUP(I1355,Mapping!$H$2:$I$215,2,0)</f>
        <v>Post</v>
      </c>
      <c r="K1355" s="127" t="str">
        <f>VLOOKUP(I1355,Mapping!$H$2:$J$215,3,0)</f>
        <v>Post</v>
      </c>
      <c r="L1355" s="1">
        <v>4313.1152832999996</v>
      </c>
      <c r="M1355" s="4" t="e">
        <v>#N/A</v>
      </c>
    </row>
    <row r="1356" spans="1:13" x14ac:dyDescent="0.35">
      <c r="A1356" s="5" t="s">
        <v>53</v>
      </c>
      <c r="B1356" s="5" t="s">
        <v>660</v>
      </c>
      <c r="C1356" s="5"/>
      <c r="D1356" s="5"/>
      <c r="E1356" s="5" t="s">
        <v>173</v>
      </c>
      <c r="F1356" s="8" t="str">
        <f>VLOOKUP(E1356,Mapping!$A$1:$C$71,3,0)</f>
        <v>Covid Residential</v>
      </c>
      <c r="G1356" s="8" t="str">
        <f>VLOOKUP(E1356,Mapping!$A$2:$B$207,2,0)</f>
        <v>Covid Residential</v>
      </c>
      <c r="H1356" s="1" t="s">
        <v>658</v>
      </c>
      <c r="I1356" s="2">
        <v>44326</v>
      </c>
      <c r="J1356" s="126" t="str">
        <f>VLOOKUP(I1356,Mapping!$H$2:$I$215,2,0)</f>
        <v>Post</v>
      </c>
      <c r="K1356" s="127" t="str">
        <f>VLOOKUP(I1356,Mapping!$H$2:$J$215,3,0)</f>
        <v>Post</v>
      </c>
      <c r="L1356" s="1">
        <v>4313.1152832999996</v>
      </c>
      <c r="M1356" s="4" t="e">
        <v>#N/A</v>
      </c>
    </row>
    <row r="1357" spans="1:13" x14ac:dyDescent="0.35">
      <c r="A1357" s="5" t="s">
        <v>53</v>
      </c>
      <c r="B1357" s="5" t="s">
        <v>660</v>
      </c>
      <c r="C1357" s="5"/>
      <c r="D1357" s="5"/>
      <c r="E1357" s="5" t="s">
        <v>173</v>
      </c>
      <c r="F1357" s="8" t="str">
        <f>VLOOKUP(E1357,Mapping!$A$1:$C$71,3,0)</f>
        <v>Covid Residential</v>
      </c>
      <c r="G1357" s="8" t="str">
        <f>VLOOKUP(E1357,Mapping!$A$2:$B$207,2,0)</f>
        <v>Covid Residential</v>
      </c>
      <c r="H1357" s="1" t="s">
        <v>658</v>
      </c>
      <c r="I1357" s="2">
        <v>44327</v>
      </c>
      <c r="J1357" s="126" t="str">
        <f>VLOOKUP(I1357,Mapping!$H$2:$I$215,2,0)</f>
        <v>Post</v>
      </c>
      <c r="K1357" s="127" t="str">
        <f>VLOOKUP(I1357,Mapping!$H$2:$J$215,3,0)</f>
        <v>Post</v>
      </c>
      <c r="L1357" s="1">
        <v>4313.1152832999996</v>
      </c>
      <c r="M1357" s="4" t="e">
        <v>#N/A</v>
      </c>
    </row>
    <row r="1358" spans="1:13" x14ac:dyDescent="0.35">
      <c r="A1358" s="5" t="s">
        <v>53</v>
      </c>
      <c r="B1358" s="5" t="s">
        <v>660</v>
      </c>
      <c r="C1358" s="5"/>
      <c r="D1358" s="5"/>
      <c r="E1358" s="5" t="s">
        <v>173</v>
      </c>
      <c r="F1358" s="8" t="str">
        <f>VLOOKUP(E1358,Mapping!$A$1:$C$71,3,0)</f>
        <v>Covid Residential</v>
      </c>
      <c r="G1358" s="8" t="str">
        <f>VLOOKUP(E1358,Mapping!$A$2:$B$207,2,0)</f>
        <v>Covid Residential</v>
      </c>
      <c r="H1358" s="1" t="s">
        <v>658</v>
      </c>
      <c r="I1358" s="2">
        <v>44328</v>
      </c>
      <c r="J1358" s="126" t="str">
        <f>VLOOKUP(I1358,Mapping!$H$2:$I$215,2,0)</f>
        <v>Post</v>
      </c>
      <c r="K1358" s="127" t="str">
        <f>VLOOKUP(I1358,Mapping!$H$2:$J$215,3,0)</f>
        <v>Post</v>
      </c>
      <c r="L1358" s="1">
        <v>4313.1152832999996</v>
      </c>
      <c r="M1358" s="4" t="e">
        <v>#N/A</v>
      </c>
    </row>
    <row r="1359" spans="1:13" x14ac:dyDescent="0.35">
      <c r="A1359" s="5" t="s">
        <v>53</v>
      </c>
      <c r="B1359" s="5" t="s">
        <v>660</v>
      </c>
      <c r="C1359" s="5"/>
      <c r="D1359" s="5"/>
      <c r="E1359" s="5" t="s">
        <v>173</v>
      </c>
      <c r="F1359" s="8" t="str">
        <f>VLOOKUP(E1359,Mapping!$A$1:$C$71,3,0)</f>
        <v>Covid Residential</v>
      </c>
      <c r="G1359" s="8" t="str">
        <f>VLOOKUP(E1359,Mapping!$A$2:$B$207,2,0)</f>
        <v>Covid Residential</v>
      </c>
      <c r="H1359" s="1" t="s">
        <v>658</v>
      </c>
      <c r="I1359" s="2">
        <v>44329</v>
      </c>
      <c r="J1359" s="126" t="str">
        <f>VLOOKUP(I1359,Mapping!$H$2:$I$215,2,0)</f>
        <v>Post</v>
      </c>
      <c r="K1359" s="127" t="str">
        <f>VLOOKUP(I1359,Mapping!$H$2:$J$215,3,0)</f>
        <v>Post</v>
      </c>
      <c r="L1359" s="1">
        <v>4313.1152832999996</v>
      </c>
      <c r="M1359" s="4" t="e">
        <v>#N/A</v>
      </c>
    </row>
    <row r="1360" spans="1:13" x14ac:dyDescent="0.35">
      <c r="A1360" s="5" t="s">
        <v>53</v>
      </c>
      <c r="B1360" s="5" t="s">
        <v>660</v>
      </c>
      <c r="C1360" s="5"/>
      <c r="D1360" s="5"/>
      <c r="E1360" s="5" t="s">
        <v>173</v>
      </c>
      <c r="F1360" s="8" t="str">
        <f>VLOOKUP(E1360,Mapping!$A$1:$C$71,3,0)</f>
        <v>Covid Residential</v>
      </c>
      <c r="G1360" s="8" t="str">
        <f>VLOOKUP(E1360,Mapping!$A$2:$B$207,2,0)</f>
        <v>Covid Residential</v>
      </c>
      <c r="H1360" s="1" t="s">
        <v>658</v>
      </c>
      <c r="I1360" s="2">
        <v>44330</v>
      </c>
      <c r="J1360" s="126" t="str">
        <f>VLOOKUP(I1360,Mapping!$H$2:$I$215,2,0)</f>
        <v>Post</v>
      </c>
      <c r="K1360" s="127" t="str">
        <f>VLOOKUP(I1360,Mapping!$H$2:$J$215,3,0)</f>
        <v>Post</v>
      </c>
      <c r="L1360" s="1">
        <v>4313.1152832999996</v>
      </c>
      <c r="M1360" s="4" t="e">
        <v>#N/A</v>
      </c>
    </row>
    <row r="1361" spans="1:13" x14ac:dyDescent="0.35">
      <c r="A1361" s="5" t="s">
        <v>53</v>
      </c>
      <c r="B1361" s="5" t="s">
        <v>660</v>
      </c>
      <c r="C1361" s="5"/>
      <c r="D1361" s="5"/>
      <c r="E1361" s="5" t="s">
        <v>173</v>
      </c>
      <c r="F1361" s="8" t="str">
        <f>VLOOKUP(E1361,Mapping!$A$1:$C$71,3,0)</f>
        <v>Covid Residential</v>
      </c>
      <c r="G1361" s="8" t="str">
        <f>VLOOKUP(E1361,Mapping!$A$2:$B$207,2,0)</f>
        <v>Covid Residential</v>
      </c>
      <c r="H1361" s="1" t="s">
        <v>658</v>
      </c>
      <c r="I1361" s="2">
        <v>44331</v>
      </c>
      <c r="J1361" s="126" t="str">
        <f>VLOOKUP(I1361,Mapping!$H$2:$I$215,2,0)</f>
        <v>Post</v>
      </c>
      <c r="K1361" s="127" t="str">
        <f>VLOOKUP(I1361,Mapping!$H$2:$J$215,3,0)</f>
        <v>Post</v>
      </c>
      <c r="L1361" s="1">
        <v>4313.1152832999996</v>
      </c>
      <c r="M1361" s="4" t="e">
        <v>#N/A</v>
      </c>
    </row>
    <row r="1362" spans="1:13" x14ac:dyDescent="0.35">
      <c r="A1362" s="5" t="s">
        <v>53</v>
      </c>
      <c r="B1362" s="5" t="s">
        <v>660</v>
      </c>
      <c r="C1362" s="5"/>
      <c r="D1362" s="5"/>
      <c r="E1362" s="5" t="s">
        <v>173</v>
      </c>
      <c r="F1362" s="8" t="str">
        <f>VLOOKUP(E1362,Mapping!$A$1:$C$71,3,0)</f>
        <v>Covid Residential</v>
      </c>
      <c r="G1362" s="8" t="str">
        <f>VLOOKUP(E1362,Mapping!$A$2:$B$207,2,0)</f>
        <v>Covid Residential</v>
      </c>
      <c r="H1362" s="1" t="s">
        <v>658</v>
      </c>
      <c r="I1362" s="2">
        <v>44332</v>
      </c>
      <c r="J1362" s="126" t="str">
        <f>VLOOKUP(I1362,Mapping!$H$2:$I$215,2,0)</f>
        <v>Post</v>
      </c>
      <c r="K1362" s="127" t="str">
        <f>VLOOKUP(I1362,Mapping!$H$2:$J$215,3,0)</f>
        <v>Post</v>
      </c>
      <c r="L1362" s="1">
        <v>4443.9543764999999</v>
      </c>
      <c r="M1362" s="4" t="e">
        <v>#N/A</v>
      </c>
    </row>
    <row r="1363" spans="1:13" x14ac:dyDescent="0.35">
      <c r="A1363" s="5" t="s">
        <v>53</v>
      </c>
      <c r="B1363" s="5" t="s">
        <v>660</v>
      </c>
      <c r="C1363" s="5"/>
      <c r="D1363" s="5"/>
      <c r="E1363" s="5" t="s">
        <v>173</v>
      </c>
      <c r="F1363" s="8" t="str">
        <f>VLOOKUP(E1363,Mapping!$A$1:$C$71,3,0)</f>
        <v>Covid Residential</v>
      </c>
      <c r="G1363" s="8" t="str">
        <f>VLOOKUP(E1363,Mapping!$A$2:$B$207,2,0)</f>
        <v>Covid Residential</v>
      </c>
      <c r="H1363" s="1" t="s">
        <v>658</v>
      </c>
      <c r="I1363" s="2">
        <v>44333</v>
      </c>
      <c r="J1363" s="126" t="str">
        <f>VLOOKUP(I1363,Mapping!$H$2:$I$215,2,0)</f>
        <v>Post</v>
      </c>
      <c r="K1363" s="127" t="str">
        <f>VLOOKUP(I1363,Mapping!$H$2:$J$215,3,0)</f>
        <v>Post</v>
      </c>
      <c r="L1363" s="1">
        <v>4443.9543764999999</v>
      </c>
      <c r="M1363" s="4" t="e">
        <v>#N/A</v>
      </c>
    </row>
    <row r="1364" spans="1:13" x14ac:dyDescent="0.35">
      <c r="A1364" s="5" t="s">
        <v>53</v>
      </c>
      <c r="B1364" s="5" t="s">
        <v>660</v>
      </c>
      <c r="C1364" s="5"/>
      <c r="D1364" s="5"/>
      <c r="E1364" s="5" t="s">
        <v>173</v>
      </c>
      <c r="F1364" s="8" t="str">
        <f>VLOOKUP(E1364,Mapping!$A$1:$C$71,3,0)</f>
        <v>Covid Residential</v>
      </c>
      <c r="G1364" s="8" t="str">
        <f>VLOOKUP(E1364,Mapping!$A$2:$B$207,2,0)</f>
        <v>Covid Residential</v>
      </c>
      <c r="H1364" s="1" t="s">
        <v>658</v>
      </c>
      <c r="I1364" s="2">
        <v>44334</v>
      </c>
      <c r="J1364" s="126" t="str">
        <f>VLOOKUP(I1364,Mapping!$H$2:$I$215,2,0)</f>
        <v>Post</v>
      </c>
      <c r="K1364" s="127" t="str">
        <f>VLOOKUP(I1364,Mapping!$H$2:$J$215,3,0)</f>
        <v>Post</v>
      </c>
      <c r="L1364" s="1">
        <v>4443.9543764999999</v>
      </c>
      <c r="M1364" s="4" t="e">
        <v>#N/A</v>
      </c>
    </row>
    <row r="1365" spans="1:13" x14ac:dyDescent="0.35">
      <c r="A1365" s="5" t="s">
        <v>53</v>
      </c>
      <c r="B1365" s="5" t="s">
        <v>660</v>
      </c>
      <c r="C1365" s="5"/>
      <c r="D1365" s="5"/>
      <c r="E1365" s="5" t="s">
        <v>173</v>
      </c>
      <c r="F1365" s="8" t="str">
        <f>VLOOKUP(E1365,Mapping!$A$1:$C$71,3,0)</f>
        <v>Covid Residential</v>
      </c>
      <c r="G1365" s="8" t="str">
        <f>VLOOKUP(E1365,Mapping!$A$2:$B$207,2,0)</f>
        <v>Covid Residential</v>
      </c>
      <c r="H1365" s="1" t="s">
        <v>658</v>
      </c>
      <c r="I1365" s="2">
        <v>44335</v>
      </c>
      <c r="J1365" s="126" t="str">
        <f>VLOOKUP(I1365,Mapping!$H$2:$I$215,2,0)</f>
        <v>Post</v>
      </c>
      <c r="K1365" s="127" t="str">
        <f>VLOOKUP(I1365,Mapping!$H$2:$J$215,3,0)</f>
        <v>Post</v>
      </c>
      <c r="L1365" s="1">
        <v>4443.9543764999999</v>
      </c>
      <c r="M1365" s="4" t="e">
        <v>#N/A</v>
      </c>
    </row>
    <row r="1366" spans="1:13" x14ac:dyDescent="0.35">
      <c r="A1366" s="5" t="s">
        <v>53</v>
      </c>
      <c r="B1366" s="5" t="s">
        <v>660</v>
      </c>
      <c r="C1366" s="5"/>
      <c r="D1366" s="5"/>
      <c r="E1366" s="5" t="s">
        <v>173</v>
      </c>
      <c r="F1366" s="8" t="str">
        <f>VLOOKUP(E1366,Mapping!$A$1:$C$71,3,0)</f>
        <v>Covid Residential</v>
      </c>
      <c r="G1366" s="8" t="str">
        <f>VLOOKUP(E1366,Mapping!$A$2:$B$207,2,0)</f>
        <v>Covid Residential</v>
      </c>
      <c r="H1366" s="1" t="s">
        <v>658</v>
      </c>
      <c r="I1366" s="2">
        <v>44336</v>
      </c>
      <c r="J1366" s="126" t="str">
        <f>VLOOKUP(I1366,Mapping!$H$2:$I$215,2,0)</f>
        <v>Post</v>
      </c>
      <c r="K1366" s="127" t="str">
        <f>VLOOKUP(I1366,Mapping!$H$2:$J$215,3,0)</f>
        <v>Post</v>
      </c>
      <c r="L1366" s="1">
        <v>4443.9543764999999</v>
      </c>
      <c r="M1366" s="4" t="e">
        <v>#N/A</v>
      </c>
    </row>
    <row r="1367" spans="1:13" x14ac:dyDescent="0.35">
      <c r="A1367" s="5" t="s">
        <v>53</v>
      </c>
      <c r="B1367" s="5" t="s">
        <v>660</v>
      </c>
      <c r="C1367" s="5"/>
      <c r="D1367" s="5"/>
      <c r="E1367" s="5" t="s">
        <v>173</v>
      </c>
      <c r="F1367" s="8" t="str">
        <f>VLOOKUP(E1367,Mapping!$A$1:$C$71,3,0)</f>
        <v>Covid Residential</v>
      </c>
      <c r="G1367" s="8" t="str">
        <f>VLOOKUP(E1367,Mapping!$A$2:$B$207,2,0)</f>
        <v>Covid Residential</v>
      </c>
      <c r="H1367" s="1" t="s">
        <v>658</v>
      </c>
      <c r="I1367" s="2">
        <v>44337</v>
      </c>
      <c r="J1367" s="126" t="str">
        <f>VLOOKUP(I1367,Mapping!$H$2:$I$215,2,0)</f>
        <v>Post</v>
      </c>
      <c r="K1367" s="127" t="str">
        <f>VLOOKUP(I1367,Mapping!$H$2:$J$215,3,0)</f>
        <v>Post</v>
      </c>
      <c r="L1367" s="1">
        <v>4313.1152832999996</v>
      </c>
      <c r="M1367" s="4" t="e">
        <v>#N/A</v>
      </c>
    </row>
    <row r="1368" spans="1:13" x14ac:dyDescent="0.35">
      <c r="A1368" s="5" t="s">
        <v>53</v>
      </c>
      <c r="B1368" s="5" t="s">
        <v>660</v>
      </c>
      <c r="C1368" s="5"/>
      <c r="D1368" s="5"/>
      <c r="E1368" s="5" t="s">
        <v>173</v>
      </c>
      <c r="F1368" s="8" t="str">
        <f>VLOOKUP(E1368,Mapping!$A$1:$C$71,3,0)</f>
        <v>Covid Residential</v>
      </c>
      <c r="G1368" s="8" t="str">
        <f>VLOOKUP(E1368,Mapping!$A$2:$B$207,2,0)</f>
        <v>Covid Residential</v>
      </c>
      <c r="H1368" s="1" t="s">
        <v>658</v>
      </c>
      <c r="I1368" s="2">
        <v>44338</v>
      </c>
      <c r="J1368" s="126" t="str">
        <f>VLOOKUP(I1368,Mapping!$H$2:$I$215,2,0)</f>
        <v>Post</v>
      </c>
      <c r="K1368" s="127" t="str">
        <f>VLOOKUP(I1368,Mapping!$H$2:$J$215,3,0)</f>
        <v>Post</v>
      </c>
      <c r="L1368" s="1">
        <v>4313.1152832999996</v>
      </c>
      <c r="M1368" s="4" t="e">
        <v>#N/A</v>
      </c>
    </row>
    <row r="1369" spans="1:13" x14ac:dyDescent="0.35">
      <c r="A1369" s="5" t="s">
        <v>53</v>
      </c>
      <c r="B1369" s="5" t="s">
        <v>660</v>
      </c>
      <c r="C1369" s="5"/>
      <c r="D1369" s="5"/>
      <c r="E1369" s="5" t="s">
        <v>173</v>
      </c>
      <c r="F1369" s="8" t="str">
        <f>VLOOKUP(E1369,Mapping!$A$1:$C$71,3,0)</f>
        <v>Covid Residential</v>
      </c>
      <c r="G1369" s="8" t="str">
        <f>VLOOKUP(E1369,Mapping!$A$2:$B$207,2,0)</f>
        <v>Covid Residential</v>
      </c>
      <c r="H1369" s="1" t="s">
        <v>658</v>
      </c>
      <c r="I1369" s="2">
        <v>44339</v>
      </c>
      <c r="J1369" s="126" t="str">
        <f>VLOOKUP(I1369,Mapping!$H$2:$I$215,2,0)</f>
        <v>Post</v>
      </c>
      <c r="K1369" s="127" t="str">
        <f>VLOOKUP(I1369,Mapping!$H$2:$J$215,3,0)</f>
        <v>Post</v>
      </c>
      <c r="L1369" s="1">
        <v>4313.1152832999996</v>
      </c>
      <c r="M1369" s="4" t="e">
        <v>#N/A</v>
      </c>
    </row>
    <row r="1370" spans="1:13" x14ac:dyDescent="0.35">
      <c r="A1370" s="5" t="s">
        <v>53</v>
      </c>
      <c r="B1370" s="5" t="s">
        <v>660</v>
      </c>
      <c r="C1370" s="5"/>
      <c r="D1370" s="5"/>
      <c r="E1370" s="5" t="s">
        <v>173</v>
      </c>
      <c r="F1370" s="8" t="str">
        <f>VLOOKUP(E1370,Mapping!$A$1:$C$71,3,0)</f>
        <v>Covid Residential</v>
      </c>
      <c r="G1370" s="8" t="str">
        <f>VLOOKUP(E1370,Mapping!$A$2:$B$207,2,0)</f>
        <v>Covid Residential</v>
      </c>
      <c r="H1370" s="1" t="s">
        <v>658</v>
      </c>
      <c r="I1370" s="2">
        <v>44340</v>
      </c>
      <c r="J1370" s="126" t="str">
        <f>VLOOKUP(I1370,Mapping!$H$2:$I$215,2,0)</f>
        <v>Post</v>
      </c>
      <c r="K1370" s="127" t="str">
        <f>VLOOKUP(I1370,Mapping!$H$2:$J$215,3,0)</f>
        <v>Post</v>
      </c>
      <c r="L1370" s="1">
        <v>4182.2761899999996</v>
      </c>
      <c r="M1370" s="4" t="e">
        <v>#N/A</v>
      </c>
    </row>
    <row r="1371" spans="1:13" x14ac:dyDescent="0.35">
      <c r="A1371" s="5" t="s">
        <v>53</v>
      </c>
      <c r="B1371" s="5" t="s">
        <v>660</v>
      </c>
      <c r="C1371" s="5"/>
      <c r="D1371" s="5"/>
      <c r="E1371" s="5" t="s">
        <v>173</v>
      </c>
      <c r="F1371" s="8" t="str">
        <f>VLOOKUP(E1371,Mapping!$A$1:$C$71,3,0)</f>
        <v>Covid Residential</v>
      </c>
      <c r="G1371" s="8" t="str">
        <f>VLOOKUP(E1371,Mapping!$A$2:$B$207,2,0)</f>
        <v>Covid Residential</v>
      </c>
      <c r="H1371" s="1" t="s">
        <v>658</v>
      </c>
      <c r="I1371" s="2">
        <v>44341</v>
      </c>
      <c r="J1371" s="126" t="str">
        <f>VLOOKUP(I1371,Mapping!$H$2:$I$215,2,0)</f>
        <v>Post</v>
      </c>
      <c r="K1371" s="127" t="str">
        <f>VLOOKUP(I1371,Mapping!$H$2:$J$215,3,0)</f>
        <v>Post</v>
      </c>
      <c r="L1371" s="1">
        <v>4052.3520555</v>
      </c>
      <c r="M1371" s="4" t="e">
        <v>#N/A</v>
      </c>
    </row>
    <row r="1372" spans="1:13" x14ac:dyDescent="0.35">
      <c r="A1372" s="5" t="s">
        <v>53</v>
      </c>
      <c r="B1372" s="5" t="s">
        <v>660</v>
      </c>
      <c r="C1372" s="5"/>
      <c r="D1372" s="5"/>
      <c r="E1372" s="5" t="s">
        <v>173</v>
      </c>
      <c r="F1372" s="8" t="str">
        <f>VLOOKUP(E1372,Mapping!$A$1:$C$71,3,0)</f>
        <v>Covid Residential</v>
      </c>
      <c r="G1372" s="8" t="str">
        <f>VLOOKUP(E1372,Mapping!$A$2:$B$207,2,0)</f>
        <v>Covid Residential</v>
      </c>
      <c r="H1372" s="1" t="s">
        <v>658</v>
      </c>
      <c r="I1372" s="2">
        <v>44342</v>
      </c>
      <c r="J1372" s="126" t="str">
        <f>VLOOKUP(I1372,Mapping!$H$2:$I$215,2,0)</f>
        <v>Post</v>
      </c>
      <c r="K1372" s="127" t="str">
        <f>VLOOKUP(I1372,Mapping!$H$2:$J$215,3,0)</f>
        <v>Post</v>
      </c>
      <c r="L1372" s="1">
        <v>3921.5129622999998</v>
      </c>
      <c r="M1372" s="4" t="e">
        <v>#N/A</v>
      </c>
    </row>
    <row r="1373" spans="1:13" x14ac:dyDescent="0.35">
      <c r="A1373" s="5" t="s">
        <v>53</v>
      </c>
      <c r="B1373" s="5" t="s">
        <v>660</v>
      </c>
      <c r="C1373" s="5"/>
      <c r="D1373" s="5"/>
      <c r="E1373" s="5" t="s">
        <v>173</v>
      </c>
      <c r="F1373" s="8" t="str">
        <f>VLOOKUP(E1373,Mapping!$A$1:$C$71,3,0)</f>
        <v>Covid Residential</v>
      </c>
      <c r="G1373" s="8" t="str">
        <f>VLOOKUP(E1373,Mapping!$A$2:$B$207,2,0)</f>
        <v>Covid Residential</v>
      </c>
      <c r="H1373" s="1" t="s">
        <v>658</v>
      </c>
      <c r="I1373" s="2">
        <v>44343</v>
      </c>
      <c r="J1373" s="126" t="str">
        <f>VLOOKUP(I1373,Mapping!$H$2:$I$215,2,0)</f>
        <v>Post</v>
      </c>
      <c r="K1373" s="127" t="str">
        <f>VLOOKUP(I1373,Mapping!$H$2:$J$215,3,0)</f>
        <v>Post</v>
      </c>
      <c r="L1373" s="1">
        <v>3921.5129622999998</v>
      </c>
      <c r="M1373" s="4" t="e">
        <v>#N/A</v>
      </c>
    </row>
    <row r="1374" spans="1:13" x14ac:dyDescent="0.35">
      <c r="A1374" s="5" t="s">
        <v>53</v>
      </c>
      <c r="B1374" s="5" t="s">
        <v>660</v>
      </c>
      <c r="C1374" s="5"/>
      <c r="D1374" s="5"/>
      <c r="E1374" s="5" t="s">
        <v>173</v>
      </c>
      <c r="F1374" s="8" t="str">
        <f>VLOOKUP(E1374,Mapping!$A$1:$C$71,3,0)</f>
        <v>Covid Residential</v>
      </c>
      <c r="G1374" s="8" t="str">
        <f>VLOOKUP(E1374,Mapping!$A$2:$B$207,2,0)</f>
        <v>Covid Residential</v>
      </c>
      <c r="H1374" s="1" t="s">
        <v>658</v>
      </c>
      <c r="I1374" s="2">
        <v>44344</v>
      </c>
      <c r="J1374" s="126" t="str">
        <f>VLOOKUP(I1374,Mapping!$H$2:$I$215,2,0)</f>
        <v>Post</v>
      </c>
      <c r="K1374" s="127" t="str">
        <f>VLOOKUP(I1374,Mapping!$H$2:$J$215,3,0)</f>
        <v>Post</v>
      </c>
      <c r="L1374" s="1">
        <v>4052.3520555</v>
      </c>
      <c r="M1374" s="4" t="e">
        <v>#N/A</v>
      </c>
    </row>
    <row r="1375" spans="1:13" x14ac:dyDescent="0.35">
      <c r="A1375" s="5" t="s">
        <v>53</v>
      </c>
      <c r="B1375" s="5" t="s">
        <v>660</v>
      </c>
      <c r="C1375" s="5"/>
      <c r="D1375" s="5"/>
      <c r="E1375" s="5" t="s">
        <v>173</v>
      </c>
      <c r="F1375" s="8" t="str">
        <f>VLOOKUP(E1375,Mapping!$A$1:$C$71,3,0)</f>
        <v>Covid Residential</v>
      </c>
      <c r="G1375" s="8" t="str">
        <f>VLOOKUP(E1375,Mapping!$A$2:$B$207,2,0)</f>
        <v>Covid Residential</v>
      </c>
      <c r="H1375" s="1" t="s">
        <v>658</v>
      </c>
      <c r="I1375" s="2">
        <v>44345</v>
      </c>
      <c r="J1375" s="126" t="str">
        <f>VLOOKUP(I1375,Mapping!$H$2:$I$215,2,0)</f>
        <v>Post</v>
      </c>
      <c r="K1375" s="127" t="str">
        <f>VLOOKUP(I1375,Mapping!$H$2:$J$215,3,0)</f>
        <v>Post</v>
      </c>
      <c r="L1375" s="1">
        <v>4182.2761899999996</v>
      </c>
      <c r="M1375" s="4" t="e">
        <v>#N/A</v>
      </c>
    </row>
    <row r="1376" spans="1:13" x14ac:dyDescent="0.35">
      <c r="A1376" s="5" t="s">
        <v>53</v>
      </c>
      <c r="B1376" s="5" t="s">
        <v>660</v>
      </c>
      <c r="C1376" s="5"/>
      <c r="D1376" s="5"/>
      <c r="E1376" s="5" t="s">
        <v>173</v>
      </c>
      <c r="F1376" s="8" t="str">
        <f>VLOOKUP(E1376,Mapping!$A$1:$C$71,3,0)</f>
        <v>Covid Residential</v>
      </c>
      <c r="G1376" s="8" t="str">
        <f>VLOOKUP(E1376,Mapping!$A$2:$B$207,2,0)</f>
        <v>Covid Residential</v>
      </c>
      <c r="H1376" s="1" t="s">
        <v>658</v>
      </c>
      <c r="I1376" s="2">
        <v>44346</v>
      </c>
      <c r="J1376" s="126" t="str">
        <f>VLOOKUP(I1376,Mapping!$H$2:$I$215,2,0)</f>
        <v>Post</v>
      </c>
      <c r="K1376" s="127" t="str">
        <f>VLOOKUP(I1376,Mapping!$H$2:$J$215,3,0)</f>
        <v>Post</v>
      </c>
      <c r="L1376" s="1">
        <v>4052.3520555</v>
      </c>
      <c r="M1376" s="4" t="e">
        <v>#N/A</v>
      </c>
    </row>
    <row r="1377" spans="1:13" x14ac:dyDescent="0.35">
      <c r="A1377" s="5" t="s">
        <v>53</v>
      </c>
      <c r="B1377" s="5" t="s">
        <v>660</v>
      </c>
      <c r="C1377" s="5"/>
      <c r="D1377" s="5"/>
      <c r="E1377" s="5" t="s">
        <v>173</v>
      </c>
      <c r="F1377" s="8" t="str">
        <f>VLOOKUP(E1377,Mapping!$A$1:$C$71,3,0)</f>
        <v>Covid Residential</v>
      </c>
      <c r="G1377" s="8" t="str">
        <f>VLOOKUP(E1377,Mapping!$A$2:$B$207,2,0)</f>
        <v>Covid Residential</v>
      </c>
      <c r="H1377" s="1" t="s">
        <v>658</v>
      </c>
      <c r="I1377" s="2">
        <v>44347</v>
      </c>
      <c r="J1377" s="126" t="str">
        <f>VLOOKUP(I1377,Mapping!$H$2:$I$215,2,0)</f>
        <v>Post</v>
      </c>
      <c r="K1377" s="127" t="str">
        <f>VLOOKUP(I1377,Mapping!$H$2:$J$215,3,0)</f>
        <v>Post</v>
      </c>
      <c r="L1377" s="1">
        <v>5228.0739771999997</v>
      </c>
      <c r="M1377" s="4" t="e">
        <v>#N/A</v>
      </c>
    </row>
    <row r="1378" spans="1:13" x14ac:dyDescent="0.35">
      <c r="A1378" s="5" t="s">
        <v>53</v>
      </c>
      <c r="B1378" s="5" t="s">
        <v>660</v>
      </c>
      <c r="C1378" s="5"/>
      <c r="D1378" s="5"/>
      <c r="E1378" s="5" t="s">
        <v>173</v>
      </c>
      <c r="F1378" s="8" t="str">
        <f>VLOOKUP(E1378,Mapping!$A$1:$C$71,3,0)</f>
        <v>Covid Residential</v>
      </c>
      <c r="G1378" s="8" t="str">
        <f>VLOOKUP(E1378,Mapping!$A$2:$B$207,2,0)</f>
        <v>Covid Residential</v>
      </c>
      <c r="H1378" s="1" t="s">
        <v>658</v>
      </c>
      <c r="I1378" s="2">
        <v>44348</v>
      </c>
      <c r="J1378" s="126" t="str">
        <f>VLOOKUP(I1378,Mapping!$H$2:$I$215,2,0)</f>
        <v>Post</v>
      </c>
      <c r="K1378" s="127" t="str">
        <f>VLOOKUP(I1378,Mapping!$H$2:$J$215,3,0)</f>
        <v>Post</v>
      </c>
      <c r="L1378" s="1">
        <v>5228.0739771999997</v>
      </c>
      <c r="M1378" s="4" t="e">
        <v>#N/A</v>
      </c>
    </row>
    <row r="1379" spans="1:13" x14ac:dyDescent="0.35">
      <c r="A1379" s="5" t="s">
        <v>53</v>
      </c>
      <c r="B1379" s="5" t="s">
        <v>660</v>
      </c>
      <c r="C1379" s="5"/>
      <c r="D1379" s="5"/>
      <c r="E1379" s="5" t="s">
        <v>173</v>
      </c>
      <c r="F1379" s="8" t="str">
        <f>VLOOKUP(E1379,Mapping!$A$1:$C$71,3,0)</f>
        <v>Covid Residential</v>
      </c>
      <c r="G1379" s="8" t="str">
        <f>VLOOKUP(E1379,Mapping!$A$2:$B$207,2,0)</f>
        <v>Covid Residential</v>
      </c>
      <c r="H1379" s="1" t="s">
        <v>658</v>
      </c>
      <c r="I1379" s="2">
        <v>44349</v>
      </c>
      <c r="J1379" s="126" t="str">
        <f>VLOOKUP(I1379,Mapping!$H$2:$I$215,2,0)</f>
        <v>Post</v>
      </c>
      <c r="K1379" s="127" t="str">
        <f>VLOOKUP(I1379,Mapping!$H$2:$J$215,3,0)</f>
        <v>Post</v>
      </c>
      <c r="L1379" s="1">
        <v>5358.9130704999998</v>
      </c>
      <c r="M1379" s="4" t="e">
        <v>#N/A</v>
      </c>
    </row>
    <row r="1380" spans="1:13" x14ac:dyDescent="0.35">
      <c r="A1380" s="5" t="s">
        <v>53</v>
      </c>
      <c r="B1380" s="5" t="s">
        <v>660</v>
      </c>
      <c r="C1380" s="5"/>
      <c r="D1380" s="5"/>
      <c r="E1380" s="5" t="s">
        <v>173</v>
      </c>
      <c r="F1380" s="8" t="str">
        <f>VLOOKUP(E1380,Mapping!$A$1:$C$71,3,0)</f>
        <v>Covid Residential</v>
      </c>
      <c r="G1380" s="8" t="str">
        <f>VLOOKUP(E1380,Mapping!$A$2:$B$207,2,0)</f>
        <v>Covid Residential</v>
      </c>
      <c r="H1380" s="1" t="s">
        <v>658</v>
      </c>
      <c r="I1380" s="2">
        <v>44350</v>
      </c>
      <c r="J1380" s="126" t="str">
        <f>VLOOKUP(I1380,Mapping!$H$2:$I$215,2,0)</f>
        <v>Post</v>
      </c>
      <c r="K1380" s="127" t="str">
        <f>VLOOKUP(I1380,Mapping!$H$2:$J$215,3,0)</f>
        <v>Post</v>
      </c>
      <c r="L1380" s="1">
        <v>5489.7521637</v>
      </c>
      <c r="M1380" s="4" t="e">
        <v>#N/A</v>
      </c>
    </row>
    <row r="1381" spans="1:13" x14ac:dyDescent="0.35">
      <c r="A1381" s="5" t="s">
        <v>53</v>
      </c>
      <c r="B1381" s="5" t="s">
        <v>660</v>
      </c>
      <c r="C1381" s="5"/>
      <c r="D1381" s="5"/>
      <c r="E1381" s="5" t="s">
        <v>173</v>
      </c>
      <c r="F1381" s="8" t="str">
        <f>VLOOKUP(E1381,Mapping!$A$1:$C$71,3,0)</f>
        <v>Covid Residential</v>
      </c>
      <c r="G1381" s="8" t="str">
        <f>VLOOKUP(E1381,Mapping!$A$2:$B$207,2,0)</f>
        <v>Covid Residential</v>
      </c>
      <c r="H1381" s="1" t="s">
        <v>658</v>
      </c>
      <c r="I1381" s="2">
        <v>44351</v>
      </c>
      <c r="J1381" s="126" t="str">
        <f>VLOOKUP(I1381,Mapping!$H$2:$I$215,2,0)</f>
        <v>Post</v>
      </c>
      <c r="K1381" s="127" t="str">
        <f>VLOOKUP(I1381,Mapping!$H$2:$J$215,3,0)</f>
        <v>Post</v>
      </c>
      <c r="L1381" s="1">
        <v>5489.7521637</v>
      </c>
      <c r="M1381" s="4" t="e">
        <v>#N/A</v>
      </c>
    </row>
    <row r="1382" spans="1:13" x14ac:dyDescent="0.35">
      <c r="A1382" s="5" t="s">
        <v>53</v>
      </c>
      <c r="B1382" s="5" t="s">
        <v>660</v>
      </c>
      <c r="C1382" s="5"/>
      <c r="D1382" s="5"/>
      <c r="E1382" s="5" t="s">
        <v>173</v>
      </c>
      <c r="F1382" s="8" t="str">
        <f>VLOOKUP(E1382,Mapping!$A$1:$C$71,3,0)</f>
        <v>Covid Residential</v>
      </c>
      <c r="G1382" s="8" t="str">
        <f>VLOOKUP(E1382,Mapping!$A$2:$B$207,2,0)</f>
        <v>Covid Residential</v>
      </c>
      <c r="H1382" s="1" t="s">
        <v>658</v>
      </c>
      <c r="I1382" s="2">
        <v>44352</v>
      </c>
      <c r="J1382" s="126" t="str">
        <f>VLOOKUP(I1382,Mapping!$H$2:$I$215,2,0)</f>
        <v>Post</v>
      </c>
      <c r="K1382" s="127" t="str">
        <f>VLOOKUP(I1382,Mapping!$H$2:$J$215,3,0)</f>
        <v>Post</v>
      </c>
      <c r="L1382" s="1">
        <v>5358.9130704999998</v>
      </c>
      <c r="M1382" s="4" t="e">
        <v>#N/A</v>
      </c>
    </row>
    <row r="1383" spans="1:13" x14ac:dyDescent="0.35">
      <c r="A1383" s="5" t="s">
        <v>53</v>
      </c>
      <c r="B1383" s="5" t="s">
        <v>660</v>
      </c>
      <c r="C1383" s="5"/>
      <c r="D1383" s="5"/>
      <c r="E1383" s="5" t="s">
        <v>173</v>
      </c>
      <c r="F1383" s="8" t="str">
        <f>VLOOKUP(E1383,Mapping!$A$1:$C$71,3,0)</f>
        <v>Covid Residential</v>
      </c>
      <c r="G1383" s="8" t="str">
        <f>VLOOKUP(E1383,Mapping!$A$2:$B$207,2,0)</f>
        <v>Covid Residential</v>
      </c>
      <c r="H1383" s="1" t="s">
        <v>658</v>
      </c>
      <c r="I1383" s="2">
        <v>44353</v>
      </c>
      <c r="J1383" s="126" t="str">
        <f>VLOOKUP(I1383,Mapping!$H$2:$I$215,2,0)</f>
        <v>Post</v>
      </c>
      <c r="K1383" s="127" t="str">
        <f>VLOOKUP(I1383,Mapping!$H$2:$J$215,3,0)</f>
        <v>Post</v>
      </c>
      <c r="L1383" s="1">
        <v>5358.9130704999998</v>
      </c>
      <c r="M1383" s="4" t="e">
        <v>#N/A</v>
      </c>
    </row>
    <row r="1384" spans="1:13" x14ac:dyDescent="0.35">
      <c r="A1384" s="5" t="s">
        <v>53</v>
      </c>
      <c r="B1384" s="5" t="s">
        <v>660</v>
      </c>
      <c r="C1384" s="5"/>
      <c r="D1384" s="5"/>
      <c r="E1384" s="5" t="s">
        <v>173</v>
      </c>
      <c r="F1384" s="8" t="str">
        <f>VLOOKUP(E1384,Mapping!$A$1:$C$71,3,0)</f>
        <v>Covid Residential</v>
      </c>
      <c r="G1384" s="8" t="str">
        <f>VLOOKUP(E1384,Mapping!$A$2:$B$207,2,0)</f>
        <v>Covid Residential</v>
      </c>
      <c r="H1384" s="1" t="s">
        <v>658</v>
      </c>
      <c r="I1384" s="2">
        <v>44354</v>
      </c>
      <c r="J1384" s="126" t="str">
        <f>VLOOKUP(I1384,Mapping!$H$2:$I$215,2,0)</f>
        <v>Post</v>
      </c>
      <c r="K1384" s="127" t="str">
        <f>VLOOKUP(I1384,Mapping!$H$2:$J$215,3,0)</f>
        <v>Post</v>
      </c>
      <c r="L1384" s="1">
        <v>4313.1152832999996</v>
      </c>
      <c r="M1384" s="4" t="e">
        <v>#N/A</v>
      </c>
    </row>
    <row r="1385" spans="1:13" x14ac:dyDescent="0.35">
      <c r="A1385" s="5" t="s">
        <v>53</v>
      </c>
      <c r="B1385" s="5" t="s">
        <v>660</v>
      </c>
      <c r="C1385" s="5"/>
      <c r="D1385" s="5"/>
      <c r="E1385" s="5" t="s">
        <v>173</v>
      </c>
      <c r="F1385" s="8" t="str">
        <f>VLOOKUP(E1385,Mapping!$A$1:$C$71,3,0)</f>
        <v>Covid Residential</v>
      </c>
      <c r="G1385" s="8" t="str">
        <f>VLOOKUP(E1385,Mapping!$A$2:$B$207,2,0)</f>
        <v>Covid Residential</v>
      </c>
      <c r="H1385" s="1" t="s">
        <v>658</v>
      </c>
      <c r="I1385" s="2">
        <v>44355</v>
      </c>
      <c r="J1385" s="126" t="str">
        <f>VLOOKUP(I1385,Mapping!$H$2:$I$215,2,0)</f>
        <v>Post</v>
      </c>
      <c r="K1385" s="127" t="str">
        <f>VLOOKUP(I1385,Mapping!$H$2:$J$215,3,0)</f>
        <v>Post</v>
      </c>
      <c r="L1385" s="1">
        <v>4443.9543764999999</v>
      </c>
      <c r="M1385" s="4" t="e">
        <v>#N/A</v>
      </c>
    </row>
    <row r="1386" spans="1:13" x14ac:dyDescent="0.35">
      <c r="A1386" s="5" t="s">
        <v>53</v>
      </c>
      <c r="B1386" s="5" t="s">
        <v>660</v>
      </c>
      <c r="C1386" s="5"/>
      <c r="D1386" s="5"/>
      <c r="E1386" s="5" t="s">
        <v>173</v>
      </c>
      <c r="F1386" s="8" t="str">
        <f>VLOOKUP(E1386,Mapping!$A$1:$C$71,3,0)</f>
        <v>Covid Residential</v>
      </c>
      <c r="G1386" s="8" t="str">
        <f>VLOOKUP(E1386,Mapping!$A$2:$B$207,2,0)</f>
        <v>Covid Residential</v>
      </c>
      <c r="H1386" s="1" t="s">
        <v>658</v>
      </c>
      <c r="I1386" s="2">
        <v>44356</v>
      </c>
      <c r="J1386" s="126" t="str">
        <f>VLOOKUP(I1386,Mapping!$H$2:$I$215,2,0)</f>
        <v>Post</v>
      </c>
      <c r="K1386" s="127" t="str">
        <f>VLOOKUP(I1386,Mapping!$H$2:$J$215,3,0)</f>
        <v>Post</v>
      </c>
      <c r="L1386" s="1">
        <v>4313.1152832999996</v>
      </c>
      <c r="M1386" s="4" t="e">
        <v>#N/A</v>
      </c>
    </row>
    <row r="1387" spans="1:13" x14ac:dyDescent="0.35">
      <c r="A1387" s="5" t="s">
        <v>53</v>
      </c>
      <c r="B1387" s="5" t="s">
        <v>660</v>
      </c>
      <c r="C1387" s="5"/>
      <c r="D1387" s="5"/>
      <c r="E1387" s="5" t="s">
        <v>173</v>
      </c>
      <c r="F1387" s="8" t="str">
        <f>VLOOKUP(E1387,Mapping!$A$1:$C$71,3,0)</f>
        <v>Covid Residential</v>
      </c>
      <c r="G1387" s="8" t="str">
        <f>VLOOKUP(E1387,Mapping!$A$2:$B$207,2,0)</f>
        <v>Covid Residential</v>
      </c>
      <c r="H1387" s="1" t="s">
        <v>658</v>
      </c>
      <c r="I1387" s="2">
        <v>44357</v>
      </c>
      <c r="J1387" s="126" t="str">
        <f>VLOOKUP(I1387,Mapping!$H$2:$I$215,2,0)</f>
        <v>Post</v>
      </c>
      <c r="K1387" s="127" t="str">
        <f>VLOOKUP(I1387,Mapping!$H$2:$J$215,3,0)</f>
        <v>Post</v>
      </c>
      <c r="L1387" s="1">
        <v>4182.2761899999996</v>
      </c>
      <c r="M1387" s="4" t="e">
        <v>#N/A</v>
      </c>
    </row>
    <row r="1388" spans="1:13" x14ac:dyDescent="0.35">
      <c r="A1388" s="5" t="s">
        <v>53</v>
      </c>
      <c r="B1388" s="5" t="s">
        <v>660</v>
      </c>
      <c r="C1388" s="5"/>
      <c r="D1388" s="5"/>
      <c r="E1388" s="5" t="s">
        <v>173</v>
      </c>
      <c r="F1388" s="8" t="str">
        <f>VLOOKUP(E1388,Mapping!$A$1:$C$71,3,0)</f>
        <v>Covid Residential</v>
      </c>
      <c r="G1388" s="8" t="str">
        <f>VLOOKUP(E1388,Mapping!$A$2:$B$207,2,0)</f>
        <v>Covid Residential</v>
      </c>
      <c r="H1388" s="1" t="s">
        <v>658</v>
      </c>
      <c r="I1388" s="2">
        <v>44358</v>
      </c>
      <c r="J1388" s="126" t="str">
        <f>VLOOKUP(I1388,Mapping!$H$2:$I$215,2,0)</f>
        <v>Post</v>
      </c>
      <c r="K1388" s="127" t="str">
        <f>VLOOKUP(I1388,Mapping!$H$2:$J$215,3,0)</f>
        <v>Post</v>
      </c>
      <c r="L1388" s="1">
        <v>4182.2761899999996</v>
      </c>
      <c r="M1388" s="4" t="e">
        <v>#N/A</v>
      </c>
    </row>
    <row r="1389" spans="1:13" x14ac:dyDescent="0.35">
      <c r="A1389" s="5" t="s">
        <v>53</v>
      </c>
      <c r="B1389" s="5" t="s">
        <v>660</v>
      </c>
      <c r="C1389" s="5"/>
      <c r="D1389" s="5"/>
      <c r="E1389" s="5" t="s">
        <v>173</v>
      </c>
      <c r="F1389" s="8" t="str">
        <f>VLOOKUP(E1389,Mapping!$A$1:$C$71,3,0)</f>
        <v>Covid Residential</v>
      </c>
      <c r="G1389" s="8" t="str">
        <f>VLOOKUP(E1389,Mapping!$A$2:$B$207,2,0)</f>
        <v>Covid Residential</v>
      </c>
      <c r="H1389" s="1" t="s">
        <v>658</v>
      </c>
      <c r="I1389" s="2">
        <v>44359</v>
      </c>
      <c r="J1389" s="126" t="str">
        <f>VLOOKUP(I1389,Mapping!$H$2:$I$215,2,0)</f>
        <v>Post</v>
      </c>
      <c r="K1389" s="127" t="str">
        <f>VLOOKUP(I1389,Mapping!$H$2:$J$215,3,0)</f>
        <v>Post</v>
      </c>
      <c r="L1389" s="1">
        <v>4182.2761899999996</v>
      </c>
      <c r="M1389" s="4" t="e">
        <v>#N/A</v>
      </c>
    </row>
    <row r="1390" spans="1:13" x14ac:dyDescent="0.35">
      <c r="A1390" s="5" t="s">
        <v>53</v>
      </c>
      <c r="B1390" s="5" t="s">
        <v>660</v>
      </c>
      <c r="C1390" s="5"/>
      <c r="D1390" s="5"/>
      <c r="E1390" s="5" t="s">
        <v>173</v>
      </c>
      <c r="F1390" s="8" t="str">
        <f>VLOOKUP(E1390,Mapping!$A$1:$C$71,3,0)</f>
        <v>Covid Residential</v>
      </c>
      <c r="G1390" s="8" t="str">
        <f>VLOOKUP(E1390,Mapping!$A$2:$B$207,2,0)</f>
        <v>Covid Residential</v>
      </c>
      <c r="H1390" s="1" t="s">
        <v>658</v>
      </c>
      <c r="I1390" s="2">
        <v>44360</v>
      </c>
      <c r="J1390" s="126" t="str">
        <f>VLOOKUP(I1390,Mapping!$H$2:$I$215,2,0)</f>
        <v>Post</v>
      </c>
      <c r="K1390" s="127" t="str">
        <f>VLOOKUP(I1390,Mapping!$H$2:$J$215,3,0)</f>
        <v>Post</v>
      </c>
      <c r="L1390" s="1">
        <v>4182.2761899999996</v>
      </c>
      <c r="M1390" s="4" t="e">
        <v>#N/A</v>
      </c>
    </row>
    <row r="1391" spans="1:13" x14ac:dyDescent="0.35">
      <c r="A1391" s="5" t="s">
        <v>53</v>
      </c>
      <c r="B1391" s="5" t="s">
        <v>660</v>
      </c>
      <c r="C1391" s="5"/>
      <c r="D1391" s="5"/>
      <c r="E1391" s="5" t="s">
        <v>173</v>
      </c>
      <c r="F1391" s="8" t="str">
        <f>VLOOKUP(E1391,Mapping!$A$1:$C$71,3,0)</f>
        <v>Covid Residential</v>
      </c>
      <c r="G1391" s="8" t="str">
        <f>VLOOKUP(E1391,Mapping!$A$2:$B$207,2,0)</f>
        <v>Covid Residential</v>
      </c>
      <c r="H1391" s="1" t="s">
        <v>658</v>
      </c>
      <c r="I1391" s="2">
        <v>44361</v>
      </c>
      <c r="J1391" s="126" t="str">
        <f>VLOOKUP(I1391,Mapping!$H$2:$I$215,2,0)</f>
        <v>Post</v>
      </c>
      <c r="K1391" s="127" t="str">
        <f>VLOOKUP(I1391,Mapping!$H$2:$J$215,3,0)</f>
        <v>Post</v>
      </c>
      <c r="L1391" s="1">
        <v>4052.3520555</v>
      </c>
      <c r="M1391" s="4" t="e">
        <v>#N/A</v>
      </c>
    </row>
    <row r="1392" spans="1:13" x14ac:dyDescent="0.35">
      <c r="A1392" s="5" t="s">
        <v>53</v>
      </c>
      <c r="B1392" s="5" t="s">
        <v>660</v>
      </c>
      <c r="C1392" s="5"/>
      <c r="D1392" s="5"/>
      <c r="E1392" s="5" t="s">
        <v>173</v>
      </c>
      <c r="F1392" s="8" t="str">
        <f>VLOOKUP(E1392,Mapping!$A$1:$C$71,3,0)</f>
        <v>Covid Residential</v>
      </c>
      <c r="G1392" s="8" t="str">
        <f>VLOOKUP(E1392,Mapping!$A$2:$B$207,2,0)</f>
        <v>Covid Residential</v>
      </c>
      <c r="H1392" s="1" t="s">
        <v>658</v>
      </c>
      <c r="I1392" s="2">
        <v>44362</v>
      </c>
      <c r="J1392" s="126" t="str">
        <f>VLOOKUP(I1392,Mapping!$H$2:$I$215,2,0)</f>
        <v>Post</v>
      </c>
      <c r="K1392" s="127" t="str">
        <f>VLOOKUP(I1392,Mapping!$H$2:$J$215,3,0)</f>
        <v>Post</v>
      </c>
      <c r="L1392" s="1">
        <v>3921.5129622999998</v>
      </c>
      <c r="M1392" s="4" t="e">
        <v>#N/A</v>
      </c>
    </row>
    <row r="1393" spans="1:13" x14ac:dyDescent="0.35">
      <c r="A1393" s="5" t="s">
        <v>53</v>
      </c>
      <c r="B1393" s="5" t="s">
        <v>660</v>
      </c>
      <c r="C1393" s="5"/>
      <c r="D1393" s="5"/>
      <c r="E1393" s="5" t="s">
        <v>173</v>
      </c>
      <c r="F1393" s="8" t="str">
        <f>VLOOKUP(E1393,Mapping!$A$1:$C$71,3,0)</f>
        <v>Covid Residential</v>
      </c>
      <c r="G1393" s="8" t="str">
        <f>VLOOKUP(E1393,Mapping!$A$2:$B$207,2,0)</f>
        <v>Covid Residential</v>
      </c>
      <c r="H1393" s="1" t="s">
        <v>658</v>
      </c>
      <c r="I1393" s="2">
        <v>44363</v>
      </c>
      <c r="J1393" s="126" t="str">
        <f>VLOOKUP(I1393,Mapping!$H$2:$I$215,2,0)</f>
        <v>Post</v>
      </c>
      <c r="K1393" s="127" t="str">
        <f>VLOOKUP(I1393,Mapping!$H$2:$J$215,3,0)</f>
        <v>Post</v>
      </c>
      <c r="L1393" s="1">
        <v>3921.5129622999998</v>
      </c>
      <c r="M1393" s="4" t="e">
        <v>#N/A</v>
      </c>
    </row>
    <row r="1394" spans="1:13" x14ac:dyDescent="0.35">
      <c r="A1394" s="5" t="s">
        <v>53</v>
      </c>
      <c r="B1394" s="5" t="s">
        <v>660</v>
      </c>
      <c r="C1394" s="5"/>
      <c r="D1394" s="5"/>
      <c r="E1394" s="5" t="s">
        <v>173</v>
      </c>
      <c r="F1394" s="8" t="str">
        <f>VLOOKUP(E1394,Mapping!$A$1:$C$71,3,0)</f>
        <v>Covid Residential</v>
      </c>
      <c r="G1394" s="8" t="str">
        <f>VLOOKUP(E1394,Mapping!$A$2:$B$207,2,0)</f>
        <v>Covid Residential</v>
      </c>
      <c r="H1394" s="1" t="s">
        <v>658</v>
      </c>
      <c r="I1394" s="2">
        <v>44364</v>
      </c>
      <c r="J1394" s="126" t="str">
        <f>VLOOKUP(I1394,Mapping!$H$2:$I$215,2,0)</f>
        <v>Post</v>
      </c>
      <c r="K1394" s="127" t="str">
        <f>VLOOKUP(I1394,Mapping!$H$2:$J$215,3,0)</f>
        <v>Post</v>
      </c>
      <c r="L1394" s="1">
        <v>3921.5129622999998</v>
      </c>
      <c r="M1394" s="4" t="e">
        <v>#N/A</v>
      </c>
    </row>
    <row r="1395" spans="1:13" x14ac:dyDescent="0.35">
      <c r="A1395" s="5" t="s">
        <v>53</v>
      </c>
      <c r="B1395" s="5" t="s">
        <v>660</v>
      </c>
      <c r="C1395" s="5"/>
      <c r="D1395" s="5"/>
      <c r="E1395" s="5" t="s">
        <v>173</v>
      </c>
      <c r="F1395" s="8" t="str">
        <f>VLOOKUP(E1395,Mapping!$A$1:$C$71,3,0)</f>
        <v>Covid Residential</v>
      </c>
      <c r="G1395" s="8" t="str">
        <f>VLOOKUP(E1395,Mapping!$A$2:$B$207,2,0)</f>
        <v>Covid Residential</v>
      </c>
      <c r="H1395" s="1" t="s">
        <v>658</v>
      </c>
      <c r="I1395" s="2">
        <v>44365</v>
      </c>
      <c r="J1395" s="126" t="str">
        <f>VLOOKUP(I1395,Mapping!$H$2:$I$215,2,0)</f>
        <v>Post</v>
      </c>
      <c r="K1395" s="127" t="str">
        <f>VLOOKUP(I1395,Mapping!$H$2:$J$215,3,0)</f>
        <v>Post</v>
      </c>
      <c r="L1395" s="1">
        <v>3921.5129622999998</v>
      </c>
      <c r="M1395" s="4" t="e">
        <v>#N/A</v>
      </c>
    </row>
    <row r="1396" spans="1:13" x14ac:dyDescent="0.35">
      <c r="A1396" s="5" t="s">
        <v>53</v>
      </c>
      <c r="B1396" s="5" t="s">
        <v>660</v>
      </c>
      <c r="C1396" s="5"/>
      <c r="D1396" s="5"/>
      <c r="E1396" s="5" t="s">
        <v>173</v>
      </c>
      <c r="F1396" s="8" t="str">
        <f>VLOOKUP(E1396,Mapping!$A$1:$C$71,3,0)</f>
        <v>Covid Residential</v>
      </c>
      <c r="G1396" s="8" t="str">
        <f>VLOOKUP(E1396,Mapping!$A$2:$B$207,2,0)</f>
        <v>Covid Residential</v>
      </c>
      <c r="H1396" s="1" t="s">
        <v>658</v>
      </c>
      <c r="I1396" s="2">
        <v>44366</v>
      </c>
      <c r="J1396" s="126" t="str">
        <f>VLOOKUP(I1396,Mapping!$H$2:$I$215,2,0)</f>
        <v>Post</v>
      </c>
      <c r="K1396" s="127" t="str">
        <f>VLOOKUP(I1396,Mapping!$H$2:$J$215,3,0)</f>
        <v>Post</v>
      </c>
      <c r="L1396" s="1">
        <v>3921.5129622999998</v>
      </c>
      <c r="M1396" s="4" t="e">
        <v>#N/A</v>
      </c>
    </row>
    <row r="1397" spans="1:13" x14ac:dyDescent="0.35">
      <c r="A1397" s="5" t="s">
        <v>53</v>
      </c>
      <c r="B1397" s="5" t="s">
        <v>660</v>
      </c>
      <c r="C1397" s="5"/>
      <c r="D1397" s="5"/>
      <c r="E1397" s="5" t="s">
        <v>173</v>
      </c>
      <c r="F1397" s="8" t="str">
        <f>VLOOKUP(E1397,Mapping!$A$1:$C$71,3,0)</f>
        <v>Covid Residential</v>
      </c>
      <c r="G1397" s="8" t="str">
        <f>VLOOKUP(E1397,Mapping!$A$2:$B$207,2,0)</f>
        <v>Covid Residential</v>
      </c>
      <c r="H1397" s="1" t="s">
        <v>658</v>
      </c>
      <c r="I1397" s="2">
        <v>44367</v>
      </c>
      <c r="J1397" s="126" t="str">
        <f>VLOOKUP(I1397,Mapping!$H$2:$I$215,2,0)</f>
        <v>Post</v>
      </c>
      <c r="K1397" s="127" t="str">
        <f>VLOOKUP(I1397,Mapping!$H$2:$J$215,3,0)</f>
        <v>Post</v>
      </c>
      <c r="L1397" s="1">
        <v>3790.6738690000002</v>
      </c>
      <c r="M1397" s="4" t="e">
        <v>#N/A</v>
      </c>
    </row>
    <row r="1398" spans="1:13" x14ac:dyDescent="0.35">
      <c r="A1398" s="5" t="s">
        <v>53</v>
      </c>
      <c r="B1398" s="5" t="s">
        <v>660</v>
      </c>
      <c r="C1398" s="5"/>
      <c r="D1398" s="5"/>
      <c r="E1398" s="5" t="s">
        <v>173</v>
      </c>
      <c r="F1398" s="8" t="str">
        <f>VLOOKUP(E1398,Mapping!$A$1:$C$71,3,0)</f>
        <v>Covid Residential</v>
      </c>
      <c r="G1398" s="8" t="str">
        <f>VLOOKUP(E1398,Mapping!$A$2:$B$207,2,0)</f>
        <v>Covid Residential</v>
      </c>
      <c r="H1398" s="1" t="s">
        <v>658</v>
      </c>
      <c r="I1398" s="2">
        <v>44368</v>
      </c>
      <c r="J1398" s="126" t="str">
        <f>VLOOKUP(I1398,Mapping!$H$2:$I$215,2,0)</f>
        <v>Post</v>
      </c>
      <c r="K1398" s="127" t="str">
        <f>VLOOKUP(I1398,Mapping!$H$2:$J$215,3,0)</f>
        <v>Post</v>
      </c>
      <c r="L1398" s="1">
        <v>3921.5129622999998</v>
      </c>
      <c r="M1398" s="4" t="e">
        <v>#N/A</v>
      </c>
    </row>
    <row r="1399" spans="1:13" x14ac:dyDescent="0.35">
      <c r="A1399" s="5" t="s">
        <v>53</v>
      </c>
      <c r="B1399" s="5" t="s">
        <v>660</v>
      </c>
      <c r="C1399" s="5"/>
      <c r="D1399" s="5"/>
      <c r="E1399" s="5" t="s">
        <v>173</v>
      </c>
      <c r="F1399" s="8" t="str">
        <f>VLOOKUP(E1399,Mapping!$A$1:$C$71,3,0)</f>
        <v>Covid Residential</v>
      </c>
      <c r="G1399" s="8" t="str">
        <f>VLOOKUP(E1399,Mapping!$A$2:$B$207,2,0)</f>
        <v>Covid Residential</v>
      </c>
      <c r="H1399" s="1" t="s">
        <v>658</v>
      </c>
      <c r="I1399" s="2">
        <v>44369</v>
      </c>
      <c r="J1399" s="126" t="str">
        <f>VLOOKUP(I1399,Mapping!$H$2:$I$215,2,0)</f>
        <v>Post</v>
      </c>
      <c r="K1399" s="127" t="str">
        <f>VLOOKUP(I1399,Mapping!$H$2:$J$215,3,0)</f>
        <v>Post</v>
      </c>
      <c r="L1399" s="1">
        <v>4052.3520555</v>
      </c>
      <c r="M1399" s="4" t="e">
        <v>#N/A</v>
      </c>
    </row>
    <row r="1400" spans="1:13" x14ac:dyDescent="0.35">
      <c r="A1400" s="5" t="s">
        <v>53</v>
      </c>
      <c r="B1400" s="5" t="s">
        <v>660</v>
      </c>
      <c r="C1400" s="5"/>
      <c r="D1400" s="5"/>
      <c r="E1400" s="5" t="s">
        <v>173</v>
      </c>
      <c r="F1400" s="8" t="str">
        <f>VLOOKUP(E1400,Mapping!$A$1:$C$71,3,0)</f>
        <v>Covid Residential</v>
      </c>
      <c r="G1400" s="8" t="str">
        <f>VLOOKUP(E1400,Mapping!$A$2:$B$207,2,0)</f>
        <v>Covid Residential</v>
      </c>
      <c r="H1400" s="1" t="s">
        <v>658</v>
      </c>
      <c r="I1400" s="2">
        <v>44370</v>
      </c>
      <c r="J1400" s="126" t="str">
        <f>VLOOKUP(I1400,Mapping!$H$2:$I$215,2,0)</f>
        <v>Post</v>
      </c>
      <c r="K1400" s="127">
        <f>VLOOKUP(I1400,Mapping!$H$2:$J$215,3,0)</f>
        <v>0</v>
      </c>
      <c r="L1400" s="1">
        <v>4052.3520555</v>
      </c>
      <c r="M1400" s="4" t="e">
        <v>#N/A</v>
      </c>
    </row>
    <row r="1401" spans="1:13" x14ac:dyDescent="0.35">
      <c r="A1401" s="5" t="s">
        <v>53</v>
      </c>
      <c r="B1401" s="5" t="s">
        <v>660</v>
      </c>
      <c r="C1401" s="5"/>
      <c r="D1401" s="5"/>
      <c r="E1401" s="5" t="s">
        <v>173</v>
      </c>
      <c r="F1401" s="8" t="str">
        <f>VLOOKUP(E1401,Mapping!$A$1:$C$71,3,0)</f>
        <v>Covid Residential</v>
      </c>
      <c r="G1401" s="8" t="str">
        <f>VLOOKUP(E1401,Mapping!$A$2:$B$207,2,0)</f>
        <v>Covid Residential</v>
      </c>
      <c r="H1401" s="1" t="s">
        <v>658</v>
      </c>
      <c r="I1401" s="2">
        <v>44371</v>
      </c>
      <c r="J1401" s="126" t="str">
        <f>VLOOKUP(I1401,Mapping!$H$2:$I$215,2,0)</f>
        <v>Post</v>
      </c>
      <c r="K1401" s="127">
        <f>VLOOKUP(I1401,Mapping!$H$2:$J$215,3,0)</f>
        <v>0</v>
      </c>
      <c r="L1401" s="1">
        <v>4052.3520555</v>
      </c>
      <c r="M1401" s="4" t="e">
        <v>#N/A</v>
      </c>
    </row>
    <row r="1402" spans="1:13" x14ac:dyDescent="0.35">
      <c r="A1402" s="5" t="s">
        <v>53</v>
      </c>
      <c r="B1402" s="5" t="s">
        <v>660</v>
      </c>
      <c r="C1402" s="5"/>
      <c r="D1402" s="5"/>
      <c r="E1402" s="5" t="s">
        <v>173</v>
      </c>
      <c r="F1402" s="8" t="str">
        <f>VLOOKUP(E1402,Mapping!$A$1:$C$71,3,0)</f>
        <v>Covid Residential</v>
      </c>
      <c r="G1402" s="8" t="str">
        <f>VLOOKUP(E1402,Mapping!$A$2:$B$207,2,0)</f>
        <v>Covid Residential</v>
      </c>
      <c r="H1402" s="1" t="s">
        <v>658</v>
      </c>
      <c r="I1402" s="2">
        <v>44372</v>
      </c>
      <c r="J1402" s="126" t="str">
        <f>VLOOKUP(I1402,Mapping!$H$2:$I$215,2,0)</f>
        <v>Post</v>
      </c>
      <c r="K1402" s="127">
        <f>VLOOKUP(I1402,Mapping!$H$2:$J$215,3,0)</f>
        <v>0</v>
      </c>
      <c r="L1402" s="1">
        <v>4052.3520555</v>
      </c>
      <c r="M1402" s="4" t="e">
        <v>#N/A</v>
      </c>
    </row>
    <row r="1403" spans="1:13" x14ac:dyDescent="0.35">
      <c r="A1403" s="5" t="s">
        <v>53</v>
      </c>
      <c r="B1403" s="5" t="s">
        <v>660</v>
      </c>
      <c r="C1403" s="5"/>
      <c r="D1403" s="5"/>
      <c r="E1403" s="5" t="s">
        <v>173</v>
      </c>
      <c r="F1403" s="8" t="str">
        <f>VLOOKUP(E1403,Mapping!$A$1:$C$71,3,0)</f>
        <v>Covid Residential</v>
      </c>
      <c r="G1403" s="8" t="str">
        <f>VLOOKUP(E1403,Mapping!$A$2:$B$207,2,0)</f>
        <v>Covid Residential</v>
      </c>
      <c r="H1403" s="1" t="s">
        <v>658</v>
      </c>
      <c r="I1403" s="2">
        <v>44373</v>
      </c>
      <c r="J1403" s="126" t="str">
        <f>VLOOKUP(I1403,Mapping!$H$2:$I$215,2,0)</f>
        <v>Post</v>
      </c>
      <c r="K1403" s="127">
        <f>VLOOKUP(I1403,Mapping!$H$2:$J$215,3,0)</f>
        <v>0</v>
      </c>
      <c r="L1403" s="1">
        <v>4052.3520555</v>
      </c>
      <c r="M1403" s="4" t="e">
        <v>#N/A</v>
      </c>
    </row>
    <row r="1404" spans="1:13" x14ac:dyDescent="0.35">
      <c r="A1404" s="5" t="s">
        <v>53</v>
      </c>
      <c r="B1404" s="5" t="s">
        <v>660</v>
      </c>
      <c r="C1404" s="5"/>
      <c r="D1404" s="5"/>
      <c r="E1404" s="5" t="s">
        <v>173</v>
      </c>
      <c r="F1404" s="8" t="str">
        <f>VLOOKUP(E1404,Mapping!$A$1:$C$71,3,0)</f>
        <v>Covid Residential</v>
      </c>
      <c r="G1404" s="8" t="str">
        <f>VLOOKUP(E1404,Mapping!$A$2:$B$207,2,0)</f>
        <v>Covid Residential</v>
      </c>
      <c r="H1404" s="1" t="s">
        <v>658</v>
      </c>
      <c r="I1404" s="2">
        <v>44374</v>
      </c>
      <c r="J1404" s="126" t="str">
        <f>VLOOKUP(I1404,Mapping!$H$2:$I$215,2,0)</f>
        <v>Post</v>
      </c>
      <c r="K1404" s="127">
        <f>VLOOKUP(I1404,Mapping!$H$2:$J$215,3,0)</f>
        <v>0</v>
      </c>
      <c r="L1404" s="1">
        <v>4182.2761899999996</v>
      </c>
      <c r="M1404" s="4" t="e">
        <v>#N/A</v>
      </c>
    </row>
    <row r="1405" spans="1:13" x14ac:dyDescent="0.35">
      <c r="A1405" s="5" t="s">
        <v>53</v>
      </c>
      <c r="B1405" s="5" t="s">
        <v>660</v>
      </c>
      <c r="C1405" s="5"/>
      <c r="D1405" s="5"/>
      <c r="E1405" s="5" t="s">
        <v>173</v>
      </c>
      <c r="F1405" s="8" t="str">
        <f>VLOOKUP(E1405,Mapping!$A$1:$C$71,3,0)</f>
        <v>Covid Residential</v>
      </c>
      <c r="G1405" s="8" t="str">
        <f>VLOOKUP(E1405,Mapping!$A$2:$B$207,2,0)</f>
        <v>Covid Residential</v>
      </c>
      <c r="H1405" s="1" t="s">
        <v>658</v>
      </c>
      <c r="I1405" s="2">
        <v>44375</v>
      </c>
      <c r="J1405" s="126" t="str">
        <f>VLOOKUP(I1405,Mapping!$H$2:$I$215,2,0)</f>
        <v>Post</v>
      </c>
      <c r="K1405" s="127">
        <f>VLOOKUP(I1405,Mapping!$H$2:$J$215,3,0)</f>
        <v>0</v>
      </c>
      <c r="L1405" s="1">
        <v>3790.6738690000002</v>
      </c>
      <c r="M1405" s="4" t="e">
        <v>#N/A</v>
      </c>
    </row>
    <row r="1406" spans="1:13" x14ac:dyDescent="0.35">
      <c r="A1406" s="5" t="s">
        <v>53</v>
      </c>
      <c r="B1406" s="5" t="s">
        <v>660</v>
      </c>
      <c r="C1406" s="5"/>
      <c r="D1406" s="5"/>
      <c r="E1406" s="5" t="s">
        <v>173</v>
      </c>
      <c r="F1406" s="8" t="str">
        <f>VLOOKUP(E1406,Mapping!$A$1:$C$71,3,0)</f>
        <v>Covid Residential</v>
      </c>
      <c r="G1406" s="8" t="str">
        <f>VLOOKUP(E1406,Mapping!$A$2:$B$207,2,0)</f>
        <v>Covid Residential</v>
      </c>
      <c r="H1406" s="1" t="s">
        <v>658</v>
      </c>
      <c r="I1406" s="2">
        <v>44376</v>
      </c>
      <c r="J1406" s="126" t="str">
        <f>VLOOKUP(I1406,Mapping!$H$2:$I$215,2,0)</f>
        <v>Post</v>
      </c>
      <c r="K1406" s="127">
        <f>VLOOKUP(I1406,Mapping!$H$2:$J$215,3,0)</f>
        <v>0</v>
      </c>
      <c r="L1406" s="1">
        <v>3659.8347758</v>
      </c>
      <c r="M1406" s="4" t="e">
        <v>#N/A</v>
      </c>
    </row>
    <row r="1407" spans="1:13" x14ac:dyDescent="0.35">
      <c r="A1407" s="5" t="s">
        <v>53</v>
      </c>
      <c r="B1407" s="5" t="s">
        <v>660</v>
      </c>
      <c r="C1407" s="5"/>
      <c r="D1407" s="5"/>
      <c r="E1407" s="5" t="s">
        <v>173</v>
      </c>
      <c r="F1407" s="8" t="str">
        <f>VLOOKUP(E1407,Mapping!$A$1:$C$71,3,0)</f>
        <v>Covid Residential</v>
      </c>
      <c r="G1407" s="8" t="str">
        <f>VLOOKUP(E1407,Mapping!$A$2:$B$207,2,0)</f>
        <v>Covid Residential</v>
      </c>
      <c r="H1407" s="1" t="s">
        <v>658</v>
      </c>
      <c r="I1407" s="2">
        <v>44377</v>
      </c>
      <c r="J1407" s="126" t="str">
        <f>VLOOKUP(I1407,Mapping!$H$2:$I$215,2,0)</f>
        <v>Post</v>
      </c>
      <c r="K1407" s="127">
        <f>VLOOKUP(I1407,Mapping!$H$2:$J$215,3,0)</f>
        <v>0</v>
      </c>
      <c r="L1407" s="1">
        <v>3659.8347758</v>
      </c>
      <c r="M1407" s="4" t="e">
        <v>#N/A</v>
      </c>
    </row>
    <row r="1408" spans="1:13" x14ac:dyDescent="0.35">
      <c r="A1408" s="5" t="s">
        <v>53</v>
      </c>
      <c r="B1408" s="5" t="s">
        <v>660</v>
      </c>
      <c r="C1408" s="5"/>
      <c r="D1408" s="5"/>
      <c r="E1408" s="5" t="s">
        <v>173</v>
      </c>
      <c r="F1408" s="8" t="str">
        <f>VLOOKUP(E1408,Mapping!$A$1:$C$71,3,0)</f>
        <v>Covid Residential</v>
      </c>
      <c r="G1408" s="8" t="str">
        <f>VLOOKUP(E1408,Mapping!$A$2:$B$207,2,0)</f>
        <v>Covid Residential</v>
      </c>
      <c r="H1408" s="1" t="s">
        <v>658</v>
      </c>
      <c r="I1408" s="2">
        <v>44378</v>
      </c>
      <c r="J1408" s="126" t="str">
        <f>VLOOKUP(I1408,Mapping!$H$2:$I$215,2,0)</f>
        <v>Post</v>
      </c>
      <c r="K1408" s="127">
        <f>VLOOKUP(I1408,Mapping!$H$2:$J$215,3,0)</f>
        <v>0</v>
      </c>
      <c r="L1408" s="1">
        <v>3659.8347758</v>
      </c>
      <c r="M1408" s="4" t="e">
        <v>#N/A</v>
      </c>
    </row>
    <row r="1409" spans="1:13" x14ac:dyDescent="0.35">
      <c r="A1409" s="5" t="s">
        <v>53</v>
      </c>
      <c r="B1409" s="5" t="s">
        <v>660</v>
      </c>
      <c r="C1409" s="5"/>
      <c r="D1409" s="5"/>
      <c r="E1409" s="5" t="s">
        <v>173</v>
      </c>
      <c r="F1409" s="8" t="str">
        <f>VLOOKUP(E1409,Mapping!$A$1:$C$71,3,0)</f>
        <v>Covid Residential</v>
      </c>
      <c r="G1409" s="8" t="str">
        <f>VLOOKUP(E1409,Mapping!$A$2:$B$207,2,0)</f>
        <v>Covid Residential</v>
      </c>
      <c r="H1409" s="1" t="s">
        <v>658</v>
      </c>
      <c r="I1409" s="2">
        <v>44379</v>
      </c>
      <c r="J1409" s="126" t="str">
        <f>VLOOKUP(I1409,Mapping!$H$2:$I$215,2,0)</f>
        <v>Post</v>
      </c>
      <c r="K1409" s="127">
        <f>VLOOKUP(I1409,Mapping!$H$2:$J$215,3,0)</f>
        <v>0</v>
      </c>
      <c r="L1409" s="1">
        <v>3659.8347758</v>
      </c>
      <c r="M1409" s="4" t="e">
        <v>#N/A</v>
      </c>
    </row>
    <row r="1410" spans="1:13" x14ac:dyDescent="0.35">
      <c r="A1410" s="5" t="s">
        <v>53</v>
      </c>
      <c r="B1410" s="5" t="s">
        <v>660</v>
      </c>
      <c r="C1410" s="5"/>
      <c r="D1410" s="5"/>
      <c r="E1410" s="5" t="s">
        <v>173</v>
      </c>
      <c r="F1410" s="8" t="str">
        <f>VLOOKUP(E1410,Mapping!$A$1:$C$71,3,0)</f>
        <v>Covid Residential</v>
      </c>
      <c r="G1410" s="8" t="str">
        <f>VLOOKUP(E1410,Mapping!$A$2:$B$207,2,0)</f>
        <v>Covid Residential</v>
      </c>
      <c r="H1410" s="1" t="s">
        <v>658</v>
      </c>
      <c r="I1410" s="2">
        <v>44380</v>
      </c>
      <c r="J1410" s="126" t="str">
        <f>VLOOKUP(I1410,Mapping!$H$2:$I$215,2,0)</f>
        <v>Post</v>
      </c>
      <c r="K1410" s="127">
        <f>VLOOKUP(I1410,Mapping!$H$2:$J$215,3,0)</f>
        <v>0</v>
      </c>
      <c r="L1410" s="1">
        <v>3659.8347758</v>
      </c>
      <c r="M1410" s="4" t="e">
        <v>#N/A</v>
      </c>
    </row>
    <row r="1411" spans="1:13" x14ac:dyDescent="0.35">
      <c r="A1411" s="5" t="s">
        <v>53</v>
      </c>
      <c r="B1411" s="5" t="s">
        <v>660</v>
      </c>
      <c r="C1411" s="5"/>
      <c r="D1411" s="5"/>
      <c r="E1411" s="5" t="s">
        <v>173</v>
      </c>
      <c r="F1411" s="8" t="str">
        <f>VLOOKUP(E1411,Mapping!$A$1:$C$71,3,0)</f>
        <v>Covid Residential</v>
      </c>
      <c r="G1411" s="8" t="str">
        <f>VLOOKUP(E1411,Mapping!$A$2:$B$207,2,0)</f>
        <v>Covid Residential</v>
      </c>
      <c r="H1411" s="1" t="s">
        <v>658</v>
      </c>
      <c r="I1411" s="2">
        <v>44381</v>
      </c>
      <c r="J1411" s="126" t="str">
        <f>VLOOKUP(I1411,Mapping!$H$2:$I$215,2,0)</f>
        <v>Post</v>
      </c>
      <c r="K1411" s="127">
        <f>VLOOKUP(I1411,Mapping!$H$2:$J$215,3,0)</f>
        <v>0</v>
      </c>
      <c r="L1411" s="1">
        <v>3398.1565893000002</v>
      </c>
      <c r="M1411" s="4" t="e">
        <v>#N/A</v>
      </c>
    </row>
    <row r="1412" spans="1:13" x14ac:dyDescent="0.35">
      <c r="A1412" s="5" t="s">
        <v>53</v>
      </c>
      <c r="B1412" s="5" t="s">
        <v>660</v>
      </c>
      <c r="C1412" s="5"/>
      <c r="D1412" s="5"/>
      <c r="E1412" s="5" t="s">
        <v>173</v>
      </c>
      <c r="F1412" s="8" t="str">
        <f>VLOOKUP(E1412,Mapping!$A$1:$C$71,3,0)</f>
        <v>Covid Residential</v>
      </c>
      <c r="G1412" s="8" t="str">
        <f>VLOOKUP(E1412,Mapping!$A$2:$B$207,2,0)</f>
        <v>Covid Residential</v>
      </c>
      <c r="H1412" s="1" t="s">
        <v>658</v>
      </c>
      <c r="I1412" s="2">
        <v>44382</v>
      </c>
      <c r="J1412" s="126" t="str">
        <f>VLOOKUP(I1412,Mapping!$H$2:$I$215,2,0)</f>
        <v>Post</v>
      </c>
      <c r="K1412" s="127">
        <f>VLOOKUP(I1412,Mapping!$H$2:$J$215,3,0)</f>
        <v>0</v>
      </c>
      <c r="L1412" s="1">
        <v>4705.6325630000001</v>
      </c>
      <c r="M1412" s="4" t="e">
        <v>#N/A</v>
      </c>
    </row>
    <row r="1413" spans="1:13" x14ac:dyDescent="0.35">
      <c r="A1413" s="5" t="s">
        <v>53</v>
      </c>
      <c r="B1413" s="5" t="s">
        <v>660</v>
      </c>
      <c r="C1413" s="5"/>
      <c r="D1413" s="5"/>
      <c r="E1413" s="5" t="s">
        <v>173</v>
      </c>
      <c r="F1413" s="8" t="str">
        <f>VLOOKUP(E1413,Mapping!$A$1:$C$71,3,0)</f>
        <v>Covid Residential</v>
      </c>
      <c r="G1413" s="8" t="str">
        <f>VLOOKUP(E1413,Mapping!$A$2:$B$207,2,0)</f>
        <v>Covid Residential</v>
      </c>
      <c r="H1413" s="1" t="s">
        <v>658</v>
      </c>
      <c r="I1413" s="2">
        <v>44383</v>
      </c>
      <c r="J1413" s="126" t="str">
        <f>VLOOKUP(I1413,Mapping!$H$2:$I$215,2,0)</f>
        <v>Post</v>
      </c>
      <c r="K1413" s="127">
        <f>VLOOKUP(I1413,Mapping!$H$2:$J$215,3,0)</f>
        <v>0</v>
      </c>
      <c r="L1413" s="1">
        <v>4836.4716562000003</v>
      </c>
      <c r="M1413" s="4" t="e">
        <v>#N/A</v>
      </c>
    </row>
    <row r="1414" spans="1:13" x14ac:dyDescent="0.35">
      <c r="A1414" s="5" t="s">
        <v>53</v>
      </c>
      <c r="B1414" s="5" t="s">
        <v>660</v>
      </c>
      <c r="C1414" s="5"/>
      <c r="D1414" s="5"/>
      <c r="E1414" s="5" t="s">
        <v>173</v>
      </c>
      <c r="F1414" s="8" t="str">
        <f>VLOOKUP(E1414,Mapping!$A$1:$C$71,3,0)</f>
        <v>Covid Residential</v>
      </c>
      <c r="G1414" s="8" t="str">
        <f>VLOOKUP(E1414,Mapping!$A$2:$B$207,2,0)</f>
        <v>Covid Residential</v>
      </c>
      <c r="H1414" s="1" t="s">
        <v>658</v>
      </c>
      <c r="I1414" s="2">
        <v>44384</v>
      </c>
      <c r="J1414" s="126" t="str">
        <f>VLOOKUP(I1414,Mapping!$H$2:$I$215,2,0)</f>
        <v>Post</v>
      </c>
      <c r="K1414" s="127">
        <f>VLOOKUP(I1414,Mapping!$H$2:$J$215,3,0)</f>
        <v>0</v>
      </c>
      <c r="L1414" s="1">
        <v>4967.3107495000004</v>
      </c>
      <c r="M1414" s="4" t="e">
        <v>#N/A</v>
      </c>
    </row>
    <row r="1415" spans="1:13" x14ac:dyDescent="0.35">
      <c r="A1415" s="5" t="s">
        <v>53</v>
      </c>
      <c r="B1415" s="5" t="s">
        <v>660</v>
      </c>
      <c r="C1415" s="5"/>
      <c r="D1415" s="5"/>
      <c r="E1415" s="5" t="s">
        <v>173</v>
      </c>
      <c r="F1415" s="8" t="str">
        <f>VLOOKUP(E1415,Mapping!$A$1:$C$71,3,0)</f>
        <v>Covid Residential</v>
      </c>
      <c r="G1415" s="8" t="str">
        <f>VLOOKUP(E1415,Mapping!$A$2:$B$207,2,0)</f>
        <v>Covid Residential</v>
      </c>
      <c r="H1415" s="1" t="s">
        <v>658</v>
      </c>
      <c r="I1415" s="2">
        <v>44385</v>
      </c>
      <c r="J1415" s="126" t="str">
        <f>VLOOKUP(I1415,Mapping!$H$2:$I$215,2,0)</f>
        <v>Post</v>
      </c>
      <c r="K1415" s="127">
        <f>VLOOKUP(I1415,Mapping!$H$2:$J$215,3,0)</f>
        <v>0</v>
      </c>
      <c r="L1415" s="1">
        <v>5097.2348840000004</v>
      </c>
      <c r="M1415" s="4" t="e">
        <v>#N/A</v>
      </c>
    </row>
    <row r="1416" spans="1:13" x14ac:dyDescent="0.35">
      <c r="A1416" s="5" t="s">
        <v>53</v>
      </c>
      <c r="B1416" s="5" t="s">
        <v>660</v>
      </c>
      <c r="C1416" s="5"/>
      <c r="D1416" s="5"/>
      <c r="E1416" s="5" t="s">
        <v>173</v>
      </c>
      <c r="F1416" s="8" t="str">
        <f>VLOOKUP(E1416,Mapping!$A$1:$C$71,3,0)</f>
        <v>Covid Residential</v>
      </c>
      <c r="G1416" s="8" t="str">
        <f>VLOOKUP(E1416,Mapping!$A$2:$B$207,2,0)</f>
        <v>Covid Residential</v>
      </c>
      <c r="H1416" s="1" t="s">
        <v>658</v>
      </c>
      <c r="I1416" s="2">
        <v>44386</v>
      </c>
      <c r="J1416" s="126" t="str">
        <f>VLOOKUP(I1416,Mapping!$H$2:$I$215,2,0)</f>
        <v>Post</v>
      </c>
      <c r="K1416" s="127">
        <f>VLOOKUP(I1416,Mapping!$H$2:$J$215,3,0)</f>
        <v>0</v>
      </c>
      <c r="L1416" s="1">
        <v>5228.0739771999997</v>
      </c>
      <c r="M1416" s="4" t="e">
        <v>#N/A</v>
      </c>
    </row>
    <row r="1417" spans="1:13" x14ac:dyDescent="0.35">
      <c r="A1417" s="5" t="s">
        <v>53</v>
      </c>
      <c r="B1417" s="5" t="s">
        <v>660</v>
      </c>
      <c r="C1417" s="5"/>
      <c r="D1417" s="5"/>
      <c r="E1417" s="5" t="s">
        <v>173</v>
      </c>
      <c r="F1417" s="8" t="str">
        <f>VLOOKUP(E1417,Mapping!$A$1:$C$71,3,0)</f>
        <v>Covid Residential</v>
      </c>
      <c r="G1417" s="8" t="str">
        <f>VLOOKUP(E1417,Mapping!$A$2:$B$207,2,0)</f>
        <v>Covid Residential</v>
      </c>
      <c r="H1417" s="1" t="s">
        <v>658</v>
      </c>
      <c r="I1417" s="2">
        <v>44387</v>
      </c>
      <c r="J1417" s="126" t="str">
        <f>VLOOKUP(I1417,Mapping!$H$2:$I$215,2,0)</f>
        <v>Post</v>
      </c>
      <c r="K1417" s="127">
        <f>VLOOKUP(I1417,Mapping!$H$2:$J$215,3,0)</f>
        <v>0</v>
      </c>
      <c r="L1417" s="1">
        <v>5228.0739771999997</v>
      </c>
      <c r="M1417" s="4" t="e">
        <v>#N/A</v>
      </c>
    </row>
    <row r="1418" spans="1:13" x14ac:dyDescent="0.35">
      <c r="A1418" s="5" t="s">
        <v>53</v>
      </c>
      <c r="B1418" s="5" t="s">
        <v>660</v>
      </c>
      <c r="C1418" s="5"/>
      <c r="D1418" s="5"/>
      <c r="E1418" s="5" t="s">
        <v>173</v>
      </c>
      <c r="F1418" s="8" t="str">
        <f>VLOOKUP(E1418,Mapping!$A$1:$C$71,3,0)</f>
        <v>Covid Residential</v>
      </c>
      <c r="G1418" s="8" t="str">
        <f>VLOOKUP(E1418,Mapping!$A$2:$B$207,2,0)</f>
        <v>Covid Residential</v>
      </c>
      <c r="H1418" s="1" t="s">
        <v>658</v>
      </c>
      <c r="I1418" s="2">
        <v>44388</v>
      </c>
      <c r="J1418" s="126" t="str">
        <f>VLOOKUP(I1418,Mapping!$H$2:$I$215,2,0)</f>
        <v>Post</v>
      </c>
      <c r="K1418" s="127">
        <f>VLOOKUP(I1418,Mapping!$H$2:$J$215,3,0)</f>
        <v>0</v>
      </c>
      <c r="L1418" s="1">
        <v>5620.5912569000002</v>
      </c>
      <c r="M1418" s="4" t="e">
        <v>#N/A</v>
      </c>
    </row>
    <row r="1419" spans="1:13" x14ac:dyDescent="0.35">
      <c r="A1419" s="5" t="s">
        <v>53</v>
      </c>
      <c r="B1419" s="5" t="s">
        <v>660</v>
      </c>
      <c r="C1419" s="5"/>
      <c r="D1419" s="5"/>
      <c r="E1419" s="5" t="s">
        <v>173</v>
      </c>
      <c r="F1419" s="8" t="str">
        <f>VLOOKUP(E1419,Mapping!$A$1:$C$71,3,0)</f>
        <v>Covid Residential</v>
      </c>
      <c r="G1419" s="8" t="str">
        <f>VLOOKUP(E1419,Mapping!$A$2:$B$207,2,0)</f>
        <v>Covid Residential</v>
      </c>
      <c r="H1419" s="1" t="s">
        <v>658</v>
      </c>
      <c r="I1419" s="2">
        <v>44389</v>
      </c>
      <c r="J1419" s="126" t="str">
        <f>VLOOKUP(I1419,Mapping!$H$2:$I$215,2,0)</f>
        <v>Post</v>
      </c>
      <c r="K1419" s="127">
        <f>VLOOKUP(I1419,Mapping!$H$2:$J$215,3,0)</f>
        <v>0</v>
      </c>
      <c r="L1419" s="1">
        <v>4705.6325630000001</v>
      </c>
      <c r="M1419" s="4" t="e">
        <v>#N/A</v>
      </c>
    </row>
    <row r="1420" spans="1:13" x14ac:dyDescent="0.35">
      <c r="A1420" s="5" t="s">
        <v>53</v>
      </c>
      <c r="B1420" s="5" t="s">
        <v>660</v>
      </c>
      <c r="C1420" s="5"/>
      <c r="D1420" s="5"/>
      <c r="E1420" s="5" t="s">
        <v>173</v>
      </c>
      <c r="F1420" s="8" t="str">
        <f>VLOOKUP(E1420,Mapping!$A$1:$C$71,3,0)</f>
        <v>Covid Residential</v>
      </c>
      <c r="G1420" s="8" t="str">
        <f>VLOOKUP(E1420,Mapping!$A$2:$B$207,2,0)</f>
        <v>Covid Residential</v>
      </c>
      <c r="H1420" s="1" t="s">
        <v>658</v>
      </c>
      <c r="I1420" s="2">
        <v>44390</v>
      </c>
      <c r="J1420" s="126" t="str">
        <f>VLOOKUP(I1420,Mapping!$H$2:$I$215,2,0)</f>
        <v>Post</v>
      </c>
      <c r="K1420" s="127">
        <f>VLOOKUP(I1420,Mapping!$H$2:$J$215,3,0)</f>
        <v>0</v>
      </c>
      <c r="L1420" s="1">
        <v>4705.6325630000001</v>
      </c>
      <c r="M1420" s="4" t="e">
        <v>#N/A</v>
      </c>
    </row>
    <row r="1421" spans="1:13" x14ac:dyDescent="0.35">
      <c r="A1421" s="5" t="s">
        <v>53</v>
      </c>
      <c r="B1421" s="5" t="s">
        <v>660</v>
      </c>
      <c r="C1421" s="5"/>
      <c r="D1421" s="5"/>
      <c r="E1421" s="5" t="s">
        <v>173</v>
      </c>
      <c r="F1421" s="8" t="str">
        <f>VLOOKUP(E1421,Mapping!$A$1:$C$71,3,0)</f>
        <v>Covid Residential</v>
      </c>
      <c r="G1421" s="8" t="str">
        <f>VLOOKUP(E1421,Mapping!$A$2:$B$207,2,0)</f>
        <v>Covid Residential</v>
      </c>
      <c r="H1421" s="1" t="s">
        <v>658</v>
      </c>
      <c r="I1421" s="2">
        <v>44391</v>
      </c>
      <c r="J1421" s="126" t="str">
        <f>VLOOKUP(I1421,Mapping!$H$2:$I$215,2,0)</f>
        <v>Post</v>
      </c>
      <c r="K1421" s="127">
        <f>VLOOKUP(I1421,Mapping!$H$2:$J$215,3,0)</f>
        <v>0</v>
      </c>
      <c r="L1421" s="1">
        <v>4574.7934697999999</v>
      </c>
      <c r="M1421" s="4" t="e">
        <v>#N/A</v>
      </c>
    </row>
    <row r="1422" spans="1:13" x14ac:dyDescent="0.35">
      <c r="A1422" s="5" t="s">
        <v>53</v>
      </c>
      <c r="B1422" s="5" t="s">
        <v>660</v>
      </c>
      <c r="C1422" s="5"/>
      <c r="D1422" s="5"/>
      <c r="E1422" s="5" t="s">
        <v>173</v>
      </c>
      <c r="F1422" s="8" t="str">
        <f>VLOOKUP(E1422,Mapping!$A$1:$C$71,3,0)</f>
        <v>Covid Residential</v>
      </c>
      <c r="G1422" s="8" t="str">
        <f>VLOOKUP(E1422,Mapping!$A$2:$B$207,2,0)</f>
        <v>Covid Residential</v>
      </c>
      <c r="H1422" s="1" t="s">
        <v>658</v>
      </c>
      <c r="I1422" s="2">
        <v>44392</v>
      </c>
      <c r="J1422" s="126" t="str">
        <f>VLOOKUP(I1422,Mapping!$H$2:$I$215,2,0)</f>
        <v>Post</v>
      </c>
      <c r="K1422" s="127">
        <f>VLOOKUP(I1422,Mapping!$H$2:$J$215,3,0)</f>
        <v>0</v>
      </c>
      <c r="L1422" s="1">
        <v>4443.9543764999999</v>
      </c>
      <c r="M1422" s="4" t="e">
        <v>#N/A</v>
      </c>
    </row>
    <row r="1423" spans="1:13" x14ac:dyDescent="0.35">
      <c r="A1423" s="5" t="s">
        <v>53</v>
      </c>
      <c r="B1423" s="5" t="s">
        <v>660</v>
      </c>
      <c r="C1423" s="5"/>
      <c r="D1423" s="5"/>
      <c r="E1423" s="5" t="s">
        <v>173</v>
      </c>
      <c r="F1423" s="8" t="str">
        <f>VLOOKUP(E1423,Mapping!$A$1:$C$71,3,0)</f>
        <v>Covid Residential</v>
      </c>
      <c r="G1423" s="8" t="str">
        <f>VLOOKUP(E1423,Mapping!$A$2:$B$207,2,0)</f>
        <v>Covid Residential</v>
      </c>
      <c r="H1423" s="1" t="s">
        <v>658</v>
      </c>
      <c r="I1423" s="2">
        <v>44393</v>
      </c>
      <c r="J1423" s="126" t="str">
        <f>VLOOKUP(I1423,Mapping!$H$2:$I$215,2,0)</f>
        <v>Post</v>
      </c>
      <c r="K1423" s="127">
        <f>VLOOKUP(I1423,Mapping!$H$2:$J$215,3,0)</f>
        <v>0</v>
      </c>
      <c r="L1423" s="1">
        <v>4313.1152832999996</v>
      </c>
      <c r="M1423" s="4" t="e">
        <v>#N/A</v>
      </c>
    </row>
    <row r="1424" spans="1:13" x14ac:dyDescent="0.35">
      <c r="A1424" s="5" t="s">
        <v>53</v>
      </c>
      <c r="B1424" s="5" t="s">
        <v>660</v>
      </c>
      <c r="C1424" s="5"/>
      <c r="D1424" s="5"/>
      <c r="E1424" s="5" t="s">
        <v>173</v>
      </c>
      <c r="F1424" s="8" t="str">
        <f>VLOOKUP(E1424,Mapping!$A$1:$C$71,3,0)</f>
        <v>Covid Residential</v>
      </c>
      <c r="G1424" s="8" t="str">
        <f>VLOOKUP(E1424,Mapping!$A$2:$B$207,2,0)</f>
        <v>Covid Residential</v>
      </c>
      <c r="H1424" s="1" t="s">
        <v>658</v>
      </c>
      <c r="I1424" s="2">
        <v>44394</v>
      </c>
      <c r="J1424" s="126" t="str">
        <f>VLOOKUP(I1424,Mapping!$H$2:$I$215,2,0)</f>
        <v>Post</v>
      </c>
      <c r="K1424" s="127">
        <f>VLOOKUP(I1424,Mapping!$H$2:$J$215,3,0)</f>
        <v>0</v>
      </c>
      <c r="L1424" s="1">
        <v>4313.1152832999996</v>
      </c>
      <c r="M1424" s="4" t="e">
        <v>#N/A</v>
      </c>
    </row>
    <row r="1425" spans="1:13" x14ac:dyDescent="0.35">
      <c r="A1425" s="5" t="s">
        <v>53</v>
      </c>
      <c r="B1425" s="5" t="s">
        <v>660</v>
      </c>
      <c r="C1425" s="5"/>
      <c r="D1425" s="5"/>
      <c r="E1425" s="5" t="s">
        <v>173</v>
      </c>
      <c r="F1425" s="8" t="str">
        <f>VLOOKUP(E1425,Mapping!$A$1:$C$71,3,0)</f>
        <v>Covid Residential</v>
      </c>
      <c r="G1425" s="8" t="str">
        <f>VLOOKUP(E1425,Mapping!$A$2:$B$207,2,0)</f>
        <v>Covid Residential</v>
      </c>
      <c r="H1425" s="1" t="s">
        <v>658</v>
      </c>
      <c r="I1425" s="2">
        <v>44395</v>
      </c>
      <c r="J1425" s="126" t="str">
        <f>VLOOKUP(I1425,Mapping!$H$2:$I$215,2,0)</f>
        <v>Post</v>
      </c>
      <c r="K1425" s="127">
        <f>VLOOKUP(I1425,Mapping!$H$2:$J$215,3,0)</f>
        <v>0</v>
      </c>
      <c r="L1425" s="1">
        <v>4182.2761899999996</v>
      </c>
      <c r="M1425" s="4" t="e">
        <v>#N/A</v>
      </c>
    </row>
    <row r="1426" spans="1:13" x14ac:dyDescent="0.35">
      <c r="A1426" s="5" t="s">
        <v>53</v>
      </c>
      <c r="B1426" s="5" t="s">
        <v>660</v>
      </c>
      <c r="C1426" s="5"/>
      <c r="D1426" s="5"/>
      <c r="E1426" s="5" t="s">
        <v>173</v>
      </c>
      <c r="F1426" s="8" t="str">
        <f>VLOOKUP(E1426,Mapping!$A$1:$C$71,3,0)</f>
        <v>Covid Residential</v>
      </c>
      <c r="G1426" s="8" t="str">
        <f>VLOOKUP(E1426,Mapping!$A$2:$B$207,2,0)</f>
        <v>Covid Residential</v>
      </c>
      <c r="H1426" s="1" t="s">
        <v>658</v>
      </c>
      <c r="I1426" s="2">
        <v>44396</v>
      </c>
      <c r="J1426" s="126" t="str">
        <f>VLOOKUP(I1426,Mapping!$H$2:$I$215,2,0)</f>
        <v>Post</v>
      </c>
      <c r="K1426" s="127">
        <f>VLOOKUP(I1426,Mapping!$H$2:$J$215,3,0)</f>
        <v>0</v>
      </c>
      <c r="L1426" s="1">
        <v>4052.3520555</v>
      </c>
      <c r="M1426" s="4" t="e">
        <v>#N/A</v>
      </c>
    </row>
    <row r="1427" spans="1:13" x14ac:dyDescent="0.35">
      <c r="A1427" s="5" t="s">
        <v>53</v>
      </c>
      <c r="B1427" s="5" t="s">
        <v>660</v>
      </c>
      <c r="C1427" s="5"/>
      <c r="D1427" s="5"/>
      <c r="E1427" s="5" t="s">
        <v>173</v>
      </c>
      <c r="F1427" s="8" t="str">
        <f>VLOOKUP(E1427,Mapping!$A$1:$C$71,3,0)</f>
        <v>Covid Residential</v>
      </c>
      <c r="G1427" s="8" t="str">
        <f>VLOOKUP(E1427,Mapping!$A$2:$B$207,2,0)</f>
        <v>Covid Residential</v>
      </c>
      <c r="H1427" s="1" t="s">
        <v>658</v>
      </c>
      <c r="I1427" s="2">
        <v>44397</v>
      </c>
      <c r="J1427" s="126" t="str">
        <f>VLOOKUP(I1427,Mapping!$H$2:$I$215,2,0)</f>
        <v>Post</v>
      </c>
      <c r="K1427" s="127">
        <f>VLOOKUP(I1427,Mapping!$H$2:$J$215,3,0)</f>
        <v>0</v>
      </c>
      <c r="L1427" s="1">
        <v>3921.5129622999998</v>
      </c>
      <c r="M1427" s="4" t="e">
        <v>#N/A</v>
      </c>
    </row>
    <row r="1428" spans="1:13" x14ac:dyDescent="0.35">
      <c r="A1428" s="5" t="s">
        <v>53</v>
      </c>
      <c r="B1428" s="5" t="s">
        <v>660</v>
      </c>
      <c r="C1428" s="5"/>
      <c r="D1428" s="5"/>
      <c r="E1428" s="5" t="s">
        <v>173</v>
      </c>
      <c r="F1428" s="8" t="str">
        <f>VLOOKUP(E1428,Mapping!$A$1:$C$71,3,0)</f>
        <v>Covid Residential</v>
      </c>
      <c r="G1428" s="8" t="str">
        <f>VLOOKUP(E1428,Mapping!$A$2:$B$207,2,0)</f>
        <v>Covid Residential</v>
      </c>
      <c r="H1428" s="1" t="s">
        <v>658</v>
      </c>
      <c r="I1428" s="2">
        <v>44398</v>
      </c>
      <c r="J1428" s="126" t="str">
        <f>VLOOKUP(I1428,Mapping!$H$2:$I$215,2,0)</f>
        <v>Post</v>
      </c>
      <c r="K1428" s="127">
        <f>VLOOKUP(I1428,Mapping!$H$2:$J$215,3,0)</f>
        <v>0</v>
      </c>
      <c r="L1428" s="1">
        <v>3921.5129622999998</v>
      </c>
      <c r="M1428" s="4" t="e">
        <v>#N/A</v>
      </c>
    </row>
    <row r="1429" spans="1:13" x14ac:dyDescent="0.35">
      <c r="A1429" s="5" t="s">
        <v>53</v>
      </c>
      <c r="B1429" s="5" t="s">
        <v>660</v>
      </c>
      <c r="C1429" s="5"/>
      <c r="D1429" s="5"/>
      <c r="E1429" s="5" t="s">
        <v>173</v>
      </c>
      <c r="F1429" s="8" t="str">
        <f>VLOOKUP(E1429,Mapping!$A$1:$C$71,3,0)</f>
        <v>Covid Residential</v>
      </c>
      <c r="G1429" s="8" t="str">
        <f>VLOOKUP(E1429,Mapping!$A$2:$B$207,2,0)</f>
        <v>Covid Residential</v>
      </c>
      <c r="H1429" s="1" t="s">
        <v>658</v>
      </c>
      <c r="I1429" s="2">
        <v>44399</v>
      </c>
      <c r="J1429" s="126" t="str">
        <f>VLOOKUP(I1429,Mapping!$H$2:$I$215,2,0)</f>
        <v>Post</v>
      </c>
      <c r="K1429" s="127">
        <f>VLOOKUP(I1429,Mapping!$H$2:$J$215,3,0)</f>
        <v>0</v>
      </c>
      <c r="L1429" s="1">
        <v>3921.5129622999998</v>
      </c>
      <c r="M1429" s="4" t="e">
        <v>#N/A</v>
      </c>
    </row>
    <row r="1430" spans="1:13" x14ac:dyDescent="0.35">
      <c r="A1430" s="5" t="s">
        <v>53</v>
      </c>
      <c r="B1430" s="5" t="s">
        <v>660</v>
      </c>
      <c r="C1430" s="5"/>
      <c r="D1430" s="5"/>
      <c r="E1430" s="5" t="s">
        <v>173</v>
      </c>
      <c r="F1430" s="8" t="str">
        <f>VLOOKUP(E1430,Mapping!$A$1:$C$71,3,0)</f>
        <v>Covid Residential</v>
      </c>
      <c r="G1430" s="8" t="str">
        <f>VLOOKUP(E1430,Mapping!$A$2:$B$207,2,0)</f>
        <v>Covid Residential</v>
      </c>
      <c r="H1430" s="1" t="s">
        <v>658</v>
      </c>
      <c r="I1430" s="2">
        <v>44400</v>
      </c>
      <c r="J1430" s="126" t="str">
        <f>VLOOKUP(I1430,Mapping!$H$2:$I$215,2,0)</f>
        <v>Post</v>
      </c>
      <c r="K1430" s="127">
        <f>VLOOKUP(I1430,Mapping!$H$2:$J$215,3,0)</f>
        <v>0</v>
      </c>
      <c r="L1430" s="1">
        <v>3921.5129622999998</v>
      </c>
      <c r="M1430" s="4" t="e">
        <v>#N/A</v>
      </c>
    </row>
    <row r="1431" spans="1:13" x14ac:dyDescent="0.35">
      <c r="A1431" s="5" t="s">
        <v>53</v>
      </c>
      <c r="B1431" s="5" t="s">
        <v>660</v>
      </c>
      <c r="C1431" s="5"/>
      <c r="D1431" s="5"/>
      <c r="E1431" s="5" t="s">
        <v>173</v>
      </c>
      <c r="F1431" s="8" t="str">
        <f>VLOOKUP(E1431,Mapping!$A$1:$C$71,3,0)</f>
        <v>Covid Residential</v>
      </c>
      <c r="G1431" s="8" t="str">
        <f>VLOOKUP(E1431,Mapping!$A$2:$B$207,2,0)</f>
        <v>Covid Residential</v>
      </c>
      <c r="H1431" s="1" t="s">
        <v>658</v>
      </c>
      <c r="I1431" s="2">
        <v>44401</v>
      </c>
      <c r="J1431" s="126" t="str">
        <f>VLOOKUP(I1431,Mapping!$H$2:$I$215,2,0)</f>
        <v>Post</v>
      </c>
      <c r="K1431" s="127">
        <f>VLOOKUP(I1431,Mapping!$H$2:$J$215,3,0)</f>
        <v>0</v>
      </c>
      <c r="L1431" s="1">
        <v>3921.5129622999998</v>
      </c>
      <c r="M1431" s="4" t="e">
        <v>#N/A</v>
      </c>
    </row>
    <row r="1432" spans="1:13" x14ac:dyDescent="0.35">
      <c r="A1432" s="5" t="s">
        <v>53</v>
      </c>
      <c r="B1432" s="5" t="s">
        <v>660</v>
      </c>
      <c r="C1432" s="5"/>
      <c r="D1432" s="5"/>
      <c r="E1432" s="5" t="s">
        <v>173</v>
      </c>
      <c r="F1432" s="8" t="str">
        <f>VLOOKUP(E1432,Mapping!$A$1:$C$71,3,0)</f>
        <v>Covid Residential</v>
      </c>
      <c r="G1432" s="8" t="str">
        <f>VLOOKUP(E1432,Mapping!$A$2:$B$207,2,0)</f>
        <v>Covid Residential</v>
      </c>
      <c r="H1432" s="1" t="s">
        <v>658</v>
      </c>
      <c r="I1432" s="2">
        <v>44402</v>
      </c>
      <c r="J1432" s="126" t="str">
        <f>VLOOKUP(I1432,Mapping!$H$2:$I$215,2,0)</f>
        <v>Post</v>
      </c>
      <c r="K1432" s="127">
        <f>VLOOKUP(I1432,Mapping!$H$2:$J$215,3,0)</f>
        <v>0</v>
      </c>
      <c r="L1432" s="1">
        <v>3921.5129622999998</v>
      </c>
      <c r="M1432" s="4" t="e">
        <v>#N/A</v>
      </c>
    </row>
    <row r="1433" spans="1:13" x14ac:dyDescent="0.35">
      <c r="A1433" s="5" t="s">
        <v>53</v>
      </c>
      <c r="B1433" s="5" t="s">
        <v>660</v>
      </c>
      <c r="C1433" s="5"/>
      <c r="D1433" s="5"/>
      <c r="E1433" s="5" t="s">
        <v>173</v>
      </c>
      <c r="F1433" s="8" t="str">
        <f>VLOOKUP(E1433,Mapping!$A$1:$C$71,3,0)</f>
        <v>Covid Residential</v>
      </c>
      <c r="G1433" s="8" t="str">
        <f>VLOOKUP(E1433,Mapping!$A$2:$B$207,2,0)</f>
        <v>Covid Residential</v>
      </c>
      <c r="H1433" s="1" t="s">
        <v>658</v>
      </c>
      <c r="I1433" s="2">
        <v>44403</v>
      </c>
      <c r="J1433" s="126" t="str">
        <f>VLOOKUP(I1433,Mapping!$H$2:$I$215,2,0)</f>
        <v>Post</v>
      </c>
      <c r="K1433" s="127">
        <f>VLOOKUP(I1433,Mapping!$H$2:$J$215,3,0)</f>
        <v>0</v>
      </c>
      <c r="L1433" s="1">
        <v>3921.5129622999998</v>
      </c>
      <c r="M1433" s="4" t="e">
        <v>#N/A</v>
      </c>
    </row>
    <row r="1434" spans="1:13" x14ac:dyDescent="0.35">
      <c r="A1434" s="5" t="s">
        <v>53</v>
      </c>
      <c r="B1434" s="5" t="s">
        <v>660</v>
      </c>
      <c r="C1434" s="5"/>
      <c r="D1434" s="5"/>
      <c r="E1434" s="5" t="s">
        <v>173</v>
      </c>
      <c r="F1434" s="8" t="str">
        <f>VLOOKUP(E1434,Mapping!$A$1:$C$71,3,0)</f>
        <v>Covid Residential</v>
      </c>
      <c r="G1434" s="8" t="str">
        <f>VLOOKUP(E1434,Mapping!$A$2:$B$207,2,0)</f>
        <v>Covid Residential</v>
      </c>
      <c r="H1434" s="1" t="s">
        <v>658</v>
      </c>
      <c r="I1434" s="2">
        <v>44404</v>
      </c>
      <c r="J1434" s="126" t="str">
        <f>VLOOKUP(I1434,Mapping!$H$2:$I$215,2,0)</f>
        <v>Post</v>
      </c>
      <c r="K1434" s="127">
        <f>VLOOKUP(I1434,Mapping!$H$2:$J$215,3,0)</f>
        <v>0</v>
      </c>
      <c r="L1434" s="1">
        <v>4052.3520555</v>
      </c>
      <c r="M1434" s="4" t="e">
        <v>#N/A</v>
      </c>
    </row>
    <row r="1435" spans="1:13" x14ac:dyDescent="0.35">
      <c r="A1435" s="5" t="s">
        <v>53</v>
      </c>
      <c r="B1435" s="5" t="s">
        <v>660</v>
      </c>
      <c r="C1435" s="5"/>
      <c r="D1435" s="5"/>
      <c r="E1435" s="5" t="s">
        <v>173</v>
      </c>
      <c r="F1435" s="8" t="str">
        <f>VLOOKUP(E1435,Mapping!$A$1:$C$71,3,0)</f>
        <v>Covid Residential</v>
      </c>
      <c r="G1435" s="8" t="str">
        <f>VLOOKUP(E1435,Mapping!$A$2:$B$207,2,0)</f>
        <v>Covid Residential</v>
      </c>
      <c r="H1435" s="1" t="s">
        <v>658</v>
      </c>
      <c r="I1435" s="2">
        <v>44405</v>
      </c>
      <c r="J1435" s="126" t="str">
        <f>VLOOKUP(I1435,Mapping!$H$2:$I$215,2,0)</f>
        <v>Post</v>
      </c>
      <c r="K1435" s="127">
        <f>VLOOKUP(I1435,Mapping!$H$2:$J$215,3,0)</f>
        <v>0</v>
      </c>
      <c r="L1435" s="1">
        <v>4052.3520555</v>
      </c>
      <c r="M1435" s="4" t="e">
        <v>#N/A</v>
      </c>
    </row>
    <row r="1436" spans="1:13" x14ac:dyDescent="0.35">
      <c r="A1436" s="5" t="s">
        <v>53</v>
      </c>
      <c r="B1436" s="5" t="s">
        <v>660</v>
      </c>
      <c r="C1436" s="5"/>
      <c r="D1436" s="5"/>
      <c r="E1436" s="5" t="s">
        <v>173</v>
      </c>
      <c r="F1436" s="8" t="str">
        <f>VLOOKUP(E1436,Mapping!$A$1:$C$71,3,0)</f>
        <v>Covid Residential</v>
      </c>
      <c r="G1436" s="8" t="str">
        <f>VLOOKUP(E1436,Mapping!$A$2:$B$207,2,0)</f>
        <v>Covid Residential</v>
      </c>
      <c r="H1436" s="1" t="s">
        <v>658</v>
      </c>
      <c r="I1436" s="2">
        <v>44406</v>
      </c>
      <c r="J1436" s="126" t="str">
        <f>VLOOKUP(I1436,Mapping!$H$2:$I$215,2,0)</f>
        <v>Post</v>
      </c>
      <c r="K1436" s="127">
        <f>VLOOKUP(I1436,Mapping!$H$2:$J$215,3,0)</f>
        <v>0</v>
      </c>
      <c r="L1436" s="1">
        <v>4182.2761899999996</v>
      </c>
      <c r="M1436" s="4" t="e">
        <v>#N/A</v>
      </c>
    </row>
    <row r="1437" spans="1:13" x14ac:dyDescent="0.35">
      <c r="A1437" s="5" t="s">
        <v>53</v>
      </c>
      <c r="B1437" s="5" t="s">
        <v>660</v>
      </c>
      <c r="C1437" s="5"/>
      <c r="D1437" s="5"/>
      <c r="E1437" s="5" t="s">
        <v>173</v>
      </c>
      <c r="F1437" s="8" t="str">
        <f>VLOOKUP(E1437,Mapping!$A$1:$C$71,3,0)</f>
        <v>Covid Residential</v>
      </c>
      <c r="G1437" s="8" t="str">
        <f>VLOOKUP(E1437,Mapping!$A$2:$B$207,2,0)</f>
        <v>Covid Residential</v>
      </c>
      <c r="H1437" s="1" t="s">
        <v>658</v>
      </c>
      <c r="I1437" s="2">
        <v>44407</v>
      </c>
      <c r="J1437" s="126" t="str">
        <f>VLOOKUP(I1437,Mapping!$H$2:$I$215,2,0)</f>
        <v>Post</v>
      </c>
      <c r="K1437" s="127">
        <f>VLOOKUP(I1437,Mapping!$H$2:$J$215,3,0)</f>
        <v>0</v>
      </c>
      <c r="L1437" s="1">
        <v>4182.2761899999996</v>
      </c>
      <c r="M1437" s="4" t="e">
        <v>#N/A</v>
      </c>
    </row>
    <row r="1438" spans="1:13" x14ac:dyDescent="0.35">
      <c r="A1438" s="5" t="s">
        <v>53</v>
      </c>
      <c r="B1438" s="5" t="s">
        <v>660</v>
      </c>
      <c r="C1438" s="5"/>
      <c r="D1438" s="5"/>
      <c r="E1438" s="5" t="s">
        <v>173</v>
      </c>
      <c r="F1438" s="8" t="str">
        <f>VLOOKUP(E1438,Mapping!$A$1:$C$71,3,0)</f>
        <v>Covid Residential</v>
      </c>
      <c r="G1438" s="8" t="str">
        <f>VLOOKUP(E1438,Mapping!$A$2:$B$207,2,0)</f>
        <v>Covid Residential</v>
      </c>
      <c r="H1438" s="1" t="s">
        <v>658</v>
      </c>
      <c r="I1438" s="2">
        <v>44408</v>
      </c>
      <c r="J1438" s="126" t="str">
        <f>VLOOKUP(I1438,Mapping!$H$2:$I$215,2,0)</f>
        <v>Post</v>
      </c>
      <c r="K1438" s="127">
        <f>VLOOKUP(I1438,Mapping!$H$2:$J$215,3,0)</f>
        <v>0</v>
      </c>
      <c r="L1438" s="1">
        <v>4182.2761899999996</v>
      </c>
      <c r="M1438" s="4" t="e">
        <v>#N/A</v>
      </c>
    </row>
    <row r="1439" spans="1:13" x14ac:dyDescent="0.35">
      <c r="A1439" s="5" t="s">
        <v>53</v>
      </c>
      <c r="B1439" s="5" t="s">
        <v>660</v>
      </c>
      <c r="C1439" s="5"/>
      <c r="D1439" s="5"/>
      <c r="E1439" s="5" t="s">
        <v>173</v>
      </c>
      <c r="F1439" s="8" t="str">
        <f>VLOOKUP(E1439,Mapping!$A$1:$C$71,3,0)</f>
        <v>Covid Residential</v>
      </c>
      <c r="G1439" s="8" t="str">
        <f>VLOOKUP(E1439,Mapping!$A$2:$B$207,2,0)</f>
        <v>Covid Residential</v>
      </c>
      <c r="H1439" s="1" t="s">
        <v>658</v>
      </c>
      <c r="I1439" s="2">
        <v>44409</v>
      </c>
      <c r="J1439" s="126" t="str">
        <f>VLOOKUP(I1439,Mapping!$H$2:$I$215,2,0)</f>
        <v>Post</v>
      </c>
      <c r="K1439" s="127">
        <f>VLOOKUP(I1439,Mapping!$H$2:$J$215,3,0)</f>
        <v>0</v>
      </c>
      <c r="L1439" s="1">
        <v>4182.2761899999996</v>
      </c>
      <c r="M1439" s="4" t="e">
        <v>#N/A</v>
      </c>
    </row>
    <row r="1440" spans="1:13" x14ac:dyDescent="0.35">
      <c r="A1440" s="5" t="s">
        <v>53</v>
      </c>
      <c r="B1440" s="5" t="s">
        <v>660</v>
      </c>
      <c r="C1440" s="5"/>
      <c r="D1440" s="5"/>
      <c r="E1440" s="5" t="s">
        <v>173</v>
      </c>
      <c r="F1440" s="8" t="str">
        <f>VLOOKUP(E1440,Mapping!$A$1:$C$71,3,0)</f>
        <v>Covid Residential</v>
      </c>
      <c r="G1440" s="8" t="str">
        <f>VLOOKUP(E1440,Mapping!$A$2:$B$207,2,0)</f>
        <v>Covid Residential</v>
      </c>
      <c r="H1440" s="1" t="s">
        <v>658</v>
      </c>
      <c r="I1440" s="2">
        <v>44410</v>
      </c>
      <c r="J1440" s="126" t="str">
        <f>VLOOKUP(I1440,Mapping!$H$2:$I$215,2,0)</f>
        <v>Post</v>
      </c>
      <c r="K1440" s="127">
        <f>VLOOKUP(I1440,Mapping!$H$2:$J$215,3,0)</f>
        <v>0</v>
      </c>
      <c r="L1440" s="1">
        <v>4182.2761899999996</v>
      </c>
      <c r="M1440" s="4" t="e">
        <v>#N/A</v>
      </c>
    </row>
    <row r="1441" spans="1:13" x14ac:dyDescent="0.35">
      <c r="A1441" s="5" t="s">
        <v>53</v>
      </c>
      <c r="B1441" s="5" t="s">
        <v>660</v>
      </c>
      <c r="C1441" s="5"/>
      <c r="D1441" s="5"/>
      <c r="E1441" s="5" t="s">
        <v>173</v>
      </c>
      <c r="F1441" s="8" t="str">
        <f>VLOOKUP(E1441,Mapping!$A$1:$C$71,3,0)</f>
        <v>Covid Residential</v>
      </c>
      <c r="G1441" s="8" t="str">
        <f>VLOOKUP(E1441,Mapping!$A$2:$B$207,2,0)</f>
        <v>Covid Residential</v>
      </c>
      <c r="H1441" s="1" t="s">
        <v>658</v>
      </c>
      <c r="I1441" s="2">
        <v>44411</v>
      </c>
      <c r="J1441" s="126" t="str">
        <f>VLOOKUP(I1441,Mapping!$H$2:$I$215,2,0)</f>
        <v>Post</v>
      </c>
      <c r="K1441" s="127">
        <f>VLOOKUP(I1441,Mapping!$H$2:$J$215,3,0)</f>
        <v>0</v>
      </c>
      <c r="L1441" s="1">
        <v>4052.3520555</v>
      </c>
      <c r="M1441" s="4" t="e">
        <v>#N/A</v>
      </c>
    </row>
    <row r="1442" spans="1:13" x14ac:dyDescent="0.35">
      <c r="A1442" s="5" t="s">
        <v>53</v>
      </c>
      <c r="B1442" s="5" t="s">
        <v>660</v>
      </c>
      <c r="C1442" s="5"/>
      <c r="D1442" s="5"/>
      <c r="E1442" s="5" t="s">
        <v>173</v>
      </c>
      <c r="F1442" s="8" t="str">
        <f>VLOOKUP(E1442,Mapping!$A$1:$C$71,3,0)</f>
        <v>Covid Residential</v>
      </c>
      <c r="G1442" s="8" t="str">
        <f>VLOOKUP(E1442,Mapping!$A$2:$B$207,2,0)</f>
        <v>Covid Residential</v>
      </c>
      <c r="H1442" s="1" t="s">
        <v>658</v>
      </c>
      <c r="I1442" s="2">
        <v>44412</v>
      </c>
      <c r="J1442" s="126" t="str">
        <f>VLOOKUP(I1442,Mapping!$H$2:$I$215,2,0)</f>
        <v>Post</v>
      </c>
      <c r="K1442" s="127">
        <f>VLOOKUP(I1442,Mapping!$H$2:$J$215,3,0)</f>
        <v>0</v>
      </c>
      <c r="L1442" s="1">
        <v>4052.3520555</v>
      </c>
      <c r="M1442" s="4" t="e">
        <v>#N/A</v>
      </c>
    </row>
    <row r="1443" spans="1:13" x14ac:dyDescent="0.35">
      <c r="A1443" s="5" t="s">
        <v>53</v>
      </c>
      <c r="B1443" s="5" t="s">
        <v>660</v>
      </c>
      <c r="C1443" s="5"/>
      <c r="D1443" s="5"/>
      <c r="E1443" s="5" t="s">
        <v>173</v>
      </c>
      <c r="F1443" s="8" t="str">
        <f>VLOOKUP(E1443,Mapping!$A$1:$C$71,3,0)</f>
        <v>Covid Residential</v>
      </c>
      <c r="G1443" s="8" t="str">
        <f>VLOOKUP(E1443,Mapping!$A$2:$B$207,2,0)</f>
        <v>Covid Residential</v>
      </c>
      <c r="H1443" s="1" t="s">
        <v>658</v>
      </c>
      <c r="I1443" s="2">
        <v>44413</v>
      </c>
      <c r="J1443" s="126" t="str">
        <f>VLOOKUP(I1443,Mapping!$H$2:$I$215,2,0)</f>
        <v>Post</v>
      </c>
      <c r="K1443" s="127">
        <f>VLOOKUP(I1443,Mapping!$H$2:$J$215,3,0)</f>
        <v>0</v>
      </c>
      <c r="L1443" s="1">
        <v>3921.5129622999998</v>
      </c>
      <c r="M1443" s="4" t="e">
        <v>#N/A</v>
      </c>
    </row>
    <row r="1444" spans="1:13" x14ac:dyDescent="0.35">
      <c r="A1444" s="5" t="s">
        <v>53</v>
      </c>
      <c r="B1444" s="5" t="s">
        <v>660</v>
      </c>
      <c r="C1444" s="5"/>
      <c r="D1444" s="5"/>
      <c r="E1444" s="5" t="s">
        <v>173</v>
      </c>
      <c r="F1444" s="8" t="str">
        <f>VLOOKUP(E1444,Mapping!$A$1:$C$71,3,0)</f>
        <v>Covid Residential</v>
      </c>
      <c r="G1444" s="8" t="str">
        <f>VLOOKUP(E1444,Mapping!$A$2:$B$207,2,0)</f>
        <v>Covid Residential</v>
      </c>
      <c r="H1444" s="1" t="s">
        <v>658</v>
      </c>
      <c r="I1444" s="2">
        <v>44414</v>
      </c>
      <c r="J1444" s="126" t="str">
        <f>VLOOKUP(I1444,Mapping!$H$2:$I$215,2,0)</f>
        <v>Post</v>
      </c>
      <c r="K1444" s="127">
        <f>VLOOKUP(I1444,Mapping!$H$2:$J$215,3,0)</f>
        <v>0</v>
      </c>
      <c r="L1444" s="1">
        <v>3921.5129622999998</v>
      </c>
      <c r="M1444" s="4" t="e">
        <v>#N/A</v>
      </c>
    </row>
    <row r="1445" spans="1:13" x14ac:dyDescent="0.35">
      <c r="A1445" s="5" t="s">
        <v>53</v>
      </c>
      <c r="B1445" s="5" t="s">
        <v>660</v>
      </c>
      <c r="C1445" s="5"/>
      <c r="D1445" s="5"/>
      <c r="E1445" s="5" t="s">
        <v>173</v>
      </c>
      <c r="F1445" s="8" t="str">
        <f>VLOOKUP(E1445,Mapping!$A$1:$C$71,3,0)</f>
        <v>Covid Residential</v>
      </c>
      <c r="G1445" s="8" t="str">
        <f>VLOOKUP(E1445,Mapping!$A$2:$B$207,2,0)</f>
        <v>Covid Residential</v>
      </c>
      <c r="H1445" s="1" t="s">
        <v>658</v>
      </c>
      <c r="I1445" s="2">
        <v>44415</v>
      </c>
      <c r="J1445" s="126" t="str">
        <f>VLOOKUP(I1445,Mapping!$H$2:$I$215,2,0)</f>
        <v>Post</v>
      </c>
      <c r="K1445" s="127">
        <f>VLOOKUP(I1445,Mapping!$H$2:$J$215,3,0)</f>
        <v>0</v>
      </c>
      <c r="L1445" s="1">
        <v>4052.3520555</v>
      </c>
      <c r="M1445" s="4" t="e">
        <v>#N/A</v>
      </c>
    </row>
    <row r="1446" spans="1:13" x14ac:dyDescent="0.35">
      <c r="A1446" s="5" t="s">
        <v>53</v>
      </c>
      <c r="B1446" s="5" t="s">
        <v>660</v>
      </c>
      <c r="C1446" s="5"/>
      <c r="D1446" s="5"/>
      <c r="E1446" s="5" t="s">
        <v>173</v>
      </c>
      <c r="F1446" s="8" t="str">
        <f>VLOOKUP(E1446,Mapping!$A$1:$C$71,3,0)</f>
        <v>Covid Residential</v>
      </c>
      <c r="G1446" s="8" t="str">
        <f>VLOOKUP(E1446,Mapping!$A$2:$B$207,2,0)</f>
        <v>Covid Residential</v>
      </c>
      <c r="H1446" s="1" t="s">
        <v>658</v>
      </c>
      <c r="I1446" s="2">
        <v>44416</v>
      </c>
      <c r="J1446" s="126" t="str">
        <f>VLOOKUP(I1446,Mapping!$H$2:$I$215,2,0)</f>
        <v>Post</v>
      </c>
      <c r="K1446" s="127">
        <f>VLOOKUP(I1446,Mapping!$H$2:$J$215,3,0)</f>
        <v>0</v>
      </c>
      <c r="L1446" s="1">
        <v>4052.3520555</v>
      </c>
      <c r="M1446" s="4" t="e">
        <v>#N/A</v>
      </c>
    </row>
    <row r="1447" spans="1:13" x14ac:dyDescent="0.35">
      <c r="A1447" s="5" t="s">
        <v>53</v>
      </c>
      <c r="B1447" s="5" t="s">
        <v>660</v>
      </c>
      <c r="C1447" s="5"/>
      <c r="D1447" s="5"/>
      <c r="E1447" s="5" t="s">
        <v>173</v>
      </c>
      <c r="F1447" s="8" t="str">
        <f>VLOOKUP(E1447,Mapping!$A$1:$C$71,3,0)</f>
        <v>Covid Residential</v>
      </c>
      <c r="G1447" s="8" t="str">
        <f>VLOOKUP(E1447,Mapping!$A$2:$B$207,2,0)</f>
        <v>Covid Residential</v>
      </c>
      <c r="H1447" s="1" t="s">
        <v>658</v>
      </c>
      <c r="I1447" s="2">
        <v>44417</v>
      </c>
      <c r="J1447" s="126" t="str">
        <f>VLOOKUP(I1447,Mapping!$H$2:$I$215,2,0)</f>
        <v>Post</v>
      </c>
      <c r="K1447" s="127">
        <f>VLOOKUP(I1447,Mapping!$H$2:$J$215,3,0)</f>
        <v>0</v>
      </c>
      <c r="L1447" s="1">
        <v>4182.2761899999996</v>
      </c>
      <c r="M1447" s="4" t="e">
        <v>#N/A</v>
      </c>
    </row>
    <row r="1448" spans="1:13" x14ac:dyDescent="0.35">
      <c r="A1448" s="5" t="s">
        <v>53</v>
      </c>
      <c r="B1448" s="5" t="s">
        <v>660</v>
      </c>
      <c r="C1448" s="5"/>
      <c r="D1448" s="5"/>
      <c r="E1448" s="5" t="s">
        <v>173</v>
      </c>
      <c r="F1448" s="8" t="str">
        <f>VLOOKUP(E1448,Mapping!$A$1:$C$71,3,0)</f>
        <v>Covid Residential</v>
      </c>
      <c r="G1448" s="8" t="str">
        <f>VLOOKUP(E1448,Mapping!$A$2:$B$207,2,0)</f>
        <v>Covid Residential</v>
      </c>
      <c r="H1448" s="1" t="s">
        <v>658</v>
      </c>
      <c r="I1448" s="2">
        <v>44418</v>
      </c>
      <c r="J1448" s="126" t="str">
        <f>VLOOKUP(I1448,Mapping!$H$2:$I$215,2,0)</f>
        <v>Post</v>
      </c>
      <c r="K1448" s="127">
        <f>VLOOKUP(I1448,Mapping!$H$2:$J$215,3,0)</f>
        <v>0</v>
      </c>
      <c r="L1448" s="1">
        <v>4313.1152832999996</v>
      </c>
      <c r="M1448" s="4" t="e">
        <v>#N/A</v>
      </c>
    </row>
    <row r="1449" spans="1:13" x14ac:dyDescent="0.35">
      <c r="A1449" s="5" t="s">
        <v>53</v>
      </c>
      <c r="B1449" s="5" t="s">
        <v>660</v>
      </c>
      <c r="C1449" s="5"/>
      <c r="D1449" s="5"/>
      <c r="E1449" s="5" t="s">
        <v>173</v>
      </c>
      <c r="F1449" s="8" t="str">
        <f>VLOOKUP(E1449,Mapping!$A$1:$C$71,3,0)</f>
        <v>Covid Residential</v>
      </c>
      <c r="G1449" s="8" t="str">
        <f>VLOOKUP(E1449,Mapping!$A$2:$B$207,2,0)</f>
        <v>Covid Residential</v>
      </c>
      <c r="H1449" s="1" t="s">
        <v>658</v>
      </c>
      <c r="I1449" s="2">
        <v>44419</v>
      </c>
      <c r="J1449" s="126" t="str">
        <f>VLOOKUP(I1449,Mapping!$H$2:$I$215,2,0)</f>
        <v>Post</v>
      </c>
      <c r="K1449" s="127">
        <f>VLOOKUP(I1449,Mapping!$H$2:$J$215,3,0)</f>
        <v>0</v>
      </c>
      <c r="L1449" s="1">
        <v>4313.1152832999996</v>
      </c>
      <c r="M1449" s="4" t="e">
        <v>#N/A</v>
      </c>
    </row>
    <row r="1450" spans="1:13" x14ac:dyDescent="0.35">
      <c r="A1450" s="5" t="s">
        <v>53</v>
      </c>
      <c r="B1450" s="5" t="s">
        <v>660</v>
      </c>
      <c r="C1450" s="5"/>
      <c r="D1450" s="5"/>
      <c r="E1450" s="5" t="s">
        <v>173</v>
      </c>
      <c r="F1450" s="8" t="str">
        <f>VLOOKUP(E1450,Mapping!$A$1:$C$71,3,0)</f>
        <v>Covid Residential</v>
      </c>
      <c r="G1450" s="8" t="str">
        <f>VLOOKUP(E1450,Mapping!$A$2:$B$207,2,0)</f>
        <v>Covid Residential</v>
      </c>
      <c r="H1450" s="1" t="s">
        <v>658</v>
      </c>
      <c r="I1450" s="2">
        <v>44420</v>
      </c>
      <c r="J1450" s="126" t="str">
        <f>VLOOKUP(I1450,Mapping!$H$2:$I$215,2,0)</f>
        <v>Post</v>
      </c>
      <c r="K1450" s="127">
        <f>VLOOKUP(I1450,Mapping!$H$2:$J$215,3,0)</f>
        <v>0</v>
      </c>
      <c r="L1450" s="1">
        <v>4313.1152832999996</v>
      </c>
      <c r="M1450" s="4" t="e">
        <v>#N/A</v>
      </c>
    </row>
    <row r="1451" spans="1:13" x14ac:dyDescent="0.35">
      <c r="A1451" s="5" t="s">
        <v>53</v>
      </c>
      <c r="B1451" s="5" t="s">
        <v>660</v>
      </c>
      <c r="C1451" s="5"/>
      <c r="D1451" s="5"/>
      <c r="E1451" s="5" t="s">
        <v>173</v>
      </c>
      <c r="F1451" s="8" t="str">
        <f>VLOOKUP(E1451,Mapping!$A$1:$C$71,3,0)</f>
        <v>Covid Residential</v>
      </c>
      <c r="G1451" s="8" t="str">
        <f>VLOOKUP(E1451,Mapping!$A$2:$B$207,2,0)</f>
        <v>Covid Residential</v>
      </c>
      <c r="H1451" s="1" t="s">
        <v>658</v>
      </c>
      <c r="I1451" s="2">
        <v>44421</v>
      </c>
      <c r="J1451" s="126" t="str">
        <f>VLOOKUP(I1451,Mapping!$H$2:$I$215,2,0)</f>
        <v>Post</v>
      </c>
      <c r="K1451" s="127">
        <f>VLOOKUP(I1451,Mapping!$H$2:$J$215,3,0)</f>
        <v>0</v>
      </c>
      <c r="L1451" s="1">
        <v>4313.1152832999996</v>
      </c>
      <c r="M1451" s="4" t="e">
        <v>#N/A</v>
      </c>
    </row>
    <row r="1452" spans="1:13" x14ac:dyDescent="0.35">
      <c r="A1452" s="5" t="s">
        <v>53</v>
      </c>
      <c r="B1452" s="5" t="s">
        <v>660</v>
      </c>
      <c r="C1452" s="5"/>
      <c r="D1452" s="5"/>
      <c r="E1452" s="5" t="s">
        <v>173</v>
      </c>
      <c r="F1452" s="8" t="str">
        <f>VLOOKUP(E1452,Mapping!$A$1:$C$71,3,0)</f>
        <v>Covid Residential</v>
      </c>
      <c r="G1452" s="8" t="str">
        <f>VLOOKUP(E1452,Mapping!$A$2:$B$207,2,0)</f>
        <v>Covid Residential</v>
      </c>
      <c r="H1452" s="1" t="s">
        <v>658</v>
      </c>
      <c r="I1452" s="2">
        <v>44422</v>
      </c>
      <c r="J1452" s="126" t="str">
        <f>VLOOKUP(I1452,Mapping!$H$2:$I$215,2,0)</f>
        <v>Post</v>
      </c>
      <c r="K1452" s="127">
        <f>VLOOKUP(I1452,Mapping!$H$2:$J$215,3,0)</f>
        <v>0</v>
      </c>
      <c r="L1452" s="1">
        <v>4313.1152832999996</v>
      </c>
      <c r="M1452" s="4" t="e">
        <v>#N/A</v>
      </c>
    </row>
    <row r="1453" spans="1:13" x14ac:dyDescent="0.35">
      <c r="A1453" s="5" t="s">
        <v>53</v>
      </c>
      <c r="B1453" s="5" t="s">
        <v>660</v>
      </c>
      <c r="C1453" s="5"/>
      <c r="D1453" s="5"/>
      <c r="E1453" s="5" t="s">
        <v>173</v>
      </c>
      <c r="F1453" s="8" t="str">
        <f>VLOOKUP(E1453,Mapping!$A$1:$C$71,3,0)</f>
        <v>Covid Residential</v>
      </c>
      <c r="G1453" s="8" t="str">
        <f>VLOOKUP(E1453,Mapping!$A$2:$B$207,2,0)</f>
        <v>Covid Residential</v>
      </c>
      <c r="H1453" s="1" t="s">
        <v>658</v>
      </c>
      <c r="I1453" s="2">
        <v>44423</v>
      </c>
      <c r="J1453" s="126" t="str">
        <f>VLOOKUP(I1453,Mapping!$H$2:$I$215,2,0)</f>
        <v>Post</v>
      </c>
      <c r="K1453" s="127">
        <f>VLOOKUP(I1453,Mapping!$H$2:$J$215,3,0)</f>
        <v>0</v>
      </c>
      <c r="L1453" s="1">
        <v>4313.1152832999996</v>
      </c>
      <c r="M1453" s="4" t="e">
        <v>#N/A</v>
      </c>
    </row>
    <row r="1454" spans="1:13" x14ac:dyDescent="0.35">
      <c r="A1454" s="5" t="s">
        <v>53</v>
      </c>
      <c r="B1454" s="5" t="s">
        <v>660</v>
      </c>
      <c r="C1454" s="5"/>
      <c r="D1454" s="5"/>
      <c r="E1454" s="5" t="s">
        <v>173</v>
      </c>
      <c r="F1454" s="8" t="str">
        <f>VLOOKUP(E1454,Mapping!$A$1:$C$71,3,0)</f>
        <v>Covid Residential</v>
      </c>
      <c r="G1454" s="8" t="str">
        <f>VLOOKUP(E1454,Mapping!$A$2:$B$207,2,0)</f>
        <v>Covid Residential</v>
      </c>
      <c r="H1454" s="1" t="s">
        <v>658</v>
      </c>
      <c r="I1454" s="2">
        <v>44424</v>
      </c>
      <c r="J1454" s="126" t="str">
        <f>VLOOKUP(I1454,Mapping!$H$2:$I$215,2,0)</f>
        <v>Post</v>
      </c>
      <c r="K1454" s="127">
        <f>VLOOKUP(I1454,Mapping!$H$2:$J$215,3,0)</f>
        <v>0</v>
      </c>
      <c r="L1454" s="1">
        <v>4182.2761899999996</v>
      </c>
      <c r="M1454" s="4" t="e">
        <v>#N/A</v>
      </c>
    </row>
    <row r="1455" spans="1:13" x14ac:dyDescent="0.35">
      <c r="A1455" s="5" t="s">
        <v>53</v>
      </c>
      <c r="B1455" s="5" t="s">
        <v>660</v>
      </c>
      <c r="C1455" s="5"/>
      <c r="D1455" s="5"/>
      <c r="E1455" s="5" t="s">
        <v>173</v>
      </c>
      <c r="F1455" s="8" t="str">
        <f>VLOOKUP(E1455,Mapping!$A$1:$C$71,3,0)</f>
        <v>Covid Residential</v>
      </c>
      <c r="G1455" s="8" t="str">
        <f>VLOOKUP(E1455,Mapping!$A$2:$B$207,2,0)</f>
        <v>Covid Residential</v>
      </c>
      <c r="H1455" s="1" t="s">
        <v>658</v>
      </c>
      <c r="I1455" s="2">
        <v>44425</v>
      </c>
      <c r="J1455" s="126" t="str">
        <f>VLOOKUP(I1455,Mapping!$H$2:$I$215,2,0)</f>
        <v>Post</v>
      </c>
      <c r="K1455" s="127">
        <f>VLOOKUP(I1455,Mapping!$H$2:$J$215,3,0)</f>
        <v>0</v>
      </c>
      <c r="L1455" s="1">
        <v>4052.3520555</v>
      </c>
      <c r="M1455" s="4" t="e">
        <v>#N/A</v>
      </c>
    </row>
    <row r="1456" spans="1:13" x14ac:dyDescent="0.35">
      <c r="A1456" s="5" t="s">
        <v>53</v>
      </c>
      <c r="B1456" s="5" t="s">
        <v>660</v>
      </c>
      <c r="C1456" s="5"/>
      <c r="D1456" s="5"/>
      <c r="E1456" s="5" t="s">
        <v>173</v>
      </c>
      <c r="F1456" s="8" t="str">
        <f>VLOOKUP(E1456,Mapping!$A$1:$C$71,3,0)</f>
        <v>Covid Residential</v>
      </c>
      <c r="G1456" s="8" t="str">
        <f>VLOOKUP(E1456,Mapping!$A$2:$B$207,2,0)</f>
        <v>Covid Residential</v>
      </c>
      <c r="H1456" s="1" t="s">
        <v>658</v>
      </c>
      <c r="I1456" s="2">
        <v>44426</v>
      </c>
      <c r="J1456" s="126" t="str">
        <f>VLOOKUP(I1456,Mapping!$H$2:$I$215,2,0)</f>
        <v>Post</v>
      </c>
      <c r="K1456" s="127">
        <f>VLOOKUP(I1456,Mapping!$H$2:$J$215,3,0)</f>
        <v>0</v>
      </c>
      <c r="L1456" s="1">
        <v>4052.3520555</v>
      </c>
      <c r="M1456" s="4" t="e">
        <v>#N/A</v>
      </c>
    </row>
    <row r="1457" spans="1:13" x14ac:dyDescent="0.35">
      <c r="A1457" s="5" t="s">
        <v>53</v>
      </c>
      <c r="B1457" s="5" t="s">
        <v>660</v>
      </c>
      <c r="C1457" s="5"/>
      <c r="D1457" s="5"/>
      <c r="E1457" s="5" t="s">
        <v>173</v>
      </c>
      <c r="F1457" s="8" t="str">
        <f>VLOOKUP(E1457,Mapping!$A$1:$C$71,3,0)</f>
        <v>Covid Residential</v>
      </c>
      <c r="G1457" s="8" t="str">
        <f>VLOOKUP(E1457,Mapping!$A$2:$B$207,2,0)</f>
        <v>Covid Residential</v>
      </c>
      <c r="H1457" s="1" t="s">
        <v>658</v>
      </c>
      <c r="I1457" s="2">
        <v>44427</v>
      </c>
      <c r="J1457" s="126" t="str">
        <f>VLOOKUP(I1457,Mapping!$H$2:$I$215,2,0)</f>
        <v>Post</v>
      </c>
      <c r="K1457" s="127">
        <f>VLOOKUP(I1457,Mapping!$H$2:$J$215,3,0)</f>
        <v>0</v>
      </c>
      <c r="L1457" s="1">
        <v>4052.3520555</v>
      </c>
      <c r="M1457" s="4" t="e">
        <v>#N/A</v>
      </c>
    </row>
    <row r="1458" spans="1:13" x14ac:dyDescent="0.35">
      <c r="A1458" s="5" t="s">
        <v>53</v>
      </c>
      <c r="B1458" s="5" t="s">
        <v>660</v>
      </c>
      <c r="C1458" s="5"/>
      <c r="D1458" s="5"/>
      <c r="E1458" s="5" t="s">
        <v>173</v>
      </c>
      <c r="F1458" s="8" t="str">
        <f>VLOOKUP(E1458,Mapping!$A$1:$C$71,3,0)</f>
        <v>Covid Residential</v>
      </c>
      <c r="G1458" s="8" t="str">
        <f>VLOOKUP(E1458,Mapping!$A$2:$B$207,2,0)</f>
        <v>Covid Residential</v>
      </c>
      <c r="H1458" s="1" t="s">
        <v>658</v>
      </c>
      <c r="I1458" s="2">
        <v>44428</v>
      </c>
      <c r="J1458" s="126" t="str">
        <f>VLOOKUP(I1458,Mapping!$H$2:$I$215,2,0)</f>
        <v>Post</v>
      </c>
      <c r="K1458" s="127">
        <f>VLOOKUP(I1458,Mapping!$H$2:$J$215,3,0)</f>
        <v>0</v>
      </c>
      <c r="L1458" s="1">
        <v>3921.5129622999998</v>
      </c>
      <c r="M1458" s="4" t="e">
        <v>#N/A</v>
      </c>
    </row>
    <row r="1459" spans="1:13" x14ac:dyDescent="0.35">
      <c r="A1459" s="5" t="s">
        <v>53</v>
      </c>
      <c r="B1459" s="5" t="s">
        <v>660</v>
      </c>
      <c r="C1459" s="5"/>
      <c r="D1459" s="5"/>
      <c r="E1459" s="5" t="s">
        <v>173</v>
      </c>
      <c r="F1459" s="8" t="str">
        <f>VLOOKUP(E1459,Mapping!$A$1:$C$71,3,0)</f>
        <v>Covid Residential</v>
      </c>
      <c r="G1459" s="8" t="str">
        <f>VLOOKUP(E1459,Mapping!$A$2:$B$207,2,0)</f>
        <v>Covid Residential</v>
      </c>
      <c r="H1459" s="1" t="s">
        <v>658</v>
      </c>
      <c r="I1459" s="2">
        <v>44429</v>
      </c>
      <c r="J1459" s="126" t="str">
        <f>VLOOKUP(I1459,Mapping!$H$2:$I$215,2,0)</f>
        <v>Post</v>
      </c>
      <c r="K1459" s="127">
        <f>VLOOKUP(I1459,Mapping!$H$2:$J$215,3,0)</f>
        <v>0</v>
      </c>
      <c r="L1459" s="1">
        <v>3921.5129622999998</v>
      </c>
      <c r="M1459" s="4" t="e">
        <v>#N/A</v>
      </c>
    </row>
    <row r="1460" spans="1:13" x14ac:dyDescent="0.35">
      <c r="A1460" s="5" t="s">
        <v>53</v>
      </c>
      <c r="B1460" s="5" t="s">
        <v>660</v>
      </c>
      <c r="C1460" s="5"/>
      <c r="D1460" s="5"/>
      <c r="E1460" s="5" t="s">
        <v>173</v>
      </c>
      <c r="F1460" s="8" t="str">
        <f>VLOOKUP(E1460,Mapping!$A$1:$C$71,3,0)</f>
        <v>Covid Residential</v>
      </c>
      <c r="G1460" s="8" t="str">
        <f>VLOOKUP(E1460,Mapping!$A$2:$B$207,2,0)</f>
        <v>Covid Residential</v>
      </c>
      <c r="H1460" s="1" t="s">
        <v>658</v>
      </c>
      <c r="I1460" s="2">
        <v>44430</v>
      </c>
      <c r="J1460" s="126" t="str">
        <f>VLOOKUP(I1460,Mapping!$H$2:$I$215,2,0)</f>
        <v>Post</v>
      </c>
      <c r="K1460" s="127">
        <f>VLOOKUP(I1460,Mapping!$H$2:$J$215,3,0)</f>
        <v>0</v>
      </c>
      <c r="L1460" s="1">
        <v>4182.2761899999996</v>
      </c>
      <c r="M1460" s="4" t="e">
        <v>#N/A</v>
      </c>
    </row>
    <row r="1461" spans="1:13" x14ac:dyDescent="0.35">
      <c r="A1461" s="5" t="s">
        <v>53</v>
      </c>
      <c r="B1461" s="5" t="s">
        <v>660</v>
      </c>
      <c r="C1461" s="5"/>
      <c r="D1461" s="5"/>
      <c r="E1461" s="5" t="s">
        <v>173</v>
      </c>
      <c r="F1461" s="8" t="str">
        <f>VLOOKUP(E1461,Mapping!$A$1:$C$71,3,0)</f>
        <v>Covid Residential</v>
      </c>
      <c r="G1461" s="8" t="str">
        <f>VLOOKUP(E1461,Mapping!$A$2:$B$207,2,0)</f>
        <v>Covid Residential</v>
      </c>
      <c r="H1461" s="1" t="s">
        <v>658</v>
      </c>
      <c r="I1461" s="2">
        <v>44431</v>
      </c>
      <c r="J1461" s="126" t="str">
        <f>VLOOKUP(I1461,Mapping!$H$2:$I$215,2,0)</f>
        <v>Post</v>
      </c>
      <c r="K1461" s="127">
        <f>VLOOKUP(I1461,Mapping!$H$2:$J$215,3,0)</f>
        <v>0</v>
      </c>
      <c r="L1461" s="1">
        <v>4182.2761899999996</v>
      </c>
      <c r="M1461" s="4" t="e">
        <v>#N/A</v>
      </c>
    </row>
    <row r="1462" spans="1:13" x14ac:dyDescent="0.35">
      <c r="A1462" s="5" t="s">
        <v>53</v>
      </c>
      <c r="B1462" s="5" t="s">
        <v>660</v>
      </c>
      <c r="C1462" s="5"/>
      <c r="D1462" s="5"/>
      <c r="E1462" s="5" t="s">
        <v>173</v>
      </c>
      <c r="F1462" s="8" t="str">
        <f>VLOOKUP(E1462,Mapping!$A$1:$C$71,3,0)</f>
        <v>Covid Residential</v>
      </c>
      <c r="G1462" s="8" t="str">
        <f>VLOOKUP(E1462,Mapping!$A$2:$B$207,2,0)</f>
        <v>Covid Residential</v>
      </c>
      <c r="H1462" s="1" t="s">
        <v>658</v>
      </c>
      <c r="I1462" s="2">
        <v>44432</v>
      </c>
      <c r="J1462" s="126" t="str">
        <f>VLOOKUP(I1462,Mapping!$H$2:$I$215,2,0)</f>
        <v>Post</v>
      </c>
      <c r="K1462" s="127">
        <f>VLOOKUP(I1462,Mapping!$H$2:$J$215,3,0)</f>
        <v>0</v>
      </c>
      <c r="L1462" s="1">
        <v>4182.2761899999996</v>
      </c>
      <c r="M1462" s="4" t="e">
        <v>#N/A</v>
      </c>
    </row>
    <row r="1463" spans="1:13" x14ac:dyDescent="0.35">
      <c r="A1463" s="5" t="s">
        <v>53</v>
      </c>
      <c r="B1463" s="5" t="s">
        <v>660</v>
      </c>
      <c r="C1463" s="5"/>
      <c r="D1463" s="5"/>
      <c r="E1463" s="5" t="s">
        <v>173</v>
      </c>
      <c r="F1463" s="8" t="str">
        <f>VLOOKUP(E1463,Mapping!$A$1:$C$71,3,0)</f>
        <v>Covid Residential</v>
      </c>
      <c r="G1463" s="8" t="str">
        <f>VLOOKUP(E1463,Mapping!$A$2:$B$207,2,0)</f>
        <v>Covid Residential</v>
      </c>
      <c r="H1463" s="1" t="s">
        <v>658</v>
      </c>
      <c r="I1463" s="2">
        <v>44433</v>
      </c>
      <c r="J1463" s="126" t="str">
        <f>VLOOKUP(I1463,Mapping!$H$2:$I$215,2,0)</f>
        <v>Post</v>
      </c>
      <c r="K1463" s="127">
        <f>VLOOKUP(I1463,Mapping!$H$2:$J$215,3,0)</f>
        <v>0</v>
      </c>
      <c r="L1463" s="1">
        <v>4182.2761899999996</v>
      </c>
      <c r="M1463" s="4" t="e">
        <v>#N/A</v>
      </c>
    </row>
    <row r="1464" spans="1:13" x14ac:dyDescent="0.35">
      <c r="A1464" s="5" t="s">
        <v>53</v>
      </c>
      <c r="B1464" s="5" t="s">
        <v>660</v>
      </c>
      <c r="C1464" s="5"/>
      <c r="D1464" s="5"/>
      <c r="E1464" s="5" t="s">
        <v>173</v>
      </c>
      <c r="F1464" s="8" t="str">
        <f>VLOOKUP(E1464,Mapping!$A$1:$C$71,3,0)</f>
        <v>Covid Residential</v>
      </c>
      <c r="G1464" s="8" t="str">
        <f>VLOOKUP(E1464,Mapping!$A$2:$B$207,2,0)</f>
        <v>Covid Residential</v>
      </c>
      <c r="H1464" s="1" t="s">
        <v>658</v>
      </c>
      <c r="I1464" s="2">
        <v>44434</v>
      </c>
      <c r="J1464" s="126" t="str">
        <f>VLOOKUP(I1464,Mapping!$H$2:$I$215,2,0)</f>
        <v>Post</v>
      </c>
      <c r="K1464" s="127">
        <f>VLOOKUP(I1464,Mapping!$H$2:$J$215,3,0)</f>
        <v>0</v>
      </c>
      <c r="L1464" s="1">
        <v>4182.2761899999996</v>
      </c>
      <c r="M1464" s="4" t="e">
        <v>#N/A</v>
      </c>
    </row>
    <row r="1465" spans="1:13" x14ac:dyDescent="0.35">
      <c r="A1465" s="5" t="s">
        <v>53</v>
      </c>
      <c r="B1465" s="5" t="s">
        <v>660</v>
      </c>
      <c r="C1465" s="5"/>
      <c r="D1465" s="5"/>
      <c r="E1465" s="5" t="s">
        <v>173</v>
      </c>
      <c r="F1465" s="8" t="str">
        <f>VLOOKUP(E1465,Mapping!$A$1:$C$71,3,0)</f>
        <v>Covid Residential</v>
      </c>
      <c r="G1465" s="8" t="str">
        <f>VLOOKUP(E1465,Mapping!$A$2:$B$207,2,0)</f>
        <v>Covid Residential</v>
      </c>
      <c r="H1465" s="1" t="s">
        <v>658</v>
      </c>
      <c r="I1465" s="2">
        <v>44435</v>
      </c>
      <c r="J1465" s="126" t="str">
        <f>VLOOKUP(I1465,Mapping!$H$2:$I$215,2,0)</f>
        <v>Post</v>
      </c>
      <c r="K1465" s="127">
        <f>VLOOKUP(I1465,Mapping!$H$2:$J$215,3,0)</f>
        <v>0</v>
      </c>
      <c r="L1465" s="1">
        <v>4313.1152832999996</v>
      </c>
      <c r="M1465" s="4" t="e">
        <v>#N/A</v>
      </c>
    </row>
    <row r="1466" spans="1:13" x14ac:dyDescent="0.35">
      <c r="A1466" s="5" t="s">
        <v>53</v>
      </c>
      <c r="B1466" s="5" t="s">
        <v>660</v>
      </c>
      <c r="C1466" s="5"/>
      <c r="D1466" s="5"/>
      <c r="E1466" s="5" t="s">
        <v>173</v>
      </c>
      <c r="F1466" s="8" t="str">
        <f>VLOOKUP(E1466,Mapping!$A$1:$C$71,3,0)</f>
        <v>Covid Residential</v>
      </c>
      <c r="G1466" s="8" t="str">
        <f>VLOOKUP(E1466,Mapping!$A$2:$B$207,2,0)</f>
        <v>Covid Residential</v>
      </c>
      <c r="H1466" s="1" t="s">
        <v>658</v>
      </c>
      <c r="I1466" s="2">
        <v>44436</v>
      </c>
      <c r="J1466" s="126" t="str">
        <f>VLOOKUP(I1466,Mapping!$H$2:$I$215,2,0)</f>
        <v>Post</v>
      </c>
      <c r="K1466" s="127">
        <f>VLOOKUP(I1466,Mapping!$H$2:$J$215,3,0)</f>
        <v>0</v>
      </c>
      <c r="L1466" s="1">
        <v>4443.9543764999999</v>
      </c>
      <c r="M1466" s="4" t="e">
        <v>#N/A</v>
      </c>
    </row>
    <row r="1467" spans="1:13" x14ac:dyDescent="0.35">
      <c r="A1467" s="5" t="s">
        <v>53</v>
      </c>
      <c r="B1467" s="5" t="s">
        <v>660</v>
      </c>
      <c r="C1467" s="5"/>
      <c r="D1467" s="5"/>
      <c r="E1467" s="5" t="s">
        <v>173</v>
      </c>
      <c r="F1467" s="8" t="str">
        <f>VLOOKUP(E1467,Mapping!$A$1:$C$71,3,0)</f>
        <v>Covid Residential</v>
      </c>
      <c r="G1467" s="8" t="str">
        <f>VLOOKUP(E1467,Mapping!$A$2:$B$207,2,0)</f>
        <v>Covid Residential</v>
      </c>
      <c r="H1467" s="1" t="s">
        <v>658</v>
      </c>
      <c r="I1467" s="2">
        <v>44437</v>
      </c>
      <c r="J1467" s="126" t="str">
        <f>VLOOKUP(I1467,Mapping!$H$2:$I$215,2,0)</f>
        <v>Post</v>
      </c>
      <c r="K1467" s="127">
        <f>VLOOKUP(I1467,Mapping!$H$2:$J$215,3,0)</f>
        <v>0</v>
      </c>
      <c r="L1467" s="1">
        <v>4443.9543764999999</v>
      </c>
      <c r="M1467" s="4" t="e">
        <v>#N/A</v>
      </c>
    </row>
    <row r="1468" spans="1:13" x14ac:dyDescent="0.35">
      <c r="A1468" s="5" t="s">
        <v>53</v>
      </c>
      <c r="B1468" s="5" t="s">
        <v>660</v>
      </c>
      <c r="C1468" s="5"/>
      <c r="D1468" s="5"/>
      <c r="E1468" s="5" t="s">
        <v>173</v>
      </c>
      <c r="F1468" s="8" t="str">
        <f>VLOOKUP(E1468,Mapping!$A$1:$C$71,3,0)</f>
        <v>Covid Residential</v>
      </c>
      <c r="G1468" s="8" t="str">
        <f>VLOOKUP(E1468,Mapping!$A$2:$B$207,2,0)</f>
        <v>Covid Residential</v>
      </c>
      <c r="H1468" s="1" t="s">
        <v>658</v>
      </c>
      <c r="I1468" s="2">
        <v>44438</v>
      </c>
      <c r="J1468" s="126" t="str">
        <f>VLOOKUP(I1468,Mapping!$H$2:$I$215,2,0)</f>
        <v>Post</v>
      </c>
      <c r="K1468" s="127">
        <f>VLOOKUP(I1468,Mapping!$H$2:$J$215,3,0)</f>
        <v>0</v>
      </c>
      <c r="L1468" s="1">
        <v>4443.9543764999999</v>
      </c>
      <c r="M1468" s="4" t="e">
        <v>#N/A</v>
      </c>
    </row>
    <row r="1469" spans="1:13" x14ac:dyDescent="0.35">
      <c r="A1469" s="5" t="s">
        <v>53</v>
      </c>
      <c r="B1469" s="5" t="s">
        <v>660</v>
      </c>
      <c r="C1469" s="5"/>
      <c r="D1469" s="5"/>
      <c r="E1469" s="5" t="s">
        <v>173</v>
      </c>
      <c r="F1469" s="8" t="str">
        <f>VLOOKUP(E1469,Mapping!$A$1:$C$71,3,0)</f>
        <v>Covid Residential</v>
      </c>
      <c r="G1469" s="8" t="str">
        <f>VLOOKUP(E1469,Mapping!$A$2:$B$207,2,0)</f>
        <v>Covid Residential</v>
      </c>
      <c r="H1469" s="1" t="s">
        <v>658</v>
      </c>
      <c r="I1469" s="2">
        <v>44439</v>
      </c>
      <c r="J1469" s="126" t="str">
        <f>VLOOKUP(I1469,Mapping!$H$2:$I$215,2,0)</f>
        <v>Post</v>
      </c>
      <c r="K1469" s="127">
        <f>VLOOKUP(I1469,Mapping!$H$2:$J$215,3,0)</f>
        <v>0</v>
      </c>
      <c r="L1469" s="1">
        <v>4443.9543764999999</v>
      </c>
      <c r="M1469" s="4" t="e">
        <v>#N/A</v>
      </c>
    </row>
    <row r="1470" spans="1:13" x14ac:dyDescent="0.35">
      <c r="A1470" s="5" t="s">
        <v>53</v>
      </c>
      <c r="B1470" s="5" t="s">
        <v>660</v>
      </c>
      <c r="C1470" s="5"/>
      <c r="D1470" s="5"/>
      <c r="E1470" s="5" t="s">
        <v>173</v>
      </c>
      <c r="F1470" s="8" t="str">
        <f>VLOOKUP(E1470,Mapping!$A$1:$C$71,3,0)</f>
        <v>Covid Residential</v>
      </c>
      <c r="G1470" s="8" t="str">
        <f>VLOOKUP(E1470,Mapping!$A$2:$B$207,2,0)</f>
        <v>Covid Residential</v>
      </c>
      <c r="H1470" s="1" t="s">
        <v>658</v>
      </c>
      <c r="I1470" s="2">
        <v>44440</v>
      </c>
      <c r="J1470" s="126" t="str">
        <f>VLOOKUP(I1470,Mapping!$H$2:$I$215,2,0)</f>
        <v>Post</v>
      </c>
      <c r="K1470" s="127">
        <f>VLOOKUP(I1470,Mapping!$H$2:$J$215,3,0)</f>
        <v>0</v>
      </c>
      <c r="L1470" s="1">
        <v>4443.9543764999999</v>
      </c>
      <c r="M1470" s="4" t="e">
        <v>#N/A</v>
      </c>
    </row>
    <row r="1471" spans="1:13" x14ac:dyDescent="0.35">
      <c r="A1471" s="5" t="s">
        <v>53</v>
      </c>
      <c r="B1471" s="5" t="s">
        <v>660</v>
      </c>
      <c r="C1471" s="5"/>
      <c r="D1471" s="5"/>
      <c r="E1471" s="5" t="s">
        <v>173</v>
      </c>
      <c r="F1471" s="8" t="str">
        <f>VLOOKUP(E1471,Mapping!$A$1:$C$71,3,0)</f>
        <v>Covid Residential</v>
      </c>
      <c r="G1471" s="8" t="str">
        <f>VLOOKUP(E1471,Mapping!$A$2:$B$207,2,0)</f>
        <v>Covid Residential</v>
      </c>
      <c r="H1471" s="1" t="s">
        <v>658</v>
      </c>
      <c r="I1471" s="2">
        <v>44441</v>
      </c>
      <c r="J1471" s="126" t="str">
        <f>VLOOKUP(I1471,Mapping!$H$2:$I$215,2,0)</f>
        <v>Post</v>
      </c>
      <c r="K1471" s="127">
        <f>VLOOKUP(I1471,Mapping!$H$2:$J$215,3,0)</f>
        <v>0</v>
      </c>
      <c r="L1471" s="1">
        <v>4443.9543764999999</v>
      </c>
      <c r="M1471" s="4" t="e">
        <v>#N/A</v>
      </c>
    </row>
    <row r="1472" spans="1:13" x14ac:dyDescent="0.35">
      <c r="A1472" s="5" t="s">
        <v>53</v>
      </c>
      <c r="B1472" s="5" t="s">
        <v>660</v>
      </c>
      <c r="C1472" s="5"/>
      <c r="D1472" s="5"/>
      <c r="E1472" s="5" t="s">
        <v>173</v>
      </c>
      <c r="F1472" s="8" t="str">
        <f>VLOOKUP(E1472,Mapping!$A$1:$C$71,3,0)</f>
        <v>Covid Residential</v>
      </c>
      <c r="G1472" s="8" t="str">
        <f>VLOOKUP(E1472,Mapping!$A$2:$B$207,2,0)</f>
        <v>Covid Residential</v>
      </c>
      <c r="H1472" s="1" t="s">
        <v>658</v>
      </c>
      <c r="I1472" s="2">
        <v>44442</v>
      </c>
      <c r="J1472" s="126" t="str">
        <f>VLOOKUP(I1472,Mapping!$H$2:$I$215,2,0)</f>
        <v>Post</v>
      </c>
      <c r="K1472" s="127">
        <f>VLOOKUP(I1472,Mapping!$H$2:$J$215,3,0)</f>
        <v>0</v>
      </c>
      <c r="L1472" s="1">
        <v>4313.1152832999996</v>
      </c>
      <c r="M1472" s="4" t="e">
        <v>#N/A</v>
      </c>
    </row>
    <row r="1473" spans="1:13" x14ac:dyDescent="0.35">
      <c r="A1473" s="5" t="s">
        <v>53</v>
      </c>
      <c r="B1473" s="5" t="s">
        <v>660</v>
      </c>
      <c r="C1473" s="5"/>
      <c r="D1473" s="5"/>
      <c r="E1473" s="5" t="s">
        <v>173</v>
      </c>
      <c r="F1473" s="8" t="str">
        <f>VLOOKUP(E1473,Mapping!$A$1:$C$71,3,0)</f>
        <v>Covid Residential</v>
      </c>
      <c r="G1473" s="8" t="str">
        <f>VLOOKUP(E1473,Mapping!$A$2:$B$207,2,0)</f>
        <v>Covid Residential</v>
      </c>
      <c r="H1473" s="1" t="s">
        <v>658</v>
      </c>
      <c r="I1473" s="2">
        <v>44443</v>
      </c>
      <c r="J1473" s="126" t="str">
        <f>VLOOKUP(I1473,Mapping!$H$2:$I$215,2,0)</f>
        <v>Post</v>
      </c>
      <c r="K1473" s="127">
        <f>VLOOKUP(I1473,Mapping!$H$2:$J$215,3,0)</f>
        <v>0</v>
      </c>
      <c r="L1473" s="1">
        <v>4182.2761899999996</v>
      </c>
      <c r="M1473" s="4" t="e">
        <v>#N/A</v>
      </c>
    </row>
    <row r="1474" spans="1:13" x14ac:dyDescent="0.35">
      <c r="A1474" s="5" t="s">
        <v>53</v>
      </c>
      <c r="B1474" s="5" t="s">
        <v>660</v>
      </c>
      <c r="C1474" s="5"/>
      <c r="D1474" s="5"/>
      <c r="E1474" s="5" t="s">
        <v>173</v>
      </c>
      <c r="F1474" s="8" t="str">
        <f>VLOOKUP(E1474,Mapping!$A$1:$C$71,3,0)</f>
        <v>Covid Residential</v>
      </c>
      <c r="G1474" s="8" t="str">
        <f>VLOOKUP(E1474,Mapping!$A$2:$B$207,2,0)</f>
        <v>Covid Residential</v>
      </c>
      <c r="H1474" s="1" t="s">
        <v>658</v>
      </c>
      <c r="I1474" s="2">
        <v>44444</v>
      </c>
      <c r="J1474" s="126" t="str">
        <f>VLOOKUP(I1474,Mapping!$H$2:$I$215,2,0)</f>
        <v>Post</v>
      </c>
      <c r="K1474" s="127">
        <f>VLOOKUP(I1474,Mapping!$H$2:$J$215,3,0)</f>
        <v>0</v>
      </c>
      <c r="L1474" s="1">
        <v>3921.5129622999998</v>
      </c>
      <c r="M1474" s="4" t="e">
        <v>#N/A</v>
      </c>
    </row>
    <row r="1475" spans="1:13" x14ac:dyDescent="0.35">
      <c r="A1475" s="5" t="s">
        <v>53</v>
      </c>
      <c r="B1475" s="5" t="s">
        <v>660</v>
      </c>
      <c r="C1475" s="5"/>
      <c r="D1475" s="5"/>
      <c r="E1475" s="5" t="s">
        <v>173</v>
      </c>
      <c r="F1475" s="8" t="str">
        <f>VLOOKUP(E1475,Mapping!$A$1:$C$71,3,0)</f>
        <v>Covid Residential</v>
      </c>
      <c r="G1475" s="8" t="str">
        <f>VLOOKUP(E1475,Mapping!$A$2:$B$207,2,0)</f>
        <v>Covid Residential</v>
      </c>
      <c r="H1475" s="1" t="s">
        <v>658</v>
      </c>
      <c r="I1475" s="2">
        <v>44445</v>
      </c>
      <c r="J1475" s="126" t="str">
        <f>VLOOKUP(I1475,Mapping!$H$2:$I$215,2,0)</f>
        <v>Post</v>
      </c>
      <c r="K1475" s="127">
        <f>VLOOKUP(I1475,Mapping!$H$2:$J$215,3,0)</f>
        <v>0</v>
      </c>
      <c r="L1475" s="1">
        <v>5228.0739771999997</v>
      </c>
      <c r="M1475" s="4" t="e">
        <v>#N/A</v>
      </c>
    </row>
    <row r="1476" spans="1:13" x14ac:dyDescent="0.35">
      <c r="A1476" s="5" t="s">
        <v>53</v>
      </c>
      <c r="B1476" s="5" t="s">
        <v>660</v>
      </c>
      <c r="C1476" s="5"/>
      <c r="D1476" s="5"/>
      <c r="E1476" s="5" t="s">
        <v>173</v>
      </c>
      <c r="F1476" s="8" t="str">
        <f>VLOOKUP(E1476,Mapping!$A$1:$C$71,3,0)</f>
        <v>Covid Residential</v>
      </c>
      <c r="G1476" s="8" t="str">
        <f>VLOOKUP(E1476,Mapping!$A$2:$B$207,2,0)</f>
        <v>Covid Residential</v>
      </c>
      <c r="H1476" s="1" t="s">
        <v>658</v>
      </c>
      <c r="I1476" s="2">
        <v>44446</v>
      </c>
      <c r="J1476" s="126" t="str">
        <f>VLOOKUP(I1476,Mapping!$H$2:$I$215,2,0)</f>
        <v>Post</v>
      </c>
      <c r="K1476" s="127">
        <f>VLOOKUP(I1476,Mapping!$H$2:$J$215,3,0)</f>
        <v>0</v>
      </c>
      <c r="L1476" s="1">
        <v>5228.0739771999997</v>
      </c>
      <c r="M1476" s="4" t="e">
        <v>#N/A</v>
      </c>
    </row>
    <row r="1477" spans="1:13" x14ac:dyDescent="0.35">
      <c r="A1477" s="5" t="s">
        <v>53</v>
      </c>
      <c r="B1477" s="5" t="s">
        <v>660</v>
      </c>
      <c r="C1477" s="5"/>
      <c r="D1477" s="5"/>
      <c r="E1477" s="5" t="s">
        <v>173</v>
      </c>
      <c r="F1477" s="8" t="str">
        <f>VLOOKUP(E1477,Mapping!$A$1:$C$71,3,0)</f>
        <v>Covid Residential</v>
      </c>
      <c r="G1477" s="8" t="str">
        <f>VLOOKUP(E1477,Mapping!$A$2:$B$207,2,0)</f>
        <v>Covid Residential</v>
      </c>
      <c r="H1477" s="1" t="s">
        <v>658</v>
      </c>
      <c r="I1477" s="2">
        <v>44447</v>
      </c>
      <c r="J1477" s="126" t="str">
        <f>VLOOKUP(I1477,Mapping!$H$2:$I$215,2,0)</f>
        <v>Post</v>
      </c>
      <c r="K1477" s="127">
        <f>VLOOKUP(I1477,Mapping!$H$2:$J$215,3,0)</f>
        <v>0</v>
      </c>
      <c r="L1477" s="1">
        <v>5228.0739771999997</v>
      </c>
      <c r="M1477" s="4" t="e">
        <v>#N/A</v>
      </c>
    </row>
    <row r="1478" spans="1:13" x14ac:dyDescent="0.35">
      <c r="A1478" s="5" t="s">
        <v>53</v>
      </c>
      <c r="B1478" s="5" t="s">
        <v>660</v>
      </c>
      <c r="C1478" s="5"/>
      <c r="D1478" s="5"/>
      <c r="E1478" s="5" t="s">
        <v>173</v>
      </c>
      <c r="F1478" s="8" t="str">
        <f>VLOOKUP(E1478,Mapping!$A$1:$C$71,3,0)</f>
        <v>Covid Residential</v>
      </c>
      <c r="G1478" s="8" t="str">
        <f>VLOOKUP(E1478,Mapping!$A$2:$B$207,2,0)</f>
        <v>Covid Residential</v>
      </c>
      <c r="H1478" s="1" t="s">
        <v>658</v>
      </c>
      <c r="I1478" s="2">
        <v>44448</v>
      </c>
      <c r="J1478" s="126" t="str">
        <f>VLOOKUP(I1478,Mapping!$H$2:$I$215,2,0)</f>
        <v>Post</v>
      </c>
      <c r="K1478" s="127">
        <f>VLOOKUP(I1478,Mapping!$H$2:$J$215,3,0)</f>
        <v>0</v>
      </c>
      <c r="L1478" s="1">
        <v>5228.0739771999997</v>
      </c>
      <c r="M1478" s="4" t="e">
        <v>#N/A</v>
      </c>
    </row>
    <row r="1479" spans="1:13" x14ac:dyDescent="0.35">
      <c r="A1479" s="5" t="s">
        <v>53</v>
      </c>
      <c r="B1479" s="5" t="s">
        <v>660</v>
      </c>
      <c r="C1479" s="5"/>
      <c r="D1479" s="5"/>
      <c r="E1479" s="5" t="s">
        <v>173</v>
      </c>
      <c r="F1479" s="8" t="str">
        <f>VLOOKUP(E1479,Mapping!$A$1:$C$71,3,0)</f>
        <v>Covid Residential</v>
      </c>
      <c r="G1479" s="8" t="str">
        <f>VLOOKUP(E1479,Mapping!$A$2:$B$207,2,0)</f>
        <v>Covid Residential</v>
      </c>
      <c r="H1479" s="1" t="s">
        <v>658</v>
      </c>
      <c r="I1479" s="2">
        <v>44449</v>
      </c>
      <c r="J1479" s="126" t="str">
        <f>VLOOKUP(I1479,Mapping!$H$2:$I$215,2,0)</f>
        <v>Post</v>
      </c>
      <c r="K1479" s="127">
        <f>VLOOKUP(I1479,Mapping!$H$2:$J$215,3,0)</f>
        <v>0</v>
      </c>
      <c r="L1479" s="1">
        <v>5097.2348840000004</v>
      </c>
      <c r="M1479" s="4" t="e">
        <v>#N/A</v>
      </c>
    </row>
    <row r="1480" spans="1:13" x14ac:dyDescent="0.35">
      <c r="A1480" s="5" t="s">
        <v>53</v>
      </c>
      <c r="B1480" s="5" t="s">
        <v>660</v>
      </c>
      <c r="C1480" s="5"/>
      <c r="D1480" s="5"/>
      <c r="E1480" s="5" t="s">
        <v>173</v>
      </c>
      <c r="F1480" s="8" t="str">
        <f>VLOOKUP(E1480,Mapping!$A$1:$C$71,3,0)</f>
        <v>Covid Residential</v>
      </c>
      <c r="G1480" s="8" t="str">
        <f>VLOOKUP(E1480,Mapping!$A$2:$B$207,2,0)</f>
        <v>Covid Residential</v>
      </c>
      <c r="H1480" s="1" t="s">
        <v>658</v>
      </c>
      <c r="I1480" s="2">
        <v>44450</v>
      </c>
      <c r="J1480" s="126" t="str">
        <f>VLOOKUP(I1480,Mapping!$H$2:$I$215,2,0)</f>
        <v>Post</v>
      </c>
      <c r="K1480" s="127">
        <f>VLOOKUP(I1480,Mapping!$H$2:$J$215,3,0)</f>
        <v>0</v>
      </c>
      <c r="L1480" s="1">
        <v>5097.2348840000004</v>
      </c>
      <c r="M1480" s="4" t="e">
        <v>#N/A</v>
      </c>
    </row>
    <row r="1481" spans="1:13" x14ac:dyDescent="0.35">
      <c r="A1481" s="5" t="s">
        <v>53</v>
      </c>
      <c r="B1481" s="5" t="s">
        <v>660</v>
      </c>
      <c r="C1481" s="5"/>
      <c r="D1481" s="5"/>
      <c r="E1481" s="5" t="s">
        <v>173</v>
      </c>
      <c r="F1481" s="8" t="str">
        <f>VLOOKUP(E1481,Mapping!$A$1:$C$71,3,0)</f>
        <v>Covid Residential</v>
      </c>
      <c r="G1481" s="8" t="str">
        <f>VLOOKUP(E1481,Mapping!$A$2:$B$207,2,0)</f>
        <v>Covid Residential</v>
      </c>
      <c r="H1481" s="1" t="s">
        <v>658</v>
      </c>
      <c r="I1481" s="2">
        <v>44451</v>
      </c>
      <c r="J1481" s="126" t="str">
        <f>VLOOKUP(I1481,Mapping!$H$2:$I$215,2,0)</f>
        <v>Post</v>
      </c>
      <c r="K1481" s="127">
        <f>VLOOKUP(I1481,Mapping!$H$2:$J$215,3,0)</f>
        <v>0</v>
      </c>
      <c r="L1481" s="1">
        <v>5358.9130704999998</v>
      </c>
      <c r="M1481" s="4" t="e">
        <v>#N/A</v>
      </c>
    </row>
    <row r="1482" spans="1:13" x14ac:dyDescent="0.35">
      <c r="A1482" s="5" t="s">
        <v>53</v>
      </c>
      <c r="B1482" s="5" t="s">
        <v>660</v>
      </c>
      <c r="C1482" s="5"/>
      <c r="D1482" s="5"/>
      <c r="E1482" s="5" t="s">
        <v>173</v>
      </c>
      <c r="F1482" s="8" t="str">
        <f>VLOOKUP(E1482,Mapping!$A$1:$C$71,3,0)</f>
        <v>Covid Residential</v>
      </c>
      <c r="G1482" s="8" t="str">
        <f>VLOOKUP(E1482,Mapping!$A$2:$B$207,2,0)</f>
        <v>Covid Residential</v>
      </c>
      <c r="H1482" s="1" t="s">
        <v>658</v>
      </c>
      <c r="I1482" s="2">
        <v>44452</v>
      </c>
      <c r="J1482" s="126" t="str">
        <f>VLOOKUP(I1482,Mapping!$H$2:$I$215,2,0)</f>
        <v>Post</v>
      </c>
      <c r="K1482" s="127">
        <f>VLOOKUP(I1482,Mapping!$H$2:$J$215,3,0)</f>
        <v>0</v>
      </c>
      <c r="L1482" s="1">
        <v>4052.3520555</v>
      </c>
      <c r="M1482" s="4" t="e">
        <v>#N/A</v>
      </c>
    </row>
    <row r="1483" spans="1:13" x14ac:dyDescent="0.35">
      <c r="A1483" s="5" t="s">
        <v>53</v>
      </c>
      <c r="B1483" s="5" t="s">
        <v>660</v>
      </c>
      <c r="C1483" s="5"/>
      <c r="D1483" s="5"/>
      <c r="E1483" s="5" t="s">
        <v>173</v>
      </c>
      <c r="F1483" s="8" t="str">
        <f>VLOOKUP(E1483,Mapping!$A$1:$C$71,3,0)</f>
        <v>Covid Residential</v>
      </c>
      <c r="G1483" s="8" t="str">
        <f>VLOOKUP(E1483,Mapping!$A$2:$B$207,2,0)</f>
        <v>Covid Residential</v>
      </c>
      <c r="H1483" s="1" t="s">
        <v>658</v>
      </c>
      <c r="I1483" s="2">
        <v>44453</v>
      </c>
      <c r="J1483" s="126" t="str">
        <f>VLOOKUP(I1483,Mapping!$H$2:$I$215,2,0)</f>
        <v>Post</v>
      </c>
      <c r="K1483" s="127">
        <f>VLOOKUP(I1483,Mapping!$H$2:$J$215,3,0)</f>
        <v>0</v>
      </c>
      <c r="L1483" s="1">
        <v>4052.3520555</v>
      </c>
      <c r="M1483" s="4" t="e">
        <v>#N/A</v>
      </c>
    </row>
    <row r="1484" spans="1:13" x14ac:dyDescent="0.35">
      <c r="A1484" s="5" t="s">
        <v>53</v>
      </c>
      <c r="B1484" s="5" t="s">
        <v>660</v>
      </c>
      <c r="C1484" s="5"/>
      <c r="D1484" s="5"/>
      <c r="E1484" s="5" t="s">
        <v>173</v>
      </c>
      <c r="F1484" s="8" t="str">
        <f>VLOOKUP(E1484,Mapping!$A$1:$C$71,3,0)</f>
        <v>Covid Residential</v>
      </c>
      <c r="G1484" s="8" t="str">
        <f>VLOOKUP(E1484,Mapping!$A$2:$B$207,2,0)</f>
        <v>Covid Residential</v>
      </c>
      <c r="H1484" s="1" t="s">
        <v>658</v>
      </c>
      <c r="I1484" s="2">
        <v>44454</v>
      </c>
      <c r="J1484" s="126" t="str">
        <f>VLOOKUP(I1484,Mapping!$H$2:$I$215,2,0)</f>
        <v>Post</v>
      </c>
      <c r="K1484" s="127">
        <f>VLOOKUP(I1484,Mapping!$H$2:$J$215,3,0)</f>
        <v>0</v>
      </c>
      <c r="L1484" s="1">
        <v>3921.5129622999998</v>
      </c>
      <c r="M1484" s="4" t="e">
        <v>#N/A</v>
      </c>
    </row>
    <row r="1485" spans="1:13" x14ac:dyDescent="0.35">
      <c r="A1485" s="5" t="s">
        <v>53</v>
      </c>
      <c r="B1485" s="5" t="s">
        <v>660</v>
      </c>
      <c r="C1485" s="5"/>
      <c r="D1485" s="5"/>
      <c r="E1485" s="5" t="s">
        <v>173</v>
      </c>
      <c r="F1485" s="8" t="str">
        <f>VLOOKUP(E1485,Mapping!$A$1:$C$71,3,0)</f>
        <v>Covid Residential</v>
      </c>
      <c r="G1485" s="8" t="str">
        <f>VLOOKUP(E1485,Mapping!$A$2:$B$207,2,0)</f>
        <v>Covid Residential</v>
      </c>
      <c r="H1485" s="1" t="s">
        <v>658</v>
      </c>
      <c r="I1485" s="2">
        <v>44455</v>
      </c>
      <c r="J1485" s="126" t="str">
        <f>VLOOKUP(I1485,Mapping!$H$2:$I$215,2,0)</f>
        <v>Post</v>
      </c>
      <c r="K1485" s="127">
        <f>VLOOKUP(I1485,Mapping!$H$2:$J$215,3,0)</f>
        <v>0</v>
      </c>
      <c r="L1485" s="1">
        <v>3921.5129622999998</v>
      </c>
      <c r="M1485" s="4" t="e">
        <v>#N/A</v>
      </c>
    </row>
    <row r="1486" spans="1:13" x14ac:dyDescent="0.35">
      <c r="A1486" s="5" t="s">
        <v>53</v>
      </c>
      <c r="B1486" s="5" t="s">
        <v>660</v>
      </c>
      <c r="C1486" s="5"/>
      <c r="D1486" s="5"/>
      <c r="E1486" s="5" t="s">
        <v>173</v>
      </c>
      <c r="F1486" s="8" t="str">
        <f>VLOOKUP(E1486,Mapping!$A$1:$C$71,3,0)</f>
        <v>Covid Residential</v>
      </c>
      <c r="G1486" s="8" t="str">
        <f>VLOOKUP(E1486,Mapping!$A$2:$B$207,2,0)</f>
        <v>Covid Residential</v>
      </c>
      <c r="H1486" s="1" t="s">
        <v>658</v>
      </c>
      <c r="I1486" s="2">
        <v>44456</v>
      </c>
      <c r="J1486" s="126" t="str">
        <f>VLOOKUP(I1486,Mapping!$H$2:$I$215,2,0)</f>
        <v>Post</v>
      </c>
      <c r="K1486" s="127">
        <f>VLOOKUP(I1486,Mapping!$H$2:$J$215,3,0)</f>
        <v>0</v>
      </c>
      <c r="L1486" s="1">
        <v>3921.5129622999998</v>
      </c>
      <c r="M1486" s="4" t="e">
        <v>#N/A</v>
      </c>
    </row>
    <row r="1487" spans="1:13" x14ac:dyDescent="0.35">
      <c r="A1487" s="5" t="s">
        <v>53</v>
      </c>
      <c r="B1487" s="5" t="s">
        <v>660</v>
      </c>
      <c r="C1487" s="5"/>
      <c r="D1487" s="5"/>
      <c r="E1487" s="5" t="s">
        <v>173</v>
      </c>
      <c r="F1487" s="8" t="str">
        <f>VLOOKUP(E1487,Mapping!$A$1:$C$71,3,0)</f>
        <v>Covid Residential</v>
      </c>
      <c r="G1487" s="8" t="str">
        <f>VLOOKUP(E1487,Mapping!$A$2:$B$207,2,0)</f>
        <v>Covid Residential</v>
      </c>
      <c r="H1487" s="1" t="s">
        <v>658</v>
      </c>
      <c r="I1487" s="2">
        <v>44457</v>
      </c>
      <c r="J1487" s="126" t="str">
        <f>VLOOKUP(I1487,Mapping!$H$2:$I$215,2,0)</f>
        <v>Post</v>
      </c>
      <c r="K1487" s="127">
        <f>VLOOKUP(I1487,Mapping!$H$2:$J$215,3,0)</f>
        <v>0</v>
      </c>
      <c r="L1487" s="1">
        <v>3921.5129622999998</v>
      </c>
      <c r="M1487" s="4" t="e">
        <v>#N/A</v>
      </c>
    </row>
    <row r="1488" spans="1:13" x14ac:dyDescent="0.35">
      <c r="A1488" s="5" t="s">
        <v>53</v>
      </c>
      <c r="B1488" s="5" t="s">
        <v>660</v>
      </c>
      <c r="C1488" s="5"/>
      <c r="D1488" s="5"/>
      <c r="E1488" s="5" t="s">
        <v>173</v>
      </c>
      <c r="F1488" s="8" t="str">
        <f>VLOOKUP(E1488,Mapping!$A$1:$C$71,3,0)</f>
        <v>Covid Residential</v>
      </c>
      <c r="G1488" s="8" t="str">
        <f>VLOOKUP(E1488,Mapping!$A$2:$B$207,2,0)</f>
        <v>Covid Residential</v>
      </c>
      <c r="H1488" s="1" t="s">
        <v>658</v>
      </c>
      <c r="I1488" s="2">
        <v>44458</v>
      </c>
      <c r="J1488" s="126" t="str">
        <f>VLOOKUP(I1488,Mapping!$H$2:$I$215,2,0)</f>
        <v>Post</v>
      </c>
      <c r="K1488" s="127">
        <f>VLOOKUP(I1488,Mapping!$H$2:$J$215,3,0)</f>
        <v>0</v>
      </c>
      <c r="L1488" s="1">
        <v>3790.6738690000002</v>
      </c>
      <c r="M1488" s="4" t="e">
        <v>#N/A</v>
      </c>
    </row>
    <row r="1489" spans="1:13" x14ac:dyDescent="0.35">
      <c r="A1489" s="5" t="s">
        <v>53</v>
      </c>
      <c r="B1489" s="5" t="s">
        <v>660</v>
      </c>
      <c r="C1489" s="5"/>
      <c r="D1489" s="5"/>
      <c r="E1489" s="5" t="s">
        <v>173</v>
      </c>
      <c r="F1489" s="8" t="str">
        <f>VLOOKUP(E1489,Mapping!$A$1:$C$71,3,0)</f>
        <v>Covid Residential</v>
      </c>
      <c r="G1489" s="8" t="str">
        <f>VLOOKUP(E1489,Mapping!$A$2:$B$207,2,0)</f>
        <v>Covid Residential</v>
      </c>
      <c r="H1489" s="1" t="s">
        <v>658</v>
      </c>
      <c r="I1489" s="2">
        <v>44459</v>
      </c>
      <c r="J1489" s="126" t="str">
        <f>VLOOKUP(I1489,Mapping!$H$2:$I$215,2,0)</f>
        <v>Post</v>
      </c>
      <c r="K1489" s="127">
        <f>VLOOKUP(I1489,Mapping!$H$2:$J$215,3,0)</f>
        <v>0</v>
      </c>
      <c r="L1489" s="1">
        <v>3659.8347758</v>
      </c>
      <c r="M1489" s="4" t="e">
        <v>#N/A</v>
      </c>
    </row>
    <row r="1490" spans="1:13" x14ac:dyDescent="0.35">
      <c r="A1490" s="5" t="s">
        <v>53</v>
      </c>
      <c r="B1490" s="5" t="s">
        <v>660</v>
      </c>
      <c r="C1490" s="5"/>
      <c r="D1490" s="5"/>
      <c r="E1490" s="5" t="s">
        <v>173</v>
      </c>
      <c r="F1490" s="8" t="str">
        <f>VLOOKUP(E1490,Mapping!$A$1:$C$71,3,0)</f>
        <v>Covid Residential</v>
      </c>
      <c r="G1490" s="8" t="str">
        <f>VLOOKUP(E1490,Mapping!$A$2:$B$207,2,0)</f>
        <v>Covid Residential</v>
      </c>
      <c r="H1490" s="1" t="s">
        <v>658</v>
      </c>
      <c r="I1490" s="2">
        <v>44460</v>
      </c>
      <c r="J1490" s="126" t="str">
        <f>VLOOKUP(I1490,Mapping!$H$2:$I$215,2,0)</f>
        <v>Post</v>
      </c>
      <c r="K1490" s="127">
        <f>VLOOKUP(I1490,Mapping!$H$2:$J$215,3,0)</f>
        <v>0</v>
      </c>
      <c r="L1490" s="1">
        <v>3659.8347758</v>
      </c>
      <c r="M1490" s="4" t="e">
        <v>#N/A</v>
      </c>
    </row>
    <row r="1491" spans="1:13" x14ac:dyDescent="0.35">
      <c r="A1491" s="5" t="s">
        <v>53</v>
      </c>
      <c r="B1491" s="5" t="s">
        <v>660</v>
      </c>
      <c r="C1491" s="5"/>
      <c r="D1491" s="5"/>
      <c r="E1491" s="5" t="s">
        <v>173</v>
      </c>
      <c r="F1491" s="8" t="str">
        <f>VLOOKUP(E1491,Mapping!$A$1:$C$71,3,0)</f>
        <v>Covid Residential</v>
      </c>
      <c r="G1491" s="8" t="str">
        <f>VLOOKUP(E1491,Mapping!$A$2:$B$207,2,0)</f>
        <v>Covid Residential</v>
      </c>
      <c r="H1491" s="1" t="s">
        <v>658</v>
      </c>
      <c r="I1491" s="2">
        <v>44461</v>
      </c>
      <c r="J1491" s="126" t="str">
        <f>VLOOKUP(I1491,Mapping!$H$2:$I$215,2,0)</f>
        <v>Post</v>
      </c>
      <c r="K1491" s="127">
        <f>VLOOKUP(I1491,Mapping!$H$2:$J$215,3,0)</f>
        <v>0</v>
      </c>
      <c r="L1491" s="1">
        <v>3790.6738690000002</v>
      </c>
      <c r="M1491" s="4" t="e">
        <v>#N/A</v>
      </c>
    </row>
    <row r="1492" spans="1:13" x14ac:dyDescent="0.35">
      <c r="A1492" s="5" t="s">
        <v>53</v>
      </c>
      <c r="B1492" s="5" t="s">
        <v>660</v>
      </c>
      <c r="C1492" s="5"/>
      <c r="D1492" s="5"/>
      <c r="E1492" s="5" t="s">
        <v>173</v>
      </c>
      <c r="F1492" s="8" t="str">
        <f>VLOOKUP(E1492,Mapping!$A$1:$C$71,3,0)</f>
        <v>Covid Residential</v>
      </c>
      <c r="G1492" s="8" t="str">
        <f>VLOOKUP(E1492,Mapping!$A$2:$B$207,2,0)</f>
        <v>Covid Residential</v>
      </c>
      <c r="H1492" s="1" t="s">
        <v>658</v>
      </c>
      <c r="I1492" s="2">
        <v>44462</v>
      </c>
      <c r="J1492" s="126" t="str">
        <f>VLOOKUP(I1492,Mapping!$H$2:$I$215,2,0)</f>
        <v>Post</v>
      </c>
      <c r="K1492" s="127">
        <f>VLOOKUP(I1492,Mapping!$H$2:$J$215,3,0)</f>
        <v>0</v>
      </c>
      <c r="L1492" s="1">
        <v>3659.8347758</v>
      </c>
      <c r="M1492" s="4" t="e">
        <v>#N/A</v>
      </c>
    </row>
    <row r="1493" spans="1:13" x14ac:dyDescent="0.35">
      <c r="A1493" s="5" t="s">
        <v>53</v>
      </c>
      <c r="B1493" s="5" t="s">
        <v>660</v>
      </c>
      <c r="C1493" s="5"/>
      <c r="D1493" s="5"/>
      <c r="E1493" s="5" t="s">
        <v>173</v>
      </c>
      <c r="F1493" s="8" t="str">
        <f>VLOOKUP(E1493,Mapping!$A$1:$C$71,3,0)</f>
        <v>Covid Residential</v>
      </c>
      <c r="G1493" s="8" t="str">
        <f>VLOOKUP(E1493,Mapping!$A$2:$B$207,2,0)</f>
        <v>Covid Residential</v>
      </c>
      <c r="H1493" s="1" t="s">
        <v>658</v>
      </c>
      <c r="I1493" s="2">
        <v>44463</v>
      </c>
      <c r="J1493" s="126" t="str">
        <f>VLOOKUP(I1493,Mapping!$H$2:$I$215,2,0)</f>
        <v>Post</v>
      </c>
      <c r="K1493" s="127">
        <f>VLOOKUP(I1493,Mapping!$H$2:$J$215,3,0)</f>
        <v>0</v>
      </c>
      <c r="L1493" s="1">
        <v>3659.8347758</v>
      </c>
      <c r="M1493" s="4" t="e">
        <v>#N/A</v>
      </c>
    </row>
    <row r="1494" spans="1:13" x14ac:dyDescent="0.35">
      <c r="A1494" s="5" t="s">
        <v>53</v>
      </c>
      <c r="B1494" s="5" t="s">
        <v>660</v>
      </c>
      <c r="C1494" s="5"/>
      <c r="D1494" s="5"/>
      <c r="E1494" s="5" t="s">
        <v>173</v>
      </c>
      <c r="F1494" s="8" t="str">
        <f>VLOOKUP(E1494,Mapping!$A$1:$C$71,3,0)</f>
        <v>Covid Residential</v>
      </c>
      <c r="G1494" s="8" t="str">
        <f>VLOOKUP(E1494,Mapping!$A$2:$B$207,2,0)</f>
        <v>Covid Residential</v>
      </c>
      <c r="H1494" s="1" t="s">
        <v>658</v>
      </c>
      <c r="I1494" s="2">
        <v>44464</v>
      </c>
      <c r="J1494" s="126" t="str">
        <f>VLOOKUP(I1494,Mapping!$H$2:$I$215,2,0)</f>
        <v>Post</v>
      </c>
      <c r="K1494" s="127">
        <f>VLOOKUP(I1494,Mapping!$H$2:$J$215,3,0)</f>
        <v>0</v>
      </c>
      <c r="L1494" s="1">
        <v>3528.9956825999998</v>
      </c>
      <c r="M1494" s="4" t="e">
        <v>#N/A</v>
      </c>
    </row>
    <row r="1495" spans="1:13" x14ac:dyDescent="0.35">
      <c r="A1495" s="5" t="s">
        <v>53</v>
      </c>
      <c r="B1495" s="5" t="s">
        <v>660</v>
      </c>
      <c r="C1495" s="5"/>
      <c r="D1495" s="5"/>
      <c r="E1495" s="5" t="s">
        <v>173</v>
      </c>
      <c r="F1495" s="8" t="str">
        <f>VLOOKUP(E1495,Mapping!$A$1:$C$71,3,0)</f>
        <v>Covid Residential</v>
      </c>
      <c r="G1495" s="8" t="str">
        <f>VLOOKUP(E1495,Mapping!$A$2:$B$207,2,0)</f>
        <v>Covid Residential</v>
      </c>
      <c r="H1495" s="1" t="s">
        <v>658</v>
      </c>
      <c r="I1495" s="2">
        <v>44465</v>
      </c>
      <c r="J1495" s="126" t="str">
        <f>VLOOKUP(I1495,Mapping!$H$2:$I$215,2,0)</f>
        <v>Post</v>
      </c>
      <c r="K1495" s="127">
        <f>VLOOKUP(I1495,Mapping!$H$2:$J$215,3,0)</f>
        <v>0</v>
      </c>
      <c r="L1495" s="1">
        <v>3528.9956825999998</v>
      </c>
      <c r="M1495" s="4" t="e">
        <v>#N/A</v>
      </c>
    </row>
    <row r="1496" spans="1:13" x14ac:dyDescent="0.35">
      <c r="A1496" s="5" t="s">
        <v>53</v>
      </c>
      <c r="B1496" s="5" t="s">
        <v>660</v>
      </c>
      <c r="C1496" s="5"/>
      <c r="D1496" s="5"/>
      <c r="E1496" s="5" t="s">
        <v>173</v>
      </c>
      <c r="F1496" s="8" t="str">
        <f>VLOOKUP(E1496,Mapping!$A$1:$C$71,3,0)</f>
        <v>Covid Residential</v>
      </c>
      <c r="G1496" s="8" t="str">
        <f>VLOOKUP(E1496,Mapping!$A$2:$B$207,2,0)</f>
        <v>Covid Residential</v>
      </c>
      <c r="H1496" s="1" t="s">
        <v>658</v>
      </c>
      <c r="I1496" s="2">
        <v>44466</v>
      </c>
      <c r="J1496" s="126" t="str">
        <f>VLOOKUP(I1496,Mapping!$H$2:$I$215,2,0)</f>
        <v>Post</v>
      </c>
      <c r="K1496" s="127">
        <f>VLOOKUP(I1496,Mapping!$H$2:$J$215,3,0)</f>
        <v>0</v>
      </c>
      <c r="L1496" s="1">
        <v>3528.9956825999998</v>
      </c>
      <c r="M1496" s="4" t="e">
        <v>#N/A</v>
      </c>
    </row>
    <row r="1497" spans="1:13" x14ac:dyDescent="0.35">
      <c r="A1497" s="5" t="s">
        <v>53</v>
      </c>
      <c r="B1497" s="5" t="s">
        <v>660</v>
      </c>
      <c r="C1497" s="5"/>
      <c r="D1497" s="5"/>
      <c r="E1497" s="5" t="s">
        <v>173</v>
      </c>
      <c r="F1497" s="8" t="str">
        <f>VLOOKUP(E1497,Mapping!$A$1:$C$71,3,0)</f>
        <v>Covid Residential</v>
      </c>
      <c r="G1497" s="8" t="str">
        <f>VLOOKUP(E1497,Mapping!$A$2:$B$207,2,0)</f>
        <v>Covid Residential</v>
      </c>
      <c r="H1497" s="1" t="s">
        <v>658</v>
      </c>
      <c r="I1497" s="2">
        <v>44467</v>
      </c>
      <c r="J1497" s="126" t="str">
        <f>VLOOKUP(I1497,Mapping!$H$2:$I$215,2,0)</f>
        <v>Post</v>
      </c>
      <c r="K1497" s="127">
        <f>VLOOKUP(I1497,Mapping!$H$2:$J$215,3,0)</f>
        <v>0</v>
      </c>
      <c r="L1497" s="1">
        <v>3398.1565893000002</v>
      </c>
      <c r="M1497" s="4" t="e">
        <v>#N/A</v>
      </c>
    </row>
    <row r="1498" spans="1:13" x14ac:dyDescent="0.35">
      <c r="A1498" s="5" t="s">
        <v>53</v>
      </c>
      <c r="B1498" s="5" t="s">
        <v>660</v>
      </c>
      <c r="C1498" s="5"/>
      <c r="D1498" s="5"/>
      <c r="E1498" s="5" t="s">
        <v>173</v>
      </c>
      <c r="F1498" s="8" t="str">
        <f>VLOOKUP(E1498,Mapping!$A$1:$C$71,3,0)</f>
        <v>Covid Residential</v>
      </c>
      <c r="G1498" s="8" t="str">
        <f>VLOOKUP(E1498,Mapping!$A$2:$B$207,2,0)</f>
        <v>Covid Residential</v>
      </c>
      <c r="H1498" s="1" t="s">
        <v>658</v>
      </c>
      <c r="I1498" s="2">
        <v>44468</v>
      </c>
      <c r="J1498" s="126" t="str">
        <f>VLOOKUP(I1498,Mapping!$H$2:$I$215,2,0)</f>
        <v>Post</v>
      </c>
      <c r="K1498" s="127">
        <f>VLOOKUP(I1498,Mapping!$H$2:$J$215,3,0)</f>
        <v>0</v>
      </c>
      <c r="L1498" s="1">
        <v>3267.3174961</v>
      </c>
      <c r="M1498" s="4" t="e">
        <v>#N/A</v>
      </c>
    </row>
    <row r="1499" spans="1:13" x14ac:dyDescent="0.35">
      <c r="A1499" s="5" t="s">
        <v>53</v>
      </c>
      <c r="B1499" s="5" t="s">
        <v>660</v>
      </c>
      <c r="C1499" s="5"/>
      <c r="D1499" s="5"/>
      <c r="E1499" s="5" t="s">
        <v>173</v>
      </c>
      <c r="F1499" s="8" t="str">
        <f>VLOOKUP(E1499,Mapping!$A$1:$C$71,3,0)</f>
        <v>Covid Residential</v>
      </c>
      <c r="G1499" s="8" t="str">
        <f>VLOOKUP(E1499,Mapping!$A$2:$B$207,2,0)</f>
        <v>Covid Residential</v>
      </c>
      <c r="H1499" s="1" t="s">
        <v>658</v>
      </c>
      <c r="I1499" s="2">
        <v>44469</v>
      </c>
      <c r="J1499" s="126" t="str">
        <f>VLOOKUP(I1499,Mapping!$H$2:$I$215,2,0)</f>
        <v>Post</v>
      </c>
      <c r="K1499" s="127">
        <f>VLOOKUP(I1499,Mapping!$H$2:$J$215,3,0)</f>
        <v>0</v>
      </c>
      <c r="L1499" s="1">
        <v>3267.3174961</v>
      </c>
      <c r="M1499" s="4" t="e">
        <v>#N/A</v>
      </c>
    </row>
    <row r="1500" spans="1:13" x14ac:dyDescent="0.35">
      <c r="A1500" s="5" t="s">
        <v>659</v>
      </c>
      <c r="B1500" s="5" t="s">
        <v>35</v>
      </c>
      <c r="C1500" s="5"/>
      <c r="D1500" s="5"/>
      <c r="E1500" s="5" t="s">
        <v>139</v>
      </c>
      <c r="F1500" s="8" t="str">
        <f>VLOOKUP(E1500,Mapping!$A$1:$C$71,3,0)</f>
        <v>Event Build Update</v>
      </c>
      <c r="G1500" s="8" t="str">
        <f>VLOOKUP(E1500,Mapping!$A$2:$B$207,2,0)</f>
        <v>Event Build Update</v>
      </c>
      <c r="H1500" s="1" t="s">
        <v>658</v>
      </c>
      <c r="I1500" s="2">
        <v>44256</v>
      </c>
      <c r="J1500" s="126" t="str">
        <f>VLOOKUP(I1500,Mapping!$H$2:$I$215,2,0)</f>
        <v>Pre</v>
      </c>
      <c r="K1500" s="127" t="str">
        <f>VLOOKUP(I1500,Mapping!$H$2:$J$215,3,0)</f>
        <v>Pre</v>
      </c>
      <c r="L1500" s="1">
        <v>0</v>
      </c>
      <c r="M1500" s="4" t="e">
        <v>#N/A</v>
      </c>
    </row>
    <row r="1501" spans="1:13" x14ac:dyDescent="0.35">
      <c r="A1501" s="5" t="s">
        <v>659</v>
      </c>
      <c r="B1501" s="5" t="s">
        <v>35</v>
      </c>
      <c r="C1501" s="5"/>
      <c r="D1501" s="5"/>
      <c r="E1501" s="5" t="s">
        <v>139</v>
      </c>
      <c r="F1501" s="8" t="str">
        <f>VLOOKUP(E1501,Mapping!$A$1:$C$71,3,0)</f>
        <v>Event Build Update</v>
      </c>
      <c r="G1501" s="8" t="str">
        <f>VLOOKUP(E1501,Mapping!$A$2:$B$207,2,0)</f>
        <v>Event Build Update</v>
      </c>
      <c r="H1501" s="1" t="s">
        <v>658</v>
      </c>
      <c r="I1501" s="2">
        <v>44257</v>
      </c>
      <c r="J1501" s="126" t="str">
        <f>VLOOKUP(I1501,Mapping!$H$2:$I$215,2,0)</f>
        <v>Pre</v>
      </c>
      <c r="K1501" s="127" t="str">
        <f>VLOOKUP(I1501,Mapping!$H$2:$J$215,3,0)</f>
        <v>Pre</v>
      </c>
      <c r="L1501" s="1">
        <v>0</v>
      </c>
      <c r="M1501" s="4" t="e">
        <v>#N/A</v>
      </c>
    </row>
    <row r="1502" spans="1:13" x14ac:dyDescent="0.35">
      <c r="A1502" s="5" t="s">
        <v>659</v>
      </c>
      <c r="B1502" s="5" t="s">
        <v>35</v>
      </c>
      <c r="C1502" s="5"/>
      <c r="D1502" s="5"/>
      <c r="E1502" s="5" t="s">
        <v>139</v>
      </c>
      <c r="F1502" s="8" t="str">
        <f>VLOOKUP(E1502,Mapping!$A$1:$C$71,3,0)</f>
        <v>Event Build Update</v>
      </c>
      <c r="G1502" s="8" t="str">
        <f>VLOOKUP(E1502,Mapping!$A$2:$B$207,2,0)</f>
        <v>Event Build Update</v>
      </c>
      <c r="H1502" s="1" t="s">
        <v>658</v>
      </c>
      <c r="I1502" s="2">
        <v>44258</v>
      </c>
      <c r="J1502" s="126" t="str">
        <f>VLOOKUP(I1502,Mapping!$H$2:$I$215,2,0)</f>
        <v>Pre</v>
      </c>
      <c r="K1502" s="127" t="str">
        <f>VLOOKUP(I1502,Mapping!$H$2:$J$215,3,0)</f>
        <v>Pre</v>
      </c>
      <c r="L1502" s="1">
        <v>160.2687339</v>
      </c>
      <c r="M1502" s="4" t="e">
        <v>#N/A</v>
      </c>
    </row>
    <row r="1503" spans="1:13" x14ac:dyDescent="0.35">
      <c r="A1503" s="5" t="s">
        <v>659</v>
      </c>
      <c r="B1503" s="5" t="s">
        <v>35</v>
      </c>
      <c r="C1503" s="5"/>
      <c r="D1503" s="5"/>
      <c r="E1503" s="5" t="s">
        <v>139</v>
      </c>
      <c r="F1503" s="8" t="str">
        <f>VLOOKUP(E1503,Mapping!$A$1:$C$71,3,0)</f>
        <v>Event Build Update</v>
      </c>
      <c r="G1503" s="8" t="str">
        <f>VLOOKUP(E1503,Mapping!$A$2:$B$207,2,0)</f>
        <v>Event Build Update</v>
      </c>
      <c r="H1503" s="1" t="s">
        <v>658</v>
      </c>
      <c r="I1503" s="2">
        <v>44259</v>
      </c>
      <c r="J1503" s="126" t="str">
        <f>VLOOKUP(I1503,Mapping!$H$2:$I$215,2,0)</f>
        <v>Pre</v>
      </c>
      <c r="K1503" s="127" t="str">
        <f>VLOOKUP(I1503,Mapping!$H$2:$J$215,3,0)</f>
        <v>Pre</v>
      </c>
      <c r="L1503" s="1">
        <v>160.2687339</v>
      </c>
      <c r="M1503" s="4" t="e">
        <v>#N/A</v>
      </c>
    </row>
    <row r="1504" spans="1:13" x14ac:dyDescent="0.35">
      <c r="A1504" s="5" t="s">
        <v>659</v>
      </c>
      <c r="B1504" s="5" t="s">
        <v>35</v>
      </c>
      <c r="C1504" s="5"/>
      <c r="D1504" s="5"/>
      <c r="E1504" s="5" t="s">
        <v>139</v>
      </c>
      <c r="F1504" s="8" t="str">
        <f>VLOOKUP(E1504,Mapping!$A$1:$C$71,3,0)</f>
        <v>Event Build Update</v>
      </c>
      <c r="G1504" s="8" t="str">
        <f>VLOOKUP(E1504,Mapping!$A$2:$B$207,2,0)</f>
        <v>Event Build Update</v>
      </c>
      <c r="H1504" s="1" t="s">
        <v>658</v>
      </c>
      <c r="I1504" s="2">
        <v>44260</v>
      </c>
      <c r="J1504" s="126" t="str">
        <f>VLOOKUP(I1504,Mapping!$H$2:$I$215,2,0)</f>
        <v>Pre</v>
      </c>
      <c r="K1504" s="127" t="str">
        <f>VLOOKUP(I1504,Mapping!$H$2:$J$215,3,0)</f>
        <v>Pre</v>
      </c>
      <c r="L1504" s="1">
        <v>0</v>
      </c>
      <c r="M1504" s="4" t="e">
        <v>#N/A</v>
      </c>
    </row>
    <row r="1505" spans="1:13" x14ac:dyDescent="0.35">
      <c r="A1505" s="5" t="s">
        <v>659</v>
      </c>
      <c r="B1505" s="5" t="s">
        <v>35</v>
      </c>
      <c r="C1505" s="5"/>
      <c r="D1505" s="5"/>
      <c r="E1505" s="5" t="s">
        <v>139</v>
      </c>
      <c r="F1505" s="8" t="str">
        <f>VLOOKUP(E1505,Mapping!$A$1:$C$71,3,0)</f>
        <v>Event Build Update</v>
      </c>
      <c r="G1505" s="8" t="str">
        <f>VLOOKUP(E1505,Mapping!$A$2:$B$207,2,0)</f>
        <v>Event Build Update</v>
      </c>
      <c r="H1505" s="1" t="s">
        <v>658</v>
      </c>
      <c r="I1505" s="2">
        <v>44261</v>
      </c>
      <c r="J1505" s="126" t="str">
        <f>VLOOKUP(I1505,Mapping!$H$2:$I$215,2,0)</f>
        <v>Pre</v>
      </c>
      <c r="K1505" s="127" t="str">
        <f>VLOOKUP(I1505,Mapping!$H$2:$J$215,3,0)</f>
        <v>Pre</v>
      </c>
      <c r="L1505" s="1">
        <v>0</v>
      </c>
      <c r="M1505" s="4" t="e">
        <v>#N/A</v>
      </c>
    </row>
    <row r="1506" spans="1:13" x14ac:dyDescent="0.35">
      <c r="A1506" s="5" t="s">
        <v>659</v>
      </c>
      <c r="B1506" s="5" t="s">
        <v>35</v>
      </c>
      <c r="C1506" s="5"/>
      <c r="D1506" s="5"/>
      <c r="E1506" s="5" t="s">
        <v>139</v>
      </c>
      <c r="F1506" s="8" t="str">
        <f>VLOOKUP(E1506,Mapping!$A$1:$C$71,3,0)</f>
        <v>Event Build Update</v>
      </c>
      <c r="G1506" s="8" t="str">
        <f>VLOOKUP(E1506,Mapping!$A$2:$B$207,2,0)</f>
        <v>Event Build Update</v>
      </c>
      <c r="H1506" s="1" t="s">
        <v>658</v>
      </c>
      <c r="I1506" s="2">
        <v>44262</v>
      </c>
      <c r="J1506" s="126" t="str">
        <f>VLOOKUP(I1506,Mapping!$H$2:$I$215,2,0)</f>
        <v>Pre</v>
      </c>
      <c r="K1506" s="127" t="str">
        <f>VLOOKUP(I1506,Mapping!$H$2:$J$215,3,0)</f>
        <v>Pre</v>
      </c>
      <c r="L1506" s="1">
        <v>160.2687339</v>
      </c>
      <c r="M1506" s="4" t="e">
        <v>#N/A</v>
      </c>
    </row>
    <row r="1507" spans="1:13" x14ac:dyDescent="0.35">
      <c r="A1507" s="5" t="s">
        <v>659</v>
      </c>
      <c r="B1507" s="5" t="s">
        <v>35</v>
      </c>
      <c r="C1507" s="5"/>
      <c r="D1507" s="5"/>
      <c r="E1507" s="5" t="s">
        <v>139</v>
      </c>
      <c r="F1507" s="8" t="str">
        <f>VLOOKUP(E1507,Mapping!$A$1:$C$71,3,0)</f>
        <v>Event Build Update</v>
      </c>
      <c r="G1507" s="8" t="str">
        <f>VLOOKUP(E1507,Mapping!$A$2:$B$207,2,0)</f>
        <v>Event Build Update</v>
      </c>
      <c r="H1507" s="1" t="s">
        <v>658</v>
      </c>
      <c r="I1507" s="2">
        <v>44263</v>
      </c>
      <c r="J1507" s="126" t="str">
        <f>VLOOKUP(I1507,Mapping!$H$2:$I$215,2,0)</f>
        <v>Pre</v>
      </c>
      <c r="K1507" s="127" t="str">
        <f>VLOOKUP(I1507,Mapping!$H$2:$J$215,3,0)</f>
        <v>Pre</v>
      </c>
      <c r="L1507" s="1">
        <v>160.2687339</v>
      </c>
      <c r="M1507" s="4" t="e">
        <v>#N/A</v>
      </c>
    </row>
    <row r="1508" spans="1:13" x14ac:dyDescent="0.35">
      <c r="A1508" s="5" t="s">
        <v>659</v>
      </c>
      <c r="B1508" s="5" t="s">
        <v>35</v>
      </c>
      <c r="C1508" s="5"/>
      <c r="D1508" s="5"/>
      <c r="E1508" s="5" t="s">
        <v>139</v>
      </c>
      <c r="F1508" s="8" t="str">
        <f>VLOOKUP(E1508,Mapping!$A$1:$C$71,3,0)</f>
        <v>Event Build Update</v>
      </c>
      <c r="G1508" s="8" t="str">
        <f>VLOOKUP(E1508,Mapping!$A$2:$B$207,2,0)</f>
        <v>Event Build Update</v>
      </c>
      <c r="H1508" s="1" t="s">
        <v>658</v>
      </c>
      <c r="I1508" s="2">
        <v>44264</v>
      </c>
      <c r="J1508" s="126" t="str">
        <f>VLOOKUP(I1508,Mapping!$H$2:$I$215,2,0)</f>
        <v>Pre</v>
      </c>
      <c r="K1508" s="127" t="str">
        <f>VLOOKUP(I1508,Mapping!$H$2:$J$215,3,0)</f>
        <v>Pre</v>
      </c>
      <c r="L1508" s="1">
        <v>0</v>
      </c>
      <c r="M1508" s="4" t="e">
        <v>#N/A</v>
      </c>
    </row>
    <row r="1509" spans="1:13" x14ac:dyDescent="0.35">
      <c r="A1509" s="5" t="s">
        <v>659</v>
      </c>
      <c r="B1509" s="5" t="s">
        <v>35</v>
      </c>
      <c r="C1509" s="5"/>
      <c r="D1509" s="5"/>
      <c r="E1509" s="5" t="s">
        <v>139</v>
      </c>
      <c r="F1509" s="8" t="str">
        <f>VLOOKUP(E1509,Mapping!$A$1:$C$71,3,0)</f>
        <v>Event Build Update</v>
      </c>
      <c r="G1509" s="8" t="str">
        <f>VLOOKUP(E1509,Mapping!$A$2:$B$207,2,0)</f>
        <v>Event Build Update</v>
      </c>
      <c r="H1509" s="1" t="s">
        <v>658</v>
      </c>
      <c r="I1509" s="2">
        <v>44265</v>
      </c>
      <c r="J1509" s="126" t="str">
        <f>VLOOKUP(I1509,Mapping!$H$2:$I$215,2,0)</f>
        <v>Pre</v>
      </c>
      <c r="K1509" s="127" t="str">
        <f>VLOOKUP(I1509,Mapping!$H$2:$J$215,3,0)</f>
        <v>Pre</v>
      </c>
      <c r="L1509" s="1">
        <v>0</v>
      </c>
      <c r="M1509" s="4" t="e">
        <v>#N/A</v>
      </c>
    </row>
    <row r="1510" spans="1:13" x14ac:dyDescent="0.35">
      <c r="A1510" s="5" t="s">
        <v>659</v>
      </c>
      <c r="B1510" s="5" t="s">
        <v>35</v>
      </c>
      <c r="C1510" s="5"/>
      <c r="D1510" s="5"/>
      <c r="E1510" s="5" t="s">
        <v>139</v>
      </c>
      <c r="F1510" s="8" t="str">
        <f>VLOOKUP(E1510,Mapping!$A$1:$C$71,3,0)</f>
        <v>Event Build Update</v>
      </c>
      <c r="G1510" s="8" t="str">
        <f>VLOOKUP(E1510,Mapping!$A$2:$B$207,2,0)</f>
        <v>Event Build Update</v>
      </c>
      <c r="H1510" s="1" t="s">
        <v>658</v>
      </c>
      <c r="I1510" s="2">
        <v>44266</v>
      </c>
      <c r="J1510" s="126" t="str">
        <f>VLOOKUP(I1510,Mapping!$H$2:$I$215,2,0)</f>
        <v>Pre</v>
      </c>
      <c r="K1510" s="127" t="str">
        <f>VLOOKUP(I1510,Mapping!$H$2:$J$215,3,0)</f>
        <v>Pre</v>
      </c>
      <c r="L1510" s="1">
        <v>0</v>
      </c>
      <c r="M1510" s="4" t="e">
        <v>#N/A</v>
      </c>
    </row>
    <row r="1511" spans="1:13" x14ac:dyDescent="0.35">
      <c r="A1511" s="5" t="s">
        <v>659</v>
      </c>
      <c r="B1511" s="5" t="s">
        <v>35</v>
      </c>
      <c r="C1511" s="5"/>
      <c r="D1511" s="5"/>
      <c r="E1511" s="5" t="s">
        <v>139</v>
      </c>
      <c r="F1511" s="8" t="str">
        <f>VLOOKUP(E1511,Mapping!$A$1:$C$71,3,0)</f>
        <v>Event Build Update</v>
      </c>
      <c r="G1511" s="8" t="str">
        <f>VLOOKUP(E1511,Mapping!$A$2:$B$207,2,0)</f>
        <v>Event Build Update</v>
      </c>
      <c r="H1511" s="1" t="s">
        <v>658</v>
      </c>
      <c r="I1511" s="2">
        <v>44267</v>
      </c>
      <c r="J1511" s="126" t="str">
        <f>VLOOKUP(I1511,Mapping!$H$2:$I$215,2,0)</f>
        <v>Pre</v>
      </c>
      <c r="K1511" s="127" t="str">
        <f>VLOOKUP(I1511,Mapping!$H$2:$J$215,3,0)</f>
        <v>Pre</v>
      </c>
      <c r="L1511" s="1">
        <v>0</v>
      </c>
      <c r="M1511" s="4" t="e">
        <v>#N/A</v>
      </c>
    </row>
    <row r="1512" spans="1:13" x14ac:dyDescent="0.35">
      <c r="A1512" s="5" t="s">
        <v>659</v>
      </c>
      <c r="B1512" s="5" t="s">
        <v>35</v>
      </c>
      <c r="C1512" s="5"/>
      <c r="D1512" s="5"/>
      <c r="E1512" s="5" t="s">
        <v>139</v>
      </c>
      <c r="F1512" s="8" t="str">
        <f>VLOOKUP(E1512,Mapping!$A$1:$C$71,3,0)</f>
        <v>Event Build Update</v>
      </c>
      <c r="G1512" s="8" t="str">
        <f>VLOOKUP(E1512,Mapping!$A$2:$B$207,2,0)</f>
        <v>Event Build Update</v>
      </c>
      <c r="H1512" s="1" t="s">
        <v>658</v>
      </c>
      <c r="I1512" s="2">
        <v>44268</v>
      </c>
      <c r="J1512" s="126" t="str">
        <f>VLOOKUP(I1512,Mapping!$H$2:$I$215,2,0)</f>
        <v>Pre</v>
      </c>
      <c r="K1512" s="127" t="str">
        <f>VLOOKUP(I1512,Mapping!$H$2:$J$215,3,0)</f>
        <v>Pre</v>
      </c>
      <c r="L1512" s="1">
        <v>160.2687339</v>
      </c>
      <c r="M1512" s="4" t="e">
        <v>#N/A</v>
      </c>
    </row>
    <row r="1513" spans="1:13" x14ac:dyDescent="0.35">
      <c r="A1513" s="5" t="s">
        <v>659</v>
      </c>
      <c r="B1513" s="5" t="s">
        <v>35</v>
      </c>
      <c r="C1513" s="5"/>
      <c r="D1513" s="5"/>
      <c r="E1513" s="5" t="s">
        <v>139</v>
      </c>
      <c r="F1513" s="8" t="str">
        <f>VLOOKUP(E1513,Mapping!$A$1:$C$71,3,0)</f>
        <v>Event Build Update</v>
      </c>
      <c r="G1513" s="8" t="str">
        <f>VLOOKUP(E1513,Mapping!$A$2:$B$207,2,0)</f>
        <v>Event Build Update</v>
      </c>
      <c r="H1513" s="1" t="s">
        <v>658</v>
      </c>
      <c r="I1513" s="2">
        <v>44269</v>
      </c>
      <c r="J1513" s="126" t="str">
        <f>VLOOKUP(I1513,Mapping!$H$2:$I$215,2,0)</f>
        <v>Pre</v>
      </c>
      <c r="K1513" s="127" t="str">
        <f>VLOOKUP(I1513,Mapping!$H$2:$J$215,3,0)</f>
        <v>Pre</v>
      </c>
      <c r="L1513" s="1">
        <v>160.2687339</v>
      </c>
      <c r="M1513" s="4" t="e">
        <v>#N/A</v>
      </c>
    </row>
    <row r="1514" spans="1:13" x14ac:dyDescent="0.35">
      <c r="A1514" s="5" t="s">
        <v>659</v>
      </c>
      <c r="B1514" s="5" t="s">
        <v>35</v>
      </c>
      <c r="C1514" s="5"/>
      <c r="D1514" s="5"/>
      <c r="E1514" s="5" t="s">
        <v>139</v>
      </c>
      <c r="F1514" s="8" t="str">
        <f>VLOOKUP(E1514,Mapping!$A$1:$C$71,3,0)</f>
        <v>Event Build Update</v>
      </c>
      <c r="G1514" s="8" t="str">
        <f>VLOOKUP(E1514,Mapping!$A$2:$B$207,2,0)</f>
        <v>Event Build Update</v>
      </c>
      <c r="H1514" s="1" t="s">
        <v>658</v>
      </c>
      <c r="I1514" s="2">
        <v>44270</v>
      </c>
      <c r="J1514" s="126" t="str">
        <f>VLOOKUP(I1514,Mapping!$H$2:$I$215,2,0)</f>
        <v>Pre</v>
      </c>
      <c r="K1514" s="127" t="str">
        <f>VLOOKUP(I1514,Mapping!$H$2:$J$215,3,0)</f>
        <v>Pre</v>
      </c>
      <c r="L1514" s="1">
        <v>0</v>
      </c>
      <c r="M1514" s="4" t="e">
        <v>#N/A</v>
      </c>
    </row>
    <row r="1515" spans="1:13" x14ac:dyDescent="0.35">
      <c r="A1515" s="5" t="s">
        <v>659</v>
      </c>
      <c r="B1515" s="5" t="s">
        <v>35</v>
      </c>
      <c r="C1515" s="5"/>
      <c r="D1515" s="5"/>
      <c r="E1515" s="5" t="s">
        <v>139</v>
      </c>
      <c r="F1515" s="8" t="str">
        <f>VLOOKUP(E1515,Mapping!$A$1:$C$71,3,0)</f>
        <v>Event Build Update</v>
      </c>
      <c r="G1515" s="8" t="str">
        <f>VLOOKUP(E1515,Mapping!$A$2:$B$207,2,0)</f>
        <v>Event Build Update</v>
      </c>
      <c r="H1515" s="1" t="s">
        <v>658</v>
      </c>
      <c r="I1515" s="2">
        <v>44271</v>
      </c>
      <c r="J1515" s="126" t="str">
        <f>VLOOKUP(I1515,Mapping!$H$2:$I$215,2,0)</f>
        <v>Pre</v>
      </c>
      <c r="K1515" s="127" t="str">
        <f>VLOOKUP(I1515,Mapping!$H$2:$J$215,3,0)</f>
        <v>Pre</v>
      </c>
      <c r="L1515" s="1">
        <v>0</v>
      </c>
      <c r="M1515" s="4" t="e">
        <v>#N/A</v>
      </c>
    </row>
    <row r="1516" spans="1:13" x14ac:dyDescent="0.35">
      <c r="A1516" s="5" t="s">
        <v>659</v>
      </c>
      <c r="B1516" s="5" t="s">
        <v>35</v>
      </c>
      <c r="C1516" s="5"/>
      <c r="D1516" s="5"/>
      <c r="E1516" s="5" t="s">
        <v>139</v>
      </c>
      <c r="F1516" s="8" t="str">
        <f>VLOOKUP(E1516,Mapping!$A$1:$C$71,3,0)</f>
        <v>Event Build Update</v>
      </c>
      <c r="G1516" s="8" t="str">
        <f>VLOOKUP(E1516,Mapping!$A$2:$B$207,2,0)</f>
        <v>Event Build Update</v>
      </c>
      <c r="H1516" s="1" t="s">
        <v>658</v>
      </c>
      <c r="I1516" s="2">
        <v>44272</v>
      </c>
      <c r="J1516" s="126" t="str">
        <f>VLOOKUP(I1516,Mapping!$H$2:$I$215,2,0)</f>
        <v>Pre</v>
      </c>
      <c r="K1516" s="127" t="str">
        <f>VLOOKUP(I1516,Mapping!$H$2:$J$215,3,0)</f>
        <v>Pre</v>
      </c>
      <c r="L1516" s="1">
        <v>0</v>
      </c>
      <c r="M1516" s="4" t="e">
        <v>#N/A</v>
      </c>
    </row>
    <row r="1517" spans="1:13" x14ac:dyDescent="0.35">
      <c r="A1517" s="5" t="s">
        <v>659</v>
      </c>
      <c r="B1517" s="5" t="s">
        <v>35</v>
      </c>
      <c r="C1517" s="5"/>
      <c r="D1517" s="5"/>
      <c r="E1517" s="5" t="s">
        <v>139</v>
      </c>
      <c r="F1517" s="8" t="str">
        <f>VLOOKUP(E1517,Mapping!$A$1:$C$71,3,0)</f>
        <v>Event Build Update</v>
      </c>
      <c r="G1517" s="8" t="str">
        <f>VLOOKUP(E1517,Mapping!$A$2:$B$207,2,0)</f>
        <v>Event Build Update</v>
      </c>
      <c r="H1517" s="1" t="s">
        <v>658</v>
      </c>
      <c r="I1517" s="2">
        <v>44273</v>
      </c>
      <c r="J1517" s="126" t="str">
        <f>VLOOKUP(I1517,Mapping!$H$2:$I$215,2,0)</f>
        <v>Pre</v>
      </c>
      <c r="K1517" s="127" t="str">
        <f>VLOOKUP(I1517,Mapping!$H$2:$J$215,3,0)</f>
        <v>Pre</v>
      </c>
      <c r="L1517" s="1">
        <v>0</v>
      </c>
      <c r="M1517" s="4" t="e">
        <v>#N/A</v>
      </c>
    </row>
    <row r="1518" spans="1:13" x14ac:dyDescent="0.35">
      <c r="A1518" s="5" t="s">
        <v>659</v>
      </c>
      <c r="B1518" s="5" t="s">
        <v>35</v>
      </c>
      <c r="C1518" s="5"/>
      <c r="D1518" s="5"/>
      <c r="E1518" s="5" t="s">
        <v>139</v>
      </c>
      <c r="F1518" s="8" t="str">
        <f>VLOOKUP(E1518,Mapping!$A$1:$C$71,3,0)</f>
        <v>Event Build Update</v>
      </c>
      <c r="G1518" s="8" t="str">
        <f>VLOOKUP(E1518,Mapping!$A$2:$B$207,2,0)</f>
        <v>Event Build Update</v>
      </c>
      <c r="H1518" s="1" t="s">
        <v>658</v>
      </c>
      <c r="I1518" s="2">
        <v>44274</v>
      </c>
      <c r="J1518" s="126" t="str">
        <f>VLOOKUP(I1518,Mapping!$H$2:$I$215,2,0)</f>
        <v>Pre</v>
      </c>
      <c r="K1518" s="127" t="str">
        <f>VLOOKUP(I1518,Mapping!$H$2:$J$215,3,0)</f>
        <v>Pre</v>
      </c>
      <c r="L1518" s="1">
        <v>160.2687339</v>
      </c>
      <c r="M1518" s="4" t="e">
        <v>#N/A</v>
      </c>
    </row>
    <row r="1519" spans="1:13" x14ac:dyDescent="0.35">
      <c r="A1519" s="5" t="s">
        <v>659</v>
      </c>
      <c r="B1519" s="5" t="s">
        <v>35</v>
      </c>
      <c r="C1519" s="5"/>
      <c r="D1519" s="5"/>
      <c r="E1519" s="5" t="s">
        <v>139</v>
      </c>
      <c r="F1519" s="8" t="str">
        <f>VLOOKUP(E1519,Mapping!$A$1:$C$71,3,0)</f>
        <v>Event Build Update</v>
      </c>
      <c r="G1519" s="8" t="str">
        <f>VLOOKUP(E1519,Mapping!$A$2:$B$207,2,0)</f>
        <v>Event Build Update</v>
      </c>
      <c r="H1519" s="1" t="s">
        <v>658</v>
      </c>
      <c r="I1519" s="2">
        <v>44275</v>
      </c>
      <c r="J1519" s="126" t="str">
        <f>VLOOKUP(I1519,Mapping!$H$2:$I$215,2,0)</f>
        <v>Pre</v>
      </c>
      <c r="K1519" s="127" t="str">
        <f>VLOOKUP(I1519,Mapping!$H$2:$J$215,3,0)</f>
        <v>Pre</v>
      </c>
      <c r="L1519" s="1">
        <v>160.2687339</v>
      </c>
      <c r="M1519" s="4" t="e">
        <v>#N/A</v>
      </c>
    </row>
    <row r="1520" spans="1:13" x14ac:dyDescent="0.35">
      <c r="A1520" s="5" t="s">
        <v>659</v>
      </c>
      <c r="B1520" s="5" t="s">
        <v>35</v>
      </c>
      <c r="C1520" s="5"/>
      <c r="D1520" s="5"/>
      <c r="E1520" s="5" t="s">
        <v>139</v>
      </c>
      <c r="F1520" s="8" t="str">
        <f>VLOOKUP(E1520,Mapping!$A$1:$C$71,3,0)</f>
        <v>Event Build Update</v>
      </c>
      <c r="G1520" s="8" t="str">
        <f>VLOOKUP(E1520,Mapping!$A$2:$B$207,2,0)</f>
        <v>Event Build Update</v>
      </c>
      <c r="H1520" s="1" t="s">
        <v>658</v>
      </c>
      <c r="I1520" s="2">
        <v>44276</v>
      </c>
      <c r="J1520" s="126" t="str">
        <f>VLOOKUP(I1520,Mapping!$H$2:$I$215,2,0)</f>
        <v>Pre</v>
      </c>
      <c r="K1520" s="127" t="str">
        <f>VLOOKUP(I1520,Mapping!$H$2:$J$215,3,0)</f>
        <v>Pre</v>
      </c>
      <c r="L1520" s="1">
        <v>0</v>
      </c>
      <c r="M1520" s="4" t="e">
        <v>#N/A</v>
      </c>
    </row>
    <row r="1521" spans="1:13" x14ac:dyDescent="0.35">
      <c r="A1521" s="5" t="s">
        <v>659</v>
      </c>
      <c r="B1521" s="5" t="s">
        <v>35</v>
      </c>
      <c r="C1521" s="5"/>
      <c r="D1521" s="5"/>
      <c r="E1521" s="5" t="s">
        <v>139</v>
      </c>
      <c r="F1521" s="8" t="str">
        <f>VLOOKUP(E1521,Mapping!$A$1:$C$71,3,0)</f>
        <v>Event Build Update</v>
      </c>
      <c r="G1521" s="8" t="str">
        <f>VLOOKUP(E1521,Mapping!$A$2:$B$207,2,0)</f>
        <v>Event Build Update</v>
      </c>
      <c r="H1521" s="1" t="s">
        <v>658</v>
      </c>
      <c r="I1521" s="2">
        <v>44277</v>
      </c>
      <c r="J1521" s="126" t="str">
        <f>VLOOKUP(I1521,Mapping!$H$2:$I$215,2,0)</f>
        <v>Pre</v>
      </c>
      <c r="K1521" s="127" t="str">
        <f>VLOOKUP(I1521,Mapping!$H$2:$J$215,3,0)</f>
        <v>Pre</v>
      </c>
      <c r="L1521" s="1">
        <v>0</v>
      </c>
      <c r="M1521" s="4" t="e">
        <v>#N/A</v>
      </c>
    </row>
    <row r="1522" spans="1:13" x14ac:dyDescent="0.35">
      <c r="A1522" s="5" t="s">
        <v>659</v>
      </c>
      <c r="B1522" s="5" t="s">
        <v>35</v>
      </c>
      <c r="C1522" s="5"/>
      <c r="D1522" s="5"/>
      <c r="E1522" s="5" t="s">
        <v>139</v>
      </c>
      <c r="F1522" s="8" t="str">
        <f>VLOOKUP(E1522,Mapping!$A$1:$C$71,3,0)</f>
        <v>Event Build Update</v>
      </c>
      <c r="G1522" s="8" t="str">
        <f>VLOOKUP(E1522,Mapping!$A$2:$B$207,2,0)</f>
        <v>Event Build Update</v>
      </c>
      <c r="H1522" s="1" t="s">
        <v>658</v>
      </c>
      <c r="I1522" s="2">
        <v>44278</v>
      </c>
      <c r="J1522" s="126" t="str">
        <f>VLOOKUP(I1522,Mapping!$H$2:$I$215,2,0)</f>
        <v>Pre</v>
      </c>
      <c r="K1522" s="127" t="str">
        <f>VLOOKUP(I1522,Mapping!$H$2:$J$215,3,0)</f>
        <v>Pre</v>
      </c>
      <c r="L1522" s="1">
        <v>0</v>
      </c>
      <c r="M1522" s="4" t="e">
        <v>#N/A</v>
      </c>
    </row>
    <row r="1523" spans="1:13" x14ac:dyDescent="0.35">
      <c r="A1523" s="5" t="s">
        <v>659</v>
      </c>
      <c r="B1523" s="5" t="s">
        <v>35</v>
      </c>
      <c r="C1523" s="5"/>
      <c r="D1523" s="5"/>
      <c r="E1523" s="5" t="s">
        <v>139</v>
      </c>
      <c r="F1523" s="8" t="str">
        <f>VLOOKUP(E1523,Mapping!$A$1:$C$71,3,0)</f>
        <v>Event Build Update</v>
      </c>
      <c r="G1523" s="8" t="str">
        <f>VLOOKUP(E1523,Mapping!$A$2:$B$207,2,0)</f>
        <v>Event Build Update</v>
      </c>
      <c r="H1523" s="1" t="s">
        <v>658</v>
      </c>
      <c r="I1523" s="2">
        <v>44279</v>
      </c>
      <c r="J1523" s="126" t="str">
        <f>VLOOKUP(I1523,Mapping!$H$2:$I$215,2,0)</f>
        <v>Pre</v>
      </c>
      <c r="K1523" s="127" t="str">
        <f>VLOOKUP(I1523,Mapping!$H$2:$J$215,3,0)</f>
        <v>Pre</v>
      </c>
      <c r="L1523" s="1">
        <v>160.2687339</v>
      </c>
      <c r="M1523" s="4" t="e">
        <v>#N/A</v>
      </c>
    </row>
    <row r="1524" spans="1:13" x14ac:dyDescent="0.35">
      <c r="A1524" s="5" t="s">
        <v>659</v>
      </c>
      <c r="B1524" s="5" t="s">
        <v>35</v>
      </c>
      <c r="C1524" s="5"/>
      <c r="D1524" s="5"/>
      <c r="E1524" s="5" t="s">
        <v>139</v>
      </c>
      <c r="F1524" s="8" t="str">
        <f>VLOOKUP(E1524,Mapping!$A$1:$C$71,3,0)</f>
        <v>Event Build Update</v>
      </c>
      <c r="G1524" s="8" t="str">
        <f>VLOOKUP(E1524,Mapping!$A$2:$B$207,2,0)</f>
        <v>Event Build Update</v>
      </c>
      <c r="H1524" s="1" t="s">
        <v>658</v>
      </c>
      <c r="I1524" s="2">
        <v>44280</v>
      </c>
      <c r="J1524" s="126" t="str">
        <f>VLOOKUP(I1524,Mapping!$H$2:$I$215,2,0)</f>
        <v>Pre</v>
      </c>
      <c r="K1524" s="127" t="str">
        <f>VLOOKUP(I1524,Mapping!$H$2:$J$215,3,0)</f>
        <v>Pre</v>
      </c>
      <c r="L1524" s="1">
        <v>160.2687339</v>
      </c>
      <c r="M1524" s="4" t="e">
        <v>#N/A</v>
      </c>
    </row>
    <row r="1525" spans="1:13" x14ac:dyDescent="0.35">
      <c r="A1525" s="5" t="s">
        <v>659</v>
      </c>
      <c r="B1525" s="5" t="s">
        <v>35</v>
      </c>
      <c r="C1525" s="5"/>
      <c r="D1525" s="5"/>
      <c r="E1525" s="5" t="s">
        <v>139</v>
      </c>
      <c r="F1525" s="8" t="str">
        <f>VLOOKUP(E1525,Mapping!$A$1:$C$71,3,0)</f>
        <v>Event Build Update</v>
      </c>
      <c r="G1525" s="8" t="str">
        <f>VLOOKUP(E1525,Mapping!$A$2:$B$207,2,0)</f>
        <v>Event Build Update</v>
      </c>
      <c r="H1525" s="1" t="s">
        <v>658</v>
      </c>
      <c r="I1525" s="2">
        <v>44281</v>
      </c>
      <c r="J1525" s="126" t="str">
        <f>VLOOKUP(I1525,Mapping!$H$2:$I$215,2,0)</f>
        <v>Pre</v>
      </c>
      <c r="K1525" s="127" t="str">
        <f>VLOOKUP(I1525,Mapping!$H$2:$J$215,3,0)</f>
        <v>Pre</v>
      </c>
      <c r="L1525" s="1">
        <v>0</v>
      </c>
      <c r="M1525" s="4" t="e">
        <v>#N/A</v>
      </c>
    </row>
    <row r="1526" spans="1:13" x14ac:dyDescent="0.35">
      <c r="A1526" s="5" t="s">
        <v>659</v>
      </c>
      <c r="B1526" s="5" t="s">
        <v>35</v>
      </c>
      <c r="C1526" s="5"/>
      <c r="D1526" s="5"/>
      <c r="E1526" s="5" t="s">
        <v>139</v>
      </c>
      <c r="F1526" s="8" t="str">
        <f>VLOOKUP(E1526,Mapping!$A$1:$C$71,3,0)</f>
        <v>Event Build Update</v>
      </c>
      <c r="G1526" s="8" t="str">
        <f>VLOOKUP(E1526,Mapping!$A$2:$B$207,2,0)</f>
        <v>Event Build Update</v>
      </c>
      <c r="H1526" s="1" t="s">
        <v>658</v>
      </c>
      <c r="I1526" s="2">
        <v>44282</v>
      </c>
      <c r="J1526" s="126" t="str">
        <f>VLOOKUP(I1526,Mapping!$H$2:$I$215,2,0)</f>
        <v>Pre</v>
      </c>
      <c r="K1526" s="127" t="str">
        <f>VLOOKUP(I1526,Mapping!$H$2:$J$215,3,0)</f>
        <v>Pre</v>
      </c>
      <c r="L1526" s="1">
        <v>0</v>
      </c>
      <c r="M1526" s="4" t="e">
        <v>#N/A</v>
      </c>
    </row>
    <row r="1527" spans="1:13" x14ac:dyDescent="0.35">
      <c r="A1527" s="5" t="s">
        <v>659</v>
      </c>
      <c r="B1527" s="5" t="s">
        <v>35</v>
      </c>
      <c r="C1527" s="5"/>
      <c r="D1527" s="5"/>
      <c r="E1527" s="5" t="s">
        <v>139</v>
      </c>
      <c r="F1527" s="8" t="str">
        <f>VLOOKUP(E1527,Mapping!$A$1:$C$71,3,0)</f>
        <v>Event Build Update</v>
      </c>
      <c r="G1527" s="8" t="str">
        <f>VLOOKUP(E1527,Mapping!$A$2:$B$207,2,0)</f>
        <v>Event Build Update</v>
      </c>
      <c r="H1527" s="1" t="s">
        <v>658</v>
      </c>
      <c r="I1527" s="2">
        <v>44283</v>
      </c>
      <c r="J1527" s="126" t="str">
        <f>VLOOKUP(I1527,Mapping!$H$2:$I$215,2,0)</f>
        <v>Pre</v>
      </c>
      <c r="K1527" s="127" t="str">
        <f>VLOOKUP(I1527,Mapping!$H$2:$J$215,3,0)</f>
        <v>Pre</v>
      </c>
      <c r="L1527" s="1">
        <v>0</v>
      </c>
      <c r="M1527" s="4" t="e">
        <v>#N/A</v>
      </c>
    </row>
    <row r="1528" spans="1:13" x14ac:dyDescent="0.35">
      <c r="A1528" s="5" t="s">
        <v>659</v>
      </c>
      <c r="B1528" s="5" t="s">
        <v>35</v>
      </c>
      <c r="C1528" s="5"/>
      <c r="D1528" s="5"/>
      <c r="E1528" s="5" t="s">
        <v>139</v>
      </c>
      <c r="F1528" s="8" t="str">
        <f>VLOOKUP(E1528,Mapping!$A$1:$C$71,3,0)</f>
        <v>Event Build Update</v>
      </c>
      <c r="G1528" s="8" t="str">
        <f>VLOOKUP(E1528,Mapping!$A$2:$B$207,2,0)</f>
        <v>Event Build Update</v>
      </c>
      <c r="H1528" s="1" t="s">
        <v>658</v>
      </c>
      <c r="I1528" s="2">
        <v>44284</v>
      </c>
      <c r="J1528" s="126" t="str">
        <f>VLOOKUP(I1528,Mapping!$H$2:$I$215,2,0)</f>
        <v>Pre</v>
      </c>
      <c r="K1528" s="127" t="str">
        <f>VLOOKUP(I1528,Mapping!$H$2:$J$215,3,0)</f>
        <v>Pre</v>
      </c>
      <c r="L1528" s="1">
        <v>0</v>
      </c>
      <c r="M1528" s="4" t="e">
        <v>#N/A</v>
      </c>
    </row>
    <row r="1529" spans="1:13" x14ac:dyDescent="0.35">
      <c r="A1529" s="5" t="s">
        <v>659</v>
      </c>
      <c r="B1529" s="5" t="s">
        <v>35</v>
      </c>
      <c r="C1529" s="5"/>
      <c r="D1529" s="5"/>
      <c r="E1529" s="5" t="s">
        <v>139</v>
      </c>
      <c r="F1529" s="8" t="str">
        <f>VLOOKUP(E1529,Mapping!$A$1:$C$71,3,0)</f>
        <v>Event Build Update</v>
      </c>
      <c r="G1529" s="8" t="str">
        <f>VLOOKUP(E1529,Mapping!$A$2:$B$207,2,0)</f>
        <v>Event Build Update</v>
      </c>
      <c r="H1529" s="1" t="s">
        <v>658</v>
      </c>
      <c r="I1529" s="2">
        <v>44285</v>
      </c>
      <c r="J1529" s="126" t="str">
        <f>VLOOKUP(I1529,Mapping!$H$2:$I$215,2,0)</f>
        <v>Pre</v>
      </c>
      <c r="K1529" s="127" t="str">
        <f>VLOOKUP(I1529,Mapping!$H$2:$J$215,3,0)</f>
        <v>Pre</v>
      </c>
      <c r="L1529" s="1">
        <v>0</v>
      </c>
      <c r="M1529" s="4" t="e">
        <v>#N/A</v>
      </c>
    </row>
    <row r="1530" spans="1:13" x14ac:dyDescent="0.35">
      <c r="A1530" s="5" t="s">
        <v>659</v>
      </c>
      <c r="B1530" s="5" t="s">
        <v>35</v>
      </c>
      <c r="C1530" s="5"/>
      <c r="D1530" s="5"/>
      <c r="E1530" s="5" t="s">
        <v>139</v>
      </c>
      <c r="F1530" s="8" t="str">
        <f>VLOOKUP(E1530,Mapping!$A$1:$C$71,3,0)</f>
        <v>Event Build Update</v>
      </c>
      <c r="G1530" s="8" t="str">
        <f>VLOOKUP(E1530,Mapping!$A$2:$B$207,2,0)</f>
        <v>Event Build Update</v>
      </c>
      <c r="H1530" s="1" t="s">
        <v>658</v>
      </c>
      <c r="I1530" s="2">
        <v>44286</v>
      </c>
      <c r="J1530" s="126" t="str">
        <f>VLOOKUP(I1530,Mapping!$H$2:$I$215,2,0)</f>
        <v>Pre</v>
      </c>
      <c r="K1530" s="127" t="str">
        <f>VLOOKUP(I1530,Mapping!$H$2:$J$215,3,0)</f>
        <v>Pre</v>
      </c>
      <c r="L1530" s="1">
        <v>0</v>
      </c>
      <c r="M1530" s="4" t="e">
        <v>#N/A</v>
      </c>
    </row>
    <row r="1531" spans="1:13" x14ac:dyDescent="0.35">
      <c r="A1531" s="5" t="s">
        <v>659</v>
      </c>
      <c r="B1531" s="5" t="s">
        <v>35</v>
      </c>
      <c r="C1531" s="5"/>
      <c r="D1531" s="5"/>
      <c r="E1531" s="5" t="s">
        <v>139</v>
      </c>
      <c r="F1531" s="8" t="str">
        <f>VLOOKUP(E1531,Mapping!$A$1:$C$71,3,0)</f>
        <v>Event Build Update</v>
      </c>
      <c r="G1531" s="8" t="str">
        <f>VLOOKUP(E1531,Mapping!$A$2:$B$207,2,0)</f>
        <v>Event Build Update</v>
      </c>
      <c r="H1531" s="1" t="s">
        <v>658</v>
      </c>
      <c r="I1531" s="2">
        <v>44287</v>
      </c>
      <c r="J1531" s="126" t="str">
        <f>VLOOKUP(I1531,Mapping!$H$2:$I$215,2,0)</f>
        <v>Pre</v>
      </c>
      <c r="K1531" s="127" t="str">
        <f>VLOOKUP(I1531,Mapping!$H$2:$J$215,3,0)</f>
        <v>Pre</v>
      </c>
      <c r="L1531" s="1">
        <v>0</v>
      </c>
      <c r="M1531" s="4" t="e">
        <v>#N/A</v>
      </c>
    </row>
    <row r="1532" spans="1:13" x14ac:dyDescent="0.35">
      <c r="A1532" s="5" t="s">
        <v>659</v>
      </c>
      <c r="B1532" s="5" t="s">
        <v>35</v>
      </c>
      <c r="C1532" s="5"/>
      <c r="D1532" s="5"/>
      <c r="E1532" s="5" t="s">
        <v>139</v>
      </c>
      <c r="F1532" s="8" t="str">
        <f>VLOOKUP(E1532,Mapping!$A$1:$C$71,3,0)</f>
        <v>Event Build Update</v>
      </c>
      <c r="G1532" s="8" t="str">
        <f>VLOOKUP(E1532,Mapping!$A$2:$B$207,2,0)</f>
        <v>Event Build Update</v>
      </c>
      <c r="H1532" s="1" t="s">
        <v>658</v>
      </c>
      <c r="I1532" s="2">
        <v>44288</v>
      </c>
      <c r="J1532" s="126" t="str">
        <f>VLOOKUP(I1532,Mapping!$H$2:$I$215,2,0)</f>
        <v>Pre</v>
      </c>
      <c r="K1532" s="127" t="str">
        <f>VLOOKUP(I1532,Mapping!$H$2:$J$215,3,0)</f>
        <v>Pre</v>
      </c>
      <c r="L1532" s="1">
        <v>0</v>
      </c>
      <c r="M1532" s="4" t="e">
        <v>#N/A</v>
      </c>
    </row>
    <row r="1533" spans="1:13" x14ac:dyDescent="0.35">
      <c r="A1533" s="5" t="s">
        <v>659</v>
      </c>
      <c r="B1533" s="5" t="s">
        <v>35</v>
      </c>
      <c r="C1533" s="5"/>
      <c r="D1533" s="5"/>
      <c r="E1533" s="5" t="s">
        <v>139</v>
      </c>
      <c r="F1533" s="8" t="str">
        <f>VLOOKUP(E1533,Mapping!$A$1:$C$71,3,0)</f>
        <v>Event Build Update</v>
      </c>
      <c r="G1533" s="8" t="str">
        <f>VLOOKUP(E1533,Mapping!$A$2:$B$207,2,0)</f>
        <v>Event Build Update</v>
      </c>
      <c r="H1533" s="1" t="s">
        <v>658</v>
      </c>
      <c r="I1533" s="2">
        <v>44289</v>
      </c>
      <c r="J1533" s="126" t="str">
        <f>VLOOKUP(I1533,Mapping!$H$2:$I$215,2,0)</f>
        <v>Pre</v>
      </c>
      <c r="K1533" s="127" t="str">
        <f>VLOOKUP(I1533,Mapping!$H$2:$J$215,3,0)</f>
        <v>Pre</v>
      </c>
      <c r="L1533" s="1">
        <v>160.2687339</v>
      </c>
      <c r="M1533" s="4" t="e">
        <v>#N/A</v>
      </c>
    </row>
    <row r="1534" spans="1:13" x14ac:dyDescent="0.35">
      <c r="A1534" s="5" t="s">
        <v>659</v>
      </c>
      <c r="B1534" s="5" t="s">
        <v>35</v>
      </c>
      <c r="C1534" s="5"/>
      <c r="D1534" s="5"/>
      <c r="E1534" s="5" t="s">
        <v>139</v>
      </c>
      <c r="F1534" s="8" t="str">
        <f>VLOOKUP(E1534,Mapping!$A$1:$C$71,3,0)</f>
        <v>Event Build Update</v>
      </c>
      <c r="G1534" s="8" t="str">
        <f>VLOOKUP(E1534,Mapping!$A$2:$B$207,2,0)</f>
        <v>Event Build Update</v>
      </c>
      <c r="H1534" s="1" t="s">
        <v>658</v>
      </c>
      <c r="I1534" s="2">
        <v>44290</v>
      </c>
      <c r="J1534" s="126" t="str">
        <f>VLOOKUP(I1534,Mapping!$H$2:$I$215,2,0)</f>
        <v>Pre</v>
      </c>
      <c r="K1534" s="127" t="str">
        <f>VLOOKUP(I1534,Mapping!$H$2:$J$215,3,0)</f>
        <v>Pre</v>
      </c>
      <c r="L1534" s="1">
        <v>160.2687339</v>
      </c>
      <c r="M1534" s="4" t="e">
        <v>#N/A</v>
      </c>
    </row>
    <row r="1535" spans="1:13" x14ac:dyDescent="0.35">
      <c r="A1535" s="5" t="s">
        <v>659</v>
      </c>
      <c r="B1535" s="5" t="s">
        <v>35</v>
      </c>
      <c r="C1535" s="5"/>
      <c r="D1535" s="5"/>
      <c r="E1535" s="5" t="s">
        <v>139</v>
      </c>
      <c r="F1535" s="8" t="str">
        <f>VLOOKUP(E1535,Mapping!$A$1:$C$71,3,0)</f>
        <v>Event Build Update</v>
      </c>
      <c r="G1535" s="8" t="str">
        <f>VLOOKUP(E1535,Mapping!$A$2:$B$207,2,0)</f>
        <v>Event Build Update</v>
      </c>
      <c r="H1535" s="1" t="s">
        <v>658</v>
      </c>
      <c r="I1535" s="2">
        <v>44291</v>
      </c>
      <c r="J1535" s="126" t="str">
        <f>VLOOKUP(I1535,Mapping!$H$2:$I$215,2,0)</f>
        <v>Pre</v>
      </c>
      <c r="K1535" s="127" t="str">
        <f>VLOOKUP(I1535,Mapping!$H$2:$J$215,3,0)</f>
        <v>Pre</v>
      </c>
      <c r="L1535" s="1">
        <v>0</v>
      </c>
      <c r="M1535" s="4" t="e">
        <v>#N/A</v>
      </c>
    </row>
    <row r="1536" spans="1:13" x14ac:dyDescent="0.35">
      <c r="A1536" s="5" t="s">
        <v>659</v>
      </c>
      <c r="B1536" s="5" t="s">
        <v>35</v>
      </c>
      <c r="C1536" s="5"/>
      <c r="D1536" s="5"/>
      <c r="E1536" s="5" t="s">
        <v>139</v>
      </c>
      <c r="F1536" s="8" t="str">
        <f>VLOOKUP(E1536,Mapping!$A$1:$C$71,3,0)</f>
        <v>Event Build Update</v>
      </c>
      <c r="G1536" s="8" t="str">
        <f>VLOOKUP(E1536,Mapping!$A$2:$B$207,2,0)</f>
        <v>Event Build Update</v>
      </c>
      <c r="H1536" s="1" t="s">
        <v>658</v>
      </c>
      <c r="I1536" s="2">
        <v>44292</v>
      </c>
      <c r="J1536" s="126" t="str">
        <f>VLOOKUP(I1536,Mapping!$H$2:$I$215,2,0)</f>
        <v>Pre</v>
      </c>
      <c r="K1536" s="127" t="str">
        <f>VLOOKUP(I1536,Mapping!$H$2:$J$215,3,0)</f>
        <v>Pre</v>
      </c>
      <c r="L1536" s="1">
        <v>0</v>
      </c>
      <c r="M1536" s="4" t="e">
        <v>#N/A</v>
      </c>
    </row>
    <row r="1537" spans="1:13" x14ac:dyDescent="0.35">
      <c r="A1537" s="5" t="s">
        <v>659</v>
      </c>
      <c r="B1537" s="5" t="s">
        <v>35</v>
      </c>
      <c r="C1537" s="5"/>
      <c r="D1537" s="5"/>
      <c r="E1537" s="5" t="s">
        <v>139</v>
      </c>
      <c r="F1537" s="8" t="str">
        <f>VLOOKUP(E1537,Mapping!$A$1:$C$71,3,0)</f>
        <v>Event Build Update</v>
      </c>
      <c r="G1537" s="8" t="str">
        <f>VLOOKUP(E1537,Mapping!$A$2:$B$207,2,0)</f>
        <v>Event Build Update</v>
      </c>
      <c r="H1537" s="1" t="s">
        <v>658</v>
      </c>
      <c r="I1537" s="2">
        <v>44293</v>
      </c>
      <c r="J1537" s="126" t="str">
        <f>VLOOKUP(I1537,Mapping!$H$2:$I$215,2,0)</f>
        <v>Pre</v>
      </c>
      <c r="K1537" s="127" t="str">
        <f>VLOOKUP(I1537,Mapping!$H$2:$J$215,3,0)</f>
        <v>Pre</v>
      </c>
      <c r="L1537" s="1">
        <v>0</v>
      </c>
      <c r="M1537" s="4" t="e">
        <v>#N/A</v>
      </c>
    </row>
    <row r="1538" spans="1:13" x14ac:dyDescent="0.35">
      <c r="A1538" s="5" t="s">
        <v>659</v>
      </c>
      <c r="B1538" s="5" t="s">
        <v>35</v>
      </c>
      <c r="C1538" s="5"/>
      <c r="D1538" s="5"/>
      <c r="E1538" s="5" t="s">
        <v>139</v>
      </c>
      <c r="F1538" s="8" t="str">
        <f>VLOOKUP(E1538,Mapping!$A$1:$C$71,3,0)</f>
        <v>Event Build Update</v>
      </c>
      <c r="G1538" s="8" t="str">
        <f>VLOOKUP(E1538,Mapping!$A$2:$B$207,2,0)</f>
        <v>Event Build Update</v>
      </c>
      <c r="H1538" s="1" t="s">
        <v>658</v>
      </c>
      <c r="I1538" s="2">
        <v>44294</v>
      </c>
      <c r="J1538" s="126" t="str">
        <f>VLOOKUP(I1538,Mapping!$H$2:$I$215,2,0)</f>
        <v>Pre</v>
      </c>
      <c r="K1538" s="127" t="str">
        <f>VLOOKUP(I1538,Mapping!$H$2:$J$215,3,0)</f>
        <v>Pre</v>
      </c>
      <c r="L1538" s="1">
        <v>160.2687339</v>
      </c>
      <c r="M1538" s="4" t="e">
        <v>#N/A</v>
      </c>
    </row>
    <row r="1539" spans="1:13" x14ac:dyDescent="0.35">
      <c r="A1539" s="5" t="s">
        <v>659</v>
      </c>
      <c r="B1539" s="5" t="s">
        <v>35</v>
      </c>
      <c r="C1539" s="5"/>
      <c r="D1539" s="5"/>
      <c r="E1539" s="5" t="s">
        <v>139</v>
      </c>
      <c r="F1539" s="8" t="str">
        <f>VLOOKUP(E1539,Mapping!$A$1:$C$71,3,0)</f>
        <v>Event Build Update</v>
      </c>
      <c r="G1539" s="8" t="str">
        <f>VLOOKUP(E1539,Mapping!$A$2:$B$207,2,0)</f>
        <v>Event Build Update</v>
      </c>
      <c r="H1539" s="1" t="s">
        <v>658</v>
      </c>
      <c r="I1539" s="2">
        <v>44295</v>
      </c>
      <c r="J1539" s="126" t="str">
        <f>VLOOKUP(I1539,Mapping!$H$2:$I$215,2,0)</f>
        <v>Pre</v>
      </c>
      <c r="K1539" s="127" t="str">
        <f>VLOOKUP(I1539,Mapping!$H$2:$J$215,3,0)</f>
        <v>Pre</v>
      </c>
      <c r="L1539" s="1">
        <v>160.2687339</v>
      </c>
      <c r="M1539" s="4" t="e">
        <v>#N/A</v>
      </c>
    </row>
    <row r="1540" spans="1:13" x14ac:dyDescent="0.35">
      <c r="A1540" s="5" t="s">
        <v>659</v>
      </c>
      <c r="B1540" s="5" t="s">
        <v>35</v>
      </c>
      <c r="C1540" s="5"/>
      <c r="D1540" s="5"/>
      <c r="E1540" s="5" t="s">
        <v>139</v>
      </c>
      <c r="F1540" s="8" t="str">
        <f>VLOOKUP(E1540,Mapping!$A$1:$C$71,3,0)</f>
        <v>Event Build Update</v>
      </c>
      <c r="G1540" s="8" t="str">
        <f>VLOOKUP(E1540,Mapping!$A$2:$B$207,2,0)</f>
        <v>Event Build Update</v>
      </c>
      <c r="H1540" s="1" t="s">
        <v>658</v>
      </c>
      <c r="I1540" s="2">
        <v>44296</v>
      </c>
      <c r="J1540" s="126" t="str">
        <f>VLOOKUP(I1540,Mapping!$H$2:$I$215,2,0)</f>
        <v>Pre</v>
      </c>
      <c r="K1540" s="127" t="str">
        <f>VLOOKUP(I1540,Mapping!$H$2:$J$215,3,0)</f>
        <v>Pre</v>
      </c>
      <c r="L1540" s="1">
        <v>0</v>
      </c>
      <c r="M1540" s="4" t="e">
        <v>#N/A</v>
      </c>
    </row>
    <row r="1541" spans="1:13" x14ac:dyDescent="0.35">
      <c r="A1541" s="5" t="s">
        <v>659</v>
      </c>
      <c r="B1541" s="5" t="s">
        <v>35</v>
      </c>
      <c r="C1541" s="5"/>
      <c r="D1541" s="5"/>
      <c r="E1541" s="5" t="s">
        <v>139</v>
      </c>
      <c r="F1541" s="8" t="str">
        <f>VLOOKUP(E1541,Mapping!$A$1:$C$71,3,0)</f>
        <v>Event Build Update</v>
      </c>
      <c r="G1541" s="8" t="str">
        <f>VLOOKUP(E1541,Mapping!$A$2:$B$207,2,0)</f>
        <v>Event Build Update</v>
      </c>
      <c r="H1541" s="1" t="s">
        <v>658</v>
      </c>
      <c r="I1541" s="2">
        <v>44297</v>
      </c>
      <c r="J1541" s="126" t="str">
        <f>VLOOKUP(I1541,Mapping!$H$2:$I$215,2,0)</f>
        <v>Pre</v>
      </c>
      <c r="K1541" s="127" t="str">
        <f>VLOOKUP(I1541,Mapping!$H$2:$J$215,3,0)</f>
        <v>Pre</v>
      </c>
      <c r="L1541" s="1">
        <v>0</v>
      </c>
      <c r="M1541" s="4" t="e">
        <v>#N/A</v>
      </c>
    </row>
    <row r="1542" spans="1:13" x14ac:dyDescent="0.35">
      <c r="A1542" s="5" t="s">
        <v>659</v>
      </c>
      <c r="B1542" s="5" t="s">
        <v>35</v>
      </c>
      <c r="C1542" s="5"/>
      <c r="D1542" s="5"/>
      <c r="E1542" s="5" t="s">
        <v>139</v>
      </c>
      <c r="F1542" s="8" t="str">
        <f>VLOOKUP(E1542,Mapping!$A$1:$C$71,3,0)</f>
        <v>Event Build Update</v>
      </c>
      <c r="G1542" s="8" t="str">
        <f>VLOOKUP(E1542,Mapping!$A$2:$B$207,2,0)</f>
        <v>Event Build Update</v>
      </c>
      <c r="H1542" s="1" t="s">
        <v>658</v>
      </c>
      <c r="I1542" s="2">
        <v>44298</v>
      </c>
      <c r="J1542" s="126" t="str">
        <f>VLOOKUP(I1542,Mapping!$H$2:$I$215,2,0)</f>
        <v>Pre</v>
      </c>
      <c r="K1542" s="127" t="str">
        <f>VLOOKUP(I1542,Mapping!$H$2:$J$215,3,0)</f>
        <v>Pre</v>
      </c>
      <c r="L1542" s="1">
        <v>0</v>
      </c>
      <c r="M1542" s="4" t="e">
        <v>#N/A</v>
      </c>
    </row>
    <row r="1543" spans="1:13" x14ac:dyDescent="0.35">
      <c r="A1543" s="5" t="s">
        <v>659</v>
      </c>
      <c r="B1543" s="5" t="s">
        <v>35</v>
      </c>
      <c r="C1543" s="5"/>
      <c r="D1543" s="5"/>
      <c r="E1543" s="5" t="s">
        <v>139</v>
      </c>
      <c r="F1543" s="8" t="str">
        <f>VLOOKUP(E1543,Mapping!$A$1:$C$71,3,0)</f>
        <v>Event Build Update</v>
      </c>
      <c r="G1543" s="8" t="str">
        <f>VLOOKUP(E1543,Mapping!$A$2:$B$207,2,0)</f>
        <v>Event Build Update</v>
      </c>
      <c r="H1543" s="1" t="s">
        <v>658</v>
      </c>
      <c r="I1543" s="2">
        <v>44299</v>
      </c>
      <c r="J1543" s="126" t="str">
        <f>VLOOKUP(I1543,Mapping!$H$2:$I$215,2,0)</f>
        <v>Pre</v>
      </c>
      <c r="K1543" s="127" t="str">
        <f>VLOOKUP(I1543,Mapping!$H$2:$J$215,3,0)</f>
        <v>Pre</v>
      </c>
      <c r="L1543" s="1">
        <v>0</v>
      </c>
      <c r="M1543" s="4" t="e">
        <v>#N/A</v>
      </c>
    </row>
    <row r="1544" spans="1:13" x14ac:dyDescent="0.35">
      <c r="A1544" s="5" t="s">
        <v>659</v>
      </c>
      <c r="B1544" s="5" t="s">
        <v>35</v>
      </c>
      <c r="C1544" s="5"/>
      <c r="D1544" s="5"/>
      <c r="E1544" s="5" t="s">
        <v>139</v>
      </c>
      <c r="F1544" s="8" t="str">
        <f>VLOOKUP(E1544,Mapping!$A$1:$C$71,3,0)</f>
        <v>Event Build Update</v>
      </c>
      <c r="G1544" s="8" t="str">
        <f>VLOOKUP(E1544,Mapping!$A$2:$B$207,2,0)</f>
        <v>Event Build Update</v>
      </c>
      <c r="H1544" s="1" t="s">
        <v>658</v>
      </c>
      <c r="I1544" s="2">
        <v>44300</v>
      </c>
      <c r="J1544" s="126" t="str">
        <f>VLOOKUP(I1544,Mapping!$H$2:$I$215,2,0)</f>
        <v>Pre</v>
      </c>
      <c r="K1544" s="127" t="str">
        <f>VLOOKUP(I1544,Mapping!$H$2:$J$215,3,0)</f>
        <v>Pre</v>
      </c>
      <c r="L1544" s="1">
        <v>0</v>
      </c>
      <c r="M1544" s="4" t="e">
        <v>#N/A</v>
      </c>
    </row>
    <row r="1545" spans="1:13" x14ac:dyDescent="0.35">
      <c r="A1545" s="5" t="s">
        <v>659</v>
      </c>
      <c r="B1545" s="5" t="s">
        <v>35</v>
      </c>
      <c r="C1545" s="5"/>
      <c r="D1545" s="5"/>
      <c r="E1545" s="5" t="s">
        <v>139</v>
      </c>
      <c r="F1545" s="8" t="str">
        <f>VLOOKUP(E1545,Mapping!$A$1:$C$71,3,0)</f>
        <v>Event Build Update</v>
      </c>
      <c r="G1545" s="8" t="str">
        <f>VLOOKUP(E1545,Mapping!$A$2:$B$207,2,0)</f>
        <v>Event Build Update</v>
      </c>
      <c r="H1545" s="1" t="s">
        <v>658</v>
      </c>
      <c r="I1545" s="2">
        <v>44301</v>
      </c>
      <c r="J1545" s="126" t="str">
        <f>VLOOKUP(I1545,Mapping!$H$2:$I$215,2,0)</f>
        <v>Pre</v>
      </c>
      <c r="K1545" s="127" t="str">
        <f>VLOOKUP(I1545,Mapping!$H$2:$J$215,3,0)</f>
        <v>Pre</v>
      </c>
      <c r="L1545" s="1">
        <v>160.2687339</v>
      </c>
      <c r="M1545" s="4" t="e">
        <v>#N/A</v>
      </c>
    </row>
    <row r="1546" spans="1:13" x14ac:dyDescent="0.35">
      <c r="A1546" s="5" t="s">
        <v>659</v>
      </c>
      <c r="B1546" s="5" t="s">
        <v>35</v>
      </c>
      <c r="C1546" s="5"/>
      <c r="D1546" s="5"/>
      <c r="E1546" s="5" t="s">
        <v>139</v>
      </c>
      <c r="F1546" s="8" t="str">
        <f>VLOOKUP(E1546,Mapping!$A$1:$C$71,3,0)</f>
        <v>Event Build Update</v>
      </c>
      <c r="G1546" s="8" t="str">
        <f>VLOOKUP(E1546,Mapping!$A$2:$B$207,2,0)</f>
        <v>Event Build Update</v>
      </c>
      <c r="H1546" s="1" t="s">
        <v>658</v>
      </c>
      <c r="I1546" s="2">
        <v>44302</v>
      </c>
      <c r="J1546" s="126" t="str">
        <f>VLOOKUP(I1546,Mapping!$H$2:$I$215,2,0)</f>
        <v>Pre</v>
      </c>
      <c r="K1546" s="127" t="str">
        <f>VLOOKUP(I1546,Mapping!$H$2:$J$215,3,0)</f>
        <v>Pre</v>
      </c>
      <c r="L1546" s="1">
        <v>160.2687339</v>
      </c>
      <c r="M1546" s="4" t="e">
        <v>#N/A</v>
      </c>
    </row>
    <row r="1547" spans="1:13" x14ac:dyDescent="0.35">
      <c r="A1547" s="5" t="s">
        <v>659</v>
      </c>
      <c r="B1547" s="5" t="s">
        <v>35</v>
      </c>
      <c r="C1547" s="5"/>
      <c r="D1547" s="5"/>
      <c r="E1547" s="5" t="s">
        <v>139</v>
      </c>
      <c r="F1547" s="8" t="str">
        <f>VLOOKUP(E1547,Mapping!$A$1:$C$71,3,0)</f>
        <v>Event Build Update</v>
      </c>
      <c r="G1547" s="8" t="str">
        <f>VLOOKUP(E1547,Mapping!$A$2:$B$207,2,0)</f>
        <v>Event Build Update</v>
      </c>
      <c r="H1547" s="1" t="s">
        <v>658</v>
      </c>
      <c r="I1547" s="2">
        <v>44303</v>
      </c>
      <c r="J1547" s="126" t="str">
        <f>VLOOKUP(I1547,Mapping!$H$2:$I$215,2,0)</f>
        <v>Pre</v>
      </c>
      <c r="K1547" s="127" t="str">
        <f>VLOOKUP(I1547,Mapping!$H$2:$J$215,3,0)</f>
        <v>Pre</v>
      </c>
      <c r="L1547" s="1">
        <v>0</v>
      </c>
      <c r="M1547" s="4" t="e">
        <v>#N/A</v>
      </c>
    </row>
    <row r="1548" spans="1:13" x14ac:dyDescent="0.35">
      <c r="A1548" s="5" t="s">
        <v>659</v>
      </c>
      <c r="B1548" s="5" t="s">
        <v>35</v>
      </c>
      <c r="C1548" s="5"/>
      <c r="D1548" s="5"/>
      <c r="E1548" s="5" t="s">
        <v>139</v>
      </c>
      <c r="F1548" s="8" t="str">
        <f>VLOOKUP(E1548,Mapping!$A$1:$C$71,3,0)</f>
        <v>Event Build Update</v>
      </c>
      <c r="G1548" s="8" t="str">
        <f>VLOOKUP(E1548,Mapping!$A$2:$B$207,2,0)</f>
        <v>Event Build Update</v>
      </c>
      <c r="H1548" s="1" t="s">
        <v>658</v>
      </c>
      <c r="I1548" s="2">
        <v>44304</v>
      </c>
      <c r="J1548" s="126" t="str">
        <f>VLOOKUP(I1548,Mapping!$H$2:$I$215,2,0)</f>
        <v>Pre</v>
      </c>
      <c r="K1548" s="127" t="str">
        <f>VLOOKUP(I1548,Mapping!$H$2:$J$215,3,0)</f>
        <v>Pre</v>
      </c>
      <c r="L1548" s="1">
        <v>0</v>
      </c>
      <c r="M1548" s="4" t="e">
        <v>#N/A</v>
      </c>
    </row>
    <row r="1549" spans="1:13" x14ac:dyDescent="0.35">
      <c r="A1549" s="5" t="s">
        <v>659</v>
      </c>
      <c r="B1549" s="5" t="s">
        <v>35</v>
      </c>
      <c r="C1549" s="5"/>
      <c r="D1549" s="5"/>
      <c r="E1549" s="5" t="s">
        <v>139</v>
      </c>
      <c r="F1549" s="8" t="str">
        <f>VLOOKUP(E1549,Mapping!$A$1:$C$71,3,0)</f>
        <v>Event Build Update</v>
      </c>
      <c r="G1549" s="8" t="str">
        <f>VLOOKUP(E1549,Mapping!$A$2:$B$207,2,0)</f>
        <v>Event Build Update</v>
      </c>
      <c r="H1549" s="1" t="s">
        <v>658</v>
      </c>
      <c r="I1549" s="2">
        <v>44305</v>
      </c>
      <c r="J1549" s="126" t="str">
        <f>VLOOKUP(I1549,Mapping!$H$2:$I$215,2,0)</f>
        <v>Pre</v>
      </c>
      <c r="K1549" s="127" t="str">
        <f>VLOOKUP(I1549,Mapping!$H$2:$J$215,3,0)</f>
        <v>Pre</v>
      </c>
      <c r="L1549" s="1">
        <v>0</v>
      </c>
      <c r="M1549" s="4" t="e">
        <v>#N/A</v>
      </c>
    </row>
    <row r="1550" spans="1:13" x14ac:dyDescent="0.35">
      <c r="A1550" s="5" t="s">
        <v>659</v>
      </c>
      <c r="B1550" s="5" t="s">
        <v>35</v>
      </c>
      <c r="C1550" s="5"/>
      <c r="D1550" s="5"/>
      <c r="E1550" s="5" t="s">
        <v>139</v>
      </c>
      <c r="F1550" s="8" t="str">
        <f>VLOOKUP(E1550,Mapping!$A$1:$C$71,3,0)</f>
        <v>Event Build Update</v>
      </c>
      <c r="G1550" s="8" t="str">
        <f>VLOOKUP(E1550,Mapping!$A$2:$B$207,2,0)</f>
        <v>Event Build Update</v>
      </c>
      <c r="H1550" s="1" t="s">
        <v>658</v>
      </c>
      <c r="I1550" s="2">
        <v>44306</v>
      </c>
      <c r="J1550" s="126" t="str">
        <f>VLOOKUP(I1550,Mapping!$H$2:$I$215,2,0)</f>
        <v>Pre</v>
      </c>
      <c r="K1550" s="127" t="str">
        <f>VLOOKUP(I1550,Mapping!$H$2:$J$215,3,0)</f>
        <v>Pre</v>
      </c>
      <c r="L1550" s="1">
        <v>0</v>
      </c>
      <c r="M1550" s="4" t="e">
        <v>#N/A</v>
      </c>
    </row>
    <row r="1551" spans="1:13" x14ac:dyDescent="0.35">
      <c r="A1551" s="5" t="s">
        <v>659</v>
      </c>
      <c r="B1551" s="5" t="s">
        <v>35</v>
      </c>
      <c r="C1551" s="5"/>
      <c r="D1551" s="5"/>
      <c r="E1551" s="5" t="s">
        <v>139</v>
      </c>
      <c r="F1551" s="8" t="str">
        <f>VLOOKUP(E1551,Mapping!$A$1:$C$71,3,0)</f>
        <v>Event Build Update</v>
      </c>
      <c r="G1551" s="8" t="str">
        <f>VLOOKUP(E1551,Mapping!$A$2:$B$207,2,0)</f>
        <v>Event Build Update</v>
      </c>
      <c r="H1551" s="1" t="s">
        <v>658</v>
      </c>
      <c r="I1551" s="2">
        <v>44307</v>
      </c>
      <c r="J1551" s="126" t="str">
        <f>VLOOKUP(I1551,Mapping!$H$2:$I$215,2,0)</f>
        <v>Pre</v>
      </c>
      <c r="K1551" s="127" t="str">
        <f>VLOOKUP(I1551,Mapping!$H$2:$J$215,3,0)</f>
        <v>Pre</v>
      </c>
      <c r="L1551" s="1">
        <v>0</v>
      </c>
      <c r="M1551" s="4" t="e">
        <v>#N/A</v>
      </c>
    </row>
    <row r="1552" spans="1:13" x14ac:dyDescent="0.35">
      <c r="A1552" s="5" t="s">
        <v>659</v>
      </c>
      <c r="B1552" s="5" t="s">
        <v>35</v>
      </c>
      <c r="C1552" s="5"/>
      <c r="D1552" s="5"/>
      <c r="E1552" s="5" t="s">
        <v>139</v>
      </c>
      <c r="F1552" s="8" t="str">
        <f>VLOOKUP(E1552,Mapping!$A$1:$C$71,3,0)</f>
        <v>Event Build Update</v>
      </c>
      <c r="G1552" s="8" t="str">
        <f>VLOOKUP(E1552,Mapping!$A$2:$B$207,2,0)</f>
        <v>Event Build Update</v>
      </c>
      <c r="H1552" s="1" t="s">
        <v>658</v>
      </c>
      <c r="I1552" s="2">
        <v>44308</v>
      </c>
      <c r="J1552" s="126" t="str">
        <f>VLOOKUP(I1552,Mapping!$H$2:$I$215,2,0)</f>
        <v>Pre</v>
      </c>
      <c r="K1552" s="127" t="str">
        <f>VLOOKUP(I1552,Mapping!$H$2:$J$215,3,0)</f>
        <v>Pre</v>
      </c>
      <c r="L1552" s="1">
        <v>0</v>
      </c>
      <c r="M1552" s="4" t="e">
        <v>#N/A</v>
      </c>
    </row>
    <row r="1553" spans="1:13" x14ac:dyDescent="0.35">
      <c r="A1553" s="5" t="s">
        <v>659</v>
      </c>
      <c r="B1553" s="5" t="s">
        <v>35</v>
      </c>
      <c r="C1553" s="5"/>
      <c r="D1553" s="5"/>
      <c r="E1553" s="5" t="s">
        <v>139</v>
      </c>
      <c r="F1553" s="8" t="str">
        <f>VLOOKUP(E1553,Mapping!$A$1:$C$71,3,0)</f>
        <v>Event Build Update</v>
      </c>
      <c r="G1553" s="8" t="str">
        <f>VLOOKUP(E1553,Mapping!$A$2:$B$207,2,0)</f>
        <v>Event Build Update</v>
      </c>
      <c r="H1553" s="1" t="s">
        <v>658</v>
      </c>
      <c r="I1553" s="2">
        <v>44309</v>
      </c>
      <c r="J1553" s="126" t="str">
        <f>VLOOKUP(I1553,Mapping!$H$2:$I$215,2,0)</f>
        <v>Pre</v>
      </c>
      <c r="K1553" s="127" t="str">
        <f>VLOOKUP(I1553,Mapping!$H$2:$J$215,3,0)</f>
        <v>Pre</v>
      </c>
      <c r="L1553" s="1">
        <v>0</v>
      </c>
      <c r="M1553" s="4" t="e">
        <v>#N/A</v>
      </c>
    </row>
    <row r="1554" spans="1:13" x14ac:dyDescent="0.35">
      <c r="A1554" s="5" t="s">
        <v>659</v>
      </c>
      <c r="B1554" s="5" t="s">
        <v>35</v>
      </c>
      <c r="C1554" s="5"/>
      <c r="D1554" s="5"/>
      <c r="E1554" s="5" t="s">
        <v>139</v>
      </c>
      <c r="F1554" s="8" t="str">
        <f>VLOOKUP(E1554,Mapping!$A$1:$C$71,3,0)</f>
        <v>Event Build Update</v>
      </c>
      <c r="G1554" s="8" t="str">
        <f>VLOOKUP(E1554,Mapping!$A$2:$B$207,2,0)</f>
        <v>Event Build Update</v>
      </c>
      <c r="H1554" s="1" t="s">
        <v>658</v>
      </c>
      <c r="I1554" s="2">
        <v>44310</v>
      </c>
      <c r="J1554" s="126" t="str">
        <f>VLOOKUP(I1554,Mapping!$H$2:$I$215,2,0)</f>
        <v>Pre</v>
      </c>
      <c r="K1554" s="127" t="str">
        <f>VLOOKUP(I1554,Mapping!$H$2:$J$215,3,0)</f>
        <v>Pre</v>
      </c>
      <c r="L1554" s="1">
        <v>0</v>
      </c>
      <c r="M1554" s="4" t="e">
        <v>#N/A</v>
      </c>
    </row>
    <row r="1555" spans="1:13" x14ac:dyDescent="0.35">
      <c r="A1555" s="5" t="s">
        <v>659</v>
      </c>
      <c r="B1555" s="5" t="s">
        <v>35</v>
      </c>
      <c r="C1555" s="5"/>
      <c r="D1555" s="5"/>
      <c r="E1555" s="5" t="s">
        <v>139</v>
      </c>
      <c r="F1555" s="8" t="str">
        <f>VLOOKUP(E1555,Mapping!$A$1:$C$71,3,0)</f>
        <v>Event Build Update</v>
      </c>
      <c r="G1555" s="8" t="str">
        <f>VLOOKUP(E1555,Mapping!$A$2:$B$207,2,0)</f>
        <v>Event Build Update</v>
      </c>
      <c r="H1555" s="1" t="s">
        <v>658</v>
      </c>
      <c r="I1555" s="2">
        <v>44311</v>
      </c>
      <c r="J1555" s="126" t="str">
        <f>VLOOKUP(I1555,Mapping!$H$2:$I$215,2,0)</f>
        <v>Pre</v>
      </c>
      <c r="K1555" s="127" t="str">
        <f>VLOOKUP(I1555,Mapping!$H$2:$J$215,3,0)</f>
        <v>Pre</v>
      </c>
      <c r="L1555" s="1">
        <v>160.2687339</v>
      </c>
      <c r="M1555" s="4" t="e">
        <v>#N/A</v>
      </c>
    </row>
    <row r="1556" spans="1:13" x14ac:dyDescent="0.35">
      <c r="A1556" s="5" t="s">
        <v>659</v>
      </c>
      <c r="B1556" s="5" t="s">
        <v>35</v>
      </c>
      <c r="C1556" s="5"/>
      <c r="D1556" s="5"/>
      <c r="E1556" s="5" t="s">
        <v>139</v>
      </c>
      <c r="F1556" s="8" t="str">
        <f>VLOOKUP(E1556,Mapping!$A$1:$C$71,3,0)</f>
        <v>Event Build Update</v>
      </c>
      <c r="G1556" s="8" t="str">
        <f>VLOOKUP(E1556,Mapping!$A$2:$B$207,2,0)</f>
        <v>Event Build Update</v>
      </c>
      <c r="H1556" s="1" t="s">
        <v>658</v>
      </c>
      <c r="I1556" s="2">
        <v>44312</v>
      </c>
      <c r="J1556" s="126" t="str">
        <f>VLOOKUP(I1556,Mapping!$H$2:$I$215,2,0)</f>
        <v>Pre</v>
      </c>
      <c r="K1556" s="127" t="str">
        <f>VLOOKUP(I1556,Mapping!$H$2:$J$215,3,0)</f>
        <v>Pre</v>
      </c>
      <c r="L1556" s="1">
        <v>160.2687339</v>
      </c>
      <c r="M1556" s="4" t="e">
        <v>#N/A</v>
      </c>
    </row>
    <row r="1557" spans="1:13" x14ac:dyDescent="0.35">
      <c r="A1557" s="5" t="s">
        <v>659</v>
      </c>
      <c r="B1557" s="5" t="s">
        <v>35</v>
      </c>
      <c r="C1557" s="5"/>
      <c r="D1557" s="5"/>
      <c r="E1557" s="5" t="s">
        <v>139</v>
      </c>
      <c r="F1557" s="8" t="str">
        <f>VLOOKUP(E1557,Mapping!$A$1:$C$71,3,0)</f>
        <v>Event Build Update</v>
      </c>
      <c r="G1557" s="8" t="str">
        <f>VLOOKUP(E1557,Mapping!$A$2:$B$207,2,0)</f>
        <v>Event Build Update</v>
      </c>
      <c r="H1557" s="1" t="s">
        <v>658</v>
      </c>
      <c r="I1557" s="2">
        <v>44313</v>
      </c>
      <c r="J1557" s="126" t="str">
        <f>VLOOKUP(I1557,Mapping!$H$2:$I$215,2,0)</f>
        <v>Post</v>
      </c>
      <c r="K1557" s="127" t="str">
        <f>VLOOKUP(I1557,Mapping!$H$2:$J$215,3,0)</f>
        <v>Post</v>
      </c>
      <c r="L1557" s="1">
        <v>0</v>
      </c>
      <c r="M1557" s="4" t="e">
        <v>#N/A</v>
      </c>
    </row>
    <row r="1558" spans="1:13" x14ac:dyDescent="0.35">
      <c r="A1558" s="5" t="s">
        <v>659</v>
      </c>
      <c r="B1558" s="5" t="s">
        <v>35</v>
      </c>
      <c r="C1558" s="5"/>
      <c r="D1558" s="5"/>
      <c r="E1558" s="5" t="s">
        <v>139</v>
      </c>
      <c r="F1558" s="8" t="str">
        <f>VLOOKUP(E1558,Mapping!$A$1:$C$71,3,0)</f>
        <v>Event Build Update</v>
      </c>
      <c r="G1558" s="8" t="str">
        <f>VLOOKUP(E1558,Mapping!$A$2:$B$207,2,0)</f>
        <v>Event Build Update</v>
      </c>
      <c r="H1558" s="1" t="s">
        <v>658</v>
      </c>
      <c r="I1558" s="2">
        <v>44314</v>
      </c>
      <c r="J1558" s="126" t="str">
        <f>VLOOKUP(I1558,Mapping!$H$2:$I$215,2,0)</f>
        <v>Post</v>
      </c>
      <c r="K1558" s="127" t="str">
        <f>VLOOKUP(I1558,Mapping!$H$2:$J$215,3,0)</f>
        <v>Post</v>
      </c>
      <c r="L1558" s="1">
        <v>0</v>
      </c>
      <c r="M1558" s="4" t="e">
        <v>#N/A</v>
      </c>
    </row>
    <row r="1559" spans="1:13" x14ac:dyDescent="0.35">
      <c r="A1559" s="5" t="s">
        <v>659</v>
      </c>
      <c r="B1559" s="5" t="s">
        <v>35</v>
      </c>
      <c r="C1559" s="5"/>
      <c r="D1559" s="5"/>
      <c r="E1559" s="5" t="s">
        <v>139</v>
      </c>
      <c r="F1559" s="8" t="str">
        <f>VLOOKUP(E1559,Mapping!$A$1:$C$71,3,0)</f>
        <v>Event Build Update</v>
      </c>
      <c r="G1559" s="8" t="str">
        <f>VLOOKUP(E1559,Mapping!$A$2:$B$207,2,0)</f>
        <v>Event Build Update</v>
      </c>
      <c r="H1559" s="1" t="s">
        <v>658</v>
      </c>
      <c r="I1559" s="2">
        <v>44315</v>
      </c>
      <c r="J1559" s="126" t="str">
        <f>VLOOKUP(I1559,Mapping!$H$2:$I$215,2,0)</f>
        <v>Post</v>
      </c>
      <c r="K1559" s="127" t="str">
        <f>VLOOKUP(I1559,Mapping!$H$2:$J$215,3,0)</f>
        <v>Post</v>
      </c>
      <c r="L1559" s="1">
        <v>160.2687339</v>
      </c>
      <c r="M1559" s="4" t="e">
        <v>#N/A</v>
      </c>
    </row>
    <row r="1560" spans="1:13" x14ac:dyDescent="0.35">
      <c r="A1560" s="5" t="s">
        <v>659</v>
      </c>
      <c r="B1560" s="5" t="s">
        <v>35</v>
      </c>
      <c r="C1560" s="5"/>
      <c r="D1560" s="5"/>
      <c r="E1560" s="5" t="s">
        <v>139</v>
      </c>
      <c r="F1560" s="8" t="str">
        <f>VLOOKUP(E1560,Mapping!$A$1:$C$71,3,0)</f>
        <v>Event Build Update</v>
      </c>
      <c r="G1560" s="8" t="str">
        <f>VLOOKUP(E1560,Mapping!$A$2:$B$207,2,0)</f>
        <v>Event Build Update</v>
      </c>
      <c r="H1560" s="1" t="s">
        <v>658</v>
      </c>
      <c r="I1560" s="2">
        <v>44316</v>
      </c>
      <c r="J1560" s="126" t="str">
        <f>VLOOKUP(I1560,Mapping!$H$2:$I$215,2,0)</f>
        <v>Post</v>
      </c>
      <c r="K1560" s="127" t="str">
        <f>VLOOKUP(I1560,Mapping!$H$2:$J$215,3,0)</f>
        <v>Post</v>
      </c>
      <c r="L1560" s="1">
        <v>160.2687339</v>
      </c>
      <c r="M1560" s="4" t="e">
        <v>#N/A</v>
      </c>
    </row>
    <row r="1561" spans="1:13" x14ac:dyDescent="0.35">
      <c r="A1561" s="5" t="s">
        <v>659</v>
      </c>
      <c r="B1561" s="5" t="s">
        <v>35</v>
      </c>
      <c r="C1561" s="5"/>
      <c r="D1561" s="5"/>
      <c r="E1561" s="5" t="s">
        <v>139</v>
      </c>
      <c r="F1561" s="8" t="str">
        <f>VLOOKUP(E1561,Mapping!$A$1:$C$71,3,0)</f>
        <v>Event Build Update</v>
      </c>
      <c r="G1561" s="8" t="str">
        <f>VLOOKUP(E1561,Mapping!$A$2:$B$207,2,0)</f>
        <v>Event Build Update</v>
      </c>
      <c r="H1561" s="1" t="s">
        <v>658</v>
      </c>
      <c r="I1561" s="2">
        <v>44317</v>
      </c>
      <c r="J1561" s="126" t="str">
        <f>VLOOKUP(I1561,Mapping!$H$2:$I$215,2,0)</f>
        <v>Post</v>
      </c>
      <c r="K1561" s="127" t="str">
        <f>VLOOKUP(I1561,Mapping!$H$2:$J$215,3,0)</f>
        <v>Post</v>
      </c>
      <c r="L1561" s="1">
        <v>0</v>
      </c>
      <c r="M1561" s="4" t="e">
        <v>#N/A</v>
      </c>
    </row>
    <row r="1562" spans="1:13" x14ac:dyDescent="0.35">
      <c r="A1562" s="5" t="s">
        <v>659</v>
      </c>
      <c r="B1562" s="5" t="s">
        <v>35</v>
      </c>
      <c r="C1562" s="5"/>
      <c r="D1562" s="5"/>
      <c r="E1562" s="5" t="s">
        <v>139</v>
      </c>
      <c r="F1562" s="8" t="str">
        <f>VLOOKUP(E1562,Mapping!$A$1:$C$71,3,0)</f>
        <v>Event Build Update</v>
      </c>
      <c r="G1562" s="8" t="str">
        <f>VLOOKUP(E1562,Mapping!$A$2:$B$207,2,0)</f>
        <v>Event Build Update</v>
      </c>
      <c r="H1562" s="1" t="s">
        <v>658</v>
      </c>
      <c r="I1562" s="2">
        <v>44318</v>
      </c>
      <c r="J1562" s="126" t="str">
        <f>VLOOKUP(I1562,Mapping!$H$2:$I$215,2,0)</f>
        <v>Post</v>
      </c>
      <c r="K1562" s="127" t="str">
        <f>VLOOKUP(I1562,Mapping!$H$2:$J$215,3,0)</f>
        <v>Post</v>
      </c>
      <c r="L1562" s="1">
        <v>0</v>
      </c>
      <c r="M1562" s="4" t="e">
        <v>#N/A</v>
      </c>
    </row>
    <row r="1563" spans="1:13" x14ac:dyDescent="0.35">
      <c r="A1563" s="5" t="s">
        <v>659</v>
      </c>
      <c r="B1563" s="5" t="s">
        <v>35</v>
      </c>
      <c r="C1563" s="5"/>
      <c r="D1563" s="5"/>
      <c r="E1563" s="5" t="s">
        <v>139</v>
      </c>
      <c r="F1563" s="8" t="str">
        <f>VLOOKUP(E1563,Mapping!$A$1:$C$71,3,0)</f>
        <v>Event Build Update</v>
      </c>
      <c r="G1563" s="8" t="str">
        <f>VLOOKUP(E1563,Mapping!$A$2:$B$207,2,0)</f>
        <v>Event Build Update</v>
      </c>
      <c r="H1563" s="1" t="s">
        <v>658</v>
      </c>
      <c r="I1563" s="2">
        <v>44319</v>
      </c>
      <c r="J1563" s="126" t="str">
        <f>VLOOKUP(I1563,Mapping!$H$2:$I$215,2,0)</f>
        <v>Post</v>
      </c>
      <c r="K1563" s="127" t="str">
        <f>VLOOKUP(I1563,Mapping!$H$2:$J$215,3,0)</f>
        <v>Post</v>
      </c>
      <c r="L1563" s="1">
        <v>0</v>
      </c>
      <c r="M1563" s="4" t="e">
        <v>#N/A</v>
      </c>
    </row>
    <row r="1564" spans="1:13" x14ac:dyDescent="0.35">
      <c r="A1564" s="5" t="s">
        <v>659</v>
      </c>
      <c r="B1564" s="5" t="s">
        <v>35</v>
      </c>
      <c r="C1564" s="5"/>
      <c r="D1564" s="5"/>
      <c r="E1564" s="5" t="s">
        <v>139</v>
      </c>
      <c r="F1564" s="8" t="str">
        <f>VLOOKUP(E1564,Mapping!$A$1:$C$71,3,0)</f>
        <v>Event Build Update</v>
      </c>
      <c r="G1564" s="8" t="str">
        <f>VLOOKUP(E1564,Mapping!$A$2:$B$207,2,0)</f>
        <v>Event Build Update</v>
      </c>
      <c r="H1564" s="1" t="s">
        <v>658</v>
      </c>
      <c r="I1564" s="2">
        <v>44320</v>
      </c>
      <c r="J1564" s="126" t="str">
        <f>VLOOKUP(I1564,Mapping!$H$2:$I$215,2,0)</f>
        <v>Post</v>
      </c>
      <c r="K1564" s="127" t="str">
        <f>VLOOKUP(I1564,Mapping!$H$2:$J$215,3,0)</f>
        <v>Post</v>
      </c>
      <c r="L1564" s="1">
        <v>0</v>
      </c>
      <c r="M1564" s="4" t="e">
        <v>#N/A</v>
      </c>
    </row>
    <row r="1565" spans="1:13" x14ac:dyDescent="0.35">
      <c r="A1565" s="5" t="s">
        <v>659</v>
      </c>
      <c r="B1565" s="5" t="s">
        <v>35</v>
      </c>
      <c r="C1565" s="5"/>
      <c r="D1565" s="5"/>
      <c r="E1565" s="5" t="s">
        <v>139</v>
      </c>
      <c r="F1565" s="8" t="str">
        <f>VLOOKUP(E1565,Mapping!$A$1:$C$71,3,0)</f>
        <v>Event Build Update</v>
      </c>
      <c r="G1565" s="8" t="str">
        <f>VLOOKUP(E1565,Mapping!$A$2:$B$207,2,0)</f>
        <v>Event Build Update</v>
      </c>
      <c r="H1565" s="1" t="s">
        <v>658</v>
      </c>
      <c r="I1565" s="2">
        <v>44321</v>
      </c>
      <c r="J1565" s="126" t="str">
        <f>VLOOKUP(I1565,Mapping!$H$2:$I$215,2,0)</f>
        <v>Post</v>
      </c>
      <c r="K1565" s="127" t="str">
        <f>VLOOKUP(I1565,Mapping!$H$2:$J$215,3,0)</f>
        <v>Post</v>
      </c>
      <c r="L1565" s="1">
        <v>0</v>
      </c>
      <c r="M1565" s="4" t="e">
        <v>#N/A</v>
      </c>
    </row>
    <row r="1566" spans="1:13" x14ac:dyDescent="0.35">
      <c r="A1566" s="5" t="s">
        <v>659</v>
      </c>
      <c r="B1566" s="5" t="s">
        <v>35</v>
      </c>
      <c r="C1566" s="5"/>
      <c r="D1566" s="5"/>
      <c r="E1566" s="5" t="s">
        <v>139</v>
      </c>
      <c r="F1566" s="8" t="str">
        <f>VLOOKUP(E1566,Mapping!$A$1:$C$71,3,0)</f>
        <v>Event Build Update</v>
      </c>
      <c r="G1566" s="8" t="str">
        <f>VLOOKUP(E1566,Mapping!$A$2:$B$207,2,0)</f>
        <v>Event Build Update</v>
      </c>
      <c r="H1566" s="1" t="s">
        <v>658</v>
      </c>
      <c r="I1566" s="2">
        <v>44322</v>
      </c>
      <c r="J1566" s="126" t="str">
        <f>VLOOKUP(I1566,Mapping!$H$2:$I$215,2,0)</f>
        <v>Post</v>
      </c>
      <c r="K1566" s="127" t="str">
        <f>VLOOKUP(I1566,Mapping!$H$2:$J$215,3,0)</f>
        <v>Post</v>
      </c>
      <c r="L1566" s="1">
        <v>160.2687339</v>
      </c>
      <c r="M1566" s="4" t="e">
        <v>#N/A</v>
      </c>
    </row>
    <row r="1567" spans="1:13" x14ac:dyDescent="0.35">
      <c r="A1567" s="5" t="s">
        <v>659</v>
      </c>
      <c r="B1567" s="5" t="s">
        <v>35</v>
      </c>
      <c r="C1567" s="5"/>
      <c r="D1567" s="5"/>
      <c r="E1567" s="5" t="s">
        <v>139</v>
      </c>
      <c r="F1567" s="8" t="str">
        <f>VLOOKUP(E1567,Mapping!$A$1:$C$71,3,0)</f>
        <v>Event Build Update</v>
      </c>
      <c r="G1567" s="8" t="str">
        <f>VLOOKUP(E1567,Mapping!$A$2:$B$207,2,0)</f>
        <v>Event Build Update</v>
      </c>
      <c r="H1567" s="1" t="s">
        <v>658</v>
      </c>
      <c r="I1567" s="2">
        <v>44323</v>
      </c>
      <c r="J1567" s="126" t="str">
        <f>VLOOKUP(I1567,Mapping!$H$2:$I$215,2,0)</f>
        <v>Post</v>
      </c>
      <c r="K1567" s="127" t="str">
        <f>VLOOKUP(I1567,Mapping!$H$2:$J$215,3,0)</f>
        <v>Post</v>
      </c>
      <c r="L1567" s="1">
        <v>0</v>
      </c>
      <c r="M1567" s="4" t="e">
        <v>#N/A</v>
      </c>
    </row>
    <row r="1568" spans="1:13" x14ac:dyDescent="0.35">
      <c r="A1568" s="5" t="s">
        <v>659</v>
      </c>
      <c r="B1568" s="5" t="s">
        <v>35</v>
      </c>
      <c r="C1568" s="5"/>
      <c r="D1568" s="5"/>
      <c r="E1568" s="5" t="s">
        <v>139</v>
      </c>
      <c r="F1568" s="8" t="str">
        <f>VLOOKUP(E1568,Mapping!$A$1:$C$71,3,0)</f>
        <v>Event Build Update</v>
      </c>
      <c r="G1568" s="8" t="str">
        <f>VLOOKUP(E1568,Mapping!$A$2:$B$207,2,0)</f>
        <v>Event Build Update</v>
      </c>
      <c r="H1568" s="1" t="s">
        <v>658</v>
      </c>
      <c r="I1568" s="2">
        <v>44324</v>
      </c>
      <c r="J1568" s="126" t="str">
        <f>VLOOKUP(I1568,Mapping!$H$2:$I$215,2,0)</f>
        <v>Post</v>
      </c>
      <c r="K1568" s="127" t="str">
        <f>VLOOKUP(I1568,Mapping!$H$2:$J$215,3,0)</f>
        <v>Post</v>
      </c>
      <c r="L1568" s="1">
        <v>160.2687339</v>
      </c>
      <c r="M1568" s="4" t="e">
        <v>#N/A</v>
      </c>
    </row>
    <row r="1569" spans="1:13" x14ac:dyDescent="0.35">
      <c r="A1569" s="5" t="s">
        <v>659</v>
      </c>
      <c r="B1569" s="5" t="s">
        <v>35</v>
      </c>
      <c r="C1569" s="5"/>
      <c r="D1569" s="5"/>
      <c r="E1569" s="5" t="s">
        <v>139</v>
      </c>
      <c r="F1569" s="8" t="str">
        <f>VLOOKUP(E1569,Mapping!$A$1:$C$71,3,0)</f>
        <v>Event Build Update</v>
      </c>
      <c r="G1569" s="8" t="str">
        <f>VLOOKUP(E1569,Mapping!$A$2:$B$207,2,0)</f>
        <v>Event Build Update</v>
      </c>
      <c r="H1569" s="1" t="s">
        <v>658</v>
      </c>
      <c r="I1569" s="2">
        <v>44325</v>
      </c>
      <c r="J1569" s="126" t="str">
        <f>VLOOKUP(I1569,Mapping!$H$2:$I$215,2,0)</f>
        <v>Post</v>
      </c>
      <c r="K1569" s="127" t="str">
        <f>VLOOKUP(I1569,Mapping!$H$2:$J$215,3,0)</f>
        <v>Post</v>
      </c>
      <c r="L1569" s="1">
        <v>160.2687339</v>
      </c>
      <c r="M1569" s="4" t="e">
        <v>#N/A</v>
      </c>
    </row>
    <row r="1570" spans="1:13" x14ac:dyDescent="0.35">
      <c r="A1570" s="5" t="s">
        <v>659</v>
      </c>
      <c r="B1570" s="5" t="s">
        <v>35</v>
      </c>
      <c r="C1570" s="5"/>
      <c r="D1570" s="5"/>
      <c r="E1570" s="5" t="s">
        <v>139</v>
      </c>
      <c r="F1570" s="8" t="str">
        <f>VLOOKUP(E1570,Mapping!$A$1:$C$71,3,0)</f>
        <v>Event Build Update</v>
      </c>
      <c r="G1570" s="8" t="str">
        <f>VLOOKUP(E1570,Mapping!$A$2:$B$207,2,0)</f>
        <v>Event Build Update</v>
      </c>
      <c r="H1570" s="1" t="s">
        <v>658</v>
      </c>
      <c r="I1570" s="2">
        <v>44326</v>
      </c>
      <c r="J1570" s="126" t="str">
        <f>VLOOKUP(I1570,Mapping!$H$2:$I$215,2,0)</f>
        <v>Post</v>
      </c>
      <c r="K1570" s="127" t="str">
        <f>VLOOKUP(I1570,Mapping!$H$2:$J$215,3,0)</f>
        <v>Post</v>
      </c>
      <c r="L1570" s="1">
        <v>0</v>
      </c>
      <c r="M1570" s="4" t="e">
        <v>#N/A</v>
      </c>
    </row>
    <row r="1571" spans="1:13" x14ac:dyDescent="0.35">
      <c r="A1571" s="5" t="s">
        <v>659</v>
      </c>
      <c r="B1571" s="5" t="s">
        <v>35</v>
      </c>
      <c r="C1571" s="5"/>
      <c r="D1571" s="5"/>
      <c r="E1571" s="5" t="s">
        <v>139</v>
      </c>
      <c r="F1571" s="8" t="str">
        <f>VLOOKUP(E1571,Mapping!$A$1:$C$71,3,0)</f>
        <v>Event Build Update</v>
      </c>
      <c r="G1571" s="8" t="str">
        <f>VLOOKUP(E1571,Mapping!$A$2:$B$207,2,0)</f>
        <v>Event Build Update</v>
      </c>
      <c r="H1571" s="1" t="s">
        <v>658</v>
      </c>
      <c r="I1571" s="2">
        <v>44327</v>
      </c>
      <c r="J1571" s="126" t="str">
        <f>VLOOKUP(I1571,Mapping!$H$2:$I$215,2,0)</f>
        <v>Post</v>
      </c>
      <c r="K1571" s="127" t="str">
        <f>VLOOKUP(I1571,Mapping!$H$2:$J$215,3,0)</f>
        <v>Post</v>
      </c>
      <c r="L1571" s="1">
        <v>0</v>
      </c>
      <c r="M1571" s="4" t="e">
        <v>#N/A</v>
      </c>
    </row>
    <row r="1572" spans="1:13" x14ac:dyDescent="0.35">
      <c r="A1572" s="5" t="s">
        <v>659</v>
      </c>
      <c r="B1572" s="5" t="s">
        <v>35</v>
      </c>
      <c r="C1572" s="5"/>
      <c r="D1572" s="5"/>
      <c r="E1572" s="5" t="s">
        <v>139</v>
      </c>
      <c r="F1572" s="8" t="str">
        <f>VLOOKUP(E1572,Mapping!$A$1:$C$71,3,0)</f>
        <v>Event Build Update</v>
      </c>
      <c r="G1572" s="8" t="str">
        <f>VLOOKUP(E1572,Mapping!$A$2:$B$207,2,0)</f>
        <v>Event Build Update</v>
      </c>
      <c r="H1572" s="1" t="s">
        <v>658</v>
      </c>
      <c r="I1572" s="2">
        <v>44328</v>
      </c>
      <c r="J1572" s="126" t="str">
        <f>VLOOKUP(I1572,Mapping!$H$2:$I$215,2,0)</f>
        <v>Post</v>
      </c>
      <c r="K1572" s="127" t="str">
        <f>VLOOKUP(I1572,Mapping!$H$2:$J$215,3,0)</f>
        <v>Post</v>
      </c>
      <c r="L1572" s="1">
        <v>0</v>
      </c>
      <c r="M1572" s="4" t="e">
        <v>#N/A</v>
      </c>
    </row>
    <row r="1573" spans="1:13" x14ac:dyDescent="0.35">
      <c r="A1573" s="5" t="s">
        <v>659</v>
      </c>
      <c r="B1573" s="5" t="s">
        <v>35</v>
      </c>
      <c r="C1573" s="5"/>
      <c r="D1573" s="5"/>
      <c r="E1573" s="5" t="s">
        <v>139</v>
      </c>
      <c r="F1573" s="8" t="str">
        <f>VLOOKUP(E1573,Mapping!$A$1:$C$71,3,0)</f>
        <v>Event Build Update</v>
      </c>
      <c r="G1573" s="8" t="str">
        <f>VLOOKUP(E1573,Mapping!$A$2:$B$207,2,0)</f>
        <v>Event Build Update</v>
      </c>
      <c r="H1573" s="1" t="s">
        <v>658</v>
      </c>
      <c r="I1573" s="2">
        <v>44329</v>
      </c>
      <c r="J1573" s="126" t="str">
        <f>VLOOKUP(I1573,Mapping!$H$2:$I$215,2,0)</f>
        <v>Post</v>
      </c>
      <c r="K1573" s="127" t="str">
        <f>VLOOKUP(I1573,Mapping!$H$2:$J$215,3,0)</f>
        <v>Post</v>
      </c>
      <c r="L1573" s="1">
        <v>0</v>
      </c>
      <c r="M1573" s="4" t="e">
        <v>#N/A</v>
      </c>
    </row>
    <row r="1574" spans="1:13" x14ac:dyDescent="0.35">
      <c r="A1574" s="5" t="s">
        <v>659</v>
      </c>
      <c r="B1574" s="5" t="s">
        <v>35</v>
      </c>
      <c r="C1574" s="5"/>
      <c r="D1574" s="5"/>
      <c r="E1574" s="5" t="s">
        <v>139</v>
      </c>
      <c r="F1574" s="8" t="str">
        <f>VLOOKUP(E1574,Mapping!$A$1:$C$71,3,0)</f>
        <v>Event Build Update</v>
      </c>
      <c r="G1574" s="8" t="str">
        <f>VLOOKUP(E1574,Mapping!$A$2:$B$207,2,0)</f>
        <v>Event Build Update</v>
      </c>
      <c r="H1574" s="1" t="s">
        <v>658</v>
      </c>
      <c r="I1574" s="2">
        <v>44330</v>
      </c>
      <c r="J1574" s="126" t="str">
        <f>VLOOKUP(I1574,Mapping!$H$2:$I$215,2,0)</f>
        <v>Post</v>
      </c>
      <c r="K1574" s="127" t="str">
        <f>VLOOKUP(I1574,Mapping!$H$2:$J$215,3,0)</f>
        <v>Post</v>
      </c>
      <c r="L1574" s="1">
        <v>0</v>
      </c>
      <c r="M1574" s="4" t="e">
        <v>#N/A</v>
      </c>
    </row>
    <row r="1575" spans="1:13" x14ac:dyDescent="0.35">
      <c r="A1575" s="5" t="s">
        <v>659</v>
      </c>
      <c r="B1575" s="5" t="s">
        <v>35</v>
      </c>
      <c r="C1575" s="5"/>
      <c r="D1575" s="5"/>
      <c r="E1575" s="5" t="s">
        <v>139</v>
      </c>
      <c r="F1575" s="8" t="str">
        <f>VLOOKUP(E1575,Mapping!$A$1:$C$71,3,0)</f>
        <v>Event Build Update</v>
      </c>
      <c r="G1575" s="8" t="str">
        <f>VLOOKUP(E1575,Mapping!$A$2:$B$207,2,0)</f>
        <v>Event Build Update</v>
      </c>
      <c r="H1575" s="1" t="s">
        <v>658</v>
      </c>
      <c r="I1575" s="2">
        <v>44331</v>
      </c>
      <c r="J1575" s="126" t="str">
        <f>VLOOKUP(I1575,Mapping!$H$2:$I$215,2,0)</f>
        <v>Post</v>
      </c>
      <c r="K1575" s="127" t="str">
        <f>VLOOKUP(I1575,Mapping!$H$2:$J$215,3,0)</f>
        <v>Post</v>
      </c>
      <c r="L1575" s="1">
        <v>160.2687339</v>
      </c>
      <c r="M1575" s="4" t="e">
        <v>#N/A</v>
      </c>
    </row>
    <row r="1576" spans="1:13" x14ac:dyDescent="0.35">
      <c r="A1576" s="5" t="s">
        <v>659</v>
      </c>
      <c r="B1576" s="5" t="s">
        <v>35</v>
      </c>
      <c r="C1576" s="5"/>
      <c r="D1576" s="5"/>
      <c r="E1576" s="5" t="s">
        <v>139</v>
      </c>
      <c r="F1576" s="8" t="str">
        <f>VLOOKUP(E1576,Mapping!$A$1:$C$71,3,0)</f>
        <v>Event Build Update</v>
      </c>
      <c r="G1576" s="8" t="str">
        <f>VLOOKUP(E1576,Mapping!$A$2:$B$207,2,0)</f>
        <v>Event Build Update</v>
      </c>
      <c r="H1576" s="1" t="s">
        <v>658</v>
      </c>
      <c r="I1576" s="2">
        <v>44332</v>
      </c>
      <c r="J1576" s="126" t="str">
        <f>VLOOKUP(I1576,Mapping!$H$2:$I$215,2,0)</f>
        <v>Post</v>
      </c>
      <c r="K1576" s="127" t="str">
        <f>VLOOKUP(I1576,Mapping!$H$2:$J$215,3,0)</f>
        <v>Post</v>
      </c>
      <c r="L1576" s="1">
        <v>160.2687339</v>
      </c>
      <c r="M1576" s="4" t="e">
        <v>#N/A</v>
      </c>
    </row>
    <row r="1577" spans="1:13" x14ac:dyDescent="0.35">
      <c r="A1577" s="5" t="s">
        <v>659</v>
      </c>
      <c r="B1577" s="5" t="s">
        <v>35</v>
      </c>
      <c r="C1577" s="5"/>
      <c r="D1577" s="5"/>
      <c r="E1577" s="5" t="s">
        <v>139</v>
      </c>
      <c r="F1577" s="8" t="str">
        <f>VLOOKUP(E1577,Mapping!$A$1:$C$71,3,0)</f>
        <v>Event Build Update</v>
      </c>
      <c r="G1577" s="8" t="str">
        <f>VLOOKUP(E1577,Mapping!$A$2:$B$207,2,0)</f>
        <v>Event Build Update</v>
      </c>
      <c r="H1577" s="1" t="s">
        <v>658</v>
      </c>
      <c r="I1577" s="2">
        <v>44333</v>
      </c>
      <c r="J1577" s="126" t="str">
        <f>VLOOKUP(I1577,Mapping!$H$2:$I$215,2,0)</f>
        <v>Post</v>
      </c>
      <c r="K1577" s="127" t="str">
        <f>VLOOKUP(I1577,Mapping!$H$2:$J$215,3,0)</f>
        <v>Post</v>
      </c>
      <c r="L1577" s="1">
        <v>0</v>
      </c>
      <c r="M1577" s="4" t="e">
        <v>#N/A</v>
      </c>
    </row>
    <row r="1578" spans="1:13" x14ac:dyDescent="0.35">
      <c r="A1578" s="5" t="s">
        <v>659</v>
      </c>
      <c r="B1578" s="5" t="s">
        <v>35</v>
      </c>
      <c r="C1578" s="5"/>
      <c r="D1578" s="5"/>
      <c r="E1578" s="5" t="s">
        <v>139</v>
      </c>
      <c r="F1578" s="8" t="str">
        <f>VLOOKUP(E1578,Mapping!$A$1:$C$71,3,0)</f>
        <v>Event Build Update</v>
      </c>
      <c r="G1578" s="8" t="str">
        <f>VLOOKUP(E1578,Mapping!$A$2:$B$207,2,0)</f>
        <v>Event Build Update</v>
      </c>
      <c r="H1578" s="1" t="s">
        <v>658</v>
      </c>
      <c r="I1578" s="2">
        <v>44334</v>
      </c>
      <c r="J1578" s="126" t="str">
        <f>VLOOKUP(I1578,Mapping!$H$2:$I$215,2,0)</f>
        <v>Post</v>
      </c>
      <c r="K1578" s="127" t="str">
        <f>VLOOKUP(I1578,Mapping!$H$2:$J$215,3,0)</f>
        <v>Post</v>
      </c>
      <c r="L1578" s="1">
        <v>0</v>
      </c>
      <c r="M1578" s="4" t="e">
        <v>#N/A</v>
      </c>
    </row>
    <row r="1579" spans="1:13" x14ac:dyDescent="0.35">
      <c r="A1579" s="5" t="s">
        <v>659</v>
      </c>
      <c r="B1579" s="5" t="s">
        <v>35</v>
      </c>
      <c r="C1579" s="5"/>
      <c r="D1579" s="5"/>
      <c r="E1579" s="5" t="s">
        <v>139</v>
      </c>
      <c r="F1579" s="8" t="str">
        <f>VLOOKUP(E1579,Mapping!$A$1:$C$71,3,0)</f>
        <v>Event Build Update</v>
      </c>
      <c r="G1579" s="8" t="str">
        <f>VLOOKUP(E1579,Mapping!$A$2:$B$207,2,0)</f>
        <v>Event Build Update</v>
      </c>
      <c r="H1579" s="1" t="s">
        <v>658</v>
      </c>
      <c r="I1579" s="2">
        <v>44335</v>
      </c>
      <c r="J1579" s="126" t="str">
        <f>VLOOKUP(I1579,Mapping!$H$2:$I$215,2,0)</f>
        <v>Post</v>
      </c>
      <c r="K1579" s="127" t="str">
        <f>VLOOKUP(I1579,Mapping!$H$2:$J$215,3,0)</f>
        <v>Post</v>
      </c>
      <c r="L1579" s="1">
        <v>0</v>
      </c>
      <c r="M1579" s="4" t="e">
        <v>#N/A</v>
      </c>
    </row>
    <row r="1580" spans="1:13" x14ac:dyDescent="0.35">
      <c r="A1580" s="5" t="s">
        <v>659</v>
      </c>
      <c r="B1580" s="5" t="s">
        <v>35</v>
      </c>
      <c r="C1580" s="5"/>
      <c r="D1580" s="5"/>
      <c r="E1580" s="5" t="s">
        <v>139</v>
      </c>
      <c r="F1580" s="8" t="str">
        <f>VLOOKUP(E1580,Mapping!$A$1:$C$71,3,0)</f>
        <v>Event Build Update</v>
      </c>
      <c r="G1580" s="8" t="str">
        <f>VLOOKUP(E1580,Mapping!$A$2:$B$207,2,0)</f>
        <v>Event Build Update</v>
      </c>
      <c r="H1580" s="1" t="s">
        <v>658</v>
      </c>
      <c r="I1580" s="2">
        <v>44336</v>
      </c>
      <c r="J1580" s="126" t="str">
        <f>VLOOKUP(I1580,Mapping!$H$2:$I$215,2,0)</f>
        <v>Post</v>
      </c>
      <c r="K1580" s="127" t="str">
        <f>VLOOKUP(I1580,Mapping!$H$2:$J$215,3,0)</f>
        <v>Post</v>
      </c>
      <c r="L1580" s="1">
        <v>0</v>
      </c>
      <c r="M1580" s="4" t="e">
        <v>#N/A</v>
      </c>
    </row>
    <row r="1581" spans="1:13" x14ac:dyDescent="0.35">
      <c r="A1581" s="5" t="s">
        <v>659</v>
      </c>
      <c r="B1581" s="5" t="s">
        <v>35</v>
      </c>
      <c r="C1581" s="5"/>
      <c r="D1581" s="5"/>
      <c r="E1581" s="5" t="s">
        <v>139</v>
      </c>
      <c r="F1581" s="8" t="str">
        <f>VLOOKUP(E1581,Mapping!$A$1:$C$71,3,0)</f>
        <v>Event Build Update</v>
      </c>
      <c r="G1581" s="8" t="str">
        <f>VLOOKUP(E1581,Mapping!$A$2:$B$207,2,0)</f>
        <v>Event Build Update</v>
      </c>
      <c r="H1581" s="1" t="s">
        <v>658</v>
      </c>
      <c r="I1581" s="2">
        <v>44337</v>
      </c>
      <c r="J1581" s="126" t="str">
        <f>VLOOKUP(I1581,Mapping!$H$2:$I$215,2,0)</f>
        <v>Post</v>
      </c>
      <c r="K1581" s="127" t="str">
        <f>VLOOKUP(I1581,Mapping!$H$2:$J$215,3,0)</f>
        <v>Post</v>
      </c>
      <c r="L1581" s="1">
        <v>0</v>
      </c>
      <c r="M1581" s="4" t="e">
        <v>#N/A</v>
      </c>
    </row>
    <row r="1582" spans="1:13" x14ac:dyDescent="0.35">
      <c r="A1582" s="5" t="s">
        <v>659</v>
      </c>
      <c r="B1582" s="5" t="s">
        <v>35</v>
      </c>
      <c r="C1582" s="5"/>
      <c r="D1582" s="5"/>
      <c r="E1582" s="5" t="s">
        <v>139</v>
      </c>
      <c r="F1582" s="8" t="str">
        <f>VLOOKUP(E1582,Mapping!$A$1:$C$71,3,0)</f>
        <v>Event Build Update</v>
      </c>
      <c r="G1582" s="8" t="str">
        <f>VLOOKUP(E1582,Mapping!$A$2:$B$207,2,0)</f>
        <v>Event Build Update</v>
      </c>
      <c r="H1582" s="1" t="s">
        <v>658</v>
      </c>
      <c r="I1582" s="2">
        <v>44338</v>
      </c>
      <c r="J1582" s="126" t="str">
        <f>VLOOKUP(I1582,Mapping!$H$2:$I$215,2,0)</f>
        <v>Post</v>
      </c>
      <c r="K1582" s="127" t="str">
        <f>VLOOKUP(I1582,Mapping!$H$2:$J$215,3,0)</f>
        <v>Post</v>
      </c>
      <c r="L1582" s="1">
        <v>160.2687339</v>
      </c>
      <c r="M1582" s="4" t="e">
        <v>#N/A</v>
      </c>
    </row>
    <row r="1583" spans="1:13" x14ac:dyDescent="0.35">
      <c r="A1583" s="5" t="s">
        <v>659</v>
      </c>
      <c r="B1583" s="5" t="s">
        <v>35</v>
      </c>
      <c r="C1583" s="5"/>
      <c r="D1583" s="5"/>
      <c r="E1583" s="5" t="s">
        <v>139</v>
      </c>
      <c r="F1583" s="8" t="str">
        <f>VLOOKUP(E1583,Mapping!$A$1:$C$71,3,0)</f>
        <v>Event Build Update</v>
      </c>
      <c r="G1583" s="8" t="str">
        <f>VLOOKUP(E1583,Mapping!$A$2:$B$207,2,0)</f>
        <v>Event Build Update</v>
      </c>
      <c r="H1583" s="1" t="s">
        <v>658</v>
      </c>
      <c r="I1583" s="2">
        <v>44339</v>
      </c>
      <c r="J1583" s="126" t="str">
        <f>VLOOKUP(I1583,Mapping!$H$2:$I$215,2,0)</f>
        <v>Post</v>
      </c>
      <c r="K1583" s="127" t="str">
        <f>VLOOKUP(I1583,Mapping!$H$2:$J$215,3,0)</f>
        <v>Post</v>
      </c>
      <c r="L1583" s="1">
        <v>160.2687339</v>
      </c>
      <c r="M1583" s="4" t="e">
        <v>#N/A</v>
      </c>
    </row>
    <row r="1584" spans="1:13" x14ac:dyDescent="0.35">
      <c r="A1584" s="5" t="s">
        <v>659</v>
      </c>
      <c r="B1584" s="5" t="s">
        <v>35</v>
      </c>
      <c r="C1584" s="5"/>
      <c r="D1584" s="5"/>
      <c r="E1584" s="5" t="s">
        <v>139</v>
      </c>
      <c r="F1584" s="8" t="str">
        <f>VLOOKUP(E1584,Mapping!$A$1:$C$71,3,0)</f>
        <v>Event Build Update</v>
      </c>
      <c r="G1584" s="8" t="str">
        <f>VLOOKUP(E1584,Mapping!$A$2:$B$207,2,0)</f>
        <v>Event Build Update</v>
      </c>
      <c r="H1584" s="1" t="s">
        <v>658</v>
      </c>
      <c r="I1584" s="2">
        <v>44340</v>
      </c>
      <c r="J1584" s="126" t="str">
        <f>VLOOKUP(I1584,Mapping!$H$2:$I$215,2,0)</f>
        <v>Post</v>
      </c>
      <c r="K1584" s="127" t="str">
        <f>VLOOKUP(I1584,Mapping!$H$2:$J$215,3,0)</f>
        <v>Post</v>
      </c>
      <c r="L1584" s="1">
        <v>0</v>
      </c>
      <c r="M1584" s="4" t="e">
        <v>#N/A</v>
      </c>
    </row>
    <row r="1585" spans="1:13" x14ac:dyDescent="0.35">
      <c r="A1585" s="5" t="s">
        <v>659</v>
      </c>
      <c r="B1585" s="5" t="s">
        <v>35</v>
      </c>
      <c r="C1585" s="5"/>
      <c r="D1585" s="5"/>
      <c r="E1585" s="5" t="s">
        <v>139</v>
      </c>
      <c r="F1585" s="8" t="str">
        <f>VLOOKUP(E1585,Mapping!$A$1:$C$71,3,0)</f>
        <v>Event Build Update</v>
      </c>
      <c r="G1585" s="8" t="str">
        <f>VLOOKUP(E1585,Mapping!$A$2:$B$207,2,0)</f>
        <v>Event Build Update</v>
      </c>
      <c r="H1585" s="1" t="s">
        <v>658</v>
      </c>
      <c r="I1585" s="2">
        <v>44341</v>
      </c>
      <c r="J1585" s="126" t="str">
        <f>VLOOKUP(I1585,Mapping!$H$2:$I$215,2,0)</f>
        <v>Post</v>
      </c>
      <c r="K1585" s="127" t="str">
        <f>VLOOKUP(I1585,Mapping!$H$2:$J$215,3,0)</f>
        <v>Post</v>
      </c>
      <c r="L1585" s="1">
        <v>0</v>
      </c>
      <c r="M1585" s="4" t="e">
        <v>#N/A</v>
      </c>
    </row>
    <row r="1586" spans="1:13" x14ac:dyDescent="0.35">
      <c r="A1586" s="5" t="s">
        <v>659</v>
      </c>
      <c r="B1586" s="5" t="s">
        <v>35</v>
      </c>
      <c r="C1586" s="5"/>
      <c r="D1586" s="5"/>
      <c r="E1586" s="5" t="s">
        <v>139</v>
      </c>
      <c r="F1586" s="8" t="str">
        <f>VLOOKUP(E1586,Mapping!$A$1:$C$71,3,0)</f>
        <v>Event Build Update</v>
      </c>
      <c r="G1586" s="8" t="str">
        <f>VLOOKUP(E1586,Mapping!$A$2:$B$207,2,0)</f>
        <v>Event Build Update</v>
      </c>
      <c r="H1586" s="1" t="s">
        <v>658</v>
      </c>
      <c r="I1586" s="2">
        <v>44342</v>
      </c>
      <c r="J1586" s="126" t="str">
        <f>VLOOKUP(I1586,Mapping!$H$2:$I$215,2,0)</f>
        <v>Post</v>
      </c>
      <c r="K1586" s="127" t="str">
        <f>VLOOKUP(I1586,Mapping!$H$2:$J$215,3,0)</f>
        <v>Post</v>
      </c>
      <c r="L1586" s="1">
        <v>0</v>
      </c>
      <c r="M1586" s="4" t="e">
        <v>#N/A</v>
      </c>
    </row>
    <row r="1587" spans="1:13" x14ac:dyDescent="0.35">
      <c r="A1587" s="5" t="s">
        <v>659</v>
      </c>
      <c r="B1587" s="5" t="s">
        <v>35</v>
      </c>
      <c r="C1587" s="5"/>
      <c r="D1587" s="5"/>
      <c r="E1587" s="5" t="s">
        <v>139</v>
      </c>
      <c r="F1587" s="8" t="str">
        <f>VLOOKUP(E1587,Mapping!$A$1:$C$71,3,0)</f>
        <v>Event Build Update</v>
      </c>
      <c r="G1587" s="8" t="str">
        <f>VLOOKUP(E1587,Mapping!$A$2:$B$207,2,0)</f>
        <v>Event Build Update</v>
      </c>
      <c r="H1587" s="1" t="s">
        <v>658</v>
      </c>
      <c r="I1587" s="2">
        <v>44343</v>
      </c>
      <c r="J1587" s="126" t="str">
        <f>VLOOKUP(I1587,Mapping!$H$2:$I$215,2,0)</f>
        <v>Post</v>
      </c>
      <c r="K1587" s="127" t="str">
        <f>VLOOKUP(I1587,Mapping!$H$2:$J$215,3,0)</f>
        <v>Post</v>
      </c>
      <c r="L1587" s="1">
        <v>0</v>
      </c>
      <c r="M1587" s="4" t="e">
        <v>#N/A</v>
      </c>
    </row>
    <row r="1588" spans="1:13" x14ac:dyDescent="0.35">
      <c r="A1588" s="5" t="s">
        <v>659</v>
      </c>
      <c r="B1588" s="5" t="s">
        <v>35</v>
      </c>
      <c r="C1588" s="5"/>
      <c r="D1588" s="5"/>
      <c r="E1588" s="5" t="s">
        <v>139</v>
      </c>
      <c r="F1588" s="8" t="str">
        <f>VLOOKUP(E1588,Mapping!$A$1:$C$71,3,0)</f>
        <v>Event Build Update</v>
      </c>
      <c r="G1588" s="8" t="str">
        <f>VLOOKUP(E1588,Mapping!$A$2:$B$207,2,0)</f>
        <v>Event Build Update</v>
      </c>
      <c r="H1588" s="1" t="s">
        <v>658</v>
      </c>
      <c r="I1588" s="2">
        <v>44344</v>
      </c>
      <c r="J1588" s="126" t="str">
        <f>VLOOKUP(I1588,Mapping!$H$2:$I$215,2,0)</f>
        <v>Post</v>
      </c>
      <c r="K1588" s="127" t="str">
        <f>VLOOKUP(I1588,Mapping!$H$2:$J$215,3,0)</f>
        <v>Post</v>
      </c>
      <c r="L1588" s="1">
        <v>0</v>
      </c>
      <c r="M1588" s="4" t="e">
        <v>#N/A</v>
      </c>
    </row>
    <row r="1589" spans="1:13" x14ac:dyDescent="0.35">
      <c r="A1589" s="5" t="s">
        <v>659</v>
      </c>
      <c r="B1589" s="5" t="s">
        <v>35</v>
      </c>
      <c r="C1589" s="5"/>
      <c r="D1589" s="5"/>
      <c r="E1589" s="5" t="s">
        <v>139</v>
      </c>
      <c r="F1589" s="8" t="str">
        <f>VLOOKUP(E1589,Mapping!$A$1:$C$71,3,0)</f>
        <v>Event Build Update</v>
      </c>
      <c r="G1589" s="8" t="str">
        <f>VLOOKUP(E1589,Mapping!$A$2:$B$207,2,0)</f>
        <v>Event Build Update</v>
      </c>
      <c r="H1589" s="1" t="s">
        <v>658</v>
      </c>
      <c r="I1589" s="2">
        <v>44345</v>
      </c>
      <c r="J1589" s="126" t="str">
        <f>VLOOKUP(I1589,Mapping!$H$2:$I$215,2,0)</f>
        <v>Post</v>
      </c>
      <c r="K1589" s="127" t="str">
        <f>VLOOKUP(I1589,Mapping!$H$2:$J$215,3,0)</f>
        <v>Post</v>
      </c>
      <c r="L1589" s="1">
        <v>0</v>
      </c>
      <c r="M1589" s="4" t="e">
        <v>#N/A</v>
      </c>
    </row>
    <row r="1590" spans="1:13" x14ac:dyDescent="0.35">
      <c r="A1590" s="5" t="s">
        <v>659</v>
      </c>
      <c r="B1590" s="5" t="s">
        <v>35</v>
      </c>
      <c r="C1590" s="5"/>
      <c r="D1590" s="5"/>
      <c r="E1590" s="5" t="s">
        <v>139</v>
      </c>
      <c r="F1590" s="8" t="str">
        <f>VLOOKUP(E1590,Mapping!$A$1:$C$71,3,0)</f>
        <v>Event Build Update</v>
      </c>
      <c r="G1590" s="8" t="str">
        <f>VLOOKUP(E1590,Mapping!$A$2:$B$207,2,0)</f>
        <v>Event Build Update</v>
      </c>
      <c r="H1590" s="1" t="s">
        <v>658</v>
      </c>
      <c r="I1590" s="2">
        <v>44346</v>
      </c>
      <c r="J1590" s="126" t="str">
        <f>VLOOKUP(I1590,Mapping!$H$2:$I$215,2,0)</f>
        <v>Post</v>
      </c>
      <c r="K1590" s="127" t="str">
        <f>VLOOKUP(I1590,Mapping!$H$2:$J$215,3,0)</f>
        <v>Post</v>
      </c>
      <c r="L1590" s="1">
        <v>0</v>
      </c>
      <c r="M1590" s="4" t="e">
        <v>#N/A</v>
      </c>
    </row>
    <row r="1591" spans="1:13" x14ac:dyDescent="0.35">
      <c r="A1591" s="5" t="s">
        <v>659</v>
      </c>
      <c r="B1591" s="5" t="s">
        <v>35</v>
      </c>
      <c r="C1591" s="5"/>
      <c r="D1591" s="5"/>
      <c r="E1591" s="5" t="s">
        <v>139</v>
      </c>
      <c r="F1591" s="8" t="str">
        <f>VLOOKUP(E1591,Mapping!$A$1:$C$71,3,0)</f>
        <v>Event Build Update</v>
      </c>
      <c r="G1591" s="8" t="str">
        <f>VLOOKUP(E1591,Mapping!$A$2:$B$207,2,0)</f>
        <v>Event Build Update</v>
      </c>
      <c r="H1591" s="1" t="s">
        <v>658</v>
      </c>
      <c r="I1591" s="2">
        <v>44347</v>
      </c>
      <c r="J1591" s="126" t="str">
        <f>VLOOKUP(I1591,Mapping!$H$2:$I$215,2,0)</f>
        <v>Post</v>
      </c>
      <c r="K1591" s="127" t="str">
        <f>VLOOKUP(I1591,Mapping!$H$2:$J$215,3,0)</f>
        <v>Post</v>
      </c>
      <c r="L1591" s="1">
        <v>0</v>
      </c>
      <c r="M1591" s="4" t="e">
        <v>#N/A</v>
      </c>
    </row>
    <row r="1592" spans="1:13" x14ac:dyDescent="0.35">
      <c r="A1592" s="5" t="s">
        <v>659</v>
      </c>
      <c r="B1592" s="5" t="s">
        <v>35</v>
      </c>
      <c r="C1592" s="5"/>
      <c r="D1592" s="5"/>
      <c r="E1592" s="5" t="s">
        <v>139</v>
      </c>
      <c r="F1592" s="8" t="str">
        <f>VLOOKUP(E1592,Mapping!$A$1:$C$71,3,0)</f>
        <v>Event Build Update</v>
      </c>
      <c r="G1592" s="8" t="str">
        <f>VLOOKUP(E1592,Mapping!$A$2:$B$207,2,0)</f>
        <v>Event Build Update</v>
      </c>
      <c r="H1592" s="1" t="s">
        <v>658</v>
      </c>
      <c r="I1592" s="2">
        <v>44348</v>
      </c>
      <c r="J1592" s="126" t="str">
        <f>VLOOKUP(I1592,Mapping!$H$2:$I$215,2,0)</f>
        <v>Post</v>
      </c>
      <c r="K1592" s="127" t="str">
        <f>VLOOKUP(I1592,Mapping!$H$2:$J$215,3,0)</f>
        <v>Post</v>
      </c>
      <c r="L1592" s="1">
        <v>0</v>
      </c>
      <c r="M1592" s="4" t="e">
        <v>#N/A</v>
      </c>
    </row>
    <row r="1593" spans="1:13" x14ac:dyDescent="0.35">
      <c r="A1593" s="5" t="s">
        <v>659</v>
      </c>
      <c r="B1593" s="5" t="s">
        <v>35</v>
      </c>
      <c r="C1593" s="5"/>
      <c r="D1593" s="5"/>
      <c r="E1593" s="5" t="s">
        <v>139</v>
      </c>
      <c r="F1593" s="8" t="str">
        <f>VLOOKUP(E1593,Mapping!$A$1:$C$71,3,0)</f>
        <v>Event Build Update</v>
      </c>
      <c r="G1593" s="8" t="str">
        <f>VLOOKUP(E1593,Mapping!$A$2:$B$207,2,0)</f>
        <v>Event Build Update</v>
      </c>
      <c r="H1593" s="1" t="s">
        <v>658</v>
      </c>
      <c r="I1593" s="2">
        <v>44349</v>
      </c>
      <c r="J1593" s="126" t="str">
        <f>VLOOKUP(I1593,Mapping!$H$2:$I$215,2,0)</f>
        <v>Post</v>
      </c>
      <c r="K1593" s="127" t="str">
        <f>VLOOKUP(I1593,Mapping!$H$2:$J$215,3,0)</f>
        <v>Post</v>
      </c>
      <c r="L1593" s="1">
        <v>160.2687339</v>
      </c>
      <c r="M1593" s="4" t="e">
        <v>#N/A</v>
      </c>
    </row>
    <row r="1594" spans="1:13" x14ac:dyDescent="0.35">
      <c r="A1594" s="5" t="s">
        <v>659</v>
      </c>
      <c r="B1594" s="5" t="s">
        <v>35</v>
      </c>
      <c r="C1594" s="5"/>
      <c r="D1594" s="5"/>
      <c r="E1594" s="5" t="s">
        <v>139</v>
      </c>
      <c r="F1594" s="8" t="str">
        <f>VLOOKUP(E1594,Mapping!$A$1:$C$71,3,0)</f>
        <v>Event Build Update</v>
      </c>
      <c r="G1594" s="8" t="str">
        <f>VLOOKUP(E1594,Mapping!$A$2:$B$207,2,0)</f>
        <v>Event Build Update</v>
      </c>
      <c r="H1594" s="1" t="s">
        <v>658</v>
      </c>
      <c r="I1594" s="2">
        <v>44350</v>
      </c>
      <c r="J1594" s="126" t="str">
        <f>VLOOKUP(I1594,Mapping!$H$2:$I$215,2,0)</f>
        <v>Post</v>
      </c>
      <c r="K1594" s="127" t="str">
        <f>VLOOKUP(I1594,Mapping!$H$2:$J$215,3,0)</f>
        <v>Post</v>
      </c>
      <c r="L1594" s="1">
        <v>160.2687339</v>
      </c>
      <c r="M1594" s="4" t="e">
        <v>#N/A</v>
      </c>
    </row>
    <row r="1595" spans="1:13" x14ac:dyDescent="0.35">
      <c r="A1595" s="5" t="s">
        <v>659</v>
      </c>
      <c r="B1595" s="5" t="s">
        <v>35</v>
      </c>
      <c r="C1595" s="5"/>
      <c r="D1595" s="5"/>
      <c r="E1595" s="5" t="s">
        <v>139</v>
      </c>
      <c r="F1595" s="8" t="str">
        <f>VLOOKUP(E1595,Mapping!$A$1:$C$71,3,0)</f>
        <v>Event Build Update</v>
      </c>
      <c r="G1595" s="8" t="str">
        <f>VLOOKUP(E1595,Mapping!$A$2:$B$207,2,0)</f>
        <v>Event Build Update</v>
      </c>
      <c r="H1595" s="1" t="s">
        <v>658</v>
      </c>
      <c r="I1595" s="2">
        <v>44351</v>
      </c>
      <c r="J1595" s="126" t="str">
        <f>VLOOKUP(I1595,Mapping!$H$2:$I$215,2,0)</f>
        <v>Post</v>
      </c>
      <c r="K1595" s="127" t="str">
        <f>VLOOKUP(I1595,Mapping!$H$2:$J$215,3,0)</f>
        <v>Post</v>
      </c>
      <c r="L1595" s="1">
        <v>0</v>
      </c>
      <c r="M1595" s="4" t="e">
        <v>#N/A</v>
      </c>
    </row>
    <row r="1596" spans="1:13" x14ac:dyDescent="0.35">
      <c r="A1596" s="5" t="s">
        <v>659</v>
      </c>
      <c r="B1596" s="5" t="s">
        <v>35</v>
      </c>
      <c r="C1596" s="5"/>
      <c r="D1596" s="5"/>
      <c r="E1596" s="5" t="s">
        <v>139</v>
      </c>
      <c r="F1596" s="8" t="str">
        <f>VLOOKUP(E1596,Mapping!$A$1:$C$71,3,0)</f>
        <v>Event Build Update</v>
      </c>
      <c r="G1596" s="8" t="str">
        <f>VLOOKUP(E1596,Mapping!$A$2:$B$207,2,0)</f>
        <v>Event Build Update</v>
      </c>
      <c r="H1596" s="1" t="s">
        <v>658</v>
      </c>
      <c r="I1596" s="2">
        <v>44352</v>
      </c>
      <c r="J1596" s="126" t="str">
        <f>VLOOKUP(I1596,Mapping!$H$2:$I$215,2,0)</f>
        <v>Post</v>
      </c>
      <c r="K1596" s="127" t="str">
        <f>VLOOKUP(I1596,Mapping!$H$2:$J$215,3,0)</f>
        <v>Post</v>
      </c>
      <c r="L1596" s="1">
        <v>0</v>
      </c>
      <c r="M1596" s="4" t="e">
        <v>#N/A</v>
      </c>
    </row>
    <row r="1597" spans="1:13" x14ac:dyDescent="0.35">
      <c r="A1597" s="5" t="s">
        <v>659</v>
      </c>
      <c r="B1597" s="5" t="s">
        <v>35</v>
      </c>
      <c r="C1597" s="5"/>
      <c r="D1597" s="5"/>
      <c r="E1597" s="5" t="s">
        <v>139</v>
      </c>
      <c r="F1597" s="8" t="str">
        <f>VLOOKUP(E1597,Mapping!$A$1:$C$71,3,0)</f>
        <v>Event Build Update</v>
      </c>
      <c r="G1597" s="8" t="str">
        <f>VLOOKUP(E1597,Mapping!$A$2:$B$207,2,0)</f>
        <v>Event Build Update</v>
      </c>
      <c r="H1597" s="1" t="s">
        <v>658</v>
      </c>
      <c r="I1597" s="2">
        <v>44353</v>
      </c>
      <c r="J1597" s="126" t="str">
        <f>VLOOKUP(I1597,Mapping!$H$2:$I$215,2,0)</f>
        <v>Post</v>
      </c>
      <c r="K1597" s="127" t="str">
        <f>VLOOKUP(I1597,Mapping!$H$2:$J$215,3,0)</f>
        <v>Post</v>
      </c>
      <c r="L1597" s="1">
        <v>0</v>
      </c>
      <c r="M1597" s="4" t="e">
        <v>#N/A</v>
      </c>
    </row>
    <row r="1598" spans="1:13" x14ac:dyDescent="0.35">
      <c r="A1598" s="5" t="s">
        <v>659</v>
      </c>
      <c r="B1598" s="5" t="s">
        <v>35</v>
      </c>
      <c r="C1598" s="5"/>
      <c r="D1598" s="5"/>
      <c r="E1598" s="5" t="s">
        <v>139</v>
      </c>
      <c r="F1598" s="8" t="str">
        <f>VLOOKUP(E1598,Mapping!$A$1:$C$71,3,0)</f>
        <v>Event Build Update</v>
      </c>
      <c r="G1598" s="8" t="str">
        <f>VLOOKUP(E1598,Mapping!$A$2:$B$207,2,0)</f>
        <v>Event Build Update</v>
      </c>
      <c r="H1598" s="1" t="s">
        <v>658</v>
      </c>
      <c r="I1598" s="2">
        <v>44354</v>
      </c>
      <c r="J1598" s="126" t="str">
        <f>VLOOKUP(I1598,Mapping!$H$2:$I$215,2,0)</f>
        <v>Post</v>
      </c>
      <c r="K1598" s="127" t="str">
        <f>VLOOKUP(I1598,Mapping!$H$2:$J$215,3,0)</f>
        <v>Post</v>
      </c>
      <c r="L1598" s="1">
        <v>0</v>
      </c>
      <c r="M1598" s="4" t="e">
        <v>#N/A</v>
      </c>
    </row>
    <row r="1599" spans="1:13" x14ac:dyDescent="0.35">
      <c r="A1599" s="5" t="s">
        <v>659</v>
      </c>
      <c r="B1599" s="5" t="s">
        <v>35</v>
      </c>
      <c r="C1599" s="5"/>
      <c r="D1599" s="5"/>
      <c r="E1599" s="5" t="s">
        <v>139</v>
      </c>
      <c r="F1599" s="8" t="str">
        <f>VLOOKUP(E1599,Mapping!$A$1:$C$71,3,0)</f>
        <v>Event Build Update</v>
      </c>
      <c r="G1599" s="8" t="str">
        <f>VLOOKUP(E1599,Mapping!$A$2:$B$207,2,0)</f>
        <v>Event Build Update</v>
      </c>
      <c r="H1599" s="1" t="s">
        <v>658</v>
      </c>
      <c r="I1599" s="2">
        <v>44355</v>
      </c>
      <c r="J1599" s="126" t="str">
        <f>VLOOKUP(I1599,Mapping!$H$2:$I$215,2,0)</f>
        <v>Post</v>
      </c>
      <c r="K1599" s="127" t="str">
        <f>VLOOKUP(I1599,Mapping!$H$2:$J$215,3,0)</f>
        <v>Post</v>
      </c>
      <c r="L1599" s="1">
        <v>0</v>
      </c>
      <c r="M1599" s="4" t="e">
        <v>#N/A</v>
      </c>
    </row>
    <row r="1600" spans="1:13" x14ac:dyDescent="0.35">
      <c r="A1600" s="5" t="s">
        <v>659</v>
      </c>
      <c r="B1600" s="5" t="s">
        <v>35</v>
      </c>
      <c r="C1600" s="5"/>
      <c r="D1600" s="5"/>
      <c r="E1600" s="5" t="s">
        <v>139</v>
      </c>
      <c r="F1600" s="8" t="str">
        <f>VLOOKUP(E1600,Mapping!$A$1:$C$71,3,0)</f>
        <v>Event Build Update</v>
      </c>
      <c r="G1600" s="8" t="str">
        <f>VLOOKUP(E1600,Mapping!$A$2:$B$207,2,0)</f>
        <v>Event Build Update</v>
      </c>
      <c r="H1600" s="1" t="s">
        <v>658</v>
      </c>
      <c r="I1600" s="2">
        <v>44356</v>
      </c>
      <c r="J1600" s="126" t="str">
        <f>VLOOKUP(I1600,Mapping!$H$2:$I$215,2,0)</f>
        <v>Post</v>
      </c>
      <c r="K1600" s="127" t="str">
        <f>VLOOKUP(I1600,Mapping!$H$2:$J$215,3,0)</f>
        <v>Post</v>
      </c>
      <c r="L1600" s="1">
        <v>0</v>
      </c>
      <c r="M1600" s="4" t="e">
        <v>#N/A</v>
      </c>
    </row>
    <row r="1601" spans="1:13" x14ac:dyDescent="0.35">
      <c r="A1601" s="5" t="s">
        <v>659</v>
      </c>
      <c r="B1601" s="5" t="s">
        <v>35</v>
      </c>
      <c r="C1601" s="5"/>
      <c r="D1601" s="5"/>
      <c r="E1601" s="5" t="s">
        <v>139</v>
      </c>
      <c r="F1601" s="8" t="str">
        <f>VLOOKUP(E1601,Mapping!$A$1:$C$71,3,0)</f>
        <v>Event Build Update</v>
      </c>
      <c r="G1601" s="8" t="str">
        <f>VLOOKUP(E1601,Mapping!$A$2:$B$207,2,0)</f>
        <v>Event Build Update</v>
      </c>
      <c r="H1601" s="1" t="s">
        <v>658</v>
      </c>
      <c r="I1601" s="2">
        <v>44357</v>
      </c>
      <c r="J1601" s="126" t="str">
        <f>VLOOKUP(I1601,Mapping!$H$2:$I$215,2,0)</f>
        <v>Post</v>
      </c>
      <c r="K1601" s="127" t="str">
        <f>VLOOKUP(I1601,Mapping!$H$2:$J$215,3,0)</f>
        <v>Post</v>
      </c>
      <c r="L1601" s="1">
        <v>0</v>
      </c>
      <c r="M1601" s="4" t="e">
        <v>#N/A</v>
      </c>
    </row>
    <row r="1602" spans="1:13" x14ac:dyDescent="0.35">
      <c r="A1602" s="5" t="s">
        <v>659</v>
      </c>
      <c r="B1602" s="5" t="s">
        <v>35</v>
      </c>
      <c r="C1602" s="5"/>
      <c r="D1602" s="5"/>
      <c r="E1602" s="5" t="s">
        <v>139</v>
      </c>
      <c r="F1602" s="8" t="str">
        <f>VLOOKUP(E1602,Mapping!$A$1:$C$71,3,0)</f>
        <v>Event Build Update</v>
      </c>
      <c r="G1602" s="8" t="str">
        <f>VLOOKUP(E1602,Mapping!$A$2:$B$207,2,0)</f>
        <v>Event Build Update</v>
      </c>
      <c r="H1602" s="1" t="s">
        <v>658</v>
      </c>
      <c r="I1602" s="2">
        <v>44358</v>
      </c>
      <c r="J1602" s="126" t="str">
        <f>VLOOKUP(I1602,Mapping!$H$2:$I$215,2,0)</f>
        <v>Post</v>
      </c>
      <c r="K1602" s="127" t="str">
        <f>VLOOKUP(I1602,Mapping!$H$2:$J$215,3,0)</f>
        <v>Post</v>
      </c>
      <c r="L1602" s="1">
        <v>160.2687339</v>
      </c>
      <c r="M1602" s="4" t="e">
        <v>#N/A</v>
      </c>
    </row>
    <row r="1603" spans="1:13" x14ac:dyDescent="0.35">
      <c r="A1603" s="5" t="s">
        <v>659</v>
      </c>
      <c r="B1603" s="5" t="s">
        <v>35</v>
      </c>
      <c r="C1603" s="5"/>
      <c r="D1603" s="5"/>
      <c r="E1603" s="5" t="s">
        <v>139</v>
      </c>
      <c r="F1603" s="8" t="str">
        <f>VLOOKUP(E1603,Mapping!$A$1:$C$71,3,0)</f>
        <v>Event Build Update</v>
      </c>
      <c r="G1603" s="8" t="str">
        <f>VLOOKUP(E1603,Mapping!$A$2:$B$207,2,0)</f>
        <v>Event Build Update</v>
      </c>
      <c r="H1603" s="1" t="s">
        <v>658</v>
      </c>
      <c r="I1603" s="2">
        <v>44359</v>
      </c>
      <c r="J1603" s="126" t="str">
        <f>VLOOKUP(I1603,Mapping!$H$2:$I$215,2,0)</f>
        <v>Post</v>
      </c>
      <c r="K1603" s="127" t="str">
        <f>VLOOKUP(I1603,Mapping!$H$2:$J$215,3,0)</f>
        <v>Post</v>
      </c>
      <c r="L1603" s="1">
        <v>160.2687339</v>
      </c>
      <c r="M1603" s="4" t="e">
        <v>#N/A</v>
      </c>
    </row>
    <row r="1604" spans="1:13" x14ac:dyDescent="0.35">
      <c r="A1604" s="5" t="s">
        <v>659</v>
      </c>
      <c r="B1604" s="5" t="s">
        <v>35</v>
      </c>
      <c r="C1604" s="5"/>
      <c r="D1604" s="5"/>
      <c r="E1604" s="5" t="s">
        <v>139</v>
      </c>
      <c r="F1604" s="8" t="str">
        <f>VLOOKUP(E1604,Mapping!$A$1:$C$71,3,0)</f>
        <v>Event Build Update</v>
      </c>
      <c r="G1604" s="8" t="str">
        <f>VLOOKUP(E1604,Mapping!$A$2:$B$207,2,0)</f>
        <v>Event Build Update</v>
      </c>
      <c r="H1604" s="1" t="s">
        <v>658</v>
      </c>
      <c r="I1604" s="2">
        <v>44360</v>
      </c>
      <c r="J1604" s="126" t="str">
        <f>VLOOKUP(I1604,Mapping!$H$2:$I$215,2,0)</f>
        <v>Post</v>
      </c>
      <c r="K1604" s="127" t="str">
        <f>VLOOKUP(I1604,Mapping!$H$2:$J$215,3,0)</f>
        <v>Post</v>
      </c>
      <c r="L1604" s="1">
        <v>0</v>
      </c>
      <c r="M1604" s="4" t="e">
        <v>#N/A</v>
      </c>
    </row>
    <row r="1605" spans="1:13" x14ac:dyDescent="0.35">
      <c r="A1605" s="5" t="s">
        <v>659</v>
      </c>
      <c r="B1605" s="5" t="s">
        <v>35</v>
      </c>
      <c r="C1605" s="5"/>
      <c r="D1605" s="5"/>
      <c r="E1605" s="5" t="s">
        <v>139</v>
      </c>
      <c r="F1605" s="8" t="str">
        <f>VLOOKUP(E1605,Mapping!$A$1:$C$71,3,0)</f>
        <v>Event Build Update</v>
      </c>
      <c r="G1605" s="8" t="str">
        <f>VLOOKUP(E1605,Mapping!$A$2:$B$207,2,0)</f>
        <v>Event Build Update</v>
      </c>
      <c r="H1605" s="1" t="s">
        <v>658</v>
      </c>
      <c r="I1605" s="2">
        <v>44361</v>
      </c>
      <c r="J1605" s="126" t="str">
        <f>VLOOKUP(I1605,Mapping!$H$2:$I$215,2,0)</f>
        <v>Post</v>
      </c>
      <c r="K1605" s="127" t="str">
        <f>VLOOKUP(I1605,Mapping!$H$2:$J$215,3,0)</f>
        <v>Post</v>
      </c>
      <c r="L1605" s="1">
        <v>0</v>
      </c>
      <c r="M1605" s="4" t="e">
        <v>#N/A</v>
      </c>
    </row>
    <row r="1606" spans="1:13" x14ac:dyDescent="0.35">
      <c r="A1606" s="5" t="s">
        <v>659</v>
      </c>
      <c r="B1606" s="5" t="s">
        <v>35</v>
      </c>
      <c r="C1606" s="5"/>
      <c r="D1606" s="5"/>
      <c r="E1606" s="5" t="s">
        <v>139</v>
      </c>
      <c r="F1606" s="8" t="str">
        <f>VLOOKUP(E1606,Mapping!$A$1:$C$71,3,0)</f>
        <v>Event Build Update</v>
      </c>
      <c r="G1606" s="8" t="str">
        <f>VLOOKUP(E1606,Mapping!$A$2:$B$207,2,0)</f>
        <v>Event Build Update</v>
      </c>
      <c r="H1606" s="1" t="s">
        <v>658</v>
      </c>
      <c r="I1606" s="2">
        <v>44362</v>
      </c>
      <c r="J1606" s="126" t="str">
        <f>VLOOKUP(I1606,Mapping!$H$2:$I$215,2,0)</f>
        <v>Post</v>
      </c>
      <c r="K1606" s="127" t="str">
        <f>VLOOKUP(I1606,Mapping!$H$2:$J$215,3,0)</f>
        <v>Post</v>
      </c>
      <c r="L1606" s="1">
        <v>0</v>
      </c>
      <c r="M1606" s="4" t="e">
        <v>#N/A</v>
      </c>
    </row>
    <row r="1607" spans="1:13" x14ac:dyDescent="0.35">
      <c r="A1607" s="5" t="s">
        <v>659</v>
      </c>
      <c r="B1607" s="5" t="s">
        <v>35</v>
      </c>
      <c r="C1607" s="5"/>
      <c r="D1607" s="5"/>
      <c r="E1607" s="5" t="s">
        <v>139</v>
      </c>
      <c r="F1607" s="8" t="str">
        <f>VLOOKUP(E1607,Mapping!$A$1:$C$71,3,0)</f>
        <v>Event Build Update</v>
      </c>
      <c r="G1607" s="8" t="str">
        <f>VLOOKUP(E1607,Mapping!$A$2:$B$207,2,0)</f>
        <v>Event Build Update</v>
      </c>
      <c r="H1607" s="1" t="s">
        <v>658</v>
      </c>
      <c r="I1607" s="2">
        <v>44363</v>
      </c>
      <c r="J1607" s="126" t="str">
        <f>VLOOKUP(I1607,Mapping!$H$2:$I$215,2,0)</f>
        <v>Post</v>
      </c>
      <c r="K1607" s="127" t="str">
        <f>VLOOKUP(I1607,Mapping!$H$2:$J$215,3,0)</f>
        <v>Post</v>
      </c>
      <c r="L1607" s="1">
        <v>0</v>
      </c>
      <c r="M1607" s="4" t="e">
        <v>#N/A</v>
      </c>
    </row>
    <row r="1608" spans="1:13" x14ac:dyDescent="0.35">
      <c r="A1608" s="5" t="s">
        <v>659</v>
      </c>
      <c r="B1608" s="5" t="s">
        <v>35</v>
      </c>
      <c r="C1608" s="5"/>
      <c r="D1608" s="5"/>
      <c r="E1608" s="5" t="s">
        <v>139</v>
      </c>
      <c r="F1608" s="8" t="str">
        <f>VLOOKUP(E1608,Mapping!$A$1:$C$71,3,0)</f>
        <v>Event Build Update</v>
      </c>
      <c r="G1608" s="8" t="str">
        <f>VLOOKUP(E1608,Mapping!$A$2:$B$207,2,0)</f>
        <v>Event Build Update</v>
      </c>
      <c r="H1608" s="1" t="s">
        <v>658</v>
      </c>
      <c r="I1608" s="2">
        <v>44364</v>
      </c>
      <c r="J1608" s="126" t="str">
        <f>VLOOKUP(I1608,Mapping!$H$2:$I$215,2,0)</f>
        <v>Post</v>
      </c>
      <c r="K1608" s="127" t="str">
        <f>VLOOKUP(I1608,Mapping!$H$2:$J$215,3,0)</f>
        <v>Post</v>
      </c>
      <c r="L1608" s="1">
        <v>0</v>
      </c>
      <c r="M1608" s="4" t="e">
        <v>#N/A</v>
      </c>
    </row>
    <row r="1609" spans="1:13" x14ac:dyDescent="0.35">
      <c r="A1609" s="5" t="s">
        <v>659</v>
      </c>
      <c r="B1609" s="5" t="s">
        <v>35</v>
      </c>
      <c r="C1609" s="5"/>
      <c r="D1609" s="5"/>
      <c r="E1609" s="5" t="s">
        <v>139</v>
      </c>
      <c r="F1609" s="8" t="str">
        <f>VLOOKUP(E1609,Mapping!$A$1:$C$71,3,0)</f>
        <v>Event Build Update</v>
      </c>
      <c r="G1609" s="8" t="str">
        <f>VLOOKUP(E1609,Mapping!$A$2:$B$207,2,0)</f>
        <v>Event Build Update</v>
      </c>
      <c r="H1609" s="1" t="s">
        <v>658</v>
      </c>
      <c r="I1609" s="2">
        <v>44365</v>
      </c>
      <c r="J1609" s="126" t="str">
        <f>VLOOKUP(I1609,Mapping!$H$2:$I$215,2,0)</f>
        <v>Post</v>
      </c>
      <c r="K1609" s="127" t="str">
        <f>VLOOKUP(I1609,Mapping!$H$2:$J$215,3,0)</f>
        <v>Post</v>
      </c>
      <c r="L1609" s="1">
        <v>0</v>
      </c>
      <c r="M1609" s="4" t="e">
        <v>#N/A</v>
      </c>
    </row>
    <row r="1610" spans="1:13" x14ac:dyDescent="0.35">
      <c r="A1610" s="5" t="s">
        <v>659</v>
      </c>
      <c r="B1610" s="5" t="s">
        <v>35</v>
      </c>
      <c r="C1610" s="5"/>
      <c r="D1610" s="5"/>
      <c r="E1610" s="5" t="s">
        <v>139</v>
      </c>
      <c r="F1610" s="8" t="str">
        <f>VLOOKUP(E1610,Mapping!$A$1:$C$71,3,0)</f>
        <v>Event Build Update</v>
      </c>
      <c r="G1610" s="8" t="str">
        <f>VLOOKUP(E1610,Mapping!$A$2:$B$207,2,0)</f>
        <v>Event Build Update</v>
      </c>
      <c r="H1610" s="1" t="s">
        <v>658</v>
      </c>
      <c r="I1610" s="2">
        <v>44366</v>
      </c>
      <c r="J1610" s="126" t="str">
        <f>VLOOKUP(I1610,Mapping!$H$2:$I$215,2,0)</f>
        <v>Post</v>
      </c>
      <c r="K1610" s="127" t="str">
        <f>VLOOKUP(I1610,Mapping!$H$2:$J$215,3,0)</f>
        <v>Post</v>
      </c>
      <c r="L1610" s="1">
        <v>0</v>
      </c>
      <c r="M1610" s="4" t="e">
        <v>#N/A</v>
      </c>
    </row>
    <row r="1611" spans="1:13" x14ac:dyDescent="0.35">
      <c r="A1611" s="5" t="s">
        <v>659</v>
      </c>
      <c r="B1611" s="5" t="s">
        <v>35</v>
      </c>
      <c r="C1611" s="5"/>
      <c r="D1611" s="5"/>
      <c r="E1611" s="5" t="s">
        <v>139</v>
      </c>
      <c r="F1611" s="8" t="str">
        <f>VLOOKUP(E1611,Mapping!$A$1:$C$71,3,0)</f>
        <v>Event Build Update</v>
      </c>
      <c r="G1611" s="8" t="str">
        <f>VLOOKUP(E1611,Mapping!$A$2:$B$207,2,0)</f>
        <v>Event Build Update</v>
      </c>
      <c r="H1611" s="1" t="s">
        <v>658</v>
      </c>
      <c r="I1611" s="2">
        <v>44367</v>
      </c>
      <c r="J1611" s="126" t="str">
        <f>VLOOKUP(I1611,Mapping!$H$2:$I$215,2,0)</f>
        <v>Post</v>
      </c>
      <c r="K1611" s="127" t="str">
        <f>VLOOKUP(I1611,Mapping!$H$2:$J$215,3,0)</f>
        <v>Post</v>
      </c>
      <c r="L1611" s="1">
        <v>0</v>
      </c>
      <c r="M1611" s="4" t="e">
        <v>#N/A</v>
      </c>
    </row>
    <row r="1612" spans="1:13" x14ac:dyDescent="0.35">
      <c r="A1612" s="5" t="s">
        <v>659</v>
      </c>
      <c r="B1612" s="5" t="s">
        <v>35</v>
      </c>
      <c r="C1612" s="5"/>
      <c r="D1612" s="5"/>
      <c r="E1612" s="5" t="s">
        <v>139</v>
      </c>
      <c r="F1612" s="8" t="str">
        <f>VLOOKUP(E1612,Mapping!$A$1:$C$71,3,0)</f>
        <v>Event Build Update</v>
      </c>
      <c r="G1612" s="8" t="str">
        <f>VLOOKUP(E1612,Mapping!$A$2:$B$207,2,0)</f>
        <v>Event Build Update</v>
      </c>
      <c r="H1612" s="1" t="s">
        <v>658</v>
      </c>
      <c r="I1612" s="2">
        <v>44368</v>
      </c>
      <c r="J1612" s="126" t="str">
        <f>VLOOKUP(I1612,Mapping!$H$2:$I$215,2,0)</f>
        <v>Post</v>
      </c>
      <c r="K1612" s="127" t="str">
        <f>VLOOKUP(I1612,Mapping!$H$2:$J$215,3,0)</f>
        <v>Post</v>
      </c>
      <c r="L1612" s="1">
        <v>160.2687339</v>
      </c>
      <c r="M1612" s="4" t="e">
        <v>#N/A</v>
      </c>
    </row>
    <row r="1613" spans="1:13" x14ac:dyDescent="0.35">
      <c r="A1613" s="5" t="s">
        <v>659</v>
      </c>
      <c r="B1613" s="5" t="s">
        <v>35</v>
      </c>
      <c r="C1613" s="5"/>
      <c r="D1613" s="5"/>
      <c r="E1613" s="5" t="s">
        <v>139</v>
      </c>
      <c r="F1613" s="8" t="str">
        <f>VLOOKUP(E1613,Mapping!$A$1:$C$71,3,0)</f>
        <v>Event Build Update</v>
      </c>
      <c r="G1613" s="8" t="str">
        <f>VLOOKUP(E1613,Mapping!$A$2:$B$207,2,0)</f>
        <v>Event Build Update</v>
      </c>
      <c r="H1613" s="1" t="s">
        <v>658</v>
      </c>
      <c r="I1613" s="2">
        <v>44369</v>
      </c>
      <c r="J1613" s="126" t="str">
        <f>VLOOKUP(I1613,Mapping!$H$2:$I$215,2,0)</f>
        <v>Post</v>
      </c>
      <c r="K1613" s="127" t="str">
        <f>VLOOKUP(I1613,Mapping!$H$2:$J$215,3,0)</f>
        <v>Post</v>
      </c>
      <c r="L1613" s="1">
        <v>160.2687339</v>
      </c>
      <c r="M1613" s="4" t="e">
        <v>#N/A</v>
      </c>
    </row>
    <row r="1614" spans="1:13" x14ac:dyDescent="0.35">
      <c r="A1614" s="5" t="s">
        <v>659</v>
      </c>
      <c r="B1614" s="5" t="s">
        <v>35</v>
      </c>
      <c r="C1614" s="5"/>
      <c r="D1614" s="5"/>
      <c r="E1614" s="5" t="s">
        <v>139</v>
      </c>
      <c r="F1614" s="8" t="str">
        <f>VLOOKUP(E1614,Mapping!$A$1:$C$71,3,0)</f>
        <v>Event Build Update</v>
      </c>
      <c r="G1614" s="8" t="str">
        <f>VLOOKUP(E1614,Mapping!$A$2:$B$207,2,0)</f>
        <v>Event Build Update</v>
      </c>
      <c r="H1614" s="1" t="s">
        <v>658</v>
      </c>
      <c r="I1614" s="2">
        <v>44370</v>
      </c>
      <c r="J1614" s="126" t="str">
        <f>VLOOKUP(I1614,Mapping!$H$2:$I$215,2,0)</f>
        <v>Post</v>
      </c>
      <c r="K1614" s="127">
        <f>VLOOKUP(I1614,Mapping!$H$2:$J$215,3,0)</f>
        <v>0</v>
      </c>
      <c r="L1614" s="1">
        <v>0</v>
      </c>
      <c r="M1614" s="4" t="e">
        <v>#N/A</v>
      </c>
    </row>
    <row r="1615" spans="1:13" x14ac:dyDescent="0.35">
      <c r="A1615" s="5" t="s">
        <v>659</v>
      </c>
      <c r="B1615" s="5" t="s">
        <v>35</v>
      </c>
      <c r="C1615" s="5"/>
      <c r="D1615" s="5"/>
      <c r="E1615" s="5" t="s">
        <v>139</v>
      </c>
      <c r="F1615" s="8" t="str">
        <f>VLOOKUP(E1615,Mapping!$A$1:$C$71,3,0)</f>
        <v>Event Build Update</v>
      </c>
      <c r="G1615" s="8" t="str">
        <f>VLOOKUP(E1615,Mapping!$A$2:$B$207,2,0)</f>
        <v>Event Build Update</v>
      </c>
      <c r="H1615" s="1" t="s">
        <v>658</v>
      </c>
      <c r="I1615" s="2">
        <v>44371</v>
      </c>
      <c r="J1615" s="126" t="str">
        <f>VLOOKUP(I1615,Mapping!$H$2:$I$215,2,0)</f>
        <v>Post</v>
      </c>
      <c r="K1615" s="127">
        <f>VLOOKUP(I1615,Mapping!$H$2:$J$215,3,0)</f>
        <v>0</v>
      </c>
      <c r="L1615" s="1">
        <v>0</v>
      </c>
      <c r="M1615" s="4" t="e">
        <v>#N/A</v>
      </c>
    </row>
    <row r="1616" spans="1:13" x14ac:dyDescent="0.35">
      <c r="A1616" s="5" t="s">
        <v>659</v>
      </c>
      <c r="B1616" s="5" t="s">
        <v>35</v>
      </c>
      <c r="C1616" s="5"/>
      <c r="D1616" s="5"/>
      <c r="E1616" s="5" t="s">
        <v>139</v>
      </c>
      <c r="F1616" s="8" t="str">
        <f>VLOOKUP(E1616,Mapping!$A$1:$C$71,3,0)</f>
        <v>Event Build Update</v>
      </c>
      <c r="G1616" s="8" t="str">
        <f>VLOOKUP(E1616,Mapping!$A$2:$B$207,2,0)</f>
        <v>Event Build Update</v>
      </c>
      <c r="H1616" s="1" t="s">
        <v>658</v>
      </c>
      <c r="I1616" s="2">
        <v>44372</v>
      </c>
      <c r="J1616" s="126" t="str">
        <f>VLOOKUP(I1616,Mapping!$H$2:$I$215,2,0)</f>
        <v>Post</v>
      </c>
      <c r="K1616" s="127">
        <f>VLOOKUP(I1616,Mapping!$H$2:$J$215,3,0)</f>
        <v>0</v>
      </c>
      <c r="L1616" s="1">
        <v>0</v>
      </c>
      <c r="M1616" s="4" t="e">
        <v>#N/A</v>
      </c>
    </row>
    <row r="1617" spans="1:13" x14ac:dyDescent="0.35">
      <c r="A1617" s="5" t="s">
        <v>659</v>
      </c>
      <c r="B1617" s="5" t="s">
        <v>35</v>
      </c>
      <c r="C1617" s="5"/>
      <c r="D1617" s="5"/>
      <c r="E1617" s="5" t="s">
        <v>139</v>
      </c>
      <c r="F1617" s="8" t="str">
        <f>VLOOKUP(E1617,Mapping!$A$1:$C$71,3,0)</f>
        <v>Event Build Update</v>
      </c>
      <c r="G1617" s="8" t="str">
        <f>VLOOKUP(E1617,Mapping!$A$2:$B$207,2,0)</f>
        <v>Event Build Update</v>
      </c>
      <c r="H1617" s="1" t="s">
        <v>658</v>
      </c>
      <c r="I1617" s="2">
        <v>44373</v>
      </c>
      <c r="J1617" s="126" t="str">
        <f>VLOOKUP(I1617,Mapping!$H$2:$I$215,2,0)</f>
        <v>Post</v>
      </c>
      <c r="K1617" s="127">
        <f>VLOOKUP(I1617,Mapping!$H$2:$J$215,3,0)</f>
        <v>0</v>
      </c>
      <c r="L1617" s="1">
        <v>0</v>
      </c>
      <c r="M1617" s="4" t="e">
        <v>#N/A</v>
      </c>
    </row>
    <row r="1618" spans="1:13" x14ac:dyDescent="0.35">
      <c r="A1618" s="5" t="s">
        <v>659</v>
      </c>
      <c r="B1618" s="5" t="s">
        <v>35</v>
      </c>
      <c r="C1618" s="5"/>
      <c r="D1618" s="5"/>
      <c r="E1618" s="5" t="s">
        <v>139</v>
      </c>
      <c r="F1618" s="8" t="str">
        <f>VLOOKUP(E1618,Mapping!$A$1:$C$71,3,0)</f>
        <v>Event Build Update</v>
      </c>
      <c r="G1618" s="8" t="str">
        <f>VLOOKUP(E1618,Mapping!$A$2:$B$207,2,0)</f>
        <v>Event Build Update</v>
      </c>
      <c r="H1618" s="1" t="s">
        <v>658</v>
      </c>
      <c r="I1618" s="2">
        <v>44374</v>
      </c>
      <c r="J1618" s="126" t="str">
        <f>VLOOKUP(I1618,Mapping!$H$2:$I$215,2,0)</f>
        <v>Post</v>
      </c>
      <c r="K1618" s="127">
        <f>VLOOKUP(I1618,Mapping!$H$2:$J$215,3,0)</f>
        <v>0</v>
      </c>
      <c r="L1618" s="1">
        <v>0</v>
      </c>
      <c r="M1618" s="4" t="e">
        <v>#N/A</v>
      </c>
    </row>
    <row r="1619" spans="1:13" x14ac:dyDescent="0.35">
      <c r="A1619" s="5" t="s">
        <v>659</v>
      </c>
      <c r="B1619" s="5" t="s">
        <v>35</v>
      </c>
      <c r="C1619" s="5"/>
      <c r="D1619" s="5"/>
      <c r="E1619" s="5" t="s">
        <v>139</v>
      </c>
      <c r="F1619" s="8" t="str">
        <f>VLOOKUP(E1619,Mapping!$A$1:$C$71,3,0)</f>
        <v>Event Build Update</v>
      </c>
      <c r="G1619" s="8" t="str">
        <f>VLOOKUP(E1619,Mapping!$A$2:$B$207,2,0)</f>
        <v>Event Build Update</v>
      </c>
      <c r="H1619" s="1" t="s">
        <v>658</v>
      </c>
      <c r="I1619" s="2">
        <v>44375</v>
      </c>
      <c r="J1619" s="126" t="str">
        <f>VLOOKUP(I1619,Mapping!$H$2:$I$215,2,0)</f>
        <v>Post</v>
      </c>
      <c r="K1619" s="127">
        <f>VLOOKUP(I1619,Mapping!$H$2:$J$215,3,0)</f>
        <v>0</v>
      </c>
      <c r="L1619" s="1">
        <v>0</v>
      </c>
      <c r="M1619" s="4" t="e">
        <v>#N/A</v>
      </c>
    </row>
    <row r="1620" spans="1:13" x14ac:dyDescent="0.35">
      <c r="A1620" s="5" t="s">
        <v>659</v>
      </c>
      <c r="B1620" s="5" t="s">
        <v>35</v>
      </c>
      <c r="C1620" s="5"/>
      <c r="D1620" s="5"/>
      <c r="E1620" s="5" t="s">
        <v>139</v>
      </c>
      <c r="F1620" s="8" t="str">
        <f>VLOOKUP(E1620,Mapping!$A$1:$C$71,3,0)</f>
        <v>Event Build Update</v>
      </c>
      <c r="G1620" s="8" t="str">
        <f>VLOOKUP(E1620,Mapping!$A$2:$B$207,2,0)</f>
        <v>Event Build Update</v>
      </c>
      <c r="H1620" s="1" t="s">
        <v>658</v>
      </c>
      <c r="I1620" s="2">
        <v>44376</v>
      </c>
      <c r="J1620" s="126" t="str">
        <f>VLOOKUP(I1620,Mapping!$H$2:$I$215,2,0)</f>
        <v>Post</v>
      </c>
      <c r="K1620" s="127">
        <f>VLOOKUP(I1620,Mapping!$H$2:$J$215,3,0)</f>
        <v>0</v>
      </c>
      <c r="L1620" s="1">
        <v>0</v>
      </c>
      <c r="M1620" s="4" t="e">
        <v>#N/A</v>
      </c>
    </row>
    <row r="1621" spans="1:13" x14ac:dyDescent="0.35">
      <c r="A1621" s="5" t="s">
        <v>659</v>
      </c>
      <c r="B1621" s="5" t="s">
        <v>35</v>
      </c>
      <c r="C1621" s="5"/>
      <c r="D1621" s="5"/>
      <c r="E1621" s="5" t="s">
        <v>139</v>
      </c>
      <c r="F1621" s="8" t="str">
        <f>VLOOKUP(E1621,Mapping!$A$1:$C$71,3,0)</f>
        <v>Event Build Update</v>
      </c>
      <c r="G1621" s="8" t="str">
        <f>VLOOKUP(E1621,Mapping!$A$2:$B$207,2,0)</f>
        <v>Event Build Update</v>
      </c>
      <c r="H1621" s="1" t="s">
        <v>658</v>
      </c>
      <c r="I1621" s="2">
        <v>44377</v>
      </c>
      <c r="J1621" s="126" t="str">
        <f>VLOOKUP(I1621,Mapping!$H$2:$I$215,2,0)</f>
        <v>Post</v>
      </c>
      <c r="K1621" s="127">
        <f>VLOOKUP(I1621,Mapping!$H$2:$J$215,3,0)</f>
        <v>0</v>
      </c>
      <c r="L1621" s="1">
        <v>0</v>
      </c>
      <c r="M1621" s="4" t="e">
        <v>#N/A</v>
      </c>
    </row>
    <row r="1622" spans="1:13" x14ac:dyDescent="0.35">
      <c r="A1622" s="5" t="s">
        <v>659</v>
      </c>
      <c r="B1622" s="5" t="s">
        <v>35</v>
      </c>
      <c r="C1622" s="5"/>
      <c r="D1622" s="5"/>
      <c r="E1622" s="5" t="s">
        <v>139</v>
      </c>
      <c r="F1622" s="8" t="str">
        <f>VLOOKUP(E1622,Mapping!$A$1:$C$71,3,0)</f>
        <v>Event Build Update</v>
      </c>
      <c r="G1622" s="8" t="str">
        <f>VLOOKUP(E1622,Mapping!$A$2:$B$207,2,0)</f>
        <v>Event Build Update</v>
      </c>
      <c r="H1622" s="1" t="s">
        <v>658</v>
      </c>
      <c r="I1622" s="2">
        <v>44378</v>
      </c>
      <c r="J1622" s="126" t="str">
        <f>VLOOKUP(I1622,Mapping!$H$2:$I$215,2,0)</f>
        <v>Post</v>
      </c>
      <c r="K1622" s="127">
        <f>VLOOKUP(I1622,Mapping!$H$2:$J$215,3,0)</f>
        <v>0</v>
      </c>
      <c r="L1622" s="1">
        <v>0</v>
      </c>
      <c r="M1622" s="4" t="e">
        <v>#N/A</v>
      </c>
    </row>
    <row r="1623" spans="1:13" x14ac:dyDescent="0.35">
      <c r="A1623" s="5" t="s">
        <v>659</v>
      </c>
      <c r="B1623" s="5" t="s">
        <v>35</v>
      </c>
      <c r="C1623" s="5"/>
      <c r="D1623" s="5"/>
      <c r="E1623" s="5" t="s">
        <v>139</v>
      </c>
      <c r="F1623" s="8" t="str">
        <f>VLOOKUP(E1623,Mapping!$A$1:$C$71,3,0)</f>
        <v>Event Build Update</v>
      </c>
      <c r="G1623" s="8" t="str">
        <f>VLOOKUP(E1623,Mapping!$A$2:$B$207,2,0)</f>
        <v>Event Build Update</v>
      </c>
      <c r="H1623" s="1" t="s">
        <v>658</v>
      </c>
      <c r="I1623" s="2">
        <v>44379</v>
      </c>
      <c r="J1623" s="126" t="str">
        <f>VLOOKUP(I1623,Mapping!$H$2:$I$215,2,0)</f>
        <v>Post</v>
      </c>
      <c r="K1623" s="127">
        <f>VLOOKUP(I1623,Mapping!$H$2:$J$215,3,0)</f>
        <v>0</v>
      </c>
      <c r="L1623" s="1">
        <v>0</v>
      </c>
      <c r="M1623" s="4" t="e">
        <v>#N/A</v>
      </c>
    </row>
    <row r="1624" spans="1:13" x14ac:dyDescent="0.35">
      <c r="A1624" s="5" t="s">
        <v>659</v>
      </c>
      <c r="B1624" s="5" t="s">
        <v>35</v>
      </c>
      <c r="C1624" s="5"/>
      <c r="D1624" s="5"/>
      <c r="E1624" s="5" t="s">
        <v>139</v>
      </c>
      <c r="F1624" s="8" t="str">
        <f>VLOOKUP(E1624,Mapping!$A$1:$C$71,3,0)</f>
        <v>Event Build Update</v>
      </c>
      <c r="G1624" s="8" t="str">
        <f>VLOOKUP(E1624,Mapping!$A$2:$B$207,2,0)</f>
        <v>Event Build Update</v>
      </c>
      <c r="H1624" s="1" t="s">
        <v>658</v>
      </c>
      <c r="I1624" s="2">
        <v>44380</v>
      </c>
      <c r="J1624" s="126" t="str">
        <f>VLOOKUP(I1624,Mapping!$H$2:$I$215,2,0)</f>
        <v>Post</v>
      </c>
      <c r="K1624" s="127">
        <f>VLOOKUP(I1624,Mapping!$H$2:$J$215,3,0)</f>
        <v>0</v>
      </c>
      <c r="L1624" s="1">
        <v>0</v>
      </c>
      <c r="M1624" s="4" t="e">
        <v>#N/A</v>
      </c>
    </row>
    <row r="1625" spans="1:13" x14ac:dyDescent="0.35">
      <c r="A1625" s="5" t="s">
        <v>659</v>
      </c>
      <c r="B1625" s="5" t="s">
        <v>35</v>
      </c>
      <c r="C1625" s="5"/>
      <c r="D1625" s="5"/>
      <c r="E1625" s="5" t="s">
        <v>139</v>
      </c>
      <c r="F1625" s="8" t="str">
        <f>VLOOKUP(E1625,Mapping!$A$1:$C$71,3,0)</f>
        <v>Event Build Update</v>
      </c>
      <c r="G1625" s="8" t="str">
        <f>VLOOKUP(E1625,Mapping!$A$2:$B$207,2,0)</f>
        <v>Event Build Update</v>
      </c>
      <c r="H1625" s="1" t="s">
        <v>658</v>
      </c>
      <c r="I1625" s="2">
        <v>44381</v>
      </c>
      <c r="J1625" s="126" t="str">
        <f>VLOOKUP(I1625,Mapping!$H$2:$I$215,2,0)</f>
        <v>Post</v>
      </c>
      <c r="K1625" s="127">
        <f>VLOOKUP(I1625,Mapping!$H$2:$J$215,3,0)</f>
        <v>0</v>
      </c>
      <c r="L1625" s="1">
        <v>0</v>
      </c>
      <c r="M1625" s="4" t="e">
        <v>#N/A</v>
      </c>
    </row>
    <row r="1626" spans="1:13" x14ac:dyDescent="0.35">
      <c r="A1626" s="5" t="s">
        <v>659</v>
      </c>
      <c r="B1626" s="5" t="s">
        <v>35</v>
      </c>
      <c r="C1626" s="5"/>
      <c r="D1626" s="5"/>
      <c r="E1626" s="5" t="s">
        <v>139</v>
      </c>
      <c r="F1626" s="8" t="str">
        <f>VLOOKUP(E1626,Mapping!$A$1:$C$71,3,0)</f>
        <v>Event Build Update</v>
      </c>
      <c r="G1626" s="8" t="str">
        <f>VLOOKUP(E1626,Mapping!$A$2:$B$207,2,0)</f>
        <v>Event Build Update</v>
      </c>
      <c r="H1626" s="1" t="s">
        <v>658</v>
      </c>
      <c r="I1626" s="2">
        <v>44382</v>
      </c>
      <c r="J1626" s="126" t="str">
        <f>VLOOKUP(I1626,Mapping!$H$2:$I$215,2,0)</f>
        <v>Post</v>
      </c>
      <c r="K1626" s="127">
        <f>VLOOKUP(I1626,Mapping!$H$2:$J$215,3,0)</f>
        <v>0</v>
      </c>
      <c r="L1626" s="1">
        <v>0</v>
      </c>
      <c r="M1626" s="4" t="e">
        <v>#N/A</v>
      </c>
    </row>
    <row r="1627" spans="1:13" x14ac:dyDescent="0.35">
      <c r="A1627" s="5" t="s">
        <v>659</v>
      </c>
      <c r="B1627" s="5" t="s">
        <v>35</v>
      </c>
      <c r="C1627" s="5"/>
      <c r="D1627" s="5"/>
      <c r="E1627" s="5" t="s">
        <v>139</v>
      </c>
      <c r="F1627" s="8" t="str">
        <f>VLOOKUP(E1627,Mapping!$A$1:$C$71,3,0)</f>
        <v>Event Build Update</v>
      </c>
      <c r="G1627" s="8" t="str">
        <f>VLOOKUP(E1627,Mapping!$A$2:$B$207,2,0)</f>
        <v>Event Build Update</v>
      </c>
      <c r="H1627" s="1" t="s">
        <v>658</v>
      </c>
      <c r="I1627" s="2">
        <v>44383</v>
      </c>
      <c r="J1627" s="126" t="str">
        <f>VLOOKUP(I1627,Mapping!$H$2:$I$215,2,0)</f>
        <v>Post</v>
      </c>
      <c r="K1627" s="127">
        <f>VLOOKUP(I1627,Mapping!$H$2:$J$215,3,0)</f>
        <v>0</v>
      </c>
      <c r="L1627" s="1">
        <v>0</v>
      </c>
      <c r="M1627" s="4" t="e">
        <v>#N/A</v>
      </c>
    </row>
    <row r="1628" spans="1:13" x14ac:dyDescent="0.35">
      <c r="A1628" s="5" t="s">
        <v>659</v>
      </c>
      <c r="B1628" s="5" t="s">
        <v>35</v>
      </c>
      <c r="C1628" s="5"/>
      <c r="D1628" s="5"/>
      <c r="E1628" s="5" t="s">
        <v>139</v>
      </c>
      <c r="F1628" s="8" t="str">
        <f>VLOOKUP(E1628,Mapping!$A$1:$C$71,3,0)</f>
        <v>Event Build Update</v>
      </c>
      <c r="G1628" s="8" t="str">
        <f>VLOOKUP(E1628,Mapping!$A$2:$B$207,2,0)</f>
        <v>Event Build Update</v>
      </c>
      <c r="H1628" s="1" t="s">
        <v>658</v>
      </c>
      <c r="I1628" s="2">
        <v>44384</v>
      </c>
      <c r="J1628" s="126" t="str">
        <f>VLOOKUP(I1628,Mapping!$H$2:$I$215,2,0)</f>
        <v>Post</v>
      </c>
      <c r="K1628" s="127">
        <f>VLOOKUP(I1628,Mapping!$H$2:$J$215,3,0)</f>
        <v>0</v>
      </c>
      <c r="L1628" s="1">
        <v>0</v>
      </c>
      <c r="M1628" s="4" t="e">
        <v>#N/A</v>
      </c>
    </row>
    <row r="1629" spans="1:13" x14ac:dyDescent="0.35">
      <c r="A1629" s="5" t="s">
        <v>659</v>
      </c>
      <c r="B1629" s="5" t="s">
        <v>35</v>
      </c>
      <c r="C1629" s="5"/>
      <c r="D1629" s="5"/>
      <c r="E1629" s="5" t="s">
        <v>139</v>
      </c>
      <c r="F1629" s="8" t="str">
        <f>VLOOKUP(E1629,Mapping!$A$1:$C$71,3,0)</f>
        <v>Event Build Update</v>
      </c>
      <c r="G1629" s="8" t="str">
        <f>VLOOKUP(E1629,Mapping!$A$2:$B$207,2,0)</f>
        <v>Event Build Update</v>
      </c>
      <c r="H1629" s="1" t="s">
        <v>658</v>
      </c>
      <c r="I1629" s="2">
        <v>44385</v>
      </c>
      <c r="J1629" s="126" t="str">
        <f>VLOOKUP(I1629,Mapping!$H$2:$I$215,2,0)</f>
        <v>Post</v>
      </c>
      <c r="K1629" s="127">
        <f>VLOOKUP(I1629,Mapping!$H$2:$J$215,3,0)</f>
        <v>0</v>
      </c>
      <c r="L1629" s="1">
        <v>0</v>
      </c>
      <c r="M1629" s="4" t="e">
        <v>#N/A</v>
      </c>
    </row>
    <row r="1630" spans="1:13" x14ac:dyDescent="0.35">
      <c r="A1630" s="5" t="s">
        <v>659</v>
      </c>
      <c r="B1630" s="5" t="s">
        <v>35</v>
      </c>
      <c r="C1630" s="5"/>
      <c r="D1630" s="5"/>
      <c r="E1630" s="5" t="s">
        <v>139</v>
      </c>
      <c r="F1630" s="8" t="str">
        <f>VLOOKUP(E1630,Mapping!$A$1:$C$71,3,0)</f>
        <v>Event Build Update</v>
      </c>
      <c r="G1630" s="8" t="str">
        <f>VLOOKUP(E1630,Mapping!$A$2:$B$207,2,0)</f>
        <v>Event Build Update</v>
      </c>
      <c r="H1630" s="1" t="s">
        <v>658</v>
      </c>
      <c r="I1630" s="2">
        <v>44386</v>
      </c>
      <c r="J1630" s="126" t="str">
        <f>VLOOKUP(I1630,Mapping!$H$2:$I$215,2,0)</f>
        <v>Post</v>
      </c>
      <c r="K1630" s="127">
        <f>VLOOKUP(I1630,Mapping!$H$2:$J$215,3,0)</f>
        <v>0</v>
      </c>
      <c r="L1630" s="1">
        <v>160.2687339</v>
      </c>
      <c r="M1630" s="4" t="e">
        <v>#N/A</v>
      </c>
    </row>
    <row r="1631" spans="1:13" x14ac:dyDescent="0.35">
      <c r="A1631" s="5" t="s">
        <v>659</v>
      </c>
      <c r="B1631" s="5" t="s">
        <v>35</v>
      </c>
      <c r="C1631" s="5"/>
      <c r="D1631" s="5"/>
      <c r="E1631" s="5" t="s">
        <v>139</v>
      </c>
      <c r="F1631" s="8" t="str">
        <f>VLOOKUP(E1631,Mapping!$A$1:$C$71,3,0)</f>
        <v>Event Build Update</v>
      </c>
      <c r="G1631" s="8" t="str">
        <f>VLOOKUP(E1631,Mapping!$A$2:$B$207,2,0)</f>
        <v>Event Build Update</v>
      </c>
      <c r="H1631" s="1" t="s">
        <v>658</v>
      </c>
      <c r="I1631" s="2">
        <v>44387</v>
      </c>
      <c r="J1631" s="126" t="str">
        <f>VLOOKUP(I1631,Mapping!$H$2:$I$215,2,0)</f>
        <v>Post</v>
      </c>
      <c r="K1631" s="127">
        <f>VLOOKUP(I1631,Mapping!$H$2:$J$215,3,0)</f>
        <v>0</v>
      </c>
      <c r="L1631" s="1">
        <v>160.2687339</v>
      </c>
      <c r="M1631" s="4" t="e">
        <v>#N/A</v>
      </c>
    </row>
    <row r="1632" spans="1:13" x14ac:dyDescent="0.35">
      <c r="A1632" s="5" t="s">
        <v>659</v>
      </c>
      <c r="B1632" s="5" t="s">
        <v>35</v>
      </c>
      <c r="C1632" s="5"/>
      <c r="D1632" s="5"/>
      <c r="E1632" s="5" t="s">
        <v>139</v>
      </c>
      <c r="F1632" s="8" t="str">
        <f>VLOOKUP(E1632,Mapping!$A$1:$C$71,3,0)</f>
        <v>Event Build Update</v>
      </c>
      <c r="G1632" s="8" t="str">
        <f>VLOOKUP(E1632,Mapping!$A$2:$B$207,2,0)</f>
        <v>Event Build Update</v>
      </c>
      <c r="H1632" s="1" t="s">
        <v>658</v>
      </c>
      <c r="I1632" s="2">
        <v>44388</v>
      </c>
      <c r="J1632" s="126" t="str">
        <f>VLOOKUP(I1632,Mapping!$H$2:$I$215,2,0)</f>
        <v>Post</v>
      </c>
      <c r="K1632" s="127">
        <f>VLOOKUP(I1632,Mapping!$H$2:$J$215,3,0)</f>
        <v>0</v>
      </c>
      <c r="L1632" s="1">
        <v>0</v>
      </c>
      <c r="M1632" s="4" t="e">
        <v>#N/A</v>
      </c>
    </row>
    <row r="1633" spans="1:13" x14ac:dyDescent="0.35">
      <c r="A1633" s="5" t="s">
        <v>659</v>
      </c>
      <c r="B1633" s="5" t="s">
        <v>35</v>
      </c>
      <c r="C1633" s="5"/>
      <c r="D1633" s="5"/>
      <c r="E1633" s="5" t="s">
        <v>139</v>
      </c>
      <c r="F1633" s="8" t="str">
        <f>VLOOKUP(E1633,Mapping!$A$1:$C$71,3,0)</f>
        <v>Event Build Update</v>
      </c>
      <c r="G1633" s="8" t="str">
        <f>VLOOKUP(E1633,Mapping!$A$2:$B$207,2,0)</f>
        <v>Event Build Update</v>
      </c>
      <c r="H1633" s="1" t="s">
        <v>658</v>
      </c>
      <c r="I1633" s="2">
        <v>44389</v>
      </c>
      <c r="J1633" s="126" t="str">
        <f>VLOOKUP(I1633,Mapping!$H$2:$I$215,2,0)</f>
        <v>Post</v>
      </c>
      <c r="K1633" s="127">
        <f>VLOOKUP(I1633,Mapping!$H$2:$J$215,3,0)</f>
        <v>0</v>
      </c>
      <c r="L1633" s="1">
        <v>0</v>
      </c>
      <c r="M1633" s="4" t="e">
        <v>#N/A</v>
      </c>
    </row>
    <row r="1634" spans="1:13" x14ac:dyDescent="0.35">
      <c r="A1634" s="5" t="s">
        <v>659</v>
      </c>
      <c r="B1634" s="5" t="s">
        <v>35</v>
      </c>
      <c r="C1634" s="5"/>
      <c r="D1634" s="5"/>
      <c r="E1634" s="5" t="s">
        <v>139</v>
      </c>
      <c r="F1634" s="8" t="str">
        <f>VLOOKUP(E1634,Mapping!$A$1:$C$71,3,0)</f>
        <v>Event Build Update</v>
      </c>
      <c r="G1634" s="8" t="str">
        <f>VLOOKUP(E1634,Mapping!$A$2:$B$207,2,0)</f>
        <v>Event Build Update</v>
      </c>
      <c r="H1634" s="1" t="s">
        <v>658</v>
      </c>
      <c r="I1634" s="2">
        <v>44390</v>
      </c>
      <c r="J1634" s="126" t="str">
        <f>VLOOKUP(I1634,Mapping!$H$2:$I$215,2,0)</f>
        <v>Post</v>
      </c>
      <c r="K1634" s="127">
        <f>VLOOKUP(I1634,Mapping!$H$2:$J$215,3,0)</f>
        <v>0</v>
      </c>
      <c r="L1634" s="1">
        <v>0</v>
      </c>
      <c r="M1634" s="4" t="e">
        <v>#N/A</v>
      </c>
    </row>
    <row r="1635" spans="1:13" x14ac:dyDescent="0.35">
      <c r="A1635" s="5" t="s">
        <v>659</v>
      </c>
      <c r="B1635" s="5" t="s">
        <v>35</v>
      </c>
      <c r="C1635" s="5"/>
      <c r="D1635" s="5"/>
      <c r="E1635" s="5" t="s">
        <v>139</v>
      </c>
      <c r="F1635" s="8" t="str">
        <f>VLOOKUP(E1635,Mapping!$A$1:$C$71,3,0)</f>
        <v>Event Build Update</v>
      </c>
      <c r="G1635" s="8" t="str">
        <f>VLOOKUP(E1635,Mapping!$A$2:$B$207,2,0)</f>
        <v>Event Build Update</v>
      </c>
      <c r="H1635" s="1" t="s">
        <v>658</v>
      </c>
      <c r="I1635" s="2">
        <v>44391</v>
      </c>
      <c r="J1635" s="126" t="str">
        <f>VLOOKUP(I1635,Mapping!$H$2:$I$215,2,0)</f>
        <v>Post</v>
      </c>
      <c r="K1635" s="127">
        <f>VLOOKUP(I1635,Mapping!$H$2:$J$215,3,0)</f>
        <v>0</v>
      </c>
      <c r="L1635" s="1">
        <v>0</v>
      </c>
      <c r="M1635" s="4" t="e">
        <v>#N/A</v>
      </c>
    </row>
    <row r="1636" spans="1:13" x14ac:dyDescent="0.35">
      <c r="A1636" s="5" t="s">
        <v>659</v>
      </c>
      <c r="B1636" s="5" t="s">
        <v>35</v>
      </c>
      <c r="C1636" s="5"/>
      <c r="D1636" s="5"/>
      <c r="E1636" s="5" t="s">
        <v>139</v>
      </c>
      <c r="F1636" s="8" t="str">
        <f>VLOOKUP(E1636,Mapping!$A$1:$C$71,3,0)</f>
        <v>Event Build Update</v>
      </c>
      <c r="G1636" s="8" t="str">
        <f>VLOOKUP(E1636,Mapping!$A$2:$B$207,2,0)</f>
        <v>Event Build Update</v>
      </c>
      <c r="H1636" s="1" t="s">
        <v>658</v>
      </c>
      <c r="I1636" s="2">
        <v>44392</v>
      </c>
      <c r="J1636" s="126" t="str">
        <f>VLOOKUP(I1636,Mapping!$H$2:$I$215,2,0)</f>
        <v>Post</v>
      </c>
      <c r="K1636" s="127">
        <f>VLOOKUP(I1636,Mapping!$H$2:$J$215,3,0)</f>
        <v>0</v>
      </c>
      <c r="L1636" s="1">
        <v>0</v>
      </c>
      <c r="M1636" s="4" t="e">
        <v>#N/A</v>
      </c>
    </row>
    <row r="1637" spans="1:13" x14ac:dyDescent="0.35">
      <c r="A1637" s="5" t="s">
        <v>659</v>
      </c>
      <c r="B1637" s="5" t="s">
        <v>35</v>
      </c>
      <c r="C1637" s="5"/>
      <c r="D1637" s="5"/>
      <c r="E1637" s="5" t="s">
        <v>139</v>
      </c>
      <c r="F1637" s="8" t="str">
        <f>VLOOKUP(E1637,Mapping!$A$1:$C$71,3,0)</f>
        <v>Event Build Update</v>
      </c>
      <c r="G1637" s="8" t="str">
        <f>VLOOKUP(E1637,Mapping!$A$2:$B$207,2,0)</f>
        <v>Event Build Update</v>
      </c>
      <c r="H1637" s="1" t="s">
        <v>658</v>
      </c>
      <c r="I1637" s="2">
        <v>44393</v>
      </c>
      <c r="J1637" s="126" t="str">
        <f>VLOOKUP(I1637,Mapping!$H$2:$I$215,2,0)</f>
        <v>Post</v>
      </c>
      <c r="K1637" s="127">
        <f>VLOOKUP(I1637,Mapping!$H$2:$J$215,3,0)</f>
        <v>0</v>
      </c>
      <c r="L1637" s="1">
        <v>0</v>
      </c>
      <c r="M1637" s="4" t="e">
        <v>#N/A</v>
      </c>
    </row>
    <row r="1638" spans="1:13" x14ac:dyDescent="0.35">
      <c r="A1638" s="5" t="s">
        <v>659</v>
      </c>
      <c r="B1638" s="5" t="s">
        <v>35</v>
      </c>
      <c r="C1638" s="5"/>
      <c r="D1638" s="5"/>
      <c r="E1638" s="5" t="s">
        <v>139</v>
      </c>
      <c r="F1638" s="8" t="str">
        <f>VLOOKUP(E1638,Mapping!$A$1:$C$71,3,0)</f>
        <v>Event Build Update</v>
      </c>
      <c r="G1638" s="8" t="str">
        <f>VLOOKUP(E1638,Mapping!$A$2:$B$207,2,0)</f>
        <v>Event Build Update</v>
      </c>
      <c r="H1638" s="1" t="s">
        <v>658</v>
      </c>
      <c r="I1638" s="2">
        <v>44394</v>
      </c>
      <c r="J1638" s="126" t="str">
        <f>VLOOKUP(I1638,Mapping!$H$2:$I$215,2,0)</f>
        <v>Post</v>
      </c>
      <c r="K1638" s="127">
        <f>VLOOKUP(I1638,Mapping!$H$2:$J$215,3,0)</f>
        <v>0</v>
      </c>
      <c r="L1638" s="1">
        <v>0</v>
      </c>
      <c r="M1638" s="4" t="e">
        <v>#N/A</v>
      </c>
    </row>
    <row r="1639" spans="1:13" x14ac:dyDescent="0.35">
      <c r="A1639" s="5" t="s">
        <v>659</v>
      </c>
      <c r="B1639" s="5" t="s">
        <v>35</v>
      </c>
      <c r="C1639" s="5"/>
      <c r="D1639" s="5"/>
      <c r="E1639" s="5" t="s">
        <v>139</v>
      </c>
      <c r="F1639" s="8" t="str">
        <f>VLOOKUP(E1639,Mapping!$A$1:$C$71,3,0)</f>
        <v>Event Build Update</v>
      </c>
      <c r="G1639" s="8" t="str">
        <f>VLOOKUP(E1639,Mapping!$A$2:$B$207,2,0)</f>
        <v>Event Build Update</v>
      </c>
      <c r="H1639" s="1" t="s">
        <v>658</v>
      </c>
      <c r="I1639" s="2">
        <v>44395</v>
      </c>
      <c r="J1639" s="126" t="str">
        <f>VLOOKUP(I1639,Mapping!$H$2:$I$215,2,0)</f>
        <v>Post</v>
      </c>
      <c r="K1639" s="127">
        <f>VLOOKUP(I1639,Mapping!$H$2:$J$215,3,0)</f>
        <v>0</v>
      </c>
      <c r="L1639" s="1">
        <v>0</v>
      </c>
      <c r="M1639" s="4" t="e">
        <v>#N/A</v>
      </c>
    </row>
    <row r="1640" spans="1:13" x14ac:dyDescent="0.35">
      <c r="A1640" s="5" t="s">
        <v>659</v>
      </c>
      <c r="B1640" s="5" t="s">
        <v>35</v>
      </c>
      <c r="C1640" s="5"/>
      <c r="D1640" s="5"/>
      <c r="E1640" s="5" t="s">
        <v>139</v>
      </c>
      <c r="F1640" s="8" t="str">
        <f>VLOOKUP(E1640,Mapping!$A$1:$C$71,3,0)</f>
        <v>Event Build Update</v>
      </c>
      <c r="G1640" s="8" t="str">
        <f>VLOOKUP(E1640,Mapping!$A$2:$B$207,2,0)</f>
        <v>Event Build Update</v>
      </c>
      <c r="H1640" s="1" t="s">
        <v>658</v>
      </c>
      <c r="I1640" s="2">
        <v>44396</v>
      </c>
      <c r="J1640" s="126" t="str">
        <f>VLOOKUP(I1640,Mapping!$H$2:$I$215,2,0)</f>
        <v>Post</v>
      </c>
      <c r="K1640" s="127">
        <f>VLOOKUP(I1640,Mapping!$H$2:$J$215,3,0)</f>
        <v>0</v>
      </c>
      <c r="L1640" s="1">
        <v>0</v>
      </c>
      <c r="M1640" s="4" t="e">
        <v>#N/A</v>
      </c>
    </row>
    <row r="1641" spans="1:13" x14ac:dyDescent="0.35">
      <c r="A1641" s="5" t="s">
        <v>659</v>
      </c>
      <c r="B1641" s="5" t="s">
        <v>35</v>
      </c>
      <c r="C1641" s="5"/>
      <c r="D1641" s="5"/>
      <c r="E1641" s="5" t="s">
        <v>139</v>
      </c>
      <c r="F1641" s="8" t="str">
        <f>VLOOKUP(E1641,Mapping!$A$1:$C$71,3,0)</f>
        <v>Event Build Update</v>
      </c>
      <c r="G1641" s="8" t="str">
        <f>VLOOKUP(E1641,Mapping!$A$2:$B$207,2,0)</f>
        <v>Event Build Update</v>
      </c>
      <c r="H1641" s="1" t="s">
        <v>658</v>
      </c>
      <c r="I1641" s="2">
        <v>44397</v>
      </c>
      <c r="J1641" s="126" t="str">
        <f>VLOOKUP(I1641,Mapping!$H$2:$I$215,2,0)</f>
        <v>Post</v>
      </c>
      <c r="K1641" s="127">
        <f>VLOOKUP(I1641,Mapping!$H$2:$J$215,3,0)</f>
        <v>0</v>
      </c>
      <c r="L1641" s="1">
        <v>0</v>
      </c>
      <c r="M1641" s="4" t="e">
        <v>#N/A</v>
      </c>
    </row>
    <row r="1642" spans="1:13" x14ac:dyDescent="0.35">
      <c r="A1642" s="5" t="s">
        <v>659</v>
      </c>
      <c r="B1642" s="5" t="s">
        <v>35</v>
      </c>
      <c r="C1642" s="5"/>
      <c r="D1642" s="5"/>
      <c r="E1642" s="5" t="s">
        <v>139</v>
      </c>
      <c r="F1642" s="8" t="str">
        <f>VLOOKUP(E1642,Mapping!$A$1:$C$71,3,0)</f>
        <v>Event Build Update</v>
      </c>
      <c r="G1642" s="8" t="str">
        <f>VLOOKUP(E1642,Mapping!$A$2:$B$207,2,0)</f>
        <v>Event Build Update</v>
      </c>
      <c r="H1642" s="1" t="s">
        <v>658</v>
      </c>
      <c r="I1642" s="2">
        <v>44398</v>
      </c>
      <c r="J1642" s="126" t="str">
        <f>VLOOKUP(I1642,Mapping!$H$2:$I$215,2,0)</f>
        <v>Post</v>
      </c>
      <c r="K1642" s="127">
        <f>VLOOKUP(I1642,Mapping!$H$2:$J$215,3,0)</f>
        <v>0</v>
      </c>
      <c r="L1642" s="1">
        <v>160.2687339</v>
      </c>
      <c r="M1642" s="4" t="e">
        <v>#N/A</v>
      </c>
    </row>
    <row r="1643" spans="1:13" x14ac:dyDescent="0.35">
      <c r="A1643" s="5" t="s">
        <v>659</v>
      </c>
      <c r="B1643" s="5" t="s">
        <v>35</v>
      </c>
      <c r="C1643" s="5"/>
      <c r="D1643" s="5"/>
      <c r="E1643" s="5" t="s">
        <v>139</v>
      </c>
      <c r="F1643" s="8" t="str">
        <f>VLOOKUP(E1643,Mapping!$A$1:$C$71,3,0)</f>
        <v>Event Build Update</v>
      </c>
      <c r="G1643" s="8" t="str">
        <f>VLOOKUP(E1643,Mapping!$A$2:$B$207,2,0)</f>
        <v>Event Build Update</v>
      </c>
      <c r="H1643" s="1" t="s">
        <v>658</v>
      </c>
      <c r="I1643" s="2">
        <v>44399</v>
      </c>
      <c r="J1643" s="126" t="str">
        <f>VLOOKUP(I1643,Mapping!$H$2:$I$215,2,0)</f>
        <v>Post</v>
      </c>
      <c r="K1643" s="127">
        <f>VLOOKUP(I1643,Mapping!$H$2:$J$215,3,0)</f>
        <v>0</v>
      </c>
      <c r="L1643" s="1">
        <v>160.2687339</v>
      </c>
      <c r="M1643" s="4" t="e">
        <v>#N/A</v>
      </c>
    </row>
    <row r="1644" spans="1:13" x14ac:dyDescent="0.35">
      <c r="A1644" s="5" t="s">
        <v>659</v>
      </c>
      <c r="B1644" s="5" t="s">
        <v>35</v>
      </c>
      <c r="C1644" s="5"/>
      <c r="D1644" s="5"/>
      <c r="E1644" s="5" t="s">
        <v>139</v>
      </c>
      <c r="F1644" s="8" t="str">
        <f>VLOOKUP(E1644,Mapping!$A$1:$C$71,3,0)</f>
        <v>Event Build Update</v>
      </c>
      <c r="G1644" s="8" t="str">
        <f>VLOOKUP(E1644,Mapping!$A$2:$B$207,2,0)</f>
        <v>Event Build Update</v>
      </c>
      <c r="H1644" s="1" t="s">
        <v>658</v>
      </c>
      <c r="I1644" s="2">
        <v>44400</v>
      </c>
      <c r="J1644" s="126" t="str">
        <f>VLOOKUP(I1644,Mapping!$H$2:$I$215,2,0)</f>
        <v>Post</v>
      </c>
      <c r="K1644" s="127">
        <f>VLOOKUP(I1644,Mapping!$H$2:$J$215,3,0)</f>
        <v>0</v>
      </c>
      <c r="L1644" s="1">
        <v>0</v>
      </c>
      <c r="M1644" s="4" t="e">
        <v>#N/A</v>
      </c>
    </row>
    <row r="1645" spans="1:13" x14ac:dyDescent="0.35">
      <c r="A1645" s="5" t="s">
        <v>659</v>
      </c>
      <c r="B1645" s="5" t="s">
        <v>35</v>
      </c>
      <c r="C1645" s="5"/>
      <c r="D1645" s="5"/>
      <c r="E1645" s="5" t="s">
        <v>139</v>
      </c>
      <c r="F1645" s="8" t="str">
        <f>VLOOKUP(E1645,Mapping!$A$1:$C$71,3,0)</f>
        <v>Event Build Update</v>
      </c>
      <c r="G1645" s="8" t="str">
        <f>VLOOKUP(E1645,Mapping!$A$2:$B$207,2,0)</f>
        <v>Event Build Update</v>
      </c>
      <c r="H1645" s="1" t="s">
        <v>658</v>
      </c>
      <c r="I1645" s="2">
        <v>44401</v>
      </c>
      <c r="J1645" s="126" t="str">
        <f>VLOOKUP(I1645,Mapping!$H$2:$I$215,2,0)</f>
        <v>Post</v>
      </c>
      <c r="K1645" s="127">
        <f>VLOOKUP(I1645,Mapping!$H$2:$J$215,3,0)</f>
        <v>0</v>
      </c>
      <c r="L1645" s="1">
        <v>0</v>
      </c>
      <c r="M1645" s="4" t="e">
        <v>#N/A</v>
      </c>
    </row>
    <row r="1646" spans="1:13" x14ac:dyDescent="0.35">
      <c r="A1646" s="5" t="s">
        <v>659</v>
      </c>
      <c r="B1646" s="5" t="s">
        <v>35</v>
      </c>
      <c r="C1646" s="5"/>
      <c r="D1646" s="5"/>
      <c r="E1646" s="5" t="s">
        <v>139</v>
      </c>
      <c r="F1646" s="8" t="str">
        <f>VLOOKUP(E1646,Mapping!$A$1:$C$71,3,0)</f>
        <v>Event Build Update</v>
      </c>
      <c r="G1646" s="8" t="str">
        <f>VLOOKUP(E1646,Mapping!$A$2:$B$207,2,0)</f>
        <v>Event Build Update</v>
      </c>
      <c r="H1646" s="1" t="s">
        <v>658</v>
      </c>
      <c r="I1646" s="2">
        <v>44402</v>
      </c>
      <c r="J1646" s="126" t="str">
        <f>VLOOKUP(I1646,Mapping!$H$2:$I$215,2,0)</f>
        <v>Post</v>
      </c>
      <c r="K1646" s="127">
        <f>VLOOKUP(I1646,Mapping!$H$2:$J$215,3,0)</f>
        <v>0</v>
      </c>
      <c r="L1646" s="1">
        <v>0</v>
      </c>
      <c r="M1646" s="4" t="e">
        <v>#N/A</v>
      </c>
    </row>
    <row r="1647" spans="1:13" x14ac:dyDescent="0.35">
      <c r="A1647" s="5" t="s">
        <v>659</v>
      </c>
      <c r="B1647" s="5" t="s">
        <v>35</v>
      </c>
      <c r="C1647" s="5"/>
      <c r="D1647" s="5"/>
      <c r="E1647" s="5" t="s">
        <v>139</v>
      </c>
      <c r="F1647" s="8" t="str">
        <f>VLOOKUP(E1647,Mapping!$A$1:$C$71,3,0)</f>
        <v>Event Build Update</v>
      </c>
      <c r="G1647" s="8" t="str">
        <f>VLOOKUP(E1647,Mapping!$A$2:$B$207,2,0)</f>
        <v>Event Build Update</v>
      </c>
      <c r="H1647" s="1" t="s">
        <v>658</v>
      </c>
      <c r="I1647" s="2">
        <v>44403</v>
      </c>
      <c r="J1647" s="126" t="str">
        <f>VLOOKUP(I1647,Mapping!$H$2:$I$215,2,0)</f>
        <v>Post</v>
      </c>
      <c r="K1647" s="127">
        <f>VLOOKUP(I1647,Mapping!$H$2:$J$215,3,0)</f>
        <v>0</v>
      </c>
      <c r="L1647" s="1">
        <v>0</v>
      </c>
      <c r="M1647" s="4" t="e">
        <v>#N/A</v>
      </c>
    </row>
    <row r="1648" spans="1:13" x14ac:dyDescent="0.35">
      <c r="A1648" s="5" t="s">
        <v>659</v>
      </c>
      <c r="B1648" s="5" t="s">
        <v>35</v>
      </c>
      <c r="C1648" s="5"/>
      <c r="D1648" s="5"/>
      <c r="E1648" s="5" t="s">
        <v>139</v>
      </c>
      <c r="F1648" s="8" t="str">
        <f>VLOOKUP(E1648,Mapping!$A$1:$C$71,3,0)</f>
        <v>Event Build Update</v>
      </c>
      <c r="G1648" s="8" t="str">
        <f>VLOOKUP(E1648,Mapping!$A$2:$B$207,2,0)</f>
        <v>Event Build Update</v>
      </c>
      <c r="H1648" s="1" t="s">
        <v>658</v>
      </c>
      <c r="I1648" s="2">
        <v>44404</v>
      </c>
      <c r="J1648" s="126" t="str">
        <f>VLOOKUP(I1648,Mapping!$H$2:$I$215,2,0)</f>
        <v>Post</v>
      </c>
      <c r="K1648" s="127">
        <f>VLOOKUP(I1648,Mapping!$H$2:$J$215,3,0)</f>
        <v>0</v>
      </c>
      <c r="L1648" s="1">
        <v>0</v>
      </c>
      <c r="M1648" s="4" t="e">
        <v>#N/A</v>
      </c>
    </row>
    <row r="1649" spans="1:13" x14ac:dyDescent="0.35">
      <c r="A1649" s="5" t="s">
        <v>659</v>
      </c>
      <c r="B1649" s="5" t="s">
        <v>35</v>
      </c>
      <c r="C1649" s="5"/>
      <c r="D1649" s="5"/>
      <c r="E1649" s="5" t="s">
        <v>139</v>
      </c>
      <c r="F1649" s="8" t="str">
        <f>VLOOKUP(E1649,Mapping!$A$1:$C$71,3,0)</f>
        <v>Event Build Update</v>
      </c>
      <c r="G1649" s="8" t="str">
        <f>VLOOKUP(E1649,Mapping!$A$2:$B$207,2,0)</f>
        <v>Event Build Update</v>
      </c>
      <c r="H1649" s="1" t="s">
        <v>658</v>
      </c>
      <c r="I1649" s="2">
        <v>44405</v>
      </c>
      <c r="J1649" s="126" t="str">
        <f>VLOOKUP(I1649,Mapping!$H$2:$I$215,2,0)</f>
        <v>Post</v>
      </c>
      <c r="K1649" s="127">
        <f>VLOOKUP(I1649,Mapping!$H$2:$J$215,3,0)</f>
        <v>0</v>
      </c>
      <c r="L1649" s="1">
        <v>0</v>
      </c>
      <c r="M1649" s="4" t="e">
        <v>#N/A</v>
      </c>
    </row>
    <row r="1650" spans="1:13" x14ac:dyDescent="0.35">
      <c r="A1650" s="5" t="s">
        <v>659</v>
      </c>
      <c r="B1650" s="5" t="s">
        <v>35</v>
      </c>
      <c r="C1650" s="5"/>
      <c r="D1650" s="5"/>
      <c r="E1650" s="5" t="s">
        <v>139</v>
      </c>
      <c r="F1650" s="8" t="str">
        <f>VLOOKUP(E1650,Mapping!$A$1:$C$71,3,0)</f>
        <v>Event Build Update</v>
      </c>
      <c r="G1650" s="8" t="str">
        <f>VLOOKUP(E1650,Mapping!$A$2:$B$207,2,0)</f>
        <v>Event Build Update</v>
      </c>
      <c r="H1650" s="1" t="s">
        <v>658</v>
      </c>
      <c r="I1650" s="2">
        <v>44406</v>
      </c>
      <c r="J1650" s="126" t="str">
        <f>VLOOKUP(I1650,Mapping!$H$2:$I$215,2,0)</f>
        <v>Post</v>
      </c>
      <c r="K1650" s="127">
        <f>VLOOKUP(I1650,Mapping!$H$2:$J$215,3,0)</f>
        <v>0</v>
      </c>
      <c r="L1650" s="1">
        <v>0</v>
      </c>
      <c r="M1650" s="4" t="e">
        <v>#N/A</v>
      </c>
    </row>
    <row r="1651" spans="1:13" x14ac:dyDescent="0.35">
      <c r="A1651" s="5" t="s">
        <v>659</v>
      </c>
      <c r="B1651" s="5" t="s">
        <v>35</v>
      </c>
      <c r="C1651" s="5"/>
      <c r="D1651" s="5"/>
      <c r="E1651" s="5" t="s">
        <v>139</v>
      </c>
      <c r="F1651" s="8" t="str">
        <f>VLOOKUP(E1651,Mapping!$A$1:$C$71,3,0)</f>
        <v>Event Build Update</v>
      </c>
      <c r="G1651" s="8" t="str">
        <f>VLOOKUP(E1651,Mapping!$A$2:$B$207,2,0)</f>
        <v>Event Build Update</v>
      </c>
      <c r="H1651" s="1" t="s">
        <v>658</v>
      </c>
      <c r="I1651" s="2">
        <v>44407</v>
      </c>
      <c r="J1651" s="126" t="str">
        <f>VLOOKUP(I1651,Mapping!$H$2:$I$215,2,0)</f>
        <v>Post</v>
      </c>
      <c r="K1651" s="127">
        <f>VLOOKUP(I1651,Mapping!$H$2:$J$215,3,0)</f>
        <v>0</v>
      </c>
      <c r="L1651" s="1">
        <v>0</v>
      </c>
      <c r="M1651" s="4" t="e">
        <v>#N/A</v>
      </c>
    </row>
    <row r="1652" spans="1:13" x14ac:dyDescent="0.35">
      <c r="A1652" s="5" t="s">
        <v>659</v>
      </c>
      <c r="B1652" s="5" t="s">
        <v>35</v>
      </c>
      <c r="C1652" s="5"/>
      <c r="D1652" s="5"/>
      <c r="E1652" s="5" t="s">
        <v>139</v>
      </c>
      <c r="F1652" s="8" t="str">
        <f>VLOOKUP(E1652,Mapping!$A$1:$C$71,3,0)</f>
        <v>Event Build Update</v>
      </c>
      <c r="G1652" s="8" t="str">
        <f>VLOOKUP(E1652,Mapping!$A$2:$B$207,2,0)</f>
        <v>Event Build Update</v>
      </c>
      <c r="H1652" s="1" t="s">
        <v>658</v>
      </c>
      <c r="I1652" s="2">
        <v>44408</v>
      </c>
      <c r="J1652" s="126" t="str">
        <f>VLOOKUP(I1652,Mapping!$H$2:$I$215,2,0)</f>
        <v>Post</v>
      </c>
      <c r="K1652" s="127">
        <f>VLOOKUP(I1652,Mapping!$H$2:$J$215,3,0)</f>
        <v>0</v>
      </c>
      <c r="L1652" s="1">
        <v>0</v>
      </c>
      <c r="M1652" s="4" t="e">
        <v>#N/A</v>
      </c>
    </row>
    <row r="1653" spans="1:13" x14ac:dyDescent="0.35">
      <c r="A1653" s="5" t="s">
        <v>659</v>
      </c>
      <c r="B1653" s="5" t="s">
        <v>35</v>
      </c>
      <c r="C1653" s="5"/>
      <c r="D1653" s="5"/>
      <c r="E1653" s="5" t="s">
        <v>139</v>
      </c>
      <c r="F1653" s="8" t="str">
        <f>VLOOKUP(E1653,Mapping!$A$1:$C$71,3,0)</f>
        <v>Event Build Update</v>
      </c>
      <c r="G1653" s="8" t="str">
        <f>VLOOKUP(E1653,Mapping!$A$2:$B$207,2,0)</f>
        <v>Event Build Update</v>
      </c>
      <c r="H1653" s="1" t="s">
        <v>658</v>
      </c>
      <c r="I1653" s="2">
        <v>44409</v>
      </c>
      <c r="J1653" s="126" t="str">
        <f>VLOOKUP(I1653,Mapping!$H$2:$I$215,2,0)</f>
        <v>Post</v>
      </c>
      <c r="K1653" s="127">
        <f>VLOOKUP(I1653,Mapping!$H$2:$J$215,3,0)</f>
        <v>0</v>
      </c>
      <c r="L1653" s="1">
        <v>0</v>
      </c>
      <c r="M1653" s="4" t="e">
        <v>#N/A</v>
      </c>
    </row>
    <row r="1654" spans="1:13" x14ac:dyDescent="0.35">
      <c r="A1654" s="5" t="s">
        <v>659</v>
      </c>
      <c r="B1654" s="5" t="s">
        <v>35</v>
      </c>
      <c r="C1654" s="5"/>
      <c r="D1654" s="5"/>
      <c r="E1654" s="5" t="s">
        <v>139</v>
      </c>
      <c r="F1654" s="8" t="str">
        <f>VLOOKUP(E1654,Mapping!$A$1:$C$71,3,0)</f>
        <v>Event Build Update</v>
      </c>
      <c r="G1654" s="8" t="str">
        <f>VLOOKUP(E1654,Mapping!$A$2:$B$207,2,0)</f>
        <v>Event Build Update</v>
      </c>
      <c r="H1654" s="1" t="s">
        <v>658</v>
      </c>
      <c r="I1654" s="2">
        <v>44410</v>
      </c>
      <c r="J1654" s="126" t="str">
        <f>VLOOKUP(I1654,Mapping!$H$2:$I$215,2,0)</f>
        <v>Post</v>
      </c>
      <c r="K1654" s="127">
        <f>VLOOKUP(I1654,Mapping!$H$2:$J$215,3,0)</f>
        <v>0</v>
      </c>
      <c r="L1654" s="1">
        <v>0</v>
      </c>
      <c r="M1654" s="4" t="e">
        <v>#N/A</v>
      </c>
    </row>
    <row r="1655" spans="1:13" x14ac:dyDescent="0.35">
      <c r="A1655" s="5" t="s">
        <v>659</v>
      </c>
      <c r="B1655" s="5" t="s">
        <v>35</v>
      </c>
      <c r="C1655" s="5"/>
      <c r="D1655" s="5"/>
      <c r="E1655" s="5" t="s">
        <v>139</v>
      </c>
      <c r="F1655" s="8" t="str">
        <f>VLOOKUP(E1655,Mapping!$A$1:$C$71,3,0)</f>
        <v>Event Build Update</v>
      </c>
      <c r="G1655" s="8" t="str">
        <f>VLOOKUP(E1655,Mapping!$A$2:$B$207,2,0)</f>
        <v>Event Build Update</v>
      </c>
      <c r="H1655" s="1" t="s">
        <v>658</v>
      </c>
      <c r="I1655" s="2">
        <v>44411</v>
      </c>
      <c r="J1655" s="126" t="str">
        <f>VLOOKUP(I1655,Mapping!$H$2:$I$215,2,0)</f>
        <v>Post</v>
      </c>
      <c r="K1655" s="127">
        <f>VLOOKUP(I1655,Mapping!$H$2:$J$215,3,0)</f>
        <v>0</v>
      </c>
      <c r="L1655" s="1">
        <v>0</v>
      </c>
      <c r="M1655" s="4" t="e">
        <v>#N/A</v>
      </c>
    </row>
    <row r="1656" spans="1:13" x14ac:dyDescent="0.35">
      <c r="A1656" s="5" t="s">
        <v>659</v>
      </c>
      <c r="B1656" s="5" t="s">
        <v>35</v>
      </c>
      <c r="C1656" s="5"/>
      <c r="D1656" s="5"/>
      <c r="E1656" s="5" t="s">
        <v>139</v>
      </c>
      <c r="F1656" s="8" t="str">
        <f>VLOOKUP(E1656,Mapping!$A$1:$C$71,3,0)</f>
        <v>Event Build Update</v>
      </c>
      <c r="G1656" s="8" t="str">
        <f>VLOOKUP(E1656,Mapping!$A$2:$B$207,2,0)</f>
        <v>Event Build Update</v>
      </c>
      <c r="H1656" s="1" t="s">
        <v>658</v>
      </c>
      <c r="I1656" s="2">
        <v>44412</v>
      </c>
      <c r="J1656" s="126" t="str">
        <f>VLOOKUP(I1656,Mapping!$H$2:$I$215,2,0)</f>
        <v>Post</v>
      </c>
      <c r="K1656" s="127">
        <f>VLOOKUP(I1656,Mapping!$H$2:$J$215,3,0)</f>
        <v>0</v>
      </c>
      <c r="L1656" s="1">
        <v>0</v>
      </c>
      <c r="M1656" s="4" t="e">
        <v>#N/A</v>
      </c>
    </row>
    <row r="1657" spans="1:13" x14ac:dyDescent="0.35">
      <c r="A1657" s="5" t="s">
        <v>659</v>
      </c>
      <c r="B1657" s="5" t="s">
        <v>35</v>
      </c>
      <c r="C1657" s="5"/>
      <c r="D1657" s="5"/>
      <c r="E1657" s="5" t="s">
        <v>139</v>
      </c>
      <c r="F1657" s="8" t="str">
        <f>VLOOKUP(E1657,Mapping!$A$1:$C$71,3,0)</f>
        <v>Event Build Update</v>
      </c>
      <c r="G1657" s="8" t="str">
        <f>VLOOKUP(E1657,Mapping!$A$2:$B$207,2,0)</f>
        <v>Event Build Update</v>
      </c>
      <c r="H1657" s="1" t="s">
        <v>658</v>
      </c>
      <c r="I1657" s="2">
        <v>44413</v>
      </c>
      <c r="J1657" s="126" t="str">
        <f>VLOOKUP(I1657,Mapping!$H$2:$I$215,2,0)</f>
        <v>Post</v>
      </c>
      <c r="K1657" s="127">
        <f>VLOOKUP(I1657,Mapping!$H$2:$J$215,3,0)</f>
        <v>0</v>
      </c>
      <c r="L1657" s="1">
        <v>0</v>
      </c>
      <c r="M1657" s="4" t="e">
        <v>#N/A</v>
      </c>
    </row>
    <row r="1658" spans="1:13" x14ac:dyDescent="0.35">
      <c r="A1658" s="5" t="s">
        <v>659</v>
      </c>
      <c r="B1658" s="5" t="s">
        <v>35</v>
      </c>
      <c r="C1658" s="5"/>
      <c r="D1658" s="5"/>
      <c r="E1658" s="5" t="s">
        <v>139</v>
      </c>
      <c r="F1658" s="8" t="str">
        <f>VLOOKUP(E1658,Mapping!$A$1:$C$71,3,0)</f>
        <v>Event Build Update</v>
      </c>
      <c r="G1658" s="8" t="str">
        <f>VLOOKUP(E1658,Mapping!$A$2:$B$207,2,0)</f>
        <v>Event Build Update</v>
      </c>
      <c r="H1658" s="1" t="s">
        <v>658</v>
      </c>
      <c r="I1658" s="2">
        <v>44414</v>
      </c>
      <c r="J1658" s="126" t="str">
        <f>VLOOKUP(I1658,Mapping!$H$2:$I$215,2,0)</f>
        <v>Post</v>
      </c>
      <c r="K1658" s="127">
        <f>VLOOKUP(I1658,Mapping!$H$2:$J$215,3,0)</f>
        <v>0</v>
      </c>
      <c r="L1658" s="1">
        <v>160.2687339</v>
      </c>
      <c r="M1658" s="4" t="e">
        <v>#N/A</v>
      </c>
    </row>
    <row r="1659" spans="1:13" x14ac:dyDescent="0.35">
      <c r="A1659" s="5" t="s">
        <v>659</v>
      </c>
      <c r="B1659" s="5" t="s">
        <v>35</v>
      </c>
      <c r="C1659" s="5"/>
      <c r="D1659" s="5"/>
      <c r="E1659" s="5" t="s">
        <v>139</v>
      </c>
      <c r="F1659" s="8" t="str">
        <f>VLOOKUP(E1659,Mapping!$A$1:$C$71,3,0)</f>
        <v>Event Build Update</v>
      </c>
      <c r="G1659" s="8" t="str">
        <f>VLOOKUP(E1659,Mapping!$A$2:$B$207,2,0)</f>
        <v>Event Build Update</v>
      </c>
      <c r="H1659" s="1" t="s">
        <v>658</v>
      </c>
      <c r="I1659" s="2">
        <v>44415</v>
      </c>
      <c r="J1659" s="126" t="str">
        <f>VLOOKUP(I1659,Mapping!$H$2:$I$215,2,0)</f>
        <v>Post</v>
      </c>
      <c r="K1659" s="127">
        <f>VLOOKUP(I1659,Mapping!$H$2:$J$215,3,0)</f>
        <v>0</v>
      </c>
      <c r="L1659" s="1">
        <v>160.2687339</v>
      </c>
      <c r="M1659" s="4" t="e">
        <v>#N/A</v>
      </c>
    </row>
    <row r="1660" spans="1:13" x14ac:dyDescent="0.35">
      <c r="A1660" s="5" t="s">
        <v>659</v>
      </c>
      <c r="B1660" s="5" t="s">
        <v>35</v>
      </c>
      <c r="C1660" s="5"/>
      <c r="D1660" s="5"/>
      <c r="E1660" s="5" t="s">
        <v>139</v>
      </c>
      <c r="F1660" s="8" t="str">
        <f>VLOOKUP(E1660,Mapping!$A$1:$C$71,3,0)</f>
        <v>Event Build Update</v>
      </c>
      <c r="G1660" s="8" t="str">
        <f>VLOOKUP(E1660,Mapping!$A$2:$B$207,2,0)</f>
        <v>Event Build Update</v>
      </c>
      <c r="H1660" s="1" t="s">
        <v>658</v>
      </c>
      <c r="I1660" s="2">
        <v>44416</v>
      </c>
      <c r="J1660" s="126" t="str">
        <f>VLOOKUP(I1660,Mapping!$H$2:$I$215,2,0)</f>
        <v>Post</v>
      </c>
      <c r="K1660" s="127">
        <f>VLOOKUP(I1660,Mapping!$H$2:$J$215,3,0)</f>
        <v>0</v>
      </c>
      <c r="L1660" s="1">
        <v>0</v>
      </c>
      <c r="M1660" s="4" t="e">
        <v>#N/A</v>
      </c>
    </row>
    <row r="1661" spans="1:13" x14ac:dyDescent="0.35">
      <c r="A1661" s="5" t="s">
        <v>659</v>
      </c>
      <c r="B1661" s="5" t="s">
        <v>35</v>
      </c>
      <c r="C1661" s="5"/>
      <c r="D1661" s="5"/>
      <c r="E1661" s="5" t="s">
        <v>139</v>
      </c>
      <c r="F1661" s="8" t="str">
        <f>VLOOKUP(E1661,Mapping!$A$1:$C$71,3,0)</f>
        <v>Event Build Update</v>
      </c>
      <c r="G1661" s="8" t="str">
        <f>VLOOKUP(E1661,Mapping!$A$2:$B$207,2,0)</f>
        <v>Event Build Update</v>
      </c>
      <c r="H1661" s="1" t="s">
        <v>658</v>
      </c>
      <c r="I1661" s="2">
        <v>44417</v>
      </c>
      <c r="J1661" s="126" t="str">
        <f>VLOOKUP(I1661,Mapping!$H$2:$I$215,2,0)</f>
        <v>Post</v>
      </c>
      <c r="K1661" s="127">
        <f>VLOOKUP(I1661,Mapping!$H$2:$J$215,3,0)</f>
        <v>0</v>
      </c>
      <c r="L1661" s="1">
        <v>0</v>
      </c>
      <c r="M1661" s="4" t="e">
        <v>#N/A</v>
      </c>
    </row>
    <row r="1662" spans="1:13" x14ac:dyDescent="0.35">
      <c r="A1662" s="5" t="s">
        <v>659</v>
      </c>
      <c r="B1662" s="5" t="s">
        <v>35</v>
      </c>
      <c r="C1662" s="5"/>
      <c r="D1662" s="5"/>
      <c r="E1662" s="5" t="s">
        <v>139</v>
      </c>
      <c r="F1662" s="8" t="str">
        <f>VLOOKUP(E1662,Mapping!$A$1:$C$71,3,0)</f>
        <v>Event Build Update</v>
      </c>
      <c r="G1662" s="8" t="str">
        <f>VLOOKUP(E1662,Mapping!$A$2:$B$207,2,0)</f>
        <v>Event Build Update</v>
      </c>
      <c r="H1662" s="1" t="s">
        <v>658</v>
      </c>
      <c r="I1662" s="2">
        <v>44418</v>
      </c>
      <c r="J1662" s="126" t="str">
        <f>VLOOKUP(I1662,Mapping!$H$2:$I$215,2,0)</f>
        <v>Post</v>
      </c>
      <c r="K1662" s="127">
        <f>VLOOKUP(I1662,Mapping!$H$2:$J$215,3,0)</f>
        <v>0</v>
      </c>
      <c r="L1662" s="1">
        <v>0</v>
      </c>
      <c r="M1662" s="4" t="e">
        <v>#N/A</v>
      </c>
    </row>
    <row r="1663" spans="1:13" x14ac:dyDescent="0.35">
      <c r="A1663" s="5" t="s">
        <v>659</v>
      </c>
      <c r="B1663" s="5" t="s">
        <v>35</v>
      </c>
      <c r="C1663" s="5"/>
      <c r="D1663" s="5"/>
      <c r="E1663" s="5" t="s">
        <v>139</v>
      </c>
      <c r="F1663" s="8" t="str">
        <f>VLOOKUP(E1663,Mapping!$A$1:$C$71,3,0)</f>
        <v>Event Build Update</v>
      </c>
      <c r="G1663" s="8" t="str">
        <f>VLOOKUP(E1663,Mapping!$A$2:$B$207,2,0)</f>
        <v>Event Build Update</v>
      </c>
      <c r="H1663" s="1" t="s">
        <v>658</v>
      </c>
      <c r="I1663" s="2">
        <v>44419</v>
      </c>
      <c r="J1663" s="126" t="str">
        <f>VLOOKUP(I1663,Mapping!$H$2:$I$215,2,0)</f>
        <v>Post</v>
      </c>
      <c r="K1663" s="127">
        <f>VLOOKUP(I1663,Mapping!$H$2:$J$215,3,0)</f>
        <v>0</v>
      </c>
      <c r="L1663" s="1">
        <v>0</v>
      </c>
      <c r="M1663" s="4" t="e">
        <v>#N/A</v>
      </c>
    </row>
    <row r="1664" spans="1:13" x14ac:dyDescent="0.35">
      <c r="A1664" s="5" t="s">
        <v>659</v>
      </c>
      <c r="B1664" s="5" t="s">
        <v>35</v>
      </c>
      <c r="C1664" s="5"/>
      <c r="D1664" s="5"/>
      <c r="E1664" s="5" t="s">
        <v>139</v>
      </c>
      <c r="F1664" s="8" t="str">
        <f>VLOOKUP(E1664,Mapping!$A$1:$C$71,3,0)</f>
        <v>Event Build Update</v>
      </c>
      <c r="G1664" s="8" t="str">
        <f>VLOOKUP(E1664,Mapping!$A$2:$B$207,2,0)</f>
        <v>Event Build Update</v>
      </c>
      <c r="H1664" s="1" t="s">
        <v>658</v>
      </c>
      <c r="I1664" s="2">
        <v>44420</v>
      </c>
      <c r="J1664" s="126" t="str">
        <f>VLOOKUP(I1664,Mapping!$H$2:$I$215,2,0)</f>
        <v>Post</v>
      </c>
      <c r="K1664" s="127">
        <f>VLOOKUP(I1664,Mapping!$H$2:$J$215,3,0)</f>
        <v>0</v>
      </c>
      <c r="L1664" s="1">
        <v>0</v>
      </c>
      <c r="M1664" s="4" t="e">
        <v>#N/A</v>
      </c>
    </row>
    <row r="1665" spans="1:13" x14ac:dyDescent="0.35">
      <c r="A1665" s="5" t="s">
        <v>659</v>
      </c>
      <c r="B1665" s="5" t="s">
        <v>35</v>
      </c>
      <c r="C1665" s="5"/>
      <c r="D1665" s="5"/>
      <c r="E1665" s="5" t="s">
        <v>139</v>
      </c>
      <c r="F1665" s="8" t="str">
        <f>VLOOKUP(E1665,Mapping!$A$1:$C$71,3,0)</f>
        <v>Event Build Update</v>
      </c>
      <c r="G1665" s="8" t="str">
        <f>VLOOKUP(E1665,Mapping!$A$2:$B$207,2,0)</f>
        <v>Event Build Update</v>
      </c>
      <c r="H1665" s="1" t="s">
        <v>658</v>
      </c>
      <c r="I1665" s="2">
        <v>44421</v>
      </c>
      <c r="J1665" s="126" t="str">
        <f>VLOOKUP(I1665,Mapping!$H$2:$I$215,2,0)</f>
        <v>Post</v>
      </c>
      <c r="K1665" s="127">
        <f>VLOOKUP(I1665,Mapping!$H$2:$J$215,3,0)</f>
        <v>0</v>
      </c>
      <c r="L1665" s="1">
        <v>0</v>
      </c>
      <c r="M1665" s="4" t="e">
        <v>#N/A</v>
      </c>
    </row>
    <row r="1666" spans="1:13" x14ac:dyDescent="0.35">
      <c r="A1666" s="5" t="s">
        <v>659</v>
      </c>
      <c r="B1666" s="5" t="s">
        <v>35</v>
      </c>
      <c r="C1666" s="5"/>
      <c r="D1666" s="5"/>
      <c r="E1666" s="5" t="s">
        <v>139</v>
      </c>
      <c r="F1666" s="8" t="str">
        <f>VLOOKUP(E1666,Mapping!$A$1:$C$71,3,0)</f>
        <v>Event Build Update</v>
      </c>
      <c r="G1666" s="8" t="str">
        <f>VLOOKUP(E1666,Mapping!$A$2:$B$207,2,0)</f>
        <v>Event Build Update</v>
      </c>
      <c r="H1666" s="1" t="s">
        <v>658</v>
      </c>
      <c r="I1666" s="2">
        <v>44422</v>
      </c>
      <c r="J1666" s="126" t="str">
        <f>VLOOKUP(I1666,Mapping!$H$2:$I$215,2,0)</f>
        <v>Post</v>
      </c>
      <c r="K1666" s="127">
        <f>VLOOKUP(I1666,Mapping!$H$2:$J$215,3,0)</f>
        <v>0</v>
      </c>
      <c r="L1666" s="1">
        <v>0</v>
      </c>
      <c r="M1666" s="4" t="e">
        <v>#N/A</v>
      </c>
    </row>
    <row r="1667" spans="1:13" x14ac:dyDescent="0.35">
      <c r="A1667" s="5" t="s">
        <v>659</v>
      </c>
      <c r="B1667" s="5" t="s">
        <v>35</v>
      </c>
      <c r="C1667" s="5"/>
      <c r="D1667" s="5"/>
      <c r="E1667" s="5" t="s">
        <v>139</v>
      </c>
      <c r="F1667" s="8" t="str">
        <f>VLOOKUP(E1667,Mapping!$A$1:$C$71,3,0)</f>
        <v>Event Build Update</v>
      </c>
      <c r="G1667" s="8" t="str">
        <f>VLOOKUP(E1667,Mapping!$A$2:$B$207,2,0)</f>
        <v>Event Build Update</v>
      </c>
      <c r="H1667" s="1" t="s">
        <v>658</v>
      </c>
      <c r="I1667" s="2">
        <v>44423</v>
      </c>
      <c r="J1667" s="126" t="str">
        <f>VLOOKUP(I1667,Mapping!$H$2:$I$215,2,0)</f>
        <v>Post</v>
      </c>
      <c r="K1667" s="127">
        <f>VLOOKUP(I1667,Mapping!$H$2:$J$215,3,0)</f>
        <v>0</v>
      </c>
      <c r="L1667" s="1">
        <v>0</v>
      </c>
      <c r="M1667" s="4" t="e">
        <v>#N/A</v>
      </c>
    </row>
    <row r="1668" spans="1:13" x14ac:dyDescent="0.35">
      <c r="A1668" s="5" t="s">
        <v>659</v>
      </c>
      <c r="B1668" s="5" t="s">
        <v>35</v>
      </c>
      <c r="C1668" s="5"/>
      <c r="D1668" s="5"/>
      <c r="E1668" s="5" t="s">
        <v>139</v>
      </c>
      <c r="F1668" s="8" t="str">
        <f>VLOOKUP(E1668,Mapping!$A$1:$C$71,3,0)</f>
        <v>Event Build Update</v>
      </c>
      <c r="G1668" s="8" t="str">
        <f>VLOOKUP(E1668,Mapping!$A$2:$B$207,2,0)</f>
        <v>Event Build Update</v>
      </c>
      <c r="H1668" s="1" t="s">
        <v>658</v>
      </c>
      <c r="I1668" s="2">
        <v>44424</v>
      </c>
      <c r="J1668" s="126" t="str">
        <f>VLOOKUP(I1668,Mapping!$H$2:$I$215,2,0)</f>
        <v>Post</v>
      </c>
      <c r="K1668" s="127">
        <f>VLOOKUP(I1668,Mapping!$H$2:$J$215,3,0)</f>
        <v>0</v>
      </c>
      <c r="L1668" s="1">
        <v>0</v>
      </c>
      <c r="M1668" s="4" t="e">
        <v>#N/A</v>
      </c>
    </row>
    <row r="1669" spans="1:13" x14ac:dyDescent="0.35">
      <c r="A1669" s="5" t="s">
        <v>659</v>
      </c>
      <c r="B1669" s="5" t="s">
        <v>35</v>
      </c>
      <c r="C1669" s="5"/>
      <c r="D1669" s="5"/>
      <c r="E1669" s="5" t="s">
        <v>139</v>
      </c>
      <c r="F1669" s="8" t="str">
        <f>VLOOKUP(E1669,Mapping!$A$1:$C$71,3,0)</f>
        <v>Event Build Update</v>
      </c>
      <c r="G1669" s="8" t="str">
        <f>VLOOKUP(E1669,Mapping!$A$2:$B$207,2,0)</f>
        <v>Event Build Update</v>
      </c>
      <c r="H1669" s="1" t="s">
        <v>658</v>
      </c>
      <c r="I1669" s="2">
        <v>44425</v>
      </c>
      <c r="J1669" s="126" t="str">
        <f>VLOOKUP(I1669,Mapping!$H$2:$I$215,2,0)</f>
        <v>Post</v>
      </c>
      <c r="K1669" s="127">
        <f>VLOOKUP(I1669,Mapping!$H$2:$J$215,3,0)</f>
        <v>0</v>
      </c>
      <c r="L1669" s="1">
        <v>0</v>
      </c>
      <c r="M1669" s="4" t="e">
        <v>#N/A</v>
      </c>
    </row>
    <row r="1670" spans="1:13" x14ac:dyDescent="0.35">
      <c r="A1670" s="5" t="s">
        <v>659</v>
      </c>
      <c r="B1670" s="5" t="s">
        <v>35</v>
      </c>
      <c r="C1670" s="5"/>
      <c r="D1670" s="5"/>
      <c r="E1670" s="5" t="s">
        <v>139</v>
      </c>
      <c r="F1670" s="8" t="str">
        <f>VLOOKUP(E1670,Mapping!$A$1:$C$71,3,0)</f>
        <v>Event Build Update</v>
      </c>
      <c r="G1670" s="8" t="str">
        <f>VLOOKUP(E1670,Mapping!$A$2:$B$207,2,0)</f>
        <v>Event Build Update</v>
      </c>
      <c r="H1670" s="1" t="s">
        <v>658</v>
      </c>
      <c r="I1670" s="2">
        <v>44426</v>
      </c>
      <c r="J1670" s="126" t="str">
        <f>VLOOKUP(I1670,Mapping!$H$2:$I$215,2,0)</f>
        <v>Post</v>
      </c>
      <c r="K1670" s="127">
        <f>VLOOKUP(I1670,Mapping!$H$2:$J$215,3,0)</f>
        <v>0</v>
      </c>
      <c r="L1670" s="1">
        <v>0</v>
      </c>
      <c r="M1670" s="4" t="e">
        <v>#N/A</v>
      </c>
    </row>
    <row r="1671" spans="1:13" x14ac:dyDescent="0.35">
      <c r="A1671" s="5" t="s">
        <v>659</v>
      </c>
      <c r="B1671" s="5" t="s">
        <v>35</v>
      </c>
      <c r="C1671" s="5"/>
      <c r="D1671" s="5"/>
      <c r="E1671" s="5" t="s">
        <v>139</v>
      </c>
      <c r="F1671" s="8" t="str">
        <f>VLOOKUP(E1671,Mapping!$A$1:$C$71,3,0)</f>
        <v>Event Build Update</v>
      </c>
      <c r="G1671" s="8" t="str">
        <f>VLOOKUP(E1671,Mapping!$A$2:$B$207,2,0)</f>
        <v>Event Build Update</v>
      </c>
      <c r="H1671" s="1" t="s">
        <v>658</v>
      </c>
      <c r="I1671" s="2">
        <v>44427</v>
      </c>
      <c r="J1671" s="126" t="str">
        <f>VLOOKUP(I1671,Mapping!$H$2:$I$215,2,0)</f>
        <v>Post</v>
      </c>
      <c r="K1671" s="127">
        <f>VLOOKUP(I1671,Mapping!$H$2:$J$215,3,0)</f>
        <v>0</v>
      </c>
      <c r="L1671" s="1">
        <v>0</v>
      </c>
      <c r="M1671" s="4" t="e">
        <v>#N/A</v>
      </c>
    </row>
    <row r="1672" spans="1:13" x14ac:dyDescent="0.35">
      <c r="A1672" s="5" t="s">
        <v>659</v>
      </c>
      <c r="B1672" s="5" t="s">
        <v>35</v>
      </c>
      <c r="C1672" s="5"/>
      <c r="D1672" s="5"/>
      <c r="E1672" s="5" t="s">
        <v>139</v>
      </c>
      <c r="F1672" s="8" t="str">
        <f>VLOOKUP(E1672,Mapping!$A$1:$C$71,3,0)</f>
        <v>Event Build Update</v>
      </c>
      <c r="G1672" s="8" t="str">
        <f>VLOOKUP(E1672,Mapping!$A$2:$B$207,2,0)</f>
        <v>Event Build Update</v>
      </c>
      <c r="H1672" s="1" t="s">
        <v>658</v>
      </c>
      <c r="I1672" s="2">
        <v>44428</v>
      </c>
      <c r="J1672" s="126" t="str">
        <f>VLOOKUP(I1672,Mapping!$H$2:$I$215,2,0)</f>
        <v>Post</v>
      </c>
      <c r="K1672" s="127">
        <f>VLOOKUP(I1672,Mapping!$H$2:$J$215,3,0)</f>
        <v>0</v>
      </c>
      <c r="L1672" s="1">
        <v>0</v>
      </c>
      <c r="M1672" s="4" t="e">
        <v>#N/A</v>
      </c>
    </row>
    <row r="1673" spans="1:13" x14ac:dyDescent="0.35">
      <c r="A1673" s="5" t="s">
        <v>659</v>
      </c>
      <c r="B1673" s="5" t="s">
        <v>35</v>
      </c>
      <c r="C1673" s="5"/>
      <c r="D1673" s="5"/>
      <c r="E1673" s="5" t="s">
        <v>139</v>
      </c>
      <c r="F1673" s="8" t="str">
        <f>VLOOKUP(E1673,Mapping!$A$1:$C$71,3,0)</f>
        <v>Event Build Update</v>
      </c>
      <c r="G1673" s="8" t="str">
        <f>VLOOKUP(E1673,Mapping!$A$2:$B$207,2,0)</f>
        <v>Event Build Update</v>
      </c>
      <c r="H1673" s="1" t="s">
        <v>658</v>
      </c>
      <c r="I1673" s="2">
        <v>44429</v>
      </c>
      <c r="J1673" s="126" t="str">
        <f>VLOOKUP(I1673,Mapping!$H$2:$I$215,2,0)</f>
        <v>Post</v>
      </c>
      <c r="K1673" s="127">
        <f>VLOOKUP(I1673,Mapping!$H$2:$J$215,3,0)</f>
        <v>0</v>
      </c>
      <c r="L1673" s="1">
        <v>160.2687339</v>
      </c>
      <c r="M1673" s="4" t="e">
        <v>#N/A</v>
      </c>
    </row>
    <row r="1674" spans="1:13" x14ac:dyDescent="0.35">
      <c r="A1674" s="5" t="s">
        <v>659</v>
      </c>
      <c r="B1674" s="5" t="s">
        <v>35</v>
      </c>
      <c r="C1674" s="5"/>
      <c r="D1674" s="5"/>
      <c r="E1674" s="5" t="s">
        <v>139</v>
      </c>
      <c r="F1674" s="8" t="str">
        <f>VLOOKUP(E1674,Mapping!$A$1:$C$71,3,0)</f>
        <v>Event Build Update</v>
      </c>
      <c r="G1674" s="8" t="str">
        <f>VLOOKUP(E1674,Mapping!$A$2:$B$207,2,0)</f>
        <v>Event Build Update</v>
      </c>
      <c r="H1674" s="1" t="s">
        <v>658</v>
      </c>
      <c r="I1674" s="2">
        <v>44430</v>
      </c>
      <c r="J1674" s="126" t="str">
        <f>VLOOKUP(I1674,Mapping!$H$2:$I$215,2,0)</f>
        <v>Post</v>
      </c>
      <c r="K1674" s="127">
        <f>VLOOKUP(I1674,Mapping!$H$2:$J$215,3,0)</f>
        <v>0</v>
      </c>
      <c r="L1674" s="1">
        <v>160.2687339</v>
      </c>
      <c r="M1674" s="4" t="e">
        <v>#N/A</v>
      </c>
    </row>
    <row r="1675" spans="1:13" x14ac:dyDescent="0.35">
      <c r="A1675" s="5" t="s">
        <v>659</v>
      </c>
      <c r="B1675" s="5" t="s">
        <v>35</v>
      </c>
      <c r="C1675" s="5"/>
      <c r="D1675" s="5"/>
      <c r="E1675" s="5" t="s">
        <v>139</v>
      </c>
      <c r="F1675" s="8" t="str">
        <f>VLOOKUP(E1675,Mapping!$A$1:$C$71,3,0)</f>
        <v>Event Build Update</v>
      </c>
      <c r="G1675" s="8" t="str">
        <f>VLOOKUP(E1675,Mapping!$A$2:$B$207,2,0)</f>
        <v>Event Build Update</v>
      </c>
      <c r="H1675" s="1" t="s">
        <v>658</v>
      </c>
      <c r="I1675" s="2">
        <v>44431</v>
      </c>
      <c r="J1675" s="126" t="str">
        <f>VLOOKUP(I1675,Mapping!$H$2:$I$215,2,0)</f>
        <v>Post</v>
      </c>
      <c r="K1675" s="127">
        <f>VLOOKUP(I1675,Mapping!$H$2:$J$215,3,0)</f>
        <v>0</v>
      </c>
      <c r="L1675" s="1">
        <v>0</v>
      </c>
      <c r="M1675" s="4" t="e">
        <v>#N/A</v>
      </c>
    </row>
    <row r="1676" spans="1:13" x14ac:dyDescent="0.35">
      <c r="A1676" s="5" t="s">
        <v>659</v>
      </c>
      <c r="B1676" s="5" t="s">
        <v>35</v>
      </c>
      <c r="C1676" s="5"/>
      <c r="D1676" s="5"/>
      <c r="E1676" s="5" t="s">
        <v>139</v>
      </c>
      <c r="F1676" s="8" t="str">
        <f>VLOOKUP(E1676,Mapping!$A$1:$C$71,3,0)</f>
        <v>Event Build Update</v>
      </c>
      <c r="G1676" s="8" t="str">
        <f>VLOOKUP(E1676,Mapping!$A$2:$B$207,2,0)</f>
        <v>Event Build Update</v>
      </c>
      <c r="H1676" s="1" t="s">
        <v>658</v>
      </c>
      <c r="I1676" s="2">
        <v>44432</v>
      </c>
      <c r="J1676" s="126" t="str">
        <f>VLOOKUP(I1676,Mapping!$H$2:$I$215,2,0)</f>
        <v>Post</v>
      </c>
      <c r="K1676" s="127">
        <f>VLOOKUP(I1676,Mapping!$H$2:$J$215,3,0)</f>
        <v>0</v>
      </c>
      <c r="L1676" s="1">
        <v>0</v>
      </c>
      <c r="M1676" s="4" t="e">
        <v>#N/A</v>
      </c>
    </row>
    <row r="1677" spans="1:13" x14ac:dyDescent="0.35">
      <c r="A1677" s="5" t="s">
        <v>659</v>
      </c>
      <c r="B1677" s="5" t="s">
        <v>35</v>
      </c>
      <c r="C1677" s="5"/>
      <c r="D1677" s="5"/>
      <c r="E1677" s="5" t="s">
        <v>139</v>
      </c>
      <c r="F1677" s="8" t="str">
        <f>VLOOKUP(E1677,Mapping!$A$1:$C$71,3,0)</f>
        <v>Event Build Update</v>
      </c>
      <c r="G1677" s="8" t="str">
        <f>VLOOKUP(E1677,Mapping!$A$2:$B$207,2,0)</f>
        <v>Event Build Update</v>
      </c>
      <c r="H1677" s="1" t="s">
        <v>658</v>
      </c>
      <c r="I1677" s="2">
        <v>44433</v>
      </c>
      <c r="J1677" s="126" t="str">
        <f>VLOOKUP(I1677,Mapping!$H$2:$I$215,2,0)</f>
        <v>Post</v>
      </c>
      <c r="K1677" s="127">
        <f>VLOOKUP(I1677,Mapping!$H$2:$J$215,3,0)</f>
        <v>0</v>
      </c>
      <c r="L1677" s="1">
        <v>0</v>
      </c>
      <c r="M1677" s="4" t="e">
        <v>#N/A</v>
      </c>
    </row>
    <row r="1678" spans="1:13" x14ac:dyDescent="0.35">
      <c r="A1678" s="5" t="s">
        <v>659</v>
      </c>
      <c r="B1678" s="5" t="s">
        <v>35</v>
      </c>
      <c r="C1678" s="5"/>
      <c r="D1678" s="5"/>
      <c r="E1678" s="5" t="s">
        <v>139</v>
      </c>
      <c r="F1678" s="8" t="str">
        <f>VLOOKUP(E1678,Mapping!$A$1:$C$71,3,0)</f>
        <v>Event Build Update</v>
      </c>
      <c r="G1678" s="8" t="str">
        <f>VLOOKUP(E1678,Mapping!$A$2:$B$207,2,0)</f>
        <v>Event Build Update</v>
      </c>
      <c r="H1678" s="1" t="s">
        <v>658</v>
      </c>
      <c r="I1678" s="2">
        <v>44434</v>
      </c>
      <c r="J1678" s="126" t="str">
        <f>VLOOKUP(I1678,Mapping!$H$2:$I$215,2,0)</f>
        <v>Post</v>
      </c>
      <c r="K1678" s="127">
        <f>VLOOKUP(I1678,Mapping!$H$2:$J$215,3,0)</f>
        <v>0</v>
      </c>
      <c r="L1678" s="1">
        <v>0</v>
      </c>
      <c r="M1678" s="4" t="e">
        <v>#N/A</v>
      </c>
    </row>
    <row r="1679" spans="1:13" x14ac:dyDescent="0.35">
      <c r="A1679" s="5" t="s">
        <v>659</v>
      </c>
      <c r="B1679" s="5" t="s">
        <v>35</v>
      </c>
      <c r="C1679" s="5"/>
      <c r="D1679" s="5"/>
      <c r="E1679" s="5" t="s">
        <v>139</v>
      </c>
      <c r="F1679" s="8" t="str">
        <f>VLOOKUP(E1679,Mapping!$A$1:$C$71,3,0)</f>
        <v>Event Build Update</v>
      </c>
      <c r="G1679" s="8" t="str">
        <f>VLOOKUP(E1679,Mapping!$A$2:$B$207,2,0)</f>
        <v>Event Build Update</v>
      </c>
      <c r="H1679" s="1" t="s">
        <v>658</v>
      </c>
      <c r="I1679" s="2">
        <v>44435</v>
      </c>
      <c r="J1679" s="126" t="str">
        <f>VLOOKUP(I1679,Mapping!$H$2:$I$215,2,0)</f>
        <v>Post</v>
      </c>
      <c r="K1679" s="127">
        <f>VLOOKUP(I1679,Mapping!$H$2:$J$215,3,0)</f>
        <v>0</v>
      </c>
      <c r="L1679" s="1">
        <v>0</v>
      </c>
      <c r="M1679" s="4" t="e">
        <v>#N/A</v>
      </c>
    </row>
    <row r="1680" spans="1:13" x14ac:dyDescent="0.35">
      <c r="A1680" s="5" t="s">
        <v>659</v>
      </c>
      <c r="B1680" s="5" t="s">
        <v>35</v>
      </c>
      <c r="C1680" s="5"/>
      <c r="D1680" s="5"/>
      <c r="E1680" s="5" t="s">
        <v>139</v>
      </c>
      <c r="F1680" s="8" t="str">
        <f>VLOOKUP(E1680,Mapping!$A$1:$C$71,3,0)</f>
        <v>Event Build Update</v>
      </c>
      <c r="G1680" s="8" t="str">
        <f>VLOOKUP(E1680,Mapping!$A$2:$B$207,2,0)</f>
        <v>Event Build Update</v>
      </c>
      <c r="H1680" s="1" t="s">
        <v>658</v>
      </c>
      <c r="I1680" s="2">
        <v>44436</v>
      </c>
      <c r="J1680" s="126" t="str">
        <f>VLOOKUP(I1680,Mapping!$H$2:$I$215,2,0)</f>
        <v>Post</v>
      </c>
      <c r="K1680" s="127">
        <f>VLOOKUP(I1680,Mapping!$H$2:$J$215,3,0)</f>
        <v>0</v>
      </c>
      <c r="L1680" s="1">
        <v>0</v>
      </c>
      <c r="M1680" s="4" t="e">
        <v>#N/A</v>
      </c>
    </row>
    <row r="1681" spans="1:13" x14ac:dyDescent="0.35">
      <c r="A1681" s="5" t="s">
        <v>659</v>
      </c>
      <c r="B1681" s="5" t="s">
        <v>35</v>
      </c>
      <c r="C1681" s="5"/>
      <c r="D1681" s="5"/>
      <c r="E1681" s="5" t="s">
        <v>139</v>
      </c>
      <c r="F1681" s="8" t="str">
        <f>VLOOKUP(E1681,Mapping!$A$1:$C$71,3,0)</f>
        <v>Event Build Update</v>
      </c>
      <c r="G1681" s="8" t="str">
        <f>VLOOKUP(E1681,Mapping!$A$2:$B$207,2,0)</f>
        <v>Event Build Update</v>
      </c>
      <c r="H1681" s="1" t="s">
        <v>658</v>
      </c>
      <c r="I1681" s="2">
        <v>44437</v>
      </c>
      <c r="J1681" s="126" t="str">
        <f>VLOOKUP(I1681,Mapping!$H$2:$I$215,2,0)</f>
        <v>Post</v>
      </c>
      <c r="K1681" s="127">
        <f>VLOOKUP(I1681,Mapping!$H$2:$J$215,3,0)</f>
        <v>0</v>
      </c>
      <c r="L1681" s="1">
        <v>0</v>
      </c>
      <c r="M1681" s="4" t="e">
        <v>#N/A</v>
      </c>
    </row>
    <row r="1682" spans="1:13" x14ac:dyDescent="0.35">
      <c r="A1682" s="5" t="s">
        <v>659</v>
      </c>
      <c r="B1682" s="5" t="s">
        <v>35</v>
      </c>
      <c r="C1682" s="5"/>
      <c r="D1682" s="5"/>
      <c r="E1682" s="5" t="s">
        <v>139</v>
      </c>
      <c r="F1682" s="8" t="str">
        <f>VLOOKUP(E1682,Mapping!$A$1:$C$71,3,0)</f>
        <v>Event Build Update</v>
      </c>
      <c r="G1682" s="8" t="str">
        <f>VLOOKUP(E1682,Mapping!$A$2:$B$207,2,0)</f>
        <v>Event Build Update</v>
      </c>
      <c r="H1682" s="1" t="s">
        <v>658</v>
      </c>
      <c r="I1682" s="2">
        <v>44438</v>
      </c>
      <c r="J1682" s="126" t="str">
        <f>VLOOKUP(I1682,Mapping!$H$2:$I$215,2,0)</f>
        <v>Post</v>
      </c>
      <c r="K1682" s="127">
        <f>VLOOKUP(I1682,Mapping!$H$2:$J$215,3,0)</f>
        <v>0</v>
      </c>
      <c r="L1682" s="1">
        <v>0</v>
      </c>
      <c r="M1682" s="4" t="e">
        <v>#N/A</v>
      </c>
    </row>
    <row r="1683" spans="1:13" x14ac:dyDescent="0.35">
      <c r="A1683" s="5" t="s">
        <v>659</v>
      </c>
      <c r="B1683" s="5" t="s">
        <v>35</v>
      </c>
      <c r="C1683" s="5"/>
      <c r="D1683" s="5"/>
      <c r="E1683" s="5" t="s">
        <v>139</v>
      </c>
      <c r="F1683" s="8" t="str">
        <f>VLOOKUP(E1683,Mapping!$A$1:$C$71,3,0)</f>
        <v>Event Build Update</v>
      </c>
      <c r="G1683" s="8" t="str">
        <f>VLOOKUP(E1683,Mapping!$A$2:$B$207,2,0)</f>
        <v>Event Build Update</v>
      </c>
      <c r="H1683" s="1" t="s">
        <v>658</v>
      </c>
      <c r="I1683" s="2">
        <v>44439</v>
      </c>
      <c r="J1683" s="126" t="str">
        <f>VLOOKUP(I1683,Mapping!$H$2:$I$215,2,0)</f>
        <v>Post</v>
      </c>
      <c r="K1683" s="127">
        <f>VLOOKUP(I1683,Mapping!$H$2:$J$215,3,0)</f>
        <v>0</v>
      </c>
      <c r="L1683" s="1">
        <v>0</v>
      </c>
      <c r="M1683" s="4" t="e">
        <v>#N/A</v>
      </c>
    </row>
    <row r="1684" spans="1:13" x14ac:dyDescent="0.35">
      <c r="A1684" s="5" t="s">
        <v>659</v>
      </c>
      <c r="B1684" s="5" t="s">
        <v>35</v>
      </c>
      <c r="C1684" s="5"/>
      <c r="D1684" s="5"/>
      <c r="E1684" s="5" t="s">
        <v>139</v>
      </c>
      <c r="F1684" s="8" t="str">
        <f>VLOOKUP(E1684,Mapping!$A$1:$C$71,3,0)</f>
        <v>Event Build Update</v>
      </c>
      <c r="G1684" s="8" t="str">
        <f>VLOOKUP(E1684,Mapping!$A$2:$B$207,2,0)</f>
        <v>Event Build Update</v>
      </c>
      <c r="H1684" s="1" t="s">
        <v>658</v>
      </c>
      <c r="I1684" s="2">
        <v>44440</v>
      </c>
      <c r="J1684" s="126" t="str">
        <f>VLOOKUP(I1684,Mapping!$H$2:$I$215,2,0)</f>
        <v>Post</v>
      </c>
      <c r="K1684" s="127">
        <f>VLOOKUP(I1684,Mapping!$H$2:$J$215,3,0)</f>
        <v>0</v>
      </c>
      <c r="L1684" s="1">
        <v>0</v>
      </c>
      <c r="M1684" s="4" t="e">
        <v>#N/A</v>
      </c>
    </row>
    <row r="1685" spans="1:13" x14ac:dyDescent="0.35">
      <c r="A1685" s="5" t="s">
        <v>659</v>
      </c>
      <c r="B1685" s="5" t="s">
        <v>35</v>
      </c>
      <c r="C1685" s="5"/>
      <c r="D1685" s="5"/>
      <c r="E1685" s="5" t="s">
        <v>139</v>
      </c>
      <c r="F1685" s="8" t="str">
        <f>VLOOKUP(E1685,Mapping!$A$1:$C$71,3,0)</f>
        <v>Event Build Update</v>
      </c>
      <c r="G1685" s="8" t="str">
        <f>VLOOKUP(E1685,Mapping!$A$2:$B$207,2,0)</f>
        <v>Event Build Update</v>
      </c>
      <c r="H1685" s="1" t="s">
        <v>658</v>
      </c>
      <c r="I1685" s="2">
        <v>44441</v>
      </c>
      <c r="J1685" s="126" t="str">
        <f>VLOOKUP(I1685,Mapping!$H$2:$I$215,2,0)</f>
        <v>Post</v>
      </c>
      <c r="K1685" s="127">
        <f>VLOOKUP(I1685,Mapping!$H$2:$J$215,3,0)</f>
        <v>0</v>
      </c>
      <c r="L1685" s="1">
        <v>0</v>
      </c>
      <c r="M1685" s="4" t="e">
        <v>#N/A</v>
      </c>
    </row>
    <row r="1686" spans="1:13" x14ac:dyDescent="0.35">
      <c r="A1686" s="5" t="s">
        <v>659</v>
      </c>
      <c r="B1686" s="5" t="s">
        <v>35</v>
      </c>
      <c r="C1686" s="5"/>
      <c r="D1686" s="5"/>
      <c r="E1686" s="5" t="s">
        <v>139</v>
      </c>
      <c r="F1686" s="8" t="str">
        <f>VLOOKUP(E1686,Mapping!$A$1:$C$71,3,0)</f>
        <v>Event Build Update</v>
      </c>
      <c r="G1686" s="8" t="str">
        <f>VLOOKUP(E1686,Mapping!$A$2:$B$207,2,0)</f>
        <v>Event Build Update</v>
      </c>
      <c r="H1686" s="1" t="s">
        <v>658</v>
      </c>
      <c r="I1686" s="2">
        <v>44442</v>
      </c>
      <c r="J1686" s="126" t="str">
        <f>VLOOKUP(I1686,Mapping!$H$2:$I$215,2,0)</f>
        <v>Post</v>
      </c>
      <c r="K1686" s="127">
        <f>VLOOKUP(I1686,Mapping!$H$2:$J$215,3,0)</f>
        <v>0</v>
      </c>
      <c r="L1686" s="1">
        <v>160.2687339</v>
      </c>
      <c r="M1686" s="4" t="e">
        <v>#N/A</v>
      </c>
    </row>
    <row r="1687" spans="1:13" x14ac:dyDescent="0.35">
      <c r="A1687" s="5" t="s">
        <v>659</v>
      </c>
      <c r="B1687" s="5" t="s">
        <v>35</v>
      </c>
      <c r="C1687" s="5"/>
      <c r="D1687" s="5"/>
      <c r="E1687" s="5" t="s">
        <v>139</v>
      </c>
      <c r="F1687" s="8" t="str">
        <f>VLOOKUP(E1687,Mapping!$A$1:$C$71,3,0)</f>
        <v>Event Build Update</v>
      </c>
      <c r="G1687" s="8" t="str">
        <f>VLOOKUP(E1687,Mapping!$A$2:$B$207,2,0)</f>
        <v>Event Build Update</v>
      </c>
      <c r="H1687" s="1" t="s">
        <v>658</v>
      </c>
      <c r="I1687" s="2">
        <v>44443</v>
      </c>
      <c r="J1687" s="126" t="str">
        <f>VLOOKUP(I1687,Mapping!$H$2:$I$215,2,0)</f>
        <v>Post</v>
      </c>
      <c r="K1687" s="127">
        <f>VLOOKUP(I1687,Mapping!$H$2:$J$215,3,0)</f>
        <v>0</v>
      </c>
      <c r="L1687" s="1">
        <v>160.2687339</v>
      </c>
      <c r="M1687" s="4" t="e">
        <v>#N/A</v>
      </c>
    </row>
    <row r="1688" spans="1:13" x14ac:dyDescent="0.35">
      <c r="A1688" s="5" t="s">
        <v>659</v>
      </c>
      <c r="B1688" s="5" t="s">
        <v>35</v>
      </c>
      <c r="C1688" s="5"/>
      <c r="D1688" s="5"/>
      <c r="E1688" s="5" t="s">
        <v>139</v>
      </c>
      <c r="F1688" s="8" t="str">
        <f>VLOOKUP(E1688,Mapping!$A$1:$C$71,3,0)</f>
        <v>Event Build Update</v>
      </c>
      <c r="G1688" s="8" t="str">
        <f>VLOOKUP(E1688,Mapping!$A$2:$B$207,2,0)</f>
        <v>Event Build Update</v>
      </c>
      <c r="H1688" s="1" t="s">
        <v>658</v>
      </c>
      <c r="I1688" s="2">
        <v>44444</v>
      </c>
      <c r="J1688" s="126" t="str">
        <f>VLOOKUP(I1688,Mapping!$H$2:$I$215,2,0)</f>
        <v>Post</v>
      </c>
      <c r="K1688" s="127">
        <f>VLOOKUP(I1688,Mapping!$H$2:$J$215,3,0)</f>
        <v>0</v>
      </c>
      <c r="L1688" s="1">
        <v>0</v>
      </c>
      <c r="M1688" s="4" t="e">
        <v>#N/A</v>
      </c>
    </row>
    <row r="1689" spans="1:13" x14ac:dyDescent="0.35">
      <c r="A1689" s="5" t="s">
        <v>659</v>
      </c>
      <c r="B1689" s="5" t="s">
        <v>35</v>
      </c>
      <c r="C1689" s="5"/>
      <c r="D1689" s="5"/>
      <c r="E1689" s="5" t="s">
        <v>139</v>
      </c>
      <c r="F1689" s="8" t="str">
        <f>VLOOKUP(E1689,Mapping!$A$1:$C$71,3,0)</f>
        <v>Event Build Update</v>
      </c>
      <c r="G1689" s="8" t="str">
        <f>VLOOKUP(E1689,Mapping!$A$2:$B$207,2,0)</f>
        <v>Event Build Update</v>
      </c>
      <c r="H1689" s="1" t="s">
        <v>658</v>
      </c>
      <c r="I1689" s="2">
        <v>44445</v>
      </c>
      <c r="J1689" s="126" t="str">
        <f>VLOOKUP(I1689,Mapping!$H$2:$I$215,2,0)</f>
        <v>Post</v>
      </c>
      <c r="K1689" s="127">
        <f>VLOOKUP(I1689,Mapping!$H$2:$J$215,3,0)</f>
        <v>0</v>
      </c>
      <c r="L1689" s="1">
        <v>0</v>
      </c>
      <c r="M1689" s="4" t="e">
        <v>#N/A</v>
      </c>
    </row>
    <row r="1690" spans="1:13" x14ac:dyDescent="0.35">
      <c r="A1690" s="5" t="s">
        <v>659</v>
      </c>
      <c r="B1690" s="5" t="s">
        <v>35</v>
      </c>
      <c r="C1690" s="5"/>
      <c r="D1690" s="5"/>
      <c r="E1690" s="5" t="s">
        <v>139</v>
      </c>
      <c r="F1690" s="8" t="str">
        <f>VLOOKUP(E1690,Mapping!$A$1:$C$71,3,0)</f>
        <v>Event Build Update</v>
      </c>
      <c r="G1690" s="8" t="str">
        <f>VLOOKUP(E1690,Mapping!$A$2:$B$207,2,0)</f>
        <v>Event Build Update</v>
      </c>
      <c r="H1690" s="1" t="s">
        <v>658</v>
      </c>
      <c r="I1690" s="2">
        <v>44446</v>
      </c>
      <c r="J1690" s="126" t="str">
        <f>VLOOKUP(I1690,Mapping!$H$2:$I$215,2,0)</f>
        <v>Post</v>
      </c>
      <c r="K1690" s="127">
        <f>VLOOKUP(I1690,Mapping!$H$2:$J$215,3,0)</f>
        <v>0</v>
      </c>
      <c r="L1690" s="1">
        <v>0</v>
      </c>
      <c r="M1690" s="4" t="e">
        <v>#N/A</v>
      </c>
    </row>
    <row r="1691" spans="1:13" x14ac:dyDescent="0.35">
      <c r="A1691" s="5" t="s">
        <v>659</v>
      </c>
      <c r="B1691" s="5" t="s">
        <v>35</v>
      </c>
      <c r="C1691" s="5"/>
      <c r="D1691" s="5"/>
      <c r="E1691" s="5" t="s">
        <v>139</v>
      </c>
      <c r="F1691" s="8" t="str">
        <f>VLOOKUP(E1691,Mapping!$A$1:$C$71,3,0)</f>
        <v>Event Build Update</v>
      </c>
      <c r="G1691" s="8" t="str">
        <f>VLOOKUP(E1691,Mapping!$A$2:$B$207,2,0)</f>
        <v>Event Build Update</v>
      </c>
      <c r="H1691" s="1" t="s">
        <v>658</v>
      </c>
      <c r="I1691" s="2">
        <v>44447</v>
      </c>
      <c r="J1691" s="126" t="str">
        <f>VLOOKUP(I1691,Mapping!$H$2:$I$215,2,0)</f>
        <v>Post</v>
      </c>
      <c r="K1691" s="127">
        <f>VLOOKUP(I1691,Mapping!$H$2:$J$215,3,0)</f>
        <v>0</v>
      </c>
      <c r="L1691" s="1">
        <v>0</v>
      </c>
      <c r="M1691" s="4" t="e">
        <v>#N/A</v>
      </c>
    </row>
    <row r="1692" spans="1:13" x14ac:dyDescent="0.35">
      <c r="A1692" s="5" t="s">
        <v>659</v>
      </c>
      <c r="B1692" s="5" t="s">
        <v>35</v>
      </c>
      <c r="C1692" s="5"/>
      <c r="D1692" s="5"/>
      <c r="E1692" s="5" t="s">
        <v>139</v>
      </c>
      <c r="F1692" s="8" t="str">
        <f>VLOOKUP(E1692,Mapping!$A$1:$C$71,3,0)</f>
        <v>Event Build Update</v>
      </c>
      <c r="G1692" s="8" t="str">
        <f>VLOOKUP(E1692,Mapping!$A$2:$B$207,2,0)</f>
        <v>Event Build Update</v>
      </c>
      <c r="H1692" s="1" t="s">
        <v>658</v>
      </c>
      <c r="I1692" s="2">
        <v>44448</v>
      </c>
      <c r="J1692" s="126" t="str">
        <f>VLOOKUP(I1692,Mapping!$H$2:$I$215,2,0)</f>
        <v>Post</v>
      </c>
      <c r="K1692" s="127">
        <f>VLOOKUP(I1692,Mapping!$H$2:$J$215,3,0)</f>
        <v>0</v>
      </c>
      <c r="L1692" s="1">
        <v>0</v>
      </c>
      <c r="M1692" s="4" t="e">
        <v>#N/A</v>
      </c>
    </row>
    <row r="1693" spans="1:13" x14ac:dyDescent="0.35">
      <c r="A1693" s="5" t="s">
        <v>659</v>
      </c>
      <c r="B1693" s="5" t="s">
        <v>35</v>
      </c>
      <c r="C1693" s="5"/>
      <c r="D1693" s="5"/>
      <c r="E1693" s="5" t="s">
        <v>139</v>
      </c>
      <c r="F1693" s="8" t="str">
        <f>VLOOKUP(E1693,Mapping!$A$1:$C$71,3,0)</f>
        <v>Event Build Update</v>
      </c>
      <c r="G1693" s="8" t="str">
        <f>VLOOKUP(E1693,Mapping!$A$2:$B$207,2,0)</f>
        <v>Event Build Update</v>
      </c>
      <c r="H1693" s="1" t="s">
        <v>658</v>
      </c>
      <c r="I1693" s="2">
        <v>44449</v>
      </c>
      <c r="J1693" s="126" t="str">
        <f>VLOOKUP(I1693,Mapping!$H$2:$I$215,2,0)</f>
        <v>Post</v>
      </c>
      <c r="K1693" s="127">
        <f>VLOOKUP(I1693,Mapping!$H$2:$J$215,3,0)</f>
        <v>0</v>
      </c>
      <c r="L1693" s="1">
        <v>0</v>
      </c>
      <c r="M1693" s="4" t="e">
        <v>#N/A</v>
      </c>
    </row>
    <row r="1694" spans="1:13" x14ac:dyDescent="0.35">
      <c r="A1694" s="5" t="s">
        <v>659</v>
      </c>
      <c r="B1694" s="5" t="s">
        <v>35</v>
      </c>
      <c r="C1694" s="5"/>
      <c r="D1694" s="5"/>
      <c r="E1694" s="5" t="s">
        <v>139</v>
      </c>
      <c r="F1694" s="8" t="str">
        <f>VLOOKUP(E1694,Mapping!$A$1:$C$71,3,0)</f>
        <v>Event Build Update</v>
      </c>
      <c r="G1694" s="8" t="str">
        <f>VLOOKUP(E1694,Mapping!$A$2:$B$207,2,0)</f>
        <v>Event Build Update</v>
      </c>
      <c r="H1694" s="1" t="s">
        <v>658</v>
      </c>
      <c r="I1694" s="2">
        <v>44450</v>
      </c>
      <c r="J1694" s="126" t="str">
        <f>VLOOKUP(I1694,Mapping!$H$2:$I$215,2,0)</f>
        <v>Post</v>
      </c>
      <c r="K1694" s="127">
        <f>VLOOKUP(I1694,Mapping!$H$2:$J$215,3,0)</f>
        <v>0</v>
      </c>
      <c r="L1694" s="1">
        <v>160.2687339</v>
      </c>
      <c r="M1694" s="4" t="e">
        <v>#N/A</v>
      </c>
    </row>
    <row r="1695" spans="1:13" x14ac:dyDescent="0.35">
      <c r="A1695" s="5" t="s">
        <v>659</v>
      </c>
      <c r="B1695" s="5" t="s">
        <v>35</v>
      </c>
      <c r="C1695" s="5"/>
      <c r="D1695" s="5"/>
      <c r="E1695" s="5" t="s">
        <v>139</v>
      </c>
      <c r="F1695" s="8" t="str">
        <f>VLOOKUP(E1695,Mapping!$A$1:$C$71,3,0)</f>
        <v>Event Build Update</v>
      </c>
      <c r="G1695" s="8" t="str">
        <f>VLOOKUP(E1695,Mapping!$A$2:$B$207,2,0)</f>
        <v>Event Build Update</v>
      </c>
      <c r="H1695" s="1" t="s">
        <v>658</v>
      </c>
      <c r="I1695" s="2">
        <v>44451</v>
      </c>
      <c r="J1695" s="126" t="str">
        <f>VLOOKUP(I1695,Mapping!$H$2:$I$215,2,0)</f>
        <v>Post</v>
      </c>
      <c r="K1695" s="127">
        <f>VLOOKUP(I1695,Mapping!$H$2:$J$215,3,0)</f>
        <v>0</v>
      </c>
      <c r="L1695" s="1">
        <v>0</v>
      </c>
      <c r="M1695" s="4" t="e">
        <v>#N/A</v>
      </c>
    </row>
    <row r="1696" spans="1:13" x14ac:dyDescent="0.35">
      <c r="A1696" s="5" t="s">
        <v>659</v>
      </c>
      <c r="B1696" s="5" t="s">
        <v>35</v>
      </c>
      <c r="C1696" s="5"/>
      <c r="D1696" s="5"/>
      <c r="E1696" s="5" t="s">
        <v>139</v>
      </c>
      <c r="F1696" s="8" t="str">
        <f>VLOOKUP(E1696,Mapping!$A$1:$C$71,3,0)</f>
        <v>Event Build Update</v>
      </c>
      <c r="G1696" s="8" t="str">
        <f>VLOOKUP(E1696,Mapping!$A$2:$B$207,2,0)</f>
        <v>Event Build Update</v>
      </c>
      <c r="H1696" s="1" t="s">
        <v>658</v>
      </c>
      <c r="I1696" s="2">
        <v>44452</v>
      </c>
      <c r="J1696" s="126" t="str">
        <f>VLOOKUP(I1696,Mapping!$H$2:$I$215,2,0)</f>
        <v>Post</v>
      </c>
      <c r="K1696" s="127">
        <f>VLOOKUP(I1696,Mapping!$H$2:$J$215,3,0)</f>
        <v>0</v>
      </c>
      <c r="L1696" s="1">
        <v>160.2687339</v>
      </c>
      <c r="M1696" s="4" t="e">
        <v>#N/A</v>
      </c>
    </row>
    <row r="1697" spans="1:13" x14ac:dyDescent="0.35">
      <c r="A1697" s="5" t="s">
        <v>659</v>
      </c>
      <c r="B1697" s="5" t="s">
        <v>35</v>
      </c>
      <c r="C1697" s="5"/>
      <c r="D1697" s="5"/>
      <c r="E1697" s="5" t="s">
        <v>139</v>
      </c>
      <c r="F1697" s="8" t="str">
        <f>VLOOKUP(E1697,Mapping!$A$1:$C$71,3,0)</f>
        <v>Event Build Update</v>
      </c>
      <c r="G1697" s="8" t="str">
        <f>VLOOKUP(E1697,Mapping!$A$2:$B$207,2,0)</f>
        <v>Event Build Update</v>
      </c>
      <c r="H1697" s="1" t="s">
        <v>658</v>
      </c>
      <c r="I1697" s="2">
        <v>44453</v>
      </c>
      <c r="J1697" s="126" t="str">
        <f>VLOOKUP(I1697,Mapping!$H$2:$I$215,2,0)</f>
        <v>Post</v>
      </c>
      <c r="K1697" s="127">
        <f>VLOOKUP(I1697,Mapping!$H$2:$J$215,3,0)</f>
        <v>0</v>
      </c>
      <c r="L1697" s="1">
        <v>160.2687339</v>
      </c>
      <c r="M1697" s="4" t="e">
        <v>#N/A</v>
      </c>
    </row>
    <row r="1698" spans="1:13" x14ac:dyDescent="0.35">
      <c r="A1698" s="5" t="s">
        <v>659</v>
      </c>
      <c r="B1698" s="5" t="s">
        <v>35</v>
      </c>
      <c r="C1698" s="5"/>
      <c r="D1698" s="5"/>
      <c r="E1698" s="5" t="s">
        <v>139</v>
      </c>
      <c r="F1698" s="8" t="str">
        <f>VLOOKUP(E1698,Mapping!$A$1:$C$71,3,0)</f>
        <v>Event Build Update</v>
      </c>
      <c r="G1698" s="8" t="str">
        <f>VLOOKUP(E1698,Mapping!$A$2:$B$207,2,0)</f>
        <v>Event Build Update</v>
      </c>
      <c r="H1698" s="1" t="s">
        <v>658</v>
      </c>
      <c r="I1698" s="2">
        <v>44454</v>
      </c>
      <c r="J1698" s="126" t="str">
        <f>VLOOKUP(I1698,Mapping!$H$2:$I$215,2,0)</f>
        <v>Post</v>
      </c>
      <c r="K1698" s="127">
        <f>VLOOKUP(I1698,Mapping!$H$2:$J$215,3,0)</f>
        <v>0</v>
      </c>
      <c r="L1698" s="1">
        <v>0</v>
      </c>
      <c r="M1698" s="4" t="e">
        <v>#N/A</v>
      </c>
    </row>
    <row r="1699" spans="1:13" x14ac:dyDescent="0.35">
      <c r="A1699" s="5" t="s">
        <v>659</v>
      </c>
      <c r="B1699" s="5" t="s">
        <v>35</v>
      </c>
      <c r="C1699" s="5"/>
      <c r="D1699" s="5"/>
      <c r="E1699" s="5" t="s">
        <v>139</v>
      </c>
      <c r="F1699" s="8" t="str">
        <f>VLOOKUP(E1699,Mapping!$A$1:$C$71,3,0)</f>
        <v>Event Build Update</v>
      </c>
      <c r="G1699" s="8" t="str">
        <f>VLOOKUP(E1699,Mapping!$A$2:$B$207,2,0)</f>
        <v>Event Build Update</v>
      </c>
      <c r="H1699" s="1" t="s">
        <v>658</v>
      </c>
      <c r="I1699" s="2">
        <v>44455</v>
      </c>
      <c r="J1699" s="126" t="str">
        <f>VLOOKUP(I1699,Mapping!$H$2:$I$215,2,0)</f>
        <v>Post</v>
      </c>
      <c r="K1699" s="127">
        <f>VLOOKUP(I1699,Mapping!$H$2:$J$215,3,0)</f>
        <v>0</v>
      </c>
      <c r="L1699" s="1">
        <v>0</v>
      </c>
      <c r="M1699" s="4" t="e">
        <v>#N/A</v>
      </c>
    </row>
    <row r="1700" spans="1:13" x14ac:dyDescent="0.35">
      <c r="A1700" s="5" t="s">
        <v>659</v>
      </c>
      <c r="B1700" s="5" t="s">
        <v>35</v>
      </c>
      <c r="C1700" s="5"/>
      <c r="D1700" s="5"/>
      <c r="E1700" s="5" t="s">
        <v>139</v>
      </c>
      <c r="F1700" s="8" t="str">
        <f>VLOOKUP(E1700,Mapping!$A$1:$C$71,3,0)</f>
        <v>Event Build Update</v>
      </c>
      <c r="G1700" s="8" t="str">
        <f>VLOOKUP(E1700,Mapping!$A$2:$B$207,2,0)</f>
        <v>Event Build Update</v>
      </c>
      <c r="H1700" s="1" t="s">
        <v>658</v>
      </c>
      <c r="I1700" s="2">
        <v>44456</v>
      </c>
      <c r="J1700" s="126" t="str">
        <f>VLOOKUP(I1700,Mapping!$H$2:$I$215,2,0)</f>
        <v>Post</v>
      </c>
      <c r="K1700" s="127">
        <f>VLOOKUP(I1700,Mapping!$H$2:$J$215,3,0)</f>
        <v>0</v>
      </c>
      <c r="L1700" s="1">
        <v>0</v>
      </c>
      <c r="M1700" s="4" t="e">
        <v>#N/A</v>
      </c>
    </row>
    <row r="1701" spans="1:13" x14ac:dyDescent="0.35">
      <c r="A1701" s="5" t="s">
        <v>659</v>
      </c>
      <c r="B1701" s="5" t="s">
        <v>35</v>
      </c>
      <c r="C1701" s="5"/>
      <c r="D1701" s="5"/>
      <c r="E1701" s="5" t="s">
        <v>139</v>
      </c>
      <c r="F1701" s="8" t="str">
        <f>VLOOKUP(E1701,Mapping!$A$1:$C$71,3,0)</f>
        <v>Event Build Update</v>
      </c>
      <c r="G1701" s="8" t="str">
        <f>VLOOKUP(E1701,Mapping!$A$2:$B$207,2,0)</f>
        <v>Event Build Update</v>
      </c>
      <c r="H1701" s="1" t="s">
        <v>658</v>
      </c>
      <c r="I1701" s="2">
        <v>44457</v>
      </c>
      <c r="J1701" s="126" t="str">
        <f>VLOOKUP(I1701,Mapping!$H$2:$I$215,2,0)</f>
        <v>Post</v>
      </c>
      <c r="K1701" s="127">
        <f>VLOOKUP(I1701,Mapping!$H$2:$J$215,3,0)</f>
        <v>0</v>
      </c>
      <c r="L1701" s="1">
        <v>160.2687339</v>
      </c>
      <c r="M1701" s="4" t="e">
        <v>#N/A</v>
      </c>
    </row>
    <row r="1702" spans="1:13" x14ac:dyDescent="0.35">
      <c r="A1702" s="5" t="s">
        <v>659</v>
      </c>
      <c r="B1702" s="5" t="s">
        <v>35</v>
      </c>
      <c r="C1702" s="5"/>
      <c r="D1702" s="5"/>
      <c r="E1702" s="5" t="s">
        <v>139</v>
      </c>
      <c r="F1702" s="8" t="str">
        <f>VLOOKUP(E1702,Mapping!$A$1:$C$71,3,0)</f>
        <v>Event Build Update</v>
      </c>
      <c r="G1702" s="8" t="str">
        <f>VLOOKUP(E1702,Mapping!$A$2:$B$207,2,0)</f>
        <v>Event Build Update</v>
      </c>
      <c r="H1702" s="1" t="s">
        <v>658</v>
      </c>
      <c r="I1702" s="2">
        <v>44458</v>
      </c>
      <c r="J1702" s="126" t="str">
        <f>VLOOKUP(I1702,Mapping!$H$2:$I$215,2,0)</f>
        <v>Post</v>
      </c>
      <c r="K1702" s="127">
        <f>VLOOKUP(I1702,Mapping!$H$2:$J$215,3,0)</f>
        <v>0</v>
      </c>
      <c r="L1702" s="1">
        <v>160.2687339</v>
      </c>
      <c r="M1702" s="4" t="e">
        <v>#N/A</v>
      </c>
    </row>
    <row r="1703" spans="1:13" x14ac:dyDescent="0.35">
      <c r="A1703" s="5" t="s">
        <v>659</v>
      </c>
      <c r="B1703" s="5" t="s">
        <v>35</v>
      </c>
      <c r="C1703" s="5"/>
      <c r="D1703" s="5"/>
      <c r="E1703" s="5" t="s">
        <v>139</v>
      </c>
      <c r="F1703" s="8" t="str">
        <f>VLOOKUP(E1703,Mapping!$A$1:$C$71,3,0)</f>
        <v>Event Build Update</v>
      </c>
      <c r="G1703" s="8" t="str">
        <f>VLOOKUP(E1703,Mapping!$A$2:$B$207,2,0)</f>
        <v>Event Build Update</v>
      </c>
      <c r="H1703" s="1" t="s">
        <v>658</v>
      </c>
      <c r="I1703" s="2">
        <v>44459</v>
      </c>
      <c r="J1703" s="126" t="str">
        <f>VLOOKUP(I1703,Mapping!$H$2:$I$215,2,0)</f>
        <v>Post</v>
      </c>
      <c r="K1703" s="127">
        <f>VLOOKUP(I1703,Mapping!$H$2:$J$215,3,0)</f>
        <v>0</v>
      </c>
      <c r="L1703" s="1">
        <v>0</v>
      </c>
      <c r="M1703" s="4" t="e">
        <v>#N/A</v>
      </c>
    </row>
    <row r="1704" spans="1:13" x14ac:dyDescent="0.35">
      <c r="A1704" s="5" t="s">
        <v>659</v>
      </c>
      <c r="B1704" s="5" t="s">
        <v>35</v>
      </c>
      <c r="C1704" s="5"/>
      <c r="D1704" s="5"/>
      <c r="E1704" s="5" t="s">
        <v>139</v>
      </c>
      <c r="F1704" s="8" t="str">
        <f>VLOOKUP(E1704,Mapping!$A$1:$C$71,3,0)</f>
        <v>Event Build Update</v>
      </c>
      <c r="G1704" s="8" t="str">
        <f>VLOOKUP(E1704,Mapping!$A$2:$B$207,2,0)</f>
        <v>Event Build Update</v>
      </c>
      <c r="H1704" s="1" t="s">
        <v>658</v>
      </c>
      <c r="I1704" s="2">
        <v>44460</v>
      </c>
      <c r="J1704" s="126" t="str">
        <f>VLOOKUP(I1704,Mapping!$H$2:$I$215,2,0)</f>
        <v>Post</v>
      </c>
      <c r="K1704" s="127">
        <f>VLOOKUP(I1704,Mapping!$H$2:$J$215,3,0)</f>
        <v>0</v>
      </c>
      <c r="L1704" s="1">
        <v>160.2687339</v>
      </c>
      <c r="M1704" s="4" t="e">
        <v>#N/A</v>
      </c>
    </row>
    <row r="1705" spans="1:13" x14ac:dyDescent="0.35">
      <c r="A1705" s="5" t="s">
        <v>659</v>
      </c>
      <c r="B1705" s="5" t="s">
        <v>35</v>
      </c>
      <c r="C1705" s="5"/>
      <c r="D1705" s="5"/>
      <c r="E1705" s="5" t="s">
        <v>139</v>
      </c>
      <c r="F1705" s="8" t="str">
        <f>VLOOKUP(E1705,Mapping!$A$1:$C$71,3,0)</f>
        <v>Event Build Update</v>
      </c>
      <c r="G1705" s="8" t="str">
        <f>VLOOKUP(E1705,Mapping!$A$2:$B$207,2,0)</f>
        <v>Event Build Update</v>
      </c>
      <c r="H1705" s="1" t="s">
        <v>658</v>
      </c>
      <c r="I1705" s="2">
        <v>44461</v>
      </c>
      <c r="J1705" s="126" t="str">
        <f>VLOOKUP(I1705,Mapping!$H$2:$I$215,2,0)</f>
        <v>Post</v>
      </c>
      <c r="K1705" s="127">
        <f>VLOOKUP(I1705,Mapping!$H$2:$J$215,3,0)</f>
        <v>0</v>
      </c>
      <c r="L1705" s="1">
        <v>160.2687339</v>
      </c>
      <c r="M1705" s="4" t="e">
        <v>#N/A</v>
      </c>
    </row>
    <row r="1706" spans="1:13" x14ac:dyDescent="0.35">
      <c r="A1706" s="5" t="s">
        <v>659</v>
      </c>
      <c r="B1706" s="5" t="s">
        <v>35</v>
      </c>
      <c r="C1706" s="5"/>
      <c r="D1706" s="5"/>
      <c r="E1706" s="5" t="s">
        <v>139</v>
      </c>
      <c r="F1706" s="8" t="str">
        <f>VLOOKUP(E1706,Mapping!$A$1:$C$71,3,0)</f>
        <v>Event Build Update</v>
      </c>
      <c r="G1706" s="8" t="str">
        <f>VLOOKUP(E1706,Mapping!$A$2:$B$207,2,0)</f>
        <v>Event Build Update</v>
      </c>
      <c r="H1706" s="1" t="s">
        <v>658</v>
      </c>
      <c r="I1706" s="2">
        <v>44462</v>
      </c>
      <c r="J1706" s="126" t="str">
        <f>VLOOKUP(I1706,Mapping!$H$2:$I$215,2,0)</f>
        <v>Post</v>
      </c>
      <c r="K1706" s="127">
        <f>VLOOKUP(I1706,Mapping!$H$2:$J$215,3,0)</f>
        <v>0</v>
      </c>
      <c r="L1706" s="1">
        <v>0</v>
      </c>
      <c r="M1706" s="4" t="e">
        <v>#N/A</v>
      </c>
    </row>
    <row r="1707" spans="1:13" x14ac:dyDescent="0.35">
      <c r="A1707" s="5" t="s">
        <v>659</v>
      </c>
      <c r="B1707" s="5" t="s">
        <v>35</v>
      </c>
      <c r="C1707" s="5"/>
      <c r="D1707" s="5"/>
      <c r="E1707" s="5" t="s">
        <v>139</v>
      </c>
      <c r="F1707" s="8" t="str">
        <f>VLOOKUP(E1707,Mapping!$A$1:$C$71,3,0)</f>
        <v>Event Build Update</v>
      </c>
      <c r="G1707" s="8" t="str">
        <f>VLOOKUP(E1707,Mapping!$A$2:$B$207,2,0)</f>
        <v>Event Build Update</v>
      </c>
      <c r="H1707" s="1" t="s">
        <v>658</v>
      </c>
      <c r="I1707" s="2">
        <v>44463</v>
      </c>
      <c r="J1707" s="126" t="str">
        <f>VLOOKUP(I1707,Mapping!$H$2:$I$215,2,0)</f>
        <v>Post</v>
      </c>
      <c r="K1707" s="127">
        <f>VLOOKUP(I1707,Mapping!$H$2:$J$215,3,0)</f>
        <v>0</v>
      </c>
      <c r="L1707" s="1">
        <v>0</v>
      </c>
      <c r="M1707" s="4" t="e">
        <v>#N/A</v>
      </c>
    </row>
    <row r="1708" spans="1:13" x14ac:dyDescent="0.35">
      <c r="A1708" s="5" t="s">
        <v>659</v>
      </c>
      <c r="B1708" s="5" t="s">
        <v>35</v>
      </c>
      <c r="C1708" s="5"/>
      <c r="D1708" s="5"/>
      <c r="E1708" s="5" t="s">
        <v>139</v>
      </c>
      <c r="F1708" s="8" t="str">
        <f>VLOOKUP(E1708,Mapping!$A$1:$C$71,3,0)</f>
        <v>Event Build Update</v>
      </c>
      <c r="G1708" s="8" t="str">
        <f>VLOOKUP(E1708,Mapping!$A$2:$B$207,2,0)</f>
        <v>Event Build Update</v>
      </c>
      <c r="H1708" s="1" t="s">
        <v>658</v>
      </c>
      <c r="I1708" s="2">
        <v>44464</v>
      </c>
      <c r="J1708" s="126" t="str">
        <f>VLOOKUP(I1708,Mapping!$H$2:$I$215,2,0)</f>
        <v>Post</v>
      </c>
      <c r="K1708" s="127">
        <f>VLOOKUP(I1708,Mapping!$H$2:$J$215,3,0)</f>
        <v>0</v>
      </c>
      <c r="L1708" s="1">
        <v>0</v>
      </c>
      <c r="M1708" s="4" t="e">
        <v>#N/A</v>
      </c>
    </row>
    <row r="1709" spans="1:13" x14ac:dyDescent="0.35">
      <c r="A1709" s="5" t="s">
        <v>659</v>
      </c>
      <c r="B1709" s="5" t="s">
        <v>35</v>
      </c>
      <c r="C1709" s="5"/>
      <c r="D1709" s="5"/>
      <c r="E1709" s="5" t="s">
        <v>139</v>
      </c>
      <c r="F1709" s="8" t="str">
        <f>VLOOKUP(E1709,Mapping!$A$1:$C$71,3,0)</f>
        <v>Event Build Update</v>
      </c>
      <c r="G1709" s="8" t="str">
        <f>VLOOKUP(E1709,Mapping!$A$2:$B$207,2,0)</f>
        <v>Event Build Update</v>
      </c>
      <c r="H1709" s="1" t="s">
        <v>658</v>
      </c>
      <c r="I1709" s="2">
        <v>44465</v>
      </c>
      <c r="J1709" s="126" t="str">
        <f>VLOOKUP(I1709,Mapping!$H$2:$I$215,2,0)</f>
        <v>Post</v>
      </c>
      <c r="K1709" s="127">
        <f>VLOOKUP(I1709,Mapping!$H$2:$J$215,3,0)</f>
        <v>0</v>
      </c>
      <c r="L1709" s="1">
        <v>0</v>
      </c>
      <c r="M1709" s="4" t="e">
        <v>#N/A</v>
      </c>
    </row>
    <row r="1710" spans="1:13" x14ac:dyDescent="0.35">
      <c r="A1710" s="5" t="s">
        <v>659</v>
      </c>
      <c r="B1710" s="5" t="s">
        <v>35</v>
      </c>
      <c r="C1710" s="5"/>
      <c r="D1710" s="5"/>
      <c r="E1710" s="5" t="s">
        <v>139</v>
      </c>
      <c r="F1710" s="8" t="str">
        <f>VLOOKUP(E1710,Mapping!$A$1:$C$71,3,0)</f>
        <v>Event Build Update</v>
      </c>
      <c r="G1710" s="8" t="str">
        <f>VLOOKUP(E1710,Mapping!$A$2:$B$207,2,0)</f>
        <v>Event Build Update</v>
      </c>
      <c r="H1710" s="1" t="s">
        <v>658</v>
      </c>
      <c r="I1710" s="2">
        <v>44466</v>
      </c>
      <c r="J1710" s="126" t="str">
        <f>VLOOKUP(I1710,Mapping!$H$2:$I$215,2,0)</f>
        <v>Post</v>
      </c>
      <c r="K1710" s="127">
        <f>VLOOKUP(I1710,Mapping!$H$2:$J$215,3,0)</f>
        <v>0</v>
      </c>
      <c r="L1710" s="1">
        <v>0</v>
      </c>
      <c r="M1710" s="4" t="e">
        <v>#N/A</v>
      </c>
    </row>
    <row r="1711" spans="1:13" x14ac:dyDescent="0.35">
      <c r="A1711" s="5" t="s">
        <v>659</v>
      </c>
      <c r="B1711" s="5" t="s">
        <v>35</v>
      </c>
      <c r="C1711" s="5"/>
      <c r="D1711" s="5"/>
      <c r="E1711" s="5" t="s">
        <v>139</v>
      </c>
      <c r="F1711" s="8" t="str">
        <f>VLOOKUP(E1711,Mapping!$A$1:$C$71,3,0)</f>
        <v>Event Build Update</v>
      </c>
      <c r="G1711" s="8" t="str">
        <f>VLOOKUP(E1711,Mapping!$A$2:$B$207,2,0)</f>
        <v>Event Build Update</v>
      </c>
      <c r="H1711" s="1" t="s">
        <v>658</v>
      </c>
      <c r="I1711" s="2">
        <v>44467</v>
      </c>
      <c r="J1711" s="126" t="str">
        <f>VLOOKUP(I1711,Mapping!$H$2:$I$215,2,0)</f>
        <v>Post</v>
      </c>
      <c r="K1711" s="127">
        <f>VLOOKUP(I1711,Mapping!$H$2:$J$215,3,0)</f>
        <v>0</v>
      </c>
      <c r="L1711" s="1">
        <v>0</v>
      </c>
      <c r="M1711" s="4" t="e">
        <v>#N/A</v>
      </c>
    </row>
    <row r="1712" spans="1:13" x14ac:dyDescent="0.35">
      <c r="A1712" s="5" t="s">
        <v>659</v>
      </c>
      <c r="B1712" s="5" t="s">
        <v>35</v>
      </c>
      <c r="C1712" s="5"/>
      <c r="D1712" s="5"/>
      <c r="E1712" s="5" t="s">
        <v>139</v>
      </c>
      <c r="F1712" s="8" t="str">
        <f>VLOOKUP(E1712,Mapping!$A$1:$C$71,3,0)</f>
        <v>Event Build Update</v>
      </c>
      <c r="G1712" s="8" t="str">
        <f>VLOOKUP(E1712,Mapping!$A$2:$B$207,2,0)</f>
        <v>Event Build Update</v>
      </c>
      <c r="H1712" s="1" t="s">
        <v>658</v>
      </c>
      <c r="I1712" s="2">
        <v>44468</v>
      </c>
      <c r="J1712" s="126" t="str">
        <f>VLOOKUP(I1712,Mapping!$H$2:$I$215,2,0)</f>
        <v>Post</v>
      </c>
      <c r="K1712" s="127">
        <f>VLOOKUP(I1712,Mapping!$H$2:$J$215,3,0)</f>
        <v>0</v>
      </c>
      <c r="L1712" s="1">
        <v>160.2687339</v>
      </c>
      <c r="M1712" s="4" t="e">
        <v>#N/A</v>
      </c>
    </row>
    <row r="1713" spans="1:13" x14ac:dyDescent="0.35">
      <c r="A1713" s="5" t="s">
        <v>659</v>
      </c>
      <c r="B1713" s="5" t="s">
        <v>35</v>
      </c>
      <c r="C1713" s="5"/>
      <c r="D1713" s="5"/>
      <c r="E1713" s="5" t="s">
        <v>139</v>
      </c>
      <c r="F1713" s="8" t="str">
        <f>VLOOKUP(E1713,Mapping!$A$1:$C$71,3,0)</f>
        <v>Event Build Update</v>
      </c>
      <c r="G1713" s="8" t="str">
        <f>VLOOKUP(E1713,Mapping!$A$2:$B$207,2,0)</f>
        <v>Event Build Update</v>
      </c>
      <c r="H1713" s="1" t="s">
        <v>658</v>
      </c>
      <c r="I1713" s="2">
        <v>44469</v>
      </c>
      <c r="J1713" s="126" t="str">
        <f>VLOOKUP(I1713,Mapping!$H$2:$I$215,2,0)</f>
        <v>Post</v>
      </c>
      <c r="K1713" s="127">
        <f>VLOOKUP(I1713,Mapping!$H$2:$J$215,3,0)</f>
        <v>0</v>
      </c>
      <c r="L1713" s="1">
        <v>160.2687339</v>
      </c>
      <c r="M1713" s="4" t="e">
        <v>#N/A</v>
      </c>
    </row>
    <row r="1714" spans="1:13" x14ac:dyDescent="0.35">
      <c r="A1714" s="5" t="s">
        <v>659</v>
      </c>
      <c r="B1714" s="5" t="s">
        <v>35</v>
      </c>
      <c r="C1714" s="5"/>
      <c r="D1714" s="5"/>
      <c r="E1714" s="5" t="s">
        <v>161</v>
      </c>
      <c r="F1714" s="8" t="str">
        <f>VLOOKUP(E1714,Mapping!$A$1:$C$71,3,0)</f>
        <v>Event Int Lb Event</v>
      </c>
      <c r="G1714" s="8" t="str">
        <f>VLOOKUP(E1714,Mapping!$A$2:$B$207,2,0)</f>
        <v>Event Int Lb Event</v>
      </c>
      <c r="H1714" s="1" t="s">
        <v>658</v>
      </c>
      <c r="I1714" s="2">
        <v>44256</v>
      </c>
      <c r="J1714" s="126" t="str">
        <f>VLOOKUP(I1714,Mapping!$H$2:$I$215,2,0)</f>
        <v>Pre</v>
      </c>
      <c r="K1714" s="127" t="str">
        <f>VLOOKUP(I1714,Mapping!$H$2:$J$215,3,0)</f>
        <v>Pre</v>
      </c>
      <c r="L1714" s="1">
        <v>0</v>
      </c>
      <c r="M1714" s="4" t="e">
        <v>#N/A</v>
      </c>
    </row>
    <row r="1715" spans="1:13" x14ac:dyDescent="0.35">
      <c r="A1715" s="5" t="s">
        <v>659</v>
      </c>
      <c r="B1715" s="5" t="s">
        <v>35</v>
      </c>
      <c r="C1715" s="5"/>
      <c r="D1715" s="5"/>
      <c r="E1715" s="5" t="s">
        <v>161</v>
      </c>
      <c r="F1715" s="8" t="str">
        <f>VLOOKUP(E1715,Mapping!$A$1:$C$71,3,0)</f>
        <v>Event Int Lb Event</v>
      </c>
      <c r="G1715" s="8" t="str">
        <f>VLOOKUP(E1715,Mapping!$A$2:$B$207,2,0)</f>
        <v>Event Int Lb Event</v>
      </c>
      <c r="H1715" s="1" t="s">
        <v>658</v>
      </c>
      <c r="I1715" s="2">
        <v>44257</v>
      </c>
      <c r="J1715" s="126" t="str">
        <f>VLOOKUP(I1715,Mapping!$H$2:$I$215,2,0)</f>
        <v>Pre</v>
      </c>
      <c r="K1715" s="127" t="str">
        <f>VLOOKUP(I1715,Mapping!$H$2:$J$215,3,0)</f>
        <v>Pre</v>
      </c>
      <c r="L1715" s="1">
        <v>2514.4431927999999</v>
      </c>
      <c r="M1715" s="4" t="e">
        <v>#N/A</v>
      </c>
    </row>
    <row r="1716" spans="1:13" x14ac:dyDescent="0.35">
      <c r="A1716" s="5" t="s">
        <v>659</v>
      </c>
      <c r="B1716" s="5" t="s">
        <v>35</v>
      </c>
      <c r="C1716" s="5"/>
      <c r="D1716" s="5"/>
      <c r="E1716" s="5" t="s">
        <v>161</v>
      </c>
      <c r="F1716" s="8" t="str">
        <f>VLOOKUP(E1716,Mapping!$A$1:$C$71,3,0)</f>
        <v>Event Int Lb Event</v>
      </c>
      <c r="G1716" s="8" t="str">
        <f>VLOOKUP(E1716,Mapping!$A$2:$B$207,2,0)</f>
        <v>Event Int Lb Event</v>
      </c>
      <c r="H1716" s="1" t="s">
        <v>658</v>
      </c>
      <c r="I1716" s="2">
        <v>44258</v>
      </c>
      <c r="J1716" s="126" t="str">
        <f>VLOOKUP(I1716,Mapping!$H$2:$I$215,2,0)</f>
        <v>Pre</v>
      </c>
      <c r="K1716" s="127" t="str">
        <f>VLOOKUP(I1716,Mapping!$H$2:$J$215,3,0)</f>
        <v>Pre</v>
      </c>
      <c r="L1716" s="1">
        <v>0</v>
      </c>
      <c r="M1716" s="4" t="e">
        <v>#N/A</v>
      </c>
    </row>
    <row r="1717" spans="1:13" x14ac:dyDescent="0.35">
      <c r="A1717" s="5" t="s">
        <v>659</v>
      </c>
      <c r="B1717" s="5" t="s">
        <v>35</v>
      </c>
      <c r="C1717" s="5"/>
      <c r="D1717" s="5"/>
      <c r="E1717" s="5" t="s">
        <v>161</v>
      </c>
      <c r="F1717" s="8" t="str">
        <f>VLOOKUP(E1717,Mapping!$A$1:$C$71,3,0)</f>
        <v>Event Int Lb Event</v>
      </c>
      <c r="G1717" s="8" t="str">
        <f>VLOOKUP(E1717,Mapping!$A$2:$B$207,2,0)</f>
        <v>Event Int Lb Event</v>
      </c>
      <c r="H1717" s="1" t="s">
        <v>658</v>
      </c>
      <c r="I1717" s="2">
        <v>44259</v>
      </c>
      <c r="J1717" s="126" t="str">
        <f>VLOOKUP(I1717,Mapping!$H$2:$I$215,2,0)</f>
        <v>Pre</v>
      </c>
      <c r="K1717" s="127" t="str">
        <f>VLOOKUP(I1717,Mapping!$H$2:$J$215,3,0)</f>
        <v>Pre</v>
      </c>
      <c r="L1717" s="1">
        <v>0</v>
      </c>
      <c r="M1717" s="4" t="e">
        <v>#N/A</v>
      </c>
    </row>
    <row r="1718" spans="1:13" x14ac:dyDescent="0.35">
      <c r="A1718" s="5" t="s">
        <v>659</v>
      </c>
      <c r="B1718" s="5" t="s">
        <v>35</v>
      </c>
      <c r="C1718" s="5"/>
      <c r="D1718" s="5"/>
      <c r="E1718" s="5" t="s">
        <v>161</v>
      </c>
      <c r="F1718" s="8" t="str">
        <f>VLOOKUP(E1718,Mapping!$A$1:$C$71,3,0)</f>
        <v>Event Int Lb Event</v>
      </c>
      <c r="G1718" s="8" t="str">
        <f>VLOOKUP(E1718,Mapping!$A$2:$B$207,2,0)</f>
        <v>Event Int Lb Event</v>
      </c>
      <c r="H1718" s="1" t="s">
        <v>658</v>
      </c>
      <c r="I1718" s="2">
        <v>44260</v>
      </c>
      <c r="J1718" s="126" t="str">
        <f>VLOOKUP(I1718,Mapping!$H$2:$I$215,2,0)</f>
        <v>Pre</v>
      </c>
      <c r="K1718" s="127" t="str">
        <f>VLOOKUP(I1718,Mapping!$H$2:$J$215,3,0)</f>
        <v>Pre</v>
      </c>
      <c r="L1718" s="1">
        <v>0</v>
      </c>
      <c r="M1718" s="4" t="e">
        <v>#N/A</v>
      </c>
    </row>
    <row r="1719" spans="1:13" x14ac:dyDescent="0.35">
      <c r="A1719" s="5" t="s">
        <v>659</v>
      </c>
      <c r="B1719" s="5" t="s">
        <v>35</v>
      </c>
      <c r="C1719" s="5"/>
      <c r="D1719" s="5"/>
      <c r="E1719" s="5" t="s">
        <v>161</v>
      </c>
      <c r="F1719" s="8" t="str">
        <f>VLOOKUP(E1719,Mapping!$A$1:$C$71,3,0)</f>
        <v>Event Int Lb Event</v>
      </c>
      <c r="G1719" s="8" t="str">
        <f>VLOOKUP(E1719,Mapping!$A$2:$B$207,2,0)</f>
        <v>Event Int Lb Event</v>
      </c>
      <c r="H1719" s="1" t="s">
        <v>658</v>
      </c>
      <c r="I1719" s="2">
        <v>44261</v>
      </c>
      <c r="J1719" s="126" t="str">
        <f>VLOOKUP(I1719,Mapping!$H$2:$I$215,2,0)</f>
        <v>Pre</v>
      </c>
      <c r="K1719" s="127" t="str">
        <f>VLOOKUP(I1719,Mapping!$H$2:$J$215,3,0)</f>
        <v>Pre</v>
      </c>
      <c r="L1719" s="1">
        <v>2514.4431927999999</v>
      </c>
      <c r="M1719" s="4" t="e">
        <v>#N/A</v>
      </c>
    </row>
    <row r="1720" spans="1:13" x14ac:dyDescent="0.35">
      <c r="A1720" s="5" t="s">
        <v>659</v>
      </c>
      <c r="B1720" s="5" t="s">
        <v>35</v>
      </c>
      <c r="C1720" s="5"/>
      <c r="D1720" s="5"/>
      <c r="E1720" s="5" t="s">
        <v>161</v>
      </c>
      <c r="F1720" s="8" t="str">
        <f>VLOOKUP(E1720,Mapping!$A$1:$C$71,3,0)</f>
        <v>Event Int Lb Event</v>
      </c>
      <c r="G1720" s="8" t="str">
        <f>VLOOKUP(E1720,Mapping!$A$2:$B$207,2,0)</f>
        <v>Event Int Lb Event</v>
      </c>
      <c r="H1720" s="1" t="s">
        <v>658</v>
      </c>
      <c r="I1720" s="2">
        <v>44262</v>
      </c>
      <c r="J1720" s="126" t="str">
        <f>VLOOKUP(I1720,Mapping!$H$2:$I$215,2,0)</f>
        <v>Pre</v>
      </c>
      <c r="K1720" s="127" t="str">
        <f>VLOOKUP(I1720,Mapping!$H$2:$J$215,3,0)</f>
        <v>Pre</v>
      </c>
      <c r="L1720" s="1">
        <v>0</v>
      </c>
      <c r="M1720" s="4" t="e">
        <v>#N/A</v>
      </c>
    </row>
    <row r="1721" spans="1:13" x14ac:dyDescent="0.35">
      <c r="A1721" s="5" t="s">
        <v>659</v>
      </c>
      <c r="B1721" s="5" t="s">
        <v>35</v>
      </c>
      <c r="C1721" s="5"/>
      <c r="D1721" s="5"/>
      <c r="E1721" s="5" t="s">
        <v>161</v>
      </c>
      <c r="F1721" s="8" t="str">
        <f>VLOOKUP(E1721,Mapping!$A$1:$C$71,3,0)</f>
        <v>Event Int Lb Event</v>
      </c>
      <c r="G1721" s="8" t="str">
        <f>VLOOKUP(E1721,Mapping!$A$2:$B$207,2,0)</f>
        <v>Event Int Lb Event</v>
      </c>
      <c r="H1721" s="1" t="s">
        <v>658</v>
      </c>
      <c r="I1721" s="2">
        <v>44263</v>
      </c>
      <c r="J1721" s="126" t="str">
        <f>VLOOKUP(I1721,Mapping!$H$2:$I$215,2,0)</f>
        <v>Pre</v>
      </c>
      <c r="K1721" s="127" t="str">
        <f>VLOOKUP(I1721,Mapping!$H$2:$J$215,3,0)</f>
        <v>Pre</v>
      </c>
      <c r="L1721" s="1">
        <v>0</v>
      </c>
      <c r="M1721" s="4" t="e">
        <v>#N/A</v>
      </c>
    </row>
    <row r="1722" spans="1:13" x14ac:dyDescent="0.35">
      <c r="A1722" s="5" t="s">
        <v>659</v>
      </c>
      <c r="B1722" s="5" t="s">
        <v>35</v>
      </c>
      <c r="C1722" s="5"/>
      <c r="D1722" s="5"/>
      <c r="E1722" s="5" t="s">
        <v>161</v>
      </c>
      <c r="F1722" s="8" t="str">
        <f>VLOOKUP(E1722,Mapping!$A$1:$C$71,3,0)</f>
        <v>Event Int Lb Event</v>
      </c>
      <c r="G1722" s="8" t="str">
        <f>VLOOKUP(E1722,Mapping!$A$2:$B$207,2,0)</f>
        <v>Event Int Lb Event</v>
      </c>
      <c r="H1722" s="1" t="s">
        <v>658</v>
      </c>
      <c r="I1722" s="2">
        <v>44264</v>
      </c>
      <c r="J1722" s="126" t="str">
        <f>VLOOKUP(I1722,Mapping!$H$2:$I$215,2,0)</f>
        <v>Pre</v>
      </c>
      <c r="K1722" s="127" t="str">
        <f>VLOOKUP(I1722,Mapping!$H$2:$J$215,3,0)</f>
        <v>Pre</v>
      </c>
      <c r="L1722" s="1">
        <v>0</v>
      </c>
      <c r="M1722" s="4" t="e">
        <v>#N/A</v>
      </c>
    </row>
    <row r="1723" spans="1:13" x14ac:dyDescent="0.35">
      <c r="A1723" s="5" t="s">
        <v>659</v>
      </c>
      <c r="B1723" s="5" t="s">
        <v>35</v>
      </c>
      <c r="C1723" s="5"/>
      <c r="D1723" s="5"/>
      <c r="E1723" s="5" t="s">
        <v>161</v>
      </c>
      <c r="F1723" s="8" t="str">
        <f>VLOOKUP(E1723,Mapping!$A$1:$C$71,3,0)</f>
        <v>Event Int Lb Event</v>
      </c>
      <c r="G1723" s="8" t="str">
        <f>VLOOKUP(E1723,Mapping!$A$2:$B$207,2,0)</f>
        <v>Event Int Lb Event</v>
      </c>
      <c r="H1723" s="1" t="s">
        <v>658</v>
      </c>
      <c r="I1723" s="2">
        <v>44265</v>
      </c>
      <c r="J1723" s="126" t="str">
        <f>VLOOKUP(I1723,Mapping!$H$2:$I$215,2,0)</f>
        <v>Pre</v>
      </c>
      <c r="K1723" s="127" t="str">
        <f>VLOOKUP(I1723,Mapping!$H$2:$J$215,3,0)</f>
        <v>Pre</v>
      </c>
      <c r="L1723" s="1">
        <v>2514.4431927999999</v>
      </c>
      <c r="M1723" s="4" t="e">
        <v>#N/A</v>
      </c>
    </row>
    <row r="1724" spans="1:13" x14ac:dyDescent="0.35">
      <c r="A1724" s="5" t="s">
        <v>659</v>
      </c>
      <c r="B1724" s="5" t="s">
        <v>35</v>
      </c>
      <c r="C1724" s="5"/>
      <c r="D1724" s="5"/>
      <c r="E1724" s="5" t="s">
        <v>161</v>
      </c>
      <c r="F1724" s="8" t="str">
        <f>VLOOKUP(E1724,Mapping!$A$1:$C$71,3,0)</f>
        <v>Event Int Lb Event</v>
      </c>
      <c r="G1724" s="8" t="str">
        <f>VLOOKUP(E1724,Mapping!$A$2:$B$207,2,0)</f>
        <v>Event Int Lb Event</v>
      </c>
      <c r="H1724" s="1" t="s">
        <v>658</v>
      </c>
      <c r="I1724" s="2">
        <v>44266</v>
      </c>
      <c r="J1724" s="126" t="str">
        <f>VLOOKUP(I1724,Mapping!$H$2:$I$215,2,0)</f>
        <v>Pre</v>
      </c>
      <c r="K1724" s="127" t="str">
        <f>VLOOKUP(I1724,Mapping!$H$2:$J$215,3,0)</f>
        <v>Pre</v>
      </c>
      <c r="L1724" s="1">
        <v>0</v>
      </c>
      <c r="M1724" s="4" t="e">
        <v>#N/A</v>
      </c>
    </row>
    <row r="1725" spans="1:13" x14ac:dyDescent="0.35">
      <c r="A1725" s="5" t="s">
        <v>659</v>
      </c>
      <c r="B1725" s="5" t="s">
        <v>35</v>
      </c>
      <c r="C1725" s="5"/>
      <c r="D1725" s="5"/>
      <c r="E1725" s="5" t="s">
        <v>161</v>
      </c>
      <c r="F1725" s="8" t="str">
        <f>VLOOKUP(E1725,Mapping!$A$1:$C$71,3,0)</f>
        <v>Event Int Lb Event</v>
      </c>
      <c r="G1725" s="8" t="str">
        <f>VLOOKUP(E1725,Mapping!$A$2:$B$207,2,0)</f>
        <v>Event Int Lb Event</v>
      </c>
      <c r="H1725" s="1" t="s">
        <v>658</v>
      </c>
      <c r="I1725" s="2">
        <v>44267</v>
      </c>
      <c r="J1725" s="126" t="str">
        <f>VLOOKUP(I1725,Mapping!$H$2:$I$215,2,0)</f>
        <v>Pre</v>
      </c>
      <c r="K1725" s="127" t="str">
        <f>VLOOKUP(I1725,Mapping!$H$2:$J$215,3,0)</f>
        <v>Pre</v>
      </c>
      <c r="L1725" s="1">
        <v>0</v>
      </c>
      <c r="M1725" s="4" t="e">
        <v>#N/A</v>
      </c>
    </row>
    <row r="1726" spans="1:13" x14ac:dyDescent="0.35">
      <c r="A1726" s="5" t="s">
        <v>659</v>
      </c>
      <c r="B1726" s="5" t="s">
        <v>35</v>
      </c>
      <c r="C1726" s="5"/>
      <c r="D1726" s="5"/>
      <c r="E1726" s="5" t="s">
        <v>161</v>
      </c>
      <c r="F1726" s="8" t="str">
        <f>VLOOKUP(E1726,Mapping!$A$1:$C$71,3,0)</f>
        <v>Event Int Lb Event</v>
      </c>
      <c r="G1726" s="8" t="str">
        <f>VLOOKUP(E1726,Mapping!$A$2:$B$207,2,0)</f>
        <v>Event Int Lb Event</v>
      </c>
      <c r="H1726" s="1" t="s">
        <v>658</v>
      </c>
      <c r="I1726" s="2">
        <v>44268</v>
      </c>
      <c r="J1726" s="126" t="str">
        <f>VLOOKUP(I1726,Mapping!$H$2:$I$215,2,0)</f>
        <v>Pre</v>
      </c>
      <c r="K1726" s="127" t="str">
        <f>VLOOKUP(I1726,Mapping!$H$2:$J$215,3,0)</f>
        <v>Pre</v>
      </c>
      <c r="L1726" s="1">
        <v>2514.4431927999999</v>
      </c>
      <c r="M1726" s="4" t="e">
        <v>#N/A</v>
      </c>
    </row>
    <row r="1727" spans="1:13" x14ac:dyDescent="0.35">
      <c r="A1727" s="5" t="s">
        <v>659</v>
      </c>
      <c r="B1727" s="5" t="s">
        <v>35</v>
      </c>
      <c r="C1727" s="5"/>
      <c r="D1727" s="5"/>
      <c r="E1727" s="5" t="s">
        <v>161</v>
      </c>
      <c r="F1727" s="8" t="str">
        <f>VLOOKUP(E1727,Mapping!$A$1:$C$71,3,0)</f>
        <v>Event Int Lb Event</v>
      </c>
      <c r="G1727" s="8" t="str">
        <f>VLOOKUP(E1727,Mapping!$A$2:$B$207,2,0)</f>
        <v>Event Int Lb Event</v>
      </c>
      <c r="H1727" s="1" t="s">
        <v>658</v>
      </c>
      <c r="I1727" s="2">
        <v>44269</v>
      </c>
      <c r="J1727" s="126" t="str">
        <f>VLOOKUP(I1727,Mapping!$H$2:$I$215,2,0)</f>
        <v>Pre</v>
      </c>
      <c r="K1727" s="127" t="str">
        <f>VLOOKUP(I1727,Mapping!$H$2:$J$215,3,0)</f>
        <v>Pre</v>
      </c>
      <c r="L1727" s="1">
        <v>0</v>
      </c>
      <c r="M1727" s="4" t="e">
        <v>#N/A</v>
      </c>
    </row>
    <row r="1728" spans="1:13" x14ac:dyDescent="0.35">
      <c r="A1728" s="5" t="s">
        <v>659</v>
      </c>
      <c r="B1728" s="5" t="s">
        <v>35</v>
      </c>
      <c r="C1728" s="5"/>
      <c r="D1728" s="5"/>
      <c r="E1728" s="5" t="s">
        <v>161</v>
      </c>
      <c r="F1728" s="8" t="str">
        <f>VLOOKUP(E1728,Mapping!$A$1:$C$71,3,0)</f>
        <v>Event Int Lb Event</v>
      </c>
      <c r="G1728" s="8" t="str">
        <f>VLOOKUP(E1728,Mapping!$A$2:$B$207,2,0)</f>
        <v>Event Int Lb Event</v>
      </c>
      <c r="H1728" s="1" t="s">
        <v>658</v>
      </c>
      <c r="I1728" s="2">
        <v>44270</v>
      </c>
      <c r="J1728" s="126" t="str">
        <f>VLOOKUP(I1728,Mapping!$H$2:$I$215,2,0)</f>
        <v>Pre</v>
      </c>
      <c r="K1728" s="127" t="str">
        <f>VLOOKUP(I1728,Mapping!$H$2:$J$215,3,0)</f>
        <v>Pre</v>
      </c>
      <c r="L1728" s="1">
        <v>0</v>
      </c>
      <c r="M1728" s="4" t="e">
        <v>#N/A</v>
      </c>
    </row>
    <row r="1729" spans="1:13" x14ac:dyDescent="0.35">
      <c r="A1729" s="5" t="s">
        <v>659</v>
      </c>
      <c r="B1729" s="5" t="s">
        <v>35</v>
      </c>
      <c r="C1729" s="5"/>
      <c r="D1729" s="5"/>
      <c r="E1729" s="5" t="s">
        <v>161</v>
      </c>
      <c r="F1729" s="8" t="str">
        <f>VLOOKUP(E1729,Mapping!$A$1:$C$71,3,0)</f>
        <v>Event Int Lb Event</v>
      </c>
      <c r="G1729" s="8" t="str">
        <f>VLOOKUP(E1729,Mapping!$A$2:$B$207,2,0)</f>
        <v>Event Int Lb Event</v>
      </c>
      <c r="H1729" s="1" t="s">
        <v>658</v>
      </c>
      <c r="I1729" s="2">
        <v>44271</v>
      </c>
      <c r="J1729" s="126" t="str">
        <f>VLOOKUP(I1729,Mapping!$H$2:$I$215,2,0)</f>
        <v>Pre</v>
      </c>
      <c r="K1729" s="127" t="str">
        <f>VLOOKUP(I1729,Mapping!$H$2:$J$215,3,0)</f>
        <v>Pre</v>
      </c>
      <c r="L1729" s="1">
        <v>0</v>
      </c>
      <c r="M1729" s="4" t="e">
        <v>#N/A</v>
      </c>
    </row>
    <row r="1730" spans="1:13" x14ac:dyDescent="0.35">
      <c r="A1730" s="5" t="s">
        <v>659</v>
      </c>
      <c r="B1730" s="5" t="s">
        <v>35</v>
      </c>
      <c r="C1730" s="5"/>
      <c r="D1730" s="5"/>
      <c r="E1730" s="5" t="s">
        <v>161</v>
      </c>
      <c r="F1730" s="8" t="str">
        <f>VLOOKUP(E1730,Mapping!$A$1:$C$71,3,0)</f>
        <v>Event Int Lb Event</v>
      </c>
      <c r="G1730" s="8" t="str">
        <f>VLOOKUP(E1730,Mapping!$A$2:$B$207,2,0)</f>
        <v>Event Int Lb Event</v>
      </c>
      <c r="H1730" s="1" t="s">
        <v>658</v>
      </c>
      <c r="I1730" s="2">
        <v>44272</v>
      </c>
      <c r="J1730" s="126" t="str">
        <f>VLOOKUP(I1730,Mapping!$H$2:$I$215,2,0)</f>
        <v>Pre</v>
      </c>
      <c r="K1730" s="127" t="str">
        <f>VLOOKUP(I1730,Mapping!$H$2:$J$215,3,0)</f>
        <v>Pre</v>
      </c>
      <c r="L1730" s="1">
        <v>2514.4431927999999</v>
      </c>
      <c r="M1730" s="4" t="e">
        <v>#N/A</v>
      </c>
    </row>
    <row r="1731" spans="1:13" x14ac:dyDescent="0.35">
      <c r="A1731" s="5" t="s">
        <v>659</v>
      </c>
      <c r="B1731" s="5" t="s">
        <v>35</v>
      </c>
      <c r="C1731" s="5"/>
      <c r="D1731" s="5"/>
      <c r="E1731" s="5" t="s">
        <v>161</v>
      </c>
      <c r="F1731" s="8" t="str">
        <f>VLOOKUP(E1731,Mapping!$A$1:$C$71,3,0)</f>
        <v>Event Int Lb Event</v>
      </c>
      <c r="G1731" s="8" t="str">
        <f>VLOOKUP(E1731,Mapping!$A$2:$B$207,2,0)</f>
        <v>Event Int Lb Event</v>
      </c>
      <c r="H1731" s="1" t="s">
        <v>658</v>
      </c>
      <c r="I1731" s="2">
        <v>44273</v>
      </c>
      <c r="J1731" s="126" t="str">
        <f>VLOOKUP(I1731,Mapping!$H$2:$I$215,2,0)</f>
        <v>Pre</v>
      </c>
      <c r="K1731" s="127" t="str">
        <f>VLOOKUP(I1731,Mapping!$H$2:$J$215,3,0)</f>
        <v>Pre</v>
      </c>
      <c r="L1731" s="1">
        <v>0</v>
      </c>
      <c r="M1731" s="4" t="e">
        <v>#N/A</v>
      </c>
    </row>
    <row r="1732" spans="1:13" x14ac:dyDescent="0.35">
      <c r="A1732" s="5" t="s">
        <v>659</v>
      </c>
      <c r="B1732" s="5" t="s">
        <v>35</v>
      </c>
      <c r="C1732" s="5"/>
      <c r="D1732" s="5"/>
      <c r="E1732" s="5" t="s">
        <v>161</v>
      </c>
      <c r="F1732" s="8" t="str">
        <f>VLOOKUP(E1732,Mapping!$A$1:$C$71,3,0)</f>
        <v>Event Int Lb Event</v>
      </c>
      <c r="G1732" s="8" t="str">
        <f>VLOOKUP(E1732,Mapping!$A$2:$B$207,2,0)</f>
        <v>Event Int Lb Event</v>
      </c>
      <c r="H1732" s="1" t="s">
        <v>658</v>
      </c>
      <c r="I1732" s="2">
        <v>44274</v>
      </c>
      <c r="J1732" s="126" t="str">
        <f>VLOOKUP(I1732,Mapping!$H$2:$I$215,2,0)</f>
        <v>Pre</v>
      </c>
      <c r="K1732" s="127" t="str">
        <f>VLOOKUP(I1732,Mapping!$H$2:$J$215,3,0)</f>
        <v>Pre</v>
      </c>
      <c r="L1732" s="1">
        <v>0</v>
      </c>
      <c r="M1732" s="4" t="e">
        <v>#N/A</v>
      </c>
    </row>
    <row r="1733" spans="1:13" x14ac:dyDescent="0.35">
      <c r="A1733" s="5" t="s">
        <v>659</v>
      </c>
      <c r="B1733" s="5" t="s">
        <v>35</v>
      </c>
      <c r="C1733" s="5"/>
      <c r="D1733" s="5"/>
      <c r="E1733" s="5" t="s">
        <v>161</v>
      </c>
      <c r="F1733" s="8" t="str">
        <f>VLOOKUP(E1733,Mapping!$A$1:$C$71,3,0)</f>
        <v>Event Int Lb Event</v>
      </c>
      <c r="G1733" s="8" t="str">
        <f>VLOOKUP(E1733,Mapping!$A$2:$B$207,2,0)</f>
        <v>Event Int Lb Event</v>
      </c>
      <c r="H1733" s="1" t="s">
        <v>658</v>
      </c>
      <c r="I1733" s="2">
        <v>44275</v>
      </c>
      <c r="J1733" s="126" t="str">
        <f>VLOOKUP(I1733,Mapping!$H$2:$I$215,2,0)</f>
        <v>Pre</v>
      </c>
      <c r="K1733" s="127" t="str">
        <f>VLOOKUP(I1733,Mapping!$H$2:$J$215,3,0)</f>
        <v>Pre</v>
      </c>
      <c r="L1733" s="1">
        <v>2514.4431927999999</v>
      </c>
      <c r="M1733" s="4" t="e">
        <v>#N/A</v>
      </c>
    </row>
    <row r="1734" spans="1:13" x14ac:dyDescent="0.35">
      <c r="A1734" s="5" t="s">
        <v>659</v>
      </c>
      <c r="B1734" s="5" t="s">
        <v>35</v>
      </c>
      <c r="C1734" s="5"/>
      <c r="D1734" s="5"/>
      <c r="E1734" s="5" t="s">
        <v>161</v>
      </c>
      <c r="F1734" s="8" t="str">
        <f>VLOOKUP(E1734,Mapping!$A$1:$C$71,3,0)</f>
        <v>Event Int Lb Event</v>
      </c>
      <c r="G1734" s="8" t="str">
        <f>VLOOKUP(E1734,Mapping!$A$2:$B$207,2,0)</f>
        <v>Event Int Lb Event</v>
      </c>
      <c r="H1734" s="1" t="s">
        <v>658</v>
      </c>
      <c r="I1734" s="2">
        <v>44276</v>
      </c>
      <c r="J1734" s="126" t="str">
        <f>VLOOKUP(I1734,Mapping!$H$2:$I$215,2,0)</f>
        <v>Pre</v>
      </c>
      <c r="K1734" s="127" t="str">
        <f>VLOOKUP(I1734,Mapping!$H$2:$J$215,3,0)</f>
        <v>Pre</v>
      </c>
      <c r="L1734" s="1">
        <v>0</v>
      </c>
      <c r="M1734" s="4" t="e">
        <v>#N/A</v>
      </c>
    </row>
    <row r="1735" spans="1:13" x14ac:dyDescent="0.35">
      <c r="A1735" s="5" t="s">
        <v>659</v>
      </c>
      <c r="B1735" s="5" t="s">
        <v>35</v>
      </c>
      <c r="C1735" s="5"/>
      <c r="D1735" s="5"/>
      <c r="E1735" s="5" t="s">
        <v>161</v>
      </c>
      <c r="F1735" s="8" t="str">
        <f>VLOOKUP(E1735,Mapping!$A$1:$C$71,3,0)</f>
        <v>Event Int Lb Event</v>
      </c>
      <c r="G1735" s="8" t="str">
        <f>VLOOKUP(E1735,Mapping!$A$2:$B$207,2,0)</f>
        <v>Event Int Lb Event</v>
      </c>
      <c r="H1735" s="1" t="s">
        <v>658</v>
      </c>
      <c r="I1735" s="2">
        <v>44277</v>
      </c>
      <c r="J1735" s="126" t="str">
        <f>VLOOKUP(I1735,Mapping!$H$2:$I$215,2,0)</f>
        <v>Pre</v>
      </c>
      <c r="K1735" s="127" t="str">
        <f>VLOOKUP(I1735,Mapping!$H$2:$J$215,3,0)</f>
        <v>Pre</v>
      </c>
      <c r="L1735" s="1">
        <v>0</v>
      </c>
      <c r="M1735" s="4" t="e">
        <v>#N/A</v>
      </c>
    </row>
    <row r="1736" spans="1:13" x14ac:dyDescent="0.35">
      <c r="A1736" s="5" t="s">
        <v>659</v>
      </c>
      <c r="B1736" s="5" t="s">
        <v>35</v>
      </c>
      <c r="C1736" s="5"/>
      <c r="D1736" s="5"/>
      <c r="E1736" s="5" t="s">
        <v>161</v>
      </c>
      <c r="F1736" s="8" t="str">
        <f>VLOOKUP(E1736,Mapping!$A$1:$C$71,3,0)</f>
        <v>Event Int Lb Event</v>
      </c>
      <c r="G1736" s="8" t="str">
        <f>VLOOKUP(E1736,Mapping!$A$2:$B$207,2,0)</f>
        <v>Event Int Lb Event</v>
      </c>
      <c r="H1736" s="1" t="s">
        <v>658</v>
      </c>
      <c r="I1736" s="2">
        <v>44278</v>
      </c>
      <c r="J1736" s="126" t="str">
        <f>VLOOKUP(I1736,Mapping!$H$2:$I$215,2,0)</f>
        <v>Pre</v>
      </c>
      <c r="K1736" s="127" t="str">
        <f>VLOOKUP(I1736,Mapping!$H$2:$J$215,3,0)</f>
        <v>Pre</v>
      </c>
      <c r="L1736" s="1">
        <v>0</v>
      </c>
      <c r="M1736" s="4" t="e">
        <v>#N/A</v>
      </c>
    </row>
    <row r="1737" spans="1:13" x14ac:dyDescent="0.35">
      <c r="A1737" s="5" t="s">
        <v>659</v>
      </c>
      <c r="B1737" s="5" t="s">
        <v>35</v>
      </c>
      <c r="C1737" s="5"/>
      <c r="D1737" s="5"/>
      <c r="E1737" s="5" t="s">
        <v>161</v>
      </c>
      <c r="F1737" s="8" t="str">
        <f>VLOOKUP(E1737,Mapping!$A$1:$C$71,3,0)</f>
        <v>Event Int Lb Event</v>
      </c>
      <c r="G1737" s="8" t="str">
        <f>VLOOKUP(E1737,Mapping!$A$2:$B$207,2,0)</f>
        <v>Event Int Lb Event</v>
      </c>
      <c r="H1737" s="1" t="s">
        <v>658</v>
      </c>
      <c r="I1737" s="2">
        <v>44279</v>
      </c>
      <c r="J1737" s="126" t="str">
        <f>VLOOKUP(I1737,Mapping!$H$2:$I$215,2,0)</f>
        <v>Pre</v>
      </c>
      <c r="K1737" s="127" t="str">
        <f>VLOOKUP(I1737,Mapping!$H$2:$J$215,3,0)</f>
        <v>Pre</v>
      </c>
      <c r="L1737" s="1">
        <v>2514.4431927999999</v>
      </c>
      <c r="M1737" s="4" t="e">
        <v>#N/A</v>
      </c>
    </row>
    <row r="1738" spans="1:13" x14ac:dyDescent="0.35">
      <c r="A1738" s="5" t="s">
        <v>659</v>
      </c>
      <c r="B1738" s="5" t="s">
        <v>35</v>
      </c>
      <c r="C1738" s="5"/>
      <c r="D1738" s="5"/>
      <c r="E1738" s="5" t="s">
        <v>161</v>
      </c>
      <c r="F1738" s="8" t="str">
        <f>VLOOKUP(E1738,Mapping!$A$1:$C$71,3,0)</f>
        <v>Event Int Lb Event</v>
      </c>
      <c r="G1738" s="8" t="str">
        <f>VLOOKUP(E1738,Mapping!$A$2:$B$207,2,0)</f>
        <v>Event Int Lb Event</v>
      </c>
      <c r="H1738" s="1" t="s">
        <v>658</v>
      </c>
      <c r="I1738" s="2">
        <v>44280</v>
      </c>
      <c r="J1738" s="126" t="str">
        <f>VLOOKUP(I1738,Mapping!$H$2:$I$215,2,0)</f>
        <v>Pre</v>
      </c>
      <c r="K1738" s="127" t="str">
        <f>VLOOKUP(I1738,Mapping!$H$2:$J$215,3,0)</f>
        <v>Pre</v>
      </c>
      <c r="L1738" s="1">
        <v>0</v>
      </c>
      <c r="M1738" s="4" t="e">
        <v>#N/A</v>
      </c>
    </row>
    <row r="1739" spans="1:13" x14ac:dyDescent="0.35">
      <c r="A1739" s="5" t="s">
        <v>659</v>
      </c>
      <c r="B1739" s="5" t="s">
        <v>35</v>
      </c>
      <c r="C1739" s="5"/>
      <c r="D1739" s="5"/>
      <c r="E1739" s="5" t="s">
        <v>161</v>
      </c>
      <c r="F1739" s="8" t="str">
        <f>VLOOKUP(E1739,Mapping!$A$1:$C$71,3,0)</f>
        <v>Event Int Lb Event</v>
      </c>
      <c r="G1739" s="8" t="str">
        <f>VLOOKUP(E1739,Mapping!$A$2:$B$207,2,0)</f>
        <v>Event Int Lb Event</v>
      </c>
      <c r="H1739" s="1" t="s">
        <v>658</v>
      </c>
      <c r="I1739" s="2">
        <v>44281</v>
      </c>
      <c r="J1739" s="126" t="str">
        <f>VLOOKUP(I1739,Mapping!$H$2:$I$215,2,0)</f>
        <v>Pre</v>
      </c>
      <c r="K1739" s="127" t="str">
        <f>VLOOKUP(I1739,Mapping!$H$2:$J$215,3,0)</f>
        <v>Pre</v>
      </c>
      <c r="L1739" s="1">
        <v>0</v>
      </c>
      <c r="M1739" s="4" t="e">
        <v>#N/A</v>
      </c>
    </row>
    <row r="1740" spans="1:13" x14ac:dyDescent="0.35">
      <c r="A1740" s="5" t="s">
        <v>659</v>
      </c>
      <c r="B1740" s="5" t="s">
        <v>35</v>
      </c>
      <c r="C1740" s="5"/>
      <c r="D1740" s="5"/>
      <c r="E1740" s="5" t="s">
        <v>161</v>
      </c>
      <c r="F1740" s="8" t="str">
        <f>VLOOKUP(E1740,Mapping!$A$1:$C$71,3,0)</f>
        <v>Event Int Lb Event</v>
      </c>
      <c r="G1740" s="8" t="str">
        <f>VLOOKUP(E1740,Mapping!$A$2:$B$207,2,0)</f>
        <v>Event Int Lb Event</v>
      </c>
      <c r="H1740" s="1" t="s">
        <v>658</v>
      </c>
      <c r="I1740" s="2">
        <v>44282</v>
      </c>
      <c r="J1740" s="126" t="str">
        <f>VLOOKUP(I1740,Mapping!$H$2:$I$215,2,0)</f>
        <v>Pre</v>
      </c>
      <c r="K1740" s="127" t="str">
        <f>VLOOKUP(I1740,Mapping!$H$2:$J$215,3,0)</f>
        <v>Pre</v>
      </c>
      <c r="L1740" s="1">
        <v>2514.4431927999999</v>
      </c>
      <c r="M1740" s="4" t="e">
        <v>#N/A</v>
      </c>
    </row>
    <row r="1741" spans="1:13" x14ac:dyDescent="0.35">
      <c r="A1741" s="5" t="s">
        <v>659</v>
      </c>
      <c r="B1741" s="5" t="s">
        <v>35</v>
      </c>
      <c r="C1741" s="5"/>
      <c r="D1741" s="5"/>
      <c r="E1741" s="5" t="s">
        <v>161</v>
      </c>
      <c r="F1741" s="8" t="str">
        <f>VLOOKUP(E1741,Mapping!$A$1:$C$71,3,0)</f>
        <v>Event Int Lb Event</v>
      </c>
      <c r="G1741" s="8" t="str">
        <f>VLOOKUP(E1741,Mapping!$A$2:$B$207,2,0)</f>
        <v>Event Int Lb Event</v>
      </c>
      <c r="H1741" s="1" t="s">
        <v>658</v>
      </c>
      <c r="I1741" s="2">
        <v>44283</v>
      </c>
      <c r="J1741" s="126" t="str">
        <f>VLOOKUP(I1741,Mapping!$H$2:$I$215,2,0)</f>
        <v>Pre</v>
      </c>
      <c r="K1741" s="127" t="str">
        <f>VLOOKUP(I1741,Mapping!$H$2:$J$215,3,0)</f>
        <v>Pre</v>
      </c>
      <c r="L1741" s="1">
        <v>0</v>
      </c>
      <c r="M1741" s="4" t="e">
        <v>#N/A</v>
      </c>
    </row>
    <row r="1742" spans="1:13" x14ac:dyDescent="0.35">
      <c r="A1742" s="5" t="s">
        <v>659</v>
      </c>
      <c r="B1742" s="5" t="s">
        <v>35</v>
      </c>
      <c r="C1742" s="5"/>
      <c r="D1742" s="5"/>
      <c r="E1742" s="5" t="s">
        <v>161</v>
      </c>
      <c r="F1742" s="8" t="str">
        <f>VLOOKUP(E1742,Mapping!$A$1:$C$71,3,0)</f>
        <v>Event Int Lb Event</v>
      </c>
      <c r="G1742" s="8" t="str">
        <f>VLOOKUP(E1742,Mapping!$A$2:$B$207,2,0)</f>
        <v>Event Int Lb Event</v>
      </c>
      <c r="H1742" s="1" t="s">
        <v>658</v>
      </c>
      <c r="I1742" s="2">
        <v>44284</v>
      </c>
      <c r="J1742" s="126" t="str">
        <f>VLOOKUP(I1742,Mapping!$H$2:$I$215,2,0)</f>
        <v>Pre</v>
      </c>
      <c r="K1742" s="127" t="str">
        <f>VLOOKUP(I1742,Mapping!$H$2:$J$215,3,0)</f>
        <v>Pre</v>
      </c>
      <c r="L1742" s="1">
        <v>0</v>
      </c>
      <c r="M1742" s="4" t="e">
        <v>#N/A</v>
      </c>
    </row>
    <row r="1743" spans="1:13" x14ac:dyDescent="0.35">
      <c r="A1743" s="5" t="s">
        <v>659</v>
      </c>
      <c r="B1743" s="5" t="s">
        <v>35</v>
      </c>
      <c r="C1743" s="5"/>
      <c r="D1743" s="5"/>
      <c r="E1743" s="5" t="s">
        <v>161</v>
      </c>
      <c r="F1743" s="8" t="str">
        <f>VLOOKUP(E1743,Mapping!$A$1:$C$71,3,0)</f>
        <v>Event Int Lb Event</v>
      </c>
      <c r="G1743" s="8" t="str">
        <f>VLOOKUP(E1743,Mapping!$A$2:$B$207,2,0)</f>
        <v>Event Int Lb Event</v>
      </c>
      <c r="H1743" s="1" t="s">
        <v>658</v>
      </c>
      <c r="I1743" s="2">
        <v>44285</v>
      </c>
      <c r="J1743" s="126" t="str">
        <f>VLOOKUP(I1743,Mapping!$H$2:$I$215,2,0)</f>
        <v>Pre</v>
      </c>
      <c r="K1743" s="127" t="str">
        <f>VLOOKUP(I1743,Mapping!$H$2:$J$215,3,0)</f>
        <v>Pre</v>
      </c>
      <c r="L1743" s="1">
        <v>2514.4431927999999</v>
      </c>
      <c r="M1743" s="4" t="e">
        <v>#N/A</v>
      </c>
    </row>
    <row r="1744" spans="1:13" x14ac:dyDescent="0.35">
      <c r="A1744" s="5" t="s">
        <v>659</v>
      </c>
      <c r="B1744" s="5" t="s">
        <v>35</v>
      </c>
      <c r="C1744" s="5"/>
      <c r="D1744" s="5"/>
      <c r="E1744" s="5" t="s">
        <v>161</v>
      </c>
      <c r="F1744" s="8" t="str">
        <f>VLOOKUP(E1744,Mapping!$A$1:$C$71,3,0)</f>
        <v>Event Int Lb Event</v>
      </c>
      <c r="G1744" s="8" t="str">
        <f>VLOOKUP(E1744,Mapping!$A$2:$B$207,2,0)</f>
        <v>Event Int Lb Event</v>
      </c>
      <c r="H1744" s="1" t="s">
        <v>658</v>
      </c>
      <c r="I1744" s="2">
        <v>44286</v>
      </c>
      <c r="J1744" s="126" t="str">
        <f>VLOOKUP(I1744,Mapping!$H$2:$I$215,2,0)</f>
        <v>Pre</v>
      </c>
      <c r="K1744" s="127" t="str">
        <f>VLOOKUP(I1744,Mapping!$H$2:$J$215,3,0)</f>
        <v>Pre</v>
      </c>
      <c r="L1744" s="1">
        <v>0</v>
      </c>
      <c r="M1744" s="4" t="e">
        <v>#N/A</v>
      </c>
    </row>
    <row r="1745" spans="1:13" x14ac:dyDescent="0.35">
      <c r="A1745" s="5" t="s">
        <v>659</v>
      </c>
      <c r="B1745" s="5" t="s">
        <v>35</v>
      </c>
      <c r="C1745" s="5"/>
      <c r="D1745" s="5"/>
      <c r="E1745" s="5" t="s">
        <v>161</v>
      </c>
      <c r="F1745" s="8" t="str">
        <f>VLOOKUP(E1745,Mapping!$A$1:$C$71,3,0)</f>
        <v>Event Int Lb Event</v>
      </c>
      <c r="G1745" s="8" t="str">
        <f>VLOOKUP(E1745,Mapping!$A$2:$B$207,2,0)</f>
        <v>Event Int Lb Event</v>
      </c>
      <c r="H1745" s="1" t="s">
        <v>658</v>
      </c>
      <c r="I1745" s="2">
        <v>44287</v>
      </c>
      <c r="J1745" s="126" t="str">
        <f>VLOOKUP(I1745,Mapping!$H$2:$I$215,2,0)</f>
        <v>Pre</v>
      </c>
      <c r="K1745" s="127" t="str">
        <f>VLOOKUP(I1745,Mapping!$H$2:$J$215,3,0)</f>
        <v>Pre</v>
      </c>
      <c r="L1745" s="1">
        <v>0</v>
      </c>
      <c r="M1745" s="4" t="e">
        <v>#N/A</v>
      </c>
    </row>
    <row r="1746" spans="1:13" x14ac:dyDescent="0.35">
      <c r="A1746" s="5" t="s">
        <v>659</v>
      </c>
      <c r="B1746" s="5" t="s">
        <v>35</v>
      </c>
      <c r="C1746" s="5"/>
      <c r="D1746" s="5"/>
      <c r="E1746" s="5" t="s">
        <v>161</v>
      </c>
      <c r="F1746" s="8" t="str">
        <f>VLOOKUP(E1746,Mapping!$A$1:$C$71,3,0)</f>
        <v>Event Int Lb Event</v>
      </c>
      <c r="G1746" s="8" t="str">
        <f>VLOOKUP(E1746,Mapping!$A$2:$B$207,2,0)</f>
        <v>Event Int Lb Event</v>
      </c>
      <c r="H1746" s="1" t="s">
        <v>658</v>
      </c>
      <c r="I1746" s="2">
        <v>44288</v>
      </c>
      <c r="J1746" s="126" t="str">
        <f>VLOOKUP(I1746,Mapping!$H$2:$I$215,2,0)</f>
        <v>Pre</v>
      </c>
      <c r="K1746" s="127" t="str">
        <f>VLOOKUP(I1746,Mapping!$H$2:$J$215,3,0)</f>
        <v>Pre</v>
      </c>
      <c r="L1746" s="1">
        <v>0</v>
      </c>
      <c r="M1746" s="4" t="e">
        <v>#N/A</v>
      </c>
    </row>
    <row r="1747" spans="1:13" x14ac:dyDescent="0.35">
      <c r="A1747" s="5" t="s">
        <v>659</v>
      </c>
      <c r="B1747" s="5" t="s">
        <v>35</v>
      </c>
      <c r="C1747" s="5"/>
      <c r="D1747" s="5"/>
      <c r="E1747" s="5" t="s">
        <v>161</v>
      </c>
      <c r="F1747" s="8" t="str">
        <f>VLOOKUP(E1747,Mapping!$A$1:$C$71,3,0)</f>
        <v>Event Int Lb Event</v>
      </c>
      <c r="G1747" s="8" t="str">
        <f>VLOOKUP(E1747,Mapping!$A$2:$B$207,2,0)</f>
        <v>Event Int Lb Event</v>
      </c>
      <c r="H1747" s="1" t="s">
        <v>658</v>
      </c>
      <c r="I1747" s="2">
        <v>44289</v>
      </c>
      <c r="J1747" s="126" t="str">
        <f>VLOOKUP(I1747,Mapping!$H$2:$I$215,2,0)</f>
        <v>Pre</v>
      </c>
      <c r="K1747" s="127" t="str">
        <f>VLOOKUP(I1747,Mapping!$H$2:$J$215,3,0)</f>
        <v>Pre</v>
      </c>
      <c r="L1747" s="1">
        <v>2514.4431927999999</v>
      </c>
      <c r="M1747" s="4" t="e">
        <v>#N/A</v>
      </c>
    </row>
    <row r="1748" spans="1:13" x14ac:dyDescent="0.35">
      <c r="A1748" s="5" t="s">
        <v>659</v>
      </c>
      <c r="B1748" s="5" t="s">
        <v>35</v>
      </c>
      <c r="C1748" s="5"/>
      <c r="D1748" s="5"/>
      <c r="E1748" s="5" t="s">
        <v>161</v>
      </c>
      <c r="F1748" s="8" t="str">
        <f>VLOOKUP(E1748,Mapping!$A$1:$C$71,3,0)</f>
        <v>Event Int Lb Event</v>
      </c>
      <c r="G1748" s="8" t="str">
        <f>VLOOKUP(E1748,Mapping!$A$2:$B$207,2,0)</f>
        <v>Event Int Lb Event</v>
      </c>
      <c r="H1748" s="1" t="s">
        <v>658</v>
      </c>
      <c r="I1748" s="2">
        <v>44290</v>
      </c>
      <c r="J1748" s="126" t="str">
        <f>VLOOKUP(I1748,Mapping!$H$2:$I$215,2,0)</f>
        <v>Pre</v>
      </c>
      <c r="K1748" s="127" t="str">
        <f>VLOOKUP(I1748,Mapping!$H$2:$J$215,3,0)</f>
        <v>Pre</v>
      </c>
      <c r="L1748" s="1">
        <v>0</v>
      </c>
      <c r="M1748" s="4" t="e">
        <v>#N/A</v>
      </c>
    </row>
    <row r="1749" spans="1:13" x14ac:dyDescent="0.35">
      <c r="A1749" s="5" t="s">
        <v>659</v>
      </c>
      <c r="B1749" s="5" t="s">
        <v>35</v>
      </c>
      <c r="C1749" s="5"/>
      <c r="D1749" s="5"/>
      <c r="E1749" s="5" t="s">
        <v>161</v>
      </c>
      <c r="F1749" s="8" t="str">
        <f>VLOOKUP(E1749,Mapping!$A$1:$C$71,3,0)</f>
        <v>Event Int Lb Event</v>
      </c>
      <c r="G1749" s="8" t="str">
        <f>VLOOKUP(E1749,Mapping!$A$2:$B$207,2,0)</f>
        <v>Event Int Lb Event</v>
      </c>
      <c r="H1749" s="1" t="s">
        <v>658</v>
      </c>
      <c r="I1749" s="2">
        <v>44291</v>
      </c>
      <c r="J1749" s="126" t="str">
        <f>VLOOKUP(I1749,Mapping!$H$2:$I$215,2,0)</f>
        <v>Pre</v>
      </c>
      <c r="K1749" s="127" t="str">
        <f>VLOOKUP(I1749,Mapping!$H$2:$J$215,3,0)</f>
        <v>Pre</v>
      </c>
      <c r="L1749" s="1">
        <v>0</v>
      </c>
      <c r="M1749" s="4" t="e">
        <v>#N/A</v>
      </c>
    </row>
    <row r="1750" spans="1:13" x14ac:dyDescent="0.35">
      <c r="A1750" s="5" t="s">
        <v>659</v>
      </c>
      <c r="B1750" s="5" t="s">
        <v>35</v>
      </c>
      <c r="C1750" s="5"/>
      <c r="D1750" s="5"/>
      <c r="E1750" s="5" t="s">
        <v>161</v>
      </c>
      <c r="F1750" s="8" t="str">
        <f>VLOOKUP(E1750,Mapping!$A$1:$C$71,3,0)</f>
        <v>Event Int Lb Event</v>
      </c>
      <c r="G1750" s="8" t="str">
        <f>VLOOKUP(E1750,Mapping!$A$2:$B$207,2,0)</f>
        <v>Event Int Lb Event</v>
      </c>
      <c r="H1750" s="1" t="s">
        <v>658</v>
      </c>
      <c r="I1750" s="2">
        <v>44292</v>
      </c>
      <c r="J1750" s="126" t="str">
        <f>VLOOKUP(I1750,Mapping!$H$2:$I$215,2,0)</f>
        <v>Pre</v>
      </c>
      <c r="K1750" s="127" t="str">
        <f>VLOOKUP(I1750,Mapping!$H$2:$J$215,3,0)</f>
        <v>Pre</v>
      </c>
      <c r="L1750" s="1">
        <v>0</v>
      </c>
      <c r="M1750" s="4" t="e">
        <v>#N/A</v>
      </c>
    </row>
    <row r="1751" spans="1:13" x14ac:dyDescent="0.35">
      <c r="A1751" s="5" t="s">
        <v>659</v>
      </c>
      <c r="B1751" s="5" t="s">
        <v>35</v>
      </c>
      <c r="C1751" s="5"/>
      <c r="D1751" s="5"/>
      <c r="E1751" s="5" t="s">
        <v>161</v>
      </c>
      <c r="F1751" s="8" t="str">
        <f>VLOOKUP(E1751,Mapping!$A$1:$C$71,3,0)</f>
        <v>Event Int Lb Event</v>
      </c>
      <c r="G1751" s="8" t="str">
        <f>VLOOKUP(E1751,Mapping!$A$2:$B$207,2,0)</f>
        <v>Event Int Lb Event</v>
      </c>
      <c r="H1751" s="1" t="s">
        <v>658</v>
      </c>
      <c r="I1751" s="2">
        <v>44293</v>
      </c>
      <c r="J1751" s="126" t="str">
        <f>VLOOKUP(I1751,Mapping!$H$2:$I$215,2,0)</f>
        <v>Pre</v>
      </c>
      <c r="K1751" s="127" t="str">
        <f>VLOOKUP(I1751,Mapping!$H$2:$J$215,3,0)</f>
        <v>Pre</v>
      </c>
      <c r="L1751" s="1">
        <v>2514.4431927999999</v>
      </c>
      <c r="M1751" s="4" t="e">
        <v>#N/A</v>
      </c>
    </row>
    <row r="1752" spans="1:13" x14ac:dyDescent="0.35">
      <c r="A1752" s="5" t="s">
        <v>659</v>
      </c>
      <c r="B1752" s="5" t="s">
        <v>35</v>
      </c>
      <c r="C1752" s="5"/>
      <c r="D1752" s="5"/>
      <c r="E1752" s="5" t="s">
        <v>161</v>
      </c>
      <c r="F1752" s="8" t="str">
        <f>VLOOKUP(E1752,Mapping!$A$1:$C$71,3,0)</f>
        <v>Event Int Lb Event</v>
      </c>
      <c r="G1752" s="8" t="str">
        <f>VLOOKUP(E1752,Mapping!$A$2:$B$207,2,0)</f>
        <v>Event Int Lb Event</v>
      </c>
      <c r="H1752" s="1" t="s">
        <v>658</v>
      </c>
      <c r="I1752" s="2">
        <v>44294</v>
      </c>
      <c r="J1752" s="126" t="str">
        <f>VLOOKUP(I1752,Mapping!$H$2:$I$215,2,0)</f>
        <v>Pre</v>
      </c>
      <c r="K1752" s="127" t="str">
        <f>VLOOKUP(I1752,Mapping!$H$2:$J$215,3,0)</f>
        <v>Pre</v>
      </c>
      <c r="L1752" s="1">
        <v>0</v>
      </c>
      <c r="M1752" s="4" t="e">
        <v>#N/A</v>
      </c>
    </row>
    <row r="1753" spans="1:13" x14ac:dyDescent="0.35">
      <c r="A1753" s="5" t="s">
        <v>659</v>
      </c>
      <c r="B1753" s="5" t="s">
        <v>35</v>
      </c>
      <c r="C1753" s="5"/>
      <c r="D1753" s="5"/>
      <c r="E1753" s="5" t="s">
        <v>161</v>
      </c>
      <c r="F1753" s="8" t="str">
        <f>VLOOKUP(E1753,Mapping!$A$1:$C$71,3,0)</f>
        <v>Event Int Lb Event</v>
      </c>
      <c r="G1753" s="8" t="str">
        <f>VLOOKUP(E1753,Mapping!$A$2:$B$207,2,0)</f>
        <v>Event Int Lb Event</v>
      </c>
      <c r="H1753" s="1" t="s">
        <v>658</v>
      </c>
      <c r="I1753" s="2">
        <v>44295</v>
      </c>
      <c r="J1753" s="126" t="str">
        <f>VLOOKUP(I1753,Mapping!$H$2:$I$215,2,0)</f>
        <v>Pre</v>
      </c>
      <c r="K1753" s="127" t="str">
        <f>VLOOKUP(I1753,Mapping!$H$2:$J$215,3,0)</f>
        <v>Pre</v>
      </c>
      <c r="L1753" s="1">
        <v>0</v>
      </c>
      <c r="M1753" s="4" t="e">
        <v>#N/A</v>
      </c>
    </row>
    <row r="1754" spans="1:13" x14ac:dyDescent="0.35">
      <c r="A1754" s="5" t="s">
        <v>659</v>
      </c>
      <c r="B1754" s="5" t="s">
        <v>35</v>
      </c>
      <c r="C1754" s="5"/>
      <c r="D1754" s="5"/>
      <c r="E1754" s="5" t="s">
        <v>161</v>
      </c>
      <c r="F1754" s="8" t="str">
        <f>VLOOKUP(E1754,Mapping!$A$1:$C$71,3,0)</f>
        <v>Event Int Lb Event</v>
      </c>
      <c r="G1754" s="8" t="str">
        <f>VLOOKUP(E1754,Mapping!$A$2:$B$207,2,0)</f>
        <v>Event Int Lb Event</v>
      </c>
      <c r="H1754" s="1" t="s">
        <v>658</v>
      </c>
      <c r="I1754" s="2">
        <v>44296</v>
      </c>
      <c r="J1754" s="126" t="str">
        <f>VLOOKUP(I1754,Mapping!$H$2:$I$215,2,0)</f>
        <v>Pre</v>
      </c>
      <c r="K1754" s="127" t="str">
        <f>VLOOKUP(I1754,Mapping!$H$2:$J$215,3,0)</f>
        <v>Pre</v>
      </c>
      <c r="L1754" s="1">
        <v>2514.4431927999999</v>
      </c>
      <c r="M1754" s="4" t="e">
        <v>#N/A</v>
      </c>
    </row>
    <row r="1755" spans="1:13" x14ac:dyDescent="0.35">
      <c r="A1755" s="5" t="s">
        <v>659</v>
      </c>
      <c r="B1755" s="5" t="s">
        <v>35</v>
      </c>
      <c r="C1755" s="5"/>
      <c r="D1755" s="5"/>
      <c r="E1755" s="5" t="s">
        <v>161</v>
      </c>
      <c r="F1755" s="8" t="str">
        <f>VLOOKUP(E1755,Mapping!$A$1:$C$71,3,0)</f>
        <v>Event Int Lb Event</v>
      </c>
      <c r="G1755" s="8" t="str">
        <f>VLOOKUP(E1755,Mapping!$A$2:$B$207,2,0)</f>
        <v>Event Int Lb Event</v>
      </c>
      <c r="H1755" s="1" t="s">
        <v>658</v>
      </c>
      <c r="I1755" s="2">
        <v>44297</v>
      </c>
      <c r="J1755" s="126" t="str">
        <f>VLOOKUP(I1755,Mapping!$H$2:$I$215,2,0)</f>
        <v>Pre</v>
      </c>
      <c r="K1755" s="127" t="str">
        <f>VLOOKUP(I1755,Mapping!$H$2:$J$215,3,0)</f>
        <v>Pre</v>
      </c>
      <c r="L1755" s="1">
        <v>0</v>
      </c>
      <c r="M1755" s="4" t="e">
        <v>#N/A</v>
      </c>
    </row>
    <row r="1756" spans="1:13" x14ac:dyDescent="0.35">
      <c r="A1756" s="5" t="s">
        <v>659</v>
      </c>
      <c r="B1756" s="5" t="s">
        <v>35</v>
      </c>
      <c r="C1756" s="5"/>
      <c r="D1756" s="5"/>
      <c r="E1756" s="5" t="s">
        <v>161</v>
      </c>
      <c r="F1756" s="8" t="str">
        <f>VLOOKUP(E1756,Mapping!$A$1:$C$71,3,0)</f>
        <v>Event Int Lb Event</v>
      </c>
      <c r="G1756" s="8" t="str">
        <f>VLOOKUP(E1756,Mapping!$A$2:$B$207,2,0)</f>
        <v>Event Int Lb Event</v>
      </c>
      <c r="H1756" s="1" t="s">
        <v>658</v>
      </c>
      <c r="I1756" s="2">
        <v>44298</v>
      </c>
      <c r="J1756" s="126" t="str">
        <f>VLOOKUP(I1756,Mapping!$H$2:$I$215,2,0)</f>
        <v>Pre</v>
      </c>
      <c r="K1756" s="127" t="str">
        <f>VLOOKUP(I1756,Mapping!$H$2:$J$215,3,0)</f>
        <v>Pre</v>
      </c>
      <c r="L1756" s="1">
        <v>0</v>
      </c>
      <c r="M1756" s="4" t="e">
        <v>#N/A</v>
      </c>
    </row>
    <row r="1757" spans="1:13" x14ac:dyDescent="0.35">
      <c r="A1757" s="5" t="s">
        <v>659</v>
      </c>
      <c r="B1757" s="5" t="s">
        <v>35</v>
      </c>
      <c r="C1757" s="5"/>
      <c r="D1757" s="5"/>
      <c r="E1757" s="5" t="s">
        <v>161</v>
      </c>
      <c r="F1757" s="8" t="str">
        <f>VLOOKUP(E1757,Mapping!$A$1:$C$71,3,0)</f>
        <v>Event Int Lb Event</v>
      </c>
      <c r="G1757" s="8" t="str">
        <f>VLOOKUP(E1757,Mapping!$A$2:$B$207,2,0)</f>
        <v>Event Int Lb Event</v>
      </c>
      <c r="H1757" s="1" t="s">
        <v>658</v>
      </c>
      <c r="I1757" s="2">
        <v>44299</v>
      </c>
      <c r="J1757" s="126" t="str">
        <f>VLOOKUP(I1757,Mapping!$H$2:$I$215,2,0)</f>
        <v>Pre</v>
      </c>
      <c r="K1757" s="127" t="str">
        <f>VLOOKUP(I1757,Mapping!$H$2:$J$215,3,0)</f>
        <v>Pre</v>
      </c>
      <c r="L1757" s="1">
        <v>0</v>
      </c>
      <c r="M1757" s="4" t="e">
        <v>#N/A</v>
      </c>
    </row>
    <row r="1758" spans="1:13" x14ac:dyDescent="0.35">
      <c r="A1758" s="5" t="s">
        <v>659</v>
      </c>
      <c r="B1758" s="5" t="s">
        <v>35</v>
      </c>
      <c r="C1758" s="5"/>
      <c r="D1758" s="5"/>
      <c r="E1758" s="5" t="s">
        <v>161</v>
      </c>
      <c r="F1758" s="8" t="str">
        <f>VLOOKUP(E1758,Mapping!$A$1:$C$71,3,0)</f>
        <v>Event Int Lb Event</v>
      </c>
      <c r="G1758" s="8" t="str">
        <f>VLOOKUP(E1758,Mapping!$A$2:$B$207,2,0)</f>
        <v>Event Int Lb Event</v>
      </c>
      <c r="H1758" s="1" t="s">
        <v>658</v>
      </c>
      <c r="I1758" s="2">
        <v>44300</v>
      </c>
      <c r="J1758" s="126" t="str">
        <f>VLOOKUP(I1758,Mapping!$H$2:$I$215,2,0)</f>
        <v>Pre</v>
      </c>
      <c r="K1758" s="127" t="str">
        <f>VLOOKUP(I1758,Mapping!$H$2:$J$215,3,0)</f>
        <v>Pre</v>
      </c>
      <c r="L1758" s="1">
        <v>2514.4431927999999</v>
      </c>
      <c r="M1758" s="4" t="e">
        <v>#N/A</v>
      </c>
    </row>
    <row r="1759" spans="1:13" x14ac:dyDescent="0.35">
      <c r="A1759" s="5" t="s">
        <v>659</v>
      </c>
      <c r="B1759" s="5" t="s">
        <v>35</v>
      </c>
      <c r="C1759" s="5"/>
      <c r="D1759" s="5"/>
      <c r="E1759" s="5" t="s">
        <v>161</v>
      </c>
      <c r="F1759" s="8" t="str">
        <f>VLOOKUP(E1759,Mapping!$A$1:$C$71,3,0)</f>
        <v>Event Int Lb Event</v>
      </c>
      <c r="G1759" s="8" t="str">
        <f>VLOOKUP(E1759,Mapping!$A$2:$B$207,2,0)</f>
        <v>Event Int Lb Event</v>
      </c>
      <c r="H1759" s="1" t="s">
        <v>658</v>
      </c>
      <c r="I1759" s="2">
        <v>44301</v>
      </c>
      <c r="J1759" s="126" t="str">
        <f>VLOOKUP(I1759,Mapping!$H$2:$I$215,2,0)</f>
        <v>Pre</v>
      </c>
      <c r="K1759" s="127" t="str">
        <f>VLOOKUP(I1759,Mapping!$H$2:$J$215,3,0)</f>
        <v>Pre</v>
      </c>
      <c r="L1759" s="1">
        <v>0</v>
      </c>
      <c r="M1759" s="4" t="e">
        <v>#N/A</v>
      </c>
    </row>
    <row r="1760" spans="1:13" x14ac:dyDescent="0.35">
      <c r="A1760" s="5" t="s">
        <v>659</v>
      </c>
      <c r="B1760" s="5" t="s">
        <v>35</v>
      </c>
      <c r="C1760" s="5"/>
      <c r="D1760" s="5"/>
      <c r="E1760" s="5" t="s">
        <v>161</v>
      </c>
      <c r="F1760" s="8" t="str">
        <f>VLOOKUP(E1760,Mapping!$A$1:$C$71,3,0)</f>
        <v>Event Int Lb Event</v>
      </c>
      <c r="G1760" s="8" t="str">
        <f>VLOOKUP(E1760,Mapping!$A$2:$B$207,2,0)</f>
        <v>Event Int Lb Event</v>
      </c>
      <c r="H1760" s="1" t="s">
        <v>658</v>
      </c>
      <c r="I1760" s="2">
        <v>44302</v>
      </c>
      <c r="J1760" s="126" t="str">
        <f>VLOOKUP(I1760,Mapping!$H$2:$I$215,2,0)</f>
        <v>Pre</v>
      </c>
      <c r="K1760" s="127" t="str">
        <f>VLOOKUP(I1760,Mapping!$H$2:$J$215,3,0)</f>
        <v>Pre</v>
      </c>
      <c r="L1760" s="1">
        <v>0</v>
      </c>
      <c r="M1760" s="4" t="e">
        <v>#N/A</v>
      </c>
    </row>
    <row r="1761" spans="1:13" x14ac:dyDescent="0.35">
      <c r="A1761" s="5" t="s">
        <v>659</v>
      </c>
      <c r="B1761" s="5" t="s">
        <v>35</v>
      </c>
      <c r="C1761" s="5"/>
      <c r="D1761" s="5"/>
      <c r="E1761" s="5" t="s">
        <v>161</v>
      </c>
      <c r="F1761" s="8" t="str">
        <f>VLOOKUP(E1761,Mapping!$A$1:$C$71,3,0)</f>
        <v>Event Int Lb Event</v>
      </c>
      <c r="G1761" s="8" t="str">
        <f>VLOOKUP(E1761,Mapping!$A$2:$B$207,2,0)</f>
        <v>Event Int Lb Event</v>
      </c>
      <c r="H1761" s="1" t="s">
        <v>658</v>
      </c>
      <c r="I1761" s="2">
        <v>44303</v>
      </c>
      <c r="J1761" s="126" t="str">
        <f>VLOOKUP(I1761,Mapping!$H$2:$I$215,2,0)</f>
        <v>Pre</v>
      </c>
      <c r="K1761" s="127" t="str">
        <f>VLOOKUP(I1761,Mapping!$H$2:$J$215,3,0)</f>
        <v>Pre</v>
      </c>
      <c r="L1761" s="1">
        <v>2514.4431927999999</v>
      </c>
      <c r="M1761" s="4" t="e">
        <v>#N/A</v>
      </c>
    </row>
    <row r="1762" spans="1:13" x14ac:dyDescent="0.35">
      <c r="A1762" s="5" t="s">
        <v>659</v>
      </c>
      <c r="B1762" s="5" t="s">
        <v>35</v>
      </c>
      <c r="C1762" s="5"/>
      <c r="D1762" s="5"/>
      <c r="E1762" s="5" t="s">
        <v>161</v>
      </c>
      <c r="F1762" s="8" t="str">
        <f>VLOOKUP(E1762,Mapping!$A$1:$C$71,3,0)</f>
        <v>Event Int Lb Event</v>
      </c>
      <c r="G1762" s="8" t="str">
        <f>VLOOKUP(E1762,Mapping!$A$2:$B$207,2,0)</f>
        <v>Event Int Lb Event</v>
      </c>
      <c r="H1762" s="1" t="s">
        <v>658</v>
      </c>
      <c r="I1762" s="2">
        <v>44304</v>
      </c>
      <c r="J1762" s="126" t="str">
        <f>VLOOKUP(I1762,Mapping!$H$2:$I$215,2,0)</f>
        <v>Pre</v>
      </c>
      <c r="K1762" s="127" t="str">
        <f>VLOOKUP(I1762,Mapping!$H$2:$J$215,3,0)</f>
        <v>Pre</v>
      </c>
      <c r="L1762" s="1">
        <v>0</v>
      </c>
      <c r="M1762" s="4" t="e">
        <v>#N/A</v>
      </c>
    </row>
    <row r="1763" spans="1:13" x14ac:dyDescent="0.35">
      <c r="A1763" s="5" t="s">
        <v>659</v>
      </c>
      <c r="B1763" s="5" t="s">
        <v>35</v>
      </c>
      <c r="C1763" s="5"/>
      <c r="D1763" s="5"/>
      <c r="E1763" s="5" t="s">
        <v>161</v>
      </c>
      <c r="F1763" s="8" t="str">
        <f>VLOOKUP(E1763,Mapping!$A$1:$C$71,3,0)</f>
        <v>Event Int Lb Event</v>
      </c>
      <c r="G1763" s="8" t="str">
        <f>VLOOKUP(E1763,Mapping!$A$2:$B$207,2,0)</f>
        <v>Event Int Lb Event</v>
      </c>
      <c r="H1763" s="1" t="s">
        <v>658</v>
      </c>
      <c r="I1763" s="2">
        <v>44305</v>
      </c>
      <c r="J1763" s="126" t="str">
        <f>VLOOKUP(I1763,Mapping!$H$2:$I$215,2,0)</f>
        <v>Pre</v>
      </c>
      <c r="K1763" s="127" t="str">
        <f>VLOOKUP(I1763,Mapping!$H$2:$J$215,3,0)</f>
        <v>Pre</v>
      </c>
      <c r="L1763" s="1">
        <v>0</v>
      </c>
      <c r="M1763" s="4" t="e">
        <v>#N/A</v>
      </c>
    </row>
    <row r="1764" spans="1:13" x14ac:dyDescent="0.35">
      <c r="A1764" s="5" t="s">
        <v>659</v>
      </c>
      <c r="B1764" s="5" t="s">
        <v>35</v>
      </c>
      <c r="C1764" s="5"/>
      <c r="D1764" s="5"/>
      <c r="E1764" s="5" t="s">
        <v>161</v>
      </c>
      <c r="F1764" s="8" t="str">
        <f>VLOOKUP(E1764,Mapping!$A$1:$C$71,3,0)</f>
        <v>Event Int Lb Event</v>
      </c>
      <c r="G1764" s="8" t="str">
        <f>VLOOKUP(E1764,Mapping!$A$2:$B$207,2,0)</f>
        <v>Event Int Lb Event</v>
      </c>
      <c r="H1764" s="1" t="s">
        <v>658</v>
      </c>
      <c r="I1764" s="2">
        <v>44306</v>
      </c>
      <c r="J1764" s="126" t="str">
        <f>VLOOKUP(I1764,Mapping!$H$2:$I$215,2,0)</f>
        <v>Pre</v>
      </c>
      <c r="K1764" s="127" t="str">
        <f>VLOOKUP(I1764,Mapping!$H$2:$J$215,3,0)</f>
        <v>Pre</v>
      </c>
      <c r="L1764" s="1">
        <v>0</v>
      </c>
      <c r="M1764" s="4" t="e">
        <v>#N/A</v>
      </c>
    </row>
    <row r="1765" spans="1:13" x14ac:dyDescent="0.35">
      <c r="A1765" s="5" t="s">
        <v>659</v>
      </c>
      <c r="B1765" s="5" t="s">
        <v>35</v>
      </c>
      <c r="C1765" s="5"/>
      <c r="D1765" s="5"/>
      <c r="E1765" s="5" t="s">
        <v>161</v>
      </c>
      <c r="F1765" s="8" t="str">
        <f>VLOOKUP(E1765,Mapping!$A$1:$C$71,3,0)</f>
        <v>Event Int Lb Event</v>
      </c>
      <c r="G1765" s="8" t="str">
        <f>VLOOKUP(E1765,Mapping!$A$2:$B$207,2,0)</f>
        <v>Event Int Lb Event</v>
      </c>
      <c r="H1765" s="1" t="s">
        <v>658</v>
      </c>
      <c r="I1765" s="2">
        <v>44307</v>
      </c>
      <c r="J1765" s="126" t="str">
        <f>VLOOKUP(I1765,Mapping!$H$2:$I$215,2,0)</f>
        <v>Pre</v>
      </c>
      <c r="K1765" s="127" t="str">
        <f>VLOOKUP(I1765,Mapping!$H$2:$J$215,3,0)</f>
        <v>Pre</v>
      </c>
      <c r="L1765" s="1">
        <v>2514.4431927999999</v>
      </c>
      <c r="M1765" s="4" t="e">
        <v>#N/A</v>
      </c>
    </row>
    <row r="1766" spans="1:13" x14ac:dyDescent="0.35">
      <c r="A1766" s="5" t="s">
        <v>659</v>
      </c>
      <c r="B1766" s="5" t="s">
        <v>35</v>
      </c>
      <c r="C1766" s="5"/>
      <c r="D1766" s="5"/>
      <c r="E1766" s="5" t="s">
        <v>161</v>
      </c>
      <c r="F1766" s="8" t="str">
        <f>VLOOKUP(E1766,Mapping!$A$1:$C$71,3,0)</f>
        <v>Event Int Lb Event</v>
      </c>
      <c r="G1766" s="8" t="str">
        <f>VLOOKUP(E1766,Mapping!$A$2:$B$207,2,0)</f>
        <v>Event Int Lb Event</v>
      </c>
      <c r="H1766" s="1" t="s">
        <v>658</v>
      </c>
      <c r="I1766" s="2">
        <v>44308</v>
      </c>
      <c r="J1766" s="126" t="str">
        <f>VLOOKUP(I1766,Mapping!$H$2:$I$215,2,0)</f>
        <v>Pre</v>
      </c>
      <c r="K1766" s="127" t="str">
        <f>VLOOKUP(I1766,Mapping!$H$2:$J$215,3,0)</f>
        <v>Pre</v>
      </c>
      <c r="L1766" s="1">
        <v>0</v>
      </c>
      <c r="M1766" s="4" t="e">
        <v>#N/A</v>
      </c>
    </row>
    <row r="1767" spans="1:13" x14ac:dyDescent="0.35">
      <c r="A1767" s="5" t="s">
        <v>659</v>
      </c>
      <c r="B1767" s="5" t="s">
        <v>35</v>
      </c>
      <c r="C1767" s="5"/>
      <c r="D1767" s="5"/>
      <c r="E1767" s="5" t="s">
        <v>161</v>
      </c>
      <c r="F1767" s="8" t="str">
        <f>VLOOKUP(E1767,Mapping!$A$1:$C$71,3,0)</f>
        <v>Event Int Lb Event</v>
      </c>
      <c r="G1767" s="8" t="str">
        <f>VLOOKUP(E1767,Mapping!$A$2:$B$207,2,0)</f>
        <v>Event Int Lb Event</v>
      </c>
      <c r="H1767" s="1" t="s">
        <v>658</v>
      </c>
      <c r="I1767" s="2">
        <v>44309</v>
      </c>
      <c r="J1767" s="126" t="str">
        <f>VLOOKUP(I1767,Mapping!$H$2:$I$215,2,0)</f>
        <v>Pre</v>
      </c>
      <c r="K1767" s="127" t="str">
        <f>VLOOKUP(I1767,Mapping!$H$2:$J$215,3,0)</f>
        <v>Pre</v>
      </c>
      <c r="L1767" s="1">
        <v>0</v>
      </c>
      <c r="M1767" s="4" t="e">
        <v>#N/A</v>
      </c>
    </row>
    <row r="1768" spans="1:13" x14ac:dyDescent="0.35">
      <c r="A1768" s="5" t="s">
        <v>659</v>
      </c>
      <c r="B1768" s="5" t="s">
        <v>35</v>
      </c>
      <c r="C1768" s="5"/>
      <c r="D1768" s="5"/>
      <c r="E1768" s="5" t="s">
        <v>161</v>
      </c>
      <c r="F1768" s="8" t="str">
        <f>VLOOKUP(E1768,Mapping!$A$1:$C$71,3,0)</f>
        <v>Event Int Lb Event</v>
      </c>
      <c r="G1768" s="8" t="str">
        <f>VLOOKUP(E1768,Mapping!$A$2:$B$207,2,0)</f>
        <v>Event Int Lb Event</v>
      </c>
      <c r="H1768" s="1" t="s">
        <v>658</v>
      </c>
      <c r="I1768" s="2">
        <v>44310</v>
      </c>
      <c r="J1768" s="126" t="str">
        <f>VLOOKUP(I1768,Mapping!$H$2:$I$215,2,0)</f>
        <v>Pre</v>
      </c>
      <c r="K1768" s="127" t="str">
        <f>VLOOKUP(I1768,Mapping!$H$2:$J$215,3,0)</f>
        <v>Pre</v>
      </c>
      <c r="L1768" s="1">
        <v>2514.4431927999999</v>
      </c>
      <c r="M1768" s="4" t="e">
        <v>#N/A</v>
      </c>
    </row>
    <row r="1769" spans="1:13" x14ac:dyDescent="0.35">
      <c r="A1769" s="5" t="s">
        <v>659</v>
      </c>
      <c r="B1769" s="5" t="s">
        <v>35</v>
      </c>
      <c r="C1769" s="5"/>
      <c r="D1769" s="5"/>
      <c r="E1769" s="5" t="s">
        <v>161</v>
      </c>
      <c r="F1769" s="8" t="str">
        <f>VLOOKUP(E1769,Mapping!$A$1:$C$71,3,0)</f>
        <v>Event Int Lb Event</v>
      </c>
      <c r="G1769" s="8" t="str">
        <f>VLOOKUP(E1769,Mapping!$A$2:$B$207,2,0)</f>
        <v>Event Int Lb Event</v>
      </c>
      <c r="H1769" s="1" t="s">
        <v>658</v>
      </c>
      <c r="I1769" s="2">
        <v>44311</v>
      </c>
      <c r="J1769" s="126" t="str">
        <f>VLOOKUP(I1769,Mapping!$H$2:$I$215,2,0)</f>
        <v>Pre</v>
      </c>
      <c r="K1769" s="127" t="str">
        <f>VLOOKUP(I1769,Mapping!$H$2:$J$215,3,0)</f>
        <v>Pre</v>
      </c>
      <c r="L1769" s="1">
        <v>0</v>
      </c>
      <c r="M1769" s="4" t="e">
        <v>#N/A</v>
      </c>
    </row>
    <row r="1770" spans="1:13" x14ac:dyDescent="0.35">
      <c r="A1770" s="5" t="s">
        <v>659</v>
      </c>
      <c r="B1770" s="5" t="s">
        <v>35</v>
      </c>
      <c r="C1770" s="5"/>
      <c r="D1770" s="5"/>
      <c r="E1770" s="5" t="s">
        <v>161</v>
      </c>
      <c r="F1770" s="8" t="str">
        <f>VLOOKUP(E1770,Mapping!$A$1:$C$71,3,0)</f>
        <v>Event Int Lb Event</v>
      </c>
      <c r="G1770" s="8" t="str">
        <f>VLOOKUP(E1770,Mapping!$A$2:$B$207,2,0)</f>
        <v>Event Int Lb Event</v>
      </c>
      <c r="H1770" s="1" t="s">
        <v>658</v>
      </c>
      <c r="I1770" s="2">
        <v>44312</v>
      </c>
      <c r="J1770" s="126" t="str">
        <f>VLOOKUP(I1770,Mapping!$H$2:$I$215,2,0)</f>
        <v>Pre</v>
      </c>
      <c r="K1770" s="127" t="str">
        <f>VLOOKUP(I1770,Mapping!$H$2:$J$215,3,0)</f>
        <v>Pre</v>
      </c>
      <c r="L1770" s="1">
        <v>0</v>
      </c>
      <c r="M1770" s="4" t="e">
        <v>#N/A</v>
      </c>
    </row>
    <row r="1771" spans="1:13" x14ac:dyDescent="0.35">
      <c r="A1771" s="5" t="s">
        <v>659</v>
      </c>
      <c r="B1771" s="5" t="s">
        <v>35</v>
      </c>
      <c r="C1771" s="5"/>
      <c r="D1771" s="5"/>
      <c r="E1771" s="5" t="s">
        <v>161</v>
      </c>
      <c r="F1771" s="8" t="str">
        <f>VLOOKUP(E1771,Mapping!$A$1:$C$71,3,0)</f>
        <v>Event Int Lb Event</v>
      </c>
      <c r="G1771" s="8" t="str">
        <f>VLOOKUP(E1771,Mapping!$A$2:$B$207,2,0)</f>
        <v>Event Int Lb Event</v>
      </c>
      <c r="H1771" s="1" t="s">
        <v>658</v>
      </c>
      <c r="I1771" s="2">
        <v>44313</v>
      </c>
      <c r="J1771" s="126" t="str">
        <f>VLOOKUP(I1771,Mapping!$H$2:$I$215,2,0)</f>
        <v>Post</v>
      </c>
      <c r="K1771" s="127" t="str">
        <f>VLOOKUP(I1771,Mapping!$H$2:$J$215,3,0)</f>
        <v>Post</v>
      </c>
      <c r="L1771" s="1">
        <v>0</v>
      </c>
      <c r="M1771" s="4" t="e">
        <v>#N/A</v>
      </c>
    </row>
    <row r="1772" spans="1:13" x14ac:dyDescent="0.35">
      <c r="A1772" s="5" t="s">
        <v>659</v>
      </c>
      <c r="B1772" s="5" t="s">
        <v>35</v>
      </c>
      <c r="C1772" s="5"/>
      <c r="D1772" s="5"/>
      <c r="E1772" s="5" t="s">
        <v>161</v>
      </c>
      <c r="F1772" s="8" t="str">
        <f>VLOOKUP(E1772,Mapping!$A$1:$C$71,3,0)</f>
        <v>Event Int Lb Event</v>
      </c>
      <c r="G1772" s="8" t="str">
        <f>VLOOKUP(E1772,Mapping!$A$2:$B$207,2,0)</f>
        <v>Event Int Lb Event</v>
      </c>
      <c r="H1772" s="1" t="s">
        <v>658</v>
      </c>
      <c r="I1772" s="2">
        <v>44314</v>
      </c>
      <c r="J1772" s="126" t="str">
        <f>VLOOKUP(I1772,Mapping!$H$2:$I$215,2,0)</f>
        <v>Post</v>
      </c>
      <c r="K1772" s="127" t="str">
        <f>VLOOKUP(I1772,Mapping!$H$2:$J$215,3,0)</f>
        <v>Post</v>
      </c>
      <c r="L1772" s="1">
        <v>2514.4431927999999</v>
      </c>
      <c r="M1772" s="4" t="e">
        <v>#N/A</v>
      </c>
    </row>
    <row r="1773" spans="1:13" x14ac:dyDescent="0.35">
      <c r="A1773" s="5" t="s">
        <v>659</v>
      </c>
      <c r="B1773" s="5" t="s">
        <v>35</v>
      </c>
      <c r="C1773" s="5"/>
      <c r="D1773" s="5"/>
      <c r="E1773" s="5" t="s">
        <v>161</v>
      </c>
      <c r="F1773" s="8" t="str">
        <f>VLOOKUP(E1773,Mapping!$A$1:$C$71,3,0)</f>
        <v>Event Int Lb Event</v>
      </c>
      <c r="G1773" s="8" t="str">
        <f>VLOOKUP(E1773,Mapping!$A$2:$B$207,2,0)</f>
        <v>Event Int Lb Event</v>
      </c>
      <c r="H1773" s="1" t="s">
        <v>658</v>
      </c>
      <c r="I1773" s="2">
        <v>44315</v>
      </c>
      <c r="J1773" s="126" t="str">
        <f>VLOOKUP(I1773,Mapping!$H$2:$I$215,2,0)</f>
        <v>Post</v>
      </c>
      <c r="K1773" s="127" t="str">
        <f>VLOOKUP(I1773,Mapping!$H$2:$J$215,3,0)</f>
        <v>Post</v>
      </c>
      <c r="L1773" s="1">
        <v>0</v>
      </c>
      <c r="M1773" s="4" t="e">
        <v>#N/A</v>
      </c>
    </row>
    <row r="1774" spans="1:13" x14ac:dyDescent="0.35">
      <c r="A1774" s="5" t="s">
        <v>659</v>
      </c>
      <c r="B1774" s="5" t="s">
        <v>35</v>
      </c>
      <c r="C1774" s="5"/>
      <c r="D1774" s="5"/>
      <c r="E1774" s="5" t="s">
        <v>161</v>
      </c>
      <c r="F1774" s="8" t="str">
        <f>VLOOKUP(E1774,Mapping!$A$1:$C$71,3,0)</f>
        <v>Event Int Lb Event</v>
      </c>
      <c r="G1774" s="8" t="str">
        <f>VLOOKUP(E1774,Mapping!$A$2:$B$207,2,0)</f>
        <v>Event Int Lb Event</v>
      </c>
      <c r="H1774" s="1" t="s">
        <v>658</v>
      </c>
      <c r="I1774" s="2">
        <v>44316</v>
      </c>
      <c r="J1774" s="126" t="str">
        <f>VLOOKUP(I1774,Mapping!$H$2:$I$215,2,0)</f>
        <v>Post</v>
      </c>
      <c r="K1774" s="127" t="str">
        <f>VLOOKUP(I1774,Mapping!$H$2:$J$215,3,0)</f>
        <v>Post</v>
      </c>
      <c r="L1774" s="1">
        <v>0</v>
      </c>
      <c r="M1774" s="4" t="e">
        <v>#N/A</v>
      </c>
    </row>
    <row r="1775" spans="1:13" x14ac:dyDescent="0.35">
      <c r="A1775" s="5" t="s">
        <v>659</v>
      </c>
      <c r="B1775" s="5" t="s">
        <v>35</v>
      </c>
      <c r="C1775" s="5"/>
      <c r="D1775" s="5"/>
      <c r="E1775" s="5" t="s">
        <v>161</v>
      </c>
      <c r="F1775" s="8" t="str">
        <f>VLOOKUP(E1775,Mapping!$A$1:$C$71,3,0)</f>
        <v>Event Int Lb Event</v>
      </c>
      <c r="G1775" s="8" t="str">
        <f>VLOOKUP(E1775,Mapping!$A$2:$B$207,2,0)</f>
        <v>Event Int Lb Event</v>
      </c>
      <c r="H1775" s="1" t="s">
        <v>658</v>
      </c>
      <c r="I1775" s="2">
        <v>44317</v>
      </c>
      <c r="J1775" s="126" t="str">
        <f>VLOOKUP(I1775,Mapping!$H$2:$I$215,2,0)</f>
        <v>Post</v>
      </c>
      <c r="K1775" s="127" t="str">
        <f>VLOOKUP(I1775,Mapping!$H$2:$J$215,3,0)</f>
        <v>Post</v>
      </c>
      <c r="L1775" s="1">
        <v>2514.4431927999999</v>
      </c>
      <c r="M1775" s="4" t="e">
        <v>#N/A</v>
      </c>
    </row>
    <row r="1776" spans="1:13" x14ac:dyDescent="0.35">
      <c r="A1776" s="5" t="s">
        <v>659</v>
      </c>
      <c r="B1776" s="5" t="s">
        <v>35</v>
      </c>
      <c r="C1776" s="5"/>
      <c r="D1776" s="5"/>
      <c r="E1776" s="5" t="s">
        <v>161</v>
      </c>
      <c r="F1776" s="8" t="str">
        <f>VLOOKUP(E1776,Mapping!$A$1:$C$71,3,0)</f>
        <v>Event Int Lb Event</v>
      </c>
      <c r="G1776" s="8" t="str">
        <f>VLOOKUP(E1776,Mapping!$A$2:$B$207,2,0)</f>
        <v>Event Int Lb Event</v>
      </c>
      <c r="H1776" s="1" t="s">
        <v>658</v>
      </c>
      <c r="I1776" s="2">
        <v>44318</v>
      </c>
      <c r="J1776" s="126" t="str">
        <f>VLOOKUP(I1776,Mapping!$H$2:$I$215,2,0)</f>
        <v>Post</v>
      </c>
      <c r="K1776" s="127" t="str">
        <f>VLOOKUP(I1776,Mapping!$H$2:$J$215,3,0)</f>
        <v>Post</v>
      </c>
      <c r="L1776" s="1">
        <v>0</v>
      </c>
      <c r="M1776" s="4" t="e">
        <v>#N/A</v>
      </c>
    </row>
    <row r="1777" spans="1:13" x14ac:dyDescent="0.35">
      <c r="A1777" s="5" t="s">
        <v>659</v>
      </c>
      <c r="B1777" s="5" t="s">
        <v>35</v>
      </c>
      <c r="C1777" s="5"/>
      <c r="D1777" s="5"/>
      <c r="E1777" s="5" t="s">
        <v>161</v>
      </c>
      <c r="F1777" s="8" t="str">
        <f>VLOOKUP(E1777,Mapping!$A$1:$C$71,3,0)</f>
        <v>Event Int Lb Event</v>
      </c>
      <c r="G1777" s="8" t="str">
        <f>VLOOKUP(E1777,Mapping!$A$2:$B$207,2,0)</f>
        <v>Event Int Lb Event</v>
      </c>
      <c r="H1777" s="1" t="s">
        <v>658</v>
      </c>
      <c r="I1777" s="2">
        <v>44319</v>
      </c>
      <c r="J1777" s="126" t="str">
        <f>VLOOKUP(I1777,Mapping!$H$2:$I$215,2,0)</f>
        <v>Post</v>
      </c>
      <c r="K1777" s="127" t="str">
        <f>VLOOKUP(I1777,Mapping!$H$2:$J$215,3,0)</f>
        <v>Post</v>
      </c>
      <c r="L1777" s="1">
        <v>0</v>
      </c>
      <c r="M1777" s="4" t="e">
        <v>#N/A</v>
      </c>
    </row>
    <row r="1778" spans="1:13" x14ac:dyDescent="0.35">
      <c r="A1778" s="5" t="s">
        <v>659</v>
      </c>
      <c r="B1778" s="5" t="s">
        <v>35</v>
      </c>
      <c r="C1778" s="5"/>
      <c r="D1778" s="5"/>
      <c r="E1778" s="5" t="s">
        <v>161</v>
      </c>
      <c r="F1778" s="8" t="str">
        <f>VLOOKUP(E1778,Mapping!$A$1:$C$71,3,0)</f>
        <v>Event Int Lb Event</v>
      </c>
      <c r="G1778" s="8" t="str">
        <f>VLOOKUP(E1778,Mapping!$A$2:$B$207,2,0)</f>
        <v>Event Int Lb Event</v>
      </c>
      <c r="H1778" s="1" t="s">
        <v>658</v>
      </c>
      <c r="I1778" s="2">
        <v>44320</v>
      </c>
      <c r="J1778" s="126" t="str">
        <f>VLOOKUP(I1778,Mapping!$H$2:$I$215,2,0)</f>
        <v>Post</v>
      </c>
      <c r="K1778" s="127" t="str">
        <f>VLOOKUP(I1778,Mapping!$H$2:$J$215,3,0)</f>
        <v>Post</v>
      </c>
      <c r="L1778" s="1">
        <v>0</v>
      </c>
      <c r="M1778" s="4" t="e">
        <v>#N/A</v>
      </c>
    </row>
    <row r="1779" spans="1:13" x14ac:dyDescent="0.35">
      <c r="A1779" s="5" t="s">
        <v>659</v>
      </c>
      <c r="B1779" s="5" t="s">
        <v>35</v>
      </c>
      <c r="C1779" s="5"/>
      <c r="D1779" s="5"/>
      <c r="E1779" s="5" t="s">
        <v>161</v>
      </c>
      <c r="F1779" s="8" t="str">
        <f>VLOOKUP(E1779,Mapping!$A$1:$C$71,3,0)</f>
        <v>Event Int Lb Event</v>
      </c>
      <c r="G1779" s="8" t="str">
        <f>VLOOKUP(E1779,Mapping!$A$2:$B$207,2,0)</f>
        <v>Event Int Lb Event</v>
      </c>
      <c r="H1779" s="1" t="s">
        <v>658</v>
      </c>
      <c r="I1779" s="2">
        <v>44321</v>
      </c>
      <c r="J1779" s="126" t="str">
        <f>VLOOKUP(I1779,Mapping!$H$2:$I$215,2,0)</f>
        <v>Post</v>
      </c>
      <c r="K1779" s="127" t="str">
        <f>VLOOKUP(I1779,Mapping!$H$2:$J$215,3,0)</f>
        <v>Post</v>
      </c>
      <c r="L1779" s="1">
        <v>2514.4431927999999</v>
      </c>
      <c r="M1779" s="4" t="e">
        <v>#N/A</v>
      </c>
    </row>
    <row r="1780" spans="1:13" x14ac:dyDescent="0.35">
      <c r="A1780" s="5" t="s">
        <v>659</v>
      </c>
      <c r="B1780" s="5" t="s">
        <v>35</v>
      </c>
      <c r="C1780" s="5"/>
      <c r="D1780" s="5"/>
      <c r="E1780" s="5" t="s">
        <v>161</v>
      </c>
      <c r="F1780" s="8" t="str">
        <f>VLOOKUP(E1780,Mapping!$A$1:$C$71,3,0)</f>
        <v>Event Int Lb Event</v>
      </c>
      <c r="G1780" s="8" t="str">
        <f>VLOOKUP(E1780,Mapping!$A$2:$B$207,2,0)</f>
        <v>Event Int Lb Event</v>
      </c>
      <c r="H1780" s="1" t="s">
        <v>658</v>
      </c>
      <c r="I1780" s="2">
        <v>44322</v>
      </c>
      <c r="J1780" s="126" t="str">
        <f>VLOOKUP(I1780,Mapping!$H$2:$I$215,2,0)</f>
        <v>Post</v>
      </c>
      <c r="K1780" s="127" t="str">
        <f>VLOOKUP(I1780,Mapping!$H$2:$J$215,3,0)</f>
        <v>Post</v>
      </c>
      <c r="L1780" s="1">
        <v>0</v>
      </c>
      <c r="M1780" s="4" t="e">
        <v>#N/A</v>
      </c>
    </row>
    <row r="1781" spans="1:13" x14ac:dyDescent="0.35">
      <c r="A1781" s="5" t="s">
        <v>659</v>
      </c>
      <c r="B1781" s="5" t="s">
        <v>35</v>
      </c>
      <c r="C1781" s="5"/>
      <c r="D1781" s="5"/>
      <c r="E1781" s="5" t="s">
        <v>161</v>
      </c>
      <c r="F1781" s="8" t="str">
        <f>VLOOKUP(E1781,Mapping!$A$1:$C$71,3,0)</f>
        <v>Event Int Lb Event</v>
      </c>
      <c r="G1781" s="8" t="str">
        <f>VLOOKUP(E1781,Mapping!$A$2:$B$207,2,0)</f>
        <v>Event Int Lb Event</v>
      </c>
      <c r="H1781" s="1" t="s">
        <v>658</v>
      </c>
      <c r="I1781" s="2">
        <v>44323</v>
      </c>
      <c r="J1781" s="126" t="str">
        <f>VLOOKUP(I1781,Mapping!$H$2:$I$215,2,0)</f>
        <v>Post</v>
      </c>
      <c r="K1781" s="127" t="str">
        <f>VLOOKUP(I1781,Mapping!$H$2:$J$215,3,0)</f>
        <v>Post</v>
      </c>
      <c r="L1781" s="1">
        <v>0</v>
      </c>
      <c r="M1781" s="4" t="e">
        <v>#N/A</v>
      </c>
    </row>
    <row r="1782" spans="1:13" x14ac:dyDescent="0.35">
      <c r="A1782" s="5" t="s">
        <v>659</v>
      </c>
      <c r="B1782" s="5" t="s">
        <v>35</v>
      </c>
      <c r="C1782" s="5"/>
      <c r="D1782" s="5"/>
      <c r="E1782" s="5" t="s">
        <v>161</v>
      </c>
      <c r="F1782" s="8" t="str">
        <f>VLOOKUP(E1782,Mapping!$A$1:$C$71,3,0)</f>
        <v>Event Int Lb Event</v>
      </c>
      <c r="G1782" s="8" t="str">
        <f>VLOOKUP(E1782,Mapping!$A$2:$B$207,2,0)</f>
        <v>Event Int Lb Event</v>
      </c>
      <c r="H1782" s="1" t="s">
        <v>658</v>
      </c>
      <c r="I1782" s="2">
        <v>44324</v>
      </c>
      <c r="J1782" s="126" t="str">
        <f>VLOOKUP(I1782,Mapping!$H$2:$I$215,2,0)</f>
        <v>Post</v>
      </c>
      <c r="K1782" s="127" t="str">
        <f>VLOOKUP(I1782,Mapping!$H$2:$J$215,3,0)</f>
        <v>Post</v>
      </c>
      <c r="L1782" s="1">
        <v>2514.4431927999999</v>
      </c>
      <c r="M1782" s="4" t="e">
        <v>#N/A</v>
      </c>
    </row>
    <row r="1783" spans="1:13" x14ac:dyDescent="0.35">
      <c r="A1783" s="5" t="s">
        <v>659</v>
      </c>
      <c r="B1783" s="5" t="s">
        <v>35</v>
      </c>
      <c r="C1783" s="5"/>
      <c r="D1783" s="5"/>
      <c r="E1783" s="5" t="s">
        <v>161</v>
      </c>
      <c r="F1783" s="8" t="str">
        <f>VLOOKUP(E1783,Mapping!$A$1:$C$71,3,0)</f>
        <v>Event Int Lb Event</v>
      </c>
      <c r="G1783" s="8" t="str">
        <f>VLOOKUP(E1783,Mapping!$A$2:$B$207,2,0)</f>
        <v>Event Int Lb Event</v>
      </c>
      <c r="H1783" s="1" t="s">
        <v>658</v>
      </c>
      <c r="I1783" s="2">
        <v>44325</v>
      </c>
      <c r="J1783" s="126" t="str">
        <f>VLOOKUP(I1783,Mapping!$H$2:$I$215,2,0)</f>
        <v>Post</v>
      </c>
      <c r="K1783" s="127" t="str">
        <f>VLOOKUP(I1783,Mapping!$H$2:$J$215,3,0)</f>
        <v>Post</v>
      </c>
      <c r="L1783" s="1">
        <v>0</v>
      </c>
      <c r="M1783" s="4" t="e">
        <v>#N/A</v>
      </c>
    </row>
    <row r="1784" spans="1:13" x14ac:dyDescent="0.35">
      <c r="A1784" s="5" t="s">
        <v>659</v>
      </c>
      <c r="B1784" s="5" t="s">
        <v>35</v>
      </c>
      <c r="C1784" s="5"/>
      <c r="D1784" s="5"/>
      <c r="E1784" s="5" t="s">
        <v>161</v>
      </c>
      <c r="F1784" s="8" t="str">
        <f>VLOOKUP(E1784,Mapping!$A$1:$C$71,3,0)</f>
        <v>Event Int Lb Event</v>
      </c>
      <c r="G1784" s="8" t="str">
        <f>VLOOKUP(E1784,Mapping!$A$2:$B$207,2,0)</f>
        <v>Event Int Lb Event</v>
      </c>
      <c r="H1784" s="1" t="s">
        <v>658</v>
      </c>
      <c r="I1784" s="2">
        <v>44326</v>
      </c>
      <c r="J1784" s="126" t="str">
        <f>VLOOKUP(I1784,Mapping!$H$2:$I$215,2,0)</f>
        <v>Post</v>
      </c>
      <c r="K1784" s="127" t="str">
        <f>VLOOKUP(I1784,Mapping!$H$2:$J$215,3,0)</f>
        <v>Post</v>
      </c>
      <c r="L1784" s="1">
        <v>0</v>
      </c>
      <c r="M1784" s="4" t="e">
        <v>#N/A</v>
      </c>
    </row>
    <row r="1785" spans="1:13" x14ac:dyDescent="0.35">
      <c r="A1785" s="5" t="s">
        <v>659</v>
      </c>
      <c r="B1785" s="5" t="s">
        <v>35</v>
      </c>
      <c r="C1785" s="5"/>
      <c r="D1785" s="5"/>
      <c r="E1785" s="5" t="s">
        <v>161</v>
      </c>
      <c r="F1785" s="8" t="str">
        <f>VLOOKUP(E1785,Mapping!$A$1:$C$71,3,0)</f>
        <v>Event Int Lb Event</v>
      </c>
      <c r="G1785" s="8" t="str">
        <f>VLOOKUP(E1785,Mapping!$A$2:$B$207,2,0)</f>
        <v>Event Int Lb Event</v>
      </c>
      <c r="H1785" s="1" t="s">
        <v>658</v>
      </c>
      <c r="I1785" s="2">
        <v>44327</v>
      </c>
      <c r="J1785" s="126" t="str">
        <f>VLOOKUP(I1785,Mapping!$H$2:$I$215,2,0)</f>
        <v>Post</v>
      </c>
      <c r="K1785" s="127" t="str">
        <f>VLOOKUP(I1785,Mapping!$H$2:$J$215,3,0)</f>
        <v>Post</v>
      </c>
      <c r="L1785" s="1">
        <v>0</v>
      </c>
      <c r="M1785" s="4" t="e">
        <v>#N/A</v>
      </c>
    </row>
    <row r="1786" spans="1:13" x14ac:dyDescent="0.35">
      <c r="A1786" s="5" t="s">
        <v>659</v>
      </c>
      <c r="B1786" s="5" t="s">
        <v>35</v>
      </c>
      <c r="C1786" s="5"/>
      <c r="D1786" s="5"/>
      <c r="E1786" s="5" t="s">
        <v>161</v>
      </c>
      <c r="F1786" s="8" t="str">
        <f>VLOOKUP(E1786,Mapping!$A$1:$C$71,3,0)</f>
        <v>Event Int Lb Event</v>
      </c>
      <c r="G1786" s="8" t="str">
        <f>VLOOKUP(E1786,Mapping!$A$2:$B$207,2,0)</f>
        <v>Event Int Lb Event</v>
      </c>
      <c r="H1786" s="1" t="s">
        <v>658</v>
      </c>
      <c r="I1786" s="2">
        <v>44328</v>
      </c>
      <c r="J1786" s="126" t="str">
        <f>VLOOKUP(I1786,Mapping!$H$2:$I$215,2,0)</f>
        <v>Post</v>
      </c>
      <c r="K1786" s="127" t="str">
        <f>VLOOKUP(I1786,Mapping!$H$2:$J$215,3,0)</f>
        <v>Post</v>
      </c>
      <c r="L1786" s="1">
        <v>2514.4431927999999</v>
      </c>
      <c r="M1786" s="4" t="e">
        <v>#N/A</v>
      </c>
    </row>
    <row r="1787" spans="1:13" x14ac:dyDescent="0.35">
      <c r="A1787" s="5" t="s">
        <v>659</v>
      </c>
      <c r="B1787" s="5" t="s">
        <v>35</v>
      </c>
      <c r="C1787" s="5"/>
      <c r="D1787" s="5"/>
      <c r="E1787" s="5" t="s">
        <v>161</v>
      </c>
      <c r="F1787" s="8" t="str">
        <f>VLOOKUP(E1787,Mapping!$A$1:$C$71,3,0)</f>
        <v>Event Int Lb Event</v>
      </c>
      <c r="G1787" s="8" t="str">
        <f>VLOOKUP(E1787,Mapping!$A$2:$B$207,2,0)</f>
        <v>Event Int Lb Event</v>
      </c>
      <c r="H1787" s="1" t="s">
        <v>658</v>
      </c>
      <c r="I1787" s="2">
        <v>44329</v>
      </c>
      <c r="J1787" s="126" t="str">
        <f>VLOOKUP(I1787,Mapping!$H$2:$I$215,2,0)</f>
        <v>Post</v>
      </c>
      <c r="K1787" s="127" t="str">
        <f>VLOOKUP(I1787,Mapping!$H$2:$J$215,3,0)</f>
        <v>Post</v>
      </c>
      <c r="L1787" s="1">
        <v>0</v>
      </c>
      <c r="M1787" s="4" t="e">
        <v>#N/A</v>
      </c>
    </row>
    <row r="1788" spans="1:13" x14ac:dyDescent="0.35">
      <c r="A1788" s="5" t="s">
        <v>659</v>
      </c>
      <c r="B1788" s="5" t="s">
        <v>35</v>
      </c>
      <c r="C1788" s="5"/>
      <c r="D1788" s="5"/>
      <c r="E1788" s="5" t="s">
        <v>161</v>
      </c>
      <c r="F1788" s="8" t="str">
        <f>VLOOKUP(E1788,Mapping!$A$1:$C$71,3,0)</f>
        <v>Event Int Lb Event</v>
      </c>
      <c r="G1788" s="8" t="str">
        <f>VLOOKUP(E1788,Mapping!$A$2:$B$207,2,0)</f>
        <v>Event Int Lb Event</v>
      </c>
      <c r="H1788" s="1" t="s">
        <v>658</v>
      </c>
      <c r="I1788" s="2">
        <v>44330</v>
      </c>
      <c r="J1788" s="126" t="str">
        <f>VLOOKUP(I1788,Mapping!$H$2:$I$215,2,0)</f>
        <v>Post</v>
      </c>
      <c r="K1788" s="127" t="str">
        <f>VLOOKUP(I1788,Mapping!$H$2:$J$215,3,0)</f>
        <v>Post</v>
      </c>
      <c r="L1788" s="1">
        <v>0</v>
      </c>
      <c r="M1788" s="4" t="e">
        <v>#N/A</v>
      </c>
    </row>
    <row r="1789" spans="1:13" x14ac:dyDescent="0.35">
      <c r="A1789" s="5" t="s">
        <v>659</v>
      </c>
      <c r="B1789" s="5" t="s">
        <v>35</v>
      </c>
      <c r="C1789" s="5"/>
      <c r="D1789" s="5"/>
      <c r="E1789" s="5" t="s">
        <v>161</v>
      </c>
      <c r="F1789" s="8" t="str">
        <f>VLOOKUP(E1789,Mapping!$A$1:$C$71,3,0)</f>
        <v>Event Int Lb Event</v>
      </c>
      <c r="G1789" s="8" t="str">
        <f>VLOOKUP(E1789,Mapping!$A$2:$B$207,2,0)</f>
        <v>Event Int Lb Event</v>
      </c>
      <c r="H1789" s="1" t="s">
        <v>658</v>
      </c>
      <c r="I1789" s="2">
        <v>44331</v>
      </c>
      <c r="J1789" s="126" t="str">
        <f>VLOOKUP(I1789,Mapping!$H$2:$I$215,2,0)</f>
        <v>Post</v>
      </c>
      <c r="K1789" s="127" t="str">
        <f>VLOOKUP(I1789,Mapping!$H$2:$J$215,3,0)</f>
        <v>Post</v>
      </c>
      <c r="L1789" s="1">
        <v>2514.4431927999999</v>
      </c>
      <c r="M1789" s="4" t="e">
        <v>#N/A</v>
      </c>
    </row>
    <row r="1790" spans="1:13" x14ac:dyDescent="0.35">
      <c r="A1790" s="5" t="s">
        <v>659</v>
      </c>
      <c r="B1790" s="5" t="s">
        <v>35</v>
      </c>
      <c r="C1790" s="5"/>
      <c r="D1790" s="5"/>
      <c r="E1790" s="5" t="s">
        <v>161</v>
      </c>
      <c r="F1790" s="8" t="str">
        <f>VLOOKUP(E1790,Mapping!$A$1:$C$71,3,0)</f>
        <v>Event Int Lb Event</v>
      </c>
      <c r="G1790" s="8" t="str">
        <f>VLOOKUP(E1790,Mapping!$A$2:$B$207,2,0)</f>
        <v>Event Int Lb Event</v>
      </c>
      <c r="H1790" s="1" t="s">
        <v>658</v>
      </c>
      <c r="I1790" s="2">
        <v>44332</v>
      </c>
      <c r="J1790" s="126" t="str">
        <f>VLOOKUP(I1790,Mapping!$H$2:$I$215,2,0)</f>
        <v>Post</v>
      </c>
      <c r="K1790" s="127" t="str">
        <f>VLOOKUP(I1790,Mapping!$H$2:$J$215,3,0)</f>
        <v>Post</v>
      </c>
      <c r="L1790" s="1">
        <v>0</v>
      </c>
      <c r="M1790" s="4" t="e">
        <v>#N/A</v>
      </c>
    </row>
    <row r="1791" spans="1:13" x14ac:dyDescent="0.35">
      <c r="A1791" s="5" t="s">
        <v>659</v>
      </c>
      <c r="B1791" s="5" t="s">
        <v>35</v>
      </c>
      <c r="C1791" s="5"/>
      <c r="D1791" s="5"/>
      <c r="E1791" s="5" t="s">
        <v>161</v>
      </c>
      <c r="F1791" s="8" t="str">
        <f>VLOOKUP(E1791,Mapping!$A$1:$C$71,3,0)</f>
        <v>Event Int Lb Event</v>
      </c>
      <c r="G1791" s="8" t="str">
        <f>VLOOKUP(E1791,Mapping!$A$2:$B$207,2,0)</f>
        <v>Event Int Lb Event</v>
      </c>
      <c r="H1791" s="1" t="s">
        <v>658</v>
      </c>
      <c r="I1791" s="2">
        <v>44333</v>
      </c>
      <c r="J1791" s="126" t="str">
        <f>VLOOKUP(I1791,Mapping!$H$2:$I$215,2,0)</f>
        <v>Post</v>
      </c>
      <c r="K1791" s="127" t="str">
        <f>VLOOKUP(I1791,Mapping!$H$2:$J$215,3,0)</f>
        <v>Post</v>
      </c>
      <c r="L1791" s="1">
        <v>0</v>
      </c>
      <c r="M1791" s="4" t="e">
        <v>#N/A</v>
      </c>
    </row>
    <row r="1792" spans="1:13" x14ac:dyDescent="0.35">
      <c r="A1792" s="5" t="s">
        <v>659</v>
      </c>
      <c r="B1792" s="5" t="s">
        <v>35</v>
      </c>
      <c r="C1792" s="5"/>
      <c r="D1792" s="5"/>
      <c r="E1792" s="5" t="s">
        <v>161</v>
      </c>
      <c r="F1792" s="8" t="str">
        <f>VLOOKUP(E1792,Mapping!$A$1:$C$71,3,0)</f>
        <v>Event Int Lb Event</v>
      </c>
      <c r="G1792" s="8" t="str">
        <f>VLOOKUP(E1792,Mapping!$A$2:$B$207,2,0)</f>
        <v>Event Int Lb Event</v>
      </c>
      <c r="H1792" s="1" t="s">
        <v>658</v>
      </c>
      <c r="I1792" s="2">
        <v>44334</v>
      </c>
      <c r="J1792" s="126" t="str">
        <f>VLOOKUP(I1792,Mapping!$H$2:$I$215,2,0)</f>
        <v>Post</v>
      </c>
      <c r="K1792" s="127" t="str">
        <f>VLOOKUP(I1792,Mapping!$H$2:$J$215,3,0)</f>
        <v>Post</v>
      </c>
      <c r="L1792" s="1">
        <v>0</v>
      </c>
      <c r="M1792" s="4" t="e">
        <v>#N/A</v>
      </c>
    </row>
    <row r="1793" spans="1:13" x14ac:dyDescent="0.35">
      <c r="A1793" s="5" t="s">
        <v>659</v>
      </c>
      <c r="B1793" s="5" t="s">
        <v>35</v>
      </c>
      <c r="C1793" s="5"/>
      <c r="D1793" s="5"/>
      <c r="E1793" s="5" t="s">
        <v>161</v>
      </c>
      <c r="F1793" s="8" t="str">
        <f>VLOOKUP(E1793,Mapping!$A$1:$C$71,3,0)</f>
        <v>Event Int Lb Event</v>
      </c>
      <c r="G1793" s="8" t="str">
        <f>VLOOKUP(E1793,Mapping!$A$2:$B$207,2,0)</f>
        <v>Event Int Lb Event</v>
      </c>
      <c r="H1793" s="1" t="s">
        <v>658</v>
      </c>
      <c r="I1793" s="2">
        <v>44335</v>
      </c>
      <c r="J1793" s="126" t="str">
        <f>VLOOKUP(I1793,Mapping!$H$2:$I$215,2,0)</f>
        <v>Post</v>
      </c>
      <c r="K1793" s="127" t="str">
        <f>VLOOKUP(I1793,Mapping!$H$2:$J$215,3,0)</f>
        <v>Post</v>
      </c>
      <c r="L1793" s="1">
        <v>2514.4431927999999</v>
      </c>
      <c r="M1793" s="4" t="e">
        <v>#N/A</v>
      </c>
    </row>
    <row r="1794" spans="1:13" x14ac:dyDescent="0.35">
      <c r="A1794" s="5" t="s">
        <v>659</v>
      </c>
      <c r="B1794" s="5" t="s">
        <v>35</v>
      </c>
      <c r="C1794" s="5"/>
      <c r="D1794" s="5"/>
      <c r="E1794" s="5" t="s">
        <v>161</v>
      </c>
      <c r="F1794" s="8" t="str">
        <f>VLOOKUP(E1794,Mapping!$A$1:$C$71,3,0)</f>
        <v>Event Int Lb Event</v>
      </c>
      <c r="G1794" s="8" t="str">
        <f>VLOOKUP(E1794,Mapping!$A$2:$B$207,2,0)</f>
        <v>Event Int Lb Event</v>
      </c>
      <c r="H1794" s="1" t="s">
        <v>658</v>
      </c>
      <c r="I1794" s="2">
        <v>44336</v>
      </c>
      <c r="J1794" s="126" t="str">
        <f>VLOOKUP(I1794,Mapping!$H$2:$I$215,2,0)</f>
        <v>Post</v>
      </c>
      <c r="K1794" s="127" t="str">
        <f>VLOOKUP(I1794,Mapping!$H$2:$J$215,3,0)</f>
        <v>Post</v>
      </c>
      <c r="L1794" s="1">
        <v>0</v>
      </c>
      <c r="M1794" s="4" t="e">
        <v>#N/A</v>
      </c>
    </row>
    <row r="1795" spans="1:13" x14ac:dyDescent="0.35">
      <c r="A1795" s="5" t="s">
        <v>659</v>
      </c>
      <c r="B1795" s="5" t="s">
        <v>35</v>
      </c>
      <c r="C1795" s="5"/>
      <c r="D1795" s="5"/>
      <c r="E1795" s="5" t="s">
        <v>161</v>
      </c>
      <c r="F1795" s="8" t="str">
        <f>VLOOKUP(E1795,Mapping!$A$1:$C$71,3,0)</f>
        <v>Event Int Lb Event</v>
      </c>
      <c r="G1795" s="8" t="str">
        <f>VLOOKUP(E1795,Mapping!$A$2:$B$207,2,0)</f>
        <v>Event Int Lb Event</v>
      </c>
      <c r="H1795" s="1" t="s">
        <v>658</v>
      </c>
      <c r="I1795" s="2">
        <v>44337</v>
      </c>
      <c r="J1795" s="126" t="str">
        <f>VLOOKUP(I1795,Mapping!$H$2:$I$215,2,0)</f>
        <v>Post</v>
      </c>
      <c r="K1795" s="127" t="str">
        <f>VLOOKUP(I1795,Mapping!$H$2:$J$215,3,0)</f>
        <v>Post</v>
      </c>
      <c r="L1795" s="1">
        <v>0</v>
      </c>
      <c r="M1795" s="4" t="e">
        <v>#N/A</v>
      </c>
    </row>
    <row r="1796" spans="1:13" x14ac:dyDescent="0.35">
      <c r="A1796" s="5" t="s">
        <v>659</v>
      </c>
      <c r="B1796" s="5" t="s">
        <v>35</v>
      </c>
      <c r="C1796" s="5"/>
      <c r="D1796" s="5"/>
      <c r="E1796" s="5" t="s">
        <v>161</v>
      </c>
      <c r="F1796" s="8" t="str">
        <f>VLOOKUP(E1796,Mapping!$A$1:$C$71,3,0)</f>
        <v>Event Int Lb Event</v>
      </c>
      <c r="G1796" s="8" t="str">
        <f>VLOOKUP(E1796,Mapping!$A$2:$B$207,2,0)</f>
        <v>Event Int Lb Event</v>
      </c>
      <c r="H1796" s="1" t="s">
        <v>658</v>
      </c>
      <c r="I1796" s="2">
        <v>44338</v>
      </c>
      <c r="J1796" s="126" t="str">
        <f>VLOOKUP(I1796,Mapping!$H$2:$I$215,2,0)</f>
        <v>Post</v>
      </c>
      <c r="K1796" s="127" t="str">
        <f>VLOOKUP(I1796,Mapping!$H$2:$J$215,3,0)</f>
        <v>Post</v>
      </c>
      <c r="L1796" s="1">
        <v>2514.4431927999999</v>
      </c>
      <c r="M1796" s="4" t="e">
        <v>#N/A</v>
      </c>
    </row>
    <row r="1797" spans="1:13" x14ac:dyDescent="0.35">
      <c r="A1797" s="5" t="s">
        <v>659</v>
      </c>
      <c r="B1797" s="5" t="s">
        <v>35</v>
      </c>
      <c r="C1797" s="5"/>
      <c r="D1797" s="5"/>
      <c r="E1797" s="5" t="s">
        <v>161</v>
      </c>
      <c r="F1797" s="8" t="str">
        <f>VLOOKUP(E1797,Mapping!$A$1:$C$71,3,0)</f>
        <v>Event Int Lb Event</v>
      </c>
      <c r="G1797" s="8" t="str">
        <f>VLOOKUP(E1797,Mapping!$A$2:$B$207,2,0)</f>
        <v>Event Int Lb Event</v>
      </c>
      <c r="H1797" s="1" t="s">
        <v>658</v>
      </c>
      <c r="I1797" s="2">
        <v>44339</v>
      </c>
      <c r="J1797" s="126" t="str">
        <f>VLOOKUP(I1797,Mapping!$H$2:$I$215,2,0)</f>
        <v>Post</v>
      </c>
      <c r="K1797" s="127" t="str">
        <f>VLOOKUP(I1797,Mapping!$H$2:$J$215,3,0)</f>
        <v>Post</v>
      </c>
      <c r="L1797" s="1">
        <v>0</v>
      </c>
      <c r="M1797" s="4" t="e">
        <v>#N/A</v>
      </c>
    </row>
    <row r="1798" spans="1:13" x14ac:dyDescent="0.35">
      <c r="A1798" s="5" t="s">
        <v>659</v>
      </c>
      <c r="B1798" s="5" t="s">
        <v>35</v>
      </c>
      <c r="C1798" s="5"/>
      <c r="D1798" s="5"/>
      <c r="E1798" s="5" t="s">
        <v>161</v>
      </c>
      <c r="F1798" s="8" t="str">
        <f>VLOOKUP(E1798,Mapping!$A$1:$C$71,3,0)</f>
        <v>Event Int Lb Event</v>
      </c>
      <c r="G1798" s="8" t="str">
        <f>VLOOKUP(E1798,Mapping!$A$2:$B$207,2,0)</f>
        <v>Event Int Lb Event</v>
      </c>
      <c r="H1798" s="1" t="s">
        <v>658</v>
      </c>
      <c r="I1798" s="2">
        <v>44340</v>
      </c>
      <c r="J1798" s="126" t="str">
        <f>VLOOKUP(I1798,Mapping!$H$2:$I$215,2,0)</f>
        <v>Post</v>
      </c>
      <c r="K1798" s="127" t="str">
        <f>VLOOKUP(I1798,Mapping!$H$2:$J$215,3,0)</f>
        <v>Post</v>
      </c>
      <c r="L1798" s="1">
        <v>0</v>
      </c>
      <c r="M1798" s="4" t="e">
        <v>#N/A</v>
      </c>
    </row>
    <row r="1799" spans="1:13" x14ac:dyDescent="0.35">
      <c r="A1799" s="5" t="s">
        <v>659</v>
      </c>
      <c r="B1799" s="5" t="s">
        <v>35</v>
      </c>
      <c r="C1799" s="5"/>
      <c r="D1799" s="5"/>
      <c r="E1799" s="5" t="s">
        <v>161</v>
      </c>
      <c r="F1799" s="8" t="str">
        <f>VLOOKUP(E1799,Mapping!$A$1:$C$71,3,0)</f>
        <v>Event Int Lb Event</v>
      </c>
      <c r="G1799" s="8" t="str">
        <f>VLOOKUP(E1799,Mapping!$A$2:$B$207,2,0)</f>
        <v>Event Int Lb Event</v>
      </c>
      <c r="H1799" s="1" t="s">
        <v>658</v>
      </c>
      <c r="I1799" s="2">
        <v>44341</v>
      </c>
      <c r="J1799" s="126" t="str">
        <f>VLOOKUP(I1799,Mapping!$H$2:$I$215,2,0)</f>
        <v>Post</v>
      </c>
      <c r="K1799" s="127" t="str">
        <f>VLOOKUP(I1799,Mapping!$H$2:$J$215,3,0)</f>
        <v>Post</v>
      </c>
      <c r="L1799" s="1">
        <v>0</v>
      </c>
      <c r="M1799" s="4" t="e">
        <v>#N/A</v>
      </c>
    </row>
    <row r="1800" spans="1:13" x14ac:dyDescent="0.35">
      <c r="A1800" s="5" t="s">
        <v>659</v>
      </c>
      <c r="B1800" s="5" t="s">
        <v>35</v>
      </c>
      <c r="C1800" s="5"/>
      <c r="D1800" s="5"/>
      <c r="E1800" s="5" t="s">
        <v>161</v>
      </c>
      <c r="F1800" s="8" t="str">
        <f>VLOOKUP(E1800,Mapping!$A$1:$C$71,3,0)</f>
        <v>Event Int Lb Event</v>
      </c>
      <c r="G1800" s="8" t="str">
        <f>VLOOKUP(E1800,Mapping!$A$2:$B$207,2,0)</f>
        <v>Event Int Lb Event</v>
      </c>
      <c r="H1800" s="1" t="s">
        <v>658</v>
      </c>
      <c r="I1800" s="2">
        <v>44342</v>
      </c>
      <c r="J1800" s="126" t="str">
        <f>VLOOKUP(I1800,Mapping!$H$2:$I$215,2,0)</f>
        <v>Post</v>
      </c>
      <c r="K1800" s="127" t="str">
        <f>VLOOKUP(I1800,Mapping!$H$2:$J$215,3,0)</f>
        <v>Post</v>
      </c>
      <c r="L1800" s="1">
        <v>2514.4431927999999</v>
      </c>
      <c r="M1800" s="4" t="e">
        <v>#N/A</v>
      </c>
    </row>
    <row r="1801" spans="1:13" x14ac:dyDescent="0.35">
      <c r="A1801" s="5" t="s">
        <v>659</v>
      </c>
      <c r="B1801" s="5" t="s">
        <v>35</v>
      </c>
      <c r="C1801" s="5"/>
      <c r="D1801" s="5"/>
      <c r="E1801" s="5" t="s">
        <v>161</v>
      </c>
      <c r="F1801" s="8" t="str">
        <f>VLOOKUP(E1801,Mapping!$A$1:$C$71,3,0)</f>
        <v>Event Int Lb Event</v>
      </c>
      <c r="G1801" s="8" t="str">
        <f>VLOOKUP(E1801,Mapping!$A$2:$B$207,2,0)</f>
        <v>Event Int Lb Event</v>
      </c>
      <c r="H1801" s="1" t="s">
        <v>658</v>
      </c>
      <c r="I1801" s="2">
        <v>44343</v>
      </c>
      <c r="J1801" s="126" t="str">
        <f>VLOOKUP(I1801,Mapping!$H$2:$I$215,2,0)</f>
        <v>Post</v>
      </c>
      <c r="K1801" s="127" t="str">
        <f>VLOOKUP(I1801,Mapping!$H$2:$J$215,3,0)</f>
        <v>Post</v>
      </c>
      <c r="L1801" s="1">
        <v>0</v>
      </c>
      <c r="M1801" s="4" t="e">
        <v>#N/A</v>
      </c>
    </row>
    <row r="1802" spans="1:13" x14ac:dyDescent="0.35">
      <c r="A1802" s="5" t="s">
        <v>659</v>
      </c>
      <c r="B1802" s="5" t="s">
        <v>35</v>
      </c>
      <c r="C1802" s="5"/>
      <c r="D1802" s="5"/>
      <c r="E1802" s="5" t="s">
        <v>161</v>
      </c>
      <c r="F1802" s="8" t="str">
        <f>VLOOKUP(E1802,Mapping!$A$1:$C$71,3,0)</f>
        <v>Event Int Lb Event</v>
      </c>
      <c r="G1802" s="8" t="str">
        <f>VLOOKUP(E1802,Mapping!$A$2:$B$207,2,0)</f>
        <v>Event Int Lb Event</v>
      </c>
      <c r="H1802" s="1" t="s">
        <v>658</v>
      </c>
      <c r="I1802" s="2">
        <v>44344</v>
      </c>
      <c r="J1802" s="126" t="str">
        <f>VLOOKUP(I1802,Mapping!$H$2:$I$215,2,0)</f>
        <v>Post</v>
      </c>
      <c r="K1802" s="127" t="str">
        <f>VLOOKUP(I1802,Mapping!$H$2:$J$215,3,0)</f>
        <v>Post</v>
      </c>
      <c r="L1802" s="1">
        <v>0</v>
      </c>
      <c r="M1802" s="4" t="e">
        <v>#N/A</v>
      </c>
    </row>
    <row r="1803" spans="1:13" x14ac:dyDescent="0.35">
      <c r="A1803" s="5" t="s">
        <v>659</v>
      </c>
      <c r="B1803" s="5" t="s">
        <v>35</v>
      </c>
      <c r="C1803" s="5"/>
      <c r="D1803" s="5"/>
      <c r="E1803" s="5" t="s">
        <v>161</v>
      </c>
      <c r="F1803" s="8" t="str">
        <f>VLOOKUP(E1803,Mapping!$A$1:$C$71,3,0)</f>
        <v>Event Int Lb Event</v>
      </c>
      <c r="G1803" s="8" t="str">
        <f>VLOOKUP(E1803,Mapping!$A$2:$B$207,2,0)</f>
        <v>Event Int Lb Event</v>
      </c>
      <c r="H1803" s="1" t="s">
        <v>658</v>
      </c>
      <c r="I1803" s="2">
        <v>44345</v>
      </c>
      <c r="J1803" s="126" t="str">
        <f>VLOOKUP(I1803,Mapping!$H$2:$I$215,2,0)</f>
        <v>Post</v>
      </c>
      <c r="K1803" s="127" t="str">
        <f>VLOOKUP(I1803,Mapping!$H$2:$J$215,3,0)</f>
        <v>Post</v>
      </c>
      <c r="L1803" s="1">
        <v>2514.4431927999999</v>
      </c>
      <c r="M1803" s="4" t="e">
        <v>#N/A</v>
      </c>
    </row>
    <row r="1804" spans="1:13" x14ac:dyDescent="0.35">
      <c r="A1804" s="5" t="s">
        <v>659</v>
      </c>
      <c r="B1804" s="5" t="s">
        <v>35</v>
      </c>
      <c r="C1804" s="5"/>
      <c r="D1804" s="5"/>
      <c r="E1804" s="5" t="s">
        <v>161</v>
      </c>
      <c r="F1804" s="8" t="str">
        <f>VLOOKUP(E1804,Mapping!$A$1:$C$71,3,0)</f>
        <v>Event Int Lb Event</v>
      </c>
      <c r="G1804" s="8" t="str">
        <f>VLOOKUP(E1804,Mapping!$A$2:$B$207,2,0)</f>
        <v>Event Int Lb Event</v>
      </c>
      <c r="H1804" s="1" t="s">
        <v>658</v>
      </c>
      <c r="I1804" s="2">
        <v>44346</v>
      </c>
      <c r="J1804" s="126" t="str">
        <f>VLOOKUP(I1804,Mapping!$H$2:$I$215,2,0)</f>
        <v>Post</v>
      </c>
      <c r="K1804" s="127" t="str">
        <f>VLOOKUP(I1804,Mapping!$H$2:$J$215,3,0)</f>
        <v>Post</v>
      </c>
      <c r="L1804" s="1">
        <v>0</v>
      </c>
      <c r="M1804" s="4" t="e">
        <v>#N/A</v>
      </c>
    </row>
    <row r="1805" spans="1:13" x14ac:dyDescent="0.35">
      <c r="A1805" s="5" t="s">
        <v>659</v>
      </c>
      <c r="B1805" s="5" t="s">
        <v>35</v>
      </c>
      <c r="C1805" s="5"/>
      <c r="D1805" s="5"/>
      <c r="E1805" s="5" t="s">
        <v>161</v>
      </c>
      <c r="F1805" s="8" t="str">
        <f>VLOOKUP(E1805,Mapping!$A$1:$C$71,3,0)</f>
        <v>Event Int Lb Event</v>
      </c>
      <c r="G1805" s="8" t="str">
        <f>VLOOKUP(E1805,Mapping!$A$2:$B$207,2,0)</f>
        <v>Event Int Lb Event</v>
      </c>
      <c r="H1805" s="1" t="s">
        <v>658</v>
      </c>
      <c r="I1805" s="2">
        <v>44347</v>
      </c>
      <c r="J1805" s="126" t="str">
        <f>VLOOKUP(I1805,Mapping!$H$2:$I$215,2,0)</f>
        <v>Post</v>
      </c>
      <c r="K1805" s="127" t="str">
        <f>VLOOKUP(I1805,Mapping!$H$2:$J$215,3,0)</f>
        <v>Post</v>
      </c>
      <c r="L1805" s="1">
        <v>0</v>
      </c>
      <c r="M1805" s="4" t="e">
        <v>#N/A</v>
      </c>
    </row>
    <row r="1806" spans="1:13" x14ac:dyDescent="0.35">
      <c r="A1806" s="5" t="s">
        <v>659</v>
      </c>
      <c r="B1806" s="5" t="s">
        <v>35</v>
      </c>
      <c r="C1806" s="5"/>
      <c r="D1806" s="5"/>
      <c r="E1806" s="5" t="s">
        <v>161</v>
      </c>
      <c r="F1806" s="8" t="str">
        <f>VLOOKUP(E1806,Mapping!$A$1:$C$71,3,0)</f>
        <v>Event Int Lb Event</v>
      </c>
      <c r="G1806" s="8" t="str">
        <f>VLOOKUP(E1806,Mapping!$A$2:$B$207,2,0)</f>
        <v>Event Int Lb Event</v>
      </c>
      <c r="H1806" s="1" t="s">
        <v>658</v>
      </c>
      <c r="I1806" s="2">
        <v>44348</v>
      </c>
      <c r="J1806" s="126" t="str">
        <f>VLOOKUP(I1806,Mapping!$H$2:$I$215,2,0)</f>
        <v>Post</v>
      </c>
      <c r="K1806" s="127" t="str">
        <f>VLOOKUP(I1806,Mapping!$H$2:$J$215,3,0)</f>
        <v>Post</v>
      </c>
      <c r="L1806" s="1">
        <v>0</v>
      </c>
      <c r="M1806" s="4" t="e">
        <v>#N/A</v>
      </c>
    </row>
    <row r="1807" spans="1:13" x14ac:dyDescent="0.35">
      <c r="A1807" s="5" t="s">
        <v>659</v>
      </c>
      <c r="B1807" s="5" t="s">
        <v>35</v>
      </c>
      <c r="C1807" s="5"/>
      <c r="D1807" s="5"/>
      <c r="E1807" s="5" t="s">
        <v>161</v>
      </c>
      <c r="F1807" s="8" t="str">
        <f>VLOOKUP(E1807,Mapping!$A$1:$C$71,3,0)</f>
        <v>Event Int Lb Event</v>
      </c>
      <c r="G1807" s="8" t="str">
        <f>VLOOKUP(E1807,Mapping!$A$2:$B$207,2,0)</f>
        <v>Event Int Lb Event</v>
      </c>
      <c r="H1807" s="1" t="s">
        <v>658</v>
      </c>
      <c r="I1807" s="2">
        <v>44349</v>
      </c>
      <c r="J1807" s="126" t="str">
        <f>VLOOKUP(I1807,Mapping!$H$2:$I$215,2,0)</f>
        <v>Post</v>
      </c>
      <c r="K1807" s="127" t="str">
        <f>VLOOKUP(I1807,Mapping!$H$2:$J$215,3,0)</f>
        <v>Post</v>
      </c>
      <c r="L1807" s="1">
        <v>2514.4431927999999</v>
      </c>
      <c r="M1807" s="4" t="e">
        <v>#N/A</v>
      </c>
    </row>
    <row r="1808" spans="1:13" x14ac:dyDescent="0.35">
      <c r="A1808" s="5" t="s">
        <v>659</v>
      </c>
      <c r="B1808" s="5" t="s">
        <v>35</v>
      </c>
      <c r="C1808" s="5"/>
      <c r="D1808" s="5"/>
      <c r="E1808" s="5" t="s">
        <v>161</v>
      </c>
      <c r="F1808" s="8" t="str">
        <f>VLOOKUP(E1808,Mapping!$A$1:$C$71,3,0)</f>
        <v>Event Int Lb Event</v>
      </c>
      <c r="G1808" s="8" t="str">
        <f>VLOOKUP(E1808,Mapping!$A$2:$B$207,2,0)</f>
        <v>Event Int Lb Event</v>
      </c>
      <c r="H1808" s="1" t="s">
        <v>658</v>
      </c>
      <c r="I1808" s="2">
        <v>44350</v>
      </c>
      <c r="J1808" s="126" t="str">
        <f>VLOOKUP(I1808,Mapping!$H$2:$I$215,2,0)</f>
        <v>Post</v>
      </c>
      <c r="K1808" s="127" t="str">
        <f>VLOOKUP(I1808,Mapping!$H$2:$J$215,3,0)</f>
        <v>Post</v>
      </c>
      <c r="L1808" s="1">
        <v>0</v>
      </c>
      <c r="M1808" s="4" t="e">
        <v>#N/A</v>
      </c>
    </row>
    <row r="1809" spans="1:13" x14ac:dyDescent="0.35">
      <c r="A1809" s="5" t="s">
        <v>659</v>
      </c>
      <c r="B1809" s="5" t="s">
        <v>35</v>
      </c>
      <c r="C1809" s="5"/>
      <c r="D1809" s="5"/>
      <c r="E1809" s="5" t="s">
        <v>161</v>
      </c>
      <c r="F1809" s="8" t="str">
        <f>VLOOKUP(E1809,Mapping!$A$1:$C$71,3,0)</f>
        <v>Event Int Lb Event</v>
      </c>
      <c r="G1809" s="8" t="str">
        <f>VLOOKUP(E1809,Mapping!$A$2:$B$207,2,0)</f>
        <v>Event Int Lb Event</v>
      </c>
      <c r="H1809" s="1" t="s">
        <v>658</v>
      </c>
      <c r="I1809" s="2">
        <v>44351</v>
      </c>
      <c r="J1809" s="126" t="str">
        <f>VLOOKUP(I1809,Mapping!$H$2:$I$215,2,0)</f>
        <v>Post</v>
      </c>
      <c r="K1809" s="127" t="str">
        <f>VLOOKUP(I1809,Mapping!$H$2:$J$215,3,0)</f>
        <v>Post</v>
      </c>
      <c r="L1809" s="1">
        <v>0</v>
      </c>
      <c r="M1809" s="4" t="e">
        <v>#N/A</v>
      </c>
    </row>
    <row r="1810" spans="1:13" x14ac:dyDescent="0.35">
      <c r="A1810" s="5" t="s">
        <v>659</v>
      </c>
      <c r="B1810" s="5" t="s">
        <v>35</v>
      </c>
      <c r="C1810" s="5"/>
      <c r="D1810" s="5"/>
      <c r="E1810" s="5" t="s">
        <v>161</v>
      </c>
      <c r="F1810" s="8" t="str">
        <f>VLOOKUP(E1810,Mapping!$A$1:$C$71,3,0)</f>
        <v>Event Int Lb Event</v>
      </c>
      <c r="G1810" s="8" t="str">
        <f>VLOOKUP(E1810,Mapping!$A$2:$B$207,2,0)</f>
        <v>Event Int Lb Event</v>
      </c>
      <c r="H1810" s="1" t="s">
        <v>658</v>
      </c>
      <c r="I1810" s="2">
        <v>44352</v>
      </c>
      <c r="J1810" s="126" t="str">
        <f>VLOOKUP(I1810,Mapping!$H$2:$I$215,2,0)</f>
        <v>Post</v>
      </c>
      <c r="K1810" s="127" t="str">
        <f>VLOOKUP(I1810,Mapping!$H$2:$J$215,3,0)</f>
        <v>Post</v>
      </c>
      <c r="L1810" s="1">
        <v>2514.4431927999999</v>
      </c>
      <c r="M1810" s="4" t="e">
        <v>#N/A</v>
      </c>
    </row>
    <row r="1811" spans="1:13" x14ac:dyDescent="0.35">
      <c r="A1811" s="5" t="s">
        <v>659</v>
      </c>
      <c r="B1811" s="5" t="s">
        <v>35</v>
      </c>
      <c r="C1811" s="5"/>
      <c r="D1811" s="5"/>
      <c r="E1811" s="5" t="s">
        <v>161</v>
      </c>
      <c r="F1811" s="8" t="str">
        <f>VLOOKUP(E1811,Mapping!$A$1:$C$71,3,0)</f>
        <v>Event Int Lb Event</v>
      </c>
      <c r="G1811" s="8" t="str">
        <f>VLOOKUP(E1811,Mapping!$A$2:$B$207,2,0)</f>
        <v>Event Int Lb Event</v>
      </c>
      <c r="H1811" s="1" t="s">
        <v>658</v>
      </c>
      <c r="I1811" s="2">
        <v>44353</v>
      </c>
      <c r="J1811" s="126" t="str">
        <f>VLOOKUP(I1811,Mapping!$H$2:$I$215,2,0)</f>
        <v>Post</v>
      </c>
      <c r="K1811" s="127" t="str">
        <f>VLOOKUP(I1811,Mapping!$H$2:$J$215,3,0)</f>
        <v>Post</v>
      </c>
      <c r="L1811" s="1">
        <v>0</v>
      </c>
      <c r="M1811" s="4" t="e">
        <v>#N/A</v>
      </c>
    </row>
    <row r="1812" spans="1:13" x14ac:dyDescent="0.35">
      <c r="A1812" s="5" t="s">
        <v>659</v>
      </c>
      <c r="B1812" s="5" t="s">
        <v>35</v>
      </c>
      <c r="C1812" s="5"/>
      <c r="D1812" s="5"/>
      <c r="E1812" s="5" t="s">
        <v>161</v>
      </c>
      <c r="F1812" s="8" t="str">
        <f>VLOOKUP(E1812,Mapping!$A$1:$C$71,3,0)</f>
        <v>Event Int Lb Event</v>
      </c>
      <c r="G1812" s="8" t="str">
        <f>VLOOKUP(E1812,Mapping!$A$2:$B$207,2,0)</f>
        <v>Event Int Lb Event</v>
      </c>
      <c r="H1812" s="1" t="s">
        <v>658</v>
      </c>
      <c r="I1812" s="2">
        <v>44354</v>
      </c>
      <c r="J1812" s="126" t="str">
        <f>VLOOKUP(I1812,Mapping!$H$2:$I$215,2,0)</f>
        <v>Post</v>
      </c>
      <c r="K1812" s="127" t="str">
        <f>VLOOKUP(I1812,Mapping!$H$2:$J$215,3,0)</f>
        <v>Post</v>
      </c>
      <c r="L1812" s="1">
        <v>0</v>
      </c>
      <c r="M1812" s="4" t="e">
        <v>#N/A</v>
      </c>
    </row>
    <row r="1813" spans="1:13" x14ac:dyDescent="0.35">
      <c r="A1813" s="5" t="s">
        <v>659</v>
      </c>
      <c r="B1813" s="5" t="s">
        <v>35</v>
      </c>
      <c r="C1813" s="5"/>
      <c r="D1813" s="5"/>
      <c r="E1813" s="5" t="s">
        <v>161</v>
      </c>
      <c r="F1813" s="8" t="str">
        <f>VLOOKUP(E1813,Mapping!$A$1:$C$71,3,0)</f>
        <v>Event Int Lb Event</v>
      </c>
      <c r="G1813" s="8" t="str">
        <f>VLOOKUP(E1813,Mapping!$A$2:$B$207,2,0)</f>
        <v>Event Int Lb Event</v>
      </c>
      <c r="H1813" s="1" t="s">
        <v>658</v>
      </c>
      <c r="I1813" s="2">
        <v>44355</v>
      </c>
      <c r="J1813" s="126" t="str">
        <f>VLOOKUP(I1813,Mapping!$H$2:$I$215,2,0)</f>
        <v>Post</v>
      </c>
      <c r="K1813" s="127" t="str">
        <f>VLOOKUP(I1813,Mapping!$H$2:$J$215,3,0)</f>
        <v>Post</v>
      </c>
      <c r="L1813" s="1">
        <v>0</v>
      </c>
      <c r="M1813" s="4" t="e">
        <v>#N/A</v>
      </c>
    </row>
    <row r="1814" spans="1:13" x14ac:dyDescent="0.35">
      <c r="A1814" s="5" t="s">
        <v>659</v>
      </c>
      <c r="B1814" s="5" t="s">
        <v>35</v>
      </c>
      <c r="C1814" s="5"/>
      <c r="D1814" s="5"/>
      <c r="E1814" s="5" t="s">
        <v>161</v>
      </c>
      <c r="F1814" s="8" t="str">
        <f>VLOOKUP(E1814,Mapping!$A$1:$C$71,3,0)</f>
        <v>Event Int Lb Event</v>
      </c>
      <c r="G1814" s="8" t="str">
        <f>VLOOKUP(E1814,Mapping!$A$2:$B$207,2,0)</f>
        <v>Event Int Lb Event</v>
      </c>
      <c r="H1814" s="1" t="s">
        <v>658</v>
      </c>
      <c r="I1814" s="2">
        <v>44356</v>
      </c>
      <c r="J1814" s="126" t="str">
        <f>VLOOKUP(I1814,Mapping!$H$2:$I$215,2,0)</f>
        <v>Post</v>
      </c>
      <c r="K1814" s="127" t="str">
        <f>VLOOKUP(I1814,Mapping!$H$2:$J$215,3,0)</f>
        <v>Post</v>
      </c>
      <c r="L1814" s="1">
        <v>2514.4431927999999</v>
      </c>
      <c r="M1814" s="4" t="e">
        <v>#N/A</v>
      </c>
    </row>
    <row r="1815" spans="1:13" x14ac:dyDescent="0.35">
      <c r="A1815" s="5" t="s">
        <v>659</v>
      </c>
      <c r="B1815" s="5" t="s">
        <v>35</v>
      </c>
      <c r="C1815" s="5"/>
      <c r="D1815" s="5"/>
      <c r="E1815" s="5" t="s">
        <v>161</v>
      </c>
      <c r="F1815" s="8" t="str">
        <f>VLOOKUP(E1815,Mapping!$A$1:$C$71,3,0)</f>
        <v>Event Int Lb Event</v>
      </c>
      <c r="G1815" s="8" t="str">
        <f>VLOOKUP(E1815,Mapping!$A$2:$B$207,2,0)</f>
        <v>Event Int Lb Event</v>
      </c>
      <c r="H1815" s="1" t="s">
        <v>658</v>
      </c>
      <c r="I1815" s="2">
        <v>44357</v>
      </c>
      <c r="J1815" s="126" t="str">
        <f>VLOOKUP(I1815,Mapping!$H$2:$I$215,2,0)</f>
        <v>Post</v>
      </c>
      <c r="K1815" s="127" t="str">
        <f>VLOOKUP(I1815,Mapping!$H$2:$J$215,3,0)</f>
        <v>Post</v>
      </c>
      <c r="L1815" s="1">
        <v>0</v>
      </c>
      <c r="M1815" s="4" t="e">
        <v>#N/A</v>
      </c>
    </row>
    <row r="1816" spans="1:13" x14ac:dyDescent="0.35">
      <c r="A1816" s="5" t="s">
        <v>659</v>
      </c>
      <c r="B1816" s="5" t="s">
        <v>35</v>
      </c>
      <c r="C1816" s="5"/>
      <c r="D1816" s="5"/>
      <c r="E1816" s="5" t="s">
        <v>161</v>
      </c>
      <c r="F1816" s="8" t="str">
        <f>VLOOKUP(E1816,Mapping!$A$1:$C$71,3,0)</f>
        <v>Event Int Lb Event</v>
      </c>
      <c r="G1816" s="8" t="str">
        <f>VLOOKUP(E1816,Mapping!$A$2:$B$207,2,0)</f>
        <v>Event Int Lb Event</v>
      </c>
      <c r="H1816" s="1" t="s">
        <v>658</v>
      </c>
      <c r="I1816" s="2">
        <v>44358</v>
      </c>
      <c r="J1816" s="126" t="str">
        <f>VLOOKUP(I1816,Mapping!$H$2:$I$215,2,0)</f>
        <v>Post</v>
      </c>
      <c r="K1816" s="127" t="str">
        <f>VLOOKUP(I1816,Mapping!$H$2:$J$215,3,0)</f>
        <v>Post</v>
      </c>
      <c r="L1816" s="1">
        <v>0</v>
      </c>
      <c r="M1816" s="4" t="e">
        <v>#N/A</v>
      </c>
    </row>
    <row r="1817" spans="1:13" x14ac:dyDescent="0.35">
      <c r="A1817" s="5" t="s">
        <v>659</v>
      </c>
      <c r="B1817" s="5" t="s">
        <v>35</v>
      </c>
      <c r="C1817" s="5"/>
      <c r="D1817" s="5"/>
      <c r="E1817" s="5" t="s">
        <v>161</v>
      </c>
      <c r="F1817" s="8" t="str">
        <f>VLOOKUP(E1817,Mapping!$A$1:$C$71,3,0)</f>
        <v>Event Int Lb Event</v>
      </c>
      <c r="G1817" s="8" t="str">
        <f>VLOOKUP(E1817,Mapping!$A$2:$B$207,2,0)</f>
        <v>Event Int Lb Event</v>
      </c>
      <c r="H1817" s="1" t="s">
        <v>658</v>
      </c>
      <c r="I1817" s="2">
        <v>44359</v>
      </c>
      <c r="J1817" s="126" t="str">
        <f>VLOOKUP(I1817,Mapping!$H$2:$I$215,2,0)</f>
        <v>Post</v>
      </c>
      <c r="K1817" s="127" t="str">
        <f>VLOOKUP(I1817,Mapping!$H$2:$J$215,3,0)</f>
        <v>Post</v>
      </c>
      <c r="L1817" s="1">
        <v>2514.4431927999999</v>
      </c>
      <c r="M1817" s="4" t="e">
        <v>#N/A</v>
      </c>
    </row>
    <row r="1818" spans="1:13" x14ac:dyDescent="0.35">
      <c r="A1818" s="5" t="s">
        <v>659</v>
      </c>
      <c r="B1818" s="5" t="s">
        <v>35</v>
      </c>
      <c r="C1818" s="5"/>
      <c r="D1818" s="5"/>
      <c r="E1818" s="5" t="s">
        <v>161</v>
      </c>
      <c r="F1818" s="8" t="str">
        <f>VLOOKUP(E1818,Mapping!$A$1:$C$71,3,0)</f>
        <v>Event Int Lb Event</v>
      </c>
      <c r="G1818" s="8" t="str">
        <f>VLOOKUP(E1818,Mapping!$A$2:$B$207,2,0)</f>
        <v>Event Int Lb Event</v>
      </c>
      <c r="H1818" s="1" t="s">
        <v>658</v>
      </c>
      <c r="I1818" s="2">
        <v>44360</v>
      </c>
      <c r="J1818" s="126" t="str">
        <f>VLOOKUP(I1818,Mapping!$H$2:$I$215,2,0)</f>
        <v>Post</v>
      </c>
      <c r="K1818" s="127" t="str">
        <f>VLOOKUP(I1818,Mapping!$H$2:$J$215,3,0)</f>
        <v>Post</v>
      </c>
      <c r="L1818" s="1">
        <v>0</v>
      </c>
      <c r="M1818" s="4" t="e">
        <v>#N/A</v>
      </c>
    </row>
    <row r="1819" spans="1:13" x14ac:dyDescent="0.35">
      <c r="A1819" s="5" t="s">
        <v>659</v>
      </c>
      <c r="B1819" s="5" t="s">
        <v>35</v>
      </c>
      <c r="C1819" s="5"/>
      <c r="D1819" s="5"/>
      <c r="E1819" s="5" t="s">
        <v>161</v>
      </c>
      <c r="F1819" s="8" t="str">
        <f>VLOOKUP(E1819,Mapping!$A$1:$C$71,3,0)</f>
        <v>Event Int Lb Event</v>
      </c>
      <c r="G1819" s="8" t="str">
        <f>VLOOKUP(E1819,Mapping!$A$2:$B$207,2,0)</f>
        <v>Event Int Lb Event</v>
      </c>
      <c r="H1819" s="1" t="s">
        <v>658</v>
      </c>
      <c r="I1819" s="2">
        <v>44361</v>
      </c>
      <c r="J1819" s="126" t="str">
        <f>VLOOKUP(I1819,Mapping!$H$2:$I$215,2,0)</f>
        <v>Post</v>
      </c>
      <c r="K1819" s="127" t="str">
        <f>VLOOKUP(I1819,Mapping!$H$2:$J$215,3,0)</f>
        <v>Post</v>
      </c>
      <c r="L1819" s="1">
        <v>0</v>
      </c>
      <c r="M1819" s="4" t="e">
        <v>#N/A</v>
      </c>
    </row>
    <row r="1820" spans="1:13" x14ac:dyDescent="0.35">
      <c r="A1820" s="5" t="s">
        <v>659</v>
      </c>
      <c r="B1820" s="5" t="s">
        <v>35</v>
      </c>
      <c r="C1820" s="5"/>
      <c r="D1820" s="5"/>
      <c r="E1820" s="5" t="s">
        <v>161</v>
      </c>
      <c r="F1820" s="8" t="str">
        <f>VLOOKUP(E1820,Mapping!$A$1:$C$71,3,0)</f>
        <v>Event Int Lb Event</v>
      </c>
      <c r="G1820" s="8" t="str">
        <f>VLOOKUP(E1820,Mapping!$A$2:$B$207,2,0)</f>
        <v>Event Int Lb Event</v>
      </c>
      <c r="H1820" s="1" t="s">
        <v>658</v>
      </c>
      <c r="I1820" s="2">
        <v>44362</v>
      </c>
      <c r="J1820" s="126" t="str">
        <f>VLOOKUP(I1820,Mapping!$H$2:$I$215,2,0)</f>
        <v>Post</v>
      </c>
      <c r="K1820" s="127" t="str">
        <f>VLOOKUP(I1820,Mapping!$H$2:$J$215,3,0)</f>
        <v>Post</v>
      </c>
      <c r="L1820" s="1">
        <v>0</v>
      </c>
      <c r="M1820" s="4" t="e">
        <v>#N/A</v>
      </c>
    </row>
    <row r="1821" spans="1:13" x14ac:dyDescent="0.35">
      <c r="A1821" s="5" t="s">
        <v>659</v>
      </c>
      <c r="B1821" s="5" t="s">
        <v>35</v>
      </c>
      <c r="C1821" s="5"/>
      <c r="D1821" s="5"/>
      <c r="E1821" s="5" t="s">
        <v>161</v>
      </c>
      <c r="F1821" s="8" t="str">
        <f>VLOOKUP(E1821,Mapping!$A$1:$C$71,3,0)</f>
        <v>Event Int Lb Event</v>
      </c>
      <c r="G1821" s="8" t="str">
        <f>VLOOKUP(E1821,Mapping!$A$2:$B$207,2,0)</f>
        <v>Event Int Lb Event</v>
      </c>
      <c r="H1821" s="1" t="s">
        <v>658</v>
      </c>
      <c r="I1821" s="2">
        <v>44363</v>
      </c>
      <c r="J1821" s="126" t="str">
        <f>VLOOKUP(I1821,Mapping!$H$2:$I$215,2,0)</f>
        <v>Post</v>
      </c>
      <c r="K1821" s="127" t="str">
        <f>VLOOKUP(I1821,Mapping!$H$2:$J$215,3,0)</f>
        <v>Post</v>
      </c>
      <c r="L1821" s="1">
        <v>2514.4431927999999</v>
      </c>
      <c r="M1821" s="4" t="e">
        <v>#N/A</v>
      </c>
    </row>
    <row r="1822" spans="1:13" x14ac:dyDescent="0.35">
      <c r="A1822" s="5" t="s">
        <v>659</v>
      </c>
      <c r="B1822" s="5" t="s">
        <v>35</v>
      </c>
      <c r="C1822" s="5"/>
      <c r="D1822" s="5"/>
      <c r="E1822" s="5" t="s">
        <v>161</v>
      </c>
      <c r="F1822" s="8" t="str">
        <f>VLOOKUP(E1822,Mapping!$A$1:$C$71,3,0)</f>
        <v>Event Int Lb Event</v>
      </c>
      <c r="G1822" s="8" t="str">
        <f>VLOOKUP(E1822,Mapping!$A$2:$B$207,2,0)</f>
        <v>Event Int Lb Event</v>
      </c>
      <c r="H1822" s="1" t="s">
        <v>658</v>
      </c>
      <c r="I1822" s="2">
        <v>44364</v>
      </c>
      <c r="J1822" s="126" t="str">
        <f>VLOOKUP(I1822,Mapping!$H$2:$I$215,2,0)</f>
        <v>Post</v>
      </c>
      <c r="K1822" s="127" t="str">
        <f>VLOOKUP(I1822,Mapping!$H$2:$J$215,3,0)</f>
        <v>Post</v>
      </c>
      <c r="L1822" s="1">
        <v>0</v>
      </c>
      <c r="M1822" s="4" t="e">
        <v>#N/A</v>
      </c>
    </row>
    <row r="1823" spans="1:13" x14ac:dyDescent="0.35">
      <c r="A1823" s="5" t="s">
        <v>659</v>
      </c>
      <c r="B1823" s="5" t="s">
        <v>35</v>
      </c>
      <c r="C1823" s="5"/>
      <c r="D1823" s="5"/>
      <c r="E1823" s="5" t="s">
        <v>161</v>
      </c>
      <c r="F1823" s="8" t="str">
        <f>VLOOKUP(E1823,Mapping!$A$1:$C$71,3,0)</f>
        <v>Event Int Lb Event</v>
      </c>
      <c r="G1823" s="8" t="str">
        <f>VLOOKUP(E1823,Mapping!$A$2:$B$207,2,0)</f>
        <v>Event Int Lb Event</v>
      </c>
      <c r="H1823" s="1" t="s">
        <v>658</v>
      </c>
      <c r="I1823" s="2">
        <v>44365</v>
      </c>
      <c r="J1823" s="126" t="str">
        <f>VLOOKUP(I1823,Mapping!$H$2:$I$215,2,0)</f>
        <v>Post</v>
      </c>
      <c r="K1823" s="127" t="str">
        <f>VLOOKUP(I1823,Mapping!$H$2:$J$215,3,0)</f>
        <v>Post</v>
      </c>
      <c r="L1823" s="1">
        <v>0</v>
      </c>
      <c r="M1823" s="4" t="e">
        <v>#N/A</v>
      </c>
    </row>
    <row r="1824" spans="1:13" x14ac:dyDescent="0.35">
      <c r="A1824" s="5" t="s">
        <v>659</v>
      </c>
      <c r="B1824" s="5" t="s">
        <v>35</v>
      </c>
      <c r="C1824" s="5"/>
      <c r="D1824" s="5"/>
      <c r="E1824" s="5" t="s">
        <v>161</v>
      </c>
      <c r="F1824" s="8" t="str">
        <f>VLOOKUP(E1824,Mapping!$A$1:$C$71,3,0)</f>
        <v>Event Int Lb Event</v>
      </c>
      <c r="G1824" s="8" t="str">
        <f>VLOOKUP(E1824,Mapping!$A$2:$B$207,2,0)</f>
        <v>Event Int Lb Event</v>
      </c>
      <c r="H1824" s="1" t="s">
        <v>658</v>
      </c>
      <c r="I1824" s="2">
        <v>44366</v>
      </c>
      <c r="J1824" s="126" t="str">
        <f>VLOOKUP(I1824,Mapping!$H$2:$I$215,2,0)</f>
        <v>Post</v>
      </c>
      <c r="K1824" s="127" t="str">
        <f>VLOOKUP(I1824,Mapping!$H$2:$J$215,3,0)</f>
        <v>Post</v>
      </c>
      <c r="L1824" s="1">
        <v>2514.4431927999999</v>
      </c>
      <c r="M1824" s="4" t="e">
        <v>#N/A</v>
      </c>
    </row>
    <row r="1825" spans="1:13" x14ac:dyDescent="0.35">
      <c r="A1825" s="5" t="s">
        <v>659</v>
      </c>
      <c r="B1825" s="5" t="s">
        <v>35</v>
      </c>
      <c r="C1825" s="5"/>
      <c r="D1825" s="5"/>
      <c r="E1825" s="5" t="s">
        <v>161</v>
      </c>
      <c r="F1825" s="8" t="str">
        <f>VLOOKUP(E1825,Mapping!$A$1:$C$71,3,0)</f>
        <v>Event Int Lb Event</v>
      </c>
      <c r="G1825" s="8" t="str">
        <f>VLOOKUP(E1825,Mapping!$A$2:$B$207,2,0)</f>
        <v>Event Int Lb Event</v>
      </c>
      <c r="H1825" s="1" t="s">
        <v>658</v>
      </c>
      <c r="I1825" s="2">
        <v>44367</v>
      </c>
      <c r="J1825" s="126" t="str">
        <f>VLOOKUP(I1825,Mapping!$H$2:$I$215,2,0)</f>
        <v>Post</v>
      </c>
      <c r="K1825" s="127" t="str">
        <f>VLOOKUP(I1825,Mapping!$H$2:$J$215,3,0)</f>
        <v>Post</v>
      </c>
      <c r="L1825" s="1">
        <v>0</v>
      </c>
      <c r="M1825" s="4" t="e">
        <v>#N/A</v>
      </c>
    </row>
    <row r="1826" spans="1:13" x14ac:dyDescent="0.35">
      <c r="A1826" s="5" t="s">
        <v>659</v>
      </c>
      <c r="B1826" s="5" t="s">
        <v>35</v>
      </c>
      <c r="C1826" s="5"/>
      <c r="D1826" s="5"/>
      <c r="E1826" s="5" t="s">
        <v>161</v>
      </c>
      <c r="F1826" s="8" t="str">
        <f>VLOOKUP(E1826,Mapping!$A$1:$C$71,3,0)</f>
        <v>Event Int Lb Event</v>
      </c>
      <c r="G1826" s="8" t="str">
        <f>VLOOKUP(E1826,Mapping!$A$2:$B$207,2,0)</f>
        <v>Event Int Lb Event</v>
      </c>
      <c r="H1826" s="1" t="s">
        <v>658</v>
      </c>
      <c r="I1826" s="2">
        <v>44368</v>
      </c>
      <c r="J1826" s="126" t="str">
        <f>VLOOKUP(I1826,Mapping!$H$2:$I$215,2,0)</f>
        <v>Post</v>
      </c>
      <c r="K1826" s="127" t="str">
        <f>VLOOKUP(I1826,Mapping!$H$2:$J$215,3,0)</f>
        <v>Post</v>
      </c>
      <c r="L1826" s="1">
        <v>0</v>
      </c>
      <c r="M1826" s="4" t="e">
        <v>#N/A</v>
      </c>
    </row>
    <row r="1827" spans="1:13" x14ac:dyDescent="0.35">
      <c r="A1827" s="5" t="s">
        <v>659</v>
      </c>
      <c r="B1827" s="5" t="s">
        <v>35</v>
      </c>
      <c r="C1827" s="5"/>
      <c r="D1827" s="5"/>
      <c r="E1827" s="5" t="s">
        <v>161</v>
      </c>
      <c r="F1827" s="8" t="str">
        <f>VLOOKUP(E1827,Mapping!$A$1:$C$71,3,0)</f>
        <v>Event Int Lb Event</v>
      </c>
      <c r="G1827" s="8" t="str">
        <f>VLOOKUP(E1827,Mapping!$A$2:$B$207,2,0)</f>
        <v>Event Int Lb Event</v>
      </c>
      <c r="H1827" s="1" t="s">
        <v>658</v>
      </c>
      <c r="I1827" s="2">
        <v>44369</v>
      </c>
      <c r="J1827" s="126" t="str">
        <f>VLOOKUP(I1827,Mapping!$H$2:$I$215,2,0)</f>
        <v>Post</v>
      </c>
      <c r="K1827" s="127" t="str">
        <f>VLOOKUP(I1827,Mapping!$H$2:$J$215,3,0)</f>
        <v>Post</v>
      </c>
      <c r="L1827" s="1">
        <v>0</v>
      </c>
      <c r="M1827" s="4" t="e">
        <v>#N/A</v>
      </c>
    </row>
    <row r="1828" spans="1:13" x14ac:dyDescent="0.35">
      <c r="A1828" s="5" t="s">
        <v>659</v>
      </c>
      <c r="B1828" s="5" t="s">
        <v>35</v>
      </c>
      <c r="C1828" s="5"/>
      <c r="D1828" s="5"/>
      <c r="E1828" s="5" t="s">
        <v>161</v>
      </c>
      <c r="F1828" s="8" t="str">
        <f>VLOOKUP(E1828,Mapping!$A$1:$C$71,3,0)</f>
        <v>Event Int Lb Event</v>
      </c>
      <c r="G1828" s="8" t="str">
        <f>VLOOKUP(E1828,Mapping!$A$2:$B$207,2,0)</f>
        <v>Event Int Lb Event</v>
      </c>
      <c r="H1828" s="1" t="s">
        <v>658</v>
      </c>
      <c r="I1828" s="2">
        <v>44370</v>
      </c>
      <c r="J1828" s="126" t="str">
        <f>VLOOKUP(I1828,Mapping!$H$2:$I$215,2,0)</f>
        <v>Post</v>
      </c>
      <c r="K1828" s="127">
        <f>VLOOKUP(I1828,Mapping!$H$2:$J$215,3,0)</f>
        <v>0</v>
      </c>
      <c r="L1828" s="1">
        <v>2514.4431927999999</v>
      </c>
      <c r="M1828" s="4" t="e">
        <v>#N/A</v>
      </c>
    </row>
    <row r="1829" spans="1:13" x14ac:dyDescent="0.35">
      <c r="A1829" s="5" t="s">
        <v>659</v>
      </c>
      <c r="B1829" s="5" t="s">
        <v>35</v>
      </c>
      <c r="C1829" s="5"/>
      <c r="D1829" s="5"/>
      <c r="E1829" s="5" t="s">
        <v>161</v>
      </c>
      <c r="F1829" s="8" t="str">
        <f>VLOOKUP(E1829,Mapping!$A$1:$C$71,3,0)</f>
        <v>Event Int Lb Event</v>
      </c>
      <c r="G1829" s="8" t="str">
        <f>VLOOKUP(E1829,Mapping!$A$2:$B$207,2,0)</f>
        <v>Event Int Lb Event</v>
      </c>
      <c r="H1829" s="1" t="s">
        <v>658</v>
      </c>
      <c r="I1829" s="2">
        <v>44371</v>
      </c>
      <c r="J1829" s="126" t="str">
        <f>VLOOKUP(I1829,Mapping!$H$2:$I$215,2,0)</f>
        <v>Post</v>
      </c>
      <c r="K1829" s="127">
        <f>VLOOKUP(I1829,Mapping!$H$2:$J$215,3,0)</f>
        <v>0</v>
      </c>
      <c r="L1829" s="1">
        <v>0</v>
      </c>
      <c r="M1829" s="4" t="e">
        <v>#N/A</v>
      </c>
    </row>
    <row r="1830" spans="1:13" x14ac:dyDescent="0.35">
      <c r="A1830" s="5" t="s">
        <v>659</v>
      </c>
      <c r="B1830" s="5" t="s">
        <v>35</v>
      </c>
      <c r="C1830" s="5"/>
      <c r="D1830" s="5"/>
      <c r="E1830" s="5" t="s">
        <v>161</v>
      </c>
      <c r="F1830" s="8" t="str">
        <f>VLOOKUP(E1830,Mapping!$A$1:$C$71,3,0)</f>
        <v>Event Int Lb Event</v>
      </c>
      <c r="G1830" s="8" t="str">
        <f>VLOOKUP(E1830,Mapping!$A$2:$B$207,2,0)</f>
        <v>Event Int Lb Event</v>
      </c>
      <c r="H1830" s="1" t="s">
        <v>658</v>
      </c>
      <c r="I1830" s="2">
        <v>44372</v>
      </c>
      <c r="J1830" s="126" t="str">
        <f>VLOOKUP(I1830,Mapping!$H$2:$I$215,2,0)</f>
        <v>Post</v>
      </c>
      <c r="K1830" s="127">
        <f>VLOOKUP(I1830,Mapping!$H$2:$J$215,3,0)</f>
        <v>0</v>
      </c>
      <c r="L1830" s="1">
        <v>0</v>
      </c>
      <c r="M1830" s="4" t="e">
        <v>#N/A</v>
      </c>
    </row>
    <row r="1831" spans="1:13" x14ac:dyDescent="0.35">
      <c r="A1831" s="5" t="s">
        <v>659</v>
      </c>
      <c r="B1831" s="5" t="s">
        <v>35</v>
      </c>
      <c r="C1831" s="5"/>
      <c r="D1831" s="5"/>
      <c r="E1831" s="5" t="s">
        <v>161</v>
      </c>
      <c r="F1831" s="8" t="str">
        <f>VLOOKUP(E1831,Mapping!$A$1:$C$71,3,0)</f>
        <v>Event Int Lb Event</v>
      </c>
      <c r="G1831" s="8" t="str">
        <f>VLOOKUP(E1831,Mapping!$A$2:$B$207,2,0)</f>
        <v>Event Int Lb Event</v>
      </c>
      <c r="H1831" s="1" t="s">
        <v>658</v>
      </c>
      <c r="I1831" s="2">
        <v>44373</v>
      </c>
      <c r="J1831" s="126" t="str">
        <f>VLOOKUP(I1831,Mapping!$H$2:$I$215,2,0)</f>
        <v>Post</v>
      </c>
      <c r="K1831" s="127">
        <f>VLOOKUP(I1831,Mapping!$H$2:$J$215,3,0)</f>
        <v>0</v>
      </c>
      <c r="L1831" s="1">
        <v>2514.4431927999999</v>
      </c>
      <c r="M1831" s="4" t="e">
        <v>#N/A</v>
      </c>
    </row>
    <row r="1832" spans="1:13" x14ac:dyDescent="0.35">
      <c r="A1832" s="5" t="s">
        <v>659</v>
      </c>
      <c r="B1832" s="5" t="s">
        <v>35</v>
      </c>
      <c r="C1832" s="5"/>
      <c r="D1832" s="5"/>
      <c r="E1832" s="5" t="s">
        <v>161</v>
      </c>
      <c r="F1832" s="8" t="str">
        <f>VLOOKUP(E1832,Mapping!$A$1:$C$71,3,0)</f>
        <v>Event Int Lb Event</v>
      </c>
      <c r="G1832" s="8" t="str">
        <f>VLOOKUP(E1832,Mapping!$A$2:$B$207,2,0)</f>
        <v>Event Int Lb Event</v>
      </c>
      <c r="H1832" s="1" t="s">
        <v>658</v>
      </c>
      <c r="I1832" s="2">
        <v>44374</v>
      </c>
      <c r="J1832" s="126" t="str">
        <f>VLOOKUP(I1832,Mapping!$H$2:$I$215,2,0)</f>
        <v>Post</v>
      </c>
      <c r="K1832" s="127">
        <f>VLOOKUP(I1832,Mapping!$H$2:$J$215,3,0)</f>
        <v>0</v>
      </c>
      <c r="L1832" s="1">
        <v>0</v>
      </c>
      <c r="M1832" s="4" t="e">
        <v>#N/A</v>
      </c>
    </row>
    <row r="1833" spans="1:13" x14ac:dyDescent="0.35">
      <c r="A1833" s="5" t="s">
        <v>659</v>
      </c>
      <c r="B1833" s="5" t="s">
        <v>35</v>
      </c>
      <c r="C1833" s="5"/>
      <c r="D1833" s="5"/>
      <c r="E1833" s="5" t="s">
        <v>161</v>
      </c>
      <c r="F1833" s="8" t="str">
        <f>VLOOKUP(E1833,Mapping!$A$1:$C$71,3,0)</f>
        <v>Event Int Lb Event</v>
      </c>
      <c r="G1833" s="8" t="str">
        <f>VLOOKUP(E1833,Mapping!$A$2:$B$207,2,0)</f>
        <v>Event Int Lb Event</v>
      </c>
      <c r="H1833" s="1" t="s">
        <v>658</v>
      </c>
      <c r="I1833" s="2">
        <v>44375</v>
      </c>
      <c r="J1833" s="126" t="str">
        <f>VLOOKUP(I1833,Mapping!$H$2:$I$215,2,0)</f>
        <v>Post</v>
      </c>
      <c r="K1833" s="127">
        <f>VLOOKUP(I1833,Mapping!$H$2:$J$215,3,0)</f>
        <v>0</v>
      </c>
      <c r="L1833" s="1">
        <v>0</v>
      </c>
      <c r="M1833" s="4" t="e">
        <v>#N/A</v>
      </c>
    </row>
    <row r="1834" spans="1:13" x14ac:dyDescent="0.35">
      <c r="A1834" s="5" t="s">
        <v>659</v>
      </c>
      <c r="B1834" s="5" t="s">
        <v>35</v>
      </c>
      <c r="C1834" s="5"/>
      <c r="D1834" s="5"/>
      <c r="E1834" s="5" t="s">
        <v>161</v>
      </c>
      <c r="F1834" s="8" t="str">
        <f>VLOOKUP(E1834,Mapping!$A$1:$C$71,3,0)</f>
        <v>Event Int Lb Event</v>
      </c>
      <c r="G1834" s="8" t="str">
        <f>VLOOKUP(E1834,Mapping!$A$2:$B$207,2,0)</f>
        <v>Event Int Lb Event</v>
      </c>
      <c r="H1834" s="1" t="s">
        <v>658</v>
      </c>
      <c r="I1834" s="2">
        <v>44376</v>
      </c>
      <c r="J1834" s="126" t="str">
        <f>VLOOKUP(I1834,Mapping!$H$2:$I$215,2,0)</f>
        <v>Post</v>
      </c>
      <c r="K1834" s="127">
        <f>VLOOKUP(I1834,Mapping!$H$2:$J$215,3,0)</f>
        <v>0</v>
      </c>
      <c r="L1834" s="1">
        <v>0</v>
      </c>
      <c r="M1834" s="4" t="e">
        <v>#N/A</v>
      </c>
    </row>
    <row r="1835" spans="1:13" x14ac:dyDescent="0.35">
      <c r="A1835" s="5" t="s">
        <v>659</v>
      </c>
      <c r="B1835" s="5" t="s">
        <v>35</v>
      </c>
      <c r="C1835" s="5"/>
      <c r="D1835" s="5"/>
      <c r="E1835" s="5" t="s">
        <v>161</v>
      </c>
      <c r="F1835" s="8" t="str">
        <f>VLOOKUP(E1835,Mapping!$A$1:$C$71,3,0)</f>
        <v>Event Int Lb Event</v>
      </c>
      <c r="G1835" s="8" t="str">
        <f>VLOOKUP(E1835,Mapping!$A$2:$B$207,2,0)</f>
        <v>Event Int Lb Event</v>
      </c>
      <c r="H1835" s="1" t="s">
        <v>658</v>
      </c>
      <c r="I1835" s="2">
        <v>44377</v>
      </c>
      <c r="J1835" s="126" t="str">
        <f>VLOOKUP(I1835,Mapping!$H$2:$I$215,2,0)</f>
        <v>Post</v>
      </c>
      <c r="K1835" s="127">
        <f>VLOOKUP(I1835,Mapping!$H$2:$J$215,3,0)</f>
        <v>0</v>
      </c>
      <c r="L1835" s="1">
        <v>2514.4431927999999</v>
      </c>
      <c r="M1835" s="4" t="e">
        <v>#N/A</v>
      </c>
    </row>
    <row r="1836" spans="1:13" x14ac:dyDescent="0.35">
      <c r="A1836" s="5" t="s">
        <v>659</v>
      </c>
      <c r="B1836" s="5" t="s">
        <v>35</v>
      </c>
      <c r="C1836" s="5"/>
      <c r="D1836" s="5"/>
      <c r="E1836" s="5" t="s">
        <v>161</v>
      </c>
      <c r="F1836" s="8" t="str">
        <f>VLOOKUP(E1836,Mapping!$A$1:$C$71,3,0)</f>
        <v>Event Int Lb Event</v>
      </c>
      <c r="G1836" s="8" t="str">
        <f>VLOOKUP(E1836,Mapping!$A$2:$B$207,2,0)</f>
        <v>Event Int Lb Event</v>
      </c>
      <c r="H1836" s="1" t="s">
        <v>658</v>
      </c>
      <c r="I1836" s="2">
        <v>44378</v>
      </c>
      <c r="J1836" s="126" t="str">
        <f>VLOOKUP(I1836,Mapping!$H$2:$I$215,2,0)</f>
        <v>Post</v>
      </c>
      <c r="K1836" s="127">
        <f>VLOOKUP(I1836,Mapping!$H$2:$J$215,3,0)</f>
        <v>0</v>
      </c>
      <c r="L1836" s="1">
        <v>0</v>
      </c>
      <c r="M1836" s="4" t="e">
        <v>#N/A</v>
      </c>
    </row>
    <row r="1837" spans="1:13" x14ac:dyDescent="0.35">
      <c r="A1837" s="5" t="s">
        <v>659</v>
      </c>
      <c r="B1837" s="5" t="s">
        <v>35</v>
      </c>
      <c r="C1837" s="5"/>
      <c r="D1837" s="5"/>
      <c r="E1837" s="5" t="s">
        <v>161</v>
      </c>
      <c r="F1837" s="8" t="str">
        <f>VLOOKUP(E1837,Mapping!$A$1:$C$71,3,0)</f>
        <v>Event Int Lb Event</v>
      </c>
      <c r="G1837" s="8" t="str">
        <f>VLOOKUP(E1837,Mapping!$A$2:$B$207,2,0)</f>
        <v>Event Int Lb Event</v>
      </c>
      <c r="H1837" s="1" t="s">
        <v>658</v>
      </c>
      <c r="I1837" s="2">
        <v>44379</v>
      </c>
      <c r="J1837" s="126" t="str">
        <f>VLOOKUP(I1837,Mapping!$H$2:$I$215,2,0)</f>
        <v>Post</v>
      </c>
      <c r="K1837" s="127">
        <f>VLOOKUP(I1837,Mapping!$H$2:$J$215,3,0)</f>
        <v>0</v>
      </c>
      <c r="L1837" s="1">
        <v>0</v>
      </c>
      <c r="M1837" s="4" t="e">
        <v>#N/A</v>
      </c>
    </row>
    <row r="1838" spans="1:13" x14ac:dyDescent="0.35">
      <c r="A1838" s="5" t="s">
        <v>659</v>
      </c>
      <c r="B1838" s="5" t="s">
        <v>35</v>
      </c>
      <c r="C1838" s="5"/>
      <c r="D1838" s="5"/>
      <c r="E1838" s="5" t="s">
        <v>161</v>
      </c>
      <c r="F1838" s="8" t="str">
        <f>VLOOKUP(E1838,Mapping!$A$1:$C$71,3,0)</f>
        <v>Event Int Lb Event</v>
      </c>
      <c r="G1838" s="8" t="str">
        <f>VLOOKUP(E1838,Mapping!$A$2:$B$207,2,0)</f>
        <v>Event Int Lb Event</v>
      </c>
      <c r="H1838" s="1" t="s">
        <v>658</v>
      </c>
      <c r="I1838" s="2">
        <v>44380</v>
      </c>
      <c r="J1838" s="126" t="str">
        <f>VLOOKUP(I1838,Mapping!$H$2:$I$215,2,0)</f>
        <v>Post</v>
      </c>
      <c r="K1838" s="127">
        <f>VLOOKUP(I1838,Mapping!$H$2:$J$215,3,0)</f>
        <v>0</v>
      </c>
      <c r="L1838" s="1">
        <v>2514.4431927999999</v>
      </c>
      <c r="M1838" s="4" t="e">
        <v>#N/A</v>
      </c>
    </row>
    <row r="1839" spans="1:13" x14ac:dyDescent="0.35">
      <c r="A1839" s="5" t="s">
        <v>659</v>
      </c>
      <c r="B1839" s="5" t="s">
        <v>35</v>
      </c>
      <c r="C1839" s="5"/>
      <c r="D1839" s="5"/>
      <c r="E1839" s="5" t="s">
        <v>161</v>
      </c>
      <c r="F1839" s="8" t="str">
        <f>VLOOKUP(E1839,Mapping!$A$1:$C$71,3,0)</f>
        <v>Event Int Lb Event</v>
      </c>
      <c r="G1839" s="8" t="str">
        <f>VLOOKUP(E1839,Mapping!$A$2:$B$207,2,0)</f>
        <v>Event Int Lb Event</v>
      </c>
      <c r="H1839" s="1" t="s">
        <v>658</v>
      </c>
      <c r="I1839" s="2">
        <v>44381</v>
      </c>
      <c r="J1839" s="126" t="str">
        <f>VLOOKUP(I1839,Mapping!$H$2:$I$215,2,0)</f>
        <v>Post</v>
      </c>
      <c r="K1839" s="127">
        <f>VLOOKUP(I1839,Mapping!$H$2:$J$215,3,0)</f>
        <v>0</v>
      </c>
      <c r="L1839" s="1">
        <v>0</v>
      </c>
      <c r="M1839" s="4" t="e">
        <v>#N/A</v>
      </c>
    </row>
    <row r="1840" spans="1:13" x14ac:dyDescent="0.35">
      <c r="A1840" s="5" t="s">
        <v>659</v>
      </c>
      <c r="B1840" s="5" t="s">
        <v>35</v>
      </c>
      <c r="C1840" s="5"/>
      <c r="D1840" s="5"/>
      <c r="E1840" s="5" t="s">
        <v>161</v>
      </c>
      <c r="F1840" s="8" t="str">
        <f>VLOOKUP(E1840,Mapping!$A$1:$C$71,3,0)</f>
        <v>Event Int Lb Event</v>
      </c>
      <c r="G1840" s="8" t="str">
        <f>VLOOKUP(E1840,Mapping!$A$2:$B$207,2,0)</f>
        <v>Event Int Lb Event</v>
      </c>
      <c r="H1840" s="1" t="s">
        <v>658</v>
      </c>
      <c r="I1840" s="2">
        <v>44382</v>
      </c>
      <c r="J1840" s="126" t="str">
        <f>VLOOKUP(I1840,Mapping!$H$2:$I$215,2,0)</f>
        <v>Post</v>
      </c>
      <c r="K1840" s="127">
        <f>VLOOKUP(I1840,Mapping!$H$2:$J$215,3,0)</f>
        <v>0</v>
      </c>
      <c r="L1840" s="1">
        <v>0</v>
      </c>
      <c r="M1840" s="4" t="e">
        <v>#N/A</v>
      </c>
    </row>
    <row r="1841" spans="1:13" x14ac:dyDescent="0.35">
      <c r="A1841" s="5" t="s">
        <v>659</v>
      </c>
      <c r="B1841" s="5" t="s">
        <v>35</v>
      </c>
      <c r="C1841" s="5"/>
      <c r="D1841" s="5"/>
      <c r="E1841" s="5" t="s">
        <v>161</v>
      </c>
      <c r="F1841" s="8" t="str">
        <f>VLOOKUP(E1841,Mapping!$A$1:$C$71,3,0)</f>
        <v>Event Int Lb Event</v>
      </c>
      <c r="G1841" s="8" t="str">
        <f>VLOOKUP(E1841,Mapping!$A$2:$B$207,2,0)</f>
        <v>Event Int Lb Event</v>
      </c>
      <c r="H1841" s="1" t="s">
        <v>658</v>
      </c>
      <c r="I1841" s="2">
        <v>44383</v>
      </c>
      <c r="J1841" s="126" t="str">
        <f>VLOOKUP(I1841,Mapping!$H$2:$I$215,2,0)</f>
        <v>Post</v>
      </c>
      <c r="K1841" s="127">
        <f>VLOOKUP(I1841,Mapping!$H$2:$J$215,3,0)</f>
        <v>0</v>
      </c>
      <c r="L1841" s="1">
        <v>0</v>
      </c>
      <c r="M1841" s="4" t="e">
        <v>#N/A</v>
      </c>
    </row>
    <row r="1842" spans="1:13" x14ac:dyDescent="0.35">
      <c r="A1842" s="5" t="s">
        <v>659</v>
      </c>
      <c r="B1842" s="5" t="s">
        <v>35</v>
      </c>
      <c r="C1842" s="5"/>
      <c r="D1842" s="5"/>
      <c r="E1842" s="5" t="s">
        <v>161</v>
      </c>
      <c r="F1842" s="8" t="str">
        <f>VLOOKUP(E1842,Mapping!$A$1:$C$71,3,0)</f>
        <v>Event Int Lb Event</v>
      </c>
      <c r="G1842" s="8" t="str">
        <f>VLOOKUP(E1842,Mapping!$A$2:$B$207,2,0)</f>
        <v>Event Int Lb Event</v>
      </c>
      <c r="H1842" s="1" t="s">
        <v>658</v>
      </c>
      <c r="I1842" s="2">
        <v>44384</v>
      </c>
      <c r="J1842" s="126" t="str">
        <f>VLOOKUP(I1842,Mapping!$H$2:$I$215,2,0)</f>
        <v>Post</v>
      </c>
      <c r="K1842" s="127">
        <f>VLOOKUP(I1842,Mapping!$H$2:$J$215,3,0)</f>
        <v>0</v>
      </c>
      <c r="L1842" s="1">
        <v>2514.4431927999999</v>
      </c>
      <c r="M1842" s="4" t="e">
        <v>#N/A</v>
      </c>
    </row>
    <row r="1843" spans="1:13" x14ac:dyDescent="0.35">
      <c r="A1843" s="5" t="s">
        <v>659</v>
      </c>
      <c r="B1843" s="5" t="s">
        <v>35</v>
      </c>
      <c r="C1843" s="5"/>
      <c r="D1843" s="5"/>
      <c r="E1843" s="5" t="s">
        <v>161</v>
      </c>
      <c r="F1843" s="8" t="str">
        <f>VLOOKUP(E1843,Mapping!$A$1:$C$71,3,0)</f>
        <v>Event Int Lb Event</v>
      </c>
      <c r="G1843" s="8" t="str">
        <f>VLOOKUP(E1843,Mapping!$A$2:$B$207,2,0)</f>
        <v>Event Int Lb Event</v>
      </c>
      <c r="H1843" s="1" t="s">
        <v>658</v>
      </c>
      <c r="I1843" s="2">
        <v>44385</v>
      </c>
      <c r="J1843" s="126" t="str">
        <f>VLOOKUP(I1843,Mapping!$H$2:$I$215,2,0)</f>
        <v>Post</v>
      </c>
      <c r="K1843" s="127">
        <f>VLOOKUP(I1843,Mapping!$H$2:$J$215,3,0)</f>
        <v>0</v>
      </c>
      <c r="L1843" s="1">
        <v>0</v>
      </c>
      <c r="M1843" s="4" t="e">
        <v>#N/A</v>
      </c>
    </row>
    <row r="1844" spans="1:13" x14ac:dyDescent="0.35">
      <c r="A1844" s="5" t="s">
        <v>659</v>
      </c>
      <c r="B1844" s="5" t="s">
        <v>35</v>
      </c>
      <c r="C1844" s="5"/>
      <c r="D1844" s="5"/>
      <c r="E1844" s="5" t="s">
        <v>161</v>
      </c>
      <c r="F1844" s="8" t="str">
        <f>VLOOKUP(E1844,Mapping!$A$1:$C$71,3,0)</f>
        <v>Event Int Lb Event</v>
      </c>
      <c r="G1844" s="8" t="str">
        <f>VLOOKUP(E1844,Mapping!$A$2:$B$207,2,0)</f>
        <v>Event Int Lb Event</v>
      </c>
      <c r="H1844" s="1" t="s">
        <v>658</v>
      </c>
      <c r="I1844" s="2">
        <v>44386</v>
      </c>
      <c r="J1844" s="126" t="str">
        <f>VLOOKUP(I1844,Mapping!$H$2:$I$215,2,0)</f>
        <v>Post</v>
      </c>
      <c r="K1844" s="127">
        <f>VLOOKUP(I1844,Mapping!$H$2:$J$215,3,0)</f>
        <v>0</v>
      </c>
      <c r="L1844" s="1">
        <v>0</v>
      </c>
      <c r="M1844" s="4" t="e">
        <v>#N/A</v>
      </c>
    </row>
    <row r="1845" spans="1:13" x14ac:dyDescent="0.35">
      <c r="A1845" s="5" t="s">
        <v>659</v>
      </c>
      <c r="B1845" s="5" t="s">
        <v>35</v>
      </c>
      <c r="C1845" s="5"/>
      <c r="D1845" s="5"/>
      <c r="E1845" s="5" t="s">
        <v>161</v>
      </c>
      <c r="F1845" s="8" t="str">
        <f>VLOOKUP(E1845,Mapping!$A$1:$C$71,3,0)</f>
        <v>Event Int Lb Event</v>
      </c>
      <c r="G1845" s="8" t="str">
        <f>VLOOKUP(E1845,Mapping!$A$2:$B$207,2,0)</f>
        <v>Event Int Lb Event</v>
      </c>
      <c r="H1845" s="1" t="s">
        <v>658</v>
      </c>
      <c r="I1845" s="2">
        <v>44387</v>
      </c>
      <c r="J1845" s="126" t="str">
        <f>VLOOKUP(I1845,Mapping!$H$2:$I$215,2,0)</f>
        <v>Post</v>
      </c>
      <c r="K1845" s="127">
        <f>VLOOKUP(I1845,Mapping!$H$2:$J$215,3,0)</f>
        <v>0</v>
      </c>
      <c r="L1845" s="1">
        <v>2514.4431927999999</v>
      </c>
      <c r="M1845" s="4" t="e">
        <v>#N/A</v>
      </c>
    </row>
    <row r="1846" spans="1:13" x14ac:dyDescent="0.35">
      <c r="A1846" s="5" t="s">
        <v>659</v>
      </c>
      <c r="B1846" s="5" t="s">
        <v>35</v>
      </c>
      <c r="C1846" s="5"/>
      <c r="D1846" s="5"/>
      <c r="E1846" s="5" t="s">
        <v>161</v>
      </c>
      <c r="F1846" s="8" t="str">
        <f>VLOOKUP(E1846,Mapping!$A$1:$C$71,3,0)</f>
        <v>Event Int Lb Event</v>
      </c>
      <c r="G1846" s="8" t="str">
        <f>VLOOKUP(E1846,Mapping!$A$2:$B$207,2,0)</f>
        <v>Event Int Lb Event</v>
      </c>
      <c r="H1846" s="1" t="s">
        <v>658</v>
      </c>
      <c r="I1846" s="2">
        <v>44388</v>
      </c>
      <c r="J1846" s="126" t="str">
        <f>VLOOKUP(I1846,Mapping!$H$2:$I$215,2,0)</f>
        <v>Post</v>
      </c>
      <c r="K1846" s="127">
        <f>VLOOKUP(I1846,Mapping!$H$2:$J$215,3,0)</f>
        <v>0</v>
      </c>
      <c r="L1846" s="1">
        <v>0</v>
      </c>
      <c r="M1846" s="4" t="e">
        <v>#N/A</v>
      </c>
    </row>
    <row r="1847" spans="1:13" x14ac:dyDescent="0.35">
      <c r="A1847" s="5" t="s">
        <v>659</v>
      </c>
      <c r="B1847" s="5" t="s">
        <v>35</v>
      </c>
      <c r="C1847" s="5"/>
      <c r="D1847" s="5"/>
      <c r="E1847" s="5" t="s">
        <v>161</v>
      </c>
      <c r="F1847" s="8" t="str">
        <f>VLOOKUP(E1847,Mapping!$A$1:$C$71,3,0)</f>
        <v>Event Int Lb Event</v>
      </c>
      <c r="G1847" s="8" t="str">
        <f>VLOOKUP(E1847,Mapping!$A$2:$B$207,2,0)</f>
        <v>Event Int Lb Event</v>
      </c>
      <c r="H1847" s="1" t="s">
        <v>658</v>
      </c>
      <c r="I1847" s="2">
        <v>44389</v>
      </c>
      <c r="J1847" s="126" t="str">
        <f>VLOOKUP(I1847,Mapping!$H$2:$I$215,2,0)</f>
        <v>Post</v>
      </c>
      <c r="K1847" s="127">
        <f>VLOOKUP(I1847,Mapping!$H$2:$J$215,3,0)</f>
        <v>0</v>
      </c>
      <c r="L1847" s="1">
        <v>0</v>
      </c>
      <c r="M1847" s="4" t="e">
        <v>#N/A</v>
      </c>
    </row>
    <row r="1848" spans="1:13" x14ac:dyDescent="0.35">
      <c r="A1848" s="5" t="s">
        <v>659</v>
      </c>
      <c r="B1848" s="5" t="s">
        <v>35</v>
      </c>
      <c r="C1848" s="5"/>
      <c r="D1848" s="5"/>
      <c r="E1848" s="5" t="s">
        <v>161</v>
      </c>
      <c r="F1848" s="8" t="str">
        <f>VLOOKUP(E1848,Mapping!$A$1:$C$71,3,0)</f>
        <v>Event Int Lb Event</v>
      </c>
      <c r="G1848" s="8" t="str">
        <f>VLOOKUP(E1848,Mapping!$A$2:$B$207,2,0)</f>
        <v>Event Int Lb Event</v>
      </c>
      <c r="H1848" s="1" t="s">
        <v>658</v>
      </c>
      <c r="I1848" s="2">
        <v>44390</v>
      </c>
      <c r="J1848" s="126" t="str">
        <f>VLOOKUP(I1848,Mapping!$H$2:$I$215,2,0)</f>
        <v>Post</v>
      </c>
      <c r="K1848" s="127">
        <f>VLOOKUP(I1848,Mapping!$H$2:$J$215,3,0)</f>
        <v>0</v>
      </c>
      <c r="L1848" s="1">
        <v>0</v>
      </c>
      <c r="M1848" s="4" t="e">
        <v>#N/A</v>
      </c>
    </row>
    <row r="1849" spans="1:13" x14ac:dyDescent="0.35">
      <c r="A1849" s="5" t="s">
        <v>659</v>
      </c>
      <c r="B1849" s="5" t="s">
        <v>35</v>
      </c>
      <c r="C1849" s="5"/>
      <c r="D1849" s="5"/>
      <c r="E1849" s="5" t="s">
        <v>161</v>
      </c>
      <c r="F1849" s="8" t="str">
        <f>VLOOKUP(E1849,Mapping!$A$1:$C$71,3,0)</f>
        <v>Event Int Lb Event</v>
      </c>
      <c r="G1849" s="8" t="str">
        <f>VLOOKUP(E1849,Mapping!$A$2:$B$207,2,0)</f>
        <v>Event Int Lb Event</v>
      </c>
      <c r="H1849" s="1" t="s">
        <v>658</v>
      </c>
      <c r="I1849" s="2">
        <v>44391</v>
      </c>
      <c r="J1849" s="126" t="str">
        <f>VLOOKUP(I1849,Mapping!$H$2:$I$215,2,0)</f>
        <v>Post</v>
      </c>
      <c r="K1849" s="127">
        <f>VLOOKUP(I1849,Mapping!$H$2:$J$215,3,0)</f>
        <v>0</v>
      </c>
      <c r="L1849" s="1">
        <v>2514.4431927999999</v>
      </c>
      <c r="M1849" s="4" t="e">
        <v>#N/A</v>
      </c>
    </row>
    <row r="1850" spans="1:13" x14ac:dyDescent="0.35">
      <c r="A1850" s="5" t="s">
        <v>659</v>
      </c>
      <c r="B1850" s="5" t="s">
        <v>35</v>
      </c>
      <c r="C1850" s="5"/>
      <c r="D1850" s="5"/>
      <c r="E1850" s="5" t="s">
        <v>161</v>
      </c>
      <c r="F1850" s="8" t="str">
        <f>VLOOKUP(E1850,Mapping!$A$1:$C$71,3,0)</f>
        <v>Event Int Lb Event</v>
      </c>
      <c r="G1850" s="8" t="str">
        <f>VLOOKUP(E1850,Mapping!$A$2:$B$207,2,0)</f>
        <v>Event Int Lb Event</v>
      </c>
      <c r="H1850" s="1" t="s">
        <v>658</v>
      </c>
      <c r="I1850" s="2">
        <v>44392</v>
      </c>
      <c r="J1850" s="126" t="str">
        <f>VLOOKUP(I1850,Mapping!$H$2:$I$215,2,0)</f>
        <v>Post</v>
      </c>
      <c r="K1850" s="127">
        <f>VLOOKUP(I1850,Mapping!$H$2:$J$215,3,0)</f>
        <v>0</v>
      </c>
      <c r="L1850" s="1">
        <v>0</v>
      </c>
      <c r="M1850" s="4" t="e">
        <v>#N/A</v>
      </c>
    </row>
    <row r="1851" spans="1:13" x14ac:dyDescent="0.35">
      <c r="A1851" s="5" t="s">
        <v>659</v>
      </c>
      <c r="B1851" s="5" t="s">
        <v>35</v>
      </c>
      <c r="C1851" s="5"/>
      <c r="D1851" s="5"/>
      <c r="E1851" s="5" t="s">
        <v>161</v>
      </c>
      <c r="F1851" s="8" t="str">
        <f>VLOOKUP(E1851,Mapping!$A$1:$C$71,3,0)</f>
        <v>Event Int Lb Event</v>
      </c>
      <c r="G1851" s="8" t="str">
        <f>VLOOKUP(E1851,Mapping!$A$2:$B$207,2,0)</f>
        <v>Event Int Lb Event</v>
      </c>
      <c r="H1851" s="1" t="s">
        <v>658</v>
      </c>
      <c r="I1851" s="2">
        <v>44393</v>
      </c>
      <c r="J1851" s="126" t="str">
        <f>VLOOKUP(I1851,Mapping!$H$2:$I$215,2,0)</f>
        <v>Post</v>
      </c>
      <c r="K1851" s="127">
        <f>VLOOKUP(I1851,Mapping!$H$2:$J$215,3,0)</f>
        <v>0</v>
      </c>
      <c r="L1851" s="1">
        <v>0</v>
      </c>
      <c r="M1851" s="4" t="e">
        <v>#N/A</v>
      </c>
    </row>
    <row r="1852" spans="1:13" x14ac:dyDescent="0.35">
      <c r="A1852" s="5" t="s">
        <v>659</v>
      </c>
      <c r="B1852" s="5" t="s">
        <v>35</v>
      </c>
      <c r="C1852" s="5"/>
      <c r="D1852" s="5"/>
      <c r="E1852" s="5" t="s">
        <v>161</v>
      </c>
      <c r="F1852" s="8" t="str">
        <f>VLOOKUP(E1852,Mapping!$A$1:$C$71,3,0)</f>
        <v>Event Int Lb Event</v>
      </c>
      <c r="G1852" s="8" t="str">
        <f>VLOOKUP(E1852,Mapping!$A$2:$B$207,2,0)</f>
        <v>Event Int Lb Event</v>
      </c>
      <c r="H1852" s="1" t="s">
        <v>658</v>
      </c>
      <c r="I1852" s="2">
        <v>44394</v>
      </c>
      <c r="J1852" s="126" t="str">
        <f>VLOOKUP(I1852,Mapping!$H$2:$I$215,2,0)</f>
        <v>Post</v>
      </c>
      <c r="K1852" s="127">
        <f>VLOOKUP(I1852,Mapping!$H$2:$J$215,3,0)</f>
        <v>0</v>
      </c>
      <c r="L1852" s="1">
        <v>2514.4431927999999</v>
      </c>
      <c r="M1852" s="4" t="e">
        <v>#N/A</v>
      </c>
    </row>
    <row r="1853" spans="1:13" x14ac:dyDescent="0.35">
      <c r="A1853" s="5" t="s">
        <v>659</v>
      </c>
      <c r="B1853" s="5" t="s">
        <v>35</v>
      </c>
      <c r="C1853" s="5"/>
      <c r="D1853" s="5"/>
      <c r="E1853" s="5" t="s">
        <v>161</v>
      </c>
      <c r="F1853" s="8" t="str">
        <f>VLOOKUP(E1853,Mapping!$A$1:$C$71,3,0)</f>
        <v>Event Int Lb Event</v>
      </c>
      <c r="G1853" s="8" t="str">
        <f>VLOOKUP(E1853,Mapping!$A$2:$B$207,2,0)</f>
        <v>Event Int Lb Event</v>
      </c>
      <c r="H1853" s="1" t="s">
        <v>658</v>
      </c>
      <c r="I1853" s="2">
        <v>44395</v>
      </c>
      <c r="J1853" s="126" t="str">
        <f>VLOOKUP(I1853,Mapping!$H$2:$I$215,2,0)</f>
        <v>Post</v>
      </c>
      <c r="K1853" s="127">
        <f>VLOOKUP(I1853,Mapping!$H$2:$J$215,3,0)</f>
        <v>0</v>
      </c>
      <c r="L1853" s="1">
        <v>0</v>
      </c>
      <c r="M1853" s="4" t="e">
        <v>#N/A</v>
      </c>
    </row>
    <row r="1854" spans="1:13" x14ac:dyDescent="0.35">
      <c r="A1854" s="5" t="s">
        <v>659</v>
      </c>
      <c r="B1854" s="5" t="s">
        <v>35</v>
      </c>
      <c r="C1854" s="5"/>
      <c r="D1854" s="5"/>
      <c r="E1854" s="5" t="s">
        <v>161</v>
      </c>
      <c r="F1854" s="8" t="str">
        <f>VLOOKUP(E1854,Mapping!$A$1:$C$71,3,0)</f>
        <v>Event Int Lb Event</v>
      </c>
      <c r="G1854" s="8" t="str">
        <f>VLOOKUP(E1854,Mapping!$A$2:$B$207,2,0)</f>
        <v>Event Int Lb Event</v>
      </c>
      <c r="H1854" s="1" t="s">
        <v>658</v>
      </c>
      <c r="I1854" s="2">
        <v>44396</v>
      </c>
      <c r="J1854" s="126" t="str">
        <f>VLOOKUP(I1854,Mapping!$H$2:$I$215,2,0)</f>
        <v>Post</v>
      </c>
      <c r="K1854" s="127">
        <f>VLOOKUP(I1854,Mapping!$H$2:$J$215,3,0)</f>
        <v>0</v>
      </c>
      <c r="L1854" s="1">
        <v>0</v>
      </c>
      <c r="M1854" s="4" t="e">
        <v>#N/A</v>
      </c>
    </row>
    <row r="1855" spans="1:13" x14ac:dyDescent="0.35">
      <c r="A1855" s="5" t="s">
        <v>659</v>
      </c>
      <c r="B1855" s="5" t="s">
        <v>35</v>
      </c>
      <c r="C1855" s="5"/>
      <c r="D1855" s="5"/>
      <c r="E1855" s="5" t="s">
        <v>161</v>
      </c>
      <c r="F1855" s="8" t="str">
        <f>VLOOKUP(E1855,Mapping!$A$1:$C$71,3,0)</f>
        <v>Event Int Lb Event</v>
      </c>
      <c r="G1855" s="8" t="str">
        <f>VLOOKUP(E1855,Mapping!$A$2:$B$207,2,0)</f>
        <v>Event Int Lb Event</v>
      </c>
      <c r="H1855" s="1" t="s">
        <v>658</v>
      </c>
      <c r="I1855" s="2">
        <v>44397</v>
      </c>
      <c r="J1855" s="126" t="str">
        <f>VLOOKUP(I1855,Mapping!$H$2:$I$215,2,0)</f>
        <v>Post</v>
      </c>
      <c r="K1855" s="127">
        <f>VLOOKUP(I1855,Mapping!$H$2:$J$215,3,0)</f>
        <v>0</v>
      </c>
      <c r="L1855" s="1">
        <v>0</v>
      </c>
      <c r="M1855" s="4" t="e">
        <v>#N/A</v>
      </c>
    </row>
    <row r="1856" spans="1:13" x14ac:dyDescent="0.35">
      <c r="A1856" s="5" t="s">
        <v>659</v>
      </c>
      <c r="B1856" s="5" t="s">
        <v>35</v>
      </c>
      <c r="C1856" s="5"/>
      <c r="D1856" s="5"/>
      <c r="E1856" s="5" t="s">
        <v>161</v>
      </c>
      <c r="F1856" s="8" t="str">
        <f>VLOOKUP(E1856,Mapping!$A$1:$C$71,3,0)</f>
        <v>Event Int Lb Event</v>
      </c>
      <c r="G1856" s="8" t="str">
        <f>VLOOKUP(E1856,Mapping!$A$2:$B$207,2,0)</f>
        <v>Event Int Lb Event</v>
      </c>
      <c r="H1856" s="1" t="s">
        <v>658</v>
      </c>
      <c r="I1856" s="2">
        <v>44398</v>
      </c>
      <c r="J1856" s="126" t="str">
        <f>VLOOKUP(I1856,Mapping!$H$2:$I$215,2,0)</f>
        <v>Post</v>
      </c>
      <c r="K1856" s="127">
        <f>VLOOKUP(I1856,Mapping!$H$2:$J$215,3,0)</f>
        <v>0</v>
      </c>
      <c r="L1856" s="1">
        <v>2514.4431927999999</v>
      </c>
      <c r="M1856" s="4" t="e">
        <v>#N/A</v>
      </c>
    </row>
    <row r="1857" spans="1:13" x14ac:dyDescent="0.35">
      <c r="A1857" s="5" t="s">
        <v>659</v>
      </c>
      <c r="B1857" s="5" t="s">
        <v>35</v>
      </c>
      <c r="C1857" s="5"/>
      <c r="D1857" s="5"/>
      <c r="E1857" s="5" t="s">
        <v>161</v>
      </c>
      <c r="F1857" s="8" t="str">
        <f>VLOOKUP(E1857,Mapping!$A$1:$C$71,3,0)</f>
        <v>Event Int Lb Event</v>
      </c>
      <c r="G1857" s="8" t="str">
        <f>VLOOKUP(E1857,Mapping!$A$2:$B$207,2,0)</f>
        <v>Event Int Lb Event</v>
      </c>
      <c r="H1857" s="1" t="s">
        <v>658</v>
      </c>
      <c r="I1857" s="2">
        <v>44399</v>
      </c>
      <c r="J1857" s="126" t="str">
        <f>VLOOKUP(I1857,Mapping!$H$2:$I$215,2,0)</f>
        <v>Post</v>
      </c>
      <c r="K1857" s="127">
        <f>VLOOKUP(I1857,Mapping!$H$2:$J$215,3,0)</f>
        <v>0</v>
      </c>
      <c r="L1857" s="1">
        <v>0</v>
      </c>
      <c r="M1857" s="4" t="e">
        <v>#N/A</v>
      </c>
    </row>
    <row r="1858" spans="1:13" x14ac:dyDescent="0.35">
      <c r="A1858" s="5" t="s">
        <v>659</v>
      </c>
      <c r="B1858" s="5" t="s">
        <v>35</v>
      </c>
      <c r="C1858" s="5"/>
      <c r="D1858" s="5"/>
      <c r="E1858" s="5" t="s">
        <v>161</v>
      </c>
      <c r="F1858" s="8" t="str">
        <f>VLOOKUP(E1858,Mapping!$A$1:$C$71,3,0)</f>
        <v>Event Int Lb Event</v>
      </c>
      <c r="G1858" s="8" t="str">
        <f>VLOOKUP(E1858,Mapping!$A$2:$B$207,2,0)</f>
        <v>Event Int Lb Event</v>
      </c>
      <c r="H1858" s="1" t="s">
        <v>658</v>
      </c>
      <c r="I1858" s="2">
        <v>44400</v>
      </c>
      <c r="J1858" s="126" t="str">
        <f>VLOOKUP(I1858,Mapping!$H$2:$I$215,2,0)</f>
        <v>Post</v>
      </c>
      <c r="K1858" s="127">
        <f>VLOOKUP(I1858,Mapping!$H$2:$J$215,3,0)</f>
        <v>0</v>
      </c>
      <c r="L1858" s="1">
        <v>0</v>
      </c>
      <c r="M1858" s="4" t="e">
        <v>#N/A</v>
      </c>
    </row>
    <row r="1859" spans="1:13" x14ac:dyDescent="0.35">
      <c r="A1859" s="5" t="s">
        <v>659</v>
      </c>
      <c r="B1859" s="5" t="s">
        <v>35</v>
      </c>
      <c r="C1859" s="5"/>
      <c r="D1859" s="5"/>
      <c r="E1859" s="5" t="s">
        <v>161</v>
      </c>
      <c r="F1859" s="8" t="str">
        <f>VLOOKUP(E1859,Mapping!$A$1:$C$71,3,0)</f>
        <v>Event Int Lb Event</v>
      </c>
      <c r="G1859" s="8" t="str">
        <f>VLOOKUP(E1859,Mapping!$A$2:$B$207,2,0)</f>
        <v>Event Int Lb Event</v>
      </c>
      <c r="H1859" s="1" t="s">
        <v>658</v>
      </c>
      <c r="I1859" s="2">
        <v>44401</v>
      </c>
      <c r="J1859" s="126" t="str">
        <f>VLOOKUP(I1859,Mapping!$H$2:$I$215,2,0)</f>
        <v>Post</v>
      </c>
      <c r="K1859" s="127">
        <f>VLOOKUP(I1859,Mapping!$H$2:$J$215,3,0)</f>
        <v>0</v>
      </c>
      <c r="L1859" s="1">
        <v>2514.4431927999999</v>
      </c>
      <c r="M1859" s="4" t="e">
        <v>#N/A</v>
      </c>
    </row>
    <row r="1860" spans="1:13" x14ac:dyDescent="0.35">
      <c r="A1860" s="5" t="s">
        <v>659</v>
      </c>
      <c r="B1860" s="5" t="s">
        <v>35</v>
      </c>
      <c r="C1860" s="5"/>
      <c r="D1860" s="5"/>
      <c r="E1860" s="5" t="s">
        <v>161</v>
      </c>
      <c r="F1860" s="8" t="str">
        <f>VLOOKUP(E1860,Mapping!$A$1:$C$71,3,0)</f>
        <v>Event Int Lb Event</v>
      </c>
      <c r="G1860" s="8" t="str">
        <f>VLOOKUP(E1860,Mapping!$A$2:$B$207,2,0)</f>
        <v>Event Int Lb Event</v>
      </c>
      <c r="H1860" s="1" t="s">
        <v>658</v>
      </c>
      <c r="I1860" s="2">
        <v>44402</v>
      </c>
      <c r="J1860" s="126" t="str">
        <f>VLOOKUP(I1860,Mapping!$H$2:$I$215,2,0)</f>
        <v>Post</v>
      </c>
      <c r="K1860" s="127">
        <f>VLOOKUP(I1860,Mapping!$H$2:$J$215,3,0)</f>
        <v>0</v>
      </c>
      <c r="L1860" s="1">
        <v>0</v>
      </c>
      <c r="M1860" s="4" t="e">
        <v>#N/A</v>
      </c>
    </row>
    <row r="1861" spans="1:13" x14ac:dyDescent="0.35">
      <c r="A1861" s="5" t="s">
        <v>659</v>
      </c>
      <c r="B1861" s="5" t="s">
        <v>35</v>
      </c>
      <c r="C1861" s="5"/>
      <c r="D1861" s="5"/>
      <c r="E1861" s="5" t="s">
        <v>161</v>
      </c>
      <c r="F1861" s="8" t="str">
        <f>VLOOKUP(E1861,Mapping!$A$1:$C$71,3,0)</f>
        <v>Event Int Lb Event</v>
      </c>
      <c r="G1861" s="8" t="str">
        <f>VLOOKUP(E1861,Mapping!$A$2:$B$207,2,0)</f>
        <v>Event Int Lb Event</v>
      </c>
      <c r="H1861" s="1" t="s">
        <v>658</v>
      </c>
      <c r="I1861" s="2">
        <v>44403</v>
      </c>
      <c r="J1861" s="126" t="str">
        <f>VLOOKUP(I1861,Mapping!$H$2:$I$215,2,0)</f>
        <v>Post</v>
      </c>
      <c r="K1861" s="127">
        <f>VLOOKUP(I1861,Mapping!$H$2:$J$215,3,0)</f>
        <v>0</v>
      </c>
      <c r="L1861" s="1">
        <v>0</v>
      </c>
      <c r="M1861" s="4" t="e">
        <v>#N/A</v>
      </c>
    </row>
    <row r="1862" spans="1:13" x14ac:dyDescent="0.35">
      <c r="A1862" s="5" t="s">
        <v>659</v>
      </c>
      <c r="B1862" s="5" t="s">
        <v>35</v>
      </c>
      <c r="C1862" s="5"/>
      <c r="D1862" s="5"/>
      <c r="E1862" s="5" t="s">
        <v>161</v>
      </c>
      <c r="F1862" s="8" t="str">
        <f>VLOOKUP(E1862,Mapping!$A$1:$C$71,3,0)</f>
        <v>Event Int Lb Event</v>
      </c>
      <c r="G1862" s="8" t="str">
        <f>VLOOKUP(E1862,Mapping!$A$2:$B$207,2,0)</f>
        <v>Event Int Lb Event</v>
      </c>
      <c r="H1862" s="1" t="s">
        <v>658</v>
      </c>
      <c r="I1862" s="2">
        <v>44404</v>
      </c>
      <c r="J1862" s="126" t="str">
        <f>VLOOKUP(I1862,Mapping!$H$2:$I$215,2,0)</f>
        <v>Post</v>
      </c>
      <c r="K1862" s="127">
        <f>VLOOKUP(I1862,Mapping!$H$2:$J$215,3,0)</f>
        <v>0</v>
      </c>
      <c r="L1862" s="1">
        <v>0</v>
      </c>
      <c r="M1862" s="4" t="e">
        <v>#N/A</v>
      </c>
    </row>
    <row r="1863" spans="1:13" x14ac:dyDescent="0.35">
      <c r="A1863" s="5" t="s">
        <v>659</v>
      </c>
      <c r="B1863" s="5" t="s">
        <v>35</v>
      </c>
      <c r="C1863" s="5"/>
      <c r="D1863" s="5"/>
      <c r="E1863" s="5" t="s">
        <v>161</v>
      </c>
      <c r="F1863" s="8" t="str">
        <f>VLOOKUP(E1863,Mapping!$A$1:$C$71,3,0)</f>
        <v>Event Int Lb Event</v>
      </c>
      <c r="G1863" s="8" t="str">
        <f>VLOOKUP(E1863,Mapping!$A$2:$B$207,2,0)</f>
        <v>Event Int Lb Event</v>
      </c>
      <c r="H1863" s="1" t="s">
        <v>658</v>
      </c>
      <c r="I1863" s="2">
        <v>44405</v>
      </c>
      <c r="J1863" s="126" t="str">
        <f>VLOOKUP(I1863,Mapping!$H$2:$I$215,2,0)</f>
        <v>Post</v>
      </c>
      <c r="K1863" s="127">
        <f>VLOOKUP(I1863,Mapping!$H$2:$J$215,3,0)</f>
        <v>0</v>
      </c>
      <c r="L1863" s="1">
        <v>2514.4431927999999</v>
      </c>
      <c r="M1863" s="4" t="e">
        <v>#N/A</v>
      </c>
    </row>
    <row r="1864" spans="1:13" x14ac:dyDescent="0.35">
      <c r="A1864" s="5" t="s">
        <v>659</v>
      </c>
      <c r="B1864" s="5" t="s">
        <v>35</v>
      </c>
      <c r="C1864" s="5"/>
      <c r="D1864" s="5"/>
      <c r="E1864" s="5" t="s">
        <v>161</v>
      </c>
      <c r="F1864" s="8" t="str">
        <f>VLOOKUP(E1864,Mapping!$A$1:$C$71,3,0)</f>
        <v>Event Int Lb Event</v>
      </c>
      <c r="G1864" s="8" t="str">
        <f>VLOOKUP(E1864,Mapping!$A$2:$B$207,2,0)</f>
        <v>Event Int Lb Event</v>
      </c>
      <c r="H1864" s="1" t="s">
        <v>658</v>
      </c>
      <c r="I1864" s="2">
        <v>44406</v>
      </c>
      <c r="J1864" s="126" t="str">
        <f>VLOOKUP(I1864,Mapping!$H$2:$I$215,2,0)</f>
        <v>Post</v>
      </c>
      <c r="K1864" s="127">
        <f>VLOOKUP(I1864,Mapping!$H$2:$J$215,3,0)</f>
        <v>0</v>
      </c>
      <c r="L1864" s="1">
        <v>0</v>
      </c>
      <c r="M1864" s="4" t="e">
        <v>#N/A</v>
      </c>
    </row>
    <row r="1865" spans="1:13" x14ac:dyDescent="0.35">
      <c r="A1865" s="5" t="s">
        <v>659</v>
      </c>
      <c r="B1865" s="5" t="s">
        <v>35</v>
      </c>
      <c r="C1865" s="5"/>
      <c r="D1865" s="5"/>
      <c r="E1865" s="5" t="s">
        <v>161</v>
      </c>
      <c r="F1865" s="8" t="str">
        <f>VLOOKUP(E1865,Mapping!$A$1:$C$71,3,0)</f>
        <v>Event Int Lb Event</v>
      </c>
      <c r="G1865" s="8" t="str">
        <f>VLOOKUP(E1865,Mapping!$A$2:$B$207,2,0)</f>
        <v>Event Int Lb Event</v>
      </c>
      <c r="H1865" s="1" t="s">
        <v>658</v>
      </c>
      <c r="I1865" s="2">
        <v>44407</v>
      </c>
      <c r="J1865" s="126" t="str">
        <f>VLOOKUP(I1865,Mapping!$H$2:$I$215,2,0)</f>
        <v>Post</v>
      </c>
      <c r="K1865" s="127">
        <f>VLOOKUP(I1865,Mapping!$H$2:$J$215,3,0)</f>
        <v>0</v>
      </c>
      <c r="L1865" s="1">
        <v>0</v>
      </c>
      <c r="M1865" s="4" t="e">
        <v>#N/A</v>
      </c>
    </row>
    <row r="1866" spans="1:13" x14ac:dyDescent="0.35">
      <c r="A1866" s="5" t="s">
        <v>659</v>
      </c>
      <c r="B1866" s="5" t="s">
        <v>35</v>
      </c>
      <c r="C1866" s="5"/>
      <c r="D1866" s="5"/>
      <c r="E1866" s="5" t="s">
        <v>161</v>
      </c>
      <c r="F1866" s="8" t="str">
        <f>VLOOKUP(E1866,Mapping!$A$1:$C$71,3,0)</f>
        <v>Event Int Lb Event</v>
      </c>
      <c r="G1866" s="8" t="str">
        <f>VLOOKUP(E1866,Mapping!$A$2:$B$207,2,0)</f>
        <v>Event Int Lb Event</v>
      </c>
      <c r="H1866" s="1" t="s">
        <v>658</v>
      </c>
      <c r="I1866" s="2">
        <v>44408</v>
      </c>
      <c r="J1866" s="126" t="str">
        <f>VLOOKUP(I1866,Mapping!$H$2:$I$215,2,0)</f>
        <v>Post</v>
      </c>
      <c r="K1866" s="127">
        <f>VLOOKUP(I1866,Mapping!$H$2:$J$215,3,0)</f>
        <v>0</v>
      </c>
      <c r="L1866" s="1">
        <v>2514.4431927999999</v>
      </c>
      <c r="M1866" s="4" t="e">
        <v>#N/A</v>
      </c>
    </row>
    <row r="1867" spans="1:13" x14ac:dyDescent="0.35">
      <c r="A1867" s="5" t="s">
        <v>659</v>
      </c>
      <c r="B1867" s="5" t="s">
        <v>35</v>
      </c>
      <c r="C1867" s="5"/>
      <c r="D1867" s="5"/>
      <c r="E1867" s="5" t="s">
        <v>161</v>
      </c>
      <c r="F1867" s="8" t="str">
        <f>VLOOKUP(E1867,Mapping!$A$1:$C$71,3,0)</f>
        <v>Event Int Lb Event</v>
      </c>
      <c r="G1867" s="8" t="str">
        <f>VLOOKUP(E1867,Mapping!$A$2:$B$207,2,0)</f>
        <v>Event Int Lb Event</v>
      </c>
      <c r="H1867" s="1" t="s">
        <v>658</v>
      </c>
      <c r="I1867" s="2">
        <v>44409</v>
      </c>
      <c r="J1867" s="126" t="str">
        <f>VLOOKUP(I1867,Mapping!$H$2:$I$215,2,0)</f>
        <v>Post</v>
      </c>
      <c r="K1867" s="127">
        <f>VLOOKUP(I1867,Mapping!$H$2:$J$215,3,0)</f>
        <v>0</v>
      </c>
      <c r="L1867" s="1">
        <v>0</v>
      </c>
      <c r="M1867" s="4" t="e">
        <v>#N/A</v>
      </c>
    </row>
    <row r="1868" spans="1:13" x14ac:dyDescent="0.35">
      <c r="A1868" s="5" t="s">
        <v>659</v>
      </c>
      <c r="B1868" s="5" t="s">
        <v>35</v>
      </c>
      <c r="C1868" s="5"/>
      <c r="D1868" s="5"/>
      <c r="E1868" s="5" t="s">
        <v>161</v>
      </c>
      <c r="F1868" s="8" t="str">
        <f>VLOOKUP(E1868,Mapping!$A$1:$C$71,3,0)</f>
        <v>Event Int Lb Event</v>
      </c>
      <c r="G1868" s="8" t="str">
        <f>VLOOKUP(E1868,Mapping!$A$2:$B$207,2,0)</f>
        <v>Event Int Lb Event</v>
      </c>
      <c r="H1868" s="1" t="s">
        <v>658</v>
      </c>
      <c r="I1868" s="2">
        <v>44410</v>
      </c>
      <c r="J1868" s="126" t="str">
        <f>VLOOKUP(I1868,Mapping!$H$2:$I$215,2,0)</f>
        <v>Post</v>
      </c>
      <c r="K1868" s="127">
        <f>VLOOKUP(I1868,Mapping!$H$2:$J$215,3,0)</f>
        <v>0</v>
      </c>
      <c r="L1868" s="1">
        <v>0</v>
      </c>
      <c r="M1868" s="4" t="e">
        <v>#N/A</v>
      </c>
    </row>
    <row r="1869" spans="1:13" x14ac:dyDescent="0.35">
      <c r="A1869" s="5" t="s">
        <v>659</v>
      </c>
      <c r="B1869" s="5" t="s">
        <v>35</v>
      </c>
      <c r="C1869" s="5"/>
      <c r="D1869" s="5"/>
      <c r="E1869" s="5" t="s">
        <v>161</v>
      </c>
      <c r="F1869" s="8" t="str">
        <f>VLOOKUP(E1869,Mapping!$A$1:$C$71,3,0)</f>
        <v>Event Int Lb Event</v>
      </c>
      <c r="G1869" s="8" t="str">
        <f>VLOOKUP(E1869,Mapping!$A$2:$B$207,2,0)</f>
        <v>Event Int Lb Event</v>
      </c>
      <c r="H1869" s="1" t="s">
        <v>658</v>
      </c>
      <c r="I1869" s="2">
        <v>44411</v>
      </c>
      <c r="J1869" s="126" t="str">
        <f>VLOOKUP(I1869,Mapping!$H$2:$I$215,2,0)</f>
        <v>Post</v>
      </c>
      <c r="K1869" s="127">
        <f>VLOOKUP(I1869,Mapping!$H$2:$J$215,3,0)</f>
        <v>0</v>
      </c>
      <c r="L1869" s="1">
        <v>0</v>
      </c>
      <c r="M1869" s="4" t="e">
        <v>#N/A</v>
      </c>
    </row>
    <row r="1870" spans="1:13" x14ac:dyDescent="0.35">
      <c r="A1870" s="5" t="s">
        <v>659</v>
      </c>
      <c r="B1870" s="5" t="s">
        <v>35</v>
      </c>
      <c r="C1870" s="5"/>
      <c r="D1870" s="5"/>
      <c r="E1870" s="5" t="s">
        <v>161</v>
      </c>
      <c r="F1870" s="8" t="str">
        <f>VLOOKUP(E1870,Mapping!$A$1:$C$71,3,0)</f>
        <v>Event Int Lb Event</v>
      </c>
      <c r="G1870" s="8" t="str">
        <f>VLOOKUP(E1870,Mapping!$A$2:$B$207,2,0)</f>
        <v>Event Int Lb Event</v>
      </c>
      <c r="H1870" s="1" t="s">
        <v>658</v>
      </c>
      <c r="I1870" s="2">
        <v>44412</v>
      </c>
      <c r="J1870" s="126" t="str">
        <f>VLOOKUP(I1870,Mapping!$H$2:$I$215,2,0)</f>
        <v>Post</v>
      </c>
      <c r="K1870" s="127">
        <f>VLOOKUP(I1870,Mapping!$H$2:$J$215,3,0)</f>
        <v>0</v>
      </c>
      <c r="L1870" s="1">
        <v>2514.4431927999999</v>
      </c>
      <c r="M1870" s="4" t="e">
        <v>#N/A</v>
      </c>
    </row>
    <row r="1871" spans="1:13" x14ac:dyDescent="0.35">
      <c r="A1871" s="5" t="s">
        <v>659</v>
      </c>
      <c r="B1871" s="5" t="s">
        <v>35</v>
      </c>
      <c r="C1871" s="5"/>
      <c r="D1871" s="5"/>
      <c r="E1871" s="5" t="s">
        <v>161</v>
      </c>
      <c r="F1871" s="8" t="str">
        <f>VLOOKUP(E1871,Mapping!$A$1:$C$71,3,0)</f>
        <v>Event Int Lb Event</v>
      </c>
      <c r="G1871" s="8" t="str">
        <f>VLOOKUP(E1871,Mapping!$A$2:$B$207,2,0)</f>
        <v>Event Int Lb Event</v>
      </c>
      <c r="H1871" s="1" t="s">
        <v>658</v>
      </c>
      <c r="I1871" s="2">
        <v>44413</v>
      </c>
      <c r="J1871" s="126" t="str">
        <f>VLOOKUP(I1871,Mapping!$H$2:$I$215,2,0)</f>
        <v>Post</v>
      </c>
      <c r="K1871" s="127">
        <f>VLOOKUP(I1871,Mapping!$H$2:$J$215,3,0)</f>
        <v>0</v>
      </c>
      <c r="L1871" s="1">
        <v>0</v>
      </c>
      <c r="M1871" s="4" t="e">
        <v>#N/A</v>
      </c>
    </row>
    <row r="1872" spans="1:13" x14ac:dyDescent="0.35">
      <c r="A1872" s="5" t="s">
        <v>659</v>
      </c>
      <c r="B1872" s="5" t="s">
        <v>35</v>
      </c>
      <c r="C1872" s="5"/>
      <c r="D1872" s="5"/>
      <c r="E1872" s="5" t="s">
        <v>161</v>
      </c>
      <c r="F1872" s="8" t="str">
        <f>VLOOKUP(E1872,Mapping!$A$1:$C$71,3,0)</f>
        <v>Event Int Lb Event</v>
      </c>
      <c r="G1872" s="8" t="str">
        <f>VLOOKUP(E1872,Mapping!$A$2:$B$207,2,0)</f>
        <v>Event Int Lb Event</v>
      </c>
      <c r="H1872" s="1" t="s">
        <v>658</v>
      </c>
      <c r="I1872" s="2">
        <v>44414</v>
      </c>
      <c r="J1872" s="126" t="str">
        <f>VLOOKUP(I1872,Mapping!$H$2:$I$215,2,0)</f>
        <v>Post</v>
      </c>
      <c r="K1872" s="127">
        <f>VLOOKUP(I1872,Mapping!$H$2:$J$215,3,0)</f>
        <v>0</v>
      </c>
      <c r="L1872" s="1">
        <v>0</v>
      </c>
      <c r="M1872" s="4" t="e">
        <v>#N/A</v>
      </c>
    </row>
    <row r="1873" spans="1:13" x14ac:dyDescent="0.35">
      <c r="A1873" s="5" t="s">
        <v>659</v>
      </c>
      <c r="B1873" s="5" t="s">
        <v>35</v>
      </c>
      <c r="C1873" s="5"/>
      <c r="D1873" s="5"/>
      <c r="E1873" s="5" t="s">
        <v>161</v>
      </c>
      <c r="F1873" s="8" t="str">
        <f>VLOOKUP(E1873,Mapping!$A$1:$C$71,3,0)</f>
        <v>Event Int Lb Event</v>
      </c>
      <c r="G1873" s="8" t="str">
        <f>VLOOKUP(E1873,Mapping!$A$2:$B$207,2,0)</f>
        <v>Event Int Lb Event</v>
      </c>
      <c r="H1873" s="1" t="s">
        <v>658</v>
      </c>
      <c r="I1873" s="2">
        <v>44415</v>
      </c>
      <c r="J1873" s="126" t="str">
        <f>VLOOKUP(I1873,Mapping!$H$2:$I$215,2,0)</f>
        <v>Post</v>
      </c>
      <c r="K1873" s="127">
        <f>VLOOKUP(I1873,Mapping!$H$2:$J$215,3,0)</f>
        <v>0</v>
      </c>
      <c r="L1873" s="1">
        <v>2514.4431927999999</v>
      </c>
      <c r="M1873" s="4" t="e">
        <v>#N/A</v>
      </c>
    </row>
    <row r="1874" spans="1:13" x14ac:dyDescent="0.35">
      <c r="A1874" s="5" t="s">
        <v>659</v>
      </c>
      <c r="B1874" s="5" t="s">
        <v>35</v>
      </c>
      <c r="C1874" s="5"/>
      <c r="D1874" s="5"/>
      <c r="E1874" s="5" t="s">
        <v>161</v>
      </c>
      <c r="F1874" s="8" t="str">
        <f>VLOOKUP(E1874,Mapping!$A$1:$C$71,3,0)</f>
        <v>Event Int Lb Event</v>
      </c>
      <c r="G1874" s="8" t="str">
        <f>VLOOKUP(E1874,Mapping!$A$2:$B$207,2,0)</f>
        <v>Event Int Lb Event</v>
      </c>
      <c r="H1874" s="1" t="s">
        <v>658</v>
      </c>
      <c r="I1874" s="2">
        <v>44416</v>
      </c>
      <c r="J1874" s="126" t="str">
        <f>VLOOKUP(I1874,Mapping!$H$2:$I$215,2,0)</f>
        <v>Post</v>
      </c>
      <c r="K1874" s="127">
        <f>VLOOKUP(I1874,Mapping!$H$2:$J$215,3,0)</f>
        <v>0</v>
      </c>
      <c r="L1874" s="1">
        <v>0</v>
      </c>
      <c r="M1874" s="4" t="e">
        <v>#N/A</v>
      </c>
    </row>
    <row r="1875" spans="1:13" x14ac:dyDescent="0.35">
      <c r="A1875" s="5" t="s">
        <v>659</v>
      </c>
      <c r="B1875" s="5" t="s">
        <v>35</v>
      </c>
      <c r="C1875" s="5"/>
      <c r="D1875" s="5"/>
      <c r="E1875" s="5" t="s">
        <v>161</v>
      </c>
      <c r="F1875" s="8" t="str">
        <f>VLOOKUP(E1875,Mapping!$A$1:$C$71,3,0)</f>
        <v>Event Int Lb Event</v>
      </c>
      <c r="G1875" s="8" t="str">
        <f>VLOOKUP(E1875,Mapping!$A$2:$B$207,2,0)</f>
        <v>Event Int Lb Event</v>
      </c>
      <c r="H1875" s="1" t="s">
        <v>658</v>
      </c>
      <c r="I1875" s="2">
        <v>44417</v>
      </c>
      <c r="J1875" s="126" t="str">
        <f>VLOOKUP(I1875,Mapping!$H$2:$I$215,2,0)</f>
        <v>Post</v>
      </c>
      <c r="K1875" s="127">
        <f>VLOOKUP(I1875,Mapping!$H$2:$J$215,3,0)</f>
        <v>0</v>
      </c>
      <c r="L1875" s="1">
        <v>0</v>
      </c>
      <c r="M1875" s="4" t="e">
        <v>#N/A</v>
      </c>
    </row>
    <row r="1876" spans="1:13" x14ac:dyDescent="0.35">
      <c r="A1876" s="5" t="s">
        <v>659</v>
      </c>
      <c r="B1876" s="5" t="s">
        <v>35</v>
      </c>
      <c r="C1876" s="5"/>
      <c r="D1876" s="5"/>
      <c r="E1876" s="5" t="s">
        <v>161</v>
      </c>
      <c r="F1876" s="8" t="str">
        <f>VLOOKUP(E1876,Mapping!$A$1:$C$71,3,0)</f>
        <v>Event Int Lb Event</v>
      </c>
      <c r="G1876" s="8" t="str">
        <f>VLOOKUP(E1876,Mapping!$A$2:$B$207,2,0)</f>
        <v>Event Int Lb Event</v>
      </c>
      <c r="H1876" s="1" t="s">
        <v>658</v>
      </c>
      <c r="I1876" s="2">
        <v>44418</v>
      </c>
      <c r="J1876" s="126" t="str">
        <f>VLOOKUP(I1876,Mapping!$H$2:$I$215,2,0)</f>
        <v>Post</v>
      </c>
      <c r="K1876" s="127">
        <f>VLOOKUP(I1876,Mapping!$H$2:$J$215,3,0)</f>
        <v>0</v>
      </c>
      <c r="L1876" s="1">
        <v>0</v>
      </c>
      <c r="M1876" s="4" t="e">
        <v>#N/A</v>
      </c>
    </row>
    <row r="1877" spans="1:13" x14ac:dyDescent="0.35">
      <c r="A1877" s="5" t="s">
        <v>659</v>
      </c>
      <c r="B1877" s="5" t="s">
        <v>35</v>
      </c>
      <c r="C1877" s="5"/>
      <c r="D1877" s="5"/>
      <c r="E1877" s="5" t="s">
        <v>161</v>
      </c>
      <c r="F1877" s="8" t="str">
        <f>VLOOKUP(E1877,Mapping!$A$1:$C$71,3,0)</f>
        <v>Event Int Lb Event</v>
      </c>
      <c r="G1877" s="8" t="str">
        <f>VLOOKUP(E1877,Mapping!$A$2:$B$207,2,0)</f>
        <v>Event Int Lb Event</v>
      </c>
      <c r="H1877" s="1" t="s">
        <v>658</v>
      </c>
      <c r="I1877" s="2">
        <v>44419</v>
      </c>
      <c r="J1877" s="126" t="str">
        <f>VLOOKUP(I1877,Mapping!$H$2:$I$215,2,0)</f>
        <v>Post</v>
      </c>
      <c r="K1877" s="127">
        <f>VLOOKUP(I1877,Mapping!$H$2:$J$215,3,0)</f>
        <v>0</v>
      </c>
      <c r="L1877" s="1">
        <v>2514.4431927999999</v>
      </c>
      <c r="M1877" s="4" t="e">
        <v>#N/A</v>
      </c>
    </row>
    <row r="1878" spans="1:13" x14ac:dyDescent="0.35">
      <c r="A1878" s="5" t="s">
        <v>659</v>
      </c>
      <c r="B1878" s="5" t="s">
        <v>35</v>
      </c>
      <c r="C1878" s="5"/>
      <c r="D1878" s="5"/>
      <c r="E1878" s="5" t="s">
        <v>161</v>
      </c>
      <c r="F1878" s="8" t="str">
        <f>VLOOKUP(E1878,Mapping!$A$1:$C$71,3,0)</f>
        <v>Event Int Lb Event</v>
      </c>
      <c r="G1878" s="8" t="str">
        <f>VLOOKUP(E1878,Mapping!$A$2:$B$207,2,0)</f>
        <v>Event Int Lb Event</v>
      </c>
      <c r="H1878" s="1" t="s">
        <v>658</v>
      </c>
      <c r="I1878" s="2">
        <v>44420</v>
      </c>
      <c r="J1878" s="126" t="str">
        <f>VLOOKUP(I1878,Mapping!$H$2:$I$215,2,0)</f>
        <v>Post</v>
      </c>
      <c r="K1878" s="127">
        <f>VLOOKUP(I1878,Mapping!$H$2:$J$215,3,0)</f>
        <v>0</v>
      </c>
      <c r="L1878" s="1">
        <v>0</v>
      </c>
      <c r="M1878" s="4" t="e">
        <v>#N/A</v>
      </c>
    </row>
    <row r="1879" spans="1:13" x14ac:dyDescent="0.35">
      <c r="A1879" s="5" t="s">
        <v>659</v>
      </c>
      <c r="B1879" s="5" t="s">
        <v>35</v>
      </c>
      <c r="C1879" s="5"/>
      <c r="D1879" s="5"/>
      <c r="E1879" s="5" t="s">
        <v>161</v>
      </c>
      <c r="F1879" s="8" t="str">
        <f>VLOOKUP(E1879,Mapping!$A$1:$C$71,3,0)</f>
        <v>Event Int Lb Event</v>
      </c>
      <c r="G1879" s="8" t="str">
        <f>VLOOKUP(E1879,Mapping!$A$2:$B$207,2,0)</f>
        <v>Event Int Lb Event</v>
      </c>
      <c r="H1879" s="1" t="s">
        <v>658</v>
      </c>
      <c r="I1879" s="2">
        <v>44421</v>
      </c>
      <c r="J1879" s="126" t="str">
        <f>VLOOKUP(I1879,Mapping!$H$2:$I$215,2,0)</f>
        <v>Post</v>
      </c>
      <c r="K1879" s="127">
        <f>VLOOKUP(I1879,Mapping!$H$2:$J$215,3,0)</f>
        <v>0</v>
      </c>
      <c r="L1879" s="1">
        <v>0</v>
      </c>
      <c r="M1879" s="4" t="e">
        <v>#N/A</v>
      </c>
    </row>
    <row r="1880" spans="1:13" x14ac:dyDescent="0.35">
      <c r="A1880" s="5" t="s">
        <v>659</v>
      </c>
      <c r="B1880" s="5" t="s">
        <v>35</v>
      </c>
      <c r="C1880" s="5"/>
      <c r="D1880" s="5"/>
      <c r="E1880" s="5" t="s">
        <v>161</v>
      </c>
      <c r="F1880" s="8" t="str">
        <f>VLOOKUP(E1880,Mapping!$A$1:$C$71,3,0)</f>
        <v>Event Int Lb Event</v>
      </c>
      <c r="G1880" s="8" t="str">
        <f>VLOOKUP(E1880,Mapping!$A$2:$B$207,2,0)</f>
        <v>Event Int Lb Event</v>
      </c>
      <c r="H1880" s="1" t="s">
        <v>658</v>
      </c>
      <c r="I1880" s="2">
        <v>44422</v>
      </c>
      <c r="J1880" s="126" t="str">
        <f>VLOOKUP(I1880,Mapping!$H$2:$I$215,2,0)</f>
        <v>Post</v>
      </c>
      <c r="K1880" s="127">
        <f>VLOOKUP(I1880,Mapping!$H$2:$J$215,3,0)</f>
        <v>0</v>
      </c>
      <c r="L1880" s="1">
        <v>2514.4431927999999</v>
      </c>
      <c r="M1880" s="4" t="e">
        <v>#N/A</v>
      </c>
    </row>
    <row r="1881" spans="1:13" x14ac:dyDescent="0.35">
      <c r="A1881" s="5" t="s">
        <v>659</v>
      </c>
      <c r="B1881" s="5" t="s">
        <v>35</v>
      </c>
      <c r="C1881" s="5"/>
      <c r="D1881" s="5"/>
      <c r="E1881" s="5" t="s">
        <v>161</v>
      </c>
      <c r="F1881" s="8" t="str">
        <f>VLOOKUP(E1881,Mapping!$A$1:$C$71,3,0)</f>
        <v>Event Int Lb Event</v>
      </c>
      <c r="G1881" s="8" t="str">
        <f>VLOOKUP(E1881,Mapping!$A$2:$B$207,2,0)</f>
        <v>Event Int Lb Event</v>
      </c>
      <c r="H1881" s="1" t="s">
        <v>658</v>
      </c>
      <c r="I1881" s="2">
        <v>44423</v>
      </c>
      <c r="J1881" s="126" t="str">
        <f>VLOOKUP(I1881,Mapping!$H$2:$I$215,2,0)</f>
        <v>Post</v>
      </c>
      <c r="K1881" s="127">
        <f>VLOOKUP(I1881,Mapping!$H$2:$J$215,3,0)</f>
        <v>0</v>
      </c>
      <c r="L1881" s="1">
        <v>0</v>
      </c>
      <c r="M1881" s="4" t="e">
        <v>#N/A</v>
      </c>
    </row>
    <row r="1882" spans="1:13" x14ac:dyDescent="0.35">
      <c r="A1882" s="5" t="s">
        <v>659</v>
      </c>
      <c r="B1882" s="5" t="s">
        <v>35</v>
      </c>
      <c r="C1882" s="5"/>
      <c r="D1882" s="5"/>
      <c r="E1882" s="5" t="s">
        <v>161</v>
      </c>
      <c r="F1882" s="8" t="str">
        <f>VLOOKUP(E1882,Mapping!$A$1:$C$71,3,0)</f>
        <v>Event Int Lb Event</v>
      </c>
      <c r="G1882" s="8" t="str">
        <f>VLOOKUP(E1882,Mapping!$A$2:$B$207,2,0)</f>
        <v>Event Int Lb Event</v>
      </c>
      <c r="H1882" s="1" t="s">
        <v>658</v>
      </c>
      <c r="I1882" s="2">
        <v>44424</v>
      </c>
      <c r="J1882" s="126" t="str">
        <f>VLOOKUP(I1882,Mapping!$H$2:$I$215,2,0)</f>
        <v>Post</v>
      </c>
      <c r="K1882" s="127">
        <f>VLOOKUP(I1882,Mapping!$H$2:$J$215,3,0)</f>
        <v>0</v>
      </c>
      <c r="L1882" s="1">
        <v>0</v>
      </c>
      <c r="M1882" s="4" t="e">
        <v>#N/A</v>
      </c>
    </row>
    <row r="1883" spans="1:13" x14ac:dyDescent="0.35">
      <c r="A1883" s="5" t="s">
        <v>659</v>
      </c>
      <c r="B1883" s="5" t="s">
        <v>35</v>
      </c>
      <c r="C1883" s="5"/>
      <c r="D1883" s="5"/>
      <c r="E1883" s="5" t="s">
        <v>161</v>
      </c>
      <c r="F1883" s="8" t="str">
        <f>VLOOKUP(E1883,Mapping!$A$1:$C$71,3,0)</f>
        <v>Event Int Lb Event</v>
      </c>
      <c r="G1883" s="8" t="str">
        <f>VLOOKUP(E1883,Mapping!$A$2:$B$207,2,0)</f>
        <v>Event Int Lb Event</v>
      </c>
      <c r="H1883" s="1" t="s">
        <v>658</v>
      </c>
      <c r="I1883" s="2">
        <v>44425</v>
      </c>
      <c r="J1883" s="126" t="str">
        <f>VLOOKUP(I1883,Mapping!$H$2:$I$215,2,0)</f>
        <v>Post</v>
      </c>
      <c r="K1883" s="127">
        <f>VLOOKUP(I1883,Mapping!$H$2:$J$215,3,0)</f>
        <v>0</v>
      </c>
      <c r="L1883" s="1">
        <v>0</v>
      </c>
      <c r="M1883" s="4" t="e">
        <v>#N/A</v>
      </c>
    </row>
    <row r="1884" spans="1:13" x14ac:dyDescent="0.35">
      <c r="A1884" s="5" t="s">
        <v>659</v>
      </c>
      <c r="B1884" s="5" t="s">
        <v>35</v>
      </c>
      <c r="C1884" s="5"/>
      <c r="D1884" s="5"/>
      <c r="E1884" s="5" t="s">
        <v>161</v>
      </c>
      <c r="F1884" s="8" t="str">
        <f>VLOOKUP(E1884,Mapping!$A$1:$C$71,3,0)</f>
        <v>Event Int Lb Event</v>
      </c>
      <c r="G1884" s="8" t="str">
        <f>VLOOKUP(E1884,Mapping!$A$2:$B$207,2,0)</f>
        <v>Event Int Lb Event</v>
      </c>
      <c r="H1884" s="1" t="s">
        <v>658</v>
      </c>
      <c r="I1884" s="2">
        <v>44426</v>
      </c>
      <c r="J1884" s="126" t="str">
        <f>VLOOKUP(I1884,Mapping!$H$2:$I$215,2,0)</f>
        <v>Post</v>
      </c>
      <c r="K1884" s="127">
        <f>VLOOKUP(I1884,Mapping!$H$2:$J$215,3,0)</f>
        <v>0</v>
      </c>
      <c r="L1884" s="1">
        <v>2514.4431927999999</v>
      </c>
      <c r="M1884" s="4" t="e">
        <v>#N/A</v>
      </c>
    </row>
    <row r="1885" spans="1:13" x14ac:dyDescent="0.35">
      <c r="A1885" s="5" t="s">
        <v>659</v>
      </c>
      <c r="B1885" s="5" t="s">
        <v>35</v>
      </c>
      <c r="C1885" s="5"/>
      <c r="D1885" s="5"/>
      <c r="E1885" s="5" t="s">
        <v>161</v>
      </c>
      <c r="F1885" s="8" t="str">
        <f>VLOOKUP(E1885,Mapping!$A$1:$C$71,3,0)</f>
        <v>Event Int Lb Event</v>
      </c>
      <c r="G1885" s="8" t="str">
        <f>VLOOKUP(E1885,Mapping!$A$2:$B$207,2,0)</f>
        <v>Event Int Lb Event</v>
      </c>
      <c r="H1885" s="1" t="s">
        <v>658</v>
      </c>
      <c r="I1885" s="2">
        <v>44427</v>
      </c>
      <c r="J1885" s="126" t="str">
        <f>VLOOKUP(I1885,Mapping!$H$2:$I$215,2,0)</f>
        <v>Post</v>
      </c>
      <c r="K1885" s="127">
        <f>VLOOKUP(I1885,Mapping!$H$2:$J$215,3,0)</f>
        <v>0</v>
      </c>
      <c r="L1885" s="1">
        <v>0</v>
      </c>
      <c r="M1885" s="4" t="e">
        <v>#N/A</v>
      </c>
    </row>
    <row r="1886" spans="1:13" x14ac:dyDescent="0.35">
      <c r="A1886" s="5" t="s">
        <v>659</v>
      </c>
      <c r="B1886" s="5" t="s">
        <v>35</v>
      </c>
      <c r="C1886" s="5"/>
      <c r="D1886" s="5"/>
      <c r="E1886" s="5" t="s">
        <v>161</v>
      </c>
      <c r="F1886" s="8" t="str">
        <f>VLOOKUP(E1886,Mapping!$A$1:$C$71,3,0)</f>
        <v>Event Int Lb Event</v>
      </c>
      <c r="G1886" s="8" t="str">
        <f>VLOOKUP(E1886,Mapping!$A$2:$B$207,2,0)</f>
        <v>Event Int Lb Event</v>
      </c>
      <c r="H1886" s="1" t="s">
        <v>658</v>
      </c>
      <c r="I1886" s="2">
        <v>44428</v>
      </c>
      <c r="J1886" s="126" t="str">
        <f>VLOOKUP(I1886,Mapping!$H$2:$I$215,2,0)</f>
        <v>Post</v>
      </c>
      <c r="K1886" s="127">
        <f>VLOOKUP(I1886,Mapping!$H$2:$J$215,3,0)</f>
        <v>0</v>
      </c>
      <c r="L1886" s="1">
        <v>0</v>
      </c>
      <c r="M1886" s="4" t="e">
        <v>#N/A</v>
      </c>
    </row>
    <row r="1887" spans="1:13" x14ac:dyDescent="0.35">
      <c r="A1887" s="5" t="s">
        <v>659</v>
      </c>
      <c r="B1887" s="5" t="s">
        <v>35</v>
      </c>
      <c r="C1887" s="5"/>
      <c r="D1887" s="5"/>
      <c r="E1887" s="5" t="s">
        <v>161</v>
      </c>
      <c r="F1887" s="8" t="str">
        <f>VLOOKUP(E1887,Mapping!$A$1:$C$71,3,0)</f>
        <v>Event Int Lb Event</v>
      </c>
      <c r="G1887" s="8" t="str">
        <f>VLOOKUP(E1887,Mapping!$A$2:$B$207,2,0)</f>
        <v>Event Int Lb Event</v>
      </c>
      <c r="H1887" s="1" t="s">
        <v>658</v>
      </c>
      <c r="I1887" s="2">
        <v>44429</v>
      </c>
      <c r="J1887" s="126" t="str">
        <f>VLOOKUP(I1887,Mapping!$H$2:$I$215,2,0)</f>
        <v>Post</v>
      </c>
      <c r="K1887" s="127">
        <f>VLOOKUP(I1887,Mapping!$H$2:$J$215,3,0)</f>
        <v>0</v>
      </c>
      <c r="L1887" s="1">
        <v>2514.4431927999999</v>
      </c>
      <c r="M1887" s="4" t="e">
        <v>#N/A</v>
      </c>
    </row>
    <row r="1888" spans="1:13" x14ac:dyDescent="0.35">
      <c r="A1888" s="5" t="s">
        <v>659</v>
      </c>
      <c r="B1888" s="5" t="s">
        <v>35</v>
      </c>
      <c r="C1888" s="5"/>
      <c r="D1888" s="5"/>
      <c r="E1888" s="5" t="s">
        <v>161</v>
      </c>
      <c r="F1888" s="8" t="str">
        <f>VLOOKUP(E1888,Mapping!$A$1:$C$71,3,0)</f>
        <v>Event Int Lb Event</v>
      </c>
      <c r="G1888" s="8" t="str">
        <f>VLOOKUP(E1888,Mapping!$A$2:$B$207,2,0)</f>
        <v>Event Int Lb Event</v>
      </c>
      <c r="H1888" s="1" t="s">
        <v>658</v>
      </c>
      <c r="I1888" s="2">
        <v>44430</v>
      </c>
      <c r="J1888" s="126" t="str">
        <f>VLOOKUP(I1888,Mapping!$H$2:$I$215,2,0)</f>
        <v>Post</v>
      </c>
      <c r="K1888" s="127">
        <f>VLOOKUP(I1888,Mapping!$H$2:$J$215,3,0)</f>
        <v>0</v>
      </c>
      <c r="L1888" s="1">
        <v>0</v>
      </c>
      <c r="M1888" s="4" t="e">
        <v>#N/A</v>
      </c>
    </row>
    <row r="1889" spans="1:13" x14ac:dyDescent="0.35">
      <c r="A1889" s="5" t="s">
        <v>659</v>
      </c>
      <c r="B1889" s="5" t="s">
        <v>35</v>
      </c>
      <c r="C1889" s="5"/>
      <c r="D1889" s="5"/>
      <c r="E1889" s="5" t="s">
        <v>161</v>
      </c>
      <c r="F1889" s="8" t="str">
        <f>VLOOKUP(E1889,Mapping!$A$1:$C$71,3,0)</f>
        <v>Event Int Lb Event</v>
      </c>
      <c r="G1889" s="8" t="str">
        <f>VLOOKUP(E1889,Mapping!$A$2:$B$207,2,0)</f>
        <v>Event Int Lb Event</v>
      </c>
      <c r="H1889" s="1" t="s">
        <v>658</v>
      </c>
      <c r="I1889" s="2">
        <v>44431</v>
      </c>
      <c r="J1889" s="126" t="str">
        <f>VLOOKUP(I1889,Mapping!$H$2:$I$215,2,0)</f>
        <v>Post</v>
      </c>
      <c r="K1889" s="127">
        <f>VLOOKUP(I1889,Mapping!$H$2:$J$215,3,0)</f>
        <v>0</v>
      </c>
      <c r="L1889" s="1">
        <v>0</v>
      </c>
      <c r="M1889" s="4" t="e">
        <v>#N/A</v>
      </c>
    </row>
    <row r="1890" spans="1:13" x14ac:dyDescent="0.35">
      <c r="A1890" s="5" t="s">
        <v>659</v>
      </c>
      <c r="B1890" s="5" t="s">
        <v>35</v>
      </c>
      <c r="C1890" s="5"/>
      <c r="D1890" s="5"/>
      <c r="E1890" s="5" t="s">
        <v>161</v>
      </c>
      <c r="F1890" s="8" t="str">
        <f>VLOOKUP(E1890,Mapping!$A$1:$C$71,3,0)</f>
        <v>Event Int Lb Event</v>
      </c>
      <c r="G1890" s="8" t="str">
        <f>VLOOKUP(E1890,Mapping!$A$2:$B$207,2,0)</f>
        <v>Event Int Lb Event</v>
      </c>
      <c r="H1890" s="1" t="s">
        <v>658</v>
      </c>
      <c r="I1890" s="2">
        <v>44432</v>
      </c>
      <c r="J1890" s="126" t="str">
        <f>VLOOKUP(I1890,Mapping!$H$2:$I$215,2,0)</f>
        <v>Post</v>
      </c>
      <c r="K1890" s="127">
        <f>VLOOKUP(I1890,Mapping!$H$2:$J$215,3,0)</f>
        <v>0</v>
      </c>
      <c r="L1890" s="1">
        <v>0</v>
      </c>
      <c r="M1890" s="4" t="e">
        <v>#N/A</v>
      </c>
    </row>
    <row r="1891" spans="1:13" x14ac:dyDescent="0.35">
      <c r="A1891" s="5" t="s">
        <v>659</v>
      </c>
      <c r="B1891" s="5" t="s">
        <v>35</v>
      </c>
      <c r="C1891" s="5"/>
      <c r="D1891" s="5"/>
      <c r="E1891" s="5" t="s">
        <v>161</v>
      </c>
      <c r="F1891" s="8" t="str">
        <f>VLOOKUP(E1891,Mapping!$A$1:$C$71,3,0)</f>
        <v>Event Int Lb Event</v>
      </c>
      <c r="G1891" s="8" t="str">
        <f>VLOOKUP(E1891,Mapping!$A$2:$B$207,2,0)</f>
        <v>Event Int Lb Event</v>
      </c>
      <c r="H1891" s="1" t="s">
        <v>658</v>
      </c>
      <c r="I1891" s="2">
        <v>44433</v>
      </c>
      <c r="J1891" s="126" t="str">
        <f>VLOOKUP(I1891,Mapping!$H$2:$I$215,2,0)</f>
        <v>Post</v>
      </c>
      <c r="K1891" s="127">
        <f>VLOOKUP(I1891,Mapping!$H$2:$J$215,3,0)</f>
        <v>0</v>
      </c>
      <c r="L1891" s="1">
        <v>2514.4431927999999</v>
      </c>
      <c r="M1891" s="4" t="e">
        <v>#N/A</v>
      </c>
    </row>
    <row r="1892" spans="1:13" x14ac:dyDescent="0.35">
      <c r="A1892" s="5" t="s">
        <v>659</v>
      </c>
      <c r="B1892" s="5" t="s">
        <v>35</v>
      </c>
      <c r="C1892" s="5"/>
      <c r="D1892" s="5"/>
      <c r="E1892" s="5" t="s">
        <v>161</v>
      </c>
      <c r="F1892" s="8" t="str">
        <f>VLOOKUP(E1892,Mapping!$A$1:$C$71,3,0)</f>
        <v>Event Int Lb Event</v>
      </c>
      <c r="G1892" s="8" t="str">
        <f>VLOOKUP(E1892,Mapping!$A$2:$B$207,2,0)</f>
        <v>Event Int Lb Event</v>
      </c>
      <c r="H1892" s="1" t="s">
        <v>658</v>
      </c>
      <c r="I1892" s="2">
        <v>44434</v>
      </c>
      <c r="J1892" s="126" t="str">
        <f>VLOOKUP(I1892,Mapping!$H$2:$I$215,2,0)</f>
        <v>Post</v>
      </c>
      <c r="K1892" s="127">
        <f>VLOOKUP(I1892,Mapping!$H$2:$J$215,3,0)</f>
        <v>0</v>
      </c>
      <c r="L1892" s="1">
        <v>0</v>
      </c>
      <c r="M1892" s="4" t="e">
        <v>#N/A</v>
      </c>
    </row>
    <row r="1893" spans="1:13" x14ac:dyDescent="0.35">
      <c r="A1893" s="5" t="s">
        <v>659</v>
      </c>
      <c r="B1893" s="5" t="s">
        <v>35</v>
      </c>
      <c r="C1893" s="5"/>
      <c r="D1893" s="5"/>
      <c r="E1893" s="5" t="s">
        <v>161</v>
      </c>
      <c r="F1893" s="8" t="str">
        <f>VLOOKUP(E1893,Mapping!$A$1:$C$71,3,0)</f>
        <v>Event Int Lb Event</v>
      </c>
      <c r="G1893" s="8" t="str">
        <f>VLOOKUP(E1893,Mapping!$A$2:$B$207,2,0)</f>
        <v>Event Int Lb Event</v>
      </c>
      <c r="H1893" s="1" t="s">
        <v>658</v>
      </c>
      <c r="I1893" s="2">
        <v>44435</v>
      </c>
      <c r="J1893" s="126" t="str">
        <f>VLOOKUP(I1893,Mapping!$H$2:$I$215,2,0)</f>
        <v>Post</v>
      </c>
      <c r="K1893" s="127">
        <f>VLOOKUP(I1893,Mapping!$H$2:$J$215,3,0)</f>
        <v>0</v>
      </c>
      <c r="L1893" s="1">
        <v>0</v>
      </c>
      <c r="M1893" s="4" t="e">
        <v>#N/A</v>
      </c>
    </row>
    <row r="1894" spans="1:13" x14ac:dyDescent="0.35">
      <c r="A1894" s="5" t="s">
        <v>659</v>
      </c>
      <c r="B1894" s="5" t="s">
        <v>35</v>
      </c>
      <c r="C1894" s="5"/>
      <c r="D1894" s="5"/>
      <c r="E1894" s="5" t="s">
        <v>161</v>
      </c>
      <c r="F1894" s="8" t="str">
        <f>VLOOKUP(E1894,Mapping!$A$1:$C$71,3,0)</f>
        <v>Event Int Lb Event</v>
      </c>
      <c r="G1894" s="8" t="str">
        <f>VLOOKUP(E1894,Mapping!$A$2:$B$207,2,0)</f>
        <v>Event Int Lb Event</v>
      </c>
      <c r="H1894" s="1" t="s">
        <v>658</v>
      </c>
      <c r="I1894" s="2">
        <v>44436</v>
      </c>
      <c r="J1894" s="126" t="str">
        <f>VLOOKUP(I1894,Mapping!$H$2:$I$215,2,0)</f>
        <v>Post</v>
      </c>
      <c r="K1894" s="127">
        <f>VLOOKUP(I1894,Mapping!$H$2:$J$215,3,0)</f>
        <v>0</v>
      </c>
      <c r="L1894" s="1">
        <v>2514.4431927999999</v>
      </c>
      <c r="M1894" s="4" t="e">
        <v>#N/A</v>
      </c>
    </row>
    <row r="1895" spans="1:13" x14ac:dyDescent="0.35">
      <c r="A1895" s="5" t="s">
        <v>659</v>
      </c>
      <c r="B1895" s="5" t="s">
        <v>35</v>
      </c>
      <c r="C1895" s="5"/>
      <c r="D1895" s="5"/>
      <c r="E1895" s="5" t="s">
        <v>161</v>
      </c>
      <c r="F1895" s="8" t="str">
        <f>VLOOKUP(E1895,Mapping!$A$1:$C$71,3,0)</f>
        <v>Event Int Lb Event</v>
      </c>
      <c r="G1895" s="8" t="str">
        <f>VLOOKUP(E1895,Mapping!$A$2:$B$207,2,0)</f>
        <v>Event Int Lb Event</v>
      </c>
      <c r="H1895" s="1" t="s">
        <v>658</v>
      </c>
      <c r="I1895" s="2">
        <v>44437</v>
      </c>
      <c r="J1895" s="126" t="str">
        <f>VLOOKUP(I1895,Mapping!$H$2:$I$215,2,0)</f>
        <v>Post</v>
      </c>
      <c r="K1895" s="127">
        <f>VLOOKUP(I1895,Mapping!$H$2:$J$215,3,0)</f>
        <v>0</v>
      </c>
      <c r="L1895" s="1">
        <v>0</v>
      </c>
      <c r="M1895" s="4" t="e">
        <v>#N/A</v>
      </c>
    </row>
    <row r="1896" spans="1:13" x14ac:dyDescent="0.35">
      <c r="A1896" s="5" t="s">
        <v>659</v>
      </c>
      <c r="B1896" s="5" t="s">
        <v>35</v>
      </c>
      <c r="C1896" s="5"/>
      <c r="D1896" s="5"/>
      <c r="E1896" s="5" t="s">
        <v>161</v>
      </c>
      <c r="F1896" s="8" t="str">
        <f>VLOOKUP(E1896,Mapping!$A$1:$C$71,3,0)</f>
        <v>Event Int Lb Event</v>
      </c>
      <c r="G1896" s="8" t="str">
        <f>VLOOKUP(E1896,Mapping!$A$2:$B$207,2,0)</f>
        <v>Event Int Lb Event</v>
      </c>
      <c r="H1896" s="1" t="s">
        <v>658</v>
      </c>
      <c r="I1896" s="2">
        <v>44438</v>
      </c>
      <c r="J1896" s="126" t="str">
        <f>VLOOKUP(I1896,Mapping!$H$2:$I$215,2,0)</f>
        <v>Post</v>
      </c>
      <c r="K1896" s="127">
        <f>VLOOKUP(I1896,Mapping!$H$2:$J$215,3,0)</f>
        <v>0</v>
      </c>
      <c r="L1896" s="1">
        <v>0</v>
      </c>
      <c r="M1896" s="4" t="e">
        <v>#N/A</v>
      </c>
    </row>
    <row r="1897" spans="1:13" x14ac:dyDescent="0.35">
      <c r="A1897" s="5" t="s">
        <v>659</v>
      </c>
      <c r="B1897" s="5" t="s">
        <v>35</v>
      </c>
      <c r="C1897" s="5"/>
      <c r="D1897" s="5"/>
      <c r="E1897" s="5" t="s">
        <v>161</v>
      </c>
      <c r="F1897" s="8" t="str">
        <f>VLOOKUP(E1897,Mapping!$A$1:$C$71,3,0)</f>
        <v>Event Int Lb Event</v>
      </c>
      <c r="G1897" s="8" t="str">
        <f>VLOOKUP(E1897,Mapping!$A$2:$B$207,2,0)</f>
        <v>Event Int Lb Event</v>
      </c>
      <c r="H1897" s="1" t="s">
        <v>658</v>
      </c>
      <c r="I1897" s="2">
        <v>44439</v>
      </c>
      <c r="J1897" s="126" t="str">
        <f>VLOOKUP(I1897,Mapping!$H$2:$I$215,2,0)</f>
        <v>Post</v>
      </c>
      <c r="K1897" s="127">
        <f>VLOOKUP(I1897,Mapping!$H$2:$J$215,3,0)</f>
        <v>0</v>
      </c>
      <c r="L1897" s="1">
        <v>0</v>
      </c>
      <c r="M1897" s="4" t="e">
        <v>#N/A</v>
      </c>
    </row>
    <row r="1898" spans="1:13" x14ac:dyDescent="0.35">
      <c r="A1898" s="5" t="s">
        <v>659</v>
      </c>
      <c r="B1898" s="5" t="s">
        <v>35</v>
      </c>
      <c r="C1898" s="5"/>
      <c r="D1898" s="5"/>
      <c r="E1898" s="5" t="s">
        <v>161</v>
      </c>
      <c r="F1898" s="8" t="str">
        <f>VLOOKUP(E1898,Mapping!$A$1:$C$71,3,0)</f>
        <v>Event Int Lb Event</v>
      </c>
      <c r="G1898" s="8" t="str">
        <f>VLOOKUP(E1898,Mapping!$A$2:$B$207,2,0)</f>
        <v>Event Int Lb Event</v>
      </c>
      <c r="H1898" s="1" t="s">
        <v>658</v>
      </c>
      <c r="I1898" s="2">
        <v>44440</v>
      </c>
      <c r="J1898" s="126" t="str">
        <f>VLOOKUP(I1898,Mapping!$H$2:$I$215,2,0)</f>
        <v>Post</v>
      </c>
      <c r="K1898" s="127">
        <f>VLOOKUP(I1898,Mapping!$H$2:$J$215,3,0)</f>
        <v>0</v>
      </c>
      <c r="L1898" s="1">
        <v>2514.4431927999999</v>
      </c>
      <c r="M1898" s="4" t="e">
        <v>#N/A</v>
      </c>
    </row>
    <row r="1899" spans="1:13" x14ac:dyDescent="0.35">
      <c r="A1899" s="5" t="s">
        <v>659</v>
      </c>
      <c r="B1899" s="5" t="s">
        <v>35</v>
      </c>
      <c r="C1899" s="5"/>
      <c r="D1899" s="5"/>
      <c r="E1899" s="5" t="s">
        <v>161</v>
      </c>
      <c r="F1899" s="8" t="str">
        <f>VLOOKUP(E1899,Mapping!$A$1:$C$71,3,0)</f>
        <v>Event Int Lb Event</v>
      </c>
      <c r="G1899" s="8" t="str">
        <f>VLOOKUP(E1899,Mapping!$A$2:$B$207,2,0)</f>
        <v>Event Int Lb Event</v>
      </c>
      <c r="H1899" s="1" t="s">
        <v>658</v>
      </c>
      <c r="I1899" s="2">
        <v>44441</v>
      </c>
      <c r="J1899" s="126" t="str">
        <f>VLOOKUP(I1899,Mapping!$H$2:$I$215,2,0)</f>
        <v>Post</v>
      </c>
      <c r="K1899" s="127">
        <f>VLOOKUP(I1899,Mapping!$H$2:$J$215,3,0)</f>
        <v>0</v>
      </c>
      <c r="L1899" s="1">
        <v>0</v>
      </c>
      <c r="M1899" s="4" t="e">
        <v>#N/A</v>
      </c>
    </row>
    <row r="1900" spans="1:13" x14ac:dyDescent="0.35">
      <c r="A1900" s="5" t="s">
        <v>659</v>
      </c>
      <c r="B1900" s="5" t="s">
        <v>35</v>
      </c>
      <c r="C1900" s="5"/>
      <c r="D1900" s="5"/>
      <c r="E1900" s="5" t="s">
        <v>161</v>
      </c>
      <c r="F1900" s="8" t="str">
        <f>VLOOKUP(E1900,Mapping!$A$1:$C$71,3,0)</f>
        <v>Event Int Lb Event</v>
      </c>
      <c r="G1900" s="8" t="str">
        <f>VLOOKUP(E1900,Mapping!$A$2:$B$207,2,0)</f>
        <v>Event Int Lb Event</v>
      </c>
      <c r="H1900" s="1" t="s">
        <v>658</v>
      </c>
      <c r="I1900" s="2">
        <v>44442</v>
      </c>
      <c r="J1900" s="126" t="str">
        <f>VLOOKUP(I1900,Mapping!$H$2:$I$215,2,0)</f>
        <v>Post</v>
      </c>
      <c r="K1900" s="127">
        <f>VLOOKUP(I1900,Mapping!$H$2:$J$215,3,0)</f>
        <v>0</v>
      </c>
      <c r="L1900" s="1">
        <v>0</v>
      </c>
      <c r="M1900" s="4" t="e">
        <v>#N/A</v>
      </c>
    </row>
    <row r="1901" spans="1:13" x14ac:dyDescent="0.35">
      <c r="A1901" s="5" t="s">
        <v>659</v>
      </c>
      <c r="B1901" s="5" t="s">
        <v>35</v>
      </c>
      <c r="C1901" s="5"/>
      <c r="D1901" s="5"/>
      <c r="E1901" s="5" t="s">
        <v>161</v>
      </c>
      <c r="F1901" s="8" t="str">
        <f>VLOOKUP(E1901,Mapping!$A$1:$C$71,3,0)</f>
        <v>Event Int Lb Event</v>
      </c>
      <c r="G1901" s="8" t="str">
        <f>VLOOKUP(E1901,Mapping!$A$2:$B$207,2,0)</f>
        <v>Event Int Lb Event</v>
      </c>
      <c r="H1901" s="1" t="s">
        <v>658</v>
      </c>
      <c r="I1901" s="2">
        <v>44443</v>
      </c>
      <c r="J1901" s="126" t="str">
        <f>VLOOKUP(I1901,Mapping!$H$2:$I$215,2,0)</f>
        <v>Post</v>
      </c>
      <c r="K1901" s="127">
        <f>VLOOKUP(I1901,Mapping!$H$2:$J$215,3,0)</f>
        <v>0</v>
      </c>
      <c r="L1901" s="1">
        <v>2514.4431927999999</v>
      </c>
      <c r="M1901" s="4" t="e">
        <v>#N/A</v>
      </c>
    </row>
    <row r="1902" spans="1:13" x14ac:dyDescent="0.35">
      <c r="A1902" s="5" t="s">
        <v>659</v>
      </c>
      <c r="B1902" s="5" t="s">
        <v>35</v>
      </c>
      <c r="C1902" s="5"/>
      <c r="D1902" s="5"/>
      <c r="E1902" s="5" t="s">
        <v>161</v>
      </c>
      <c r="F1902" s="8" t="str">
        <f>VLOOKUP(E1902,Mapping!$A$1:$C$71,3,0)</f>
        <v>Event Int Lb Event</v>
      </c>
      <c r="G1902" s="8" t="str">
        <f>VLOOKUP(E1902,Mapping!$A$2:$B$207,2,0)</f>
        <v>Event Int Lb Event</v>
      </c>
      <c r="H1902" s="1" t="s">
        <v>658</v>
      </c>
      <c r="I1902" s="2">
        <v>44444</v>
      </c>
      <c r="J1902" s="126" t="str">
        <f>VLOOKUP(I1902,Mapping!$H$2:$I$215,2,0)</f>
        <v>Post</v>
      </c>
      <c r="K1902" s="127">
        <f>VLOOKUP(I1902,Mapping!$H$2:$J$215,3,0)</f>
        <v>0</v>
      </c>
      <c r="L1902" s="1">
        <v>0</v>
      </c>
      <c r="M1902" s="4" t="e">
        <v>#N/A</v>
      </c>
    </row>
    <row r="1903" spans="1:13" x14ac:dyDescent="0.35">
      <c r="A1903" s="5" t="s">
        <v>659</v>
      </c>
      <c r="B1903" s="5" t="s">
        <v>35</v>
      </c>
      <c r="C1903" s="5"/>
      <c r="D1903" s="5"/>
      <c r="E1903" s="5" t="s">
        <v>161</v>
      </c>
      <c r="F1903" s="8" t="str">
        <f>VLOOKUP(E1903,Mapping!$A$1:$C$71,3,0)</f>
        <v>Event Int Lb Event</v>
      </c>
      <c r="G1903" s="8" t="str">
        <f>VLOOKUP(E1903,Mapping!$A$2:$B$207,2,0)</f>
        <v>Event Int Lb Event</v>
      </c>
      <c r="H1903" s="1" t="s">
        <v>658</v>
      </c>
      <c r="I1903" s="2">
        <v>44445</v>
      </c>
      <c r="J1903" s="126" t="str">
        <f>VLOOKUP(I1903,Mapping!$H$2:$I$215,2,0)</f>
        <v>Post</v>
      </c>
      <c r="K1903" s="127">
        <f>VLOOKUP(I1903,Mapping!$H$2:$J$215,3,0)</f>
        <v>0</v>
      </c>
      <c r="L1903" s="1">
        <v>0</v>
      </c>
      <c r="M1903" s="4" t="e">
        <v>#N/A</v>
      </c>
    </row>
    <row r="1904" spans="1:13" x14ac:dyDescent="0.35">
      <c r="A1904" s="5" t="s">
        <v>659</v>
      </c>
      <c r="B1904" s="5" t="s">
        <v>35</v>
      </c>
      <c r="C1904" s="5"/>
      <c r="D1904" s="5"/>
      <c r="E1904" s="5" t="s">
        <v>161</v>
      </c>
      <c r="F1904" s="8" t="str">
        <f>VLOOKUP(E1904,Mapping!$A$1:$C$71,3,0)</f>
        <v>Event Int Lb Event</v>
      </c>
      <c r="G1904" s="8" t="str">
        <f>VLOOKUP(E1904,Mapping!$A$2:$B$207,2,0)</f>
        <v>Event Int Lb Event</v>
      </c>
      <c r="H1904" s="1" t="s">
        <v>658</v>
      </c>
      <c r="I1904" s="2">
        <v>44446</v>
      </c>
      <c r="J1904" s="126" t="str">
        <f>VLOOKUP(I1904,Mapping!$H$2:$I$215,2,0)</f>
        <v>Post</v>
      </c>
      <c r="K1904" s="127">
        <f>VLOOKUP(I1904,Mapping!$H$2:$J$215,3,0)</f>
        <v>0</v>
      </c>
      <c r="L1904" s="1">
        <v>0</v>
      </c>
      <c r="M1904" s="4" t="e">
        <v>#N/A</v>
      </c>
    </row>
    <row r="1905" spans="1:13" x14ac:dyDescent="0.35">
      <c r="A1905" s="5" t="s">
        <v>659</v>
      </c>
      <c r="B1905" s="5" t="s">
        <v>35</v>
      </c>
      <c r="C1905" s="5"/>
      <c r="D1905" s="5"/>
      <c r="E1905" s="5" t="s">
        <v>161</v>
      </c>
      <c r="F1905" s="8" t="str">
        <f>VLOOKUP(E1905,Mapping!$A$1:$C$71,3,0)</f>
        <v>Event Int Lb Event</v>
      </c>
      <c r="G1905" s="8" t="str">
        <f>VLOOKUP(E1905,Mapping!$A$2:$B$207,2,0)</f>
        <v>Event Int Lb Event</v>
      </c>
      <c r="H1905" s="1" t="s">
        <v>658</v>
      </c>
      <c r="I1905" s="2">
        <v>44447</v>
      </c>
      <c r="J1905" s="126" t="str">
        <f>VLOOKUP(I1905,Mapping!$H$2:$I$215,2,0)</f>
        <v>Post</v>
      </c>
      <c r="K1905" s="127">
        <f>VLOOKUP(I1905,Mapping!$H$2:$J$215,3,0)</f>
        <v>0</v>
      </c>
      <c r="L1905" s="1">
        <v>2514.4431927999999</v>
      </c>
      <c r="M1905" s="4" t="e">
        <v>#N/A</v>
      </c>
    </row>
    <row r="1906" spans="1:13" x14ac:dyDescent="0.35">
      <c r="A1906" s="5" t="s">
        <v>659</v>
      </c>
      <c r="B1906" s="5" t="s">
        <v>35</v>
      </c>
      <c r="C1906" s="5"/>
      <c r="D1906" s="5"/>
      <c r="E1906" s="5" t="s">
        <v>161</v>
      </c>
      <c r="F1906" s="8" t="str">
        <f>VLOOKUP(E1906,Mapping!$A$1:$C$71,3,0)</f>
        <v>Event Int Lb Event</v>
      </c>
      <c r="G1906" s="8" t="str">
        <f>VLOOKUP(E1906,Mapping!$A$2:$B$207,2,0)</f>
        <v>Event Int Lb Event</v>
      </c>
      <c r="H1906" s="1" t="s">
        <v>658</v>
      </c>
      <c r="I1906" s="2">
        <v>44448</v>
      </c>
      <c r="J1906" s="126" t="str">
        <f>VLOOKUP(I1906,Mapping!$H$2:$I$215,2,0)</f>
        <v>Post</v>
      </c>
      <c r="K1906" s="127">
        <f>VLOOKUP(I1906,Mapping!$H$2:$J$215,3,0)</f>
        <v>0</v>
      </c>
      <c r="L1906" s="1">
        <v>0</v>
      </c>
      <c r="M1906" s="4" t="e">
        <v>#N/A</v>
      </c>
    </row>
    <row r="1907" spans="1:13" x14ac:dyDescent="0.35">
      <c r="A1907" s="5" t="s">
        <v>659</v>
      </c>
      <c r="B1907" s="5" t="s">
        <v>35</v>
      </c>
      <c r="C1907" s="5"/>
      <c r="D1907" s="5"/>
      <c r="E1907" s="5" t="s">
        <v>161</v>
      </c>
      <c r="F1907" s="8" t="str">
        <f>VLOOKUP(E1907,Mapping!$A$1:$C$71,3,0)</f>
        <v>Event Int Lb Event</v>
      </c>
      <c r="G1907" s="8" t="str">
        <f>VLOOKUP(E1907,Mapping!$A$2:$B$207,2,0)</f>
        <v>Event Int Lb Event</v>
      </c>
      <c r="H1907" s="1" t="s">
        <v>658</v>
      </c>
      <c r="I1907" s="2">
        <v>44449</v>
      </c>
      <c r="J1907" s="126" t="str">
        <f>VLOOKUP(I1907,Mapping!$H$2:$I$215,2,0)</f>
        <v>Post</v>
      </c>
      <c r="K1907" s="127">
        <f>VLOOKUP(I1907,Mapping!$H$2:$J$215,3,0)</f>
        <v>0</v>
      </c>
      <c r="L1907" s="1">
        <v>0</v>
      </c>
      <c r="M1907" s="4" t="e">
        <v>#N/A</v>
      </c>
    </row>
    <row r="1908" spans="1:13" x14ac:dyDescent="0.35">
      <c r="A1908" s="5" t="s">
        <v>659</v>
      </c>
      <c r="B1908" s="5" t="s">
        <v>35</v>
      </c>
      <c r="C1908" s="5"/>
      <c r="D1908" s="5"/>
      <c r="E1908" s="5" t="s">
        <v>161</v>
      </c>
      <c r="F1908" s="8" t="str">
        <f>VLOOKUP(E1908,Mapping!$A$1:$C$71,3,0)</f>
        <v>Event Int Lb Event</v>
      </c>
      <c r="G1908" s="8" t="str">
        <f>VLOOKUP(E1908,Mapping!$A$2:$B$207,2,0)</f>
        <v>Event Int Lb Event</v>
      </c>
      <c r="H1908" s="1" t="s">
        <v>658</v>
      </c>
      <c r="I1908" s="2">
        <v>44450</v>
      </c>
      <c r="J1908" s="126" t="str">
        <f>VLOOKUP(I1908,Mapping!$H$2:$I$215,2,0)</f>
        <v>Post</v>
      </c>
      <c r="K1908" s="127">
        <f>VLOOKUP(I1908,Mapping!$H$2:$J$215,3,0)</f>
        <v>0</v>
      </c>
      <c r="L1908" s="1">
        <v>2514.4431927999999</v>
      </c>
      <c r="M1908" s="4" t="e">
        <v>#N/A</v>
      </c>
    </row>
    <row r="1909" spans="1:13" x14ac:dyDescent="0.35">
      <c r="A1909" s="5" t="s">
        <v>659</v>
      </c>
      <c r="B1909" s="5" t="s">
        <v>35</v>
      </c>
      <c r="C1909" s="5"/>
      <c r="D1909" s="5"/>
      <c r="E1909" s="5" t="s">
        <v>161</v>
      </c>
      <c r="F1909" s="8" t="str">
        <f>VLOOKUP(E1909,Mapping!$A$1:$C$71,3,0)</f>
        <v>Event Int Lb Event</v>
      </c>
      <c r="G1909" s="8" t="str">
        <f>VLOOKUP(E1909,Mapping!$A$2:$B$207,2,0)</f>
        <v>Event Int Lb Event</v>
      </c>
      <c r="H1909" s="1" t="s">
        <v>658</v>
      </c>
      <c r="I1909" s="2">
        <v>44451</v>
      </c>
      <c r="J1909" s="126" t="str">
        <f>VLOOKUP(I1909,Mapping!$H$2:$I$215,2,0)</f>
        <v>Post</v>
      </c>
      <c r="K1909" s="127">
        <f>VLOOKUP(I1909,Mapping!$H$2:$J$215,3,0)</f>
        <v>0</v>
      </c>
      <c r="L1909" s="1">
        <v>0</v>
      </c>
      <c r="M1909" s="4" t="e">
        <v>#N/A</v>
      </c>
    </row>
    <row r="1910" spans="1:13" x14ac:dyDescent="0.35">
      <c r="A1910" s="5" t="s">
        <v>659</v>
      </c>
      <c r="B1910" s="5" t="s">
        <v>35</v>
      </c>
      <c r="C1910" s="5"/>
      <c r="D1910" s="5"/>
      <c r="E1910" s="5" t="s">
        <v>161</v>
      </c>
      <c r="F1910" s="8" t="str">
        <f>VLOOKUP(E1910,Mapping!$A$1:$C$71,3,0)</f>
        <v>Event Int Lb Event</v>
      </c>
      <c r="G1910" s="8" t="str">
        <f>VLOOKUP(E1910,Mapping!$A$2:$B$207,2,0)</f>
        <v>Event Int Lb Event</v>
      </c>
      <c r="H1910" s="1" t="s">
        <v>658</v>
      </c>
      <c r="I1910" s="2">
        <v>44452</v>
      </c>
      <c r="J1910" s="126" t="str">
        <f>VLOOKUP(I1910,Mapping!$H$2:$I$215,2,0)</f>
        <v>Post</v>
      </c>
      <c r="K1910" s="127">
        <f>VLOOKUP(I1910,Mapping!$H$2:$J$215,3,0)</f>
        <v>0</v>
      </c>
      <c r="L1910" s="1">
        <v>0</v>
      </c>
      <c r="M1910" s="4" t="e">
        <v>#N/A</v>
      </c>
    </row>
    <row r="1911" spans="1:13" x14ac:dyDescent="0.35">
      <c r="A1911" s="5" t="s">
        <v>659</v>
      </c>
      <c r="B1911" s="5" t="s">
        <v>35</v>
      </c>
      <c r="C1911" s="5"/>
      <c r="D1911" s="5"/>
      <c r="E1911" s="5" t="s">
        <v>161</v>
      </c>
      <c r="F1911" s="8" t="str">
        <f>VLOOKUP(E1911,Mapping!$A$1:$C$71,3,0)</f>
        <v>Event Int Lb Event</v>
      </c>
      <c r="G1911" s="8" t="str">
        <f>VLOOKUP(E1911,Mapping!$A$2:$B$207,2,0)</f>
        <v>Event Int Lb Event</v>
      </c>
      <c r="H1911" s="1" t="s">
        <v>658</v>
      </c>
      <c r="I1911" s="2">
        <v>44453</v>
      </c>
      <c r="J1911" s="126" t="str">
        <f>VLOOKUP(I1911,Mapping!$H$2:$I$215,2,0)</f>
        <v>Post</v>
      </c>
      <c r="K1911" s="127">
        <f>VLOOKUP(I1911,Mapping!$H$2:$J$215,3,0)</f>
        <v>0</v>
      </c>
      <c r="L1911" s="1">
        <v>0</v>
      </c>
      <c r="M1911" s="4" t="e">
        <v>#N/A</v>
      </c>
    </row>
    <row r="1912" spans="1:13" x14ac:dyDescent="0.35">
      <c r="A1912" s="5" t="s">
        <v>659</v>
      </c>
      <c r="B1912" s="5" t="s">
        <v>35</v>
      </c>
      <c r="C1912" s="5"/>
      <c r="D1912" s="5"/>
      <c r="E1912" s="5" t="s">
        <v>161</v>
      </c>
      <c r="F1912" s="8" t="str">
        <f>VLOOKUP(E1912,Mapping!$A$1:$C$71,3,0)</f>
        <v>Event Int Lb Event</v>
      </c>
      <c r="G1912" s="8" t="str">
        <f>VLOOKUP(E1912,Mapping!$A$2:$B$207,2,0)</f>
        <v>Event Int Lb Event</v>
      </c>
      <c r="H1912" s="1" t="s">
        <v>658</v>
      </c>
      <c r="I1912" s="2">
        <v>44454</v>
      </c>
      <c r="J1912" s="126" t="str">
        <f>VLOOKUP(I1912,Mapping!$H$2:$I$215,2,0)</f>
        <v>Post</v>
      </c>
      <c r="K1912" s="127">
        <f>VLOOKUP(I1912,Mapping!$H$2:$J$215,3,0)</f>
        <v>0</v>
      </c>
      <c r="L1912" s="1">
        <v>2514.4431927999999</v>
      </c>
      <c r="M1912" s="4" t="e">
        <v>#N/A</v>
      </c>
    </row>
    <row r="1913" spans="1:13" x14ac:dyDescent="0.35">
      <c r="A1913" s="5" t="s">
        <v>659</v>
      </c>
      <c r="B1913" s="5" t="s">
        <v>35</v>
      </c>
      <c r="C1913" s="5"/>
      <c r="D1913" s="5"/>
      <c r="E1913" s="5" t="s">
        <v>161</v>
      </c>
      <c r="F1913" s="8" t="str">
        <f>VLOOKUP(E1913,Mapping!$A$1:$C$71,3,0)</f>
        <v>Event Int Lb Event</v>
      </c>
      <c r="G1913" s="8" t="str">
        <f>VLOOKUP(E1913,Mapping!$A$2:$B$207,2,0)</f>
        <v>Event Int Lb Event</v>
      </c>
      <c r="H1913" s="1" t="s">
        <v>658</v>
      </c>
      <c r="I1913" s="2">
        <v>44455</v>
      </c>
      <c r="J1913" s="126" t="str">
        <f>VLOOKUP(I1913,Mapping!$H$2:$I$215,2,0)</f>
        <v>Post</v>
      </c>
      <c r="K1913" s="127">
        <f>VLOOKUP(I1913,Mapping!$H$2:$J$215,3,0)</f>
        <v>0</v>
      </c>
      <c r="L1913" s="1">
        <v>0</v>
      </c>
      <c r="M1913" s="4" t="e">
        <v>#N/A</v>
      </c>
    </row>
    <row r="1914" spans="1:13" x14ac:dyDescent="0.35">
      <c r="A1914" s="5" t="s">
        <v>659</v>
      </c>
      <c r="B1914" s="5" t="s">
        <v>35</v>
      </c>
      <c r="C1914" s="5"/>
      <c r="D1914" s="5"/>
      <c r="E1914" s="5" t="s">
        <v>161</v>
      </c>
      <c r="F1914" s="8" t="str">
        <f>VLOOKUP(E1914,Mapping!$A$1:$C$71,3,0)</f>
        <v>Event Int Lb Event</v>
      </c>
      <c r="G1914" s="8" t="str">
        <f>VLOOKUP(E1914,Mapping!$A$2:$B$207,2,0)</f>
        <v>Event Int Lb Event</v>
      </c>
      <c r="H1914" s="1" t="s">
        <v>658</v>
      </c>
      <c r="I1914" s="2">
        <v>44456</v>
      </c>
      <c r="J1914" s="126" t="str">
        <f>VLOOKUP(I1914,Mapping!$H$2:$I$215,2,0)</f>
        <v>Post</v>
      </c>
      <c r="K1914" s="127">
        <f>VLOOKUP(I1914,Mapping!$H$2:$J$215,3,0)</f>
        <v>0</v>
      </c>
      <c r="L1914" s="1">
        <v>0</v>
      </c>
      <c r="M1914" s="4" t="e">
        <v>#N/A</v>
      </c>
    </row>
    <row r="1915" spans="1:13" x14ac:dyDescent="0.35">
      <c r="A1915" s="5" t="s">
        <v>659</v>
      </c>
      <c r="B1915" s="5" t="s">
        <v>35</v>
      </c>
      <c r="C1915" s="5"/>
      <c r="D1915" s="5"/>
      <c r="E1915" s="5" t="s">
        <v>161</v>
      </c>
      <c r="F1915" s="8" t="str">
        <f>VLOOKUP(E1915,Mapping!$A$1:$C$71,3,0)</f>
        <v>Event Int Lb Event</v>
      </c>
      <c r="G1915" s="8" t="str">
        <f>VLOOKUP(E1915,Mapping!$A$2:$B$207,2,0)</f>
        <v>Event Int Lb Event</v>
      </c>
      <c r="H1915" s="1" t="s">
        <v>658</v>
      </c>
      <c r="I1915" s="2">
        <v>44457</v>
      </c>
      <c r="J1915" s="126" t="str">
        <f>VLOOKUP(I1915,Mapping!$H$2:$I$215,2,0)</f>
        <v>Post</v>
      </c>
      <c r="K1915" s="127">
        <f>VLOOKUP(I1915,Mapping!$H$2:$J$215,3,0)</f>
        <v>0</v>
      </c>
      <c r="L1915" s="1">
        <v>2514.4431927999999</v>
      </c>
      <c r="M1915" s="4" t="e">
        <v>#N/A</v>
      </c>
    </row>
    <row r="1916" spans="1:13" x14ac:dyDescent="0.35">
      <c r="A1916" s="5" t="s">
        <v>659</v>
      </c>
      <c r="B1916" s="5" t="s">
        <v>35</v>
      </c>
      <c r="C1916" s="5"/>
      <c r="D1916" s="5"/>
      <c r="E1916" s="5" t="s">
        <v>161</v>
      </c>
      <c r="F1916" s="8" t="str">
        <f>VLOOKUP(E1916,Mapping!$A$1:$C$71,3,0)</f>
        <v>Event Int Lb Event</v>
      </c>
      <c r="G1916" s="8" t="str">
        <f>VLOOKUP(E1916,Mapping!$A$2:$B$207,2,0)</f>
        <v>Event Int Lb Event</v>
      </c>
      <c r="H1916" s="1" t="s">
        <v>658</v>
      </c>
      <c r="I1916" s="2">
        <v>44458</v>
      </c>
      <c r="J1916" s="126" t="str">
        <f>VLOOKUP(I1916,Mapping!$H$2:$I$215,2,0)</f>
        <v>Post</v>
      </c>
      <c r="K1916" s="127">
        <f>VLOOKUP(I1916,Mapping!$H$2:$J$215,3,0)</f>
        <v>0</v>
      </c>
      <c r="L1916" s="1">
        <v>0</v>
      </c>
      <c r="M1916" s="4" t="e">
        <v>#N/A</v>
      </c>
    </row>
    <row r="1917" spans="1:13" x14ac:dyDescent="0.35">
      <c r="A1917" s="5" t="s">
        <v>659</v>
      </c>
      <c r="B1917" s="5" t="s">
        <v>35</v>
      </c>
      <c r="C1917" s="5"/>
      <c r="D1917" s="5"/>
      <c r="E1917" s="5" t="s">
        <v>161</v>
      </c>
      <c r="F1917" s="8" t="str">
        <f>VLOOKUP(E1917,Mapping!$A$1:$C$71,3,0)</f>
        <v>Event Int Lb Event</v>
      </c>
      <c r="G1917" s="8" t="str">
        <f>VLOOKUP(E1917,Mapping!$A$2:$B$207,2,0)</f>
        <v>Event Int Lb Event</v>
      </c>
      <c r="H1917" s="1" t="s">
        <v>658</v>
      </c>
      <c r="I1917" s="2">
        <v>44459</v>
      </c>
      <c r="J1917" s="126" t="str">
        <f>VLOOKUP(I1917,Mapping!$H$2:$I$215,2,0)</f>
        <v>Post</v>
      </c>
      <c r="K1917" s="127">
        <f>VLOOKUP(I1917,Mapping!$H$2:$J$215,3,0)</f>
        <v>0</v>
      </c>
      <c r="L1917" s="1">
        <v>0</v>
      </c>
      <c r="M1917" s="4" t="e">
        <v>#N/A</v>
      </c>
    </row>
    <row r="1918" spans="1:13" x14ac:dyDescent="0.35">
      <c r="A1918" s="5" t="s">
        <v>659</v>
      </c>
      <c r="B1918" s="5" t="s">
        <v>35</v>
      </c>
      <c r="C1918" s="5"/>
      <c r="D1918" s="5"/>
      <c r="E1918" s="5" t="s">
        <v>161</v>
      </c>
      <c r="F1918" s="8" t="str">
        <f>VLOOKUP(E1918,Mapping!$A$1:$C$71,3,0)</f>
        <v>Event Int Lb Event</v>
      </c>
      <c r="G1918" s="8" t="str">
        <f>VLOOKUP(E1918,Mapping!$A$2:$B$207,2,0)</f>
        <v>Event Int Lb Event</v>
      </c>
      <c r="H1918" s="1" t="s">
        <v>658</v>
      </c>
      <c r="I1918" s="2">
        <v>44460</v>
      </c>
      <c r="J1918" s="126" t="str">
        <f>VLOOKUP(I1918,Mapping!$H$2:$I$215,2,0)</f>
        <v>Post</v>
      </c>
      <c r="K1918" s="127">
        <f>VLOOKUP(I1918,Mapping!$H$2:$J$215,3,0)</f>
        <v>0</v>
      </c>
      <c r="L1918" s="1">
        <v>0</v>
      </c>
      <c r="M1918" s="4" t="e">
        <v>#N/A</v>
      </c>
    </row>
    <row r="1919" spans="1:13" x14ac:dyDescent="0.35">
      <c r="A1919" s="5" t="s">
        <v>659</v>
      </c>
      <c r="B1919" s="5" t="s">
        <v>35</v>
      </c>
      <c r="C1919" s="5"/>
      <c r="D1919" s="5"/>
      <c r="E1919" s="5" t="s">
        <v>161</v>
      </c>
      <c r="F1919" s="8" t="str">
        <f>VLOOKUP(E1919,Mapping!$A$1:$C$71,3,0)</f>
        <v>Event Int Lb Event</v>
      </c>
      <c r="G1919" s="8" t="str">
        <f>VLOOKUP(E1919,Mapping!$A$2:$B$207,2,0)</f>
        <v>Event Int Lb Event</v>
      </c>
      <c r="H1919" s="1" t="s">
        <v>658</v>
      </c>
      <c r="I1919" s="2">
        <v>44461</v>
      </c>
      <c r="J1919" s="126" t="str">
        <f>VLOOKUP(I1919,Mapping!$H$2:$I$215,2,0)</f>
        <v>Post</v>
      </c>
      <c r="K1919" s="127">
        <f>VLOOKUP(I1919,Mapping!$H$2:$J$215,3,0)</f>
        <v>0</v>
      </c>
      <c r="L1919" s="1">
        <v>2514.4431927999999</v>
      </c>
      <c r="M1919" s="4" t="e">
        <v>#N/A</v>
      </c>
    </row>
    <row r="1920" spans="1:13" x14ac:dyDescent="0.35">
      <c r="A1920" s="5" t="s">
        <v>659</v>
      </c>
      <c r="B1920" s="5" t="s">
        <v>35</v>
      </c>
      <c r="C1920" s="5"/>
      <c r="D1920" s="5"/>
      <c r="E1920" s="5" t="s">
        <v>161</v>
      </c>
      <c r="F1920" s="8" t="str">
        <f>VLOOKUP(E1920,Mapping!$A$1:$C$71,3,0)</f>
        <v>Event Int Lb Event</v>
      </c>
      <c r="G1920" s="8" t="str">
        <f>VLOOKUP(E1920,Mapping!$A$2:$B$207,2,0)</f>
        <v>Event Int Lb Event</v>
      </c>
      <c r="H1920" s="1" t="s">
        <v>658</v>
      </c>
      <c r="I1920" s="2">
        <v>44462</v>
      </c>
      <c r="J1920" s="126" t="str">
        <f>VLOOKUP(I1920,Mapping!$H$2:$I$215,2,0)</f>
        <v>Post</v>
      </c>
      <c r="K1920" s="127">
        <f>VLOOKUP(I1920,Mapping!$H$2:$J$215,3,0)</f>
        <v>0</v>
      </c>
      <c r="L1920" s="1">
        <v>0</v>
      </c>
      <c r="M1920" s="4" t="e">
        <v>#N/A</v>
      </c>
    </row>
    <row r="1921" spans="1:13" x14ac:dyDescent="0.35">
      <c r="A1921" s="5" t="s">
        <v>659</v>
      </c>
      <c r="B1921" s="5" t="s">
        <v>35</v>
      </c>
      <c r="C1921" s="5"/>
      <c r="D1921" s="5"/>
      <c r="E1921" s="5" t="s">
        <v>161</v>
      </c>
      <c r="F1921" s="8" t="str">
        <f>VLOOKUP(E1921,Mapping!$A$1:$C$71,3,0)</f>
        <v>Event Int Lb Event</v>
      </c>
      <c r="G1921" s="8" t="str">
        <f>VLOOKUP(E1921,Mapping!$A$2:$B$207,2,0)</f>
        <v>Event Int Lb Event</v>
      </c>
      <c r="H1921" s="1" t="s">
        <v>658</v>
      </c>
      <c r="I1921" s="2">
        <v>44463</v>
      </c>
      <c r="J1921" s="126" t="str">
        <f>VLOOKUP(I1921,Mapping!$H$2:$I$215,2,0)</f>
        <v>Post</v>
      </c>
      <c r="K1921" s="127">
        <f>VLOOKUP(I1921,Mapping!$H$2:$J$215,3,0)</f>
        <v>0</v>
      </c>
      <c r="L1921" s="1">
        <v>0</v>
      </c>
      <c r="M1921" s="4" t="e">
        <v>#N/A</v>
      </c>
    </row>
    <row r="1922" spans="1:13" x14ac:dyDescent="0.35">
      <c r="A1922" s="5" t="s">
        <v>659</v>
      </c>
      <c r="B1922" s="5" t="s">
        <v>35</v>
      </c>
      <c r="C1922" s="5"/>
      <c r="D1922" s="5"/>
      <c r="E1922" s="5" t="s">
        <v>161</v>
      </c>
      <c r="F1922" s="8" t="str">
        <f>VLOOKUP(E1922,Mapping!$A$1:$C$71,3,0)</f>
        <v>Event Int Lb Event</v>
      </c>
      <c r="G1922" s="8" t="str">
        <f>VLOOKUP(E1922,Mapping!$A$2:$B$207,2,0)</f>
        <v>Event Int Lb Event</v>
      </c>
      <c r="H1922" s="1" t="s">
        <v>658</v>
      </c>
      <c r="I1922" s="2">
        <v>44464</v>
      </c>
      <c r="J1922" s="126" t="str">
        <f>VLOOKUP(I1922,Mapping!$H$2:$I$215,2,0)</f>
        <v>Post</v>
      </c>
      <c r="K1922" s="127">
        <f>VLOOKUP(I1922,Mapping!$H$2:$J$215,3,0)</f>
        <v>0</v>
      </c>
      <c r="L1922" s="1">
        <v>2514.4431927999999</v>
      </c>
      <c r="M1922" s="4" t="e">
        <v>#N/A</v>
      </c>
    </row>
    <row r="1923" spans="1:13" x14ac:dyDescent="0.35">
      <c r="A1923" s="5" t="s">
        <v>659</v>
      </c>
      <c r="B1923" s="5" t="s">
        <v>35</v>
      </c>
      <c r="C1923" s="5"/>
      <c r="D1923" s="5"/>
      <c r="E1923" s="5" t="s">
        <v>161</v>
      </c>
      <c r="F1923" s="8" t="str">
        <f>VLOOKUP(E1923,Mapping!$A$1:$C$71,3,0)</f>
        <v>Event Int Lb Event</v>
      </c>
      <c r="G1923" s="8" t="str">
        <f>VLOOKUP(E1923,Mapping!$A$2:$B$207,2,0)</f>
        <v>Event Int Lb Event</v>
      </c>
      <c r="H1923" s="1" t="s">
        <v>658</v>
      </c>
      <c r="I1923" s="2">
        <v>44465</v>
      </c>
      <c r="J1923" s="126" t="str">
        <f>VLOOKUP(I1923,Mapping!$H$2:$I$215,2,0)</f>
        <v>Post</v>
      </c>
      <c r="K1923" s="127">
        <f>VLOOKUP(I1923,Mapping!$H$2:$J$215,3,0)</f>
        <v>0</v>
      </c>
      <c r="L1923" s="1">
        <v>0</v>
      </c>
      <c r="M1923" s="4" t="e">
        <v>#N/A</v>
      </c>
    </row>
    <row r="1924" spans="1:13" x14ac:dyDescent="0.35">
      <c r="A1924" s="5" t="s">
        <v>659</v>
      </c>
      <c r="B1924" s="5" t="s">
        <v>35</v>
      </c>
      <c r="C1924" s="5"/>
      <c r="D1924" s="5"/>
      <c r="E1924" s="5" t="s">
        <v>161</v>
      </c>
      <c r="F1924" s="8" t="str">
        <f>VLOOKUP(E1924,Mapping!$A$1:$C$71,3,0)</f>
        <v>Event Int Lb Event</v>
      </c>
      <c r="G1924" s="8" t="str">
        <f>VLOOKUP(E1924,Mapping!$A$2:$B$207,2,0)</f>
        <v>Event Int Lb Event</v>
      </c>
      <c r="H1924" s="1" t="s">
        <v>658</v>
      </c>
      <c r="I1924" s="2">
        <v>44466</v>
      </c>
      <c r="J1924" s="126" t="str">
        <f>VLOOKUP(I1924,Mapping!$H$2:$I$215,2,0)</f>
        <v>Post</v>
      </c>
      <c r="K1924" s="127">
        <f>VLOOKUP(I1924,Mapping!$H$2:$J$215,3,0)</f>
        <v>0</v>
      </c>
      <c r="L1924" s="1">
        <v>0</v>
      </c>
      <c r="M1924" s="4" t="e">
        <v>#N/A</v>
      </c>
    </row>
    <row r="1925" spans="1:13" x14ac:dyDescent="0.35">
      <c r="A1925" s="5" t="s">
        <v>659</v>
      </c>
      <c r="B1925" s="5" t="s">
        <v>35</v>
      </c>
      <c r="C1925" s="5"/>
      <c r="D1925" s="5"/>
      <c r="E1925" s="5" t="s">
        <v>161</v>
      </c>
      <c r="F1925" s="8" t="str">
        <f>VLOOKUP(E1925,Mapping!$A$1:$C$71,3,0)</f>
        <v>Event Int Lb Event</v>
      </c>
      <c r="G1925" s="8" t="str">
        <f>VLOOKUP(E1925,Mapping!$A$2:$B$207,2,0)</f>
        <v>Event Int Lb Event</v>
      </c>
      <c r="H1925" s="1" t="s">
        <v>658</v>
      </c>
      <c r="I1925" s="2">
        <v>44467</v>
      </c>
      <c r="J1925" s="126" t="str">
        <f>VLOOKUP(I1925,Mapping!$H$2:$I$215,2,0)</f>
        <v>Post</v>
      </c>
      <c r="K1925" s="127">
        <f>VLOOKUP(I1925,Mapping!$H$2:$J$215,3,0)</f>
        <v>0</v>
      </c>
      <c r="L1925" s="1">
        <v>0</v>
      </c>
      <c r="M1925" s="4" t="e">
        <v>#N/A</v>
      </c>
    </row>
    <row r="1926" spans="1:13" x14ac:dyDescent="0.35">
      <c r="A1926" s="5" t="s">
        <v>659</v>
      </c>
      <c r="B1926" s="5" t="s">
        <v>35</v>
      </c>
      <c r="C1926" s="5"/>
      <c r="D1926" s="5"/>
      <c r="E1926" s="5" t="s">
        <v>161</v>
      </c>
      <c r="F1926" s="8" t="str">
        <f>VLOOKUP(E1926,Mapping!$A$1:$C$71,3,0)</f>
        <v>Event Int Lb Event</v>
      </c>
      <c r="G1926" s="8" t="str">
        <f>VLOOKUP(E1926,Mapping!$A$2:$B$207,2,0)</f>
        <v>Event Int Lb Event</v>
      </c>
      <c r="H1926" s="1" t="s">
        <v>658</v>
      </c>
      <c r="I1926" s="2">
        <v>44468</v>
      </c>
      <c r="J1926" s="126" t="str">
        <f>VLOOKUP(I1926,Mapping!$H$2:$I$215,2,0)</f>
        <v>Post</v>
      </c>
      <c r="K1926" s="127">
        <f>VLOOKUP(I1926,Mapping!$H$2:$J$215,3,0)</f>
        <v>0</v>
      </c>
      <c r="L1926" s="1">
        <v>2514.4431927999999</v>
      </c>
      <c r="M1926" s="4" t="e">
        <v>#N/A</v>
      </c>
    </row>
    <row r="1927" spans="1:13" x14ac:dyDescent="0.35">
      <c r="A1927" s="5" t="s">
        <v>659</v>
      </c>
      <c r="B1927" s="5" t="s">
        <v>35</v>
      </c>
      <c r="C1927" s="5"/>
      <c r="D1927" s="5"/>
      <c r="E1927" s="5" t="s">
        <v>161</v>
      </c>
      <c r="F1927" s="8" t="str">
        <f>VLOOKUP(E1927,Mapping!$A$1:$C$71,3,0)</f>
        <v>Event Int Lb Event</v>
      </c>
      <c r="G1927" s="8" t="str">
        <f>VLOOKUP(E1927,Mapping!$A$2:$B$207,2,0)</f>
        <v>Event Int Lb Event</v>
      </c>
      <c r="H1927" s="1" t="s">
        <v>658</v>
      </c>
      <c r="I1927" s="2">
        <v>44469</v>
      </c>
      <c r="J1927" s="126" t="str">
        <f>VLOOKUP(I1927,Mapping!$H$2:$I$215,2,0)</f>
        <v>Post</v>
      </c>
      <c r="K1927" s="127">
        <f>VLOOKUP(I1927,Mapping!$H$2:$J$215,3,0)</f>
        <v>0</v>
      </c>
      <c r="L1927" s="1">
        <v>0</v>
      </c>
      <c r="M1927" s="4" t="e">
        <v>#N/A</v>
      </c>
    </row>
    <row r="1928" spans="1:13" x14ac:dyDescent="0.35">
      <c r="A1928" s="5" t="s">
        <v>659</v>
      </c>
      <c r="B1928" s="5" t="s">
        <v>35</v>
      </c>
      <c r="C1928" s="5"/>
      <c r="D1928" s="5"/>
      <c r="E1928" s="5" t="s">
        <v>162</v>
      </c>
      <c r="F1928" s="8" t="str">
        <f>VLOOKUP(E1928,Mapping!$A$1:$C$71,3,0)</f>
        <v>Event Int Lb Event</v>
      </c>
      <c r="G1928" s="8" t="str">
        <f>VLOOKUP(E1928,Mapping!$A$2:$B$207,2,0)</f>
        <v>Event Int Lb Event</v>
      </c>
      <c r="H1928" s="1" t="s">
        <v>658</v>
      </c>
      <c r="I1928" s="2">
        <v>44256</v>
      </c>
      <c r="J1928" s="126" t="str">
        <f>VLOOKUP(I1928,Mapping!$H$2:$I$215,2,0)</f>
        <v>Pre</v>
      </c>
      <c r="K1928" s="127" t="str">
        <f>VLOOKUP(I1928,Mapping!$H$2:$J$215,3,0)</f>
        <v>Pre</v>
      </c>
      <c r="L1928" s="1">
        <v>0</v>
      </c>
      <c r="M1928" s="4" t="e">
        <v>#N/A</v>
      </c>
    </row>
    <row r="1929" spans="1:13" x14ac:dyDescent="0.35">
      <c r="A1929" s="5" t="s">
        <v>659</v>
      </c>
      <c r="B1929" s="5" t="s">
        <v>35</v>
      </c>
      <c r="C1929" s="5"/>
      <c r="D1929" s="5"/>
      <c r="E1929" s="5" t="s">
        <v>162</v>
      </c>
      <c r="F1929" s="8" t="str">
        <f>VLOOKUP(E1929,Mapping!$A$1:$C$71,3,0)</f>
        <v>Event Int Lb Event</v>
      </c>
      <c r="G1929" s="8" t="str">
        <f>VLOOKUP(E1929,Mapping!$A$2:$B$207,2,0)</f>
        <v>Event Int Lb Event</v>
      </c>
      <c r="H1929" s="1" t="s">
        <v>658</v>
      </c>
      <c r="I1929" s="2">
        <v>44257</v>
      </c>
      <c r="J1929" s="126" t="str">
        <f>VLOOKUP(I1929,Mapping!$H$2:$I$215,2,0)</f>
        <v>Pre</v>
      </c>
      <c r="K1929" s="127" t="str">
        <f>VLOOKUP(I1929,Mapping!$H$2:$J$215,3,0)</f>
        <v>Pre</v>
      </c>
      <c r="L1929" s="1">
        <v>0</v>
      </c>
      <c r="M1929" s="4" t="e">
        <v>#N/A</v>
      </c>
    </row>
    <row r="1930" spans="1:13" x14ac:dyDescent="0.35">
      <c r="A1930" s="5" t="s">
        <v>659</v>
      </c>
      <c r="B1930" s="5" t="s">
        <v>35</v>
      </c>
      <c r="C1930" s="5"/>
      <c r="D1930" s="5"/>
      <c r="E1930" s="5" t="s">
        <v>162</v>
      </c>
      <c r="F1930" s="8" t="str">
        <f>VLOOKUP(E1930,Mapping!$A$1:$C$71,3,0)</f>
        <v>Event Int Lb Event</v>
      </c>
      <c r="G1930" s="8" t="str">
        <f>VLOOKUP(E1930,Mapping!$A$2:$B$207,2,0)</f>
        <v>Event Int Lb Event</v>
      </c>
      <c r="H1930" s="1" t="s">
        <v>658</v>
      </c>
      <c r="I1930" s="2">
        <v>44258</v>
      </c>
      <c r="J1930" s="126" t="str">
        <f>VLOOKUP(I1930,Mapping!$H$2:$I$215,2,0)</f>
        <v>Pre</v>
      </c>
      <c r="K1930" s="127" t="str">
        <f>VLOOKUP(I1930,Mapping!$H$2:$J$215,3,0)</f>
        <v>Pre</v>
      </c>
      <c r="L1930" s="1">
        <v>3710.5476398000001</v>
      </c>
      <c r="M1930" s="4" t="e">
        <v>#N/A</v>
      </c>
    </row>
    <row r="1931" spans="1:13" x14ac:dyDescent="0.35">
      <c r="A1931" s="5" t="s">
        <v>659</v>
      </c>
      <c r="B1931" s="5" t="s">
        <v>35</v>
      </c>
      <c r="C1931" s="5"/>
      <c r="D1931" s="5"/>
      <c r="E1931" s="5" t="s">
        <v>162</v>
      </c>
      <c r="F1931" s="8" t="str">
        <f>VLOOKUP(E1931,Mapping!$A$1:$C$71,3,0)</f>
        <v>Event Int Lb Event</v>
      </c>
      <c r="G1931" s="8" t="str">
        <f>VLOOKUP(E1931,Mapping!$A$2:$B$207,2,0)</f>
        <v>Event Int Lb Event</v>
      </c>
      <c r="H1931" s="1" t="s">
        <v>658</v>
      </c>
      <c r="I1931" s="2">
        <v>44259</v>
      </c>
      <c r="J1931" s="126" t="str">
        <f>VLOOKUP(I1931,Mapping!$H$2:$I$215,2,0)</f>
        <v>Pre</v>
      </c>
      <c r="K1931" s="127" t="str">
        <f>VLOOKUP(I1931,Mapping!$H$2:$J$215,3,0)</f>
        <v>Pre</v>
      </c>
      <c r="L1931" s="1">
        <v>3710.5476398000001</v>
      </c>
      <c r="M1931" s="4" t="e">
        <v>#N/A</v>
      </c>
    </row>
    <row r="1932" spans="1:13" x14ac:dyDescent="0.35">
      <c r="A1932" s="5" t="s">
        <v>659</v>
      </c>
      <c r="B1932" s="5" t="s">
        <v>35</v>
      </c>
      <c r="C1932" s="5"/>
      <c r="D1932" s="5"/>
      <c r="E1932" s="5" t="s">
        <v>162</v>
      </c>
      <c r="F1932" s="8" t="str">
        <f>VLOOKUP(E1932,Mapping!$A$1:$C$71,3,0)</f>
        <v>Event Int Lb Event</v>
      </c>
      <c r="G1932" s="8" t="str">
        <f>VLOOKUP(E1932,Mapping!$A$2:$B$207,2,0)</f>
        <v>Event Int Lb Event</v>
      </c>
      <c r="H1932" s="1" t="s">
        <v>658</v>
      </c>
      <c r="I1932" s="2">
        <v>44260</v>
      </c>
      <c r="J1932" s="126" t="str">
        <f>VLOOKUP(I1932,Mapping!$H$2:$I$215,2,0)</f>
        <v>Pre</v>
      </c>
      <c r="K1932" s="127" t="str">
        <f>VLOOKUP(I1932,Mapping!$H$2:$J$215,3,0)</f>
        <v>Pre</v>
      </c>
      <c r="L1932" s="1">
        <v>0</v>
      </c>
      <c r="M1932" s="4" t="e">
        <v>#N/A</v>
      </c>
    </row>
    <row r="1933" spans="1:13" x14ac:dyDescent="0.35">
      <c r="A1933" s="5" t="s">
        <v>659</v>
      </c>
      <c r="B1933" s="5" t="s">
        <v>35</v>
      </c>
      <c r="C1933" s="5"/>
      <c r="D1933" s="5"/>
      <c r="E1933" s="5" t="s">
        <v>162</v>
      </c>
      <c r="F1933" s="8" t="str">
        <f>VLOOKUP(E1933,Mapping!$A$1:$C$71,3,0)</f>
        <v>Event Int Lb Event</v>
      </c>
      <c r="G1933" s="8" t="str">
        <f>VLOOKUP(E1933,Mapping!$A$2:$B$207,2,0)</f>
        <v>Event Int Lb Event</v>
      </c>
      <c r="H1933" s="1" t="s">
        <v>658</v>
      </c>
      <c r="I1933" s="2">
        <v>44261</v>
      </c>
      <c r="J1933" s="126" t="str">
        <f>VLOOKUP(I1933,Mapping!$H$2:$I$215,2,0)</f>
        <v>Pre</v>
      </c>
      <c r="K1933" s="127" t="str">
        <f>VLOOKUP(I1933,Mapping!$H$2:$J$215,3,0)</f>
        <v>Pre</v>
      </c>
      <c r="L1933" s="1">
        <v>0</v>
      </c>
      <c r="M1933" s="4" t="e">
        <v>#N/A</v>
      </c>
    </row>
    <row r="1934" spans="1:13" x14ac:dyDescent="0.35">
      <c r="A1934" s="5" t="s">
        <v>659</v>
      </c>
      <c r="B1934" s="5" t="s">
        <v>35</v>
      </c>
      <c r="C1934" s="5"/>
      <c r="D1934" s="5"/>
      <c r="E1934" s="5" t="s">
        <v>162</v>
      </c>
      <c r="F1934" s="8" t="str">
        <f>VLOOKUP(E1934,Mapping!$A$1:$C$71,3,0)</f>
        <v>Event Int Lb Event</v>
      </c>
      <c r="G1934" s="8" t="str">
        <f>VLOOKUP(E1934,Mapping!$A$2:$B$207,2,0)</f>
        <v>Event Int Lb Event</v>
      </c>
      <c r="H1934" s="1" t="s">
        <v>658</v>
      </c>
      <c r="I1934" s="2">
        <v>44262</v>
      </c>
      <c r="J1934" s="126" t="str">
        <f>VLOOKUP(I1934,Mapping!$H$2:$I$215,2,0)</f>
        <v>Pre</v>
      </c>
      <c r="K1934" s="127" t="str">
        <f>VLOOKUP(I1934,Mapping!$H$2:$J$215,3,0)</f>
        <v>Pre</v>
      </c>
      <c r="L1934" s="1">
        <v>3710.5476398000001</v>
      </c>
      <c r="M1934" s="4" t="e">
        <v>#N/A</v>
      </c>
    </row>
    <row r="1935" spans="1:13" x14ac:dyDescent="0.35">
      <c r="A1935" s="5" t="s">
        <v>659</v>
      </c>
      <c r="B1935" s="5" t="s">
        <v>35</v>
      </c>
      <c r="C1935" s="5"/>
      <c r="D1935" s="5"/>
      <c r="E1935" s="5" t="s">
        <v>162</v>
      </c>
      <c r="F1935" s="8" t="str">
        <f>VLOOKUP(E1935,Mapping!$A$1:$C$71,3,0)</f>
        <v>Event Int Lb Event</v>
      </c>
      <c r="G1935" s="8" t="str">
        <f>VLOOKUP(E1935,Mapping!$A$2:$B$207,2,0)</f>
        <v>Event Int Lb Event</v>
      </c>
      <c r="H1935" s="1" t="s">
        <v>658</v>
      </c>
      <c r="I1935" s="2">
        <v>44263</v>
      </c>
      <c r="J1935" s="126" t="str">
        <f>VLOOKUP(I1935,Mapping!$H$2:$I$215,2,0)</f>
        <v>Pre</v>
      </c>
      <c r="K1935" s="127" t="str">
        <f>VLOOKUP(I1935,Mapping!$H$2:$J$215,3,0)</f>
        <v>Pre</v>
      </c>
      <c r="L1935" s="1">
        <v>0</v>
      </c>
      <c r="M1935" s="4" t="e">
        <v>#N/A</v>
      </c>
    </row>
    <row r="1936" spans="1:13" x14ac:dyDescent="0.35">
      <c r="A1936" s="5" t="s">
        <v>659</v>
      </c>
      <c r="B1936" s="5" t="s">
        <v>35</v>
      </c>
      <c r="C1936" s="5"/>
      <c r="D1936" s="5"/>
      <c r="E1936" s="5" t="s">
        <v>162</v>
      </c>
      <c r="F1936" s="8" t="str">
        <f>VLOOKUP(E1936,Mapping!$A$1:$C$71,3,0)</f>
        <v>Event Int Lb Event</v>
      </c>
      <c r="G1936" s="8" t="str">
        <f>VLOOKUP(E1936,Mapping!$A$2:$B$207,2,0)</f>
        <v>Event Int Lb Event</v>
      </c>
      <c r="H1936" s="1" t="s">
        <v>658</v>
      </c>
      <c r="I1936" s="2">
        <v>44264</v>
      </c>
      <c r="J1936" s="126" t="str">
        <f>VLOOKUP(I1936,Mapping!$H$2:$I$215,2,0)</f>
        <v>Pre</v>
      </c>
      <c r="K1936" s="127" t="str">
        <f>VLOOKUP(I1936,Mapping!$H$2:$J$215,3,0)</f>
        <v>Pre</v>
      </c>
      <c r="L1936" s="1">
        <v>0</v>
      </c>
      <c r="M1936" s="4" t="e">
        <v>#N/A</v>
      </c>
    </row>
    <row r="1937" spans="1:13" x14ac:dyDescent="0.35">
      <c r="A1937" s="5" t="s">
        <v>659</v>
      </c>
      <c r="B1937" s="5" t="s">
        <v>35</v>
      </c>
      <c r="C1937" s="5"/>
      <c r="D1937" s="5"/>
      <c r="E1937" s="5" t="s">
        <v>162</v>
      </c>
      <c r="F1937" s="8" t="str">
        <f>VLOOKUP(E1937,Mapping!$A$1:$C$71,3,0)</f>
        <v>Event Int Lb Event</v>
      </c>
      <c r="G1937" s="8" t="str">
        <f>VLOOKUP(E1937,Mapping!$A$2:$B$207,2,0)</f>
        <v>Event Int Lb Event</v>
      </c>
      <c r="H1937" s="1" t="s">
        <v>658</v>
      </c>
      <c r="I1937" s="2">
        <v>44265</v>
      </c>
      <c r="J1937" s="126" t="str">
        <f>VLOOKUP(I1937,Mapping!$H$2:$I$215,2,0)</f>
        <v>Pre</v>
      </c>
      <c r="K1937" s="127" t="str">
        <f>VLOOKUP(I1937,Mapping!$H$2:$J$215,3,0)</f>
        <v>Pre</v>
      </c>
      <c r="L1937" s="1">
        <v>0</v>
      </c>
      <c r="M1937" s="4" t="e">
        <v>#N/A</v>
      </c>
    </row>
    <row r="1938" spans="1:13" x14ac:dyDescent="0.35">
      <c r="A1938" s="5" t="s">
        <v>659</v>
      </c>
      <c r="B1938" s="5" t="s">
        <v>35</v>
      </c>
      <c r="C1938" s="5"/>
      <c r="D1938" s="5"/>
      <c r="E1938" s="5" t="s">
        <v>162</v>
      </c>
      <c r="F1938" s="8" t="str">
        <f>VLOOKUP(E1938,Mapping!$A$1:$C$71,3,0)</f>
        <v>Event Int Lb Event</v>
      </c>
      <c r="G1938" s="8" t="str">
        <f>VLOOKUP(E1938,Mapping!$A$2:$B$207,2,0)</f>
        <v>Event Int Lb Event</v>
      </c>
      <c r="H1938" s="1" t="s">
        <v>658</v>
      </c>
      <c r="I1938" s="2">
        <v>44266</v>
      </c>
      <c r="J1938" s="126" t="str">
        <f>VLOOKUP(I1938,Mapping!$H$2:$I$215,2,0)</f>
        <v>Pre</v>
      </c>
      <c r="K1938" s="127" t="str">
        <f>VLOOKUP(I1938,Mapping!$H$2:$J$215,3,0)</f>
        <v>Pre</v>
      </c>
      <c r="L1938" s="1">
        <v>3710.5476398000001</v>
      </c>
      <c r="M1938" s="4" t="e">
        <v>#N/A</v>
      </c>
    </row>
    <row r="1939" spans="1:13" x14ac:dyDescent="0.35">
      <c r="A1939" s="5" t="s">
        <v>659</v>
      </c>
      <c r="B1939" s="5" t="s">
        <v>35</v>
      </c>
      <c r="C1939" s="5"/>
      <c r="D1939" s="5"/>
      <c r="E1939" s="5" t="s">
        <v>162</v>
      </c>
      <c r="F1939" s="8" t="str">
        <f>VLOOKUP(E1939,Mapping!$A$1:$C$71,3,0)</f>
        <v>Event Int Lb Event</v>
      </c>
      <c r="G1939" s="8" t="str">
        <f>VLOOKUP(E1939,Mapping!$A$2:$B$207,2,0)</f>
        <v>Event Int Lb Event</v>
      </c>
      <c r="H1939" s="1" t="s">
        <v>658</v>
      </c>
      <c r="I1939" s="2">
        <v>44267</v>
      </c>
      <c r="J1939" s="126" t="str">
        <f>VLOOKUP(I1939,Mapping!$H$2:$I$215,2,0)</f>
        <v>Pre</v>
      </c>
      <c r="K1939" s="127" t="str">
        <f>VLOOKUP(I1939,Mapping!$H$2:$J$215,3,0)</f>
        <v>Pre</v>
      </c>
      <c r="L1939" s="1">
        <v>0</v>
      </c>
      <c r="M1939" s="4" t="e">
        <v>#N/A</v>
      </c>
    </row>
    <row r="1940" spans="1:13" x14ac:dyDescent="0.35">
      <c r="A1940" s="5" t="s">
        <v>659</v>
      </c>
      <c r="B1940" s="5" t="s">
        <v>35</v>
      </c>
      <c r="C1940" s="5"/>
      <c r="D1940" s="5"/>
      <c r="E1940" s="5" t="s">
        <v>162</v>
      </c>
      <c r="F1940" s="8" t="str">
        <f>VLOOKUP(E1940,Mapping!$A$1:$C$71,3,0)</f>
        <v>Event Int Lb Event</v>
      </c>
      <c r="G1940" s="8" t="str">
        <f>VLOOKUP(E1940,Mapping!$A$2:$B$207,2,0)</f>
        <v>Event Int Lb Event</v>
      </c>
      <c r="H1940" s="1" t="s">
        <v>658</v>
      </c>
      <c r="I1940" s="2">
        <v>44268</v>
      </c>
      <c r="J1940" s="126" t="str">
        <f>VLOOKUP(I1940,Mapping!$H$2:$I$215,2,0)</f>
        <v>Pre</v>
      </c>
      <c r="K1940" s="127" t="str">
        <f>VLOOKUP(I1940,Mapping!$H$2:$J$215,3,0)</f>
        <v>Pre</v>
      </c>
      <c r="L1940" s="1">
        <v>0</v>
      </c>
      <c r="M1940" s="4" t="e">
        <v>#N/A</v>
      </c>
    </row>
    <row r="1941" spans="1:13" x14ac:dyDescent="0.35">
      <c r="A1941" s="5" t="s">
        <v>659</v>
      </c>
      <c r="B1941" s="5" t="s">
        <v>35</v>
      </c>
      <c r="C1941" s="5"/>
      <c r="D1941" s="5"/>
      <c r="E1941" s="5" t="s">
        <v>162</v>
      </c>
      <c r="F1941" s="8" t="str">
        <f>VLOOKUP(E1941,Mapping!$A$1:$C$71,3,0)</f>
        <v>Event Int Lb Event</v>
      </c>
      <c r="G1941" s="8" t="str">
        <f>VLOOKUP(E1941,Mapping!$A$2:$B$207,2,0)</f>
        <v>Event Int Lb Event</v>
      </c>
      <c r="H1941" s="1" t="s">
        <v>658</v>
      </c>
      <c r="I1941" s="2">
        <v>44269</v>
      </c>
      <c r="J1941" s="126" t="str">
        <f>VLOOKUP(I1941,Mapping!$H$2:$I$215,2,0)</f>
        <v>Pre</v>
      </c>
      <c r="K1941" s="127" t="str">
        <f>VLOOKUP(I1941,Mapping!$H$2:$J$215,3,0)</f>
        <v>Pre</v>
      </c>
      <c r="L1941" s="1">
        <v>3710.5476398000001</v>
      </c>
      <c r="M1941" s="4" t="e">
        <v>#N/A</v>
      </c>
    </row>
    <row r="1942" spans="1:13" x14ac:dyDescent="0.35">
      <c r="A1942" s="5" t="s">
        <v>659</v>
      </c>
      <c r="B1942" s="5" t="s">
        <v>35</v>
      </c>
      <c r="C1942" s="5"/>
      <c r="D1942" s="5"/>
      <c r="E1942" s="5" t="s">
        <v>162</v>
      </c>
      <c r="F1942" s="8" t="str">
        <f>VLOOKUP(E1942,Mapping!$A$1:$C$71,3,0)</f>
        <v>Event Int Lb Event</v>
      </c>
      <c r="G1942" s="8" t="str">
        <f>VLOOKUP(E1942,Mapping!$A$2:$B$207,2,0)</f>
        <v>Event Int Lb Event</v>
      </c>
      <c r="H1942" s="1" t="s">
        <v>658</v>
      </c>
      <c r="I1942" s="2">
        <v>44270</v>
      </c>
      <c r="J1942" s="126" t="str">
        <f>VLOOKUP(I1942,Mapping!$H$2:$I$215,2,0)</f>
        <v>Pre</v>
      </c>
      <c r="K1942" s="127" t="str">
        <f>VLOOKUP(I1942,Mapping!$H$2:$J$215,3,0)</f>
        <v>Pre</v>
      </c>
      <c r="L1942" s="1">
        <v>0</v>
      </c>
      <c r="M1942" s="4" t="e">
        <v>#N/A</v>
      </c>
    </row>
    <row r="1943" spans="1:13" x14ac:dyDescent="0.35">
      <c r="A1943" s="5" t="s">
        <v>659</v>
      </c>
      <c r="B1943" s="5" t="s">
        <v>35</v>
      </c>
      <c r="C1943" s="5"/>
      <c r="D1943" s="5"/>
      <c r="E1943" s="5" t="s">
        <v>162</v>
      </c>
      <c r="F1943" s="8" t="str">
        <f>VLOOKUP(E1943,Mapping!$A$1:$C$71,3,0)</f>
        <v>Event Int Lb Event</v>
      </c>
      <c r="G1943" s="8" t="str">
        <f>VLOOKUP(E1943,Mapping!$A$2:$B$207,2,0)</f>
        <v>Event Int Lb Event</v>
      </c>
      <c r="H1943" s="1" t="s">
        <v>658</v>
      </c>
      <c r="I1943" s="2">
        <v>44271</v>
      </c>
      <c r="J1943" s="126" t="str">
        <f>VLOOKUP(I1943,Mapping!$H$2:$I$215,2,0)</f>
        <v>Pre</v>
      </c>
      <c r="K1943" s="127" t="str">
        <f>VLOOKUP(I1943,Mapping!$H$2:$J$215,3,0)</f>
        <v>Pre</v>
      </c>
      <c r="L1943" s="1">
        <v>0</v>
      </c>
      <c r="M1943" s="4" t="e">
        <v>#N/A</v>
      </c>
    </row>
    <row r="1944" spans="1:13" x14ac:dyDescent="0.35">
      <c r="A1944" s="5" t="s">
        <v>659</v>
      </c>
      <c r="B1944" s="5" t="s">
        <v>35</v>
      </c>
      <c r="C1944" s="5"/>
      <c r="D1944" s="5"/>
      <c r="E1944" s="5" t="s">
        <v>162</v>
      </c>
      <c r="F1944" s="8" t="str">
        <f>VLOOKUP(E1944,Mapping!$A$1:$C$71,3,0)</f>
        <v>Event Int Lb Event</v>
      </c>
      <c r="G1944" s="8" t="str">
        <f>VLOOKUP(E1944,Mapping!$A$2:$B$207,2,0)</f>
        <v>Event Int Lb Event</v>
      </c>
      <c r="H1944" s="1" t="s">
        <v>658</v>
      </c>
      <c r="I1944" s="2">
        <v>44272</v>
      </c>
      <c r="J1944" s="126" t="str">
        <f>VLOOKUP(I1944,Mapping!$H$2:$I$215,2,0)</f>
        <v>Pre</v>
      </c>
      <c r="K1944" s="127" t="str">
        <f>VLOOKUP(I1944,Mapping!$H$2:$J$215,3,0)</f>
        <v>Pre</v>
      </c>
      <c r="L1944" s="1">
        <v>0</v>
      </c>
      <c r="M1944" s="4" t="e">
        <v>#N/A</v>
      </c>
    </row>
    <row r="1945" spans="1:13" x14ac:dyDescent="0.35">
      <c r="A1945" s="5" t="s">
        <v>659</v>
      </c>
      <c r="B1945" s="5" t="s">
        <v>35</v>
      </c>
      <c r="C1945" s="5"/>
      <c r="D1945" s="5"/>
      <c r="E1945" s="5" t="s">
        <v>162</v>
      </c>
      <c r="F1945" s="8" t="str">
        <f>VLOOKUP(E1945,Mapping!$A$1:$C$71,3,0)</f>
        <v>Event Int Lb Event</v>
      </c>
      <c r="G1945" s="8" t="str">
        <f>VLOOKUP(E1945,Mapping!$A$2:$B$207,2,0)</f>
        <v>Event Int Lb Event</v>
      </c>
      <c r="H1945" s="1" t="s">
        <v>658</v>
      </c>
      <c r="I1945" s="2">
        <v>44273</v>
      </c>
      <c r="J1945" s="126" t="str">
        <f>VLOOKUP(I1945,Mapping!$H$2:$I$215,2,0)</f>
        <v>Pre</v>
      </c>
      <c r="K1945" s="127" t="str">
        <f>VLOOKUP(I1945,Mapping!$H$2:$J$215,3,0)</f>
        <v>Pre</v>
      </c>
      <c r="L1945" s="1">
        <v>3710.5476398000001</v>
      </c>
      <c r="M1945" s="4" t="e">
        <v>#N/A</v>
      </c>
    </row>
    <row r="1946" spans="1:13" x14ac:dyDescent="0.35">
      <c r="A1946" s="5" t="s">
        <v>659</v>
      </c>
      <c r="B1946" s="5" t="s">
        <v>35</v>
      </c>
      <c r="C1946" s="5"/>
      <c r="D1946" s="5"/>
      <c r="E1946" s="5" t="s">
        <v>162</v>
      </c>
      <c r="F1946" s="8" t="str">
        <f>VLOOKUP(E1946,Mapping!$A$1:$C$71,3,0)</f>
        <v>Event Int Lb Event</v>
      </c>
      <c r="G1946" s="8" t="str">
        <f>VLOOKUP(E1946,Mapping!$A$2:$B$207,2,0)</f>
        <v>Event Int Lb Event</v>
      </c>
      <c r="H1946" s="1" t="s">
        <v>658</v>
      </c>
      <c r="I1946" s="2">
        <v>44274</v>
      </c>
      <c r="J1946" s="126" t="str">
        <f>VLOOKUP(I1946,Mapping!$H$2:$I$215,2,0)</f>
        <v>Pre</v>
      </c>
      <c r="K1946" s="127" t="str">
        <f>VLOOKUP(I1946,Mapping!$H$2:$J$215,3,0)</f>
        <v>Pre</v>
      </c>
      <c r="L1946" s="1">
        <v>0</v>
      </c>
      <c r="M1946" s="4" t="e">
        <v>#N/A</v>
      </c>
    </row>
    <row r="1947" spans="1:13" x14ac:dyDescent="0.35">
      <c r="A1947" s="5" t="s">
        <v>659</v>
      </c>
      <c r="B1947" s="5" t="s">
        <v>35</v>
      </c>
      <c r="C1947" s="5"/>
      <c r="D1947" s="5"/>
      <c r="E1947" s="5" t="s">
        <v>162</v>
      </c>
      <c r="F1947" s="8" t="str">
        <f>VLOOKUP(E1947,Mapping!$A$1:$C$71,3,0)</f>
        <v>Event Int Lb Event</v>
      </c>
      <c r="G1947" s="8" t="str">
        <f>VLOOKUP(E1947,Mapping!$A$2:$B$207,2,0)</f>
        <v>Event Int Lb Event</v>
      </c>
      <c r="H1947" s="1" t="s">
        <v>658</v>
      </c>
      <c r="I1947" s="2">
        <v>44275</v>
      </c>
      <c r="J1947" s="126" t="str">
        <f>VLOOKUP(I1947,Mapping!$H$2:$I$215,2,0)</f>
        <v>Pre</v>
      </c>
      <c r="K1947" s="127" t="str">
        <f>VLOOKUP(I1947,Mapping!$H$2:$J$215,3,0)</f>
        <v>Pre</v>
      </c>
      <c r="L1947" s="1">
        <v>0</v>
      </c>
      <c r="M1947" s="4" t="e">
        <v>#N/A</v>
      </c>
    </row>
    <row r="1948" spans="1:13" x14ac:dyDescent="0.35">
      <c r="A1948" s="5" t="s">
        <v>659</v>
      </c>
      <c r="B1948" s="5" t="s">
        <v>35</v>
      </c>
      <c r="C1948" s="5"/>
      <c r="D1948" s="5"/>
      <c r="E1948" s="5" t="s">
        <v>162</v>
      </c>
      <c r="F1948" s="8" t="str">
        <f>VLOOKUP(E1948,Mapping!$A$1:$C$71,3,0)</f>
        <v>Event Int Lb Event</v>
      </c>
      <c r="G1948" s="8" t="str">
        <f>VLOOKUP(E1948,Mapping!$A$2:$B$207,2,0)</f>
        <v>Event Int Lb Event</v>
      </c>
      <c r="H1948" s="1" t="s">
        <v>658</v>
      </c>
      <c r="I1948" s="2">
        <v>44276</v>
      </c>
      <c r="J1948" s="126" t="str">
        <f>VLOOKUP(I1948,Mapping!$H$2:$I$215,2,0)</f>
        <v>Pre</v>
      </c>
      <c r="K1948" s="127" t="str">
        <f>VLOOKUP(I1948,Mapping!$H$2:$J$215,3,0)</f>
        <v>Pre</v>
      </c>
      <c r="L1948" s="1">
        <v>3710.5476398000001</v>
      </c>
      <c r="M1948" s="4" t="e">
        <v>#N/A</v>
      </c>
    </row>
    <row r="1949" spans="1:13" x14ac:dyDescent="0.35">
      <c r="A1949" s="5" t="s">
        <v>659</v>
      </c>
      <c r="B1949" s="5" t="s">
        <v>35</v>
      </c>
      <c r="C1949" s="5"/>
      <c r="D1949" s="5"/>
      <c r="E1949" s="5" t="s">
        <v>162</v>
      </c>
      <c r="F1949" s="8" t="str">
        <f>VLOOKUP(E1949,Mapping!$A$1:$C$71,3,0)</f>
        <v>Event Int Lb Event</v>
      </c>
      <c r="G1949" s="8" t="str">
        <f>VLOOKUP(E1949,Mapping!$A$2:$B$207,2,0)</f>
        <v>Event Int Lb Event</v>
      </c>
      <c r="H1949" s="1" t="s">
        <v>658</v>
      </c>
      <c r="I1949" s="2">
        <v>44277</v>
      </c>
      <c r="J1949" s="126" t="str">
        <f>VLOOKUP(I1949,Mapping!$H$2:$I$215,2,0)</f>
        <v>Pre</v>
      </c>
      <c r="K1949" s="127" t="str">
        <f>VLOOKUP(I1949,Mapping!$H$2:$J$215,3,0)</f>
        <v>Pre</v>
      </c>
      <c r="L1949" s="1">
        <v>0</v>
      </c>
      <c r="M1949" s="4" t="e">
        <v>#N/A</v>
      </c>
    </row>
    <row r="1950" spans="1:13" x14ac:dyDescent="0.35">
      <c r="A1950" s="5" t="s">
        <v>659</v>
      </c>
      <c r="B1950" s="5" t="s">
        <v>35</v>
      </c>
      <c r="C1950" s="5"/>
      <c r="D1950" s="5"/>
      <c r="E1950" s="5" t="s">
        <v>162</v>
      </c>
      <c r="F1950" s="8" t="str">
        <f>VLOOKUP(E1950,Mapping!$A$1:$C$71,3,0)</f>
        <v>Event Int Lb Event</v>
      </c>
      <c r="G1950" s="8" t="str">
        <f>VLOOKUP(E1950,Mapping!$A$2:$B$207,2,0)</f>
        <v>Event Int Lb Event</v>
      </c>
      <c r="H1950" s="1" t="s">
        <v>658</v>
      </c>
      <c r="I1950" s="2">
        <v>44278</v>
      </c>
      <c r="J1950" s="126" t="str">
        <f>VLOOKUP(I1950,Mapping!$H$2:$I$215,2,0)</f>
        <v>Pre</v>
      </c>
      <c r="K1950" s="127" t="str">
        <f>VLOOKUP(I1950,Mapping!$H$2:$J$215,3,0)</f>
        <v>Pre</v>
      </c>
      <c r="L1950" s="1">
        <v>0</v>
      </c>
      <c r="M1950" s="4" t="e">
        <v>#N/A</v>
      </c>
    </row>
    <row r="1951" spans="1:13" x14ac:dyDescent="0.35">
      <c r="A1951" s="5" t="s">
        <v>659</v>
      </c>
      <c r="B1951" s="5" t="s">
        <v>35</v>
      </c>
      <c r="C1951" s="5"/>
      <c r="D1951" s="5"/>
      <c r="E1951" s="5" t="s">
        <v>162</v>
      </c>
      <c r="F1951" s="8" t="str">
        <f>VLOOKUP(E1951,Mapping!$A$1:$C$71,3,0)</f>
        <v>Event Int Lb Event</v>
      </c>
      <c r="G1951" s="8" t="str">
        <f>VLOOKUP(E1951,Mapping!$A$2:$B$207,2,0)</f>
        <v>Event Int Lb Event</v>
      </c>
      <c r="H1951" s="1" t="s">
        <v>658</v>
      </c>
      <c r="I1951" s="2">
        <v>44279</v>
      </c>
      <c r="J1951" s="126" t="str">
        <f>VLOOKUP(I1951,Mapping!$H$2:$I$215,2,0)</f>
        <v>Pre</v>
      </c>
      <c r="K1951" s="127" t="str">
        <f>VLOOKUP(I1951,Mapping!$H$2:$J$215,3,0)</f>
        <v>Pre</v>
      </c>
      <c r="L1951" s="1">
        <v>0</v>
      </c>
      <c r="M1951" s="4" t="e">
        <v>#N/A</v>
      </c>
    </row>
    <row r="1952" spans="1:13" x14ac:dyDescent="0.35">
      <c r="A1952" s="5" t="s">
        <v>659</v>
      </c>
      <c r="B1952" s="5" t="s">
        <v>35</v>
      </c>
      <c r="C1952" s="5"/>
      <c r="D1952" s="5"/>
      <c r="E1952" s="5" t="s">
        <v>162</v>
      </c>
      <c r="F1952" s="8" t="str">
        <f>VLOOKUP(E1952,Mapping!$A$1:$C$71,3,0)</f>
        <v>Event Int Lb Event</v>
      </c>
      <c r="G1952" s="8" t="str">
        <f>VLOOKUP(E1952,Mapping!$A$2:$B$207,2,0)</f>
        <v>Event Int Lb Event</v>
      </c>
      <c r="H1952" s="1" t="s">
        <v>658</v>
      </c>
      <c r="I1952" s="2">
        <v>44280</v>
      </c>
      <c r="J1952" s="126" t="str">
        <f>VLOOKUP(I1952,Mapping!$H$2:$I$215,2,0)</f>
        <v>Pre</v>
      </c>
      <c r="K1952" s="127" t="str">
        <f>VLOOKUP(I1952,Mapping!$H$2:$J$215,3,0)</f>
        <v>Pre</v>
      </c>
      <c r="L1952" s="1">
        <v>3710.5476398000001</v>
      </c>
      <c r="M1952" s="4" t="e">
        <v>#N/A</v>
      </c>
    </row>
    <row r="1953" spans="1:13" x14ac:dyDescent="0.35">
      <c r="A1953" s="5" t="s">
        <v>659</v>
      </c>
      <c r="B1953" s="5" t="s">
        <v>35</v>
      </c>
      <c r="C1953" s="5"/>
      <c r="D1953" s="5"/>
      <c r="E1953" s="5" t="s">
        <v>162</v>
      </c>
      <c r="F1953" s="8" t="str">
        <f>VLOOKUP(E1953,Mapping!$A$1:$C$71,3,0)</f>
        <v>Event Int Lb Event</v>
      </c>
      <c r="G1953" s="8" t="str">
        <f>VLOOKUP(E1953,Mapping!$A$2:$B$207,2,0)</f>
        <v>Event Int Lb Event</v>
      </c>
      <c r="H1953" s="1" t="s">
        <v>658</v>
      </c>
      <c r="I1953" s="2">
        <v>44281</v>
      </c>
      <c r="J1953" s="126" t="str">
        <f>VLOOKUP(I1953,Mapping!$H$2:$I$215,2,0)</f>
        <v>Pre</v>
      </c>
      <c r="K1953" s="127" t="str">
        <f>VLOOKUP(I1953,Mapping!$H$2:$J$215,3,0)</f>
        <v>Pre</v>
      </c>
      <c r="L1953" s="1">
        <v>0</v>
      </c>
      <c r="M1953" s="4" t="e">
        <v>#N/A</v>
      </c>
    </row>
    <row r="1954" spans="1:13" x14ac:dyDescent="0.35">
      <c r="A1954" s="5" t="s">
        <v>659</v>
      </c>
      <c r="B1954" s="5" t="s">
        <v>35</v>
      </c>
      <c r="C1954" s="5"/>
      <c r="D1954" s="5"/>
      <c r="E1954" s="5" t="s">
        <v>162</v>
      </c>
      <c r="F1954" s="8" t="str">
        <f>VLOOKUP(E1954,Mapping!$A$1:$C$71,3,0)</f>
        <v>Event Int Lb Event</v>
      </c>
      <c r="G1954" s="8" t="str">
        <f>VLOOKUP(E1954,Mapping!$A$2:$B$207,2,0)</f>
        <v>Event Int Lb Event</v>
      </c>
      <c r="H1954" s="1" t="s">
        <v>658</v>
      </c>
      <c r="I1954" s="2">
        <v>44282</v>
      </c>
      <c r="J1954" s="126" t="str">
        <f>VLOOKUP(I1954,Mapping!$H$2:$I$215,2,0)</f>
        <v>Pre</v>
      </c>
      <c r="K1954" s="127" t="str">
        <f>VLOOKUP(I1954,Mapping!$H$2:$J$215,3,0)</f>
        <v>Pre</v>
      </c>
      <c r="L1954" s="1">
        <v>0</v>
      </c>
      <c r="M1954" s="4" t="e">
        <v>#N/A</v>
      </c>
    </row>
    <row r="1955" spans="1:13" x14ac:dyDescent="0.35">
      <c r="A1955" s="5" t="s">
        <v>659</v>
      </c>
      <c r="B1955" s="5" t="s">
        <v>35</v>
      </c>
      <c r="C1955" s="5"/>
      <c r="D1955" s="5"/>
      <c r="E1955" s="5" t="s">
        <v>162</v>
      </c>
      <c r="F1955" s="8" t="str">
        <f>VLOOKUP(E1955,Mapping!$A$1:$C$71,3,0)</f>
        <v>Event Int Lb Event</v>
      </c>
      <c r="G1955" s="8" t="str">
        <f>VLOOKUP(E1955,Mapping!$A$2:$B$207,2,0)</f>
        <v>Event Int Lb Event</v>
      </c>
      <c r="H1955" s="1" t="s">
        <v>658</v>
      </c>
      <c r="I1955" s="2">
        <v>44283</v>
      </c>
      <c r="J1955" s="126" t="str">
        <f>VLOOKUP(I1955,Mapping!$H$2:$I$215,2,0)</f>
        <v>Pre</v>
      </c>
      <c r="K1955" s="127" t="str">
        <f>VLOOKUP(I1955,Mapping!$H$2:$J$215,3,0)</f>
        <v>Pre</v>
      </c>
      <c r="L1955" s="1">
        <v>3710.5476398000001</v>
      </c>
      <c r="M1955" s="4" t="e">
        <v>#N/A</v>
      </c>
    </row>
    <row r="1956" spans="1:13" x14ac:dyDescent="0.35">
      <c r="A1956" s="5" t="s">
        <v>659</v>
      </c>
      <c r="B1956" s="5" t="s">
        <v>35</v>
      </c>
      <c r="C1956" s="5"/>
      <c r="D1956" s="5"/>
      <c r="E1956" s="5" t="s">
        <v>162</v>
      </c>
      <c r="F1956" s="8" t="str">
        <f>VLOOKUP(E1956,Mapping!$A$1:$C$71,3,0)</f>
        <v>Event Int Lb Event</v>
      </c>
      <c r="G1956" s="8" t="str">
        <f>VLOOKUP(E1956,Mapping!$A$2:$B$207,2,0)</f>
        <v>Event Int Lb Event</v>
      </c>
      <c r="H1956" s="1" t="s">
        <v>658</v>
      </c>
      <c r="I1956" s="2">
        <v>44284</v>
      </c>
      <c r="J1956" s="126" t="str">
        <f>VLOOKUP(I1956,Mapping!$H$2:$I$215,2,0)</f>
        <v>Pre</v>
      </c>
      <c r="K1956" s="127" t="str">
        <f>VLOOKUP(I1956,Mapping!$H$2:$J$215,3,0)</f>
        <v>Pre</v>
      </c>
      <c r="L1956" s="1">
        <v>0</v>
      </c>
      <c r="M1956" s="4" t="e">
        <v>#N/A</v>
      </c>
    </row>
    <row r="1957" spans="1:13" x14ac:dyDescent="0.35">
      <c r="A1957" s="5" t="s">
        <v>659</v>
      </c>
      <c r="B1957" s="5" t="s">
        <v>35</v>
      </c>
      <c r="C1957" s="5"/>
      <c r="D1957" s="5"/>
      <c r="E1957" s="5" t="s">
        <v>162</v>
      </c>
      <c r="F1957" s="8" t="str">
        <f>VLOOKUP(E1957,Mapping!$A$1:$C$71,3,0)</f>
        <v>Event Int Lb Event</v>
      </c>
      <c r="G1957" s="8" t="str">
        <f>VLOOKUP(E1957,Mapping!$A$2:$B$207,2,0)</f>
        <v>Event Int Lb Event</v>
      </c>
      <c r="H1957" s="1" t="s">
        <v>658</v>
      </c>
      <c r="I1957" s="2">
        <v>44285</v>
      </c>
      <c r="J1957" s="126" t="str">
        <f>VLOOKUP(I1957,Mapping!$H$2:$I$215,2,0)</f>
        <v>Pre</v>
      </c>
      <c r="K1957" s="127" t="str">
        <f>VLOOKUP(I1957,Mapping!$H$2:$J$215,3,0)</f>
        <v>Pre</v>
      </c>
      <c r="L1957" s="1">
        <v>0</v>
      </c>
      <c r="M1957" s="4" t="e">
        <v>#N/A</v>
      </c>
    </row>
    <row r="1958" spans="1:13" x14ac:dyDescent="0.35">
      <c r="A1958" s="5" t="s">
        <v>659</v>
      </c>
      <c r="B1958" s="5" t="s">
        <v>35</v>
      </c>
      <c r="C1958" s="5"/>
      <c r="D1958" s="5"/>
      <c r="E1958" s="5" t="s">
        <v>162</v>
      </c>
      <c r="F1958" s="8" t="str">
        <f>VLOOKUP(E1958,Mapping!$A$1:$C$71,3,0)</f>
        <v>Event Int Lb Event</v>
      </c>
      <c r="G1958" s="8" t="str">
        <f>VLOOKUP(E1958,Mapping!$A$2:$B$207,2,0)</f>
        <v>Event Int Lb Event</v>
      </c>
      <c r="H1958" s="1" t="s">
        <v>658</v>
      </c>
      <c r="I1958" s="2">
        <v>44286</v>
      </c>
      <c r="J1958" s="126" t="str">
        <f>VLOOKUP(I1958,Mapping!$H$2:$I$215,2,0)</f>
        <v>Pre</v>
      </c>
      <c r="K1958" s="127" t="str">
        <f>VLOOKUP(I1958,Mapping!$H$2:$J$215,3,0)</f>
        <v>Pre</v>
      </c>
      <c r="L1958" s="1">
        <v>3710.5476398000001</v>
      </c>
      <c r="M1958" s="4" t="e">
        <v>#N/A</v>
      </c>
    </row>
    <row r="1959" spans="1:13" x14ac:dyDescent="0.35">
      <c r="A1959" s="5" t="s">
        <v>659</v>
      </c>
      <c r="B1959" s="5" t="s">
        <v>35</v>
      </c>
      <c r="C1959" s="5"/>
      <c r="D1959" s="5"/>
      <c r="E1959" s="5" t="s">
        <v>162</v>
      </c>
      <c r="F1959" s="8" t="str">
        <f>VLOOKUP(E1959,Mapping!$A$1:$C$71,3,0)</f>
        <v>Event Int Lb Event</v>
      </c>
      <c r="G1959" s="8" t="str">
        <f>VLOOKUP(E1959,Mapping!$A$2:$B$207,2,0)</f>
        <v>Event Int Lb Event</v>
      </c>
      <c r="H1959" s="1" t="s">
        <v>658</v>
      </c>
      <c r="I1959" s="2">
        <v>44287</v>
      </c>
      <c r="J1959" s="126" t="str">
        <f>VLOOKUP(I1959,Mapping!$H$2:$I$215,2,0)</f>
        <v>Pre</v>
      </c>
      <c r="K1959" s="127" t="str">
        <f>VLOOKUP(I1959,Mapping!$H$2:$J$215,3,0)</f>
        <v>Pre</v>
      </c>
      <c r="L1959" s="1">
        <v>0</v>
      </c>
      <c r="M1959" s="4" t="e">
        <v>#N/A</v>
      </c>
    </row>
    <row r="1960" spans="1:13" x14ac:dyDescent="0.35">
      <c r="A1960" s="5" t="s">
        <v>659</v>
      </c>
      <c r="B1960" s="5" t="s">
        <v>35</v>
      </c>
      <c r="C1960" s="5"/>
      <c r="D1960" s="5"/>
      <c r="E1960" s="5" t="s">
        <v>162</v>
      </c>
      <c r="F1960" s="8" t="str">
        <f>VLOOKUP(E1960,Mapping!$A$1:$C$71,3,0)</f>
        <v>Event Int Lb Event</v>
      </c>
      <c r="G1960" s="8" t="str">
        <f>VLOOKUP(E1960,Mapping!$A$2:$B$207,2,0)</f>
        <v>Event Int Lb Event</v>
      </c>
      <c r="H1960" s="1" t="s">
        <v>658</v>
      </c>
      <c r="I1960" s="2">
        <v>44288</v>
      </c>
      <c r="J1960" s="126" t="str">
        <f>VLOOKUP(I1960,Mapping!$H$2:$I$215,2,0)</f>
        <v>Pre</v>
      </c>
      <c r="K1960" s="127" t="str">
        <f>VLOOKUP(I1960,Mapping!$H$2:$J$215,3,0)</f>
        <v>Pre</v>
      </c>
      <c r="L1960" s="1">
        <v>0</v>
      </c>
      <c r="M1960" s="4" t="e">
        <v>#N/A</v>
      </c>
    </row>
    <row r="1961" spans="1:13" x14ac:dyDescent="0.35">
      <c r="A1961" s="5" t="s">
        <v>659</v>
      </c>
      <c r="B1961" s="5" t="s">
        <v>35</v>
      </c>
      <c r="C1961" s="5"/>
      <c r="D1961" s="5"/>
      <c r="E1961" s="5" t="s">
        <v>162</v>
      </c>
      <c r="F1961" s="8" t="str">
        <f>VLOOKUP(E1961,Mapping!$A$1:$C$71,3,0)</f>
        <v>Event Int Lb Event</v>
      </c>
      <c r="G1961" s="8" t="str">
        <f>VLOOKUP(E1961,Mapping!$A$2:$B$207,2,0)</f>
        <v>Event Int Lb Event</v>
      </c>
      <c r="H1961" s="1" t="s">
        <v>658</v>
      </c>
      <c r="I1961" s="2">
        <v>44289</v>
      </c>
      <c r="J1961" s="126" t="str">
        <f>VLOOKUP(I1961,Mapping!$H$2:$I$215,2,0)</f>
        <v>Pre</v>
      </c>
      <c r="K1961" s="127" t="str">
        <f>VLOOKUP(I1961,Mapping!$H$2:$J$215,3,0)</f>
        <v>Pre</v>
      </c>
      <c r="L1961" s="1">
        <v>0</v>
      </c>
      <c r="M1961" s="4" t="e">
        <v>#N/A</v>
      </c>
    </row>
    <row r="1962" spans="1:13" x14ac:dyDescent="0.35">
      <c r="A1962" s="5" t="s">
        <v>659</v>
      </c>
      <c r="B1962" s="5" t="s">
        <v>35</v>
      </c>
      <c r="C1962" s="5"/>
      <c r="D1962" s="5"/>
      <c r="E1962" s="5" t="s">
        <v>162</v>
      </c>
      <c r="F1962" s="8" t="str">
        <f>VLOOKUP(E1962,Mapping!$A$1:$C$71,3,0)</f>
        <v>Event Int Lb Event</v>
      </c>
      <c r="G1962" s="8" t="str">
        <f>VLOOKUP(E1962,Mapping!$A$2:$B$207,2,0)</f>
        <v>Event Int Lb Event</v>
      </c>
      <c r="H1962" s="1" t="s">
        <v>658</v>
      </c>
      <c r="I1962" s="2">
        <v>44290</v>
      </c>
      <c r="J1962" s="126" t="str">
        <f>VLOOKUP(I1962,Mapping!$H$2:$I$215,2,0)</f>
        <v>Pre</v>
      </c>
      <c r="K1962" s="127" t="str">
        <f>VLOOKUP(I1962,Mapping!$H$2:$J$215,3,0)</f>
        <v>Pre</v>
      </c>
      <c r="L1962" s="1">
        <v>3710.5476398000001</v>
      </c>
      <c r="M1962" s="4" t="e">
        <v>#N/A</v>
      </c>
    </row>
    <row r="1963" spans="1:13" x14ac:dyDescent="0.35">
      <c r="A1963" s="5" t="s">
        <v>659</v>
      </c>
      <c r="B1963" s="5" t="s">
        <v>35</v>
      </c>
      <c r="C1963" s="5"/>
      <c r="D1963" s="5"/>
      <c r="E1963" s="5" t="s">
        <v>162</v>
      </c>
      <c r="F1963" s="8" t="str">
        <f>VLOOKUP(E1963,Mapping!$A$1:$C$71,3,0)</f>
        <v>Event Int Lb Event</v>
      </c>
      <c r="G1963" s="8" t="str">
        <f>VLOOKUP(E1963,Mapping!$A$2:$B$207,2,0)</f>
        <v>Event Int Lb Event</v>
      </c>
      <c r="H1963" s="1" t="s">
        <v>658</v>
      </c>
      <c r="I1963" s="2">
        <v>44291</v>
      </c>
      <c r="J1963" s="126" t="str">
        <f>VLOOKUP(I1963,Mapping!$H$2:$I$215,2,0)</f>
        <v>Pre</v>
      </c>
      <c r="K1963" s="127" t="str">
        <f>VLOOKUP(I1963,Mapping!$H$2:$J$215,3,0)</f>
        <v>Pre</v>
      </c>
      <c r="L1963" s="1">
        <v>0</v>
      </c>
      <c r="M1963" s="4" t="e">
        <v>#N/A</v>
      </c>
    </row>
    <row r="1964" spans="1:13" x14ac:dyDescent="0.35">
      <c r="A1964" s="5" t="s">
        <v>659</v>
      </c>
      <c r="B1964" s="5" t="s">
        <v>35</v>
      </c>
      <c r="C1964" s="5"/>
      <c r="D1964" s="5"/>
      <c r="E1964" s="5" t="s">
        <v>162</v>
      </c>
      <c r="F1964" s="8" t="str">
        <f>VLOOKUP(E1964,Mapping!$A$1:$C$71,3,0)</f>
        <v>Event Int Lb Event</v>
      </c>
      <c r="G1964" s="8" t="str">
        <f>VLOOKUP(E1964,Mapping!$A$2:$B$207,2,0)</f>
        <v>Event Int Lb Event</v>
      </c>
      <c r="H1964" s="1" t="s">
        <v>658</v>
      </c>
      <c r="I1964" s="2">
        <v>44292</v>
      </c>
      <c r="J1964" s="126" t="str">
        <f>VLOOKUP(I1964,Mapping!$H$2:$I$215,2,0)</f>
        <v>Pre</v>
      </c>
      <c r="K1964" s="127" t="str">
        <f>VLOOKUP(I1964,Mapping!$H$2:$J$215,3,0)</f>
        <v>Pre</v>
      </c>
      <c r="L1964" s="1">
        <v>0</v>
      </c>
      <c r="M1964" s="4" t="e">
        <v>#N/A</v>
      </c>
    </row>
    <row r="1965" spans="1:13" x14ac:dyDescent="0.35">
      <c r="A1965" s="5" t="s">
        <v>659</v>
      </c>
      <c r="B1965" s="5" t="s">
        <v>35</v>
      </c>
      <c r="C1965" s="5"/>
      <c r="D1965" s="5"/>
      <c r="E1965" s="5" t="s">
        <v>162</v>
      </c>
      <c r="F1965" s="8" t="str">
        <f>VLOOKUP(E1965,Mapping!$A$1:$C$71,3,0)</f>
        <v>Event Int Lb Event</v>
      </c>
      <c r="G1965" s="8" t="str">
        <f>VLOOKUP(E1965,Mapping!$A$2:$B$207,2,0)</f>
        <v>Event Int Lb Event</v>
      </c>
      <c r="H1965" s="1" t="s">
        <v>658</v>
      </c>
      <c r="I1965" s="2">
        <v>44293</v>
      </c>
      <c r="J1965" s="126" t="str">
        <f>VLOOKUP(I1965,Mapping!$H$2:$I$215,2,0)</f>
        <v>Pre</v>
      </c>
      <c r="K1965" s="127" t="str">
        <f>VLOOKUP(I1965,Mapping!$H$2:$J$215,3,0)</f>
        <v>Pre</v>
      </c>
      <c r="L1965" s="1">
        <v>0</v>
      </c>
      <c r="M1965" s="4" t="e">
        <v>#N/A</v>
      </c>
    </row>
    <row r="1966" spans="1:13" x14ac:dyDescent="0.35">
      <c r="A1966" s="5" t="s">
        <v>659</v>
      </c>
      <c r="B1966" s="5" t="s">
        <v>35</v>
      </c>
      <c r="C1966" s="5"/>
      <c r="D1966" s="5"/>
      <c r="E1966" s="5" t="s">
        <v>162</v>
      </c>
      <c r="F1966" s="8" t="str">
        <f>VLOOKUP(E1966,Mapping!$A$1:$C$71,3,0)</f>
        <v>Event Int Lb Event</v>
      </c>
      <c r="G1966" s="8" t="str">
        <f>VLOOKUP(E1966,Mapping!$A$2:$B$207,2,0)</f>
        <v>Event Int Lb Event</v>
      </c>
      <c r="H1966" s="1" t="s">
        <v>658</v>
      </c>
      <c r="I1966" s="2">
        <v>44294</v>
      </c>
      <c r="J1966" s="126" t="str">
        <f>VLOOKUP(I1966,Mapping!$H$2:$I$215,2,0)</f>
        <v>Pre</v>
      </c>
      <c r="K1966" s="127" t="str">
        <f>VLOOKUP(I1966,Mapping!$H$2:$J$215,3,0)</f>
        <v>Pre</v>
      </c>
      <c r="L1966" s="1">
        <v>3710.5476398000001</v>
      </c>
      <c r="M1966" s="4" t="e">
        <v>#N/A</v>
      </c>
    </row>
    <row r="1967" spans="1:13" x14ac:dyDescent="0.35">
      <c r="A1967" s="5" t="s">
        <v>659</v>
      </c>
      <c r="B1967" s="5" t="s">
        <v>35</v>
      </c>
      <c r="C1967" s="5"/>
      <c r="D1967" s="5"/>
      <c r="E1967" s="5" t="s">
        <v>162</v>
      </c>
      <c r="F1967" s="8" t="str">
        <f>VLOOKUP(E1967,Mapping!$A$1:$C$71,3,0)</f>
        <v>Event Int Lb Event</v>
      </c>
      <c r="G1967" s="8" t="str">
        <f>VLOOKUP(E1967,Mapping!$A$2:$B$207,2,0)</f>
        <v>Event Int Lb Event</v>
      </c>
      <c r="H1967" s="1" t="s">
        <v>658</v>
      </c>
      <c r="I1967" s="2">
        <v>44295</v>
      </c>
      <c r="J1967" s="126" t="str">
        <f>VLOOKUP(I1967,Mapping!$H$2:$I$215,2,0)</f>
        <v>Pre</v>
      </c>
      <c r="K1967" s="127" t="str">
        <f>VLOOKUP(I1967,Mapping!$H$2:$J$215,3,0)</f>
        <v>Pre</v>
      </c>
      <c r="L1967" s="1">
        <v>0</v>
      </c>
      <c r="M1967" s="4" t="e">
        <v>#N/A</v>
      </c>
    </row>
    <row r="1968" spans="1:13" x14ac:dyDescent="0.35">
      <c r="A1968" s="5" t="s">
        <v>659</v>
      </c>
      <c r="B1968" s="5" t="s">
        <v>35</v>
      </c>
      <c r="C1968" s="5"/>
      <c r="D1968" s="5"/>
      <c r="E1968" s="5" t="s">
        <v>162</v>
      </c>
      <c r="F1968" s="8" t="str">
        <f>VLOOKUP(E1968,Mapping!$A$1:$C$71,3,0)</f>
        <v>Event Int Lb Event</v>
      </c>
      <c r="G1968" s="8" t="str">
        <f>VLOOKUP(E1968,Mapping!$A$2:$B$207,2,0)</f>
        <v>Event Int Lb Event</v>
      </c>
      <c r="H1968" s="1" t="s">
        <v>658</v>
      </c>
      <c r="I1968" s="2">
        <v>44296</v>
      </c>
      <c r="J1968" s="126" t="str">
        <f>VLOOKUP(I1968,Mapping!$H$2:$I$215,2,0)</f>
        <v>Pre</v>
      </c>
      <c r="K1968" s="127" t="str">
        <f>VLOOKUP(I1968,Mapping!$H$2:$J$215,3,0)</f>
        <v>Pre</v>
      </c>
      <c r="L1968" s="1">
        <v>0</v>
      </c>
      <c r="M1968" s="4" t="e">
        <v>#N/A</v>
      </c>
    </row>
    <row r="1969" spans="1:13" x14ac:dyDescent="0.35">
      <c r="A1969" s="5" t="s">
        <v>659</v>
      </c>
      <c r="B1969" s="5" t="s">
        <v>35</v>
      </c>
      <c r="C1969" s="5"/>
      <c r="D1969" s="5"/>
      <c r="E1969" s="5" t="s">
        <v>162</v>
      </c>
      <c r="F1969" s="8" t="str">
        <f>VLOOKUP(E1969,Mapping!$A$1:$C$71,3,0)</f>
        <v>Event Int Lb Event</v>
      </c>
      <c r="G1969" s="8" t="str">
        <f>VLOOKUP(E1969,Mapping!$A$2:$B$207,2,0)</f>
        <v>Event Int Lb Event</v>
      </c>
      <c r="H1969" s="1" t="s">
        <v>658</v>
      </c>
      <c r="I1969" s="2">
        <v>44297</v>
      </c>
      <c r="J1969" s="126" t="str">
        <f>VLOOKUP(I1969,Mapping!$H$2:$I$215,2,0)</f>
        <v>Pre</v>
      </c>
      <c r="K1969" s="127" t="str">
        <f>VLOOKUP(I1969,Mapping!$H$2:$J$215,3,0)</f>
        <v>Pre</v>
      </c>
      <c r="L1969" s="1">
        <v>3710.5476398000001</v>
      </c>
      <c r="M1969" s="4" t="e">
        <v>#N/A</v>
      </c>
    </row>
    <row r="1970" spans="1:13" x14ac:dyDescent="0.35">
      <c r="A1970" s="5" t="s">
        <v>659</v>
      </c>
      <c r="B1970" s="5" t="s">
        <v>35</v>
      </c>
      <c r="C1970" s="5"/>
      <c r="D1970" s="5"/>
      <c r="E1970" s="5" t="s">
        <v>162</v>
      </c>
      <c r="F1970" s="8" t="str">
        <f>VLOOKUP(E1970,Mapping!$A$1:$C$71,3,0)</f>
        <v>Event Int Lb Event</v>
      </c>
      <c r="G1970" s="8" t="str">
        <f>VLOOKUP(E1970,Mapping!$A$2:$B$207,2,0)</f>
        <v>Event Int Lb Event</v>
      </c>
      <c r="H1970" s="1" t="s">
        <v>658</v>
      </c>
      <c r="I1970" s="2">
        <v>44298</v>
      </c>
      <c r="J1970" s="126" t="str">
        <f>VLOOKUP(I1970,Mapping!$H$2:$I$215,2,0)</f>
        <v>Pre</v>
      </c>
      <c r="K1970" s="127" t="str">
        <f>VLOOKUP(I1970,Mapping!$H$2:$J$215,3,0)</f>
        <v>Pre</v>
      </c>
      <c r="L1970" s="1">
        <v>0</v>
      </c>
      <c r="M1970" s="4" t="e">
        <v>#N/A</v>
      </c>
    </row>
    <row r="1971" spans="1:13" x14ac:dyDescent="0.35">
      <c r="A1971" s="5" t="s">
        <v>659</v>
      </c>
      <c r="B1971" s="5" t="s">
        <v>35</v>
      </c>
      <c r="C1971" s="5"/>
      <c r="D1971" s="5"/>
      <c r="E1971" s="5" t="s">
        <v>162</v>
      </c>
      <c r="F1971" s="8" t="str">
        <f>VLOOKUP(E1971,Mapping!$A$1:$C$71,3,0)</f>
        <v>Event Int Lb Event</v>
      </c>
      <c r="G1971" s="8" t="str">
        <f>VLOOKUP(E1971,Mapping!$A$2:$B$207,2,0)</f>
        <v>Event Int Lb Event</v>
      </c>
      <c r="H1971" s="1" t="s">
        <v>658</v>
      </c>
      <c r="I1971" s="2">
        <v>44299</v>
      </c>
      <c r="J1971" s="126" t="str">
        <f>VLOOKUP(I1971,Mapping!$H$2:$I$215,2,0)</f>
        <v>Pre</v>
      </c>
      <c r="K1971" s="127" t="str">
        <f>VLOOKUP(I1971,Mapping!$H$2:$J$215,3,0)</f>
        <v>Pre</v>
      </c>
      <c r="L1971" s="1">
        <v>0</v>
      </c>
      <c r="M1971" s="4" t="e">
        <v>#N/A</v>
      </c>
    </row>
    <row r="1972" spans="1:13" x14ac:dyDescent="0.35">
      <c r="A1972" s="5" t="s">
        <v>659</v>
      </c>
      <c r="B1972" s="5" t="s">
        <v>35</v>
      </c>
      <c r="C1972" s="5"/>
      <c r="D1972" s="5"/>
      <c r="E1972" s="5" t="s">
        <v>162</v>
      </c>
      <c r="F1972" s="8" t="str">
        <f>VLOOKUP(E1972,Mapping!$A$1:$C$71,3,0)</f>
        <v>Event Int Lb Event</v>
      </c>
      <c r="G1972" s="8" t="str">
        <f>VLOOKUP(E1972,Mapping!$A$2:$B$207,2,0)</f>
        <v>Event Int Lb Event</v>
      </c>
      <c r="H1972" s="1" t="s">
        <v>658</v>
      </c>
      <c r="I1972" s="2">
        <v>44300</v>
      </c>
      <c r="J1972" s="126" t="str">
        <f>VLOOKUP(I1972,Mapping!$H$2:$I$215,2,0)</f>
        <v>Pre</v>
      </c>
      <c r="K1972" s="127" t="str">
        <f>VLOOKUP(I1972,Mapping!$H$2:$J$215,3,0)</f>
        <v>Pre</v>
      </c>
      <c r="L1972" s="1">
        <v>0</v>
      </c>
      <c r="M1972" s="4" t="e">
        <v>#N/A</v>
      </c>
    </row>
    <row r="1973" spans="1:13" x14ac:dyDescent="0.35">
      <c r="A1973" s="5" t="s">
        <v>659</v>
      </c>
      <c r="B1973" s="5" t="s">
        <v>35</v>
      </c>
      <c r="C1973" s="5"/>
      <c r="D1973" s="5"/>
      <c r="E1973" s="5" t="s">
        <v>162</v>
      </c>
      <c r="F1973" s="8" t="str">
        <f>VLOOKUP(E1973,Mapping!$A$1:$C$71,3,0)</f>
        <v>Event Int Lb Event</v>
      </c>
      <c r="G1973" s="8" t="str">
        <f>VLOOKUP(E1973,Mapping!$A$2:$B$207,2,0)</f>
        <v>Event Int Lb Event</v>
      </c>
      <c r="H1973" s="1" t="s">
        <v>658</v>
      </c>
      <c r="I1973" s="2">
        <v>44301</v>
      </c>
      <c r="J1973" s="126" t="str">
        <f>VLOOKUP(I1973,Mapping!$H$2:$I$215,2,0)</f>
        <v>Pre</v>
      </c>
      <c r="K1973" s="127" t="str">
        <f>VLOOKUP(I1973,Mapping!$H$2:$J$215,3,0)</f>
        <v>Pre</v>
      </c>
      <c r="L1973" s="1">
        <v>3710.5476398000001</v>
      </c>
      <c r="M1973" s="4" t="e">
        <v>#N/A</v>
      </c>
    </row>
    <row r="1974" spans="1:13" x14ac:dyDescent="0.35">
      <c r="A1974" s="5" t="s">
        <v>659</v>
      </c>
      <c r="B1974" s="5" t="s">
        <v>35</v>
      </c>
      <c r="C1974" s="5"/>
      <c r="D1974" s="5"/>
      <c r="E1974" s="5" t="s">
        <v>162</v>
      </c>
      <c r="F1974" s="8" t="str">
        <f>VLOOKUP(E1974,Mapping!$A$1:$C$71,3,0)</f>
        <v>Event Int Lb Event</v>
      </c>
      <c r="G1974" s="8" t="str">
        <f>VLOOKUP(E1974,Mapping!$A$2:$B$207,2,0)</f>
        <v>Event Int Lb Event</v>
      </c>
      <c r="H1974" s="1" t="s">
        <v>658</v>
      </c>
      <c r="I1974" s="2">
        <v>44302</v>
      </c>
      <c r="J1974" s="126" t="str">
        <f>VLOOKUP(I1974,Mapping!$H$2:$I$215,2,0)</f>
        <v>Pre</v>
      </c>
      <c r="K1974" s="127" t="str">
        <f>VLOOKUP(I1974,Mapping!$H$2:$J$215,3,0)</f>
        <v>Pre</v>
      </c>
      <c r="L1974" s="1">
        <v>0</v>
      </c>
      <c r="M1974" s="4" t="e">
        <v>#N/A</v>
      </c>
    </row>
    <row r="1975" spans="1:13" x14ac:dyDescent="0.35">
      <c r="A1975" s="5" t="s">
        <v>659</v>
      </c>
      <c r="B1975" s="5" t="s">
        <v>35</v>
      </c>
      <c r="C1975" s="5"/>
      <c r="D1975" s="5"/>
      <c r="E1975" s="5" t="s">
        <v>162</v>
      </c>
      <c r="F1975" s="8" t="str">
        <f>VLOOKUP(E1975,Mapping!$A$1:$C$71,3,0)</f>
        <v>Event Int Lb Event</v>
      </c>
      <c r="G1975" s="8" t="str">
        <f>VLOOKUP(E1975,Mapping!$A$2:$B$207,2,0)</f>
        <v>Event Int Lb Event</v>
      </c>
      <c r="H1975" s="1" t="s">
        <v>658</v>
      </c>
      <c r="I1975" s="2">
        <v>44303</v>
      </c>
      <c r="J1975" s="126" t="str">
        <f>VLOOKUP(I1975,Mapping!$H$2:$I$215,2,0)</f>
        <v>Pre</v>
      </c>
      <c r="K1975" s="127" t="str">
        <f>VLOOKUP(I1975,Mapping!$H$2:$J$215,3,0)</f>
        <v>Pre</v>
      </c>
      <c r="L1975" s="1">
        <v>0</v>
      </c>
      <c r="M1975" s="4" t="e">
        <v>#N/A</v>
      </c>
    </row>
    <row r="1976" spans="1:13" x14ac:dyDescent="0.35">
      <c r="A1976" s="5" t="s">
        <v>659</v>
      </c>
      <c r="B1976" s="5" t="s">
        <v>35</v>
      </c>
      <c r="C1976" s="5"/>
      <c r="D1976" s="5"/>
      <c r="E1976" s="5" t="s">
        <v>162</v>
      </c>
      <c r="F1976" s="8" t="str">
        <f>VLOOKUP(E1976,Mapping!$A$1:$C$71,3,0)</f>
        <v>Event Int Lb Event</v>
      </c>
      <c r="G1976" s="8" t="str">
        <f>VLOOKUP(E1976,Mapping!$A$2:$B$207,2,0)</f>
        <v>Event Int Lb Event</v>
      </c>
      <c r="H1976" s="1" t="s">
        <v>658</v>
      </c>
      <c r="I1976" s="2">
        <v>44304</v>
      </c>
      <c r="J1976" s="126" t="str">
        <f>VLOOKUP(I1976,Mapping!$H$2:$I$215,2,0)</f>
        <v>Pre</v>
      </c>
      <c r="K1976" s="127" t="str">
        <f>VLOOKUP(I1976,Mapping!$H$2:$J$215,3,0)</f>
        <v>Pre</v>
      </c>
      <c r="L1976" s="1">
        <v>0</v>
      </c>
      <c r="M1976" s="4" t="e">
        <v>#N/A</v>
      </c>
    </row>
    <row r="1977" spans="1:13" x14ac:dyDescent="0.35">
      <c r="A1977" s="5" t="s">
        <v>659</v>
      </c>
      <c r="B1977" s="5" t="s">
        <v>35</v>
      </c>
      <c r="C1977" s="5"/>
      <c r="D1977" s="5"/>
      <c r="E1977" s="5" t="s">
        <v>162</v>
      </c>
      <c r="F1977" s="8" t="str">
        <f>VLOOKUP(E1977,Mapping!$A$1:$C$71,3,0)</f>
        <v>Event Int Lb Event</v>
      </c>
      <c r="G1977" s="8" t="str">
        <f>VLOOKUP(E1977,Mapping!$A$2:$B$207,2,0)</f>
        <v>Event Int Lb Event</v>
      </c>
      <c r="H1977" s="1" t="s">
        <v>658</v>
      </c>
      <c r="I1977" s="2">
        <v>44305</v>
      </c>
      <c r="J1977" s="126" t="str">
        <f>VLOOKUP(I1977,Mapping!$H$2:$I$215,2,0)</f>
        <v>Pre</v>
      </c>
      <c r="K1977" s="127" t="str">
        <f>VLOOKUP(I1977,Mapping!$H$2:$J$215,3,0)</f>
        <v>Pre</v>
      </c>
      <c r="L1977" s="1">
        <v>0</v>
      </c>
      <c r="M1977" s="4" t="e">
        <v>#N/A</v>
      </c>
    </row>
    <row r="1978" spans="1:13" x14ac:dyDescent="0.35">
      <c r="A1978" s="5" t="s">
        <v>659</v>
      </c>
      <c r="B1978" s="5" t="s">
        <v>35</v>
      </c>
      <c r="C1978" s="5"/>
      <c r="D1978" s="5"/>
      <c r="E1978" s="5" t="s">
        <v>162</v>
      </c>
      <c r="F1978" s="8" t="str">
        <f>VLOOKUP(E1978,Mapping!$A$1:$C$71,3,0)</f>
        <v>Event Int Lb Event</v>
      </c>
      <c r="G1978" s="8" t="str">
        <f>VLOOKUP(E1978,Mapping!$A$2:$B$207,2,0)</f>
        <v>Event Int Lb Event</v>
      </c>
      <c r="H1978" s="1" t="s">
        <v>658</v>
      </c>
      <c r="I1978" s="2">
        <v>44306</v>
      </c>
      <c r="J1978" s="126" t="str">
        <f>VLOOKUP(I1978,Mapping!$H$2:$I$215,2,0)</f>
        <v>Pre</v>
      </c>
      <c r="K1978" s="127" t="str">
        <f>VLOOKUP(I1978,Mapping!$H$2:$J$215,3,0)</f>
        <v>Pre</v>
      </c>
      <c r="L1978" s="1">
        <v>0</v>
      </c>
      <c r="M1978" s="4" t="e">
        <v>#N/A</v>
      </c>
    </row>
    <row r="1979" spans="1:13" x14ac:dyDescent="0.35">
      <c r="A1979" s="5" t="s">
        <v>659</v>
      </c>
      <c r="B1979" s="5" t="s">
        <v>35</v>
      </c>
      <c r="C1979" s="5"/>
      <c r="D1979" s="5"/>
      <c r="E1979" s="5" t="s">
        <v>162</v>
      </c>
      <c r="F1979" s="8" t="str">
        <f>VLOOKUP(E1979,Mapping!$A$1:$C$71,3,0)</f>
        <v>Event Int Lb Event</v>
      </c>
      <c r="G1979" s="8" t="str">
        <f>VLOOKUP(E1979,Mapping!$A$2:$B$207,2,0)</f>
        <v>Event Int Lb Event</v>
      </c>
      <c r="H1979" s="1" t="s">
        <v>658</v>
      </c>
      <c r="I1979" s="2">
        <v>44307</v>
      </c>
      <c r="J1979" s="126" t="str">
        <f>VLOOKUP(I1979,Mapping!$H$2:$I$215,2,0)</f>
        <v>Pre</v>
      </c>
      <c r="K1979" s="127" t="str">
        <f>VLOOKUP(I1979,Mapping!$H$2:$J$215,3,0)</f>
        <v>Pre</v>
      </c>
      <c r="L1979" s="1">
        <v>0</v>
      </c>
      <c r="M1979" s="4" t="e">
        <v>#N/A</v>
      </c>
    </row>
    <row r="1980" spans="1:13" x14ac:dyDescent="0.35">
      <c r="A1980" s="5" t="s">
        <v>659</v>
      </c>
      <c r="B1980" s="5" t="s">
        <v>35</v>
      </c>
      <c r="C1980" s="5"/>
      <c r="D1980" s="5"/>
      <c r="E1980" s="5" t="s">
        <v>162</v>
      </c>
      <c r="F1980" s="8" t="str">
        <f>VLOOKUP(E1980,Mapping!$A$1:$C$71,3,0)</f>
        <v>Event Int Lb Event</v>
      </c>
      <c r="G1980" s="8" t="str">
        <f>VLOOKUP(E1980,Mapping!$A$2:$B$207,2,0)</f>
        <v>Event Int Lb Event</v>
      </c>
      <c r="H1980" s="1" t="s">
        <v>658</v>
      </c>
      <c r="I1980" s="2">
        <v>44308</v>
      </c>
      <c r="J1980" s="126" t="str">
        <f>VLOOKUP(I1980,Mapping!$H$2:$I$215,2,0)</f>
        <v>Pre</v>
      </c>
      <c r="K1980" s="127" t="str">
        <f>VLOOKUP(I1980,Mapping!$H$2:$J$215,3,0)</f>
        <v>Pre</v>
      </c>
      <c r="L1980" s="1">
        <v>3710.5476398000001</v>
      </c>
      <c r="M1980" s="4" t="e">
        <v>#N/A</v>
      </c>
    </row>
    <row r="1981" spans="1:13" x14ac:dyDescent="0.35">
      <c r="A1981" s="5" t="s">
        <v>659</v>
      </c>
      <c r="B1981" s="5" t="s">
        <v>35</v>
      </c>
      <c r="C1981" s="5"/>
      <c r="D1981" s="5"/>
      <c r="E1981" s="5" t="s">
        <v>162</v>
      </c>
      <c r="F1981" s="8" t="str">
        <f>VLOOKUP(E1981,Mapping!$A$1:$C$71,3,0)</f>
        <v>Event Int Lb Event</v>
      </c>
      <c r="G1981" s="8" t="str">
        <f>VLOOKUP(E1981,Mapping!$A$2:$B$207,2,0)</f>
        <v>Event Int Lb Event</v>
      </c>
      <c r="H1981" s="1" t="s">
        <v>658</v>
      </c>
      <c r="I1981" s="2">
        <v>44309</v>
      </c>
      <c r="J1981" s="126" t="str">
        <f>VLOOKUP(I1981,Mapping!$H$2:$I$215,2,0)</f>
        <v>Pre</v>
      </c>
      <c r="K1981" s="127" t="str">
        <f>VLOOKUP(I1981,Mapping!$H$2:$J$215,3,0)</f>
        <v>Pre</v>
      </c>
      <c r="L1981" s="1">
        <v>0</v>
      </c>
      <c r="M1981" s="4" t="e">
        <v>#N/A</v>
      </c>
    </row>
    <row r="1982" spans="1:13" x14ac:dyDescent="0.35">
      <c r="A1982" s="5" t="s">
        <v>659</v>
      </c>
      <c r="B1982" s="5" t="s">
        <v>35</v>
      </c>
      <c r="C1982" s="5"/>
      <c r="D1982" s="5"/>
      <c r="E1982" s="5" t="s">
        <v>162</v>
      </c>
      <c r="F1982" s="8" t="str">
        <f>VLOOKUP(E1982,Mapping!$A$1:$C$71,3,0)</f>
        <v>Event Int Lb Event</v>
      </c>
      <c r="G1982" s="8" t="str">
        <f>VLOOKUP(E1982,Mapping!$A$2:$B$207,2,0)</f>
        <v>Event Int Lb Event</v>
      </c>
      <c r="H1982" s="1" t="s">
        <v>658</v>
      </c>
      <c r="I1982" s="2">
        <v>44310</v>
      </c>
      <c r="J1982" s="126" t="str">
        <f>VLOOKUP(I1982,Mapping!$H$2:$I$215,2,0)</f>
        <v>Pre</v>
      </c>
      <c r="K1982" s="127" t="str">
        <f>VLOOKUP(I1982,Mapping!$H$2:$J$215,3,0)</f>
        <v>Pre</v>
      </c>
      <c r="L1982" s="1">
        <v>0</v>
      </c>
      <c r="M1982" s="4" t="e">
        <v>#N/A</v>
      </c>
    </row>
    <row r="1983" spans="1:13" x14ac:dyDescent="0.35">
      <c r="A1983" s="5" t="s">
        <v>659</v>
      </c>
      <c r="B1983" s="5" t="s">
        <v>35</v>
      </c>
      <c r="C1983" s="5"/>
      <c r="D1983" s="5"/>
      <c r="E1983" s="5" t="s">
        <v>162</v>
      </c>
      <c r="F1983" s="8" t="str">
        <f>VLOOKUP(E1983,Mapping!$A$1:$C$71,3,0)</f>
        <v>Event Int Lb Event</v>
      </c>
      <c r="G1983" s="8" t="str">
        <f>VLOOKUP(E1983,Mapping!$A$2:$B$207,2,0)</f>
        <v>Event Int Lb Event</v>
      </c>
      <c r="H1983" s="1" t="s">
        <v>658</v>
      </c>
      <c r="I1983" s="2">
        <v>44311</v>
      </c>
      <c r="J1983" s="126" t="str">
        <f>VLOOKUP(I1983,Mapping!$H$2:$I$215,2,0)</f>
        <v>Pre</v>
      </c>
      <c r="K1983" s="127" t="str">
        <f>VLOOKUP(I1983,Mapping!$H$2:$J$215,3,0)</f>
        <v>Pre</v>
      </c>
      <c r="L1983" s="1">
        <v>3710.5476398000001</v>
      </c>
      <c r="M1983" s="4" t="e">
        <v>#N/A</v>
      </c>
    </row>
    <row r="1984" spans="1:13" x14ac:dyDescent="0.35">
      <c r="A1984" s="5" t="s">
        <v>659</v>
      </c>
      <c r="B1984" s="5" t="s">
        <v>35</v>
      </c>
      <c r="C1984" s="5"/>
      <c r="D1984" s="5"/>
      <c r="E1984" s="5" t="s">
        <v>162</v>
      </c>
      <c r="F1984" s="8" t="str">
        <f>VLOOKUP(E1984,Mapping!$A$1:$C$71,3,0)</f>
        <v>Event Int Lb Event</v>
      </c>
      <c r="G1984" s="8" t="str">
        <f>VLOOKUP(E1984,Mapping!$A$2:$B$207,2,0)</f>
        <v>Event Int Lb Event</v>
      </c>
      <c r="H1984" s="1" t="s">
        <v>658</v>
      </c>
      <c r="I1984" s="2">
        <v>44312</v>
      </c>
      <c r="J1984" s="126" t="str">
        <f>VLOOKUP(I1984,Mapping!$H$2:$I$215,2,0)</f>
        <v>Pre</v>
      </c>
      <c r="K1984" s="127" t="str">
        <f>VLOOKUP(I1984,Mapping!$H$2:$J$215,3,0)</f>
        <v>Pre</v>
      </c>
      <c r="L1984" s="1">
        <v>0</v>
      </c>
      <c r="M1984" s="4" t="e">
        <v>#N/A</v>
      </c>
    </row>
    <row r="1985" spans="1:13" x14ac:dyDescent="0.35">
      <c r="A1985" s="5" t="s">
        <v>659</v>
      </c>
      <c r="B1985" s="5" t="s">
        <v>35</v>
      </c>
      <c r="C1985" s="5"/>
      <c r="D1985" s="5"/>
      <c r="E1985" s="5" t="s">
        <v>162</v>
      </c>
      <c r="F1985" s="8" t="str">
        <f>VLOOKUP(E1985,Mapping!$A$1:$C$71,3,0)</f>
        <v>Event Int Lb Event</v>
      </c>
      <c r="G1985" s="8" t="str">
        <f>VLOOKUP(E1985,Mapping!$A$2:$B$207,2,0)</f>
        <v>Event Int Lb Event</v>
      </c>
      <c r="H1985" s="1" t="s">
        <v>658</v>
      </c>
      <c r="I1985" s="2">
        <v>44313</v>
      </c>
      <c r="J1985" s="126" t="str">
        <f>VLOOKUP(I1985,Mapping!$H$2:$I$215,2,0)</f>
        <v>Post</v>
      </c>
      <c r="K1985" s="127" t="str">
        <f>VLOOKUP(I1985,Mapping!$H$2:$J$215,3,0)</f>
        <v>Post</v>
      </c>
      <c r="L1985" s="1">
        <v>0</v>
      </c>
      <c r="M1985" s="4" t="e">
        <v>#N/A</v>
      </c>
    </row>
    <row r="1986" spans="1:13" x14ac:dyDescent="0.35">
      <c r="A1986" s="5" t="s">
        <v>659</v>
      </c>
      <c r="B1986" s="5" t="s">
        <v>35</v>
      </c>
      <c r="C1986" s="5"/>
      <c r="D1986" s="5"/>
      <c r="E1986" s="5" t="s">
        <v>162</v>
      </c>
      <c r="F1986" s="8" t="str">
        <f>VLOOKUP(E1986,Mapping!$A$1:$C$71,3,0)</f>
        <v>Event Int Lb Event</v>
      </c>
      <c r="G1986" s="8" t="str">
        <f>VLOOKUP(E1986,Mapping!$A$2:$B$207,2,0)</f>
        <v>Event Int Lb Event</v>
      </c>
      <c r="H1986" s="1" t="s">
        <v>658</v>
      </c>
      <c r="I1986" s="2">
        <v>44314</v>
      </c>
      <c r="J1986" s="126" t="str">
        <f>VLOOKUP(I1986,Mapping!$H$2:$I$215,2,0)</f>
        <v>Post</v>
      </c>
      <c r="K1986" s="127" t="str">
        <f>VLOOKUP(I1986,Mapping!$H$2:$J$215,3,0)</f>
        <v>Post</v>
      </c>
      <c r="L1986" s="1">
        <v>0</v>
      </c>
      <c r="M1986" s="4" t="e">
        <v>#N/A</v>
      </c>
    </row>
    <row r="1987" spans="1:13" x14ac:dyDescent="0.35">
      <c r="A1987" s="5" t="s">
        <v>659</v>
      </c>
      <c r="B1987" s="5" t="s">
        <v>35</v>
      </c>
      <c r="C1987" s="5"/>
      <c r="D1987" s="5"/>
      <c r="E1987" s="5" t="s">
        <v>162</v>
      </c>
      <c r="F1987" s="8" t="str">
        <f>VLOOKUP(E1987,Mapping!$A$1:$C$71,3,0)</f>
        <v>Event Int Lb Event</v>
      </c>
      <c r="G1987" s="8" t="str">
        <f>VLOOKUP(E1987,Mapping!$A$2:$B$207,2,0)</f>
        <v>Event Int Lb Event</v>
      </c>
      <c r="H1987" s="1" t="s">
        <v>658</v>
      </c>
      <c r="I1987" s="2">
        <v>44315</v>
      </c>
      <c r="J1987" s="126" t="str">
        <f>VLOOKUP(I1987,Mapping!$H$2:$I$215,2,0)</f>
        <v>Post</v>
      </c>
      <c r="K1987" s="127" t="str">
        <f>VLOOKUP(I1987,Mapping!$H$2:$J$215,3,0)</f>
        <v>Post</v>
      </c>
      <c r="L1987" s="1">
        <v>3710.5476398000001</v>
      </c>
      <c r="M1987" s="4" t="e">
        <v>#N/A</v>
      </c>
    </row>
    <row r="1988" spans="1:13" x14ac:dyDescent="0.35">
      <c r="A1988" s="5" t="s">
        <v>659</v>
      </c>
      <c r="B1988" s="5" t="s">
        <v>35</v>
      </c>
      <c r="C1988" s="5"/>
      <c r="D1988" s="5"/>
      <c r="E1988" s="5" t="s">
        <v>162</v>
      </c>
      <c r="F1988" s="8" t="str">
        <f>VLOOKUP(E1988,Mapping!$A$1:$C$71,3,0)</f>
        <v>Event Int Lb Event</v>
      </c>
      <c r="G1988" s="8" t="str">
        <f>VLOOKUP(E1988,Mapping!$A$2:$B$207,2,0)</f>
        <v>Event Int Lb Event</v>
      </c>
      <c r="H1988" s="1" t="s">
        <v>658</v>
      </c>
      <c r="I1988" s="2">
        <v>44316</v>
      </c>
      <c r="J1988" s="126" t="str">
        <f>VLOOKUP(I1988,Mapping!$H$2:$I$215,2,0)</f>
        <v>Post</v>
      </c>
      <c r="K1988" s="127" t="str">
        <f>VLOOKUP(I1988,Mapping!$H$2:$J$215,3,0)</f>
        <v>Post</v>
      </c>
      <c r="L1988" s="1">
        <v>0</v>
      </c>
      <c r="M1988" s="4" t="e">
        <v>#N/A</v>
      </c>
    </row>
    <row r="1989" spans="1:13" x14ac:dyDescent="0.35">
      <c r="A1989" s="5" t="s">
        <v>659</v>
      </c>
      <c r="B1989" s="5" t="s">
        <v>35</v>
      </c>
      <c r="C1989" s="5"/>
      <c r="D1989" s="5"/>
      <c r="E1989" s="5" t="s">
        <v>162</v>
      </c>
      <c r="F1989" s="8" t="str">
        <f>VLOOKUP(E1989,Mapping!$A$1:$C$71,3,0)</f>
        <v>Event Int Lb Event</v>
      </c>
      <c r="G1989" s="8" t="str">
        <f>VLOOKUP(E1989,Mapping!$A$2:$B$207,2,0)</f>
        <v>Event Int Lb Event</v>
      </c>
      <c r="H1989" s="1" t="s">
        <v>658</v>
      </c>
      <c r="I1989" s="2">
        <v>44317</v>
      </c>
      <c r="J1989" s="126" t="str">
        <f>VLOOKUP(I1989,Mapping!$H$2:$I$215,2,0)</f>
        <v>Post</v>
      </c>
      <c r="K1989" s="127" t="str">
        <f>VLOOKUP(I1989,Mapping!$H$2:$J$215,3,0)</f>
        <v>Post</v>
      </c>
      <c r="L1989" s="1">
        <v>0</v>
      </c>
      <c r="M1989" s="4" t="e">
        <v>#N/A</v>
      </c>
    </row>
    <row r="1990" spans="1:13" x14ac:dyDescent="0.35">
      <c r="A1990" s="5" t="s">
        <v>659</v>
      </c>
      <c r="B1990" s="5" t="s">
        <v>35</v>
      </c>
      <c r="C1990" s="5"/>
      <c r="D1990" s="5"/>
      <c r="E1990" s="5" t="s">
        <v>162</v>
      </c>
      <c r="F1990" s="8" t="str">
        <f>VLOOKUP(E1990,Mapping!$A$1:$C$71,3,0)</f>
        <v>Event Int Lb Event</v>
      </c>
      <c r="G1990" s="8" t="str">
        <f>VLOOKUP(E1990,Mapping!$A$2:$B$207,2,0)</f>
        <v>Event Int Lb Event</v>
      </c>
      <c r="H1990" s="1" t="s">
        <v>658</v>
      </c>
      <c r="I1990" s="2">
        <v>44318</v>
      </c>
      <c r="J1990" s="126" t="str">
        <f>VLOOKUP(I1990,Mapping!$H$2:$I$215,2,0)</f>
        <v>Post</v>
      </c>
      <c r="K1990" s="127" t="str">
        <f>VLOOKUP(I1990,Mapping!$H$2:$J$215,3,0)</f>
        <v>Post</v>
      </c>
      <c r="L1990" s="1">
        <v>3710.5476398000001</v>
      </c>
      <c r="M1990" s="4" t="e">
        <v>#N/A</v>
      </c>
    </row>
    <row r="1991" spans="1:13" x14ac:dyDescent="0.35">
      <c r="A1991" s="5" t="s">
        <v>659</v>
      </c>
      <c r="B1991" s="5" t="s">
        <v>35</v>
      </c>
      <c r="C1991" s="5"/>
      <c r="D1991" s="5"/>
      <c r="E1991" s="5" t="s">
        <v>162</v>
      </c>
      <c r="F1991" s="8" t="str">
        <f>VLOOKUP(E1991,Mapping!$A$1:$C$71,3,0)</f>
        <v>Event Int Lb Event</v>
      </c>
      <c r="G1991" s="8" t="str">
        <f>VLOOKUP(E1991,Mapping!$A$2:$B$207,2,0)</f>
        <v>Event Int Lb Event</v>
      </c>
      <c r="H1991" s="1" t="s">
        <v>658</v>
      </c>
      <c r="I1991" s="2">
        <v>44319</v>
      </c>
      <c r="J1991" s="126" t="str">
        <f>VLOOKUP(I1991,Mapping!$H$2:$I$215,2,0)</f>
        <v>Post</v>
      </c>
      <c r="K1991" s="127" t="str">
        <f>VLOOKUP(I1991,Mapping!$H$2:$J$215,3,0)</f>
        <v>Post</v>
      </c>
      <c r="L1991" s="1">
        <v>0</v>
      </c>
      <c r="M1991" s="4" t="e">
        <v>#N/A</v>
      </c>
    </row>
    <row r="1992" spans="1:13" x14ac:dyDescent="0.35">
      <c r="A1992" s="5" t="s">
        <v>659</v>
      </c>
      <c r="B1992" s="5" t="s">
        <v>35</v>
      </c>
      <c r="C1992" s="5"/>
      <c r="D1992" s="5"/>
      <c r="E1992" s="5" t="s">
        <v>162</v>
      </c>
      <c r="F1992" s="8" t="str">
        <f>VLOOKUP(E1992,Mapping!$A$1:$C$71,3,0)</f>
        <v>Event Int Lb Event</v>
      </c>
      <c r="G1992" s="8" t="str">
        <f>VLOOKUP(E1992,Mapping!$A$2:$B$207,2,0)</f>
        <v>Event Int Lb Event</v>
      </c>
      <c r="H1992" s="1" t="s">
        <v>658</v>
      </c>
      <c r="I1992" s="2">
        <v>44320</v>
      </c>
      <c r="J1992" s="126" t="str">
        <f>VLOOKUP(I1992,Mapping!$H$2:$I$215,2,0)</f>
        <v>Post</v>
      </c>
      <c r="K1992" s="127" t="str">
        <f>VLOOKUP(I1992,Mapping!$H$2:$J$215,3,0)</f>
        <v>Post</v>
      </c>
      <c r="L1992" s="1">
        <v>0</v>
      </c>
      <c r="M1992" s="4" t="e">
        <v>#N/A</v>
      </c>
    </row>
    <row r="1993" spans="1:13" x14ac:dyDescent="0.35">
      <c r="A1993" s="5" t="s">
        <v>659</v>
      </c>
      <c r="B1993" s="5" t="s">
        <v>35</v>
      </c>
      <c r="C1993" s="5"/>
      <c r="D1993" s="5"/>
      <c r="E1993" s="5" t="s">
        <v>162</v>
      </c>
      <c r="F1993" s="8" t="str">
        <f>VLOOKUP(E1993,Mapping!$A$1:$C$71,3,0)</f>
        <v>Event Int Lb Event</v>
      </c>
      <c r="G1993" s="8" t="str">
        <f>VLOOKUP(E1993,Mapping!$A$2:$B$207,2,0)</f>
        <v>Event Int Lb Event</v>
      </c>
      <c r="H1993" s="1" t="s">
        <v>658</v>
      </c>
      <c r="I1993" s="2">
        <v>44321</v>
      </c>
      <c r="J1993" s="126" t="str">
        <f>VLOOKUP(I1993,Mapping!$H$2:$I$215,2,0)</f>
        <v>Post</v>
      </c>
      <c r="K1993" s="127" t="str">
        <f>VLOOKUP(I1993,Mapping!$H$2:$J$215,3,0)</f>
        <v>Post</v>
      </c>
      <c r="L1993" s="1">
        <v>0</v>
      </c>
      <c r="M1993" s="4" t="e">
        <v>#N/A</v>
      </c>
    </row>
    <row r="1994" spans="1:13" x14ac:dyDescent="0.35">
      <c r="A1994" s="5" t="s">
        <v>659</v>
      </c>
      <c r="B1994" s="5" t="s">
        <v>35</v>
      </c>
      <c r="C1994" s="5"/>
      <c r="D1994" s="5"/>
      <c r="E1994" s="5" t="s">
        <v>162</v>
      </c>
      <c r="F1994" s="8" t="str">
        <f>VLOOKUP(E1994,Mapping!$A$1:$C$71,3,0)</f>
        <v>Event Int Lb Event</v>
      </c>
      <c r="G1994" s="8" t="str">
        <f>VLOOKUP(E1994,Mapping!$A$2:$B$207,2,0)</f>
        <v>Event Int Lb Event</v>
      </c>
      <c r="H1994" s="1" t="s">
        <v>658</v>
      </c>
      <c r="I1994" s="2">
        <v>44322</v>
      </c>
      <c r="J1994" s="126" t="str">
        <f>VLOOKUP(I1994,Mapping!$H$2:$I$215,2,0)</f>
        <v>Post</v>
      </c>
      <c r="K1994" s="127" t="str">
        <f>VLOOKUP(I1994,Mapping!$H$2:$J$215,3,0)</f>
        <v>Post</v>
      </c>
      <c r="L1994" s="1">
        <v>3710.5476398000001</v>
      </c>
      <c r="M1994" s="4" t="e">
        <v>#N/A</v>
      </c>
    </row>
    <row r="1995" spans="1:13" x14ac:dyDescent="0.35">
      <c r="A1995" s="5" t="s">
        <v>659</v>
      </c>
      <c r="B1995" s="5" t="s">
        <v>35</v>
      </c>
      <c r="C1995" s="5"/>
      <c r="D1995" s="5"/>
      <c r="E1995" s="5" t="s">
        <v>162</v>
      </c>
      <c r="F1995" s="8" t="str">
        <f>VLOOKUP(E1995,Mapping!$A$1:$C$71,3,0)</f>
        <v>Event Int Lb Event</v>
      </c>
      <c r="G1995" s="8" t="str">
        <f>VLOOKUP(E1995,Mapping!$A$2:$B$207,2,0)</f>
        <v>Event Int Lb Event</v>
      </c>
      <c r="H1995" s="1" t="s">
        <v>658</v>
      </c>
      <c r="I1995" s="2">
        <v>44323</v>
      </c>
      <c r="J1995" s="126" t="str">
        <f>VLOOKUP(I1995,Mapping!$H$2:$I$215,2,0)</f>
        <v>Post</v>
      </c>
      <c r="K1995" s="127" t="str">
        <f>VLOOKUP(I1995,Mapping!$H$2:$J$215,3,0)</f>
        <v>Post</v>
      </c>
      <c r="L1995" s="1">
        <v>0</v>
      </c>
      <c r="M1995" s="4" t="e">
        <v>#N/A</v>
      </c>
    </row>
    <row r="1996" spans="1:13" x14ac:dyDescent="0.35">
      <c r="A1996" s="5" t="s">
        <v>659</v>
      </c>
      <c r="B1996" s="5" t="s">
        <v>35</v>
      </c>
      <c r="C1996" s="5"/>
      <c r="D1996" s="5"/>
      <c r="E1996" s="5" t="s">
        <v>162</v>
      </c>
      <c r="F1996" s="8" t="str">
        <f>VLOOKUP(E1996,Mapping!$A$1:$C$71,3,0)</f>
        <v>Event Int Lb Event</v>
      </c>
      <c r="G1996" s="8" t="str">
        <f>VLOOKUP(E1996,Mapping!$A$2:$B$207,2,0)</f>
        <v>Event Int Lb Event</v>
      </c>
      <c r="H1996" s="1" t="s">
        <v>658</v>
      </c>
      <c r="I1996" s="2">
        <v>44324</v>
      </c>
      <c r="J1996" s="126" t="str">
        <f>VLOOKUP(I1996,Mapping!$H$2:$I$215,2,0)</f>
        <v>Post</v>
      </c>
      <c r="K1996" s="127" t="str">
        <f>VLOOKUP(I1996,Mapping!$H$2:$J$215,3,0)</f>
        <v>Post</v>
      </c>
      <c r="L1996" s="1">
        <v>0</v>
      </c>
      <c r="M1996" s="4" t="e">
        <v>#N/A</v>
      </c>
    </row>
    <row r="1997" spans="1:13" x14ac:dyDescent="0.35">
      <c r="A1997" s="5" t="s">
        <v>659</v>
      </c>
      <c r="B1997" s="5" t="s">
        <v>35</v>
      </c>
      <c r="C1997" s="5"/>
      <c r="D1997" s="5"/>
      <c r="E1997" s="5" t="s">
        <v>162</v>
      </c>
      <c r="F1997" s="8" t="str">
        <f>VLOOKUP(E1997,Mapping!$A$1:$C$71,3,0)</f>
        <v>Event Int Lb Event</v>
      </c>
      <c r="G1997" s="8" t="str">
        <f>VLOOKUP(E1997,Mapping!$A$2:$B$207,2,0)</f>
        <v>Event Int Lb Event</v>
      </c>
      <c r="H1997" s="1" t="s">
        <v>658</v>
      </c>
      <c r="I1997" s="2">
        <v>44325</v>
      </c>
      <c r="J1997" s="126" t="str">
        <f>VLOOKUP(I1997,Mapping!$H$2:$I$215,2,0)</f>
        <v>Post</v>
      </c>
      <c r="K1997" s="127" t="str">
        <f>VLOOKUP(I1997,Mapping!$H$2:$J$215,3,0)</f>
        <v>Post</v>
      </c>
      <c r="L1997" s="1">
        <v>3710.5476398000001</v>
      </c>
      <c r="M1997" s="4" t="e">
        <v>#N/A</v>
      </c>
    </row>
    <row r="1998" spans="1:13" x14ac:dyDescent="0.35">
      <c r="A1998" s="5" t="s">
        <v>659</v>
      </c>
      <c r="B1998" s="5" t="s">
        <v>35</v>
      </c>
      <c r="C1998" s="5"/>
      <c r="D1998" s="5"/>
      <c r="E1998" s="5" t="s">
        <v>162</v>
      </c>
      <c r="F1998" s="8" t="str">
        <f>VLOOKUP(E1998,Mapping!$A$1:$C$71,3,0)</f>
        <v>Event Int Lb Event</v>
      </c>
      <c r="G1998" s="8" t="str">
        <f>VLOOKUP(E1998,Mapping!$A$2:$B$207,2,0)</f>
        <v>Event Int Lb Event</v>
      </c>
      <c r="H1998" s="1" t="s">
        <v>658</v>
      </c>
      <c r="I1998" s="2">
        <v>44326</v>
      </c>
      <c r="J1998" s="126" t="str">
        <f>VLOOKUP(I1998,Mapping!$H$2:$I$215,2,0)</f>
        <v>Post</v>
      </c>
      <c r="K1998" s="127" t="str">
        <f>VLOOKUP(I1998,Mapping!$H$2:$J$215,3,0)</f>
        <v>Post</v>
      </c>
      <c r="L1998" s="1">
        <v>0</v>
      </c>
      <c r="M1998" s="4" t="e">
        <v>#N/A</v>
      </c>
    </row>
    <row r="1999" spans="1:13" x14ac:dyDescent="0.35">
      <c r="A1999" s="5" t="s">
        <v>659</v>
      </c>
      <c r="B1999" s="5" t="s">
        <v>35</v>
      </c>
      <c r="C1999" s="5"/>
      <c r="D1999" s="5"/>
      <c r="E1999" s="5" t="s">
        <v>162</v>
      </c>
      <c r="F1999" s="8" t="str">
        <f>VLOOKUP(E1999,Mapping!$A$1:$C$71,3,0)</f>
        <v>Event Int Lb Event</v>
      </c>
      <c r="G1999" s="8" t="str">
        <f>VLOOKUP(E1999,Mapping!$A$2:$B$207,2,0)</f>
        <v>Event Int Lb Event</v>
      </c>
      <c r="H1999" s="1" t="s">
        <v>658</v>
      </c>
      <c r="I1999" s="2">
        <v>44327</v>
      </c>
      <c r="J1999" s="126" t="str">
        <f>VLOOKUP(I1999,Mapping!$H$2:$I$215,2,0)</f>
        <v>Post</v>
      </c>
      <c r="K1999" s="127" t="str">
        <f>VLOOKUP(I1999,Mapping!$H$2:$J$215,3,0)</f>
        <v>Post</v>
      </c>
      <c r="L1999" s="1">
        <v>0</v>
      </c>
      <c r="M1999" s="4" t="e">
        <v>#N/A</v>
      </c>
    </row>
    <row r="2000" spans="1:13" x14ac:dyDescent="0.35">
      <c r="A2000" s="5" t="s">
        <v>659</v>
      </c>
      <c r="B2000" s="5" t="s">
        <v>35</v>
      </c>
      <c r="C2000" s="5"/>
      <c r="D2000" s="5"/>
      <c r="E2000" s="5" t="s">
        <v>162</v>
      </c>
      <c r="F2000" s="8" t="str">
        <f>VLOOKUP(E2000,Mapping!$A$1:$C$71,3,0)</f>
        <v>Event Int Lb Event</v>
      </c>
      <c r="G2000" s="8" t="str">
        <f>VLOOKUP(E2000,Mapping!$A$2:$B$207,2,0)</f>
        <v>Event Int Lb Event</v>
      </c>
      <c r="H2000" s="1" t="s">
        <v>658</v>
      </c>
      <c r="I2000" s="2">
        <v>44328</v>
      </c>
      <c r="J2000" s="126" t="str">
        <f>VLOOKUP(I2000,Mapping!$H$2:$I$215,2,0)</f>
        <v>Post</v>
      </c>
      <c r="K2000" s="127" t="str">
        <f>VLOOKUP(I2000,Mapping!$H$2:$J$215,3,0)</f>
        <v>Post</v>
      </c>
      <c r="L2000" s="1">
        <v>0</v>
      </c>
      <c r="M2000" s="4" t="e">
        <v>#N/A</v>
      </c>
    </row>
    <row r="2001" spans="1:13" x14ac:dyDescent="0.35">
      <c r="A2001" s="5" t="s">
        <v>659</v>
      </c>
      <c r="B2001" s="5" t="s">
        <v>35</v>
      </c>
      <c r="C2001" s="5"/>
      <c r="D2001" s="5"/>
      <c r="E2001" s="5" t="s">
        <v>162</v>
      </c>
      <c r="F2001" s="8" t="str">
        <f>VLOOKUP(E2001,Mapping!$A$1:$C$71,3,0)</f>
        <v>Event Int Lb Event</v>
      </c>
      <c r="G2001" s="8" t="str">
        <f>VLOOKUP(E2001,Mapping!$A$2:$B$207,2,0)</f>
        <v>Event Int Lb Event</v>
      </c>
      <c r="H2001" s="1" t="s">
        <v>658</v>
      </c>
      <c r="I2001" s="2">
        <v>44329</v>
      </c>
      <c r="J2001" s="126" t="str">
        <f>VLOOKUP(I2001,Mapping!$H$2:$I$215,2,0)</f>
        <v>Post</v>
      </c>
      <c r="K2001" s="127" t="str">
        <f>VLOOKUP(I2001,Mapping!$H$2:$J$215,3,0)</f>
        <v>Post</v>
      </c>
      <c r="L2001" s="1">
        <v>3710.5476398000001</v>
      </c>
      <c r="M2001" s="4" t="e">
        <v>#N/A</v>
      </c>
    </row>
    <row r="2002" spans="1:13" x14ac:dyDescent="0.35">
      <c r="A2002" s="5" t="s">
        <v>659</v>
      </c>
      <c r="B2002" s="5" t="s">
        <v>35</v>
      </c>
      <c r="C2002" s="5"/>
      <c r="D2002" s="5"/>
      <c r="E2002" s="5" t="s">
        <v>162</v>
      </c>
      <c r="F2002" s="8" t="str">
        <f>VLOOKUP(E2002,Mapping!$A$1:$C$71,3,0)</f>
        <v>Event Int Lb Event</v>
      </c>
      <c r="G2002" s="8" t="str">
        <f>VLOOKUP(E2002,Mapping!$A$2:$B$207,2,0)</f>
        <v>Event Int Lb Event</v>
      </c>
      <c r="H2002" s="1" t="s">
        <v>658</v>
      </c>
      <c r="I2002" s="2">
        <v>44330</v>
      </c>
      <c r="J2002" s="126" t="str">
        <f>VLOOKUP(I2002,Mapping!$H$2:$I$215,2,0)</f>
        <v>Post</v>
      </c>
      <c r="K2002" s="127" t="str">
        <f>VLOOKUP(I2002,Mapping!$H$2:$J$215,3,0)</f>
        <v>Post</v>
      </c>
      <c r="L2002" s="1">
        <v>0</v>
      </c>
      <c r="M2002" s="4" t="e">
        <v>#N/A</v>
      </c>
    </row>
    <row r="2003" spans="1:13" x14ac:dyDescent="0.35">
      <c r="A2003" s="5" t="s">
        <v>659</v>
      </c>
      <c r="B2003" s="5" t="s">
        <v>35</v>
      </c>
      <c r="C2003" s="5"/>
      <c r="D2003" s="5"/>
      <c r="E2003" s="5" t="s">
        <v>162</v>
      </c>
      <c r="F2003" s="8" t="str">
        <f>VLOOKUP(E2003,Mapping!$A$1:$C$71,3,0)</f>
        <v>Event Int Lb Event</v>
      </c>
      <c r="G2003" s="8" t="str">
        <f>VLOOKUP(E2003,Mapping!$A$2:$B$207,2,0)</f>
        <v>Event Int Lb Event</v>
      </c>
      <c r="H2003" s="1" t="s">
        <v>658</v>
      </c>
      <c r="I2003" s="2">
        <v>44331</v>
      </c>
      <c r="J2003" s="126" t="str">
        <f>VLOOKUP(I2003,Mapping!$H$2:$I$215,2,0)</f>
        <v>Post</v>
      </c>
      <c r="K2003" s="127" t="str">
        <f>VLOOKUP(I2003,Mapping!$H$2:$J$215,3,0)</f>
        <v>Post</v>
      </c>
      <c r="L2003" s="1">
        <v>0</v>
      </c>
      <c r="M2003" s="4" t="e">
        <v>#N/A</v>
      </c>
    </row>
    <row r="2004" spans="1:13" x14ac:dyDescent="0.35">
      <c r="A2004" s="5" t="s">
        <v>659</v>
      </c>
      <c r="B2004" s="5" t="s">
        <v>35</v>
      </c>
      <c r="C2004" s="5"/>
      <c r="D2004" s="5"/>
      <c r="E2004" s="5" t="s">
        <v>162</v>
      </c>
      <c r="F2004" s="8" t="str">
        <f>VLOOKUP(E2004,Mapping!$A$1:$C$71,3,0)</f>
        <v>Event Int Lb Event</v>
      </c>
      <c r="G2004" s="8" t="str">
        <f>VLOOKUP(E2004,Mapping!$A$2:$B$207,2,0)</f>
        <v>Event Int Lb Event</v>
      </c>
      <c r="H2004" s="1" t="s">
        <v>658</v>
      </c>
      <c r="I2004" s="2">
        <v>44332</v>
      </c>
      <c r="J2004" s="126" t="str">
        <f>VLOOKUP(I2004,Mapping!$H$2:$I$215,2,0)</f>
        <v>Post</v>
      </c>
      <c r="K2004" s="127" t="str">
        <f>VLOOKUP(I2004,Mapping!$H$2:$J$215,3,0)</f>
        <v>Post</v>
      </c>
      <c r="L2004" s="1">
        <v>3710.5476398000001</v>
      </c>
      <c r="M2004" s="4" t="e">
        <v>#N/A</v>
      </c>
    </row>
    <row r="2005" spans="1:13" x14ac:dyDescent="0.35">
      <c r="A2005" s="5" t="s">
        <v>659</v>
      </c>
      <c r="B2005" s="5" t="s">
        <v>35</v>
      </c>
      <c r="C2005" s="5"/>
      <c r="D2005" s="5"/>
      <c r="E2005" s="5" t="s">
        <v>162</v>
      </c>
      <c r="F2005" s="8" t="str">
        <f>VLOOKUP(E2005,Mapping!$A$1:$C$71,3,0)</f>
        <v>Event Int Lb Event</v>
      </c>
      <c r="G2005" s="8" t="str">
        <f>VLOOKUP(E2005,Mapping!$A$2:$B$207,2,0)</f>
        <v>Event Int Lb Event</v>
      </c>
      <c r="H2005" s="1" t="s">
        <v>658</v>
      </c>
      <c r="I2005" s="2">
        <v>44333</v>
      </c>
      <c r="J2005" s="126" t="str">
        <f>VLOOKUP(I2005,Mapping!$H$2:$I$215,2,0)</f>
        <v>Post</v>
      </c>
      <c r="K2005" s="127" t="str">
        <f>VLOOKUP(I2005,Mapping!$H$2:$J$215,3,0)</f>
        <v>Post</v>
      </c>
      <c r="L2005" s="1">
        <v>0</v>
      </c>
      <c r="M2005" s="4" t="e">
        <v>#N/A</v>
      </c>
    </row>
    <row r="2006" spans="1:13" x14ac:dyDescent="0.35">
      <c r="A2006" s="5" t="s">
        <v>659</v>
      </c>
      <c r="B2006" s="5" t="s">
        <v>35</v>
      </c>
      <c r="C2006" s="5"/>
      <c r="D2006" s="5"/>
      <c r="E2006" s="5" t="s">
        <v>162</v>
      </c>
      <c r="F2006" s="8" t="str">
        <f>VLOOKUP(E2006,Mapping!$A$1:$C$71,3,0)</f>
        <v>Event Int Lb Event</v>
      </c>
      <c r="G2006" s="8" t="str">
        <f>VLOOKUP(E2006,Mapping!$A$2:$B$207,2,0)</f>
        <v>Event Int Lb Event</v>
      </c>
      <c r="H2006" s="1" t="s">
        <v>658</v>
      </c>
      <c r="I2006" s="2">
        <v>44334</v>
      </c>
      <c r="J2006" s="126" t="str">
        <f>VLOOKUP(I2006,Mapping!$H$2:$I$215,2,0)</f>
        <v>Post</v>
      </c>
      <c r="K2006" s="127" t="str">
        <f>VLOOKUP(I2006,Mapping!$H$2:$J$215,3,0)</f>
        <v>Post</v>
      </c>
      <c r="L2006" s="1">
        <v>0</v>
      </c>
      <c r="M2006" s="4" t="e">
        <v>#N/A</v>
      </c>
    </row>
    <row r="2007" spans="1:13" x14ac:dyDescent="0.35">
      <c r="A2007" s="5" t="s">
        <v>659</v>
      </c>
      <c r="B2007" s="5" t="s">
        <v>35</v>
      </c>
      <c r="C2007" s="5"/>
      <c r="D2007" s="5"/>
      <c r="E2007" s="5" t="s">
        <v>162</v>
      </c>
      <c r="F2007" s="8" t="str">
        <f>VLOOKUP(E2007,Mapping!$A$1:$C$71,3,0)</f>
        <v>Event Int Lb Event</v>
      </c>
      <c r="G2007" s="8" t="str">
        <f>VLOOKUP(E2007,Mapping!$A$2:$B$207,2,0)</f>
        <v>Event Int Lb Event</v>
      </c>
      <c r="H2007" s="1" t="s">
        <v>658</v>
      </c>
      <c r="I2007" s="2">
        <v>44335</v>
      </c>
      <c r="J2007" s="126" t="str">
        <f>VLOOKUP(I2007,Mapping!$H$2:$I$215,2,0)</f>
        <v>Post</v>
      </c>
      <c r="K2007" s="127" t="str">
        <f>VLOOKUP(I2007,Mapping!$H$2:$J$215,3,0)</f>
        <v>Post</v>
      </c>
      <c r="L2007" s="1">
        <v>0</v>
      </c>
      <c r="M2007" s="4" t="e">
        <v>#N/A</v>
      </c>
    </row>
    <row r="2008" spans="1:13" x14ac:dyDescent="0.35">
      <c r="A2008" s="5" t="s">
        <v>659</v>
      </c>
      <c r="B2008" s="5" t="s">
        <v>35</v>
      </c>
      <c r="C2008" s="5"/>
      <c r="D2008" s="5"/>
      <c r="E2008" s="5" t="s">
        <v>162</v>
      </c>
      <c r="F2008" s="8" t="str">
        <f>VLOOKUP(E2008,Mapping!$A$1:$C$71,3,0)</f>
        <v>Event Int Lb Event</v>
      </c>
      <c r="G2008" s="8" t="str">
        <f>VLOOKUP(E2008,Mapping!$A$2:$B$207,2,0)</f>
        <v>Event Int Lb Event</v>
      </c>
      <c r="H2008" s="1" t="s">
        <v>658</v>
      </c>
      <c r="I2008" s="2">
        <v>44336</v>
      </c>
      <c r="J2008" s="126" t="str">
        <f>VLOOKUP(I2008,Mapping!$H$2:$I$215,2,0)</f>
        <v>Post</v>
      </c>
      <c r="K2008" s="127" t="str">
        <f>VLOOKUP(I2008,Mapping!$H$2:$J$215,3,0)</f>
        <v>Post</v>
      </c>
      <c r="L2008" s="1">
        <v>3710.5476398000001</v>
      </c>
      <c r="M2008" s="4" t="e">
        <v>#N/A</v>
      </c>
    </row>
    <row r="2009" spans="1:13" x14ac:dyDescent="0.35">
      <c r="A2009" s="5" t="s">
        <v>659</v>
      </c>
      <c r="B2009" s="5" t="s">
        <v>35</v>
      </c>
      <c r="C2009" s="5"/>
      <c r="D2009" s="5"/>
      <c r="E2009" s="5" t="s">
        <v>162</v>
      </c>
      <c r="F2009" s="8" t="str">
        <f>VLOOKUP(E2009,Mapping!$A$1:$C$71,3,0)</f>
        <v>Event Int Lb Event</v>
      </c>
      <c r="G2009" s="8" t="str">
        <f>VLOOKUP(E2009,Mapping!$A$2:$B$207,2,0)</f>
        <v>Event Int Lb Event</v>
      </c>
      <c r="H2009" s="1" t="s">
        <v>658</v>
      </c>
      <c r="I2009" s="2">
        <v>44337</v>
      </c>
      <c r="J2009" s="126" t="str">
        <f>VLOOKUP(I2009,Mapping!$H$2:$I$215,2,0)</f>
        <v>Post</v>
      </c>
      <c r="K2009" s="127" t="str">
        <f>VLOOKUP(I2009,Mapping!$H$2:$J$215,3,0)</f>
        <v>Post</v>
      </c>
      <c r="L2009" s="1">
        <v>0</v>
      </c>
      <c r="M2009" s="4" t="e">
        <v>#N/A</v>
      </c>
    </row>
    <row r="2010" spans="1:13" x14ac:dyDescent="0.35">
      <c r="A2010" s="5" t="s">
        <v>659</v>
      </c>
      <c r="B2010" s="5" t="s">
        <v>35</v>
      </c>
      <c r="C2010" s="5"/>
      <c r="D2010" s="5"/>
      <c r="E2010" s="5" t="s">
        <v>162</v>
      </c>
      <c r="F2010" s="8" t="str">
        <f>VLOOKUP(E2010,Mapping!$A$1:$C$71,3,0)</f>
        <v>Event Int Lb Event</v>
      </c>
      <c r="G2010" s="8" t="str">
        <f>VLOOKUP(E2010,Mapping!$A$2:$B$207,2,0)</f>
        <v>Event Int Lb Event</v>
      </c>
      <c r="H2010" s="1" t="s">
        <v>658</v>
      </c>
      <c r="I2010" s="2">
        <v>44338</v>
      </c>
      <c r="J2010" s="126" t="str">
        <f>VLOOKUP(I2010,Mapping!$H$2:$I$215,2,0)</f>
        <v>Post</v>
      </c>
      <c r="K2010" s="127" t="str">
        <f>VLOOKUP(I2010,Mapping!$H$2:$J$215,3,0)</f>
        <v>Post</v>
      </c>
      <c r="L2010" s="1">
        <v>0</v>
      </c>
      <c r="M2010" s="4" t="e">
        <v>#N/A</v>
      </c>
    </row>
    <row r="2011" spans="1:13" x14ac:dyDescent="0.35">
      <c r="A2011" s="5" t="s">
        <v>659</v>
      </c>
      <c r="B2011" s="5" t="s">
        <v>35</v>
      </c>
      <c r="C2011" s="5"/>
      <c r="D2011" s="5"/>
      <c r="E2011" s="5" t="s">
        <v>162</v>
      </c>
      <c r="F2011" s="8" t="str">
        <f>VLOOKUP(E2011,Mapping!$A$1:$C$71,3,0)</f>
        <v>Event Int Lb Event</v>
      </c>
      <c r="G2011" s="8" t="str">
        <f>VLOOKUP(E2011,Mapping!$A$2:$B$207,2,0)</f>
        <v>Event Int Lb Event</v>
      </c>
      <c r="H2011" s="1" t="s">
        <v>658</v>
      </c>
      <c r="I2011" s="2">
        <v>44339</v>
      </c>
      <c r="J2011" s="126" t="str">
        <f>VLOOKUP(I2011,Mapping!$H$2:$I$215,2,0)</f>
        <v>Post</v>
      </c>
      <c r="K2011" s="127" t="str">
        <f>VLOOKUP(I2011,Mapping!$H$2:$J$215,3,0)</f>
        <v>Post</v>
      </c>
      <c r="L2011" s="1">
        <v>3710.5476398000001</v>
      </c>
      <c r="M2011" s="4" t="e">
        <v>#N/A</v>
      </c>
    </row>
    <row r="2012" spans="1:13" x14ac:dyDescent="0.35">
      <c r="A2012" s="5" t="s">
        <v>659</v>
      </c>
      <c r="B2012" s="5" t="s">
        <v>35</v>
      </c>
      <c r="C2012" s="5"/>
      <c r="D2012" s="5"/>
      <c r="E2012" s="5" t="s">
        <v>162</v>
      </c>
      <c r="F2012" s="8" t="str">
        <f>VLOOKUP(E2012,Mapping!$A$1:$C$71,3,0)</f>
        <v>Event Int Lb Event</v>
      </c>
      <c r="G2012" s="8" t="str">
        <f>VLOOKUP(E2012,Mapping!$A$2:$B$207,2,0)</f>
        <v>Event Int Lb Event</v>
      </c>
      <c r="H2012" s="1" t="s">
        <v>658</v>
      </c>
      <c r="I2012" s="2">
        <v>44340</v>
      </c>
      <c r="J2012" s="126" t="str">
        <f>VLOOKUP(I2012,Mapping!$H$2:$I$215,2,0)</f>
        <v>Post</v>
      </c>
      <c r="K2012" s="127" t="str">
        <f>VLOOKUP(I2012,Mapping!$H$2:$J$215,3,0)</f>
        <v>Post</v>
      </c>
      <c r="L2012" s="1">
        <v>0</v>
      </c>
      <c r="M2012" s="4" t="e">
        <v>#N/A</v>
      </c>
    </row>
    <row r="2013" spans="1:13" x14ac:dyDescent="0.35">
      <c r="A2013" s="5" t="s">
        <v>659</v>
      </c>
      <c r="B2013" s="5" t="s">
        <v>35</v>
      </c>
      <c r="C2013" s="5"/>
      <c r="D2013" s="5"/>
      <c r="E2013" s="5" t="s">
        <v>162</v>
      </c>
      <c r="F2013" s="8" t="str">
        <f>VLOOKUP(E2013,Mapping!$A$1:$C$71,3,0)</f>
        <v>Event Int Lb Event</v>
      </c>
      <c r="G2013" s="8" t="str">
        <f>VLOOKUP(E2013,Mapping!$A$2:$B$207,2,0)</f>
        <v>Event Int Lb Event</v>
      </c>
      <c r="H2013" s="1" t="s">
        <v>658</v>
      </c>
      <c r="I2013" s="2">
        <v>44341</v>
      </c>
      <c r="J2013" s="126" t="str">
        <f>VLOOKUP(I2013,Mapping!$H$2:$I$215,2,0)</f>
        <v>Post</v>
      </c>
      <c r="K2013" s="127" t="str">
        <f>VLOOKUP(I2013,Mapping!$H$2:$J$215,3,0)</f>
        <v>Post</v>
      </c>
      <c r="L2013" s="1">
        <v>0</v>
      </c>
      <c r="M2013" s="4" t="e">
        <v>#N/A</v>
      </c>
    </row>
    <row r="2014" spans="1:13" x14ac:dyDescent="0.35">
      <c r="A2014" s="5" t="s">
        <v>659</v>
      </c>
      <c r="B2014" s="5" t="s">
        <v>35</v>
      </c>
      <c r="C2014" s="5"/>
      <c r="D2014" s="5"/>
      <c r="E2014" s="5" t="s">
        <v>162</v>
      </c>
      <c r="F2014" s="8" t="str">
        <f>VLOOKUP(E2014,Mapping!$A$1:$C$71,3,0)</f>
        <v>Event Int Lb Event</v>
      </c>
      <c r="G2014" s="8" t="str">
        <f>VLOOKUP(E2014,Mapping!$A$2:$B$207,2,0)</f>
        <v>Event Int Lb Event</v>
      </c>
      <c r="H2014" s="1" t="s">
        <v>658</v>
      </c>
      <c r="I2014" s="2">
        <v>44342</v>
      </c>
      <c r="J2014" s="126" t="str">
        <f>VLOOKUP(I2014,Mapping!$H$2:$I$215,2,0)</f>
        <v>Post</v>
      </c>
      <c r="K2014" s="127" t="str">
        <f>VLOOKUP(I2014,Mapping!$H$2:$J$215,3,0)</f>
        <v>Post</v>
      </c>
      <c r="L2014" s="1">
        <v>0</v>
      </c>
      <c r="M2014" s="4" t="e">
        <v>#N/A</v>
      </c>
    </row>
    <row r="2015" spans="1:13" x14ac:dyDescent="0.35">
      <c r="A2015" s="5" t="s">
        <v>659</v>
      </c>
      <c r="B2015" s="5" t="s">
        <v>35</v>
      </c>
      <c r="C2015" s="5"/>
      <c r="D2015" s="5"/>
      <c r="E2015" s="5" t="s">
        <v>162</v>
      </c>
      <c r="F2015" s="8" t="str">
        <f>VLOOKUP(E2015,Mapping!$A$1:$C$71,3,0)</f>
        <v>Event Int Lb Event</v>
      </c>
      <c r="G2015" s="8" t="str">
        <f>VLOOKUP(E2015,Mapping!$A$2:$B$207,2,0)</f>
        <v>Event Int Lb Event</v>
      </c>
      <c r="H2015" s="1" t="s">
        <v>658</v>
      </c>
      <c r="I2015" s="2">
        <v>44343</v>
      </c>
      <c r="J2015" s="126" t="str">
        <f>VLOOKUP(I2015,Mapping!$H$2:$I$215,2,0)</f>
        <v>Post</v>
      </c>
      <c r="K2015" s="127" t="str">
        <f>VLOOKUP(I2015,Mapping!$H$2:$J$215,3,0)</f>
        <v>Post</v>
      </c>
      <c r="L2015" s="1">
        <v>3710.5476398000001</v>
      </c>
      <c r="M2015" s="4" t="e">
        <v>#N/A</v>
      </c>
    </row>
    <row r="2016" spans="1:13" x14ac:dyDescent="0.35">
      <c r="A2016" s="5" t="s">
        <v>659</v>
      </c>
      <c r="B2016" s="5" t="s">
        <v>35</v>
      </c>
      <c r="C2016" s="5"/>
      <c r="D2016" s="5"/>
      <c r="E2016" s="5" t="s">
        <v>162</v>
      </c>
      <c r="F2016" s="8" t="str">
        <f>VLOOKUP(E2016,Mapping!$A$1:$C$71,3,0)</f>
        <v>Event Int Lb Event</v>
      </c>
      <c r="G2016" s="8" t="str">
        <f>VLOOKUP(E2016,Mapping!$A$2:$B$207,2,0)</f>
        <v>Event Int Lb Event</v>
      </c>
      <c r="H2016" s="1" t="s">
        <v>658</v>
      </c>
      <c r="I2016" s="2">
        <v>44344</v>
      </c>
      <c r="J2016" s="126" t="str">
        <f>VLOOKUP(I2016,Mapping!$H$2:$I$215,2,0)</f>
        <v>Post</v>
      </c>
      <c r="K2016" s="127" t="str">
        <f>VLOOKUP(I2016,Mapping!$H$2:$J$215,3,0)</f>
        <v>Post</v>
      </c>
      <c r="L2016" s="1">
        <v>0</v>
      </c>
      <c r="M2016" s="4" t="e">
        <v>#N/A</v>
      </c>
    </row>
    <row r="2017" spans="1:13" x14ac:dyDescent="0.35">
      <c r="A2017" s="5" t="s">
        <v>659</v>
      </c>
      <c r="B2017" s="5" t="s">
        <v>35</v>
      </c>
      <c r="C2017" s="5"/>
      <c r="D2017" s="5"/>
      <c r="E2017" s="5" t="s">
        <v>162</v>
      </c>
      <c r="F2017" s="8" t="str">
        <f>VLOOKUP(E2017,Mapping!$A$1:$C$71,3,0)</f>
        <v>Event Int Lb Event</v>
      </c>
      <c r="G2017" s="8" t="str">
        <f>VLOOKUP(E2017,Mapping!$A$2:$B$207,2,0)</f>
        <v>Event Int Lb Event</v>
      </c>
      <c r="H2017" s="1" t="s">
        <v>658</v>
      </c>
      <c r="I2017" s="2">
        <v>44345</v>
      </c>
      <c r="J2017" s="126" t="str">
        <f>VLOOKUP(I2017,Mapping!$H$2:$I$215,2,0)</f>
        <v>Post</v>
      </c>
      <c r="K2017" s="127" t="str">
        <f>VLOOKUP(I2017,Mapping!$H$2:$J$215,3,0)</f>
        <v>Post</v>
      </c>
      <c r="L2017" s="1">
        <v>0</v>
      </c>
      <c r="M2017" s="4" t="e">
        <v>#N/A</v>
      </c>
    </row>
    <row r="2018" spans="1:13" x14ac:dyDescent="0.35">
      <c r="A2018" s="5" t="s">
        <v>659</v>
      </c>
      <c r="B2018" s="5" t="s">
        <v>35</v>
      </c>
      <c r="C2018" s="5"/>
      <c r="D2018" s="5"/>
      <c r="E2018" s="5" t="s">
        <v>162</v>
      </c>
      <c r="F2018" s="8" t="str">
        <f>VLOOKUP(E2018,Mapping!$A$1:$C$71,3,0)</f>
        <v>Event Int Lb Event</v>
      </c>
      <c r="G2018" s="8" t="str">
        <f>VLOOKUP(E2018,Mapping!$A$2:$B$207,2,0)</f>
        <v>Event Int Lb Event</v>
      </c>
      <c r="H2018" s="1" t="s">
        <v>658</v>
      </c>
      <c r="I2018" s="2">
        <v>44346</v>
      </c>
      <c r="J2018" s="126" t="str">
        <f>VLOOKUP(I2018,Mapping!$H$2:$I$215,2,0)</f>
        <v>Post</v>
      </c>
      <c r="K2018" s="127" t="str">
        <f>VLOOKUP(I2018,Mapping!$H$2:$J$215,3,0)</f>
        <v>Post</v>
      </c>
      <c r="L2018" s="1">
        <v>3710.5476398000001</v>
      </c>
      <c r="M2018" s="4" t="e">
        <v>#N/A</v>
      </c>
    </row>
    <row r="2019" spans="1:13" x14ac:dyDescent="0.35">
      <c r="A2019" s="5" t="s">
        <v>659</v>
      </c>
      <c r="B2019" s="5" t="s">
        <v>35</v>
      </c>
      <c r="C2019" s="5"/>
      <c r="D2019" s="5"/>
      <c r="E2019" s="5" t="s">
        <v>162</v>
      </c>
      <c r="F2019" s="8" t="str">
        <f>VLOOKUP(E2019,Mapping!$A$1:$C$71,3,0)</f>
        <v>Event Int Lb Event</v>
      </c>
      <c r="G2019" s="8" t="str">
        <f>VLOOKUP(E2019,Mapping!$A$2:$B$207,2,0)</f>
        <v>Event Int Lb Event</v>
      </c>
      <c r="H2019" s="1" t="s">
        <v>658</v>
      </c>
      <c r="I2019" s="2">
        <v>44347</v>
      </c>
      <c r="J2019" s="126" t="str">
        <f>VLOOKUP(I2019,Mapping!$H$2:$I$215,2,0)</f>
        <v>Post</v>
      </c>
      <c r="K2019" s="127" t="str">
        <f>VLOOKUP(I2019,Mapping!$H$2:$J$215,3,0)</f>
        <v>Post</v>
      </c>
      <c r="L2019" s="1">
        <v>0</v>
      </c>
      <c r="M2019" s="4" t="e">
        <v>#N/A</v>
      </c>
    </row>
    <row r="2020" spans="1:13" x14ac:dyDescent="0.35">
      <c r="A2020" s="5" t="s">
        <v>659</v>
      </c>
      <c r="B2020" s="5" t="s">
        <v>35</v>
      </c>
      <c r="C2020" s="5"/>
      <c r="D2020" s="5"/>
      <c r="E2020" s="5" t="s">
        <v>162</v>
      </c>
      <c r="F2020" s="8" t="str">
        <f>VLOOKUP(E2020,Mapping!$A$1:$C$71,3,0)</f>
        <v>Event Int Lb Event</v>
      </c>
      <c r="G2020" s="8" t="str">
        <f>VLOOKUP(E2020,Mapping!$A$2:$B$207,2,0)</f>
        <v>Event Int Lb Event</v>
      </c>
      <c r="H2020" s="1" t="s">
        <v>658</v>
      </c>
      <c r="I2020" s="2">
        <v>44348</v>
      </c>
      <c r="J2020" s="126" t="str">
        <f>VLOOKUP(I2020,Mapping!$H$2:$I$215,2,0)</f>
        <v>Post</v>
      </c>
      <c r="K2020" s="127" t="str">
        <f>VLOOKUP(I2020,Mapping!$H$2:$J$215,3,0)</f>
        <v>Post</v>
      </c>
      <c r="L2020" s="1">
        <v>0</v>
      </c>
      <c r="M2020" s="4" t="e">
        <v>#N/A</v>
      </c>
    </row>
    <row r="2021" spans="1:13" x14ac:dyDescent="0.35">
      <c r="A2021" s="5" t="s">
        <v>659</v>
      </c>
      <c r="B2021" s="5" t="s">
        <v>35</v>
      </c>
      <c r="C2021" s="5"/>
      <c r="D2021" s="5"/>
      <c r="E2021" s="5" t="s">
        <v>162</v>
      </c>
      <c r="F2021" s="8" t="str">
        <f>VLOOKUP(E2021,Mapping!$A$1:$C$71,3,0)</f>
        <v>Event Int Lb Event</v>
      </c>
      <c r="G2021" s="8" t="str">
        <f>VLOOKUP(E2021,Mapping!$A$2:$B$207,2,0)</f>
        <v>Event Int Lb Event</v>
      </c>
      <c r="H2021" s="1" t="s">
        <v>658</v>
      </c>
      <c r="I2021" s="2">
        <v>44349</v>
      </c>
      <c r="J2021" s="126" t="str">
        <f>VLOOKUP(I2021,Mapping!$H$2:$I$215,2,0)</f>
        <v>Post</v>
      </c>
      <c r="K2021" s="127" t="str">
        <f>VLOOKUP(I2021,Mapping!$H$2:$J$215,3,0)</f>
        <v>Post</v>
      </c>
      <c r="L2021" s="1">
        <v>0</v>
      </c>
      <c r="M2021" s="4" t="e">
        <v>#N/A</v>
      </c>
    </row>
    <row r="2022" spans="1:13" x14ac:dyDescent="0.35">
      <c r="A2022" s="5" t="s">
        <v>659</v>
      </c>
      <c r="B2022" s="5" t="s">
        <v>35</v>
      </c>
      <c r="C2022" s="5"/>
      <c r="D2022" s="5"/>
      <c r="E2022" s="5" t="s">
        <v>162</v>
      </c>
      <c r="F2022" s="8" t="str">
        <f>VLOOKUP(E2022,Mapping!$A$1:$C$71,3,0)</f>
        <v>Event Int Lb Event</v>
      </c>
      <c r="G2022" s="8" t="str">
        <f>VLOOKUP(E2022,Mapping!$A$2:$B$207,2,0)</f>
        <v>Event Int Lb Event</v>
      </c>
      <c r="H2022" s="1" t="s">
        <v>658</v>
      </c>
      <c r="I2022" s="2">
        <v>44350</v>
      </c>
      <c r="J2022" s="126" t="str">
        <f>VLOOKUP(I2022,Mapping!$H$2:$I$215,2,0)</f>
        <v>Post</v>
      </c>
      <c r="K2022" s="127" t="str">
        <f>VLOOKUP(I2022,Mapping!$H$2:$J$215,3,0)</f>
        <v>Post</v>
      </c>
      <c r="L2022" s="1">
        <v>3710.5476398000001</v>
      </c>
      <c r="M2022" s="4" t="e">
        <v>#N/A</v>
      </c>
    </row>
    <row r="2023" spans="1:13" x14ac:dyDescent="0.35">
      <c r="A2023" s="5" t="s">
        <v>659</v>
      </c>
      <c r="B2023" s="5" t="s">
        <v>35</v>
      </c>
      <c r="C2023" s="5"/>
      <c r="D2023" s="5"/>
      <c r="E2023" s="5" t="s">
        <v>162</v>
      </c>
      <c r="F2023" s="8" t="str">
        <f>VLOOKUP(E2023,Mapping!$A$1:$C$71,3,0)</f>
        <v>Event Int Lb Event</v>
      </c>
      <c r="G2023" s="8" t="str">
        <f>VLOOKUP(E2023,Mapping!$A$2:$B$207,2,0)</f>
        <v>Event Int Lb Event</v>
      </c>
      <c r="H2023" s="1" t="s">
        <v>658</v>
      </c>
      <c r="I2023" s="2">
        <v>44351</v>
      </c>
      <c r="J2023" s="126" t="str">
        <f>VLOOKUP(I2023,Mapping!$H$2:$I$215,2,0)</f>
        <v>Post</v>
      </c>
      <c r="K2023" s="127" t="str">
        <f>VLOOKUP(I2023,Mapping!$H$2:$J$215,3,0)</f>
        <v>Post</v>
      </c>
      <c r="L2023" s="1">
        <v>0</v>
      </c>
      <c r="M2023" s="4" t="e">
        <v>#N/A</v>
      </c>
    </row>
    <row r="2024" spans="1:13" x14ac:dyDescent="0.35">
      <c r="A2024" s="5" t="s">
        <v>659</v>
      </c>
      <c r="B2024" s="5" t="s">
        <v>35</v>
      </c>
      <c r="C2024" s="5"/>
      <c r="D2024" s="5"/>
      <c r="E2024" s="5" t="s">
        <v>162</v>
      </c>
      <c r="F2024" s="8" t="str">
        <f>VLOOKUP(E2024,Mapping!$A$1:$C$71,3,0)</f>
        <v>Event Int Lb Event</v>
      </c>
      <c r="G2024" s="8" t="str">
        <f>VLOOKUP(E2024,Mapping!$A$2:$B$207,2,0)</f>
        <v>Event Int Lb Event</v>
      </c>
      <c r="H2024" s="1" t="s">
        <v>658</v>
      </c>
      <c r="I2024" s="2">
        <v>44352</v>
      </c>
      <c r="J2024" s="126" t="str">
        <f>VLOOKUP(I2024,Mapping!$H$2:$I$215,2,0)</f>
        <v>Post</v>
      </c>
      <c r="K2024" s="127" t="str">
        <f>VLOOKUP(I2024,Mapping!$H$2:$J$215,3,0)</f>
        <v>Post</v>
      </c>
      <c r="L2024" s="1">
        <v>0</v>
      </c>
      <c r="M2024" s="4" t="e">
        <v>#N/A</v>
      </c>
    </row>
    <row r="2025" spans="1:13" x14ac:dyDescent="0.35">
      <c r="A2025" s="5" t="s">
        <v>659</v>
      </c>
      <c r="B2025" s="5" t="s">
        <v>35</v>
      </c>
      <c r="C2025" s="5"/>
      <c r="D2025" s="5"/>
      <c r="E2025" s="5" t="s">
        <v>162</v>
      </c>
      <c r="F2025" s="8" t="str">
        <f>VLOOKUP(E2025,Mapping!$A$1:$C$71,3,0)</f>
        <v>Event Int Lb Event</v>
      </c>
      <c r="G2025" s="8" t="str">
        <f>VLOOKUP(E2025,Mapping!$A$2:$B$207,2,0)</f>
        <v>Event Int Lb Event</v>
      </c>
      <c r="H2025" s="1" t="s">
        <v>658</v>
      </c>
      <c r="I2025" s="2">
        <v>44353</v>
      </c>
      <c r="J2025" s="126" t="str">
        <f>VLOOKUP(I2025,Mapping!$H$2:$I$215,2,0)</f>
        <v>Post</v>
      </c>
      <c r="K2025" s="127" t="str">
        <f>VLOOKUP(I2025,Mapping!$H$2:$J$215,3,0)</f>
        <v>Post</v>
      </c>
      <c r="L2025" s="1">
        <v>3710.5476398000001</v>
      </c>
      <c r="M2025" s="4" t="e">
        <v>#N/A</v>
      </c>
    </row>
    <row r="2026" spans="1:13" x14ac:dyDescent="0.35">
      <c r="A2026" s="5" t="s">
        <v>659</v>
      </c>
      <c r="B2026" s="5" t="s">
        <v>35</v>
      </c>
      <c r="C2026" s="5"/>
      <c r="D2026" s="5"/>
      <c r="E2026" s="5" t="s">
        <v>162</v>
      </c>
      <c r="F2026" s="8" t="str">
        <f>VLOOKUP(E2026,Mapping!$A$1:$C$71,3,0)</f>
        <v>Event Int Lb Event</v>
      </c>
      <c r="G2026" s="8" t="str">
        <f>VLOOKUP(E2026,Mapping!$A$2:$B$207,2,0)</f>
        <v>Event Int Lb Event</v>
      </c>
      <c r="H2026" s="1" t="s">
        <v>658</v>
      </c>
      <c r="I2026" s="2">
        <v>44354</v>
      </c>
      <c r="J2026" s="126" t="str">
        <f>VLOOKUP(I2026,Mapping!$H$2:$I$215,2,0)</f>
        <v>Post</v>
      </c>
      <c r="K2026" s="127" t="str">
        <f>VLOOKUP(I2026,Mapping!$H$2:$J$215,3,0)</f>
        <v>Post</v>
      </c>
      <c r="L2026" s="1">
        <v>0</v>
      </c>
      <c r="M2026" s="4" t="e">
        <v>#N/A</v>
      </c>
    </row>
    <row r="2027" spans="1:13" x14ac:dyDescent="0.35">
      <c r="A2027" s="5" t="s">
        <v>659</v>
      </c>
      <c r="B2027" s="5" t="s">
        <v>35</v>
      </c>
      <c r="C2027" s="5"/>
      <c r="D2027" s="5"/>
      <c r="E2027" s="5" t="s">
        <v>162</v>
      </c>
      <c r="F2027" s="8" t="str">
        <f>VLOOKUP(E2027,Mapping!$A$1:$C$71,3,0)</f>
        <v>Event Int Lb Event</v>
      </c>
      <c r="G2027" s="8" t="str">
        <f>VLOOKUP(E2027,Mapping!$A$2:$B$207,2,0)</f>
        <v>Event Int Lb Event</v>
      </c>
      <c r="H2027" s="1" t="s">
        <v>658</v>
      </c>
      <c r="I2027" s="2">
        <v>44355</v>
      </c>
      <c r="J2027" s="126" t="str">
        <f>VLOOKUP(I2027,Mapping!$H$2:$I$215,2,0)</f>
        <v>Post</v>
      </c>
      <c r="K2027" s="127" t="str">
        <f>VLOOKUP(I2027,Mapping!$H$2:$J$215,3,0)</f>
        <v>Post</v>
      </c>
      <c r="L2027" s="1">
        <v>0</v>
      </c>
      <c r="M2027" s="4" t="e">
        <v>#N/A</v>
      </c>
    </row>
    <row r="2028" spans="1:13" x14ac:dyDescent="0.35">
      <c r="A2028" s="5" t="s">
        <v>659</v>
      </c>
      <c r="B2028" s="5" t="s">
        <v>35</v>
      </c>
      <c r="C2028" s="5"/>
      <c r="D2028" s="5"/>
      <c r="E2028" s="5" t="s">
        <v>162</v>
      </c>
      <c r="F2028" s="8" t="str">
        <f>VLOOKUP(E2028,Mapping!$A$1:$C$71,3,0)</f>
        <v>Event Int Lb Event</v>
      </c>
      <c r="G2028" s="8" t="str">
        <f>VLOOKUP(E2028,Mapping!$A$2:$B$207,2,0)</f>
        <v>Event Int Lb Event</v>
      </c>
      <c r="H2028" s="1" t="s">
        <v>658</v>
      </c>
      <c r="I2028" s="2">
        <v>44356</v>
      </c>
      <c r="J2028" s="126" t="str">
        <f>VLOOKUP(I2028,Mapping!$H$2:$I$215,2,0)</f>
        <v>Post</v>
      </c>
      <c r="K2028" s="127" t="str">
        <f>VLOOKUP(I2028,Mapping!$H$2:$J$215,3,0)</f>
        <v>Post</v>
      </c>
      <c r="L2028" s="1">
        <v>0</v>
      </c>
      <c r="M2028" s="4" t="e">
        <v>#N/A</v>
      </c>
    </row>
    <row r="2029" spans="1:13" x14ac:dyDescent="0.35">
      <c r="A2029" s="5" t="s">
        <v>659</v>
      </c>
      <c r="B2029" s="5" t="s">
        <v>35</v>
      </c>
      <c r="C2029" s="5"/>
      <c r="D2029" s="5"/>
      <c r="E2029" s="5" t="s">
        <v>162</v>
      </c>
      <c r="F2029" s="8" t="str">
        <f>VLOOKUP(E2029,Mapping!$A$1:$C$71,3,0)</f>
        <v>Event Int Lb Event</v>
      </c>
      <c r="G2029" s="8" t="str">
        <f>VLOOKUP(E2029,Mapping!$A$2:$B$207,2,0)</f>
        <v>Event Int Lb Event</v>
      </c>
      <c r="H2029" s="1" t="s">
        <v>658</v>
      </c>
      <c r="I2029" s="2">
        <v>44357</v>
      </c>
      <c r="J2029" s="126" t="str">
        <f>VLOOKUP(I2029,Mapping!$H$2:$I$215,2,0)</f>
        <v>Post</v>
      </c>
      <c r="K2029" s="127" t="str">
        <f>VLOOKUP(I2029,Mapping!$H$2:$J$215,3,0)</f>
        <v>Post</v>
      </c>
      <c r="L2029" s="1">
        <v>3710.5476398000001</v>
      </c>
      <c r="M2029" s="4" t="e">
        <v>#N/A</v>
      </c>
    </row>
    <row r="2030" spans="1:13" x14ac:dyDescent="0.35">
      <c r="A2030" s="5" t="s">
        <v>659</v>
      </c>
      <c r="B2030" s="5" t="s">
        <v>35</v>
      </c>
      <c r="C2030" s="5"/>
      <c r="D2030" s="5"/>
      <c r="E2030" s="5" t="s">
        <v>162</v>
      </c>
      <c r="F2030" s="8" t="str">
        <f>VLOOKUP(E2030,Mapping!$A$1:$C$71,3,0)</f>
        <v>Event Int Lb Event</v>
      </c>
      <c r="G2030" s="8" t="str">
        <f>VLOOKUP(E2030,Mapping!$A$2:$B$207,2,0)</f>
        <v>Event Int Lb Event</v>
      </c>
      <c r="H2030" s="1" t="s">
        <v>658</v>
      </c>
      <c r="I2030" s="2">
        <v>44358</v>
      </c>
      <c r="J2030" s="126" t="str">
        <f>VLOOKUP(I2030,Mapping!$H$2:$I$215,2,0)</f>
        <v>Post</v>
      </c>
      <c r="K2030" s="127" t="str">
        <f>VLOOKUP(I2030,Mapping!$H$2:$J$215,3,0)</f>
        <v>Post</v>
      </c>
      <c r="L2030" s="1">
        <v>0</v>
      </c>
      <c r="M2030" s="4" t="e">
        <v>#N/A</v>
      </c>
    </row>
    <row r="2031" spans="1:13" x14ac:dyDescent="0.35">
      <c r="A2031" s="5" t="s">
        <v>659</v>
      </c>
      <c r="B2031" s="5" t="s">
        <v>35</v>
      </c>
      <c r="C2031" s="5"/>
      <c r="D2031" s="5"/>
      <c r="E2031" s="5" t="s">
        <v>162</v>
      </c>
      <c r="F2031" s="8" t="str">
        <f>VLOOKUP(E2031,Mapping!$A$1:$C$71,3,0)</f>
        <v>Event Int Lb Event</v>
      </c>
      <c r="G2031" s="8" t="str">
        <f>VLOOKUP(E2031,Mapping!$A$2:$B$207,2,0)</f>
        <v>Event Int Lb Event</v>
      </c>
      <c r="H2031" s="1" t="s">
        <v>658</v>
      </c>
      <c r="I2031" s="2">
        <v>44359</v>
      </c>
      <c r="J2031" s="126" t="str">
        <f>VLOOKUP(I2031,Mapping!$H$2:$I$215,2,0)</f>
        <v>Post</v>
      </c>
      <c r="K2031" s="127" t="str">
        <f>VLOOKUP(I2031,Mapping!$H$2:$J$215,3,0)</f>
        <v>Post</v>
      </c>
      <c r="L2031" s="1">
        <v>0</v>
      </c>
      <c r="M2031" s="4" t="e">
        <v>#N/A</v>
      </c>
    </row>
    <row r="2032" spans="1:13" x14ac:dyDescent="0.35">
      <c r="A2032" s="5" t="s">
        <v>659</v>
      </c>
      <c r="B2032" s="5" t="s">
        <v>35</v>
      </c>
      <c r="C2032" s="5"/>
      <c r="D2032" s="5"/>
      <c r="E2032" s="5" t="s">
        <v>162</v>
      </c>
      <c r="F2032" s="8" t="str">
        <f>VLOOKUP(E2032,Mapping!$A$1:$C$71,3,0)</f>
        <v>Event Int Lb Event</v>
      </c>
      <c r="G2032" s="8" t="str">
        <f>VLOOKUP(E2032,Mapping!$A$2:$B$207,2,0)</f>
        <v>Event Int Lb Event</v>
      </c>
      <c r="H2032" s="1" t="s">
        <v>658</v>
      </c>
      <c r="I2032" s="2">
        <v>44360</v>
      </c>
      <c r="J2032" s="126" t="str">
        <f>VLOOKUP(I2032,Mapping!$H$2:$I$215,2,0)</f>
        <v>Post</v>
      </c>
      <c r="K2032" s="127" t="str">
        <f>VLOOKUP(I2032,Mapping!$H$2:$J$215,3,0)</f>
        <v>Post</v>
      </c>
      <c r="L2032" s="1">
        <v>3710.5476398000001</v>
      </c>
      <c r="M2032" s="4" t="e">
        <v>#N/A</v>
      </c>
    </row>
    <row r="2033" spans="1:13" x14ac:dyDescent="0.35">
      <c r="A2033" s="5" t="s">
        <v>659</v>
      </c>
      <c r="B2033" s="5" t="s">
        <v>35</v>
      </c>
      <c r="C2033" s="5"/>
      <c r="D2033" s="5"/>
      <c r="E2033" s="5" t="s">
        <v>162</v>
      </c>
      <c r="F2033" s="8" t="str">
        <f>VLOOKUP(E2033,Mapping!$A$1:$C$71,3,0)</f>
        <v>Event Int Lb Event</v>
      </c>
      <c r="G2033" s="8" t="str">
        <f>VLOOKUP(E2033,Mapping!$A$2:$B$207,2,0)</f>
        <v>Event Int Lb Event</v>
      </c>
      <c r="H2033" s="1" t="s">
        <v>658</v>
      </c>
      <c r="I2033" s="2">
        <v>44361</v>
      </c>
      <c r="J2033" s="126" t="str">
        <f>VLOOKUP(I2033,Mapping!$H$2:$I$215,2,0)</f>
        <v>Post</v>
      </c>
      <c r="K2033" s="127" t="str">
        <f>VLOOKUP(I2033,Mapping!$H$2:$J$215,3,0)</f>
        <v>Post</v>
      </c>
      <c r="L2033" s="1">
        <v>0</v>
      </c>
      <c r="M2033" s="4" t="e">
        <v>#N/A</v>
      </c>
    </row>
    <row r="2034" spans="1:13" x14ac:dyDescent="0.35">
      <c r="A2034" s="5" t="s">
        <v>659</v>
      </c>
      <c r="B2034" s="5" t="s">
        <v>35</v>
      </c>
      <c r="C2034" s="5"/>
      <c r="D2034" s="5"/>
      <c r="E2034" s="5" t="s">
        <v>162</v>
      </c>
      <c r="F2034" s="8" t="str">
        <f>VLOOKUP(E2034,Mapping!$A$1:$C$71,3,0)</f>
        <v>Event Int Lb Event</v>
      </c>
      <c r="G2034" s="8" t="str">
        <f>VLOOKUP(E2034,Mapping!$A$2:$B$207,2,0)</f>
        <v>Event Int Lb Event</v>
      </c>
      <c r="H2034" s="1" t="s">
        <v>658</v>
      </c>
      <c r="I2034" s="2">
        <v>44362</v>
      </c>
      <c r="J2034" s="126" t="str">
        <f>VLOOKUP(I2034,Mapping!$H$2:$I$215,2,0)</f>
        <v>Post</v>
      </c>
      <c r="K2034" s="127" t="str">
        <f>VLOOKUP(I2034,Mapping!$H$2:$J$215,3,0)</f>
        <v>Post</v>
      </c>
      <c r="L2034" s="1">
        <v>0</v>
      </c>
      <c r="M2034" s="4" t="e">
        <v>#N/A</v>
      </c>
    </row>
    <row r="2035" spans="1:13" x14ac:dyDescent="0.35">
      <c r="A2035" s="5" t="s">
        <v>659</v>
      </c>
      <c r="B2035" s="5" t="s">
        <v>35</v>
      </c>
      <c r="C2035" s="5"/>
      <c r="D2035" s="5"/>
      <c r="E2035" s="5" t="s">
        <v>162</v>
      </c>
      <c r="F2035" s="8" t="str">
        <f>VLOOKUP(E2035,Mapping!$A$1:$C$71,3,0)</f>
        <v>Event Int Lb Event</v>
      </c>
      <c r="G2035" s="8" t="str">
        <f>VLOOKUP(E2035,Mapping!$A$2:$B$207,2,0)</f>
        <v>Event Int Lb Event</v>
      </c>
      <c r="H2035" s="1" t="s">
        <v>658</v>
      </c>
      <c r="I2035" s="2">
        <v>44363</v>
      </c>
      <c r="J2035" s="126" t="str">
        <f>VLOOKUP(I2035,Mapping!$H$2:$I$215,2,0)</f>
        <v>Post</v>
      </c>
      <c r="K2035" s="127" t="str">
        <f>VLOOKUP(I2035,Mapping!$H$2:$J$215,3,0)</f>
        <v>Post</v>
      </c>
      <c r="L2035" s="1">
        <v>0</v>
      </c>
      <c r="M2035" s="4" t="e">
        <v>#N/A</v>
      </c>
    </row>
    <row r="2036" spans="1:13" x14ac:dyDescent="0.35">
      <c r="A2036" s="5" t="s">
        <v>659</v>
      </c>
      <c r="B2036" s="5" t="s">
        <v>35</v>
      </c>
      <c r="C2036" s="5"/>
      <c r="D2036" s="5"/>
      <c r="E2036" s="5" t="s">
        <v>162</v>
      </c>
      <c r="F2036" s="8" t="str">
        <f>VLOOKUP(E2036,Mapping!$A$1:$C$71,3,0)</f>
        <v>Event Int Lb Event</v>
      </c>
      <c r="G2036" s="8" t="str">
        <f>VLOOKUP(E2036,Mapping!$A$2:$B$207,2,0)</f>
        <v>Event Int Lb Event</v>
      </c>
      <c r="H2036" s="1" t="s">
        <v>658</v>
      </c>
      <c r="I2036" s="2">
        <v>44364</v>
      </c>
      <c r="J2036" s="126" t="str">
        <f>VLOOKUP(I2036,Mapping!$H$2:$I$215,2,0)</f>
        <v>Post</v>
      </c>
      <c r="K2036" s="127" t="str">
        <f>VLOOKUP(I2036,Mapping!$H$2:$J$215,3,0)</f>
        <v>Post</v>
      </c>
      <c r="L2036" s="1">
        <v>3710.5476398000001</v>
      </c>
      <c r="M2036" s="4" t="e">
        <v>#N/A</v>
      </c>
    </row>
    <row r="2037" spans="1:13" x14ac:dyDescent="0.35">
      <c r="A2037" s="5" t="s">
        <v>659</v>
      </c>
      <c r="B2037" s="5" t="s">
        <v>35</v>
      </c>
      <c r="C2037" s="5"/>
      <c r="D2037" s="5"/>
      <c r="E2037" s="5" t="s">
        <v>162</v>
      </c>
      <c r="F2037" s="8" t="str">
        <f>VLOOKUP(E2037,Mapping!$A$1:$C$71,3,0)</f>
        <v>Event Int Lb Event</v>
      </c>
      <c r="G2037" s="8" t="str">
        <f>VLOOKUP(E2037,Mapping!$A$2:$B$207,2,0)</f>
        <v>Event Int Lb Event</v>
      </c>
      <c r="H2037" s="1" t="s">
        <v>658</v>
      </c>
      <c r="I2037" s="2">
        <v>44365</v>
      </c>
      <c r="J2037" s="126" t="str">
        <f>VLOOKUP(I2037,Mapping!$H$2:$I$215,2,0)</f>
        <v>Post</v>
      </c>
      <c r="K2037" s="127" t="str">
        <f>VLOOKUP(I2037,Mapping!$H$2:$J$215,3,0)</f>
        <v>Post</v>
      </c>
      <c r="L2037" s="1">
        <v>0</v>
      </c>
      <c r="M2037" s="4" t="e">
        <v>#N/A</v>
      </c>
    </row>
    <row r="2038" spans="1:13" x14ac:dyDescent="0.35">
      <c r="A2038" s="5" t="s">
        <v>659</v>
      </c>
      <c r="B2038" s="5" t="s">
        <v>35</v>
      </c>
      <c r="C2038" s="5"/>
      <c r="D2038" s="5"/>
      <c r="E2038" s="5" t="s">
        <v>162</v>
      </c>
      <c r="F2038" s="8" t="str">
        <f>VLOOKUP(E2038,Mapping!$A$1:$C$71,3,0)</f>
        <v>Event Int Lb Event</v>
      </c>
      <c r="G2038" s="8" t="str">
        <f>VLOOKUP(E2038,Mapping!$A$2:$B$207,2,0)</f>
        <v>Event Int Lb Event</v>
      </c>
      <c r="H2038" s="1" t="s">
        <v>658</v>
      </c>
      <c r="I2038" s="2">
        <v>44366</v>
      </c>
      <c r="J2038" s="126" t="str">
        <f>VLOOKUP(I2038,Mapping!$H$2:$I$215,2,0)</f>
        <v>Post</v>
      </c>
      <c r="K2038" s="127" t="str">
        <f>VLOOKUP(I2038,Mapping!$H$2:$J$215,3,0)</f>
        <v>Post</v>
      </c>
      <c r="L2038" s="1">
        <v>0</v>
      </c>
      <c r="M2038" s="4" t="e">
        <v>#N/A</v>
      </c>
    </row>
    <row r="2039" spans="1:13" x14ac:dyDescent="0.35">
      <c r="A2039" s="5" t="s">
        <v>659</v>
      </c>
      <c r="B2039" s="5" t="s">
        <v>35</v>
      </c>
      <c r="C2039" s="5"/>
      <c r="D2039" s="5"/>
      <c r="E2039" s="5" t="s">
        <v>162</v>
      </c>
      <c r="F2039" s="8" t="str">
        <f>VLOOKUP(E2039,Mapping!$A$1:$C$71,3,0)</f>
        <v>Event Int Lb Event</v>
      </c>
      <c r="G2039" s="8" t="str">
        <f>VLOOKUP(E2039,Mapping!$A$2:$B$207,2,0)</f>
        <v>Event Int Lb Event</v>
      </c>
      <c r="H2039" s="1" t="s">
        <v>658</v>
      </c>
      <c r="I2039" s="2">
        <v>44367</v>
      </c>
      <c r="J2039" s="126" t="str">
        <f>VLOOKUP(I2039,Mapping!$H$2:$I$215,2,0)</f>
        <v>Post</v>
      </c>
      <c r="K2039" s="127" t="str">
        <f>VLOOKUP(I2039,Mapping!$H$2:$J$215,3,0)</f>
        <v>Post</v>
      </c>
      <c r="L2039" s="1">
        <v>3710.5476398000001</v>
      </c>
      <c r="M2039" s="4" t="e">
        <v>#N/A</v>
      </c>
    </row>
    <row r="2040" spans="1:13" x14ac:dyDescent="0.35">
      <c r="A2040" s="5" t="s">
        <v>659</v>
      </c>
      <c r="B2040" s="5" t="s">
        <v>35</v>
      </c>
      <c r="C2040" s="5"/>
      <c r="D2040" s="5"/>
      <c r="E2040" s="5" t="s">
        <v>162</v>
      </c>
      <c r="F2040" s="8" t="str">
        <f>VLOOKUP(E2040,Mapping!$A$1:$C$71,3,0)</f>
        <v>Event Int Lb Event</v>
      </c>
      <c r="G2040" s="8" t="str">
        <f>VLOOKUP(E2040,Mapping!$A$2:$B$207,2,0)</f>
        <v>Event Int Lb Event</v>
      </c>
      <c r="H2040" s="1" t="s">
        <v>658</v>
      </c>
      <c r="I2040" s="2">
        <v>44368</v>
      </c>
      <c r="J2040" s="126" t="str">
        <f>VLOOKUP(I2040,Mapping!$H$2:$I$215,2,0)</f>
        <v>Post</v>
      </c>
      <c r="K2040" s="127" t="str">
        <f>VLOOKUP(I2040,Mapping!$H$2:$J$215,3,0)</f>
        <v>Post</v>
      </c>
      <c r="L2040" s="1">
        <v>0</v>
      </c>
      <c r="M2040" s="4" t="e">
        <v>#N/A</v>
      </c>
    </row>
    <row r="2041" spans="1:13" x14ac:dyDescent="0.35">
      <c r="A2041" s="5" t="s">
        <v>659</v>
      </c>
      <c r="B2041" s="5" t="s">
        <v>35</v>
      </c>
      <c r="C2041" s="5"/>
      <c r="D2041" s="5"/>
      <c r="E2041" s="5" t="s">
        <v>162</v>
      </c>
      <c r="F2041" s="8" t="str">
        <f>VLOOKUP(E2041,Mapping!$A$1:$C$71,3,0)</f>
        <v>Event Int Lb Event</v>
      </c>
      <c r="G2041" s="8" t="str">
        <f>VLOOKUP(E2041,Mapping!$A$2:$B$207,2,0)</f>
        <v>Event Int Lb Event</v>
      </c>
      <c r="H2041" s="1" t="s">
        <v>658</v>
      </c>
      <c r="I2041" s="2">
        <v>44369</v>
      </c>
      <c r="J2041" s="126" t="str">
        <f>VLOOKUP(I2041,Mapping!$H$2:$I$215,2,0)</f>
        <v>Post</v>
      </c>
      <c r="K2041" s="127" t="str">
        <f>VLOOKUP(I2041,Mapping!$H$2:$J$215,3,0)</f>
        <v>Post</v>
      </c>
      <c r="L2041" s="1">
        <v>0</v>
      </c>
      <c r="M2041" s="4" t="e">
        <v>#N/A</v>
      </c>
    </row>
    <row r="2042" spans="1:13" x14ac:dyDescent="0.35">
      <c r="A2042" s="5" t="s">
        <v>659</v>
      </c>
      <c r="B2042" s="5" t="s">
        <v>35</v>
      </c>
      <c r="C2042" s="5"/>
      <c r="D2042" s="5"/>
      <c r="E2042" s="5" t="s">
        <v>162</v>
      </c>
      <c r="F2042" s="8" t="str">
        <f>VLOOKUP(E2042,Mapping!$A$1:$C$71,3,0)</f>
        <v>Event Int Lb Event</v>
      </c>
      <c r="G2042" s="8" t="str">
        <f>VLOOKUP(E2042,Mapping!$A$2:$B$207,2,0)</f>
        <v>Event Int Lb Event</v>
      </c>
      <c r="H2042" s="1" t="s">
        <v>658</v>
      </c>
      <c r="I2042" s="2">
        <v>44370</v>
      </c>
      <c r="J2042" s="126" t="str">
        <f>VLOOKUP(I2042,Mapping!$H$2:$I$215,2,0)</f>
        <v>Post</v>
      </c>
      <c r="K2042" s="127">
        <f>VLOOKUP(I2042,Mapping!$H$2:$J$215,3,0)</f>
        <v>0</v>
      </c>
      <c r="L2042" s="1">
        <v>0</v>
      </c>
      <c r="M2042" s="4" t="e">
        <v>#N/A</v>
      </c>
    </row>
    <row r="2043" spans="1:13" x14ac:dyDescent="0.35">
      <c r="A2043" s="5" t="s">
        <v>659</v>
      </c>
      <c r="B2043" s="5" t="s">
        <v>35</v>
      </c>
      <c r="C2043" s="5"/>
      <c r="D2043" s="5"/>
      <c r="E2043" s="5" t="s">
        <v>162</v>
      </c>
      <c r="F2043" s="8" t="str">
        <f>VLOOKUP(E2043,Mapping!$A$1:$C$71,3,0)</f>
        <v>Event Int Lb Event</v>
      </c>
      <c r="G2043" s="8" t="str">
        <f>VLOOKUP(E2043,Mapping!$A$2:$B$207,2,0)</f>
        <v>Event Int Lb Event</v>
      </c>
      <c r="H2043" s="1" t="s">
        <v>658</v>
      </c>
      <c r="I2043" s="2">
        <v>44371</v>
      </c>
      <c r="J2043" s="126" t="str">
        <f>VLOOKUP(I2043,Mapping!$H$2:$I$215,2,0)</f>
        <v>Post</v>
      </c>
      <c r="K2043" s="127">
        <f>VLOOKUP(I2043,Mapping!$H$2:$J$215,3,0)</f>
        <v>0</v>
      </c>
      <c r="L2043" s="1">
        <v>3710.5476398000001</v>
      </c>
      <c r="M2043" s="4" t="e">
        <v>#N/A</v>
      </c>
    </row>
    <row r="2044" spans="1:13" x14ac:dyDescent="0.35">
      <c r="A2044" s="5" t="s">
        <v>659</v>
      </c>
      <c r="B2044" s="5" t="s">
        <v>35</v>
      </c>
      <c r="C2044" s="5"/>
      <c r="D2044" s="5"/>
      <c r="E2044" s="5" t="s">
        <v>162</v>
      </c>
      <c r="F2044" s="8" t="str">
        <f>VLOOKUP(E2044,Mapping!$A$1:$C$71,3,0)</f>
        <v>Event Int Lb Event</v>
      </c>
      <c r="G2044" s="8" t="str">
        <f>VLOOKUP(E2044,Mapping!$A$2:$B$207,2,0)</f>
        <v>Event Int Lb Event</v>
      </c>
      <c r="H2044" s="1" t="s">
        <v>658</v>
      </c>
      <c r="I2044" s="2">
        <v>44372</v>
      </c>
      <c r="J2044" s="126" t="str">
        <f>VLOOKUP(I2044,Mapping!$H$2:$I$215,2,0)</f>
        <v>Post</v>
      </c>
      <c r="K2044" s="127">
        <f>VLOOKUP(I2044,Mapping!$H$2:$J$215,3,0)</f>
        <v>0</v>
      </c>
      <c r="L2044" s="1">
        <v>0</v>
      </c>
      <c r="M2044" s="4" t="e">
        <v>#N/A</v>
      </c>
    </row>
    <row r="2045" spans="1:13" x14ac:dyDescent="0.35">
      <c r="A2045" s="5" t="s">
        <v>659</v>
      </c>
      <c r="B2045" s="5" t="s">
        <v>35</v>
      </c>
      <c r="C2045" s="5"/>
      <c r="D2045" s="5"/>
      <c r="E2045" s="5" t="s">
        <v>162</v>
      </c>
      <c r="F2045" s="8" t="str">
        <f>VLOOKUP(E2045,Mapping!$A$1:$C$71,3,0)</f>
        <v>Event Int Lb Event</v>
      </c>
      <c r="G2045" s="8" t="str">
        <f>VLOOKUP(E2045,Mapping!$A$2:$B$207,2,0)</f>
        <v>Event Int Lb Event</v>
      </c>
      <c r="H2045" s="1" t="s">
        <v>658</v>
      </c>
      <c r="I2045" s="2">
        <v>44373</v>
      </c>
      <c r="J2045" s="126" t="str">
        <f>VLOOKUP(I2045,Mapping!$H$2:$I$215,2,0)</f>
        <v>Post</v>
      </c>
      <c r="K2045" s="127">
        <f>VLOOKUP(I2045,Mapping!$H$2:$J$215,3,0)</f>
        <v>0</v>
      </c>
      <c r="L2045" s="1">
        <v>0</v>
      </c>
      <c r="M2045" s="4" t="e">
        <v>#N/A</v>
      </c>
    </row>
    <row r="2046" spans="1:13" x14ac:dyDescent="0.35">
      <c r="A2046" s="5" t="s">
        <v>659</v>
      </c>
      <c r="B2046" s="5" t="s">
        <v>35</v>
      </c>
      <c r="C2046" s="5"/>
      <c r="D2046" s="5"/>
      <c r="E2046" s="5" t="s">
        <v>162</v>
      </c>
      <c r="F2046" s="8" t="str">
        <f>VLOOKUP(E2046,Mapping!$A$1:$C$71,3,0)</f>
        <v>Event Int Lb Event</v>
      </c>
      <c r="G2046" s="8" t="str">
        <f>VLOOKUP(E2046,Mapping!$A$2:$B$207,2,0)</f>
        <v>Event Int Lb Event</v>
      </c>
      <c r="H2046" s="1" t="s">
        <v>658</v>
      </c>
      <c r="I2046" s="2">
        <v>44374</v>
      </c>
      <c r="J2046" s="126" t="str">
        <f>VLOOKUP(I2046,Mapping!$H$2:$I$215,2,0)</f>
        <v>Post</v>
      </c>
      <c r="K2046" s="127">
        <f>VLOOKUP(I2046,Mapping!$H$2:$J$215,3,0)</f>
        <v>0</v>
      </c>
      <c r="L2046" s="1">
        <v>3710.5476398000001</v>
      </c>
      <c r="M2046" s="4" t="e">
        <v>#N/A</v>
      </c>
    </row>
    <row r="2047" spans="1:13" x14ac:dyDescent="0.35">
      <c r="A2047" s="5" t="s">
        <v>659</v>
      </c>
      <c r="B2047" s="5" t="s">
        <v>35</v>
      </c>
      <c r="C2047" s="5"/>
      <c r="D2047" s="5"/>
      <c r="E2047" s="5" t="s">
        <v>162</v>
      </c>
      <c r="F2047" s="8" t="str">
        <f>VLOOKUP(E2047,Mapping!$A$1:$C$71,3,0)</f>
        <v>Event Int Lb Event</v>
      </c>
      <c r="G2047" s="8" t="str">
        <f>VLOOKUP(E2047,Mapping!$A$2:$B$207,2,0)</f>
        <v>Event Int Lb Event</v>
      </c>
      <c r="H2047" s="1" t="s">
        <v>658</v>
      </c>
      <c r="I2047" s="2">
        <v>44375</v>
      </c>
      <c r="J2047" s="126" t="str">
        <f>VLOOKUP(I2047,Mapping!$H$2:$I$215,2,0)</f>
        <v>Post</v>
      </c>
      <c r="K2047" s="127">
        <f>VLOOKUP(I2047,Mapping!$H$2:$J$215,3,0)</f>
        <v>0</v>
      </c>
      <c r="L2047" s="1">
        <v>0</v>
      </c>
      <c r="M2047" s="4" t="e">
        <v>#N/A</v>
      </c>
    </row>
    <row r="2048" spans="1:13" x14ac:dyDescent="0.35">
      <c r="A2048" s="5" t="s">
        <v>659</v>
      </c>
      <c r="B2048" s="5" t="s">
        <v>35</v>
      </c>
      <c r="C2048" s="5"/>
      <c r="D2048" s="5"/>
      <c r="E2048" s="5" t="s">
        <v>162</v>
      </c>
      <c r="F2048" s="8" t="str">
        <f>VLOOKUP(E2048,Mapping!$A$1:$C$71,3,0)</f>
        <v>Event Int Lb Event</v>
      </c>
      <c r="G2048" s="8" t="str">
        <f>VLOOKUP(E2048,Mapping!$A$2:$B$207,2,0)</f>
        <v>Event Int Lb Event</v>
      </c>
      <c r="H2048" s="1" t="s">
        <v>658</v>
      </c>
      <c r="I2048" s="2">
        <v>44376</v>
      </c>
      <c r="J2048" s="126" t="str">
        <f>VLOOKUP(I2048,Mapping!$H$2:$I$215,2,0)</f>
        <v>Post</v>
      </c>
      <c r="K2048" s="127">
        <f>VLOOKUP(I2048,Mapping!$H$2:$J$215,3,0)</f>
        <v>0</v>
      </c>
      <c r="L2048" s="1">
        <v>0</v>
      </c>
      <c r="M2048" s="4" t="e">
        <v>#N/A</v>
      </c>
    </row>
    <row r="2049" spans="1:13" x14ac:dyDescent="0.35">
      <c r="A2049" s="5" t="s">
        <v>659</v>
      </c>
      <c r="B2049" s="5" t="s">
        <v>35</v>
      </c>
      <c r="C2049" s="5"/>
      <c r="D2049" s="5"/>
      <c r="E2049" s="5" t="s">
        <v>162</v>
      </c>
      <c r="F2049" s="8" t="str">
        <f>VLOOKUP(E2049,Mapping!$A$1:$C$71,3,0)</f>
        <v>Event Int Lb Event</v>
      </c>
      <c r="G2049" s="8" t="str">
        <f>VLOOKUP(E2049,Mapping!$A$2:$B$207,2,0)</f>
        <v>Event Int Lb Event</v>
      </c>
      <c r="H2049" s="1" t="s">
        <v>658</v>
      </c>
      <c r="I2049" s="2">
        <v>44377</v>
      </c>
      <c r="J2049" s="126" t="str">
        <f>VLOOKUP(I2049,Mapping!$H$2:$I$215,2,0)</f>
        <v>Post</v>
      </c>
      <c r="K2049" s="127">
        <f>VLOOKUP(I2049,Mapping!$H$2:$J$215,3,0)</f>
        <v>0</v>
      </c>
      <c r="L2049" s="1">
        <v>0</v>
      </c>
      <c r="M2049" s="4" t="e">
        <v>#N/A</v>
      </c>
    </row>
    <row r="2050" spans="1:13" x14ac:dyDescent="0.35">
      <c r="A2050" s="5" t="s">
        <v>659</v>
      </c>
      <c r="B2050" s="5" t="s">
        <v>35</v>
      </c>
      <c r="C2050" s="5"/>
      <c r="D2050" s="5"/>
      <c r="E2050" s="5" t="s">
        <v>162</v>
      </c>
      <c r="F2050" s="8" t="str">
        <f>VLOOKUP(E2050,Mapping!$A$1:$C$71,3,0)</f>
        <v>Event Int Lb Event</v>
      </c>
      <c r="G2050" s="8" t="str">
        <f>VLOOKUP(E2050,Mapping!$A$2:$B$207,2,0)</f>
        <v>Event Int Lb Event</v>
      </c>
      <c r="H2050" s="1" t="s">
        <v>658</v>
      </c>
      <c r="I2050" s="2">
        <v>44378</v>
      </c>
      <c r="J2050" s="126" t="str">
        <f>VLOOKUP(I2050,Mapping!$H$2:$I$215,2,0)</f>
        <v>Post</v>
      </c>
      <c r="K2050" s="127">
        <f>VLOOKUP(I2050,Mapping!$H$2:$J$215,3,0)</f>
        <v>0</v>
      </c>
      <c r="L2050" s="1">
        <v>3710.5476398000001</v>
      </c>
      <c r="M2050" s="4" t="e">
        <v>#N/A</v>
      </c>
    </row>
    <row r="2051" spans="1:13" x14ac:dyDescent="0.35">
      <c r="A2051" s="5" t="s">
        <v>659</v>
      </c>
      <c r="B2051" s="5" t="s">
        <v>35</v>
      </c>
      <c r="C2051" s="5"/>
      <c r="D2051" s="5"/>
      <c r="E2051" s="5" t="s">
        <v>162</v>
      </c>
      <c r="F2051" s="8" t="str">
        <f>VLOOKUP(E2051,Mapping!$A$1:$C$71,3,0)</f>
        <v>Event Int Lb Event</v>
      </c>
      <c r="G2051" s="8" t="str">
        <f>VLOOKUP(E2051,Mapping!$A$2:$B$207,2,0)</f>
        <v>Event Int Lb Event</v>
      </c>
      <c r="H2051" s="1" t="s">
        <v>658</v>
      </c>
      <c r="I2051" s="2">
        <v>44379</v>
      </c>
      <c r="J2051" s="126" t="str">
        <f>VLOOKUP(I2051,Mapping!$H$2:$I$215,2,0)</f>
        <v>Post</v>
      </c>
      <c r="K2051" s="127">
        <f>VLOOKUP(I2051,Mapping!$H$2:$J$215,3,0)</f>
        <v>0</v>
      </c>
      <c r="L2051" s="1">
        <v>0</v>
      </c>
      <c r="M2051" s="4" t="e">
        <v>#N/A</v>
      </c>
    </row>
    <row r="2052" spans="1:13" x14ac:dyDescent="0.35">
      <c r="A2052" s="5" t="s">
        <v>659</v>
      </c>
      <c r="B2052" s="5" t="s">
        <v>35</v>
      </c>
      <c r="C2052" s="5"/>
      <c r="D2052" s="5"/>
      <c r="E2052" s="5" t="s">
        <v>162</v>
      </c>
      <c r="F2052" s="8" t="str">
        <f>VLOOKUP(E2052,Mapping!$A$1:$C$71,3,0)</f>
        <v>Event Int Lb Event</v>
      </c>
      <c r="G2052" s="8" t="str">
        <f>VLOOKUP(E2052,Mapping!$A$2:$B$207,2,0)</f>
        <v>Event Int Lb Event</v>
      </c>
      <c r="H2052" s="1" t="s">
        <v>658</v>
      </c>
      <c r="I2052" s="2">
        <v>44380</v>
      </c>
      <c r="J2052" s="126" t="str">
        <f>VLOOKUP(I2052,Mapping!$H$2:$I$215,2,0)</f>
        <v>Post</v>
      </c>
      <c r="K2052" s="127">
        <f>VLOOKUP(I2052,Mapping!$H$2:$J$215,3,0)</f>
        <v>0</v>
      </c>
      <c r="L2052" s="1">
        <v>0</v>
      </c>
      <c r="M2052" s="4" t="e">
        <v>#N/A</v>
      </c>
    </row>
    <row r="2053" spans="1:13" x14ac:dyDescent="0.35">
      <c r="A2053" s="5" t="s">
        <v>659</v>
      </c>
      <c r="B2053" s="5" t="s">
        <v>35</v>
      </c>
      <c r="C2053" s="5"/>
      <c r="D2053" s="5"/>
      <c r="E2053" s="5" t="s">
        <v>162</v>
      </c>
      <c r="F2053" s="8" t="str">
        <f>VLOOKUP(E2053,Mapping!$A$1:$C$71,3,0)</f>
        <v>Event Int Lb Event</v>
      </c>
      <c r="G2053" s="8" t="str">
        <f>VLOOKUP(E2053,Mapping!$A$2:$B$207,2,0)</f>
        <v>Event Int Lb Event</v>
      </c>
      <c r="H2053" s="1" t="s">
        <v>658</v>
      </c>
      <c r="I2053" s="2">
        <v>44381</v>
      </c>
      <c r="J2053" s="126" t="str">
        <f>VLOOKUP(I2053,Mapping!$H$2:$I$215,2,0)</f>
        <v>Post</v>
      </c>
      <c r="K2053" s="127">
        <f>VLOOKUP(I2053,Mapping!$H$2:$J$215,3,0)</f>
        <v>0</v>
      </c>
      <c r="L2053" s="1">
        <v>3710.5476398000001</v>
      </c>
      <c r="M2053" s="4" t="e">
        <v>#N/A</v>
      </c>
    </row>
    <row r="2054" spans="1:13" x14ac:dyDescent="0.35">
      <c r="A2054" s="5" t="s">
        <v>659</v>
      </c>
      <c r="B2054" s="5" t="s">
        <v>35</v>
      </c>
      <c r="C2054" s="5"/>
      <c r="D2054" s="5"/>
      <c r="E2054" s="5" t="s">
        <v>162</v>
      </c>
      <c r="F2054" s="8" t="str">
        <f>VLOOKUP(E2054,Mapping!$A$1:$C$71,3,0)</f>
        <v>Event Int Lb Event</v>
      </c>
      <c r="G2054" s="8" t="str">
        <f>VLOOKUP(E2054,Mapping!$A$2:$B$207,2,0)</f>
        <v>Event Int Lb Event</v>
      </c>
      <c r="H2054" s="1" t="s">
        <v>658</v>
      </c>
      <c r="I2054" s="2">
        <v>44382</v>
      </c>
      <c r="J2054" s="126" t="str">
        <f>VLOOKUP(I2054,Mapping!$H$2:$I$215,2,0)</f>
        <v>Post</v>
      </c>
      <c r="K2054" s="127">
        <f>VLOOKUP(I2054,Mapping!$H$2:$J$215,3,0)</f>
        <v>0</v>
      </c>
      <c r="L2054" s="1">
        <v>0</v>
      </c>
      <c r="M2054" s="4" t="e">
        <v>#N/A</v>
      </c>
    </row>
    <row r="2055" spans="1:13" x14ac:dyDescent="0.35">
      <c r="A2055" s="5" t="s">
        <v>659</v>
      </c>
      <c r="B2055" s="5" t="s">
        <v>35</v>
      </c>
      <c r="C2055" s="5"/>
      <c r="D2055" s="5"/>
      <c r="E2055" s="5" t="s">
        <v>162</v>
      </c>
      <c r="F2055" s="8" t="str">
        <f>VLOOKUP(E2055,Mapping!$A$1:$C$71,3,0)</f>
        <v>Event Int Lb Event</v>
      </c>
      <c r="G2055" s="8" t="str">
        <f>VLOOKUP(E2055,Mapping!$A$2:$B$207,2,0)</f>
        <v>Event Int Lb Event</v>
      </c>
      <c r="H2055" s="1" t="s">
        <v>658</v>
      </c>
      <c r="I2055" s="2">
        <v>44383</v>
      </c>
      <c r="J2055" s="126" t="str">
        <f>VLOOKUP(I2055,Mapping!$H$2:$I$215,2,0)</f>
        <v>Post</v>
      </c>
      <c r="K2055" s="127">
        <f>VLOOKUP(I2055,Mapping!$H$2:$J$215,3,0)</f>
        <v>0</v>
      </c>
      <c r="L2055" s="1">
        <v>0</v>
      </c>
      <c r="M2055" s="4" t="e">
        <v>#N/A</v>
      </c>
    </row>
    <row r="2056" spans="1:13" x14ac:dyDescent="0.35">
      <c r="A2056" s="5" t="s">
        <v>659</v>
      </c>
      <c r="B2056" s="5" t="s">
        <v>35</v>
      </c>
      <c r="C2056" s="5"/>
      <c r="D2056" s="5"/>
      <c r="E2056" s="5" t="s">
        <v>162</v>
      </c>
      <c r="F2056" s="8" t="str">
        <f>VLOOKUP(E2056,Mapping!$A$1:$C$71,3,0)</f>
        <v>Event Int Lb Event</v>
      </c>
      <c r="G2056" s="8" t="str">
        <f>VLOOKUP(E2056,Mapping!$A$2:$B$207,2,0)</f>
        <v>Event Int Lb Event</v>
      </c>
      <c r="H2056" s="1" t="s">
        <v>658</v>
      </c>
      <c r="I2056" s="2">
        <v>44384</v>
      </c>
      <c r="J2056" s="126" t="str">
        <f>VLOOKUP(I2056,Mapping!$H$2:$I$215,2,0)</f>
        <v>Post</v>
      </c>
      <c r="K2056" s="127">
        <f>VLOOKUP(I2056,Mapping!$H$2:$J$215,3,0)</f>
        <v>0</v>
      </c>
      <c r="L2056" s="1">
        <v>0</v>
      </c>
      <c r="M2056" s="4" t="e">
        <v>#N/A</v>
      </c>
    </row>
    <row r="2057" spans="1:13" x14ac:dyDescent="0.35">
      <c r="A2057" s="5" t="s">
        <v>659</v>
      </c>
      <c r="B2057" s="5" t="s">
        <v>35</v>
      </c>
      <c r="C2057" s="5"/>
      <c r="D2057" s="5"/>
      <c r="E2057" s="5" t="s">
        <v>162</v>
      </c>
      <c r="F2057" s="8" t="str">
        <f>VLOOKUP(E2057,Mapping!$A$1:$C$71,3,0)</f>
        <v>Event Int Lb Event</v>
      </c>
      <c r="G2057" s="8" t="str">
        <f>VLOOKUP(E2057,Mapping!$A$2:$B$207,2,0)</f>
        <v>Event Int Lb Event</v>
      </c>
      <c r="H2057" s="1" t="s">
        <v>658</v>
      </c>
      <c r="I2057" s="2">
        <v>44385</v>
      </c>
      <c r="J2057" s="126" t="str">
        <f>VLOOKUP(I2057,Mapping!$H$2:$I$215,2,0)</f>
        <v>Post</v>
      </c>
      <c r="K2057" s="127">
        <f>VLOOKUP(I2057,Mapping!$H$2:$J$215,3,0)</f>
        <v>0</v>
      </c>
      <c r="L2057" s="1">
        <v>3710.5476398000001</v>
      </c>
      <c r="M2057" s="4" t="e">
        <v>#N/A</v>
      </c>
    </row>
    <row r="2058" spans="1:13" x14ac:dyDescent="0.35">
      <c r="A2058" s="5" t="s">
        <v>659</v>
      </c>
      <c r="B2058" s="5" t="s">
        <v>35</v>
      </c>
      <c r="C2058" s="5"/>
      <c r="D2058" s="5"/>
      <c r="E2058" s="5" t="s">
        <v>162</v>
      </c>
      <c r="F2058" s="8" t="str">
        <f>VLOOKUP(E2058,Mapping!$A$1:$C$71,3,0)</f>
        <v>Event Int Lb Event</v>
      </c>
      <c r="G2058" s="8" t="str">
        <f>VLOOKUP(E2058,Mapping!$A$2:$B$207,2,0)</f>
        <v>Event Int Lb Event</v>
      </c>
      <c r="H2058" s="1" t="s">
        <v>658</v>
      </c>
      <c r="I2058" s="2">
        <v>44386</v>
      </c>
      <c r="J2058" s="126" t="str">
        <f>VLOOKUP(I2058,Mapping!$H$2:$I$215,2,0)</f>
        <v>Post</v>
      </c>
      <c r="K2058" s="127">
        <f>VLOOKUP(I2058,Mapping!$H$2:$J$215,3,0)</f>
        <v>0</v>
      </c>
      <c r="L2058" s="1">
        <v>0</v>
      </c>
      <c r="M2058" s="4" t="e">
        <v>#N/A</v>
      </c>
    </row>
    <row r="2059" spans="1:13" x14ac:dyDescent="0.35">
      <c r="A2059" s="5" t="s">
        <v>659</v>
      </c>
      <c r="B2059" s="5" t="s">
        <v>35</v>
      </c>
      <c r="C2059" s="5"/>
      <c r="D2059" s="5"/>
      <c r="E2059" s="5" t="s">
        <v>162</v>
      </c>
      <c r="F2059" s="8" t="str">
        <f>VLOOKUP(E2059,Mapping!$A$1:$C$71,3,0)</f>
        <v>Event Int Lb Event</v>
      </c>
      <c r="G2059" s="8" t="str">
        <f>VLOOKUP(E2059,Mapping!$A$2:$B$207,2,0)</f>
        <v>Event Int Lb Event</v>
      </c>
      <c r="H2059" s="1" t="s">
        <v>658</v>
      </c>
      <c r="I2059" s="2">
        <v>44387</v>
      </c>
      <c r="J2059" s="126" t="str">
        <f>VLOOKUP(I2059,Mapping!$H$2:$I$215,2,0)</f>
        <v>Post</v>
      </c>
      <c r="K2059" s="127">
        <f>VLOOKUP(I2059,Mapping!$H$2:$J$215,3,0)</f>
        <v>0</v>
      </c>
      <c r="L2059" s="1">
        <v>0</v>
      </c>
      <c r="M2059" s="4" t="e">
        <v>#N/A</v>
      </c>
    </row>
    <row r="2060" spans="1:13" x14ac:dyDescent="0.35">
      <c r="A2060" s="5" t="s">
        <v>659</v>
      </c>
      <c r="B2060" s="5" t="s">
        <v>35</v>
      </c>
      <c r="C2060" s="5"/>
      <c r="D2060" s="5"/>
      <c r="E2060" s="5" t="s">
        <v>162</v>
      </c>
      <c r="F2060" s="8" t="str">
        <f>VLOOKUP(E2060,Mapping!$A$1:$C$71,3,0)</f>
        <v>Event Int Lb Event</v>
      </c>
      <c r="G2060" s="8" t="str">
        <f>VLOOKUP(E2060,Mapping!$A$2:$B$207,2,0)</f>
        <v>Event Int Lb Event</v>
      </c>
      <c r="H2060" s="1" t="s">
        <v>658</v>
      </c>
      <c r="I2060" s="2">
        <v>44388</v>
      </c>
      <c r="J2060" s="126" t="str">
        <f>VLOOKUP(I2060,Mapping!$H$2:$I$215,2,0)</f>
        <v>Post</v>
      </c>
      <c r="K2060" s="127">
        <f>VLOOKUP(I2060,Mapping!$H$2:$J$215,3,0)</f>
        <v>0</v>
      </c>
      <c r="L2060" s="1">
        <v>3710.5476398000001</v>
      </c>
      <c r="M2060" s="4" t="e">
        <v>#N/A</v>
      </c>
    </row>
    <row r="2061" spans="1:13" x14ac:dyDescent="0.35">
      <c r="A2061" s="5" t="s">
        <v>659</v>
      </c>
      <c r="B2061" s="5" t="s">
        <v>35</v>
      </c>
      <c r="C2061" s="5"/>
      <c r="D2061" s="5"/>
      <c r="E2061" s="5" t="s">
        <v>162</v>
      </c>
      <c r="F2061" s="8" t="str">
        <f>VLOOKUP(E2061,Mapping!$A$1:$C$71,3,0)</f>
        <v>Event Int Lb Event</v>
      </c>
      <c r="G2061" s="8" t="str">
        <f>VLOOKUP(E2061,Mapping!$A$2:$B$207,2,0)</f>
        <v>Event Int Lb Event</v>
      </c>
      <c r="H2061" s="1" t="s">
        <v>658</v>
      </c>
      <c r="I2061" s="2">
        <v>44389</v>
      </c>
      <c r="J2061" s="126" t="str">
        <f>VLOOKUP(I2061,Mapping!$H$2:$I$215,2,0)</f>
        <v>Post</v>
      </c>
      <c r="K2061" s="127">
        <f>VLOOKUP(I2061,Mapping!$H$2:$J$215,3,0)</f>
        <v>0</v>
      </c>
      <c r="L2061" s="1">
        <v>0</v>
      </c>
      <c r="M2061" s="4" t="e">
        <v>#N/A</v>
      </c>
    </row>
    <row r="2062" spans="1:13" x14ac:dyDescent="0.35">
      <c r="A2062" s="5" t="s">
        <v>659</v>
      </c>
      <c r="B2062" s="5" t="s">
        <v>35</v>
      </c>
      <c r="C2062" s="5"/>
      <c r="D2062" s="5"/>
      <c r="E2062" s="5" t="s">
        <v>162</v>
      </c>
      <c r="F2062" s="8" t="str">
        <f>VLOOKUP(E2062,Mapping!$A$1:$C$71,3,0)</f>
        <v>Event Int Lb Event</v>
      </c>
      <c r="G2062" s="8" t="str">
        <f>VLOOKUP(E2062,Mapping!$A$2:$B$207,2,0)</f>
        <v>Event Int Lb Event</v>
      </c>
      <c r="H2062" s="1" t="s">
        <v>658</v>
      </c>
      <c r="I2062" s="2">
        <v>44390</v>
      </c>
      <c r="J2062" s="126" t="str">
        <f>VLOOKUP(I2062,Mapping!$H$2:$I$215,2,0)</f>
        <v>Post</v>
      </c>
      <c r="K2062" s="127">
        <f>VLOOKUP(I2062,Mapping!$H$2:$J$215,3,0)</f>
        <v>0</v>
      </c>
      <c r="L2062" s="1">
        <v>0</v>
      </c>
      <c r="M2062" s="4" t="e">
        <v>#N/A</v>
      </c>
    </row>
    <row r="2063" spans="1:13" x14ac:dyDescent="0.35">
      <c r="A2063" s="5" t="s">
        <v>659</v>
      </c>
      <c r="B2063" s="5" t="s">
        <v>35</v>
      </c>
      <c r="C2063" s="5"/>
      <c r="D2063" s="5"/>
      <c r="E2063" s="5" t="s">
        <v>162</v>
      </c>
      <c r="F2063" s="8" t="str">
        <f>VLOOKUP(E2063,Mapping!$A$1:$C$71,3,0)</f>
        <v>Event Int Lb Event</v>
      </c>
      <c r="G2063" s="8" t="str">
        <f>VLOOKUP(E2063,Mapping!$A$2:$B$207,2,0)</f>
        <v>Event Int Lb Event</v>
      </c>
      <c r="H2063" s="1" t="s">
        <v>658</v>
      </c>
      <c r="I2063" s="2">
        <v>44391</v>
      </c>
      <c r="J2063" s="126" t="str">
        <f>VLOOKUP(I2063,Mapping!$H$2:$I$215,2,0)</f>
        <v>Post</v>
      </c>
      <c r="K2063" s="127">
        <f>VLOOKUP(I2063,Mapping!$H$2:$J$215,3,0)</f>
        <v>0</v>
      </c>
      <c r="L2063" s="1">
        <v>0</v>
      </c>
      <c r="M2063" s="4" t="e">
        <v>#N/A</v>
      </c>
    </row>
    <row r="2064" spans="1:13" x14ac:dyDescent="0.35">
      <c r="A2064" s="5" t="s">
        <v>659</v>
      </c>
      <c r="B2064" s="5" t="s">
        <v>35</v>
      </c>
      <c r="C2064" s="5"/>
      <c r="D2064" s="5"/>
      <c r="E2064" s="5" t="s">
        <v>162</v>
      </c>
      <c r="F2064" s="8" t="str">
        <f>VLOOKUP(E2064,Mapping!$A$1:$C$71,3,0)</f>
        <v>Event Int Lb Event</v>
      </c>
      <c r="G2064" s="8" t="str">
        <f>VLOOKUP(E2064,Mapping!$A$2:$B$207,2,0)</f>
        <v>Event Int Lb Event</v>
      </c>
      <c r="H2064" s="1" t="s">
        <v>658</v>
      </c>
      <c r="I2064" s="2">
        <v>44392</v>
      </c>
      <c r="J2064" s="126" t="str">
        <f>VLOOKUP(I2064,Mapping!$H$2:$I$215,2,0)</f>
        <v>Post</v>
      </c>
      <c r="K2064" s="127">
        <f>VLOOKUP(I2064,Mapping!$H$2:$J$215,3,0)</f>
        <v>0</v>
      </c>
      <c r="L2064" s="1">
        <v>3710.5476398000001</v>
      </c>
      <c r="M2064" s="4" t="e">
        <v>#N/A</v>
      </c>
    </row>
    <row r="2065" spans="1:13" x14ac:dyDescent="0.35">
      <c r="A2065" s="5" t="s">
        <v>659</v>
      </c>
      <c r="B2065" s="5" t="s">
        <v>35</v>
      </c>
      <c r="C2065" s="5"/>
      <c r="D2065" s="5"/>
      <c r="E2065" s="5" t="s">
        <v>162</v>
      </c>
      <c r="F2065" s="8" t="str">
        <f>VLOOKUP(E2065,Mapping!$A$1:$C$71,3,0)</f>
        <v>Event Int Lb Event</v>
      </c>
      <c r="G2065" s="8" t="str">
        <f>VLOOKUP(E2065,Mapping!$A$2:$B$207,2,0)</f>
        <v>Event Int Lb Event</v>
      </c>
      <c r="H2065" s="1" t="s">
        <v>658</v>
      </c>
      <c r="I2065" s="2">
        <v>44393</v>
      </c>
      <c r="J2065" s="126" t="str">
        <f>VLOOKUP(I2065,Mapping!$H$2:$I$215,2,0)</f>
        <v>Post</v>
      </c>
      <c r="K2065" s="127">
        <f>VLOOKUP(I2065,Mapping!$H$2:$J$215,3,0)</f>
        <v>0</v>
      </c>
      <c r="L2065" s="1">
        <v>0</v>
      </c>
      <c r="M2065" s="4" t="e">
        <v>#N/A</v>
      </c>
    </row>
    <row r="2066" spans="1:13" x14ac:dyDescent="0.35">
      <c r="A2066" s="5" t="s">
        <v>659</v>
      </c>
      <c r="B2066" s="5" t="s">
        <v>35</v>
      </c>
      <c r="C2066" s="5"/>
      <c r="D2066" s="5"/>
      <c r="E2066" s="5" t="s">
        <v>162</v>
      </c>
      <c r="F2066" s="8" t="str">
        <f>VLOOKUP(E2066,Mapping!$A$1:$C$71,3,0)</f>
        <v>Event Int Lb Event</v>
      </c>
      <c r="G2066" s="8" t="str">
        <f>VLOOKUP(E2066,Mapping!$A$2:$B$207,2,0)</f>
        <v>Event Int Lb Event</v>
      </c>
      <c r="H2066" s="1" t="s">
        <v>658</v>
      </c>
      <c r="I2066" s="2">
        <v>44394</v>
      </c>
      <c r="J2066" s="126" t="str">
        <f>VLOOKUP(I2066,Mapping!$H$2:$I$215,2,0)</f>
        <v>Post</v>
      </c>
      <c r="K2066" s="127">
        <f>VLOOKUP(I2066,Mapping!$H$2:$J$215,3,0)</f>
        <v>0</v>
      </c>
      <c r="L2066" s="1">
        <v>0</v>
      </c>
      <c r="M2066" s="4" t="e">
        <v>#N/A</v>
      </c>
    </row>
    <row r="2067" spans="1:13" x14ac:dyDescent="0.35">
      <c r="A2067" s="5" t="s">
        <v>659</v>
      </c>
      <c r="B2067" s="5" t="s">
        <v>35</v>
      </c>
      <c r="C2067" s="5"/>
      <c r="D2067" s="5"/>
      <c r="E2067" s="5" t="s">
        <v>162</v>
      </c>
      <c r="F2067" s="8" t="str">
        <f>VLOOKUP(E2067,Mapping!$A$1:$C$71,3,0)</f>
        <v>Event Int Lb Event</v>
      </c>
      <c r="G2067" s="8" t="str">
        <f>VLOOKUP(E2067,Mapping!$A$2:$B$207,2,0)</f>
        <v>Event Int Lb Event</v>
      </c>
      <c r="H2067" s="1" t="s">
        <v>658</v>
      </c>
      <c r="I2067" s="2">
        <v>44395</v>
      </c>
      <c r="J2067" s="126" t="str">
        <f>VLOOKUP(I2067,Mapping!$H$2:$I$215,2,0)</f>
        <v>Post</v>
      </c>
      <c r="K2067" s="127">
        <f>VLOOKUP(I2067,Mapping!$H$2:$J$215,3,0)</f>
        <v>0</v>
      </c>
      <c r="L2067" s="1">
        <v>3710.5476398000001</v>
      </c>
      <c r="M2067" s="4" t="e">
        <v>#N/A</v>
      </c>
    </row>
    <row r="2068" spans="1:13" x14ac:dyDescent="0.35">
      <c r="A2068" s="5" t="s">
        <v>659</v>
      </c>
      <c r="B2068" s="5" t="s">
        <v>35</v>
      </c>
      <c r="C2068" s="5"/>
      <c r="D2068" s="5"/>
      <c r="E2068" s="5" t="s">
        <v>162</v>
      </c>
      <c r="F2068" s="8" t="str">
        <f>VLOOKUP(E2068,Mapping!$A$1:$C$71,3,0)</f>
        <v>Event Int Lb Event</v>
      </c>
      <c r="G2068" s="8" t="str">
        <f>VLOOKUP(E2068,Mapping!$A$2:$B$207,2,0)</f>
        <v>Event Int Lb Event</v>
      </c>
      <c r="H2068" s="1" t="s">
        <v>658</v>
      </c>
      <c r="I2068" s="2">
        <v>44396</v>
      </c>
      <c r="J2068" s="126" t="str">
        <f>VLOOKUP(I2068,Mapping!$H$2:$I$215,2,0)</f>
        <v>Post</v>
      </c>
      <c r="K2068" s="127">
        <f>VLOOKUP(I2068,Mapping!$H$2:$J$215,3,0)</f>
        <v>0</v>
      </c>
      <c r="L2068" s="1">
        <v>0</v>
      </c>
      <c r="M2068" s="4" t="e">
        <v>#N/A</v>
      </c>
    </row>
    <row r="2069" spans="1:13" x14ac:dyDescent="0.35">
      <c r="A2069" s="5" t="s">
        <v>659</v>
      </c>
      <c r="B2069" s="5" t="s">
        <v>35</v>
      </c>
      <c r="C2069" s="5"/>
      <c r="D2069" s="5"/>
      <c r="E2069" s="5" t="s">
        <v>162</v>
      </c>
      <c r="F2069" s="8" t="str">
        <f>VLOOKUP(E2069,Mapping!$A$1:$C$71,3,0)</f>
        <v>Event Int Lb Event</v>
      </c>
      <c r="G2069" s="8" t="str">
        <f>VLOOKUP(E2069,Mapping!$A$2:$B$207,2,0)</f>
        <v>Event Int Lb Event</v>
      </c>
      <c r="H2069" s="1" t="s">
        <v>658</v>
      </c>
      <c r="I2069" s="2">
        <v>44397</v>
      </c>
      <c r="J2069" s="126" t="str">
        <f>VLOOKUP(I2069,Mapping!$H$2:$I$215,2,0)</f>
        <v>Post</v>
      </c>
      <c r="K2069" s="127">
        <f>VLOOKUP(I2069,Mapping!$H$2:$J$215,3,0)</f>
        <v>0</v>
      </c>
      <c r="L2069" s="1">
        <v>0</v>
      </c>
      <c r="M2069" s="4" t="e">
        <v>#N/A</v>
      </c>
    </row>
    <row r="2070" spans="1:13" x14ac:dyDescent="0.35">
      <c r="A2070" s="5" t="s">
        <v>659</v>
      </c>
      <c r="B2070" s="5" t="s">
        <v>35</v>
      </c>
      <c r="C2070" s="5"/>
      <c r="D2070" s="5"/>
      <c r="E2070" s="5" t="s">
        <v>162</v>
      </c>
      <c r="F2070" s="8" t="str">
        <f>VLOOKUP(E2070,Mapping!$A$1:$C$71,3,0)</f>
        <v>Event Int Lb Event</v>
      </c>
      <c r="G2070" s="8" t="str">
        <f>VLOOKUP(E2070,Mapping!$A$2:$B$207,2,0)</f>
        <v>Event Int Lb Event</v>
      </c>
      <c r="H2070" s="1" t="s">
        <v>658</v>
      </c>
      <c r="I2070" s="2">
        <v>44398</v>
      </c>
      <c r="J2070" s="126" t="str">
        <f>VLOOKUP(I2070,Mapping!$H$2:$I$215,2,0)</f>
        <v>Post</v>
      </c>
      <c r="K2070" s="127">
        <f>VLOOKUP(I2070,Mapping!$H$2:$J$215,3,0)</f>
        <v>0</v>
      </c>
      <c r="L2070" s="1">
        <v>0</v>
      </c>
      <c r="M2070" s="4" t="e">
        <v>#N/A</v>
      </c>
    </row>
    <row r="2071" spans="1:13" x14ac:dyDescent="0.35">
      <c r="A2071" s="5" t="s">
        <v>659</v>
      </c>
      <c r="B2071" s="5" t="s">
        <v>35</v>
      </c>
      <c r="C2071" s="5"/>
      <c r="D2071" s="5"/>
      <c r="E2071" s="5" t="s">
        <v>162</v>
      </c>
      <c r="F2071" s="8" t="str">
        <f>VLOOKUP(E2071,Mapping!$A$1:$C$71,3,0)</f>
        <v>Event Int Lb Event</v>
      </c>
      <c r="G2071" s="8" t="str">
        <f>VLOOKUP(E2071,Mapping!$A$2:$B$207,2,0)</f>
        <v>Event Int Lb Event</v>
      </c>
      <c r="H2071" s="1" t="s">
        <v>658</v>
      </c>
      <c r="I2071" s="2">
        <v>44399</v>
      </c>
      <c r="J2071" s="126" t="str">
        <f>VLOOKUP(I2071,Mapping!$H$2:$I$215,2,0)</f>
        <v>Post</v>
      </c>
      <c r="K2071" s="127">
        <f>VLOOKUP(I2071,Mapping!$H$2:$J$215,3,0)</f>
        <v>0</v>
      </c>
      <c r="L2071" s="1">
        <v>3710.5476398000001</v>
      </c>
      <c r="M2071" s="4" t="e">
        <v>#N/A</v>
      </c>
    </row>
    <row r="2072" spans="1:13" x14ac:dyDescent="0.35">
      <c r="A2072" s="5" t="s">
        <v>659</v>
      </c>
      <c r="B2072" s="5" t="s">
        <v>35</v>
      </c>
      <c r="C2072" s="5"/>
      <c r="D2072" s="5"/>
      <c r="E2072" s="5" t="s">
        <v>162</v>
      </c>
      <c r="F2072" s="8" t="str">
        <f>VLOOKUP(E2072,Mapping!$A$1:$C$71,3,0)</f>
        <v>Event Int Lb Event</v>
      </c>
      <c r="G2072" s="8" t="str">
        <f>VLOOKUP(E2072,Mapping!$A$2:$B$207,2,0)</f>
        <v>Event Int Lb Event</v>
      </c>
      <c r="H2072" s="1" t="s">
        <v>658</v>
      </c>
      <c r="I2072" s="2">
        <v>44400</v>
      </c>
      <c r="J2072" s="126" t="str">
        <f>VLOOKUP(I2072,Mapping!$H$2:$I$215,2,0)</f>
        <v>Post</v>
      </c>
      <c r="K2072" s="127">
        <f>VLOOKUP(I2072,Mapping!$H$2:$J$215,3,0)</f>
        <v>0</v>
      </c>
      <c r="L2072" s="1">
        <v>0</v>
      </c>
      <c r="M2072" s="4" t="e">
        <v>#N/A</v>
      </c>
    </row>
    <row r="2073" spans="1:13" x14ac:dyDescent="0.35">
      <c r="A2073" s="5" t="s">
        <v>659</v>
      </c>
      <c r="B2073" s="5" t="s">
        <v>35</v>
      </c>
      <c r="C2073" s="5"/>
      <c r="D2073" s="5"/>
      <c r="E2073" s="5" t="s">
        <v>162</v>
      </c>
      <c r="F2073" s="8" t="str">
        <f>VLOOKUP(E2073,Mapping!$A$1:$C$71,3,0)</f>
        <v>Event Int Lb Event</v>
      </c>
      <c r="G2073" s="8" t="str">
        <f>VLOOKUP(E2073,Mapping!$A$2:$B$207,2,0)</f>
        <v>Event Int Lb Event</v>
      </c>
      <c r="H2073" s="1" t="s">
        <v>658</v>
      </c>
      <c r="I2073" s="2">
        <v>44401</v>
      </c>
      <c r="J2073" s="126" t="str">
        <f>VLOOKUP(I2073,Mapping!$H$2:$I$215,2,0)</f>
        <v>Post</v>
      </c>
      <c r="K2073" s="127">
        <f>VLOOKUP(I2073,Mapping!$H$2:$J$215,3,0)</f>
        <v>0</v>
      </c>
      <c r="L2073" s="1">
        <v>0</v>
      </c>
      <c r="M2073" s="4" t="e">
        <v>#N/A</v>
      </c>
    </row>
    <row r="2074" spans="1:13" x14ac:dyDescent="0.35">
      <c r="A2074" s="5" t="s">
        <v>659</v>
      </c>
      <c r="B2074" s="5" t="s">
        <v>35</v>
      </c>
      <c r="C2074" s="5"/>
      <c r="D2074" s="5"/>
      <c r="E2074" s="5" t="s">
        <v>162</v>
      </c>
      <c r="F2074" s="8" t="str">
        <f>VLOOKUP(E2074,Mapping!$A$1:$C$71,3,0)</f>
        <v>Event Int Lb Event</v>
      </c>
      <c r="G2074" s="8" t="str">
        <f>VLOOKUP(E2074,Mapping!$A$2:$B$207,2,0)</f>
        <v>Event Int Lb Event</v>
      </c>
      <c r="H2074" s="1" t="s">
        <v>658</v>
      </c>
      <c r="I2074" s="2">
        <v>44402</v>
      </c>
      <c r="J2074" s="126" t="str">
        <f>VLOOKUP(I2074,Mapping!$H$2:$I$215,2,0)</f>
        <v>Post</v>
      </c>
      <c r="K2074" s="127">
        <f>VLOOKUP(I2074,Mapping!$H$2:$J$215,3,0)</f>
        <v>0</v>
      </c>
      <c r="L2074" s="1">
        <v>3710.5476398000001</v>
      </c>
      <c r="M2074" s="4" t="e">
        <v>#N/A</v>
      </c>
    </row>
    <row r="2075" spans="1:13" x14ac:dyDescent="0.35">
      <c r="A2075" s="5" t="s">
        <v>659</v>
      </c>
      <c r="B2075" s="5" t="s">
        <v>35</v>
      </c>
      <c r="C2075" s="5"/>
      <c r="D2075" s="5"/>
      <c r="E2075" s="5" t="s">
        <v>162</v>
      </c>
      <c r="F2075" s="8" t="str">
        <f>VLOOKUP(E2075,Mapping!$A$1:$C$71,3,0)</f>
        <v>Event Int Lb Event</v>
      </c>
      <c r="G2075" s="8" t="str">
        <f>VLOOKUP(E2075,Mapping!$A$2:$B$207,2,0)</f>
        <v>Event Int Lb Event</v>
      </c>
      <c r="H2075" s="1" t="s">
        <v>658</v>
      </c>
      <c r="I2075" s="2">
        <v>44403</v>
      </c>
      <c r="J2075" s="126" t="str">
        <f>VLOOKUP(I2075,Mapping!$H$2:$I$215,2,0)</f>
        <v>Post</v>
      </c>
      <c r="K2075" s="127">
        <f>VLOOKUP(I2075,Mapping!$H$2:$J$215,3,0)</f>
        <v>0</v>
      </c>
      <c r="L2075" s="1">
        <v>0</v>
      </c>
      <c r="M2075" s="4" t="e">
        <v>#N/A</v>
      </c>
    </row>
    <row r="2076" spans="1:13" x14ac:dyDescent="0.35">
      <c r="A2076" s="5" t="s">
        <v>659</v>
      </c>
      <c r="B2076" s="5" t="s">
        <v>35</v>
      </c>
      <c r="C2076" s="5"/>
      <c r="D2076" s="5"/>
      <c r="E2076" s="5" t="s">
        <v>162</v>
      </c>
      <c r="F2076" s="8" t="str">
        <f>VLOOKUP(E2076,Mapping!$A$1:$C$71,3,0)</f>
        <v>Event Int Lb Event</v>
      </c>
      <c r="G2076" s="8" t="str">
        <f>VLOOKUP(E2076,Mapping!$A$2:$B$207,2,0)</f>
        <v>Event Int Lb Event</v>
      </c>
      <c r="H2076" s="1" t="s">
        <v>658</v>
      </c>
      <c r="I2076" s="2">
        <v>44404</v>
      </c>
      <c r="J2076" s="126" t="str">
        <f>VLOOKUP(I2076,Mapping!$H$2:$I$215,2,0)</f>
        <v>Post</v>
      </c>
      <c r="K2076" s="127">
        <f>VLOOKUP(I2076,Mapping!$H$2:$J$215,3,0)</f>
        <v>0</v>
      </c>
      <c r="L2076" s="1">
        <v>0</v>
      </c>
      <c r="M2076" s="4" t="e">
        <v>#N/A</v>
      </c>
    </row>
    <row r="2077" spans="1:13" x14ac:dyDescent="0.35">
      <c r="A2077" s="5" t="s">
        <v>659</v>
      </c>
      <c r="B2077" s="5" t="s">
        <v>35</v>
      </c>
      <c r="C2077" s="5"/>
      <c r="D2077" s="5"/>
      <c r="E2077" s="5" t="s">
        <v>162</v>
      </c>
      <c r="F2077" s="8" t="str">
        <f>VLOOKUP(E2077,Mapping!$A$1:$C$71,3,0)</f>
        <v>Event Int Lb Event</v>
      </c>
      <c r="G2077" s="8" t="str">
        <f>VLOOKUP(E2077,Mapping!$A$2:$B$207,2,0)</f>
        <v>Event Int Lb Event</v>
      </c>
      <c r="H2077" s="1" t="s">
        <v>658</v>
      </c>
      <c r="I2077" s="2">
        <v>44405</v>
      </c>
      <c r="J2077" s="126" t="str">
        <f>VLOOKUP(I2077,Mapping!$H$2:$I$215,2,0)</f>
        <v>Post</v>
      </c>
      <c r="K2077" s="127">
        <f>VLOOKUP(I2077,Mapping!$H$2:$J$215,3,0)</f>
        <v>0</v>
      </c>
      <c r="L2077" s="1">
        <v>0</v>
      </c>
      <c r="M2077" s="4" t="e">
        <v>#N/A</v>
      </c>
    </row>
    <row r="2078" spans="1:13" x14ac:dyDescent="0.35">
      <c r="A2078" s="5" t="s">
        <v>659</v>
      </c>
      <c r="B2078" s="5" t="s">
        <v>35</v>
      </c>
      <c r="C2078" s="5"/>
      <c r="D2078" s="5"/>
      <c r="E2078" s="5" t="s">
        <v>162</v>
      </c>
      <c r="F2078" s="8" t="str">
        <f>VLOOKUP(E2078,Mapping!$A$1:$C$71,3,0)</f>
        <v>Event Int Lb Event</v>
      </c>
      <c r="G2078" s="8" t="str">
        <f>VLOOKUP(E2078,Mapping!$A$2:$B$207,2,0)</f>
        <v>Event Int Lb Event</v>
      </c>
      <c r="H2078" s="1" t="s">
        <v>658</v>
      </c>
      <c r="I2078" s="2">
        <v>44406</v>
      </c>
      <c r="J2078" s="126" t="str">
        <f>VLOOKUP(I2078,Mapping!$H$2:$I$215,2,0)</f>
        <v>Post</v>
      </c>
      <c r="K2078" s="127">
        <f>VLOOKUP(I2078,Mapping!$H$2:$J$215,3,0)</f>
        <v>0</v>
      </c>
      <c r="L2078" s="1">
        <v>3710.5476398000001</v>
      </c>
      <c r="M2078" s="4" t="e">
        <v>#N/A</v>
      </c>
    </row>
    <row r="2079" spans="1:13" x14ac:dyDescent="0.35">
      <c r="A2079" s="5" t="s">
        <v>659</v>
      </c>
      <c r="B2079" s="5" t="s">
        <v>35</v>
      </c>
      <c r="C2079" s="5"/>
      <c r="D2079" s="5"/>
      <c r="E2079" s="5" t="s">
        <v>162</v>
      </c>
      <c r="F2079" s="8" t="str">
        <f>VLOOKUP(E2079,Mapping!$A$1:$C$71,3,0)</f>
        <v>Event Int Lb Event</v>
      </c>
      <c r="G2079" s="8" t="str">
        <f>VLOOKUP(E2079,Mapping!$A$2:$B$207,2,0)</f>
        <v>Event Int Lb Event</v>
      </c>
      <c r="H2079" s="1" t="s">
        <v>658</v>
      </c>
      <c r="I2079" s="2">
        <v>44407</v>
      </c>
      <c r="J2079" s="126" t="str">
        <f>VLOOKUP(I2079,Mapping!$H$2:$I$215,2,0)</f>
        <v>Post</v>
      </c>
      <c r="K2079" s="127">
        <f>VLOOKUP(I2079,Mapping!$H$2:$J$215,3,0)</f>
        <v>0</v>
      </c>
      <c r="L2079" s="1">
        <v>0</v>
      </c>
      <c r="M2079" s="4" t="e">
        <v>#N/A</v>
      </c>
    </row>
    <row r="2080" spans="1:13" x14ac:dyDescent="0.35">
      <c r="A2080" s="5" t="s">
        <v>659</v>
      </c>
      <c r="B2080" s="5" t="s">
        <v>35</v>
      </c>
      <c r="C2080" s="5"/>
      <c r="D2080" s="5"/>
      <c r="E2080" s="5" t="s">
        <v>162</v>
      </c>
      <c r="F2080" s="8" t="str">
        <f>VLOOKUP(E2080,Mapping!$A$1:$C$71,3,0)</f>
        <v>Event Int Lb Event</v>
      </c>
      <c r="G2080" s="8" t="str">
        <f>VLOOKUP(E2080,Mapping!$A$2:$B$207,2,0)</f>
        <v>Event Int Lb Event</v>
      </c>
      <c r="H2080" s="1" t="s">
        <v>658</v>
      </c>
      <c r="I2080" s="2">
        <v>44408</v>
      </c>
      <c r="J2080" s="126" t="str">
        <f>VLOOKUP(I2080,Mapping!$H$2:$I$215,2,0)</f>
        <v>Post</v>
      </c>
      <c r="K2080" s="127">
        <f>VLOOKUP(I2080,Mapping!$H$2:$J$215,3,0)</f>
        <v>0</v>
      </c>
      <c r="L2080" s="1">
        <v>0</v>
      </c>
      <c r="M2080" s="4" t="e">
        <v>#N/A</v>
      </c>
    </row>
    <row r="2081" spans="1:13" x14ac:dyDescent="0.35">
      <c r="A2081" s="5" t="s">
        <v>659</v>
      </c>
      <c r="B2081" s="5" t="s">
        <v>35</v>
      </c>
      <c r="C2081" s="5"/>
      <c r="D2081" s="5"/>
      <c r="E2081" s="5" t="s">
        <v>162</v>
      </c>
      <c r="F2081" s="8" t="str">
        <f>VLOOKUP(E2081,Mapping!$A$1:$C$71,3,0)</f>
        <v>Event Int Lb Event</v>
      </c>
      <c r="G2081" s="8" t="str">
        <f>VLOOKUP(E2081,Mapping!$A$2:$B$207,2,0)</f>
        <v>Event Int Lb Event</v>
      </c>
      <c r="H2081" s="1" t="s">
        <v>658</v>
      </c>
      <c r="I2081" s="2">
        <v>44409</v>
      </c>
      <c r="J2081" s="126" t="str">
        <f>VLOOKUP(I2081,Mapping!$H$2:$I$215,2,0)</f>
        <v>Post</v>
      </c>
      <c r="K2081" s="127">
        <f>VLOOKUP(I2081,Mapping!$H$2:$J$215,3,0)</f>
        <v>0</v>
      </c>
      <c r="L2081" s="1">
        <v>3710.5476398000001</v>
      </c>
      <c r="M2081" s="4" t="e">
        <v>#N/A</v>
      </c>
    </row>
    <row r="2082" spans="1:13" x14ac:dyDescent="0.35">
      <c r="A2082" s="5" t="s">
        <v>659</v>
      </c>
      <c r="B2082" s="5" t="s">
        <v>35</v>
      </c>
      <c r="C2082" s="5"/>
      <c r="D2082" s="5"/>
      <c r="E2082" s="5" t="s">
        <v>162</v>
      </c>
      <c r="F2082" s="8" t="str">
        <f>VLOOKUP(E2082,Mapping!$A$1:$C$71,3,0)</f>
        <v>Event Int Lb Event</v>
      </c>
      <c r="G2082" s="8" t="str">
        <f>VLOOKUP(E2082,Mapping!$A$2:$B$207,2,0)</f>
        <v>Event Int Lb Event</v>
      </c>
      <c r="H2082" s="1" t="s">
        <v>658</v>
      </c>
      <c r="I2082" s="2">
        <v>44410</v>
      </c>
      <c r="J2082" s="126" t="str">
        <f>VLOOKUP(I2082,Mapping!$H$2:$I$215,2,0)</f>
        <v>Post</v>
      </c>
      <c r="K2082" s="127">
        <f>VLOOKUP(I2082,Mapping!$H$2:$J$215,3,0)</f>
        <v>0</v>
      </c>
      <c r="L2082" s="1">
        <v>0</v>
      </c>
      <c r="M2082" s="4" t="e">
        <v>#N/A</v>
      </c>
    </row>
    <row r="2083" spans="1:13" x14ac:dyDescent="0.35">
      <c r="A2083" s="5" t="s">
        <v>659</v>
      </c>
      <c r="B2083" s="5" t="s">
        <v>35</v>
      </c>
      <c r="C2083" s="5"/>
      <c r="D2083" s="5"/>
      <c r="E2083" s="5" t="s">
        <v>162</v>
      </c>
      <c r="F2083" s="8" t="str">
        <f>VLOOKUP(E2083,Mapping!$A$1:$C$71,3,0)</f>
        <v>Event Int Lb Event</v>
      </c>
      <c r="G2083" s="8" t="str">
        <f>VLOOKUP(E2083,Mapping!$A$2:$B$207,2,0)</f>
        <v>Event Int Lb Event</v>
      </c>
      <c r="H2083" s="1" t="s">
        <v>658</v>
      </c>
      <c r="I2083" s="2">
        <v>44411</v>
      </c>
      <c r="J2083" s="126" t="str">
        <f>VLOOKUP(I2083,Mapping!$H$2:$I$215,2,0)</f>
        <v>Post</v>
      </c>
      <c r="K2083" s="127">
        <f>VLOOKUP(I2083,Mapping!$H$2:$J$215,3,0)</f>
        <v>0</v>
      </c>
      <c r="L2083" s="1">
        <v>0</v>
      </c>
      <c r="M2083" s="4" t="e">
        <v>#N/A</v>
      </c>
    </row>
    <row r="2084" spans="1:13" x14ac:dyDescent="0.35">
      <c r="A2084" s="5" t="s">
        <v>659</v>
      </c>
      <c r="B2084" s="5" t="s">
        <v>35</v>
      </c>
      <c r="C2084" s="5"/>
      <c r="D2084" s="5"/>
      <c r="E2084" s="5" t="s">
        <v>162</v>
      </c>
      <c r="F2084" s="8" t="str">
        <f>VLOOKUP(E2084,Mapping!$A$1:$C$71,3,0)</f>
        <v>Event Int Lb Event</v>
      </c>
      <c r="G2084" s="8" t="str">
        <f>VLOOKUP(E2084,Mapping!$A$2:$B$207,2,0)</f>
        <v>Event Int Lb Event</v>
      </c>
      <c r="H2084" s="1" t="s">
        <v>658</v>
      </c>
      <c r="I2084" s="2">
        <v>44412</v>
      </c>
      <c r="J2084" s="126" t="str">
        <f>VLOOKUP(I2084,Mapping!$H$2:$I$215,2,0)</f>
        <v>Post</v>
      </c>
      <c r="K2084" s="127">
        <f>VLOOKUP(I2084,Mapping!$H$2:$J$215,3,0)</f>
        <v>0</v>
      </c>
      <c r="L2084" s="1">
        <v>0</v>
      </c>
      <c r="M2084" s="4" t="e">
        <v>#N/A</v>
      </c>
    </row>
    <row r="2085" spans="1:13" x14ac:dyDescent="0.35">
      <c r="A2085" s="5" t="s">
        <v>659</v>
      </c>
      <c r="B2085" s="5" t="s">
        <v>35</v>
      </c>
      <c r="C2085" s="5"/>
      <c r="D2085" s="5"/>
      <c r="E2085" s="5" t="s">
        <v>162</v>
      </c>
      <c r="F2085" s="8" t="str">
        <f>VLOOKUP(E2085,Mapping!$A$1:$C$71,3,0)</f>
        <v>Event Int Lb Event</v>
      </c>
      <c r="G2085" s="8" t="str">
        <f>VLOOKUP(E2085,Mapping!$A$2:$B$207,2,0)</f>
        <v>Event Int Lb Event</v>
      </c>
      <c r="H2085" s="1" t="s">
        <v>658</v>
      </c>
      <c r="I2085" s="2">
        <v>44413</v>
      </c>
      <c r="J2085" s="126" t="str">
        <f>VLOOKUP(I2085,Mapping!$H$2:$I$215,2,0)</f>
        <v>Post</v>
      </c>
      <c r="K2085" s="127">
        <f>VLOOKUP(I2085,Mapping!$H$2:$J$215,3,0)</f>
        <v>0</v>
      </c>
      <c r="L2085" s="1">
        <v>3710.5476398000001</v>
      </c>
      <c r="M2085" s="4" t="e">
        <v>#N/A</v>
      </c>
    </row>
    <row r="2086" spans="1:13" x14ac:dyDescent="0.35">
      <c r="A2086" s="5" t="s">
        <v>659</v>
      </c>
      <c r="B2086" s="5" t="s">
        <v>35</v>
      </c>
      <c r="C2086" s="5"/>
      <c r="D2086" s="5"/>
      <c r="E2086" s="5" t="s">
        <v>162</v>
      </c>
      <c r="F2086" s="8" t="str">
        <f>VLOOKUP(E2086,Mapping!$A$1:$C$71,3,0)</f>
        <v>Event Int Lb Event</v>
      </c>
      <c r="G2086" s="8" t="str">
        <f>VLOOKUP(E2086,Mapping!$A$2:$B$207,2,0)</f>
        <v>Event Int Lb Event</v>
      </c>
      <c r="H2086" s="1" t="s">
        <v>658</v>
      </c>
      <c r="I2086" s="2">
        <v>44414</v>
      </c>
      <c r="J2086" s="126" t="str">
        <f>VLOOKUP(I2086,Mapping!$H$2:$I$215,2,0)</f>
        <v>Post</v>
      </c>
      <c r="K2086" s="127">
        <f>VLOOKUP(I2086,Mapping!$H$2:$J$215,3,0)</f>
        <v>0</v>
      </c>
      <c r="L2086" s="1">
        <v>0</v>
      </c>
      <c r="M2086" s="4" t="e">
        <v>#N/A</v>
      </c>
    </row>
    <row r="2087" spans="1:13" x14ac:dyDescent="0.35">
      <c r="A2087" s="5" t="s">
        <v>659</v>
      </c>
      <c r="B2087" s="5" t="s">
        <v>35</v>
      </c>
      <c r="C2087" s="5"/>
      <c r="D2087" s="5"/>
      <c r="E2087" s="5" t="s">
        <v>162</v>
      </c>
      <c r="F2087" s="8" t="str">
        <f>VLOOKUP(E2087,Mapping!$A$1:$C$71,3,0)</f>
        <v>Event Int Lb Event</v>
      </c>
      <c r="G2087" s="8" t="str">
        <f>VLOOKUP(E2087,Mapping!$A$2:$B$207,2,0)</f>
        <v>Event Int Lb Event</v>
      </c>
      <c r="H2087" s="1" t="s">
        <v>658</v>
      </c>
      <c r="I2087" s="2">
        <v>44415</v>
      </c>
      <c r="J2087" s="126" t="str">
        <f>VLOOKUP(I2087,Mapping!$H$2:$I$215,2,0)</f>
        <v>Post</v>
      </c>
      <c r="K2087" s="127">
        <f>VLOOKUP(I2087,Mapping!$H$2:$J$215,3,0)</f>
        <v>0</v>
      </c>
      <c r="L2087" s="1">
        <v>0</v>
      </c>
      <c r="M2087" s="4" t="e">
        <v>#N/A</v>
      </c>
    </row>
    <row r="2088" spans="1:13" x14ac:dyDescent="0.35">
      <c r="A2088" s="5" t="s">
        <v>659</v>
      </c>
      <c r="B2088" s="5" t="s">
        <v>35</v>
      </c>
      <c r="C2088" s="5"/>
      <c r="D2088" s="5"/>
      <c r="E2088" s="5" t="s">
        <v>162</v>
      </c>
      <c r="F2088" s="8" t="str">
        <f>VLOOKUP(E2088,Mapping!$A$1:$C$71,3,0)</f>
        <v>Event Int Lb Event</v>
      </c>
      <c r="G2088" s="8" t="str">
        <f>VLOOKUP(E2088,Mapping!$A$2:$B$207,2,0)</f>
        <v>Event Int Lb Event</v>
      </c>
      <c r="H2088" s="1" t="s">
        <v>658</v>
      </c>
      <c r="I2088" s="2">
        <v>44416</v>
      </c>
      <c r="J2088" s="126" t="str">
        <f>VLOOKUP(I2088,Mapping!$H$2:$I$215,2,0)</f>
        <v>Post</v>
      </c>
      <c r="K2088" s="127">
        <f>VLOOKUP(I2088,Mapping!$H$2:$J$215,3,0)</f>
        <v>0</v>
      </c>
      <c r="L2088" s="1">
        <v>3710.5476398000001</v>
      </c>
      <c r="M2088" s="4" t="e">
        <v>#N/A</v>
      </c>
    </row>
    <row r="2089" spans="1:13" x14ac:dyDescent="0.35">
      <c r="A2089" s="5" t="s">
        <v>659</v>
      </c>
      <c r="B2089" s="5" t="s">
        <v>35</v>
      </c>
      <c r="C2089" s="5"/>
      <c r="D2089" s="5"/>
      <c r="E2089" s="5" t="s">
        <v>162</v>
      </c>
      <c r="F2089" s="8" t="str">
        <f>VLOOKUP(E2089,Mapping!$A$1:$C$71,3,0)</f>
        <v>Event Int Lb Event</v>
      </c>
      <c r="G2089" s="8" t="str">
        <f>VLOOKUP(E2089,Mapping!$A$2:$B$207,2,0)</f>
        <v>Event Int Lb Event</v>
      </c>
      <c r="H2089" s="1" t="s">
        <v>658</v>
      </c>
      <c r="I2089" s="2">
        <v>44417</v>
      </c>
      <c r="J2089" s="126" t="str">
        <f>VLOOKUP(I2089,Mapping!$H$2:$I$215,2,0)</f>
        <v>Post</v>
      </c>
      <c r="K2089" s="127">
        <f>VLOOKUP(I2089,Mapping!$H$2:$J$215,3,0)</f>
        <v>0</v>
      </c>
      <c r="L2089" s="1">
        <v>0</v>
      </c>
      <c r="M2089" s="4" t="e">
        <v>#N/A</v>
      </c>
    </row>
    <row r="2090" spans="1:13" x14ac:dyDescent="0.35">
      <c r="A2090" s="5" t="s">
        <v>659</v>
      </c>
      <c r="B2090" s="5" t="s">
        <v>35</v>
      </c>
      <c r="C2090" s="5"/>
      <c r="D2090" s="5"/>
      <c r="E2090" s="5" t="s">
        <v>162</v>
      </c>
      <c r="F2090" s="8" t="str">
        <f>VLOOKUP(E2090,Mapping!$A$1:$C$71,3,0)</f>
        <v>Event Int Lb Event</v>
      </c>
      <c r="G2090" s="8" t="str">
        <f>VLOOKUP(E2090,Mapping!$A$2:$B$207,2,0)</f>
        <v>Event Int Lb Event</v>
      </c>
      <c r="H2090" s="1" t="s">
        <v>658</v>
      </c>
      <c r="I2090" s="2">
        <v>44418</v>
      </c>
      <c r="J2090" s="126" t="str">
        <f>VLOOKUP(I2090,Mapping!$H$2:$I$215,2,0)</f>
        <v>Post</v>
      </c>
      <c r="K2090" s="127">
        <f>VLOOKUP(I2090,Mapping!$H$2:$J$215,3,0)</f>
        <v>0</v>
      </c>
      <c r="L2090" s="1">
        <v>0</v>
      </c>
      <c r="M2090" s="4" t="e">
        <v>#N/A</v>
      </c>
    </row>
    <row r="2091" spans="1:13" x14ac:dyDescent="0.35">
      <c r="A2091" s="5" t="s">
        <v>659</v>
      </c>
      <c r="B2091" s="5" t="s">
        <v>35</v>
      </c>
      <c r="C2091" s="5"/>
      <c r="D2091" s="5"/>
      <c r="E2091" s="5" t="s">
        <v>162</v>
      </c>
      <c r="F2091" s="8" t="str">
        <f>VLOOKUP(E2091,Mapping!$A$1:$C$71,3,0)</f>
        <v>Event Int Lb Event</v>
      </c>
      <c r="G2091" s="8" t="str">
        <f>VLOOKUP(E2091,Mapping!$A$2:$B$207,2,0)</f>
        <v>Event Int Lb Event</v>
      </c>
      <c r="H2091" s="1" t="s">
        <v>658</v>
      </c>
      <c r="I2091" s="2">
        <v>44419</v>
      </c>
      <c r="J2091" s="126" t="str">
        <f>VLOOKUP(I2091,Mapping!$H$2:$I$215,2,0)</f>
        <v>Post</v>
      </c>
      <c r="K2091" s="127">
        <f>VLOOKUP(I2091,Mapping!$H$2:$J$215,3,0)</f>
        <v>0</v>
      </c>
      <c r="L2091" s="1">
        <v>0</v>
      </c>
      <c r="M2091" s="4" t="e">
        <v>#N/A</v>
      </c>
    </row>
    <row r="2092" spans="1:13" x14ac:dyDescent="0.35">
      <c r="A2092" s="5" t="s">
        <v>659</v>
      </c>
      <c r="B2092" s="5" t="s">
        <v>35</v>
      </c>
      <c r="C2092" s="5"/>
      <c r="D2092" s="5"/>
      <c r="E2092" s="5" t="s">
        <v>162</v>
      </c>
      <c r="F2092" s="8" t="str">
        <f>VLOOKUP(E2092,Mapping!$A$1:$C$71,3,0)</f>
        <v>Event Int Lb Event</v>
      </c>
      <c r="G2092" s="8" t="str">
        <f>VLOOKUP(E2092,Mapping!$A$2:$B$207,2,0)</f>
        <v>Event Int Lb Event</v>
      </c>
      <c r="H2092" s="1" t="s">
        <v>658</v>
      </c>
      <c r="I2092" s="2">
        <v>44420</v>
      </c>
      <c r="J2092" s="126" t="str">
        <f>VLOOKUP(I2092,Mapping!$H$2:$I$215,2,0)</f>
        <v>Post</v>
      </c>
      <c r="K2092" s="127">
        <f>VLOOKUP(I2092,Mapping!$H$2:$J$215,3,0)</f>
        <v>0</v>
      </c>
      <c r="L2092" s="1">
        <v>3710.5476398000001</v>
      </c>
      <c r="M2092" s="4" t="e">
        <v>#N/A</v>
      </c>
    </row>
    <row r="2093" spans="1:13" x14ac:dyDescent="0.35">
      <c r="A2093" s="5" t="s">
        <v>659</v>
      </c>
      <c r="B2093" s="5" t="s">
        <v>35</v>
      </c>
      <c r="C2093" s="5"/>
      <c r="D2093" s="5"/>
      <c r="E2093" s="5" t="s">
        <v>162</v>
      </c>
      <c r="F2093" s="8" t="str">
        <f>VLOOKUP(E2093,Mapping!$A$1:$C$71,3,0)</f>
        <v>Event Int Lb Event</v>
      </c>
      <c r="G2093" s="8" t="str">
        <f>VLOOKUP(E2093,Mapping!$A$2:$B$207,2,0)</f>
        <v>Event Int Lb Event</v>
      </c>
      <c r="H2093" s="1" t="s">
        <v>658</v>
      </c>
      <c r="I2093" s="2">
        <v>44421</v>
      </c>
      <c r="J2093" s="126" t="str">
        <f>VLOOKUP(I2093,Mapping!$H$2:$I$215,2,0)</f>
        <v>Post</v>
      </c>
      <c r="K2093" s="127">
        <f>VLOOKUP(I2093,Mapping!$H$2:$J$215,3,0)</f>
        <v>0</v>
      </c>
      <c r="L2093" s="1">
        <v>0</v>
      </c>
      <c r="M2093" s="4" t="e">
        <v>#N/A</v>
      </c>
    </row>
    <row r="2094" spans="1:13" x14ac:dyDescent="0.35">
      <c r="A2094" s="5" t="s">
        <v>659</v>
      </c>
      <c r="B2094" s="5" t="s">
        <v>35</v>
      </c>
      <c r="C2094" s="5"/>
      <c r="D2094" s="5"/>
      <c r="E2094" s="5" t="s">
        <v>162</v>
      </c>
      <c r="F2094" s="8" t="str">
        <f>VLOOKUP(E2094,Mapping!$A$1:$C$71,3,0)</f>
        <v>Event Int Lb Event</v>
      </c>
      <c r="G2094" s="8" t="str">
        <f>VLOOKUP(E2094,Mapping!$A$2:$B$207,2,0)</f>
        <v>Event Int Lb Event</v>
      </c>
      <c r="H2094" s="1" t="s">
        <v>658</v>
      </c>
      <c r="I2094" s="2">
        <v>44422</v>
      </c>
      <c r="J2094" s="126" t="str">
        <f>VLOOKUP(I2094,Mapping!$H$2:$I$215,2,0)</f>
        <v>Post</v>
      </c>
      <c r="K2094" s="127">
        <f>VLOOKUP(I2094,Mapping!$H$2:$J$215,3,0)</f>
        <v>0</v>
      </c>
      <c r="L2094" s="1">
        <v>0</v>
      </c>
      <c r="M2094" s="4" t="e">
        <v>#N/A</v>
      </c>
    </row>
    <row r="2095" spans="1:13" x14ac:dyDescent="0.35">
      <c r="A2095" s="5" t="s">
        <v>659</v>
      </c>
      <c r="B2095" s="5" t="s">
        <v>35</v>
      </c>
      <c r="C2095" s="5"/>
      <c r="D2095" s="5"/>
      <c r="E2095" s="5" t="s">
        <v>162</v>
      </c>
      <c r="F2095" s="8" t="str">
        <f>VLOOKUP(E2095,Mapping!$A$1:$C$71,3,0)</f>
        <v>Event Int Lb Event</v>
      </c>
      <c r="G2095" s="8" t="str">
        <f>VLOOKUP(E2095,Mapping!$A$2:$B$207,2,0)</f>
        <v>Event Int Lb Event</v>
      </c>
      <c r="H2095" s="1" t="s">
        <v>658</v>
      </c>
      <c r="I2095" s="2">
        <v>44423</v>
      </c>
      <c r="J2095" s="126" t="str">
        <f>VLOOKUP(I2095,Mapping!$H$2:$I$215,2,0)</f>
        <v>Post</v>
      </c>
      <c r="K2095" s="127">
        <f>VLOOKUP(I2095,Mapping!$H$2:$J$215,3,0)</f>
        <v>0</v>
      </c>
      <c r="L2095" s="1">
        <v>3710.5476398000001</v>
      </c>
      <c r="M2095" s="4" t="e">
        <v>#N/A</v>
      </c>
    </row>
    <row r="2096" spans="1:13" x14ac:dyDescent="0.35">
      <c r="A2096" s="5" t="s">
        <v>659</v>
      </c>
      <c r="B2096" s="5" t="s">
        <v>35</v>
      </c>
      <c r="C2096" s="5"/>
      <c r="D2096" s="5"/>
      <c r="E2096" s="5" t="s">
        <v>162</v>
      </c>
      <c r="F2096" s="8" t="str">
        <f>VLOOKUP(E2096,Mapping!$A$1:$C$71,3,0)</f>
        <v>Event Int Lb Event</v>
      </c>
      <c r="G2096" s="8" t="str">
        <f>VLOOKUP(E2096,Mapping!$A$2:$B$207,2,0)</f>
        <v>Event Int Lb Event</v>
      </c>
      <c r="H2096" s="1" t="s">
        <v>658</v>
      </c>
      <c r="I2096" s="2">
        <v>44424</v>
      </c>
      <c r="J2096" s="126" t="str">
        <f>VLOOKUP(I2096,Mapping!$H$2:$I$215,2,0)</f>
        <v>Post</v>
      </c>
      <c r="K2096" s="127">
        <f>VLOOKUP(I2096,Mapping!$H$2:$J$215,3,0)</f>
        <v>0</v>
      </c>
      <c r="L2096" s="1">
        <v>0</v>
      </c>
      <c r="M2096" s="4" t="e">
        <v>#N/A</v>
      </c>
    </row>
    <row r="2097" spans="1:13" x14ac:dyDescent="0.35">
      <c r="A2097" s="5" t="s">
        <v>659</v>
      </c>
      <c r="B2097" s="5" t="s">
        <v>35</v>
      </c>
      <c r="C2097" s="5"/>
      <c r="D2097" s="5"/>
      <c r="E2097" s="5" t="s">
        <v>162</v>
      </c>
      <c r="F2097" s="8" t="str">
        <f>VLOOKUP(E2097,Mapping!$A$1:$C$71,3,0)</f>
        <v>Event Int Lb Event</v>
      </c>
      <c r="G2097" s="8" t="str">
        <f>VLOOKUP(E2097,Mapping!$A$2:$B$207,2,0)</f>
        <v>Event Int Lb Event</v>
      </c>
      <c r="H2097" s="1" t="s">
        <v>658</v>
      </c>
      <c r="I2097" s="2">
        <v>44425</v>
      </c>
      <c r="J2097" s="126" t="str">
        <f>VLOOKUP(I2097,Mapping!$H$2:$I$215,2,0)</f>
        <v>Post</v>
      </c>
      <c r="K2097" s="127">
        <f>VLOOKUP(I2097,Mapping!$H$2:$J$215,3,0)</f>
        <v>0</v>
      </c>
      <c r="L2097" s="1">
        <v>0</v>
      </c>
      <c r="M2097" s="4" t="e">
        <v>#N/A</v>
      </c>
    </row>
    <row r="2098" spans="1:13" x14ac:dyDescent="0.35">
      <c r="A2098" s="5" t="s">
        <v>659</v>
      </c>
      <c r="B2098" s="5" t="s">
        <v>35</v>
      </c>
      <c r="C2098" s="5"/>
      <c r="D2098" s="5"/>
      <c r="E2098" s="5" t="s">
        <v>162</v>
      </c>
      <c r="F2098" s="8" t="str">
        <f>VLOOKUP(E2098,Mapping!$A$1:$C$71,3,0)</f>
        <v>Event Int Lb Event</v>
      </c>
      <c r="G2098" s="8" t="str">
        <f>VLOOKUP(E2098,Mapping!$A$2:$B$207,2,0)</f>
        <v>Event Int Lb Event</v>
      </c>
      <c r="H2098" s="1" t="s">
        <v>658</v>
      </c>
      <c r="I2098" s="2">
        <v>44426</v>
      </c>
      <c r="J2098" s="126" t="str">
        <f>VLOOKUP(I2098,Mapping!$H$2:$I$215,2,0)</f>
        <v>Post</v>
      </c>
      <c r="K2098" s="127">
        <f>VLOOKUP(I2098,Mapping!$H$2:$J$215,3,0)</f>
        <v>0</v>
      </c>
      <c r="L2098" s="1">
        <v>0</v>
      </c>
      <c r="M2098" s="4" t="e">
        <v>#N/A</v>
      </c>
    </row>
    <row r="2099" spans="1:13" x14ac:dyDescent="0.35">
      <c r="A2099" s="5" t="s">
        <v>659</v>
      </c>
      <c r="B2099" s="5" t="s">
        <v>35</v>
      </c>
      <c r="C2099" s="5"/>
      <c r="D2099" s="5"/>
      <c r="E2099" s="5" t="s">
        <v>162</v>
      </c>
      <c r="F2099" s="8" t="str">
        <f>VLOOKUP(E2099,Mapping!$A$1:$C$71,3,0)</f>
        <v>Event Int Lb Event</v>
      </c>
      <c r="G2099" s="8" t="str">
        <f>VLOOKUP(E2099,Mapping!$A$2:$B$207,2,0)</f>
        <v>Event Int Lb Event</v>
      </c>
      <c r="H2099" s="1" t="s">
        <v>658</v>
      </c>
      <c r="I2099" s="2">
        <v>44427</v>
      </c>
      <c r="J2099" s="126" t="str">
        <f>VLOOKUP(I2099,Mapping!$H$2:$I$215,2,0)</f>
        <v>Post</v>
      </c>
      <c r="K2099" s="127">
        <f>VLOOKUP(I2099,Mapping!$H$2:$J$215,3,0)</f>
        <v>0</v>
      </c>
      <c r="L2099" s="1">
        <v>3710.5476398000001</v>
      </c>
      <c r="M2099" s="4" t="e">
        <v>#N/A</v>
      </c>
    </row>
    <row r="2100" spans="1:13" x14ac:dyDescent="0.35">
      <c r="A2100" s="5" t="s">
        <v>659</v>
      </c>
      <c r="B2100" s="5" t="s">
        <v>35</v>
      </c>
      <c r="C2100" s="5"/>
      <c r="D2100" s="5"/>
      <c r="E2100" s="5" t="s">
        <v>162</v>
      </c>
      <c r="F2100" s="8" t="str">
        <f>VLOOKUP(E2100,Mapping!$A$1:$C$71,3,0)</f>
        <v>Event Int Lb Event</v>
      </c>
      <c r="G2100" s="8" t="str">
        <f>VLOOKUP(E2100,Mapping!$A$2:$B$207,2,0)</f>
        <v>Event Int Lb Event</v>
      </c>
      <c r="H2100" s="1" t="s">
        <v>658</v>
      </c>
      <c r="I2100" s="2">
        <v>44428</v>
      </c>
      <c r="J2100" s="126" t="str">
        <f>VLOOKUP(I2100,Mapping!$H$2:$I$215,2,0)</f>
        <v>Post</v>
      </c>
      <c r="K2100" s="127">
        <f>VLOOKUP(I2100,Mapping!$H$2:$J$215,3,0)</f>
        <v>0</v>
      </c>
      <c r="L2100" s="1">
        <v>0</v>
      </c>
      <c r="M2100" s="4" t="e">
        <v>#N/A</v>
      </c>
    </row>
    <row r="2101" spans="1:13" x14ac:dyDescent="0.35">
      <c r="A2101" s="5" t="s">
        <v>659</v>
      </c>
      <c r="B2101" s="5" t="s">
        <v>35</v>
      </c>
      <c r="C2101" s="5"/>
      <c r="D2101" s="5"/>
      <c r="E2101" s="5" t="s">
        <v>162</v>
      </c>
      <c r="F2101" s="8" t="str">
        <f>VLOOKUP(E2101,Mapping!$A$1:$C$71,3,0)</f>
        <v>Event Int Lb Event</v>
      </c>
      <c r="G2101" s="8" t="str">
        <f>VLOOKUP(E2101,Mapping!$A$2:$B$207,2,0)</f>
        <v>Event Int Lb Event</v>
      </c>
      <c r="H2101" s="1" t="s">
        <v>658</v>
      </c>
      <c r="I2101" s="2">
        <v>44429</v>
      </c>
      <c r="J2101" s="126" t="str">
        <f>VLOOKUP(I2101,Mapping!$H$2:$I$215,2,0)</f>
        <v>Post</v>
      </c>
      <c r="K2101" s="127">
        <f>VLOOKUP(I2101,Mapping!$H$2:$J$215,3,0)</f>
        <v>0</v>
      </c>
      <c r="L2101" s="1">
        <v>0</v>
      </c>
      <c r="M2101" s="4" t="e">
        <v>#N/A</v>
      </c>
    </row>
    <row r="2102" spans="1:13" x14ac:dyDescent="0.35">
      <c r="A2102" s="5" t="s">
        <v>659</v>
      </c>
      <c r="B2102" s="5" t="s">
        <v>35</v>
      </c>
      <c r="C2102" s="5"/>
      <c r="D2102" s="5"/>
      <c r="E2102" s="5" t="s">
        <v>162</v>
      </c>
      <c r="F2102" s="8" t="str">
        <f>VLOOKUP(E2102,Mapping!$A$1:$C$71,3,0)</f>
        <v>Event Int Lb Event</v>
      </c>
      <c r="G2102" s="8" t="str">
        <f>VLOOKUP(E2102,Mapping!$A$2:$B$207,2,0)</f>
        <v>Event Int Lb Event</v>
      </c>
      <c r="H2102" s="1" t="s">
        <v>658</v>
      </c>
      <c r="I2102" s="2">
        <v>44430</v>
      </c>
      <c r="J2102" s="126" t="str">
        <f>VLOOKUP(I2102,Mapping!$H$2:$I$215,2,0)</f>
        <v>Post</v>
      </c>
      <c r="K2102" s="127">
        <f>VLOOKUP(I2102,Mapping!$H$2:$J$215,3,0)</f>
        <v>0</v>
      </c>
      <c r="L2102" s="1">
        <v>3710.5476398000001</v>
      </c>
      <c r="M2102" s="4" t="e">
        <v>#N/A</v>
      </c>
    </row>
    <row r="2103" spans="1:13" x14ac:dyDescent="0.35">
      <c r="A2103" s="5" t="s">
        <v>659</v>
      </c>
      <c r="B2103" s="5" t="s">
        <v>35</v>
      </c>
      <c r="C2103" s="5"/>
      <c r="D2103" s="5"/>
      <c r="E2103" s="5" t="s">
        <v>162</v>
      </c>
      <c r="F2103" s="8" t="str">
        <f>VLOOKUP(E2103,Mapping!$A$1:$C$71,3,0)</f>
        <v>Event Int Lb Event</v>
      </c>
      <c r="G2103" s="8" t="str">
        <f>VLOOKUP(E2103,Mapping!$A$2:$B$207,2,0)</f>
        <v>Event Int Lb Event</v>
      </c>
      <c r="H2103" s="1" t="s">
        <v>658</v>
      </c>
      <c r="I2103" s="2">
        <v>44431</v>
      </c>
      <c r="J2103" s="126" t="str">
        <f>VLOOKUP(I2103,Mapping!$H$2:$I$215,2,0)</f>
        <v>Post</v>
      </c>
      <c r="K2103" s="127">
        <f>VLOOKUP(I2103,Mapping!$H$2:$J$215,3,0)</f>
        <v>0</v>
      </c>
      <c r="L2103" s="1">
        <v>0</v>
      </c>
      <c r="M2103" s="4" t="e">
        <v>#N/A</v>
      </c>
    </row>
    <row r="2104" spans="1:13" x14ac:dyDescent="0.35">
      <c r="A2104" s="5" t="s">
        <v>659</v>
      </c>
      <c r="B2104" s="5" t="s">
        <v>35</v>
      </c>
      <c r="C2104" s="5"/>
      <c r="D2104" s="5"/>
      <c r="E2104" s="5" t="s">
        <v>162</v>
      </c>
      <c r="F2104" s="8" t="str">
        <f>VLOOKUP(E2104,Mapping!$A$1:$C$71,3,0)</f>
        <v>Event Int Lb Event</v>
      </c>
      <c r="G2104" s="8" t="str">
        <f>VLOOKUP(E2104,Mapping!$A$2:$B$207,2,0)</f>
        <v>Event Int Lb Event</v>
      </c>
      <c r="H2104" s="1" t="s">
        <v>658</v>
      </c>
      <c r="I2104" s="2">
        <v>44432</v>
      </c>
      <c r="J2104" s="126" t="str">
        <f>VLOOKUP(I2104,Mapping!$H$2:$I$215,2,0)</f>
        <v>Post</v>
      </c>
      <c r="K2104" s="127">
        <f>VLOOKUP(I2104,Mapping!$H$2:$J$215,3,0)</f>
        <v>0</v>
      </c>
      <c r="L2104" s="1">
        <v>0</v>
      </c>
      <c r="M2104" s="4" t="e">
        <v>#N/A</v>
      </c>
    </row>
    <row r="2105" spans="1:13" x14ac:dyDescent="0.35">
      <c r="A2105" s="5" t="s">
        <v>659</v>
      </c>
      <c r="B2105" s="5" t="s">
        <v>35</v>
      </c>
      <c r="C2105" s="5"/>
      <c r="D2105" s="5"/>
      <c r="E2105" s="5" t="s">
        <v>162</v>
      </c>
      <c r="F2105" s="8" t="str">
        <f>VLOOKUP(E2105,Mapping!$A$1:$C$71,3,0)</f>
        <v>Event Int Lb Event</v>
      </c>
      <c r="G2105" s="8" t="str">
        <f>VLOOKUP(E2105,Mapping!$A$2:$B$207,2,0)</f>
        <v>Event Int Lb Event</v>
      </c>
      <c r="H2105" s="1" t="s">
        <v>658</v>
      </c>
      <c r="I2105" s="2">
        <v>44433</v>
      </c>
      <c r="J2105" s="126" t="str">
        <f>VLOOKUP(I2105,Mapping!$H$2:$I$215,2,0)</f>
        <v>Post</v>
      </c>
      <c r="K2105" s="127">
        <f>VLOOKUP(I2105,Mapping!$H$2:$J$215,3,0)</f>
        <v>0</v>
      </c>
      <c r="L2105" s="1">
        <v>0</v>
      </c>
      <c r="M2105" s="4" t="e">
        <v>#N/A</v>
      </c>
    </row>
    <row r="2106" spans="1:13" x14ac:dyDescent="0.35">
      <c r="A2106" s="5" t="s">
        <v>659</v>
      </c>
      <c r="B2106" s="5" t="s">
        <v>35</v>
      </c>
      <c r="C2106" s="5"/>
      <c r="D2106" s="5"/>
      <c r="E2106" s="5" t="s">
        <v>162</v>
      </c>
      <c r="F2106" s="8" t="str">
        <f>VLOOKUP(E2106,Mapping!$A$1:$C$71,3,0)</f>
        <v>Event Int Lb Event</v>
      </c>
      <c r="G2106" s="8" t="str">
        <f>VLOOKUP(E2106,Mapping!$A$2:$B$207,2,0)</f>
        <v>Event Int Lb Event</v>
      </c>
      <c r="H2106" s="1" t="s">
        <v>658</v>
      </c>
      <c r="I2106" s="2">
        <v>44434</v>
      </c>
      <c r="J2106" s="126" t="str">
        <f>VLOOKUP(I2106,Mapping!$H$2:$I$215,2,0)</f>
        <v>Post</v>
      </c>
      <c r="K2106" s="127">
        <f>VLOOKUP(I2106,Mapping!$H$2:$J$215,3,0)</f>
        <v>0</v>
      </c>
      <c r="L2106" s="1">
        <v>3710.5476398000001</v>
      </c>
      <c r="M2106" s="4" t="e">
        <v>#N/A</v>
      </c>
    </row>
    <row r="2107" spans="1:13" x14ac:dyDescent="0.35">
      <c r="A2107" s="5" t="s">
        <v>659</v>
      </c>
      <c r="B2107" s="5" t="s">
        <v>35</v>
      </c>
      <c r="C2107" s="5"/>
      <c r="D2107" s="5"/>
      <c r="E2107" s="5" t="s">
        <v>162</v>
      </c>
      <c r="F2107" s="8" t="str">
        <f>VLOOKUP(E2107,Mapping!$A$1:$C$71,3,0)</f>
        <v>Event Int Lb Event</v>
      </c>
      <c r="G2107" s="8" t="str">
        <f>VLOOKUP(E2107,Mapping!$A$2:$B$207,2,0)</f>
        <v>Event Int Lb Event</v>
      </c>
      <c r="H2107" s="1" t="s">
        <v>658</v>
      </c>
      <c r="I2107" s="2">
        <v>44435</v>
      </c>
      <c r="J2107" s="126" t="str">
        <f>VLOOKUP(I2107,Mapping!$H$2:$I$215,2,0)</f>
        <v>Post</v>
      </c>
      <c r="K2107" s="127">
        <f>VLOOKUP(I2107,Mapping!$H$2:$J$215,3,0)</f>
        <v>0</v>
      </c>
      <c r="L2107" s="1">
        <v>0</v>
      </c>
      <c r="M2107" s="4" t="e">
        <v>#N/A</v>
      </c>
    </row>
    <row r="2108" spans="1:13" x14ac:dyDescent="0.35">
      <c r="A2108" s="5" t="s">
        <v>659</v>
      </c>
      <c r="B2108" s="5" t="s">
        <v>35</v>
      </c>
      <c r="C2108" s="5"/>
      <c r="D2108" s="5"/>
      <c r="E2108" s="5" t="s">
        <v>162</v>
      </c>
      <c r="F2108" s="8" t="str">
        <f>VLOOKUP(E2108,Mapping!$A$1:$C$71,3,0)</f>
        <v>Event Int Lb Event</v>
      </c>
      <c r="G2108" s="8" t="str">
        <f>VLOOKUP(E2108,Mapping!$A$2:$B$207,2,0)</f>
        <v>Event Int Lb Event</v>
      </c>
      <c r="H2108" s="1" t="s">
        <v>658</v>
      </c>
      <c r="I2108" s="2">
        <v>44436</v>
      </c>
      <c r="J2108" s="126" t="str">
        <f>VLOOKUP(I2108,Mapping!$H$2:$I$215,2,0)</f>
        <v>Post</v>
      </c>
      <c r="K2108" s="127">
        <f>VLOOKUP(I2108,Mapping!$H$2:$J$215,3,0)</f>
        <v>0</v>
      </c>
      <c r="L2108" s="1">
        <v>0</v>
      </c>
      <c r="M2108" s="4" t="e">
        <v>#N/A</v>
      </c>
    </row>
    <row r="2109" spans="1:13" x14ac:dyDescent="0.35">
      <c r="A2109" s="5" t="s">
        <v>659</v>
      </c>
      <c r="B2109" s="5" t="s">
        <v>35</v>
      </c>
      <c r="C2109" s="5"/>
      <c r="D2109" s="5"/>
      <c r="E2109" s="5" t="s">
        <v>162</v>
      </c>
      <c r="F2109" s="8" t="str">
        <f>VLOOKUP(E2109,Mapping!$A$1:$C$71,3,0)</f>
        <v>Event Int Lb Event</v>
      </c>
      <c r="G2109" s="8" t="str">
        <f>VLOOKUP(E2109,Mapping!$A$2:$B$207,2,0)</f>
        <v>Event Int Lb Event</v>
      </c>
      <c r="H2109" s="1" t="s">
        <v>658</v>
      </c>
      <c r="I2109" s="2">
        <v>44437</v>
      </c>
      <c r="J2109" s="126" t="str">
        <f>VLOOKUP(I2109,Mapping!$H$2:$I$215,2,0)</f>
        <v>Post</v>
      </c>
      <c r="K2109" s="127">
        <f>VLOOKUP(I2109,Mapping!$H$2:$J$215,3,0)</f>
        <v>0</v>
      </c>
      <c r="L2109" s="1">
        <v>3710.5476398000001</v>
      </c>
      <c r="M2109" s="4" t="e">
        <v>#N/A</v>
      </c>
    </row>
    <row r="2110" spans="1:13" x14ac:dyDescent="0.35">
      <c r="A2110" s="5" t="s">
        <v>659</v>
      </c>
      <c r="B2110" s="5" t="s">
        <v>35</v>
      </c>
      <c r="C2110" s="5"/>
      <c r="D2110" s="5"/>
      <c r="E2110" s="5" t="s">
        <v>162</v>
      </c>
      <c r="F2110" s="8" t="str">
        <f>VLOOKUP(E2110,Mapping!$A$1:$C$71,3,0)</f>
        <v>Event Int Lb Event</v>
      </c>
      <c r="G2110" s="8" t="str">
        <f>VLOOKUP(E2110,Mapping!$A$2:$B$207,2,0)</f>
        <v>Event Int Lb Event</v>
      </c>
      <c r="H2110" s="1" t="s">
        <v>658</v>
      </c>
      <c r="I2110" s="2">
        <v>44438</v>
      </c>
      <c r="J2110" s="126" t="str">
        <f>VLOOKUP(I2110,Mapping!$H$2:$I$215,2,0)</f>
        <v>Post</v>
      </c>
      <c r="K2110" s="127">
        <f>VLOOKUP(I2110,Mapping!$H$2:$J$215,3,0)</f>
        <v>0</v>
      </c>
      <c r="L2110" s="1">
        <v>0</v>
      </c>
      <c r="M2110" s="4" t="e">
        <v>#N/A</v>
      </c>
    </row>
    <row r="2111" spans="1:13" x14ac:dyDescent="0.35">
      <c r="A2111" s="5" t="s">
        <v>659</v>
      </c>
      <c r="B2111" s="5" t="s">
        <v>35</v>
      </c>
      <c r="C2111" s="5"/>
      <c r="D2111" s="5"/>
      <c r="E2111" s="5" t="s">
        <v>162</v>
      </c>
      <c r="F2111" s="8" t="str">
        <f>VLOOKUP(E2111,Mapping!$A$1:$C$71,3,0)</f>
        <v>Event Int Lb Event</v>
      </c>
      <c r="G2111" s="8" t="str">
        <f>VLOOKUP(E2111,Mapping!$A$2:$B$207,2,0)</f>
        <v>Event Int Lb Event</v>
      </c>
      <c r="H2111" s="1" t="s">
        <v>658</v>
      </c>
      <c r="I2111" s="2">
        <v>44439</v>
      </c>
      <c r="J2111" s="126" t="str">
        <f>VLOOKUP(I2111,Mapping!$H$2:$I$215,2,0)</f>
        <v>Post</v>
      </c>
      <c r="K2111" s="127">
        <f>VLOOKUP(I2111,Mapping!$H$2:$J$215,3,0)</f>
        <v>0</v>
      </c>
      <c r="L2111" s="1">
        <v>0</v>
      </c>
      <c r="M2111" s="4" t="e">
        <v>#N/A</v>
      </c>
    </row>
    <row r="2112" spans="1:13" x14ac:dyDescent="0.35">
      <c r="A2112" s="5" t="s">
        <v>659</v>
      </c>
      <c r="B2112" s="5" t="s">
        <v>35</v>
      </c>
      <c r="C2112" s="5"/>
      <c r="D2112" s="5"/>
      <c r="E2112" s="5" t="s">
        <v>162</v>
      </c>
      <c r="F2112" s="8" t="str">
        <f>VLOOKUP(E2112,Mapping!$A$1:$C$71,3,0)</f>
        <v>Event Int Lb Event</v>
      </c>
      <c r="G2112" s="8" t="str">
        <f>VLOOKUP(E2112,Mapping!$A$2:$B$207,2,0)</f>
        <v>Event Int Lb Event</v>
      </c>
      <c r="H2112" s="1" t="s">
        <v>658</v>
      </c>
      <c r="I2112" s="2">
        <v>44440</v>
      </c>
      <c r="J2112" s="126" t="str">
        <f>VLOOKUP(I2112,Mapping!$H$2:$I$215,2,0)</f>
        <v>Post</v>
      </c>
      <c r="K2112" s="127">
        <f>VLOOKUP(I2112,Mapping!$H$2:$J$215,3,0)</f>
        <v>0</v>
      </c>
      <c r="L2112" s="1">
        <v>0</v>
      </c>
      <c r="M2112" s="4" t="e">
        <v>#N/A</v>
      </c>
    </row>
    <row r="2113" spans="1:13" x14ac:dyDescent="0.35">
      <c r="A2113" s="5" t="s">
        <v>659</v>
      </c>
      <c r="B2113" s="5" t="s">
        <v>35</v>
      </c>
      <c r="C2113" s="5"/>
      <c r="D2113" s="5"/>
      <c r="E2113" s="5" t="s">
        <v>162</v>
      </c>
      <c r="F2113" s="8" t="str">
        <f>VLOOKUP(E2113,Mapping!$A$1:$C$71,3,0)</f>
        <v>Event Int Lb Event</v>
      </c>
      <c r="G2113" s="8" t="str">
        <f>VLOOKUP(E2113,Mapping!$A$2:$B$207,2,0)</f>
        <v>Event Int Lb Event</v>
      </c>
      <c r="H2113" s="1" t="s">
        <v>658</v>
      </c>
      <c r="I2113" s="2">
        <v>44441</v>
      </c>
      <c r="J2113" s="126" t="str">
        <f>VLOOKUP(I2113,Mapping!$H$2:$I$215,2,0)</f>
        <v>Post</v>
      </c>
      <c r="K2113" s="127">
        <f>VLOOKUP(I2113,Mapping!$H$2:$J$215,3,0)</f>
        <v>0</v>
      </c>
      <c r="L2113" s="1">
        <v>3710.5476398000001</v>
      </c>
      <c r="M2113" s="4" t="e">
        <v>#N/A</v>
      </c>
    </row>
    <row r="2114" spans="1:13" x14ac:dyDescent="0.35">
      <c r="A2114" s="5" t="s">
        <v>659</v>
      </c>
      <c r="B2114" s="5" t="s">
        <v>35</v>
      </c>
      <c r="C2114" s="5"/>
      <c r="D2114" s="5"/>
      <c r="E2114" s="5" t="s">
        <v>162</v>
      </c>
      <c r="F2114" s="8" t="str">
        <f>VLOOKUP(E2114,Mapping!$A$1:$C$71,3,0)</f>
        <v>Event Int Lb Event</v>
      </c>
      <c r="G2114" s="8" t="str">
        <f>VLOOKUP(E2114,Mapping!$A$2:$B$207,2,0)</f>
        <v>Event Int Lb Event</v>
      </c>
      <c r="H2114" s="1" t="s">
        <v>658</v>
      </c>
      <c r="I2114" s="2">
        <v>44442</v>
      </c>
      <c r="J2114" s="126" t="str">
        <f>VLOOKUP(I2114,Mapping!$H$2:$I$215,2,0)</f>
        <v>Post</v>
      </c>
      <c r="K2114" s="127">
        <f>VLOOKUP(I2114,Mapping!$H$2:$J$215,3,0)</f>
        <v>0</v>
      </c>
      <c r="L2114" s="1">
        <v>0</v>
      </c>
      <c r="M2114" s="4" t="e">
        <v>#N/A</v>
      </c>
    </row>
    <row r="2115" spans="1:13" x14ac:dyDescent="0.35">
      <c r="A2115" s="5" t="s">
        <v>659</v>
      </c>
      <c r="B2115" s="5" t="s">
        <v>35</v>
      </c>
      <c r="C2115" s="5"/>
      <c r="D2115" s="5"/>
      <c r="E2115" s="5" t="s">
        <v>162</v>
      </c>
      <c r="F2115" s="8" t="str">
        <f>VLOOKUP(E2115,Mapping!$A$1:$C$71,3,0)</f>
        <v>Event Int Lb Event</v>
      </c>
      <c r="G2115" s="8" t="str">
        <f>VLOOKUP(E2115,Mapping!$A$2:$B$207,2,0)</f>
        <v>Event Int Lb Event</v>
      </c>
      <c r="H2115" s="1" t="s">
        <v>658</v>
      </c>
      <c r="I2115" s="2">
        <v>44443</v>
      </c>
      <c r="J2115" s="126" t="str">
        <f>VLOOKUP(I2115,Mapping!$H$2:$I$215,2,0)</f>
        <v>Post</v>
      </c>
      <c r="K2115" s="127">
        <f>VLOOKUP(I2115,Mapping!$H$2:$J$215,3,0)</f>
        <v>0</v>
      </c>
      <c r="L2115" s="1">
        <v>0</v>
      </c>
      <c r="M2115" s="4" t="e">
        <v>#N/A</v>
      </c>
    </row>
    <row r="2116" spans="1:13" x14ac:dyDescent="0.35">
      <c r="A2116" s="5" t="s">
        <v>659</v>
      </c>
      <c r="B2116" s="5" t="s">
        <v>35</v>
      </c>
      <c r="C2116" s="5"/>
      <c r="D2116" s="5"/>
      <c r="E2116" s="5" t="s">
        <v>162</v>
      </c>
      <c r="F2116" s="8" t="str">
        <f>VLOOKUP(E2116,Mapping!$A$1:$C$71,3,0)</f>
        <v>Event Int Lb Event</v>
      </c>
      <c r="G2116" s="8" t="str">
        <f>VLOOKUP(E2116,Mapping!$A$2:$B$207,2,0)</f>
        <v>Event Int Lb Event</v>
      </c>
      <c r="H2116" s="1" t="s">
        <v>658</v>
      </c>
      <c r="I2116" s="2">
        <v>44444</v>
      </c>
      <c r="J2116" s="126" t="str">
        <f>VLOOKUP(I2116,Mapping!$H$2:$I$215,2,0)</f>
        <v>Post</v>
      </c>
      <c r="K2116" s="127">
        <f>VLOOKUP(I2116,Mapping!$H$2:$J$215,3,0)</f>
        <v>0</v>
      </c>
      <c r="L2116" s="1">
        <v>0</v>
      </c>
      <c r="M2116" s="4" t="e">
        <v>#N/A</v>
      </c>
    </row>
    <row r="2117" spans="1:13" x14ac:dyDescent="0.35">
      <c r="A2117" s="5" t="s">
        <v>659</v>
      </c>
      <c r="B2117" s="5" t="s">
        <v>35</v>
      </c>
      <c r="C2117" s="5"/>
      <c r="D2117" s="5"/>
      <c r="E2117" s="5" t="s">
        <v>162</v>
      </c>
      <c r="F2117" s="8" t="str">
        <f>VLOOKUP(E2117,Mapping!$A$1:$C$71,3,0)</f>
        <v>Event Int Lb Event</v>
      </c>
      <c r="G2117" s="8" t="str">
        <f>VLOOKUP(E2117,Mapping!$A$2:$B$207,2,0)</f>
        <v>Event Int Lb Event</v>
      </c>
      <c r="H2117" s="1" t="s">
        <v>658</v>
      </c>
      <c r="I2117" s="2">
        <v>44445</v>
      </c>
      <c r="J2117" s="126" t="str">
        <f>VLOOKUP(I2117,Mapping!$H$2:$I$215,2,0)</f>
        <v>Post</v>
      </c>
      <c r="K2117" s="127">
        <f>VLOOKUP(I2117,Mapping!$H$2:$J$215,3,0)</f>
        <v>0</v>
      </c>
      <c r="L2117" s="1">
        <v>0</v>
      </c>
      <c r="M2117" s="4" t="e">
        <v>#N/A</v>
      </c>
    </row>
    <row r="2118" spans="1:13" x14ac:dyDescent="0.35">
      <c r="A2118" s="5" t="s">
        <v>659</v>
      </c>
      <c r="B2118" s="5" t="s">
        <v>35</v>
      </c>
      <c r="C2118" s="5"/>
      <c r="D2118" s="5"/>
      <c r="E2118" s="5" t="s">
        <v>162</v>
      </c>
      <c r="F2118" s="8" t="str">
        <f>VLOOKUP(E2118,Mapping!$A$1:$C$71,3,0)</f>
        <v>Event Int Lb Event</v>
      </c>
      <c r="G2118" s="8" t="str">
        <f>VLOOKUP(E2118,Mapping!$A$2:$B$207,2,0)</f>
        <v>Event Int Lb Event</v>
      </c>
      <c r="H2118" s="1" t="s">
        <v>658</v>
      </c>
      <c r="I2118" s="2">
        <v>44446</v>
      </c>
      <c r="J2118" s="126" t="str">
        <f>VLOOKUP(I2118,Mapping!$H$2:$I$215,2,0)</f>
        <v>Post</v>
      </c>
      <c r="K2118" s="127">
        <f>VLOOKUP(I2118,Mapping!$H$2:$J$215,3,0)</f>
        <v>0</v>
      </c>
      <c r="L2118" s="1">
        <v>0</v>
      </c>
      <c r="M2118" s="4" t="e">
        <v>#N/A</v>
      </c>
    </row>
    <row r="2119" spans="1:13" x14ac:dyDescent="0.35">
      <c r="A2119" s="5" t="s">
        <v>659</v>
      </c>
      <c r="B2119" s="5" t="s">
        <v>35</v>
      </c>
      <c r="C2119" s="5"/>
      <c r="D2119" s="5"/>
      <c r="E2119" s="5" t="s">
        <v>162</v>
      </c>
      <c r="F2119" s="8" t="str">
        <f>VLOOKUP(E2119,Mapping!$A$1:$C$71,3,0)</f>
        <v>Event Int Lb Event</v>
      </c>
      <c r="G2119" s="8" t="str">
        <f>VLOOKUP(E2119,Mapping!$A$2:$B$207,2,0)</f>
        <v>Event Int Lb Event</v>
      </c>
      <c r="H2119" s="1" t="s">
        <v>658</v>
      </c>
      <c r="I2119" s="2">
        <v>44447</v>
      </c>
      <c r="J2119" s="126" t="str">
        <f>VLOOKUP(I2119,Mapping!$H$2:$I$215,2,0)</f>
        <v>Post</v>
      </c>
      <c r="K2119" s="127">
        <f>VLOOKUP(I2119,Mapping!$H$2:$J$215,3,0)</f>
        <v>0</v>
      </c>
      <c r="L2119" s="1">
        <v>0</v>
      </c>
      <c r="M2119" s="4" t="e">
        <v>#N/A</v>
      </c>
    </row>
    <row r="2120" spans="1:13" x14ac:dyDescent="0.35">
      <c r="A2120" s="5" t="s">
        <v>659</v>
      </c>
      <c r="B2120" s="5" t="s">
        <v>35</v>
      </c>
      <c r="C2120" s="5"/>
      <c r="D2120" s="5"/>
      <c r="E2120" s="5" t="s">
        <v>162</v>
      </c>
      <c r="F2120" s="8" t="str">
        <f>VLOOKUP(E2120,Mapping!$A$1:$C$71,3,0)</f>
        <v>Event Int Lb Event</v>
      </c>
      <c r="G2120" s="8" t="str">
        <f>VLOOKUP(E2120,Mapping!$A$2:$B$207,2,0)</f>
        <v>Event Int Lb Event</v>
      </c>
      <c r="H2120" s="1" t="s">
        <v>658</v>
      </c>
      <c r="I2120" s="2">
        <v>44448</v>
      </c>
      <c r="J2120" s="126" t="str">
        <f>VLOOKUP(I2120,Mapping!$H$2:$I$215,2,0)</f>
        <v>Post</v>
      </c>
      <c r="K2120" s="127">
        <f>VLOOKUP(I2120,Mapping!$H$2:$J$215,3,0)</f>
        <v>0</v>
      </c>
      <c r="L2120" s="1">
        <v>3710.5476398000001</v>
      </c>
      <c r="M2120" s="4" t="e">
        <v>#N/A</v>
      </c>
    </row>
    <row r="2121" spans="1:13" x14ac:dyDescent="0.35">
      <c r="A2121" s="5" t="s">
        <v>659</v>
      </c>
      <c r="B2121" s="5" t="s">
        <v>35</v>
      </c>
      <c r="C2121" s="5"/>
      <c r="D2121" s="5"/>
      <c r="E2121" s="5" t="s">
        <v>162</v>
      </c>
      <c r="F2121" s="8" t="str">
        <f>VLOOKUP(E2121,Mapping!$A$1:$C$71,3,0)</f>
        <v>Event Int Lb Event</v>
      </c>
      <c r="G2121" s="8" t="str">
        <f>VLOOKUP(E2121,Mapping!$A$2:$B$207,2,0)</f>
        <v>Event Int Lb Event</v>
      </c>
      <c r="H2121" s="1" t="s">
        <v>658</v>
      </c>
      <c r="I2121" s="2">
        <v>44449</v>
      </c>
      <c r="J2121" s="126" t="str">
        <f>VLOOKUP(I2121,Mapping!$H$2:$I$215,2,0)</f>
        <v>Post</v>
      </c>
      <c r="K2121" s="127">
        <f>VLOOKUP(I2121,Mapping!$H$2:$J$215,3,0)</f>
        <v>0</v>
      </c>
      <c r="L2121" s="1">
        <v>0</v>
      </c>
      <c r="M2121" s="4" t="e">
        <v>#N/A</v>
      </c>
    </row>
    <row r="2122" spans="1:13" x14ac:dyDescent="0.35">
      <c r="A2122" s="5" t="s">
        <v>659</v>
      </c>
      <c r="B2122" s="5" t="s">
        <v>35</v>
      </c>
      <c r="C2122" s="5"/>
      <c r="D2122" s="5"/>
      <c r="E2122" s="5" t="s">
        <v>162</v>
      </c>
      <c r="F2122" s="8" t="str">
        <f>VLOOKUP(E2122,Mapping!$A$1:$C$71,3,0)</f>
        <v>Event Int Lb Event</v>
      </c>
      <c r="G2122" s="8" t="str">
        <f>VLOOKUP(E2122,Mapping!$A$2:$B$207,2,0)</f>
        <v>Event Int Lb Event</v>
      </c>
      <c r="H2122" s="1" t="s">
        <v>658</v>
      </c>
      <c r="I2122" s="2">
        <v>44450</v>
      </c>
      <c r="J2122" s="126" t="str">
        <f>VLOOKUP(I2122,Mapping!$H$2:$I$215,2,0)</f>
        <v>Post</v>
      </c>
      <c r="K2122" s="127">
        <f>VLOOKUP(I2122,Mapping!$H$2:$J$215,3,0)</f>
        <v>0</v>
      </c>
      <c r="L2122" s="1">
        <v>0</v>
      </c>
      <c r="M2122" s="4" t="e">
        <v>#N/A</v>
      </c>
    </row>
    <row r="2123" spans="1:13" x14ac:dyDescent="0.35">
      <c r="A2123" s="5" t="s">
        <v>659</v>
      </c>
      <c r="B2123" s="5" t="s">
        <v>35</v>
      </c>
      <c r="C2123" s="5"/>
      <c r="D2123" s="5"/>
      <c r="E2123" s="5" t="s">
        <v>162</v>
      </c>
      <c r="F2123" s="8" t="str">
        <f>VLOOKUP(E2123,Mapping!$A$1:$C$71,3,0)</f>
        <v>Event Int Lb Event</v>
      </c>
      <c r="G2123" s="8" t="str">
        <f>VLOOKUP(E2123,Mapping!$A$2:$B$207,2,0)</f>
        <v>Event Int Lb Event</v>
      </c>
      <c r="H2123" s="1" t="s">
        <v>658</v>
      </c>
      <c r="I2123" s="2">
        <v>44451</v>
      </c>
      <c r="J2123" s="126" t="str">
        <f>VLOOKUP(I2123,Mapping!$H$2:$I$215,2,0)</f>
        <v>Post</v>
      </c>
      <c r="K2123" s="127">
        <f>VLOOKUP(I2123,Mapping!$H$2:$J$215,3,0)</f>
        <v>0</v>
      </c>
      <c r="L2123" s="1">
        <v>3710.5476398000001</v>
      </c>
      <c r="M2123" s="4" t="e">
        <v>#N/A</v>
      </c>
    </row>
    <row r="2124" spans="1:13" x14ac:dyDescent="0.35">
      <c r="A2124" s="5" t="s">
        <v>659</v>
      </c>
      <c r="B2124" s="5" t="s">
        <v>35</v>
      </c>
      <c r="C2124" s="5"/>
      <c r="D2124" s="5"/>
      <c r="E2124" s="5" t="s">
        <v>162</v>
      </c>
      <c r="F2124" s="8" t="str">
        <f>VLOOKUP(E2124,Mapping!$A$1:$C$71,3,0)</f>
        <v>Event Int Lb Event</v>
      </c>
      <c r="G2124" s="8" t="str">
        <f>VLOOKUP(E2124,Mapping!$A$2:$B$207,2,0)</f>
        <v>Event Int Lb Event</v>
      </c>
      <c r="H2124" s="1" t="s">
        <v>658</v>
      </c>
      <c r="I2124" s="2">
        <v>44452</v>
      </c>
      <c r="J2124" s="126" t="str">
        <f>VLOOKUP(I2124,Mapping!$H$2:$I$215,2,0)</f>
        <v>Post</v>
      </c>
      <c r="K2124" s="127">
        <f>VLOOKUP(I2124,Mapping!$H$2:$J$215,3,0)</f>
        <v>0</v>
      </c>
      <c r="L2124" s="1">
        <v>0</v>
      </c>
      <c r="M2124" s="4" t="e">
        <v>#N/A</v>
      </c>
    </row>
    <row r="2125" spans="1:13" x14ac:dyDescent="0.35">
      <c r="A2125" s="5" t="s">
        <v>659</v>
      </c>
      <c r="B2125" s="5" t="s">
        <v>35</v>
      </c>
      <c r="C2125" s="5"/>
      <c r="D2125" s="5"/>
      <c r="E2125" s="5" t="s">
        <v>162</v>
      </c>
      <c r="F2125" s="8" t="str">
        <f>VLOOKUP(E2125,Mapping!$A$1:$C$71,3,0)</f>
        <v>Event Int Lb Event</v>
      </c>
      <c r="G2125" s="8" t="str">
        <f>VLOOKUP(E2125,Mapping!$A$2:$B$207,2,0)</f>
        <v>Event Int Lb Event</v>
      </c>
      <c r="H2125" s="1" t="s">
        <v>658</v>
      </c>
      <c r="I2125" s="2">
        <v>44453</v>
      </c>
      <c r="J2125" s="126" t="str">
        <f>VLOOKUP(I2125,Mapping!$H$2:$I$215,2,0)</f>
        <v>Post</v>
      </c>
      <c r="K2125" s="127">
        <f>VLOOKUP(I2125,Mapping!$H$2:$J$215,3,0)</f>
        <v>0</v>
      </c>
      <c r="L2125" s="1">
        <v>0</v>
      </c>
      <c r="M2125" s="4" t="e">
        <v>#N/A</v>
      </c>
    </row>
    <row r="2126" spans="1:13" x14ac:dyDescent="0.35">
      <c r="A2126" s="5" t="s">
        <v>659</v>
      </c>
      <c r="B2126" s="5" t="s">
        <v>35</v>
      </c>
      <c r="C2126" s="5"/>
      <c r="D2126" s="5"/>
      <c r="E2126" s="5" t="s">
        <v>162</v>
      </c>
      <c r="F2126" s="8" t="str">
        <f>VLOOKUP(E2126,Mapping!$A$1:$C$71,3,0)</f>
        <v>Event Int Lb Event</v>
      </c>
      <c r="G2126" s="8" t="str">
        <f>VLOOKUP(E2126,Mapping!$A$2:$B$207,2,0)</f>
        <v>Event Int Lb Event</v>
      </c>
      <c r="H2126" s="1" t="s">
        <v>658</v>
      </c>
      <c r="I2126" s="2">
        <v>44454</v>
      </c>
      <c r="J2126" s="126" t="str">
        <f>VLOOKUP(I2126,Mapping!$H$2:$I$215,2,0)</f>
        <v>Post</v>
      </c>
      <c r="K2126" s="127">
        <f>VLOOKUP(I2126,Mapping!$H$2:$J$215,3,0)</f>
        <v>0</v>
      </c>
      <c r="L2126" s="1">
        <v>0</v>
      </c>
      <c r="M2126" s="4" t="e">
        <v>#N/A</v>
      </c>
    </row>
    <row r="2127" spans="1:13" x14ac:dyDescent="0.35">
      <c r="A2127" s="5" t="s">
        <v>659</v>
      </c>
      <c r="B2127" s="5" t="s">
        <v>35</v>
      </c>
      <c r="C2127" s="5"/>
      <c r="D2127" s="5"/>
      <c r="E2127" s="5" t="s">
        <v>162</v>
      </c>
      <c r="F2127" s="8" t="str">
        <f>VLOOKUP(E2127,Mapping!$A$1:$C$71,3,0)</f>
        <v>Event Int Lb Event</v>
      </c>
      <c r="G2127" s="8" t="str">
        <f>VLOOKUP(E2127,Mapping!$A$2:$B$207,2,0)</f>
        <v>Event Int Lb Event</v>
      </c>
      <c r="H2127" s="1" t="s">
        <v>658</v>
      </c>
      <c r="I2127" s="2">
        <v>44455</v>
      </c>
      <c r="J2127" s="126" t="str">
        <f>VLOOKUP(I2127,Mapping!$H$2:$I$215,2,0)</f>
        <v>Post</v>
      </c>
      <c r="K2127" s="127">
        <f>VLOOKUP(I2127,Mapping!$H$2:$J$215,3,0)</f>
        <v>0</v>
      </c>
      <c r="L2127" s="1">
        <v>3710.5476398000001</v>
      </c>
      <c r="M2127" s="4" t="e">
        <v>#N/A</v>
      </c>
    </row>
    <row r="2128" spans="1:13" x14ac:dyDescent="0.35">
      <c r="A2128" s="5" t="s">
        <v>659</v>
      </c>
      <c r="B2128" s="5" t="s">
        <v>35</v>
      </c>
      <c r="C2128" s="5"/>
      <c r="D2128" s="5"/>
      <c r="E2128" s="5" t="s">
        <v>162</v>
      </c>
      <c r="F2128" s="8" t="str">
        <f>VLOOKUP(E2128,Mapping!$A$1:$C$71,3,0)</f>
        <v>Event Int Lb Event</v>
      </c>
      <c r="G2128" s="8" t="str">
        <f>VLOOKUP(E2128,Mapping!$A$2:$B$207,2,0)</f>
        <v>Event Int Lb Event</v>
      </c>
      <c r="H2128" s="1" t="s">
        <v>658</v>
      </c>
      <c r="I2128" s="2">
        <v>44456</v>
      </c>
      <c r="J2128" s="126" t="str">
        <f>VLOOKUP(I2128,Mapping!$H$2:$I$215,2,0)</f>
        <v>Post</v>
      </c>
      <c r="K2128" s="127">
        <f>VLOOKUP(I2128,Mapping!$H$2:$J$215,3,0)</f>
        <v>0</v>
      </c>
      <c r="L2128" s="1">
        <v>0</v>
      </c>
      <c r="M2128" s="4" t="e">
        <v>#N/A</v>
      </c>
    </row>
    <row r="2129" spans="1:13" x14ac:dyDescent="0.35">
      <c r="A2129" s="5" t="s">
        <v>659</v>
      </c>
      <c r="B2129" s="5" t="s">
        <v>35</v>
      </c>
      <c r="C2129" s="5"/>
      <c r="D2129" s="5"/>
      <c r="E2129" s="5" t="s">
        <v>162</v>
      </c>
      <c r="F2129" s="8" t="str">
        <f>VLOOKUP(E2129,Mapping!$A$1:$C$71,3,0)</f>
        <v>Event Int Lb Event</v>
      </c>
      <c r="G2129" s="8" t="str">
        <f>VLOOKUP(E2129,Mapping!$A$2:$B$207,2,0)</f>
        <v>Event Int Lb Event</v>
      </c>
      <c r="H2129" s="1" t="s">
        <v>658</v>
      </c>
      <c r="I2129" s="2">
        <v>44457</v>
      </c>
      <c r="J2129" s="126" t="str">
        <f>VLOOKUP(I2129,Mapping!$H$2:$I$215,2,0)</f>
        <v>Post</v>
      </c>
      <c r="K2129" s="127">
        <f>VLOOKUP(I2129,Mapping!$H$2:$J$215,3,0)</f>
        <v>0</v>
      </c>
      <c r="L2129" s="1">
        <v>0</v>
      </c>
      <c r="M2129" s="4" t="e">
        <v>#N/A</v>
      </c>
    </row>
    <row r="2130" spans="1:13" x14ac:dyDescent="0.35">
      <c r="A2130" s="5" t="s">
        <v>659</v>
      </c>
      <c r="B2130" s="5" t="s">
        <v>35</v>
      </c>
      <c r="C2130" s="5"/>
      <c r="D2130" s="5"/>
      <c r="E2130" s="5" t="s">
        <v>162</v>
      </c>
      <c r="F2130" s="8" t="str">
        <f>VLOOKUP(E2130,Mapping!$A$1:$C$71,3,0)</f>
        <v>Event Int Lb Event</v>
      </c>
      <c r="G2130" s="8" t="str">
        <f>VLOOKUP(E2130,Mapping!$A$2:$B$207,2,0)</f>
        <v>Event Int Lb Event</v>
      </c>
      <c r="H2130" s="1" t="s">
        <v>658</v>
      </c>
      <c r="I2130" s="2">
        <v>44458</v>
      </c>
      <c r="J2130" s="126" t="str">
        <f>VLOOKUP(I2130,Mapping!$H$2:$I$215,2,0)</f>
        <v>Post</v>
      </c>
      <c r="K2130" s="127">
        <f>VLOOKUP(I2130,Mapping!$H$2:$J$215,3,0)</f>
        <v>0</v>
      </c>
      <c r="L2130" s="1">
        <v>3710.5476398000001</v>
      </c>
      <c r="M2130" s="4" t="e">
        <v>#N/A</v>
      </c>
    </row>
    <row r="2131" spans="1:13" x14ac:dyDescent="0.35">
      <c r="A2131" s="5" t="s">
        <v>659</v>
      </c>
      <c r="B2131" s="5" t="s">
        <v>35</v>
      </c>
      <c r="C2131" s="5"/>
      <c r="D2131" s="5"/>
      <c r="E2131" s="5" t="s">
        <v>162</v>
      </c>
      <c r="F2131" s="8" t="str">
        <f>VLOOKUP(E2131,Mapping!$A$1:$C$71,3,0)</f>
        <v>Event Int Lb Event</v>
      </c>
      <c r="G2131" s="8" t="str">
        <f>VLOOKUP(E2131,Mapping!$A$2:$B$207,2,0)</f>
        <v>Event Int Lb Event</v>
      </c>
      <c r="H2131" s="1" t="s">
        <v>658</v>
      </c>
      <c r="I2131" s="2">
        <v>44459</v>
      </c>
      <c r="J2131" s="126" t="str">
        <f>VLOOKUP(I2131,Mapping!$H$2:$I$215,2,0)</f>
        <v>Post</v>
      </c>
      <c r="K2131" s="127">
        <f>VLOOKUP(I2131,Mapping!$H$2:$J$215,3,0)</f>
        <v>0</v>
      </c>
      <c r="L2131" s="1">
        <v>0</v>
      </c>
      <c r="M2131" s="4" t="e">
        <v>#N/A</v>
      </c>
    </row>
    <row r="2132" spans="1:13" x14ac:dyDescent="0.35">
      <c r="A2132" s="5" t="s">
        <v>659</v>
      </c>
      <c r="B2132" s="5" t="s">
        <v>35</v>
      </c>
      <c r="C2132" s="5"/>
      <c r="D2132" s="5"/>
      <c r="E2132" s="5" t="s">
        <v>162</v>
      </c>
      <c r="F2132" s="8" t="str">
        <f>VLOOKUP(E2132,Mapping!$A$1:$C$71,3,0)</f>
        <v>Event Int Lb Event</v>
      </c>
      <c r="G2132" s="8" t="str">
        <f>VLOOKUP(E2132,Mapping!$A$2:$B$207,2,0)</f>
        <v>Event Int Lb Event</v>
      </c>
      <c r="H2132" s="1" t="s">
        <v>658</v>
      </c>
      <c r="I2132" s="2">
        <v>44460</v>
      </c>
      <c r="J2132" s="126" t="str">
        <f>VLOOKUP(I2132,Mapping!$H$2:$I$215,2,0)</f>
        <v>Post</v>
      </c>
      <c r="K2132" s="127">
        <f>VLOOKUP(I2132,Mapping!$H$2:$J$215,3,0)</f>
        <v>0</v>
      </c>
      <c r="L2132" s="1">
        <v>0</v>
      </c>
      <c r="M2132" s="4" t="e">
        <v>#N/A</v>
      </c>
    </row>
    <row r="2133" spans="1:13" x14ac:dyDescent="0.35">
      <c r="A2133" s="5" t="s">
        <v>659</v>
      </c>
      <c r="B2133" s="5" t="s">
        <v>35</v>
      </c>
      <c r="C2133" s="5"/>
      <c r="D2133" s="5"/>
      <c r="E2133" s="5" t="s">
        <v>162</v>
      </c>
      <c r="F2133" s="8" t="str">
        <f>VLOOKUP(E2133,Mapping!$A$1:$C$71,3,0)</f>
        <v>Event Int Lb Event</v>
      </c>
      <c r="G2133" s="8" t="str">
        <f>VLOOKUP(E2133,Mapping!$A$2:$B$207,2,0)</f>
        <v>Event Int Lb Event</v>
      </c>
      <c r="H2133" s="1" t="s">
        <v>658</v>
      </c>
      <c r="I2133" s="2">
        <v>44461</v>
      </c>
      <c r="J2133" s="126" t="str">
        <f>VLOOKUP(I2133,Mapping!$H$2:$I$215,2,0)</f>
        <v>Post</v>
      </c>
      <c r="K2133" s="127">
        <f>VLOOKUP(I2133,Mapping!$H$2:$J$215,3,0)</f>
        <v>0</v>
      </c>
      <c r="L2133" s="1">
        <v>0</v>
      </c>
      <c r="M2133" s="4" t="e">
        <v>#N/A</v>
      </c>
    </row>
    <row r="2134" spans="1:13" x14ac:dyDescent="0.35">
      <c r="A2134" s="5" t="s">
        <v>659</v>
      </c>
      <c r="B2134" s="5" t="s">
        <v>35</v>
      </c>
      <c r="C2134" s="5"/>
      <c r="D2134" s="5"/>
      <c r="E2134" s="5" t="s">
        <v>162</v>
      </c>
      <c r="F2134" s="8" t="str">
        <f>VLOOKUP(E2134,Mapping!$A$1:$C$71,3,0)</f>
        <v>Event Int Lb Event</v>
      </c>
      <c r="G2134" s="8" t="str">
        <f>VLOOKUP(E2134,Mapping!$A$2:$B$207,2,0)</f>
        <v>Event Int Lb Event</v>
      </c>
      <c r="H2134" s="1" t="s">
        <v>658</v>
      </c>
      <c r="I2134" s="2">
        <v>44462</v>
      </c>
      <c r="J2134" s="126" t="str">
        <f>VLOOKUP(I2134,Mapping!$H$2:$I$215,2,0)</f>
        <v>Post</v>
      </c>
      <c r="K2134" s="127">
        <f>VLOOKUP(I2134,Mapping!$H$2:$J$215,3,0)</f>
        <v>0</v>
      </c>
      <c r="L2134" s="1">
        <v>3710.5476398000001</v>
      </c>
      <c r="M2134" s="4" t="e">
        <v>#N/A</v>
      </c>
    </row>
    <row r="2135" spans="1:13" x14ac:dyDescent="0.35">
      <c r="A2135" s="5" t="s">
        <v>659</v>
      </c>
      <c r="B2135" s="5" t="s">
        <v>35</v>
      </c>
      <c r="C2135" s="5"/>
      <c r="D2135" s="5"/>
      <c r="E2135" s="5" t="s">
        <v>162</v>
      </c>
      <c r="F2135" s="8" t="str">
        <f>VLOOKUP(E2135,Mapping!$A$1:$C$71,3,0)</f>
        <v>Event Int Lb Event</v>
      </c>
      <c r="G2135" s="8" t="str">
        <f>VLOOKUP(E2135,Mapping!$A$2:$B$207,2,0)</f>
        <v>Event Int Lb Event</v>
      </c>
      <c r="H2135" s="1" t="s">
        <v>658</v>
      </c>
      <c r="I2135" s="2">
        <v>44463</v>
      </c>
      <c r="J2135" s="126" t="str">
        <f>VLOOKUP(I2135,Mapping!$H$2:$I$215,2,0)</f>
        <v>Post</v>
      </c>
      <c r="K2135" s="127">
        <f>VLOOKUP(I2135,Mapping!$H$2:$J$215,3,0)</f>
        <v>0</v>
      </c>
      <c r="L2135" s="1">
        <v>0</v>
      </c>
      <c r="M2135" s="4" t="e">
        <v>#N/A</v>
      </c>
    </row>
    <row r="2136" spans="1:13" x14ac:dyDescent="0.35">
      <c r="A2136" s="5" t="s">
        <v>659</v>
      </c>
      <c r="B2136" s="5" t="s">
        <v>35</v>
      </c>
      <c r="C2136" s="5"/>
      <c r="D2136" s="5"/>
      <c r="E2136" s="5" t="s">
        <v>162</v>
      </c>
      <c r="F2136" s="8" t="str">
        <f>VLOOKUP(E2136,Mapping!$A$1:$C$71,3,0)</f>
        <v>Event Int Lb Event</v>
      </c>
      <c r="G2136" s="8" t="str">
        <f>VLOOKUP(E2136,Mapping!$A$2:$B$207,2,0)</f>
        <v>Event Int Lb Event</v>
      </c>
      <c r="H2136" s="1" t="s">
        <v>658</v>
      </c>
      <c r="I2136" s="2">
        <v>44464</v>
      </c>
      <c r="J2136" s="126" t="str">
        <f>VLOOKUP(I2136,Mapping!$H$2:$I$215,2,0)</f>
        <v>Post</v>
      </c>
      <c r="K2136" s="127">
        <f>VLOOKUP(I2136,Mapping!$H$2:$J$215,3,0)</f>
        <v>0</v>
      </c>
      <c r="L2136" s="1">
        <v>0</v>
      </c>
      <c r="M2136" s="4" t="e">
        <v>#N/A</v>
      </c>
    </row>
    <row r="2137" spans="1:13" x14ac:dyDescent="0.35">
      <c r="A2137" s="5" t="s">
        <v>659</v>
      </c>
      <c r="B2137" s="5" t="s">
        <v>35</v>
      </c>
      <c r="C2137" s="5"/>
      <c r="D2137" s="5"/>
      <c r="E2137" s="5" t="s">
        <v>162</v>
      </c>
      <c r="F2137" s="8" t="str">
        <f>VLOOKUP(E2137,Mapping!$A$1:$C$71,3,0)</f>
        <v>Event Int Lb Event</v>
      </c>
      <c r="G2137" s="8" t="str">
        <f>VLOOKUP(E2137,Mapping!$A$2:$B$207,2,0)</f>
        <v>Event Int Lb Event</v>
      </c>
      <c r="H2137" s="1" t="s">
        <v>658</v>
      </c>
      <c r="I2137" s="2">
        <v>44465</v>
      </c>
      <c r="J2137" s="126" t="str">
        <f>VLOOKUP(I2137,Mapping!$H$2:$I$215,2,0)</f>
        <v>Post</v>
      </c>
      <c r="K2137" s="127">
        <f>VLOOKUP(I2137,Mapping!$H$2:$J$215,3,0)</f>
        <v>0</v>
      </c>
      <c r="L2137" s="1">
        <v>3710.5476398000001</v>
      </c>
      <c r="M2137" s="4" t="e">
        <v>#N/A</v>
      </c>
    </row>
    <row r="2138" spans="1:13" x14ac:dyDescent="0.35">
      <c r="A2138" s="5" t="s">
        <v>659</v>
      </c>
      <c r="B2138" s="5" t="s">
        <v>35</v>
      </c>
      <c r="C2138" s="5"/>
      <c r="D2138" s="5"/>
      <c r="E2138" s="5" t="s">
        <v>162</v>
      </c>
      <c r="F2138" s="8" t="str">
        <f>VLOOKUP(E2138,Mapping!$A$1:$C$71,3,0)</f>
        <v>Event Int Lb Event</v>
      </c>
      <c r="G2138" s="8" t="str">
        <f>VLOOKUP(E2138,Mapping!$A$2:$B$207,2,0)</f>
        <v>Event Int Lb Event</v>
      </c>
      <c r="H2138" s="1" t="s">
        <v>658</v>
      </c>
      <c r="I2138" s="2">
        <v>44466</v>
      </c>
      <c r="J2138" s="126" t="str">
        <f>VLOOKUP(I2138,Mapping!$H$2:$I$215,2,0)</f>
        <v>Post</v>
      </c>
      <c r="K2138" s="127">
        <f>VLOOKUP(I2138,Mapping!$H$2:$J$215,3,0)</f>
        <v>0</v>
      </c>
      <c r="L2138" s="1">
        <v>0</v>
      </c>
      <c r="M2138" s="4" t="e">
        <v>#N/A</v>
      </c>
    </row>
    <row r="2139" spans="1:13" x14ac:dyDescent="0.35">
      <c r="A2139" s="5" t="s">
        <v>659</v>
      </c>
      <c r="B2139" s="5" t="s">
        <v>35</v>
      </c>
      <c r="C2139" s="5"/>
      <c r="D2139" s="5"/>
      <c r="E2139" s="5" t="s">
        <v>162</v>
      </c>
      <c r="F2139" s="8" t="str">
        <f>VLOOKUP(E2139,Mapping!$A$1:$C$71,3,0)</f>
        <v>Event Int Lb Event</v>
      </c>
      <c r="G2139" s="8" t="str">
        <f>VLOOKUP(E2139,Mapping!$A$2:$B$207,2,0)</f>
        <v>Event Int Lb Event</v>
      </c>
      <c r="H2139" s="1" t="s">
        <v>658</v>
      </c>
      <c r="I2139" s="2">
        <v>44467</v>
      </c>
      <c r="J2139" s="126" t="str">
        <f>VLOOKUP(I2139,Mapping!$H$2:$I$215,2,0)</f>
        <v>Post</v>
      </c>
      <c r="K2139" s="127">
        <f>VLOOKUP(I2139,Mapping!$H$2:$J$215,3,0)</f>
        <v>0</v>
      </c>
      <c r="L2139" s="1">
        <v>0</v>
      </c>
      <c r="M2139" s="4" t="e">
        <v>#N/A</v>
      </c>
    </row>
    <row r="2140" spans="1:13" x14ac:dyDescent="0.35">
      <c r="A2140" s="5" t="s">
        <v>659</v>
      </c>
      <c r="B2140" s="5" t="s">
        <v>35</v>
      </c>
      <c r="C2140" s="5"/>
      <c r="D2140" s="5"/>
      <c r="E2140" s="5" t="s">
        <v>162</v>
      </c>
      <c r="F2140" s="8" t="str">
        <f>VLOOKUP(E2140,Mapping!$A$1:$C$71,3,0)</f>
        <v>Event Int Lb Event</v>
      </c>
      <c r="G2140" s="8" t="str">
        <f>VLOOKUP(E2140,Mapping!$A$2:$B$207,2,0)</f>
        <v>Event Int Lb Event</v>
      </c>
      <c r="H2140" s="1" t="s">
        <v>658</v>
      </c>
      <c r="I2140" s="2">
        <v>44468</v>
      </c>
      <c r="J2140" s="126" t="str">
        <f>VLOOKUP(I2140,Mapping!$H$2:$I$215,2,0)</f>
        <v>Post</v>
      </c>
      <c r="K2140" s="127">
        <f>VLOOKUP(I2140,Mapping!$H$2:$J$215,3,0)</f>
        <v>0</v>
      </c>
      <c r="L2140" s="1">
        <v>0</v>
      </c>
      <c r="M2140" s="4" t="e">
        <v>#N/A</v>
      </c>
    </row>
    <row r="2141" spans="1:13" x14ac:dyDescent="0.35">
      <c r="A2141" s="5" t="s">
        <v>659</v>
      </c>
      <c r="B2141" s="5" t="s">
        <v>35</v>
      </c>
      <c r="C2141" s="5"/>
      <c r="D2141" s="5"/>
      <c r="E2141" s="5" t="s">
        <v>162</v>
      </c>
      <c r="F2141" s="8" t="str">
        <f>VLOOKUP(E2141,Mapping!$A$1:$C$71,3,0)</f>
        <v>Event Int Lb Event</v>
      </c>
      <c r="G2141" s="8" t="str">
        <f>VLOOKUP(E2141,Mapping!$A$2:$B$207,2,0)</f>
        <v>Event Int Lb Event</v>
      </c>
      <c r="H2141" s="1" t="s">
        <v>658</v>
      </c>
      <c r="I2141" s="2">
        <v>44469</v>
      </c>
      <c r="J2141" s="126" t="str">
        <f>VLOOKUP(I2141,Mapping!$H$2:$I$215,2,0)</f>
        <v>Post</v>
      </c>
      <c r="K2141" s="127">
        <f>VLOOKUP(I2141,Mapping!$H$2:$J$215,3,0)</f>
        <v>0</v>
      </c>
      <c r="L2141" s="1">
        <v>3710.5476398000001</v>
      </c>
      <c r="M2141" s="4" t="e">
        <v>#N/A</v>
      </c>
    </row>
    <row r="2142" spans="1:13" x14ac:dyDescent="0.35">
      <c r="A2142" s="5" t="s">
        <v>659</v>
      </c>
      <c r="B2142" s="5" t="s">
        <v>35</v>
      </c>
      <c r="C2142" s="5"/>
      <c r="D2142" s="5"/>
      <c r="E2142" s="5" t="s">
        <v>185</v>
      </c>
      <c r="F2142" s="8" t="e">
        <f>VLOOKUP(E2142,Mapping!$A$1:$C$71,3,0)</f>
        <v>#N/A</v>
      </c>
      <c r="G2142" s="8" t="str">
        <f>VLOOKUP(E2142,Mapping!$A$2:$B$207,2,0)</f>
        <v>Event Int Lb Event</v>
      </c>
      <c r="H2142" s="1" t="s">
        <v>658</v>
      </c>
      <c r="I2142" s="2">
        <v>44256</v>
      </c>
      <c r="J2142" s="126" t="str">
        <f>VLOOKUP(I2142,Mapping!$H$2:$I$215,2,0)</f>
        <v>Pre</v>
      </c>
      <c r="K2142" s="127" t="str">
        <f>VLOOKUP(I2142,Mapping!$H$2:$J$215,3,0)</f>
        <v>Pre</v>
      </c>
      <c r="L2142" s="1">
        <v>0</v>
      </c>
      <c r="M2142" s="4" t="e">
        <v>#N/A</v>
      </c>
    </row>
    <row r="2143" spans="1:13" x14ac:dyDescent="0.35">
      <c r="A2143" s="5" t="s">
        <v>659</v>
      </c>
      <c r="B2143" s="5" t="s">
        <v>35</v>
      </c>
      <c r="C2143" s="5"/>
      <c r="D2143" s="5"/>
      <c r="E2143" s="5" t="s">
        <v>185</v>
      </c>
      <c r="F2143" s="8" t="e">
        <f>VLOOKUP(E2143,Mapping!$A$1:$C$71,3,0)</f>
        <v>#N/A</v>
      </c>
      <c r="G2143" s="8" t="str">
        <f>VLOOKUP(E2143,Mapping!$A$2:$B$207,2,0)</f>
        <v>Event Int Lb Event</v>
      </c>
      <c r="H2143" s="1" t="s">
        <v>658</v>
      </c>
      <c r="I2143" s="2">
        <v>44257</v>
      </c>
      <c r="J2143" s="126" t="str">
        <f>VLOOKUP(I2143,Mapping!$H$2:$I$215,2,0)</f>
        <v>Pre</v>
      </c>
      <c r="K2143" s="127" t="str">
        <f>VLOOKUP(I2143,Mapping!$H$2:$J$215,3,0)</f>
        <v>Pre</v>
      </c>
      <c r="L2143" s="1">
        <v>0</v>
      </c>
      <c r="M2143" s="4" t="e">
        <v>#N/A</v>
      </c>
    </row>
    <row r="2144" spans="1:13" x14ac:dyDescent="0.35">
      <c r="A2144" s="5" t="s">
        <v>659</v>
      </c>
      <c r="B2144" s="5" t="s">
        <v>35</v>
      </c>
      <c r="C2144" s="5"/>
      <c r="D2144" s="5"/>
      <c r="E2144" s="5" t="s">
        <v>185</v>
      </c>
      <c r="F2144" s="8" t="e">
        <f>VLOOKUP(E2144,Mapping!$A$1:$C$71,3,0)</f>
        <v>#N/A</v>
      </c>
      <c r="G2144" s="8" t="str">
        <f>VLOOKUP(E2144,Mapping!$A$2:$B$207,2,0)</f>
        <v>Event Int Lb Event</v>
      </c>
      <c r="H2144" s="1" t="s">
        <v>658</v>
      </c>
      <c r="I2144" s="2">
        <v>44258</v>
      </c>
      <c r="J2144" s="126" t="str">
        <f>VLOOKUP(I2144,Mapping!$H$2:$I$215,2,0)</f>
        <v>Pre</v>
      </c>
      <c r="K2144" s="127" t="str">
        <f>VLOOKUP(I2144,Mapping!$H$2:$J$215,3,0)</f>
        <v>Pre</v>
      </c>
      <c r="L2144" s="1">
        <v>0</v>
      </c>
      <c r="M2144" s="4" t="e">
        <v>#N/A</v>
      </c>
    </row>
    <row r="2145" spans="1:13" x14ac:dyDescent="0.35">
      <c r="A2145" s="5" t="s">
        <v>659</v>
      </c>
      <c r="B2145" s="5" t="s">
        <v>35</v>
      </c>
      <c r="C2145" s="5"/>
      <c r="D2145" s="5"/>
      <c r="E2145" s="5" t="s">
        <v>185</v>
      </c>
      <c r="F2145" s="8" t="e">
        <f>VLOOKUP(E2145,Mapping!$A$1:$C$71,3,0)</f>
        <v>#N/A</v>
      </c>
      <c r="G2145" s="8" t="str">
        <f>VLOOKUP(E2145,Mapping!$A$2:$B$207,2,0)</f>
        <v>Event Int Lb Event</v>
      </c>
      <c r="H2145" s="1" t="s">
        <v>658</v>
      </c>
      <c r="I2145" s="2">
        <v>44259</v>
      </c>
      <c r="J2145" s="126" t="str">
        <f>VLOOKUP(I2145,Mapping!$H$2:$I$215,2,0)</f>
        <v>Pre</v>
      </c>
      <c r="K2145" s="127" t="str">
        <f>VLOOKUP(I2145,Mapping!$H$2:$J$215,3,0)</f>
        <v>Pre</v>
      </c>
      <c r="L2145" s="1">
        <v>0</v>
      </c>
      <c r="M2145" s="4" t="e">
        <v>#N/A</v>
      </c>
    </row>
    <row r="2146" spans="1:13" x14ac:dyDescent="0.35">
      <c r="A2146" s="5" t="s">
        <v>659</v>
      </c>
      <c r="B2146" s="5" t="s">
        <v>35</v>
      </c>
      <c r="C2146" s="5"/>
      <c r="D2146" s="5"/>
      <c r="E2146" s="5" t="s">
        <v>185</v>
      </c>
      <c r="F2146" s="8" t="e">
        <f>VLOOKUP(E2146,Mapping!$A$1:$C$71,3,0)</f>
        <v>#N/A</v>
      </c>
      <c r="G2146" s="8" t="str">
        <f>VLOOKUP(E2146,Mapping!$A$2:$B$207,2,0)</f>
        <v>Event Int Lb Event</v>
      </c>
      <c r="H2146" s="1" t="s">
        <v>658</v>
      </c>
      <c r="I2146" s="2">
        <v>44260</v>
      </c>
      <c r="J2146" s="126" t="str">
        <f>VLOOKUP(I2146,Mapping!$H$2:$I$215,2,0)</f>
        <v>Pre</v>
      </c>
      <c r="K2146" s="127" t="str">
        <f>VLOOKUP(I2146,Mapping!$H$2:$J$215,3,0)</f>
        <v>Pre</v>
      </c>
      <c r="L2146" s="1">
        <v>0</v>
      </c>
      <c r="M2146" s="4" t="e">
        <v>#N/A</v>
      </c>
    </row>
    <row r="2147" spans="1:13" x14ac:dyDescent="0.35">
      <c r="A2147" s="5" t="s">
        <v>659</v>
      </c>
      <c r="B2147" s="5" t="s">
        <v>35</v>
      </c>
      <c r="C2147" s="5"/>
      <c r="D2147" s="5"/>
      <c r="E2147" s="5" t="s">
        <v>185</v>
      </c>
      <c r="F2147" s="8" t="e">
        <f>VLOOKUP(E2147,Mapping!$A$1:$C$71,3,0)</f>
        <v>#N/A</v>
      </c>
      <c r="G2147" s="8" t="str">
        <f>VLOOKUP(E2147,Mapping!$A$2:$B$207,2,0)</f>
        <v>Event Int Lb Event</v>
      </c>
      <c r="H2147" s="1" t="s">
        <v>658</v>
      </c>
      <c r="I2147" s="2">
        <v>44261</v>
      </c>
      <c r="J2147" s="126" t="str">
        <f>VLOOKUP(I2147,Mapping!$H$2:$I$215,2,0)</f>
        <v>Pre</v>
      </c>
      <c r="K2147" s="127" t="str">
        <f>VLOOKUP(I2147,Mapping!$H$2:$J$215,3,0)</f>
        <v>Pre</v>
      </c>
      <c r="L2147" s="1">
        <v>0</v>
      </c>
      <c r="M2147" s="4" t="e">
        <v>#N/A</v>
      </c>
    </row>
    <row r="2148" spans="1:13" x14ac:dyDescent="0.35">
      <c r="A2148" s="5" t="s">
        <v>659</v>
      </c>
      <c r="B2148" s="5" t="s">
        <v>35</v>
      </c>
      <c r="C2148" s="5"/>
      <c r="D2148" s="5"/>
      <c r="E2148" s="5" t="s">
        <v>185</v>
      </c>
      <c r="F2148" s="8" t="e">
        <f>VLOOKUP(E2148,Mapping!$A$1:$C$71,3,0)</f>
        <v>#N/A</v>
      </c>
      <c r="G2148" s="8" t="str">
        <f>VLOOKUP(E2148,Mapping!$A$2:$B$207,2,0)</f>
        <v>Event Int Lb Event</v>
      </c>
      <c r="H2148" s="1" t="s">
        <v>658</v>
      </c>
      <c r="I2148" s="2">
        <v>44262</v>
      </c>
      <c r="J2148" s="126" t="str">
        <f>VLOOKUP(I2148,Mapping!$H$2:$I$215,2,0)</f>
        <v>Pre</v>
      </c>
      <c r="K2148" s="127" t="str">
        <f>VLOOKUP(I2148,Mapping!$H$2:$J$215,3,0)</f>
        <v>Pre</v>
      </c>
      <c r="L2148" s="1">
        <v>0</v>
      </c>
      <c r="M2148" s="4" t="e">
        <v>#N/A</v>
      </c>
    </row>
    <row r="2149" spans="1:13" x14ac:dyDescent="0.35">
      <c r="A2149" s="5" t="s">
        <v>659</v>
      </c>
      <c r="B2149" s="5" t="s">
        <v>35</v>
      </c>
      <c r="C2149" s="5"/>
      <c r="D2149" s="5"/>
      <c r="E2149" s="5" t="s">
        <v>185</v>
      </c>
      <c r="F2149" s="8" t="e">
        <f>VLOOKUP(E2149,Mapping!$A$1:$C$71,3,0)</f>
        <v>#N/A</v>
      </c>
      <c r="G2149" s="8" t="str">
        <f>VLOOKUP(E2149,Mapping!$A$2:$B$207,2,0)</f>
        <v>Event Int Lb Event</v>
      </c>
      <c r="H2149" s="1" t="s">
        <v>658</v>
      </c>
      <c r="I2149" s="2">
        <v>44263</v>
      </c>
      <c r="J2149" s="126" t="str">
        <f>VLOOKUP(I2149,Mapping!$H$2:$I$215,2,0)</f>
        <v>Pre</v>
      </c>
      <c r="K2149" s="127" t="str">
        <f>VLOOKUP(I2149,Mapping!$H$2:$J$215,3,0)</f>
        <v>Pre</v>
      </c>
      <c r="L2149" s="1">
        <v>0</v>
      </c>
      <c r="M2149" s="4" t="e">
        <v>#N/A</v>
      </c>
    </row>
    <row r="2150" spans="1:13" x14ac:dyDescent="0.35">
      <c r="A2150" s="5" t="s">
        <v>659</v>
      </c>
      <c r="B2150" s="5" t="s">
        <v>35</v>
      </c>
      <c r="C2150" s="5"/>
      <c r="D2150" s="5"/>
      <c r="E2150" s="5" t="s">
        <v>185</v>
      </c>
      <c r="F2150" s="8" t="e">
        <f>VLOOKUP(E2150,Mapping!$A$1:$C$71,3,0)</f>
        <v>#N/A</v>
      </c>
      <c r="G2150" s="8" t="str">
        <f>VLOOKUP(E2150,Mapping!$A$2:$B$207,2,0)</f>
        <v>Event Int Lb Event</v>
      </c>
      <c r="H2150" s="1" t="s">
        <v>658</v>
      </c>
      <c r="I2150" s="2">
        <v>44264</v>
      </c>
      <c r="J2150" s="126" t="str">
        <f>VLOOKUP(I2150,Mapping!$H$2:$I$215,2,0)</f>
        <v>Pre</v>
      </c>
      <c r="K2150" s="127" t="str">
        <f>VLOOKUP(I2150,Mapping!$H$2:$J$215,3,0)</f>
        <v>Pre</v>
      </c>
      <c r="L2150" s="1">
        <v>0</v>
      </c>
      <c r="M2150" s="4" t="e">
        <v>#N/A</v>
      </c>
    </row>
    <row r="2151" spans="1:13" x14ac:dyDescent="0.35">
      <c r="A2151" s="5" t="s">
        <v>659</v>
      </c>
      <c r="B2151" s="5" t="s">
        <v>35</v>
      </c>
      <c r="C2151" s="5"/>
      <c r="D2151" s="5"/>
      <c r="E2151" s="5" t="s">
        <v>185</v>
      </c>
      <c r="F2151" s="8" t="e">
        <f>VLOOKUP(E2151,Mapping!$A$1:$C$71,3,0)</f>
        <v>#N/A</v>
      </c>
      <c r="G2151" s="8" t="str">
        <f>VLOOKUP(E2151,Mapping!$A$2:$B$207,2,0)</f>
        <v>Event Int Lb Event</v>
      </c>
      <c r="H2151" s="1" t="s">
        <v>658</v>
      </c>
      <c r="I2151" s="2">
        <v>44265</v>
      </c>
      <c r="J2151" s="126" t="str">
        <f>VLOOKUP(I2151,Mapping!$H$2:$I$215,2,0)</f>
        <v>Pre</v>
      </c>
      <c r="K2151" s="127" t="str">
        <f>VLOOKUP(I2151,Mapping!$H$2:$J$215,3,0)</f>
        <v>Pre</v>
      </c>
      <c r="L2151" s="1">
        <v>0</v>
      </c>
      <c r="M2151" s="4" t="e">
        <v>#N/A</v>
      </c>
    </row>
    <row r="2152" spans="1:13" x14ac:dyDescent="0.35">
      <c r="A2152" s="5" t="s">
        <v>659</v>
      </c>
      <c r="B2152" s="5" t="s">
        <v>35</v>
      </c>
      <c r="C2152" s="5"/>
      <c r="D2152" s="5"/>
      <c r="E2152" s="5" t="s">
        <v>185</v>
      </c>
      <c r="F2152" s="8" t="e">
        <f>VLOOKUP(E2152,Mapping!$A$1:$C$71,3,0)</f>
        <v>#N/A</v>
      </c>
      <c r="G2152" s="8" t="str">
        <f>VLOOKUP(E2152,Mapping!$A$2:$B$207,2,0)</f>
        <v>Event Int Lb Event</v>
      </c>
      <c r="H2152" s="1" t="s">
        <v>658</v>
      </c>
      <c r="I2152" s="2">
        <v>44266</v>
      </c>
      <c r="J2152" s="126" t="str">
        <f>VLOOKUP(I2152,Mapping!$H$2:$I$215,2,0)</f>
        <v>Pre</v>
      </c>
      <c r="K2152" s="127" t="str">
        <f>VLOOKUP(I2152,Mapping!$H$2:$J$215,3,0)</f>
        <v>Pre</v>
      </c>
      <c r="L2152" s="1">
        <v>0</v>
      </c>
      <c r="M2152" s="4" t="e">
        <v>#N/A</v>
      </c>
    </row>
    <row r="2153" spans="1:13" x14ac:dyDescent="0.35">
      <c r="A2153" s="5" t="s">
        <v>659</v>
      </c>
      <c r="B2153" s="5" t="s">
        <v>35</v>
      </c>
      <c r="C2153" s="5"/>
      <c r="D2153" s="5"/>
      <c r="E2153" s="5" t="s">
        <v>185</v>
      </c>
      <c r="F2153" s="8" t="e">
        <f>VLOOKUP(E2153,Mapping!$A$1:$C$71,3,0)</f>
        <v>#N/A</v>
      </c>
      <c r="G2153" s="8" t="str">
        <f>VLOOKUP(E2153,Mapping!$A$2:$B$207,2,0)</f>
        <v>Event Int Lb Event</v>
      </c>
      <c r="H2153" s="1" t="s">
        <v>658</v>
      </c>
      <c r="I2153" s="2">
        <v>44267</v>
      </c>
      <c r="J2153" s="126" t="str">
        <f>VLOOKUP(I2153,Mapping!$H$2:$I$215,2,0)</f>
        <v>Pre</v>
      </c>
      <c r="K2153" s="127" t="str">
        <f>VLOOKUP(I2153,Mapping!$H$2:$J$215,3,0)</f>
        <v>Pre</v>
      </c>
      <c r="L2153" s="1">
        <v>0</v>
      </c>
      <c r="M2153" s="4" t="e">
        <v>#N/A</v>
      </c>
    </row>
    <row r="2154" spans="1:13" x14ac:dyDescent="0.35">
      <c r="A2154" s="5" t="s">
        <v>659</v>
      </c>
      <c r="B2154" s="5" t="s">
        <v>35</v>
      </c>
      <c r="C2154" s="5"/>
      <c r="D2154" s="5"/>
      <c r="E2154" s="5" t="s">
        <v>185</v>
      </c>
      <c r="F2154" s="8" t="e">
        <f>VLOOKUP(E2154,Mapping!$A$1:$C$71,3,0)</f>
        <v>#N/A</v>
      </c>
      <c r="G2154" s="8" t="str">
        <f>VLOOKUP(E2154,Mapping!$A$2:$B$207,2,0)</f>
        <v>Event Int Lb Event</v>
      </c>
      <c r="H2154" s="1" t="s">
        <v>658</v>
      </c>
      <c r="I2154" s="2">
        <v>44268</v>
      </c>
      <c r="J2154" s="126" t="str">
        <f>VLOOKUP(I2154,Mapping!$H$2:$I$215,2,0)</f>
        <v>Pre</v>
      </c>
      <c r="K2154" s="127" t="str">
        <f>VLOOKUP(I2154,Mapping!$H$2:$J$215,3,0)</f>
        <v>Pre</v>
      </c>
      <c r="L2154" s="1">
        <v>0</v>
      </c>
      <c r="M2154" s="4" t="e">
        <v>#N/A</v>
      </c>
    </row>
    <row r="2155" spans="1:13" x14ac:dyDescent="0.35">
      <c r="A2155" s="5" t="s">
        <v>659</v>
      </c>
      <c r="B2155" s="5" t="s">
        <v>35</v>
      </c>
      <c r="C2155" s="5"/>
      <c r="D2155" s="5"/>
      <c r="E2155" s="5" t="s">
        <v>185</v>
      </c>
      <c r="F2155" s="8" t="e">
        <f>VLOOKUP(E2155,Mapping!$A$1:$C$71,3,0)</f>
        <v>#N/A</v>
      </c>
      <c r="G2155" s="8" t="str">
        <f>VLOOKUP(E2155,Mapping!$A$2:$B$207,2,0)</f>
        <v>Event Int Lb Event</v>
      </c>
      <c r="H2155" s="1" t="s">
        <v>658</v>
      </c>
      <c r="I2155" s="2">
        <v>44269</v>
      </c>
      <c r="J2155" s="126" t="str">
        <f>VLOOKUP(I2155,Mapping!$H$2:$I$215,2,0)</f>
        <v>Pre</v>
      </c>
      <c r="K2155" s="127" t="str">
        <f>VLOOKUP(I2155,Mapping!$H$2:$J$215,3,0)</f>
        <v>Pre</v>
      </c>
      <c r="L2155" s="1">
        <v>0</v>
      </c>
      <c r="M2155" s="4" t="e">
        <v>#N/A</v>
      </c>
    </row>
    <row r="2156" spans="1:13" x14ac:dyDescent="0.35">
      <c r="A2156" s="5" t="s">
        <v>659</v>
      </c>
      <c r="B2156" s="5" t="s">
        <v>35</v>
      </c>
      <c r="C2156" s="5"/>
      <c r="D2156" s="5"/>
      <c r="E2156" s="5" t="s">
        <v>185</v>
      </c>
      <c r="F2156" s="8" t="e">
        <f>VLOOKUP(E2156,Mapping!$A$1:$C$71,3,0)</f>
        <v>#N/A</v>
      </c>
      <c r="G2156" s="8" t="str">
        <f>VLOOKUP(E2156,Mapping!$A$2:$B$207,2,0)</f>
        <v>Event Int Lb Event</v>
      </c>
      <c r="H2156" s="1" t="s">
        <v>658</v>
      </c>
      <c r="I2156" s="2">
        <v>44270</v>
      </c>
      <c r="J2156" s="126" t="str">
        <f>VLOOKUP(I2156,Mapping!$H$2:$I$215,2,0)</f>
        <v>Pre</v>
      </c>
      <c r="K2156" s="127" t="str">
        <f>VLOOKUP(I2156,Mapping!$H$2:$J$215,3,0)</f>
        <v>Pre</v>
      </c>
      <c r="L2156" s="1">
        <v>0</v>
      </c>
      <c r="M2156" s="4" t="e">
        <v>#N/A</v>
      </c>
    </row>
    <row r="2157" spans="1:13" x14ac:dyDescent="0.35">
      <c r="A2157" s="5" t="s">
        <v>659</v>
      </c>
      <c r="B2157" s="5" t="s">
        <v>35</v>
      </c>
      <c r="C2157" s="5"/>
      <c r="D2157" s="5"/>
      <c r="E2157" s="5" t="s">
        <v>185</v>
      </c>
      <c r="F2157" s="8" t="e">
        <f>VLOOKUP(E2157,Mapping!$A$1:$C$71,3,0)</f>
        <v>#N/A</v>
      </c>
      <c r="G2157" s="8" t="str">
        <f>VLOOKUP(E2157,Mapping!$A$2:$B$207,2,0)</f>
        <v>Event Int Lb Event</v>
      </c>
      <c r="H2157" s="1" t="s">
        <v>658</v>
      </c>
      <c r="I2157" s="2">
        <v>44271</v>
      </c>
      <c r="J2157" s="126" t="str">
        <f>VLOOKUP(I2157,Mapping!$H$2:$I$215,2,0)</f>
        <v>Pre</v>
      </c>
      <c r="K2157" s="127" t="str">
        <f>VLOOKUP(I2157,Mapping!$H$2:$J$215,3,0)</f>
        <v>Pre</v>
      </c>
      <c r="L2157" s="1">
        <v>0</v>
      </c>
      <c r="M2157" s="4" t="e">
        <v>#N/A</v>
      </c>
    </row>
    <row r="2158" spans="1:13" x14ac:dyDescent="0.35">
      <c r="A2158" s="5" t="s">
        <v>659</v>
      </c>
      <c r="B2158" s="5" t="s">
        <v>35</v>
      </c>
      <c r="C2158" s="5"/>
      <c r="D2158" s="5"/>
      <c r="E2158" s="5" t="s">
        <v>185</v>
      </c>
      <c r="F2158" s="8" t="e">
        <f>VLOOKUP(E2158,Mapping!$A$1:$C$71,3,0)</f>
        <v>#N/A</v>
      </c>
      <c r="G2158" s="8" t="str">
        <f>VLOOKUP(E2158,Mapping!$A$2:$B$207,2,0)</f>
        <v>Event Int Lb Event</v>
      </c>
      <c r="H2158" s="1" t="s">
        <v>658</v>
      </c>
      <c r="I2158" s="2">
        <v>44272</v>
      </c>
      <c r="J2158" s="126" t="str">
        <f>VLOOKUP(I2158,Mapping!$H$2:$I$215,2,0)</f>
        <v>Pre</v>
      </c>
      <c r="K2158" s="127" t="str">
        <f>VLOOKUP(I2158,Mapping!$H$2:$J$215,3,0)</f>
        <v>Pre</v>
      </c>
      <c r="L2158" s="1">
        <v>0</v>
      </c>
      <c r="M2158" s="4" t="e">
        <v>#N/A</v>
      </c>
    </row>
    <row r="2159" spans="1:13" x14ac:dyDescent="0.35">
      <c r="A2159" s="5" t="s">
        <v>659</v>
      </c>
      <c r="B2159" s="5" t="s">
        <v>35</v>
      </c>
      <c r="C2159" s="5"/>
      <c r="D2159" s="5"/>
      <c r="E2159" s="5" t="s">
        <v>185</v>
      </c>
      <c r="F2159" s="8" t="e">
        <f>VLOOKUP(E2159,Mapping!$A$1:$C$71,3,0)</f>
        <v>#N/A</v>
      </c>
      <c r="G2159" s="8" t="str">
        <f>VLOOKUP(E2159,Mapping!$A$2:$B$207,2,0)</f>
        <v>Event Int Lb Event</v>
      </c>
      <c r="H2159" s="1" t="s">
        <v>658</v>
      </c>
      <c r="I2159" s="2">
        <v>44273</v>
      </c>
      <c r="J2159" s="126" t="str">
        <f>VLOOKUP(I2159,Mapping!$H$2:$I$215,2,0)</f>
        <v>Pre</v>
      </c>
      <c r="K2159" s="127" t="str">
        <f>VLOOKUP(I2159,Mapping!$H$2:$J$215,3,0)</f>
        <v>Pre</v>
      </c>
      <c r="L2159" s="1">
        <v>0</v>
      </c>
      <c r="M2159" s="4" t="e">
        <v>#N/A</v>
      </c>
    </row>
    <row r="2160" spans="1:13" x14ac:dyDescent="0.35">
      <c r="A2160" s="5" t="s">
        <v>659</v>
      </c>
      <c r="B2160" s="5" t="s">
        <v>35</v>
      </c>
      <c r="C2160" s="5"/>
      <c r="D2160" s="5"/>
      <c r="E2160" s="5" t="s">
        <v>185</v>
      </c>
      <c r="F2160" s="8" t="e">
        <f>VLOOKUP(E2160,Mapping!$A$1:$C$71,3,0)</f>
        <v>#N/A</v>
      </c>
      <c r="G2160" s="8" t="str">
        <f>VLOOKUP(E2160,Mapping!$A$2:$B$207,2,0)</f>
        <v>Event Int Lb Event</v>
      </c>
      <c r="H2160" s="1" t="s">
        <v>658</v>
      </c>
      <c r="I2160" s="2">
        <v>44274</v>
      </c>
      <c r="J2160" s="126" t="str">
        <f>VLOOKUP(I2160,Mapping!$H$2:$I$215,2,0)</f>
        <v>Pre</v>
      </c>
      <c r="K2160" s="127" t="str">
        <f>VLOOKUP(I2160,Mapping!$H$2:$J$215,3,0)</f>
        <v>Pre</v>
      </c>
      <c r="L2160" s="1">
        <v>0</v>
      </c>
      <c r="M2160" s="4" t="e">
        <v>#N/A</v>
      </c>
    </row>
    <row r="2161" spans="1:13" x14ac:dyDescent="0.35">
      <c r="A2161" s="5" t="s">
        <v>659</v>
      </c>
      <c r="B2161" s="5" t="s">
        <v>35</v>
      </c>
      <c r="C2161" s="5"/>
      <c r="D2161" s="5"/>
      <c r="E2161" s="5" t="s">
        <v>185</v>
      </c>
      <c r="F2161" s="8" t="e">
        <f>VLOOKUP(E2161,Mapping!$A$1:$C$71,3,0)</f>
        <v>#N/A</v>
      </c>
      <c r="G2161" s="8" t="str">
        <f>VLOOKUP(E2161,Mapping!$A$2:$B$207,2,0)</f>
        <v>Event Int Lb Event</v>
      </c>
      <c r="H2161" s="1" t="s">
        <v>658</v>
      </c>
      <c r="I2161" s="2">
        <v>44275</v>
      </c>
      <c r="J2161" s="126" t="str">
        <f>VLOOKUP(I2161,Mapping!$H$2:$I$215,2,0)</f>
        <v>Pre</v>
      </c>
      <c r="K2161" s="127" t="str">
        <f>VLOOKUP(I2161,Mapping!$H$2:$J$215,3,0)</f>
        <v>Pre</v>
      </c>
      <c r="L2161" s="1">
        <v>0</v>
      </c>
      <c r="M2161" s="4" t="e">
        <v>#N/A</v>
      </c>
    </row>
    <row r="2162" spans="1:13" x14ac:dyDescent="0.35">
      <c r="A2162" s="5" t="s">
        <v>659</v>
      </c>
      <c r="B2162" s="5" t="s">
        <v>35</v>
      </c>
      <c r="C2162" s="5"/>
      <c r="D2162" s="5"/>
      <c r="E2162" s="5" t="s">
        <v>185</v>
      </c>
      <c r="F2162" s="8" t="e">
        <f>VLOOKUP(E2162,Mapping!$A$1:$C$71,3,0)</f>
        <v>#N/A</v>
      </c>
      <c r="G2162" s="8" t="str">
        <f>VLOOKUP(E2162,Mapping!$A$2:$B$207,2,0)</f>
        <v>Event Int Lb Event</v>
      </c>
      <c r="H2162" s="1" t="s">
        <v>658</v>
      </c>
      <c r="I2162" s="2">
        <v>44276</v>
      </c>
      <c r="J2162" s="126" t="str">
        <f>VLOOKUP(I2162,Mapping!$H$2:$I$215,2,0)</f>
        <v>Pre</v>
      </c>
      <c r="K2162" s="127" t="str">
        <f>VLOOKUP(I2162,Mapping!$H$2:$J$215,3,0)</f>
        <v>Pre</v>
      </c>
      <c r="L2162" s="1">
        <v>0</v>
      </c>
      <c r="M2162" s="4" t="e">
        <v>#N/A</v>
      </c>
    </row>
    <row r="2163" spans="1:13" x14ac:dyDescent="0.35">
      <c r="A2163" s="5" t="s">
        <v>659</v>
      </c>
      <c r="B2163" s="5" t="s">
        <v>35</v>
      </c>
      <c r="C2163" s="5"/>
      <c r="D2163" s="5"/>
      <c r="E2163" s="5" t="s">
        <v>185</v>
      </c>
      <c r="F2163" s="8" t="e">
        <f>VLOOKUP(E2163,Mapping!$A$1:$C$71,3,0)</f>
        <v>#N/A</v>
      </c>
      <c r="G2163" s="8" t="str">
        <f>VLOOKUP(E2163,Mapping!$A$2:$B$207,2,0)</f>
        <v>Event Int Lb Event</v>
      </c>
      <c r="H2163" s="1" t="s">
        <v>658</v>
      </c>
      <c r="I2163" s="2">
        <v>44277</v>
      </c>
      <c r="J2163" s="126" t="str">
        <f>VLOOKUP(I2163,Mapping!$H$2:$I$215,2,0)</f>
        <v>Pre</v>
      </c>
      <c r="K2163" s="127" t="str">
        <f>VLOOKUP(I2163,Mapping!$H$2:$J$215,3,0)</f>
        <v>Pre</v>
      </c>
      <c r="L2163" s="1">
        <v>0</v>
      </c>
      <c r="M2163" s="4" t="e">
        <v>#N/A</v>
      </c>
    </row>
    <row r="2164" spans="1:13" x14ac:dyDescent="0.35">
      <c r="A2164" s="5" t="s">
        <v>659</v>
      </c>
      <c r="B2164" s="5" t="s">
        <v>35</v>
      </c>
      <c r="C2164" s="5"/>
      <c r="D2164" s="5"/>
      <c r="E2164" s="5" t="s">
        <v>185</v>
      </c>
      <c r="F2164" s="8" t="e">
        <f>VLOOKUP(E2164,Mapping!$A$1:$C$71,3,0)</f>
        <v>#N/A</v>
      </c>
      <c r="G2164" s="8" t="str">
        <f>VLOOKUP(E2164,Mapping!$A$2:$B$207,2,0)</f>
        <v>Event Int Lb Event</v>
      </c>
      <c r="H2164" s="1" t="s">
        <v>658</v>
      </c>
      <c r="I2164" s="2">
        <v>44278</v>
      </c>
      <c r="J2164" s="126" t="str">
        <f>VLOOKUP(I2164,Mapping!$H$2:$I$215,2,0)</f>
        <v>Pre</v>
      </c>
      <c r="K2164" s="127" t="str">
        <f>VLOOKUP(I2164,Mapping!$H$2:$J$215,3,0)</f>
        <v>Pre</v>
      </c>
      <c r="L2164" s="1">
        <v>0</v>
      </c>
      <c r="M2164" s="4" t="e">
        <v>#N/A</v>
      </c>
    </row>
    <row r="2165" spans="1:13" x14ac:dyDescent="0.35">
      <c r="A2165" s="5" t="s">
        <v>659</v>
      </c>
      <c r="B2165" s="5" t="s">
        <v>35</v>
      </c>
      <c r="C2165" s="5"/>
      <c r="D2165" s="5"/>
      <c r="E2165" s="5" t="s">
        <v>185</v>
      </c>
      <c r="F2165" s="8" t="e">
        <f>VLOOKUP(E2165,Mapping!$A$1:$C$71,3,0)</f>
        <v>#N/A</v>
      </c>
      <c r="G2165" s="8" t="str">
        <f>VLOOKUP(E2165,Mapping!$A$2:$B$207,2,0)</f>
        <v>Event Int Lb Event</v>
      </c>
      <c r="H2165" s="1" t="s">
        <v>658</v>
      </c>
      <c r="I2165" s="2">
        <v>44279</v>
      </c>
      <c r="J2165" s="126" t="str">
        <f>VLOOKUP(I2165,Mapping!$H$2:$I$215,2,0)</f>
        <v>Pre</v>
      </c>
      <c r="K2165" s="127" t="str">
        <f>VLOOKUP(I2165,Mapping!$H$2:$J$215,3,0)</f>
        <v>Pre</v>
      </c>
      <c r="L2165" s="1">
        <v>0</v>
      </c>
      <c r="M2165" s="4" t="e">
        <v>#N/A</v>
      </c>
    </row>
    <row r="2166" spans="1:13" x14ac:dyDescent="0.35">
      <c r="A2166" s="5" t="s">
        <v>659</v>
      </c>
      <c r="B2166" s="5" t="s">
        <v>35</v>
      </c>
      <c r="C2166" s="5"/>
      <c r="D2166" s="5"/>
      <c r="E2166" s="5" t="s">
        <v>185</v>
      </c>
      <c r="F2166" s="8" t="e">
        <f>VLOOKUP(E2166,Mapping!$A$1:$C$71,3,0)</f>
        <v>#N/A</v>
      </c>
      <c r="G2166" s="8" t="str">
        <f>VLOOKUP(E2166,Mapping!$A$2:$B$207,2,0)</f>
        <v>Event Int Lb Event</v>
      </c>
      <c r="H2166" s="1" t="s">
        <v>658</v>
      </c>
      <c r="I2166" s="2">
        <v>44280</v>
      </c>
      <c r="J2166" s="126" t="str">
        <f>VLOOKUP(I2166,Mapping!$H$2:$I$215,2,0)</f>
        <v>Pre</v>
      </c>
      <c r="K2166" s="127" t="str">
        <f>VLOOKUP(I2166,Mapping!$H$2:$J$215,3,0)</f>
        <v>Pre</v>
      </c>
      <c r="L2166" s="1">
        <v>0</v>
      </c>
      <c r="M2166" s="4" t="e">
        <v>#N/A</v>
      </c>
    </row>
    <row r="2167" spans="1:13" x14ac:dyDescent="0.35">
      <c r="A2167" s="5" t="s">
        <v>659</v>
      </c>
      <c r="B2167" s="5" t="s">
        <v>35</v>
      </c>
      <c r="C2167" s="5"/>
      <c r="D2167" s="5"/>
      <c r="E2167" s="5" t="s">
        <v>185</v>
      </c>
      <c r="F2167" s="8" t="e">
        <f>VLOOKUP(E2167,Mapping!$A$1:$C$71,3,0)</f>
        <v>#N/A</v>
      </c>
      <c r="G2167" s="8" t="str">
        <f>VLOOKUP(E2167,Mapping!$A$2:$B$207,2,0)</f>
        <v>Event Int Lb Event</v>
      </c>
      <c r="H2167" s="1" t="s">
        <v>658</v>
      </c>
      <c r="I2167" s="2">
        <v>44281</v>
      </c>
      <c r="J2167" s="126" t="str">
        <f>VLOOKUP(I2167,Mapping!$H$2:$I$215,2,0)</f>
        <v>Pre</v>
      </c>
      <c r="K2167" s="127" t="str">
        <f>VLOOKUP(I2167,Mapping!$H$2:$J$215,3,0)</f>
        <v>Pre</v>
      </c>
      <c r="L2167" s="1">
        <v>0</v>
      </c>
      <c r="M2167" s="4" t="e">
        <v>#N/A</v>
      </c>
    </row>
    <row r="2168" spans="1:13" x14ac:dyDescent="0.35">
      <c r="A2168" s="5" t="s">
        <v>659</v>
      </c>
      <c r="B2168" s="5" t="s">
        <v>35</v>
      </c>
      <c r="C2168" s="5"/>
      <c r="D2168" s="5"/>
      <c r="E2168" s="5" t="s">
        <v>185</v>
      </c>
      <c r="F2168" s="8" t="e">
        <f>VLOOKUP(E2168,Mapping!$A$1:$C$71,3,0)</f>
        <v>#N/A</v>
      </c>
      <c r="G2168" s="8" t="str">
        <f>VLOOKUP(E2168,Mapping!$A$2:$B$207,2,0)</f>
        <v>Event Int Lb Event</v>
      </c>
      <c r="H2168" s="1" t="s">
        <v>658</v>
      </c>
      <c r="I2168" s="2">
        <v>44282</v>
      </c>
      <c r="J2168" s="126" t="str">
        <f>VLOOKUP(I2168,Mapping!$H$2:$I$215,2,0)</f>
        <v>Pre</v>
      </c>
      <c r="K2168" s="127" t="str">
        <f>VLOOKUP(I2168,Mapping!$H$2:$J$215,3,0)</f>
        <v>Pre</v>
      </c>
      <c r="L2168" s="1">
        <v>0</v>
      </c>
      <c r="M2168" s="4" t="e">
        <v>#N/A</v>
      </c>
    </row>
    <row r="2169" spans="1:13" x14ac:dyDescent="0.35">
      <c r="A2169" s="5" t="s">
        <v>659</v>
      </c>
      <c r="B2169" s="5" t="s">
        <v>35</v>
      </c>
      <c r="C2169" s="5"/>
      <c r="D2169" s="5"/>
      <c r="E2169" s="5" t="s">
        <v>185</v>
      </c>
      <c r="F2169" s="8" t="e">
        <f>VLOOKUP(E2169,Mapping!$A$1:$C$71,3,0)</f>
        <v>#N/A</v>
      </c>
      <c r="G2169" s="8" t="str">
        <f>VLOOKUP(E2169,Mapping!$A$2:$B$207,2,0)</f>
        <v>Event Int Lb Event</v>
      </c>
      <c r="H2169" s="1" t="s">
        <v>658</v>
      </c>
      <c r="I2169" s="2">
        <v>44283</v>
      </c>
      <c r="J2169" s="126" t="str">
        <f>VLOOKUP(I2169,Mapping!$H$2:$I$215,2,0)</f>
        <v>Pre</v>
      </c>
      <c r="K2169" s="127" t="str">
        <f>VLOOKUP(I2169,Mapping!$H$2:$J$215,3,0)</f>
        <v>Pre</v>
      </c>
      <c r="L2169" s="1">
        <v>0</v>
      </c>
      <c r="M2169" s="4" t="e">
        <v>#N/A</v>
      </c>
    </row>
    <row r="2170" spans="1:13" x14ac:dyDescent="0.35">
      <c r="A2170" s="5" t="s">
        <v>659</v>
      </c>
      <c r="B2170" s="5" t="s">
        <v>35</v>
      </c>
      <c r="C2170" s="5"/>
      <c r="D2170" s="5"/>
      <c r="E2170" s="5" t="s">
        <v>185</v>
      </c>
      <c r="F2170" s="8" t="e">
        <f>VLOOKUP(E2170,Mapping!$A$1:$C$71,3,0)</f>
        <v>#N/A</v>
      </c>
      <c r="G2170" s="8" t="str">
        <f>VLOOKUP(E2170,Mapping!$A$2:$B$207,2,0)</f>
        <v>Event Int Lb Event</v>
      </c>
      <c r="H2170" s="1" t="s">
        <v>658</v>
      </c>
      <c r="I2170" s="2">
        <v>44284</v>
      </c>
      <c r="J2170" s="126" t="str">
        <f>VLOOKUP(I2170,Mapping!$H$2:$I$215,2,0)</f>
        <v>Pre</v>
      </c>
      <c r="K2170" s="127" t="str">
        <f>VLOOKUP(I2170,Mapping!$H$2:$J$215,3,0)</f>
        <v>Pre</v>
      </c>
      <c r="L2170" s="1">
        <v>0</v>
      </c>
      <c r="M2170" s="4" t="e">
        <v>#N/A</v>
      </c>
    </row>
    <row r="2171" spans="1:13" x14ac:dyDescent="0.35">
      <c r="A2171" s="5" t="s">
        <v>659</v>
      </c>
      <c r="B2171" s="5" t="s">
        <v>35</v>
      </c>
      <c r="C2171" s="5"/>
      <c r="D2171" s="5"/>
      <c r="E2171" s="5" t="s">
        <v>185</v>
      </c>
      <c r="F2171" s="8" t="e">
        <f>VLOOKUP(E2171,Mapping!$A$1:$C$71,3,0)</f>
        <v>#N/A</v>
      </c>
      <c r="G2171" s="8" t="str">
        <f>VLOOKUP(E2171,Mapping!$A$2:$B$207,2,0)</f>
        <v>Event Int Lb Event</v>
      </c>
      <c r="H2171" s="1" t="s">
        <v>658</v>
      </c>
      <c r="I2171" s="2">
        <v>44285</v>
      </c>
      <c r="J2171" s="126" t="str">
        <f>VLOOKUP(I2171,Mapping!$H$2:$I$215,2,0)</f>
        <v>Pre</v>
      </c>
      <c r="K2171" s="127" t="str">
        <f>VLOOKUP(I2171,Mapping!$H$2:$J$215,3,0)</f>
        <v>Pre</v>
      </c>
      <c r="L2171" s="1">
        <v>0</v>
      </c>
      <c r="M2171" s="4" t="e">
        <v>#N/A</v>
      </c>
    </row>
    <row r="2172" spans="1:13" x14ac:dyDescent="0.35">
      <c r="A2172" s="5" t="s">
        <v>659</v>
      </c>
      <c r="B2172" s="5" t="s">
        <v>35</v>
      </c>
      <c r="C2172" s="5"/>
      <c r="D2172" s="5"/>
      <c r="E2172" s="5" t="s">
        <v>185</v>
      </c>
      <c r="F2172" s="8" t="e">
        <f>VLOOKUP(E2172,Mapping!$A$1:$C$71,3,0)</f>
        <v>#N/A</v>
      </c>
      <c r="G2172" s="8" t="str">
        <f>VLOOKUP(E2172,Mapping!$A$2:$B$207,2,0)</f>
        <v>Event Int Lb Event</v>
      </c>
      <c r="H2172" s="1" t="s">
        <v>658</v>
      </c>
      <c r="I2172" s="2">
        <v>44286</v>
      </c>
      <c r="J2172" s="126" t="str">
        <f>VLOOKUP(I2172,Mapping!$H$2:$I$215,2,0)</f>
        <v>Pre</v>
      </c>
      <c r="K2172" s="127" t="str">
        <f>VLOOKUP(I2172,Mapping!$H$2:$J$215,3,0)</f>
        <v>Pre</v>
      </c>
      <c r="L2172" s="1">
        <v>0</v>
      </c>
      <c r="M2172" s="4" t="e">
        <v>#N/A</v>
      </c>
    </row>
    <row r="2173" spans="1:13" x14ac:dyDescent="0.35">
      <c r="A2173" s="5" t="s">
        <v>659</v>
      </c>
      <c r="B2173" s="5" t="s">
        <v>35</v>
      </c>
      <c r="C2173" s="5"/>
      <c r="D2173" s="5"/>
      <c r="E2173" s="5" t="s">
        <v>185</v>
      </c>
      <c r="F2173" s="8" t="e">
        <f>VLOOKUP(E2173,Mapping!$A$1:$C$71,3,0)</f>
        <v>#N/A</v>
      </c>
      <c r="G2173" s="8" t="str">
        <f>VLOOKUP(E2173,Mapping!$A$2:$B$207,2,0)</f>
        <v>Event Int Lb Event</v>
      </c>
      <c r="H2173" s="1" t="s">
        <v>658</v>
      </c>
      <c r="I2173" s="2">
        <v>44287</v>
      </c>
      <c r="J2173" s="126" t="str">
        <f>VLOOKUP(I2173,Mapping!$H$2:$I$215,2,0)</f>
        <v>Pre</v>
      </c>
      <c r="K2173" s="127" t="str">
        <f>VLOOKUP(I2173,Mapping!$H$2:$J$215,3,0)</f>
        <v>Pre</v>
      </c>
      <c r="L2173" s="1">
        <v>0</v>
      </c>
      <c r="M2173" s="4" t="e">
        <v>#N/A</v>
      </c>
    </row>
    <row r="2174" spans="1:13" x14ac:dyDescent="0.35">
      <c r="A2174" s="5" t="s">
        <v>659</v>
      </c>
      <c r="B2174" s="5" t="s">
        <v>35</v>
      </c>
      <c r="C2174" s="5"/>
      <c r="D2174" s="5"/>
      <c r="E2174" s="5" t="s">
        <v>185</v>
      </c>
      <c r="F2174" s="8" t="e">
        <f>VLOOKUP(E2174,Mapping!$A$1:$C$71,3,0)</f>
        <v>#N/A</v>
      </c>
      <c r="G2174" s="8" t="str">
        <f>VLOOKUP(E2174,Mapping!$A$2:$B$207,2,0)</f>
        <v>Event Int Lb Event</v>
      </c>
      <c r="H2174" s="1" t="s">
        <v>658</v>
      </c>
      <c r="I2174" s="2">
        <v>44288</v>
      </c>
      <c r="J2174" s="126" t="str">
        <f>VLOOKUP(I2174,Mapping!$H$2:$I$215,2,0)</f>
        <v>Pre</v>
      </c>
      <c r="K2174" s="127" t="str">
        <f>VLOOKUP(I2174,Mapping!$H$2:$J$215,3,0)</f>
        <v>Pre</v>
      </c>
      <c r="L2174" s="1">
        <v>0</v>
      </c>
      <c r="M2174" s="4" t="e">
        <v>#N/A</v>
      </c>
    </row>
    <row r="2175" spans="1:13" x14ac:dyDescent="0.35">
      <c r="A2175" s="5" t="s">
        <v>659</v>
      </c>
      <c r="B2175" s="5" t="s">
        <v>35</v>
      </c>
      <c r="C2175" s="5"/>
      <c r="D2175" s="5"/>
      <c r="E2175" s="5" t="s">
        <v>185</v>
      </c>
      <c r="F2175" s="8" t="e">
        <f>VLOOKUP(E2175,Mapping!$A$1:$C$71,3,0)</f>
        <v>#N/A</v>
      </c>
      <c r="G2175" s="8" t="str">
        <f>VLOOKUP(E2175,Mapping!$A$2:$B$207,2,0)</f>
        <v>Event Int Lb Event</v>
      </c>
      <c r="H2175" s="1" t="s">
        <v>658</v>
      </c>
      <c r="I2175" s="2">
        <v>44289</v>
      </c>
      <c r="J2175" s="126" t="str">
        <f>VLOOKUP(I2175,Mapping!$H$2:$I$215,2,0)</f>
        <v>Pre</v>
      </c>
      <c r="K2175" s="127" t="str">
        <f>VLOOKUP(I2175,Mapping!$H$2:$J$215,3,0)</f>
        <v>Pre</v>
      </c>
      <c r="L2175" s="1">
        <v>0</v>
      </c>
      <c r="M2175" s="4" t="e">
        <v>#N/A</v>
      </c>
    </row>
    <row r="2176" spans="1:13" x14ac:dyDescent="0.35">
      <c r="A2176" s="5" t="s">
        <v>659</v>
      </c>
      <c r="B2176" s="5" t="s">
        <v>35</v>
      </c>
      <c r="C2176" s="5"/>
      <c r="D2176" s="5"/>
      <c r="E2176" s="5" t="s">
        <v>185</v>
      </c>
      <c r="F2176" s="8" t="e">
        <f>VLOOKUP(E2176,Mapping!$A$1:$C$71,3,0)</f>
        <v>#N/A</v>
      </c>
      <c r="G2176" s="8" t="str">
        <f>VLOOKUP(E2176,Mapping!$A$2:$B$207,2,0)</f>
        <v>Event Int Lb Event</v>
      </c>
      <c r="H2176" s="1" t="s">
        <v>658</v>
      </c>
      <c r="I2176" s="2">
        <v>44290</v>
      </c>
      <c r="J2176" s="126" t="str">
        <f>VLOOKUP(I2176,Mapping!$H$2:$I$215,2,0)</f>
        <v>Pre</v>
      </c>
      <c r="K2176" s="127" t="str">
        <f>VLOOKUP(I2176,Mapping!$H$2:$J$215,3,0)</f>
        <v>Pre</v>
      </c>
      <c r="L2176" s="1">
        <v>0</v>
      </c>
      <c r="M2176" s="4" t="e">
        <v>#N/A</v>
      </c>
    </row>
    <row r="2177" spans="1:13" x14ac:dyDescent="0.35">
      <c r="A2177" s="5" t="s">
        <v>659</v>
      </c>
      <c r="B2177" s="5" t="s">
        <v>35</v>
      </c>
      <c r="C2177" s="5"/>
      <c r="D2177" s="5"/>
      <c r="E2177" s="5" t="s">
        <v>185</v>
      </c>
      <c r="F2177" s="8" t="e">
        <f>VLOOKUP(E2177,Mapping!$A$1:$C$71,3,0)</f>
        <v>#N/A</v>
      </c>
      <c r="G2177" s="8" t="str">
        <f>VLOOKUP(E2177,Mapping!$A$2:$B$207,2,0)</f>
        <v>Event Int Lb Event</v>
      </c>
      <c r="H2177" s="1" t="s">
        <v>658</v>
      </c>
      <c r="I2177" s="2">
        <v>44291</v>
      </c>
      <c r="J2177" s="126" t="str">
        <f>VLOOKUP(I2177,Mapping!$H$2:$I$215,2,0)</f>
        <v>Pre</v>
      </c>
      <c r="K2177" s="127" t="str">
        <f>VLOOKUP(I2177,Mapping!$H$2:$J$215,3,0)</f>
        <v>Pre</v>
      </c>
      <c r="L2177" s="1">
        <v>0</v>
      </c>
      <c r="M2177" s="4" t="e">
        <v>#N/A</v>
      </c>
    </row>
    <row r="2178" spans="1:13" x14ac:dyDescent="0.35">
      <c r="A2178" s="5" t="s">
        <v>659</v>
      </c>
      <c r="B2178" s="5" t="s">
        <v>35</v>
      </c>
      <c r="C2178" s="5"/>
      <c r="D2178" s="5"/>
      <c r="E2178" s="5" t="s">
        <v>185</v>
      </c>
      <c r="F2178" s="8" t="e">
        <f>VLOOKUP(E2178,Mapping!$A$1:$C$71,3,0)</f>
        <v>#N/A</v>
      </c>
      <c r="G2178" s="8" t="str">
        <f>VLOOKUP(E2178,Mapping!$A$2:$B$207,2,0)</f>
        <v>Event Int Lb Event</v>
      </c>
      <c r="H2178" s="1" t="s">
        <v>658</v>
      </c>
      <c r="I2178" s="2">
        <v>44292</v>
      </c>
      <c r="J2178" s="126" t="str">
        <f>VLOOKUP(I2178,Mapping!$H$2:$I$215,2,0)</f>
        <v>Pre</v>
      </c>
      <c r="K2178" s="127" t="str">
        <f>VLOOKUP(I2178,Mapping!$H$2:$J$215,3,0)</f>
        <v>Pre</v>
      </c>
      <c r="L2178" s="1">
        <v>0</v>
      </c>
      <c r="M2178" s="4" t="e">
        <v>#N/A</v>
      </c>
    </row>
    <row r="2179" spans="1:13" x14ac:dyDescent="0.35">
      <c r="A2179" s="5" t="s">
        <v>659</v>
      </c>
      <c r="B2179" s="5" t="s">
        <v>35</v>
      </c>
      <c r="C2179" s="5"/>
      <c r="D2179" s="5"/>
      <c r="E2179" s="5" t="s">
        <v>185</v>
      </c>
      <c r="F2179" s="8" t="e">
        <f>VLOOKUP(E2179,Mapping!$A$1:$C$71,3,0)</f>
        <v>#N/A</v>
      </c>
      <c r="G2179" s="8" t="str">
        <f>VLOOKUP(E2179,Mapping!$A$2:$B$207,2,0)</f>
        <v>Event Int Lb Event</v>
      </c>
      <c r="H2179" s="1" t="s">
        <v>658</v>
      </c>
      <c r="I2179" s="2">
        <v>44293</v>
      </c>
      <c r="J2179" s="126" t="str">
        <f>VLOOKUP(I2179,Mapping!$H$2:$I$215,2,0)</f>
        <v>Pre</v>
      </c>
      <c r="K2179" s="127" t="str">
        <f>VLOOKUP(I2179,Mapping!$H$2:$J$215,3,0)</f>
        <v>Pre</v>
      </c>
      <c r="L2179" s="1">
        <v>0</v>
      </c>
      <c r="M2179" s="4" t="e">
        <v>#N/A</v>
      </c>
    </row>
    <row r="2180" spans="1:13" x14ac:dyDescent="0.35">
      <c r="A2180" s="5" t="s">
        <v>659</v>
      </c>
      <c r="B2180" s="5" t="s">
        <v>35</v>
      </c>
      <c r="C2180" s="5"/>
      <c r="D2180" s="5"/>
      <c r="E2180" s="5" t="s">
        <v>185</v>
      </c>
      <c r="F2180" s="8" t="e">
        <f>VLOOKUP(E2180,Mapping!$A$1:$C$71,3,0)</f>
        <v>#N/A</v>
      </c>
      <c r="G2180" s="8" t="str">
        <f>VLOOKUP(E2180,Mapping!$A$2:$B$207,2,0)</f>
        <v>Event Int Lb Event</v>
      </c>
      <c r="H2180" s="1" t="s">
        <v>658</v>
      </c>
      <c r="I2180" s="2">
        <v>44294</v>
      </c>
      <c r="J2180" s="126" t="str">
        <f>VLOOKUP(I2180,Mapping!$H$2:$I$215,2,0)</f>
        <v>Pre</v>
      </c>
      <c r="K2180" s="127" t="str">
        <f>VLOOKUP(I2180,Mapping!$H$2:$J$215,3,0)</f>
        <v>Pre</v>
      </c>
      <c r="L2180" s="1">
        <v>0</v>
      </c>
      <c r="M2180" s="4" t="e">
        <v>#N/A</v>
      </c>
    </row>
    <row r="2181" spans="1:13" x14ac:dyDescent="0.35">
      <c r="A2181" s="5" t="s">
        <v>659</v>
      </c>
      <c r="B2181" s="5" t="s">
        <v>35</v>
      </c>
      <c r="C2181" s="5"/>
      <c r="D2181" s="5"/>
      <c r="E2181" s="5" t="s">
        <v>185</v>
      </c>
      <c r="F2181" s="8" t="e">
        <f>VLOOKUP(E2181,Mapping!$A$1:$C$71,3,0)</f>
        <v>#N/A</v>
      </c>
      <c r="G2181" s="8" t="str">
        <f>VLOOKUP(E2181,Mapping!$A$2:$B$207,2,0)</f>
        <v>Event Int Lb Event</v>
      </c>
      <c r="H2181" s="1" t="s">
        <v>658</v>
      </c>
      <c r="I2181" s="2">
        <v>44295</v>
      </c>
      <c r="J2181" s="126" t="str">
        <f>VLOOKUP(I2181,Mapping!$H$2:$I$215,2,0)</f>
        <v>Pre</v>
      </c>
      <c r="K2181" s="127" t="str">
        <f>VLOOKUP(I2181,Mapping!$H$2:$J$215,3,0)</f>
        <v>Pre</v>
      </c>
      <c r="L2181" s="1">
        <v>0</v>
      </c>
      <c r="M2181" s="4" t="e">
        <v>#N/A</v>
      </c>
    </row>
    <row r="2182" spans="1:13" x14ac:dyDescent="0.35">
      <c r="A2182" s="5" t="s">
        <v>659</v>
      </c>
      <c r="B2182" s="5" t="s">
        <v>35</v>
      </c>
      <c r="C2182" s="5"/>
      <c r="D2182" s="5"/>
      <c r="E2182" s="5" t="s">
        <v>185</v>
      </c>
      <c r="F2182" s="8" t="e">
        <f>VLOOKUP(E2182,Mapping!$A$1:$C$71,3,0)</f>
        <v>#N/A</v>
      </c>
      <c r="G2182" s="8" t="str">
        <f>VLOOKUP(E2182,Mapping!$A$2:$B$207,2,0)</f>
        <v>Event Int Lb Event</v>
      </c>
      <c r="H2182" s="1" t="s">
        <v>658</v>
      </c>
      <c r="I2182" s="2">
        <v>44296</v>
      </c>
      <c r="J2182" s="126" t="str">
        <f>VLOOKUP(I2182,Mapping!$H$2:$I$215,2,0)</f>
        <v>Pre</v>
      </c>
      <c r="K2182" s="127" t="str">
        <f>VLOOKUP(I2182,Mapping!$H$2:$J$215,3,0)</f>
        <v>Pre</v>
      </c>
      <c r="L2182" s="1">
        <v>0</v>
      </c>
      <c r="M2182" s="4" t="e">
        <v>#N/A</v>
      </c>
    </row>
    <row r="2183" spans="1:13" x14ac:dyDescent="0.35">
      <c r="A2183" s="5" t="s">
        <v>659</v>
      </c>
      <c r="B2183" s="5" t="s">
        <v>35</v>
      </c>
      <c r="C2183" s="5"/>
      <c r="D2183" s="5"/>
      <c r="E2183" s="5" t="s">
        <v>185</v>
      </c>
      <c r="F2183" s="8" t="e">
        <f>VLOOKUP(E2183,Mapping!$A$1:$C$71,3,0)</f>
        <v>#N/A</v>
      </c>
      <c r="G2183" s="8" t="str">
        <f>VLOOKUP(E2183,Mapping!$A$2:$B$207,2,0)</f>
        <v>Event Int Lb Event</v>
      </c>
      <c r="H2183" s="1" t="s">
        <v>658</v>
      </c>
      <c r="I2183" s="2">
        <v>44297</v>
      </c>
      <c r="J2183" s="126" t="str">
        <f>VLOOKUP(I2183,Mapping!$H$2:$I$215,2,0)</f>
        <v>Pre</v>
      </c>
      <c r="K2183" s="127" t="str">
        <f>VLOOKUP(I2183,Mapping!$H$2:$J$215,3,0)</f>
        <v>Pre</v>
      </c>
      <c r="L2183" s="1">
        <v>0</v>
      </c>
      <c r="M2183" s="4" t="e">
        <v>#N/A</v>
      </c>
    </row>
    <row r="2184" spans="1:13" x14ac:dyDescent="0.35">
      <c r="A2184" s="5" t="s">
        <v>659</v>
      </c>
      <c r="B2184" s="5" t="s">
        <v>35</v>
      </c>
      <c r="C2184" s="5"/>
      <c r="D2184" s="5"/>
      <c r="E2184" s="5" t="s">
        <v>185</v>
      </c>
      <c r="F2184" s="8" t="e">
        <f>VLOOKUP(E2184,Mapping!$A$1:$C$71,3,0)</f>
        <v>#N/A</v>
      </c>
      <c r="G2184" s="8" t="str">
        <f>VLOOKUP(E2184,Mapping!$A$2:$B$207,2,0)</f>
        <v>Event Int Lb Event</v>
      </c>
      <c r="H2184" s="1" t="s">
        <v>658</v>
      </c>
      <c r="I2184" s="2">
        <v>44298</v>
      </c>
      <c r="J2184" s="126" t="str">
        <f>VLOOKUP(I2184,Mapping!$H$2:$I$215,2,0)</f>
        <v>Pre</v>
      </c>
      <c r="K2184" s="127" t="str">
        <f>VLOOKUP(I2184,Mapping!$H$2:$J$215,3,0)</f>
        <v>Pre</v>
      </c>
      <c r="L2184" s="1">
        <v>0</v>
      </c>
      <c r="M2184" s="4" t="e">
        <v>#N/A</v>
      </c>
    </row>
    <row r="2185" spans="1:13" x14ac:dyDescent="0.35">
      <c r="A2185" s="5" t="s">
        <v>659</v>
      </c>
      <c r="B2185" s="5" t="s">
        <v>35</v>
      </c>
      <c r="C2185" s="5"/>
      <c r="D2185" s="5"/>
      <c r="E2185" s="5" t="s">
        <v>185</v>
      </c>
      <c r="F2185" s="8" t="e">
        <f>VLOOKUP(E2185,Mapping!$A$1:$C$71,3,0)</f>
        <v>#N/A</v>
      </c>
      <c r="G2185" s="8" t="str">
        <f>VLOOKUP(E2185,Mapping!$A$2:$B$207,2,0)</f>
        <v>Event Int Lb Event</v>
      </c>
      <c r="H2185" s="1" t="s">
        <v>658</v>
      </c>
      <c r="I2185" s="2">
        <v>44299</v>
      </c>
      <c r="J2185" s="126" t="str">
        <f>VLOOKUP(I2185,Mapping!$H$2:$I$215,2,0)</f>
        <v>Pre</v>
      </c>
      <c r="K2185" s="127" t="str">
        <f>VLOOKUP(I2185,Mapping!$H$2:$J$215,3,0)</f>
        <v>Pre</v>
      </c>
      <c r="L2185" s="1">
        <v>0</v>
      </c>
      <c r="M2185" s="4" t="e">
        <v>#N/A</v>
      </c>
    </row>
    <row r="2186" spans="1:13" x14ac:dyDescent="0.35">
      <c r="A2186" s="5" t="s">
        <v>659</v>
      </c>
      <c r="B2186" s="5" t="s">
        <v>35</v>
      </c>
      <c r="C2186" s="5"/>
      <c r="D2186" s="5"/>
      <c r="E2186" s="5" t="s">
        <v>185</v>
      </c>
      <c r="F2186" s="8" t="e">
        <f>VLOOKUP(E2186,Mapping!$A$1:$C$71,3,0)</f>
        <v>#N/A</v>
      </c>
      <c r="G2186" s="8" t="str">
        <f>VLOOKUP(E2186,Mapping!$A$2:$B$207,2,0)</f>
        <v>Event Int Lb Event</v>
      </c>
      <c r="H2186" s="1" t="s">
        <v>658</v>
      </c>
      <c r="I2186" s="2">
        <v>44300</v>
      </c>
      <c r="J2186" s="126" t="str">
        <f>VLOOKUP(I2186,Mapping!$H$2:$I$215,2,0)</f>
        <v>Pre</v>
      </c>
      <c r="K2186" s="127" t="str">
        <f>VLOOKUP(I2186,Mapping!$H$2:$J$215,3,0)</f>
        <v>Pre</v>
      </c>
      <c r="L2186" s="1">
        <v>0</v>
      </c>
      <c r="M2186" s="4" t="e">
        <v>#N/A</v>
      </c>
    </row>
    <row r="2187" spans="1:13" x14ac:dyDescent="0.35">
      <c r="A2187" s="5" t="s">
        <v>659</v>
      </c>
      <c r="B2187" s="5" t="s">
        <v>35</v>
      </c>
      <c r="C2187" s="5"/>
      <c r="D2187" s="5"/>
      <c r="E2187" s="5" t="s">
        <v>185</v>
      </c>
      <c r="F2187" s="8" t="e">
        <f>VLOOKUP(E2187,Mapping!$A$1:$C$71,3,0)</f>
        <v>#N/A</v>
      </c>
      <c r="G2187" s="8" t="str">
        <f>VLOOKUP(E2187,Mapping!$A$2:$B$207,2,0)</f>
        <v>Event Int Lb Event</v>
      </c>
      <c r="H2187" s="1" t="s">
        <v>658</v>
      </c>
      <c r="I2187" s="2">
        <v>44301</v>
      </c>
      <c r="J2187" s="126" t="str">
        <f>VLOOKUP(I2187,Mapping!$H$2:$I$215,2,0)</f>
        <v>Pre</v>
      </c>
      <c r="K2187" s="127" t="str">
        <f>VLOOKUP(I2187,Mapping!$H$2:$J$215,3,0)</f>
        <v>Pre</v>
      </c>
      <c r="L2187" s="1">
        <v>0</v>
      </c>
      <c r="M2187" s="4" t="e">
        <v>#N/A</v>
      </c>
    </row>
    <row r="2188" spans="1:13" x14ac:dyDescent="0.35">
      <c r="A2188" s="5" t="s">
        <v>659</v>
      </c>
      <c r="B2188" s="5" t="s">
        <v>35</v>
      </c>
      <c r="C2188" s="5"/>
      <c r="D2188" s="5"/>
      <c r="E2188" s="5" t="s">
        <v>185</v>
      </c>
      <c r="F2188" s="8" t="e">
        <f>VLOOKUP(E2188,Mapping!$A$1:$C$71,3,0)</f>
        <v>#N/A</v>
      </c>
      <c r="G2188" s="8" t="str">
        <f>VLOOKUP(E2188,Mapping!$A$2:$B$207,2,0)</f>
        <v>Event Int Lb Event</v>
      </c>
      <c r="H2188" s="1" t="s">
        <v>658</v>
      </c>
      <c r="I2188" s="2">
        <v>44302</v>
      </c>
      <c r="J2188" s="126" t="str">
        <f>VLOOKUP(I2188,Mapping!$H$2:$I$215,2,0)</f>
        <v>Pre</v>
      </c>
      <c r="K2188" s="127" t="str">
        <f>VLOOKUP(I2188,Mapping!$H$2:$J$215,3,0)</f>
        <v>Pre</v>
      </c>
      <c r="L2188" s="1">
        <v>0</v>
      </c>
      <c r="M2188" s="4" t="e">
        <v>#N/A</v>
      </c>
    </row>
    <row r="2189" spans="1:13" x14ac:dyDescent="0.35">
      <c r="A2189" s="5" t="s">
        <v>659</v>
      </c>
      <c r="B2189" s="5" t="s">
        <v>35</v>
      </c>
      <c r="C2189" s="5"/>
      <c r="D2189" s="5"/>
      <c r="E2189" s="5" t="s">
        <v>185</v>
      </c>
      <c r="F2189" s="8" t="e">
        <f>VLOOKUP(E2189,Mapping!$A$1:$C$71,3,0)</f>
        <v>#N/A</v>
      </c>
      <c r="G2189" s="8" t="str">
        <f>VLOOKUP(E2189,Mapping!$A$2:$B$207,2,0)</f>
        <v>Event Int Lb Event</v>
      </c>
      <c r="H2189" s="1" t="s">
        <v>658</v>
      </c>
      <c r="I2189" s="2">
        <v>44303</v>
      </c>
      <c r="J2189" s="126" t="str">
        <f>VLOOKUP(I2189,Mapping!$H$2:$I$215,2,0)</f>
        <v>Pre</v>
      </c>
      <c r="K2189" s="127" t="str">
        <f>VLOOKUP(I2189,Mapping!$H$2:$J$215,3,0)</f>
        <v>Pre</v>
      </c>
      <c r="L2189" s="1">
        <v>0</v>
      </c>
      <c r="M2189" s="4" t="e">
        <v>#N/A</v>
      </c>
    </row>
    <row r="2190" spans="1:13" x14ac:dyDescent="0.35">
      <c r="A2190" s="5" t="s">
        <v>659</v>
      </c>
      <c r="B2190" s="5" t="s">
        <v>35</v>
      </c>
      <c r="C2190" s="5"/>
      <c r="D2190" s="5"/>
      <c r="E2190" s="5" t="s">
        <v>185</v>
      </c>
      <c r="F2190" s="8" t="e">
        <f>VLOOKUP(E2190,Mapping!$A$1:$C$71,3,0)</f>
        <v>#N/A</v>
      </c>
      <c r="G2190" s="8" t="str">
        <f>VLOOKUP(E2190,Mapping!$A$2:$B$207,2,0)</f>
        <v>Event Int Lb Event</v>
      </c>
      <c r="H2190" s="1" t="s">
        <v>658</v>
      </c>
      <c r="I2190" s="2">
        <v>44304</v>
      </c>
      <c r="J2190" s="126" t="str">
        <f>VLOOKUP(I2190,Mapping!$H$2:$I$215,2,0)</f>
        <v>Pre</v>
      </c>
      <c r="K2190" s="127" t="str">
        <f>VLOOKUP(I2190,Mapping!$H$2:$J$215,3,0)</f>
        <v>Pre</v>
      </c>
      <c r="L2190" s="1">
        <v>11474.015391299999</v>
      </c>
      <c r="M2190" s="4" t="e">
        <v>#N/A</v>
      </c>
    </row>
    <row r="2191" spans="1:13" x14ac:dyDescent="0.35">
      <c r="A2191" s="5" t="s">
        <v>659</v>
      </c>
      <c r="B2191" s="5" t="s">
        <v>35</v>
      </c>
      <c r="C2191" s="5"/>
      <c r="D2191" s="5"/>
      <c r="E2191" s="5" t="s">
        <v>185</v>
      </c>
      <c r="F2191" s="8" t="e">
        <f>VLOOKUP(E2191,Mapping!$A$1:$C$71,3,0)</f>
        <v>#N/A</v>
      </c>
      <c r="G2191" s="8" t="str">
        <f>VLOOKUP(E2191,Mapping!$A$2:$B$207,2,0)</f>
        <v>Event Int Lb Event</v>
      </c>
      <c r="H2191" s="1" t="s">
        <v>658</v>
      </c>
      <c r="I2191" s="2">
        <v>44305</v>
      </c>
      <c r="J2191" s="126" t="str">
        <f>VLOOKUP(I2191,Mapping!$H$2:$I$215,2,0)</f>
        <v>Pre</v>
      </c>
      <c r="K2191" s="127" t="str">
        <f>VLOOKUP(I2191,Mapping!$H$2:$J$215,3,0)</f>
        <v>Pre</v>
      </c>
      <c r="L2191" s="1">
        <v>0</v>
      </c>
      <c r="M2191" s="4" t="e">
        <v>#N/A</v>
      </c>
    </row>
    <row r="2192" spans="1:13" x14ac:dyDescent="0.35">
      <c r="A2192" s="5" t="s">
        <v>659</v>
      </c>
      <c r="B2192" s="5" t="s">
        <v>35</v>
      </c>
      <c r="C2192" s="5"/>
      <c r="D2192" s="5"/>
      <c r="E2192" s="5" t="s">
        <v>185</v>
      </c>
      <c r="F2192" s="8" t="e">
        <f>VLOOKUP(E2192,Mapping!$A$1:$C$71,3,0)</f>
        <v>#N/A</v>
      </c>
      <c r="G2192" s="8" t="str">
        <f>VLOOKUP(E2192,Mapping!$A$2:$B$207,2,0)</f>
        <v>Event Int Lb Event</v>
      </c>
      <c r="H2192" s="1" t="s">
        <v>658</v>
      </c>
      <c r="I2192" s="2">
        <v>44306</v>
      </c>
      <c r="J2192" s="126" t="str">
        <f>VLOOKUP(I2192,Mapping!$H$2:$I$215,2,0)</f>
        <v>Pre</v>
      </c>
      <c r="K2192" s="127" t="str">
        <f>VLOOKUP(I2192,Mapping!$H$2:$J$215,3,0)</f>
        <v>Pre</v>
      </c>
      <c r="L2192" s="1">
        <v>0</v>
      </c>
      <c r="M2192" s="4" t="e">
        <v>#N/A</v>
      </c>
    </row>
    <row r="2193" spans="1:13" x14ac:dyDescent="0.35">
      <c r="A2193" s="5" t="s">
        <v>659</v>
      </c>
      <c r="B2193" s="5" t="s">
        <v>35</v>
      </c>
      <c r="C2193" s="5"/>
      <c r="D2193" s="5"/>
      <c r="E2193" s="5" t="s">
        <v>185</v>
      </c>
      <c r="F2193" s="8" t="e">
        <f>VLOOKUP(E2193,Mapping!$A$1:$C$71,3,0)</f>
        <v>#N/A</v>
      </c>
      <c r="G2193" s="8" t="str">
        <f>VLOOKUP(E2193,Mapping!$A$2:$B$207,2,0)</f>
        <v>Event Int Lb Event</v>
      </c>
      <c r="H2193" s="1" t="s">
        <v>658</v>
      </c>
      <c r="I2193" s="2">
        <v>44307</v>
      </c>
      <c r="J2193" s="126" t="str">
        <f>VLOOKUP(I2193,Mapping!$H$2:$I$215,2,0)</f>
        <v>Pre</v>
      </c>
      <c r="K2193" s="127" t="str">
        <f>VLOOKUP(I2193,Mapping!$H$2:$J$215,3,0)</f>
        <v>Pre</v>
      </c>
      <c r="L2193" s="1">
        <v>0</v>
      </c>
      <c r="M2193" s="4" t="e">
        <v>#N/A</v>
      </c>
    </row>
    <row r="2194" spans="1:13" x14ac:dyDescent="0.35">
      <c r="A2194" s="5" t="s">
        <v>659</v>
      </c>
      <c r="B2194" s="5" t="s">
        <v>35</v>
      </c>
      <c r="C2194" s="5"/>
      <c r="D2194" s="5"/>
      <c r="E2194" s="5" t="s">
        <v>185</v>
      </c>
      <c r="F2194" s="8" t="e">
        <f>VLOOKUP(E2194,Mapping!$A$1:$C$71,3,0)</f>
        <v>#N/A</v>
      </c>
      <c r="G2194" s="8" t="str">
        <f>VLOOKUP(E2194,Mapping!$A$2:$B$207,2,0)</f>
        <v>Event Int Lb Event</v>
      </c>
      <c r="H2194" s="1" t="s">
        <v>658</v>
      </c>
      <c r="I2194" s="2">
        <v>44308</v>
      </c>
      <c r="J2194" s="126" t="str">
        <f>VLOOKUP(I2194,Mapping!$H$2:$I$215,2,0)</f>
        <v>Pre</v>
      </c>
      <c r="K2194" s="127" t="str">
        <f>VLOOKUP(I2194,Mapping!$H$2:$J$215,3,0)</f>
        <v>Pre</v>
      </c>
      <c r="L2194" s="1">
        <v>0</v>
      </c>
      <c r="M2194" s="4" t="e">
        <v>#N/A</v>
      </c>
    </row>
    <row r="2195" spans="1:13" x14ac:dyDescent="0.35">
      <c r="A2195" s="5" t="s">
        <v>659</v>
      </c>
      <c r="B2195" s="5" t="s">
        <v>35</v>
      </c>
      <c r="C2195" s="5"/>
      <c r="D2195" s="5"/>
      <c r="E2195" s="5" t="s">
        <v>185</v>
      </c>
      <c r="F2195" s="8" t="e">
        <f>VLOOKUP(E2195,Mapping!$A$1:$C$71,3,0)</f>
        <v>#N/A</v>
      </c>
      <c r="G2195" s="8" t="str">
        <f>VLOOKUP(E2195,Mapping!$A$2:$B$207,2,0)</f>
        <v>Event Int Lb Event</v>
      </c>
      <c r="H2195" s="1" t="s">
        <v>658</v>
      </c>
      <c r="I2195" s="2">
        <v>44309</v>
      </c>
      <c r="J2195" s="126" t="str">
        <f>VLOOKUP(I2195,Mapping!$H$2:$I$215,2,0)</f>
        <v>Pre</v>
      </c>
      <c r="K2195" s="127" t="str">
        <f>VLOOKUP(I2195,Mapping!$H$2:$J$215,3,0)</f>
        <v>Pre</v>
      </c>
      <c r="L2195" s="1">
        <v>0</v>
      </c>
      <c r="M2195" s="4" t="e">
        <v>#N/A</v>
      </c>
    </row>
    <row r="2196" spans="1:13" x14ac:dyDescent="0.35">
      <c r="A2196" s="5" t="s">
        <v>659</v>
      </c>
      <c r="B2196" s="5" t="s">
        <v>35</v>
      </c>
      <c r="C2196" s="5"/>
      <c r="D2196" s="5"/>
      <c r="E2196" s="5" t="s">
        <v>185</v>
      </c>
      <c r="F2196" s="8" t="e">
        <f>VLOOKUP(E2196,Mapping!$A$1:$C$71,3,0)</f>
        <v>#N/A</v>
      </c>
      <c r="G2196" s="8" t="str">
        <f>VLOOKUP(E2196,Mapping!$A$2:$B$207,2,0)</f>
        <v>Event Int Lb Event</v>
      </c>
      <c r="H2196" s="1" t="s">
        <v>658</v>
      </c>
      <c r="I2196" s="2">
        <v>44310</v>
      </c>
      <c r="J2196" s="126" t="str">
        <f>VLOOKUP(I2196,Mapping!$H$2:$I$215,2,0)</f>
        <v>Pre</v>
      </c>
      <c r="K2196" s="127" t="str">
        <f>VLOOKUP(I2196,Mapping!$H$2:$J$215,3,0)</f>
        <v>Pre</v>
      </c>
      <c r="L2196" s="1">
        <v>0</v>
      </c>
      <c r="M2196" s="4" t="e">
        <v>#N/A</v>
      </c>
    </row>
    <row r="2197" spans="1:13" x14ac:dyDescent="0.35">
      <c r="A2197" s="5" t="s">
        <v>659</v>
      </c>
      <c r="B2197" s="5" t="s">
        <v>35</v>
      </c>
      <c r="C2197" s="5"/>
      <c r="D2197" s="5"/>
      <c r="E2197" s="5" t="s">
        <v>185</v>
      </c>
      <c r="F2197" s="8" t="e">
        <f>VLOOKUP(E2197,Mapping!$A$1:$C$71,3,0)</f>
        <v>#N/A</v>
      </c>
      <c r="G2197" s="8" t="str">
        <f>VLOOKUP(E2197,Mapping!$A$2:$B$207,2,0)</f>
        <v>Event Int Lb Event</v>
      </c>
      <c r="H2197" s="1" t="s">
        <v>658</v>
      </c>
      <c r="I2197" s="2">
        <v>44311</v>
      </c>
      <c r="J2197" s="126" t="str">
        <f>VLOOKUP(I2197,Mapping!$H$2:$I$215,2,0)</f>
        <v>Pre</v>
      </c>
      <c r="K2197" s="127" t="str">
        <f>VLOOKUP(I2197,Mapping!$H$2:$J$215,3,0)</f>
        <v>Pre</v>
      </c>
      <c r="L2197" s="1">
        <v>0</v>
      </c>
      <c r="M2197" s="4" t="e">
        <v>#N/A</v>
      </c>
    </row>
    <row r="2198" spans="1:13" x14ac:dyDescent="0.35">
      <c r="A2198" s="5" t="s">
        <v>659</v>
      </c>
      <c r="B2198" s="5" t="s">
        <v>35</v>
      </c>
      <c r="C2198" s="5"/>
      <c r="D2198" s="5"/>
      <c r="E2198" s="5" t="s">
        <v>185</v>
      </c>
      <c r="F2198" s="8" t="e">
        <f>VLOOKUP(E2198,Mapping!$A$1:$C$71,3,0)</f>
        <v>#N/A</v>
      </c>
      <c r="G2198" s="8" t="str">
        <f>VLOOKUP(E2198,Mapping!$A$2:$B$207,2,0)</f>
        <v>Event Int Lb Event</v>
      </c>
      <c r="H2198" s="1" t="s">
        <v>658</v>
      </c>
      <c r="I2198" s="2">
        <v>44312</v>
      </c>
      <c r="J2198" s="126" t="str">
        <f>VLOOKUP(I2198,Mapping!$H$2:$I$215,2,0)</f>
        <v>Pre</v>
      </c>
      <c r="K2198" s="127" t="str">
        <f>VLOOKUP(I2198,Mapping!$H$2:$J$215,3,0)</f>
        <v>Pre</v>
      </c>
      <c r="L2198" s="1">
        <v>0</v>
      </c>
      <c r="M2198" s="4" t="e">
        <v>#N/A</v>
      </c>
    </row>
    <row r="2199" spans="1:13" x14ac:dyDescent="0.35">
      <c r="A2199" s="5" t="s">
        <v>659</v>
      </c>
      <c r="B2199" s="5" t="s">
        <v>35</v>
      </c>
      <c r="C2199" s="5"/>
      <c r="D2199" s="5"/>
      <c r="E2199" s="5" t="s">
        <v>185</v>
      </c>
      <c r="F2199" s="8" t="e">
        <f>VLOOKUP(E2199,Mapping!$A$1:$C$71,3,0)</f>
        <v>#N/A</v>
      </c>
      <c r="G2199" s="8" t="str">
        <f>VLOOKUP(E2199,Mapping!$A$2:$B$207,2,0)</f>
        <v>Event Int Lb Event</v>
      </c>
      <c r="H2199" s="1" t="s">
        <v>658</v>
      </c>
      <c r="I2199" s="2">
        <v>44313</v>
      </c>
      <c r="J2199" s="126" t="str">
        <f>VLOOKUP(I2199,Mapping!$H$2:$I$215,2,0)</f>
        <v>Post</v>
      </c>
      <c r="K2199" s="127" t="str">
        <f>VLOOKUP(I2199,Mapping!$H$2:$J$215,3,0)</f>
        <v>Post</v>
      </c>
      <c r="L2199" s="1">
        <v>0</v>
      </c>
      <c r="M2199" s="4" t="e">
        <v>#N/A</v>
      </c>
    </row>
    <row r="2200" spans="1:13" x14ac:dyDescent="0.35">
      <c r="A2200" s="5" t="s">
        <v>659</v>
      </c>
      <c r="B2200" s="5" t="s">
        <v>35</v>
      </c>
      <c r="C2200" s="5"/>
      <c r="D2200" s="5"/>
      <c r="E2200" s="5" t="s">
        <v>185</v>
      </c>
      <c r="F2200" s="8" t="e">
        <f>VLOOKUP(E2200,Mapping!$A$1:$C$71,3,0)</f>
        <v>#N/A</v>
      </c>
      <c r="G2200" s="8" t="str">
        <f>VLOOKUP(E2200,Mapping!$A$2:$B$207,2,0)</f>
        <v>Event Int Lb Event</v>
      </c>
      <c r="H2200" s="1" t="s">
        <v>658</v>
      </c>
      <c r="I2200" s="2">
        <v>44314</v>
      </c>
      <c r="J2200" s="126" t="str">
        <f>VLOOKUP(I2200,Mapping!$H$2:$I$215,2,0)</f>
        <v>Post</v>
      </c>
      <c r="K2200" s="127" t="str">
        <f>VLOOKUP(I2200,Mapping!$H$2:$J$215,3,0)</f>
        <v>Post</v>
      </c>
      <c r="L2200" s="1">
        <v>0</v>
      </c>
      <c r="M2200" s="4" t="e">
        <v>#N/A</v>
      </c>
    </row>
    <row r="2201" spans="1:13" x14ac:dyDescent="0.35">
      <c r="A2201" s="5" t="s">
        <v>659</v>
      </c>
      <c r="B2201" s="5" t="s">
        <v>35</v>
      </c>
      <c r="C2201" s="5"/>
      <c r="D2201" s="5"/>
      <c r="E2201" s="5" t="s">
        <v>185</v>
      </c>
      <c r="F2201" s="8" t="e">
        <f>VLOOKUP(E2201,Mapping!$A$1:$C$71,3,0)</f>
        <v>#N/A</v>
      </c>
      <c r="G2201" s="8" t="str">
        <f>VLOOKUP(E2201,Mapping!$A$2:$B$207,2,0)</f>
        <v>Event Int Lb Event</v>
      </c>
      <c r="H2201" s="1" t="s">
        <v>658</v>
      </c>
      <c r="I2201" s="2">
        <v>44315</v>
      </c>
      <c r="J2201" s="126" t="str">
        <f>VLOOKUP(I2201,Mapping!$H$2:$I$215,2,0)</f>
        <v>Post</v>
      </c>
      <c r="K2201" s="127" t="str">
        <f>VLOOKUP(I2201,Mapping!$H$2:$J$215,3,0)</f>
        <v>Post</v>
      </c>
      <c r="L2201" s="1">
        <v>0</v>
      </c>
      <c r="M2201" s="4" t="e">
        <v>#N/A</v>
      </c>
    </row>
    <row r="2202" spans="1:13" x14ac:dyDescent="0.35">
      <c r="A2202" s="5" t="s">
        <v>659</v>
      </c>
      <c r="B2202" s="5" t="s">
        <v>35</v>
      </c>
      <c r="C2202" s="5"/>
      <c r="D2202" s="5"/>
      <c r="E2202" s="5" t="s">
        <v>185</v>
      </c>
      <c r="F2202" s="8" t="e">
        <f>VLOOKUP(E2202,Mapping!$A$1:$C$71,3,0)</f>
        <v>#N/A</v>
      </c>
      <c r="G2202" s="8" t="str">
        <f>VLOOKUP(E2202,Mapping!$A$2:$B$207,2,0)</f>
        <v>Event Int Lb Event</v>
      </c>
      <c r="H2202" s="1" t="s">
        <v>658</v>
      </c>
      <c r="I2202" s="2">
        <v>44316</v>
      </c>
      <c r="J2202" s="126" t="str">
        <f>VLOOKUP(I2202,Mapping!$H$2:$I$215,2,0)</f>
        <v>Post</v>
      </c>
      <c r="K2202" s="127" t="str">
        <f>VLOOKUP(I2202,Mapping!$H$2:$J$215,3,0)</f>
        <v>Post</v>
      </c>
      <c r="L2202" s="1">
        <v>0</v>
      </c>
      <c r="M2202" s="4" t="e">
        <v>#N/A</v>
      </c>
    </row>
    <row r="2203" spans="1:13" x14ac:dyDescent="0.35">
      <c r="A2203" s="5" t="s">
        <v>659</v>
      </c>
      <c r="B2203" s="5" t="s">
        <v>35</v>
      </c>
      <c r="C2203" s="5"/>
      <c r="D2203" s="5"/>
      <c r="E2203" s="5" t="s">
        <v>185</v>
      </c>
      <c r="F2203" s="8" t="e">
        <f>VLOOKUP(E2203,Mapping!$A$1:$C$71,3,0)</f>
        <v>#N/A</v>
      </c>
      <c r="G2203" s="8" t="str">
        <f>VLOOKUP(E2203,Mapping!$A$2:$B$207,2,0)</f>
        <v>Event Int Lb Event</v>
      </c>
      <c r="H2203" s="1" t="s">
        <v>658</v>
      </c>
      <c r="I2203" s="2">
        <v>44317</v>
      </c>
      <c r="J2203" s="126" t="str">
        <f>VLOOKUP(I2203,Mapping!$H$2:$I$215,2,0)</f>
        <v>Post</v>
      </c>
      <c r="K2203" s="127" t="str">
        <f>VLOOKUP(I2203,Mapping!$H$2:$J$215,3,0)</f>
        <v>Post</v>
      </c>
      <c r="L2203" s="1">
        <v>0</v>
      </c>
      <c r="M2203" s="4" t="e">
        <v>#N/A</v>
      </c>
    </row>
    <row r="2204" spans="1:13" x14ac:dyDescent="0.35">
      <c r="A2204" s="5" t="s">
        <v>659</v>
      </c>
      <c r="B2204" s="5" t="s">
        <v>35</v>
      </c>
      <c r="C2204" s="5"/>
      <c r="D2204" s="5"/>
      <c r="E2204" s="5" t="s">
        <v>185</v>
      </c>
      <c r="F2204" s="8" t="e">
        <f>VLOOKUP(E2204,Mapping!$A$1:$C$71,3,0)</f>
        <v>#N/A</v>
      </c>
      <c r="G2204" s="8" t="str">
        <f>VLOOKUP(E2204,Mapping!$A$2:$B$207,2,0)</f>
        <v>Event Int Lb Event</v>
      </c>
      <c r="H2204" s="1" t="s">
        <v>658</v>
      </c>
      <c r="I2204" s="2">
        <v>44318</v>
      </c>
      <c r="J2204" s="126" t="str">
        <f>VLOOKUP(I2204,Mapping!$H$2:$I$215,2,0)</f>
        <v>Post</v>
      </c>
      <c r="K2204" s="127" t="str">
        <f>VLOOKUP(I2204,Mapping!$H$2:$J$215,3,0)</f>
        <v>Post</v>
      </c>
      <c r="L2204" s="1">
        <v>0</v>
      </c>
      <c r="M2204" s="4" t="e">
        <v>#N/A</v>
      </c>
    </row>
    <row r="2205" spans="1:13" x14ac:dyDescent="0.35">
      <c r="A2205" s="5" t="s">
        <v>659</v>
      </c>
      <c r="B2205" s="5" t="s">
        <v>35</v>
      </c>
      <c r="C2205" s="5"/>
      <c r="D2205" s="5"/>
      <c r="E2205" s="5" t="s">
        <v>185</v>
      </c>
      <c r="F2205" s="8" t="e">
        <f>VLOOKUP(E2205,Mapping!$A$1:$C$71,3,0)</f>
        <v>#N/A</v>
      </c>
      <c r="G2205" s="8" t="str">
        <f>VLOOKUP(E2205,Mapping!$A$2:$B$207,2,0)</f>
        <v>Event Int Lb Event</v>
      </c>
      <c r="H2205" s="1" t="s">
        <v>658</v>
      </c>
      <c r="I2205" s="2">
        <v>44319</v>
      </c>
      <c r="J2205" s="126" t="str">
        <f>VLOOKUP(I2205,Mapping!$H$2:$I$215,2,0)</f>
        <v>Post</v>
      </c>
      <c r="K2205" s="127" t="str">
        <f>VLOOKUP(I2205,Mapping!$H$2:$J$215,3,0)</f>
        <v>Post</v>
      </c>
      <c r="L2205" s="1">
        <v>0</v>
      </c>
      <c r="M2205" s="4" t="e">
        <v>#N/A</v>
      </c>
    </row>
    <row r="2206" spans="1:13" x14ac:dyDescent="0.35">
      <c r="A2206" s="5" t="s">
        <v>659</v>
      </c>
      <c r="B2206" s="5" t="s">
        <v>35</v>
      </c>
      <c r="C2206" s="5"/>
      <c r="D2206" s="5"/>
      <c r="E2206" s="5" t="s">
        <v>185</v>
      </c>
      <c r="F2206" s="8" t="e">
        <f>VLOOKUP(E2206,Mapping!$A$1:$C$71,3,0)</f>
        <v>#N/A</v>
      </c>
      <c r="G2206" s="8" t="str">
        <f>VLOOKUP(E2206,Mapping!$A$2:$B$207,2,0)</f>
        <v>Event Int Lb Event</v>
      </c>
      <c r="H2206" s="1" t="s">
        <v>658</v>
      </c>
      <c r="I2206" s="2">
        <v>44320</v>
      </c>
      <c r="J2206" s="126" t="str">
        <f>VLOOKUP(I2206,Mapping!$H$2:$I$215,2,0)</f>
        <v>Post</v>
      </c>
      <c r="K2206" s="127" t="str">
        <f>VLOOKUP(I2206,Mapping!$H$2:$J$215,3,0)</f>
        <v>Post</v>
      </c>
      <c r="L2206" s="1">
        <v>0</v>
      </c>
      <c r="M2206" s="4" t="e">
        <v>#N/A</v>
      </c>
    </row>
    <row r="2207" spans="1:13" x14ac:dyDescent="0.35">
      <c r="A2207" s="5" t="s">
        <v>659</v>
      </c>
      <c r="B2207" s="5" t="s">
        <v>35</v>
      </c>
      <c r="C2207" s="5"/>
      <c r="D2207" s="5"/>
      <c r="E2207" s="5" t="s">
        <v>185</v>
      </c>
      <c r="F2207" s="8" t="e">
        <f>VLOOKUP(E2207,Mapping!$A$1:$C$71,3,0)</f>
        <v>#N/A</v>
      </c>
      <c r="G2207" s="8" t="str">
        <f>VLOOKUP(E2207,Mapping!$A$2:$B$207,2,0)</f>
        <v>Event Int Lb Event</v>
      </c>
      <c r="H2207" s="1" t="s">
        <v>658</v>
      </c>
      <c r="I2207" s="2">
        <v>44321</v>
      </c>
      <c r="J2207" s="126" t="str">
        <f>VLOOKUP(I2207,Mapping!$H$2:$I$215,2,0)</f>
        <v>Post</v>
      </c>
      <c r="K2207" s="127" t="str">
        <f>VLOOKUP(I2207,Mapping!$H$2:$J$215,3,0)</f>
        <v>Post</v>
      </c>
      <c r="L2207" s="1">
        <v>0</v>
      </c>
      <c r="M2207" s="4" t="e">
        <v>#N/A</v>
      </c>
    </row>
    <row r="2208" spans="1:13" x14ac:dyDescent="0.35">
      <c r="A2208" s="5" t="s">
        <v>659</v>
      </c>
      <c r="B2208" s="5" t="s">
        <v>35</v>
      </c>
      <c r="C2208" s="5"/>
      <c r="D2208" s="5"/>
      <c r="E2208" s="5" t="s">
        <v>185</v>
      </c>
      <c r="F2208" s="8" t="e">
        <f>VLOOKUP(E2208,Mapping!$A$1:$C$71,3,0)</f>
        <v>#N/A</v>
      </c>
      <c r="G2208" s="8" t="str">
        <f>VLOOKUP(E2208,Mapping!$A$2:$B$207,2,0)</f>
        <v>Event Int Lb Event</v>
      </c>
      <c r="H2208" s="1" t="s">
        <v>658</v>
      </c>
      <c r="I2208" s="2">
        <v>44322</v>
      </c>
      <c r="J2208" s="126" t="str">
        <f>VLOOKUP(I2208,Mapping!$H$2:$I$215,2,0)</f>
        <v>Post</v>
      </c>
      <c r="K2208" s="127" t="str">
        <f>VLOOKUP(I2208,Mapping!$H$2:$J$215,3,0)</f>
        <v>Post</v>
      </c>
      <c r="L2208" s="1">
        <v>0</v>
      </c>
      <c r="M2208" s="4" t="e">
        <v>#N/A</v>
      </c>
    </row>
    <row r="2209" spans="1:13" x14ac:dyDescent="0.35">
      <c r="A2209" s="5" t="s">
        <v>659</v>
      </c>
      <c r="B2209" s="5" t="s">
        <v>35</v>
      </c>
      <c r="C2209" s="5"/>
      <c r="D2209" s="5"/>
      <c r="E2209" s="5" t="s">
        <v>185</v>
      </c>
      <c r="F2209" s="8" t="e">
        <f>VLOOKUP(E2209,Mapping!$A$1:$C$71,3,0)</f>
        <v>#N/A</v>
      </c>
      <c r="G2209" s="8" t="str">
        <f>VLOOKUP(E2209,Mapping!$A$2:$B$207,2,0)</f>
        <v>Event Int Lb Event</v>
      </c>
      <c r="H2209" s="1" t="s">
        <v>658</v>
      </c>
      <c r="I2209" s="2">
        <v>44323</v>
      </c>
      <c r="J2209" s="126" t="str">
        <f>VLOOKUP(I2209,Mapping!$H$2:$I$215,2,0)</f>
        <v>Post</v>
      </c>
      <c r="K2209" s="127" t="str">
        <f>VLOOKUP(I2209,Mapping!$H$2:$J$215,3,0)</f>
        <v>Post</v>
      </c>
      <c r="L2209" s="1">
        <v>0</v>
      </c>
      <c r="M2209" s="4" t="e">
        <v>#N/A</v>
      </c>
    </row>
    <row r="2210" spans="1:13" x14ac:dyDescent="0.35">
      <c r="A2210" s="5" t="s">
        <v>659</v>
      </c>
      <c r="B2210" s="5" t="s">
        <v>35</v>
      </c>
      <c r="C2210" s="5"/>
      <c r="D2210" s="5"/>
      <c r="E2210" s="5" t="s">
        <v>185</v>
      </c>
      <c r="F2210" s="8" t="e">
        <f>VLOOKUP(E2210,Mapping!$A$1:$C$71,3,0)</f>
        <v>#N/A</v>
      </c>
      <c r="G2210" s="8" t="str">
        <f>VLOOKUP(E2210,Mapping!$A$2:$B$207,2,0)</f>
        <v>Event Int Lb Event</v>
      </c>
      <c r="H2210" s="1" t="s">
        <v>658</v>
      </c>
      <c r="I2210" s="2">
        <v>44324</v>
      </c>
      <c r="J2210" s="126" t="str">
        <f>VLOOKUP(I2210,Mapping!$H$2:$I$215,2,0)</f>
        <v>Post</v>
      </c>
      <c r="K2210" s="127" t="str">
        <f>VLOOKUP(I2210,Mapping!$H$2:$J$215,3,0)</f>
        <v>Post</v>
      </c>
      <c r="L2210" s="1">
        <v>0</v>
      </c>
      <c r="M2210" s="4" t="e">
        <v>#N/A</v>
      </c>
    </row>
    <row r="2211" spans="1:13" x14ac:dyDescent="0.35">
      <c r="A2211" s="5" t="s">
        <v>659</v>
      </c>
      <c r="B2211" s="5" t="s">
        <v>35</v>
      </c>
      <c r="C2211" s="5"/>
      <c r="D2211" s="5"/>
      <c r="E2211" s="5" t="s">
        <v>185</v>
      </c>
      <c r="F2211" s="8" t="e">
        <f>VLOOKUP(E2211,Mapping!$A$1:$C$71,3,0)</f>
        <v>#N/A</v>
      </c>
      <c r="G2211" s="8" t="str">
        <f>VLOOKUP(E2211,Mapping!$A$2:$B$207,2,0)</f>
        <v>Event Int Lb Event</v>
      </c>
      <c r="H2211" s="1" t="s">
        <v>658</v>
      </c>
      <c r="I2211" s="2">
        <v>44325</v>
      </c>
      <c r="J2211" s="126" t="str">
        <f>VLOOKUP(I2211,Mapping!$H$2:$I$215,2,0)</f>
        <v>Post</v>
      </c>
      <c r="K2211" s="127" t="str">
        <f>VLOOKUP(I2211,Mapping!$H$2:$J$215,3,0)</f>
        <v>Post</v>
      </c>
      <c r="L2211" s="1">
        <v>0</v>
      </c>
      <c r="M2211" s="4" t="e">
        <v>#N/A</v>
      </c>
    </row>
    <row r="2212" spans="1:13" x14ac:dyDescent="0.35">
      <c r="A2212" s="5" t="s">
        <v>659</v>
      </c>
      <c r="B2212" s="5" t="s">
        <v>35</v>
      </c>
      <c r="C2212" s="5"/>
      <c r="D2212" s="5"/>
      <c r="E2212" s="5" t="s">
        <v>185</v>
      </c>
      <c r="F2212" s="8" t="e">
        <f>VLOOKUP(E2212,Mapping!$A$1:$C$71,3,0)</f>
        <v>#N/A</v>
      </c>
      <c r="G2212" s="8" t="str">
        <f>VLOOKUP(E2212,Mapping!$A$2:$B$207,2,0)</f>
        <v>Event Int Lb Event</v>
      </c>
      <c r="H2212" s="1" t="s">
        <v>658</v>
      </c>
      <c r="I2212" s="2">
        <v>44326</v>
      </c>
      <c r="J2212" s="126" t="str">
        <f>VLOOKUP(I2212,Mapping!$H$2:$I$215,2,0)</f>
        <v>Post</v>
      </c>
      <c r="K2212" s="127" t="str">
        <f>VLOOKUP(I2212,Mapping!$H$2:$J$215,3,0)</f>
        <v>Post</v>
      </c>
      <c r="L2212" s="1">
        <v>0</v>
      </c>
      <c r="M2212" s="4" t="e">
        <v>#N/A</v>
      </c>
    </row>
    <row r="2213" spans="1:13" x14ac:dyDescent="0.35">
      <c r="A2213" s="5" t="s">
        <v>659</v>
      </c>
      <c r="B2213" s="5" t="s">
        <v>35</v>
      </c>
      <c r="C2213" s="5"/>
      <c r="D2213" s="5"/>
      <c r="E2213" s="5" t="s">
        <v>185</v>
      </c>
      <c r="F2213" s="8" t="e">
        <f>VLOOKUP(E2213,Mapping!$A$1:$C$71,3,0)</f>
        <v>#N/A</v>
      </c>
      <c r="G2213" s="8" t="str">
        <f>VLOOKUP(E2213,Mapping!$A$2:$B$207,2,0)</f>
        <v>Event Int Lb Event</v>
      </c>
      <c r="H2213" s="1" t="s">
        <v>658</v>
      </c>
      <c r="I2213" s="2">
        <v>44327</v>
      </c>
      <c r="J2213" s="126" t="str">
        <f>VLOOKUP(I2213,Mapping!$H$2:$I$215,2,0)</f>
        <v>Post</v>
      </c>
      <c r="K2213" s="127" t="str">
        <f>VLOOKUP(I2213,Mapping!$H$2:$J$215,3,0)</f>
        <v>Post</v>
      </c>
      <c r="L2213" s="1">
        <v>0</v>
      </c>
      <c r="M2213" s="4" t="e">
        <v>#N/A</v>
      </c>
    </row>
    <row r="2214" spans="1:13" x14ac:dyDescent="0.35">
      <c r="A2214" s="5" t="s">
        <v>659</v>
      </c>
      <c r="B2214" s="5" t="s">
        <v>35</v>
      </c>
      <c r="C2214" s="5"/>
      <c r="D2214" s="5"/>
      <c r="E2214" s="5" t="s">
        <v>185</v>
      </c>
      <c r="F2214" s="8" t="e">
        <f>VLOOKUP(E2214,Mapping!$A$1:$C$71,3,0)</f>
        <v>#N/A</v>
      </c>
      <c r="G2214" s="8" t="str">
        <f>VLOOKUP(E2214,Mapping!$A$2:$B$207,2,0)</f>
        <v>Event Int Lb Event</v>
      </c>
      <c r="H2214" s="1" t="s">
        <v>658</v>
      </c>
      <c r="I2214" s="2">
        <v>44328</v>
      </c>
      <c r="J2214" s="126" t="str">
        <f>VLOOKUP(I2214,Mapping!$H$2:$I$215,2,0)</f>
        <v>Post</v>
      </c>
      <c r="K2214" s="127" t="str">
        <f>VLOOKUP(I2214,Mapping!$H$2:$J$215,3,0)</f>
        <v>Post</v>
      </c>
      <c r="L2214" s="1">
        <v>0</v>
      </c>
      <c r="M2214" s="4" t="e">
        <v>#N/A</v>
      </c>
    </row>
    <row r="2215" spans="1:13" x14ac:dyDescent="0.35">
      <c r="A2215" s="5" t="s">
        <v>659</v>
      </c>
      <c r="B2215" s="5" t="s">
        <v>35</v>
      </c>
      <c r="C2215" s="5"/>
      <c r="D2215" s="5"/>
      <c r="E2215" s="5" t="s">
        <v>185</v>
      </c>
      <c r="F2215" s="8" t="e">
        <f>VLOOKUP(E2215,Mapping!$A$1:$C$71,3,0)</f>
        <v>#N/A</v>
      </c>
      <c r="G2215" s="8" t="str">
        <f>VLOOKUP(E2215,Mapping!$A$2:$B$207,2,0)</f>
        <v>Event Int Lb Event</v>
      </c>
      <c r="H2215" s="1" t="s">
        <v>658</v>
      </c>
      <c r="I2215" s="2">
        <v>44329</v>
      </c>
      <c r="J2215" s="126" t="str">
        <f>VLOOKUP(I2215,Mapping!$H$2:$I$215,2,0)</f>
        <v>Post</v>
      </c>
      <c r="K2215" s="127" t="str">
        <f>VLOOKUP(I2215,Mapping!$H$2:$J$215,3,0)</f>
        <v>Post</v>
      </c>
      <c r="L2215" s="1">
        <v>0</v>
      </c>
      <c r="M2215" s="4" t="e">
        <v>#N/A</v>
      </c>
    </row>
    <row r="2216" spans="1:13" x14ac:dyDescent="0.35">
      <c r="A2216" s="5" t="s">
        <v>659</v>
      </c>
      <c r="B2216" s="5" t="s">
        <v>35</v>
      </c>
      <c r="C2216" s="5"/>
      <c r="D2216" s="5"/>
      <c r="E2216" s="5" t="s">
        <v>185</v>
      </c>
      <c r="F2216" s="8" t="e">
        <f>VLOOKUP(E2216,Mapping!$A$1:$C$71,3,0)</f>
        <v>#N/A</v>
      </c>
      <c r="G2216" s="8" t="str">
        <f>VLOOKUP(E2216,Mapping!$A$2:$B$207,2,0)</f>
        <v>Event Int Lb Event</v>
      </c>
      <c r="H2216" s="1" t="s">
        <v>658</v>
      </c>
      <c r="I2216" s="2">
        <v>44330</v>
      </c>
      <c r="J2216" s="126" t="str">
        <f>VLOOKUP(I2216,Mapping!$H$2:$I$215,2,0)</f>
        <v>Post</v>
      </c>
      <c r="K2216" s="127" t="str">
        <f>VLOOKUP(I2216,Mapping!$H$2:$J$215,3,0)</f>
        <v>Post</v>
      </c>
      <c r="L2216" s="1">
        <v>0</v>
      </c>
      <c r="M2216" s="4" t="e">
        <v>#N/A</v>
      </c>
    </row>
    <row r="2217" spans="1:13" x14ac:dyDescent="0.35">
      <c r="A2217" s="5" t="s">
        <v>659</v>
      </c>
      <c r="B2217" s="5" t="s">
        <v>35</v>
      </c>
      <c r="C2217" s="5"/>
      <c r="D2217" s="5"/>
      <c r="E2217" s="5" t="s">
        <v>185</v>
      </c>
      <c r="F2217" s="8" t="e">
        <f>VLOOKUP(E2217,Mapping!$A$1:$C$71,3,0)</f>
        <v>#N/A</v>
      </c>
      <c r="G2217" s="8" t="str">
        <f>VLOOKUP(E2217,Mapping!$A$2:$B$207,2,0)</f>
        <v>Event Int Lb Event</v>
      </c>
      <c r="H2217" s="1" t="s">
        <v>658</v>
      </c>
      <c r="I2217" s="2">
        <v>44331</v>
      </c>
      <c r="J2217" s="126" t="str">
        <f>VLOOKUP(I2217,Mapping!$H$2:$I$215,2,0)</f>
        <v>Post</v>
      </c>
      <c r="K2217" s="127" t="str">
        <f>VLOOKUP(I2217,Mapping!$H$2:$J$215,3,0)</f>
        <v>Post</v>
      </c>
      <c r="L2217" s="1">
        <v>0</v>
      </c>
      <c r="M2217" s="4" t="e">
        <v>#N/A</v>
      </c>
    </row>
    <row r="2218" spans="1:13" x14ac:dyDescent="0.35">
      <c r="A2218" s="5" t="s">
        <v>659</v>
      </c>
      <c r="B2218" s="5" t="s">
        <v>35</v>
      </c>
      <c r="C2218" s="5"/>
      <c r="D2218" s="5"/>
      <c r="E2218" s="5" t="s">
        <v>185</v>
      </c>
      <c r="F2218" s="8" t="e">
        <f>VLOOKUP(E2218,Mapping!$A$1:$C$71,3,0)</f>
        <v>#N/A</v>
      </c>
      <c r="G2218" s="8" t="str">
        <f>VLOOKUP(E2218,Mapping!$A$2:$B$207,2,0)</f>
        <v>Event Int Lb Event</v>
      </c>
      <c r="H2218" s="1" t="s">
        <v>658</v>
      </c>
      <c r="I2218" s="2">
        <v>44332</v>
      </c>
      <c r="J2218" s="126" t="str">
        <f>VLOOKUP(I2218,Mapping!$H$2:$I$215,2,0)</f>
        <v>Post</v>
      </c>
      <c r="K2218" s="127" t="str">
        <f>VLOOKUP(I2218,Mapping!$H$2:$J$215,3,0)</f>
        <v>Post</v>
      </c>
      <c r="L2218" s="1">
        <v>0</v>
      </c>
      <c r="M2218" s="4" t="e">
        <v>#N/A</v>
      </c>
    </row>
    <row r="2219" spans="1:13" x14ac:dyDescent="0.35">
      <c r="A2219" s="5" t="s">
        <v>659</v>
      </c>
      <c r="B2219" s="5" t="s">
        <v>35</v>
      </c>
      <c r="C2219" s="5"/>
      <c r="D2219" s="5"/>
      <c r="E2219" s="5" t="s">
        <v>185</v>
      </c>
      <c r="F2219" s="8" t="e">
        <f>VLOOKUP(E2219,Mapping!$A$1:$C$71,3,0)</f>
        <v>#N/A</v>
      </c>
      <c r="G2219" s="8" t="str">
        <f>VLOOKUP(E2219,Mapping!$A$2:$B$207,2,0)</f>
        <v>Event Int Lb Event</v>
      </c>
      <c r="H2219" s="1" t="s">
        <v>658</v>
      </c>
      <c r="I2219" s="2">
        <v>44333</v>
      </c>
      <c r="J2219" s="126" t="str">
        <f>VLOOKUP(I2219,Mapping!$H$2:$I$215,2,0)</f>
        <v>Post</v>
      </c>
      <c r="K2219" s="127" t="str">
        <f>VLOOKUP(I2219,Mapping!$H$2:$J$215,3,0)</f>
        <v>Post</v>
      </c>
      <c r="L2219" s="1">
        <v>0</v>
      </c>
      <c r="M2219" s="4" t="e">
        <v>#N/A</v>
      </c>
    </row>
    <row r="2220" spans="1:13" x14ac:dyDescent="0.35">
      <c r="A2220" s="5" t="s">
        <v>659</v>
      </c>
      <c r="B2220" s="5" t="s">
        <v>35</v>
      </c>
      <c r="C2220" s="5"/>
      <c r="D2220" s="5"/>
      <c r="E2220" s="5" t="s">
        <v>185</v>
      </c>
      <c r="F2220" s="8" t="e">
        <f>VLOOKUP(E2220,Mapping!$A$1:$C$71,3,0)</f>
        <v>#N/A</v>
      </c>
      <c r="G2220" s="8" t="str">
        <f>VLOOKUP(E2220,Mapping!$A$2:$B$207,2,0)</f>
        <v>Event Int Lb Event</v>
      </c>
      <c r="H2220" s="1" t="s">
        <v>658</v>
      </c>
      <c r="I2220" s="2">
        <v>44334</v>
      </c>
      <c r="J2220" s="126" t="str">
        <f>VLOOKUP(I2220,Mapping!$H$2:$I$215,2,0)</f>
        <v>Post</v>
      </c>
      <c r="K2220" s="127" t="str">
        <f>VLOOKUP(I2220,Mapping!$H$2:$J$215,3,0)</f>
        <v>Post</v>
      </c>
      <c r="L2220" s="1">
        <v>0</v>
      </c>
      <c r="M2220" s="4" t="e">
        <v>#N/A</v>
      </c>
    </row>
    <row r="2221" spans="1:13" x14ac:dyDescent="0.35">
      <c r="A2221" s="5" t="s">
        <v>659</v>
      </c>
      <c r="B2221" s="5" t="s">
        <v>35</v>
      </c>
      <c r="C2221" s="5"/>
      <c r="D2221" s="5"/>
      <c r="E2221" s="5" t="s">
        <v>185</v>
      </c>
      <c r="F2221" s="8" t="e">
        <f>VLOOKUP(E2221,Mapping!$A$1:$C$71,3,0)</f>
        <v>#N/A</v>
      </c>
      <c r="G2221" s="8" t="str">
        <f>VLOOKUP(E2221,Mapping!$A$2:$B$207,2,0)</f>
        <v>Event Int Lb Event</v>
      </c>
      <c r="H2221" s="1" t="s">
        <v>658</v>
      </c>
      <c r="I2221" s="2">
        <v>44335</v>
      </c>
      <c r="J2221" s="126" t="str">
        <f>VLOOKUP(I2221,Mapping!$H$2:$I$215,2,0)</f>
        <v>Post</v>
      </c>
      <c r="K2221" s="127" t="str">
        <f>VLOOKUP(I2221,Mapping!$H$2:$J$215,3,0)</f>
        <v>Post</v>
      </c>
      <c r="L2221" s="1">
        <v>0</v>
      </c>
      <c r="M2221" s="4" t="e">
        <v>#N/A</v>
      </c>
    </row>
    <row r="2222" spans="1:13" x14ac:dyDescent="0.35">
      <c r="A2222" s="5" t="s">
        <v>659</v>
      </c>
      <c r="B2222" s="5" t="s">
        <v>35</v>
      </c>
      <c r="C2222" s="5"/>
      <c r="D2222" s="5"/>
      <c r="E2222" s="5" t="s">
        <v>185</v>
      </c>
      <c r="F2222" s="8" t="e">
        <f>VLOOKUP(E2222,Mapping!$A$1:$C$71,3,0)</f>
        <v>#N/A</v>
      </c>
      <c r="G2222" s="8" t="str">
        <f>VLOOKUP(E2222,Mapping!$A$2:$B$207,2,0)</f>
        <v>Event Int Lb Event</v>
      </c>
      <c r="H2222" s="1" t="s">
        <v>658</v>
      </c>
      <c r="I2222" s="2">
        <v>44336</v>
      </c>
      <c r="J2222" s="126" t="str">
        <f>VLOOKUP(I2222,Mapping!$H$2:$I$215,2,0)</f>
        <v>Post</v>
      </c>
      <c r="K2222" s="127" t="str">
        <f>VLOOKUP(I2222,Mapping!$H$2:$J$215,3,0)</f>
        <v>Post</v>
      </c>
      <c r="L2222" s="1">
        <v>0</v>
      </c>
      <c r="M2222" s="4" t="e">
        <v>#N/A</v>
      </c>
    </row>
    <row r="2223" spans="1:13" x14ac:dyDescent="0.35">
      <c r="A2223" s="5" t="s">
        <v>659</v>
      </c>
      <c r="B2223" s="5" t="s">
        <v>35</v>
      </c>
      <c r="C2223" s="5"/>
      <c r="D2223" s="5"/>
      <c r="E2223" s="5" t="s">
        <v>185</v>
      </c>
      <c r="F2223" s="8" t="e">
        <f>VLOOKUP(E2223,Mapping!$A$1:$C$71,3,0)</f>
        <v>#N/A</v>
      </c>
      <c r="G2223" s="8" t="str">
        <f>VLOOKUP(E2223,Mapping!$A$2:$B$207,2,0)</f>
        <v>Event Int Lb Event</v>
      </c>
      <c r="H2223" s="1" t="s">
        <v>658</v>
      </c>
      <c r="I2223" s="2">
        <v>44337</v>
      </c>
      <c r="J2223" s="126" t="str">
        <f>VLOOKUP(I2223,Mapping!$H$2:$I$215,2,0)</f>
        <v>Post</v>
      </c>
      <c r="K2223" s="127" t="str">
        <f>VLOOKUP(I2223,Mapping!$H$2:$J$215,3,0)</f>
        <v>Post</v>
      </c>
      <c r="L2223" s="1">
        <v>0</v>
      </c>
      <c r="M2223" s="4" t="e">
        <v>#N/A</v>
      </c>
    </row>
    <row r="2224" spans="1:13" x14ac:dyDescent="0.35">
      <c r="A2224" s="5" t="s">
        <v>659</v>
      </c>
      <c r="B2224" s="5" t="s">
        <v>35</v>
      </c>
      <c r="C2224" s="5"/>
      <c r="D2224" s="5"/>
      <c r="E2224" s="5" t="s">
        <v>185</v>
      </c>
      <c r="F2224" s="8" t="e">
        <f>VLOOKUP(E2224,Mapping!$A$1:$C$71,3,0)</f>
        <v>#N/A</v>
      </c>
      <c r="G2224" s="8" t="str">
        <f>VLOOKUP(E2224,Mapping!$A$2:$B$207,2,0)</f>
        <v>Event Int Lb Event</v>
      </c>
      <c r="H2224" s="1" t="s">
        <v>658</v>
      </c>
      <c r="I2224" s="2">
        <v>44338</v>
      </c>
      <c r="J2224" s="126" t="str">
        <f>VLOOKUP(I2224,Mapping!$H$2:$I$215,2,0)</f>
        <v>Post</v>
      </c>
      <c r="K2224" s="127" t="str">
        <f>VLOOKUP(I2224,Mapping!$H$2:$J$215,3,0)</f>
        <v>Post</v>
      </c>
      <c r="L2224" s="1">
        <v>0</v>
      </c>
      <c r="M2224" s="4" t="e">
        <v>#N/A</v>
      </c>
    </row>
    <row r="2225" spans="1:13" x14ac:dyDescent="0.35">
      <c r="A2225" s="5" t="s">
        <v>659</v>
      </c>
      <c r="B2225" s="5" t="s">
        <v>35</v>
      </c>
      <c r="C2225" s="5"/>
      <c r="D2225" s="5"/>
      <c r="E2225" s="5" t="s">
        <v>185</v>
      </c>
      <c r="F2225" s="8" t="e">
        <f>VLOOKUP(E2225,Mapping!$A$1:$C$71,3,0)</f>
        <v>#N/A</v>
      </c>
      <c r="G2225" s="8" t="str">
        <f>VLOOKUP(E2225,Mapping!$A$2:$B$207,2,0)</f>
        <v>Event Int Lb Event</v>
      </c>
      <c r="H2225" s="1" t="s">
        <v>658</v>
      </c>
      <c r="I2225" s="2">
        <v>44339</v>
      </c>
      <c r="J2225" s="126" t="str">
        <f>VLOOKUP(I2225,Mapping!$H$2:$I$215,2,0)</f>
        <v>Post</v>
      </c>
      <c r="K2225" s="127" t="str">
        <f>VLOOKUP(I2225,Mapping!$H$2:$J$215,3,0)</f>
        <v>Post</v>
      </c>
      <c r="L2225" s="1">
        <v>0</v>
      </c>
      <c r="M2225" s="4" t="e">
        <v>#N/A</v>
      </c>
    </row>
    <row r="2226" spans="1:13" x14ac:dyDescent="0.35">
      <c r="A2226" s="5" t="s">
        <v>659</v>
      </c>
      <c r="B2226" s="5" t="s">
        <v>35</v>
      </c>
      <c r="C2226" s="5"/>
      <c r="D2226" s="5"/>
      <c r="E2226" s="5" t="s">
        <v>185</v>
      </c>
      <c r="F2226" s="8" t="e">
        <f>VLOOKUP(E2226,Mapping!$A$1:$C$71,3,0)</f>
        <v>#N/A</v>
      </c>
      <c r="G2226" s="8" t="str">
        <f>VLOOKUP(E2226,Mapping!$A$2:$B$207,2,0)</f>
        <v>Event Int Lb Event</v>
      </c>
      <c r="H2226" s="1" t="s">
        <v>658</v>
      </c>
      <c r="I2226" s="2">
        <v>44340</v>
      </c>
      <c r="J2226" s="126" t="str">
        <f>VLOOKUP(I2226,Mapping!$H$2:$I$215,2,0)</f>
        <v>Post</v>
      </c>
      <c r="K2226" s="127" t="str">
        <f>VLOOKUP(I2226,Mapping!$H$2:$J$215,3,0)</f>
        <v>Post</v>
      </c>
      <c r="L2226" s="1">
        <v>0</v>
      </c>
      <c r="M2226" s="4" t="e">
        <v>#N/A</v>
      </c>
    </row>
    <row r="2227" spans="1:13" x14ac:dyDescent="0.35">
      <c r="A2227" s="5" t="s">
        <v>659</v>
      </c>
      <c r="B2227" s="5" t="s">
        <v>35</v>
      </c>
      <c r="C2227" s="5"/>
      <c r="D2227" s="5"/>
      <c r="E2227" s="5" t="s">
        <v>185</v>
      </c>
      <c r="F2227" s="8" t="e">
        <f>VLOOKUP(E2227,Mapping!$A$1:$C$71,3,0)</f>
        <v>#N/A</v>
      </c>
      <c r="G2227" s="8" t="str">
        <f>VLOOKUP(E2227,Mapping!$A$2:$B$207,2,0)</f>
        <v>Event Int Lb Event</v>
      </c>
      <c r="H2227" s="1" t="s">
        <v>658</v>
      </c>
      <c r="I2227" s="2">
        <v>44341</v>
      </c>
      <c r="J2227" s="126" t="str">
        <f>VLOOKUP(I2227,Mapping!$H$2:$I$215,2,0)</f>
        <v>Post</v>
      </c>
      <c r="K2227" s="127" t="str">
        <f>VLOOKUP(I2227,Mapping!$H$2:$J$215,3,0)</f>
        <v>Post</v>
      </c>
      <c r="L2227" s="1">
        <v>0</v>
      </c>
      <c r="M2227" s="4" t="e">
        <v>#N/A</v>
      </c>
    </row>
    <row r="2228" spans="1:13" x14ac:dyDescent="0.35">
      <c r="A2228" s="5" t="s">
        <v>659</v>
      </c>
      <c r="B2228" s="5" t="s">
        <v>35</v>
      </c>
      <c r="C2228" s="5"/>
      <c r="D2228" s="5"/>
      <c r="E2228" s="5" t="s">
        <v>185</v>
      </c>
      <c r="F2228" s="8" t="e">
        <f>VLOOKUP(E2228,Mapping!$A$1:$C$71,3,0)</f>
        <v>#N/A</v>
      </c>
      <c r="G2228" s="8" t="str">
        <f>VLOOKUP(E2228,Mapping!$A$2:$B$207,2,0)</f>
        <v>Event Int Lb Event</v>
      </c>
      <c r="H2228" s="1" t="s">
        <v>658</v>
      </c>
      <c r="I2228" s="2">
        <v>44342</v>
      </c>
      <c r="J2228" s="126" t="str">
        <f>VLOOKUP(I2228,Mapping!$H$2:$I$215,2,0)</f>
        <v>Post</v>
      </c>
      <c r="K2228" s="127" t="str">
        <f>VLOOKUP(I2228,Mapping!$H$2:$J$215,3,0)</f>
        <v>Post</v>
      </c>
      <c r="L2228" s="1">
        <v>0</v>
      </c>
      <c r="M2228" s="4" t="e">
        <v>#N/A</v>
      </c>
    </row>
    <row r="2229" spans="1:13" x14ac:dyDescent="0.35">
      <c r="A2229" s="5" t="s">
        <v>659</v>
      </c>
      <c r="B2229" s="5" t="s">
        <v>35</v>
      </c>
      <c r="C2229" s="5"/>
      <c r="D2229" s="5"/>
      <c r="E2229" s="5" t="s">
        <v>185</v>
      </c>
      <c r="F2229" s="8" t="e">
        <f>VLOOKUP(E2229,Mapping!$A$1:$C$71,3,0)</f>
        <v>#N/A</v>
      </c>
      <c r="G2229" s="8" t="str">
        <f>VLOOKUP(E2229,Mapping!$A$2:$B$207,2,0)</f>
        <v>Event Int Lb Event</v>
      </c>
      <c r="H2229" s="1" t="s">
        <v>658</v>
      </c>
      <c r="I2229" s="2">
        <v>44343</v>
      </c>
      <c r="J2229" s="126" t="str">
        <f>VLOOKUP(I2229,Mapping!$H$2:$I$215,2,0)</f>
        <v>Post</v>
      </c>
      <c r="K2229" s="127" t="str">
        <f>VLOOKUP(I2229,Mapping!$H$2:$J$215,3,0)</f>
        <v>Post</v>
      </c>
      <c r="L2229" s="1">
        <v>0</v>
      </c>
      <c r="M2229" s="4" t="e">
        <v>#N/A</v>
      </c>
    </row>
    <row r="2230" spans="1:13" x14ac:dyDescent="0.35">
      <c r="A2230" s="5" t="s">
        <v>659</v>
      </c>
      <c r="B2230" s="5" t="s">
        <v>35</v>
      </c>
      <c r="C2230" s="5"/>
      <c r="D2230" s="5"/>
      <c r="E2230" s="5" t="s">
        <v>185</v>
      </c>
      <c r="F2230" s="8" t="e">
        <f>VLOOKUP(E2230,Mapping!$A$1:$C$71,3,0)</f>
        <v>#N/A</v>
      </c>
      <c r="G2230" s="8" t="str">
        <f>VLOOKUP(E2230,Mapping!$A$2:$B$207,2,0)</f>
        <v>Event Int Lb Event</v>
      </c>
      <c r="H2230" s="1" t="s">
        <v>658</v>
      </c>
      <c r="I2230" s="2">
        <v>44344</v>
      </c>
      <c r="J2230" s="126" t="str">
        <f>VLOOKUP(I2230,Mapping!$H$2:$I$215,2,0)</f>
        <v>Post</v>
      </c>
      <c r="K2230" s="127" t="str">
        <f>VLOOKUP(I2230,Mapping!$H$2:$J$215,3,0)</f>
        <v>Post</v>
      </c>
      <c r="L2230" s="1">
        <v>0</v>
      </c>
      <c r="M2230" s="4" t="e">
        <v>#N/A</v>
      </c>
    </row>
    <row r="2231" spans="1:13" x14ac:dyDescent="0.35">
      <c r="A2231" s="5" t="s">
        <v>659</v>
      </c>
      <c r="B2231" s="5" t="s">
        <v>35</v>
      </c>
      <c r="C2231" s="5"/>
      <c r="D2231" s="5"/>
      <c r="E2231" s="5" t="s">
        <v>185</v>
      </c>
      <c r="F2231" s="8" t="e">
        <f>VLOOKUP(E2231,Mapping!$A$1:$C$71,3,0)</f>
        <v>#N/A</v>
      </c>
      <c r="G2231" s="8" t="str">
        <f>VLOOKUP(E2231,Mapping!$A$2:$B$207,2,0)</f>
        <v>Event Int Lb Event</v>
      </c>
      <c r="H2231" s="1" t="s">
        <v>658</v>
      </c>
      <c r="I2231" s="2">
        <v>44345</v>
      </c>
      <c r="J2231" s="126" t="str">
        <f>VLOOKUP(I2231,Mapping!$H$2:$I$215,2,0)</f>
        <v>Post</v>
      </c>
      <c r="K2231" s="127" t="str">
        <f>VLOOKUP(I2231,Mapping!$H$2:$J$215,3,0)</f>
        <v>Post</v>
      </c>
      <c r="L2231" s="1">
        <v>0</v>
      </c>
      <c r="M2231" s="4" t="e">
        <v>#N/A</v>
      </c>
    </row>
    <row r="2232" spans="1:13" x14ac:dyDescent="0.35">
      <c r="A2232" s="5" t="s">
        <v>659</v>
      </c>
      <c r="B2232" s="5" t="s">
        <v>35</v>
      </c>
      <c r="C2232" s="5"/>
      <c r="D2232" s="5"/>
      <c r="E2232" s="5" t="s">
        <v>185</v>
      </c>
      <c r="F2232" s="8" t="e">
        <f>VLOOKUP(E2232,Mapping!$A$1:$C$71,3,0)</f>
        <v>#N/A</v>
      </c>
      <c r="G2232" s="8" t="str">
        <f>VLOOKUP(E2232,Mapping!$A$2:$B$207,2,0)</f>
        <v>Event Int Lb Event</v>
      </c>
      <c r="H2232" s="1" t="s">
        <v>658</v>
      </c>
      <c r="I2232" s="2">
        <v>44346</v>
      </c>
      <c r="J2232" s="126" t="str">
        <f>VLOOKUP(I2232,Mapping!$H$2:$I$215,2,0)</f>
        <v>Post</v>
      </c>
      <c r="K2232" s="127" t="str">
        <f>VLOOKUP(I2232,Mapping!$H$2:$J$215,3,0)</f>
        <v>Post</v>
      </c>
      <c r="L2232" s="1">
        <v>0</v>
      </c>
      <c r="M2232" s="4" t="e">
        <v>#N/A</v>
      </c>
    </row>
    <row r="2233" spans="1:13" x14ac:dyDescent="0.35">
      <c r="A2233" s="5" t="s">
        <v>659</v>
      </c>
      <c r="B2233" s="5" t="s">
        <v>35</v>
      </c>
      <c r="C2233" s="5"/>
      <c r="D2233" s="5"/>
      <c r="E2233" s="5" t="s">
        <v>185</v>
      </c>
      <c r="F2233" s="8" t="e">
        <f>VLOOKUP(E2233,Mapping!$A$1:$C$71,3,0)</f>
        <v>#N/A</v>
      </c>
      <c r="G2233" s="8" t="str">
        <f>VLOOKUP(E2233,Mapping!$A$2:$B$207,2,0)</f>
        <v>Event Int Lb Event</v>
      </c>
      <c r="H2233" s="1" t="s">
        <v>658</v>
      </c>
      <c r="I2233" s="2">
        <v>44347</v>
      </c>
      <c r="J2233" s="126" t="str">
        <f>VLOOKUP(I2233,Mapping!$H$2:$I$215,2,0)</f>
        <v>Post</v>
      </c>
      <c r="K2233" s="127" t="str">
        <f>VLOOKUP(I2233,Mapping!$H$2:$J$215,3,0)</f>
        <v>Post</v>
      </c>
      <c r="L2233" s="1">
        <v>0</v>
      </c>
      <c r="M2233" s="4" t="e">
        <v>#N/A</v>
      </c>
    </row>
    <row r="2234" spans="1:13" x14ac:dyDescent="0.35">
      <c r="A2234" s="5" t="s">
        <v>659</v>
      </c>
      <c r="B2234" s="5" t="s">
        <v>35</v>
      </c>
      <c r="C2234" s="5"/>
      <c r="D2234" s="5"/>
      <c r="E2234" s="5" t="s">
        <v>185</v>
      </c>
      <c r="F2234" s="8" t="e">
        <f>VLOOKUP(E2234,Mapping!$A$1:$C$71,3,0)</f>
        <v>#N/A</v>
      </c>
      <c r="G2234" s="8" t="str">
        <f>VLOOKUP(E2234,Mapping!$A$2:$B$207,2,0)</f>
        <v>Event Int Lb Event</v>
      </c>
      <c r="H2234" s="1" t="s">
        <v>658</v>
      </c>
      <c r="I2234" s="2">
        <v>44348</v>
      </c>
      <c r="J2234" s="126" t="str">
        <f>VLOOKUP(I2234,Mapping!$H$2:$I$215,2,0)</f>
        <v>Post</v>
      </c>
      <c r="K2234" s="127" t="str">
        <f>VLOOKUP(I2234,Mapping!$H$2:$J$215,3,0)</f>
        <v>Post</v>
      </c>
      <c r="L2234" s="1">
        <v>0</v>
      </c>
      <c r="M2234" s="4" t="e">
        <v>#N/A</v>
      </c>
    </row>
    <row r="2235" spans="1:13" x14ac:dyDescent="0.35">
      <c r="A2235" s="5" t="s">
        <v>659</v>
      </c>
      <c r="B2235" s="5" t="s">
        <v>35</v>
      </c>
      <c r="C2235" s="5"/>
      <c r="D2235" s="5"/>
      <c r="E2235" s="5" t="s">
        <v>185</v>
      </c>
      <c r="F2235" s="8" t="e">
        <f>VLOOKUP(E2235,Mapping!$A$1:$C$71,3,0)</f>
        <v>#N/A</v>
      </c>
      <c r="G2235" s="8" t="str">
        <f>VLOOKUP(E2235,Mapping!$A$2:$B$207,2,0)</f>
        <v>Event Int Lb Event</v>
      </c>
      <c r="H2235" s="1" t="s">
        <v>658</v>
      </c>
      <c r="I2235" s="2">
        <v>44349</v>
      </c>
      <c r="J2235" s="126" t="str">
        <f>VLOOKUP(I2235,Mapping!$H$2:$I$215,2,0)</f>
        <v>Post</v>
      </c>
      <c r="K2235" s="127" t="str">
        <f>VLOOKUP(I2235,Mapping!$H$2:$J$215,3,0)</f>
        <v>Post</v>
      </c>
      <c r="L2235" s="1">
        <v>0</v>
      </c>
      <c r="M2235" s="4" t="e">
        <v>#N/A</v>
      </c>
    </row>
    <row r="2236" spans="1:13" x14ac:dyDescent="0.35">
      <c r="A2236" s="5" t="s">
        <v>659</v>
      </c>
      <c r="B2236" s="5" t="s">
        <v>35</v>
      </c>
      <c r="C2236" s="5"/>
      <c r="D2236" s="5"/>
      <c r="E2236" s="5" t="s">
        <v>185</v>
      </c>
      <c r="F2236" s="8" t="e">
        <f>VLOOKUP(E2236,Mapping!$A$1:$C$71,3,0)</f>
        <v>#N/A</v>
      </c>
      <c r="G2236" s="8" t="str">
        <f>VLOOKUP(E2236,Mapping!$A$2:$B$207,2,0)</f>
        <v>Event Int Lb Event</v>
      </c>
      <c r="H2236" s="1" t="s">
        <v>658</v>
      </c>
      <c r="I2236" s="2">
        <v>44350</v>
      </c>
      <c r="J2236" s="126" t="str">
        <f>VLOOKUP(I2236,Mapping!$H$2:$I$215,2,0)</f>
        <v>Post</v>
      </c>
      <c r="K2236" s="127" t="str">
        <f>VLOOKUP(I2236,Mapping!$H$2:$J$215,3,0)</f>
        <v>Post</v>
      </c>
      <c r="L2236" s="1">
        <v>0</v>
      </c>
      <c r="M2236" s="4" t="e">
        <v>#N/A</v>
      </c>
    </row>
    <row r="2237" spans="1:13" x14ac:dyDescent="0.35">
      <c r="A2237" s="5" t="s">
        <v>659</v>
      </c>
      <c r="B2237" s="5" t="s">
        <v>35</v>
      </c>
      <c r="C2237" s="5"/>
      <c r="D2237" s="5"/>
      <c r="E2237" s="5" t="s">
        <v>185</v>
      </c>
      <c r="F2237" s="8" t="e">
        <f>VLOOKUP(E2237,Mapping!$A$1:$C$71,3,0)</f>
        <v>#N/A</v>
      </c>
      <c r="G2237" s="8" t="str">
        <f>VLOOKUP(E2237,Mapping!$A$2:$B$207,2,0)</f>
        <v>Event Int Lb Event</v>
      </c>
      <c r="H2237" s="1" t="s">
        <v>658</v>
      </c>
      <c r="I2237" s="2">
        <v>44351</v>
      </c>
      <c r="J2237" s="126" t="str">
        <f>VLOOKUP(I2237,Mapping!$H$2:$I$215,2,0)</f>
        <v>Post</v>
      </c>
      <c r="K2237" s="127" t="str">
        <f>VLOOKUP(I2237,Mapping!$H$2:$J$215,3,0)</f>
        <v>Post</v>
      </c>
      <c r="L2237" s="1">
        <v>0</v>
      </c>
      <c r="M2237" s="4" t="e">
        <v>#N/A</v>
      </c>
    </row>
    <row r="2238" spans="1:13" x14ac:dyDescent="0.35">
      <c r="A2238" s="5" t="s">
        <v>659</v>
      </c>
      <c r="B2238" s="5" t="s">
        <v>35</v>
      </c>
      <c r="C2238" s="5"/>
      <c r="D2238" s="5"/>
      <c r="E2238" s="5" t="s">
        <v>185</v>
      </c>
      <c r="F2238" s="8" t="e">
        <f>VLOOKUP(E2238,Mapping!$A$1:$C$71,3,0)</f>
        <v>#N/A</v>
      </c>
      <c r="G2238" s="8" t="str">
        <f>VLOOKUP(E2238,Mapping!$A$2:$B$207,2,0)</f>
        <v>Event Int Lb Event</v>
      </c>
      <c r="H2238" s="1" t="s">
        <v>658</v>
      </c>
      <c r="I2238" s="2">
        <v>44352</v>
      </c>
      <c r="J2238" s="126" t="str">
        <f>VLOOKUP(I2238,Mapping!$H$2:$I$215,2,0)</f>
        <v>Post</v>
      </c>
      <c r="K2238" s="127" t="str">
        <f>VLOOKUP(I2238,Mapping!$H$2:$J$215,3,0)</f>
        <v>Post</v>
      </c>
      <c r="L2238" s="1">
        <v>0</v>
      </c>
      <c r="M2238" s="4" t="e">
        <v>#N/A</v>
      </c>
    </row>
    <row r="2239" spans="1:13" x14ac:dyDescent="0.35">
      <c r="A2239" s="5" t="s">
        <v>659</v>
      </c>
      <c r="B2239" s="5" t="s">
        <v>35</v>
      </c>
      <c r="C2239" s="5"/>
      <c r="D2239" s="5"/>
      <c r="E2239" s="5" t="s">
        <v>185</v>
      </c>
      <c r="F2239" s="8" t="e">
        <f>VLOOKUP(E2239,Mapping!$A$1:$C$71,3,0)</f>
        <v>#N/A</v>
      </c>
      <c r="G2239" s="8" t="str">
        <f>VLOOKUP(E2239,Mapping!$A$2:$B$207,2,0)</f>
        <v>Event Int Lb Event</v>
      </c>
      <c r="H2239" s="1" t="s">
        <v>658</v>
      </c>
      <c r="I2239" s="2">
        <v>44353</v>
      </c>
      <c r="J2239" s="126" t="str">
        <f>VLOOKUP(I2239,Mapping!$H$2:$I$215,2,0)</f>
        <v>Post</v>
      </c>
      <c r="K2239" s="127" t="str">
        <f>VLOOKUP(I2239,Mapping!$H$2:$J$215,3,0)</f>
        <v>Post</v>
      </c>
      <c r="L2239" s="1">
        <v>0</v>
      </c>
      <c r="M2239" s="4" t="e">
        <v>#N/A</v>
      </c>
    </row>
    <row r="2240" spans="1:13" x14ac:dyDescent="0.35">
      <c r="A2240" s="5" t="s">
        <v>659</v>
      </c>
      <c r="B2240" s="5" t="s">
        <v>35</v>
      </c>
      <c r="C2240" s="5"/>
      <c r="D2240" s="5"/>
      <c r="E2240" s="5" t="s">
        <v>185</v>
      </c>
      <c r="F2240" s="8" t="e">
        <f>VLOOKUP(E2240,Mapping!$A$1:$C$71,3,0)</f>
        <v>#N/A</v>
      </c>
      <c r="G2240" s="8" t="str">
        <f>VLOOKUP(E2240,Mapping!$A$2:$B$207,2,0)</f>
        <v>Event Int Lb Event</v>
      </c>
      <c r="H2240" s="1" t="s">
        <v>658</v>
      </c>
      <c r="I2240" s="2">
        <v>44354</v>
      </c>
      <c r="J2240" s="126" t="str">
        <f>VLOOKUP(I2240,Mapping!$H$2:$I$215,2,0)</f>
        <v>Post</v>
      </c>
      <c r="K2240" s="127" t="str">
        <f>VLOOKUP(I2240,Mapping!$H$2:$J$215,3,0)</f>
        <v>Post</v>
      </c>
      <c r="L2240" s="1">
        <v>0</v>
      </c>
      <c r="M2240" s="4" t="e">
        <v>#N/A</v>
      </c>
    </row>
    <row r="2241" spans="1:13" x14ac:dyDescent="0.35">
      <c r="A2241" s="5" t="s">
        <v>659</v>
      </c>
      <c r="B2241" s="5" t="s">
        <v>35</v>
      </c>
      <c r="C2241" s="5"/>
      <c r="D2241" s="5"/>
      <c r="E2241" s="5" t="s">
        <v>185</v>
      </c>
      <c r="F2241" s="8" t="e">
        <f>VLOOKUP(E2241,Mapping!$A$1:$C$71,3,0)</f>
        <v>#N/A</v>
      </c>
      <c r="G2241" s="8" t="str">
        <f>VLOOKUP(E2241,Mapping!$A$2:$B$207,2,0)</f>
        <v>Event Int Lb Event</v>
      </c>
      <c r="H2241" s="1" t="s">
        <v>658</v>
      </c>
      <c r="I2241" s="2">
        <v>44355</v>
      </c>
      <c r="J2241" s="126" t="str">
        <f>VLOOKUP(I2241,Mapping!$H$2:$I$215,2,0)</f>
        <v>Post</v>
      </c>
      <c r="K2241" s="127" t="str">
        <f>VLOOKUP(I2241,Mapping!$H$2:$J$215,3,0)</f>
        <v>Post</v>
      </c>
      <c r="L2241" s="1">
        <v>0</v>
      </c>
      <c r="M2241" s="4" t="e">
        <v>#N/A</v>
      </c>
    </row>
    <row r="2242" spans="1:13" x14ac:dyDescent="0.35">
      <c r="A2242" s="5" t="s">
        <v>659</v>
      </c>
      <c r="B2242" s="5" t="s">
        <v>35</v>
      </c>
      <c r="C2242" s="5"/>
      <c r="D2242" s="5"/>
      <c r="E2242" s="5" t="s">
        <v>185</v>
      </c>
      <c r="F2242" s="8" t="e">
        <f>VLOOKUP(E2242,Mapping!$A$1:$C$71,3,0)</f>
        <v>#N/A</v>
      </c>
      <c r="G2242" s="8" t="str">
        <f>VLOOKUP(E2242,Mapping!$A$2:$B$207,2,0)</f>
        <v>Event Int Lb Event</v>
      </c>
      <c r="H2242" s="1" t="s">
        <v>658</v>
      </c>
      <c r="I2242" s="2">
        <v>44356</v>
      </c>
      <c r="J2242" s="126" t="str">
        <f>VLOOKUP(I2242,Mapping!$H$2:$I$215,2,0)</f>
        <v>Post</v>
      </c>
      <c r="K2242" s="127" t="str">
        <f>VLOOKUP(I2242,Mapping!$H$2:$J$215,3,0)</f>
        <v>Post</v>
      </c>
      <c r="L2242" s="1">
        <v>0</v>
      </c>
      <c r="M2242" s="4" t="e">
        <v>#N/A</v>
      </c>
    </row>
    <row r="2243" spans="1:13" x14ac:dyDescent="0.35">
      <c r="A2243" s="5" t="s">
        <v>659</v>
      </c>
      <c r="B2243" s="5" t="s">
        <v>35</v>
      </c>
      <c r="C2243" s="5"/>
      <c r="D2243" s="5"/>
      <c r="E2243" s="5" t="s">
        <v>185</v>
      </c>
      <c r="F2243" s="8" t="e">
        <f>VLOOKUP(E2243,Mapping!$A$1:$C$71,3,0)</f>
        <v>#N/A</v>
      </c>
      <c r="G2243" s="8" t="str">
        <f>VLOOKUP(E2243,Mapping!$A$2:$B$207,2,0)</f>
        <v>Event Int Lb Event</v>
      </c>
      <c r="H2243" s="1" t="s">
        <v>658</v>
      </c>
      <c r="I2243" s="2">
        <v>44357</v>
      </c>
      <c r="J2243" s="126" t="str">
        <f>VLOOKUP(I2243,Mapping!$H$2:$I$215,2,0)</f>
        <v>Post</v>
      </c>
      <c r="K2243" s="127" t="str">
        <f>VLOOKUP(I2243,Mapping!$H$2:$J$215,3,0)</f>
        <v>Post</v>
      </c>
      <c r="L2243" s="1">
        <v>0</v>
      </c>
      <c r="M2243" s="4" t="e">
        <v>#N/A</v>
      </c>
    </row>
    <row r="2244" spans="1:13" x14ac:dyDescent="0.35">
      <c r="A2244" s="5" t="s">
        <v>659</v>
      </c>
      <c r="B2244" s="5" t="s">
        <v>35</v>
      </c>
      <c r="C2244" s="5"/>
      <c r="D2244" s="5"/>
      <c r="E2244" s="5" t="s">
        <v>185</v>
      </c>
      <c r="F2244" s="8" t="e">
        <f>VLOOKUP(E2244,Mapping!$A$1:$C$71,3,0)</f>
        <v>#N/A</v>
      </c>
      <c r="G2244" s="8" t="str">
        <f>VLOOKUP(E2244,Mapping!$A$2:$B$207,2,0)</f>
        <v>Event Int Lb Event</v>
      </c>
      <c r="H2244" s="1" t="s">
        <v>658</v>
      </c>
      <c r="I2244" s="2">
        <v>44358</v>
      </c>
      <c r="J2244" s="126" t="str">
        <f>VLOOKUP(I2244,Mapping!$H$2:$I$215,2,0)</f>
        <v>Post</v>
      </c>
      <c r="K2244" s="127" t="str">
        <f>VLOOKUP(I2244,Mapping!$H$2:$J$215,3,0)</f>
        <v>Post</v>
      </c>
      <c r="L2244" s="1">
        <v>0</v>
      </c>
      <c r="M2244" s="4" t="e">
        <v>#N/A</v>
      </c>
    </row>
    <row r="2245" spans="1:13" x14ac:dyDescent="0.35">
      <c r="A2245" s="5" t="s">
        <v>659</v>
      </c>
      <c r="B2245" s="5" t="s">
        <v>35</v>
      </c>
      <c r="C2245" s="5"/>
      <c r="D2245" s="5"/>
      <c r="E2245" s="5" t="s">
        <v>185</v>
      </c>
      <c r="F2245" s="8" t="e">
        <f>VLOOKUP(E2245,Mapping!$A$1:$C$71,3,0)</f>
        <v>#N/A</v>
      </c>
      <c r="G2245" s="8" t="str">
        <f>VLOOKUP(E2245,Mapping!$A$2:$B$207,2,0)</f>
        <v>Event Int Lb Event</v>
      </c>
      <c r="H2245" s="1" t="s">
        <v>658</v>
      </c>
      <c r="I2245" s="2">
        <v>44359</v>
      </c>
      <c r="J2245" s="126" t="str">
        <f>VLOOKUP(I2245,Mapping!$H$2:$I$215,2,0)</f>
        <v>Post</v>
      </c>
      <c r="K2245" s="127" t="str">
        <f>VLOOKUP(I2245,Mapping!$H$2:$J$215,3,0)</f>
        <v>Post</v>
      </c>
      <c r="L2245" s="1">
        <v>0</v>
      </c>
      <c r="M2245" s="4" t="e">
        <v>#N/A</v>
      </c>
    </row>
    <row r="2246" spans="1:13" x14ac:dyDescent="0.35">
      <c r="A2246" s="5" t="s">
        <v>659</v>
      </c>
      <c r="B2246" s="5" t="s">
        <v>35</v>
      </c>
      <c r="C2246" s="5"/>
      <c r="D2246" s="5"/>
      <c r="E2246" s="5" t="s">
        <v>185</v>
      </c>
      <c r="F2246" s="8" t="e">
        <f>VLOOKUP(E2246,Mapping!$A$1:$C$71,3,0)</f>
        <v>#N/A</v>
      </c>
      <c r="G2246" s="8" t="str">
        <f>VLOOKUP(E2246,Mapping!$A$2:$B$207,2,0)</f>
        <v>Event Int Lb Event</v>
      </c>
      <c r="H2246" s="1" t="s">
        <v>658</v>
      </c>
      <c r="I2246" s="2">
        <v>44360</v>
      </c>
      <c r="J2246" s="126" t="str">
        <f>VLOOKUP(I2246,Mapping!$H$2:$I$215,2,0)</f>
        <v>Post</v>
      </c>
      <c r="K2246" s="127" t="str">
        <f>VLOOKUP(I2246,Mapping!$H$2:$J$215,3,0)</f>
        <v>Post</v>
      </c>
      <c r="L2246" s="1">
        <v>0</v>
      </c>
      <c r="M2246" s="4" t="e">
        <v>#N/A</v>
      </c>
    </row>
    <row r="2247" spans="1:13" x14ac:dyDescent="0.35">
      <c r="A2247" s="5" t="s">
        <v>659</v>
      </c>
      <c r="B2247" s="5" t="s">
        <v>35</v>
      </c>
      <c r="C2247" s="5"/>
      <c r="D2247" s="5"/>
      <c r="E2247" s="5" t="s">
        <v>185</v>
      </c>
      <c r="F2247" s="8" t="e">
        <f>VLOOKUP(E2247,Mapping!$A$1:$C$71,3,0)</f>
        <v>#N/A</v>
      </c>
      <c r="G2247" s="8" t="str">
        <f>VLOOKUP(E2247,Mapping!$A$2:$B$207,2,0)</f>
        <v>Event Int Lb Event</v>
      </c>
      <c r="H2247" s="1" t="s">
        <v>658</v>
      </c>
      <c r="I2247" s="2">
        <v>44361</v>
      </c>
      <c r="J2247" s="126" t="str">
        <f>VLOOKUP(I2247,Mapping!$H$2:$I$215,2,0)</f>
        <v>Post</v>
      </c>
      <c r="K2247" s="127" t="str">
        <f>VLOOKUP(I2247,Mapping!$H$2:$J$215,3,0)</f>
        <v>Post</v>
      </c>
      <c r="L2247" s="1">
        <v>0</v>
      </c>
      <c r="M2247" s="4" t="e">
        <v>#N/A</v>
      </c>
    </row>
    <row r="2248" spans="1:13" x14ac:dyDescent="0.35">
      <c r="A2248" s="5" t="s">
        <v>659</v>
      </c>
      <c r="B2248" s="5" t="s">
        <v>35</v>
      </c>
      <c r="C2248" s="5"/>
      <c r="D2248" s="5"/>
      <c r="E2248" s="5" t="s">
        <v>185</v>
      </c>
      <c r="F2248" s="8" t="e">
        <f>VLOOKUP(E2248,Mapping!$A$1:$C$71,3,0)</f>
        <v>#N/A</v>
      </c>
      <c r="G2248" s="8" t="str">
        <f>VLOOKUP(E2248,Mapping!$A$2:$B$207,2,0)</f>
        <v>Event Int Lb Event</v>
      </c>
      <c r="H2248" s="1" t="s">
        <v>658</v>
      </c>
      <c r="I2248" s="2">
        <v>44362</v>
      </c>
      <c r="J2248" s="126" t="str">
        <f>VLOOKUP(I2248,Mapping!$H$2:$I$215,2,0)</f>
        <v>Post</v>
      </c>
      <c r="K2248" s="127" t="str">
        <f>VLOOKUP(I2248,Mapping!$H$2:$J$215,3,0)</f>
        <v>Post</v>
      </c>
      <c r="L2248" s="1">
        <v>0</v>
      </c>
      <c r="M2248" s="4" t="e">
        <v>#N/A</v>
      </c>
    </row>
    <row r="2249" spans="1:13" x14ac:dyDescent="0.35">
      <c r="A2249" s="5" t="s">
        <v>659</v>
      </c>
      <c r="B2249" s="5" t="s">
        <v>35</v>
      </c>
      <c r="C2249" s="5"/>
      <c r="D2249" s="5"/>
      <c r="E2249" s="5" t="s">
        <v>185</v>
      </c>
      <c r="F2249" s="8" t="e">
        <f>VLOOKUP(E2249,Mapping!$A$1:$C$71,3,0)</f>
        <v>#N/A</v>
      </c>
      <c r="G2249" s="8" t="str">
        <f>VLOOKUP(E2249,Mapping!$A$2:$B$207,2,0)</f>
        <v>Event Int Lb Event</v>
      </c>
      <c r="H2249" s="1" t="s">
        <v>658</v>
      </c>
      <c r="I2249" s="2">
        <v>44363</v>
      </c>
      <c r="J2249" s="126" t="str">
        <f>VLOOKUP(I2249,Mapping!$H$2:$I$215,2,0)</f>
        <v>Post</v>
      </c>
      <c r="K2249" s="127" t="str">
        <f>VLOOKUP(I2249,Mapping!$H$2:$J$215,3,0)</f>
        <v>Post</v>
      </c>
      <c r="L2249" s="1">
        <v>0</v>
      </c>
      <c r="M2249" s="4" t="e">
        <v>#N/A</v>
      </c>
    </row>
    <row r="2250" spans="1:13" x14ac:dyDescent="0.35">
      <c r="A2250" s="5" t="s">
        <v>659</v>
      </c>
      <c r="B2250" s="5" t="s">
        <v>35</v>
      </c>
      <c r="C2250" s="5"/>
      <c r="D2250" s="5"/>
      <c r="E2250" s="5" t="s">
        <v>185</v>
      </c>
      <c r="F2250" s="8" t="e">
        <f>VLOOKUP(E2250,Mapping!$A$1:$C$71,3,0)</f>
        <v>#N/A</v>
      </c>
      <c r="G2250" s="8" t="str">
        <f>VLOOKUP(E2250,Mapping!$A$2:$B$207,2,0)</f>
        <v>Event Int Lb Event</v>
      </c>
      <c r="H2250" s="1" t="s">
        <v>658</v>
      </c>
      <c r="I2250" s="2">
        <v>44364</v>
      </c>
      <c r="J2250" s="126" t="str">
        <f>VLOOKUP(I2250,Mapping!$H$2:$I$215,2,0)</f>
        <v>Post</v>
      </c>
      <c r="K2250" s="127" t="str">
        <f>VLOOKUP(I2250,Mapping!$H$2:$J$215,3,0)</f>
        <v>Post</v>
      </c>
      <c r="L2250" s="1">
        <v>0</v>
      </c>
      <c r="M2250" s="4" t="e">
        <v>#N/A</v>
      </c>
    </row>
    <row r="2251" spans="1:13" x14ac:dyDescent="0.35">
      <c r="A2251" s="5" t="s">
        <v>659</v>
      </c>
      <c r="B2251" s="5" t="s">
        <v>35</v>
      </c>
      <c r="C2251" s="5"/>
      <c r="D2251" s="5"/>
      <c r="E2251" s="5" t="s">
        <v>185</v>
      </c>
      <c r="F2251" s="8" t="e">
        <f>VLOOKUP(E2251,Mapping!$A$1:$C$71,3,0)</f>
        <v>#N/A</v>
      </c>
      <c r="G2251" s="8" t="str">
        <f>VLOOKUP(E2251,Mapping!$A$2:$B$207,2,0)</f>
        <v>Event Int Lb Event</v>
      </c>
      <c r="H2251" s="1" t="s">
        <v>658</v>
      </c>
      <c r="I2251" s="2">
        <v>44365</v>
      </c>
      <c r="J2251" s="126" t="str">
        <f>VLOOKUP(I2251,Mapping!$H$2:$I$215,2,0)</f>
        <v>Post</v>
      </c>
      <c r="K2251" s="127" t="str">
        <f>VLOOKUP(I2251,Mapping!$H$2:$J$215,3,0)</f>
        <v>Post</v>
      </c>
      <c r="L2251" s="1">
        <v>0</v>
      </c>
      <c r="M2251" s="4" t="e">
        <v>#N/A</v>
      </c>
    </row>
    <row r="2252" spans="1:13" x14ac:dyDescent="0.35">
      <c r="A2252" s="5" t="s">
        <v>659</v>
      </c>
      <c r="B2252" s="5" t="s">
        <v>35</v>
      </c>
      <c r="C2252" s="5"/>
      <c r="D2252" s="5"/>
      <c r="E2252" s="5" t="s">
        <v>185</v>
      </c>
      <c r="F2252" s="8" t="e">
        <f>VLOOKUP(E2252,Mapping!$A$1:$C$71,3,0)</f>
        <v>#N/A</v>
      </c>
      <c r="G2252" s="8" t="str">
        <f>VLOOKUP(E2252,Mapping!$A$2:$B$207,2,0)</f>
        <v>Event Int Lb Event</v>
      </c>
      <c r="H2252" s="1" t="s">
        <v>658</v>
      </c>
      <c r="I2252" s="2">
        <v>44366</v>
      </c>
      <c r="J2252" s="126" t="str">
        <f>VLOOKUP(I2252,Mapping!$H$2:$I$215,2,0)</f>
        <v>Post</v>
      </c>
      <c r="K2252" s="127" t="str">
        <f>VLOOKUP(I2252,Mapping!$H$2:$J$215,3,0)</f>
        <v>Post</v>
      </c>
      <c r="L2252" s="1">
        <v>0</v>
      </c>
      <c r="M2252" s="4" t="e">
        <v>#N/A</v>
      </c>
    </row>
    <row r="2253" spans="1:13" x14ac:dyDescent="0.35">
      <c r="A2253" s="5" t="s">
        <v>659</v>
      </c>
      <c r="B2253" s="5" t="s">
        <v>35</v>
      </c>
      <c r="C2253" s="5"/>
      <c r="D2253" s="5"/>
      <c r="E2253" s="5" t="s">
        <v>185</v>
      </c>
      <c r="F2253" s="8" t="e">
        <f>VLOOKUP(E2253,Mapping!$A$1:$C$71,3,0)</f>
        <v>#N/A</v>
      </c>
      <c r="G2253" s="8" t="str">
        <f>VLOOKUP(E2253,Mapping!$A$2:$B$207,2,0)</f>
        <v>Event Int Lb Event</v>
      </c>
      <c r="H2253" s="1" t="s">
        <v>658</v>
      </c>
      <c r="I2253" s="2">
        <v>44367</v>
      </c>
      <c r="J2253" s="126" t="str">
        <f>VLOOKUP(I2253,Mapping!$H$2:$I$215,2,0)</f>
        <v>Post</v>
      </c>
      <c r="K2253" s="127" t="str">
        <f>VLOOKUP(I2253,Mapping!$H$2:$J$215,3,0)</f>
        <v>Post</v>
      </c>
      <c r="L2253" s="1">
        <v>0</v>
      </c>
      <c r="M2253" s="4" t="e">
        <v>#N/A</v>
      </c>
    </row>
    <row r="2254" spans="1:13" x14ac:dyDescent="0.35">
      <c r="A2254" s="5" t="s">
        <v>659</v>
      </c>
      <c r="B2254" s="5" t="s">
        <v>35</v>
      </c>
      <c r="C2254" s="5"/>
      <c r="D2254" s="5"/>
      <c r="E2254" s="5" t="s">
        <v>185</v>
      </c>
      <c r="F2254" s="8" t="e">
        <f>VLOOKUP(E2254,Mapping!$A$1:$C$71,3,0)</f>
        <v>#N/A</v>
      </c>
      <c r="G2254" s="8" t="str">
        <f>VLOOKUP(E2254,Mapping!$A$2:$B$207,2,0)</f>
        <v>Event Int Lb Event</v>
      </c>
      <c r="H2254" s="1" t="s">
        <v>658</v>
      </c>
      <c r="I2254" s="2">
        <v>44368</v>
      </c>
      <c r="J2254" s="126" t="str">
        <f>VLOOKUP(I2254,Mapping!$H$2:$I$215,2,0)</f>
        <v>Post</v>
      </c>
      <c r="K2254" s="127" t="str">
        <f>VLOOKUP(I2254,Mapping!$H$2:$J$215,3,0)</f>
        <v>Post</v>
      </c>
      <c r="L2254" s="1">
        <v>0</v>
      </c>
      <c r="M2254" s="4" t="e">
        <v>#N/A</v>
      </c>
    </row>
    <row r="2255" spans="1:13" x14ac:dyDescent="0.35">
      <c r="A2255" s="5" t="s">
        <v>659</v>
      </c>
      <c r="B2255" s="5" t="s">
        <v>35</v>
      </c>
      <c r="C2255" s="5"/>
      <c r="D2255" s="5"/>
      <c r="E2255" s="5" t="s">
        <v>185</v>
      </c>
      <c r="F2255" s="8" t="e">
        <f>VLOOKUP(E2255,Mapping!$A$1:$C$71,3,0)</f>
        <v>#N/A</v>
      </c>
      <c r="G2255" s="8" t="str">
        <f>VLOOKUP(E2255,Mapping!$A$2:$B$207,2,0)</f>
        <v>Event Int Lb Event</v>
      </c>
      <c r="H2255" s="1" t="s">
        <v>658</v>
      </c>
      <c r="I2255" s="2">
        <v>44369</v>
      </c>
      <c r="J2255" s="126" t="str">
        <f>VLOOKUP(I2255,Mapping!$H$2:$I$215,2,0)</f>
        <v>Post</v>
      </c>
      <c r="K2255" s="127" t="str">
        <f>VLOOKUP(I2255,Mapping!$H$2:$J$215,3,0)</f>
        <v>Post</v>
      </c>
      <c r="L2255" s="1">
        <v>0</v>
      </c>
      <c r="M2255" s="4" t="e">
        <v>#N/A</v>
      </c>
    </row>
    <row r="2256" spans="1:13" x14ac:dyDescent="0.35">
      <c r="A2256" s="5" t="s">
        <v>659</v>
      </c>
      <c r="B2256" s="5" t="s">
        <v>35</v>
      </c>
      <c r="C2256" s="5"/>
      <c r="D2256" s="5"/>
      <c r="E2256" s="5" t="s">
        <v>185</v>
      </c>
      <c r="F2256" s="8" t="e">
        <f>VLOOKUP(E2256,Mapping!$A$1:$C$71,3,0)</f>
        <v>#N/A</v>
      </c>
      <c r="G2256" s="8" t="str">
        <f>VLOOKUP(E2256,Mapping!$A$2:$B$207,2,0)</f>
        <v>Event Int Lb Event</v>
      </c>
      <c r="H2256" s="1" t="s">
        <v>658</v>
      </c>
      <c r="I2256" s="2">
        <v>44370</v>
      </c>
      <c r="J2256" s="126" t="str">
        <f>VLOOKUP(I2256,Mapping!$H$2:$I$215,2,0)</f>
        <v>Post</v>
      </c>
      <c r="K2256" s="127">
        <f>VLOOKUP(I2256,Mapping!$H$2:$J$215,3,0)</f>
        <v>0</v>
      </c>
      <c r="L2256" s="1">
        <v>0</v>
      </c>
      <c r="M2256" s="4" t="e">
        <v>#N/A</v>
      </c>
    </row>
    <row r="2257" spans="1:13" x14ac:dyDescent="0.35">
      <c r="A2257" s="5" t="s">
        <v>659</v>
      </c>
      <c r="B2257" s="5" t="s">
        <v>35</v>
      </c>
      <c r="C2257" s="5"/>
      <c r="D2257" s="5"/>
      <c r="E2257" s="5" t="s">
        <v>185</v>
      </c>
      <c r="F2257" s="8" t="e">
        <f>VLOOKUP(E2257,Mapping!$A$1:$C$71,3,0)</f>
        <v>#N/A</v>
      </c>
      <c r="G2257" s="8" t="str">
        <f>VLOOKUP(E2257,Mapping!$A$2:$B$207,2,0)</f>
        <v>Event Int Lb Event</v>
      </c>
      <c r="H2257" s="1" t="s">
        <v>658</v>
      </c>
      <c r="I2257" s="2">
        <v>44371</v>
      </c>
      <c r="J2257" s="126" t="str">
        <f>VLOOKUP(I2257,Mapping!$H$2:$I$215,2,0)</f>
        <v>Post</v>
      </c>
      <c r="K2257" s="127">
        <f>VLOOKUP(I2257,Mapping!$H$2:$J$215,3,0)</f>
        <v>0</v>
      </c>
      <c r="L2257" s="1">
        <v>0</v>
      </c>
      <c r="M2257" s="4" t="e">
        <v>#N/A</v>
      </c>
    </row>
    <row r="2258" spans="1:13" x14ac:dyDescent="0.35">
      <c r="A2258" s="5" t="s">
        <v>659</v>
      </c>
      <c r="B2258" s="5" t="s">
        <v>35</v>
      </c>
      <c r="C2258" s="5"/>
      <c r="D2258" s="5"/>
      <c r="E2258" s="5" t="s">
        <v>185</v>
      </c>
      <c r="F2258" s="8" t="e">
        <f>VLOOKUP(E2258,Mapping!$A$1:$C$71,3,0)</f>
        <v>#N/A</v>
      </c>
      <c r="G2258" s="8" t="str">
        <f>VLOOKUP(E2258,Mapping!$A$2:$B$207,2,0)</f>
        <v>Event Int Lb Event</v>
      </c>
      <c r="H2258" s="1" t="s">
        <v>658</v>
      </c>
      <c r="I2258" s="2">
        <v>44372</v>
      </c>
      <c r="J2258" s="126" t="str">
        <f>VLOOKUP(I2258,Mapping!$H$2:$I$215,2,0)</f>
        <v>Post</v>
      </c>
      <c r="K2258" s="127">
        <f>VLOOKUP(I2258,Mapping!$H$2:$J$215,3,0)</f>
        <v>0</v>
      </c>
      <c r="L2258" s="1">
        <v>0</v>
      </c>
      <c r="M2258" s="4" t="e">
        <v>#N/A</v>
      </c>
    </row>
    <row r="2259" spans="1:13" x14ac:dyDescent="0.35">
      <c r="A2259" s="5" t="s">
        <v>659</v>
      </c>
      <c r="B2259" s="5" t="s">
        <v>35</v>
      </c>
      <c r="C2259" s="5"/>
      <c r="D2259" s="5"/>
      <c r="E2259" s="5" t="s">
        <v>185</v>
      </c>
      <c r="F2259" s="8" t="e">
        <f>VLOOKUP(E2259,Mapping!$A$1:$C$71,3,0)</f>
        <v>#N/A</v>
      </c>
      <c r="G2259" s="8" t="str">
        <f>VLOOKUP(E2259,Mapping!$A$2:$B$207,2,0)</f>
        <v>Event Int Lb Event</v>
      </c>
      <c r="H2259" s="1" t="s">
        <v>658</v>
      </c>
      <c r="I2259" s="2">
        <v>44373</v>
      </c>
      <c r="J2259" s="126" t="str">
        <f>VLOOKUP(I2259,Mapping!$H$2:$I$215,2,0)</f>
        <v>Post</v>
      </c>
      <c r="K2259" s="127">
        <f>VLOOKUP(I2259,Mapping!$H$2:$J$215,3,0)</f>
        <v>0</v>
      </c>
      <c r="L2259" s="1">
        <v>0</v>
      </c>
      <c r="M2259" s="4" t="e">
        <v>#N/A</v>
      </c>
    </row>
    <row r="2260" spans="1:13" x14ac:dyDescent="0.35">
      <c r="A2260" s="5" t="s">
        <v>659</v>
      </c>
      <c r="B2260" s="5" t="s">
        <v>35</v>
      </c>
      <c r="C2260" s="5"/>
      <c r="D2260" s="5"/>
      <c r="E2260" s="5" t="s">
        <v>185</v>
      </c>
      <c r="F2260" s="8" t="e">
        <f>VLOOKUP(E2260,Mapping!$A$1:$C$71,3,0)</f>
        <v>#N/A</v>
      </c>
      <c r="G2260" s="8" t="str">
        <f>VLOOKUP(E2260,Mapping!$A$2:$B$207,2,0)</f>
        <v>Event Int Lb Event</v>
      </c>
      <c r="H2260" s="1" t="s">
        <v>658</v>
      </c>
      <c r="I2260" s="2">
        <v>44374</v>
      </c>
      <c r="J2260" s="126" t="str">
        <f>VLOOKUP(I2260,Mapping!$H$2:$I$215,2,0)</f>
        <v>Post</v>
      </c>
      <c r="K2260" s="127">
        <f>VLOOKUP(I2260,Mapping!$H$2:$J$215,3,0)</f>
        <v>0</v>
      </c>
      <c r="L2260" s="1">
        <v>0</v>
      </c>
      <c r="M2260" s="4" t="e">
        <v>#N/A</v>
      </c>
    </row>
    <row r="2261" spans="1:13" x14ac:dyDescent="0.35">
      <c r="A2261" s="5" t="s">
        <v>659</v>
      </c>
      <c r="B2261" s="5" t="s">
        <v>35</v>
      </c>
      <c r="C2261" s="5"/>
      <c r="D2261" s="5"/>
      <c r="E2261" s="5" t="s">
        <v>185</v>
      </c>
      <c r="F2261" s="8" t="e">
        <f>VLOOKUP(E2261,Mapping!$A$1:$C$71,3,0)</f>
        <v>#N/A</v>
      </c>
      <c r="G2261" s="8" t="str">
        <f>VLOOKUP(E2261,Mapping!$A$2:$B$207,2,0)</f>
        <v>Event Int Lb Event</v>
      </c>
      <c r="H2261" s="1" t="s">
        <v>658</v>
      </c>
      <c r="I2261" s="2">
        <v>44375</v>
      </c>
      <c r="J2261" s="126" t="str">
        <f>VLOOKUP(I2261,Mapping!$H$2:$I$215,2,0)</f>
        <v>Post</v>
      </c>
      <c r="K2261" s="127">
        <f>VLOOKUP(I2261,Mapping!$H$2:$J$215,3,0)</f>
        <v>0</v>
      </c>
      <c r="L2261" s="1">
        <v>0</v>
      </c>
      <c r="M2261" s="4" t="e">
        <v>#N/A</v>
      </c>
    </row>
    <row r="2262" spans="1:13" x14ac:dyDescent="0.35">
      <c r="A2262" s="5" t="s">
        <v>659</v>
      </c>
      <c r="B2262" s="5" t="s">
        <v>35</v>
      </c>
      <c r="C2262" s="5"/>
      <c r="D2262" s="5"/>
      <c r="E2262" s="5" t="s">
        <v>185</v>
      </c>
      <c r="F2262" s="8" t="e">
        <f>VLOOKUP(E2262,Mapping!$A$1:$C$71,3,0)</f>
        <v>#N/A</v>
      </c>
      <c r="G2262" s="8" t="str">
        <f>VLOOKUP(E2262,Mapping!$A$2:$B$207,2,0)</f>
        <v>Event Int Lb Event</v>
      </c>
      <c r="H2262" s="1" t="s">
        <v>658</v>
      </c>
      <c r="I2262" s="2">
        <v>44376</v>
      </c>
      <c r="J2262" s="126" t="str">
        <f>VLOOKUP(I2262,Mapping!$H$2:$I$215,2,0)</f>
        <v>Post</v>
      </c>
      <c r="K2262" s="127">
        <f>VLOOKUP(I2262,Mapping!$H$2:$J$215,3,0)</f>
        <v>0</v>
      </c>
      <c r="L2262" s="1">
        <v>0</v>
      </c>
      <c r="M2262" s="4" t="e">
        <v>#N/A</v>
      </c>
    </row>
    <row r="2263" spans="1:13" x14ac:dyDescent="0.35">
      <c r="A2263" s="5" t="s">
        <v>659</v>
      </c>
      <c r="B2263" s="5" t="s">
        <v>35</v>
      </c>
      <c r="C2263" s="5"/>
      <c r="D2263" s="5"/>
      <c r="E2263" s="5" t="s">
        <v>185</v>
      </c>
      <c r="F2263" s="8" t="e">
        <f>VLOOKUP(E2263,Mapping!$A$1:$C$71,3,0)</f>
        <v>#N/A</v>
      </c>
      <c r="G2263" s="8" t="str">
        <f>VLOOKUP(E2263,Mapping!$A$2:$B$207,2,0)</f>
        <v>Event Int Lb Event</v>
      </c>
      <c r="H2263" s="1" t="s">
        <v>658</v>
      </c>
      <c r="I2263" s="2">
        <v>44377</v>
      </c>
      <c r="J2263" s="126" t="str">
        <f>VLOOKUP(I2263,Mapping!$H$2:$I$215,2,0)</f>
        <v>Post</v>
      </c>
      <c r="K2263" s="127">
        <f>VLOOKUP(I2263,Mapping!$H$2:$J$215,3,0)</f>
        <v>0</v>
      </c>
      <c r="L2263" s="1">
        <v>0</v>
      </c>
      <c r="M2263" s="4" t="e">
        <v>#N/A</v>
      </c>
    </row>
    <row r="2264" spans="1:13" x14ac:dyDescent="0.35">
      <c r="A2264" s="5" t="s">
        <v>659</v>
      </c>
      <c r="B2264" s="5" t="s">
        <v>35</v>
      </c>
      <c r="C2264" s="5"/>
      <c r="D2264" s="5"/>
      <c r="E2264" s="5" t="s">
        <v>185</v>
      </c>
      <c r="F2264" s="8" t="e">
        <f>VLOOKUP(E2264,Mapping!$A$1:$C$71,3,0)</f>
        <v>#N/A</v>
      </c>
      <c r="G2264" s="8" t="str">
        <f>VLOOKUP(E2264,Mapping!$A$2:$B$207,2,0)</f>
        <v>Event Int Lb Event</v>
      </c>
      <c r="H2264" s="1" t="s">
        <v>658</v>
      </c>
      <c r="I2264" s="2">
        <v>44378</v>
      </c>
      <c r="J2264" s="126" t="str">
        <f>VLOOKUP(I2264,Mapping!$H$2:$I$215,2,0)</f>
        <v>Post</v>
      </c>
      <c r="K2264" s="127">
        <f>VLOOKUP(I2264,Mapping!$H$2:$J$215,3,0)</f>
        <v>0</v>
      </c>
      <c r="L2264" s="1">
        <v>0</v>
      </c>
      <c r="M2264" s="4" t="e">
        <v>#N/A</v>
      </c>
    </row>
    <row r="2265" spans="1:13" x14ac:dyDescent="0.35">
      <c r="A2265" s="5" t="s">
        <v>659</v>
      </c>
      <c r="B2265" s="5" t="s">
        <v>35</v>
      </c>
      <c r="C2265" s="5"/>
      <c r="D2265" s="5"/>
      <c r="E2265" s="5" t="s">
        <v>185</v>
      </c>
      <c r="F2265" s="8" t="e">
        <f>VLOOKUP(E2265,Mapping!$A$1:$C$71,3,0)</f>
        <v>#N/A</v>
      </c>
      <c r="G2265" s="8" t="str">
        <f>VLOOKUP(E2265,Mapping!$A$2:$B$207,2,0)</f>
        <v>Event Int Lb Event</v>
      </c>
      <c r="H2265" s="1" t="s">
        <v>658</v>
      </c>
      <c r="I2265" s="2">
        <v>44379</v>
      </c>
      <c r="J2265" s="126" t="str">
        <f>VLOOKUP(I2265,Mapping!$H$2:$I$215,2,0)</f>
        <v>Post</v>
      </c>
      <c r="K2265" s="127">
        <f>VLOOKUP(I2265,Mapping!$H$2:$J$215,3,0)</f>
        <v>0</v>
      </c>
      <c r="L2265" s="1">
        <v>0</v>
      </c>
      <c r="M2265" s="4" t="e">
        <v>#N/A</v>
      </c>
    </row>
    <row r="2266" spans="1:13" x14ac:dyDescent="0.35">
      <c r="A2266" s="5" t="s">
        <v>659</v>
      </c>
      <c r="B2266" s="5" t="s">
        <v>35</v>
      </c>
      <c r="C2266" s="5"/>
      <c r="D2266" s="5"/>
      <c r="E2266" s="5" t="s">
        <v>185</v>
      </c>
      <c r="F2266" s="8" t="e">
        <f>VLOOKUP(E2266,Mapping!$A$1:$C$71,3,0)</f>
        <v>#N/A</v>
      </c>
      <c r="G2266" s="8" t="str">
        <f>VLOOKUP(E2266,Mapping!$A$2:$B$207,2,0)</f>
        <v>Event Int Lb Event</v>
      </c>
      <c r="H2266" s="1" t="s">
        <v>658</v>
      </c>
      <c r="I2266" s="2">
        <v>44380</v>
      </c>
      <c r="J2266" s="126" t="str">
        <f>VLOOKUP(I2266,Mapping!$H$2:$I$215,2,0)</f>
        <v>Post</v>
      </c>
      <c r="K2266" s="127">
        <f>VLOOKUP(I2266,Mapping!$H$2:$J$215,3,0)</f>
        <v>0</v>
      </c>
      <c r="L2266" s="1">
        <v>0</v>
      </c>
      <c r="M2266" s="4" t="e">
        <v>#N/A</v>
      </c>
    </row>
    <row r="2267" spans="1:13" x14ac:dyDescent="0.35">
      <c r="A2267" s="5" t="s">
        <v>659</v>
      </c>
      <c r="B2267" s="5" t="s">
        <v>35</v>
      </c>
      <c r="C2267" s="5"/>
      <c r="D2267" s="5"/>
      <c r="E2267" s="5" t="s">
        <v>185</v>
      </c>
      <c r="F2267" s="8" t="e">
        <f>VLOOKUP(E2267,Mapping!$A$1:$C$71,3,0)</f>
        <v>#N/A</v>
      </c>
      <c r="G2267" s="8" t="str">
        <f>VLOOKUP(E2267,Mapping!$A$2:$B$207,2,0)</f>
        <v>Event Int Lb Event</v>
      </c>
      <c r="H2267" s="1" t="s">
        <v>658</v>
      </c>
      <c r="I2267" s="2">
        <v>44381</v>
      </c>
      <c r="J2267" s="126" t="str">
        <f>VLOOKUP(I2267,Mapping!$H$2:$I$215,2,0)</f>
        <v>Post</v>
      </c>
      <c r="K2267" s="127">
        <f>VLOOKUP(I2267,Mapping!$H$2:$J$215,3,0)</f>
        <v>0</v>
      </c>
      <c r="L2267" s="1">
        <v>0</v>
      </c>
      <c r="M2267" s="4" t="e">
        <v>#N/A</v>
      </c>
    </row>
    <row r="2268" spans="1:13" x14ac:dyDescent="0.35">
      <c r="A2268" s="5" t="s">
        <v>659</v>
      </c>
      <c r="B2268" s="5" t="s">
        <v>35</v>
      </c>
      <c r="C2268" s="5"/>
      <c r="D2268" s="5"/>
      <c r="E2268" s="5" t="s">
        <v>185</v>
      </c>
      <c r="F2268" s="8" t="e">
        <f>VLOOKUP(E2268,Mapping!$A$1:$C$71,3,0)</f>
        <v>#N/A</v>
      </c>
      <c r="G2268" s="8" t="str">
        <f>VLOOKUP(E2268,Mapping!$A$2:$B$207,2,0)</f>
        <v>Event Int Lb Event</v>
      </c>
      <c r="H2268" s="1" t="s">
        <v>658</v>
      </c>
      <c r="I2268" s="2">
        <v>44382</v>
      </c>
      <c r="J2268" s="126" t="str">
        <f>VLOOKUP(I2268,Mapping!$H$2:$I$215,2,0)</f>
        <v>Post</v>
      </c>
      <c r="K2268" s="127">
        <f>VLOOKUP(I2268,Mapping!$H$2:$J$215,3,0)</f>
        <v>0</v>
      </c>
      <c r="L2268" s="1">
        <v>0</v>
      </c>
      <c r="M2268" s="4" t="e">
        <v>#N/A</v>
      </c>
    </row>
    <row r="2269" spans="1:13" x14ac:dyDescent="0.35">
      <c r="A2269" s="5" t="s">
        <v>659</v>
      </c>
      <c r="B2269" s="5" t="s">
        <v>35</v>
      </c>
      <c r="C2269" s="5"/>
      <c r="D2269" s="5"/>
      <c r="E2269" s="5" t="s">
        <v>185</v>
      </c>
      <c r="F2269" s="8" t="e">
        <f>VLOOKUP(E2269,Mapping!$A$1:$C$71,3,0)</f>
        <v>#N/A</v>
      </c>
      <c r="G2269" s="8" t="str">
        <f>VLOOKUP(E2269,Mapping!$A$2:$B$207,2,0)</f>
        <v>Event Int Lb Event</v>
      </c>
      <c r="H2269" s="1" t="s">
        <v>658</v>
      </c>
      <c r="I2269" s="2">
        <v>44383</v>
      </c>
      <c r="J2269" s="126" t="str">
        <f>VLOOKUP(I2269,Mapping!$H$2:$I$215,2,0)</f>
        <v>Post</v>
      </c>
      <c r="K2269" s="127">
        <f>VLOOKUP(I2269,Mapping!$H$2:$J$215,3,0)</f>
        <v>0</v>
      </c>
      <c r="L2269" s="1">
        <v>0</v>
      </c>
      <c r="M2269" s="4" t="e">
        <v>#N/A</v>
      </c>
    </row>
    <row r="2270" spans="1:13" x14ac:dyDescent="0.35">
      <c r="A2270" s="5" t="s">
        <v>659</v>
      </c>
      <c r="B2270" s="5" t="s">
        <v>35</v>
      </c>
      <c r="C2270" s="5"/>
      <c r="D2270" s="5"/>
      <c r="E2270" s="5" t="s">
        <v>185</v>
      </c>
      <c r="F2270" s="8" t="e">
        <f>VLOOKUP(E2270,Mapping!$A$1:$C$71,3,0)</f>
        <v>#N/A</v>
      </c>
      <c r="G2270" s="8" t="str">
        <f>VLOOKUP(E2270,Mapping!$A$2:$B$207,2,0)</f>
        <v>Event Int Lb Event</v>
      </c>
      <c r="H2270" s="1" t="s">
        <v>658</v>
      </c>
      <c r="I2270" s="2">
        <v>44384</v>
      </c>
      <c r="J2270" s="126" t="str">
        <f>VLOOKUP(I2270,Mapping!$H$2:$I$215,2,0)</f>
        <v>Post</v>
      </c>
      <c r="K2270" s="127">
        <f>VLOOKUP(I2270,Mapping!$H$2:$J$215,3,0)</f>
        <v>0</v>
      </c>
      <c r="L2270" s="1">
        <v>0</v>
      </c>
      <c r="M2270" s="4" t="e">
        <v>#N/A</v>
      </c>
    </row>
    <row r="2271" spans="1:13" x14ac:dyDescent="0.35">
      <c r="A2271" s="5" t="s">
        <v>659</v>
      </c>
      <c r="B2271" s="5" t="s">
        <v>35</v>
      </c>
      <c r="C2271" s="5"/>
      <c r="D2271" s="5"/>
      <c r="E2271" s="5" t="s">
        <v>185</v>
      </c>
      <c r="F2271" s="8" t="e">
        <f>VLOOKUP(E2271,Mapping!$A$1:$C$71,3,0)</f>
        <v>#N/A</v>
      </c>
      <c r="G2271" s="8" t="str">
        <f>VLOOKUP(E2271,Mapping!$A$2:$B$207,2,0)</f>
        <v>Event Int Lb Event</v>
      </c>
      <c r="H2271" s="1" t="s">
        <v>658</v>
      </c>
      <c r="I2271" s="2">
        <v>44385</v>
      </c>
      <c r="J2271" s="126" t="str">
        <f>VLOOKUP(I2271,Mapping!$H$2:$I$215,2,0)</f>
        <v>Post</v>
      </c>
      <c r="K2271" s="127">
        <f>VLOOKUP(I2271,Mapping!$H$2:$J$215,3,0)</f>
        <v>0</v>
      </c>
      <c r="L2271" s="1">
        <v>0</v>
      </c>
      <c r="M2271" s="4" t="e">
        <v>#N/A</v>
      </c>
    </row>
    <row r="2272" spans="1:13" x14ac:dyDescent="0.35">
      <c r="A2272" s="5" t="s">
        <v>659</v>
      </c>
      <c r="B2272" s="5" t="s">
        <v>35</v>
      </c>
      <c r="C2272" s="5"/>
      <c r="D2272" s="5"/>
      <c r="E2272" s="5" t="s">
        <v>185</v>
      </c>
      <c r="F2272" s="8" t="e">
        <f>VLOOKUP(E2272,Mapping!$A$1:$C$71,3,0)</f>
        <v>#N/A</v>
      </c>
      <c r="G2272" s="8" t="str">
        <f>VLOOKUP(E2272,Mapping!$A$2:$B$207,2,0)</f>
        <v>Event Int Lb Event</v>
      </c>
      <c r="H2272" s="1" t="s">
        <v>658</v>
      </c>
      <c r="I2272" s="2">
        <v>44386</v>
      </c>
      <c r="J2272" s="126" t="str">
        <f>VLOOKUP(I2272,Mapping!$H$2:$I$215,2,0)</f>
        <v>Post</v>
      </c>
      <c r="K2272" s="127">
        <f>VLOOKUP(I2272,Mapping!$H$2:$J$215,3,0)</f>
        <v>0</v>
      </c>
      <c r="L2272" s="1">
        <v>0</v>
      </c>
      <c r="M2272" s="4" t="e">
        <v>#N/A</v>
      </c>
    </row>
    <row r="2273" spans="1:13" x14ac:dyDescent="0.35">
      <c r="A2273" s="5" t="s">
        <v>659</v>
      </c>
      <c r="B2273" s="5" t="s">
        <v>35</v>
      </c>
      <c r="C2273" s="5"/>
      <c r="D2273" s="5"/>
      <c r="E2273" s="5" t="s">
        <v>185</v>
      </c>
      <c r="F2273" s="8" t="e">
        <f>VLOOKUP(E2273,Mapping!$A$1:$C$71,3,0)</f>
        <v>#N/A</v>
      </c>
      <c r="G2273" s="8" t="str">
        <f>VLOOKUP(E2273,Mapping!$A$2:$B$207,2,0)</f>
        <v>Event Int Lb Event</v>
      </c>
      <c r="H2273" s="1" t="s">
        <v>658</v>
      </c>
      <c r="I2273" s="2">
        <v>44387</v>
      </c>
      <c r="J2273" s="126" t="str">
        <f>VLOOKUP(I2273,Mapping!$H$2:$I$215,2,0)</f>
        <v>Post</v>
      </c>
      <c r="K2273" s="127">
        <f>VLOOKUP(I2273,Mapping!$H$2:$J$215,3,0)</f>
        <v>0</v>
      </c>
      <c r="L2273" s="1">
        <v>0</v>
      </c>
      <c r="M2273" s="4" t="e">
        <v>#N/A</v>
      </c>
    </row>
    <row r="2274" spans="1:13" x14ac:dyDescent="0.35">
      <c r="A2274" s="5" t="s">
        <v>659</v>
      </c>
      <c r="B2274" s="5" t="s">
        <v>35</v>
      </c>
      <c r="C2274" s="5"/>
      <c r="D2274" s="5"/>
      <c r="E2274" s="5" t="s">
        <v>185</v>
      </c>
      <c r="F2274" s="8" t="e">
        <f>VLOOKUP(E2274,Mapping!$A$1:$C$71,3,0)</f>
        <v>#N/A</v>
      </c>
      <c r="G2274" s="8" t="str">
        <f>VLOOKUP(E2274,Mapping!$A$2:$B$207,2,0)</f>
        <v>Event Int Lb Event</v>
      </c>
      <c r="H2274" s="1" t="s">
        <v>658</v>
      </c>
      <c r="I2274" s="2">
        <v>44388</v>
      </c>
      <c r="J2274" s="126" t="str">
        <f>VLOOKUP(I2274,Mapping!$H$2:$I$215,2,0)</f>
        <v>Post</v>
      </c>
      <c r="K2274" s="127">
        <f>VLOOKUP(I2274,Mapping!$H$2:$J$215,3,0)</f>
        <v>0</v>
      </c>
      <c r="L2274" s="1">
        <v>0</v>
      </c>
      <c r="M2274" s="4" t="e">
        <v>#N/A</v>
      </c>
    </row>
    <row r="2275" spans="1:13" x14ac:dyDescent="0.35">
      <c r="A2275" s="5" t="s">
        <v>659</v>
      </c>
      <c r="B2275" s="5" t="s">
        <v>35</v>
      </c>
      <c r="C2275" s="5"/>
      <c r="D2275" s="5"/>
      <c r="E2275" s="5" t="s">
        <v>185</v>
      </c>
      <c r="F2275" s="8" t="e">
        <f>VLOOKUP(E2275,Mapping!$A$1:$C$71,3,0)</f>
        <v>#N/A</v>
      </c>
      <c r="G2275" s="8" t="str">
        <f>VLOOKUP(E2275,Mapping!$A$2:$B$207,2,0)</f>
        <v>Event Int Lb Event</v>
      </c>
      <c r="H2275" s="1" t="s">
        <v>658</v>
      </c>
      <c r="I2275" s="2">
        <v>44389</v>
      </c>
      <c r="J2275" s="126" t="str">
        <f>VLOOKUP(I2275,Mapping!$H$2:$I$215,2,0)</f>
        <v>Post</v>
      </c>
      <c r="K2275" s="127">
        <f>VLOOKUP(I2275,Mapping!$H$2:$J$215,3,0)</f>
        <v>0</v>
      </c>
      <c r="L2275" s="1">
        <v>0</v>
      </c>
      <c r="M2275" s="4" t="e">
        <v>#N/A</v>
      </c>
    </row>
    <row r="2276" spans="1:13" x14ac:dyDescent="0.35">
      <c r="A2276" s="5" t="s">
        <v>659</v>
      </c>
      <c r="B2276" s="5" t="s">
        <v>35</v>
      </c>
      <c r="C2276" s="5"/>
      <c r="D2276" s="5"/>
      <c r="E2276" s="5" t="s">
        <v>185</v>
      </c>
      <c r="F2276" s="8" t="e">
        <f>VLOOKUP(E2276,Mapping!$A$1:$C$71,3,0)</f>
        <v>#N/A</v>
      </c>
      <c r="G2276" s="8" t="str">
        <f>VLOOKUP(E2276,Mapping!$A$2:$B$207,2,0)</f>
        <v>Event Int Lb Event</v>
      </c>
      <c r="H2276" s="1" t="s">
        <v>658</v>
      </c>
      <c r="I2276" s="2">
        <v>44390</v>
      </c>
      <c r="J2276" s="126" t="str">
        <f>VLOOKUP(I2276,Mapping!$H$2:$I$215,2,0)</f>
        <v>Post</v>
      </c>
      <c r="K2276" s="127">
        <f>VLOOKUP(I2276,Mapping!$H$2:$J$215,3,0)</f>
        <v>0</v>
      </c>
      <c r="L2276" s="1">
        <v>0</v>
      </c>
      <c r="M2276" s="4" t="e">
        <v>#N/A</v>
      </c>
    </row>
    <row r="2277" spans="1:13" x14ac:dyDescent="0.35">
      <c r="A2277" s="5" t="s">
        <v>659</v>
      </c>
      <c r="B2277" s="5" t="s">
        <v>35</v>
      </c>
      <c r="C2277" s="5"/>
      <c r="D2277" s="5"/>
      <c r="E2277" s="5" t="s">
        <v>185</v>
      </c>
      <c r="F2277" s="8" t="e">
        <f>VLOOKUP(E2277,Mapping!$A$1:$C$71,3,0)</f>
        <v>#N/A</v>
      </c>
      <c r="G2277" s="8" t="str">
        <f>VLOOKUP(E2277,Mapping!$A$2:$B$207,2,0)</f>
        <v>Event Int Lb Event</v>
      </c>
      <c r="H2277" s="1" t="s">
        <v>658</v>
      </c>
      <c r="I2277" s="2">
        <v>44391</v>
      </c>
      <c r="J2277" s="126" t="str">
        <f>VLOOKUP(I2277,Mapping!$H$2:$I$215,2,0)</f>
        <v>Post</v>
      </c>
      <c r="K2277" s="127">
        <f>VLOOKUP(I2277,Mapping!$H$2:$J$215,3,0)</f>
        <v>0</v>
      </c>
      <c r="L2277" s="1">
        <v>0</v>
      </c>
      <c r="M2277" s="4" t="e">
        <v>#N/A</v>
      </c>
    </row>
    <row r="2278" spans="1:13" x14ac:dyDescent="0.35">
      <c r="A2278" s="5" t="s">
        <v>659</v>
      </c>
      <c r="B2278" s="5" t="s">
        <v>35</v>
      </c>
      <c r="C2278" s="5"/>
      <c r="D2278" s="5"/>
      <c r="E2278" s="5" t="s">
        <v>185</v>
      </c>
      <c r="F2278" s="8" t="e">
        <f>VLOOKUP(E2278,Mapping!$A$1:$C$71,3,0)</f>
        <v>#N/A</v>
      </c>
      <c r="G2278" s="8" t="str">
        <f>VLOOKUP(E2278,Mapping!$A$2:$B$207,2,0)</f>
        <v>Event Int Lb Event</v>
      </c>
      <c r="H2278" s="1" t="s">
        <v>658</v>
      </c>
      <c r="I2278" s="2">
        <v>44392</v>
      </c>
      <c r="J2278" s="126" t="str">
        <f>VLOOKUP(I2278,Mapping!$H$2:$I$215,2,0)</f>
        <v>Post</v>
      </c>
      <c r="K2278" s="127">
        <f>VLOOKUP(I2278,Mapping!$H$2:$J$215,3,0)</f>
        <v>0</v>
      </c>
      <c r="L2278" s="1">
        <v>0</v>
      </c>
      <c r="M2278" s="4" t="e">
        <v>#N/A</v>
      </c>
    </row>
    <row r="2279" spans="1:13" x14ac:dyDescent="0.35">
      <c r="A2279" s="5" t="s">
        <v>659</v>
      </c>
      <c r="B2279" s="5" t="s">
        <v>35</v>
      </c>
      <c r="C2279" s="5"/>
      <c r="D2279" s="5"/>
      <c r="E2279" s="5" t="s">
        <v>185</v>
      </c>
      <c r="F2279" s="8" t="e">
        <f>VLOOKUP(E2279,Mapping!$A$1:$C$71,3,0)</f>
        <v>#N/A</v>
      </c>
      <c r="G2279" s="8" t="str">
        <f>VLOOKUP(E2279,Mapping!$A$2:$B$207,2,0)</f>
        <v>Event Int Lb Event</v>
      </c>
      <c r="H2279" s="1" t="s">
        <v>658</v>
      </c>
      <c r="I2279" s="2">
        <v>44393</v>
      </c>
      <c r="J2279" s="126" t="str">
        <f>VLOOKUP(I2279,Mapping!$H$2:$I$215,2,0)</f>
        <v>Post</v>
      </c>
      <c r="K2279" s="127">
        <f>VLOOKUP(I2279,Mapping!$H$2:$J$215,3,0)</f>
        <v>0</v>
      </c>
      <c r="L2279" s="1">
        <v>0</v>
      </c>
      <c r="M2279" s="4" t="e">
        <v>#N/A</v>
      </c>
    </row>
    <row r="2280" spans="1:13" x14ac:dyDescent="0.35">
      <c r="A2280" s="5" t="s">
        <v>659</v>
      </c>
      <c r="B2280" s="5" t="s">
        <v>35</v>
      </c>
      <c r="C2280" s="5"/>
      <c r="D2280" s="5"/>
      <c r="E2280" s="5" t="s">
        <v>185</v>
      </c>
      <c r="F2280" s="8" t="e">
        <f>VLOOKUP(E2280,Mapping!$A$1:$C$71,3,0)</f>
        <v>#N/A</v>
      </c>
      <c r="G2280" s="8" t="str">
        <f>VLOOKUP(E2280,Mapping!$A$2:$B$207,2,0)</f>
        <v>Event Int Lb Event</v>
      </c>
      <c r="H2280" s="1" t="s">
        <v>658</v>
      </c>
      <c r="I2280" s="2">
        <v>44394</v>
      </c>
      <c r="J2280" s="126" t="str">
        <f>VLOOKUP(I2280,Mapping!$H$2:$I$215,2,0)</f>
        <v>Post</v>
      </c>
      <c r="K2280" s="127">
        <f>VLOOKUP(I2280,Mapping!$H$2:$J$215,3,0)</f>
        <v>0</v>
      </c>
      <c r="L2280" s="1">
        <v>0</v>
      </c>
      <c r="M2280" s="4" t="e">
        <v>#N/A</v>
      </c>
    </row>
    <row r="2281" spans="1:13" x14ac:dyDescent="0.35">
      <c r="A2281" s="5" t="s">
        <v>659</v>
      </c>
      <c r="B2281" s="5" t="s">
        <v>35</v>
      </c>
      <c r="C2281" s="5"/>
      <c r="D2281" s="5"/>
      <c r="E2281" s="5" t="s">
        <v>185</v>
      </c>
      <c r="F2281" s="8" t="e">
        <f>VLOOKUP(E2281,Mapping!$A$1:$C$71,3,0)</f>
        <v>#N/A</v>
      </c>
      <c r="G2281" s="8" t="str">
        <f>VLOOKUP(E2281,Mapping!$A$2:$B$207,2,0)</f>
        <v>Event Int Lb Event</v>
      </c>
      <c r="H2281" s="1" t="s">
        <v>658</v>
      </c>
      <c r="I2281" s="2">
        <v>44395</v>
      </c>
      <c r="J2281" s="126" t="str">
        <f>VLOOKUP(I2281,Mapping!$H$2:$I$215,2,0)</f>
        <v>Post</v>
      </c>
      <c r="K2281" s="127">
        <f>VLOOKUP(I2281,Mapping!$H$2:$J$215,3,0)</f>
        <v>0</v>
      </c>
      <c r="L2281" s="1">
        <v>0</v>
      </c>
      <c r="M2281" s="4" t="e">
        <v>#N/A</v>
      </c>
    </row>
    <row r="2282" spans="1:13" x14ac:dyDescent="0.35">
      <c r="A2282" s="5" t="s">
        <v>659</v>
      </c>
      <c r="B2282" s="5" t="s">
        <v>35</v>
      </c>
      <c r="C2282" s="5"/>
      <c r="D2282" s="5"/>
      <c r="E2282" s="5" t="s">
        <v>185</v>
      </c>
      <c r="F2282" s="8" t="e">
        <f>VLOOKUP(E2282,Mapping!$A$1:$C$71,3,0)</f>
        <v>#N/A</v>
      </c>
      <c r="G2282" s="8" t="str">
        <f>VLOOKUP(E2282,Mapping!$A$2:$B$207,2,0)</f>
        <v>Event Int Lb Event</v>
      </c>
      <c r="H2282" s="1" t="s">
        <v>658</v>
      </c>
      <c r="I2282" s="2">
        <v>44396</v>
      </c>
      <c r="J2282" s="126" t="str">
        <f>VLOOKUP(I2282,Mapping!$H$2:$I$215,2,0)</f>
        <v>Post</v>
      </c>
      <c r="K2282" s="127">
        <f>VLOOKUP(I2282,Mapping!$H$2:$J$215,3,0)</f>
        <v>0</v>
      </c>
      <c r="L2282" s="1">
        <v>0</v>
      </c>
      <c r="M2282" s="4" t="e">
        <v>#N/A</v>
      </c>
    </row>
    <row r="2283" spans="1:13" x14ac:dyDescent="0.35">
      <c r="A2283" s="5" t="s">
        <v>659</v>
      </c>
      <c r="B2283" s="5" t="s">
        <v>35</v>
      </c>
      <c r="C2283" s="5"/>
      <c r="D2283" s="5"/>
      <c r="E2283" s="5" t="s">
        <v>185</v>
      </c>
      <c r="F2283" s="8" t="e">
        <f>VLOOKUP(E2283,Mapping!$A$1:$C$71,3,0)</f>
        <v>#N/A</v>
      </c>
      <c r="G2283" s="8" t="str">
        <f>VLOOKUP(E2283,Mapping!$A$2:$B$207,2,0)</f>
        <v>Event Int Lb Event</v>
      </c>
      <c r="H2283" s="1" t="s">
        <v>658</v>
      </c>
      <c r="I2283" s="2">
        <v>44397</v>
      </c>
      <c r="J2283" s="126" t="str">
        <f>VLOOKUP(I2283,Mapping!$H$2:$I$215,2,0)</f>
        <v>Post</v>
      </c>
      <c r="K2283" s="127">
        <f>VLOOKUP(I2283,Mapping!$H$2:$J$215,3,0)</f>
        <v>0</v>
      </c>
      <c r="L2283" s="1">
        <v>0</v>
      </c>
      <c r="M2283" s="4" t="e">
        <v>#N/A</v>
      </c>
    </row>
    <row r="2284" spans="1:13" x14ac:dyDescent="0.35">
      <c r="A2284" s="5" t="s">
        <v>659</v>
      </c>
      <c r="B2284" s="5" t="s">
        <v>35</v>
      </c>
      <c r="C2284" s="5"/>
      <c r="D2284" s="5"/>
      <c r="E2284" s="5" t="s">
        <v>185</v>
      </c>
      <c r="F2284" s="8" t="e">
        <f>VLOOKUP(E2284,Mapping!$A$1:$C$71,3,0)</f>
        <v>#N/A</v>
      </c>
      <c r="G2284" s="8" t="str">
        <f>VLOOKUP(E2284,Mapping!$A$2:$B$207,2,0)</f>
        <v>Event Int Lb Event</v>
      </c>
      <c r="H2284" s="1" t="s">
        <v>658</v>
      </c>
      <c r="I2284" s="2">
        <v>44398</v>
      </c>
      <c r="J2284" s="126" t="str">
        <f>VLOOKUP(I2284,Mapping!$H$2:$I$215,2,0)</f>
        <v>Post</v>
      </c>
      <c r="K2284" s="127">
        <f>VLOOKUP(I2284,Mapping!$H$2:$J$215,3,0)</f>
        <v>0</v>
      </c>
      <c r="L2284" s="1">
        <v>0</v>
      </c>
      <c r="M2284" s="4" t="e">
        <v>#N/A</v>
      </c>
    </row>
    <row r="2285" spans="1:13" x14ac:dyDescent="0.35">
      <c r="A2285" s="5" t="s">
        <v>659</v>
      </c>
      <c r="B2285" s="5" t="s">
        <v>35</v>
      </c>
      <c r="C2285" s="5"/>
      <c r="D2285" s="5"/>
      <c r="E2285" s="5" t="s">
        <v>185</v>
      </c>
      <c r="F2285" s="8" t="e">
        <f>VLOOKUP(E2285,Mapping!$A$1:$C$71,3,0)</f>
        <v>#N/A</v>
      </c>
      <c r="G2285" s="8" t="str">
        <f>VLOOKUP(E2285,Mapping!$A$2:$B$207,2,0)</f>
        <v>Event Int Lb Event</v>
      </c>
      <c r="H2285" s="1" t="s">
        <v>658</v>
      </c>
      <c r="I2285" s="2">
        <v>44399</v>
      </c>
      <c r="J2285" s="126" t="str">
        <f>VLOOKUP(I2285,Mapping!$H$2:$I$215,2,0)</f>
        <v>Post</v>
      </c>
      <c r="K2285" s="127">
        <f>VLOOKUP(I2285,Mapping!$H$2:$J$215,3,0)</f>
        <v>0</v>
      </c>
      <c r="L2285" s="1">
        <v>0</v>
      </c>
      <c r="M2285" s="4" t="e">
        <v>#N/A</v>
      </c>
    </row>
    <row r="2286" spans="1:13" x14ac:dyDescent="0.35">
      <c r="A2286" s="5" t="s">
        <v>659</v>
      </c>
      <c r="B2286" s="5" t="s">
        <v>35</v>
      </c>
      <c r="C2286" s="5"/>
      <c r="D2286" s="5"/>
      <c r="E2286" s="5" t="s">
        <v>185</v>
      </c>
      <c r="F2286" s="8" t="e">
        <f>VLOOKUP(E2286,Mapping!$A$1:$C$71,3,0)</f>
        <v>#N/A</v>
      </c>
      <c r="G2286" s="8" t="str">
        <f>VLOOKUP(E2286,Mapping!$A$2:$B$207,2,0)</f>
        <v>Event Int Lb Event</v>
      </c>
      <c r="H2286" s="1" t="s">
        <v>658</v>
      </c>
      <c r="I2286" s="2">
        <v>44400</v>
      </c>
      <c r="J2286" s="126" t="str">
        <f>VLOOKUP(I2286,Mapping!$H$2:$I$215,2,0)</f>
        <v>Post</v>
      </c>
      <c r="K2286" s="127">
        <f>VLOOKUP(I2286,Mapping!$H$2:$J$215,3,0)</f>
        <v>0</v>
      </c>
      <c r="L2286" s="1">
        <v>0</v>
      </c>
      <c r="M2286" s="4" t="e">
        <v>#N/A</v>
      </c>
    </row>
    <row r="2287" spans="1:13" x14ac:dyDescent="0.35">
      <c r="A2287" s="5" t="s">
        <v>659</v>
      </c>
      <c r="B2287" s="5" t="s">
        <v>35</v>
      </c>
      <c r="C2287" s="5"/>
      <c r="D2287" s="5"/>
      <c r="E2287" s="5" t="s">
        <v>185</v>
      </c>
      <c r="F2287" s="8" t="e">
        <f>VLOOKUP(E2287,Mapping!$A$1:$C$71,3,0)</f>
        <v>#N/A</v>
      </c>
      <c r="G2287" s="8" t="str">
        <f>VLOOKUP(E2287,Mapping!$A$2:$B$207,2,0)</f>
        <v>Event Int Lb Event</v>
      </c>
      <c r="H2287" s="1" t="s">
        <v>658</v>
      </c>
      <c r="I2287" s="2">
        <v>44401</v>
      </c>
      <c r="J2287" s="126" t="str">
        <f>VLOOKUP(I2287,Mapping!$H$2:$I$215,2,0)</f>
        <v>Post</v>
      </c>
      <c r="K2287" s="127">
        <f>VLOOKUP(I2287,Mapping!$H$2:$J$215,3,0)</f>
        <v>0</v>
      </c>
      <c r="L2287" s="1">
        <v>0</v>
      </c>
      <c r="M2287" s="4" t="e">
        <v>#N/A</v>
      </c>
    </row>
    <row r="2288" spans="1:13" x14ac:dyDescent="0.35">
      <c r="A2288" s="5" t="s">
        <v>659</v>
      </c>
      <c r="B2288" s="5" t="s">
        <v>35</v>
      </c>
      <c r="C2288" s="5"/>
      <c r="D2288" s="5"/>
      <c r="E2288" s="5" t="s">
        <v>185</v>
      </c>
      <c r="F2288" s="8" t="e">
        <f>VLOOKUP(E2288,Mapping!$A$1:$C$71,3,0)</f>
        <v>#N/A</v>
      </c>
      <c r="G2288" s="8" t="str">
        <f>VLOOKUP(E2288,Mapping!$A$2:$B$207,2,0)</f>
        <v>Event Int Lb Event</v>
      </c>
      <c r="H2288" s="1" t="s">
        <v>658</v>
      </c>
      <c r="I2288" s="2">
        <v>44402</v>
      </c>
      <c r="J2288" s="126" t="str">
        <f>VLOOKUP(I2288,Mapping!$H$2:$I$215,2,0)</f>
        <v>Post</v>
      </c>
      <c r="K2288" s="127">
        <f>VLOOKUP(I2288,Mapping!$H$2:$J$215,3,0)</f>
        <v>0</v>
      </c>
      <c r="L2288" s="1">
        <v>0</v>
      </c>
      <c r="M2288" s="4" t="e">
        <v>#N/A</v>
      </c>
    </row>
    <row r="2289" spans="1:13" x14ac:dyDescent="0.35">
      <c r="A2289" s="5" t="s">
        <v>659</v>
      </c>
      <c r="B2289" s="5" t="s">
        <v>35</v>
      </c>
      <c r="C2289" s="5"/>
      <c r="D2289" s="5"/>
      <c r="E2289" s="5" t="s">
        <v>185</v>
      </c>
      <c r="F2289" s="8" t="e">
        <f>VLOOKUP(E2289,Mapping!$A$1:$C$71,3,0)</f>
        <v>#N/A</v>
      </c>
      <c r="G2289" s="8" t="str">
        <f>VLOOKUP(E2289,Mapping!$A$2:$B$207,2,0)</f>
        <v>Event Int Lb Event</v>
      </c>
      <c r="H2289" s="1" t="s">
        <v>658</v>
      </c>
      <c r="I2289" s="2">
        <v>44403</v>
      </c>
      <c r="J2289" s="126" t="str">
        <f>VLOOKUP(I2289,Mapping!$H$2:$I$215,2,0)</f>
        <v>Post</v>
      </c>
      <c r="K2289" s="127">
        <f>VLOOKUP(I2289,Mapping!$H$2:$J$215,3,0)</f>
        <v>0</v>
      </c>
      <c r="L2289" s="1">
        <v>0</v>
      </c>
      <c r="M2289" s="4" t="e">
        <v>#N/A</v>
      </c>
    </row>
    <row r="2290" spans="1:13" x14ac:dyDescent="0.35">
      <c r="A2290" s="5" t="s">
        <v>659</v>
      </c>
      <c r="B2290" s="5" t="s">
        <v>35</v>
      </c>
      <c r="C2290" s="5"/>
      <c r="D2290" s="5"/>
      <c r="E2290" s="5" t="s">
        <v>185</v>
      </c>
      <c r="F2290" s="8" t="e">
        <f>VLOOKUP(E2290,Mapping!$A$1:$C$71,3,0)</f>
        <v>#N/A</v>
      </c>
      <c r="G2290" s="8" t="str">
        <f>VLOOKUP(E2290,Mapping!$A$2:$B$207,2,0)</f>
        <v>Event Int Lb Event</v>
      </c>
      <c r="H2290" s="1" t="s">
        <v>658</v>
      </c>
      <c r="I2290" s="2">
        <v>44404</v>
      </c>
      <c r="J2290" s="126" t="str">
        <f>VLOOKUP(I2290,Mapping!$H$2:$I$215,2,0)</f>
        <v>Post</v>
      </c>
      <c r="K2290" s="127">
        <f>VLOOKUP(I2290,Mapping!$H$2:$J$215,3,0)</f>
        <v>0</v>
      </c>
      <c r="L2290" s="1">
        <v>0</v>
      </c>
      <c r="M2290" s="4" t="e">
        <v>#N/A</v>
      </c>
    </row>
    <row r="2291" spans="1:13" x14ac:dyDescent="0.35">
      <c r="A2291" s="5" t="s">
        <v>659</v>
      </c>
      <c r="B2291" s="5" t="s">
        <v>35</v>
      </c>
      <c r="C2291" s="5"/>
      <c r="D2291" s="5"/>
      <c r="E2291" s="5" t="s">
        <v>185</v>
      </c>
      <c r="F2291" s="8" t="e">
        <f>VLOOKUP(E2291,Mapping!$A$1:$C$71,3,0)</f>
        <v>#N/A</v>
      </c>
      <c r="G2291" s="8" t="str">
        <f>VLOOKUP(E2291,Mapping!$A$2:$B$207,2,0)</f>
        <v>Event Int Lb Event</v>
      </c>
      <c r="H2291" s="1" t="s">
        <v>658</v>
      </c>
      <c r="I2291" s="2">
        <v>44405</v>
      </c>
      <c r="J2291" s="126" t="str">
        <f>VLOOKUP(I2291,Mapping!$H$2:$I$215,2,0)</f>
        <v>Post</v>
      </c>
      <c r="K2291" s="127">
        <f>VLOOKUP(I2291,Mapping!$H$2:$J$215,3,0)</f>
        <v>0</v>
      </c>
      <c r="L2291" s="1">
        <v>0</v>
      </c>
      <c r="M2291" s="4" t="e">
        <v>#N/A</v>
      </c>
    </row>
    <row r="2292" spans="1:13" x14ac:dyDescent="0.35">
      <c r="A2292" s="5" t="s">
        <v>659</v>
      </c>
      <c r="B2292" s="5" t="s">
        <v>35</v>
      </c>
      <c r="C2292" s="5"/>
      <c r="D2292" s="5"/>
      <c r="E2292" s="5" t="s">
        <v>185</v>
      </c>
      <c r="F2292" s="8" t="e">
        <f>VLOOKUP(E2292,Mapping!$A$1:$C$71,3,0)</f>
        <v>#N/A</v>
      </c>
      <c r="G2292" s="8" t="str">
        <f>VLOOKUP(E2292,Mapping!$A$2:$B$207,2,0)</f>
        <v>Event Int Lb Event</v>
      </c>
      <c r="H2292" s="1" t="s">
        <v>658</v>
      </c>
      <c r="I2292" s="2">
        <v>44406</v>
      </c>
      <c r="J2292" s="126" t="str">
        <f>VLOOKUP(I2292,Mapping!$H$2:$I$215,2,0)</f>
        <v>Post</v>
      </c>
      <c r="K2292" s="127">
        <f>VLOOKUP(I2292,Mapping!$H$2:$J$215,3,0)</f>
        <v>0</v>
      </c>
      <c r="L2292" s="1">
        <v>0</v>
      </c>
      <c r="M2292" s="4" t="e">
        <v>#N/A</v>
      </c>
    </row>
    <row r="2293" spans="1:13" x14ac:dyDescent="0.35">
      <c r="A2293" s="5" t="s">
        <v>659</v>
      </c>
      <c r="B2293" s="5" t="s">
        <v>35</v>
      </c>
      <c r="C2293" s="5"/>
      <c r="D2293" s="5"/>
      <c r="E2293" s="5" t="s">
        <v>185</v>
      </c>
      <c r="F2293" s="8" t="e">
        <f>VLOOKUP(E2293,Mapping!$A$1:$C$71,3,0)</f>
        <v>#N/A</v>
      </c>
      <c r="G2293" s="8" t="str">
        <f>VLOOKUP(E2293,Mapping!$A$2:$B$207,2,0)</f>
        <v>Event Int Lb Event</v>
      </c>
      <c r="H2293" s="1" t="s">
        <v>658</v>
      </c>
      <c r="I2293" s="2">
        <v>44407</v>
      </c>
      <c r="J2293" s="126" t="str">
        <f>VLOOKUP(I2293,Mapping!$H$2:$I$215,2,0)</f>
        <v>Post</v>
      </c>
      <c r="K2293" s="127">
        <f>VLOOKUP(I2293,Mapping!$H$2:$J$215,3,0)</f>
        <v>0</v>
      </c>
      <c r="L2293" s="1">
        <v>0</v>
      </c>
      <c r="M2293" s="4" t="e">
        <v>#N/A</v>
      </c>
    </row>
    <row r="2294" spans="1:13" x14ac:dyDescent="0.35">
      <c r="A2294" s="5" t="s">
        <v>659</v>
      </c>
      <c r="B2294" s="5" t="s">
        <v>35</v>
      </c>
      <c r="C2294" s="5"/>
      <c r="D2294" s="5"/>
      <c r="E2294" s="5" t="s">
        <v>185</v>
      </c>
      <c r="F2294" s="8" t="e">
        <f>VLOOKUP(E2294,Mapping!$A$1:$C$71,3,0)</f>
        <v>#N/A</v>
      </c>
      <c r="G2294" s="8" t="str">
        <f>VLOOKUP(E2294,Mapping!$A$2:$B$207,2,0)</f>
        <v>Event Int Lb Event</v>
      </c>
      <c r="H2294" s="1" t="s">
        <v>658</v>
      </c>
      <c r="I2294" s="2">
        <v>44408</v>
      </c>
      <c r="J2294" s="126" t="str">
        <f>VLOOKUP(I2294,Mapping!$H$2:$I$215,2,0)</f>
        <v>Post</v>
      </c>
      <c r="K2294" s="127">
        <f>VLOOKUP(I2294,Mapping!$H$2:$J$215,3,0)</f>
        <v>0</v>
      </c>
      <c r="L2294" s="1">
        <v>0</v>
      </c>
      <c r="M2294" s="4" t="e">
        <v>#N/A</v>
      </c>
    </row>
    <row r="2295" spans="1:13" x14ac:dyDescent="0.35">
      <c r="A2295" s="5" t="s">
        <v>659</v>
      </c>
      <c r="B2295" s="5" t="s">
        <v>35</v>
      </c>
      <c r="C2295" s="5"/>
      <c r="D2295" s="5"/>
      <c r="E2295" s="5" t="s">
        <v>185</v>
      </c>
      <c r="F2295" s="8" t="e">
        <f>VLOOKUP(E2295,Mapping!$A$1:$C$71,3,0)</f>
        <v>#N/A</v>
      </c>
      <c r="G2295" s="8" t="str">
        <f>VLOOKUP(E2295,Mapping!$A$2:$B$207,2,0)</f>
        <v>Event Int Lb Event</v>
      </c>
      <c r="H2295" s="1" t="s">
        <v>658</v>
      </c>
      <c r="I2295" s="2">
        <v>44409</v>
      </c>
      <c r="J2295" s="126" t="str">
        <f>VLOOKUP(I2295,Mapping!$H$2:$I$215,2,0)</f>
        <v>Post</v>
      </c>
      <c r="K2295" s="127">
        <f>VLOOKUP(I2295,Mapping!$H$2:$J$215,3,0)</f>
        <v>0</v>
      </c>
      <c r="L2295" s="1">
        <v>0</v>
      </c>
      <c r="M2295" s="4" t="e">
        <v>#N/A</v>
      </c>
    </row>
    <row r="2296" spans="1:13" x14ac:dyDescent="0.35">
      <c r="A2296" s="5" t="s">
        <v>659</v>
      </c>
      <c r="B2296" s="5" t="s">
        <v>35</v>
      </c>
      <c r="C2296" s="5"/>
      <c r="D2296" s="5"/>
      <c r="E2296" s="5" t="s">
        <v>185</v>
      </c>
      <c r="F2296" s="8" t="e">
        <f>VLOOKUP(E2296,Mapping!$A$1:$C$71,3,0)</f>
        <v>#N/A</v>
      </c>
      <c r="G2296" s="8" t="str">
        <f>VLOOKUP(E2296,Mapping!$A$2:$B$207,2,0)</f>
        <v>Event Int Lb Event</v>
      </c>
      <c r="H2296" s="1" t="s">
        <v>658</v>
      </c>
      <c r="I2296" s="2">
        <v>44410</v>
      </c>
      <c r="J2296" s="126" t="str">
        <f>VLOOKUP(I2296,Mapping!$H$2:$I$215,2,0)</f>
        <v>Post</v>
      </c>
      <c r="K2296" s="127">
        <f>VLOOKUP(I2296,Mapping!$H$2:$J$215,3,0)</f>
        <v>0</v>
      </c>
      <c r="L2296" s="1">
        <v>0</v>
      </c>
      <c r="M2296" s="4" t="e">
        <v>#N/A</v>
      </c>
    </row>
    <row r="2297" spans="1:13" x14ac:dyDescent="0.35">
      <c r="A2297" s="5" t="s">
        <v>659</v>
      </c>
      <c r="B2297" s="5" t="s">
        <v>35</v>
      </c>
      <c r="C2297" s="5"/>
      <c r="D2297" s="5"/>
      <c r="E2297" s="5" t="s">
        <v>185</v>
      </c>
      <c r="F2297" s="8" t="e">
        <f>VLOOKUP(E2297,Mapping!$A$1:$C$71,3,0)</f>
        <v>#N/A</v>
      </c>
      <c r="G2297" s="8" t="str">
        <f>VLOOKUP(E2297,Mapping!$A$2:$B$207,2,0)</f>
        <v>Event Int Lb Event</v>
      </c>
      <c r="H2297" s="1" t="s">
        <v>658</v>
      </c>
      <c r="I2297" s="2">
        <v>44411</v>
      </c>
      <c r="J2297" s="126" t="str">
        <f>VLOOKUP(I2297,Mapping!$H$2:$I$215,2,0)</f>
        <v>Post</v>
      </c>
      <c r="K2297" s="127">
        <f>VLOOKUP(I2297,Mapping!$H$2:$J$215,3,0)</f>
        <v>0</v>
      </c>
      <c r="L2297" s="1">
        <v>0</v>
      </c>
      <c r="M2297" s="4" t="e">
        <v>#N/A</v>
      </c>
    </row>
    <row r="2298" spans="1:13" x14ac:dyDescent="0.35">
      <c r="A2298" s="5" t="s">
        <v>659</v>
      </c>
      <c r="B2298" s="5" t="s">
        <v>35</v>
      </c>
      <c r="C2298" s="5"/>
      <c r="D2298" s="5"/>
      <c r="E2298" s="5" t="s">
        <v>185</v>
      </c>
      <c r="F2298" s="8" t="e">
        <f>VLOOKUP(E2298,Mapping!$A$1:$C$71,3,0)</f>
        <v>#N/A</v>
      </c>
      <c r="G2298" s="8" t="str">
        <f>VLOOKUP(E2298,Mapping!$A$2:$B$207,2,0)</f>
        <v>Event Int Lb Event</v>
      </c>
      <c r="H2298" s="1" t="s">
        <v>658</v>
      </c>
      <c r="I2298" s="2">
        <v>44412</v>
      </c>
      <c r="J2298" s="126" t="str">
        <f>VLOOKUP(I2298,Mapping!$H$2:$I$215,2,0)</f>
        <v>Post</v>
      </c>
      <c r="K2298" s="127">
        <f>VLOOKUP(I2298,Mapping!$H$2:$J$215,3,0)</f>
        <v>0</v>
      </c>
      <c r="L2298" s="1">
        <v>0</v>
      </c>
      <c r="M2298" s="4" t="e">
        <v>#N/A</v>
      </c>
    </row>
    <row r="2299" spans="1:13" x14ac:dyDescent="0.35">
      <c r="A2299" s="5" t="s">
        <v>659</v>
      </c>
      <c r="B2299" s="5" t="s">
        <v>35</v>
      </c>
      <c r="C2299" s="5"/>
      <c r="D2299" s="5"/>
      <c r="E2299" s="5" t="s">
        <v>185</v>
      </c>
      <c r="F2299" s="8" t="e">
        <f>VLOOKUP(E2299,Mapping!$A$1:$C$71,3,0)</f>
        <v>#N/A</v>
      </c>
      <c r="G2299" s="8" t="str">
        <f>VLOOKUP(E2299,Mapping!$A$2:$B$207,2,0)</f>
        <v>Event Int Lb Event</v>
      </c>
      <c r="H2299" s="1" t="s">
        <v>658</v>
      </c>
      <c r="I2299" s="2">
        <v>44413</v>
      </c>
      <c r="J2299" s="126" t="str">
        <f>VLOOKUP(I2299,Mapping!$H$2:$I$215,2,0)</f>
        <v>Post</v>
      </c>
      <c r="K2299" s="127">
        <f>VLOOKUP(I2299,Mapping!$H$2:$J$215,3,0)</f>
        <v>0</v>
      </c>
      <c r="L2299" s="1">
        <v>0</v>
      </c>
      <c r="M2299" s="4" t="e">
        <v>#N/A</v>
      </c>
    </row>
    <row r="2300" spans="1:13" x14ac:dyDescent="0.35">
      <c r="A2300" s="5" t="s">
        <v>659</v>
      </c>
      <c r="B2300" s="5" t="s">
        <v>35</v>
      </c>
      <c r="C2300" s="5"/>
      <c r="D2300" s="5"/>
      <c r="E2300" s="5" t="s">
        <v>185</v>
      </c>
      <c r="F2300" s="8" t="e">
        <f>VLOOKUP(E2300,Mapping!$A$1:$C$71,3,0)</f>
        <v>#N/A</v>
      </c>
      <c r="G2300" s="8" t="str">
        <f>VLOOKUP(E2300,Mapping!$A$2:$B$207,2,0)</f>
        <v>Event Int Lb Event</v>
      </c>
      <c r="H2300" s="1" t="s">
        <v>658</v>
      </c>
      <c r="I2300" s="2">
        <v>44414</v>
      </c>
      <c r="J2300" s="126" t="str">
        <f>VLOOKUP(I2300,Mapping!$H$2:$I$215,2,0)</f>
        <v>Post</v>
      </c>
      <c r="K2300" s="127">
        <f>VLOOKUP(I2300,Mapping!$H$2:$J$215,3,0)</f>
        <v>0</v>
      </c>
      <c r="L2300" s="1">
        <v>0</v>
      </c>
      <c r="M2300" s="4" t="e">
        <v>#N/A</v>
      </c>
    </row>
    <row r="2301" spans="1:13" x14ac:dyDescent="0.35">
      <c r="A2301" s="5" t="s">
        <v>659</v>
      </c>
      <c r="B2301" s="5" t="s">
        <v>35</v>
      </c>
      <c r="C2301" s="5"/>
      <c r="D2301" s="5"/>
      <c r="E2301" s="5" t="s">
        <v>185</v>
      </c>
      <c r="F2301" s="8" t="e">
        <f>VLOOKUP(E2301,Mapping!$A$1:$C$71,3,0)</f>
        <v>#N/A</v>
      </c>
      <c r="G2301" s="8" t="str">
        <f>VLOOKUP(E2301,Mapping!$A$2:$B$207,2,0)</f>
        <v>Event Int Lb Event</v>
      </c>
      <c r="H2301" s="1" t="s">
        <v>658</v>
      </c>
      <c r="I2301" s="2">
        <v>44415</v>
      </c>
      <c r="J2301" s="126" t="str">
        <f>VLOOKUP(I2301,Mapping!$H$2:$I$215,2,0)</f>
        <v>Post</v>
      </c>
      <c r="K2301" s="127">
        <f>VLOOKUP(I2301,Mapping!$H$2:$J$215,3,0)</f>
        <v>0</v>
      </c>
      <c r="L2301" s="1">
        <v>0</v>
      </c>
      <c r="M2301" s="4" t="e">
        <v>#N/A</v>
      </c>
    </row>
    <row r="2302" spans="1:13" x14ac:dyDescent="0.35">
      <c r="A2302" s="5" t="s">
        <v>659</v>
      </c>
      <c r="B2302" s="5" t="s">
        <v>35</v>
      </c>
      <c r="C2302" s="5"/>
      <c r="D2302" s="5"/>
      <c r="E2302" s="5" t="s">
        <v>185</v>
      </c>
      <c r="F2302" s="8" t="e">
        <f>VLOOKUP(E2302,Mapping!$A$1:$C$71,3,0)</f>
        <v>#N/A</v>
      </c>
      <c r="G2302" s="8" t="str">
        <f>VLOOKUP(E2302,Mapping!$A$2:$B$207,2,0)</f>
        <v>Event Int Lb Event</v>
      </c>
      <c r="H2302" s="1" t="s">
        <v>658</v>
      </c>
      <c r="I2302" s="2">
        <v>44416</v>
      </c>
      <c r="J2302" s="126" t="str">
        <f>VLOOKUP(I2302,Mapping!$H$2:$I$215,2,0)</f>
        <v>Post</v>
      </c>
      <c r="K2302" s="127">
        <f>VLOOKUP(I2302,Mapping!$H$2:$J$215,3,0)</f>
        <v>0</v>
      </c>
      <c r="L2302" s="1">
        <v>0</v>
      </c>
      <c r="M2302" s="4" t="e">
        <v>#N/A</v>
      </c>
    </row>
    <row r="2303" spans="1:13" x14ac:dyDescent="0.35">
      <c r="A2303" s="5" t="s">
        <v>659</v>
      </c>
      <c r="B2303" s="5" t="s">
        <v>35</v>
      </c>
      <c r="C2303" s="5"/>
      <c r="D2303" s="5"/>
      <c r="E2303" s="5" t="s">
        <v>185</v>
      </c>
      <c r="F2303" s="8" t="e">
        <f>VLOOKUP(E2303,Mapping!$A$1:$C$71,3,0)</f>
        <v>#N/A</v>
      </c>
      <c r="G2303" s="8" t="str">
        <f>VLOOKUP(E2303,Mapping!$A$2:$B$207,2,0)</f>
        <v>Event Int Lb Event</v>
      </c>
      <c r="H2303" s="1" t="s">
        <v>658</v>
      </c>
      <c r="I2303" s="2">
        <v>44417</v>
      </c>
      <c r="J2303" s="126" t="str">
        <f>VLOOKUP(I2303,Mapping!$H$2:$I$215,2,0)</f>
        <v>Post</v>
      </c>
      <c r="K2303" s="127">
        <f>VLOOKUP(I2303,Mapping!$H$2:$J$215,3,0)</f>
        <v>0</v>
      </c>
      <c r="L2303" s="1">
        <v>0</v>
      </c>
      <c r="M2303" s="4" t="e">
        <v>#N/A</v>
      </c>
    </row>
    <row r="2304" spans="1:13" x14ac:dyDescent="0.35">
      <c r="A2304" s="5" t="s">
        <v>659</v>
      </c>
      <c r="B2304" s="5" t="s">
        <v>35</v>
      </c>
      <c r="C2304" s="5"/>
      <c r="D2304" s="5"/>
      <c r="E2304" s="5" t="s">
        <v>185</v>
      </c>
      <c r="F2304" s="8" t="e">
        <f>VLOOKUP(E2304,Mapping!$A$1:$C$71,3,0)</f>
        <v>#N/A</v>
      </c>
      <c r="G2304" s="8" t="str">
        <f>VLOOKUP(E2304,Mapping!$A$2:$B$207,2,0)</f>
        <v>Event Int Lb Event</v>
      </c>
      <c r="H2304" s="1" t="s">
        <v>658</v>
      </c>
      <c r="I2304" s="2">
        <v>44418</v>
      </c>
      <c r="J2304" s="126" t="str">
        <f>VLOOKUP(I2304,Mapping!$H$2:$I$215,2,0)</f>
        <v>Post</v>
      </c>
      <c r="K2304" s="127">
        <f>VLOOKUP(I2304,Mapping!$H$2:$J$215,3,0)</f>
        <v>0</v>
      </c>
      <c r="L2304" s="1">
        <v>0</v>
      </c>
      <c r="M2304" s="4" t="e">
        <v>#N/A</v>
      </c>
    </row>
    <row r="2305" spans="1:13" x14ac:dyDescent="0.35">
      <c r="A2305" s="5" t="s">
        <v>659</v>
      </c>
      <c r="B2305" s="5" t="s">
        <v>35</v>
      </c>
      <c r="C2305" s="5"/>
      <c r="D2305" s="5"/>
      <c r="E2305" s="5" t="s">
        <v>185</v>
      </c>
      <c r="F2305" s="8" t="e">
        <f>VLOOKUP(E2305,Mapping!$A$1:$C$71,3,0)</f>
        <v>#N/A</v>
      </c>
      <c r="G2305" s="8" t="str">
        <f>VLOOKUP(E2305,Mapping!$A$2:$B$207,2,0)</f>
        <v>Event Int Lb Event</v>
      </c>
      <c r="H2305" s="1" t="s">
        <v>658</v>
      </c>
      <c r="I2305" s="2">
        <v>44419</v>
      </c>
      <c r="J2305" s="126" t="str">
        <f>VLOOKUP(I2305,Mapping!$H$2:$I$215,2,0)</f>
        <v>Post</v>
      </c>
      <c r="K2305" s="127">
        <f>VLOOKUP(I2305,Mapping!$H$2:$J$215,3,0)</f>
        <v>0</v>
      </c>
      <c r="L2305" s="1">
        <v>0</v>
      </c>
      <c r="M2305" s="4" t="e">
        <v>#N/A</v>
      </c>
    </row>
    <row r="2306" spans="1:13" x14ac:dyDescent="0.35">
      <c r="A2306" s="5" t="s">
        <v>659</v>
      </c>
      <c r="B2306" s="5" t="s">
        <v>35</v>
      </c>
      <c r="C2306" s="5"/>
      <c r="D2306" s="5"/>
      <c r="E2306" s="5" t="s">
        <v>185</v>
      </c>
      <c r="F2306" s="8" t="e">
        <f>VLOOKUP(E2306,Mapping!$A$1:$C$71,3,0)</f>
        <v>#N/A</v>
      </c>
      <c r="G2306" s="8" t="str">
        <f>VLOOKUP(E2306,Mapping!$A$2:$B$207,2,0)</f>
        <v>Event Int Lb Event</v>
      </c>
      <c r="H2306" s="1" t="s">
        <v>658</v>
      </c>
      <c r="I2306" s="2">
        <v>44420</v>
      </c>
      <c r="J2306" s="126" t="str">
        <f>VLOOKUP(I2306,Mapping!$H$2:$I$215,2,0)</f>
        <v>Post</v>
      </c>
      <c r="K2306" s="127">
        <f>VLOOKUP(I2306,Mapping!$H$2:$J$215,3,0)</f>
        <v>0</v>
      </c>
      <c r="L2306" s="1">
        <v>0</v>
      </c>
      <c r="M2306" s="4" t="e">
        <v>#N/A</v>
      </c>
    </row>
    <row r="2307" spans="1:13" x14ac:dyDescent="0.35">
      <c r="A2307" s="5" t="s">
        <v>659</v>
      </c>
      <c r="B2307" s="5" t="s">
        <v>35</v>
      </c>
      <c r="C2307" s="5"/>
      <c r="D2307" s="5"/>
      <c r="E2307" s="5" t="s">
        <v>185</v>
      </c>
      <c r="F2307" s="8" t="e">
        <f>VLOOKUP(E2307,Mapping!$A$1:$C$71,3,0)</f>
        <v>#N/A</v>
      </c>
      <c r="G2307" s="8" t="str">
        <f>VLOOKUP(E2307,Mapping!$A$2:$B$207,2,0)</f>
        <v>Event Int Lb Event</v>
      </c>
      <c r="H2307" s="1" t="s">
        <v>658</v>
      </c>
      <c r="I2307" s="2">
        <v>44421</v>
      </c>
      <c r="J2307" s="126" t="str">
        <f>VLOOKUP(I2307,Mapping!$H$2:$I$215,2,0)</f>
        <v>Post</v>
      </c>
      <c r="K2307" s="127">
        <f>VLOOKUP(I2307,Mapping!$H$2:$J$215,3,0)</f>
        <v>0</v>
      </c>
      <c r="L2307" s="1">
        <v>0</v>
      </c>
      <c r="M2307" s="4" t="e">
        <v>#N/A</v>
      </c>
    </row>
    <row r="2308" spans="1:13" x14ac:dyDescent="0.35">
      <c r="A2308" s="5" t="s">
        <v>659</v>
      </c>
      <c r="B2308" s="5" t="s">
        <v>35</v>
      </c>
      <c r="C2308" s="5"/>
      <c r="D2308" s="5"/>
      <c r="E2308" s="5" t="s">
        <v>185</v>
      </c>
      <c r="F2308" s="8" t="e">
        <f>VLOOKUP(E2308,Mapping!$A$1:$C$71,3,0)</f>
        <v>#N/A</v>
      </c>
      <c r="G2308" s="8" t="str">
        <f>VLOOKUP(E2308,Mapping!$A$2:$B$207,2,0)</f>
        <v>Event Int Lb Event</v>
      </c>
      <c r="H2308" s="1" t="s">
        <v>658</v>
      </c>
      <c r="I2308" s="2">
        <v>44422</v>
      </c>
      <c r="J2308" s="126" t="str">
        <f>VLOOKUP(I2308,Mapping!$H$2:$I$215,2,0)</f>
        <v>Post</v>
      </c>
      <c r="K2308" s="127">
        <f>VLOOKUP(I2308,Mapping!$H$2:$J$215,3,0)</f>
        <v>0</v>
      </c>
      <c r="L2308" s="1">
        <v>0</v>
      </c>
      <c r="M2308" s="4" t="e">
        <v>#N/A</v>
      </c>
    </row>
    <row r="2309" spans="1:13" x14ac:dyDescent="0.35">
      <c r="A2309" s="5" t="s">
        <v>659</v>
      </c>
      <c r="B2309" s="5" t="s">
        <v>35</v>
      </c>
      <c r="C2309" s="5"/>
      <c r="D2309" s="5"/>
      <c r="E2309" s="5" t="s">
        <v>185</v>
      </c>
      <c r="F2309" s="8" t="e">
        <f>VLOOKUP(E2309,Mapping!$A$1:$C$71,3,0)</f>
        <v>#N/A</v>
      </c>
      <c r="G2309" s="8" t="str">
        <f>VLOOKUP(E2309,Mapping!$A$2:$B$207,2,0)</f>
        <v>Event Int Lb Event</v>
      </c>
      <c r="H2309" s="1" t="s">
        <v>658</v>
      </c>
      <c r="I2309" s="2">
        <v>44423</v>
      </c>
      <c r="J2309" s="126" t="str">
        <f>VLOOKUP(I2309,Mapping!$H$2:$I$215,2,0)</f>
        <v>Post</v>
      </c>
      <c r="K2309" s="127">
        <f>VLOOKUP(I2309,Mapping!$H$2:$J$215,3,0)</f>
        <v>0</v>
      </c>
      <c r="L2309" s="1">
        <v>0</v>
      </c>
      <c r="M2309" s="4" t="e">
        <v>#N/A</v>
      </c>
    </row>
    <row r="2310" spans="1:13" x14ac:dyDescent="0.35">
      <c r="A2310" s="5" t="s">
        <v>659</v>
      </c>
      <c r="B2310" s="5" t="s">
        <v>35</v>
      </c>
      <c r="C2310" s="5"/>
      <c r="D2310" s="5"/>
      <c r="E2310" s="5" t="s">
        <v>185</v>
      </c>
      <c r="F2310" s="8" t="e">
        <f>VLOOKUP(E2310,Mapping!$A$1:$C$71,3,0)</f>
        <v>#N/A</v>
      </c>
      <c r="G2310" s="8" t="str">
        <f>VLOOKUP(E2310,Mapping!$A$2:$B$207,2,0)</f>
        <v>Event Int Lb Event</v>
      </c>
      <c r="H2310" s="1" t="s">
        <v>658</v>
      </c>
      <c r="I2310" s="2">
        <v>44424</v>
      </c>
      <c r="J2310" s="126" t="str">
        <f>VLOOKUP(I2310,Mapping!$H$2:$I$215,2,0)</f>
        <v>Post</v>
      </c>
      <c r="K2310" s="127">
        <f>VLOOKUP(I2310,Mapping!$H$2:$J$215,3,0)</f>
        <v>0</v>
      </c>
      <c r="L2310" s="1">
        <v>0</v>
      </c>
      <c r="M2310" s="4" t="e">
        <v>#N/A</v>
      </c>
    </row>
    <row r="2311" spans="1:13" x14ac:dyDescent="0.35">
      <c r="A2311" s="5" t="s">
        <v>659</v>
      </c>
      <c r="B2311" s="5" t="s">
        <v>35</v>
      </c>
      <c r="C2311" s="5"/>
      <c r="D2311" s="5"/>
      <c r="E2311" s="5" t="s">
        <v>185</v>
      </c>
      <c r="F2311" s="8" t="e">
        <f>VLOOKUP(E2311,Mapping!$A$1:$C$71,3,0)</f>
        <v>#N/A</v>
      </c>
      <c r="G2311" s="8" t="str">
        <f>VLOOKUP(E2311,Mapping!$A$2:$B$207,2,0)</f>
        <v>Event Int Lb Event</v>
      </c>
      <c r="H2311" s="1" t="s">
        <v>658</v>
      </c>
      <c r="I2311" s="2">
        <v>44425</v>
      </c>
      <c r="J2311" s="126" t="str">
        <f>VLOOKUP(I2311,Mapping!$H$2:$I$215,2,0)</f>
        <v>Post</v>
      </c>
      <c r="K2311" s="127">
        <f>VLOOKUP(I2311,Mapping!$H$2:$J$215,3,0)</f>
        <v>0</v>
      </c>
      <c r="L2311" s="1">
        <v>0</v>
      </c>
      <c r="M2311" s="4" t="e">
        <v>#N/A</v>
      </c>
    </row>
    <row r="2312" spans="1:13" x14ac:dyDescent="0.35">
      <c r="A2312" s="5" t="s">
        <v>659</v>
      </c>
      <c r="B2312" s="5" t="s">
        <v>35</v>
      </c>
      <c r="C2312" s="5"/>
      <c r="D2312" s="5"/>
      <c r="E2312" s="5" t="s">
        <v>185</v>
      </c>
      <c r="F2312" s="8" t="e">
        <f>VLOOKUP(E2312,Mapping!$A$1:$C$71,3,0)</f>
        <v>#N/A</v>
      </c>
      <c r="G2312" s="8" t="str">
        <f>VLOOKUP(E2312,Mapping!$A$2:$B$207,2,0)</f>
        <v>Event Int Lb Event</v>
      </c>
      <c r="H2312" s="1" t="s">
        <v>658</v>
      </c>
      <c r="I2312" s="2">
        <v>44426</v>
      </c>
      <c r="J2312" s="126" t="str">
        <f>VLOOKUP(I2312,Mapping!$H$2:$I$215,2,0)</f>
        <v>Post</v>
      </c>
      <c r="K2312" s="127">
        <f>VLOOKUP(I2312,Mapping!$H$2:$J$215,3,0)</f>
        <v>0</v>
      </c>
      <c r="L2312" s="1">
        <v>0</v>
      </c>
      <c r="M2312" s="4" t="e">
        <v>#N/A</v>
      </c>
    </row>
    <row r="2313" spans="1:13" x14ac:dyDescent="0.35">
      <c r="A2313" s="5" t="s">
        <v>659</v>
      </c>
      <c r="B2313" s="5" t="s">
        <v>35</v>
      </c>
      <c r="C2313" s="5"/>
      <c r="D2313" s="5"/>
      <c r="E2313" s="5" t="s">
        <v>185</v>
      </c>
      <c r="F2313" s="8" t="e">
        <f>VLOOKUP(E2313,Mapping!$A$1:$C$71,3,0)</f>
        <v>#N/A</v>
      </c>
      <c r="G2313" s="8" t="str">
        <f>VLOOKUP(E2313,Mapping!$A$2:$B$207,2,0)</f>
        <v>Event Int Lb Event</v>
      </c>
      <c r="H2313" s="1" t="s">
        <v>658</v>
      </c>
      <c r="I2313" s="2">
        <v>44427</v>
      </c>
      <c r="J2313" s="126" t="str">
        <f>VLOOKUP(I2313,Mapping!$H$2:$I$215,2,0)</f>
        <v>Post</v>
      </c>
      <c r="K2313" s="127">
        <f>VLOOKUP(I2313,Mapping!$H$2:$J$215,3,0)</f>
        <v>0</v>
      </c>
      <c r="L2313" s="1">
        <v>0</v>
      </c>
      <c r="M2313" s="4" t="e">
        <v>#N/A</v>
      </c>
    </row>
    <row r="2314" spans="1:13" x14ac:dyDescent="0.35">
      <c r="A2314" s="5" t="s">
        <v>659</v>
      </c>
      <c r="B2314" s="5" t="s">
        <v>35</v>
      </c>
      <c r="C2314" s="5"/>
      <c r="D2314" s="5"/>
      <c r="E2314" s="5" t="s">
        <v>185</v>
      </c>
      <c r="F2314" s="8" t="e">
        <f>VLOOKUP(E2314,Mapping!$A$1:$C$71,3,0)</f>
        <v>#N/A</v>
      </c>
      <c r="G2314" s="8" t="str">
        <f>VLOOKUP(E2314,Mapping!$A$2:$B$207,2,0)</f>
        <v>Event Int Lb Event</v>
      </c>
      <c r="H2314" s="1" t="s">
        <v>658</v>
      </c>
      <c r="I2314" s="2">
        <v>44428</v>
      </c>
      <c r="J2314" s="126" t="str">
        <f>VLOOKUP(I2314,Mapping!$H$2:$I$215,2,0)</f>
        <v>Post</v>
      </c>
      <c r="K2314" s="127">
        <f>VLOOKUP(I2314,Mapping!$H$2:$J$215,3,0)</f>
        <v>0</v>
      </c>
      <c r="L2314" s="1">
        <v>0</v>
      </c>
      <c r="M2314" s="4" t="e">
        <v>#N/A</v>
      </c>
    </row>
    <row r="2315" spans="1:13" x14ac:dyDescent="0.35">
      <c r="A2315" s="5" t="s">
        <v>659</v>
      </c>
      <c r="B2315" s="5" t="s">
        <v>35</v>
      </c>
      <c r="C2315" s="5"/>
      <c r="D2315" s="5"/>
      <c r="E2315" s="5" t="s">
        <v>185</v>
      </c>
      <c r="F2315" s="8" t="e">
        <f>VLOOKUP(E2315,Mapping!$A$1:$C$71,3,0)</f>
        <v>#N/A</v>
      </c>
      <c r="G2315" s="8" t="str">
        <f>VLOOKUP(E2315,Mapping!$A$2:$B$207,2,0)</f>
        <v>Event Int Lb Event</v>
      </c>
      <c r="H2315" s="1" t="s">
        <v>658</v>
      </c>
      <c r="I2315" s="2">
        <v>44429</v>
      </c>
      <c r="J2315" s="126" t="str">
        <f>VLOOKUP(I2315,Mapping!$H$2:$I$215,2,0)</f>
        <v>Post</v>
      </c>
      <c r="K2315" s="127">
        <f>VLOOKUP(I2315,Mapping!$H$2:$J$215,3,0)</f>
        <v>0</v>
      </c>
      <c r="L2315" s="1">
        <v>0</v>
      </c>
      <c r="M2315" s="4" t="e">
        <v>#N/A</v>
      </c>
    </row>
    <row r="2316" spans="1:13" x14ac:dyDescent="0.35">
      <c r="A2316" s="5" t="s">
        <v>659</v>
      </c>
      <c r="B2316" s="5" t="s">
        <v>35</v>
      </c>
      <c r="C2316" s="5"/>
      <c r="D2316" s="5"/>
      <c r="E2316" s="5" t="s">
        <v>185</v>
      </c>
      <c r="F2316" s="8" t="e">
        <f>VLOOKUP(E2316,Mapping!$A$1:$C$71,3,0)</f>
        <v>#N/A</v>
      </c>
      <c r="G2316" s="8" t="str">
        <f>VLOOKUP(E2316,Mapping!$A$2:$B$207,2,0)</f>
        <v>Event Int Lb Event</v>
      </c>
      <c r="H2316" s="1" t="s">
        <v>658</v>
      </c>
      <c r="I2316" s="2">
        <v>44430</v>
      </c>
      <c r="J2316" s="126" t="str">
        <f>VLOOKUP(I2316,Mapping!$H$2:$I$215,2,0)</f>
        <v>Post</v>
      </c>
      <c r="K2316" s="127">
        <f>VLOOKUP(I2316,Mapping!$H$2:$J$215,3,0)</f>
        <v>0</v>
      </c>
      <c r="L2316" s="1">
        <v>0</v>
      </c>
      <c r="M2316" s="4" t="e">
        <v>#N/A</v>
      </c>
    </row>
    <row r="2317" spans="1:13" x14ac:dyDescent="0.35">
      <c r="A2317" s="5" t="s">
        <v>659</v>
      </c>
      <c r="B2317" s="5" t="s">
        <v>35</v>
      </c>
      <c r="C2317" s="5"/>
      <c r="D2317" s="5"/>
      <c r="E2317" s="5" t="s">
        <v>185</v>
      </c>
      <c r="F2317" s="8" t="e">
        <f>VLOOKUP(E2317,Mapping!$A$1:$C$71,3,0)</f>
        <v>#N/A</v>
      </c>
      <c r="G2317" s="8" t="str">
        <f>VLOOKUP(E2317,Mapping!$A$2:$B$207,2,0)</f>
        <v>Event Int Lb Event</v>
      </c>
      <c r="H2317" s="1" t="s">
        <v>658</v>
      </c>
      <c r="I2317" s="2">
        <v>44431</v>
      </c>
      <c r="J2317" s="126" t="str">
        <f>VLOOKUP(I2317,Mapping!$H$2:$I$215,2,0)</f>
        <v>Post</v>
      </c>
      <c r="K2317" s="127">
        <f>VLOOKUP(I2317,Mapping!$H$2:$J$215,3,0)</f>
        <v>0</v>
      </c>
      <c r="L2317" s="1">
        <v>0</v>
      </c>
      <c r="M2317" s="4" t="e">
        <v>#N/A</v>
      </c>
    </row>
    <row r="2318" spans="1:13" x14ac:dyDescent="0.35">
      <c r="A2318" s="5" t="s">
        <v>659</v>
      </c>
      <c r="B2318" s="5" t="s">
        <v>35</v>
      </c>
      <c r="C2318" s="5"/>
      <c r="D2318" s="5"/>
      <c r="E2318" s="5" t="s">
        <v>185</v>
      </c>
      <c r="F2318" s="8" t="e">
        <f>VLOOKUP(E2318,Mapping!$A$1:$C$71,3,0)</f>
        <v>#N/A</v>
      </c>
      <c r="G2318" s="8" t="str">
        <f>VLOOKUP(E2318,Mapping!$A$2:$B$207,2,0)</f>
        <v>Event Int Lb Event</v>
      </c>
      <c r="H2318" s="1" t="s">
        <v>658</v>
      </c>
      <c r="I2318" s="2">
        <v>44432</v>
      </c>
      <c r="J2318" s="126" t="str">
        <f>VLOOKUP(I2318,Mapping!$H$2:$I$215,2,0)</f>
        <v>Post</v>
      </c>
      <c r="K2318" s="127">
        <f>VLOOKUP(I2318,Mapping!$H$2:$J$215,3,0)</f>
        <v>0</v>
      </c>
      <c r="L2318" s="1">
        <v>0</v>
      </c>
      <c r="M2318" s="4" t="e">
        <v>#N/A</v>
      </c>
    </row>
    <row r="2319" spans="1:13" x14ac:dyDescent="0.35">
      <c r="A2319" s="5" t="s">
        <v>659</v>
      </c>
      <c r="B2319" s="5" t="s">
        <v>35</v>
      </c>
      <c r="C2319" s="5"/>
      <c r="D2319" s="5"/>
      <c r="E2319" s="5" t="s">
        <v>185</v>
      </c>
      <c r="F2319" s="8" t="e">
        <f>VLOOKUP(E2319,Mapping!$A$1:$C$71,3,0)</f>
        <v>#N/A</v>
      </c>
      <c r="G2319" s="8" t="str">
        <f>VLOOKUP(E2319,Mapping!$A$2:$B$207,2,0)</f>
        <v>Event Int Lb Event</v>
      </c>
      <c r="H2319" s="1" t="s">
        <v>658</v>
      </c>
      <c r="I2319" s="2">
        <v>44433</v>
      </c>
      <c r="J2319" s="126" t="str">
        <f>VLOOKUP(I2319,Mapping!$H$2:$I$215,2,0)</f>
        <v>Post</v>
      </c>
      <c r="K2319" s="127">
        <f>VLOOKUP(I2319,Mapping!$H$2:$J$215,3,0)</f>
        <v>0</v>
      </c>
      <c r="L2319" s="1">
        <v>0</v>
      </c>
      <c r="M2319" s="4" t="e">
        <v>#N/A</v>
      </c>
    </row>
    <row r="2320" spans="1:13" x14ac:dyDescent="0.35">
      <c r="A2320" s="5" t="s">
        <v>659</v>
      </c>
      <c r="B2320" s="5" t="s">
        <v>35</v>
      </c>
      <c r="C2320" s="5"/>
      <c r="D2320" s="5"/>
      <c r="E2320" s="5" t="s">
        <v>185</v>
      </c>
      <c r="F2320" s="8" t="e">
        <f>VLOOKUP(E2320,Mapping!$A$1:$C$71,3,0)</f>
        <v>#N/A</v>
      </c>
      <c r="G2320" s="8" t="str">
        <f>VLOOKUP(E2320,Mapping!$A$2:$B$207,2,0)</f>
        <v>Event Int Lb Event</v>
      </c>
      <c r="H2320" s="1" t="s">
        <v>658</v>
      </c>
      <c r="I2320" s="2">
        <v>44434</v>
      </c>
      <c r="J2320" s="126" t="str">
        <f>VLOOKUP(I2320,Mapping!$H$2:$I$215,2,0)</f>
        <v>Post</v>
      </c>
      <c r="K2320" s="127">
        <f>VLOOKUP(I2320,Mapping!$H$2:$J$215,3,0)</f>
        <v>0</v>
      </c>
      <c r="L2320" s="1">
        <v>0</v>
      </c>
      <c r="M2320" s="4" t="e">
        <v>#N/A</v>
      </c>
    </row>
    <row r="2321" spans="1:13" x14ac:dyDescent="0.35">
      <c r="A2321" s="5" t="s">
        <v>659</v>
      </c>
      <c r="B2321" s="5" t="s">
        <v>35</v>
      </c>
      <c r="C2321" s="5"/>
      <c r="D2321" s="5"/>
      <c r="E2321" s="5" t="s">
        <v>185</v>
      </c>
      <c r="F2321" s="8" t="e">
        <f>VLOOKUP(E2321,Mapping!$A$1:$C$71,3,0)</f>
        <v>#N/A</v>
      </c>
      <c r="G2321" s="8" t="str">
        <f>VLOOKUP(E2321,Mapping!$A$2:$B$207,2,0)</f>
        <v>Event Int Lb Event</v>
      </c>
      <c r="H2321" s="1" t="s">
        <v>658</v>
      </c>
      <c r="I2321" s="2">
        <v>44435</v>
      </c>
      <c r="J2321" s="126" t="str">
        <f>VLOOKUP(I2321,Mapping!$H$2:$I$215,2,0)</f>
        <v>Post</v>
      </c>
      <c r="K2321" s="127">
        <f>VLOOKUP(I2321,Mapping!$H$2:$J$215,3,0)</f>
        <v>0</v>
      </c>
      <c r="L2321" s="1">
        <v>0</v>
      </c>
      <c r="M2321" s="4" t="e">
        <v>#N/A</v>
      </c>
    </row>
    <row r="2322" spans="1:13" x14ac:dyDescent="0.35">
      <c r="A2322" s="5" t="s">
        <v>659</v>
      </c>
      <c r="B2322" s="5" t="s">
        <v>35</v>
      </c>
      <c r="C2322" s="5"/>
      <c r="D2322" s="5"/>
      <c r="E2322" s="5" t="s">
        <v>185</v>
      </c>
      <c r="F2322" s="8" t="e">
        <f>VLOOKUP(E2322,Mapping!$A$1:$C$71,3,0)</f>
        <v>#N/A</v>
      </c>
      <c r="G2322" s="8" t="str">
        <f>VLOOKUP(E2322,Mapping!$A$2:$B$207,2,0)</f>
        <v>Event Int Lb Event</v>
      </c>
      <c r="H2322" s="1" t="s">
        <v>658</v>
      </c>
      <c r="I2322" s="2">
        <v>44436</v>
      </c>
      <c r="J2322" s="126" t="str">
        <f>VLOOKUP(I2322,Mapping!$H$2:$I$215,2,0)</f>
        <v>Post</v>
      </c>
      <c r="K2322" s="127">
        <f>VLOOKUP(I2322,Mapping!$H$2:$J$215,3,0)</f>
        <v>0</v>
      </c>
      <c r="L2322" s="1">
        <v>0</v>
      </c>
      <c r="M2322" s="4" t="e">
        <v>#N/A</v>
      </c>
    </row>
    <row r="2323" spans="1:13" x14ac:dyDescent="0.35">
      <c r="A2323" s="5" t="s">
        <v>659</v>
      </c>
      <c r="B2323" s="5" t="s">
        <v>35</v>
      </c>
      <c r="C2323" s="5"/>
      <c r="D2323" s="5"/>
      <c r="E2323" s="5" t="s">
        <v>185</v>
      </c>
      <c r="F2323" s="8" t="e">
        <f>VLOOKUP(E2323,Mapping!$A$1:$C$71,3,0)</f>
        <v>#N/A</v>
      </c>
      <c r="G2323" s="8" t="str">
        <f>VLOOKUP(E2323,Mapping!$A$2:$B$207,2,0)</f>
        <v>Event Int Lb Event</v>
      </c>
      <c r="H2323" s="1" t="s">
        <v>658</v>
      </c>
      <c r="I2323" s="2">
        <v>44437</v>
      </c>
      <c r="J2323" s="126" t="str">
        <f>VLOOKUP(I2323,Mapping!$H$2:$I$215,2,0)</f>
        <v>Post</v>
      </c>
      <c r="K2323" s="127">
        <f>VLOOKUP(I2323,Mapping!$H$2:$J$215,3,0)</f>
        <v>0</v>
      </c>
      <c r="L2323" s="1">
        <v>0</v>
      </c>
      <c r="M2323" s="4" t="e">
        <v>#N/A</v>
      </c>
    </row>
    <row r="2324" spans="1:13" x14ac:dyDescent="0.35">
      <c r="A2324" s="5" t="s">
        <v>659</v>
      </c>
      <c r="B2324" s="5" t="s">
        <v>35</v>
      </c>
      <c r="C2324" s="5"/>
      <c r="D2324" s="5"/>
      <c r="E2324" s="5" t="s">
        <v>185</v>
      </c>
      <c r="F2324" s="8" t="e">
        <f>VLOOKUP(E2324,Mapping!$A$1:$C$71,3,0)</f>
        <v>#N/A</v>
      </c>
      <c r="G2324" s="8" t="str">
        <f>VLOOKUP(E2324,Mapping!$A$2:$B$207,2,0)</f>
        <v>Event Int Lb Event</v>
      </c>
      <c r="H2324" s="1" t="s">
        <v>658</v>
      </c>
      <c r="I2324" s="2">
        <v>44438</v>
      </c>
      <c r="J2324" s="126" t="str">
        <f>VLOOKUP(I2324,Mapping!$H$2:$I$215,2,0)</f>
        <v>Post</v>
      </c>
      <c r="K2324" s="127">
        <f>VLOOKUP(I2324,Mapping!$H$2:$J$215,3,0)</f>
        <v>0</v>
      </c>
      <c r="L2324" s="1">
        <v>0</v>
      </c>
      <c r="M2324" s="4" t="e">
        <v>#N/A</v>
      </c>
    </row>
    <row r="2325" spans="1:13" x14ac:dyDescent="0.35">
      <c r="A2325" s="5" t="s">
        <v>659</v>
      </c>
      <c r="B2325" s="5" t="s">
        <v>35</v>
      </c>
      <c r="C2325" s="5"/>
      <c r="D2325" s="5"/>
      <c r="E2325" s="5" t="s">
        <v>185</v>
      </c>
      <c r="F2325" s="8" t="e">
        <f>VLOOKUP(E2325,Mapping!$A$1:$C$71,3,0)</f>
        <v>#N/A</v>
      </c>
      <c r="G2325" s="8" t="str">
        <f>VLOOKUP(E2325,Mapping!$A$2:$B$207,2,0)</f>
        <v>Event Int Lb Event</v>
      </c>
      <c r="H2325" s="1" t="s">
        <v>658</v>
      </c>
      <c r="I2325" s="2">
        <v>44439</v>
      </c>
      <c r="J2325" s="126" t="str">
        <f>VLOOKUP(I2325,Mapping!$H$2:$I$215,2,0)</f>
        <v>Post</v>
      </c>
      <c r="K2325" s="127">
        <f>VLOOKUP(I2325,Mapping!$H$2:$J$215,3,0)</f>
        <v>0</v>
      </c>
      <c r="L2325" s="1">
        <v>0</v>
      </c>
      <c r="M2325" s="4" t="e">
        <v>#N/A</v>
      </c>
    </row>
    <row r="2326" spans="1:13" x14ac:dyDescent="0.35">
      <c r="A2326" s="5" t="s">
        <v>659</v>
      </c>
      <c r="B2326" s="5" t="s">
        <v>35</v>
      </c>
      <c r="C2326" s="5"/>
      <c r="D2326" s="5"/>
      <c r="E2326" s="5" t="s">
        <v>185</v>
      </c>
      <c r="F2326" s="8" t="e">
        <f>VLOOKUP(E2326,Mapping!$A$1:$C$71,3,0)</f>
        <v>#N/A</v>
      </c>
      <c r="G2326" s="8" t="str">
        <f>VLOOKUP(E2326,Mapping!$A$2:$B$207,2,0)</f>
        <v>Event Int Lb Event</v>
      </c>
      <c r="H2326" s="1" t="s">
        <v>658</v>
      </c>
      <c r="I2326" s="2">
        <v>44440</v>
      </c>
      <c r="J2326" s="126" t="str">
        <f>VLOOKUP(I2326,Mapping!$H$2:$I$215,2,0)</f>
        <v>Post</v>
      </c>
      <c r="K2326" s="127">
        <f>VLOOKUP(I2326,Mapping!$H$2:$J$215,3,0)</f>
        <v>0</v>
      </c>
      <c r="L2326" s="1">
        <v>0</v>
      </c>
      <c r="M2326" s="4" t="e">
        <v>#N/A</v>
      </c>
    </row>
    <row r="2327" spans="1:13" x14ac:dyDescent="0.35">
      <c r="A2327" s="5" t="s">
        <v>659</v>
      </c>
      <c r="B2327" s="5" t="s">
        <v>35</v>
      </c>
      <c r="C2327" s="5"/>
      <c r="D2327" s="5"/>
      <c r="E2327" s="5" t="s">
        <v>185</v>
      </c>
      <c r="F2327" s="8" t="e">
        <f>VLOOKUP(E2327,Mapping!$A$1:$C$71,3,0)</f>
        <v>#N/A</v>
      </c>
      <c r="G2327" s="8" t="str">
        <f>VLOOKUP(E2327,Mapping!$A$2:$B$207,2,0)</f>
        <v>Event Int Lb Event</v>
      </c>
      <c r="H2327" s="1" t="s">
        <v>658</v>
      </c>
      <c r="I2327" s="2">
        <v>44441</v>
      </c>
      <c r="J2327" s="126" t="str">
        <f>VLOOKUP(I2327,Mapping!$H$2:$I$215,2,0)</f>
        <v>Post</v>
      </c>
      <c r="K2327" s="127">
        <f>VLOOKUP(I2327,Mapping!$H$2:$J$215,3,0)</f>
        <v>0</v>
      </c>
      <c r="L2327" s="1">
        <v>0</v>
      </c>
      <c r="M2327" s="4" t="e">
        <v>#N/A</v>
      </c>
    </row>
    <row r="2328" spans="1:13" x14ac:dyDescent="0.35">
      <c r="A2328" s="5" t="s">
        <v>659</v>
      </c>
      <c r="B2328" s="5" t="s">
        <v>35</v>
      </c>
      <c r="C2328" s="5"/>
      <c r="D2328" s="5"/>
      <c r="E2328" s="5" t="s">
        <v>185</v>
      </c>
      <c r="F2328" s="8" t="e">
        <f>VLOOKUP(E2328,Mapping!$A$1:$C$71,3,0)</f>
        <v>#N/A</v>
      </c>
      <c r="G2328" s="8" t="str">
        <f>VLOOKUP(E2328,Mapping!$A$2:$B$207,2,0)</f>
        <v>Event Int Lb Event</v>
      </c>
      <c r="H2328" s="1" t="s">
        <v>658</v>
      </c>
      <c r="I2328" s="2">
        <v>44442</v>
      </c>
      <c r="J2328" s="126" t="str">
        <f>VLOOKUP(I2328,Mapping!$H$2:$I$215,2,0)</f>
        <v>Post</v>
      </c>
      <c r="K2328" s="127">
        <f>VLOOKUP(I2328,Mapping!$H$2:$J$215,3,0)</f>
        <v>0</v>
      </c>
      <c r="L2328" s="1">
        <v>0</v>
      </c>
      <c r="M2328" s="4" t="e">
        <v>#N/A</v>
      </c>
    </row>
    <row r="2329" spans="1:13" x14ac:dyDescent="0.35">
      <c r="A2329" s="5" t="s">
        <v>659</v>
      </c>
      <c r="B2329" s="5" t="s">
        <v>35</v>
      </c>
      <c r="C2329" s="5"/>
      <c r="D2329" s="5"/>
      <c r="E2329" s="5" t="s">
        <v>185</v>
      </c>
      <c r="F2329" s="8" t="e">
        <f>VLOOKUP(E2329,Mapping!$A$1:$C$71,3,0)</f>
        <v>#N/A</v>
      </c>
      <c r="G2329" s="8" t="str">
        <f>VLOOKUP(E2329,Mapping!$A$2:$B$207,2,0)</f>
        <v>Event Int Lb Event</v>
      </c>
      <c r="H2329" s="1" t="s">
        <v>658</v>
      </c>
      <c r="I2329" s="2">
        <v>44443</v>
      </c>
      <c r="J2329" s="126" t="str">
        <f>VLOOKUP(I2329,Mapping!$H$2:$I$215,2,0)</f>
        <v>Post</v>
      </c>
      <c r="K2329" s="127">
        <f>VLOOKUP(I2329,Mapping!$H$2:$J$215,3,0)</f>
        <v>0</v>
      </c>
      <c r="L2329" s="1">
        <v>0</v>
      </c>
      <c r="M2329" s="4" t="e">
        <v>#N/A</v>
      </c>
    </row>
    <row r="2330" spans="1:13" x14ac:dyDescent="0.35">
      <c r="A2330" s="5" t="s">
        <v>659</v>
      </c>
      <c r="B2330" s="5" t="s">
        <v>35</v>
      </c>
      <c r="C2330" s="5"/>
      <c r="D2330" s="5"/>
      <c r="E2330" s="5" t="s">
        <v>185</v>
      </c>
      <c r="F2330" s="8" t="e">
        <f>VLOOKUP(E2330,Mapping!$A$1:$C$71,3,0)</f>
        <v>#N/A</v>
      </c>
      <c r="G2330" s="8" t="str">
        <f>VLOOKUP(E2330,Mapping!$A$2:$B$207,2,0)</f>
        <v>Event Int Lb Event</v>
      </c>
      <c r="H2330" s="1" t="s">
        <v>658</v>
      </c>
      <c r="I2330" s="2">
        <v>44444</v>
      </c>
      <c r="J2330" s="126" t="str">
        <f>VLOOKUP(I2330,Mapping!$H$2:$I$215,2,0)</f>
        <v>Post</v>
      </c>
      <c r="K2330" s="127">
        <f>VLOOKUP(I2330,Mapping!$H$2:$J$215,3,0)</f>
        <v>0</v>
      </c>
      <c r="L2330" s="1">
        <v>11474.015391299999</v>
      </c>
      <c r="M2330" s="4" t="e">
        <v>#N/A</v>
      </c>
    </row>
    <row r="2331" spans="1:13" x14ac:dyDescent="0.35">
      <c r="A2331" s="5" t="s">
        <v>659</v>
      </c>
      <c r="B2331" s="5" t="s">
        <v>35</v>
      </c>
      <c r="C2331" s="5"/>
      <c r="D2331" s="5"/>
      <c r="E2331" s="5" t="s">
        <v>185</v>
      </c>
      <c r="F2331" s="8" t="e">
        <f>VLOOKUP(E2331,Mapping!$A$1:$C$71,3,0)</f>
        <v>#N/A</v>
      </c>
      <c r="G2331" s="8" t="str">
        <f>VLOOKUP(E2331,Mapping!$A$2:$B$207,2,0)</f>
        <v>Event Int Lb Event</v>
      </c>
      <c r="H2331" s="1" t="s">
        <v>658</v>
      </c>
      <c r="I2331" s="2">
        <v>44445</v>
      </c>
      <c r="J2331" s="126" t="str">
        <f>VLOOKUP(I2331,Mapping!$H$2:$I$215,2,0)</f>
        <v>Post</v>
      </c>
      <c r="K2331" s="127">
        <f>VLOOKUP(I2331,Mapping!$H$2:$J$215,3,0)</f>
        <v>0</v>
      </c>
      <c r="L2331" s="1">
        <v>0</v>
      </c>
      <c r="M2331" s="4" t="e">
        <v>#N/A</v>
      </c>
    </row>
    <row r="2332" spans="1:13" x14ac:dyDescent="0.35">
      <c r="A2332" s="5" t="s">
        <v>659</v>
      </c>
      <c r="B2332" s="5" t="s">
        <v>35</v>
      </c>
      <c r="C2332" s="5"/>
      <c r="D2332" s="5"/>
      <c r="E2332" s="5" t="s">
        <v>185</v>
      </c>
      <c r="F2332" s="8" t="e">
        <f>VLOOKUP(E2332,Mapping!$A$1:$C$71,3,0)</f>
        <v>#N/A</v>
      </c>
      <c r="G2332" s="8" t="str">
        <f>VLOOKUP(E2332,Mapping!$A$2:$B$207,2,0)</f>
        <v>Event Int Lb Event</v>
      </c>
      <c r="H2332" s="1" t="s">
        <v>658</v>
      </c>
      <c r="I2332" s="2">
        <v>44446</v>
      </c>
      <c r="J2332" s="126" t="str">
        <f>VLOOKUP(I2332,Mapping!$H$2:$I$215,2,0)</f>
        <v>Post</v>
      </c>
      <c r="K2332" s="127">
        <f>VLOOKUP(I2332,Mapping!$H$2:$J$215,3,0)</f>
        <v>0</v>
      </c>
      <c r="L2332" s="1">
        <v>0</v>
      </c>
      <c r="M2332" s="4" t="e">
        <v>#N/A</v>
      </c>
    </row>
    <row r="2333" spans="1:13" x14ac:dyDescent="0.35">
      <c r="A2333" s="5" t="s">
        <v>659</v>
      </c>
      <c r="B2333" s="5" t="s">
        <v>35</v>
      </c>
      <c r="C2333" s="5"/>
      <c r="D2333" s="5"/>
      <c r="E2333" s="5" t="s">
        <v>185</v>
      </c>
      <c r="F2333" s="8" t="e">
        <f>VLOOKUP(E2333,Mapping!$A$1:$C$71,3,0)</f>
        <v>#N/A</v>
      </c>
      <c r="G2333" s="8" t="str">
        <f>VLOOKUP(E2333,Mapping!$A$2:$B$207,2,0)</f>
        <v>Event Int Lb Event</v>
      </c>
      <c r="H2333" s="1" t="s">
        <v>658</v>
      </c>
      <c r="I2333" s="2">
        <v>44447</v>
      </c>
      <c r="J2333" s="126" t="str">
        <f>VLOOKUP(I2333,Mapping!$H$2:$I$215,2,0)</f>
        <v>Post</v>
      </c>
      <c r="K2333" s="127">
        <f>VLOOKUP(I2333,Mapping!$H$2:$J$215,3,0)</f>
        <v>0</v>
      </c>
      <c r="L2333" s="1">
        <v>0</v>
      </c>
      <c r="M2333" s="4" t="e">
        <v>#N/A</v>
      </c>
    </row>
    <row r="2334" spans="1:13" x14ac:dyDescent="0.35">
      <c r="A2334" s="5" t="s">
        <v>659</v>
      </c>
      <c r="B2334" s="5" t="s">
        <v>35</v>
      </c>
      <c r="C2334" s="5"/>
      <c r="D2334" s="5"/>
      <c r="E2334" s="5" t="s">
        <v>185</v>
      </c>
      <c r="F2334" s="8" t="e">
        <f>VLOOKUP(E2334,Mapping!$A$1:$C$71,3,0)</f>
        <v>#N/A</v>
      </c>
      <c r="G2334" s="8" t="str">
        <f>VLOOKUP(E2334,Mapping!$A$2:$B$207,2,0)</f>
        <v>Event Int Lb Event</v>
      </c>
      <c r="H2334" s="1" t="s">
        <v>658</v>
      </c>
      <c r="I2334" s="2">
        <v>44448</v>
      </c>
      <c r="J2334" s="126" t="str">
        <f>VLOOKUP(I2334,Mapping!$H$2:$I$215,2,0)</f>
        <v>Post</v>
      </c>
      <c r="K2334" s="127">
        <f>VLOOKUP(I2334,Mapping!$H$2:$J$215,3,0)</f>
        <v>0</v>
      </c>
      <c r="L2334" s="1">
        <v>0</v>
      </c>
      <c r="M2334" s="4" t="e">
        <v>#N/A</v>
      </c>
    </row>
    <row r="2335" spans="1:13" x14ac:dyDescent="0.35">
      <c r="A2335" s="5" t="s">
        <v>659</v>
      </c>
      <c r="B2335" s="5" t="s">
        <v>35</v>
      </c>
      <c r="C2335" s="5"/>
      <c r="D2335" s="5"/>
      <c r="E2335" s="5" t="s">
        <v>185</v>
      </c>
      <c r="F2335" s="8" t="e">
        <f>VLOOKUP(E2335,Mapping!$A$1:$C$71,3,0)</f>
        <v>#N/A</v>
      </c>
      <c r="G2335" s="8" t="str">
        <f>VLOOKUP(E2335,Mapping!$A$2:$B$207,2,0)</f>
        <v>Event Int Lb Event</v>
      </c>
      <c r="H2335" s="1" t="s">
        <v>658</v>
      </c>
      <c r="I2335" s="2">
        <v>44449</v>
      </c>
      <c r="J2335" s="126" t="str">
        <f>VLOOKUP(I2335,Mapping!$H$2:$I$215,2,0)</f>
        <v>Post</v>
      </c>
      <c r="K2335" s="127">
        <f>VLOOKUP(I2335,Mapping!$H$2:$J$215,3,0)</f>
        <v>0</v>
      </c>
      <c r="L2335" s="1">
        <v>0</v>
      </c>
      <c r="M2335" s="4" t="e">
        <v>#N/A</v>
      </c>
    </row>
    <row r="2336" spans="1:13" x14ac:dyDescent="0.35">
      <c r="A2336" s="5" t="s">
        <v>659</v>
      </c>
      <c r="B2336" s="5" t="s">
        <v>35</v>
      </c>
      <c r="C2336" s="5"/>
      <c r="D2336" s="5"/>
      <c r="E2336" s="5" t="s">
        <v>185</v>
      </c>
      <c r="F2336" s="8" t="e">
        <f>VLOOKUP(E2336,Mapping!$A$1:$C$71,3,0)</f>
        <v>#N/A</v>
      </c>
      <c r="G2336" s="8" t="str">
        <f>VLOOKUP(E2336,Mapping!$A$2:$B$207,2,0)</f>
        <v>Event Int Lb Event</v>
      </c>
      <c r="H2336" s="1" t="s">
        <v>658</v>
      </c>
      <c r="I2336" s="2">
        <v>44450</v>
      </c>
      <c r="J2336" s="126" t="str">
        <f>VLOOKUP(I2336,Mapping!$H$2:$I$215,2,0)</f>
        <v>Post</v>
      </c>
      <c r="K2336" s="127">
        <f>VLOOKUP(I2336,Mapping!$H$2:$J$215,3,0)</f>
        <v>0</v>
      </c>
      <c r="L2336" s="1">
        <v>0</v>
      </c>
      <c r="M2336" s="4" t="e">
        <v>#N/A</v>
      </c>
    </row>
    <row r="2337" spans="1:13" x14ac:dyDescent="0.35">
      <c r="A2337" s="5" t="s">
        <v>659</v>
      </c>
      <c r="B2337" s="5" t="s">
        <v>35</v>
      </c>
      <c r="C2337" s="5"/>
      <c r="D2337" s="5"/>
      <c r="E2337" s="5" t="s">
        <v>185</v>
      </c>
      <c r="F2337" s="8" t="e">
        <f>VLOOKUP(E2337,Mapping!$A$1:$C$71,3,0)</f>
        <v>#N/A</v>
      </c>
      <c r="G2337" s="8" t="str">
        <f>VLOOKUP(E2337,Mapping!$A$2:$B$207,2,0)</f>
        <v>Event Int Lb Event</v>
      </c>
      <c r="H2337" s="1" t="s">
        <v>658</v>
      </c>
      <c r="I2337" s="2">
        <v>44451</v>
      </c>
      <c r="J2337" s="126" t="str">
        <f>VLOOKUP(I2337,Mapping!$H$2:$I$215,2,0)</f>
        <v>Post</v>
      </c>
      <c r="K2337" s="127">
        <f>VLOOKUP(I2337,Mapping!$H$2:$J$215,3,0)</f>
        <v>0</v>
      </c>
      <c r="L2337" s="1">
        <v>0</v>
      </c>
      <c r="M2337" s="4" t="e">
        <v>#N/A</v>
      </c>
    </row>
    <row r="2338" spans="1:13" x14ac:dyDescent="0.35">
      <c r="A2338" s="5" t="s">
        <v>659</v>
      </c>
      <c r="B2338" s="5" t="s">
        <v>35</v>
      </c>
      <c r="C2338" s="5"/>
      <c r="D2338" s="5"/>
      <c r="E2338" s="5" t="s">
        <v>185</v>
      </c>
      <c r="F2338" s="8" t="e">
        <f>VLOOKUP(E2338,Mapping!$A$1:$C$71,3,0)</f>
        <v>#N/A</v>
      </c>
      <c r="G2338" s="8" t="str">
        <f>VLOOKUP(E2338,Mapping!$A$2:$B$207,2,0)</f>
        <v>Event Int Lb Event</v>
      </c>
      <c r="H2338" s="1" t="s">
        <v>658</v>
      </c>
      <c r="I2338" s="2">
        <v>44452</v>
      </c>
      <c r="J2338" s="126" t="str">
        <f>VLOOKUP(I2338,Mapping!$H$2:$I$215,2,0)</f>
        <v>Post</v>
      </c>
      <c r="K2338" s="127">
        <f>VLOOKUP(I2338,Mapping!$H$2:$J$215,3,0)</f>
        <v>0</v>
      </c>
      <c r="L2338" s="1">
        <v>0</v>
      </c>
      <c r="M2338" s="4" t="e">
        <v>#N/A</v>
      </c>
    </row>
    <row r="2339" spans="1:13" x14ac:dyDescent="0.35">
      <c r="A2339" s="5" t="s">
        <v>659</v>
      </c>
      <c r="B2339" s="5" t="s">
        <v>35</v>
      </c>
      <c r="C2339" s="5"/>
      <c r="D2339" s="5"/>
      <c r="E2339" s="5" t="s">
        <v>185</v>
      </c>
      <c r="F2339" s="8" t="e">
        <f>VLOOKUP(E2339,Mapping!$A$1:$C$71,3,0)</f>
        <v>#N/A</v>
      </c>
      <c r="G2339" s="8" t="str">
        <f>VLOOKUP(E2339,Mapping!$A$2:$B$207,2,0)</f>
        <v>Event Int Lb Event</v>
      </c>
      <c r="H2339" s="1" t="s">
        <v>658</v>
      </c>
      <c r="I2339" s="2">
        <v>44453</v>
      </c>
      <c r="J2339" s="126" t="str">
        <f>VLOOKUP(I2339,Mapping!$H$2:$I$215,2,0)</f>
        <v>Post</v>
      </c>
      <c r="K2339" s="127">
        <f>VLOOKUP(I2339,Mapping!$H$2:$J$215,3,0)</f>
        <v>0</v>
      </c>
      <c r="L2339" s="1">
        <v>0</v>
      </c>
      <c r="M2339" s="4" t="e">
        <v>#N/A</v>
      </c>
    </row>
    <row r="2340" spans="1:13" x14ac:dyDescent="0.35">
      <c r="A2340" s="5" t="s">
        <v>659</v>
      </c>
      <c r="B2340" s="5" t="s">
        <v>35</v>
      </c>
      <c r="C2340" s="5"/>
      <c r="D2340" s="5"/>
      <c r="E2340" s="5" t="s">
        <v>185</v>
      </c>
      <c r="F2340" s="8" t="e">
        <f>VLOOKUP(E2340,Mapping!$A$1:$C$71,3,0)</f>
        <v>#N/A</v>
      </c>
      <c r="G2340" s="8" t="str">
        <f>VLOOKUP(E2340,Mapping!$A$2:$B$207,2,0)</f>
        <v>Event Int Lb Event</v>
      </c>
      <c r="H2340" s="1" t="s">
        <v>658</v>
      </c>
      <c r="I2340" s="2">
        <v>44454</v>
      </c>
      <c r="J2340" s="126" t="str">
        <f>VLOOKUP(I2340,Mapping!$H$2:$I$215,2,0)</f>
        <v>Post</v>
      </c>
      <c r="K2340" s="127">
        <f>VLOOKUP(I2340,Mapping!$H$2:$J$215,3,0)</f>
        <v>0</v>
      </c>
      <c r="L2340" s="1">
        <v>0</v>
      </c>
      <c r="M2340" s="4" t="e">
        <v>#N/A</v>
      </c>
    </row>
    <row r="2341" spans="1:13" x14ac:dyDescent="0.35">
      <c r="A2341" s="5" t="s">
        <v>659</v>
      </c>
      <c r="B2341" s="5" t="s">
        <v>35</v>
      </c>
      <c r="C2341" s="5"/>
      <c r="D2341" s="5"/>
      <c r="E2341" s="5" t="s">
        <v>185</v>
      </c>
      <c r="F2341" s="8" t="e">
        <f>VLOOKUP(E2341,Mapping!$A$1:$C$71,3,0)</f>
        <v>#N/A</v>
      </c>
      <c r="G2341" s="8" t="str">
        <f>VLOOKUP(E2341,Mapping!$A$2:$B$207,2,0)</f>
        <v>Event Int Lb Event</v>
      </c>
      <c r="H2341" s="1" t="s">
        <v>658</v>
      </c>
      <c r="I2341" s="2">
        <v>44455</v>
      </c>
      <c r="J2341" s="126" t="str">
        <f>VLOOKUP(I2341,Mapping!$H$2:$I$215,2,0)</f>
        <v>Post</v>
      </c>
      <c r="K2341" s="127">
        <f>VLOOKUP(I2341,Mapping!$H$2:$J$215,3,0)</f>
        <v>0</v>
      </c>
      <c r="L2341" s="1">
        <v>0</v>
      </c>
      <c r="M2341" s="4" t="e">
        <v>#N/A</v>
      </c>
    </row>
    <row r="2342" spans="1:13" x14ac:dyDescent="0.35">
      <c r="A2342" s="5" t="s">
        <v>659</v>
      </c>
      <c r="B2342" s="5" t="s">
        <v>35</v>
      </c>
      <c r="C2342" s="5"/>
      <c r="D2342" s="5"/>
      <c r="E2342" s="5" t="s">
        <v>185</v>
      </c>
      <c r="F2342" s="8" t="e">
        <f>VLOOKUP(E2342,Mapping!$A$1:$C$71,3,0)</f>
        <v>#N/A</v>
      </c>
      <c r="G2342" s="8" t="str">
        <f>VLOOKUP(E2342,Mapping!$A$2:$B$207,2,0)</f>
        <v>Event Int Lb Event</v>
      </c>
      <c r="H2342" s="1" t="s">
        <v>658</v>
      </c>
      <c r="I2342" s="2">
        <v>44456</v>
      </c>
      <c r="J2342" s="126" t="str">
        <f>VLOOKUP(I2342,Mapping!$H$2:$I$215,2,0)</f>
        <v>Post</v>
      </c>
      <c r="K2342" s="127">
        <f>VLOOKUP(I2342,Mapping!$H$2:$J$215,3,0)</f>
        <v>0</v>
      </c>
      <c r="L2342" s="1">
        <v>0</v>
      </c>
      <c r="M2342" s="4" t="e">
        <v>#N/A</v>
      </c>
    </row>
    <row r="2343" spans="1:13" x14ac:dyDescent="0.35">
      <c r="A2343" s="5" t="s">
        <v>659</v>
      </c>
      <c r="B2343" s="5" t="s">
        <v>35</v>
      </c>
      <c r="C2343" s="5"/>
      <c r="D2343" s="5"/>
      <c r="E2343" s="5" t="s">
        <v>185</v>
      </c>
      <c r="F2343" s="8" t="e">
        <f>VLOOKUP(E2343,Mapping!$A$1:$C$71,3,0)</f>
        <v>#N/A</v>
      </c>
      <c r="G2343" s="8" t="str">
        <f>VLOOKUP(E2343,Mapping!$A$2:$B$207,2,0)</f>
        <v>Event Int Lb Event</v>
      </c>
      <c r="H2343" s="1" t="s">
        <v>658</v>
      </c>
      <c r="I2343" s="2">
        <v>44457</v>
      </c>
      <c r="J2343" s="126" t="str">
        <f>VLOOKUP(I2343,Mapping!$H$2:$I$215,2,0)</f>
        <v>Post</v>
      </c>
      <c r="K2343" s="127">
        <f>VLOOKUP(I2343,Mapping!$H$2:$J$215,3,0)</f>
        <v>0</v>
      </c>
      <c r="L2343" s="1">
        <v>0</v>
      </c>
      <c r="M2343" s="4" t="e">
        <v>#N/A</v>
      </c>
    </row>
    <row r="2344" spans="1:13" x14ac:dyDescent="0.35">
      <c r="A2344" s="5" t="s">
        <v>659</v>
      </c>
      <c r="B2344" s="5" t="s">
        <v>35</v>
      </c>
      <c r="C2344" s="5"/>
      <c r="D2344" s="5"/>
      <c r="E2344" s="5" t="s">
        <v>185</v>
      </c>
      <c r="F2344" s="8" t="e">
        <f>VLOOKUP(E2344,Mapping!$A$1:$C$71,3,0)</f>
        <v>#N/A</v>
      </c>
      <c r="G2344" s="8" t="str">
        <f>VLOOKUP(E2344,Mapping!$A$2:$B$207,2,0)</f>
        <v>Event Int Lb Event</v>
      </c>
      <c r="H2344" s="1" t="s">
        <v>658</v>
      </c>
      <c r="I2344" s="2">
        <v>44458</v>
      </c>
      <c r="J2344" s="126" t="str">
        <f>VLOOKUP(I2344,Mapping!$H$2:$I$215,2,0)</f>
        <v>Post</v>
      </c>
      <c r="K2344" s="127">
        <f>VLOOKUP(I2344,Mapping!$H$2:$J$215,3,0)</f>
        <v>0</v>
      </c>
      <c r="L2344" s="1">
        <v>0</v>
      </c>
      <c r="M2344" s="4" t="e">
        <v>#N/A</v>
      </c>
    </row>
    <row r="2345" spans="1:13" x14ac:dyDescent="0.35">
      <c r="A2345" s="5" t="s">
        <v>659</v>
      </c>
      <c r="B2345" s="5" t="s">
        <v>35</v>
      </c>
      <c r="C2345" s="5"/>
      <c r="D2345" s="5"/>
      <c r="E2345" s="5" t="s">
        <v>185</v>
      </c>
      <c r="F2345" s="8" t="e">
        <f>VLOOKUP(E2345,Mapping!$A$1:$C$71,3,0)</f>
        <v>#N/A</v>
      </c>
      <c r="G2345" s="8" t="str">
        <f>VLOOKUP(E2345,Mapping!$A$2:$B$207,2,0)</f>
        <v>Event Int Lb Event</v>
      </c>
      <c r="H2345" s="1" t="s">
        <v>658</v>
      </c>
      <c r="I2345" s="2">
        <v>44459</v>
      </c>
      <c r="J2345" s="126" t="str">
        <f>VLOOKUP(I2345,Mapping!$H$2:$I$215,2,0)</f>
        <v>Post</v>
      </c>
      <c r="K2345" s="127">
        <f>VLOOKUP(I2345,Mapping!$H$2:$J$215,3,0)</f>
        <v>0</v>
      </c>
      <c r="L2345" s="1">
        <v>0</v>
      </c>
      <c r="M2345" s="4" t="e">
        <v>#N/A</v>
      </c>
    </row>
    <row r="2346" spans="1:13" x14ac:dyDescent="0.35">
      <c r="A2346" s="5" t="s">
        <v>659</v>
      </c>
      <c r="B2346" s="5" t="s">
        <v>35</v>
      </c>
      <c r="C2346" s="5"/>
      <c r="D2346" s="5"/>
      <c r="E2346" s="5" t="s">
        <v>185</v>
      </c>
      <c r="F2346" s="8" t="e">
        <f>VLOOKUP(E2346,Mapping!$A$1:$C$71,3,0)</f>
        <v>#N/A</v>
      </c>
      <c r="G2346" s="8" t="str">
        <f>VLOOKUP(E2346,Mapping!$A$2:$B$207,2,0)</f>
        <v>Event Int Lb Event</v>
      </c>
      <c r="H2346" s="1" t="s">
        <v>658</v>
      </c>
      <c r="I2346" s="2">
        <v>44460</v>
      </c>
      <c r="J2346" s="126" t="str">
        <f>VLOOKUP(I2346,Mapping!$H$2:$I$215,2,0)</f>
        <v>Post</v>
      </c>
      <c r="K2346" s="127">
        <f>VLOOKUP(I2346,Mapping!$H$2:$J$215,3,0)</f>
        <v>0</v>
      </c>
      <c r="L2346" s="1">
        <v>0</v>
      </c>
      <c r="M2346" s="4" t="e">
        <v>#N/A</v>
      </c>
    </row>
    <row r="2347" spans="1:13" x14ac:dyDescent="0.35">
      <c r="A2347" s="5" t="s">
        <v>659</v>
      </c>
      <c r="B2347" s="5" t="s">
        <v>35</v>
      </c>
      <c r="C2347" s="5"/>
      <c r="D2347" s="5"/>
      <c r="E2347" s="5" t="s">
        <v>185</v>
      </c>
      <c r="F2347" s="8" t="e">
        <f>VLOOKUP(E2347,Mapping!$A$1:$C$71,3,0)</f>
        <v>#N/A</v>
      </c>
      <c r="G2347" s="8" t="str">
        <f>VLOOKUP(E2347,Mapping!$A$2:$B$207,2,0)</f>
        <v>Event Int Lb Event</v>
      </c>
      <c r="H2347" s="1" t="s">
        <v>658</v>
      </c>
      <c r="I2347" s="2">
        <v>44461</v>
      </c>
      <c r="J2347" s="126" t="str">
        <f>VLOOKUP(I2347,Mapping!$H$2:$I$215,2,0)</f>
        <v>Post</v>
      </c>
      <c r="K2347" s="127">
        <f>VLOOKUP(I2347,Mapping!$H$2:$J$215,3,0)</f>
        <v>0</v>
      </c>
      <c r="L2347" s="1">
        <v>0</v>
      </c>
      <c r="M2347" s="4" t="e">
        <v>#N/A</v>
      </c>
    </row>
    <row r="2348" spans="1:13" x14ac:dyDescent="0.35">
      <c r="A2348" s="5" t="s">
        <v>659</v>
      </c>
      <c r="B2348" s="5" t="s">
        <v>35</v>
      </c>
      <c r="C2348" s="5"/>
      <c r="D2348" s="5"/>
      <c r="E2348" s="5" t="s">
        <v>185</v>
      </c>
      <c r="F2348" s="8" t="e">
        <f>VLOOKUP(E2348,Mapping!$A$1:$C$71,3,0)</f>
        <v>#N/A</v>
      </c>
      <c r="G2348" s="8" t="str">
        <f>VLOOKUP(E2348,Mapping!$A$2:$B$207,2,0)</f>
        <v>Event Int Lb Event</v>
      </c>
      <c r="H2348" s="1" t="s">
        <v>658</v>
      </c>
      <c r="I2348" s="2">
        <v>44462</v>
      </c>
      <c r="J2348" s="126" t="str">
        <f>VLOOKUP(I2348,Mapping!$H$2:$I$215,2,0)</f>
        <v>Post</v>
      </c>
      <c r="K2348" s="127">
        <f>VLOOKUP(I2348,Mapping!$H$2:$J$215,3,0)</f>
        <v>0</v>
      </c>
      <c r="L2348" s="1">
        <v>0</v>
      </c>
      <c r="M2348" s="4" t="e">
        <v>#N/A</v>
      </c>
    </row>
    <row r="2349" spans="1:13" x14ac:dyDescent="0.35">
      <c r="A2349" s="5" t="s">
        <v>659</v>
      </c>
      <c r="B2349" s="5" t="s">
        <v>35</v>
      </c>
      <c r="C2349" s="5"/>
      <c r="D2349" s="5"/>
      <c r="E2349" s="5" t="s">
        <v>185</v>
      </c>
      <c r="F2349" s="8" t="e">
        <f>VLOOKUP(E2349,Mapping!$A$1:$C$71,3,0)</f>
        <v>#N/A</v>
      </c>
      <c r="G2349" s="8" t="str">
        <f>VLOOKUP(E2349,Mapping!$A$2:$B$207,2,0)</f>
        <v>Event Int Lb Event</v>
      </c>
      <c r="H2349" s="1" t="s">
        <v>658</v>
      </c>
      <c r="I2349" s="2">
        <v>44463</v>
      </c>
      <c r="J2349" s="126" t="str">
        <f>VLOOKUP(I2349,Mapping!$H$2:$I$215,2,0)</f>
        <v>Post</v>
      </c>
      <c r="K2349" s="127">
        <f>VLOOKUP(I2349,Mapping!$H$2:$J$215,3,0)</f>
        <v>0</v>
      </c>
      <c r="L2349" s="1">
        <v>0</v>
      </c>
      <c r="M2349" s="4" t="e">
        <v>#N/A</v>
      </c>
    </row>
    <row r="2350" spans="1:13" x14ac:dyDescent="0.35">
      <c r="A2350" s="5" t="s">
        <v>659</v>
      </c>
      <c r="B2350" s="5" t="s">
        <v>35</v>
      </c>
      <c r="C2350" s="5"/>
      <c r="D2350" s="5"/>
      <c r="E2350" s="5" t="s">
        <v>185</v>
      </c>
      <c r="F2350" s="8" t="e">
        <f>VLOOKUP(E2350,Mapping!$A$1:$C$71,3,0)</f>
        <v>#N/A</v>
      </c>
      <c r="G2350" s="8" t="str">
        <f>VLOOKUP(E2350,Mapping!$A$2:$B$207,2,0)</f>
        <v>Event Int Lb Event</v>
      </c>
      <c r="H2350" s="1" t="s">
        <v>658</v>
      </c>
      <c r="I2350" s="2">
        <v>44464</v>
      </c>
      <c r="J2350" s="126" t="str">
        <f>VLOOKUP(I2350,Mapping!$H$2:$I$215,2,0)</f>
        <v>Post</v>
      </c>
      <c r="K2350" s="127">
        <f>VLOOKUP(I2350,Mapping!$H$2:$J$215,3,0)</f>
        <v>0</v>
      </c>
      <c r="L2350" s="1">
        <v>0</v>
      </c>
      <c r="M2350" s="4" t="e">
        <v>#N/A</v>
      </c>
    </row>
    <row r="2351" spans="1:13" x14ac:dyDescent="0.35">
      <c r="A2351" s="5" t="s">
        <v>659</v>
      </c>
      <c r="B2351" s="5" t="s">
        <v>35</v>
      </c>
      <c r="C2351" s="5"/>
      <c r="D2351" s="5"/>
      <c r="E2351" s="5" t="s">
        <v>185</v>
      </c>
      <c r="F2351" s="8" t="e">
        <f>VLOOKUP(E2351,Mapping!$A$1:$C$71,3,0)</f>
        <v>#N/A</v>
      </c>
      <c r="G2351" s="8" t="str">
        <f>VLOOKUP(E2351,Mapping!$A$2:$B$207,2,0)</f>
        <v>Event Int Lb Event</v>
      </c>
      <c r="H2351" s="1" t="s">
        <v>658</v>
      </c>
      <c r="I2351" s="2">
        <v>44465</v>
      </c>
      <c r="J2351" s="126" t="str">
        <f>VLOOKUP(I2351,Mapping!$H$2:$I$215,2,0)</f>
        <v>Post</v>
      </c>
      <c r="K2351" s="127">
        <f>VLOOKUP(I2351,Mapping!$H$2:$J$215,3,0)</f>
        <v>0</v>
      </c>
      <c r="L2351" s="1">
        <v>0</v>
      </c>
      <c r="M2351" s="4" t="e">
        <v>#N/A</v>
      </c>
    </row>
    <row r="2352" spans="1:13" x14ac:dyDescent="0.35">
      <c r="A2352" s="5" t="s">
        <v>659</v>
      </c>
      <c r="B2352" s="5" t="s">
        <v>35</v>
      </c>
      <c r="C2352" s="5"/>
      <c r="D2352" s="5"/>
      <c r="E2352" s="5" t="s">
        <v>185</v>
      </c>
      <c r="F2352" s="8" t="e">
        <f>VLOOKUP(E2352,Mapping!$A$1:$C$71,3,0)</f>
        <v>#N/A</v>
      </c>
      <c r="G2352" s="8" t="str">
        <f>VLOOKUP(E2352,Mapping!$A$2:$B$207,2,0)</f>
        <v>Event Int Lb Event</v>
      </c>
      <c r="H2352" s="1" t="s">
        <v>658</v>
      </c>
      <c r="I2352" s="2">
        <v>44466</v>
      </c>
      <c r="J2352" s="126" t="str">
        <f>VLOOKUP(I2352,Mapping!$H$2:$I$215,2,0)</f>
        <v>Post</v>
      </c>
      <c r="K2352" s="127">
        <f>VLOOKUP(I2352,Mapping!$H$2:$J$215,3,0)</f>
        <v>0</v>
      </c>
      <c r="L2352" s="1">
        <v>0</v>
      </c>
      <c r="M2352" s="4" t="e">
        <v>#N/A</v>
      </c>
    </row>
    <row r="2353" spans="1:13" x14ac:dyDescent="0.35">
      <c r="A2353" s="5" t="s">
        <v>659</v>
      </c>
      <c r="B2353" s="5" t="s">
        <v>35</v>
      </c>
      <c r="C2353" s="5"/>
      <c r="D2353" s="5"/>
      <c r="E2353" s="5" t="s">
        <v>185</v>
      </c>
      <c r="F2353" s="8" t="e">
        <f>VLOOKUP(E2353,Mapping!$A$1:$C$71,3,0)</f>
        <v>#N/A</v>
      </c>
      <c r="G2353" s="8" t="str">
        <f>VLOOKUP(E2353,Mapping!$A$2:$B$207,2,0)</f>
        <v>Event Int Lb Event</v>
      </c>
      <c r="H2353" s="1" t="s">
        <v>658</v>
      </c>
      <c r="I2353" s="2">
        <v>44467</v>
      </c>
      <c r="J2353" s="126" t="str">
        <f>VLOOKUP(I2353,Mapping!$H$2:$I$215,2,0)</f>
        <v>Post</v>
      </c>
      <c r="K2353" s="127">
        <f>VLOOKUP(I2353,Mapping!$H$2:$J$215,3,0)</f>
        <v>0</v>
      </c>
      <c r="L2353" s="1">
        <v>0</v>
      </c>
      <c r="M2353" s="4" t="e">
        <v>#N/A</v>
      </c>
    </row>
    <row r="2354" spans="1:13" x14ac:dyDescent="0.35">
      <c r="A2354" s="5" t="s">
        <v>659</v>
      </c>
      <c r="B2354" s="5" t="s">
        <v>35</v>
      </c>
      <c r="C2354" s="5"/>
      <c r="D2354" s="5"/>
      <c r="E2354" s="5" t="s">
        <v>185</v>
      </c>
      <c r="F2354" s="8" t="e">
        <f>VLOOKUP(E2354,Mapping!$A$1:$C$71,3,0)</f>
        <v>#N/A</v>
      </c>
      <c r="G2354" s="8" t="str">
        <f>VLOOKUP(E2354,Mapping!$A$2:$B$207,2,0)</f>
        <v>Event Int Lb Event</v>
      </c>
      <c r="H2354" s="1" t="s">
        <v>658</v>
      </c>
      <c r="I2354" s="2">
        <v>44468</v>
      </c>
      <c r="J2354" s="126" t="str">
        <f>VLOOKUP(I2354,Mapping!$H$2:$I$215,2,0)</f>
        <v>Post</v>
      </c>
      <c r="K2354" s="127">
        <f>VLOOKUP(I2354,Mapping!$H$2:$J$215,3,0)</f>
        <v>0</v>
      </c>
      <c r="L2354" s="1">
        <v>0</v>
      </c>
      <c r="M2354" s="4" t="e">
        <v>#N/A</v>
      </c>
    </row>
    <row r="2355" spans="1:13" x14ac:dyDescent="0.35">
      <c r="A2355" s="5" t="s">
        <v>659</v>
      </c>
      <c r="B2355" s="5" t="s">
        <v>35</v>
      </c>
      <c r="C2355" s="5"/>
      <c r="D2355" s="5"/>
      <c r="E2355" s="5" t="s">
        <v>185</v>
      </c>
      <c r="F2355" s="8" t="e">
        <f>VLOOKUP(E2355,Mapping!$A$1:$C$71,3,0)</f>
        <v>#N/A</v>
      </c>
      <c r="G2355" s="8" t="str">
        <f>VLOOKUP(E2355,Mapping!$A$2:$B$207,2,0)</f>
        <v>Event Int Lb Event</v>
      </c>
      <c r="H2355" s="1" t="s">
        <v>658</v>
      </c>
      <c r="I2355" s="2">
        <v>44469</v>
      </c>
      <c r="J2355" s="126" t="str">
        <f>VLOOKUP(I2355,Mapping!$H$2:$I$215,2,0)</f>
        <v>Post</v>
      </c>
      <c r="K2355" s="127">
        <f>VLOOKUP(I2355,Mapping!$H$2:$J$215,3,0)</f>
        <v>0</v>
      </c>
      <c r="L2355" s="1">
        <v>0</v>
      </c>
      <c r="M2355" s="4" t="e">
        <v>#N/A</v>
      </c>
    </row>
    <row r="2356" spans="1:13" x14ac:dyDescent="0.35">
      <c r="A2356" s="5" t="s">
        <v>659</v>
      </c>
      <c r="B2356" s="5" t="s">
        <v>35</v>
      </c>
      <c r="C2356" s="5"/>
      <c r="D2356" s="5"/>
      <c r="E2356" s="5" t="s">
        <v>186</v>
      </c>
      <c r="F2356" s="8" t="e">
        <f>VLOOKUP(E2356,Mapping!$A$1:$C$71,3,0)</f>
        <v>#N/A</v>
      </c>
      <c r="G2356" s="8" t="str">
        <f>VLOOKUP(E2356,Mapping!$A$2:$B$207,2,0)</f>
        <v>Event Int Lb Event</v>
      </c>
      <c r="H2356" s="1" t="s">
        <v>658</v>
      </c>
      <c r="I2356" s="2">
        <v>44256</v>
      </c>
      <c r="J2356" s="126" t="str">
        <f>VLOOKUP(I2356,Mapping!$H$2:$I$215,2,0)</f>
        <v>Pre</v>
      </c>
      <c r="K2356" s="127" t="str">
        <f>VLOOKUP(I2356,Mapping!$H$2:$J$215,3,0)</f>
        <v>Pre</v>
      </c>
      <c r="L2356" s="1">
        <v>0</v>
      </c>
      <c r="M2356" s="4" t="e">
        <v>#N/A</v>
      </c>
    </row>
    <row r="2357" spans="1:13" x14ac:dyDescent="0.35">
      <c r="A2357" s="5" t="s">
        <v>659</v>
      </c>
      <c r="B2357" s="5" t="s">
        <v>35</v>
      </c>
      <c r="C2357" s="5"/>
      <c r="D2357" s="5"/>
      <c r="E2357" s="5" t="s">
        <v>186</v>
      </c>
      <c r="F2357" s="8" t="e">
        <f>VLOOKUP(E2357,Mapping!$A$1:$C$71,3,0)</f>
        <v>#N/A</v>
      </c>
      <c r="G2357" s="8" t="str">
        <f>VLOOKUP(E2357,Mapping!$A$2:$B$207,2,0)</f>
        <v>Event Int Lb Event</v>
      </c>
      <c r="H2357" s="1" t="s">
        <v>658</v>
      </c>
      <c r="I2357" s="2">
        <v>44257</v>
      </c>
      <c r="J2357" s="126" t="str">
        <f>VLOOKUP(I2357,Mapping!$H$2:$I$215,2,0)</f>
        <v>Pre</v>
      </c>
      <c r="K2357" s="127" t="str">
        <f>VLOOKUP(I2357,Mapping!$H$2:$J$215,3,0)</f>
        <v>Pre</v>
      </c>
      <c r="L2357" s="1">
        <v>0</v>
      </c>
      <c r="M2357" s="4" t="e">
        <v>#N/A</v>
      </c>
    </row>
    <row r="2358" spans="1:13" x14ac:dyDescent="0.35">
      <c r="A2358" s="5" t="s">
        <v>659</v>
      </c>
      <c r="B2358" s="5" t="s">
        <v>35</v>
      </c>
      <c r="C2358" s="5"/>
      <c r="D2358" s="5"/>
      <c r="E2358" s="5" t="s">
        <v>186</v>
      </c>
      <c r="F2358" s="8" t="e">
        <f>VLOOKUP(E2358,Mapping!$A$1:$C$71,3,0)</f>
        <v>#N/A</v>
      </c>
      <c r="G2358" s="8" t="str">
        <f>VLOOKUP(E2358,Mapping!$A$2:$B$207,2,0)</f>
        <v>Event Int Lb Event</v>
      </c>
      <c r="H2358" s="1" t="s">
        <v>658</v>
      </c>
      <c r="I2358" s="2">
        <v>44258</v>
      </c>
      <c r="J2358" s="126" t="str">
        <f>VLOOKUP(I2358,Mapping!$H$2:$I$215,2,0)</f>
        <v>Pre</v>
      </c>
      <c r="K2358" s="127" t="str">
        <f>VLOOKUP(I2358,Mapping!$H$2:$J$215,3,0)</f>
        <v>Pre</v>
      </c>
      <c r="L2358" s="1">
        <v>0</v>
      </c>
      <c r="M2358" s="4" t="e">
        <v>#N/A</v>
      </c>
    </row>
    <row r="2359" spans="1:13" x14ac:dyDescent="0.35">
      <c r="A2359" s="5" t="s">
        <v>659</v>
      </c>
      <c r="B2359" s="5" t="s">
        <v>35</v>
      </c>
      <c r="C2359" s="5"/>
      <c r="D2359" s="5"/>
      <c r="E2359" s="5" t="s">
        <v>186</v>
      </c>
      <c r="F2359" s="8" t="e">
        <f>VLOOKUP(E2359,Mapping!$A$1:$C$71,3,0)</f>
        <v>#N/A</v>
      </c>
      <c r="G2359" s="8" t="str">
        <f>VLOOKUP(E2359,Mapping!$A$2:$B$207,2,0)</f>
        <v>Event Int Lb Event</v>
      </c>
      <c r="H2359" s="1" t="s">
        <v>658</v>
      </c>
      <c r="I2359" s="2">
        <v>44259</v>
      </c>
      <c r="J2359" s="126" t="str">
        <f>VLOOKUP(I2359,Mapping!$H$2:$I$215,2,0)</f>
        <v>Pre</v>
      </c>
      <c r="K2359" s="127" t="str">
        <f>VLOOKUP(I2359,Mapping!$H$2:$J$215,3,0)</f>
        <v>Pre</v>
      </c>
      <c r="L2359" s="1">
        <v>0</v>
      </c>
      <c r="M2359" s="4" t="e">
        <v>#N/A</v>
      </c>
    </row>
    <row r="2360" spans="1:13" x14ac:dyDescent="0.35">
      <c r="A2360" s="5" t="s">
        <v>659</v>
      </c>
      <c r="B2360" s="5" t="s">
        <v>35</v>
      </c>
      <c r="C2360" s="5"/>
      <c r="D2360" s="5"/>
      <c r="E2360" s="5" t="s">
        <v>186</v>
      </c>
      <c r="F2360" s="8" t="e">
        <f>VLOOKUP(E2360,Mapping!$A$1:$C$71,3,0)</f>
        <v>#N/A</v>
      </c>
      <c r="G2360" s="8" t="str">
        <f>VLOOKUP(E2360,Mapping!$A$2:$B$207,2,0)</f>
        <v>Event Int Lb Event</v>
      </c>
      <c r="H2360" s="1" t="s">
        <v>658</v>
      </c>
      <c r="I2360" s="2">
        <v>44260</v>
      </c>
      <c r="J2360" s="126" t="str">
        <f>VLOOKUP(I2360,Mapping!$H$2:$I$215,2,0)</f>
        <v>Pre</v>
      </c>
      <c r="K2360" s="127" t="str">
        <f>VLOOKUP(I2360,Mapping!$H$2:$J$215,3,0)</f>
        <v>Pre</v>
      </c>
      <c r="L2360" s="1">
        <v>0</v>
      </c>
      <c r="M2360" s="4" t="e">
        <v>#N/A</v>
      </c>
    </row>
    <row r="2361" spans="1:13" x14ac:dyDescent="0.35">
      <c r="A2361" s="5" t="s">
        <v>659</v>
      </c>
      <c r="B2361" s="5" t="s">
        <v>35</v>
      </c>
      <c r="C2361" s="5"/>
      <c r="D2361" s="5"/>
      <c r="E2361" s="5" t="s">
        <v>186</v>
      </c>
      <c r="F2361" s="8" t="e">
        <f>VLOOKUP(E2361,Mapping!$A$1:$C$71,3,0)</f>
        <v>#N/A</v>
      </c>
      <c r="G2361" s="8" t="str">
        <f>VLOOKUP(E2361,Mapping!$A$2:$B$207,2,0)</f>
        <v>Event Int Lb Event</v>
      </c>
      <c r="H2361" s="1" t="s">
        <v>658</v>
      </c>
      <c r="I2361" s="2">
        <v>44261</v>
      </c>
      <c r="J2361" s="126" t="str">
        <f>VLOOKUP(I2361,Mapping!$H$2:$I$215,2,0)</f>
        <v>Pre</v>
      </c>
      <c r="K2361" s="127" t="str">
        <f>VLOOKUP(I2361,Mapping!$H$2:$J$215,3,0)</f>
        <v>Pre</v>
      </c>
      <c r="L2361" s="1">
        <v>0</v>
      </c>
      <c r="M2361" s="4" t="e">
        <v>#N/A</v>
      </c>
    </row>
    <row r="2362" spans="1:13" x14ac:dyDescent="0.35">
      <c r="A2362" s="5" t="s">
        <v>659</v>
      </c>
      <c r="B2362" s="5" t="s">
        <v>35</v>
      </c>
      <c r="C2362" s="5"/>
      <c r="D2362" s="5"/>
      <c r="E2362" s="5" t="s">
        <v>186</v>
      </c>
      <c r="F2362" s="8" t="e">
        <f>VLOOKUP(E2362,Mapping!$A$1:$C$71,3,0)</f>
        <v>#N/A</v>
      </c>
      <c r="G2362" s="8" t="str">
        <f>VLOOKUP(E2362,Mapping!$A$2:$B$207,2,0)</f>
        <v>Event Int Lb Event</v>
      </c>
      <c r="H2362" s="1" t="s">
        <v>658</v>
      </c>
      <c r="I2362" s="2">
        <v>44262</v>
      </c>
      <c r="J2362" s="126" t="str">
        <f>VLOOKUP(I2362,Mapping!$H$2:$I$215,2,0)</f>
        <v>Pre</v>
      </c>
      <c r="K2362" s="127" t="str">
        <f>VLOOKUP(I2362,Mapping!$H$2:$J$215,3,0)</f>
        <v>Pre</v>
      </c>
      <c r="L2362" s="1">
        <v>0</v>
      </c>
      <c r="M2362" s="4" t="e">
        <v>#N/A</v>
      </c>
    </row>
    <row r="2363" spans="1:13" x14ac:dyDescent="0.35">
      <c r="A2363" s="5" t="s">
        <v>659</v>
      </c>
      <c r="B2363" s="5" t="s">
        <v>35</v>
      </c>
      <c r="C2363" s="5"/>
      <c r="D2363" s="5"/>
      <c r="E2363" s="5" t="s">
        <v>186</v>
      </c>
      <c r="F2363" s="8" t="e">
        <f>VLOOKUP(E2363,Mapping!$A$1:$C$71,3,0)</f>
        <v>#N/A</v>
      </c>
      <c r="G2363" s="8" t="str">
        <f>VLOOKUP(E2363,Mapping!$A$2:$B$207,2,0)</f>
        <v>Event Int Lb Event</v>
      </c>
      <c r="H2363" s="1" t="s">
        <v>658</v>
      </c>
      <c r="I2363" s="2">
        <v>44263</v>
      </c>
      <c r="J2363" s="126" t="str">
        <f>VLOOKUP(I2363,Mapping!$H$2:$I$215,2,0)</f>
        <v>Pre</v>
      </c>
      <c r="K2363" s="127" t="str">
        <f>VLOOKUP(I2363,Mapping!$H$2:$J$215,3,0)</f>
        <v>Pre</v>
      </c>
      <c r="L2363" s="1">
        <v>0</v>
      </c>
      <c r="M2363" s="4" t="e">
        <v>#N/A</v>
      </c>
    </row>
    <row r="2364" spans="1:13" x14ac:dyDescent="0.35">
      <c r="A2364" s="5" t="s">
        <v>659</v>
      </c>
      <c r="B2364" s="5" t="s">
        <v>35</v>
      </c>
      <c r="C2364" s="5"/>
      <c r="D2364" s="5"/>
      <c r="E2364" s="5" t="s">
        <v>186</v>
      </c>
      <c r="F2364" s="8" t="e">
        <f>VLOOKUP(E2364,Mapping!$A$1:$C$71,3,0)</f>
        <v>#N/A</v>
      </c>
      <c r="G2364" s="8" t="str">
        <f>VLOOKUP(E2364,Mapping!$A$2:$B$207,2,0)</f>
        <v>Event Int Lb Event</v>
      </c>
      <c r="H2364" s="1" t="s">
        <v>658</v>
      </c>
      <c r="I2364" s="2">
        <v>44264</v>
      </c>
      <c r="J2364" s="126" t="str">
        <f>VLOOKUP(I2364,Mapping!$H$2:$I$215,2,0)</f>
        <v>Pre</v>
      </c>
      <c r="K2364" s="127" t="str">
        <f>VLOOKUP(I2364,Mapping!$H$2:$J$215,3,0)</f>
        <v>Pre</v>
      </c>
      <c r="L2364" s="1">
        <v>0</v>
      </c>
      <c r="M2364" s="4" t="e">
        <v>#N/A</v>
      </c>
    </row>
    <row r="2365" spans="1:13" x14ac:dyDescent="0.35">
      <c r="A2365" s="5" t="s">
        <v>659</v>
      </c>
      <c r="B2365" s="5" t="s">
        <v>35</v>
      </c>
      <c r="C2365" s="5"/>
      <c r="D2365" s="5"/>
      <c r="E2365" s="5" t="s">
        <v>186</v>
      </c>
      <c r="F2365" s="8" t="e">
        <f>VLOOKUP(E2365,Mapping!$A$1:$C$71,3,0)</f>
        <v>#N/A</v>
      </c>
      <c r="G2365" s="8" t="str">
        <f>VLOOKUP(E2365,Mapping!$A$2:$B$207,2,0)</f>
        <v>Event Int Lb Event</v>
      </c>
      <c r="H2365" s="1" t="s">
        <v>658</v>
      </c>
      <c r="I2365" s="2">
        <v>44265</v>
      </c>
      <c r="J2365" s="126" t="str">
        <f>VLOOKUP(I2365,Mapping!$H$2:$I$215,2,0)</f>
        <v>Pre</v>
      </c>
      <c r="K2365" s="127" t="str">
        <f>VLOOKUP(I2365,Mapping!$H$2:$J$215,3,0)</f>
        <v>Pre</v>
      </c>
      <c r="L2365" s="1">
        <v>0</v>
      </c>
      <c r="M2365" s="4" t="e">
        <v>#N/A</v>
      </c>
    </row>
    <row r="2366" spans="1:13" x14ac:dyDescent="0.35">
      <c r="A2366" s="5" t="s">
        <v>659</v>
      </c>
      <c r="B2366" s="5" t="s">
        <v>35</v>
      </c>
      <c r="C2366" s="5"/>
      <c r="D2366" s="5"/>
      <c r="E2366" s="5" t="s">
        <v>186</v>
      </c>
      <c r="F2366" s="8" t="e">
        <f>VLOOKUP(E2366,Mapping!$A$1:$C$71,3,0)</f>
        <v>#N/A</v>
      </c>
      <c r="G2366" s="8" t="str">
        <f>VLOOKUP(E2366,Mapping!$A$2:$B$207,2,0)</f>
        <v>Event Int Lb Event</v>
      </c>
      <c r="H2366" s="1" t="s">
        <v>658</v>
      </c>
      <c r="I2366" s="2">
        <v>44266</v>
      </c>
      <c r="J2366" s="126" t="str">
        <f>VLOOKUP(I2366,Mapping!$H$2:$I$215,2,0)</f>
        <v>Pre</v>
      </c>
      <c r="K2366" s="127" t="str">
        <f>VLOOKUP(I2366,Mapping!$H$2:$J$215,3,0)</f>
        <v>Pre</v>
      </c>
      <c r="L2366" s="1">
        <v>0</v>
      </c>
      <c r="M2366" s="4" t="e">
        <v>#N/A</v>
      </c>
    </row>
    <row r="2367" spans="1:13" x14ac:dyDescent="0.35">
      <c r="A2367" s="5" t="s">
        <v>659</v>
      </c>
      <c r="B2367" s="5" t="s">
        <v>35</v>
      </c>
      <c r="C2367" s="5"/>
      <c r="D2367" s="5"/>
      <c r="E2367" s="5" t="s">
        <v>186</v>
      </c>
      <c r="F2367" s="8" t="e">
        <f>VLOOKUP(E2367,Mapping!$A$1:$C$71,3,0)</f>
        <v>#N/A</v>
      </c>
      <c r="G2367" s="8" t="str">
        <f>VLOOKUP(E2367,Mapping!$A$2:$B$207,2,0)</f>
        <v>Event Int Lb Event</v>
      </c>
      <c r="H2367" s="1" t="s">
        <v>658</v>
      </c>
      <c r="I2367" s="2">
        <v>44267</v>
      </c>
      <c r="J2367" s="126" t="str">
        <f>VLOOKUP(I2367,Mapping!$H$2:$I$215,2,0)</f>
        <v>Pre</v>
      </c>
      <c r="K2367" s="127" t="str">
        <f>VLOOKUP(I2367,Mapping!$H$2:$J$215,3,0)</f>
        <v>Pre</v>
      </c>
      <c r="L2367" s="1">
        <v>0</v>
      </c>
      <c r="M2367" s="4" t="e">
        <v>#N/A</v>
      </c>
    </row>
    <row r="2368" spans="1:13" x14ac:dyDescent="0.35">
      <c r="A2368" s="5" t="s">
        <v>659</v>
      </c>
      <c r="B2368" s="5" t="s">
        <v>35</v>
      </c>
      <c r="C2368" s="5"/>
      <c r="D2368" s="5"/>
      <c r="E2368" s="5" t="s">
        <v>186</v>
      </c>
      <c r="F2368" s="8" t="e">
        <f>VLOOKUP(E2368,Mapping!$A$1:$C$71,3,0)</f>
        <v>#N/A</v>
      </c>
      <c r="G2368" s="8" t="str">
        <f>VLOOKUP(E2368,Mapping!$A$2:$B$207,2,0)</f>
        <v>Event Int Lb Event</v>
      </c>
      <c r="H2368" s="1" t="s">
        <v>658</v>
      </c>
      <c r="I2368" s="2">
        <v>44268</v>
      </c>
      <c r="J2368" s="126" t="str">
        <f>VLOOKUP(I2368,Mapping!$H$2:$I$215,2,0)</f>
        <v>Pre</v>
      </c>
      <c r="K2368" s="127" t="str">
        <f>VLOOKUP(I2368,Mapping!$H$2:$J$215,3,0)</f>
        <v>Pre</v>
      </c>
      <c r="L2368" s="1">
        <v>0</v>
      </c>
      <c r="M2368" s="4" t="e">
        <v>#N/A</v>
      </c>
    </row>
    <row r="2369" spans="1:13" x14ac:dyDescent="0.35">
      <c r="A2369" s="5" t="s">
        <v>659</v>
      </c>
      <c r="B2369" s="5" t="s">
        <v>35</v>
      </c>
      <c r="C2369" s="5"/>
      <c r="D2369" s="5"/>
      <c r="E2369" s="5" t="s">
        <v>186</v>
      </c>
      <c r="F2369" s="8" t="e">
        <f>VLOOKUP(E2369,Mapping!$A$1:$C$71,3,0)</f>
        <v>#N/A</v>
      </c>
      <c r="G2369" s="8" t="str">
        <f>VLOOKUP(E2369,Mapping!$A$2:$B$207,2,0)</f>
        <v>Event Int Lb Event</v>
      </c>
      <c r="H2369" s="1" t="s">
        <v>658</v>
      </c>
      <c r="I2369" s="2">
        <v>44269</v>
      </c>
      <c r="J2369" s="126" t="str">
        <f>VLOOKUP(I2369,Mapping!$H$2:$I$215,2,0)</f>
        <v>Pre</v>
      </c>
      <c r="K2369" s="127" t="str">
        <f>VLOOKUP(I2369,Mapping!$H$2:$J$215,3,0)</f>
        <v>Pre</v>
      </c>
      <c r="L2369" s="1">
        <v>0</v>
      </c>
      <c r="M2369" s="4" t="e">
        <v>#N/A</v>
      </c>
    </row>
    <row r="2370" spans="1:13" x14ac:dyDescent="0.35">
      <c r="A2370" s="5" t="s">
        <v>659</v>
      </c>
      <c r="B2370" s="5" t="s">
        <v>35</v>
      </c>
      <c r="C2370" s="5"/>
      <c r="D2370" s="5"/>
      <c r="E2370" s="5" t="s">
        <v>186</v>
      </c>
      <c r="F2370" s="8" t="e">
        <f>VLOOKUP(E2370,Mapping!$A$1:$C$71,3,0)</f>
        <v>#N/A</v>
      </c>
      <c r="G2370" s="8" t="str">
        <f>VLOOKUP(E2370,Mapping!$A$2:$B$207,2,0)</f>
        <v>Event Int Lb Event</v>
      </c>
      <c r="H2370" s="1" t="s">
        <v>658</v>
      </c>
      <c r="I2370" s="2">
        <v>44270</v>
      </c>
      <c r="J2370" s="126" t="str">
        <f>VLOOKUP(I2370,Mapping!$H$2:$I$215,2,0)</f>
        <v>Pre</v>
      </c>
      <c r="K2370" s="127" t="str">
        <f>VLOOKUP(I2370,Mapping!$H$2:$J$215,3,0)</f>
        <v>Pre</v>
      </c>
      <c r="L2370" s="1">
        <v>0</v>
      </c>
      <c r="M2370" s="4" t="e">
        <v>#N/A</v>
      </c>
    </row>
    <row r="2371" spans="1:13" x14ac:dyDescent="0.35">
      <c r="A2371" s="5" t="s">
        <v>659</v>
      </c>
      <c r="B2371" s="5" t="s">
        <v>35</v>
      </c>
      <c r="C2371" s="5"/>
      <c r="D2371" s="5"/>
      <c r="E2371" s="5" t="s">
        <v>186</v>
      </c>
      <c r="F2371" s="8" t="e">
        <f>VLOOKUP(E2371,Mapping!$A$1:$C$71,3,0)</f>
        <v>#N/A</v>
      </c>
      <c r="G2371" s="8" t="str">
        <f>VLOOKUP(E2371,Mapping!$A$2:$B$207,2,0)</f>
        <v>Event Int Lb Event</v>
      </c>
      <c r="H2371" s="1" t="s">
        <v>658</v>
      </c>
      <c r="I2371" s="2">
        <v>44271</v>
      </c>
      <c r="J2371" s="126" t="str">
        <f>VLOOKUP(I2371,Mapping!$H$2:$I$215,2,0)</f>
        <v>Pre</v>
      </c>
      <c r="K2371" s="127" t="str">
        <f>VLOOKUP(I2371,Mapping!$H$2:$J$215,3,0)</f>
        <v>Pre</v>
      </c>
      <c r="L2371" s="1">
        <v>0</v>
      </c>
      <c r="M2371" s="4" t="e">
        <v>#N/A</v>
      </c>
    </row>
    <row r="2372" spans="1:13" x14ac:dyDescent="0.35">
      <c r="A2372" s="5" t="s">
        <v>659</v>
      </c>
      <c r="B2372" s="5" t="s">
        <v>35</v>
      </c>
      <c r="C2372" s="5"/>
      <c r="D2372" s="5"/>
      <c r="E2372" s="5" t="s">
        <v>186</v>
      </c>
      <c r="F2372" s="8" t="e">
        <f>VLOOKUP(E2372,Mapping!$A$1:$C$71,3,0)</f>
        <v>#N/A</v>
      </c>
      <c r="G2372" s="8" t="str">
        <f>VLOOKUP(E2372,Mapping!$A$2:$B$207,2,0)</f>
        <v>Event Int Lb Event</v>
      </c>
      <c r="H2372" s="1" t="s">
        <v>658</v>
      </c>
      <c r="I2372" s="2">
        <v>44272</v>
      </c>
      <c r="J2372" s="126" t="str">
        <f>VLOOKUP(I2372,Mapping!$H$2:$I$215,2,0)</f>
        <v>Pre</v>
      </c>
      <c r="K2372" s="127" t="str">
        <f>VLOOKUP(I2372,Mapping!$H$2:$J$215,3,0)</f>
        <v>Pre</v>
      </c>
      <c r="L2372" s="1">
        <v>0</v>
      </c>
      <c r="M2372" s="4" t="e">
        <v>#N/A</v>
      </c>
    </row>
    <row r="2373" spans="1:13" x14ac:dyDescent="0.35">
      <c r="A2373" s="5" t="s">
        <v>659</v>
      </c>
      <c r="B2373" s="5" t="s">
        <v>35</v>
      </c>
      <c r="C2373" s="5"/>
      <c r="D2373" s="5"/>
      <c r="E2373" s="5" t="s">
        <v>186</v>
      </c>
      <c r="F2373" s="8" t="e">
        <f>VLOOKUP(E2373,Mapping!$A$1:$C$71,3,0)</f>
        <v>#N/A</v>
      </c>
      <c r="G2373" s="8" t="str">
        <f>VLOOKUP(E2373,Mapping!$A$2:$B$207,2,0)</f>
        <v>Event Int Lb Event</v>
      </c>
      <c r="H2373" s="1" t="s">
        <v>658</v>
      </c>
      <c r="I2373" s="2">
        <v>44273</v>
      </c>
      <c r="J2373" s="126" t="str">
        <f>VLOOKUP(I2373,Mapping!$H$2:$I$215,2,0)</f>
        <v>Pre</v>
      </c>
      <c r="K2373" s="127" t="str">
        <f>VLOOKUP(I2373,Mapping!$H$2:$J$215,3,0)</f>
        <v>Pre</v>
      </c>
      <c r="L2373" s="1">
        <v>0</v>
      </c>
      <c r="M2373" s="4" t="e">
        <v>#N/A</v>
      </c>
    </row>
    <row r="2374" spans="1:13" x14ac:dyDescent="0.35">
      <c r="A2374" s="5" t="s">
        <v>659</v>
      </c>
      <c r="B2374" s="5" t="s">
        <v>35</v>
      </c>
      <c r="C2374" s="5"/>
      <c r="D2374" s="5"/>
      <c r="E2374" s="5" t="s">
        <v>186</v>
      </c>
      <c r="F2374" s="8" t="e">
        <f>VLOOKUP(E2374,Mapping!$A$1:$C$71,3,0)</f>
        <v>#N/A</v>
      </c>
      <c r="G2374" s="8" t="str">
        <f>VLOOKUP(E2374,Mapping!$A$2:$B$207,2,0)</f>
        <v>Event Int Lb Event</v>
      </c>
      <c r="H2374" s="1" t="s">
        <v>658</v>
      </c>
      <c r="I2374" s="2">
        <v>44274</v>
      </c>
      <c r="J2374" s="126" t="str">
        <f>VLOOKUP(I2374,Mapping!$H$2:$I$215,2,0)</f>
        <v>Pre</v>
      </c>
      <c r="K2374" s="127" t="str">
        <f>VLOOKUP(I2374,Mapping!$H$2:$J$215,3,0)</f>
        <v>Pre</v>
      </c>
      <c r="L2374" s="1">
        <v>0</v>
      </c>
      <c r="M2374" s="4" t="e">
        <v>#N/A</v>
      </c>
    </row>
    <row r="2375" spans="1:13" x14ac:dyDescent="0.35">
      <c r="A2375" s="5" t="s">
        <v>659</v>
      </c>
      <c r="B2375" s="5" t="s">
        <v>35</v>
      </c>
      <c r="C2375" s="5"/>
      <c r="D2375" s="5"/>
      <c r="E2375" s="5" t="s">
        <v>186</v>
      </c>
      <c r="F2375" s="8" t="e">
        <f>VLOOKUP(E2375,Mapping!$A$1:$C$71,3,0)</f>
        <v>#N/A</v>
      </c>
      <c r="G2375" s="8" t="str">
        <f>VLOOKUP(E2375,Mapping!$A$2:$B$207,2,0)</f>
        <v>Event Int Lb Event</v>
      </c>
      <c r="H2375" s="1" t="s">
        <v>658</v>
      </c>
      <c r="I2375" s="2">
        <v>44275</v>
      </c>
      <c r="J2375" s="126" t="str">
        <f>VLOOKUP(I2375,Mapping!$H$2:$I$215,2,0)</f>
        <v>Pre</v>
      </c>
      <c r="K2375" s="127" t="str">
        <f>VLOOKUP(I2375,Mapping!$H$2:$J$215,3,0)</f>
        <v>Pre</v>
      </c>
      <c r="L2375" s="1">
        <v>0</v>
      </c>
      <c r="M2375" s="4" t="e">
        <v>#N/A</v>
      </c>
    </row>
    <row r="2376" spans="1:13" x14ac:dyDescent="0.35">
      <c r="A2376" s="5" t="s">
        <v>659</v>
      </c>
      <c r="B2376" s="5" t="s">
        <v>35</v>
      </c>
      <c r="C2376" s="5"/>
      <c r="D2376" s="5"/>
      <c r="E2376" s="5" t="s">
        <v>186</v>
      </c>
      <c r="F2376" s="8" t="e">
        <f>VLOOKUP(E2376,Mapping!$A$1:$C$71,3,0)</f>
        <v>#N/A</v>
      </c>
      <c r="G2376" s="8" t="str">
        <f>VLOOKUP(E2376,Mapping!$A$2:$B$207,2,0)</f>
        <v>Event Int Lb Event</v>
      </c>
      <c r="H2376" s="1" t="s">
        <v>658</v>
      </c>
      <c r="I2376" s="2">
        <v>44276</v>
      </c>
      <c r="J2376" s="126" t="str">
        <f>VLOOKUP(I2376,Mapping!$H$2:$I$215,2,0)</f>
        <v>Pre</v>
      </c>
      <c r="K2376" s="127" t="str">
        <f>VLOOKUP(I2376,Mapping!$H$2:$J$215,3,0)</f>
        <v>Pre</v>
      </c>
      <c r="L2376" s="1">
        <v>0</v>
      </c>
      <c r="M2376" s="4" t="e">
        <v>#N/A</v>
      </c>
    </row>
    <row r="2377" spans="1:13" x14ac:dyDescent="0.35">
      <c r="A2377" s="5" t="s">
        <v>659</v>
      </c>
      <c r="B2377" s="5" t="s">
        <v>35</v>
      </c>
      <c r="C2377" s="5"/>
      <c r="D2377" s="5"/>
      <c r="E2377" s="5" t="s">
        <v>186</v>
      </c>
      <c r="F2377" s="8" t="e">
        <f>VLOOKUP(E2377,Mapping!$A$1:$C$71,3,0)</f>
        <v>#N/A</v>
      </c>
      <c r="G2377" s="8" t="str">
        <f>VLOOKUP(E2377,Mapping!$A$2:$B$207,2,0)</f>
        <v>Event Int Lb Event</v>
      </c>
      <c r="H2377" s="1" t="s">
        <v>658</v>
      </c>
      <c r="I2377" s="2">
        <v>44277</v>
      </c>
      <c r="J2377" s="126" t="str">
        <f>VLOOKUP(I2377,Mapping!$H$2:$I$215,2,0)</f>
        <v>Pre</v>
      </c>
      <c r="K2377" s="127" t="str">
        <f>VLOOKUP(I2377,Mapping!$H$2:$J$215,3,0)</f>
        <v>Pre</v>
      </c>
      <c r="L2377" s="1">
        <v>0</v>
      </c>
      <c r="M2377" s="4" t="e">
        <v>#N/A</v>
      </c>
    </row>
    <row r="2378" spans="1:13" x14ac:dyDescent="0.35">
      <c r="A2378" s="5" t="s">
        <v>659</v>
      </c>
      <c r="B2378" s="5" t="s">
        <v>35</v>
      </c>
      <c r="C2378" s="5"/>
      <c r="D2378" s="5"/>
      <c r="E2378" s="5" t="s">
        <v>186</v>
      </c>
      <c r="F2378" s="8" t="e">
        <f>VLOOKUP(E2378,Mapping!$A$1:$C$71,3,0)</f>
        <v>#N/A</v>
      </c>
      <c r="G2378" s="8" t="str">
        <f>VLOOKUP(E2378,Mapping!$A$2:$B$207,2,0)</f>
        <v>Event Int Lb Event</v>
      </c>
      <c r="H2378" s="1" t="s">
        <v>658</v>
      </c>
      <c r="I2378" s="2">
        <v>44278</v>
      </c>
      <c r="J2378" s="126" t="str">
        <f>VLOOKUP(I2378,Mapping!$H$2:$I$215,2,0)</f>
        <v>Pre</v>
      </c>
      <c r="K2378" s="127" t="str">
        <f>VLOOKUP(I2378,Mapping!$H$2:$J$215,3,0)</f>
        <v>Pre</v>
      </c>
      <c r="L2378" s="1">
        <v>0</v>
      </c>
      <c r="M2378" s="4" t="e">
        <v>#N/A</v>
      </c>
    </row>
    <row r="2379" spans="1:13" x14ac:dyDescent="0.35">
      <c r="A2379" s="5" t="s">
        <v>659</v>
      </c>
      <c r="B2379" s="5" t="s">
        <v>35</v>
      </c>
      <c r="C2379" s="5"/>
      <c r="D2379" s="5"/>
      <c r="E2379" s="5" t="s">
        <v>186</v>
      </c>
      <c r="F2379" s="8" t="e">
        <f>VLOOKUP(E2379,Mapping!$A$1:$C$71,3,0)</f>
        <v>#N/A</v>
      </c>
      <c r="G2379" s="8" t="str">
        <f>VLOOKUP(E2379,Mapping!$A$2:$B$207,2,0)</f>
        <v>Event Int Lb Event</v>
      </c>
      <c r="H2379" s="1" t="s">
        <v>658</v>
      </c>
      <c r="I2379" s="2">
        <v>44279</v>
      </c>
      <c r="J2379" s="126" t="str">
        <f>VLOOKUP(I2379,Mapping!$H$2:$I$215,2,0)</f>
        <v>Pre</v>
      </c>
      <c r="K2379" s="127" t="str">
        <f>VLOOKUP(I2379,Mapping!$H$2:$J$215,3,0)</f>
        <v>Pre</v>
      </c>
      <c r="L2379" s="1">
        <v>0</v>
      </c>
      <c r="M2379" s="4" t="e">
        <v>#N/A</v>
      </c>
    </row>
    <row r="2380" spans="1:13" x14ac:dyDescent="0.35">
      <c r="A2380" s="5" t="s">
        <v>659</v>
      </c>
      <c r="B2380" s="5" t="s">
        <v>35</v>
      </c>
      <c r="C2380" s="5"/>
      <c r="D2380" s="5"/>
      <c r="E2380" s="5" t="s">
        <v>186</v>
      </c>
      <c r="F2380" s="8" t="e">
        <f>VLOOKUP(E2380,Mapping!$A$1:$C$71,3,0)</f>
        <v>#N/A</v>
      </c>
      <c r="G2380" s="8" t="str">
        <f>VLOOKUP(E2380,Mapping!$A$2:$B$207,2,0)</f>
        <v>Event Int Lb Event</v>
      </c>
      <c r="H2380" s="1" t="s">
        <v>658</v>
      </c>
      <c r="I2380" s="2">
        <v>44280</v>
      </c>
      <c r="J2380" s="126" t="str">
        <f>VLOOKUP(I2380,Mapping!$H$2:$I$215,2,0)</f>
        <v>Pre</v>
      </c>
      <c r="K2380" s="127" t="str">
        <f>VLOOKUP(I2380,Mapping!$H$2:$J$215,3,0)</f>
        <v>Pre</v>
      </c>
      <c r="L2380" s="1">
        <v>0</v>
      </c>
      <c r="M2380" s="4" t="e">
        <v>#N/A</v>
      </c>
    </row>
    <row r="2381" spans="1:13" x14ac:dyDescent="0.35">
      <c r="A2381" s="5" t="s">
        <v>659</v>
      </c>
      <c r="B2381" s="5" t="s">
        <v>35</v>
      </c>
      <c r="C2381" s="5"/>
      <c r="D2381" s="5"/>
      <c r="E2381" s="5" t="s">
        <v>186</v>
      </c>
      <c r="F2381" s="8" t="e">
        <f>VLOOKUP(E2381,Mapping!$A$1:$C$71,3,0)</f>
        <v>#N/A</v>
      </c>
      <c r="G2381" s="8" t="str">
        <f>VLOOKUP(E2381,Mapping!$A$2:$B$207,2,0)</f>
        <v>Event Int Lb Event</v>
      </c>
      <c r="H2381" s="1" t="s">
        <v>658</v>
      </c>
      <c r="I2381" s="2">
        <v>44281</v>
      </c>
      <c r="J2381" s="126" t="str">
        <f>VLOOKUP(I2381,Mapping!$H$2:$I$215,2,0)</f>
        <v>Pre</v>
      </c>
      <c r="K2381" s="127" t="str">
        <f>VLOOKUP(I2381,Mapping!$H$2:$J$215,3,0)</f>
        <v>Pre</v>
      </c>
      <c r="L2381" s="1">
        <v>0</v>
      </c>
      <c r="M2381" s="4" t="e">
        <v>#N/A</v>
      </c>
    </row>
    <row r="2382" spans="1:13" x14ac:dyDescent="0.35">
      <c r="A2382" s="5" t="s">
        <v>659</v>
      </c>
      <c r="B2382" s="5" t="s">
        <v>35</v>
      </c>
      <c r="C2382" s="5"/>
      <c r="D2382" s="5"/>
      <c r="E2382" s="5" t="s">
        <v>186</v>
      </c>
      <c r="F2382" s="8" t="e">
        <f>VLOOKUP(E2382,Mapping!$A$1:$C$71,3,0)</f>
        <v>#N/A</v>
      </c>
      <c r="G2382" s="8" t="str">
        <f>VLOOKUP(E2382,Mapping!$A$2:$B$207,2,0)</f>
        <v>Event Int Lb Event</v>
      </c>
      <c r="H2382" s="1" t="s">
        <v>658</v>
      </c>
      <c r="I2382" s="2">
        <v>44282</v>
      </c>
      <c r="J2382" s="126" t="str">
        <f>VLOOKUP(I2382,Mapping!$H$2:$I$215,2,0)</f>
        <v>Pre</v>
      </c>
      <c r="K2382" s="127" t="str">
        <f>VLOOKUP(I2382,Mapping!$H$2:$J$215,3,0)</f>
        <v>Pre</v>
      </c>
      <c r="L2382" s="1">
        <v>0</v>
      </c>
      <c r="M2382" s="4" t="e">
        <v>#N/A</v>
      </c>
    </row>
    <row r="2383" spans="1:13" x14ac:dyDescent="0.35">
      <c r="A2383" s="5" t="s">
        <v>659</v>
      </c>
      <c r="B2383" s="5" t="s">
        <v>35</v>
      </c>
      <c r="C2383" s="5"/>
      <c r="D2383" s="5"/>
      <c r="E2383" s="5" t="s">
        <v>186</v>
      </c>
      <c r="F2383" s="8" t="e">
        <f>VLOOKUP(E2383,Mapping!$A$1:$C$71,3,0)</f>
        <v>#N/A</v>
      </c>
      <c r="G2383" s="8" t="str">
        <f>VLOOKUP(E2383,Mapping!$A$2:$B$207,2,0)</f>
        <v>Event Int Lb Event</v>
      </c>
      <c r="H2383" s="1" t="s">
        <v>658</v>
      </c>
      <c r="I2383" s="2">
        <v>44283</v>
      </c>
      <c r="J2383" s="126" t="str">
        <f>VLOOKUP(I2383,Mapping!$H$2:$I$215,2,0)</f>
        <v>Pre</v>
      </c>
      <c r="K2383" s="127" t="str">
        <f>VLOOKUP(I2383,Mapping!$H$2:$J$215,3,0)</f>
        <v>Pre</v>
      </c>
      <c r="L2383" s="1">
        <v>0</v>
      </c>
      <c r="M2383" s="4" t="e">
        <v>#N/A</v>
      </c>
    </row>
    <row r="2384" spans="1:13" x14ac:dyDescent="0.35">
      <c r="A2384" s="5" t="s">
        <v>659</v>
      </c>
      <c r="B2384" s="5" t="s">
        <v>35</v>
      </c>
      <c r="C2384" s="5"/>
      <c r="D2384" s="5"/>
      <c r="E2384" s="5" t="s">
        <v>186</v>
      </c>
      <c r="F2384" s="8" t="e">
        <f>VLOOKUP(E2384,Mapping!$A$1:$C$71,3,0)</f>
        <v>#N/A</v>
      </c>
      <c r="G2384" s="8" t="str">
        <f>VLOOKUP(E2384,Mapping!$A$2:$B$207,2,0)</f>
        <v>Event Int Lb Event</v>
      </c>
      <c r="H2384" s="1" t="s">
        <v>658</v>
      </c>
      <c r="I2384" s="2">
        <v>44284</v>
      </c>
      <c r="J2384" s="126" t="str">
        <f>VLOOKUP(I2384,Mapping!$H$2:$I$215,2,0)</f>
        <v>Pre</v>
      </c>
      <c r="K2384" s="127" t="str">
        <f>VLOOKUP(I2384,Mapping!$H$2:$J$215,3,0)</f>
        <v>Pre</v>
      </c>
      <c r="L2384" s="1">
        <v>0</v>
      </c>
      <c r="M2384" s="4" t="e">
        <v>#N/A</v>
      </c>
    </row>
    <row r="2385" spans="1:13" x14ac:dyDescent="0.35">
      <c r="A2385" s="5" t="s">
        <v>659</v>
      </c>
      <c r="B2385" s="5" t="s">
        <v>35</v>
      </c>
      <c r="C2385" s="5"/>
      <c r="D2385" s="5"/>
      <c r="E2385" s="5" t="s">
        <v>186</v>
      </c>
      <c r="F2385" s="8" t="e">
        <f>VLOOKUP(E2385,Mapping!$A$1:$C$71,3,0)</f>
        <v>#N/A</v>
      </c>
      <c r="G2385" s="8" t="str">
        <f>VLOOKUP(E2385,Mapping!$A$2:$B$207,2,0)</f>
        <v>Event Int Lb Event</v>
      </c>
      <c r="H2385" s="1" t="s">
        <v>658</v>
      </c>
      <c r="I2385" s="2">
        <v>44285</v>
      </c>
      <c r="J2385" s="126" t="str">
        <f>VLOOKUP(I2385,Mapping!$H$2:$I$215,2,0)</f>
        <v>Pre</v>
      </c>
      <c r="K2385" s="127" t="str">
        <f>VLOOKUP(I2385,Mapping!$H$2:$J$215,3,0)</f>
        <v>Pre</v>
      </c>
      <c r="L2385" s="1">
        <v>0</v>
      </c>
      <c r="M2385" s="4" t="e">
        <v>#N/A</v>
      </c>
    </row>
    <row r="2386" spans="1:13" x14ac:dyDescent="0.35">
      <c r="A2386" s="5" t="s">
        <v>659</v>
      </c>
      <c r="B2386" s="5" t="s">
        <v>35</v>
      </c>
      <c r="C2386" s="5"/>
      <c r="D2386" s="5"/>
      <c r="E2386" s="5" t="s">
        <v>186</v>
      </c>
      <c r="F2386" s="8" t="e">
        <f>VLOOKUP(E2386,Mapping!$A$1:$C$71,3,0)</f>
        <v>#N/A</v>
      </c>
      <c r="G2386" s="8" t="str">
        <f>VLOOKUP(E2386,Mapping!$A$2:$B$207,2,0)</f>
        <v>Event Int Lb Event</v>
      </c>
      <c r="H2386" s="1" t="s">
        <v>658</v>
      </c>
      <c r="I2386" s="2">
        <v>44286</v>
      </c>
      <c r="J2386" s="126" t="str">
        <f>VLOOKUP(I2386,Mapping!$H$2:$I$215,2,0)</f>
        <v>Pre</v>
      </c>
      <c r="K2386" s="127" t="str">
        <f>VLOOKUP(I2386,Mapping!$H$2:$J$215,3,0)</f>
        <v>Pre</v>
      </c>
      <c r="L2386" s="1">
        <v>0</v>
      </c>
      <c r="M2386" s="4" t="e">
        <v>#N/A</v>
      </c>
    </row>
    <row r="2387" spans="1:13" x14ac:dyDescent="0.35">
      <c r="A2387" s="5" t="s">
        <v>659</v>
      </c>
      <c r="B2387" s="5" t="s">
        <v>35</v>
      </c>
      <c r="C2387" s="5"/>
      <c r="D2387" s="5"/>
      <c r="E2387" s="5" t="s">
        <v>186</v>
      </c>
      <c r="F2387" s="8" t="e">
        <f>VLOOKUP(E2387,Mapping!$A$1:$C$71,3,0)</f>
        <v>#N/A</v>
      </c>
      <c r="G2387" s="8" t="str">
        <f>VLOOKUP(E2387,Mapping!$A$2:$B$207,2,0)</f>
        <v>Event Int Lb Event</v>
      </c>
      <c r="H2387" s="1" t="s">
        <v>658</v>
      </c>
      <c r="I2387" s="2">
        <v>44287</v>
      </c>
      <c r="J2387" s="126" t="str">
        <f>VLOOKUP(I2387,Mapping!$H$2:$I$215,2,0)</f>
        <v>Pre</v>
      </c>
      <c r="K2387" s="127" t="str">
        <f>VLOOKUP(I2387,Mapping!$H$2:$J$215,3,0)</f>
        <v>Pre</v>
      </c>
      <c r="L2387" s="1">
        <v>0</v>
      </c>
      <c r="M2387" s="4" t="e">
        <v>#N/A</v>
      </c>
    </row>
    <row r="2388" spans="1:13" x14ac:dyDescent="0.35">
      <c r="A2388" s="5" t="s">
        <v>659</v>
      </c>
      <c r="B2388" s="5" t="s">
        <v>35</v>
      </c>
      <c r="C2388" s="5"/>
      <c r="D2388" s="5"/>
      <c r="E2388" s="5" t="s">
        <v>186</v>
      </c>
      <c r="F2388" s="8" t="e">
        <f>VLOOKUP(E2388,Mapping!$A$1:$C$71,3,0)</f>
        <v>#N/A</v>
      </c>
      <c r="G2388" s="8" t="str">
        <f>VLOOKUP(E2388,Mapping!$A$2:$B$207,2,0)</f>
        <v>Event Int Lb Event</v>
      </c>
      <c r="H2388" s="1" t="s">
        <v>658</v>
      </c>
      <c r="I2388" s="2">
        <v>44288</v>
      </c>
      <c r="J2388" s="126" t="str">
        <f>VLOOKUP(I2388,Mapping!$H$2:$I$215,2,0)</f>
        <v>Pre</v>
      </c>
      <c r="K2388" s="127" t="str">
        <f>VLOOKUP(I2388,Mapping!$H$2:$J$215,3,0)</f>
        <v>Pre</v>
      </c>
      <c r="L2388" s="1">
        <v>0</v>
      </c>
      <c r="M2388" s="4" t="e">
        <v>#N/A</v>
      </c>
    </row>
    <row r="2389" spans="1:13" x14ac:dyDescent="0.35">
      <c r="A2389" s="5" t="s">
        <v>659</v>
      </c>
      <c r="B2389" s="5" t="s">
        <v>35</v>
      </c>
      <c r="C2389" s="5"/>
      <c r="D2389" s="5"/>
      <c r="E2389" s="5" t="s">
        <v>186</v>
      </c>
      <c r="F2389" s="8" t="e">
        <f>VLOOKUP(E2389,Mapping!$A$1:$C$71,3,0)</f>
        <v>#N/A</v>
      </c>
      <c r="G2389" s="8" t="str">
        <f>VLOOKUP(E2389,Mapping!$A$2:$B$207,2,0)</f>
        <v>Event Int Lb Event</v>
      </c>
      <c r="H2389" s="1" t="s">
        <v>658</v>
      </c>
      <c r="I2389" s="2">
        <v>44289</v>
      </c>
      <c r="J2389" s="126" t="str">
        <f>VLOOKUP(I2389,Mapping!$H$2:$I$215,2,0)</f>
        <v>Pre</v>
      </c>
      <c r="K2389" s="127" t="str">
        <f>VLOOKUP(I2389,Mapping!$H$2:$J$215,3,0)</f>
        <v>Pre</v>
      </c>
      <c r="L2389" s="1">
        <v>0</v>
      </c>
      <c r="M2389" s="4" t="e">
        <v>#N/A</v>
      </c>
    </row>
    <row r="2390" spans="1:13" x14ac:dyDescent="0.35">
      <c r="A2390" s="5" t="s">
        <v>659</v>
      </c>
      <c r="B2390" s="5" t="s">
        <v>35</v>
      </c>
      <c r="C2390" s="5"/>
      <c r="D2390" s="5"/>
      <c r="E2390" s="5" t="s">
        <v>186</v>
      </c>
      <c r="F2390" s="8" t="e">
        <f>VLOOKUP(E2390,Mapping!$A$1:$C$71,3,0)</f>
        <v>#N/A</v>
      </c>
      <c r="G2390" s="8" t="str">
        <f>VLOOKUP(E2390,Mapping!$A$2:$B$207,2,0)</f>
        <v>Event Int Lb Event</v>
      </c>
      <c r="H2390" s="1" t="s">
        <v>658</v>
      </c>
      <c r="I2390" s="2">
        <v>44290</v>
      </c>
      <c r="J2390" s="126" t="str">
        <f>VLOOKUP(I2390,Mapping!$H$2:$I$215,2,0)</f>
        <v>Pre</v>
      </c>
      <c r="K2390" s="127" t="str">
        <f>VLOOKUP(I2390,Mapping!$H$2:$J$215,3,0)</f>
        <v>Pre</v>
      </c>
      <c r="L2390" s="1">
        <v>0</v>
      </c>
      <c r="M2390" s="4" t="e">
        <v>#N/A</v>
      </c>
    </row>
    <row r="2391" spans="1:13" x14ac:dyDescent="0.35">
      <c r="A2391" s="5" t="s">
        <v>659</v>
      </c>
      <c r="B2391" s="5" t="s">
        <v>35</v>
      </c>
      <c r="C2391" s="5"/>
      <c r="D2391" s="5"/>
      <c r="E2391" s="5" t="s">
        <v>186</v>
      </c>
      <c r="F2391" s="8" t="e">
        <f>VLOOKUP(E2391,Mapping!$A$1:$C$71,3,0)</f>
        <v>#N/A</v>
      </c>
      <c r="G2391" s="8" t="str">
        <f>VLOOKUP(E2391,Mapping!$A$2:$B$207,2,0)</f>
        <v>Event Int Lb Event</v>
      </c>
      <c r="H2391" s="1" t="s">
        <v>658</v>
      </c>
      <c r="I2391" s="2">
        <v>44291</v>
      </c>
      <c r="J2391" s="126" t="str">
        <f>VLOOKUP(I2391,Mapping!$H$2:$I$215,2,0)</f>
        <v>Pre</v>
      </c>
      <c r="K2391" s="127" t="str">
        <f>VLOOKUP(I2391,Mapping!$H$2:$J$215,3,0)</f>
        <v>Pre</v>
      </c>
      <c r="L2391" s="1">
        <v>0</v>
      </c>
      <c r="M2391" s="4" t="e">
        <v>#N/A</v>
      </c>
    </row>
    <row r="2392" spans="1:13" x14ac:dyDescent="0.35">
      <c r="A2392" s="5" t="s">
        <v>659</v>
      </c>
      <c r="B2392" s="5" t="s">
        <v>35</v>
      </c>
      <c r="C2392" s="5"/>
      <c r="D2392" s="5"/>
      <c r="E2392" s="5" t="s">
        <v>186</v>
      </c>
      <c r="F2392" s="8" t="e">
        <f>VLOOKUP(E2392,Mapping!$A$1:$C$71,3,0)</f>
        <v>#N/A</v>
      </c>
      <c r="G2392" s="8" t="str">
        <f>VLOOKUP(E2392,Mapping!$A$2:$B$207,2,0)</f>
        <v>Event Int Lb Event</v>
      </c>
      <c r="H2392" s="1" t="s">
        <v>658</v>
      </c>
      <c r="I2392" s="2">
        <v>44292</v>
      </c>
      <c r="J2392" s="126" t="str">
        <f>VLOOKUP(I2392,Mapping!$H$2:$I$215,2,0)</f>
        <v>Pre</v>
      </c>
      <c r="K2392" s="127" t="str">
        <f>VLOOKUP(I2392,Mapping!$H$2:$J$215,3,0)</f>
        <v>Pre</v>
      </c>
      <c r="L2392" s="1">
        <v>0</v>
      </c>
      <c r="M2392" s="4" t="e">
        <v>#N/A</v>
      </c>
    </row>
    <row r="2393" spans="1:13" x14ac:dyDescent="0.35">
      <c r="A2393" s="5" t="s">
        <v>659</v>
      </c>
      <c r="B2393" s="5" t="s">
        <v>35</v>
      </c>
      <c r="C2393" s="5"/>
      <c r="D2393" s="5"/>
      <c r="E2393" s="5" t="s">
        <v>186</v>
      </c>
      <c r="F2393" s="8" t="e">
        <f>VLOOKUP(E2393,Mapping!$A$1:$C$71,3,0)</f>
        <v>#N/A</v>
      </c>
      <c r="G2393" s="8" t="str">
        <f>VLOOKUP(E2393,Mapping!$A$2:$B$207,2,0)</f>
        <v>Event Int Lb Event</v>
      </c>
      <c r="H2393" s="1" t="s">
        <v>658</v>
      </c>
      <c r="I2393" s="2">
        <v>44293</v>
      </c>
      <c r="J2393" s="126" t="str">
        <f>VLOOKUP(I2393,Mapping!$H$2:$I$215,2,0)</f>
        <v>Pre</v>
      </c>
      <c r="K2393" s="127" t="str">
        <f>VLOOKUP(I2393,Mapping!$H$2:$J$215,3,0)</f>
        <v>Pre</v>
      </c>
      <c r="L2393" s="1">
        <v>0</v>
      </c>
      <c r="M2393" s="4" t="e">
        <v>#N/A</v>
      </c>
    </row>
    <row r="2394" spans="1:13" x14ac:dyDescent="0.35">
      <c r="A2394" s="5" t="s">
        <v>659</v>
      </c>
      <c r="B2394" s="5" t="s">
        <v>35</v>
      </c>
      <c r="C2394" s="5"/>
      <c r="D2394" s="5"/>
      <c r="E2394" s="5" t="s">
        <v>186</v>
      </c>
      <c r="F2394" s="8" t="e">
        <f>VLOOKUP(E2394,Mapping!$A$1:$C$71,3,0)</f>
        <v>#N/A</v>
      </c>
      <c r="G2394" s="8" t="str">
        <f>VLOOKUP(E2394,Mapping!$A$2:$B$207,2,0)</f>
        <v>Event Int Lb Event</v>
      </c>
      <c r="H2394" s="1" t="s">
        <v>658</v>
      </c>
      <c r="I2394" s="2">
        <v>44294</v>
      </c>
      <c r="J2394" s="126" t="str">
        <f>VLOOKUP(I2394,Mapping!$H$2:$I$215,2,0)</f>
        <v>Pre</v>
      </c>
      <c r="K2394" s="127" t="str">
        <f>VLOOKUP(I2394,Mapping!$H$2:$J$215,3,0)</f>
        <v>Pre</v>
      </c>
      <c r="L2394" s="1">
        <v>0</v>
      </c>
      <c r="M2394" s="4" t="e">
        <v>#N/A</v>
      </c>
    </row>
    <row r="2395" spans="1:13" x14ac:dyDescent="0.35">
      <c r="A2395" s="5" t="s">
        <v>659</v>
      </c>
      <c r="B2395" s="5" t="s">
        <v>35</v>
      </c>
      <c r="C2395" s="5"/>
      <c r="D2395" s="5"/>
      <c r="E2395" s="5" t="s">
        <v>186</v>
      </c>
      <c r="F2395" s="8" t="e">
        <f>VLOOKUP(E2395,Mapping!$A$1:$C$71,3,0)</f>
        <v>#N/A</v>
      </c>
      <c r="G2395" s="8" t="str">
        <f>VLOOKUP(E2395,Mapping!$A$2:$B$207,2,0)</f>
        <v>Event Int Lb Event</v>
      </c>
      <c r="H2395" s="1" t="s">
        <v>658</v>
      </c>
      <c r="I2395" s="2">
        <v>44295</v>
      </c>
      <c r="J2395" s="126" t="str">
        <f>VLOOKUP(I2395,Mapping!$H$2:$I$215,2,0)</f>
        <v>Pre</v>
      </c>
      <c r="K2395" s="127" t="str">
        <f>VLOOKUP(I2395,Mapping!$H$2:$J$215,3,0)</f>
        <v>Pre</v>
      </c>
      <c r="L2395" s="1">
        <v>0</v>
      </c>
      <c r="M2395" s="4" t="e">
        <v>#N/A</v>
      </c>
    </row>
    <row r="2396" spans="1:13" x14ac:dyDescent="0.35">
      <c r="A2396" s="5" t="s">
        <v>659</v>
      </c>
      <c r="B2396" s="5" t="s">
        <v>35</v>
      </c>
      <c r="C2396" s="5"/>
      <c r="D2396" s="5"/>
      <c r="E2396" s="5" t="s">
        <v>186</v>
      </c>
      <c r="F2396" s="8" t="e">
        <f>VLOOKUP(E2396,Mapping!$A$1:$C$71,3,0)</f>
        <v>#N/A</v>
      </c>
      <c r="G2396" s="8" t="str">
        <f>VLOOKUP(E2396,Mapping!$A$2:$B$207,2,0)</f>
        <v>Event Int Lb Event</v>
      </c>
      <c r="H2396" s="1" t="s">
        <v>658</v>
      </c>
      <c r="I2396" s="2">
        <v>44296</v>
      </c>
      <c r="J2396" s="126" t="str">
        <f>VLOOKUP(I2396,Mapping!$H$2:$I$215,2,0)</f>
        <v>Pre</v>
      </c>
      <c r="K2396" s="127" t="str">
        <f>VLOOKUP(I2396,Mapping!$H$2:$J$215,3,0)</f>
        <v>Pre</v>
      </c>
      <c r="L2396" s="1">
        <v>0</v>
      </c>
      <c r="M2396" s="4" t="e">
        <v>#N/A</v>
      </c>
    </row>
    <row r="2397" spans="1:13" x14ac:dyDescent="0.35">
      <c r="A2397" s="5" t="s">
        <v>659</v>
      </c>
      <c r="B2397" s="5" t="s">
        <v>35</v>
      </c>
      <c r="C2397" s="5"/>
      <c r="D2397" s="5"/>
      <c r="E2397" s="5" t="s">
        <v>186</v>
      </c>
      <c r="F2397" s="8" t="e">
        <f>VLOOKUP(E2397,Mapping!$A$1:$C$71,3,0)</f>
        <v>#N/A</v>
      </c>
      <c r="G2397" s="8" t="str">
        <f>VLOOKUP(E2397,Mapping!$A$2:$B$207,2,0)</f>
        <v>Event Int Lb Event</v>
      </c>
      <c r="H2397" s="1" t="s">
        <v>658</v>
      </c>
      <c r="I2397" s="2">
        <v>44297</v>
      </c>
      <c r="J2397" s="126" t="str">
        <f>VLOOKUP(I2397,Mapping!$H$2:$I$215,2,0)</f>
        <v>Pre</v>
      </c>
      <c r="K2397" s="127" t="str">
        <f>VLOOKUP(I2397,Mapping!$H$2:$J$215,3,0)</f>
        <v>Pre</v>
      </c>
      <c r="L2397" s="1">
        <v>0</v>
      </c>
      <c r="M2397" s="4" t="e">
        <v>#N/A</v>
      </c>
    </row>
    <row r="2398" spans="1:13" x14ac:dyDescent="0.35">
      <c r="A2398" s="5" t="s">
        <v>659</v>
      </c>
      <c r="B2398" s="5" t="s">
        <v>35</v>
      </c>
      <c r="C2398" s="5"/>
      <c r="D2398" s="5"/>
      <c r="E2398" s="5" t="s">
        <v>186</v>
      </c>
      <c r="F2398" s="8" t="e">
        <f>VLOOKUP(E2398,Mapping!$A$1:$C$71,3,0)</f>
        <v>#N/A</v>
      </c>
      <c r="G2398" s="8" t="str">
        <f>VLOOKUP(E2398,Mapping!$A$2:$B$207,2,0)</f>
        <v>Event Int Lb Event</v>
      </c>
      <c r="H2398" s="1" t="s">
        <v>658</v>
      </c>
      <c r="I2398" s="2">
        <v>44298</v>
      </c>
      <c r="J2398" s="126" t="str">
        <f>VLOOKUP(I2398,Mapping!$H$2:$I$215,2,0)</f>
        <v>Pre</v>
      </c>
      <c r="K2398" s="127" t="str">
        <f>VLOOKUP(I2398,Mapping!$H$2:$J$215,3,0)</f>
        <v>Pre</v>
      </c>
      <c r="L2398" s="1">
        <v>0</v>
      </c>
      <c r="M2398" s="4" t="e">
        <v>#N/A</v>
      </c>
    </row>
    <row r="2399" spans="1:13" x14ac:dyDescent="0.35">
      <c r="A2399" s="5" t="s">
        <v>659</v>
      </c>
      <c r="B2399" s="5" t="s">
        <v>35</v>
      </c>
      <c r="C2399" s="5"/>
      <c r="D2399" s="5"/>
      <c r="E2399" s="5" t="s">
        <v>186</v>
      </c>
      <c r="F2399" s="8" t="e">
        <f>VLOOKUP(E2399,Mapping!$A$1:$C$71,3,0)</f>
        <v>#N/A</v>
      </c>
      <c r="G2399" s="8" t="str">
        <f>VLOOKUP(E2399,Mapping!$A$2:$B$207,2,0)</f>
        <v>Event Int Lb Event</v>
      </c>
      <c r="H2399" s="1" t="s">
        <v>658</v>
      </c>
      <c r="I2399" s="2">
        <v>44299</v>
      </c>
      <c r="J2399" s="126" t="str">
        <f>VLOOKUP(I2399,Mapping!$H$2:$I$215,2,0)</f>
        <v>Pre</v>
      </c>
      <c r="K2399" s="127" t="str">
        <f>VLOOKUP(I2399,Mapping!$H$2:$J$215,3,0)</f>
        <v>Pre</v>
      </c>
      <c r="L2399" s="1">
        <v>0</v>
      </c>
      <c r="M2399" s="4" t="e">
        <v>#N/A</v>
      </c>
    </row>
    <row r="2400" spans="1:13" x14ac:dyDescent="0.35">
      <c r="A2400" s="5" t="s">
        <v>659</v>
      </c>
      <c r="B2400" s="5" t="s">
        <v>35</v>
      </c>
      <c r="C2400" s="5"/>
      <c r="D2400" s="5"/>
      <c r="E2400" s="5" t="s">
        <v>186</v>
      </c>
      <c r="F2400" s="8" t="e">
        <f>VLOOKUP(E2400,Mapping!$A$1:$C$71,3,0)</f>
        <v>#N/A</v>
      </c>
      <c r="G2400" s="8" t="str">
        <f>VLOOKUP(E2400,Mapping!$A$2:$B$207,2,0)</f>
        <v>Event Int Lb Event</v>
      </c>
      <c r="H2400" s="1" t="s">
        <v>658</v>
      </c>
      <c r="I2400" s="2">
        <v>44300</v>
      </c>
      <c r="J2400" s="126" t="str">
        <f>VLOOKUP(I2400,Mapping!$H$2:$I$215,2,0)</f>
        <v>Pre</v>
      </c>
      <c r="K2400" s="127" t="str">
        <f>VLOOKUP(I2400,Mapping!$H$2:$J$215,3,0)</f>
        <v>Pre</v>
      </c>
      <c r="L2400" s="1">
        <v>0</v>
      </c>
      <c r="M2400" s="4" t="e">
        <v>#N/A</v>
      </c>
    </row>
    <row r="2401" spans="1:13" x14ac:dyDescent="0.35">
      <c r="A2401" s="5" t="s">
        <v>659</v>
      </c>
      <c r="B2401" s="5" t="s">
        <v>35</v>
      </c>
      <c r="C2401" s="5"/>
      <c r="D2401" s="5"/>
      <c r="E2401" s="5" t="s">
        <v>186</v>
      </c>
      <c r="F2401" s="8" t="e">
        <f>VLOOKUP(E2401,Mapping!$A$1:$C$71,3,0)</f>
        <v>#N/A</v>
      </c>
      <c r="G2401" s="8" t="str">
        <f>VLOOKUP(E2401,Mapping!$A$2:$B$207,2,0)</f>
        <v>Event Int Lb Event</v>
      </c>
      <c r="H2401" s="1" t="s">
        <v>658</v>
      </c>
      <c r="I2401" s="2">
        <v>44301</v>
      </c>
      <c r="J2401" s="126" t="str">
        <f>VLOOKUP(I2401,Mapping!$H$2:$I$215,2,0)</f>
        <v>Pre</v>
      </c>
      <c r="K2401" s="127" t="str">
        <f>VLOOKUP(I2401,Mapping!$H$2:$J$215,3,0)</f>
        <v>Pre</v>
      </c>
      <c r="L2401" s="1">
        <v>0</v>
      </c>
      <c r="M2401" s="4" t="e">
        <v>#N/A</v>
      </c>
    </row>
    <row r="2402" spans="1:13" x14ac:dyDescent="0.35">
      <c r="A2402" s="5" t="s">
        <v>659</v>
      </c>
      <c r="B2402" s="5" t="s">
        <v>35</v>
      </c>
      <c r="C2402" s="5"/>
      <c r="D2402" s="5"/>
      <c r="E2402" s="5" t="s">
        <v>186</v>
      </c>
      <c r="F2402" s="8" t="e">
        <f>VLOOKUP(E2402,Mapping!$A$1:$C$71,3,0)</f>
        <v>#N/A</v>
      </c>
      <c r="G2402" s="8" t="str">
        <f>VLOOKUP(E2402,Mapping!$A$2:$B$207,2,0)</f>
        <v>Event Int Lb Event</v>
      </c>
      <c r="H2402" s="1" t="s">
        <v>658</v>
      </c>
      <c r="I2402" s="2">
        <v>44302</v>
      </c>
      <c r="J2402" s="126" t="str">
        <f>VLOOKUP(I2402,Mapping!$H$2:$I$215,2,0)</f>
        <v>Pre</v>
      </c>
      <c r="K2402" s="127" t="str">
        <f>VLOOKUP(I2402,Mapping!$H$2:$J$215,3,0)</f>
        <v>Pre</v>
      </c>
      <c r="L2402" s="1">
        <v>0</v>
      </c>
      <c r="M2402" s="4" t="e">
        <v>#N/A</v>
      </c>
    </row>
    <row r="2403" spans="1:13" x14ac:dyDescent="0.35">
      <c r="A2403" s="5" t="s">
        <v>659</v>
      </c>
      <c r="B2403" s="5" t="s">
        <v>35</v>
      </c>
      <c r="C2403" s="5"/>
      <c r="D2403" s="5"/>
      <c r="E2403" s="5" t="s">
        <v>186</v>
      </c>
      <c r="F2403" s="8" t="e">
        <f>VLOOKUP(E2403,Mapping!$A$1:$C$71,3,0)</f>
        <v>#N/A</v>
      </c>
      <c r="G2403" s="8" t="str">
        <f>VLOOKUP(E2403,Mapping!$A$2:$B$207,2,0)</f>
        <v>Event Int Lb Event</v>
      </c>
      <c r="H2403" s="1" t="s">
        <v>658</v>
      </c>
      <c r="I2403" s="2">
        <v>44303</v>
      </c>
      <c r="J2403" s="126" t="str">
        <f>VLOOKUP(I2403,Mapping!$H$2:$I$215,2,0)</f>
        <v>Pre</v>
      </c>
      <c r="K2403" s="127" t="str">
        <f>VLOOKUP(I2403,Mapping!$H$2:$J$215,3,0)</f>
        <v>Pre</v>
      </c>
      <c r="L2403" s="1">
        <v>0</v>
      </c>
      <c r="M2403" s="4" t="e">
        <v>#N/A</v>
      </c>
    </row>
    <row r="2404" spans="1:13" x14ac:dyDescent="0.35">
      <c r="A2404" s="5" t="s">
        <v>659</v>
      </c>
      <c r="B2404" s="5" t="s">
        <v>35</v>
      </c>
      <c r="C2404" s="5"/>
      <c r="D2404" s="5"/>
      <c r="E2404" s="5" t="s">
        <v>186</v>
      </c>
      <c r="F2404" s="8" t="e">
        <f>VLOOKUP(E2404,Mapping!$A$1:$C$71,3,0)</f>
        <v>#N/A</v>
      </c>
      <c r="G2404" s="8" t="str">
        <f>VLOOKUP(E2404,Mapping!$A$2:$B$207,2,0)</f>
        <v>Event Int Lb Event</v>
      </c>
      <c r="H2404" s="1" t="s">
        <v>658</v>
      </c>
      <c r="I2404" s="2">
        <v>44304</v>
      </c>
      <c r="J2404" s="126" t="str">
        <f>VLOOKUP(I2404,Mapping!$H$2:$I$215,2,0)</f>
        <v>Pre</v>
      </c>
      <c r="K2404" s="127" t="str">
        <f>VLOOKUP(I2404,Mapping!$H$2:$J$215,3,0)</f>
        <v>Pre</v>
      </c>
      <c r="L2404" s="1">
        <v>0</v>
      </c>
      <c r="M2404" s="4" t="e">
        <v>#N/A</v>
      </c>
    </row>
    <row r="2405" spans="1:13" x14ac:dyDescent="0.35">
      <c r="A2405" s="5" t="s">
        <v>659</v>
      </c>
      <c r="B2405" s="5" t="s">
        <v>35</v>
      </c>
      <c r="C2405" s="5"/>
      <c r="D2405" s="5"/>
      <c r="E2405" s="5" t="s">
        <v>186</v>
      </c>
      <c r="F2405" s="8" t="e">
        <f>VLOOKUP(E2405,Mapping!$A$1:$C$71,3,0)</f>
        <v>#N/A</v>
      </c>
      <c r="G2405" s="8" t="str">
        <f>VLOOKUP(E2405,Mapping!$A$2:$B$207,2,0)</f>
        <v>Event Int Lb Event</v>
      </c>
      <c r="H2405" s="1" t="s">
        <v>658</v>
      </c>
      <c r="I2405" s="2">
        <v>44305</v>
      </c>
      <c r="J2405" s="126" t="str">
        <f>VLOOKUP(I2405,Mapping!$H$2:$I$215,2,0)</f>
        <v>Pre</v>
      </c>
      <c r="K2405" s="127" t="str">
        <f>VLOOKUP(I2405,Mapping!$H$2:$J$215,3,0)</f>
        <v>Pre</v>
      </c>
      <c r="L2405" s="1">
        <v>0</v>
      </c>
      <c r="M2405" s="4" t="e">
        <v>#N/A</v>
      </c>
    </row>
    <row r="2406" spans="1:13" x14ac:dyDescent="0.35">
      <c r="A2406" s="5" t="s">
        <v>659</v>
      </c>
      <c r="B2406" s="5" t="s">
        <v>35</v>
      </c>
      <c r="C2406" s="5"/>
      <c r="D2406" s="5"/>
      <c r="E2406" s="5" t="s">
        <v>186</v>
      </c>
      <c r="F2406" s="8" t="e">
        <f>VLOOKUP(E2406,Mapping!$A$1:$C$71,3,0)</f>
        <v>#N/A</v>
      </c>
      <c r="G2406" s="8" t="str">
        <f>VLOOKUP(E2406,Mapping!$A$2:$B$207,2,0)</f>
        <v>Event Int Lb Event</v>
      </c>
      <c r="H2406" s="1" t="s">
        <v>658</v>
      </c>
      <c r="I2406" s="2">
        <v>44306</v>
      </c>
      <c r="J2406" s="126" t="str">
        <f>VLOOKUP(I2406,Mapping!$H$2:$I$215,2,0)</f>
        <v>Pre</v>
      </c>
      <c r="K2406" s="127" t="str">
        <f>VLOOKUP(I2406,Mapping!$H$2:$J$215,3,0)</f>
        <v>Pre</v>
      </c>
      <c r="L2406" s="1">
        <v>0</v>
      </c>
      <c r="M2406" s="4" t="e">
        <v>#N/A</v>
      </c>
    </row>
    <row r="2407" spans="1:13" x14ac:dyDescent="0.35">
      <c r="A2407" s="5" t="s">
        <v>659</v>
      </c>
      <c r="B2407" s="5" t="s">
        <v>35</v>
      </c>
      <c r="C2407" s="5"/>
      <c r="D2407" s="5"/>
      <c r="E2407" s="5" t="s">
        <v>186</v>
      </c>
      <c r="F2407" s="8" t="e">
        <f>VLOOKUP(E2407,Mapping!$A$1:$C$71,3,0)</f>
        <v>#N/A</v>
      </c>
      <c r="G2407" s="8" t="str">
        <f>VLOOKUP(E2407,Mapping!$A$2:$B$207,2,0)</f>
        <v>Event Int Lb Event</v>
      </c>
      <c r="H2407" s="1" t="s">
        <v>658</v>
      </c>
      <c r="I2407" s="2">
        <v>44307</v>
      </c>
      <c r="J2407" s="126" t="str">
        <f>VLOOKUP(I2407,Mapping!$H$2:$I$215,2,0)</f>
        <v>Pre</v>
      </c>
      <c r="K2407" s="127" t="str">
        <f>VLOOKUP(I2407,Mapping!$H$2:$J$215,3,0)</f>
        <v>Pre</v>
      </c>
      <c r="L2407" s="1">
        <v>0</v>
      </c>
      <c r="M2407" s="4" t="e">
        <v>#N/A</v>
      </c>
    </row>
    <row r="2408" spans="1:13" x14ac:dyDescent="0.35">
      <c r="A2408" s="5" t="s">
        <v>659</v>
      </c>
      <c r="B2408" s="5" t="s">
        <v>35</v>
      </c>
      <c r="C2408" s="5"/>
      <c r="D2408" s="5"/>
      <c r="E2408" s="5" t="s">
        <v>186</v>
      </c>
      <c r="F2408" s="8" t="e">
        <f>VLOOKUP(E2408,Mapping!$A$1:$C$71,3,0)</f>
        <v>#N/A</v>
      </c>
      <c r="G2408" s="8" t="str">
        <f>VLOOKUP(E2408,Mapping!$A$2:$B$207,2,0)</f>
        <v>Event Int Lb Event</v>
      </c>
      <c r="H2408" s="1" t="s">
        <v>658</v>
      </c>
      <c r="I2408" s="2">
        <v>44308</v>
      </c>
      <c r="J2408" s="126" t="str">
        <f>VLOOKUP(I2408,Mapping!$H$2:$I$215,2,0)</f>
        <v>Pre</v>
      </c>
      <c r="K2408" s="127" t="str">
        <f>VLOOKUP(I2408,Mapping!$H$2:$J$215,3,0)</f>
        <v>Pre</v>
      </c>
      <c r="L2408" s="1">
        <v>0</v>
      </c>
      <c r="M2408" s="4" t="e">
        <v>#N/A</v>
      </c>
    </row>
    <row r="2409" spans="1:13" x14ac:dyDescent="0.35">
      <c r="A2409" s="5" t="s">
        <v>659</v>
      </c>
      <c r="B2409" s="5" t="s">
        <v>35</v>
      </c>
      <c r="C2409" s="5"/>
      <c r="D2409" s="5"/>
      <c r="E2409" s="5" t="s">
        <v>186</v>
      </c>
      <c r="F2409" s="8" t="e">
        <f>VLOOKUP(E2409,Mapping!$A$1:$C$71,3,0)</f>
        <v>#N/A</v>
      </c>
      <c r="G2409" s="8" t="str">
        <f>VLOOKUP(E2409,Mapping!$A$2:$B$207,2,0)</f>
        <v>Event Int Lb Event</v>
      </c>
      <c r="H2409" s="1" t="s">
        <v>658</v>
      </c>
      <c r="I2409" s="2">
        <v>44309</v>
      </c>
      <c r="J2409" s="126" t="str">
        <f>VLOOKUP(I2409,Mapping!$H$2:$I$215,2,0)</f>
        <v>Pre</v>
      </c>
      <c r="K2409" s="127" t="str">
        <f>VLOOKUP(I2409,Mapping!$H$2:$J$215,3,0)</f>
        <v>Pre</v>
      </c>
      <c r="L2409" s="1">
        <v>0</v>
      </c>
      <c r="M2409" s="4" t="e">
        <v>#N/A</v>
      </c>
    </row>
    <row r="2410" spans="1:13" x14ac:dyDescent="0.35">
      <c r="A2410" s="5" t="s">
        <v>659</v>
      </c>
      <c r="B2410" s="5" t="s">
        <v>35</v>
      </c>
      <c r="C2410" s="5"/>
      <c r="D2410" s="5"/>
      <c r="E2410" s="5" t="s">
        <v>186</v>
      </c>
      <c r="F2410" s="8" t="e">
        <f>VLOOKUP(E2410,Mapping!$A$1:$C$71,3,0)</f>
        <v>#N/A</v>
      </c>
      <c r="G2410" s="8" t="str">
        <f>VLOOKUP(E2410,Mapping!$A$2:$B$207,2,0)</f>
        <v>Event Int Lb Event</v>
      </c>
      <c r="H2410" s="1" t="s">
        <v>658</v>
      </c>
      <c r="I2410" s="2">
        <v>44310</v>
      </c>
      <c r="J2410" s="126" t="str">
        <f>VLOOKUP(I2410,Mapping!$H$2:$I$215,2,0)</f>
        <v>Pre</v>
      </c>
      <c r="K2410" s="127" t="str">
        <f>VLOOKUP(I2410,Mapping!$H$2:$J$215,3,0)</f>
        <v>Pre</v>
      </c>
      <c r="L2410" s="1">
        <v>0</v>
      </c>
      <c r="M2410" s="4" t="e">
        <v>#N/A</v>
      </c>
    </row>
    <row r="2411" spans="1:13" x14ac:dyDescent="0.35">
      <c r="A2411" s="5" t="s">
        <v>659</v>
      </c>
      <c r="B2411" s="5" t="s">
        <v>35</v>
      </c>
      <c r="C2411" s="5"/>
      <c r="D2411" s="5"/>
      <c r="E2411" s="5" t="s">
        <v>186</v>
      </c>
      <c r="F2411" s="8" t="e">
        <f>VLOOKUP(E2411,Mapping!$A$1:$C$71,3,0)</f>
        <v>#N/A</v>
      </c>
      <c r="G2411" s="8" t="str">
        <f>VLOOKUP(E2411,Mapping!$A$2:$B$207,2,0)</f>
        <v>Event Int Lb Event</v>
      </c>
      <c r="H2411" s="1" t="s">
        <v>658</v>
      </c>
      <c r="I2411" s="2">
        <v>44311</v>
      </c>
      <c r="J2411" s="126" t="str">
        <f>VLOOKUP(I2411,Mapping!$H$2:$I$215,2,0)</f>
        <v>Pre</v>
      </c>
      <c r="K2411" s="127" t="str">
        <f>VLOOKUP(I2411,Mapping!$H$2:$J$215,3,0)</f>
        <v>Pre</v>
      </c>
      <c r="L2411" s="1">
        <v>0</v>
      </c>
      <c r="M2411" s="4" t="e">
        <v>#N/A</v>
      </c>
    </row>
    <row r="2412" spans="1:13" x14ac:dyDescent="0.35">
      <c r="A2412" s="5" t="s">
        <v>659</v>
      </c>
      <c r="B2412" s="5" t="s">
        <v>35</v>
      </c>
      <c r="C2412" s="5"/>
      <c r="D2412" s="5"/>
      <c r="E2412" s="5" t="s">
        <v>186</v>
      </c>
      <c r="F2412" s="8" t="e">
        <f>VLOOKUP(E2412,Mapping!$A$1:$C$71,3,0)</f>
        <v>#N/A</v>
      </c>
      <c r="G2412" s="8" t="str">
        <f>VLOOKUP(E2412,Mapping!$A$2:$B$207,2,0)</f>
        <v>Event Int Lb Event</v>
      </c>
      <c r="H2412" s="1" t="s">
        <v>658</v>
      </c>
      <c r="I2412" s="2">
        <v>44312</v>
      </c>
      <c r="J2412" s="126" t="str">
        <f>VLOOKUP(I2412,Mapping!$H$2:$I$215,2,0)</f>
        <v>Pre</v>
      </c>
      <c r="K2412" s="127" t="str">
        <f>VLOOKUP(I2412,Mapping!$H$2:$J$215,3,0)</f>
        <v>Pre</v>
      </c>
      <c r="L2412" s="1">
        <v>0</v>
      </c>
      <c r="M2412" s="4" t="e">
        <v>#N/A</v>
      </c>
    </row>
    <row r="2413" spans="1:13" x14ac:dyDescent="0.35">
      <c r="A2413" s="5" t="s">
        <v>659</v>
      </c>
      <c r="B2413" s="5" t="s">
        <v>35</v>
      </c>
      <c r="C2413" s="5"/>
      <c r="D2413" s="5"/>
      <c r="E2413" s="5" t="s">
        <v>186</v>
      </c>
      <c r="F2413" s="8" t="e">
        <f>VLOOKUP(E2413,Mapping!$A$1:$C$71,3,0)</f>
        <v>#N/A</v>
      </c>
      <c r="G2413" s="8" t="str">
        <f>VLOOKUP(E2413,Mapping!$A$2:$B$207,2,0)</f>
        <v>Event Int Lb Event</v>
      </c>
      <c r="H2413" s="1" t="s">
        <v>658</v>
      </c>
      <c r="I2413" s="2">
        <v>44313</v>
      </c>
      <c r="J2413" s="126" t="str">
        <f>VLOOKUP(I2413,Mapping!$H$2:$I$215,2,0)</f>
        <v>Post</v>
      </c>
      <c r="K2413" s="127" t="str">
        <f>VLOOKUP(I2413,Mapping!$H$2:$J$215,3,0)</f>
        <v>Post</v>
      </c>
      <c r="L2413" s="1">
        <v>0</v>
      </c>
      <c r="M2413" s="4" t="e">
        <v>#N/A</v>
      </c>
    </row>
    <row r="2414" spans="1:13" x14ac:dyDescent="0.35">
      <c r="A2414" s="5" t="s">
        <v>659</v>
      </c>
      <c r="B2414" s="5" t="s">
        <v>35</v>
      </c>
      <c r="C2414" s="5"/>
      <c r="D2414" s="5"/>
      <c r="E2414" s="5" t="s">
        <v>186</v>
      </c>
      <c r="F2414" s="8" t="e">
        <f>VLOOKUP(E2414,Mapping!$A$1:$C$71,3,0)</f>
        <v>#N/A</v>
      </c>
      <c r="G2414" s="8" t="str">
        <f>VLOOKUP(E2414,Mapping!$A$2:$B$207,2,0)</f>
        <v>Event Int Lb Event</v>
      </c>
      <c r="H2414" s="1" t="s">
        <v>658</v>
      </c>
      <c r="I2414" s="2">
        <v>44314</v>
      </c>
      <c r="J2414" s="126" t="str">
        <f>VLOOKUP(I2414,Mapping!$H$2:$I$215,2,0)</f>
        <v>Post</v>
      </c>
      <c r="K2414" s="127" t="str">
        <f>VLOOKUP(I2414,Mapping!$H$2:$J$215,3,0)</f>
        <v>Post</v>
      </c>
      <c r="L2414" s="1">
        <v>0</v>
      </c>
      <c r="M2414" s="4" t="e">
        <v>#N/A</v>
      </c>
    </row>
    <row r="2415" spans="1:13" x14ac:dyDescent="0.35">
      <c r="A2415" s="5" t="s">
        <v>659</v>
      </c>
      <c r="B2415" s="5" t="s">
        <v>35</v>
      </c>
      <c r="C2415" s="5"/>
      <c r="D2415" s="5"/>
      <c r="E2415" s="5" t="s">
        <v>186</v>
      </c>
      <c r="F2415" s="8" t="e">
        <f>VLOOKUP(E2415,Mapping!$A$1:$C$71,3,0)</f>
        <v>#N/A</v>
      </c>
      <c r="G2415" s="8" t="str">
        <f>VLOOKUP(E2415,Mapping!$A$2:$B$207,2,0)</f>
        <v>Event Int Lb Event</v>
      </c>
      <c r="H2415" s="1" t="s">
        <v>658</v>
      </c>
      <c r="I2415" s="2">
        <v>44315</v>
      </c>
      <c r="J2415" s="126" t="str">
        <f>VLOOKUP(I2415,Mapping!$H$2:$I$215,2,0)</f>
        <v>Post</v>
      </c>
      <c r="K2415" s="127" t="str">
        <f>VLOOKUP(I2415,Mapping!$H$2:$J$215,3,0)</f>
        <v>Post</v>
      </c>
      <c r="L2415" s="1">
        <v>0</v>
      </c>
      <c r="M2415" s="4" t="e">
        <v>#N/A</v>
      </c>
    </row>
    <row r="2416" spans="1:13" x14ac:dyDescent="0.35">
      <c r="A2416" s="5" t="s">
        <v>659</v>
      </c>
      <c r="B2416" s="5" t="s">
        <v>35</v>
      </c>
      <c r="C2416" s="5"/>
      <c r="D2416" s="5"/>
      <c r="E2416" s="5" t="s">
        <v>186</v>
      </c>
      <c r="F2416" s="8" t="e">
        <f>VLOOKUP(E2416,Mapping!$A$1:$C$71,3,0)</f>
        <v>#N/A</v>
      </c>
      <c r="G2416" s="8" t="str">
        <f>VLOOKUP(E2416,Mapping!$A$2:$B$207,2,0)</f>
        <v>Event Int Lb Event</v>
      </c>
      <c r="H2416" s="1" t="s">
        <v>658</v>
      </c>
      <c r="I2416" s="2">
        <v>44316</v>
      </c>
      <c r="J2416" s="126" t="str">
        <f>VLOOKUP(I2416,Mapping!$H$2:$I$215,2,0)</f>
        <v>Post</v>
      </c>
      <c r="K2416" s="127" t="str">
        <f>VLOOKUP(I2416,Mapping!$H$2:$J$215,3,0)</f>
        <v>Post</v>
      </c>
      <c r="L2416" s="1">
        <v>0</v>
      </c>
      <c r="M2416" s="4" t="e">
        <v>#N/A</v>
      </c>
    </row>
    <row r="2417" spans="1:13" x14ac:dyDescent="0.35">
      <c r="A2417" s="5" t="s">
        <v>659</v>
      </c>
      <c r="B2417" s="5" t="s">
        <v>35</v>
      </c>
      <c r="C2417" s="5"/>
      <c r="D2417" s="5"/>
      <c r="E2417" s="5" t="s">
        <v>186</v>
      </c>
      <c r="F2417" s="8" t="e">
        <f>VLOOKUP(E2417,Mapping!$A$1:$C$71,3,0)</f>
        <v>#N/A</v>
      </c>
      <c r="G2417" s="8" t="str">
        <f>VLOOKUP(E2417,Mapping!$A$2:$B$207,2,0)</f>
        <v>Event Int Lb Event</v>
      </c>
      <c r="H2417" s="1" t="s">
        <v>658</v>
      </c>
      <c r="I2417" s="2">
        <v>44317</v>
      </c>
      <c r="J2417" s="126" t="str">
        <f>VLOOKUP(I2417,Mapping!$H$2:$I$215,2,0)</f>
        <v>Post</v>
      </c>
      <c r="K2417" s="127" t="str">
        <f>VLOOKUP(I2417,Mapping!$H$2:$J$215,3,0)</f>
        <v>Post</v>
      </c>
      <c r="L2417" s="1">
        <v>0</v>
      </c>
      <c r="M2417" s="4" t="e">
        <v>#N/A</v>
      </c>
    </row>
    <row r="2418" spans="1:13" x14ac:dyDescent="0.35">
      <c r="A2418" s="5" t="s">
        <v>659</v>
      </c>
      <c r="B2418" s="5" t="s">
        <v>35</v>
      </c>
      <c r="C2418" s="5"/>
      <c r="D2418" s="5"/>
      <c r="E2418" s="5" t="s">
        <v>186</v>
      </c>
      <c r="F2418" s="8" t="e">
        <f>VLOOKUP(E2418,Mapping!$A$1:$C$71,3,0)</f>
        <v>#N/A</v>
      </c>
      <c r="G2418" s="8" t="str">
        <f>VLOOKUP(E2418,Mapping!$A$2:$B$207,2,0)</f>
        <v>Event Int Lb Event</v>
      </c>
      <c r="H2418" s="1" t="s">
        <v>658</v>
      </c>
      <c r="I2418" s="2">
        <v>44318</v>
      </c>
      <c r="J2418" s="126" t="str">
        <f>VLOOKUP(I2418,Mapping!$H$2:$I$215,2,0)</f>
        <v>Post</v>
      </c>
      <c r="K2418" s="127" t="str">
        <f>VLOOKUP(I2418,Mapping!$H$2:$J$215,3,0)</f>
        <v>Post</v>
      </c>
      <c r="L2418" s="1">
        <v>0</v>
      </c>
      <c r="M2418" s="4" t="e">
        <v>#N/A</v>
      </c>
    </row>
    <row r="2419" spans="1:13" x14ac:dyDescent="0.35">
      <c r="A2419" s="5" t="s">
        <v>659</v>
      </c>
      <c r="B2419" s="5" t="s">
        <v>35</v>
      </c>
      <c r="C2419" s="5"/>
      <c r="D2419" s="5"/>
      <c r="E2419" s="5" t="s">
        <v>186</v>
      </c>
      <c r="F2419" s="8" t="e">
        <f>VLOOKUP(E2419,Mapping!$A$1:$C$71,3,0)</f>
        <v>#N/A</v>
      </c>
      <c r="G2419" s="8" t="str">
        <f>VLOOKUP(E2419,Mapping!$A$2:$B$207,2,0)</f>
        <v>Event Int Lb Event</v>
      </c>
      <c r="H2419" s="1" t="s">
        <v>658</v>
      </c>
      <c r="I2419" s="2">
        <v>44319</v>
      </c>
      <c r="J2419" s="126" t="str">
        <f>VLOOKUP(I2419,Mapping!$H$2:$I$215,2,0)</f>
        <v>Post</v>
      </c>
      <c r="K2419" s="127" t="str">
        <f>VLOOKUP(I2419,Mapping!$H$2:$J$215,3,0)</f>
        <v>Post</v>
      </c>
      <c r="L2419" s="1">
        <v>0</v>
      </c>
      <c r="M2419" s="4" t="e">
        <v>#N/A</v>
      </c>
    </row>
    <row r="2420" spans="1:13" x14ac:dyDescent="0.35">
      <c r="A2420" s="5" t="s">
        <v>659</v>
      </c>
      <c r="B2420" s="5" t="s">
        <v>35</v>
      </c>
      <c r="C2420" s="5"/>
      <c r="D2420" s="5"/>
      <c r="E2420" s="5" t="s">
        <v>186</v>
      </c>
      <c r="F2420" s="8" t="e">
        <f>VLOOKUP(E2420,Mapping!$A$1:$C$71,3,0)</f>
        <v>#N/A</v>
      </c>
      <c r="G2420" s="8" t="str">
        <f>VLOOKUP(E2420,Mapping!$A$2:$B$207,2,0)</f>
        <v>Event Int Lb Event</v>
      </c>
      <c r="H2420" s="1" t="s">
        <v>658</v>
      </c>
      <c r="I2420" s="2">
        <v>44320</v>
      </c>
      <c r="J2420" s="126" t="str">
        <f>VLOOKUP(I2420,Mapping!$H$2:$I$215,2,0)</f>
        <v>Post</v>
      </c>
      <c r="K2420" s="127" t="str">
        <f>VLOOKUP(I2420,Mapping!$H$2:$J$215,3,0)</f>
        <v>Post</v>
      </c>
      <c r="L2420" s="1">
        <v>0</v>
      </c>
      <c r="M2420" s="4" t="e">
        <v>#N/A</v>
      </c>
    </row>
    <row r="2421" spans="1:13" x14ac:dyDescent="0.35">
      <c r="A2421" s="5" t="s">
        <v>659</v>
      </c>
      <c r="B2421" s="5" t="s">
        <v>35</v>
      </c>
      <c r="C2421" s="5"/>
      <c r="D2421" s="5"/>
      <c r="E2421" s="5" t="s">
        <v>186</v>
      </c>
      <c r="F2421" s="8" t="e">
        <f>VLOOKUP(E2421,Mapping!$A$1:$C$71,3,0)</f>
        <v>#N/A</v>
      </c>
      <c r="G2421" s="8" t="str">
        <f>VLOOKUP(E2421,Mapping!$A$2:$B$207,2,0)</f>
        <v>Event Int Lb Event</v>
      </c>
      <c r="H2421" s="1" t="s">
        <v>658</v>
      </c>
      <c r="I2421" s="2">
        <v>44321</v>
      </c>
      <c r="J2421" s="126" t="str">
        <f>VLOOKUP(I2421,Mapping!$H$2:$I$215,2,0)</f>
        <v>Post</v>
      </c>
      <c r="K2421" s="127" t="str">
        <f>VLOOKUP(I2421,Mapping!$H$2:$J$215,3,0)</f>
        <v>Post</v>
      </c>
      <c r="L2421" s="1">
        <v>0</v>
      </c>
      <c r="M2421" s="4" t="e">
        <v>#N/A</v>
      </c>
    </row>
    <row r="2422" spans="1:13" x14ac:dyDescent="0.35">
      <c r="A2422" s="5" t="s">
        <v>659</v>
      </c>
      <c r="B2422" s="5" t="s">
        <v>35</v>
      </c>
      <c r="C2422" s="5"/>
      <c r="D2422" s="5"/>
      <c r="E2422" s="5" t="s">
        <v>186</v>
      </c>
      <c r="F2422" s="8" t="e">
        <f>VLOOKUP(E2422,Mapping!$A$1:$C$71,3,0)</f>
        <v>#N/A</v>
      </c>
      <c r="G2422" s="8" t="str">
        <f>VLOOKUP(E2422,Mapping!$A$2:$B$207,2,0)</f>
        <v>Event Int Lb Event</v>
      </c>
      <c r="H2422" s="1" t="s">
        <v>658</v>
      </c>
      <c r="I2422" s="2">
        <v>44322</v>
      </c>
      <c r="J2422" s="126" t="str">
        <f>VLOOKUP(I2422,Mapping!$H$2:$I$215,2,0)</f>
        <v>Post</v>
      </c>
      <c r="K2422" s="127" t="str">
        <f>VLOOKUP(I2422,Mapping!$H$2:$J$215,3,0)</f>
        <v>Post</v>
      </c>
      <c r="L2422" s="1">
        <v>0</v>
      </c>
      <c r="M2422" s="4" t="e">
        <v>#N/A</v>
      </c>
    </row>
    <row r="2423" spans="1:13" x14ac:dyDescent="0.35">
      <c r="A2423" s="5" t="s">
        <v>659</v>
      </c>
      <c r="B2423" s="5" t="s">
        <v>35</v>
      </c>
      <c r="C2423" s="5"/>
      <c r="D2423" s="5"/>
      <c r="E2423" s="5" t="s">
        <v>186</v>
      </c>
      <c r="F2423" s="8" t="e">
        <f>VLOOKUP(E2423,Mapping!$A$1:$C$71,3,0)</f>
        <v>#N/A</v>
      </c>
      <c r="G2423" s="8" t="str">
        <f>VLOOKUP(E2423,Mapping!$A$2:$B$207,2,0)</f>
        <v>Event Int Lb Event</v>
      </c>
      <c r="H2423" s="1" t="s">
        <v>658</v>
      </c>
      <c r="I2423" s="2">
        <v>44323</v>
      </c>
      <c r="J2423" s="126" t="str">
        <f>VLOOKUP(I2423,Mapping!$H$2:$I$215,2,0)</f>
        <v>Post</v>
      </c>
      <c r="K2423" s="127" t="str">
        <f>VLOOKUP(I2423,Mapping!$H$2:$J$215,3,0)</f>
        <v>Post</v>
      </c>
      <c r="L2423" s="1">
        <v>0</v>
      </c>
      <c r="M2423" s="4" t="e">
        <v>#N/A</v>
      </c>
    </row>
    <row r="2424" spans="1:13" x14ac:dyDescent="0.35">
      <c r="A2424" s="5" t="s">
        <v>659</v>
      </c>
      <c r="B2424" s="5" t="s">
        <v>35</v>
      </c>
      <c r="C2424" s="5"/>
      <c r="D2424" s="5"/>
      <c r="E2424" s="5" t="s">
        <v>186</v>
      </c>
      <c r="F2424" s="8" t="e">
        <f>VLOOKUP(E2424,Mapping!$A$1:$C$71,3,0)</f>
        <v>#N/A</v>
      </c>
      <c r="G2424" s="8" t="str">
        <f>VLOOKUP(E2424,Mapping!$A$2:$B$207,2,0)</f>
        <v>Event Int Lb Event</v>
      </c>
      <c r="H2424" s="1" t="s">
        <v>658</v>
      </c>
      <c r="I2424" s="2">
        <v>44324</v>
      </c>
      <c r="J2424" s="126" t="str">
        <f>VLOOKUP(I2424,Mapping!$H$2:$I$215,2,0)</f>
        <v>Post</v>
      </c>
      <c r="K2424" s="127" t="str">
        <f>VLOOKUP(I2424,Mapping!$H$2:$J$215,3,0)</f>
        <v>Post</v>
      </c>
      <c r="L2424" s="1">
        <v>0</v>
      </c>
      <c r="M2424" s="4" t="e">
        <v>#N/A</v>
      </c>
    </row>
    <row r="2425" spans="1:13" x14ac:dyDescent="0.35">
      <c r="A2425" s="5" t="s">
        <v>659</v>
      </c>
      <c r="B2425" s="5" t="s">
        <v>35</v>
      </c>
      <c r="C2425" s="5"/>
      <c r="D2425" s="5"/>
      <c r="E2425" s="5" t="s">
        <v>186</v>
      </c>
      <c r="F2425" s="8" t="e">
        <f>VLOOKUP(E2425,Mapping!$A$1:$C$71,3,0)</f>
        <v>#N/A</v>
      </c>
      <c r="G2425" s="8" t="str">
        <f>VLOOKUP(E2425,Mapping!$A$2:$B$207,2,0)</f>
        <v>Event Int Lb Event</v>
      </c>
      <c r="H2425" s="1" t="s">
        <v>658</v>
      </c>
      <c r="I2425" s="2">
        <v>44325</v>
      </c>
      <c r="J2425" s="126" t="str">
        <f>VLOOKUP(I2425,Mapping!$H$2:$I$215,2,0)</f>
        <v>Post</v>
      </c>
      <c r="K2425" s="127" t="str">
        <f>VLOOKUP(I2425,Mapping!$H$2:$J$215,3,0)</f>
        <v>Post</v>
      </c>
      <c r="L2425" s="1">
        <v>0</v>
      </c>
      <c r="M2425" s="4" t="e">
        <v>#N/A</v>
      </c>
    </row>
    <row r="2426" spans="1:13" x14ac:dyDescent="0.35">
      <c r="A2426" s="5" t="s">
        <v>659</v>
      </c>
      <c r="B2426" s="5" t="s">
        <v>35</v>
      </c>
      <c r="C2426" s="5"/>
      <c r="D2426" s="5"/>
      <c r="E2426" s="5" t="s">
        <v>186</v>
      </c>
      <c r="F2426" s="8" t="e">
        <f>VLOOKUP(E2426,Mapping!$A$1:$C$71,3,0)</f>
        <v>#N/A</v>
      </c>
      <c r="G2426" s="8" t="str">
        <f>VLOOKUP(E2426,Mapping!$A$2:$B$207,2,0)</f>
        <v>Event Int Lb Event</v>
      </c>
      <c r="H2426" s="1" t="s">
        <v>658</v>
      </c>
      <c r="I2426" s="2">
        <v>44326</v>
      </c>
      <c r="J2426" s="126" t="str">
        <f>VLOOKUP(I2426,Mapping!$H$2:$I$215,2,0)</f>
        <v>Post</v>
      </c>
      <c r="K2426" s="127" t="str">
        <f>VLOOKUP(I2426,Mapping!$H$2:$J$215,3,0)</f>
        <v>Post</v>
      </c>
      <c r="L2426" s="1">
        <v>0</v>
      </c>
      <c r="M2426" s="4" t="e">
        <v>#N/A</v>
      </c>
    </row>
    <row r="2427" spans="1:13" x14ac:dyDescent="0.35">
      <c r="A2427" s="5" t="s">
        <v>659</v>
      </c>
      <c r="B2427" s="5" t="s">
        <v>35</v>
      </c>
      <c r="C2427" s="5"/>
      <c r="D2427" s="5"/>
      <c r="E2427" s="5" t="s">
        <v>186</v>
      </c>
      <c r="F2427" s="8" t="e">
        <f>VLOOKUP(E2427,Mapping!$A$1:$C$71,3,0)</f>
        <v>#N/A</v>
      </c>
      <c r="G2427" s="8" t="str">
        <f>VLOOKUP(E2427,Mapping!$A$2:$B$207,2,0)</f>
        <v>Event Int Lb Event</v>
      </c>
      <c r="H2427" s="1" t="s">
        <v>658</v>
      </c>
      <c r="I2427" s="2">
        <v>44327</v>
      </c>
      <c r="J2427" s="126" t="str">
        <f>VLOOKUP(I2427,Mapping!$H$2:$I$215,2,0)</f>
        <v>Post</v>
      </c>
      <c r="K2427" s="127" t="str">
        <f>VLOOKUP(I2427,Mapping!$H$2:$J$215,3,0)</f>
        <v>Post</v>
      </c>
      <c r="L2427" s="1">
        <v>0</v>
      </c>
      <c r="M2427" s="4" t="e">
        <v>#N/A</v>
      </c>
    </row>
    <row r="2428" spans="1:13" x14ac:dyDescent="0.35">
      <c r="A2428" s="5" t="s">
        <v>659</v>
      </c>
      <c r="B2428" s="5" t="s">
        <v>35</v>
      </c>
      <c r="C2428" s="5"/>
      <c r="D2428" s="5"/>
      <c r="E2428" s="5" t="s">
        <v>186</v>
      </c>
      <c r="F2428" s="8" t="e">
        <f>VLOOKUP(E2428,Mapping!$A$1:$C$71,3,0)</f>
        <v>#N/A</v>
      </c>
      <c r="G2428" s="8" t="str">
        <f>VLOOKUP(E2428,Mapping!$A$2:$B$207,2,0)</f>
        <v>Event Int Lb Event</v>
      </c>
      <c r="H2428" s="1" t="s">
        <v>658</v>
      </c>
      <c r="I2428" s="2">
        <v>44328</v>
      </c>
      <c r="J2428" s="126" t="str">
        <f>VLOOKUP(I2428,Mapping!$H$2:$I$215,2,0)</f>
        <v>Post</v>
      </c>
      <c r="K2428" s="127" t="str">
        <f>VLOOKUP(I2428,Mapping!$H$2:$J$215,3,0)</f>
        <v>Post</v>
      </c>
      <c r="L2428" s="1">
        <v>0</v>
      </c>
      <c r="M2428" s="4" t="e">
        <v>#N/A</v>
      </c>
    </row>
    <row r="2429" spans="1:13" x14ac:dyDescent="0.35">
      <c r="A2429" s="5" t="s">
        <v>659</v>
      </c>
      <c r="B2429" s="5" t="s">
        <v>35</v>
      </c>
      <c r="C2429" s="5"/>
      <c r="D2429" s="5"/>
      <c r="E2429" s="5" t="s">
        <v>186</v>
      </c>
      <c r="F2429" s="8" t="e">
        <f>VLOOKUP(E2429,Mapping!$A$1:$C$71,3,0)</f>
        <v>#N/A</v>
      </c>
      <c r="G2429" s="8" t="str">
        <f>VLOOKUP(E2429,Mapping!$A$2:$B$207,2,0)</f>
        <v>Event Int Lb Event</v>
      </c>
      <c r="H2429" s="1" t="s">
        <v>658</v>
      </c>
      <c r="I2429" s="2">
        <v>44329</v>
      </c>
      <c r="J2429" s="126" t="str">
        <f>VLOOKUP(I2429,Mapping!$H$2:$I$215,2,0)</f>
        <v>Post</v>
      </c>
      <c r="K2429" s="127" t="str">
        <f>VLOOKUP(I2429,Mapping!$H$2:$J$215,3,0)</f>
        <v>Post</v>
      </c>
      <c r="L2429" s="1">
        <v>0</v>
      </c>
      <c r="M2429" s="4" t="e">
        <v>#N/A</v>
      </c>
    </row>
    <row r="2430" spans="1:13" x14ac:dyDescent="0.35">
      <c r="A2430" s="5" t="s">
        <v>659</v>
      </c>
      <c r="B2430" s="5" t="s">
        <v>35</v>
      </c>
      <c r="C2430" s="5"/>
      <c r="D2430" s="5"/>
      <c r="E2430" s="5" t="s">
        <v>186</v>
      </c>
      <c r="F2430" s="8" t="e">
        <f>VLOOKUP(E2430,Mapping!$A$1:$C$71,3,0)</f>
        <v>#N/A</v>
      </c>
      <c r="G2430" s="8" t="str">
        <f>VLOOKUP(E2430,Mapping!$A$2:$B$207,2,0)</f>
        <v>Event Int Lb Event</v>
      </c>
      <c r="H2430" s="1" t="s">
        <v>658</v>
      </c>
      <c r="I2430" s="2">
        <v>44330</v>
      </c>
      <c r="J2430" s="126" t="str">
        <f>VLOOKUP(I2430,Mapping!$H$2:$I$215,2,0)</f>
        <v>Post</v>
      </c>
      <c r="K2430" s="127" t="str">
        <f>VLOOKUP(I2430,Mapping!$H$2:$J$215,3,0)</f>
        <v>Post</v>
      </c>
      <c r="L2430" s="1">
        <v>0</v>
      </c>
      <c r="M2430" s="4" t="e">
        <v>#N/A</v>
      </c>
    </row>
    <row r="2431" spans="1:13" x14ac:dyDescent="0.35">
      <c r="A2431" s="5" t="s">
        <v>659</v>
      </c>
      <c r="B2431" s="5" t="s">
        <v>35</v>
      </c>
      <c r="C2431" s="5"/>
      <c r="D2431" s="5"/>
      <c r="E2431" s="5" t="s">
        <v>186</v>
      </c>
      <c r="F2431" s="8" t="e">
        <f>VLOOKUP(E2431,Mapping!$A$1:$C$71,3,0)</f>
        <v>#N/A</v>
      </c>
      <c r="G2431" s="8" t="str">
        <f>VLOOKUP(E2431,Mapping!$A$2:$B$207,2,0)</f>
        <v>Event Int Lb Event</v>
      </c>
      <c r="H2431" s="1" t="s">
        <v>658</v>
      </c>
      <c r="I2431" s="2">
        <v>44331</v>
      </c>
      <c r="J2431" s="126" t="str">
        <f>VLOOKUP(I2431,Mapping!$H$2:$I$215,2,0)</f>
        <v>Post</v>
      </c>
      <c r="K2431" s="127" t="str">
        <f>VLOOKUP(I2431,Mapping!$H$2:$J$215,3,0)</f>
        <v>Post</v>
      </c>
      <c r="L2431" s="1">
        <v>0</v>
      </c>
      <c r="M2431" s="4" t="e">
        <v>#N/A</v>
      </c>
    </row>
    <row r="2432" spans="1:13" x14ac:dyDescent="0.35">
      <c r="A2432" s="5" t="s">
        <v>659</v>
      </c>
      <c r="B2432" s="5" t="s">
        <v>35</v>
      </c>
      <c r="C2432" s="5"/>
      <c r="D2432" s="5"/>
      <c r="E2432" s="5" t="s">
        <v>186</v>
      </c>
      <c r="F2432" s="8" t="e">
        <f>VLOOKUP(E2432,Mapping!$A$1:$C$71,3,0)</f>
        <v>#N/A</v>
      </c>
      <c r="G2432" s="8" t="str">
        <f>VLOOKUP(E2432,Mapping!$A$2:$B$207,2,0)</f>
        <v>Event Int Lb Event</v>
      </c>
      <c r="H2432" s="1" t="s">
        <v>658</v>
      </c>
      <c r="I2432" s="2">
        <v>44332</v>
      </c>
      <c r="J2432" s="126" t="str">
        <f>VLOOKUP(I2432,Mapping!$H$2:$I$215,2,0)</f>
        <v>Post</v>
      </c>
      <c r="K2432" s="127" t="str">
        <f>VLOOKUP(I2432,Mapping!$H$2:$J$215,3,0)</f>
        <v>Post</v>
      </c>
      <c r="L2432" s="1">
        <v>0</v>
      </c>
      <c r="M2432" s="4" t="e">
        <v>#N/A</v>
      </c>
    </row>
    <row r="2433" spans="1:13" x14ac:dyDescent="0.35">
      <c r="A2433" s="5" t="s">
        <v>659</v>
      </c>
      <c r="B2433" s="5" t="s">
        <v>35</v>
      </c>
      <c r="C2433" s="5"/>
      <c r="D2433" s="5"/>
      <c r="E2433" s="5" t="s">
        <v>186</v>
      </c>
      <c r="F2433" s="8" t="e">
        <f>VLOOKUP(E2433,Mapping!$A$1:$C$71,3,0)</f>
        <v>#N/A</v>
      </c>
      <c r="G2433" s="8" t="str">
        <f>VLOOKUP(E2433,Mapping!$A$2:$B$207,2,0)</f>
        <v>Event Int Lb Event</v>
      </c>
      <c r="H2433" s="1" t="s">
        <v>658</v>
      </c>
      <c r="I2433" s="2">
        <v>44333</v>
      </c>
      <c r="J2433" s="126" t="str">
        <f>VLOOKUP(I2433,Mapping!$H$2:$I$215,2,0)</f>
        <v>Post</v>
      </c>
      <c r="K2433" s="127" t="str">
        <f>VLOOKUP(I2433,Mapping!$H$2:$J$215,3,0)</f>
        <v>Post</v>
      </c>
      <c r="L2433" s="1">
        <v>0</v>
      </c>
      <c r="M2433" s="4" t="e">
        <v>#N/A</v>
      </c>
    </row>
    <row r="2434" spans="1:13" x14ac:dyDescent="0.35">
      <c r="A2434" s="5" t="s">
        <v>659</v>
      </c>
      <c r="B2434" s="5" t="s">
        <v>35</v>
      </c>
      <c r="C2434" s="5"/>
      <c r="D2434" s="5"/>
      <c r="E2434" s="5" t="s">
        <v>186</v>
      </c>
      <c r="F2434" s="8" t="e">
        <f>VLOOKUP(E2434,Mapping!$A$1:$C$71,3,0)</f>
        <v>#N/A</v>
      </c>
      <c r="G2434" s="8" t="str">
        <f>VLOOKUP(E2434,Mapping!$A$2:$B$207,2,0)</f>
        <v>Event Int Lb Event</v>
      </c>
      <c r="H2434" s="1" t="s">
        <v>658</v>
      </c>
      <c r="I2434" s="2">
        <v>44334</v>
      </c>
      <c r="J2434" s="126" t="str">
        <f>VLOOKUP(I2434,Mapping!$H$2:$I$215,2,0)</f>
        <v>Post</v>
      </c>
      <c r="K2434" s="127" t="str">
        <f>VLOOKUP(I2434,Mapping!$H$2:$J$215,3,0)</f>
        <v>Post</v>
      </c>
      <c r="L2434" s="1">
        <v>0</v>
      </c>
      <c r="M2434" s="4" t="e">
        <v>#N/A</v>
      </c>
    </row>
    <row r="2435" spans="1:13" x14ac:dyDescent="0.35">
      <c r="A2435" s="5" t="s">
        <v>659</v>
      </c>
      <c r="B2435" s="5" t="s">
        <v>35</v>
      </c>
      <c r="C2435" s="5"/>
      <c r="D2435" s="5"/>
      <c r="E2435" s="5" t="s">
        <v>186</v>
      </c>
      <c r="F2435" s="8" t="e">
        <f>VLOOKUP(E2435,Mapping!$A$1:$C$71,3,0)</f>
        <v>#N/A</v>
      </c>
      <c r="G2435" s="8" t="str">
        <f>VLOOKUP(E2435,Mapping!$A$2:$B$207,2,0)</f>
        <v>Event Int Lb Event</v>
      </c>
      <c r="H2435" s="1" t="s">
        <v>658</v>
      </c>
      <c r="I2435" s="2">
        <v>44335</v>
      </c>
      <c r="J2435" s="126" t="str">
        <f>VLOOKUP(I2435,Mapping!$H$2:$I$215,2,0)</f>
        <v>Post</v>
      </c>
      <c r="K2435" s="127" t="str">
        <f>VLOOKUP(I2435,Mapping!$H$2:$J$215,3,0)</f>
        <v>Post</v>
      </c>
      <c r="L2435" s="1">
        <v>0</v>
      </c>
      <c r="M2435" s="4" t="e">
        <v>#N/A</v>
      </c>
    </row>
    <row r="2436" spans="1:13" x14ac:dyDescent="0.35">
      <c r="A2436" s="5" t="s">
        <v>659</v>
      </c>
      <c r="B2436" s="5" t="s">
        <v>35</v>
      </c>
      <c r="C2436" s="5"/>
      <c r="D2436" s="5"/>
      <c r="E2436" s="5" t="s">
        <v>186</v>
      </c>
      <c r="F2436" s="8" t="e">
        <f>VLOOKUP(E2436,Mapping!$A$1:$C$71,3,0)</f>
        <v>#N/A</v>
      </c>
      <c r="G2436" s="8" t="str">
        <f>VLOOKUP(E2436,Mapping!$A$2:$B$207,2,0)</f>
        <v>Event Int Lb Event</v>
      </c>
      <c r="H2436" s="1" t="s">
        <v>658</v>
      </c>
      <c r="I2436" s="2">
        <v>44336</v>
      </c>
      <c r="J2436" s="126" t="str">
        <f>VLOOKUP(I2436,Mapping!$H$2:$I$215,2,0)</f>
        <v>Post</v>
      </c>
      <c r="K2436" s="127" t="str">
        <f>VLOOKUP(I2436,Mapping!$H$2:$J$215,3,0)</f>
        <v>Post</v>
      </c>
      <c r="L2436" s="1">
        <v>0</v>
      </c>
      <c r="M2436" s="4" t="e">
        <v>#N/A</v>
      </c>
    </row>
    <row r="2437" spans="1:13" x14ac:dyDescent="0.35">
      <c r="A2437" s="5" t="s">
        <v>659</v>
      </c>
      <c r="B2437" s="5" t="s">
        <v>35</v>
      </c>
      <c r="C2437" s="5"/>
      <c r="D2437" s="5"/>
      <c r="E2437" s="5" t="s">
        <v>186</v>
      </c>
      <c r="F2437" s="8" t="e">
        <f>VLOOKUP(E2437,Mapping!$A$1:$C$71,3,0)</f>
        <v>#N/A</v>
      </c>
      <c r="G2437" s="8" t="str">
        <f>VLOOKUP(E2437,Mapping!$A$2:$B$207,2,0)</f>
        <v>Event Int Lb Event</v>
      </c>
      <c r="H2437" s="1" t="s">
        <v>658</v>
      </c>
      <c r="I2437" s="2">
        <v>44337</v>
      </c>
      <c r="J2437" s="126" t="str">
        <f>VLOOKUP(I2437,Mapping!$H$2:$I$215,2,0)</f>
        <v>Post</v>
      </c>
      <c r="K2437" s="127" t="str">
        <f>VLOOKUP(I2437,Mapping!$H$2:$J$215,3,0)</f>
        <v>Post</v>
      </c>
      <c r="L2437" s="1">
        <v>0</v>
      </c>
      <c r="M2437" s="4" t="e">
        <v>#N/A</v>
      </c>
    </row>
    <row r="2438" spans="1:13" x14ac:dyDescent="0.35">
      <c r="A2438" s="5" t="s">
        <v>659</v>
      </c>
      <c r="B2438" s="5" t="s">
        <v>35</v>
      </c>
      <c r="C2438" s="5"/>
      <c r="D2438" s="5"/>
      <c r="E2438" s="5" t="s">
        <v>186</v>
      </c>
      <c r="F2438" s="8" t="e">
        <f>VLOOKUP(E2438,Mapping!$A$1:$C$71,3,0)</f>
        <v>#N/A</v>
      </c>
      <c r="G2438" s="8" t="str">
        <f>VLOOKUP(E2438,Mapping!$A$2:$B$207,2,0)</f>
        <v>Event Int Lb Event</v>
      </c>
      <c r="H2438" s="1" t="s">
        <v>658</v>
      </c>
      <c r="I2438" s="2">
        <v>44338</v>
      </c>
      <c r="J2438" s="126" t="str">
        <f>VLOOKUP(I2438,Mapping!$H$2:$I$215,2,0)</f>
        <v>Post</v>
      </c>
      <c r="K2438" s="127" t="str">
        <f>VLOOKUP(I2438,Mapping!$H$2:$J$215,3,0)</f>
        <v>Post</v>
      </c>
      <c r="L2438" s="1">
        <v>0</v>
      </c>
      <c r="M2438" s="4" t="e">
        <v>#N/A</v>
      </c>
    </row>
    <row r="2439" spans="1:13" x14ac:dyDescent="0.35">
      <c r="A2439" s="5" t="s">
        <v>659</v>
      </c>
      <c r="B2439" s="5" t="s">
        <v>35</v>
      </c>
      <c r="C2439" s="5"/>
      <c r="D2439" s="5"/>
      <c r="E2439" s="5" t="s">
        <v>186</v>
      </c>
      <c r="F2439" s="8" t="e">
        <f>VLOOKUP(E2439,Mapping!$A$1:$C$71,3,0)</f>
        <v>#N/A</v>
      </c>
      <c r="G2439" s="8" t="str">
        <f>VLOOKUP(E2439,Mapping!$A$2:$B$207,2,0)</f>
        <v>Event Int Lb Event</v>
      </c>
      <c r="H2439" s="1" t="s">
        <v>658</v>
      </c>
      <c r="I2439" s="2">
        <v>44339</v>
      </c>
      <c r="J2439" s="126" t="str">
        <f>VLOOKUP(I2439,Mapping!$H$2:$I$215,2,0)</f>
        <v>Post</v>
      </c>
      <c r="K2439" s="127" t="str">
        <f>VLOOKUP(I2439,Mapping!$H$2:$J$215,3,0)</f>
        <v>Post</v>
      </c>
      <c r="L2439" s="1">
        <v>0</v>
      </c>
      <c r="M2439" s="4" t="e">
        <v>#N/A</v>
      </c>
    </row>
    <row r="2440" spans="1:13" x14ac:dyDescent="0.35">
      <c r="A2440" s="5" t="s">
        <v>659</v>
      </c>
      <c r="B2440" s="5" t="s">
        <v>35</v>
      </c>
      <c r="C2440" s="5"/>
      <c r="D2440" s="5"/>
      <c r="E2440" s="5" t="s">
        <v>186</v>
      </c>
      <c r="F2440" s="8" t="e">
        <f>VLOOKUP(E2440,Mapping!$A$1:$C$71,3,0)</f>
        <v>#N/A</v>
      </c>
      <c r="G2440" s="8" t="str">
        <f>VLOOKUP(E2440,Mapping!$A$2:$B$207,2,0)</f>
        <v>Event Int Lb Event</v>
      </c>
      <c r="H2440" s="1" t="s">
        <v>658</v>
      </c>
      <c r="I2440" s="2">
        <v>44340</v>
      </c>
      <c r="J2440" s="126" t="str">
        <f>VLOOKUP(I2440,Mapping!$H$2:$I$215,2,0)</f>
        <v>Post</v>
      </c>
      <c r="K2440" s="127" t="str">
        <f>VLOOKUP(I2440,Mapping!$H$2:$J$215,3,0)</f>
        <v>Post</v>
      </c>
      <c r="L2440" s="1">
        <v>0</v>
      </c>
      <c r="M2440" s="4" t="e">
        <v>#N/A</v>
      </c>
    </row>
    <row r="2441" spans="1:13" x14ac:dyDescent="0.35">
      <c r="A2441" s="5" t="s">
        <v>659</v>
      </c>
      <c r="B2441" s="5" t="s">
        <v>35</v>
      </c>
      <c r="C2441" s="5"/>
      <c r="D2441" s="5"/>
      <c r="E2441" s="5" t="s">
        <v>186</v>
      </c>
      <c r="F2441" s="8" t="e">
        <f>VLOOKUP(E2441,Mapping!$A$1:$C$71,3,0)</f>
        <v>#N/A</v>
      </c>
      <c r="G2441" s="8" t="str">
        <f>VLOOKUP(E2441,Mapping!$A$2:$B$207,2,0)</f>
        <v>Event Int Lb Event</v>
      </c>
      <c r="H2441" s="1" t="s">
        <v>658</v>
      </c>
      <c r="I2441" s="2">
        <v>44341</v>
      </c>
      <c r="J2441" s="126" t="str">
        <f>VLOOKUP(I2441,Mapping!$H$2:$I$215,2,0)</f>
        <v>Post</v>
      </c>
      <c r="K2441" s="127" t="str">
        <f>VLOOKUP(I2441,Mapping!$H$2:$J$215,3,0)</f>
        <v>Post</v>
      </c>
      <c r="L2441" s="1">
        <v>0</v>
      </c>
      <c r="M2441" s="4" t="e">
        <v>#N/A</v>
      </c>
    </row>
    <row r="2442" spans="1:13" x14ac:dyDescent="0.35">
      <c r="A2442" s="5" t="s">
        <v>659</v>
      </c>
      <c r="B2442" s="5" t="s">
        <v>35</v>
      </c>
      <c r="C2442" s="5"/>
      <c r="D2442" s="5"/>
      <c r="E2442" s="5" t="s">
        <v>186</v>
      </c>
      <c r="F2442" s="8" t="e">
        <f>VLOOKUP(E2442,Mapping!$A$1:$C$71,3,0)</f>
        <v>#N/A</v>
      </c>
      <c r="G2442" s="8" t="str">
        <f>VLOOKUP(E2442,Mapping!$A$2:$B$207,2,0)</f>
        <v>Event Int Lb Event</v>
      </c>
      <c r="H2442" s="1" t="s">
        <v>658</v>
      </c>
      <c r="I2442" s="2">
        <v>44342</v>
      </c>
      <c r="J2442" s="126" t="str">
        <f>VLOOKUP(I2442,Mapping!$H$2:$I$215,2,0)</f>
        <v>Post</v>
      </c>
      <c r="K2442" s="127" t="str">
        <f>VLOOKUP(I2442,Mapping!$H$2:$J$215,3,0)</f>
        <v>Post</v>
      </c>
      <c r="L2442" s="1">
        <v>0</v>
      </c>
      <c r="M2442" s="4" t="e">
        <v>#N/A</v>
      </c>
    </row>
    <row r="2443" spans="1:13" x14ac:dyDescent="0.35">
      <c r="A2443" s="5" t="s">
        <v>659</v>
      </c>
      <c r="B2443" s="5" t="s">
        <v>35</v>
      </c>
      <c r="C2443" s="5"/>
      <c r="D2443" s="5"/>
      <c r="E2443" s="5" t="s">
        <v>186</v>
      </c>
      <c r="F2443" s="8" t="e">
        <f>VLOOKUP(E2443,Mapping!$A$1:$C$71,3,0)</f>
        <v>#N/A</v>
      </c>
      <c r="G2443" s="8" t="str">
        <f>VLOOKUP(E2443,Mapping!$A$2:$B$207,2,0)</f>
        <v>Event Int Lb Event</v>
      </c>
      <c r="H2443" s="1" t="s">
        <v>658</v>
      </c>
      <c r="I2443" s="2">
        <v>44343</v>
      </c>
      <c r="J2443" s="126" t="str">
        <f>VLOOKUP(I2443,Mapping!$H$2:$I$215,2,0)</f>
        <v>Post</v>
      </c>
      <c r="K2443" s="127" t="str">
        <f>VLOOKUP(I2443,Mapping!$H$2:$J$215,3,0)</f>
        <v>Post</v>
      </c>
      <c r="L2443" s="1">
        <v>0</v>
      </c>
      <c r="M2443" s="4" t="e">
        <v>#N/A</v>
      </c>
    </row>
    <row r="2444" spans="1:13" x14ac:dyDescent="0.35">
      <c r="A2444" s="5" t="s">
        <v>659</v>
      </c>
      <c r="B2444" s="5" t="s">
        <v>35</v>
      </c>
      <c r="C2444" s="5"/>
      <c r="D2444" s="5"/>
      <c r="E2444" s="5" t="s">
        <v>186</v>
      </c>
      <c r="F2444" s="8" t="e">
        <f>VLOOKUP(E2444,Mapping!$A$1:$C$71,3,0)</f>
        <v>#N/A</v>
      </c>
      <c r="G2444" s="8" t="str">
        <f>VLOOKUP(E2444,Mapping!$A$2:$B$207,2,0)</f>
        <v>Event Int Lb Event</v>
      </c>
      <c r="H2444" s="1" t="s">
        <v>658</v>
      </c>
      <c r="I2444" s="2">
        <v>44344</v>
      </c>
      <c r="J2444" s="126" t="str">
        <f>VLOOKUP(I2444,Mapping!$H$2:$I$215,2,0)</f>
        <v>Post</v>
      </c>
      <c r="K2444" s="127" t="str">
        <f>VLOOKUP(I2444,Mapping!$H$2:$J$215,3,0)</f>
        <v>Post</v>
      </c>
      <c r="L2444" s="1">
        <v>0</v>
      </c>
      <c r="M2444" s="4" t="e">
        <v>#N/A</v>
      </c>
    </row>
    <row r="2445" spans="1:13" x14ac:dyDescent="0.35">
      <c r="A2445" s="5" t="s">
        <v>659</v>
      </c>
      <c r="B2445" s="5" t="s">
        <v>35</v>
      </c>
      <c r="C2445" s="5"/>
      <c r="D2445" s="5"/>
      <c r="E2445" s="5" t="s">
        <v>186</v>
      </c>
      <c r="F2445" s="8" t="e">
        <f>VLOOKUP(E2445,Mapping!$A$1:$C$71,3,0)</f>
        <v>#N/A</v>
      </c>
      <c r="G2445" s="8" t="str">
        <f>VLOOKUP(E2445,Mapping!$A$2:$B$207,2,0)</f>
        <v>Event Int Lb Event</v>
      </c>
      <c r="H2445" s="1" t="s">
        <v>658</v>
      </c>
      <c r="I2445" s="2">
        <v>44345</v>
      </c>
      <c r="J2445" s="126" t="str">
        <f>VLOOKUP(I2445,Mapping!$H$2:$I$215,2,0)</f>
        <v>Post</v>
      </c>
      <c r="K2445" s="127" t="str">
        <f>VLOOKUP(I2445,Mapping!$H$2:$J$215,3,0)</f>
        <v>Post</v>
      </c>
      <c r="L2445" s="1">
        <v>0</v>
      </c>
      <c r="M2445" s="4" t="e">
        <v>#N/A</v>
      </c>
    </row>
    <row r="2446" spans="1:13" x14ac:dyDescent="0.35">
      <c r="A2446" s="5" t="s">
        <v>659</v>
      </c>
      <c r="B2446" s="5" t="s">
        <v>35</v>
      </c>
      <c r="C2446" s="5"/>
      <c r="D2446" s="5"/>
      <c r="E2446" s="5" t="s">
        <v>186</v>
      </c>
      <c r="F2446" s="8" t="e">
        <f>VLOOKUP(E2446,Mapping!$A$1:$C$71,3,0)</f>
        <v>#N/A</v>
      </c>
      <c r="G2446" s="8" t="str">
        <f>VLOOKUP(E2446,Mapping!$A$2:$B$207,2,0)</f>
        <v>Event Int Lb Event</v>
      </c>
      <c r="H2446" s="1" t="s">
        <v>658</v>
      </c>
      <c r="I2446" s="2">
        <v>44346</v>
      </c>
      <c r="J2446" s="126" t="str">
        <f>VLOOKUP(I2446,Mapping!$H$2:$I$215,2,0)</f>
        <v>Post</v>
      </c>
      <c r="K2446" s="127" t="str">
        <f>VLOOKUP(I2446,Mapping!$H$2:$J$215,3,0)</f>
        <v>Post</v>
      </c>
      <c r="L2446" s="1">
        <v>0</v>
      </c>
      <c r="M2446" s="4" t="e">
        <v>#N/A</v>
      </c>
    </row>
    <row r="2447" spans="1:13" x14ac:dyDescent="0.35">
      <c r="A2447" s="5" t="s">
        <v>659</v>
      </c>
      <c r="B2447" s="5" t="s">
        <v>35</v>
      </c>
      <c r="C2447" s="5"/>
      <c r="D2447" s="5"/>
      <c r="E2447" s="5" t="s">
        <v>186</v>
      </c>
      <c r="F2447" s="8" t="e">
        <f>VLOOKUP(E2447,Mapping!$A$1:$C$71,3,0)</f>
        <v>#N/A</v>
      </c>
      <c r="G2447" s="8" t="str">
        <f>VLOOKUP(E2447,Mapping!$A$2:$B$207,2,0)</f>
        <v>Event Int Lb Event</v>
      </c>
      <c r="H2447" s="1" t="s">
        <v>658</v>
      </c>
      <c r="I2447" s="2">
        <v>44347</v>
      </c>
      <c r="J2447" s="126" t="str">
        <f>VLOOKUP(I2447,Mapping!$H$2:$I$215,2,0)</f>
        <v>Post</v>
      </c>
      <c r="K2447" s="127" t="str">
        <f>VLOOKUP(I2447,Mapping!$H$2:$J$215,3,0)</f>
        <v>Post</v>
      </c>
      <c r="L2447" s="1">
        <v>0</v>
      </c>
      <c r="M2447" s="4" t="e">
        <v>#N/A</v>
      </c>
    </row>
    <row r="2448" spans="1:13" x14ac:dyDescent="0.35">
      <c r="A2448" s="5" t="s">
        <v>659</v>
      </c>
      <c r="B2448" s="5" t="s">
        <v>35</v>
      </c>
      <c r="C2448" s="5"/>
      <c r="D2448" s="5"/>
      <c r="E2448" s="5" t="s">
        <v>186</v>
      </c>
      <c r="F2448" s="8" t="e">
        <f>VLOOKUP(E2448,Mapping!$A$1:$C$71,3,0)</f>
        <v>#N/A</v>
      </c>
      <c r="G2448" s="8" t="str">
        <f>VLOOKUP(E2448,Mapping!$A$2:$B$207,2,0)</f>
        <v>Event Int Lb Event</v>
      </c>
      <c r="H2448" s="1" t="s">
        <v>658</v>
      </c>
      <c r="I2448" s="2">
        <v>44348</v>
      </c>
      <c r="J2448" s="126" t="str">
        <f>VLOOKUP(I2448,Mapping!$H$2:$I$215,2,0)</f>
        <v>Post</v>
      </c>
      <c r="K2448" s="127" t="str">
        <f>VLOOKUP(I2448,Mapping!$H$2:$J$215,3,0)</f>
        <v>Post</v>
      </c>
      <c r="L2448" s="1">
        <v>0</v>
      </c>
      <c r="M2448" s="4" t="e">
        <v>#N/A</v>
      </c>
    </row>
    <row r="2449" spans="1:13" x14ac:dyDescent="0.35">
      <c r="A2449" s="5" t="s">
        <v>659</v>
      </c>
      <c r="B2449" s="5" t="s">
        <v>35</v>
      </c>
      <c r="C2449" s="5"/>
      <c r="D2449" s="5"/>
      <c r="E2449" s="5" t="s">
        <v>186</v>
      </c>
      <c r="F2449" s="8" t="e">
        <f>VLOOKUP(E2449,Mapping!$A$1:$C$71,3,0)</f>
        <v>#N/A</v>
      </c>
      <c r="G2449" s="8" t="str">
        <f>VLOOKUP(E2449,Mapping!$A$2:$B$207,2,0)</f>
        <v>Event Int Lb Event</v>
      </c>
      <c r="H2449" s="1" t="s">
        <v>658</v>
      </c>
      <c r="I2449" s="2">
        <v>44349</v>
      </c>
      <c r="J2449" s="126" t="str">
        <f>VLOOKUP(I2449,Mapping!$H$2:$I$215,2,0)</f>
        <v>Post</v>
      </c>
      <c r="K2449" s="127" t="str">
        <f>VLOOKUP(I2449,Mapping!$H$2:$J$215,3,0)</f>
        <v>Post</v>
      </c>
      <c r="L2449" s="1">
        <v>0</v>
      </c>
      <c r="M2449" s="4" t="e">
        <v>#N/A</v>
      </c>
    </row>
    <row r="2450" spans="1:13" x14ac:dyDescent="0.35">
      <c r="A2450" s="5" t="s">
        <v>659</v>
      </c>
      <c r="B2450" s="5" t="s">
        <v>35</v>
      </c>
      <c r="C2450" s="5"/>
      <c r="D2450" s="5"/>
      <c r="E2450" s="5" t="s">
        <v>186</v>
      </c>
      <c r="F2450" s="8" t="e">
        <f>VLOOKUP(E2450,Mapping!$A$1:$C$71,3,0)</f>
        <v>#N/A</v>
      </c>
      <c r="G2450" s="8" t="str">
        <f>VLOOKUP(E2450,Mapping!$A$2:$B$207,2,0)</f>
        <v>Event Int Lb Event</v>
      </c>
      <c r="H2450" s="1" t="s">
        <v>658</v>
      </c>
      <c r="I2450" s="2">
        <v>44350</v>
      </c>
      <c r="J2450" s="126" t="str">
        <f>VLOOKUP(I2450,Mapping!$H$2:$I$215,2,0)</f>
        <v>Post</v>
      </c>
      <c r="K2450" s="127" t="str">
        <f>VLOOKUP(I2450,Mapping!$H$2:$J$215,3,0)</f>
        <v>Post</v>
      </c>
      <c r="L2450" s="1">
        <v>0</v>
      </c>
      <c r="M2450" s="4" t="e">
        <v>#N/A</v>
      </c>
    </row>
    <row r="2451" spans="1:13" x14ac:dyDescent="0.35">
      <c r="A2451" s="5" t="s">
        <v>659</v>
      </c>
      <c r="B2451" s="5" t="s">
        <v>35</v>
      </c>
      <c r="C2451" s="5"/>
      <c r="D2451" s="5"/>
      <c r="E2451" s="5" t="s">
        <v>186</v>
      </c>
      <c r="F2451" s="8" t="e">
        <f>VLOOKUP(E2451,Mapping!$A$1:$C$71,3,0)</f>
        <v>#N/A</v>
      </c>
      <c r="G2451" s="8" t="str">
        <f>VLOOKUP(E2451,Mapping!$A$2:$B$207,2,0)</f>
        <v>Event Int Lb Event</v>
      </c>
      <c r="H2451" s="1" t="s">
        <v>658</v>
      </c>
      <c r="I2451" s="2">
        <v>44351</v>
      </c>
      <c r="J2451" s="126" t="str">
        <f>VLOOKUP(I2451,Mapping!$H$2:$I$215,2,0)</f>
        <v>Post</v>
      </c>
      <c r="K2451" s="127" t="str">
        <f>VLOOKUP(I2451,Mapping!$H$2:$J$215,3,0)</f>
        <v>Post</v>
      </c>
      <c r="L2451" s="1">
        <v>0</v>
      </c>
      <c r="M2451" s="4" t="e">
        <v>#N/A</v>
      </c>
    </row>
    <row r="2452" spans="1:13" x14ac:dyDescent="0.35">
      <c r="A2452" s="5" t="s">
        <v>659</v>
      </c>
      <c r="B2452" s="5" t="s">
        <v>35</v>
      </c>
      <c r="C2452" s="5"/>
      <c r="D2452" s="5"/>
      <c r="E2452" s="5" t="s">
        <v>186</v>
      </c>
      <c r="F2452" s="8" t="e">
        <f>VLOOKUP(E2452,Mapping!$A$1:$C$71,3,0)</f>
        <v>#N/A</v>
      </c>
      <c r="G2452" s="8" t="str">
        <f>VLOOKUP(E2452,Mapping!$A$2:$B$207,2,0)</f>
        <v>Event Int Lb Event</v>
      </c>
      <c r="H2452" s="1" t="s">
        <v>658</v>
      </c>
      <c r="I2452" s="2">
        <v>44352</v>
      </c>
      <c r="J2452" s="126" t="str">
        <f>VLOOKUP(I2452,Mapping!$H$2:$I$215,2,0)</f>
        <v>Post</v>
      </c>
      <c r="K2452" s="127" t="str">
        <f>VLOOKUP(I2452,Mapping!$H$2:$J$215,3,0)</f>
        <v>Post</v>
      </c>
      <c r="L2452" s="1">
        <v>0</v>
      </c>
      <c r="M2452" s="4" t="e">
        <v>#N/A</v>
      </c>
    </row>
    <row r="2453" spans="1:13" x14ac:dyDescent="0.35">
      <c r="A2453" s="5" t="s">
        <v>659</v>
      </c>
      <c r="B2453" s="5" t="s">
        <v>35</v>
      </c>
      <c r="C2453" s="5"/>
      <c r="D2453" s="5"/>
      <c r="E2453" s="5" t="s">
        <v>186</v>
      </c>
      <c r="F2453" s="8" t="e">
        <f>VLOOKUP(E2453,Mapping!$A$1:$C$71,3,0)</f>
        <v>#N/A</v>
      </c>
      <c r="G2453" s="8" t="str">
        <f>VLOOKUP(E2453,Mapping!$A$2:$B$207,2,0)</f>
        <v>Event Int Lb Event</v>
      </c>
      <c r="H2453" s="1" t="s">
        <v>658</v>
      </c>
      <c r="I2453" s="2">
        <v>44353</v>
      </c>
      <c r="J2453" s="126" t="str">
        <f>VLOOKUP(I2453,Mapping!$H$2:$I$215,2,0)</f>
        <v>Post</v>
      </c>
      <c r="K2453" s="127" t="str">
        <f>VLOOKUP(I2453,Mapping!$H$2:$J$215,3,0)</f>
        <v>Post</v>
      </c>
      <c r="L2453" s="1">
        <v>0</v>
      </c>
      <c r="M2453" s="4" t="e">
        <v>#N/A</v>
      </c>
    </row>
    <row r="2454" spans="1:13" x14ac:dyDescent="0.35">
      <c r="A2454" s="5" t="s">
        <v>659</v>
      </c>
      <c r="B2454" s="5" t="s">
        <v>35</v>
      </c>
      <c r="C2454" s="5"/>
      <c r="D2454" s="5"/>
      <c r="E2454" s="5" t="s">
        <v>186</v>
      </c>
      <c r="F2454" s="8" t="e">
        <f>VLOOKUP(E2454,Mapping!$A$1:$C$71,3,0)</f>
        <v>#N/A</v>
      </c>
      <c r="G2454" s="8" t="str">
        <f>VLOOKUP(E2454,Mapping!$A$2:$B$207,2,0)</f>
        <v>Event Int Lb Event</v>
      </c>
      <c r="H2454" s="1" t="s">
        <v>658</v>
      </c>
      <c r="I2454" s="2">
        <v>44354</v>
      </c>
      <c r="J2454" s="126" t="str">
        <f>VLOOKUP(I2454,Mapping!$H$2:$I$215,2,0)</f>
        <v>Post</v>
      </c>
      <c r="K2454" s="127" t="str">
        <f>VLOOKUP(I2454,Mapping!$H$2:$J$215,3,0)</f>
        <v>Post</v>
      </c>
      <c r="L2454" s="1">
        <v>0</v>
      </c>
      <c r="M2454" s="4" t="e">
        <v>#N/A</v>
      </c>
    </row>
    <row r="2455" spans="1:13" x14ac:dyDescent="0.35">
      <c r="A2455" s="5" t="s">
        <v>659</v>
      </c>
      <c r="B2455" s="5" t="s">
        <v>35</v>
      </c>
      <c r="C2455" s="5"/>
      <c r="D2455" s="5"/>
      <c r="E2455" s="5" t="s">
        <v>186</v>
      </c>
      <c r="F2455" s="8" t="e">
        <f>VLOOKUP(E2455,Mapping!$A$1:$C$71,3,0)</f>
        <v>#N/A</v>
      </c>
      <c r="G2455" s="8" t="str">
        <f>VLOOKUP(E2455,Mapping!$A$2:$B$207,2,0)</f>
        <v>Event Int Lb Event</v>
      </c>
      <c r="H2455" s="1" t="s">
        <v>658</v>
      </c>
      <c r="I2455" s="2">
        <v>44355</v>
      </c>
      <c r="J2455" s="126" t="str">
        <f>VLOOKUP(I2455,Mapping!$H$2:$I$215,2,0)</f>
        <v>Post</v>
      </c>
      <c r="K2455" s="127" t="str">
        <f>VLOOKUP(I2455,Mapping!$H$2:$J$215,3,0)</f>
        <v>Post</v>
      </c>
      <c r="L2455" s="1">
        <v>0</v>
      </c>
      <c r="M2455" s="4" t="e">
        <v>#N/A</v>
      </c>
    </row>
    <row r="2456" spans="1:13" x14ac:dyDescent="0.35">
      <c r="A2456" s="5" t="s">
        <v>659</v>
      </c>
      <c r="B2456" s="5" t="s">
        <v>35</v>
      </c>
      <c r="C2456" s="5"/>
      <c r="D2456" s="5"/>
      <c r="E2456" s="5" t="s">
        <v>186</v>
      </c>
      <c r="F2456" s="8" t="e">
        <f>VLOOKUP(E2456,Mapping!$A$1:$C$71,3,0)</f>
        <v>#N/A</v>
      </c>
      <c r="G2456" s="8" t="str">
        <f>VLOOKUP(E2456,Mapping!$A$2:$B$207,2,0)</f>
        <v>Event Int Lb Event</v>
      </c>
      <c r="H2456" s="1" t="s">
        <v>658</v>
      </c>
      <c r="I2456" s="2">
        <v>44356</v>
      </c>
      <c r="J2456" s="126" t="str">
        <f>VLOOKUP(I2456,Mapping!$H$2:$I$215,2,0)</f>
        <v>Post</v>
      </c>
      <c r="K2456" s="127" t="str">
        <f>VLOOKUP(I2456,Mapping!$H$2:$J$215,3,0)</f>
        <v>Post</v>
      </c>
      <c r="L2456" s="1">
        <v>0</v>
      </c>
      <c r="M2456" s="4" t="e">
        <v>#N/A</v>
      </c>
    </row>
    <row r="2457" spans="1:13" x14ac:dyDescent="0.35">
      <c r="A2457" s="5" t="s">
        <v>659</v>
      </c>
      <c r="B2457" s="5" t="s">
        <v>35</v>
      </c>
      <c r="C2457" s="5"/>
      <c r="D2457" s="5"/>
      <c r="E2457" s="5" t="s">
        <v>186</v>
      </c>
      <c r="F2457" s="8" t="e">
        <f>VLOOKUP(E2457,Mapping!$A$1:$C$71,3,0)</f>
        <v>#N/A</v>
      </c>
      <c r="G2457" s="8" t="str">
        <f>VLOOKUP(E2457,Mapping!$A$2:$B$207,2,0)</f>
        <v>Event Int Lb Event</v>
      </c>
      <c r="H2457" s="1" t="s">
        <v>658</v>
      </c>
      <c r="I2457" s="2">
        <v>44357</v>
      </c>
      <c r="J2457" s="126" t="str">
        <f>VLOOKUP(I2457,Mapping!$H$2:$I$215,2,0)</f>
        <v>Post</v>
      </c>
      <c r="K2457" s="127" t="str">
        <f>VLOOKUP(I2457,Mapping!$H$2:$J$215,3,0)</f>
        <v>Post</v>
      </c>
      <c r="L2457" s="1">
        <v>0</v>
      </c>
      <c r="M2457" s="4" t="e">
        <v>#N/A</v>
      </c>
    </row>
    <row r="2458" spans="1:13" x14ac:dyDescent="0.35">
      <c r="A2458" s="5" t="s">
        <v>659</v>
      </c>
      <c r="B2458" s="5" t="s">
        <v>35</v>
      </c>
      <c r="C2458" s="5"/>
      <c r="D2458" s="5"/>
      <c r="E2458" s="5" t="s">
        <v>186</v>
      </c>
      <c r="F2458" s="8" t="e">
        <f>VLOOKUP(E2458,Mapping!$A$1:$C$71,3,0)</f>
        <v>#N/A</v>
      </c>
      <c r="G2458" s="8" t="str">
        <f>VLOOKUP(E2458,Mapping!$A$2:$B$207,2,0)</f>
        <v>Event Int Lb Event</v>
      </c>
      <c r="H2458" s="1" t="s">
        <v>658</v>
      </c>
      <c r="I2458" s="2">
        <v>44358</v>
      </c>
      <c r="J2458" s="126" t="str">
        <f>VLOOKUP(I2458,Mapping!$H$2:$I$215,2,0)</f>
        <v>Post</v>
      </c>
      <c r="K2458" s="127" t="str">
        <f>VLOOKUP(I2458,Mapping!$H$2:$J$215,3,0)</f>
        <v>Post</v>
      </c>
      <c r="L2458" s="1">
        <v>0</v>
      </c>
      <c r="M2458" s="4" t="e">
        <v>#N/A</v>
      </c>
    </row>
    <row r="2459" spans="1:13" x14ac:dyDescent="0.35">
      <c r="A2459" s="5" t="s">
        <v>659</v>
      </c>
      <c r="B2459" s="5" t="s">
        <v>35</v>
      </c>
      <c r="C2459" s="5"/>
      <c r="D2459" s="5"/>
      <c r="E2459" s="5" t="s">
        <v>186</v>
      </c>
      <c r="F2459" s="8" t="e">
        <f>VLOOKUP(E2459,Mapping!$A$1:$C$71,3,0)</f>
        <v>#N/A</v>
      </c>
      <c r="G2459" s="8" t="str">
        <f>VLOOKUP(E2459,Mapping!$A$2:$B$207,2,0)</f>
        <v>Event Int Lb Event</v>
      </c>
      <c r="H2459" s="1" t="s">
        <v>658</v>
      </c>
      <c r="I2459" s="2">
        <v>44359</v>
      </c>
      <c r="J2459" s="126" t="str">
        <f>VLOOKUP(I2459,Mapping!$H$2:$I$215,2,0)</f>
        <v>Post</v>
      </c>
      <c r="K2459" s="127" t="str">
        <f>VLOOKUP(I2459,Mapping!$H$2:$J$215,3,0)</f>
        <v>Post</v>
      </c>
      <c r="L2459" s="1">
        <v>0</v>
      </c>
      <c r="M2459" s="4" t="e">
        <v>#N/A</v>
      </c>
    </row>
    <row r="2460" spans="1:13" x14ac:dyDescent="0.35">
      <c r="A2460" s="5" t="s">
        <v>659</v>
      </c>
      <c r="B2460" s="5" t="s">
        <v>35</v>
      </c>
      <c r="C2460" s="5"/>
      <c r="D2460" s="5"/>
      <c r="E2460" s="5" t="s">
        <v>186</v>
      </c>
      <c r="F2460" s="8" t="e">
        <f>VLOOKUP(E2460,Mapping!$A$1:$C$71,3,0)</f>
        <v>#N/A</v>
      </c>
      <c r="G2460" s="8" t="str">
        <f>VLOOKUP(E2460,Mapping!$A$2:$B$207,2,0)</f>
        <v>Event Int Lb Event</v>
      </c>
      <c r="H2460" s="1" t="s">
        <v>658</v>
      </c>
      <c r="I2460" s="2">
        <v>44360</v>
      </c>
      <c r="J2460" s="126" t="str">
        <f>VLOOKUP(I2460,Mapping!$H$2:$I$215,2,0)</f>
        <v>Post</v>
      </c>
      <c r="K2460" s="127" t="str">
        <f>VLOOKUP(I2460,Mapping!$H$2:$J$215,3,0)</f>
        <v>Post</v>
      </c>
      <c r="L2460" s="1">
        <v>0</v>
      </c>
      <c r="M2460" s="4" t="e">
        <v>#N/A</v>
      </c>
    </row>
    <row r="2461" spans="1:13" x14ac:dyDescent="0.35">
      <c r="A2461" s="5" t="s">
        <v>659</v>
      </c>
      <c r="B2461" s="5" t="s">
        <v>35</v>
      </c>
      <c r="C2461" s="5"/>
      <c r="D2461" s="5"/>
      <c r="E2461" s="5" t="s">
        <v>186</v>
      </c>
      <c r="F2461" s="8" t="e">
        <f>VLOOKUP(E2461,Mapping!$A$1:$C$71,3,0)</f>
        <v>#N/A</v>
      </c>
      <c r="G2461" s="8" t="str">
        <f>VLOOKUP(E2461,Mapping!$A$2:$B$207,2,0)</f>
        <v>Event Int Lb Event</v>
      </c>
      <c r="H2461" s="1" t="s">
        <v>658</v>
      </c>
      <c r="I2461" s="2">
        <v>44361</v>
      </c>
      <c r="J2461" s="126" t="str">
        <f>VLOOKUP(I2461,Mapping!$H$2:$I$215,2,0)</f>
        <v>Post</v>
      </c>
      <c r="K2461" s="127" t="str">
        <f>VLOOKUP(I2461,Mapping!$H$2:$J$215,3,0)</f>
        <v>Post</v>
      </c>
      <c r="L2461" s="1">
        <v>0</v>
      </c>
      <c r="M2461" s="4" t="e">
        <v>#N/A</v>
      </c>
    </row>
    <row r="2462" spans="1:13" x14ac:dyDescent="0.35">
      <c r="A2462" s="5" t="s">
        <v>659</v>
      </c>
      <c r="B2462" s="5" t="s">
        <v>35</v>
      </c>
      <c r="C2462" s="5"/>
      <c r="D2462" s="5"/>
      <c r="E2462" s="5" t="s">
        <v>186</v>
      </c>
      <c r="F2462" s="8" t="e">
        <f>VLOOKUP(E2462,Mapping!$A$1:$C$71,3,0)</f>
        <v>#N/A</v>
      </c>
      <c r="G2462" s="8" t="str">
        <f>VLOOKUP(E2462,Mapping!$A$2:$B$207,2,0)</f>
        <v>Event Int Lb Event</v>
      </c>
      <c r="H2462" s="1" t="s">
        <v>658</v>
      </c>
      <c r="I2462" s="2">
        <v>44362</v>
      </c>
      <c r="J2462" s="126" t="str">
        <f>VLOOKUP(I2462,Mapping!$H$2:$I$215,2,0)</f>
        <v>Post</v>
      </c>
      <c r="K2462" s="127" t="str">
        <f>VLOOKUP(I2462,Mapping!$H$2:$J$215,3,0)</f>
        <v>Post</v>
      </c>
      <c r="L2462" s="1">
        <v>0</v>
      </c>
      <c r="M2462" s="4" t="e">
        <v>#N/A</v>
      </c>
    </row>
    <row r="2463" spans="1:13" x14ac:dyDescent="0.35">
      <c r="A2463" s="5" t="s">
        <v>659</v>
      </c>
      <c r="B2463" s="5" t="s">
        <v>35</v>
      </c>
      <c r="C2463" s="5"/>
      <c r="D2463" s="5"/>
      <c r="E2463" s="5" t="s">
        <v>186</v>
      </c>
      <c r="F2463" s="8" t="e">
        <f>VLOOKUP(E2463,Mapping!$A$1:$C$71,3,0)</f>
        <v>#N/A</v>
      </c>
      <c r="G2463" s="8" t="str">
        <f>VLOOKUP(E2463,Mapping!$A$2:$B$207,2,0)</f>
        <v>Event Int Lb Event</v>
      </c>
      <c r="H2463" s="1" t="s">
        <v>658</v>
      </c>
      <c r="I2463" s="2">
        <v>44363</v>
      </c>
      <c r="J2463" s="126" t="str">
        <f>VLOOKUP(I2463,Mapping!$H$2:$I$215,2,0)</f>
        <v>Post</v>
      </c>
      <c r="K2463" s="127" t="str">
        <f>VLOOKUP(I2463,Mapping!$H$2:$J$215,3,0)</f>
        <v>Post</v>
      </c>
      <c r="L2463" s="1">
        <v>0</v>
      </c>
      <c r="M2463" s="4" t="e">
        <v>#N/A</v>
      </c>
    </row>
    <row r="2464" spans="1:13" x14ac:dyDescent="0.35">
      <c r="A2464" s="5" t="s">
        <v>659</v>
      </c>
      <c r="B2464" s="5" t="s">
        <v>35</v>
      </c>
      <c r="C2464" s="5"/>
      <c r="D2464" s="5"/>
      <c r="E2464" s="5" t="s">
        <v>186</v>
      </c>
      <c r="F2464" s="8" t="e">
        <f>VLOOKUP(E2464,Mapping!$A$1:$C$71,3,0)</f>
        <v>#N/A</v>
      </c>
      <c r="G2464" s="8" t="str">
        <f>VLOOKUP(E2464,Mapping!$A$2:$B$207,2,0)</f>
        <v>Event Int Lb Event</v>
      </c>
      <c r="H2464" s="1" t="s">
        <v>658</v>
      </c>
      <c r="I2464" s="2">
        <v>44364</v>
      </c>
      <c r="J2464" s="126" t="str">
        <f>VLOOKUP(I2464,Mapping!$H$2:$I$215,2,0)</f>
        <v>Post</v>
      </c>
      <c r="K2464" s="127" t="str">
        <f>VLOOKUP(I2464,Mapping!$H$2:$J$215,3,0)</f>
        <v>Post</v>
      </c>
      <c r="L2464" s="1">
        <v>0</v>
      </c>
      <c r="M2464" s="4" t="e">
        <v>#N/A</v>
      </c>
    </row>
    <row r="2465" spans="1:13" x14ac:dyDescent="0.35">
      <c r="A2465" s="5" t="s">
        <v>659</v>
      </c>
      <c r="B2465" s="5" t="s">
        <v>35</v>
      </c>
      <c r="C2465" s="5"/>
      <c r="D2465" s="5"/>
      <c r="E2465" s="5" t="s">
        <v>186</v>
      </c>
      <c r="F2465" s="8" t="e">
        <f>VLOOKUP(E2465,Mapping!$A$1:$C$71,3,0)</f>
        <v>#N/A</v>
      </c>
      <c r="G2465" s="8" t="str">
        <f>VLOOKUP(E2465,Mapping!$A$2:$B$207,2,0)</f>
        <v>Event Int Lb Event</v>
      </c>
      <c r="H2465" s="1" t="s">
        <v>658</v>
      </c>
      <c r="I2465" s="2">
        <v>44365</v>
      </c>
      <c r="J2465" s="126" t="str">
        <f>VLOOKUP(I2465,Mapping!$H$2:$I$215,2,0)</f>
        <v>Post</v>
      </c>
      <c r="K2465" s="127" t="str">
        <f>VLOOKUP(I2465,Mapping!$H$2:$J$215,3,0)</f>
        <v>Post</v>
      </c>
      <c r="L2465" s="1">
        <v>0</v>
      </c>
      <c r="M2465" s="4" t="e">
        <v>#N/A</v>
      </c>
    </row>
    <row r="2466" spans="1:13" x14ac:dyDescent="0.35">
      <c r="A2466" s="5" t="s">
        <v>659</v>
      </c>
      <c r="B2466" s="5" t="s">
        <v>35</v>
      </c>
      <c r="C2466" s="5"/>
      <c r="D2466" s="5"/>
      <c r="E2466" s="5" t="s">
        <v>186</v>
      </c>
      <c r="F2466" s="8" t="e">
        <f>VLOOKUP(E2466,Mapping!$A$1:$C$71,3,0)</f>
        <v>#N/A</v>
      </c>
      <c r="G2466" s="8" t="str">
        <f>VLOOKUP(E2466,Mapping!$A$2:$B$207,2,0)</f>
        <v>Event Int Lb Event</v>
      </c>
      <c r="H2466" s="1" t="s">
        <v>658</v>
      </c>
      <c r="I2466" s="2">
        <v>44366</v>
      </c>
      <c r="J2466" s="126" t="str">
        <f>VLOOKUP(I2466,Mapping!$H$2:$I$215,2,0)</f>
        <v>Post</v>
      </c>
      <c r="K2466" s="127" t="str">
        <f>VLOOKUP(I2466,Mapping!$H$2:$J$215,3,0)</f>
        <v>Post</v>
      </c>
      <c r="L2466" s="1">
        <v>0</v>
      </c>
      <c r="M2466" s="4" t="e">
        <v>#N/A</v>
      </c>
    </row>
    <row r="2467" spans="1:13" x14ac:dyDescent="0.35">
      <c r="A2467" s="5" t="s">
        <v>659</v>
      </c>
      <c r="B2467" s="5" t="s">
        <v>35</v>
      </c>
      <c r="C2467" s="5"/>
      <c r="D2467" s="5"/>
      <c r="E2467" s="5" t="s">
        <v>186</v>
      </c>
      <c r="F2467" s="8" t="e">
        <f>VLOOKUP(E2467,Mapping!$A$1:$C$71,3,0)</f>
        <v>#N/A</v>
      </c>
      <c r="G2467" s="8" t="str">
        <f>VLOOKUP(E2467,Mapping!$A$2:$B$207,2,0)</f>
        <v>Event Int Lb Event</v>
      </c>
      <c r="H2467" s="1" t="s">
        <v>658</v>
      </c>
      <c r="I2467" s="2">
        <v>44367</v>
      </c>
      <c r="J2467" s="126" t="str">
        <f>VLOOKUP(I2467,Mapping!$H$2:$I$215,2,0)</f>
        <v>Post</v>
      </c>
      <c r="K2467" s="127" t="str">
        <f>VLOOKUP(I2467,Mapping!$H$2:$J$215,3,0)</f>
        <v>Post</v>
      </c>
      <c r="L2467" s="1">
        <v>0</v>
      </c>
      <c r="M2467" s="4" t="e">
        <v>#N/A</v>
      </c>
    </row>
    <row r="2468" spans="1:13" x14ac:dyDescent="0.35">
      <c r="A2468" s="5" t="s">
        <v>659</v>
      </c>
      <c r="B2468" s="5" t="s">
        <v>35</v>
      </c>
      <c r="C2468" s="5"/>
      <c r="D2468" s="5"/>
      <c r="E2468" s="5" t="s">
        <v>186</v>
      </c>
      <c r="F2468" s="8" t="e">
        <f>VLOOKUP(E2468,Mapping!$A$1:$C$71,3,0)</f>
        <v>#N/A</v>
      </c>
      <c r="G2468" s="8" t="str">
        <f>VLOOKUP(E2468,Mapping!$A$2:$B$207,2,0)</f>
        <v>Event Int Lb Event</v>
      </c>
      <c r="H2468" s="1" t="s">
        <v>658</v>
      </c>
      <c r="I2468" s="2">
        <v>44368</v>
      </c>
      <c r="J2468" s="126" t="str">
        <f>VLOOKUP(I2468,Mapping!$H$2:$I$215,2,0)</f>
        <v>Post</v>
      </c>
      <c r="K2468" s="127" t="str">
        <f>VLOOKUP(I2468,Mapping!$H$2:$J$215,3,0)</f>
        <v>Post</v>
      </c>
      <c r="L2468" s="1">
        <v>0</v>
      </c>
      <c r="M2468" s="4" t="e">
        <v>#N/A</v>
      </c>
    </row>
    <row r="2469" spans="1:13" x14ac:dyDescent="0.35">
      <c r="A2469" s="5" t="s">
        <v>659</v>
      </c>
      <c r="B2469" s="5" t="s">
        <v>35</v>
      </c>
      <c r="C2469" s="5"/>
      <c r="D2469" s="5"/>
      <c r="E2469" s="5" t="s">
        <v>186</v>
      </c>
      <c r="F2469" s="8" t="e">
        <f>VLOOKUP(E2469,Mapping!$A$1:$C$71,3,0)</f>
        <v>#N/A</v>
      </c>
      <c r="G2469" s="8" t="str">
        <f>VLOOKUP(E2469,Mapping!$A$2:$B$207,2,0)</f>
        <v>Event Int Lb Event</v>
      </c>
      <c r="H2469" s="1" t="s">
        <v>658</v>
      </c>
      <c r="I2469" s="2">
        <v>44369</v>
      </c>
      <c r="J2469" s="126" t="str">
        <f>VLOOKUP(I2469,Mapping!$H$2:$I$215,2,0)</f>
        <v>Post</v>
      </c>
      <c r="K2469" s="127" t="str">
        <f>VLOOKUP(I2469,Mapping!$H$2:$J$215,3,0)</f>
        <v>Post</v>
      </c>
      <c r="L2469" s="1">
        <v>0</v>
      </c>
      <c r="M2469" s="4" t="e">
        <v>#N/A</v>
      </c>
    </row>
    <row r="2470" spans="1:13" x14ac:dyDescent="0.35">
      <c r="A2470" s="5" t="s">
        <v>659</v>
      </c>
      <c r="B2470" s="5" t="s">
        <v>35</v>
      </c>
      <c r="C2470" s="5"/>
      <c r="D2470" s="5"/>
      <c r="E2470" s="5" t="s">
        <v>186</v>
      </c>
      <c r="F2470" s="8" t="e">
        <f>VLOOKUP(E2470,Mapping!$A$1:$C$71,3,0)</f>
        <v>#N/A</v>
      </c>
      <c r="G2470" s="8" t="str">
        <f>VLOOKUP(E2470,Mapping!$A$2:$B$207,2,0)</f>
        <v>Event Int Lb Event</v>
      </c>
      <c r="H2470" s="1" t="s">
        <v>658</v>
      </c>
      <c r="I2470" s="2">
        <v>44370</v>
      </c>
      <c r="J2470" s="126" t="str">
        <f>VLOOKUP(I2470,Mapping!$H$2:$I$215,2,0)</f>
        <v>Post</v>
      </c>
      <c r="K2470" s="127">
        <f>VLOOKUP(I2470,Mapping!$H$2:$J$215,3,0)</f>
        <v>0</v>
      </c>
      <c r="L2470" s="1">
        <v>0</v>
      </c>
      <c r="M2470" s="4" t="e">
        <v>#N/A</v>
      </c>
    </row>
    <row r="2471" spans="1:13" x14ac:dyDescent="0.35">
      <c r="A2471" s="5" t="s">
        <v>659</v>
      </c>
      <c r="B2471" s="5" t="s">
        <v>35</v>
      </c>
      <c r="C2471" s="5"/>
      <c r="D2471" s="5"/>
      <c r="E2471" s="5" t="s">
        <v>186</v>
      </c>
      <c r="F2471" s="8" t="e">
        <f>VLOOKUP(E2471,Mapping!$A$1:$C$71,3,0)</f>
        <v>#N/A</v>
      </c>
      <c r="G2471" s="8" t="str">
        <f>VLOOKUP(E2471,Mapping!$A$2:$B$207,2,0)</f>
        <v>Event Int Lb Event</v>
      </c>
      <c r="H2471" s="1" t="s">
        <v>658</v>
      </c>
      <c r="I2471" s="2">
        <v>44371</v>
      </c>
      <c r="J2471" s="126" t="str">
        <f>VLOOKUP(I2471,Mapping!$H$2:$I$215,2,0)</f>
        <v>Post</v>
      </c>
      <c r="K2471" s="127">
        <f>VLOOKUP(I2471,Mapping!$H$2:$J$215,3,0)</f>
        <v>0</v>
      </c>
      <c r="L2471" s="1">
        <v>0</v>
      </c>
      <c r="M2471" s="4" t="e">
        <v>#N/A</v>
      </c>
    </row>
    <row r="2472" spans="1:13" x14ac:dyDescent="0.35">
      <c r="A2472" s="5" t="s">
        <v>659</v>
      </c>
      <c r="B2472" s="5" t="s">
        <v>35</v>
      </c>
      <c r="C2472" s="5"/>
      <c r="D2472" s="5"/>
      <c r="E2472" s="5" t="s">
        <v>186</v>
      </c>
      <c r="F2472" s="8" t="e">
        <f>VLOOKUP(E2472,Mapping!$A$1:$C$71,3,0)</f>
        <v>#N/A</v>
      </c>
      <c r="G2472" s="8" t="str">
        <f>VLOOKUP(E2472,Mapping!$A$2:$B$207,2,0)</f>
        <v>Event Int Lb Event</v>
      </c>
      <c r="H2472" s="1" t="s">
        <v>658</v>
      </c>
      <c r="I2472" s="2">
        <v>44372</v>
      </c>
      <c r="J2472" s="126" t="str">
        <f>VLOOKUP(I2472,Mapping!$H$2:$I$215,2,0)</f>
        <v>Post</v>
      </c>
      <c r="K2472" s="127">
        <f>VLOOKUP(I2472,Mapping!$H$2:$J$215,3,0)</f>
        <v>0</v>
      </c>
      <c r="L2472" s="1">
        <v>0</v>
      </c>
      <c r="M2472" s="4" t="e">
        <v>#N/A</v>
      </c>
    </row>
    <row r="2473" spans="1:13" x14ac:dyDescent="0.35">
      <c r="A2473" s="5" t="s">
        <v>659</v>
      </c>
      <c r="B2473" s="5" t="s">
        <v>35</v>
      </c>
      <c r="C2473" s="5"/>
      <c r="D2473" s="5"/>
      <c r="E2473" s="5" t="s">
        <v>186</v>
      </c>
      <c r="F2473" s="8" t="e">
        <f>VLOOKUP(E2473,Mapping!$A$1:$C$71,3,0)</f>
        <v>#N/A</v>
      </c>
      <c r="G2473" s="8" t="str">
        <f>VLOOKUP(E2473,Mapping!$A$2:$B$207,2,0)</f>
        <v>Event Int Lb Event</v>
      </c>
      <c r="H2473" s="1" t="s">
        <v>658</v>
      </c>
      <c r="I2473" s="2">
        <v>44373</v>
      </c>
      <c r="J2473" s="126" t="str">
        <f>VLOOKUP(I2473,Mapping!$H$2:$I$215,2,0)</f>
        <v>Post</v>
      </c>
      <c r="K2473" s="127">
        <f>VLOOKUP(I2473,Mapping!$H$2:$J$215,3,0)</f>
        <v>0</v>
      </c>
      <c r="L2473" s="1">
        <v>0</v>
      </c>
      <c r="M2473" s="4" t="e">
        <v>#N/A</v>
      </c>
    </row>
    <row r="2474" spans="1:13" x14ac:dyDescent="0.35">
      <c r="A2474" s="5" t="s">
        <v>659</v>
      </c>
      <c r="B2474" s="5" t="s">
        <v>35</v>
      </c>
      <c r="C2474" s="5"/>
      <c r="D2474" s="5"/>
      <c r="E2474" s="5" t="s">
        <v>186</v>
      </c>
      <c r="F2474" s="8" t="e">
        <f>VLOOKUP(E2474,Mapping!$A$1:$C$71,3,0)</f>
        <v>#N/A</v>
      </c>
      <c r="G2474" s="8" t="str">
        <f>VLOOKUP(E2474,Mapping!$A$2:$B$207,2,0)</f>
        <v>Event Int Lb Event</v>
      </c>
      <c r="H2474" s="1" t="s">
        <v>658</v>
      </c>
      <c r="I2474" s="2">
        <v>44374</v>
      </c>
      <c r="J2474" s="126" t="str">
        <f>VLOOKUP(I2474,Mapping!$H$2:$I$215,2,0)</f>
        <v>Post</v>
      </c>
      <c r="K2474" s="127">
        <f>VLOOKUP(I2474,Mapping!$H$2:$J$215,3,0)</f>
        <v>0</v>
      </c>
      <c r="L2474" s="1">
        <v>0</v>
      </c>
      <c r="M2474" s="4" t="e">
        <v>#N/A</v>
      </c>
    </row>
    <row r="2475" spans="1:13" x14ac:dyDescent="0.35">
      <c r="A2475" s="5" t="s">
        <v>659</v>
      </c>
      <c r="B2475" s="5" t="s">
        <v>35</v>
      </c>
      <c r="C2475" s="5"/>
      <c r="D2475" s="5"/>
      <c r="E2475" s="5" t="s">
        <v>186</v>
      </c>
      <c r="F2475" s="8" t="e">
        <f>VLOOKUP(E2475,Mapping!$A$1:$C$71,3,0)</f>
        <v>#N/A</v>
      </c>
      <c r="G2475" s="8" t="str">
        <f>VLOOKUP(E2475,Mapping!$A$2:$B$207,2,0)</f>
        <v>Event Int Lb Event</v>
      </c>
      <c r="H2475" s="1" t="s">
        <v>658</v>
      </c>
      <c r="I2475" s="2">
        <v>44375</v>
      </c>
      <c r="J2475" s="126" t="str">
        <f>VLOOKUP(I2475,Mapping!$H$2:$I$215,2,0)</f>
        <v>Post</v>
      </c>
      <c r="K2475" s="127">
        <f>VLOOKUP(I2475,Mapping!$H$2:$J$215,3,0)</f>
        <v>0</v>
      </c>
      <c r="L2475" s="1">
        <v>0</v>
      </c>
      <c r="M2475" s="4" t="e">
        <v>#N/A</v>
      </c>
    </row>
    <row r="2476" spans="1:13" x14ac:dyDescent="0.35">
      <c r="A2476" s="5" t="s">
        <v>659</v>
      </c>
      <c r="B2476" s="5" t="s">
        <v>35</v>
      </c>
      <c r="C2476" s="5"/>
      <c r="D2476" s="5"/>
      <c r="E2476" s="5" t="s">
        <v>186</v>
      </c>
      <c r="F2476" s="8" t="e">
        <f>VLOOKUP(E2476,Mapping!$A$1:$C$71,3,0)</f>
        <v>#N/A</v>
      </c>
      <c r="G2476" s="8" t="str">
        <f>VLOOKUP(E2476,Mapping!$A$2:$B$207,2,0)</f>
        <v>Event Int Lb Event</v>
      </c>
      <c r="H2476" s="1" t="s">
        <v>658</v>
      </c>
      <c r="I2476" s="2">
        <v>44376</v>
      </c>
      <c r="J2476" s="126" t="str">
        <f>VLOOKUP(I2476,Mapping!$H$2:$I$215,2,0)</f>
        <v>Post</v>
      </c>
      <c r="K2476" s="127">
        <f>VLOOKUP(I2476,Mapping!$H$2:$J$215,3,0)</f>
        <v>0</v>
      </c>
      <c r="L2476" s="1">
        <v>0</v>
      </c>
      <c r="M2476" s="4" t="e">
        <v>#N/A</v>
      </c>
    </row>
    <row r="2477" spans="1:13" x14ac:dyDescent="0.35">
      <c r="A2477" s="5" t="s">
        <v>659</v>
      </c>
      <c r="B2477" s="5" t="s">
        <v>35</v>
      </c>
      <c r="C2477" s="5"/>
      <c r="D2477" s="5"/>
      <c r="E2477" s="5" t="s">
        <v>186</v>
      </c>
      <c r="F2477" s="8" t="e">
        <f>VLOOKUP(E2477,Mapping!$A$1:$C$71,3,0)</f>
        <v>#N/A</v>
      </c>
      <c r="G2477" s="8" t="str">
        <f>VLOOKUP(E2477,Mapping!$A$2:$B$207,2,0)</f>
        <v>Event Int Lb Event</v>
      </c>
      <c r="H2477" s="1" t="s">
        <v>658</v>
      </c>
      <c r="I2477" s="2">
        <v>44377</v>
      </c>
      <c r="J2477" s="126" t="str">
        <f>VLOOKUP(I2477,Mapping!$H$2:$I$215,2,0)</f>
        <v>Post</v>
      </c>
      <c r="K2477" s="127">
        <f>VLOOKUP(I2477,Mapping!$H$2:$J$215,3,0)</f>
        <v>0</v>
      </c>
      <c r="L2477" s="1">
        <v>0</v>
      </c>
      <c r="M2477" s="4" t="e">
        <v>#N/A</v>
      </c>
    </row>
    <row r="2478" spans="1:13" x14ac:dyDescent="0.35">
      <c r="A2478" s="5" t="s">
        <v>659</v>
      </c>
      <c r="B2478" s="5" t="s">
        <v>35</v>
      </c>
      <c r="C2478" s="5"/>
      <c r="D2478" s="5"/>
      <c r="E2478" s="5" t="s">
        <v>186</v>
      </c>
      <c r="F2478" s="8" t="e">
        <f>VLOOKUP(E2478,Mapping!$A$1:$C$71,3,0)</f>
        <v>#N/A</v>
      </c>
      <c r="G2478" s="8" t="str">
        <f>VLOOKUP(E2478,Mapping!$A$2:$B$207,2,0)</f>
        <v>Event Int Lb Event</v>
      </c>
      <c r="H2478" s="1" t="s">
        <v>658</v>
      </c>
      <c r="I2478" s="2">
        <v>44378</v>
      </c>
      <c r="J2478" s="126" t="str">
        <f>VLOOKUP(I2478,Mapping!$H$2:$I$215,2,0)</f>
        <v>Post</v>
      </c>
      <c r="K2478" s="127">
        <f>VLOOKUP(I2478,Mapping!$H$2:$J$215,3,0)</f>
        <v>0</v>
      </c>
      <c r="L2478" s="1">
        <v>0</v>
      </c>
      <c r="M2478" s="4" t="e">
        <v>#N/A</v>
      </c>
    </row>
    <row r="2479" spans="1:13" x14ac:dyDescent="0.35">
      <c r="A2479" s="5" t="s">
        <v>659</v>
      </c>
      <c r="B2479" s="5" t="s">
        <v>35</v>
      </c>
      <c r="C2479" s="5"/>
      <c r="D2479" s="5"/>
      <c r="E2479" s="5" t="s">
        <v>186</v>
      </c>
      <c r="F2479" s="8" t="e">
        <f>VLOOKUP(E2479,Mapping!$A$1:$C$71,3,0)</f>
        <v>#N/A</v>
      </c>
      <c r="G2479" s="8" t="str">
        <f>VLOOKUP(E2479,Mapping!$A$2:$B$207,2,0)</f>
        <v>Event Int Lb Event</v>
      </c>
      <c r="H2479" s="1" t="s">
        <v>658</v>
      </c>
      <c r="I2479" s="2">
        <v>44379</v>
      </c>
      <c r="J2479" s="126" t="str">
        <f>VLOOKUP(I2479,Mapping!$H$2:$I$215,2,0)</f>
        <v>Post</v>
      </c>
      <c r="K2479" s="127">
        <f>VLOOKUP(I2479,Mapping!$H$2:$J$215,3,0)</f>
        <v>0</v>
      </c>
      <c r="L2479" s="1">
        <v>0</v>
      </c>
      <c r="M2479" s="4" t="e">
        <v>#N/A</v>
      </c>
    </row>
    <row r="2480" spans="1:13" x14ac:dyDescent="0.35">
      <c r="A2480" s="5" t="s">
        <v>659</v>
      </c>
      <c r="B2480" s="5" t="s">
        <v>35</v>
      </c>
      <c r="C2480" s="5"/>
      <c r="D2480" s="5"/>
      <c r="E2480" s="5" t="s">
        <v>186</v>
      </c>
      <c r="F2480" s="8" t="e">
        <f>VLOOKUP(E2480,Mapping!$A$1:$C$71,3,0)</f>
        <v>#N/A</v>
      </c>
      <c r="G2480" s="8" t="str">
        <f>VLOOKUP(E2480,Mapping!$A$2:$B$207,2,0)</f>
        <v>Event Int Lb Event</v>
      </c>
      <c r="H2480" s="1" t="s">
        <v>658</v>
      </c>
      <c r="I2480" s="2">
        <v>44380</v>
      </c>
      <c r="J2480" s="126" t="str">
        <f>VLOOKUP(I2480,Mapping!$H$2:$I$215,2,0)</f>
        <v>Post</v>
      </c>
      <c r="K2480" s="127">
        <f>VLOOKUP(I2480,Mapping!$H$2:$J$215,3,0)</f>
        <v>0</v>
      </c>
      <c r="L2480" s="1">
        <v>0</v>
      </c>
      <c r="M2480" s="4" t="e">
        <v>#N/A</v>
      </c>
    </row>
    <row r="2481" spans="1:13" x14ac:dyDescent="0.35">
      <c r="A2481" s="5" t="s">
        <v>659</v>
      </c>
      <c r="B2481" s="5" t="s">
        <v>35</v>
      </c>
      <c r="C2481" s="5"/>
      <c r="D2481" s="5"/>
      <c r="E2481" s="5" t="s">
        <v>186</v>
      </c>
      <c r="F2481" s="8" t="e">
        <f>VLOOKUP(E2481,Mapping!$A$1:$C$71,3,0)</f>
        <v>#N/A</v>
      </c>
      <c r="G2481" s="8" t="str">
        <f>VLOOKUP(E2481,Mapping!$A$2:$B$207,2,0)</f>
        <v>Event Int Lb Event</v>
      </c>
      <c r="H2481" s="1" t="s">
        <v>658</v>
      </c>
      <c r="I2481" s="2">
        <v>44381</v>
      </c>
      <c r="J2481" s="126" t="str">
        <f>VLOOKUP(I2481,Mapping!$H$2:$I$215,2,0)</f>
        <v>Post</v>
      </c>
      <c r="K2481" s="127">
        <f>VLOOKUP(I2481,Mapping!$H$2:$J$215,3,0)</f>
        <v>0</v>
      </c>
      <c r="L2481" s="1">
        <v>0</v>
      </c>
      <c r="M2481" s="4" t="e">
        <v>#N/A</v>
      </c>
    </row>
    <row r="2482" spans="1:13" x14ac:dyDescent="0.35">
      <c r="A2482" s="5" t="s">
        <v>659</v>
      </c>
      <c r="B2482" s="5" t="s">
        <v>35</v>
      </c>
      <c r="C2482" s="5"/>
      <c r="D2482" s="5"/>
      <c r="E2482" s="5" t="s">
        <v>186</v>
      </c>
      <c r="F2482" s="8" t="e">
        <f>VLOOKUP(E2482,Mapping!$A$1:$C$71,3,0)</f>
        <v>#N/A</v>
      </c>
      <c r="G2482" s="8" t="str">
        <f>VLOOKUP(E2482,Mapping!$A$2:$B$207,2,0)</f>
        <v>Event Int Lb Event</v>
      </c>
      <c r="H2482" s="1" t="s">
        <v>658</v>
      </c>
      <c r="I2482" s="2">
        <v>44382</v>
      </c>
      <c r="J2482" s="126" t="str">
        <f>VLOOKUP(I2482,Mapping!$H$2:$I$215,2,0)</f>
        <v>Post</v>
      </c>
      <c r="K2482" s="127">
        <f>VLOOKUP(I2482,Mapping!$H$2:$J$215,3,0)</f>
        <v>0</v>
      </c>
      <c r="L2482" s="1">
        <v>0</v>
      </c>
      <c r="M2482" s="4" t="e">
        <v>#N/A</v>
      </c>
    </row>
    <row r="2483" spans="1:13" x14ac:dyDescent="0.35">
      <c r="A2483" s="5" t="s">
        <v>659</v>
      </c>
      <c r="B2483" s="5" t="s">
        <v>35</v>
      </c>
      <c r="C2483" s="5"/>
      <c r="D2483" s="5"/>
      <c r="E2483" s="5" t="s">
        <v>186</v>
      </c>
      <c r="F2483" s="8" t="e">
        <f>VLOOKUP(E2483,Mapping!$A$1:$C$71,3,0)</f>
        <v>#N/A</v>
      </c>
      <c r="G2483" s="8" t="str">
        <f>VLOOKUP(E2483,Mapping!$A$2:$B$207,2,0)</f>
        <v>Event Int Lb Event</v>
      </c>
      <c r="H2483" s="1" t="s">
        <v>658</v>
      </c>
      <c r="I2483" s="2">
        <v>44383</v>
      </c>
      <c r="J2483" s="126" t="str">
        <f>VLOOKUP(I2483,Mapping!$H$2:$I$215,2,0)</f>
        <v>Post</v>
      </c>
      <c r="K2483" s="127">
        <f>VLOOKUP(I2483,Mapping!$H$2:$J$215,3,0)</f>
        <v>0</v>
      </c>
      <c r="L2483" s="1">
        <v>0</v>
      </c>
      <c r="M2483" s="4" t="e">
        <v>#N/A</v>
      </c>
    </row>
    <row r="2484" spans="1:13" x14ac:dyDescent="0.35">
      <c r="A2484" s="5" t="s">
        <v>659</v>
      </c>
      <c r="B2484" s="5" t="s">
        <v>35</v>
      </c>
      <c r="C2484" s="5"/>
      <c r="D2484" s="5"/>
      <c r="E2484" s="5" t="s">
        <v>186</v>
      </c>
      <c r="F2484" s="8" t="e">
        <f>VLOOKUP(E2484,Mapping!$A$1:$C$71,3,0)</f>
        <v>#N/A</v>
      </c>
      <c r="G2484" s="8" t="str">
        <f>VLOOKUP(E2484,Mapping!$A$2:$B$207,2,0)</f>
        <v>Event Int Lb Event</v>
      </c>
      <c r="H2484" s="1" t="s">
        <v>658</v>
      </c>
      <c r="I2484" s="2">
        <v>44384</v>
      </c>
      <c r="J2484" s="126" t="str">
        <f>VLOOKUP(I2484,Mapping!$H$2:$I$215,2,0)</f>
        <v>Post</v>
      </c>
      <c r="K2484" s="127">
        <f>VLOOKUP(I2484,Mapping!$H$2:$J$215,3,0)</f>
        <v>0</v>
      </c>
      <c r="L2484" s="1">
        <v>0</v>
      </c>
      <c r="M2484" s="4" t="e">
        <v>#N/A</v>
      </c>
    </row>
    <row r="2485" spans="1:13" x14ac:dyDescent="0.35">
      <c r="A2485" s="5" t="s">
        <v>659</v>
      </c>
      <c r="B2485" s="5" t="s">
        <v>35</v>
      </c>
      <c r="C2485" s="5"/>
      <c r="D2485" s="5"/>
      <c r="E2485" s="5" t="s">
        <v>186</v>
      </c>
      <c r="F2485" s="8" t="e">
        <f>VLOOKUP(E2485,Mapping!$A$1:$C$71,3,0)</f>
        <v>#N/A</v>
      </c>
      <c r="G2485" s="8" t="str">
        <f>VLOOKUP(E2485,Mapping!$A$2:$B$207,2,0)</f>
        <v>Event Int Lb Event</v>
      </c>
      <c r="H2485" s="1" t="s">
        <v>658</v>
      </c>
      <c r="I2485" s="2">
        <v>44385</v>
      </c>
      <c r="J2485" s="126" t="str">
        <f>VLOOKUP(I2485,Mapping!$H$2:$I$215,2,0)</f>
        <v>Post</v>
      </c>
      <c r="K2485" s="127">
        <f>VLOOKUP(I2485,Mapping!$H$2:$J$215,3,0)</f>
        <v>0</v>
      </c>
      <c r="L2485" s="1">
        <v>0</v>
      </c>
      <c r="M2485" s="4" t="e">
        <v>#N/A</v>
      </c>
    </row>
    <row r="2486" spans="1:13" x14ac:dyDescent="0.35">
      <c r="A2486" s="5" t="s">
        <v>659</v>
      </c>
      <c r="B2486" s="5" t="s">
        <v>35</v>
      </c>
      <c r="C2486" s="5"/>
      <c r="D2486" s="5"/>
      <c r="E2486" s="5" t="s">
        <v>186</v>
      </c>
      <c r="F2486" s="8" t="e">
        <f>VLOOKUP(E2486,Mapping!$A$1:$C$71,3,0)</f>
        <v>#N/A</v>
      </c>
      <c r="G2486" s="8" t="str">
        <f>VLOOKUP(E2486,Mapping!$A$2:$B$207,2,0)</f>
        <v>Event Int Lb Event</v>
      </c>
      <c r="H2486" s="1" t="s">
        <v>658</v>
      </c>
      <c r="I2486" s="2">
        <v>44386</v>
      </c>
      <c r="J2486" s="126" t="str">
        <f>VLOOKUP(I2486,Mapping!$H$2:$I$215,2,0)</f>
        <v>Post</v>
      </c>
      <c r="K2486" s="127">
        <f>VLOOKUP(I2486,Mapping!$H$2:$J$215,3,0)</f>
        <v>0</v>
      </c>
      <c r="L2486" s="1">
        <v>0</v>
      </c>
      <c r="M2486" s="4" t="e">
        <v>#N/A</v>
      </c>
    </row>
    <row r="2487" spans="1:13" x14ac:dyDescent="0.35">
      <c r="A2487" s="5" t="s">
        <v>659</v>
      </c>
      <c r="B2487" s="5" t="s">
        <v>35</v>
      </c>
      <c r="C2487" s="5"/>
      <c r="D2487" s="5"/>
      <c r="E2487" s="5" t="s">
        <v>186</v>
      </c>
      <c r="F2487" s="8" t="e">
        <f>VLOOKUP(E2487,Mapping!$A$1:$C$71,3,0)</f>
        <v>#N/A</v>
      </c>
      <c r="G2487" s="8" t="str">
        <f>VLOOKUP(E2487,Mapping!$A$2:$B$207,2,0)</f>
        <v>Event Int Lb Event</v>
      </c>
      <c r="H2487" s="1" t="s">
        <v>658</v>
      </c>
      <c r="I2487" s="2">
        <v>44387</v>
      </c>
      <c r="J2487" s="126" t="str">
        <f>VLOOKUP(I2487,Mapping!$H$2:$I$215,2,0)</f>
        <v>Post</v>
      </c>
      <c r="K2487" s="127">
        <f>VLOOKUP(I2487,Mapping!$H$2:$J$215,3,0)</f>
        <v>0</v>
      </c>
      <c r="L2487" s="1">
        <v>0</v>
      </c>
      <c r="M2487" s="4" t="e">
        <v>#N/A</v>
      </c>
    </row>
    <row r="2488" spans="1:13" x14ac:dyDescent="0.35">
      <c r="A2488" s="5" t="s">
        <v>659</v>
      </c>
      <c r="B2488" s="5" t="s">
        <v>35</v>
      </c>
      <c r="C2488" s="5"/>
      <c r="D2488" s="5"/>
      <c r="E2488" s="5" t="s">
        <v>186</v>
      </c>
      <c r="F2488" s="8" t="e">
        <f>VLOOKUP(E2488,Mapping!$A$1:$C$71,3,0)</f>
        <v>#N/A</v>
      </c>
      <c r="G2488" s="8" t="str">
        <f>VLOOKUP(E2488,Mapping!$A$2:$B$207,2,0)</f>
        <v>Event Int Lb Event</v>
      </c>
      <c r="H2488" s="1" t="s">
        <v>658</v>
      </c>
      <c r="I2488" s="2">
        <v>44388</v>
      </c>
      <c r="J2488" s="126" t="str">
        <f>VLOOKUP(I2488,Mapping!$H$2:$I$215,2,0)</f>
        <v>Post</v>
      </c>
      <c r="K2488" s="127">
        <f>VLOOKUP(I2488,Mapping!$H$2:$J$215,3,0)</f>
        <v>0</v>
      </c>
      <c r="L2488" s="1">
        <v>0</v>
      </c>
      <c r="M2488" s="4" t="e">
        <v>#N/A</v>
      </c>
    </row>
    <row r="2489" spans="1:13" x14ac:dyDescent="0.35">
      <c r="A2489" s="5" t="s">
        <v>659</v>
      </c>
      <c r="B2489" s="5" t="s">
        <v>35</v>
      </c>
      <c r="C2489" s="5"/>
      <c r="D2489" s="5"/>
      <c r="E2489" s="5" t="s">
        <v>186</v>
      </c>
      <c r="F2489" s="8" t="e">
        <f>VLOOKUP(E2489,Mapping!$A$1:$C$71,3,0)</f>
        <v>#N/A</v>
      </c>
      <c r="G2489" s="8" t="str">
        <f>VLOOKUP(E2489,Mapping!$A$2:$B$207,2,0)</f>
        <v>Event Int Lb Event</v>
      </c>
      <c r="H2489" s="1" t="s">
        <v>658</v>
      </c>
      <c r="I2489" s="2">
        <v>44389</v>
      </c>
      <c r="J2489" s="126" t="str">
        <f>VLOOKUP(I2489,Mapping!$H$2:$I$215,2,0)</f>
        <v>Post</v>
      </c>
      <c r="K2489" s="127">
        <f>VLOOKUP(I2489,Mapping!$H$2:$J$215,3,0)</f>
        <v>0</v>
      </c>
      <c r="L2489" s="1">
        <v>0</v>
      </c>
      <c r="M2489" s="4" t="e">
        <v>#N/A</v>
      </c>
    </row>
    <row r="2490" spans="1:13" x14ac:dyDescent="0.35">
      <c r="A2490" s="5" t="s">
        <v>659</v>
      </c>
      <c r="B2490" s="5" t="s">
        <v>35</v>
      </c>
      <c r="C2490" s="5"/>
      <c r="D2490" s="5"/>
      <c r="E2490" s="5" t="s">
        <v>186</v>
      </c>
      <c r="F2490" s="8" t="e">
        <f>VLOOKUP(E2490,Mapping!$A$1:$C$71,3,0)</f>
        <v>#N/A</v>
      </c>
      <c r="G2490" s="8" t="str">
        <f>VLOOKUP(E2490,Mapping!$A$2:$B$207,2,0)</f>
        <v>Event Int Lb Event</v>
      </c>
      <c r="H2490" s="1" t="s">
        <v>658</v>
      </c>
      <c r="I2490" s="2">
        <v>44390</v>
      </c>
      <c r="J2490" s="126" t="str">
        <f>VLOOKUP(I2490,Mapping!$H$2:$I$215,2,0)</f>
        <v>Post</v>
      </c>
      <c r="K2490" s="127">
        <f>VLOOKUP(I2490,Mapping!$H$2:$J$215,3,0)</f>
        <v>0</v>
      </c>
      <c r="L2490" s="1">
        <v>0</v>
      </c>
      <c r="M2490" s="4" t="e">
        <v>#N/A</v>
      </c>
    </row>
    <row r="2491" spans="1:13" x14ac:dyDescent="0.35">
      <c r="A2491" s="5" t="s">
        <v>659</v>
      </c>
      <c r="B2491" s="5" t="s">
        <v>35</v>
      </c>
      <c r="C2491" s="5"/>
      <c r="D2491" s="5"/>
      <c r="E2491" s="5" t="s">
        <v>186</v>
      </c>
      <c r="F2491" s="8" t="e">
        <f>VLOOKUP(E2491,Mapping!$A$1:$C$71,3,0)</f>
        <v>#N/A</v>
      </c>
      <c r="G2491" s="8" t="str">
        <f>VLOOKUP(E2491,Mapping!$A$2:$B$207,2,0)</f>
        <v>Event Int Lb Event</v>
      </c>
      <c r="H2491" s="1" t="s">
        <v>658</v>
      </c>
      <c r="I2491" s="2">
        <v>44391</v>
      </c>
      <c r="J2491" s="126" t="str">
        <f>VLOOKUP(I2491,Mapping!$H$2:$I$215,2,0)</f>
        <v>Post</v>
      </c>
      <c r="K2491" s="127">
        <f>VLOOKUP(I2491,Mapping!$H$2:$J$215,3,0)</f>
        <v>0</v>
      </c>
      <c r="L2491" s="1">
        <v>0</v>
      </c>
      <c r="M2491" s="4" t="e">
        <v>#N/A</v>
      </c>
    </row>
    <row r="2492" spans="1:13" x14ac:dyDescent="0.35">
      <c r="A2492" s="5" t="s">
        <v>659</v>
      </c>
      <c r="B2492" s="5" t="s">
        <v>35</v>
      </c>
      <c r="C2492" s="5"/>
      <c r="D2492" s="5"/>
      <c r="E2492" s="5" t="s">
        <v>186</v>
      </c>
      <c r="F2492" s="8" t="e">
        <f>VLOOKUP(E2492,Mapping!$A$1:$C$71,3,0)</f>
        <v>#N/A</v>
      </c>
      <c r="G2492" s="8" t="str">
        <f>VLOOKUP(E2492,Mapping!$A$2:$B$207,2,0)</f>
        <v>Event Int Lb Event</v>
      </c>
      <c r="H2492" s="1" t="s">
        <v>658</v>
      </c>
      <c r="I2492" s="2">
        <v>44392</v>
      </c>
      <c r="J2492" s="126" t="str">
        <f>VLOOKUP(I2492,Mapping!$H$2:$I$215,2,0)</f>
        <v>Post</v>
      </c>
      <c r="K2492" s="127">
        <f>VLOOKUP(I2492,Mapping!$H$2:$J$215,3,0)</f>
        <v>0</v>
      </c>
      <c r="L2492" s="1">
        <v>0</v>
      </c>
      <c r="M2492" s="4" t="e">
        <v>#N/A</v>
      </c>
    </row>
    <row r="2493" spans="1:13" x14ac:dyDescent="0.35">
      <c r="A2493" s="5" t="s">
        <v>659</v>
      </c>
      <c r="B2493" s="5" t="s">
        <v>35</v>
      </c>
      <c r="C2493" s="5"/>
      <c r="D2493" s="5"/>
      <c r="E2493" s="5" t="s">
        <v>186</v>
      </c>
      <c r="F2493" s="8" t="e">
        <f>VLOOKUP(E2493,Mapping!$A$1:$C$71,3,0)</f>
        <v>#N/A</v>
      </c>
      <c r="G2493" s="8" t="str">
        <f>VLOOKUP(E2493,Mapping!$A$2:$B$207,2,0)</f>
        <v>Event Int Lb Event</v>
      </c>
      <c r="H2493" s="1" t="s">
        <v>658</v>
      </c>
      <c r="I2493" s="2">
        <v>44393</v>
      </c>
      <c r="J2493" s="126" t="str">
        <f>VLOOKUP(I2493,Mapping!$H$2:$I$215,2,0)</f>
        <v>Post</v>
      </c>
      <c r="K2493" s="127">
        <f>VLOOKUP(I2493,Mapping!$H$2:$J$215,3,0)</f>
        <v>0</v>
      </c>
      <c r="L2493" s="1">
        <v>0</v>
      </c>
      <c r="M2493" s="4" t="e">
        <v>#N/A</v>
      </c>
    </row>
    <row r="2494" spans="1:13" x14ac:dyDescent="0.35">
      <c r="A2494" s="5" t="s">
        <v>659</v>
      </c>
      <c r="B2494" s="5" t="s">
        <v>35</v>
      </c>
      <c r="C2494" s="5"/>
      <c r="D2494" s="5"/>
      <c r="E2494" s="5" t="s">
        <v>186</v>
      </c>
      <c r="F2494" s="8" t="e">
        <f>VLOOKUP(E2494,Mapping!$A$1:$C$71,3,0)</f>
        <v>#N/A</v>
      </c>
      <c r="G2494" s="8" t="str">
        <f>VLOOKUP(E2494,Mapping!$A$2:$B$207,2,0)</f>
        <v>Event Int Lb Event</v>
      </c>
      <c r="H2494" s="1" t="s">
        <v>658</v>
      </c>
      <c r="I2494" s="2">
        <v>44394</v>
      </c>
      <c r="J2494" s="126" t="str">
        <f>VLOOKUP(I2494,Mapping!$H$2:$I$215,2,0)</f>
        <v>Post</v>
      </c>
      <c r="K2494" s="127">
        <f>VLOOKUP(I2494,Mapping!$H$2:$J$215,3,0)</f>
        <v>0</v>
      </c>
      <c r="L2494" s="1">
        <v>0</v>
      </c>
      <c r="M2494" s="4" t="e">
        <v>#N/A</v>
      </c>
    </row>
    <row r="2495" spans="1:13" x14ac:dyDescent="0.35">
      <c r="A2495" s="5" t="s">
        <v>659</v>
      </c>
      <c r="B2495" s="5" t="s">
        <v>35</v>
      </c>
      <c r="C2495" s="5"/>
      <c r="D2495" s="5"/>
      <c r="E2495" s="5" t="s">
        <v>186</v>
      </c>
      <c r="F2495" s="8" t="e">
        <f>VLOOKUP(E2495,Mapping!$A$1:$C$71,3,0)</f>
        <v>#N/A</v>
      </c>
      <c r="G2495" s="8" t="str">
        <f>VLOOKUP(E2495,Mapping!$A$2:$B$207,2,0)</f>
        <v>Event Int Lb Event</v>
      </c>
      <c r="H2495" s="1" t="s">
        <v>658</v>
      </c>
      <c r="I2495" s="2">
        <v>44395</v>
      </c>
      <c r="J2495" s="126" t="str">
        <f>VLOOKUP(I2495,Mapping!$H$2:$I$215,2,0)</f>
        <v>Post</v>
      </c>
      <c r="K2495" s="127">
        <f>VLOOKUP(I2495,Mapping!$H$2:$J$215,3,0)</f>
        <v>0</v>
      </c>
      <c r="L2495" s="1">
        <v>0</v>
      </c>
      <c r="M2495" s="4" t="e">
        <v>#N/A</v>
      </c>
    </row>
    <row r="2496" spans="1:13" x14ac:dyDescent="0.35">
      <c r="A2496" s="5" t="s">
        <v>659</v>
      </c>
      <c r="B2496" s="5" t="s">
        <v>35</v>
      </c>
      <c r="C2496" s="5"/>
      <c r="D2496" s="5"/>
      <c r="E2496" s="5" t="s">
        <v>186</v>
      </c>
      <c r="F2496" s="8" t="e">
        <f>VLOOKUP(E2496,Mapping!$A$1:$C$71,3,0)</f>
        <v>#N/A</v>
      </c>
      <c r="G2496" s="8" t="str">
        <f>VLOOKUP(E2496,Mapping!$A$2:$B$207,2,0)</f>
        <v>Event Int Lb Event</v>
      </c>
      <c r="H2496" s="1" t="s">
        <v>658</v>
      </c>
      <c r="I2496" s="2">
        <v>44396</v>
      </c>
      <c r="J2496" s="126" t="str">
        <f>VLOOKUP(I2496,Mapping!$H$2:$I$215,2,0)</f>
        <v>Post</v>
      </c>
      <c r="K2496" s="127">
        <f>VLOOKUP(I2496,Mapping!$H$2:$J$215,3,0)</f>
        <v>0</v>
      </c>
      <c r="L2496" s="1">
        <v>0</v>
      </c>
      <c r="M2496" s="4" t="e">
        <v>#N/A</v>
      </c>
    </row>
    <row r="2497" spans="1:13" x14ac:dyDescent="0.35">
      <c r="A2497" s="5" t="s">
        <v>659</v>
      </c>
      <c r="B2497" s="5" t="s">
        <v>35</v>
      </c>
      <c r="C2497" s="5"/>
      <c r="D2497" s="5"/>
      <c r="E2497" s="5" t="s">
        <v>186</v>
      </c>
      <c r="F2497" s="8" t="e">
        <f>VLOOKUP(E2497,Mapping!$A$1:$C$71,3,0)</f>
        <v>#N/A</v>
      </c>
      <c r="G2497" s="8" t="str">
        <f>VLOOKUP(E2497,Mapping!$A$2:$B$207,2,0)</f>
        <v>Event Int Lb Event</v>
      </c>
      <c r="H2497" s="1" t="s">
        <v>658</v>
      </c>
      <c r="I2497" s="2">
        <v>44397</v>
      </c>
      <c r="J2497" s="126" t="str">
        <f>VLOOKUP(I2497,Mapping!$H$2:$I$215,2,0)</f>
        <v>Post</v>
      </c>
      <c r="K2497" s="127">
        <f>VLOOKUP(I2497,Mapping!$H$2:$J$215,3,0)</f>
        <v>0</v>
      </c>
      <c r="L2497" s="1">
        <v>0</v>
      </c>
      <c r="M2497" s="4" t="e">
        <v>#N/A</v>
      </c>
    </row>
    <row r="2498" spans="1:13" x14ac:dyDescent="0.35">
      <c r="A2498" s="5" t="s">
        <v>659</v>
      </c>
      <c r="B2498" s="5" t="s">
        <v>35</v>
      </c>
      <c r="C2498" s="5"/>
      <c r="D2498" s="5"/>
      <c r="E2498" s="5" t="s">
        <v>186</v>
      </c>
      <c r="F2498" s="8" t="e">
        <f>VLOOKUP(E2498,Mapping!$A$1:$C$71,3,0)</f>
        <v>#N/A</v>
      </c>
      <c r="G2498" s="8" t="str">
        <f>VLOOKUP(E2498,Mapping!$A$2:$B$207,2,0)</f>
        <v>Event Int Lb Event</v>
      </c>
      <c r="H2498" s="1" t="s">
        <v>658</v>
      </c>
      <c r="I2498" s="2">
        <v>44398</v>
      </c>
      <c r="J2498" s="126" t="str">
        <f>VLOOKUP(I2498,Mapping!$H$2:$I$215,2,0)</f>
        <v>Post</v>
      </c>
      <c r="K2498" s="127">
        <f>VLOOKUP(I2498,Mapping!$H$2:$J$215,3,0)</f>
        <v>0</v>
      </c>
      <c r="L2498" s="1">
        <v>0</v>
      </c>
      <c r="M2498" s="4" t="e">
        <v>#N/A</v>
      </c>
    </row>
    <row r="2499" spans="1:13" x14ac:dyDescent="0.35">
      <c r="A2499" s="5" t="s">
        <v>659</v>
      </c>
      <c r="B2499" s="5" t="s">
        <v>35</v>
      </c>
      <c r="C2499" s="5"/>
      <c r="D2499" s="5"/>
      <c r="E2499" s="5" t="s">
        <v>186</v>
      </c>
      <c r="F2499" s="8" t="e">
        <f>VLOOKUP(E2499,Mapping!$A$1:$C$71,3,0)</f>
        <v>#N/A</v>
      </c>
      <c r="G2499" s="8" t="str">
        <f>VLOOKUP(E2499,Mapping!$A$2:$B$207,2,0)</f>
        <v>Event Int Lb Event</v>
      </c>
      <c r="H2499" s="1" t="s">
        <v>658</v>
      </c>
      <c r="I2499" s="2">
        <v>44399</v>
      </c>
      <c r="J2499" s="126" t="str">
        <f>VLOOKUP(I2499,Mapping!$H$2:$I$215,2,0)</f>
        <v>Post</v>
      </c>
      <c r="K2499" s="127">
        <f>VLOOKUP(I2499,Mapping!$H$2:$J$215,3,0)</f>
        <v>0</v>
      </c>
      <c r="L2499" s="1">
        <v>0</v>
      </c>
      <c r="M2499" s="4" t="e">
        <v>#N/A</v>
      </c>
    </row>
    <row r="2500" spans="1:13" x14ac:dyDescent="0.35">
      <c r="A2500" s="5" t="s">
        <v>659</v>
      </c>
      <c r="B2500" s="5" t="s">
        <v>35</v>
      </c>
      <c r="C2500" s="5"/>
      <c r="D2500" s="5"/>
      <c r="E2500" s="5" t="s">
        <v>186</v>
      </c>
      <c r="F2500" s="8" t="e">
        <f>VLOOKUP(E2500,Mapping!$A$1:$C$71,3,0)</f>
        <v>#N/A</v>
      </c>
      <c r="G2500" s="8" t="str">
        <f>VLOOKUP(E2500,Mapping!$A$2:$B$207,2,0)</f>
        <v>Event Int Lb Event</v>
      </c>
      <c r="H2500" s="1" t="s">
        <v>658</v>
      </c>
      <c r="I2500" s="2">
        <v>44400</v>
      </c>
      <c r="J2500" s="126" t="str">
        <f>VLOOKUP(I2500,Mapping!$H$2:$I$215,2,0)</f>
        <v>Post</v>
      </c>
      <c r="K2500" s="127">
        <f>VLOOKUP(I2500,Mapping!$H$2:$J$215,3,0)</f>
        <v>0</v>
      </c>
      <c r="L2500" s="1">
        <v>0</v>
      </c>
      <c r="M2500" s="4" t="e">
        <v>#N/A</v>
      </c>
    </row>
    <row r="2501" spans="1:13" x14ac:dyDescent="0.35">
      <c r="A2501" s="5" t="s">
        <v>659</v>
      </c>
      <c r="B2501" s="5" t="s">
        <v>35</v>
      </c>
      <c r="C2501" s="5"/>
      <c r="D2501" s="5"/>
      <c r="E2501" s="5" t="s">
        <v>186</v>
      </c>
      <c r="F2501" s="8" t="e">
        <f>VLOOKUP(E2501,Mapping!$A$1:$C$71,3,0)</f>
        <v>#N/A</v>
      </c>
      <c r="G2501" s="8" t="str">
        <f>VLOOKUP(E2501,Mapping!$A$2:$B$207,2,0)</f>
        <v>Event Int Lb Event</v>
      </c>
      <c r="H2501" s="1" t="s">
        <v>658</v>
      </c>
      <c r="I2501" s="2">
        <v>44401</v>
      </c>
      <c r="J2501" s="126" t="str">
        <f>VLOOKUP(I2501,Mapping!$H$2:$I$215,2,0)</f>
        <v>Post</v>
      </c>
      <c r="K2501" s="127">
        <f>VLOOKUP(I2501,Mapping!$H$2:$J$215,3,0)</f>
        <v>0</v>
      </c>
      <c r="L2501" s="1">
        <v>0</v>
      </c>
      <c r="M2501" s="4" t="e">
        <v>#N/A</v>
      </c>
    </row>
    <row r="2502" spans="1:13" x14ac:dyDescent="0.35">
      <c r="A2502" s="5" t="s">
        <v>659</v>
      </c>
      <c r="B2502" s="5" t="s">
        <v>35</v>
      </c>
      <c r="C2502" s="5"/>
      <c r="D2502" s="5"/>
      <c r="E2502" s="5" t="s">
        <v>186</v>
      </c>
      <c r="F2502" s="8" t="e">
        <f>VLOOKUP(E2502,Mapping!$A$1:$C$71,3,0)</f>
        <v>#N/A</v>
      </c>
      <c r="G2502" s="8" t="str">
        <f>VLOOKUP(E2502,Mapping!$A$2:$B$207,2,0)</f>
        <v>Event Int Lb Event</v>
      </c>
      <c r="H2502" s="1" t="s">
        <v>658</v>
      </c>
      <c r="I2502" s="2">
        <v>44402</v>
      </c>
      <c r="J2502" s="126" t="str">
        <f>VLOOKUP(I2502,Mapping!$H$2:$I$215,2,0)</f>
        <v>Post</v>
      </c>
      <c r="K2502" s="127">
        <f>VLOOKUP(I2502,Mapping!$H$2:$J$215,3,0)</f>
        <v>0</v>
      </c>
      <c r="L2502" s="1">
        <v>0</v>
      </c>
      <c r="M2502" s="4" t="e">
        <v>#N/A</v>
      </c>
    </row>
    <row r="2503" spans="1:13" x14ac:dyDescent="0.35">
      <c r="A2503" s="5" t="s">
        <v>659</v>
      </c>
      <c r="B2503" s="5" t="s">
        <v>35</v>
      </c>
      <c r="C2503" s="5"/>
      <c r="D2503" s="5"/>
      <c r="E2503" s="5" t="s">
        <v>186</v>
      </c>
      <c r="F2503" s="8" t="e">
        <f>VLOOKUP(E2503,Mapping!$A$1:$C$71,3,0)</f>
        <v>#N/A</v>
      </c>
      <c r="G2503" s="8" t="str">
        <f>VLOOKUP(E2503,Mapping!$A$2:$B$207,2,0)</f>
        <v>Event Int Lb Event</v>
      </c>
      <c r="H2503" s="1" t="s">
        <v>658</v>
      </c>
      <c r="I2503" s="2">
        <v>44403</v>
      </c>
      <c r="J2503" s="126" t="str">
        <f>VLOOKUP(I2503,Mapping!$H$2:$I$215,2,0)</f>
        <v>Post</v>
      </c>
      <c r="K2503" s="127">
        <f>VLOOKUP(I2503,Mapping!$H$2:$J$215,3,0)</f>
        <v>0</v>
      </c>
      <c r="L2503" s="1">
        <v>0</v>
      </c>
      <c r="M2503" s="4" t="e">
        <v>#N/A</v>
      </c>
    </row>
    <row r="2504" spans="1:13" x14ac:dyDescent="0.35">
      <c r="A2504" s="5" t="s">
        <v>659</v>
      </c>
      <c r="B2504" s="5" t="s">
        <v>35</v>
      </c>
      <c r="C2504" s="5"/>
      <c r="D2504" s="5"/>
      <c r="E2504" s="5" t="s">
        <v>186</v>
      </c>
      <c r="F2504" s="8" t="e">
        <f>VLOOKUP(E2504,Mapping!$A$1:$C$71,3,0)</f>
        <v>#N/A</v>
      </c>
      <c r="G2504" s="8" t="str">
        <f>VLOOKUP(E2504,Mapping!$A$2:$B$207,2,0)</f>
        <v>Event Int Lb Event</v>
      </c>
      <c r="H2504" s="1" t="s">
        <v>658</v>
      </c>
      <c r="I2504" s="2">
        <v>44404</v>
      </c>
      <c r="J2504" s="126" t="str">
        <f>VLOOKUP(I2504,Mapping!$H$2:$I$215,2,0)</f>
        <v>Post</v>
      </c>
      <c r="K2504" s="127">
        <f>VLOOKUP(I2504,Mapping!$H$2:$J$215,3,0)</f>
        <v>0</v>
      </c>
      <c r="L2504" s="1">
        <v>0</v>
      </c>
      <c r="M2504" s="4" t="e">
        <v>#N/A</v>
      </c>
    </row>
    <row r="2505" spans="1:13" x14ac:dyDescent="0.35">
      <c r="A2505" s="5" t="s">
        <v>659</v>
      </c>
      <c r="B2505" s="5" t="s">
        <v>35</v>
      </c>
      <c r="C2505" s="5"/>
      <c r="D2505" s="5"/>
      <c r="E2505" s="5" t="s">
        <v>186</v>
      </c>
      <c r="F2505" s="8" t="e">
        <f>VLOOKUP(E2505,Mapping!$A$1:$C$71,3,0)</f>
        <v>#N/A</v>
      </c>
      <c r="G2505" s="8" t="str">
        <f>VLOOKUP(E2505,Mapping!$A$2:$B$207,2,0)</f>
        <v>Event Int Lb Event</v>
      </c>
      <c r="H2505" s="1" t="s">
        <v>658</v>
      </c>
      <c r="I2505" s="2">
        <v>44405</v>
      </c>
      <c r="J2505" s="126" t="str">
        <f>VLOOKUP(I2505,Mapping!$H$2:$I$215,2,0)</f>
        <v>Post</v>
      </c>
      <c r="K2505" s="127">
        <f>VLOOKUP(I2505,Mapping!$H$2:$J$215,3,0)</f>
        <v>0</v>
      </c>
      <c r="L2505" s="1">
        <v>0</v>
      </c>
      <c r="M2505" s="4" t="e">
        <v>#N/A</v>
      </c>
    </row>
    <row r="2506" spans="1:13" x14ac:dyDescent="0.35">
      <c r="A2506" s="5" t="s">
        <v>659</v>
      </c>
      <c r="B2506" s="5" t="s">
        <v>35</v>
      </c>
      <c r="C2506" s="5"/>
      <c r="D2506" s="5"/>
      <c r="E2506" s="5" t="s">
        <v>186</v>
      </c>
      <c r="F2506" s="8" t="e">
        <f>VLOOKUP(E2506,Mapping!$A$1:$C$71,3,0)</f>
        <v>#N/A</v>
      </c>
      <c r="G2506" s="8" t="str">
        <f>VLOOKUP(E2506,Mapping!$A$2:$B$207,2,0)</f>
        <v>Event Int Lb Event</v>
      </c>
      <c r="H2506" s="1" t="s">
        <v>658</v>
      </c>
      <c r="I2506" s="2">
        <v>44406</v>
      </c>
      <c r="J2506" s="126" t="str">
        <f>VLOOKUP(I2506,Mapping!$H$2:$I$215,2,0)</f>
        <v>Post</v>
      </c>
      <c r="K2506" s="127">
        <f>VLOOKUP(I2506,Mapping!$H$2:$J$215,3,0)</f>
        <v>0</v>
      </c>
      <c r="L2506" s="1">
        <v>0</v>
      </c>
      <c r="M2506" s="4" t="e">
        <v>#N/A</v>
      </c>
    </row>
    <row r="2507" spans="1:13" x14ac:dyDescent="0.35">
      <c r="A2507" s="5" t="s">
        <v>659</v>
      </c>
      <c r="B2507" s="5" t="s">
        <v>35</v>
      </c>
      <c r="C2507" s="5"/>
      <c r="D2507" s="5"/>
      <c r="E2507" s="5" t="s">
        <v>186</v>
      </c>
      <c r="F2507" s="8" t="e">
        <f>VLOOKUP(E2507,Mapping!$A$1:$C$71,3,0)</f>
        <v>#N/A</v>
      </c>
      <c r="G2507" s="8" t="str">
        <f>VLOOKUP(E2507,Mapping!$A$2:$B$207,2,0)</f>
        <v>Event Int Lb Event</v>
      </c>
      <c r="H2507" s="1" t="s">
        <v>658</v>
      </c>
      <c r="I2507" s="2">
        <v>44407</v>
      </c>
      <c r="J2507" s="126" t="str">
        <f>VLOOKUP(I2507,Mapping!$H$2:$I$215,2,0)</f>
        <v>Post</v>
      </c>
      <c r="K2507" s="127">
        <f>VLOOKUP(I2507,Mapping!$H$2:$J$215,3,0)</f>
        <v>0</v>
      </c>
      <c r="L2507" s="1">
        <v>0</v>
      </c>
      <c r="M2507" s="4" t="e">
        <v>#N/A</v>
      </c>
    </row>
    <row r="2508" spans="1:13" x14ac:dyDescent="0.35">
      <c r="A2508" s="5" t="s">
        <v>659</v>
      </c>
      <c r="B2508" s="5" t="s">
        <v>35</v>
      </c>
      <c r="C2508" s="5"/>
      <c r="D2508" s="5"/>
      <c r="E2508" s="5" t="s">
        <v>186</v>
      </c>
      <c r="F2508" s="8" t="e">
        <f>VLOOKUP(E2508,Mapping!$A$1:$C$71,3,0)</f>
        <v>#N/A</v>
      </c>
      <c r="G2508" s="8" t="str">
        <f>VLOOKUP(E2508,Mapping!$A$2:$B$207,2,0)</f>
        <v>Event Int Lb Event</v>
      </c>
      <c r="H2508" s="1" t="s">
        <v>658</v>
      </c>
      <c r="I2508" s="2">
        <v>44408</v>
      </c>
      <c r="J2508" s="126" t="str">
        <f>VLOOKUP(I2508,Mapping!$H$2:$I$215,2,0)</f>
        <v>Post</v>
      </c>
      <c r="K2508" s="127">
        <f>VLOOKUP(I2508,Mapping!$H$2:$J$215,3,0)</f>
        <v>0</v>
      </c>
      <c r="L2508" s="1">
        <v>0</v>
      </c>
      <c r="M2508" s="4" t="e">
        <v>#N/A</v>
      </c>
    </row>
    <row r="2509" spans="1:13" x14ac:dyDescent="0.35">
      <c r="A2509" s="5" t="s">
        <v>659</v>
      </c>
      <c r="B2509" s="5" t="s">
        <v>35</v>
      </c>
      <c r="C2509" s="5"/>
      <c r="D2509" s="5"/>
      <c r="E2509" s="5" t="s">
        <v>186</v>
      </c>
      <c r="F2509" s="8" t="e">
        <f>VLOOKUP(E2509,Mapping!$A$1:$C$71,3,0)</f>
        <v>#N/A</v>
      </c>
      <c r="G2509" s="8" t="str">
        <f>VLOOKUP(E2509,Mapping!$A$2:$B$207,2,0)</f>
        <v>Event Int Lb Event</v>
      </c>
      <c r="H2509" s="1" t="s">
        <v>658</v>
      </c>
      <c r="I2509" s="2">
        <v>44409</v>
      </c>
      <c r="J2509" s="126" t="str">
        <f>VLOOKUP(I2509,Mapping!$H$2:$I$215,2,0)</f>
        <v>Post</v>
      </c>
      <c r="K2509" s="127">
        <f>VLOOKUP(I2509,Mapping!$H$2:$J$215,3,0)</f>
        <v>0</v>
      </c>
      <c r="L2509" s="1">
        <v>0</v>
      </c>
      <c r="M2509" s="4" t="e">
        <v>#N/A</v>
      </c>
    </row>
    <row r="2510" spans="1:13" x14ac:dyDescent="0.35">
      <c r="A2510" s="5" t="s">
        <v>659</v>
      </c>
      <c r="B2510" s="5" t="s">
        <v>35</v>
      </c>
      <c r="C2510" s="5"/>
      <c r="D2510" s="5"/>
      <c r="E2510" s="5" t="s">
        <v>186</v>
      </c>
      <c r="F2510" s="8" t="e">
        <f>VLOOKUP(E2510,Mapping!$A$1:$C$71,3,0)</f>
        <v>#N/A</v>
      </c>
      <c r="G2510" s="8" t="str">
        <f>VLOOKUP(E2510,Mapping!$A$2:$B$207,2,0)</f>
        <v>Event Int Lb Event</v>
      </c>
      <c r="H2510" s="1" t="s">
        <v>658</v>
      </c>
      <c r="I2510" s="2">
        <v>44410</v>
      </c>
      <c r="J2510" s="126" t="str">
        <f>VLOOKUP(I2510,Mapping!$H$2:$I$215,2,0)</f>
        <v>Post</v>
      </c>
      <c r="K2510" s="127">
        <f>VLOOKUP(I2510,Mapping!$H$2:$J$215,3,0)</f>
        <v>0</v>
      </c>
      <c r="L2510" s="1">
        <v>0</v>
      </c>
      <c r="M2510" s="4" t="e">
        <v>#N/A</v>
      </c>
    </row>
    <row r="2511" spans="1:13" x14ac:dyDescent="0.35">
      <c r="A2511" s="5" t="s">
        <v>659</v>
      </c>
      <c r="B2511" s="5" t="s">
        <v>35</v>
      </c>
      <c r="C2511" s="5"/>
      <c r="D2511" s="5"/>
      <c r="E2511" s="5" t="s">
        <v>186</v>
      </c>
      <c r="F2511" s="8" t="e">
        <f>VLOOKUP(E2511,Mapping!$A$1:$C$71,3,0)</f>
        <v>#N/A</v>
      </c>
      <c r="G2511" s="8" t="str">
        <f>VLOOKUP(E2511,Mapping!$A$2:$B$207,2,0)</f>
        <v>Event Int Lb Event</v>
      </c>
      <c r="H2511" s="1" t="s">
        <v>658</v>
      </c>
      <c r="I2511" s="2">
        <v>44411</v>
      </c>
      <c r="J2511" s="126" t="str">
        <f>VLOOKUP(I2511,Mapping!$H$2:$I$215,2,0)</f>
        <v>Post</v>
      </c>
      <c r="K2511" s="127">
        <f>VLOOKUP(I2511,Mapping!$H$2:$J$215,3,0)</f>
        <v>0</v>
      </c>
      <c r="L2511" s="1">
        <v>0</v>
      </c>
      <c r="M2511" s="4" t="e">
        <v>#N/A</v>
      </c>
    </row>
    <row r="2512" spans="1:13" x14ac:dyDescent="0.35">
      <c r="A2512" s="5" t="s">
        <v>659</v>
      </c>
      <c r="B2512" s="5" t="s">
        <v>35</v>
      </c>
      <c r="C2512" s="5"/>
      <c r="D2512" s="5"/>
      <c r="E2512" s="5" t="s">
        <v>186</v>
      </c>
      <c r="F2512" s="8" t="e">
        <f>VLOOKUP(E2512,Mapping!$A$1:$C$71,3,0)</f>
        <v>#N/A</v>
      </c>
      <c r="G2512" s="8" t="str">
        <f>VLOOKUP(E2512,Mapping!$A$2:$B$207,2,0)</f>
        <v>Event Int Lb Event</v>
      </c>
      <c r="H2512" s="1" t="s">
        <v>658</v>
      </c>
      <c r="I2512" s="2">
        <v>44412</v>
      </c>
      <c r="J2512" s="126" t="str">
        <f>VLOOKUP(I2512,Mapping!$H$2:$I$215,2,0)</f>
        <v>Post</v>
      </c>
      <c r="K2512" s="127">
        <f>VLOOKUP(I2512,Mapping!$H$2:$J$215,3,0)</f>
        <v>0</v>
      </c>
      <c r="L2512" s="1">
        <v>0</v>
      </c>
      <c r="M2512" s="4" t="e">
        <v>#N/A</v>
      </c>
    </row>
    <row r="2513" spans="1:13" x14ac:dyDescent="0.35">
      <c r="A2513" s="5" t="s">
        <v>659</v>
      </c>
      <c r="B2513" s="5" t="s">
        <v>35</v>
      </c>
      <c r="C2513" s="5"/>
      <c r="D2513" s="5"/>
      <c r="E2513" s="5" t="s">
        <v>186</v>
      </c>
      <c r="F2513" s="8" t="e">
        <f>VLOOKUP(E2513,Mapping!$A$1:$C$71,3,0)</f>
        <v>#N/A</v>
      </c>
      <c r="G2513" s="8" t="str">
        <f>VLOOKUP(E2513,Mapping!$A$2:$B$207,2,0)</f>
        <v>Event Int Lb Event</v>
      </c>
      <c r="H2513" s="1" t="s">
        <v>658</v>
      </c>
      <c r="I2513" s="2">
        <v>44413</v>
      </c>
      <c r="J2513" s="126" t="str">
        <f>VLOOKUP(I2513,Mapping!$H$2:$I$215,2,0)</f>
        <v>Post</v>
      </c>
      <c r="K2513" s="127">
        <f>VLOOKUP(I2513,Mapping!$H$2:$J$215,3,0)</f>
        <v>0</v>
      </c>
      <c r="L2513" s="1">
        <v>0</v>
      </c>
      <c r="M2513" s="4" t="e">
        <v>#N/A</v>
      </c>
    </row>
    <row r="2514" spans="1:13" x14ac:dyDescent="0.35">
      <c r="A2514" s="5" t="s">
        <v>659</v>
      </c>
      <c r="B2514" s="5" t="s">
        <v>35</v>
      </c>
      <c r="C2514" s="5"/>
      <c r="D2514" s="5"/>
      <c r="E2514" s="5" t="s">
        <v>186</v>
      </c>
      <c r="F2514" s="8" t="e">
        <f>VLOOKUP(E2514,Mapping!$A$1:$C$71,3,0)</f>
        <v>#N/A</v>
      </c>
      <c r="G2514" s="8" t="str">
        <f>VLOOKUP(E2514,Mapping!$A$2:$B$207,2,0)</f>
        <v>Event Int Lb Event</v>
      </c>
      <c r="H2514" s="1" t="s">
        <v>658</v>
      </c>
      <c r="I2514" s="2">
        <v>44414</v>
      </c>
      <c r="J2514" s="126" t="str">
        <f>VLOOKUP(I2514,Mapping!$H$2:$I$215,2,0)</f>
        <v>Post</v>
      </c>
      <c r="K2514" s="127">
        <f>VLOOKUP(I2514,Mapping!$H$2:$J$215,3,0)</f>
        <v>0</v>
      </c>
      <c r="L2514" s="1">
        <v>0</v>
      </c>
      <c r="M2514" s="4" t="e">
        <v>#N/A</v>
      </c>
    </row>
    <row r="2515" spans="1:13" x14ac:dyDescent="0.35">
      <c r="A2515" s="5" t="s">
        <v>659</v>
      </c>
      <c r="B2515" s="5" t="s">
        <v>35</v>
      </c>
      <c r="C2515" s="5"/>
      <c r="D2515" s="5"/>
      <c r="E2515" s="5" t="s">
        <v>186</v>
      </c>
      <c r="F2515" s="8" t="e">
        <f>VLOOKUP(E2515,Mapping!$A$1:$C$71,3,0)</f>
        <v>#N/A</v>
      </c>
      <c r="G2515" s="8" t="str">
        <f>VLOOKUP(E2515,Mapping!$A$2:$B$207,2,0)</f>
        <v>Event Int Lb Event</v>
      </c>
      <c r="H2515" s="1" t="s">
        <v>658</v>
      </c>
      <c r="I2515" s="2">
        <v>44415</v>
      </c>
      <c r="J2515" s="126" t="str">
        <f>VLOOKUP(I2515,Mapping!$H$2:$I$215,2,0)</f>
        <v>Post</v>
      </c>
      <c r="K2515" s="127">
        <f>VLOOKUP(I2515,Mapping!$H$2:$J$215,3,0)</f>
        <v>0</v>
      </c>
      <c r="L2515" s="1">
        <v>0</v>
      </c>
      <c r="M2515" s="4" t="e">
        <v>#N/A</v>
      </c>
    </row>
    <row r="2516" spans="1:13" x14ac:dyDescent="0.35">
      <c r="A2516" s="5" t="s">
        <v>659</v>
      </c>
      <c r="B2516" s="5" t="s">
        <v>35</v>
      </c>
      <c r="C2516" s="5"/>
      <c r="D2516" s="5"/>
      <c r="E2516" s="5" t="s">
        <v>186</v>
      </c>
      <c r="F2516" s="8" t="e">
        <f>VLOOKUP(E2516,Mapping!$A$1:$C$71,3,0)</f>
        <v>#N/A</v>
      </c>
      <c r="G2516" s="8" t="str">
        <f>VLOOKUP(E2516,Mapping!$A$2:$B$207,2,0)</f>
        <v>Event Int Lb Event</v>
      </c>
      <c r="H2516" s="1" t="s">
        <v>658</v>
      </c>
      <c r="I2516" s="2">
        <v>44416</v>
      </c>
      <c r="J2516" s="126" t="str">
        <f>VLOOKUP(I2516,Mapping!$H$2:$I$215,2,0)</f>
        <v>Post</v>
      </c>
      <c r="K2516" s="127">
        <f>VLOOKUP(I2516,Mapping!$H$2:$J$215,3,0)</f>
        <v>0</v>
      </c>
      <c r="L2516" s="1">
        <v>0</v>
      </c>
      <c r="M2516" s="4" t="e">
        <v>#N/A</v>
      </c>
    </row>
    <row r="2517" spans="1:13" x14ac:dyDescent="0.35">
      <c r="A2517" s="5" t="s">
        <v>659</v>
      </c>
      <c r="B2517" s="5" t="s">
        <v>35</v>
      </c>
      <c r="C2517" s="5"/>
      <c r="D2517" s="5"/>
      <c r="E2517" s="5" t="s">
        <v>186</v>
      </c>
      <c r="F2517" s="8" t="e">
        <f>VLOOKUP(E2517,Mapping!$A$1:$C$71,3,0)</f>
        <v>#N/A</v>
      </c>
      <c r="G2517" s="8" t="str">
        <f>VLOOKUP(E2517,Mapping!$A$2:$B$207,2,0)</f>
        <v>Event Int Lb Event</v>
      </c>
      <c r="H2517" s="1" t="s">
        <v>658</v>
      </c>
      <c r="I2517" s="2">
        <v>44417</v>
      </c>
      <c r="J2517" s="126" t="str">
        <f>VLOOKUP(I2517,Mapping!$H$2:$I$215,2,0)</f>
        <v>Post</v>
      </c>
      <c r="K2517" s="127">
        <f>VLOOKUP(I2517,Mapping!$H$2:$J$215,3,0)</f>
        <v>0</v>
      </c>
      <c r="L2517" s="1">
        <v>0</v>
      </c>
      <c r="M2517" s="4" t="e">
        <v>#N/A</v>
      </c>
    </row>
    <row r="2518" spans="1:13" x14ac:dyDescent="0.35">
      <c r="A2518" s="5" t="s">
        <v>659</v>
      </c>
      <c r="B2518" s="5" t="s">
        <v>35</v>
      </c>
      <c r="C2518" s="5"/>
      <c r="D2518" s="5"/>
      <c r="E2518" s="5" t="s">
        <v>186</v>
      </c>
      <c r="F2518" s="8" t="e">
        <f>VLOOKUP(E2518,Mapping!$A$1:$C$71,3,0)</f>
        <v>#N/A</v>
      </c>
      <c r="G2518" s="8" t="str">
        <f>VLOOKUP(E2518,Mapping!$A$2:$B$207,2,0)</f>
        <v>Event Int Lb Event</v>
      </c>
      <c r="H2518" s="1" t="s">
        <v>658</v>
      </c>
      <c r="I2518" s="2">
        <v>44418</v>
      </c>
      <c r="J2518" s="126" t="str">
        <f>VLOOKUP(I2518,Mapping!$H$2:$I$215,2,0)</f>
        <v>Post</v>
      </c>
      <c r="K2518" s="127">
        <f>VLOOKUP(I2518,Mapping!$H$2:$J$215,3,0)</f>
        <v>0</v>
      </c>
      <c r="L2518" s="1">
        <v>0</v>
      </c>
      <c r="M2518" s="4" t="e">
        <v>#N/A</v>
      </c>
    </row>
    <row r="2519" spans="1:13" x14ac:dyDescent="0.35">
      <c r="A2519" s="5" t="s">
        <v>659</v>
      </c>
      <c r="B2519" s="5" t="s">
        <v>35</v>
      </c>
      <c r="C2519" s="5"/>
      <c r="D2519" s="5"/>
      <c r="E2519" s="5" t="s">
        <v>186</v>
      </c>
      <c r="F2519" s="8" t="e">
        <f>VLOOKUP(E2519,Mapping!$A$1:$C$71,3,0)</f>
        <v>#N/A</v>
      </c>
      <c r="G2519" s="8" t="str">
        <f>VLOOKUP(E2519,Mapping!$A$2:$B$207,2,0)</f>
        <v>Event Int Lb Event</v>
      </c>
      <c r="H2519" s="1" t="s">
        <v>658</v>
      </c>
      <c r="I2519" s="2">
        <v>44419</v>
      </c>
      <c r="J2519" s="126" t="str">
        <f>VLOOKUP(I2519,Mapping!$H$2:$I$215,2,0)</f>
        <v>Post</v>
      </c>
      <c r="K2519" s="127">
        <f>VLOOKUP(I2519,Mapping!$H$2:$J$215,3,0)</f>
        <v>0</v>
      </c>
      <c r="L2519" s="1">
        <v>0</v>
      </c>
      <c r="M2519" s="4" t="e">
        <v>#N/A</v>
      </c>
    </row>
    <row r="2520" spans="1:13" x14ac:dyDescent="0.35">
      <c r="A2520" s="5" t="s">
        <v>659</v>
      </c>
      <c r="B2520" s="5" t="s">
        <v>35</v>
      </c>
      <c r="C2520" s="5"/>
      <c r="D2520" s="5"/>
      <c r="E2520" s="5" t="s">
        <v>186</v>
      </c>
      <c r="F2520" s="8" t="e">
        <f>VLOOKUP(E2520,Mapping!$A$1:$C$71,3,0)</f>
        <v>#N/A</v>
      </c>
      <c r="G2520" s="8" t="str">
        <f>VLOOKUP(E2520,Mapping!$A$2:$B$207,2,0)</f>
        <v>Event Int Lb Event</v>
      </c>
      <c r="H2520" s="1" t="s">
        <v>658</v>
      </c>
      <c r="I2520" s="2">
        <v>44420</v>
      </c>
      <c r="J2520" s="126" t="str">
        <f>VLOOKUP(I2520,Mapping!$H$2:$I$215,2,0)</f>
        <v>Post</v>
      </c>
      <c r="K2520" s="127">
        <f>VLOOKUP(I2520,Mapping!$H$2:$J$215,3,0)</f>
        <v>0</v>
      </c>
      <c r="L2520" s="1">
        <v>0</v>
      </c>
      <c r="M2520" s="4" t="e">
        <v>#N/A</v>
      </c>
    </row>
    <row r="2521" spans="1:13" x14ac:dyDescent="0.35">
      <c r="A2521" s="5" t="s">
        <v>659</v>
      </c>
      <c r="B2521" s="5" t="s">
        <v>35</v>
      </c>
      <c r="C2521" s="5"/>
      <c r="D2521" s="5"/>
      <c r="E2521" s="5" t="s">
        <v>186</v>
      </c>
      <c r="F2521" s="8" t="e">
        <f>VLOOKUP(E2521,Mapping!$A$1:$C$71,3,0)</f>
        <v>#N/A</v>
      </c>
      <c r="G2521" s="8" t="str">
        <f>VLOOKUP(E2521,Mapping!$A$2:$B$207,2,0)</f>
        <v>Event Int Lb Event</v>
      </c>
      <c r="H2521" s="1" t="s">
        <v>658</v>
      </c>
      <c r="I2521" s="2">
        <v>44421</v>
      </c>
      <c r="J2521" s="126" t="str">
        <f>VLOOKUP(I2521,Mapping!$H$2:$I$215,2,0)</f>
        <v>Post</v>
      </c>
      <c r="K2521" s="127">
        <f>VLOOKUP(I2521,Mapping!$H$2:$J$215,3,0)</f>
        <v>0</v>
      </c>
      <c r="L2521" s="1">
        <v>0</v>
      </c>
      <c r="M2521" s="4" t="e">
        <v>#N/A</v>
      </c>
    </row>
    <row r="2522" spans="1:13" x14ac:dyDescent="0.35">
      <c r="A2522" s="5" t="s">
        <v>659</v>
      </c>
      <c r="B2522" s="5" t="s">
        <v>35</v>
      </c>
      <c r="C2522" s="5"/>
      <c r="D2522" s="5"/>
      <c r="E2522" s="5" t="s">
        <v>186</v>
      </c>
      <c r="F2522" s="8" t="e">
        <f>VLOOKUP(E2522,Mapping!$A$1:$C$71,3,0)</f>
        <v>#N/A</v>
      </c>
      <c r="G2522" s="8" t="str">
        <f>VLOOKUP(E2522,Mapping!$A$2:$B$207,2,0)</f>
        <v>Event Int Lb Event</v>
      </c>
      <c r="H2522" s="1" t="s">
        <v>658</v>
      </c>
      <c r="I2522" s="2">
        <v>44422</v>
      </c>
      <c r="J2522" s="126" t="str">
        <f>VLOOKUP(I2522,Mapping!$H$2:$I$215,2,0)</f>
        <v>Post</v>
      </c>
      <c r="K2522" s="127">
        <f>VLOOKUP(I2522,Mapping!$H$2:$J$215,3,0)</f>
        <v>0</v>
      </c>
      <c r="L2522" s="1">
        <v>0</v>
      </c>
      <c r="M2522" s="4" t="e">
        <v>#N/A</v>
      </c>
    </row>
    <row r="2523" spans="1:13" x14ac:dyDescent="0.35">
      <c r="A2523" s="5" t="s">
        <v>659</v>
      </c>
      <c r="B2523" s="5" t="s">
        <v>35</v>
      </c>
      <c r="C2523" s="5"/>
      <c r="D2523" s="5"/>
      <c r="E2523" s="5" t="s">
        <v>186</v>
      </c>
      <c r="F2523" s="8" t="e">
        <f>VLOOKUP(E2523,Mapping!$A$1:$C$71,3,0)</f>
        <v>#N/A</v>
      </c>
      <c r="G2523" s="8" t="str">
        <f>VLOOKUP(E2523,Mapping!$A$2:$B$207,2,0)</f>
        <v>Event Int Lb Event</v>
      </c>
      <c r="H2523" s="1" t="s">
        <v>658</v>
      </c>
      <c r="I2523" s="2">
        <v>44423</v>
      </c>
      <c r="J2523" s="126" t="str">
        <f>VLOOKUP(I2523,Mapping!$H$2:$I$215,2,0)</f>
        <v>Post</v>
      </c>
      <c r="K2523" s="127">
        <f>VLOOKUP(I2523,Mapping!$H$2:$J$215,3,0)</f>
        <v>0</v>
      </c>
      <c r="L2523" s="1">
        <v>0</v>
      </c>
      <c r="M2523" s="4" t="e">
        <v>#N/A</v>
      </c>
    </row>
    <row r="2524" spans="1:13" x14ac:dyDescent="0.35">
      <c r="A2524" s="5" t="s">
        <v>659</v>
      </c>
      <c r="B2524" s="5" t="s">
        <v>35</v>
      </c>
      <c r="C2524" s="5"/>
      <c r="D2524" s="5"/>
      <c r="E2524" s="5" t="s">
        <v>186</v>
      </c>
      <c r="F2524" s="8" t="e">
        <f>VLOOKUP(E2524,Mapping!$A$1:$C$71,3,0)</f>
        <v>#N/A</v>
      </c>
      <c r="G2524" s="8" t="str">
        <f>VLOOKUP(E2524,Mapping!$A$2:$B$207,2,0)</f>
        <v>Event Int Lb Event</v>
      </c>
      <c r="H2524" s="1" t="s">
        <v>658</v>
      </c>
      <c r="I2524" s="2">
        <v>44424</v>
      </c>
      <c r="J2524" s="126" t="str">
        <f>VLOOKUP(I2524,Mapping!$H$2:$I$215,2,0)</f>
        <v>Post</v>
      </c>
      <c r="K2524" s="127">
        <f>VLOOKUP(I2524,Mapping!$H$2:$J$215,3,0)</f>
        <v>0</v>
      </c>
      <c r="L2524" s="1">
        <v>0</v>
      </c>
      <c r="M2524" s="4" t="e">
        <v>#N/A</v>
      </c>
    </row>
    <row r="2525" spans="1:13" x14ac:dyDescent="0.35">
      <c r="A2525" s="5" t="s">
        <v>659</v>
      </c>
      <c r="B2525" s="5" t="s">
        <v>35</v>
      </c>
      <c r="C2525" s="5"/>
      <c r="D2525" s="5"/>
      <c r="E2525" s="5" t="s">
        <v>186</v>
      </c>
      <c r="F2525" s="8" t="e">
        <f>VLOOKUP(E2525,Mapping!$A$1:$C$71,3,0)</f>
        <v>#N/A</v>
      </c>
      <c r="G2525" s="8" t="str">
        <f>VLOOKUP(E2525,Mapping!$A$2:$B$207,2,0)</f>
        <v>Event Int Lb Event</v>
      </c>
      <c r="H2525" s="1" t="s">
        <v>658</v>
      </c>
      <c r="I2525" s="2">
        <v>44425</v>
      </c>
      <c r="J2525" s="126" t="str">
        <f>VLOOKUP(I2525,Mapping!$H$2:$I$215,2,0)</f>
        <v>Post</v>
      </c>
      <c r="K2525" s="127">
        <f>VLOOKUP(I2525,Mapping!$H$2:$J$215,3,0)</f>
        <v>0</v>
      </c>
      <c r="L2525" s="1">
        <v>0</v>
      </c>
      <c r="M2525" s="4" t="e">
        <v>#N/A</v>
      </c>
    </row>
    <row r="2526" spans="1:13" x14ac:dyDescent="0.35">
      <c r="A2526" s="5" t="s">
        <v>659</v>
      </c>
      <c r="B2526" s="5" t="s">
        <v>35</v>
      </c>
      <c r="C2526" s="5"/>
      <c r="D2526" s="5"/>
      <c r="E2526" s="5" t="s">
        <v>186</v>
      </c>
      <c r="F2526" s="8" t="e">
        <f>VLOOKUP(E2526,Mapping!$A$1:$C$71,3,0)</f>
        <v>#N/A</v>
      </c>
      <c r="G2526" s="8" t="str">
        <f>VLOOKUP(E2526,Mapping!$A$2:$B$207,2,0)</f>
        <v>Event Int Lb Event</v>
      </c>
      <c r="H2526" s="1" t="s">
        <v>658</v>
      </c>
      <c r="I2526" s="2">
        <v>44426</v>
      </c>
      <c r="J2526" s="126" t="str">
        <f>VLOOKUP(I2526,Mapping!$H$2:$I$215,2,0)</f>
        <v>Post</v>
      </c>
      <c r="K2526" s="127">
        <f>VLOOKUP(I2526,Mapping!$H$2:$J$215,3,0)</f>
        <v>0</v>
      </c>
      <c r="L2526" s="1">
        <v>0</v>
      </c>
      <c r="M2526" s="4" t="e">
        <v>#N/A</v>
      </c>
    </row>
    <row r="2527" spans="1:13" x14ac:dyDescent="0.35">
      <c r="A2527" s="5" t="s">
        <v>659</v>
      </c>
      <c r="B2527" s="5" t="s">
        <v>35</v>
      </c>
      <c r="C2527" s="5"/>
      <c r="D2527" s="5"/>
      <c r="E2527" s="5" t="s">
        <v>186</v>
      </c>
      <c r="F2527" s="8" t="e">
        <f>VLOOKUP(E2527,Mapping!$A$1:$C$71,3,0)</f>
        <v>#N/A</v>
      </c>
      <c r="G2527" s="8" t="str">
        <f>VLOOKUP(E2527,Mapping!$A$2:$B$207,2,0)</f>
        <v>Event Int Lb Event</v>
      </c>
      <c r="H2527" s="1" t="s">
        <v>658</v>
      </c>
      <c r="I2527" s="2">
        <v>44427</v>
      </c>
      <c r="J2527" s="126" t="str">
        <f>VLOOKUP(I2527,Mapping!$H$2:$I$215,2,0)</f>
        <v>Post</v>
      </c>
      <c r="K2527" s="127">
        <f>VLOOKUP(I2527,Mapping!$H$2:$J$215,3,0)</f>
        <v>0</v>
      </c>
      <c r="L2527" s="1">
        <v>0</v>
      </c>
      <c r="M2527" s="4" t="e">
        <v>#N/A</v>
      </c>
    </row>
    <row r="2528" spans="1:13" x14ac:dyDescent="0.35">
      <c r="A2528" s="5" t="s">
        <v>659</v>
      </c>
      <c r="B2528" s="5" t="s">
        <v>35</v>
      </c>
      <c r="C2528" s="5"/>
      <c r="D2528" s="5"/>
      <c r="E2528" s="5" t="s">
        <v>186</v>
      </c>
      <c r="F2528" s="8" t="e">
        <f>VLOOKUP(E2528,Mapping!$A$1:$C$71,3,0)</f>
        <v>#N/A</v>
      </c>
      <c r="G2528" s="8" t="str">
        <f>VLOOKUP(E2528,Mapping!$A$2:$B$207,2,0)</f>
        <v>Event Int Lb Event</v>
      </c>
      <c r="H2528" s="1" t="s">
        <v>658</v>
      </c>
      <c r="I2528" s="2">
        <v>44428</v>
      </c>
      <c r="J2528" s="126" t="str">
        <f>VLOOKUP(I2528,Mapping!$H$2:$I$215,2,0)</f>
        <v>Post</v>
      </c>
      <c r="K2528" s="127">
        <f>VLOOKUP(I2528,Mapping!$H$2:$J$215,3,0)</f>
        <v>0</v>
      </c>
      <c r="L2528" s="1">
        <v>0</v>
      </c>
      <c r="M2528" s="4" t="e">
        <v>#N/A</v>
      </c>
    </row>
    <row r="2529" spans="1:13" x14ac:dyDescent="0.35">
      <c r="A2529" s="5" t="s">
        <v>659</v>
      </c>
      <c r="B2529" s="5" t="s">
        <v>35</v>
      </c>
      <c r="C2529" s="5"/>
      <c r="D2529" s="5"/>
      <c r="E2529" s="5" t="s">
        <v>186</v>
      </c>
      <c r="F2529" s="8" t="e">
        <f>VLOOKUP(E2529,Mapping!$A$1:$C$71,3,0)</f>
        <v>#N/A</v>
      </c>
      <c r="G2529" s="8" t="str">
        <f>VLOOKUP(E2529,Mapping!$A$2:$B$207,2,0)</f>
        <v>Event Int Lb Event</v>
      </c>
      <c r="H2529" s="1" t="s">
        <v>658</v>
      </c>
      <c r="I2529" s="2">
        <v>44429</v>
      </c>
      <c r="J2529" s="126" t="str">
        <f>VLOOKUP(I2529,Mapping!$H$2:$I$215,2,0)</f>
        <v>Post</v>
      </c>
      <c r="K2529" s="127">
        <f>VLOOKUP(I2529,Mapping!$H$2:$J$215,3,0)</f>
        <v>0</v>
      </c>
      <c r="L2529" s="1">
        <v>0</v>
      </c>
      <c r="M2529" s="4" t="e">
        <v>#N/A</v>
      </c>
    </row>
    <row r="2530" spans="1:13" x14ac:dyDescent="0.35">
      <c r="A2530" s="5" t="s">
        <v>659</v>
      </c>
      <c r="B2530" s="5" t="s">
        <v>35</v>
      </c>
      <c r="C2530" s="5"/>
      <c r="D2530" s="5"/>
      <c r="E2530" s="5" t="s">
        <v>186</v>
      </c>
      <c r="F2530" s="8" t="e">
        <f>VLOOKUP(E2530,Mapping!$A$1:$C$71,3,0)</f>
        <v>#N/A</v>
      </c>
      <c r="G2530" s="8" t="str">
        <f>VLOOKUP(E2530,Mapping!$A$2:$B$207,2,0)</f>
        <v>Event Int Lb Event</v>
      </c>
      <c r="H2530" s="1" t="s">
        <v>658</v>
      </c>
      <c r="I2530" s="2">
        <v>44430</v>
      </c>
      <c r="J2530" s="126" t="str">
        <f>VLOOKUP(I2530,Mapping!$H$2:$I$215,2,0)</f>
        <v>Post</v>
      </c>
      <c r="K2530" s="127">
        <f>VLOOKUP(I2530,Mapping!$H$2:$J$215,3,0)</f>
        <v>0</v>
      </c>
      <c r="L2530" s="1">
        <v>0</v>
      </c>
      <c r="M2530" s="4" t="e">
        <v>#N/A</v>
      </c>
    </row>
    <row r="2531" spans="1:13" x14ac:dyDescent="0.35">
      <c r="A2531" s="5" t="s">
        <v>659</v>
      </c>
      <c r="B2531" s="5" t="s">
        <v>35</v>
      </c>
      <c r="C2531" s="5"/>
      <c r="D2531" s="5"/>
      <c r="E2531" s="5" t="s">
        <v>186</v>
      </c>
      <c r="F2531" s="8" t="e">
        <f>VLOOKUP(E2531,Mapping!$A$1:$C$71,3,0)</f>
        <v>#N/A</v>
      </c>
      <c r="G2531" s="8" t="str">
        <f>VLOOKUP(E2531,Mapping!$A$2:$B$207,2,0)</f>
        <v>Event Int Lb Event</v>
      </c>
      <c r="H2531" s="1" t="s">
        <v>658</v>
      </c>
      <c r="I2531" s="2">
        <v>44431</v>
      </c>
      <c r="J2531" s="126" t="str">
        <f>VLOOKUP(I2531,Mapping!$H$2:$I$215,2,0)</f>
        <v>Post</v>
      </c>
      <c r="K2531" s="127">
        <f>VLOOKUP(I2531,Mapping!$H$2:$J$215,3,0)</f>
        <v>0</v>
      </c>
      <c r="L2531" s="1">
        <v>0</v>
      </c>
      <c r="M2531" s="4" t="e">
        <v>#N/A</v>
      </c>
    </row>
    <row r="2532" spans="1:13" x14ac:dyDescent="0.35">
      <c r="A2532" s="5" t="s">
        <v>659</v>
      </c>
      <c r="B2532" s="5" t="s">
        <v>35</v>
      </c>
      <c r="C2532" s="5"/>
      <c r="D2532" s="5"/>
      <c r="E2532" s="5" t="s">
        <v>186</v>
      </c>
      <c r="F2532" s="8" t="e">
        <f>VLOOKUP(E2532,Mapping!$A$1:$C$71,3,0)</f>
        <v>#N/A</v>
      </c>
      <c r="G2532" s="8" t="str">
        <f>VLOOKUP(E2532,Mapping!$A$2:$B$207,2,0)</f>
        <v>Event Int Lb Event</v>
      </c>
      <c r="H2532" s="1" t="s">
        <v>658</v>
      </c>
      <c r="I2532" s="2">
        <v>44432</v>
      </c>
      <c r="J2532" s="126" t="str">
        <f>VLOOKUP(I2532,Mapping!$H$2:$I$215,2,0)</f>
        <v>Post</v>
      </c>
      <c r="K2532" s="127">
        <f>VLOOKUP(I2532,Mapping!$H$2:$J$215,3,0)</f>
        <v>0</v>
      </c>
      <c r="L2532" s="1">
        <v>0</v>
      </c>
      <c r="M2532" s="4" t="e">
        <v>#N/A</v>
      </c>
    </row>
    <row r="2533" spans="1:13" x14ac:dyDescent="0.35">
      <c r="A2533" s="5" t="s">
        <v>659</v>
      </c>
      <c r="B2533" s="5" t="s">
        <v>35</v>
      </c>
      <c r="C2533" s="5"/>
      <c r="D2533" s="5"/>
      <c r="E2533" s="5" t="s">
        <v>186</v>
      </c>
      <c r="F2533" s="8" t="e">
        <f>VLOOKUP(E2533,Mapping!$A$1:$C$71,3,0)</f>
        <v>#N/A</v>
      </c>
      <c r="G2533" s="8" t="str">
        <f>VLOOKUP(E2533,Mapping!$A$2:$B$207,2,0)</f>
        <v>Event Int Lb Event</v>
      </c>
      <c r="H2533" s="1" t="s">
        <v>658</v>
      </c>
      <c r="I2533" s="2">
        <v>44433</v>
      </c>
      <c r="J2533" s="126" t="str">
        <f>VLOOKUP(I2533,Mapping!$H$2:$I$215,2,0)</f>
        <v>Post</v>
      </c>
      <c r="K2533" s="127">
        <f>VLOOKUP(I2533,Mapping!$H$2:$J$215,3,0)</f>
        <v>0</v>
      </c>
      <c r="L2533" s="1">
        <v>0</v>
      </c>
      <c r="M2533" s="4" t="e">
        <v>#N/A</v>
      </c>
    </row>
    <row r="2534" spans="1:13" x14ac:dyDescent="0.35">
      <c r="A2534" s="5" t="s">
        <v>659</v>
      </c>
      <c r="B2534" s="5" t="s">
        <v>35</v>
      </c>
      <c r="C2534" s="5"/>
      <c r="D2534" s="5"/>
      <c r="E2534" s="5" t="s">
        <v>186</v>
      </c>
      <c r="F2534" s="8" t="e">
        <f>VLOOKUP(E2534,Mapping!$A$1:$C$71,3,0)</f>
        <v>#N/A</v>
      </c>
      <c r="G2534" s="8" t="str">
        <f>VLOOKUP(E2534,Mapping!$A$2:$B$207,2,0)</f>
        <v>Event Int Lb Event</v>
      </c>
      <c r="H2534" s="1" t="s">
        <v>658</v>
      </c>
      <c r="I2534" s="2">
        <v>44434</v>
      </c>
      <c r="J2534" s="126" t="str">
        <f>VLOOKUP(I2534,Mapping!$H$2:$I$215,2,0)</f>
        <v>Post</v>
      </c>
      <c r="K2534" s="127">
        <f>VLOOKUP(I2534,Mapping!$H$2:$J$215,3,0)</f>
        <v>0</v>
      </c>
      <c r="L2534" s="1">
        <v>0</v>
      </c>
      <c r="M2534" s="4" t="e">
        <v>#N/A</v>
      </c>
    </row>
    <row r="2535" spans="1:13" x14ac:dyDescent="0.35">
      <c r="A2535" s="5" t="s">
        <v>659</v>
      </c>
      <c r="B2535" s="5" t="s">
        <v>35</v>
      </c>
      <c r="C2535" s="5"/>
      <c r="D2535" s="5"/>
      <c r="E2535" s="5" t="s">
        <v>186</v>
      </c>
      <c r="F2535" s="8" t="e">
        <f>VLOOKUP(E2535,Mapping!$A$1:$C$71,3,0)</f>
        <v>#N/A</v>
      </c>
      <c r="G2535" s="8" t="str">
        <f>VLOOKUP(E2535,Mapping!$A$2:$B$207,2,0)</f>
        <v>Event Int Lb Event</v>
      </c>
      <c r="H2535" s="1" t="s">
        <v>658</v>
      </c>
      <c r="I2535" s="2">
        <v>44435</v>
      </c>
      <c r="J2535" s="126" t="str">
        <f>VLOOKUP(I2535,Mapping!$H$2:$I$215,2,0)</f>
        <v>Post</v>
      </c>
      <c r="K2535" s="127">
        <f>VLOOKUP(I2535,Mapping!$H$2:$J$215,3,0)</f>
        <v>0</v>
      </c>
      <c r="L2535" s="1">
        <v>0</v>
      </c>
      <c r="M2535" s="4" t="e">
        <v>#N/A</v>
      </c>
    </row>
    <row r="2536" spans="1:13" x14ac:dyDescent="0.35">
      <c r="A2536" s="5" t="s">
        <v>659</v>
      </c>
      <c r="B2536" s="5" t="s">
        <v>35</v>
      </c>
      <c r="C2536" s="5"/>
      <c r="D2536" s="5"/>
      <c r="E2536" s="5" t="s">
        <v>186</v>
      </c>
      <c r="F2536" s="8" t="e">
        <f>VLOOKUP(E2536,Mapping!$A$1:$C$71,3,0)</f>
        <v>#N/A</v>
      </c>
      <c r="G2536" s="8" t="str">
        <f>VLOOKUP(E2536,Mapping!$A$2:$B$207,2,0)</f>
        <v>Event Int Lb Event</v>
      </c>
      <c r="H2536" s="1" t="s">
        <v>658</v>
      </c>
      <c r="I2536" s="2">
        <v>44436</v>
      </c>
      <c r="J2536" s="126" t="str">
        <f>VLOOKUP(I2536,Mapping!$H$2:$I$215,2,0)</f>
        <v>Post</v>
      </c>
      <c r="K2536" s="127">
        <f>VLOOKUP(I2536,Mapping!$H$2:$J$215,3,0)</f>
        <v>0</v>
      </c>
      <c r="L2536" s="1">
        <v>0</v>
      </c>
      <c r="M2536" s="4" t="e">
        <v>#N/A</v>
      </c>
    </row>
    <row r="2537" spans="1:13" x14ac:dyDescent="0.35">
      <c r="A2537" s="5" t="s">
        <v>659</v>
      </c>
      <c r="B2537" s="5" t="s">
        <v>35</v>
      </c>
      <c r="C2537" s="5"/>
      <c r="D2537" s="5"/>
      <c r="E2537" s="5" t="s">
        <v>186</v>
      </c>
      <c r="F2537" s="8" t="e">
        <f>VLOOKUP(E2537,Mapping!$A$1:$C$71,3,0)</f>
        <v>#N/A</v>
      </c>
      <c r="G2537" s="8" t="str">
        <f>VLOOKUP(E2537,Mapping!$A$2:$B$207,2,0)</f>
        <v>Event Int Lb Event</v>
      </c>
      <c r="H2537" s="1" t="s">
        <v>658</v>
      </c>
      <c r="I2537" s="2">
        <v>44437</v>
      </c>
      <c r="J2537" s="126" t="str">
        <f>VLOOKUP(I2537,Mapping!$H$2:$I$215,2,0)</f>
        <v>Post</v>
      </c>
      <c r="K2537" s="127">
        <f>VLOOKUP(I2537,Mapping!$H$2:$J$215,3,0)</f>
        <v>0</v>
      </c>
      <c r="L2537" s="1">
        <v>0</v>
      </c>
      <c r="M2537" s="4" t="e">
        <v>#N/A</v>
      </c>
    </row>
    <row r="2538" spans="1:13" x14ac:dyDescent="0.35">
      <c r="A2538" s="5" t="s">
        <v>659</v>
      </c>
      <c r="B2538" s="5" t="s">
        <v>35</v>
      </c>
      <c r="C2538" s="5"/>
      <c r="D2538" s="5"/>
      <c r="E2538" s="5" t="s">
        <v>186</v>
      </c>
      <c r="F2538" s="8" t="e">
        <f>VLOOKUP(E2538,Mapping!$A$1:$C$71,3,0)</f>
        <v>#N/A</v>
      </c>
      <c r="G2538" s="8" t="str">
        <f>VLOOKUP(E2538,Mapping!$A$2:$B$207,2,0)</f>
        <v>Event Int Lb Event</v>
      </c>
      <c r="H2538" s="1" t="s">
        <v>658</v>
      </c>
      <c r="I2538" s="2">
        <v>44438</v>
      </c>
      <c r="J2538" s="126" t="str">
        <f>VLOOKUP(I2538,Mapping!$H$2:$I$215,2,0)</f>
        <v>Post</v>
      </c>
      <c r="K2538" s="127">
        <f>VLOOKUP(I2538,Mapping!$H$2:$J$215,3,0)</f>
        <v>0</v>
      </c>
      <c r="L2538" s="1">
        <v>0</v>
      </c>
      <c r="M2538" s="4" t="e">
        <v>#N/A</v>
      </c>
    </row>
    <row r="2539" spans="1:13" x14ac:dyDescent="0.35">
      <c r="A2539" s="5" t="s">
        <v>659</v>
      </c>
      <c r="B2539" s="5" t="s">
        <v>35</v>
      </c>
      <c r="C2539" s="5"/>
      <c r="D2539" s="5"/>
      <c r="E2539" s="5" t="s">
        <v>186</v>
      </c>
      <c r="F2539" s="8" t="e">
        <f>VLOOKUP(E2539,Mapping!$A$1:$C$71,3,0)</f>
        <v>#N/A</v>
      </c>
      <c r="G2539" s="8" t="str">
        <f>VLOOKUP(E2539,Mapping!$A$2:$B$207,2,0)</f>
        <v>Event Int Lb Event</v>
      </c>
      <c r="H2539" s="1" t="s">
        <v>658</v>
      </c>
      <c r="I2539" s="2">
        <v>44439</v>
      </c>
      <c r="J2539" s="126" t="str">
        <f>VLOOKUP(I2539,Mapping!$H$2:$I$215,2,0)</f>
        <v>Post</v>
      </c>
      <c r="K2539" s="127">
        <f>VLOOKUP(I2539,Mapping!$H$2:$J$215,3,0)</f>
        <v>0</v>
      </c>
      <c r="L2539" s="1">
        <v>0</v>
      </c>
      <c r="M2539" s="4" t="e">
        <v>#N/A</v>
      </c>
    </row>
    <row r="2540" spans="1:13" x14ac:dyDescent="0.35">
      <c r="A2540" s="5" t="s">
        <v>659</v>
      </c>
      <c r="B2540" s="5" t="s">
        <v>35</v>
      </c>
      <c r="C2540" s="5"/>
      <c r="D2540" s="5"/>
      <c r="E2540" s="5" t="s">
        <v>186</v>
      </c>
      <c r="F2540" s="8" t="e">
        <f>VLOOKUP(E2540,Mapping!$A$1:$C$71,3,0)</f>
        <v>#N/A</v>
      </c>
      <c r="G2540" s="8" t="str">
        <f>VLOOKUP(E2540,Mapping!$A$2:$B$207,2,0)</f>
        <v>Event Int Lb Event</v>
      </c>
      <c r="H2540" s="1" t="s">
        <v>658</v>
      </c>
      <c r="I2540" s="2">
        <v>44440</v>
      </c>
      <c r="J2540" s="126" t="str">
        <f>VLOOKUP(I2540,Mapping!$H$2:$I$215,2,0)</f>
        <v>Post</v>
      </c>
      <c r="K2540" s="127">
        <f>VLOOKUP(I2540,Mapping!$H$2:$J$215,3,0)</f>
        <v>0</v>
      </c>
      <c r="L2540" s="1">
        <v>0</v>
      </c>
      <c r="M2540" s="4" t="e">
        <v>#N/A</v>
      </c>
    </row>
    <row r="2541" spans="1:13" x14ac:dyDescent="0.35">
      <c r="A2541" s="5" t="s">
        <v>659</v>
      </c>
      <c r="B2541" s="5" t="s">
        <v>35</v>
      </c>
      <c r="C2541" s="5"/>
      <c r="D2541" s="5"/>
      <c r="E2541" s="5" t="s">
        <v>186</v>
      </c>
      <c r="F2541" s="8" t="e">
        <f>VLOOKUP(E2541,Mapping!$A$1:$C$71,3,0)</f>
        <v>#N/A</v>
      </c>
      <c r="G2541" s="8" t="str">
        <f>VLOOKUP(E2541,Mapping!$A$2:$B$207,2,0)</f>
        <v>Event Int Lb Event</v>
      </c>
      <c r="H2541" s="1" t="s">
        <v>658</v>
      </c>
      <c r="I2541" s="2">
        <v>44441</v>
      </c>
      <c r="J2541" s="126" t="str">
        <f>VLOOKUP(I2541,Mapping!$H$2:$I$215,2,0)</f>
        <v>Post</v>
      </c>
      <c r="K2541" s="127">
        <f>VLOOKUP(I2541,Mapping!$H$2:$J$215,3,0)</f>
        <v>0</v>
      </c>
      <c r="L2541" s="1">
        <v>0</v>
      </c>
      <c r="M2541" s="4" t="e">
        <v>#N/A</v>
      </c>
    </row>
    <row r="2542" spans="1:13" x14ac:dyDescent="0.35">
      <c r="A2542" s="5" t="s">
        <v>659</v>
      </c>
      <c r="B2542" s="5" t="s">
        <v>35</v>
      </c>
      <c r="C2542" s="5"/>
      <c r="D2542" s="5"/>
      <c r="E2542" s="5" t="s">
        <v>186</v>
      </c>
      <c r="F2542" s="8" t="e">
        <f>VLOOKUP(E2542,Mapping!$A$1:$C$71,3,0)</f>
        <v>#N/A</v>
      </c>
      <c r="G2542" s="8" t="str">
        <f>VLOOKUP(E2542,Mapping!$A$2:$B$207,2,0)</f>
        <v>Event Int Lb Event</v>
      </c>
      <c r="H2542" s="1" t="s">
        <v>658</v>
      </c>
      <c r="I2542" s="2">
        <v>44442</v>
      </c>
      <c r="J2542" s="126" t="str">
        <f>VLOOKUP(I2542,Mapping!$H$2:$I$215,2,0)</f>
        <v>Post</v>
      </c>
      <c r="K2542" s="127">
        <f>VLOOKUP(I2542,Mapping!$H$2:$J$215,3,0)</f>
        <v>0</v>
      </c>
      <c r="L2542" s="1">
        <v>0</v>
      </c>
      <c r="M2542" s="4" t="e">
        <v>#N/A</v>
      </c>
    </row>
    <row r="2543" spans="1:13" x14ac:dyDescent="0.35">
      <c r="A2543" s="5" t="s">
        <v>659</v>
      </c>
      <c r="B2543" s="5" t="s">
        <v>35</v>
      </c>
      <c r="C2543" s="5"/>
      <c r="D2543" s="5"/>
      <c r="E2543" s="5" t="s">
        <v>186</v>
      </c>
      <c r="F2543" s="8" t="e">
        <f>VLOOKUP(E2543,Mapping!$A$1:$C$71,3,0)</f>
        <v>#N/A</v>
      </c>
      <c r="G2543" s="8" t="str">
        <f>VLOOKUP(E2543,Mapping!$A$2:$B$207,2,0)</f>
        <v>Event Int Lb Event</v>
      </c>
      <c r="H2543" s="1" t="s">
        <v>658</v>
      </c>
      <c r="I2543" s="2">
        <v>44443</v>
      </c>
      <c r="J2543" s="126" t="str">
        <f>VLOOKUP(I2543,Mapping!$H$2:$I$215,2,0)</f>
        <v>Post</v>
      </c>
      <c r="K2543" s="127">
        <f>VLOOKUP(I2543,Mapping!$H$2:$J$215,3,0)</f>
        <v>0</v>
      </c>
      <c r="L2543" s="1">
        <v>0</v>
      </c>
      <c r="M2543" s="4" t="e">
        <v>#N/A</v>
      </c>
    </row>
    <row r="2544" spans="1:13" x14ac:dyDescent="0.35">
      <c r="A2544" s="5" t="s">
        <v>659</v>
      </c>
      <c r="B2544" s="5" t="s">
        <v>35</v>
      </c>
      <c r="C2544" s="5"/>
      <c r="D2544" s="5"/>
      <c r="E2544" s="5" t="s">
        <v>186</v>
      </c>
      <c r="F2544" s="8" t="e">
        <f>VLOOKUP(E2544,Mapping!$A$1:$C$71,3,0)</f>
        <v>#N/A</v>
      </c>
      <c r="G2544" s="8" t="str">
        <f>VLOOKUP(E2544,Mapping!$A$2:$B$207,2,0)</f>
        <v>Event Int Lb Event</v>
      </c>
      <c r="H2544" s="1" t="s">
        <v>658</v>
      </c>
      <c r="I2544" s="2">
        <v>44444</v>
      </c>
      <c r="J2544" s="126" t="str">
        <f>VLOOKUP(I2544,Mapping!$H$2:$I$215,2,0)</f>
        <v>Post</v>
      </c>
      <c r="K2544" s="127">
        <f>VLOOKUP(I2544,Mapping!$H$2:$J$215,3,0)</f>
        <v>0</v>
      </c>
      <c r="L2544" s="1">
        <v>0</v>
      </c>
      <c r="M2544" s="4" t="e">
        <v>#N/A</v>
      </c>
    </row>
    <row r="2545" spans="1:13" x14ac:dyDescent="0.35">
      <c r="A2545" s="5" t="s">
        <v>659</v>
      </c>
      <c r="B2545" s="5" t="s">
        <v>35</v>
      </c>
      <c r="C2545" s="5"/>
      <c r="D2545" s="5"/>
      <c r="E2545" s="5" t="s">
        <v>186</v>
      </c>
      <c r="F2545" s="8" t="e">
        <f>VLOOKUP(E2545,Mapping!$A$1:$C$71,3,0)</f>
        <v>#N/A</v>
      </c>
      <c r="G2545" s="8" t="str">
        <f>VLOOKUP(E2545,Mapping!$A$2:$B$207,2,0)</f>
        <v>Event Int Lb Event</v>
      </c>
      <c r="H2545" s="1" t="s">
        <v>658</v>
      </c>
      <c r="I2545" s="2">
        <v>44445</v>
      </c>
      <c r="J2545" s="126" t="str">
        <f>VLOOKUP(I2545,Mapping!$H$2:$I$215,2,0)</f>
        <v>Post</v>
      </c>
      <c r="K2545" s="127">
        <f>VLOOKUP(I2545,Mapping!$H$2:$J$215,3,0)</f>
        <v>0</v>
      </c>
      <c r="L2545" s="1">
        <v>0</v>
      </c>
      <c r="M2545" s="4" t="e">
        <v>#N/A</v>
      </c>
    </row>
    <row r="2546" spans="1:13" x14ac:dyDescent="0.35">
      <c r="A2546" s="5" t="s">
        <v>659</v>
      </c>
      <c r="B2546" s="5" t="s">
        <v>35</v>
      </c>
      <c r="C2546" s="5"/>
      <c r="D2546" s="5"/>
      <c r="E2546" s="5" t="s">
        <v>186</v>
      </c>
      <c r="F2546" s="8" t="e">
        <f>VLOOKUP(E2546,Mapping!$A$1:$C$71,3,0)</f>
        <v>#N/A</v>
      </c>
      <c r="G2546" s="8" t="str">
        <f>VLOOKUP(E2546,Mapping!$A$2:$B$207,2,0)</f>
        <v>Event Int Lb Event</v>
      </c>
      <c r="H2546" s="1" t="s">
        <v>658</v>
      </c>
      <c r="I2546" s="2">
        <v>44446</v>
      </c>
      <c r="J2546" s="126" t="str">
        <f>VLOOKUP(I2546,Mapping!$H$2:$I$215,2,0)</f>
        <v>Post</v>
      </c>
      <c r="K2546" s="127">
        <f>VLOOKUP(I2546,Mapping!$H$2:$J$215,3,0)</f>
        <v>0</v>
      </c>
      <c r="L2546" s="1">
        <v>0</v>
      </c>
      <c r="M2546" s="4" t="e">
        <v>#N/A</v>
      </c>
    </row>
    <row r="2547" spans="1:13" x14ac:dyDescent="0.35">
      <c r="A2547" s="5" t="s">
        <v>659</v>
      </c>
      <c r="B2547" s="5" t="s">
        <v>35</v>
      </c>
      <c r="C2547" s="5"/>
      <c r="D2547" s="5"/>
      <c r="E2547" s="5" t="s">
        <v>186</v>
      </c>
      <c r="F2547" s="8" t="e">
        <f>VLOOKUP(E2547,Mapping!$A$1:$C$71,3,0)</f>
        <v>#N/A</v>
      </c>
      <c r="G2547" s="8" t="str">
        <f>VLOOKUP(E2547,Mapping!$A$2:$B$207,2,0)</f>
        <v>Event Int Lb Event</v>
      </c>
      <c r="H2547" s="1" t="s">
        <v>658</v>
      </c>
      <c r="I2547" s="2">
        <v>44447</v>
      </c>
      <c r="J2547" s="126" t="str">
        <f>VLOOKUP(I2547,Mapping!$H$2:$I$215,2,0)</f>
        <v>Post</v>
      </c>
      <c r="K2547" s="127">
        <f>VLOOKUP(I2547,Mapping!$H$2:$J$215,3,0)</f>
        <v>0</v>
      </c>
      <c r="L2547" s="1">
        <v>0</v>
      </c>
      <c r="M2547" s="4" t="e">
        <v>#N/A</v>
      </c>
    </row>
    <row r="2548" spans="1:13" x14ac:dyDescent="0.35">
      <c r="A2548" s="5" t="s">
        <v>659</v>
      </c>
      <c r="B2548" s="5" t="s">
        <v>35</v>
      </c>
      <c r="C2548" s="5"/>
      <c r="D2548" s="5"/>
      <c r="E2548" s="5" t="s">
        <v>186</v>
      </c>
      <c r="F2548" s="8" t="e">
        <f>VLOOKUP(E2548,Mapping!$A$1:$C$71,3,0)</f>
        <v>#N/A</v>
      </c>
      <c r="G2548" s="8" t="str">
        <f>VLOOKUP(E2548,Mapping!$A$2:$B$207,2,0)</f>
        <v>Event Int Lb Event</v>
      </c>
      <c r="H2548" s="1" t="s">
        <v>658</v>
      </c>
      <c r="I2548" s="2">
        <v>44448</v>
      </c>
      <c r="J2548" s="126" t="str">
        <f>VLOOKUP(I2548,Mapping!$H$2:$I$215,2,0)</f>
        <v>Post</v>
      </c>
      <c r="K2548" s="127">
        <f>VLOOKUP(I2548,Mapping!$H$2:$J$215,3,0)</f>
        <v>0</v>
      </c>
      <c r="L2548" s="1">
        <v>0</v>
      </c>
      <c r="M2548" s="4" t="e">
        <v>#N/A</v>
      </c>
    </row>
    <row r="2549" spans="1:13" x14ac:dyDescent="0.35">
      <c r="A2549" s="5" t="s">
        <v>659</v>
      </c>
      <c r="B2549" s="5" t="s">
        <v>35</v>
      </c>
      <c r="C2549" s="5"/>
      <c r="D2549" s="5"/>
      <c r="E2549" s="5" t="s">
        <v>186</v>
      </c>
      <c r="F2549" s="8" t="e">
        <f>VLOOKUP(E2549,Mapping!$A$1:$C$71,3,0)</f>
        <v>#N/A</v>
      </c>
      <c r="G2549" s="8" t="str">
        <f>VLOOKUP(E2549,Mapping!$A$2:$B$207,2,0)</f>
        <v>Event Int Lb Event</v>
      </c>
      <c r="H2549" s="1" t="s">
        <v>658</v>
      </c>
      <c r="I2549" s="2">
        <v>44449</v>
      </c>
      <c r="J2549" s="126" t="str">
        <f>VLOOKUP(I2549,Mapping!$H$2:$I$215,2,0)</f>
        <v>Post</v>
      </c>
      <c r="K2549" s="127">
        <f>VLOOKUP(I2549,Mapping!$H$2:$J$215,3,0)</f>
        <v>0</v>
      </c>
      <c r="L2549" s="1">
        <v>0</v>
      </c>
      <c r="M2549" s="4" t="e">
        <v>#N/A</v>
      </c>
    </row>
    <row r="2550" spans="1:13" x14ac:dyDescent="0.35">
      <c r="A2550" s="5" t="s">
        <v>659</v>
      </c>
      <c r="B2550" s="5" t="s">
        <v>35</v>
      </c>
      <c r="C2550" s="5"/>
      <c r="D2550" s="5"/>
      <c r="E2550" s="5" t="s">
        <v>186</v>
      </c>
      <c r="F2550" s="8" t="e">
        <f>VLOOKUP(E2550,Mapping!$A$1:$C$71,3,0)</f>
        <v>#N/A</v>
      </c>
      <c r="G2550" s="8" t="str">
        <f>VLOOKUP(E2550,Mapping!$A$2:$B$207,2,0)</f>
        <v>Event Int Lb Event</v>
      </c>
      <c r="H2550" s="1" t="s">
        <v>658</v>
      </c>
      <c r="I2550" s="2">
        <v>44450</v>
      </c>
      <c r="J2550" s="126" t="str">
        <f>VLOOKUP(I2550,Mapping!$H$2:$I$215,2,0)</f>
        <v>Post</v>
      </c>
      <c r="K2550" s="127">
        <f>VLOOKUP(I2550,Mapping!$H$2:$J$215,3,0)</f>
        <v>0</v>
      </c>
      <c r="L2550" s="1">
        <v>0</v>
      </c>
      <c r="M2550" s="4" t="e">
        <v>#N/A</v>
      </c>
    </row>
    <row r="2551" spans="1:13" x14ac:dyDescent="0.35">
      <c r="A2551" s="5" t="s">
        <v>659</v>
      </c>
      <c r="B2551" s="5" t="s">
        <v>35</v>
      </c>
      <c r="C2551" s="5"/>
      <c r="D2551" s="5"/>
      <c r="E2551" s="5" t="s">
        <v>186</v>
      </c>
      <c r="F2551" s="8" t="e">
        <f>VLOOKUP(E2551,Mapping!$A$1:$C$71,3,0)</f>
        <v>#N/A</v>
      </c>
      <c r="G2551" s="8" t="str">
        <f>VLOOKUP(E2551,Mapping!$A$2:$B$207,2,0)</f>
        <v>Event Int Lb Event</v>
      </c>
      <c r="H2551" s="1" t="s">
        <v>658</v>
      </c>
      <c r="I2551" s="2">
        <v>44451</v>
      </c>
      <c r="J2551" s="126" t="str">
        <f>VLOOKUP(I2551,Mapping!$H$2:$I$215,2,0)</f>
        <v>Post</v>
      </c>
      <c r="K2551" s="127">
        <f>VLOOKUP(I2551,Mapping!$H$2:$J$215,3,0)</f>
        <v>0</v>
      </c>
      <c r="L2551" s="1">
        <v>0</v>
      </c>
      <c r="M2551" s="4" t="e">
        <v>#N/A</v>
      </c>
    </row>
    <row r="2552" spans="1:13" x14ac:dyDescent="0.35">
      <c r="A2552" s="5" t="s">
        <v>659</v>
      </c>
      <c r="B2552" s="5" t="s">
        <v>35</v>
      </c>
      <c r="C2552" s="5"/>
      <c r="D2552" s="5"/>
      <c r="E2552" s="5" t="s">
        <v>186</v>
      </c>
      <c r="F2552" s="8" t="e">
        <f>VLOOKUP(E2552,Mapping!$A$1:$C$71,3,0)</f>
        <v>#N/A</v>
      </c>
      <c r="G2552" s="8" t="str">
        <f>VLOOKUP(E2552,Mapping!$A$2:$B$207,2,0)</f>
        <v>Event Int Lb Event</v>
      </c>
      <c r="H2552" s="1" t="s">
        <v>658</v>
      </c>
      <c r="I2552" s="2">
        <v>44452</v>
      </c>
      <c r="J2552" s="126" t="str">
        <f>VLOOKUP(I2552,Mapping!$H$2:$I$215,2,0)</f>
        <v>Post</v>
      </c>
      <c r="K2552" s="127">
        <f>VLOOKUP(I2552,Mapping!$H$2:$J$215,3,0)</f>
        <v>0</v>
      </c>
      <c r="L2552" s="1">
        <v>0</v>
      </c>
      <c r="M2552" s="4" t="e">
        <v>#N/A</v>
      </c>
    </row>
    <row r="2553" spans="1:13" x14ac:dyDescent="0.35">
      <c r="A2553" s="5" t="s">
        <v>659</v>
      </c>
      <c r="B2553" s="5" t="s">
        <v>35</v>
      </c>
      <c r="C2553" s="5"/>
      <c r="D2553" s="5"/>
      <c r="E2553" s="5" t="s">
        <v>186</v>
      </c>
      <c r="F2553" s="8" t="e">
        <f>VLOOKUP(E2553,Mapping!$A$1:$C$71,3,0)</f>
        <v>#N/A</v>
      </c>
      <c r="G2553" s="8" t="str">
        <f>VLOOKUP(E2553,Mapping!$A$2:$B$207,2,0)</f>
        <v>Event Int Lb Event</v>
      </c>
      <c r="H2553" s="1" t="s">
        <v>658</v>
      </c>
      <c r="I2553" s="2">
        <v>44453</v>
      </c>
      <c r="J2553" s="126" t="str">
        <f>VLOOKUP(I2553,Mapping!$H$2:$I$215,2,0)</f>
        <v>Post</v>
      </c>
      <c r="K2553" s="127">
        <f>VLOOKUP(I2553,Mapping!$H$2:$J$215,3,0)</f>
        <v>0</v>
      </c>
      <c r="L2553" s="1">
        <v>0</v>
      </c>
      <c r="M2553" s="4" t="e">
        <v>#N/A</v>
      </c>
    </row>
    <row r="2554" spans="1:13" x14ac:dyDescent="0.35">
      <c r="A2554" s="5" t="s">
        <v>659</v>
      </c>
      <c r="B2554" s="5" t="s">
        <v>35</v>
      </c>
      <c r="C2554" s="5"/>
      <c r="D2554" s="5"/>
      <c r="E2554" s="5" t="s">
        <v>186</v>
      </c>
      <c r="F2554" s="8" t="e">
        <f>VLOOKUP(E2554,Mapping!$A$1:$C$71,3,0)</f>
        <v>#N/A</v>
      </c>
      <c r="G2554" s="8" t="str">
        <f>VLOOKUP(E2554,Mapping!$A$2:$B$207,2,0)</f>
        <v>Event Int Lb Event</v>
      </c>
      <c r="H2554" s="1" t="s">
        <v>658</v>
      </c>
      <c r="I2554" s="2">
        <v>44454</v>
      </c>
      <c r="J2554" s="126" t="str">
        <f>VLOOKUP(I2554,Mapping!$H$2:$I$215,2,0)</f>
        <v>Post</v>
      </c>
      <c r="K2554" s="127">
        <f>VLOOKUP(I2554,Mapping!$H$2:$J$215,3,0)</f>
        <v>0</v>
      </c>
      <c r="L2554" s="1">
        <v>0</v>
      </c>
      <c r="M2554" s="4" t="e">
        <v>#N/A</v>
      </c>
    </row>
    <row r="2555" spans="1:13" x14ac:dyDescent="0.35">
      <c r="A2555" s="5" t="s">
        <v>659</v>
      </c>
      <c r="B2555" s="5" t="s">
        <v>35</v>
      </c>
      <c r="C2555" s="5"/>
      <c r="D2555" s="5"/>
      <c r="E2555" s="5" t="s">
        <v>186</v>
      </c>
      <c r="F2555" s="8" t="e">
        <f>VLOOKUP(E2555,Mapping!$A$1:$C$71,3,0)</f>
        <v>#N/A</v>
      </c>
      <c r="G2555" s="8" t="str">
        <f>VLOOKUP(E2555,Mapping!$A$2:$B$207,2,0)</f>
        <v>Event Int Lb Event</v>
      </c>
      <c r="H2555" s="1" t="s">
        <v>658</v>
      </c>
      <c r="I2555" s="2">
        <v>44455</v>
      </c>
      <c r="J2555" s="126" t="str">
        <f>VLOOKUP(I2555,Mapping!$H$2:$I$215,2,0)</f>
        <v>Post</v>
      </c>
      <c r="K2555" s="127">
        <f>VLOOKUP(I2555,Mapping!$H$2:$J$215,3,0)</f>
        <v>0</v>
      </c>
      <c r="L2555" s="1">
        <v>0</v>
      </c>
      <c r="M2555" s="4" t="e">
        <v>#N/A</v>
      </c>
    </row>
    <row r="2556" spans="1:13" x14ac:dyDescent="0.35">
      <c r="A2556" s="5" t="s">
        <v>659</v>
      </c>
      <c r="B2556" s="5" t="s">
        <v>35</v>
      </c>
      <c r="C2556" s="5"/>
      <c r="D2556" s="5"/>
      <c r="E2556" s="5" t="s">
        <v>186</v>
      </c>
      <c r="F2556" s="8" t="e">
        <f>VLOOKUP(E2556,Mapping!$A$1:$C$71,3,0)</f>
        <v>#N/A</v>
      </c>
      <c r="G2556" s="8" t="str">
        <f>VLOOKUP(E2556,Mapping!$A$2:$B$207,2,0)</f>
        <v>Event Int Lb Event</v>
      </c>
      <c r="H2556" s="1" t="s">
        <v>658</v>
      </c>
      <c r="I2556" s="2">
        <v>44456</v>
      </c>
      <c r="J2556" s="126" t="str">
        <f>VLOOKUP(I2556,Mapping!$H$2:$I$215,2,0)</f>
        <v>Post</v>
      </c>
      <c r="K2556" s="127">
        <f>VLOOKUP(I2556,Mapping!$H$2:$J$215,3,0)</f>
        <v>0</v>
      </c>
      <c r="L2556" s="1">
        <v>0</v>
      </c>
      <c r="M2556" s="4" t="e">
        <v>#N/A</v>
      </c>
    </row>
    <row r="2557" spans="1:13" x14ac:dyDescent="0.35">
      <c r="A2557" s="5" t="s">
        <v>659</v>
      </c>
      <c r="B2557" s="5" t="s">
        <v>35</v>
      </c>
      <c r="C2557" s="5"/>
      <c r="D2557" s="5"/>
      <c r="E2557" s="5" t="s">
        <v>186</v>
      </c>
      <c r="F2557" s="8" t="e">
        <f>VLOOKUP(E2557,Mapping!$A$1:$C$71,3,0)</f>
        <v>#N/A</v>
      </c>
      <c r="G2557" s="8" t="str">
        <f>VLOOKUP(E2557,Mapping!$A$2:$B$207,2,0)</f>
        <v>Event Int Lb Event</v>
      </c>
      <c r="H2557" s="1" t="s">
        <v>658</v>
      </c>
      <c r="I2557" s="2">
        <v>44457</v>
      </c>
      <c r="J2557" s="126" t="str">
        <f>VLOOKUP(I2557,Mapping!$H$2:$I$215,2,0)</f>
        <v>Post</v>
      </c>
      <c r="K2557" s="127">
        <f>VLOOKUP(I2557,Mapping!$H$2:$J$215,3,0)</f>
        <v>0</v>
      </c>
      <c r="L2557" s="1">
        <v>0</v>
      </c>
      <c r="M2557" s="4" t="e">
        <v>#N/A</v>
      </c>
    </row>
    <row r="2558" spans="1:13" x14ac:dyDescent="0.35">
      <c r="A2558" s="5" t="s">
        <v>659</v>
      </c>
      <c r="B2558" s="5" t="s">
        <v>35</v>
      </c>
      <c r="C2558" s="5"/>
      <c r="D2558" s="5"/>
      <c r="E2558" s="5" t="s">
        <v>186</v>
      </c>
      <c r="F2558" s="8" t="e">
        <f>VLOOKUP(E2558,Mapping!$A$1:$C$71,3,0)</f>
        <v>#N/A</v>
      </c>
      <c r="G2558" s="8" t="str">
        <f>VLOOKUP(E2558,Mapping!$A$2:$B$207,2,0)</f>
        <v>Event Int Lb Event</v>
      </c>
      <c r="H2558" s="1" t="s">
        <v>658</v>
      </c>
      <c r="I2558" s="2">
        <v>44458</v>
      </c>
      <c r="J2558" s="126" t="str">
        <f>VLOOKUP(I2558,Mapping!$H$2:$I$215,2,0)</f>
        <v>Post</v>
      </c>
      <c r="K2558" s="127">
        <f>VLOOKUP(I2558,Mapping!$H$2:$J$215,3,0)</f>
        <v>0</v>
      </c>
      <c r="L2558" s="1">
        <v>0</v>
      </c>
      <c r="M2558" s="4" t="e">
        <v>#N/A</v>
      </c>
    </row>
    <row r="2559" spans="1:13" x14ac:dyDescent="0.35">
      <c r="A2559" s="5" t="s">
        <v>659</v>
      </c>
      <c r="B2559" s="5" t="s">
        <v>35</v>
      </c>
      <c r="C2559" s="5"/>
      <c r="D2559" s="5"/>
      <c r="E2559" s="5" t="s">
        <v>186</v>
      </c>
      <c r="F2559" s="8" t="e">
        <f>VLOOKUP(E2559,Mapping!$A$1:$C$71,3,0)</f>
        <v>#N/A</v>
      </c>
      <c r="G2559" s="8" t="str">
        <f>VLOOKUP(E2559,Mapping!$A$2:$B$207,2,0)</f>
        <v>Event Int Lb Event</v>
      </c>
      <c r="H2559" s="1" t="s">
        <v>658</v>
      </c>
      <c r="I2559" s="2">
        <v>44459</v>
      </c>
      <c r="J2559" s="126" t="str">
        <f>VLOOKUP(I2559,Mapping!$H$2:$I$215,2,0)</f>
        <v>Post</v>
      </c>
      <c r="K2559" s="127">
        <f>VLOOKUP(I2559,Mapping!$H$2:$J$215,3,0)</f>
        <v>0</v>
      </c>
      <c r="L2559" s="1">
        <v>0</v>
      </c>
      <c r="M2559" s="4" t="e">
        <v>#N/A</v>
      </c>
    </row>
    <row r="2560" spans="1:13" x14ac:dyDescent="0.35">
      <c r="A2560" s="5" t="s">
        <v>659</v>
      </c>
      <c r="B2560" s="5" t="s">
        <v>35</v>
      </c>
      <c r="C2560" s="5"/>
      <c r="D2560" s="5"/>
      <c r="E2560" s="5" t="s">
        <v>186</v>
      </c>
      <c r="F2560" s="8" t="e">
        <f>VLOOKUP(E2560,Mapping!$A$1:$C$71,3,0)</f>
        <v>#N/A</v>
      </c>
      <c r="G2560" s="8" t="str">
        <f>VLOOKUP(E2560,Mapping!$A$2:$B$207,2,0)</f>
        <v>Event Int Lb Event</v>
      </c>
      <c r="H2560" s="1" t="s">
        <v>658</v>
      </c>
      <c r="I2560" s="2">
        <v>44460</v>
      </c>
      <c r="J2560" s="126" t="str">
        <f>VLOOKUP(I2560,Mapping!$H$2:$I$215,2,0)</f>
        <v>Post</v>
      </c>
      <c r="K2560" s="127">
        <f>VLOOKUP(I2560,Mapping!$H$2:$J$215,3,0)</f>
        <v>0</v>
      </c>
      <c r="L2560" s="1">
        <v>0</v>
      </c>
      <c r="M2560" s="4" t="e">
        <v>#N/A</v>
      </c>
    </row>
    <row r="2561" spans="1:13" x14ac:dyDescent="0.35">
      <c r="A2561" s="5" t="s">
        <v>659</v>
      </c>
      <c r="B2561" s="5" t="s">
        <v>35</v>
      </c>
      <c r="C2561" s="5"/>
      <c r="D2561" s="5"/>
      <c r="E2561" s="5" t="s">
        <v>186</v>
      </c>
      <c r="F2561" s="8" t="e">
        <f>VLOOKUP(E2561,Mapping!$A$1:$C$71,3,0)</f>
        <v>#N/A</v>
      </c>
      <c r="G2561" s="8" t="str">
        <f>VLOOKUP(E2561,Mapping!$A$2:$B$207,2,0)</f>
        <v>Event Int Lb Event</v>
      </c>
      <c r="H2561" s="1" t="s">
        <v>658</v>
      </c>
      <c r="I2561" s="2">
        <v>44461</v>
      </c>
      <c r="J2561" s="126" t="str">
        <f>VLOOKUP(I2561,Mapping!$H$2:$I$215,2,0)</f>
        <v>Post</v>
      </c>
      <c r="K2561" s="127">
        <f>VLOOKUP(I2561,Mapping!$H$2:$J$215,3,0)</f>
        <v>0</v>
      </c>
      <c r="L2561" s="1">
        <v>0</v>
      </c>
      <c r="M2561" s="4" t="e">
        <v>#N/A</v>
      </c>
    </row>
    <row r="2562" spans="1:13" x14ac:dyDescent="0.35">
      <c r="A2562" s="5" t="s">
        <v>659</v>
      </c>
      <c r="B2562" s="5" t="s">
        <v>35</v>
      </c>
      <c r="C2562" s="5"/>
      <c r="D2562" s="5"/>
      <c r="E2562" s="5" t="s">
        <v>186</v>
      </c>
      <c r="F2562" s="8" t="e">
        <f>VLOOKUP(E2562,Mapping!$A$1:$C$71,3,0)</f>
        <v>#N/A</v>
      </c>
      <c r="G2562" s="8" t="str">
        <f>VLOOKUP(E2562,Mapping!$A$2:$B$207,2,0)</f>
        <v>Event Int Lb Event</v>
      </c>
      <c r="H2562" s="1" t="s">
        <v>658</v>
      </c>
      <c r="I2562" s="2">
        <v>44462</v>
      </c>
      <c r="J2562" s="126" t="str">
        <f>VLOOKUP(I2562,Mapping!$H$2:$I$215,2,0)</f>
        <v>Post</v>
      </c>
      <c r="K2562" s="127">
        <f>VLOOKUP(I2562,Mapping!$H$2:$J$215,3,0)</f>
        <v>0</v>
      </c>
      <c r="L2562" s="1">
        <v>0</v>
      </c>
      <c r="M2562" s="4" t="e">
        <v>#N/A</v>
      </c>
    </row>
    <row r="2563" spans="1:13" x14ac:dyDescent="0.35">
      <c r="A2563" s="5" t="s">
        <v>659</v>
      </c>
      <c r="B2563" s="5" t="s">
        <v>35</v>
      </c>
      <c r="C2563" s="5"/>
      <c r="D2563" s="5"/>
      <c r="E2563" s="5" t="s">
        <v>186</v>
      </c>
      <c r="F2563" s="8" t="e">
        <f>VLOOKUP(E2563,Mapping!$A$1:$C$71,3,0)</f>
        <v>#N/A</v>
      </c>
      <c r="G2563" s="8" t="str">
        <f>VLOOKUP(E2563,Mapping!$A$2:$B$207,2,0)</f>
        <v>Event Int Lb Event</v>
      </c>
      <c r="H2563" s="1" t="s">
        <v>658</v>
      </c>
      <c r="I2563" s="2">
        <v>44463</v>
      </c>
      <c r="J2563" s="126" t="str">
        <f>VLOOKUP(I2563,Mapping!$H$2:$I$215,2,0)</f>
        <v>Post</v>
      </c>
      <c r="K2563" s="127">
        <f>VLOOKUP(I2563,Mapping!$H$2:$J$215,3,0)</f>
        <v>0</v>
      </c>
      <c r="L2563" s="1">
        <v>0</v>
      </c>
      <c r="M2563" s="4" t="e">
        <v>#N/A</v>
      </c>
    </row>
    <row r="2564" spans="1:13" x14ac:dyDescent="0.35">
      <c r="A2564" s="5" t="s">
        <v>659</v>
      </c>
      <c r="B2564" s="5" t="s">
        <v>35</v>
      </c>
      <c r="C2564" s="5"/>
      <c r="D2564" s="5"/>
      <c r="E2564" s="5" t="s">
        <v>186</v>
      </c>
      <c r="F2564" s="8" t="e">
        <f>VLOOKUP(E2564,Mapping!$A$1:$C$71,3,0)</f>
        <v>#N/A</v>
      </c>
      <c r="G2564" s="8" t="str">
        <f>VLOOKUP(E2564,Mapping!$A$2:$B$207,2,0)</f>
        <v>Event Int Lb Event</v>
      </c>
      <c r="H2564" s="1" t="s">
        <v>658</v>
      </c>
      <c r="I2564" s="2">
        <v>44464</v>
      </c>
      <c r="J2564" s="126" t="str">
        <f>VLOOKUP(I2564,Mapping!$H$2:$I$215,2,0)</f>
        <v>Post</v>
      </c>
      <c r="K2564" s="127">
        <f>VLOOKUP(I2564,Mapping!$H$2:$J$215,3,0)</f>
        <v>0</v>
      </c>
      <c r="L2564" s="1">
        <v>0</v>
      </c>
      <c r="M2564" s="4" t="e">
        <v>#N/A</v>
      </c>
    </row>
    <row r="2565" spans="1:13" x14ac:dyDescent="0.35">
      <c r="A2565" s="5" t="s">
        <v>659</v>
      </c>
      <c r="B2565" s="5" t="s">
        <v>35</v>
      </c>
      <c r="C2565" s="5"/>
      <c r="D2565" s="5"/>
      <c r="E2565" s="5" t="s">
        <v>186</v>
      </c>
      <c r="F2565" s="8" t="e">
        <f>VLOOKUP(E2565,Mapping!$A$1:$C$71,3,0)</f>
        <v>#N/A</v>
      </c>
      <c r="G2565" s="8" t="str">
        <f>VLOOKUP(E2565,Mapping!$A$2:$B$207,2,0)</f>
        <v>Event Int Lb Event</v>
      </c>
      <c r="H2565" s="1" t="s">
        <v>658</v>
      </c>
      <c r="I2565" s="2">
        <v>44465</v>
      </c>
      <c r="J2565" s="126" t="str">
        <f>VLOOKUP(I2565,Mapping!$H$2:$I$215,2,0)</f>
        <v>Post</v>
      </c>
      <c r="K2565" s="127">
        <f>VLOOKUP(I2565,Mapping!$H$2:$J$215,3,0)</f>
        <v>0</v>
      </c>
      <c r="L2565" s="1">
        <v>0</v>
      </c>
      <c r="M2565" s="4" t="e">
        <v>#N/A</v>
      </c>
    </row>
    <row r="2566" spans="1:13" x14ac:dyDescent="0.35">
      <c r="A2566" s="5" t="s">
        <v>659</v>
      </c>
      <c r="B2566" s="5" t="s">
        <v>35</v>
      </c>
      <c r="C2566" s="5"/>
      <c r="D2566" s="5"/>
      <c r="E2566" s="5" t="s">
        <v>186</v>
      </c>
      <c r="F2566" s="8" t="e">
        <f>VLOOKUP(E2566,Mapping!$A$1:$C$71,3,0)</f>
        <v>#N/A</v>
      </c>
      <c r="G2566" s="8" t="str">
        <f>VLOOKUP(E2566,Mapping!$A$2:$B$207,2,0)</f>
        <v>Event Int Lb Event</v>
      </c>
      <c r="H2566" s="1" t="s">
        <v>658</v>
      </c>
      <c r="I2566" s="2">
        <v>44466</v>
      </c>
      <c r="J2566" s="126" t="str">
        <f>VLOOKUP(I2566,Mapping!$H$2:$I$215,2,0)</f>
        <v>Post</v>
      </c>
      <c r="K2566" s="127">
        <f>VLOOKUP(I2566,Mapping!$H$2:$J$215,3,0)</f>
        <v>0</v>
      </c>
      <c r="L2566" s="1">
        <v>0</v>
      </c>
      <c r="M2566" s="4" t="e">
        <v>#N/A</v>
      </c>
    </row>
    <row r="2567" spans="1:13" x14ac:dyDescent="0.35">
      <c r="A2567" s="5" t="s">
        <v>659</v>
      </c>
      <c r="B2567" s="5" t="s">
        <v>35</v>
      </c>
      <c r="C2567" s="5"/>
      <c r="D2567" s="5"/>
      <c r="E2567" s="5" t="s">
        <v>186</v>
      </c>
      <c r="F2567" s="8" t="e">
        <f>VLOOKUP(E2567,Mapping!$A$1:$C$71,3,0)</f>
        <v>#N/A</v>
      </c>
      <c r="G2567" s="8" t="str">
        <f>VLOOKUP(E2567,Mapping!$A$2:$B$207,2,0)</f>
        <v>Event Int Lb Event</v>
      </c>
      <c r="H2567" s="1" t="s">
        <v>658</v>
      </c>
      <c r="I2567" s="2">
        <v>44467</v>
      </c>
      <c r="J2567" s="126" t="str">
        <f>VLOOKUP(I2567,Mapping!$H$2:$I$215,2,0)</f>
        <v>Post</v>
      </c>
      <c r="K2567" s="127">
        <f>VLOOKUP(I2567,Mapping!$H$2:$J$215,3,0)</f>
        <v>0</v>
      </c>
      <c r="L2567" s="1">
        <v>0</v>
      </c>
      <c r="M2567" s="4" t="e">
        <v>#N/A</v>
      </c>
    </row>
    <row r="2568" spans="1:13" x14ac:dyDescent="0.35">
      <c r="A2568" s="5" t="s">
        <v>659</v>
      </c>
      <c r="B2568" s="5" t="s">
        <v>35</v>
      </c>
      <c r="C2568" s="5"/>
      <c r="D2568" s="5"/>
      <c r="E2568" s="5" t="s">
        <v>186</v>
      </c>
      <c r="F2568" s="8" t="e">
        <f>VLOOKUP(E2568,Mapping!$A$1:$C$71,3,0)</f>
        <v>#N/A</v>
      </c>
      <c r="G2568" s="8" t="str">
        <f>VLOOKUP(E2568,Mapping!$A$2:$B$207,2,0)</f>
        <v>Event Int Lb Event</v>
      </c>
      <c r="H2568" s="1" t="s">
        <v>658</v>
      </c>
      <c r="I2568" s="2">
        <v>44468</v>
      </c>
      <c r="J2568" s="126" t="str">
        <f>VLOOKUP(I2568,Mapping!$H$2:$I$215,2,0)</f>
        <v>Post</v>
      </c>
      <c r="K2568" s="127">
        <f>VLOOKUP(I2568,Mapping!$H$2:$J$215,3,0)</f>
        <v>0</v>
      </c>
      <c r="L2568" s="1">
        <v>0</v>
      </c>
      <c r="M2568" s="4" t="e">
        <v>#N/A</v>
      </c>
    </row>
    <row r="2569" spans="1:13" x14ac:dyDescent="0.35">
      <c r="A2569" s="5" t="s">
        <v>659</v>
      </c>
      <c r="B2569" s="5" t="s">
        <v>35</v>
      </c>
      <c r="C2569" s="5"/>
      <c r="D2569" s="5"/>
      <c r="E2569" s="5" t="s">
        <v>186</v>
      </c>
      <c r="F2569" s="8" t="e">
        <f>VLOOKUP(E2569,Mapping!$A$1:$C$71,3,0)</f>
        <v>#N/A</v>
      </c>
      <c r="G2569" s="8" t="str">
        <f>VLOOKUP(E2569,Mapping!$A$2:$B$207,2,0)</f>
        <v>Event Int Lb Event</v>
      </c>
      <c r="H2569" s="1" t="s">
        <v>658</v>
      </c>
      <c r="I2569" s="2">
        <v>44469</v>
      </c>
      <c r="J2569" s="126" t="str">
        <f>VLOOKUP(I2569,Mapping!$H$2:$I$215,2,0)</f>
        <v>Post</v>
      </c>
      <c r="K2569" s="127">
        <f>VLOOKUP(I2569,Mapping!$H$2:$J$215,3,0)</f>
        <v>0</v>
      </c>
      <c r="L2569" s="1">
        <v>0</v>
      </c>
      <c r="M2569" s="4" t="e">
        <v>#N/A</v>
      </c>
    </row>
    <row r="2570" spans="1:13" x14ac:dyDescent="0.35">
      <c r="A2570" s="5" t="s">
        <v>36</v>
      </c>
      <c r="B2570" s="5" t="s">
        <v>35</v>
      </c>
      <c r="C2570" s="5"/>
      <c r="D2570" s="5"/>
      <c r="E2570" s="5" t="s">
        <v>144</v>
      </c>
      <c r="F2570" s="8" t="str">
        <f>VLOOKUP(E2570,Mapping!$A$1:$C$71,3,0)</f>
        <v>Facebook</v>
      </c>
      <c r="G2570" s="8" t="str">
        <f>VLOOKUP(E2570,Mapping!$A$2:$B$207,2,0)</f>
        <v>Facebook NonStatic</v>
      </c>
      <c r="H2570" s="1" t="s">
        <v>658</v>
      </c>
      <c r="I2570" s="2">
        <v>44256</v>
      </c>
      <c r="J2570" s="126" t="str">
        <f>VLOOKUP(I2570,Mapping!$H$2:$I$215,2,0)</f>
        <v>Pre</v>
      </c>
      <c r="K2570" s="127" t="str">
        <f>VLOOKUP(I2570,Mapping!$H$2:$J$215,3,0)</f>
        <v>Pre</v>
      </c>
      <c r="L2570" s="1">
        <v>0</v>
      </c>
      <c r="M2570" s="4" t="s">
        <v>170</v>
      </c>
    </row>
    <row r="2571" spans="1:13" x14ac:dyDescent="0.35">
      <c r="A2571" s="5" t="s">
        <v>36</v>
      </c>
      <c r="B2571" s="5" t="s">
        <v>35</v>
      </c>
      <c r="C2571" s="5"/>
      <c r="D2571" s="5"/>
      <c r="E2571" s="5" t="s">
        <v>144</v>
      </c>
      <c r="F2571" s="8" t="str">
        <f>VLOOKUP(E2571,Mapping!$A$1:$C$71,3,0)</f>
        <v>Facebook</v>
      </c>
      <c r="G2571" s="8" t="str">
        <f>VLOOKUP(E2571,Mapping!$A$2:$B$207,2,0)</f>
        <v>Facebook NonStatic</v>
      </c>
      <c r="H2571" s="1" t="s">
        <v>658</v>
      </c>
      <c r="I2571" s="2">
        <v>44257</v>
      </c>
      <c r="J2571" s="126" t="str">
        <f>VLOOKUP(I2571,Mapping!$H$2:$I$215,2,0)</f>
        <v>Pre</v>
      </c>
      <c r="K2571" s="127" t="str">
        <f>VLOOKUP(I2571,Mapping!$H$2:$J$215,3,0)</f>
        <v>Pre</v>
      </c>
      <c r="L2571" s="1">
        <v>0</v>
      </c>
      <c r="M2571" s="4" t="s">
        <v>170</v>
      </c>
    </row>
    <row r="2572" spans="1:13" x14ac:dyDescent="0.35">
      <c r="A2572" s="5" t="s">
        <v>36</v>
      </c>
      <c r="B2572" s="5" t="s">
        <v>35</v>
      </c>
      <c r="C2572" s="5"/>
      <c r="D2572" s="5"/>
      <c r="E2572" s="5" t="s">
        <v>144</v>
      </c>
      <c r="F2572" s="8" t="str">
        <f>VLOOKUP(E2572,Mapping!$A$1:$C$71,3,0)</f>
        <v>Facebook</v>
      </c>
      <c r="G2572" s="8" t="str">
        <f>VLOOKUP(E2572,Mapping!$A$2:$B$207,2,0)</f>
        <v>Facebook NonStatic</v>
      </c>
      <c r="H2572" s="1" t="s">
        <v>658</v>
      </c>
      <c r="I2572" s="2">
        <v>44258</v>
      </c>
      <c r="J2572" s="126" t="str">
        <f>VLOOKUP(I2572,Mapping!$H$2:$I$215,2,0)</f>
        <v>Pre</v>
      </c>
      <c r="K2572" s="127" t="str">
        <f>VLOOKUP(I2572,Mapping!$H$2:$J$215,3,0)</f>
        <v>Pre</v>
      </c>
      <c r="L2572" s="1">
        <v>0</v>
      </c>
      <c r="M2572" s="4" t="s">
        <v>170</v>
      </c>
    </row>
    <row r="2573" spans="1:13" x14ac:dyDescent="0.35">
      <c r="A2573" s="5" t="s">
        <v>36</v>
      </c>
      <c r="B2573" s="5" t="s">
        <v>35</v>
      </c>
      <c r="C2573" s="5"/>
      <c r="D2573" s="5"/>
      <c r="E2573" s="5" t="s">
        <v>144</v>
      </c>
      <c r="F2573" s="8" t="str">
        <f>VLOOKUP(E2573,Mapping!$A$1:$C$71,3,0)</f>
        <v>Facebook</v>
      </c>
      <c r="G2573" s="8" t="str">
        <f>VLOOKUP(E2573,Mapping!$A$2:$B$207,2,0)</f>
        <v>Facebook NonStatic</v>
      </c>
      <c r="H2573" s="1" t="s">
        <v>658</v>
      </c>
      <c r="I2573" s="2">
        <v>44259</v>
      </c>
      <c r="J2573" s="126" t="str">
        <f>VLOOKUP(I2573,Mapping!$H$2:$I$215,2,0)</f>
        <v>Pre</v>
      </c>
      <c r="K2573" s="127" t="str">
        <f>VLOOKUP(I2573,Mapping!$H$2:$J$215,3,0)</f>
        <v>Pre</v>
      </c>
      <c r="L2573" s="1">
        <v>0</v>
      </c>
      <c r="M2573" s="4" t="s">
        <v>170</v>
      </c>
    </row>
    <row r="2574" spans="1:13" x14ac:dyDescent="0.35">
      <c r="A2574" s="5" t="s">
        <v>36</v>
      </c>
      <c r="B2574" s="5" t="s">
        <v>35</v>
      </c>
      <c r="C2574" s="5"/>
      <c r="D2574" s="5"/>
      <c r="E2574" s="5" t="s">
        <v>144</v>
      </c>
      <c r="F2574" s="8" t="str">
        <f>VLOOKUP(E2574,Mapping!$A$1:$C$71,3,0)</f>
        <v>Facebook</v>
      </c>
      <c r="G2574" s="8" t="str">
        <f>VLOOKUP(E2574,Mapping!$A$2:$B$207,2,0)</f>
        <v>Facebook NonStatic</v>
      </c>
      <c r="H2574" s="1" t="s">
        <v>658</v>
      </c>
      <c r="I2574" s="2">
        <v>44260</v>
      </c>
      <c r="J2574" s="126" t="str">
        <f>VLOOKUP(I2574,Mapping!$H$2:$I$215,2,0)</f>
        <v>Pre</v>
      </c>
      <c r="K2574" s="127" t="str">
        <f>VLOOKUP(I2574,Mapping!$H$2:$J$215,3,0)</f>
        <v>Pre</v>
      </c>
      <c r="L2574" s="1">
        <v>0</v>
      </c>
      <c r="M2574" s="4" t="s">
        <v>170</v>
      </c>
    </row>
    <row r="2575" spans="1:13" x14ac:dyDescent="0.35">
      <c r="A2575" s="5" t="s">
        <v>36</v>
      </c>
      <c r="B2575" s="5" t="s">
        <v>35</v>
      </c>
      <c r="C2575" s="5"/>
      <c r="D2575" s="5"/>
      <c r="E2575" s="5" t="s">
        <v>144</v>
      </c>
      <c r="F2575" s="8" t="str">
        <f>VLOOKUP(E2575,Mapping!$A$1:$C$71,3,0)</f>
        <v>Facebook</v>
      </c>
      <c r="G2575" s="8" t="str">
        <f>VLOOKUP(E2575,Mapping!$A$2:$B$207,2,0)</f>
        <v>Facebook NonStatic</v>
      </c>
      <c r="H2575" s="1" t="s">
        <v>658</v>
      </c>
      <c r="I2575" s="2">
        <v>44261</v>
      </c>
      <c r="J2575" s="126" t="str">
        <f>VLOOKUP(I2575,Mapping!$H$2:$I$215,2,0)</f>
        <v>Pre</v>
      </c>
      <c r="K2575" s="127" t="str">
        <f>VLOOKUP(I2575,Mapping!$H$2:$J$215,3,0)</f>
        <v>Pre</v>
      </c>
      <c r="L2575" s="1">
        <v>0</v>
      </c>
      <c r="M2575" s="4" t="s">
        <v>170</v>
      </c>
    </row>
    <row r="2576" spans="1:13" x14ac:dyDescent="0.35">
      <c r="A2576" s="5" t="s">
        <v>36</v>
      </c>
      <c r="B2576" s="5" t="s">
        <v>35</v>
      </c>
      <c r="C2576" s="5"/>
      <c r="D2576" s="5"/>
      <c r="E2576" s="5" t="s">
        <v>144</v>
      </c>
      <c r="F2576" s="8" t="str">
        <f>VLOOKUP(E2576,Mapping!$A$1:$C$71,3,0)</f>
        <v>Facebook</v>
      </c>
      <c r="G2576" s="8" t="str">
        <f>VLOOKUP(E2576,Mapping!$A$2:$B$207,2,0)</f>
        <v>Facebook NonStatic</v>
      </c>
      <c r="H2576" s="1" t="s">
        <v>658</v>
      </c>
      <c r="I2576" s="2">
        <v>44262</v>
      </c>
      <c r="J2576" s="126" t="str">
        <f>VLOOKUP(I2576,Mapping!$H$2:$I$215,2,0)</f>
        <v>Pre</v>
      </c>
      <c r="K2576" s="127" t="str">
        <f>VLOOKUP(I2576,Mapping!$H$2:$J$215,3,0)</f>
        <v>Pre</v>
      </c>
      <c r="L2576" s="1">
        <v>0</v>
      </c>
      <c r="M2576" s="4" t="s">
        <v>170</v>
      </c>
    </row>
    <row r="2577" spans="1:13" x14ac:dyDescent="0.35">
      <c r="A2577" s="5" t="s">
        <v>36</v>
      </c>
      <c r="B2577" s="5" t="s">
        <v>35</v>
      </c>
      <c r="C2577" s="5"/>
      <c r="D2577" s="5"/>
      <c r="E2577" s="5" t="s">
        <v>144</v>
      </c>
      <c r="F2577" s="8" t="str">
        <f>VLOOKUP(E2577,Mapping!$A$1:$C$71,3,0)</f>
        <v>Facebook</v>
      </c>
      <c r="G2577" s="8" t="str">
        <f>VLOOKUP(E2577,Mapping!$A$2:$B$207,2,0)</f>
        <v>Facebook NonStatic</v>
      </c>
      <c r="H2577" s="1" t="s">
        <v>658</v>
      </c>
      <c r="I2577" s="2">
        <v>44263</v>
      </c>
      <c r="J2577" s="126" t="str">
        <f>VLOOKUP(I2577,Mapping!$H$2:$I$215,2,0)</f>
        <v>Pre</v>
      </c>
      <c r="K2577" s="127" t="str">
        <f>VLOOKUP(I2577,Mapping!$H$2:$J$215,3,0)</f>
        <v>Pre</v>
      </c>
      <c r="L2577" s="1">
        <v>0</v>
      </c>
      <c r="M2577" s="4" t="s">
        <v>170</v>
      </c>
    </row>
    <row r="2578" spans="1:13" x14ac:dyDescent="0.35">
      <c r="A2578" s="5" t="s">
        <v>36</v>
      </c>
      <c r="B2578" s="5" t="s">
        <v>35</v>
      </c>
      <c r="C2578" s="5"/>
      <c r="D2578" s="5"/>
      <c r="E2578" s="5" t="s">
        <v>144</v>
      </c>
      <c r="F2578" s="8" t="str">
        <f>VLOOKUP(E2578,Mapping!$A$1:$C$71,3,0)</f>
        <v>Facebook</v>
      </c>
      <c r="G2578" s="8" t="str">
        <f>VLOOKUP(E2578,Mapping!$A$2:$B$207,2,0)</f>
        <v>Facebook NonStatic</v>
      </c>
      <c r="H2578" s="1" t="s">
        <v>658</v>
      </c>
      <c r="I2578" s="2">
        <v>44264</v>
      </c>
      <c r="J2578" s="126" t="str">
        <f>VLOOKUP(I2578,Mapping!$H$2:$I$215,2,0)</f>
        <v>Pre</v>
      </c>
      <c r="K2578" s="127" t="str">
        <f>VLOOKUP(I2578,Mapping!$H$2:$J$215,3,0)</f>
        <v>Pre</v>
      </c>
      <c r="L2578" s="1">
        <v>0</v>
      </c>
      <c r="M2578" s="4" t="s">
        <v>170</v>
      </c>
    </row>
    <row r="2579" spans="1:13" x14ac:dyDescent="0.35">
      <c r="A2579" s="5" t="s">
        <v>36</v>
      </c>
      <c r="B2579" s="5" t="s">
        <v>35</v>
      </c>
      <c r="C2579" s="5"/>
      <c r="D2579" s="5"/>
      <c r="E2579" s="5" t="s">
        <v>144</v>
      </c>
      <c r="F2579" s="8" t="str">
        <f>VLOOKUP(E2579,Mapping!$A$1:$C$71,3,0)</f>
        <v>Facebook</v>
      </c>
      <c r="G2579" s="8" t="str">
        <f>VLOOKUP(E2579,Mapping!$A$2:$B$207,2,0)</f>
        <v>Facebook NonStatic</v>
      </c>
      <c r="H2579" s="1" t="s">
        <v>658</v>
      </c>
      <c r="I2579" s="2">
        <v>44265</v>
      </c>
      <c r="J2579" s="126" t="str">
        <f>VLOOKUP(I2579,Mapping!$H$2:$I$215,2,0)</f>
        <v>Pre</v>
      </c>
      <c r="K2579" s="127" t="str">
        <f>VLOOKUP(I2579,Mapping!$H$2:$J$215,3,0)</f>
        <v>Pre</v>
      </c>
      <c r="L2579" s="1">
        <v>0</v>
      </c>
      <c r="M2579" s="4" t="s">
        <v>170</v>
      </c>
    </row>
    <row r="2580" spans="1:13" x14ac:dyDescent="0.35">
      <c r="A2580" s="5" t="s">
        <v>36</v>
      </c>
      <c r="B2580" s="5" t="s">
        <v>35</v>
      </c>
      <c r="C2580" s="5"/>
      <c r="D2580" s="5"/>
      <c r="E2580" s="5" t="s">
        <v>144</v>
      </c>
      <c r="F2580" s="8" t="str">
        <f>VLOOKUP(E2580,Mapping!$A$1:$C$71,3,0)</f>
        <v>Facebook</v>
      </c>
      <c r="G2580" s="8" t="str">
        <f>VLOOKUP(E2580,Mapping!$A$2:$B$207,2,0)</f>
        <v>Facebook NonStatic</v>
      </c>
      <c r="H2580" s="1" t="s">
        <v>658</v>
      </c>
      <c r="I2580" s="2">
        <v>44266</v>
      </c>
      <c r="J2580" s="126" t="str">
        <f>VLOOKUP(I2580,Mapping!$H$2:$I$215,2,0)</f>
        <v>Pre</v>
      </c>
      <c r="K2580" s="127" t="str">
        <f>VLOOKUP(I2580,Mapping!$H$2:$J$215,3,0)</f>
        <v>Pre</v>
      </c>
      <c r="L2580" s="1">
        <v>0</v>
      </c>
      <c r="M2580" s="4" t="s">
        <v>170</v>
      </c>
    </row>
    <row r="2581" spans="1:13" x14ac:dyDescent="0.35">
      <c r="A2581" s="5" t="s">
        <v>36</v>
      </c>
      <c r="B2581" s="5" t="s">
        <v>35</v>
      </c>
      <c r="C2581" s="5"/>
      <c r="D2581" s="5"/>
      <c r="E2581" s="5" t="s">
        <v>144</v>
      </c>
      <c r="F2581" s="8" t="str">
        <f>VLOOKUP(E2581,Mapping!$A$1:$C$71,3,0)</f>
        <v>Facebook</v>
      </c>
      <c r="G2581" s="8" t="str">
        <f>VLOOKUP(E2581,Mapping!$A$2:$B$207,2,0)</f>
        <v>Facebook NonStatic</v>
      </c>
      <c r="H2581" s="1" t="s">
        <v>658</v>
      </c>
      <c r="I2581" s="2">
        <v>44267</v>
      </c>
      <c r="J2581" s="126" t="str">
        <f>VLOOKUP(I2581,Mapping!$H$2:$I$215,2,0)</f>
        <v>Pre</v>
      </c>
      <c r="K2581" s="127" t="str">
        <f>VLOOKUP(I2581,Mapping!$H$2:$J$215,3,0)</f>
        <v>Pre</v>
      </c>
      <c r="L2581" s="1">
        <v>0</v>
      </c>
      <c r="M2581" s="4" t="s">
        <v>170</v>
      </c>
    </row>
    <row r="2582" spans="1:13" x14ac:dyDescent="0.35">
      <c r="A2582" s="5" t="s">
        <v>36</v>
      </c>
      <c r="B2582" s="5" t="s">
        <v>35</v>
      </c>
      <c r="C2582" s="5"/>
      <c r="D2582" s="5"/>
      <c r="E2582" s="5" t="s">
        <v>144</v>
      </c>
      <c r="F2582" s="8" t="str">
        <f>VLOOKUP(E2582,Mapping!$A$1:$C$71,3,0)</f>
        <v>Facebook</v>
      </c>
      <c r="G2582" s="8" t="str">
        <f>VLOOKUP(E2582,Mapping!$A$2:$B$207,2,0)</f>
        <v>Facebook NonStatic</v>
      </c>
      <c r="H2582" s="1" t="s">
        <v>658</v>
      </c>
      <c r="I2582" s="2">
        <v>44268</v>
      </c>
      <c r="J2582" s="126" t="str">
        <f>VLOOKUP(I2582,Mapping!$H$2:$I$215,2,0)</f>
        <v>Pre</v>
      </c>
      <c r="K2582" s="127" t="str">
        <f>VLOOKUP(I2582,Mapping!$H$2:$J$215,3,0)</f>
        <v>Pre</v>
      </c>
      <c r="L2582" s="1">
        <v>0</v>
      </c>
      <c r="M2582" s="4" t="s">
        <v>170</v>
      </c>
    </row>
    <row r="2583" spans="1:13" x14ac:dyDescent="0.35">
      <c r="A2583" s="5" t="s">
        <v>36</v>
      </c>
      <c r="B2583" s="5" t="s">
        <v>35</v>
      </c>
      <c r="C2583" s="5"/>
      <c r="D2583" s="5"/>
      <c r="E2583" s="5" t="s">
        <v>144</v>
      </c>
      <c r="F2583" s="8" t="str">
        <f>VLOOKUP(E2583,Mapping!$A$1:$C$71,3,0)</f>
        <v>Facebook</v>
      </c>
      <c r="G2583" s="8" t="str">
        <f>VLOOKUP(E2583,Mapping!$A$2:$B$207,2,0)</f>
        <v>Facebook NonStatic</v>
      </c>
      <c r="H2583" s="1" t="s">
        <v>658</v>
      </c>
      <c r="I2583" s="2">
        <v>44269</v>
      </c>
      <c r="J2583" s="126" t="str">
        <f>VLOOKUP(I2583,Mapping!$H$2:$I$215,2,0)</f>
        <v>Pre</v>
      </c>
      <c r="K2583" s="127" t="str">
        <f>VLOOKUP(I2583,Mapping!$H$2:$J$215,3,0)</f>
        <v>Pre</v>
      </c>
      <c r="L2583" s="1">
        <v>0</v>
      </c>
      <c r="M2583" s="4" t="s">
        <v>170</v>
      </c>
    </row>
    <row r="2584" spans="1:13" x14ac:dyDescent="0.35">
      <c r="A2584" s="5" t="s">
        <v>36</v>
      </c>
      <c r="B2584" s="5" t="s">
        <v>35</v>
      </c>
      <c r="C2584" s="5"/>
      <c r="D2584" s="5"/>
      <c r="E2584" s="5" t="s">
        <v>144</v>
      </c>
      <c r="F2584" s="8" t="str">
        <f>VLOOKUP(E2584,Mapping!$A$1:$C$71,3,0)</f>
        <v>Facebook</v>
      </c>
      <c r="G2584" s="8" t="str">
        <f>VLOOKUP(E2584,Mapping!$A$2:$B$207,2,0)</f>
        <v>Facebook NonStatic</v>
      </c>
      <c r="H2584" s="1" t="s">
        <v>658</v>
      </c>
      <c r="I2584" s="2">
        <v>44270</v>
      </c>
      <c r="J2584" s="126" t="str">
        <f>VLOOKUP(I2584,Mapping!$H$2:$I$215,2,0)</f>
        <v>Pre</v>
      </c>
      <c r="K2584" s="127" t="str">
        <f>VLOOKUP(I2584,Mapping!$H$2:$J$215,3,0)</f>
        <v>Pre</v>
      </c>
      <c r="L2584" s="1">
        <v>0</v>
      </c>
      <c r="M2584" s="4" t="s">
        <v>170</v>
      </c>
    </row>
    <row r="2585" spans="1:13" x14ac:dyDescent="0.35">
      <c r="A2585" s="5" t="s">
        <v>36</v>
      </c>
      <c r="B2585" s="5" t="s">
        <v>35</v>
      </c>
      <c r="C2585" s="5"/>
      <c r="D2585" s="5"/>
      <c r="E2585" s="5" t="s">
        <v>144</v>
      </c>
      <c r="F2585" s="8" t="str">
        <f>VLOOKUP(E2585,Mapping!$A$1:$C$71,3,0)</f>
        <v>Facebook</v>
      </c>
      <c r="G2585" s="8" t="str">
        <f>VLOOKUP(E2585,Mapping!$A$2:$B$207,2,0)</f>
        <v>Facebook NonStatic</v>
      </c>
      <c r="H2585" s="1" t="s">
        <v>658</v>
      </c>
      <c r="I2585" s="2">
        <v>44271</v>
      </c>
      <c r="J2585" s="126" t="str">
        <f>VLOOKUP(I2585,Mapping!$H$2:$I$215,2,0)</f>
        <v>Pre</v>
      </c>
      <c r="K2585" s="127" t="str">
        <f>VLOOKUP(I2585,Mapping!$H$2:$J$215,3,0)</f>
        <v>Pre</v>
      </c>
      <c r="L2585" s="1">
        <v>0</v>
      </c>
      <c r="M2585" s="4" t="s">
        <v>170</v>
      </c>
    </row>
    <row r="2586" spans="1:13" x14ac:dyDescent="0.35">
      <c r="A2586" s="5" t="s">
        <v>36</v>
      </c>
      <c r="B2586" s="5" t="s">
        <v>35</v>
      </c>
      <c r="C2586" s="5"/>
      <c r="D2586" s="5"/>
      <c r="E2586" s="5" t="s">
        <v>144</v>
      </c>
      <c r="F2586" s="8" t="str">
        <f>VLOOKUP(E2586,Mapping!$A$1:$C$71,3,0)</f>
        <v>Facebook</v>
      </c>
      <c r="G2586" s="8" t="str">
        <f>VLOOKUP(E2586,Mapping!$A$2:$B$207,2,0)</f>
        <v>Facebook NonStatic</v>
      </c>
      <c r="H2586" s="1" t="s">
        <v>658</v>
      </c>
      <c r="I2586" s="2">
        <v>44272</v>
      </c>
      <c r="J2586" s="126" t="str">
        <f>VLOOKUP(I2586,Mapping!$H$2:$I$215,2,0)</f>
        <v>Pre</v>
      </c>
      <c r="K2586" s="127" t="str">
        <f>VLOOKUP(I2586,Mapping!$H$2:$J$215,3,0)</f>
        <v>Pre</v>
      </c>
      <c r="L2586" s="1">
        <v>0</v>
      </c>
      <c r="M2586" s="4" t="s">
        <v>170</v>
      </c>
    </row>
    <row r="2587" spans="1:13" x14ac:dyDescent="0.35">
      <c r="A2587" s="5" t="s">
        <v>36</v>
      </c>
      <c r="B2587" s="5" t="s">
        <v>35</v>
      </c>
      <c r="C2587" s="5"/>
      <c r="D2587" s="5"/>
      <c r="E2587" s="5" t="s">
        <v>144</v>
      </c>
      <c r="F2587" s="8" t="str">
        <f>VLOOKUP(E2587,Mapping!$A$1:$C$71,3,0)</f>
        <v>Facebook</v>
      </c>
      <c r="G2587" s="8" t="str">
        <f>VLOOKUP(E2587,Mapping!$A$2:$B$207,2,0)</f>
        <v>Facebook NonStatic</v>
      </c>
      <c r="H2587" s="1" t="s">
        <v>658</v>
      </c>
      <c r="I2587" s="2">
        <v>44273</v>
      </c>
      <c r="J2587" s="126" t="str">
        <f>VLOOKUP(I2587,Mapping!$H$2:$I$215,2,0)</f>
        <v>Pre</v>
      </c>
      <c r="K2587" s="127" t="str">
        <f>VLOOKUP(I2587,Mapping!$H$2:$J$215,3,0)</f>
        <v>Pre</v>
      </c>
      <c r="L2587" s="1">
        <v>0</v>
      </c>
      <c r="M2587" s="4" t="s">
        <v>170</v>
      </c>
    </row>
    <row r="2588" spans="1:13" x14ac:dyDescent="0.35">
      <c r="A2588" s="5" t="s">
        <v>36</v>
      </c>
      <c r="B2588" s="5" t="s">
        <v>35</v>
      </c>
      <c r="C2588" s="5"/>
      <c r="D2588" s="5"/>
      <c r="E2588" s="5" t="s">
        <v>144</v>
      </c>
      <c r="F2588" s="8" t="str">
        <f>VLOOKUP(E2588,Mapping!$A$1:$C$71,3,0)</f>
        <v>Facebook</v>
      </c>
      <c r="G2588" s="8" t="str">
        <f>VLOOKUP(E2588,Mapping!$A$2:$B$207,2,0)</f>
        <v>Facebook NonStatic</v>
      </c>
      <c r="H2588" s="1" t="s">
        <v>658</v>
      </c>
      <c r="I2588" s="2">
        <v>44274</v>
      </c>
      <c r="J2588" s="126" t="str">
        <f>VLOOKUP(I2588,Mapping!$H$2:$I$215,2,0)</f>
        <v>Pre</v>
      </c>
      <c r="K2588" s="127" t="str">
        <f>VLOOKUP(I2588,Mapping!$H$2:$J$215,3,0)</f>
        <v>Pre</v>
      </c>
      <c r="L2588" s="1">
        <v>0</v>
      </c>
      <c r="M2588" s="4" t="s">
        <v>170</v>
      </c>
    </row>
    <row r="2589" spans="1:13" x14ac:dyDescent="0.35">
      <c r="A2589" s="5" t="s">
        <v>36</v>
      </c>
      <c r="B2589" s="5" t="s">
        <v>35</v>
      </c>
      <c r="C2589" s="5"/>
      <c r="D2589" s="5"/>
      <c r="E2589" s="5" t="s">
        <v>144</v>
      </c>
      <c r="F2589" s="8" t="str">
        <f>VLOOKUP(E2589,Mapping!$A$1:$C$71,3,0)</f>
        <v>Facebook</v>
      </c>
      <c r="G2589" s="8" t="str">
        <f>VLOOKUP(E2589,Mapping!$A$2:$B$207,2,0)</f>
        <v>Facebook NonStatic</v>
      </c>
      <c r="H2589" s="1" t="s">
        <v>658</v>
      </c>
      <c r="I2589" s="2">
        <v>44275</v>
      </c>
      <c r="J2589" s="126" t="str">
        <f>VLOOKUP(I2589,Mapping!$H$2:$I$215,2,0)</f>
        <v>Pre</v>
      </c>
      <c r="K2589" s="127" t="str">
        <f>VLOOKUP(I2589,Mapping!$H$2:$J$215,3,0)</f>
        <v>Pre</v>
      </c>
      <c r="L2589" s="1">
        <v>0</v>
      </c>
      <c r="M2589" s="4" t="s">
        <v>170</v>
      </c>
    </row>
    <row r="2590" spans="1:13" x14ac:dyDescent="0.35">
      <c r="A2590" s="5" t="s">
        <v>36</v>
      </c>
      <c r="B2590" s="5" t="s">
        <v>35</v>
      </c>
      <c r="C2590" s="5"/>
      <c r="D2590" s="5"/>
      <c r="E2590" s="5" t="s">
        <v>144</v>
      </c>
      <c r="F2590" s="8" t="str">
        <f>VLOOKUP(E2590,Mapping!$A$1:$C$71,3,0)</f>
        <v>Facebook</v>
      </c>
      <c r="G2590" s="8" t="str">
        <f>VLOOKUP(E2590,Mapping!$A$2:$B$207,2,0)</f>
        <v>Facebook NonStatic</v>
      </c>
      <c r="H2590" s="1" t="s">
        <v>658</v>
      </c>
      <c r="I2590" s="2">
        <v>44276</v>
      </c>
      <c r="J2590" s="126" t="str">
        <f>VLOOKUP(I2590,Mapping!$H$2:$I$215,2,0)</f>
        <v>Pre</v>
      </c>
      <c r="K2590" s="127" t="str">
        <f>VLOOKUP(I2590,Mapping!$H$2:$J$215,3,0)</f>
        <v>Pre</v>
      </c>
      <c r="L2590" s="1">
        <v>0</v>
      </c>
      <c r="M2590" s="4" t="s">
        <v>170</v>
      </c>
    </row>
    <row r="2591" spans="1:13" x14ac:dyDescent="0.35">
      <c r="A2591" s="5" t="s">
        <v>36</v>
      </c>
      <c r="B2591" s="5" t="s">
        <v>35</v>
      </c>
      <c r="C2591" s="5"/>
      <c r="D2591" s="5"/>
      <c r="E2591" s="5" t="s">
        <v>144</v>
      </c>
      <c r="F2591" s="8" t="str">
        <f>VLOOKUP(E2591,Mapping!$A$1:$C$71,3,0)</f>
        <v>Facebook</v>
      </c>
      <c r="G2591" s="8" t="str">
        <f>VLOOKUP(E2591,Mapping!$A$2:$B$207,2,0)</f>
        <v>Facebook NonStatic</v>
      </c>
      <c r="H2591" s="1" t="s">
        <v>658</v>
      </c>
      <c r="I2591" s="2">
        <v>44277</v>
      </c>
      <c r="J2591" s="126" t="str">
        <f>VLOOKUP(I2591,Mapping!$H$2:$I$215,2,0)</f>
        <v>Pre</v>
      </c>
      <c r="K2591" s="127" t="str">
        <f>VLOOKUP(I2591,Mapping!$H$2:$J$215,3,0)</f>
        <v>Pre</v>
      </c>
      <c r="L2591" s="1">
        <v>0</v>
      </c>
      <c r="M2591" s="4" t="s">
        <v>170</v>
      </c>
    </row>
    <row r="2592" spans="1:13" x14ac:dyDescent="0.35">
      <c r="A2592" s="5" t="s">
        <v>36</v>
      </c>
      <c r="B2592" s="5" t="s">
        <v>35</v>
      </c>
      <c r="C2592" s="5"/>
      <c r="D2592" s="5"/>
      <c r="E2592" s="5" t="s">
        <v>144</v>
      </c>
      <c r="F2592" s="8" t="str">
        <f>VLOOKUP(E2592,Mapping!$A$1:$C$71,3,0)</f>
        <v>Facebook</v>
      </c>
      <c r="G2592" s="8" t="str">
        <f>VLOOKUP(E2592,Mapping!$A$2:$B$207,2,0)</f>
        <v>Facebook NonStatic</v>
      </c>
      <c r="H2592" s="1" t="s">
        <v>658</v>
      </c>
      <c r="I2592" s="2">
        <v>44278</v>
      </c>
      <c r="J2592" s="126" t="str">
        <f>VLOOKUP(I2592,Mapping!$H$2:$I$215,2,0)</f>
        <v>Pre</v>
      </c>
      <c r="K2592" s="127" t="str">
        <f>VLOOKUP(I2592,Mapping!$H$2:$J$215,3,0)</f>
        <v>Pre</v>
      </c>
      <c r="L2592" s="1">
        <v>0</v>
      </c>
      <c r="M2592" s="4" t="s">
        <v>170</v>
      </c>
    </row>
    <row r="2593" spans="1:13" x14ac:dyDescent="0.35">
      <c r="A2593" s="5" t="s">
        <v>36</v>
      </c>
      <c r="B2593" s="5" t="s">
        <v>35</v>
      </c>
      <c r="C2593" s="5"/>
      <c r="D2593" s="5"/>
      <c r="E2593" s="5" t="s">
        <v>144</v>
      </c>
      <c r="F2593" s="8" t="str">
        <f>VLOOKUP(E2593,Mapping!$A$1:$C$71,3,0)</f>
        <v>Facebook</v>
      </c>
      <c r="G2593" s="8" t="str">
        <f>VLOOKUP(E2593,Mapping!$A$2:$B$207,2,0)</f>
        <v>Facebook NonStatic</v>
      </c>
      <c r="H2593" s="1" t="s">
        <v>658</v>
      </c>
      <c r="I2593" s="2">
        <v>44279</v>
      </c>
      <c r="J2593" s="126" t="str">
        <f>VLOOKUP(I2593,Mapping!$H$2:$I$215,2,0)</f>
        <v>Pre</v>
      </c>
      <c r="K2593" s="127" t="str">
        <f>VLOOKUP(I2593,Mapping!$H$2:$J$215,3,0)</f>
        <v>Pre</v>
      </c>
      <c r="L2593" s="1">
        <v>0</v>
      </c>
      <c r="M2593" s="4" t="s">
        <v>170</v>
      </c>
    </row>
    <row r="2594" spans="1:13" x14ac:dyDescent="0.35">
      <c r="A2594" s="5" t="s">
        <v>36</v>
      </c>
      <c r="B2594" s="5" t="s">
        <v>35</v>
      </c>
      <c r="C2594" s="5"/>
      <c r="D2594" s="5"/>
      <c r="E2594" s="5" t="s">
        <v>144</v>
      </c>
      <c r="F2594" s="8" t="str">
        <f>VLOOKUP(E2594,Mapping!$A$1:$C$71,3,0)</f>
        <v>Facebook</v>
      </c>
      <c r="G2594" s="8" t="str">
        <f>VLOOKUP(E2594,Mapping!$A$2:$B$207,2,0)</f>
        <v>Facebook NonStatic</v>
      </c>
      <c r="H2594" s="1" t="s">
        <v>658</v>
      </c>
      <c r="I2594" s="2">
        <v>44280</v>
      </c>
      <c r="J2594" s="126" t="str">
        <f>VLOOKUP(I2594,Mapping!$H$2:$I$215,2,0)</f>
        <v>Pre</v>
      </c>
      <c r="K2594" s="127" t="str">
        <f>VLOOKUP(I2594,Mapping!$H$2:$J$215,3,0)</f>
        <v>Pre</v>
      </c>
      <c r="L2594" s="1">
        <v>0</v>
      </c>
      <c r="M2594" s="4" t="s">
        <v>170</v>
      </c>
    </row>
    <row r="2595" spans="1:13" x14ac:dyDescent="0.35">
      <c r="A2595" s="5" t="s">
        <v>36</v>
      </c>
      <c r="B2595" s="5" t="s">
        <v>35</v>
      </c>
      <c r="C2595" s="5"/>
      <c r="D2595" s="5"/>
      <c r="E2595" s="5" t="s">
        <v>144</v>
      </c>
      <c r="F2595" s="8" t="str">
        <f>VLOOKUP(E2595,Mapping!$A$1:$C$71,3,0)</f>
        <v>Facebook</v>
      </c>
      <c r="G2595" s="8" t="str">
        <f>VLOOKUP(E2595,Mapping!$A$2:$B$207,2,0)</f>
        <v>Facebook NonStatic</v>
      </c>
      <c r="H2595" s="1" t="s">
        <v>658</v>
      </c>
      <c r="I2595" s="2">
        <v>44281</v>
      </c>
      <c r="J2595" s="126" t="str">
        <f>VLOOKUP(I2595,Mapping!$H$2:$I$215,2,0)</f>
        <v>Pre</v>
      </c>
      <c r="K2595" s="127" t="str">
        <f>VLOOKUP(I2595,Mapping!$H$2:$J$215,3,0)</f>
        <v>Pre</v>
      </c>
      <c r="L2595" s="1">
        <v>0</v>
      </c>
      <c r="M2595" s="4" t="s">
        <v>170</v>
      </c>
    </row>
    <row r="2596" spans="1:13" x14ac:dyDescent="0.35">
      <c r="A2596" s="5" t="s">
        <v>36</v>
      </c>
      <c r="B2596" s="5" t="s">
        <v>35</v>
      </c>
      <c r="C2596" s="5"/>
      <c r="D2596" s="5"/>
      <c r="E2596" s="5" t="s">
        <v>144</v>
      </c>
      <c r="F2596" s="8" t="str">
        <f>VLOOKUP(E2596,Mapping!$A$1:$C$71,3,0)</f>
        <v>Facebook</v>
      </c>
      <c r="G2596" s="8" t="str">
        <f>VLOOKUP(E2596,Mapping!$A$2:$B$207,2,0)</f>
        <v>Facebook NonStatic</v>
      </c>
      <c r="H2596" s="1" t="s">
        <v>658</v>
      </c>
      <c r="I2596" s="2">
        <v>44282</v>
      </c>
      <c r="J2596" s="126" t="str">
        <f>VLOOKUP(I2596,Mapping!$H$2:$I$215,2,0)</f>
        <v>Pre</v>
      </c>
      <c r="K2596" s="127" t="str">
        <f>VLOOKUP(I2596,Mapping!$H$2:$J$215,3,0)</f>
        <v>Pre</v>
      </c>
      <c r="L2596" s="1">
        <v>0</v>
      </c>
      <c r="M2596" s="4" t="s">
        <v>170</v>
      </c>
    </row>
    <row r="2597" spans="1:13" x14ac:dyDescent="0.35">
      <c r="A2597" s="5" t="s">
        <v>36</v>
      </c>
      <c r="B2597" s="5" t="s">
        <v>35</v>
      </c>
      <c r="C2597" s="5"/>
      <c r="D2597" s="5"/>
      <c r="E2597" s="5" t="s">
        <v>144</v>
      </c>
      <c r="F2597" s="8" t="str">
        <f>VLOOKUP(E2597,Mapping!$A$1:$C$71,3,0)</f>
        <v>Facebook</v>
      </c>
      <c r="G2597" s="8" t="str">
        <f>VLOOKUP(E2597,Mapping!$A$2:$B$207,2,0)</f>
        <v>Facebook NonStatic</v>
      </c>
      <c r="H2597" s="1" t="s">
        <v>658</v>
      </c>
      <c r="I2597" s="2">
        <v>44283</v>
      </c>
      <c r="J2597" s="126" t="str">
        <f>VLOOKUP(I2597,Mapping!$H$2:$I$215,2,0)</f>
        <v>Pre</v>
      </c>
      <c r="K2597" s="127" t="str">
        <f>VLOOKUP(I2597,Mapping!$H$2:$J$215,3,0)</f>
        <v>Pre</v>
      </c>
      <c r="L2597" s="1">
        <v>0</v>
      </c>
      <c r="M2597" s="4" t="s">
        <v>170</v>
      </c>
    </row>
    <row r="2598" spans="1:13" x14ac:dyDescent="0.35">
      <c r="A2598" s="5" t="s">
        <v>36</v>
      </c>
      <c r="B2598" s="5" t="s">
        <v>35</v>
      </c>
      <c r="C2598" s="5"/>
      <c r="D2598" s="5"/>
      <c r="E2598" s="5" t="s">
        <v>144</v>
      </c>
      <c r="F2598" s="8" t="str">
        <f>VLOOKUP(E2598,Mapping!$A$1:$C$71,3,0)</f>
        <v>Facebook</v>
      </c>
      <c r="G2598" s="8" t="str">
        <f>VLOOKUP(E2598,Mapping!$A$2:$B$207,2,0)</f>
        <v>Facebook NonStatic</v>
      </c>
      <c r="H2598" s="1" t="s">
        <v>658</v>
      </c>
      <c r="I2598" s="2">
        <v>44284</v>
      </c>
      <c r="J2598" s="126" t="str">
        <f>VLOOKUP(I2598,Mapping!$H$2:$I$215,2,0)</f>
        <v>Pre</v>
      </c>
      <c r="K2598" s="127" t="str">
        <f>VLOOKUP(I2598,Mapping!$H$2:$J$215,3,0)</f>
        <v>Pre</v>
      </c>
      <c r="L2598" s="1">
        <v>0</v>
      </c>
      <c r="M2598" s="4" t="s">
        <v>170</v>
      </c>
    </row>
    <row r="2599" spans="1:13" x14ac:dyDescent="0.35">
      <c r="A2599" s="5" t="s">
        <v>36</v>
      </c>
      <c r="B2599" s="5" t="s">
        <v>35</v>
      </c>
      <c r="C2599" s="5"/>
      <c r="D2599" s="5"/>
      <c r="E2599" s="5" t="s">
        <v>144</v>
      </c>
      <c r="F2599" s="8" t="str">
        <f>VLOOKUP(E2599,Mapping!$A$1:$C$71,3,0)</f>
        <v>Facebook</v>
      </c>
      <c r="G2599" s="8" t="str">
        <f>VLOOKUP(E2599,Mapping!$A$2:$B$207,2,0)</f>
        <v>Facebook NonStatic</v>
      </c>
      <c r="H2599" s="1" t="s">
        <v>658</v>
      </c>
      <c r="I2599" s="2">
        <v>44285</v>
      </c>
      <c r="J2599" s="126" t="str">
        <f>VLOOKUP(I2599,Mapping!$H$2:$I$215,2,0)</f>
        <v>Pre</v>
      </c>
      <c r="K2599" s="127" t="str">
        <f>VLOOKUP(I2599,Mapping!$H$2:$J$215,3,0)</f>
        <v>Pre</v>
      </c>
      <c r="L2599" s="1">
        <v>0</v>
      </c>
      <c r="M2599" s="4" t="s">
        <v>170</v>
      </c>
    </row>
    <row r="2600" spans="1:13" x14ac:dyDescent="0.35">
      <c r="A2600" s="5" t="s">
        <v>36</v>
      </c>
      <c r="B2600" s="5" t="s">
        <v>35</v>
      </c>
      <c r="C2600" s="5"/>
      <c r="D2600" s="5"/>
      <c r="E2600" s="5" t="s">
        <v>144</v>
      </c>
      <c r="F2600" s="8" t="str">
        <f>VLOOKUP(E2600,Mapping!$A$1:$C$71,3,0)</f>
        <v>Facebook</v>
      </c>
      <c r="G2600" s="8" t="str">
        <f>VLOOKUP(E2600,Mapping!$A$2:$B$207,2,0)</f>
        <v>Facebook NonStatic</v>
      </c>
      <c r="H2600" s="1" t="s">
        <v>658</v>
      </c>
      <c r="I2600" s="2">
        <v>44286</v>
      </c>
      <c r="J2600" s="126" t="str">
        <f>VLOOKUP(I2600,Mapping!$H$2:$I$215,2,0)</f>
        <v>Pre</v>
      </c>
      <c r="K2600" s="127" t="str">
        <f>VLOOKUP(I2600,Mapping!$H$2:$J$215,3,0)</f>
        <v>Pre</v>
      </c>
      <c r="L2600" s="1">
        <v>0</v>
      </c>
      <c r="M2600" s="4" t="s">
        <v>170</v>
      </c>
    </row>
    <row r="2601" spans="1:13" x14ac:dyDescent="0.35">
      <c r="A2601" s="5" t="s">
        <v>36</v>
      </c>
      <c r="B2601" s="5" t="s">
        <v>35</v>
      </c>
      <c r="C2601" s="5"/>
      <c r="D2601" s="5"/>
      <c r="E2601" s="5" t="s">
        <v>144</v>
      </c>
      <c r="F2601" s="8" t="str">
        <f>VLOOKUP(E2601,Mapping!$A$1:$C$71,3,0)</f>
        <v>Facebook</v>
      </c>
      <c r="G2601" s="8" t="str">
        <f>VLOOKUP(E2601,Mapping!$A$2:$B$207,2,0)</f>
        <v>Facebook NonStatic</v>
      </c>
      <c r="H2601" s="1" t="s">
        <v>658</v>
      </c>
      <c r="I2601" s="2">
        <v>44287</v>
      </c>
      <c r="J2601" s="126" t="str">
        <f>VLOOKUP(I2601,Mapping!$H$2:$I$215,2,0)</f>
        <v>Pre</v>
      </c>
      <c r="K2601" s="127" t="str">
        <f>VLOOKUP(I2601,Mapping!$H$2:$J$215,3,0)</f>
        <v>Pre</v>
      </c>
      <c r="L2601" s="1">
        <v>0</v>
      </c>
      <c r="M2601" s="4" t="s">
        <v>170</v>
      </c>
    </row>
    <row r="2602" spans="1:13" x14ac:dyDescent="0.35">
      <c r="A2602" s="5" t="s">
        <v>36</v>
      </c>
      <c r="B2602" s="5" t="s">
        <v>35</v>
      </c>
      <c r="C2602" s="5"/>
      <c r="D2602" s="5"/>
      <c r="E2602" s="5" t="s">
        <v>144</v>
      </c>
      <c r="F2602" s="8" t="str">
        <f>VLOOKUP(E2602,Mapping!$A$1:$C$71,3,0)</f>
        <v>Facebook</v>
      </c>
      <c r="G2602" s="8" t="str">
        <f>VLOOKUP(E2602,Mapping!$A$2:$B$207,2,0)</f>
        <v>Facebook NonStatic</v>
      </c>
      <c r="H2602" s="1" t="s">
        <v>658</v>
      </c>
      <c r="I2602" s="2">
        <v>44288</v>
      </c>
      <c r="J2602" s="126" t="str">
        <f>VLOOKUP(I2602,Mapping!$H$2:$I$215,2,0)</f>
        <v>Pre</v>
      </c>
      <c r="K2602" s="127" t="str">
        <f>VLOOKUP(I2602,Mapping!$H$2:$J$215,3,0)</f>
        <v>Pre</v>
      </c>
      <c r="L2602" s="1">
        <v>0</v>
      </c>
      <c r="M2602" s="4" t="s">
        <v>170</v>
      </c>
    </row>
    <row r="2603" spans="1:13" x14ac:dyDescent="0.35">
      <c r="A2603" s="5" t="s">
        <v>36</v>
      </c>
      <c r="B2603" s="5" t="s">
        <v>35</v>
      </c>
      <c r="C2603" s="5"/>
      <c r="D2603" s="5"/>
      <c r="E2603" s="5" t="s">
        <v>144</v>
      </c>
      <c r="F2603" s="8" t="str">
        <f>VLOOKUP(E2603,Mapping!$A$1:$C$71,3,0)</f>
        <v>Facebook</v>
      </c>
      <c r="G2603" s="8" t="str">
        <f>VLOOKUP(E2603,Mapping!$A$2:$B$207,2,0)</f>
        <v>Facebook NonStatic</v>
      </c>
      <c r="H2603" s="1" t="s">
        <v>658</v>
      </c>
      <c r="I2603" s="2">
        <v>44289</v>
      </c>
      <c r="J2603" s="126" t="str">
        <f>VLOOKUP(I2603,Mapping!$H$2:$I$215,2,0)</f>
        <v>Pre</v>
      </c>
      <c r="K2603" s="127" t="str">
        <f>VLOOKUP(I2603,Mapping!$H$2:$J$215,3,0)</f>
        <v>Pre</v>
      </c>
      <c r="L2603" s="1">
        <v>0</v>
      </c>
      <c r="M2603" s="4" t="s">
        <v>170</v>
      </c>
    </row>
    <row r="2604" spans="1:13" x14ac:dyDescent="0.35">
      <c r="A2604" s="5" t="s">
        <v>36</v>
      </c>
      <c r="B2604" s="5" t="s">
        <v>35</v>
      </c>
      <c r="C2604" s="5"/>
      <c r="D2604" s="5"/>
      <c r="E2604" s="5" t="s">
        <v>144</v>
      </c>
      <c r="F2604" s="8" t="str">
        <f>VLOOKUP(E2604,Mapping!$A$1:$C$71,3,0)</f>
        <v>Facebook</v>
      </c>
      <c r="G2604" s="8" t="str">
        <f>VLOOKUP(E2604,Mapping!$A$2:$B$207,2,0)</f>
        <v>Facebook NonStatic</v>
      </c>
      <c r="H2604" s="1" t="s">
        <v>658</v>
      </c>
      <c r="I2604" s="2">
        <v>44290</v>
      </c>
      <c r="J2604" s="126" t="str">
        <f>VLOOKUP(I2604,Mapping!$H$2:$I$215,2,0)</f>
        <v>Pre</v>
      </c>
      <c r="K2604" s="127" t="str">
        <f>VLOOKUP(I2604,Mapping!$H$2:$J$215,3,0)</f>
        <v>Pre</v>
      </c>
      <c r="L2604" s="1">
        <v>0</v>
      </c>
      <c r="M2604" s="4" t="s">
        <v>170</v>
      </c>
    </row>
    <row r="2605" spans="1:13" x14ac:dyDescent="0.35">
      <c r="A2605" s="5" t="s">
        <v>36</v>
      </c>
      <c r="B2605" s="5" t="s">
        <v>35</v>
      </c>
      <c r="C2605" s="5"/>
      <c r="D2605" s="5"/>
      <c r="E2605" s="5" t="s">
        <v>144</v>
      </c>
      <c r="F2605" s="8" t="str">
        <f>VLOOKUP(E2605,Mapping!$A$1:$C$71,3,0)</f>
        <v>Facebook</v>
      </c>
      <c r="G2605" s="8" t="str">
        <f>VLOOKUP(E2605,Mapping!$A$2:$B$207,2,0)</f>
        <v>Facebook NonStatic</v>
      </c>
      <c r="H2605" s="1" t="s">
        <v>658</v>
      </c>
      <c r="I2605" s="2">
        <v>44291</v>
      </c>
      <c r="J2605" s="126" t="str">
        <f>VLOOKUP(I2605,Mapping!$H$2:$I$215,2,0)</f>
        <v>Pre</v>
      </c>
      <c r="K2605" s="127" t="str">
        <f>VLOOKUP(I2605,Mapping!$H$2:$J$215,3,0)</f>
        <v>Pre</v>
      </c>
      <c r="L2605" s="1">
        <v>0</v>
      </c>
      <c r="M2605" s="4" t="s">
        <v>170</v>
      </c>
    </row>
    <row r="2606" spans="1:13" x14ac:dyDescent="0.35">
      <c r="A2606" s="5" t="s">
        <v>36</v>
      </c>
      <c r="B2606" s="5" t="s">
        <v>35</v>
      </c>
      <c r="C2606" s="5"/>
      <c r="D2606" s="5"/>
      <c r="E2606" s="5" t="s">
        <v>144</v>
      </c>
      <c r="F2606" s="8" t="str">
        <f>VLOOKUP(E2606,Mapping!$A$1:$C$71,3,0)</f>
        <v>Facebook</v>
      </c>
      <c r="G2606" s="8" t="str">
        <f>VLOOKUP(E2606,Mapping!$A$2:$B$207,2,0)</f>
        <v>Facebook NonStatic</v>
      </c>
      <c r="H2606" s="1" t="s">
        <v>658</v>
      </c>
      <c r="I2606" s="2">
        <v>44292</v>
      </c>
      <c r="J2606" s="126" t="str">
        <f>VLOOKUP(I2606,Mapping!$H$2:$I$215,2,0)</f>
        <v>Pre</v>
      </c>
      <c r="K2606" s="127" t="str">
        <f>VLOOKUP(I2606,Mapping!$H$2:$J$215,3,0)</f>
        <v>Pre</v>
      </c>
      <c r="L2606" s="1">
        <v>0</v>
      </c>
      <c r="M2606" s="4" t="s">
        <v>170</v>
      </c>
    </row>
    <row r="2607" spans="1:13" x14ac:dyDescent="0.35">
      <c r="A2607" s="5" t="s">
        <v>36</v>
      </c>
      <c r="B2607" s="5" t="s">
        <v>35</v>
      </c>
      <c r="C2607" s="5"/>
      <c r="D2607" s="5"/>
      <c r="E2607" s="5" t="s">
        <v>144</v>
      </c>
      <c r="F2607" s="8" t="str">
        <f>VLOOKUP(E2607,Mapping!$A$1:$C$71,3,0)</f>
        <v>Facebook</v>
      </c>
      <c r="G2607" s="8" t="str">
        <f>VLOOKUP(E2607,Mapping!$A$2:$B$207,2,0)</f>
        <v>Facebook NonStatic</v>
      </c>
      <c r="H2607" s="1" t="s">
        <v>658</v>
      </c>
      <c r="I2607" s="2">
        <v>44293</v>
      </c>
      <c r="J2607" s="126" t="str">
        <f>VLOOKUP(I2607,Mapping!$H$2:$I$215,2,0)</f>
        <v>Pre</v>
      </c>
      <c r="K2607" s="127" t="str">
        <f>VLOOKUP(I2607,Mapping!$H$2:$J$215,3,0)</f>
        <v>Pre</v>
      </c>
      <c r="L2607" s="1">
        <v>0</v>
      </c>
      <c r="M2607" s="4" t="s">
        <v>170</v>
      </c>
    </row>
    <row r="2608" spans="1:13" x14ac:dyDescent="0.35">
      <c r="A2608" s="5" t="s">
        <v>36</v>
      </c>
      <c r="B2608" s="5" t="s">
        <v>35</v>
      </c>
      <c r="C2608" s="5"/>
      <c r="D2608" s="5"/>
      <c r="E2608" s="5" t="s">
        <v>144</v>
      </c>
      <c r="F2608" s="8" t="str">
        <f>VLOOKUP(E2608,Mapping!$A$1:$C$71,3,0)</f>
        <v>Facebook</v>
      </c>
      <c r="G2608" s="8" t="str">
        <f>VLOOKUP(E2608,Mapping!$A$2:$B$207,2,0)</f>
        <v>Facebook NonStatic</v>
      </c>
      <c r="H2608" s="1" t="s">
        <v>658</v>
      </c>
      <c r="I2608" s="2">
        <v>44294</v>
      </c>
      <c r="J2608" s="126" t="str">
        <f>VLOOKUP(I2608,Mapping!$H$2:$I$215,2,0)</f>
        <v>Pre</v>
      </c>
      <c r="K2608" s="127" t="str">
        <f>VLOOKUP(I2608,Mapping!$H$2:$J$215,3,0)</f>
        <v>Pre</v>
      </c>
      <c r="L2608" s="1">
        <v>0</v>
      </c>
      <c r="M2608" s="4" t="s">
        <v>170</v>
      </c>
    </row>
    <row r="2609" spans="1:13" x14ac:dyDescent="0.35">
      <c r="A2609" s="5" t="s">
        <v>36</v>
      </c>
      <c r="B2609" s="5" t="s">
        <v>35</v>
      </c>
      <c r="C2609" s="5"/>
      <c r="D2609" s="5"/>
      <c r="E2609" s="5" t="s">
        <v>144</v>
      </c>
      <c r="F2609" s="8" t="str">
        <f>VLOOKUP(E2609,Mapping!$A$1:$C$71,3,0)</f>
        <v>Facebook</v>
      </c>
      <c r="G2609" s="8" t="str">
        <f>VLOOKUP(E2609,Mapping!$A$2:$B$207,2,0)</f>
        <v>Facebook NonStatic</v>
      </c>
      <c r="H2609" s="1" t="s">
        <v>658</v>
      </c>
      <c r="I2609" s="2">
        <v>44295</v>
      </c>
      <c r="J2609" s="126" t="str">
        <f>VLOOKUP(I2609,Mapping!$H$2:$I$215,2,0)</f>
        <v>Pre</v>
      </c>
      <c r="K2609" s="127" t="str">
        <f>VLOOKUP(I2609,Mapping!$H$2:$J$215,3,0)</f>
        <v>Pre</v>
      </c>
      <c r="L2609" s="1">
        <v>0</v>
      </c>
      <c r="M2609" s="4" t="s">
        <v>170</v>
      </c>
    </row>
    <row r="2610" spans="1:13" x14ac:dyDescent="0.35">
      <c r="A2610" s="5" t="s">
        <v>36</v>
      </c>
      <c r="B2610" s="5" t="s">
        <v>35</v>
      </c>
      <c r="C2610" s="5"/>
      <c r="D2610" s="5"/>
      <c r="E2610" s="5" t="s">
        <v>144</v>
      </c>
      <c r="F2610" s="8" t="str">
        <f>VLOOKUP(E2610,Mapping!$A$1:$C$71,3,0)</f>
        <v>Facebook</v>
      </c>
      <c r="G2610" s="8" t="str">
        <f>VLOOKUP(E2610,Mapping!$A$2:$B$207,2,0)</f>
        <v>Facebook NonStatic</v>
      </c>
      <c r="H2610" s="1" t="s">
        <v>658</v>
      </c>
      <c r="I2610" s="2">
        <v>44296</v>
      </c>
      <c r="J2610" s="126" t="str">
        <f>VLOOKUP(I2610,Mapping!$H$2:$I$215,2,0)</f>
        <v>Pre</v>
      </c>
      <c r="K2610" s="127" t="str">
        <f>VLOOKUP(I2610,Mapping!$H$2:$J$215,3,0)</f>
        <v>Pre</v>
      </c>
      <c r="L2610" s="1">
        <v>0</v>
      </c>
      <c r="M2610" s="4" t="s">
        <v>170</v>
      </c>
    </row>
    <row r="2611" spans="1:13" x14ac:dyDescent="0.35">
      <c r="A2611" s="5" t="s">
        <v>36</v>
      </c>
      <c r="B2611" s="5" t="s">
        <v>35</v>
      </c>
      <c r="C2611" s="5"/>
      <c r="D2611" s="5"/>
      <c r="E2611" s="5" t="s">
        <v>144</v>
      </c>
      <c r="F2611" s="8" t="str">
        <f>VLOOKUP(E2611,Mapping!$A$1:$C$71,3,0)</f>
        <v>Facebook</v>
      </c>
      <c r="G2611" s="8" t="str">
        <f>VLOOKUP(E2611,Mapping!$A$2:$B$207,2,0)</f>
        <v>Facebook NonStatic</v>
      </c>
      <c r="H2611" s="1" t="s">
        <v>658</v>
      </c>
      <c r="I2611" s="2">
        <v>44297</v>
      </c>
      <c r="J2611" s="126" t="str">
        <f>VLOOKUP(I2611,Mapping!$H$2:$I$215,2,0)</f>
        <v>Pre</v>
      </c>
      <c r="K2611" s="127" t="str">
        <f>VLOOKUP(I2611,Mapping!$H$2:$J$215,3,0)</f>
        <v>Pre</v>
      </c>
      <c r="L2611" s="1">
        <v>0</v>
      </c>
      <c r="M2611" s="4" t="s">
        <v>170</v>
      </c>
    </row>
    <row r="2612" spans="1:13" x14ac:dyDescent="0.35">
      <c r="A2612" s="5" t="s">
        <v>36</v>
      </c>
      <c r="B2612" s="5" t="s">
        <v>35</v>
      </c>
      <c r="C2612" s="5"/>
      <c r="D2612" s="5"/>
      <c r="E2612" s="5" t="s">
        <v>144</v>
      </c>
      <c r="F2612" s="8" t="str">
        <f>VLOOKUP(E2612,Mapping!$A$1:$C$71,3,0)</f>
        <v>Facebook</v>
      </c>
      <c r="G2612" s="8" t="str">
        <f>VLOOKUP(E2612,Mapping!$A$2:$B$207,2,0)</f>
        <v>Facebook NonStatic</v>
      </c>
      <c r="H2612" s="1" t="s">
        <v>658</v>
      </c>
      <c r="I2612" s="2">
        <v>44298</v>
      </c>
      <c r="J2612" s="126" t="str">
        <f>VLOOKUP(I2612,Mapping!$H$2:$I$215,2,0)</f>
        <v>Pre</v>
      </c>
      <c r="K2612" s="127" t="str">
        <f>VLOOKUP(I2612,Mapping!$H$2:$J$215,3,0)</f>
        <v>Pre</v>
      </c>
      <c r="L2612" s="1">
        <v>0</v>
      </c>
      <c r="M2612" s="4" t="s">
        <v>170</v>
      </c>
    </row>
    <row r="2613" spans="1:13" x14ac:dyDescent="0.35">
      <c r="A2613" s="5" t="s">
        <v>36</v>
      </c>
      <c r="B2613" s="5" t="s">
        <v>35</v>
      </c>
      <c r="C2613" s="5"/>
      <c r="D2613" s="5"/>
      <c r="E2613" s="5" t="s">
        <v>144</v>
      </c>
      <c r="F2613" s="8" t="str">
        <f>VLOOKUP(E2613,Mapping!$A$1:$C$71,3,0)</f>
        <v>Facebook</v>
      </c>
      <c r="G2613" s="8" t="str">
        <f>VLOOKUP(E2613,Mapping!$A$2:$B$207,2,0)</f>
        <v>Facebook NonStatic</v>
      </c>
      <c r="H2613" s="1" t="s">
        <v>658</v>
      </c>
      <c r="I2613" s="2">
        <v>44299</v>
      </c>
      <c r="J2613" s="126" t="str">
        <f>VLOOKUP(I2613,Mapping!$H$2:$I$215,2,0)</f>
        <v>Pre</v>
      </c>
      <c r="K2613" s="127" t="str">
        <f>VLOOKUP(I2613,Mapping!$H$2:$J$215,3,0)</f>
        <v>Pre</v>
      </c>
      <c r="L2613" s="1">
        <v>0</v>
      </c>
      <c r="M2613" s="4" t="s">
        <v>170</v>
      </c>
    </row>
    <row r="2614" spans="1:13" x14ac:dyDescent="0.35">
      <c r="A2614" s="5" t="s">
        <v>36</v>
      </c>
      <c r="B2614" s="5" t="s">
        <v>35</v>
      </c>
      <c r="C2614" s="5"/>
      <c r="D2614" s="5"/>
      <c r="E2614" s="5" t="s">
        <v>144</v>
      </c>
      <c r="F2614" s="8" t="str">
        <f>VLOOKUP(E2614,Mapping!$A$1:$C$71,3,0)</f>
        <v>Facebook</v>
      </c>
      <c r="G2614" s="8" t="str">
        <f>VLOOKUP(E2614,Mapping!$A$2:$B$207,2,0)</f>
        <v>Facebook NonStatic</v>
      </c>
      <c r="H2614" s="1" t="s">
        <v>658</v>
      </c>
      <c r="I2614" s="2">
        <v>44300</v>
      </c>
      <c r="J2614" s="126" t="str">
        <f>VLOOKUP(I2614,Mapping!$H$2:$I$215,2,0)</f>
        <v>Pre</v>
      </c>
      <c r="K2614" s="127" t="str">
        <f>VLOOKUP(I2614,Mapping!$H$2:$J$215,3,0)</f>
        <v>Pre</v>
      </c>
      <c r="L2614" s="1">
        <v>0</v>
      </c>
      <c r="M2614" s="4" t="s">
        <v>170</v>
      </c>
    </row>
    <row r="2615" spans="1:13" x14ac:dyDescent="0.35">
      <c r="A2615" s="5" t="s">
        <v>36</v>
      </c>
      <c r="B2615" s="5" t="s">
        <v>35</v>
      </c>
      <c r="C2615" s="5"/>
      <c r="D2615" s="5"/>
      <c r="E2615" s="5" t="s">
        <v>144</v>
      </c>
      <c r="F2615" s="8" t="str">
        <f>VLOOKUP(E2615,Mapping!$A$1:$C$71,3,0)</f>
        <v>Facebook</v>
      </c>
      <c r="G2615" s="8" t="str">
        <f>VLOOKUP(E2615,Mapping!$A$2:$B$207,2,0)</f>
        <v>Facebook NonStatic</v>
      </c>
      <c r="H2615" s="1" t="s">
        <v>658</v>
      </c>
      <c r="I2615" s="2">
        <v>44301</v>
      </c>
      <c r="J2615" s="126" t="str">
        <f>VLOOKUP(I2615,Mapping!$H$2:$I$215,2,0)</f>
        <v>Pre</v>
      </c>
      <c r="K2615" s="127" t="str">
        <f>VLOOKUP(I2615,Mapping!$H$2:$J$215,3,0)</f>
        <v>Pre</v>
      </c>
      <c r="L2615" s="1">
        <v>0</v>
      </c>
      <c r="M2615" s="4" t="s">
        <v>170</v>
      </c>
    </row>
    <row r="2616" spans="1:13" x14ac:dyDescent="0.35">
      <c r="A2616" s="5" t="s">
        <v>36</v>
      </c>
      <c r="B2616" s="5" t="s">
        <v>35</v>
      </c>
      <c r="C2616" s="5"/>
      <c r="D2616" s="5"/>
      <c r="E2616" s="5" t="s">
        <v>144</v>
      </c>
      <c r="F2616" s="8" t="str">
        <f>VLOOKUP(E2616,Mapping!$A$1:$C$71,3,0)</f>
        <v>Facebook</v>
      </c>
      <c r="G2616" s="8" t="str">
        <f>VLOOKUP(E2616,Mapping!$A$2:$B$207,2,0)</f>
        <v>Facebook NonStatic</v>
      </c>
      <c r="H2616" s="1" t="s">
        <v>658</v>
      </c>
      <c r="I2616" s="2">
        <v>44302</v>
      </c>
      <c r="J2616" s="126" t="str">
        <f>VLOOKUP(I2616,Mapping!$H$2:$I$215,2,0)</f>
        <v>Pre</v>
      </c>
      <c r="K2616" s="127" t="str">
        <f>VLOOKUP(I2616,Mapping!$H$2:$J$215,3,0)</f>
        <v>Pre</v>
      </c>
      <c r="L2616" s="1">
        <v>0</v>
      </c>
      <c r="M2616" s="4" t="s">
        <v>170</v>
      </c>
    </row>
    <row r="2617" spans="1:13" x14ac:dyDescent="0.35">
      <c r="A2617" s="5" t="s">
        <v>36</v>
      </c>
      <c r="B2617" s="5" t="s">
        <v>35</v>
      </c>
      <c r="C2617" s="5"/>
      <c r="D2617" s="5"/>
      <c r="E2617" s="5" t="s">
        <v>144</v>
      </c>
      <c r="F2617" s="8" t="str">
        <f>VLOOKUP(E2617,Mapping!$A$1:$C$71,3,0)</f>
        <v>Facebook</v>
      </c>
      <c r="G2617" s="8" t="str">
        <f>VLOOKUP(E2617,Mapping!$A$2:$B$207,2,0)</f>
        <v>Facebook NonStatic</v>
      </c>
      <c r="H2617" s="1" t="s">
        <v>658</v>
      </c>
      <c r="I2617" s="2">
        <v>44303</v>
      </c>
      <c r="J2617" s="126" t="str">
        <f>VLOOKUP(I2617,Mapping!$H$2:$I$215,2,0)</f>
        <v>Pre</v>
      </c>
      <c r="K2617" s="127" t="str">
        <f>VLOOKUP(I2617,Mapping!$H$2:$J$215,3,0)</f>
        <v>Pre</v>
      </c>
      <c r="L2617" s="1">
        <v>0</v>
      </c>
      <c r="M2617" s="4" t="s">
        <v>170</v>
      </c>
    </row>
    <row r="2618" spans="1:13" x14ac:dyDescent="0.35">
      <c r="A2618" s="5" t="s">
        <v>36</v>
      </c>
      <c r="B2618" s="5" t="s">
        <v>35</v>
      </c>
      <c r="C2618" s="5"/>
      <c r="D2618" s="5"/>
      <c r="E2618" s="5" t="s">
        <v>144</v>
      </c>
      <c r="F2618" s="8" t="str">
        <f>VLOOKUP(E2618,Mapping!$A$1:$C$71,3,0)</f>
        <v>Facebook</v>
      </c>
      <c r="G2618" s="8" t="str">
        <f>VLOOKUP(E2618,Mapping!$A$2:$B$207,2,0)</f>
        <v>Facebook NonStatic</v>
      </c>
      <c r="H2618" s="1" t="s">
        <v>658</v>
      </c>
      <c r="I2618" s="2">
        <v>44304</v>
      </c>
      <c r="J2618" s="126" t="str">
        <f>VLOOKUP(I2618,Mapping!$H$2:$I$215,2,0)</f>
        <v>Pre</v>
      </c>
      <c r="K2618" s="127" t="str">
        <f>VLOOKUP(I2618,Mapping!$H$2:$J$215,3,0)</f>
        <v>Pre</v>
      </c>
      <c r="L2618" s="1">
        <v>0</v>
      </c>
      <c r="M2618" s="4" t="s">
        <v>170</v>
      </c>
    </row>
    <row r="2619" spans="1:13" x14ac:dyDescent="0.35">
      <c r="A2619" s="5" t="s">
        <v>36</v>
      </c>
      <c r="B2619" s="5" t="s">
        <v>35</v>
      </c>
      <c r="C2619" s="5"/>
      <c r="D2619" s="5"/>
      <c r="E2619" s="5" t="s">
        <v>144</v>
      </c>
      <c r="F2619" s="8" t="str">
        <f>VLOOKUP(E2619,Mapping!$A$1:$C$71,3,0)</f>
        <v>Facebook</v>
      </c>
      <c r="G2619" s="8" t="str">
        <f>VLOOKUP(E2619,Mapping!$A$2:$B$207,2,0)</f>
        <v>Facebook NonStatic</v>
      </c>
      <c r="H2619" s="1" t="s">
        <v>658</v>
      </c>
      <c r="I2619" s="2">
        <v>44305</v>
      </c>
      <c r="J2619" s="126" t="str">
        <f>VLOOKUP(I2619,Mapping!$H$2:$I$215,2,0)</f>
        <v>Pre</v>
      </c>
      <c r="K2619" s="127" t="str">
        <f>VLOOKUP(I2619,Mapping!$H$2:$J$215,3,0)</f>
        <v>Pre</v>
      </c>
      <c r="L2619" s="1">
        <v>0</v>
      </c>
      <c r="M2619" s="4" t="s">
        <v>170</v>
      </c>
    </row>
    <row r="2620" spans="1:13" x14ac:dyDescent="0.35">
      <c r="A2620" s="5" t="s">
        <v>36</v>
      </c>
      <c r="B2620" s="5" t="s">
        <v>35</v>
      </c>
      <c r="C2620" s="5"/>
      <c r="D2620" s="5"/>
      <c r="E2620" s="5" t="s">
        <v>144</v>
      </c>
      <c r="F2620" s="8" t="str">
        <f>VLOOKUP(E2620,Mapping!$A$1:$C$71,3,0)</f>
        <v>Facebook</v>
      </c>
      <c r="G2620" s="8" t="str">
        <f>VLOOKUP(E2620,Mapping!$A$2:$B$207,2,0)</f>
        <v>Facebook NonStatic</v>
      </c>
      <c r="H2620" s="1" t="s">
        <v>658</v>
      </c>
      <c r="I2620" s="2">
        <v>44306</v>
      </c>
      <c r="J2620" s="126" t="str">
        <f>VLOOKUP(I2620,Mapping!$H$2:$I$215,2,0)</f>
        <v>Pre</v>
      </c>
      <c r="K2620" s="127" t="str">
        <f>VLOOKUP(I2620,Mapping!$H$2:$J$215,3,0)</f>
        <v>Pre</v>
      </c>
      <c r="L2620" s="1">
        <v>0</v>
      </c>
      <c r="M2620" s="4" t="s">
        <v>170</v>
      </c>
    </row>
    <row r="2621" spans="1:13" x14ac:dyDescent="0.35">
      <c r="A2621" s="5" t="s">
        <v>36</v>
      </c>
      <c r="B2621" s="5" t="s">
        <v>35</v>
      </c>
      <c r="C2621" s="5"/>
      <c r="D2621" s="5"/>
      <c r="E2621" s="5" t="s">
        <v>144</v>
      </c>
      <c r="F2621" s="8" t="str">
        <f>VLOOKUP(E2621,Mapping!$A$1:$C$71,3,0)</f>
        <v>Facebook</v>
      </c>
      <c r="G2621" s="8" t="str">
        <f>VLOOKUP(E2621,Mapping!$A$2:$B$207,2,0)</f>
        <v>Facebook NonStatic</v>
      </c>
      <c r="H2621" s="1" t="s">
        <v>658</v>
      </c>
      <c r="I2621" s="2">
        <v>44307</v>
      </c>
      <c r="J2621" s="126" t="str">
        <f>VLOOKUP(I2621,Mapping!$H$2:$I$215,2,0)</f>
        <v>Pre</v>
      </c>
      <c r="K2621" s="127" t="str">
        <f>VLOOKUP(I2621,Mapping!$H$2:$J$215,3,0)</f>
        <v>Pre</v>
      </c>
      <c r="L2621" s="1">
        <v>0</v>
      </c>
      <c r="M2621" s="4" t="s">
        <v>170</v>
      </c>
    </row>
    <row r="2622" spans="1:13" x14ac:dyDescent="0.35">
      <c r="A2622" s="5" t="s">
        <v>36</v>
      </c>
      <c r="B2622" s="5" t="s">
        <v>35</v>
      </c>
      <c r="C2622" s="5"/>
      <c r="D2622" s="5"/>
      <c r="E2622" s="5" t="s">
        <v>144</v>
      </c>
      <c r="F2622" s="8" t="str">
        <f>VLOOKUP(E2622,Mapping!$A$1:$C$71,3,0)</f>
        <v>Facebook</v>
      </c>
      <c r="G2622" s="8" t="str">
        <f>VLOOKUP(E2622,Mapping!$A$2:$B$207,2,0)</f>
        <v>Facebook NonStatic</v>
      </c>
      <c r="H2622" s="1" t="s">
        <v>658</v>
      </c>
      <c r="I2622" s="2">
        <v>44308</v>
      </c>
      <c r="J2622" s="126" t="str">
        <f>VLOOKUP(I2622,Mapping!$H$2:$I$215,2,0)</f>
        <v>Pre</v>
      </c>
      <c r="K2622" s="127" t="str">
        <f>VLOOKUP(I2622,Mapping!$H$2:$J$215,3,0)</f>
        <v>Pre</v>
      </c>
      <c r="L2622" s="1">
        <v>0</v>
      </c>
      <c r="M2622" s="4" t="s">
        <v>170</v>
      </c>
    </row>
    <row r="2623" spans="1:13" x14ac:dyDescent="0.35">
      <c r="A2623" s="5" t="s">
        <v>36</v>
      </c>
      <c r="B2623" s="5" t="s">
        <v>35</v>
      </c>
      <c r="C2623" s="5"/>
      <c r="D2623" s="5"/>
      <c r="E2623" s="5" t="s">
        <v>144</v>
      </c>
      <c r="F2623" s="8" t="str">
        <f>VLOOKUP(E2623,Mapping!$A$1:$C$71,3,0)</f>
        <v>Facebook</v>
      </c>
      <c r="G2623" s="8" t="str">
        <f>VLOOKUP(E2623,Mapping!$A$2:$B$207,2,0)</f>
        <v>Facebook NonStatic</v>
      </c>
      <c r="H2623" s="1" t="s">
        <v>658</v>
      </c>
      <c r="I2623" s="2">
        <v>44309</v>
      </c>
      <c r="J2623" s="126" t="str">
        <f>VLOOKUP(I2623,Mapping!$H$2:$I$215,2,0)</f>
        <v>Pre</v>
      </c>
      <c r="K2623" s="127" t="str">
        <f>VLOOKUP(I2623,Mapping!$H$2:$J$215,3,0)</f>
        <v>Pre</v>
      </c>
      <c r="L2623" s="1">
        <v>0</v>
      </c>
      <c r="M2623" s="4" t="s">
        <v>170</v>
      </c>
    </row>
    <row r="2624" spans="1:13" x14ac:dyDescent="0.35">
      <c r="A2624" s="5" t="s">
        <v>36</v>
      </c>
      <c r="B2624" s="5" t="s">
        <v>35</v>
      </c>
      <c r="C2624" s="5"/>
      <c r="D2624" s="5"/>
      <c r="E2624" s="5" t="s">
        <v>144</v>
      </c>
      <c r="F2624" s="8" t="str">
        <f>VLOOKUP(E2624,Mapping!$A$1:$C$71,3,0)</f>
        <v>Facebook</v>
      </c>
      <c r="G2624" s="8" t="str">
        <f>VLOOKUP(E2624,Mapping!$A$2:$B$207,2,0)</f>
        <v>Facebook NonStatic</v>
      </c>
      <c r="H2624" s="1" t="s">
        <v>658</v>
      </c>
      <c r="I2624" s="2">
        <v>44310</v>
      </c>
      <c r="J2624" s="126" t="str">
        <f>VLOOKUP(I2624,Mapping!$H$2:$I$215,2,0)</f>
        <v>Pre</v>
      </c>
      <c r="K2624" s="127" t="str">
        <f>VLOOKUP(I2624,Mapping!$H$2:$J$215,3,0)</f>
        <v>Pre</v>
      </c>
      <c r="L2624" s="1">
        <v>0</v>
      </c>
      <c r="M2624" s="4" t="s">
        <v>170</v>
      </c>
    </row>
    <row r="2625" spans="1:13" x14ac:dyDescent="0.35">
      <c r="A2625" s="5" t="s">
        <v>36</v>
      </c>
      <c r="B2625" s="5" t="s">
        <v>35</v>
      </c>
      <c r="C2625" s="5"/>
      <c r="D2625" s="5"/>
      <c r="E2625" s="5" t="s">
        <v>144</v>
      </c>
      <c r="F2625" s="8" t="str">
        <f>VLOOKUP(E2625,Mapping!$A$1:$C$71,3,0)</f>
        <v>Facebook</v>
      </c>
      <c r="G2625" s="8" t="str">
        <f>VLOOKUP(E2625,Mapping!$A$2:$B$207,2,0)</f>
        <v>Facebook NonStatic</v>
      </c>
      <c r="H2625" s="1" t="s">
        <v>658</v>
      </c>
      <c r="I2625" s="2">
        <v>44311</v>
      </c>
      <c r="J2625" s="126" t="str">
        <f>VLOOKUP(I2625,Mapping!$H$2:$I$215,2,0)</f>
        <v>Pre</v>
      </c>
      <c r="K2625" s="127" t="str">
        <f>VLOOKUP(I2625,Mapping!$H$2:$J$215,3,0)</f>
        <v>Pre</v>
      </c>
      <c r="L2625" s="1">
        <v>0</v>
      </c>
      <c r="M2625" s="4" t="s">
        <v>170</v>
      </c>
    </row>
    <row r="2626" spans="1:13" x14ac:dyDescent="0.35">
      <c r="A2626" s="5" t="s">
        <v>36</v>
      </c>
      <c r="B2626" s="5" t="s">
        <v>35</v>
      </c>
      <c r="C2626" s="5"/>
      <c r="D2626" s="5"/>
      <c r="E2626" s="5" t="s">
        <v>144</v>
      </c>
      <c r="F2626" s="8" t="str">
        <f>VLOOKUP(E2626,Mapping!$A$1:$C$71,3,0)</f>
        <v>Facebook</v>
      </c>
      <c r="G2626" s="8" t="str">
        <f>VLOOKUP(E2626,Mapping!$A$2:$B$207,2,0)</f>
        <v>Facebook NonStatic</v>
      </c>
      <c r="H2626" s="1" t="s">
        <v>658</v>
      </c>
      <c r="I2626" s="2">
        <v>44312</v>
      </c>
      <c r="J2626" s="126" t="str">
        <f>VLOOKUP(I2626,Mapping!$H$2:$I$215,2,0)</f>
        <v>Pre</v>
      </c>
      <c r="K2626" s="127" t="str">
        <f>VLOOKUP(I2626,Mapping!$H$2:$J$215,3,0)</f>
        <v>Pre</v>
      </c>
      <c r="L2626" s="1">
        <v>0</v>
      </c>
      <c r="M2626" s="4" t="s">
        <v>170</v>
      </c>
    </row>
    <row r="2627" spans="1:13" x14ac:dyDescent="0.35">
      <c r="A2627" s="5" t="s">
        <v>36</v>
      </c>
      <c r="B2627" s="5" t="s">
        <v>35</v>
      </c>
      <c r="C2627" s="5"/>
      <c r="D2627" s="5"/>
      <c r="E2627" s="5" t="s">
        <v>144</v>
      </c>
      <c r="F2627" s="8" t="str">
        <f>VLOOKUP(E2627,Mapping!$A$1:$C$71,3,0)</f>
        <v>Facebook</v>
      </c>
      <c r="G2627" s="8" t="str">
        <f>VLOOKUP(E2627,Mapping!$A$2:$B$207,2,0)</f>
        <v>Facebook NonStatic</v>
      </c>
      <c r="H2627" s="1" t="s">
        <v>658</v>
      </c>
      <c r="I2627" s="2">
        <v>44313</v>
      </c>
      <c r="J2627" s="126" t="str">
        <f>VLOOKUP(I2627,Mapping!$H$2:$I$215,2,0)</f>
        <v>Post</v>
      </c>
      <c r="K2627" s="127" t="str">
        <f>VLOOKUP(I2627,Mapping!$H$2:$J$215,3,0)</f>
        <v>Post</v>
      </c>
      <c r="L2627" s="1">
        <v>658.5456107</v>
      </c>
      <c r="M2627" s="4" t="s">
        <v>170</v>
      </c>
    </row>
    <row r="2628" spans="1:13" x14ac:dyDescent="0.35">
      <c r="A2628" s="5" t="s">
        <v>36</v>
      </c>
      <c r="B2628" s="5" t="s">
        <v>35</v>
      </c>
      <c r="C2628" s="5"/>
      <c r="D2628" s="5"/>
      <c r="E2628" s="5" t="s">
        <v>144</v>
      </c>
      <c r="F2628" s="8" t="str">
        <f>VLOOKUP(E2628,Mapping!$A$1:$C$71,3,0)</f>
        <v>Facebook</v>
      </c>
      <c r="G2628" s="8" t="str">
        <f>VLOOKUP(E2628,Mapping!$A$2:$B$207,2,0)</f>
        <v>Facebook NonStatic</v>
      </c>
      <c r="H2628" s="1" t="s">
        <v>658</v>
      </c>
      <c r="I2628" s="2">
        <v>44314</v>
      </c>
      <c r="J2628" s="126" t="str">
        <f>VLOOKUP(I2628,Mapping!$H$2:$I$215,2,0)</f>
        <v>Post</v>
      </c>
      <c r="K2628" s="127" t="str">
        <f>VLOOKUP(I2628,Mapping!$H$2:$J$215,3,0)</f>
        <v>Post</v>
      </c>
      <c r="L2628" s="1">
        <v>1134.1967067999999</v>
      </c>
      <c r="M2628" s="4" t="s">
        <v>170</v>
      </c>
    </row>
    <row r="2629" spans="1:13" x14ac:dyDescent="0.35">
      <c r="A2629" s="5" t="s">
        <v>36</v>
      </c>
      <c r="B2629" s="5" t="s">
        <v>35</v>
      </c>
      <c r="C2629" s="5"/>
      <c r="D2629" s="5"/>
      <c r="E2629" s="5" t="s">
        <v>144</v>
      </c>
      <c r="F2629" s="8" t="str">
        <f>VLOOKUP(E2629,Mapping!$A$1:$C$71,3,0)</f>
        <v>Facebook</v>
      </c>
      <c r="G2629" s="8" t="str">
        <f>VLOOKUP(E2629,Mapping!$A$2:$B$207,2,0)</f>
        <v>Facebook NonStatic</v>
      </c>
      <c r="H2629" s="1" t="s">
        <v>658</v>
      </c>
      <c r="I2629" s="2">
        <v>44315</v>
      </c>
      <c r="J2629" s="126" t="str">
        <f>VLOOKUP(I2629,Mapping!$H$2:$I$215,2,0)</f>
        <v>Post</v>
      </c>
      <c r="K2629" s="127" t="str">
        <f>VLOOKUP(I2629,Mapping!$H$2:$J$215,3,0)</f>
        <v>Post</v>
      </c>
      <c r="L2629" s="1">
        <v>1619.5243298</v>
      </c>
      <c r="M2629" s="4" t="s">
        <v>170</v>
      </c>
    </row>
    <row r="2630" spans="1:13" x14ac:dyDescent="0.35">
      <c r="A2630" s="5" t="s">
        <v>36</v>
      </c>
      <c r="B2630" s="5" t="s">
        <v>35</v>
      </c>
      <c r="C2630" s="5"/>
      <c r="D2630" s="5"/>
      <c r="E2630" s="5" t="s">
        <v>144</v>
      </c>
      <c r="F2630" s="8" t="str">
        <f>VLOOKUP(E2630,Mapping!$A$1:$C$71,3,0)</f>
        <v>Facebook</v>
      </c>
      <c r="G2630" s="8" t="str">
        <f>VLOOKUP(E2630,Mapping!$A$2:$B$207,2,0)</f>
        <v>Facebook NonStatic</v>
      </c>
      <c r="H2630" s="1" t="s">
        <v>658</v>
      </c>
      <c r="I2630" s="2">
        <v>44316</v>
      </c>
      <c r="J2630" s="126" t="str">
        <f>VLOOKUP(I2630,Mapping!$H$2:$I$215,2,0)</f>
        <v>Post</v>
      </c>
      <c r="K2630" s="127" t="str">
        <f>VLOOKUP(I2630,Mapping!$H$2:$J$215,3,0)</f>
        <v>Post</v>
      </c>
      <c r="L2630" s="1">
        <v>1664.1250573</v>
      </c>
      <c r="M2630" s="4" t="s">
        <v>170</v>
      </c>
    </row>
    <row r="2631" spans="1:13" x14ac:dyDescent="0.35">
      <c r="A2631" s="5" t="s">
        <v>36</v>
      </c>
      <c r="B2631" s="5" t="s">
        <v>35</v>
      </c>
      <c r="C2631" s="5"/>
      <c r="D2631" s="5"/>
      <c r="E2631" s="5" t="s">
        <v>144</v>
      </c>
      <c r="F2631" s="8" t="str">
        <f>VLOOKUP(E2631,Mapping!$A$1:$C$71,3,0)</f>
        <v>Facebook</v>
      </c>
      <c r="G2631" s="8" t="str">
        <f>VLOOKUP(E2631,Mapping!$A$2:$B$207,2,0)</f>
        <v>Facebook NonStatic</v>
      </c>
      <c r="H2631" s="1" t="s">
        <v>658</v>
      </c>
      <c r="I2631" s="2">
        <v>44317</v>
      </c>
      <c r="J2631" s="126" t="str">
        <f>VLOOKUP(I2631,Mapping!$H$2:$I$215,2,0)</f>
        <v>Post</v>
      </c>
      <c r="K2631" s="127" t="str">
        <f>VLOOKUP(I2631,Mapping!$H$2:$J$215,3,0)</f>
        <v>Post</v>
      </c>
      <c r="L2631" s="1">
        <v>1601.8345631</v>
      </c>
      <c r="M2631" s="4" t="s">
        <v>170</v>
      </c>
    </row>
    <row r="2632" spans="1:13" x14ac:dyDescent="0.35">
      <c r="A2632" s="5" t="s">
        <v>36</v>
      </c>
      <c r="B2632" s="5" t="s">
        <v>35</v>
      </c>
      <c r="C2632" s="5"/>
      <c r="D2632" s="5"/>
      <c r="E2632" s="5" t="s">
        <v>144</v>
      </c>
      <c r="F2632" s="8" t="str">
        <f>VLOOKUP(E2632,Mapping!$A$1:$C$71,3,0)</f>
        <v>Facebook</v>
      </c>
      <c r="G2632" s="8" t="str">
        <f>VLOOKUP(E2632,Mapping!$A$2:$B$207,2,0)</f>
        <v>Facebook NonStatic</v>
      </c>
      <c r="H2632" s="1" t="s">
        <v>658</v>
      </c>
      <c r="I2632" s="2">
        <v>44318</v>
      </c>
      <c r="J2632" s="126" t="str">
        <f>VLOOKUP(I2632,Mapping!$H$2:$I$215,2,0)</f>
        <v>Post</v>
      </c>
      <c r="K2632" s="127" t="str">
        <f>VLOOKUP(I2632,Mapping!$H$2:$J$215,3,0)</f>
        <v>Post</v>
      </c>
      <c r="L2632" s="1">
        <v>1544.1480148000001</v>
      </c>
      <c r="M2632" s="4" t="s">
        <v>170</v>
      </c>
    </row>
    <row r="2633" spans="1:13" x14ac:dyDescent="0.35">
      <c r="A2633" s="5" t="s">
        <v>36</v>
      </c>
      <c r="B2633" s="5" t="s">
        <v>35</v>
      </c>
      <c r="C2633" s="5"/>
      <c r="D2633" s="5"/>
      <c r="E2633" s="5" t="s">
        <v>144</v>
      </c>
      <c r="F2633" s="8" t="str">
        <f>VLOOKUP(E2633,Mapping!$A$1:$C$71,3,0)</f>
        <v>Facebook</v>
      </c>
      <c r="G2633" s="8" t="str">
        <f>VLOOKUP(E2633,Mapping!$A$2:$B$207,2,0)</f>
        <v>Facebook NonStatic</v>
      </c>
      <c r="H2633" s="1" t="s">
        <v>658</v>
      </c>
      <c r="I2633" s="2">
        <v>44319</v>
      </c>
      <c r="J2633" s="126" t="str">
        <f>VLOOKUP(I2633,Mapping!$H$2:$I$215,2,0)</f>
        <v>Post</v>
      </c>
      <c r="K2633" s="127" t="str">
        <f>VLOOKUP(I2633,Mapping!$H$2:$J$215,3,0)</f>
        <v>Post</v>
      </c>
      <c r="L2633" s="1">
        <v>1672.8285972000001</v>
      </c>
      <c r="M2633" s="4" t="s">
        <v>170</v>
      </c>
    </row>
    <row r="2634" spans="1:13" x14ac:dyDescent="0.35">
      <c r="A2634" s="5" t="s">
        <v>36</v>
      </c>
      <c r="B2634" s="5" t="s">
        <v>35</v>
      </c>
      <c r="C2634" s="5"/>
      <c r="D2634" s="5"/>
      <c r="E2634" s="5" t="s">
        <v>144</v>
      </c>
      <c r="F2634" s="8" t="str">
        <f>VLOOKUP(E2634,Mapping!$A$1:$C$71,3,0)</f>
        <v>Facebook</v>
      </c>
      <c r="G2634" s="8" t="str">
        <f>VLOOKUP(E2634,Mapping!$A$2:$B$207,2,0)</f>
        <v>Facebook NonStatic</v>
      </c>
      <c r="H2634" s="1" t="s">
        <v>658</v>
      </c>
      <c r="I2634" s="2">
        <v>44320</v>
      </c>
      <c r="J2634" s="126" t="str">
        <f>VLOOKUP(I2634,Mapping!$H$2:$I$215,2,0)</f>
        <v>Post</v>
      </c>
      <c r="K2634" s="127" t="str">
        <f>VLOOKUP(I2634,Mapping!$H$2:$J$215,3,0)</f>
        <v>Post</v>
      </c>
      <c r="L2634" s="1">
        <v>1888.4719333999999</v>
      </c>
      <c r="M2634" s="4" t="s">
        <v>170</v>
      </c>
    </row>
    <row r="2635" spans="1:13" x14ac:dyDescent="0.35">
      <c r="A2635" s="5" t="s">
        <v>36</v>
      </c>
      <c r="B2635" s="5" t="s">
        <v>35</v>
      </c>
      <c r="C2635" s="5"/>
      <c r="D2635" s="5"/>
      <c r="E2635" s="5" t="s">
        <v>144</v>
      </c>
      <c r="F2635" s="8" t="str">
        <f>VLOOKUP(E2635,Mapping!$A$1:$C$71,3,0)</f>
        <v>Facebook</v>
      </c>
      <c r="G2635" s="8" t="str">
        <f>VLOOKUP(E2635,Mapping!$A$2:$B$207,2,0)</f>
        <v>Facebook NonStatic</v>
      </c>
      <c r="H2635" s="1" t="s">
        <v>658</v>
      </c>
      <c r="I2635" s="2">
        <v>44321</v>
      </c>
      <c r="J2635" s="126" t="str">
        <f>VLOOKUP(I2635,Mapping!$H$2:$I$215,2,0)</f>
        <v>Post</v>
      </c>
      <c r="K2635" s="127" t="str">
        <f>VLOOKUP(I2635,Mapping!$H$2:$J$215,3,0)</f>
        <v>Post</v>
      </c>
      <c r="L2635" s="1">
        <v>1938.1619734999999</v>
      </c>
      <c r="M2635" s="4" t="s">
        <v>170</v>
      </c>
    </row>
    <row r="2636" spans="1:13" x14ac:dyDescent="0.35">
      <c r="A2636" s="5" t="s">
        <v>36</v>
      </c>
      <c r="B2636" s="5" t="s">
        <v>35</v>
      </c>
      <c r="C2636" s="5"/>
      <c r="D2636" s="5"/>
      <c r="E2636" s="5" t="s">
        <v>144</v>
      </c>
      <c r="F2636" s="8" t="str">
        <f>VLOOKUP(E2636,Mapping!$A$1:$C$71,3,0)</f>
        <v>Facebook</v>
      </c>
      <c r="G2636" s="8" t="str">
        <f>VLOOKUP(E2636,Mapping!$A$2:$B$207,2,0)</f>
        <v>Facebook NonStatic</v>
      </c>
      <c r="H2636" s="1" t="s">
        <v>658</v>
      </c>
      <c r="I2636" s="2">
        <v>44322</v>
      </c>
      <c r="J2636" s="126" t="str">
        <f>VLOOKUP(I2636,Mapping!$H$2:$I$215,2,0)</f>
        <v>Post</v>
      </c>
      <c r="K2636" s="127" t="str">
        <f>VLOOKUP(I2636,Mapping!$H$2:$J$215,3,0)</f>
        <v>Post</v>
      </c>
      <c r="L2636" s="1">
        <v>1958.8079164999999</v>
      </c>
      <c r="M2636" s="4" t="s">
        <v>170</v>
      </c>
    </row>
    <row r="2637" spans="1:13" x14ac:dyDescent="0.35">
      <c r="A2637" s="5" t="s">
        <v>36</v>
      </c>
      <c r="B2637" s="5" t="s">
        <v>35</v>
      </c>
      <c r="C2637" s="5"/>
      <c r="D2637" s="5"/>
      <c r="E2637" s="5" t="s">
        <v>144</v>
      </c>
      <c r="F2637" s="8" t="str">
        <f>VLOOKUP(E2637,Mapping!$A$1:$C$71,3,0)</f>
        <v>Facebook</v>
      </c>
      <c r="G2637" s="8" t="str">
        <f>VLOOKUP(E2637,Mapping!$A$2:$B$207,2,0)</f>
        <v>Facebook NonStatic</v>
      </c>
      <c r="H2637" s="1" t="s">
        <v>658</v>
      </c>
      <c r="I2637" s="2">
        <v>44323</v>
      </c>
      <c r="J2637" s="126" t="str">
        <f>VLOOKUP(I2637,Mapping!$H$2:$I$215,2,0)</f>
        <v>Post</v>
      </c>
      <c r="K2637" s="127" t="str">
        <f>VLOOKUP(I2637,Mapping!$H$2:$J$215,3,0)</f>
        <v>Post</v>
      </c>
      <c r="L2637" s="1">
        <v>1989.7285801</v>
      </c>
      <c r="M2637" s="4" t="s">
        <v>170</v>
      </c>
    </row>
    <row r="2638" spans="1:13" x14ac:dyDescent="0.35">
      <c r="A2638" s="5" t="s">
        <v>36</v>
      </c>
      <c r="B2638" s="5" t="s">
        <v>35</v>
      </c>
      <c r="C2638" s="5"/>
      <c r="D2638" s="5"/>
      <c r="E2638" s="5" t="s">
        <v>144</v>
      </c>
      <c r="F2638" s="8" t="str">
        <f>VLOOKUP(E2638,Mapping!$A$1:$C$71,3,0)</f>
        <v>Facebook</v>
      </c>
      <c r="G2638" s="8" t="str">
        <f>VLOOKUP(E2638,Mapping!$A$2:$B$207,2,0)</f>
        <v>Facebook NonStatic</v>
      </c>
      <c r="H2638" s="1" t="s">
        <v>658</v>
      </c>
      <c r="I2638" s="2">
        <v>44324</v>
      </c>
      <c r="J2638" s="126" t="str">
        <f>VLOOKUP(I2638,Mapping!$H$2:$I$215,2,0)</f>
        <v>Post</v>
      </c>
      <c r="K2638" s="127" t="str">
        <f>VLOOKUP(I2638,Mapping!$H$2:$J$215,3,0)</f>
        <v>Post</v>
      </c>
      <c r="L2638" s="1">
        <v>1907.5568263</v>
      </c>
      <c r="M2638" s="4" t="s">
        <v>170</v>
      </c>
    </row>
    <row r="2639" spans="1:13" x14ac:dyDescent="0.35">
      <c r="A2639" s="5" t="s">
        <v>36</v>
      </c>
      <c r="B2639" s="5" t="s">
        <v>35</v>
      </c>
      <c r="C2639" s="5"/>
      <c r="D2639" s="5"/>
      <c r="E2639" s="5" t="s">
        <v>144</v>
      </c>
      <c r="F2639" s="8" t="str">
        <f>VLOOKUP(E2639,Mapping!$A$1:$C$71,3,0)</f>
        <v>Facebook</v>
      </c>
      <c r="G2639" s="8" t="str">
        <f>VLOOKUP(E2639,Mapping!$A$2:$B$207,2,0)</f>
        <v>Facebook NonStatic</v>
      </c>
      <c r="H2639" s="1" t="s">
        <v>658</v>
      </c>
      <c r="I2639" s="2">
        <v>44325</v>
      </c>
      <c r="J2639" s="126" t="str">
        <f>VLOOKUP(I2639,Mapping!$H$2:$I$215,2,0)</f>
        <v>Post</v>
      </c>
      <c r="K2639" s="127" t="str">
        <f>VLOOKUP(I2639,Mapping!$H$2:$J$215,3,0)</f>
        <v>Post</v>
      </c>
      <c r="L2639" s="1">
        <v>1855.6243346000001</v>
      </c>
      <c r="M2639" s="4" t="s">
        <v>170</v>
      </c>
    </row>
    <row r="2640" spans="1:13" x14ac:dyDescent="0.35">
      <c r="A2640" s="5" t="s">
        <v>36</v>
      </c>
      <c r="B2640" s="5" t="s">
        <v>35</v>
      </c>
      <c r="C2640" s="5"/>
      <c r="D2640" s="5"/>
      <c r="E2640" s="5" t="s">
        <v>144</v>
      </c>
      <c r="F2640" s="8" t="str">
        <f>VLOOKUP(E2640,Mapping!$A$1:$C$71,3,0)</f>
        <v>Facebook</v>
      </c>
      <c r="G2640" s="8" t="str">
        <f>VLOOKUP(E2640,Mapping!$A$2:$B$207,2,0)</f>
        <v>Facebook NonStatic</v>
      </c>
      <c r="H2640" s="1" t="s">
        <v>658</v>
      </c>
      <c r="I2640" s="2">
        <v>44326</v>
      </c>
      <c r="J2640" s="126" t="str">
        <f>VLOOKUP(I2640,Mapping!$H$2:$I$215,2,0)</f>
        <v>Post</v>
      </c>
      <c r="K2640" s="127" t="str">
        <f>VLOOKUP(I2640,Mapping!$H$2:$J$215,3,0)</f>
        <v>Post</v>
      </c>
      <c r="L2640" s="1">
        <v>1725.6895970999999</v>
      </c>
      <c r="M2640" s="4" t="s">
        <v>170</v>
      </c>
    </row>
    <row r="2641" spans="1:13" x14ac:dyDescent="0.35">
      <c r="A2641" s="5" t="s">
        <v>36</v>
      </c>
      <c r="B2641" s="5" t="s">
        <v>35</v>
      </c>
      <c r="C2641" s="5"/>
      <c r="D2641" s="5"/>
      <c r="E2641" s="5" t="s">
        <v>144</v>
      </c>
      <c r="F2641" s="8" t="str">
        <f>VLOOKUP(E2641,Mapping!$A$1:$C$71,3,0)</f>
        <v>Facebook</v>
      </c>
      <c r="G2641" s="8" t="str">
        <f>VLOOKUP(E2641,Mapping!$A$2:$B$207,2,0)</f>
        <v>Facebook NonStatic</v>
      </c>
      <c r="H2641" s="1" t="s">
        <v>658</v>
      </c>
      <c r="I2641" s="2">
        <v>44327</v>
      </c>
      <c r="J2641" s="126" t="str">
        <f>VLOOKUP(I2641,Mapping!$H$2:$I$215,2,0)</f>
        <v>Post</v>
      </c>
      <c r="K2641" s="127" t="str">
        <f>VLOOKUP(I2641,Mapping!$H$2:$J$215,3,0)</f>
        <v>Post</v>
      </c>
      <c r="L2641" s="1">
        <v>1582.9528898000001</v>
      </c>
      <c r="M2641" s="4" t="s">
        <v>170</v>
      </c>
    </row>
    <row r="2642" spans="1:13" x14ac:dyDescent="0.35">
      <c r="A2642" s="5" t="s">
        <v>36</v>
      </c>
      <c r="B2642" s="5" t="s">
        <v>35</v>
      </c>
      <c r="C2642" s="5"/>
      <c r="D2642" s="5"/>
      <c r="E2642" s="5" t="s">
        <v>144</v>
      </c>
      <c r="F2642" s="8" t="str">
        <f>VLOOKUP(E2642,Mapping!$A$1:$C$71,3,0)</f>
        <v>Facebook</v>
      </c>
      <c r="G2642" s="8" t="str">
        <f>VLOOKUP(E2642,Mapping!$A$2:$B$207,2,0)</f>
        <v>Facebook NonStatic</v>
      </c>
      <c r="H2642" s="1" t="s">
        <v>658</v>
      </c>
      <c r="I2642" s="2">
        <v>44328</v>
      </c>
      <c r="J2642" s="126" t="str">
        <f>VLOOKUP(I2642,Mapping!$H$2:$I$215,2,0)</f>
        <v>Post</v>
      </c>
      <c r="K2642" s="127" t="str">
        <f>VLOOKUP(I2642,Mapping!$H$2:$J$215,3,0)</f>
        <v>Post</v>
      </c>
      <c r="L2642" s="1">
        <v>1587.7834601</v>
      </c>
      <c r="M2642" s="4" t="s">
        <v>170</v>
      </c>
    </row>
    <row r="2643" spans="1:13" x14ac:dyDescent="0.35">
      <c r="A2643" s="5" t="s">
        <v>36</v>
      </c>
      <c r="B2643" s="5" t="s">
        <v>35</v>
      </c>
      <c r="C2643" s="5"/>
      <c r="D2643" s="5"/>
      <c r="E2643" s="5" t="s">
        <v>144</v>
      </c>
      <c r="F2643" s="8" t="str">
        <f>VLOOKUP(E2643,Mapping!$A$1:$C$71,3,0)</f>
        <v>Facebook</v>
      </c>
      <c r="G2643" s="8" t="str">
        <f>VLOOKUP(E2643,Mapping!$A$2:$B$207,2,0)</f>
        <v>Facebook NonStatic</v>
      </c>
      <c r="H2643" s="1" t="s">
        <v>658</v>
      </c>
      <c r="I2643" s="2">
        <v>44329</v>
      </c>
      <c r="J2643" s="126" t="str">
        <f>VLOOKUP(I2643,Mapping!$H$2:$I$215,2,0)</f>
        <v>Post</v>
      </c>
      <c r="K2643" s="127" t="str">
        <f>VLOOKUP(I2643,Mapping!$H$2:$J$215,3,0)</f>
        <v>Post</v>
      </c>
      <c r="L2643" s="1">
        <v>1393.0122320999999</v>
      </c>
      <c r="M2643" s="4" t="s">
        <v>170</v>
      </c>
    </row>
    <row r="2644" spans="1:13" x14ac:dyDescent="0.35">
      <c r="A2644" s="5" t="s">
        <v>36</v>
      </c>
      <c r="B2644" s="5" t="s">
        <v>35</v>
      </c>
      <c r="C2644" s="5"/>
      <c r="D2644" s="5"/>
      <c r="E2644" s="5" t="s">
        <v>144</v>
      </c>
      <c r="F2644" s="8" t="str">
        <f>VLOOKUP(E2644,Mapping!$A$1:$C$71,3,0)</f>
        <v>Facebook</v>
      </c>
      <c r="G2644" s="8" t="str">
        <f>VLOOKUP(E2644,Mapping!$A$2:$B$207,2,0)</f>
        <v>Facebook NonStatic</v>
      </c>
      <c r="H2644" s="1" t="s">
        <v>658</v>
      </c>
      <c r="I2644" s="2">
        <v>44330</v>
      </c>
      <c r="J2644" s="126" t="str">
        <f>VLOOKUP(I2644,Mapping!$H$2:$I$215,2,0)</f>
        <v>Post</v>
      </c>
      <c r="K2644" s="127" t="str">
        <f>VLOOKUP(I2644,Mapping!$H$2:$J$215,3,0)</f>
        <v>Post</v>
      </c>
      <c r="L2644" s="1">
        <v>1222.5333615</v>
      </c>
      <c r="M2644" s="4" t="s">
        <v>170</v>
      </c>
    </row>
    <row r="2645" spans="1:13" x14ac:dyDescent="0.35">
      <c r="A2645" s="5" t="s">
        <v>36</v>
      </c>
      <c r="B2645" s="5" t="s">
        <v>35</v>
      </c>
      <c r="C2645" s="5"/>
      <c r="D2645" s="5"/>
      <c r="E2645" s="5" t="s">
        <v>144</v>
      </c>
      <c r="F2645" s="8" t="str">
        <f>VLOOKUP(E2645,Mapping!$A$1:$C$71,3,0)</f>
        <v>Facebook</v>
      </c>
      <c r="G2645" s="8" t="str">
        <f>VLOOKUP(E2645,Mapping!$A$2:$B$207,2,0)</f>
        <v>Facebook NonStatic</v>
      </c>
      <c r="H2645" s="1" t="s">
        <v>658</v>
      </c>
      <c r="I2645" s="2">
        <v>44331</v>
      </c>
      <c r="J2645" s="126" t="str">
        <f>VLOOKUP(I2645,Mapping!$H$2:$I$215,2,0)</f>
        <v>Post</v>
      </c>
      <c r="K2645" s="127" t="str">
        <f>VLOOKUP(I2645,Mapping!$H$2:$J$215,3,0)</f>
        <v>Post</v>
      </c>
      <c r="L2645" s="1">
        <v>1064.9626447999999</v>
      </c>
      <c r="M2645" s="4" t="s">
        <v>170</v>
      </c>
    </row>
    <row r="2646" spans="1:13" x14ac:dyDescent="0.35">
      <c r="A2646" s="5" t="s">
        <v>36</v>
      </c>
      <c r="B2646" s="5" t="s">
        <v>35</v>
      </c>
      <c r="C2646" s="5"/>
      <c r="D2646" s="5"/>
      <c r="E2646" s="5" t="s">
        <v>144</v>
      </c>
      <c r="F2646" s="8" t="str">
        <f>VLOOKUP(E2646,Mapping!$A$1:$C$71,3,0)</f>
        <v>Facebook</v>
      </c>
      <c r="G2646" s="8" t="str">
        <f>VLOOKUP(E2646,Mapping!$A$2:$B$207,2,0)</f>
        <v>Facebook NonStatic</v>
      </c>
      <c r="H2646" s="1" t="s">
        <v>658</v>
      </c>
      <c r="I2646" s="2">
        <v>44332</v>
      </c>
      <c r="J2646" s="126" t="str">
        <f>VLOOKUP(I2646,Mapping!$H$2:$I$215,2,0)</f>
        <v>Post</v>
      </c>
      <c r="K2646" s="127" t="str">
        <f>VLOOKUP(I2646,Mapping!$H$2:$J$215,3,0)</f>
        <v>Post</v>
      </c>
      <c r="L2646" s="1">
        <v>1032.3533276000001</v>
      </c>
      <c r="M2646" s="4" t="s">
        <v>170</v>
      </c>
    </row>
    <row r="2647" spans="1:13" x14ac:dyDescent="0.35">
      <c r="A2647" s="5" t="s">
        <v>36</v>
      </c>
      <c r="B2647" s="5" t="s">
        <v>35</v>
      </c>
      <c r="C2647" s="5"/>
      <c r="D2647" s="5"/>
      <c r="E2647" s="5" t="s">
        <v>144</v>
      </c>
      <c r="F2647" s="8" t="str">
        <f>VLOOKUP(E2647,Mapping!$A$1:$C$71,3,0)</f>
        <v>Facebook</v>
      </c>
      <c r="G2647" s="8" t="str">
        <f>VLOOKUP(E2647,Mapping!$A$2:$B$207,2,0)</f>
        <v>Facebook NonStatic</v>
      </c>
      <c r="H2647" s="1" t="s">
        <v>658</v>
      </c>
      <c r="I2647" s="2">
        <v>44333</v>
      </c>
      <c r="J2647" s="126" t="str">
        <f>VLOOKUP(I2647,Mapping!$H$2:$I$215,2,0)</f>
        <v>Post</v>
      </c>
      <c r="K2647" s="127" t="str">
        <f>VLOOKUP(I2647,Mapping!$H$2:$J$215,3,0)</f>
        <v>Post</v>
      </c>
      <c r="L2647" s="1">
        <v>1179.4421205000001</v>
      </c>
      <c r="M2647" s="4" t="s">
        <v>170</v>
      </c>
    </row>
    <row r="2648" spans="1:13" x14ac:dyDescent="0.35">
      <c r="A2648" s="5" t="s">
        <v>36</v>
      </c>
      <c r="B2648" s="5" t="s">
        <v>35</v>
      </c>
      <c r="C2648" s="5"/>
      <c r="D2648" s="5"/>
      <c r="E2648" s="5" t="s">
        <v>144</v>
      </c>
      <c r="F2648" s="8" t="str">
        <f>VLOOKUP(E2648,Mapping!$A$1:$C$71,3,0)</f>
        <v>Facebook</v>
      </c>
      <c r="G2648" s="8" t="str">
        <f>VLOOKUP(E2648,Mapping!$A$2:$B$207,2,0)</f>
        <v>Facebook NonStatic</v>
      </c>
      <c r="H2648" s="1" t="s">
        <v>658</v>
      </c>
      <c r="I2648" s="2">
        <v>44334</v>
      </c>
      <c r="J2648" s="126" t="str">
        <f>VLOOKUP(I2648,Mapping!$H$2:$I$215,2,0)</f>
        <v>Post</v>
      </c>
      <c r="K2648" s="127" t="str">
        <f>VLOOKUP(I2648,Mapping!$H$2:$J$215,3,0)</f>
        <v>Post</v>
      </c>
      <c r="L2648" s="1">
        <v>1149.6434578000001</v>
      </c>
      <c r="M2648" s="4" t="s">
        <v>170</v>
      </c>
    </row>
    <row r="2649" spans="1:13" x14ac:dyDescent="0.35">
      <c r="A2649" s="5" t="s">
        <v>36</v>
      </c>
      <c r="B2649" s="5" t="s">
        <v>35</v>
      </c>
      <c r="C2649" s="5"/>
      <c r="D2649" s="5"/>
      <c r="E2649" s="5" t="s">
        <v>144</v>
      </c>
      <c r="F2649" s="8" t="str">
        <f>VLOOKUP(E2649,Mapping!$A$1:$C$71,3,0)</f>
        <v>Facebook</v>
      </c>
      <c r="G2649" s="8" t="str">
        <f>VLOOKUP(E2649,Mapping!$A$2:$B$207,2,0)</f>
        <v>Facebook NonStatic</v>
      </c>
      <c r="H2649" s="1" t="s">
        <v>658</v>
      </c>
      <c r="I2649" s="2">
        <v>44335</v>
      </c>
      <c r="J2649" s="126" t="str">
        <f>VLOOKUP(I2649,Mapping!$H$2:$I$215,2,0)</f>
        <v>Post</v>
      </c>
      <c r="K2649" s="127" t="str">
        <f>VLOOKUP(I2649,Mapping!$H$2:$J$215,3,0)</f>
        <v>Post</v>
      </c>
      <c r="L2649" s="1">
        <v>1044.1256467999999</v>
      </c>
      <c r="M2649" s="4" t="s">
        <v>170</v>
      </c>
    </row>
    <row r="2650" spans="1:13" x14ac:dyDescent="0.35">
      <c r="A2650" s="5" t="s">
        <v>36</v>
      </c>
      <c r="B2650" s="5" t="s">
        <v>35</v>
      </c>
      <c r="C2650" s="5"/>
      <c r="D2650" s="5"/>
      <c r="E2650" s="5" t="s">
        <v>144</v>
      </c>
      <c r="F2650" s="8" t="str">
        <f>VLOOKUP(E2650,Mapping!$A$1:$C$71,3,0)</f>
        <v>Facebook</v>
      </c>
      <c r="G2650" s="8" t="str">
        <f>VLOOKUP(E2650,Mapping!$A$2:$B$207,2,0)</f>
        <v>Facebook NonStatic</v>
      </c>
      <c r="H2650" s="1" t="s">
        <v>658</v>
      </c>
      <c r="I2650" s="2">
        <v>44336</v>
      </c>
      <c r="J2650" s="126" t="str">
        <f>VLOOKUP(I2650,Mapping!$H$2:$I$215,2,0)</f>
        <v>Post</v>
      </c>
      <c r="K2650" s="127" t="str">
        <f>VLOOKUP(I2650,Mapping!$H$2:$J$215,3,0)</f>
        <v>Post</v>
      </c>
      <c r="L2650" s="1">
        <v>1014.3806529</v>
      </c>
      <c r="M2650" s="4" t="s">
        <v>170</v>
      </c>
    </row>
    <row r="2651" spans="1:13" x14ac:dyDescent="0.35">
      <c r="A2651" s="5" t="s">
        <v>36</v>
      </c>
      <c r="B2651" s="5" t="s">
        <v>35</v>
      </c>
      <c r="C2651" s="5"/>
      <c r="D2651" s="5"/>
      <c r="E2651" s="5" t="s">
        <v>144</v>
      </c>
      <c r="F2651" s="8" t="str">
        <f>VLOOKUP(E2651,Mapping!$A$1:$C$71,3,0)</f>
        <v>Facebook</v>
      </c>
      <c r="G2651" s="8" t="str">
        <f>VLOOKUP(E2651,Mapping!$A$2:$B$207,2,0)</f>
        <v>Facebook NonStatic</v>
      </c>
      <c r="H2651" s="1" t="s">
        <v>658</v>
      </c>
      <c r="I2651" s="2">
        <v>44337</v>
      </c>
      <c r="J2651" s="126" t="str">
        <f>VLOOKUP(I2651,Mapping!$H$2:$I$215,2,0)</f>
        <v>Post</v>
      </c>
      <c r="K2651" s="127" t="str">
        <f>VLOOKUP(I2651,Mapping!$H$2:$J$215,3,0)</f>
        <v>Post</v>
      </c>
      <c r="L2651" s="1">
        <v>1026.3628142</v>
      </c>
      <c r="M2651" s="4" t="s">
        <v>170</v>
      </c>
    </row>
    <row r="2652" spans="1:13" x14ac:dyDescent="0.35">
      <c r="A2652" s="5" t="s">
        <v>36</v>
      </c>
      <c r="B2652" s="5" t="s">
        <v>35</v>
      </c>
      <c r="C2652" s="5"/>
      <c r="D2652" s="5"/>
      <c r="E2652" s="5" t="s">
        <v>144</v>
      </c>
      <c r="F2652" s="8" t="str">
        <f>VLOOKUP(E2652,Mapping!$A$1:$C$71,3,0)</f>
        <v>Facebook</v>
      </c>
      <c r="G2652" s="8" t="str">
        <f>VLOOKUP(E2652,Mapping!$A$2:$B$207,2,0)</f>
        <v>Facebook NonStatic</v>
      </c>
      <c r="H2652" s="1" t="s">
        <v>658</v>
      </c>
      <c r="I2652" s="2">
        <v>44338</v>
      </c>
      <c r="J2652" s="126" t="str">
        <f>VLOOKUP(I2652,Mapping!$H$2:$I$215,2,0)</f>
        <v>Post</v>
      </c>
      <c r="K2652" s="127" t="str">
        <f>VLOOKUP(I2652,Mapping!$H$2:$J$215,3,0)</f>
        <v>Post</v>
      </c>
      <c r="L2652" s="1">
        <v>971.35531900000001</v>
      </c>
      <c r="M2652" s="4" t="s">
        <v>170</v>
      </c>
    </row>
    <row r="2653" spans="1:13" x14ac:dyDescent="0.35">
      <c r="A2653" s="5" t="s">
        <v>36</v>
      </c>
      <c r="B2653" s="5" t="s">
        <v>35</v>
      </c>
      <c r="C2653" s="5"/>
      <c r="D2653" s="5"/>
      <c r="E2653" s="5" t="s">
        <v>144</v>
      </c>
      <c r="F2653" s="8" t="str">
        <f>VLOOKUP(E2653,Mapping!$A$1:$C$71,3,0)</f>
        <v>Facebook</v>
      </c>
      <c r="G2653" s="8" t="str">
        <f>VLOOKUP(E2653,Mapping!$A$2:$B$207,2,0)</f>
        <v>Facebook NonStatic</v>
      </c>
      <c r="H2653" s="1" t="s">
        <v>658</v>
      </c>
      <c r="I2653" s="2">
        <v>44339</v>
      </c>
      <c r="J2653" s="126" t="str">
        <f>VLOOKUP(I2653,Mapping!$H$2:$I$215,2,0)</f>
        <v>Post</v>
      </c>
      <c r="K2653" s="127" t="str">
        <f>VLOOKUP(I2653,Mapping!$H$2:$J$215,3,0)</f>
        <v>Post</v>
      </c>
      <c r="L2653" s="1">
        <v>931.93523349999998</v>
      </c>
      <c r="M2653" s="4" t="s">
        <v>170</v>
      </c>
    </row>
    <row r="2654" spans="1:13" x14ac:dyDescent="0.35">
      <c r="A2654" s="5" t="s">
        <v>36</v>
      </c>
      <c r="B2654" s="5" t="s">
        <v>35</v>
      </c>
      <c r="C2654" s="5"/>
      <c r="D2654" s="5"/>
      <c r="E2654" s="5" t="s">
        <v>144</v>
      </c>
      <c r="F2654" s="8" t="str">
        <f>VLOOKUP(E2654,Mapping!$A$1:$C$71,3,0)</f>
        <v>Facebook</v>
      </c>
      <c r="G2654" s="8" t="str">
        <f>VLOOKUP(E2654,Mapping!$A$2:$B$207,2,0)</f>
        <v>Facebook NonStatic</v>
      </c>
      <c r="H2654" s="1" t="s">
        <v>658</v>
      </c>
      <c r="I2654" s="2">
        <v>44340</v>
      </c>
      <c r="J2654" s="126" t="str">
        <f>VLOOKUP(I2654,Mapping!$H$2:$I$215,2,0)</f>
        <v>Post</v>
      </c>
      <c r="K2654" s="127" t="str">
        <f>VLOOKUP(I2654,Mapping!$H$2:$J$215,3,0)</f>
        <v>Post</v>
      </c>
      <c r="L2654" s="1">
        <v>1001.4775476999999</v>
      </c>
      <c r="M2654" s="4" t="s">
        <v>170</v>
      </c>
    </row>
    <row r="2655" spans="1:13" x14ac:dyDescent="0.35">
      <c r="A2655" s="5" t="s">
        <v>36</v>
      </c>
      <c r="B2655" s="5" t="s">
        <v>35</v>
      </c>
      <c r="C2655" s="5"/>
      <c r="D2655" s="5"/>
      <c r="E2655" s="5" t="s">
        <v>144</v>
      </c>
      <c r="F2655" s="8" t="str">
        <f>VLOOKUP(E2655,Mapping!$A$1:$C$71,3,0)</f>
        <v>Facebook</v>
      </c>
      <c r="G2655" s="8" t="str">
        <f>VLOOKUP(E2655,Mapping!$A$2:$B$207,2,0)</f>
        <v>Facebook NonStatic</v>
      </c>
      <c r="H2655" s="1" t="s">
        <v>658</v>
      </c>
      <c r="I2655" s="2">
        <v>44341</v>
      </c>
      <c r="J2655" s="126" t="str">
        <f>VLOOKUP(I2655,Mapping!$H$2:$I$215,2,0)</f>
        <v>Post</v>
      </c>
      <c r="K2655" s="127" t="str">
        <f>VLOOKUP(I2655,Mapping!$H$2:$J$215,3,0)</f>
        <v>Post</v>
      </c>
      <c r="L2655" s="1">
        <v>1143.7226493999999</v>
      </c>
      <c r="M2655" s="4" t="s">
        <v>170</v>
      </c>
    </row>
    <row r="2656" spans="1:13" x14ac:dyDescent="0.35">
      <c r="A2656" s="5" t="s">
        <v>36</v>
      </c>
      <c r="B2656" s="5" t="s">
        <v>35</v>
      </c>
      <c r="C2656" s="5"/>
      <c r="D2656" s="5"/>
      <c r="E2656" s="5" t="s">
        <v>144</v>
      </c>
      <c r="F2656" s="8" t="str">
        <f>VLOOKUP(E2656,Mapping!$A$1:$C$71,3,0)</f>
        <v>Facebook</v>
      </c>
      <c r="G2656" s="8" t="str">
        <f>VLOOKUP(E2656,Mapping!$A$2:$B$207,2,0)</f>
        <v>Facebook NonStatic</v>
      </c>
      <c r="H2656" s="1" t="s">
        <v>658</v>
      </c>
      <c r="I2656" s="2">
        <v>44342</v>
      </c>
      <c r="J2656" s="126" t="str">
        <f>VLOOKUP(I2656,Mapping!$H$2:$I$215,2,0)</f>
        <v>Post</v>
      </c>
      <c r="K2656" s="127" t="str">
        <f>VLOOKUP(I2656,Mapping!$H$2:$J$215,3,0)</f>
        <v>Post</v>
      </c>
      <c r="L2656" s="1">
        <v>1257.4720135</v>
      </c>
      <c r="M2656" s="4" t="s">
        <v>170</v>
      </c>
    </row>
    <row r="2657" spans="1:13" x14ac:dyDescent="0.35">
      <c r="A2657" s="5" t="s">
        <v>36</v>
      </c>
      <c r="B2657" s="5" t="s">
        <v>35</v>
      </c>
      <c r="C2657" s="5"/>
      <c r="D2657" s="5"/>
      <c r="E2657" s="5" t="s">
        <v>144</v>
      </c>
      <c r="F2657" s="8" t="str">
        <f>VLOOKUP(E2657,Mapping!$A$1:$C$71,3,0)</f>
        <v>Facebook</v>
      </c>
      <c r="G2657" s="8" t="str">
        <f>VLOOKUP(E2657,Mapping!$A$2:$B$207,2,0)</f>
        <v>Facebook NonStatic</v>
      </c>
      <c r="H2657" s="1" t="s">
        <v>658</v>
      </c>
      <c r="I2657" s="2">
        <v>44343</v>
      </c>
      <c r="J2657" s="126" t="str">
        <f>VLOOKUP(I2657,Mapping!$H$2:$I$215,2,0)</f>
        <v>Post</v>
      </c>
      <c r="K2657" s="127" t="str">
        <f>VLOOKUP(I2657,Mapping!$H$2:$J$215,3,0)</f>
        <v>Post</v>
      </c>
      <c r="L2657" s="1">
        <v>1172.0779385000001</v>
      </c>
      <c r="M2657" s="4" t="s">
        <v>170</v>
      </c>
    </row>
    <row r="2658" spans="1:13" x14ac:dyDescent="0.35">
      <c r="A2658" s="5" t="s">
        <v>36</v>
      </c>
      <c r="B2658" s="5" t="s">
        <v>35</v>
      </c>
      <c r="C2658" s="5"/>
      <c r="D2658" s="5"/>
      <c r="E2658" s="5" t="s">
        <v>144</v>
      </c>
      <c r="F2658" s="8" t="str">
        <f>VLOOKUP(E2658,Mapping!$A$1:$C$71,3,0)</f>
        <v>Facebook</v>
      </c>
      <c r="G2658" s="8" t="str">
        <f>VLOOKUP(E2658,Mapping!$A$2:$B$207,2,0)</f>
        <v>Facebook NonStatic</v>
      </c>
      <c r="H2658" s="1" t="s">
        <v>658</v>
      </c>
      <c r="I2658" s="2">
        <v>44344</v>
      </c>
      <c r="J2658" s="126" t="str">
        <f>VLOOKUP(I2658,Mapping!$H$2:$I$215,2,0)</f>
        <v>Post</v>
      </c>
      <c r="K2658" s="127" t="str">
        <f>VLOOKUP(I2658,Mapping!$H$2:$J$215,3,0)</f>
        <v>Post</v>
      </c>
      <c r="L2658" s="1">
        <v>1042.2844093000001</v>
      </c>
      <c r="M2658" s="4" t="s">
        <v>170</v>
      </c>
    </row>
    <row r="2659" spans="1:13" x14ac:dyDescent="0.35">
      <c r="A2659" s="5" t="s">
        <v>36</v>
      </c>
      <c r="B2659" s="5" t="s">
        <v>35</v>
      </c>
      <c r="C2659" s="5"/>
      <c r="D2659" s="5"/>
      <c r="E2659" s="5" t="s">
        <v>144</v>
      </c>
      <c r="F2659" s="8" t="str">
        <f>VLOOKUP(E2659,Mapping!$A$1:$C$71,3,0)</f>
        <v>Facebook</v>
      </c>
      <c r="G2659" s="8" t="str">
        <f>VLOOKUP(E2659,Mapping!$A$2:$B$207,2,0)</f>
        <v>Facebook NonStatic</v>
      </c>
      <c r="H2659" s="1" t="s">
        <v>658</v>
      </c>
      <c r="I2659" s="2">
        <v>44345</v>
      </c>
      <c r="J2659" s="126" t="str">
        <f>VLOOKUP(I2659,Mapping!$H$2:$I$215,2,0)</f>
        <v>Post</v>
      </c>
      <c r="K2659" s="127" t="str">
        <f>VLOOKUP(I2659,Mapping!$H$2:$J$215,3,0)</f>
        <v>Post</v>
      </c>
      <c r="L2659" s="1">
        <v>938.55784819999997</v>
      </c>
      <c r="M2659" s="4" t="s">
        <v>170</v>
      </c>
    </row>
    <row r="2660" spans="1:13" x14ac:dyDescent="0.35">
      <c r="A2660" s="5" t="s">
        <v>36</v>
      </c>
      <c r="B2660" s="5" t="s">
        <v>35</v>
      </c>
      <c r="C2660" s="5"/>
      <c r="D2660" s="5"/>
      <c r="E2660" s="5" t="s">
        <v>144</v>
      </c>
      <c r="F2660" s="8" t="str">
        <f>VLOOKUP(E2660,Mapping!$A$1:$C$71,3,0)</f>
        <v>Facebook</v>
      </c>
      <c r="G2660" s="8" t="str">
        <f>VLOOKUP(E2660,Mapping!$A$2:$B$207,2,0)</f>
        <v>Facebook NonStatic</v>
      </c>
      <c r="H2660" s="1" t="s">
        <v>658</v>
      </c>
      <c r="I2660" s="2">
        <v>44346</v>
      </c>
      <c r="J2660" s="126" t="str">
        <f>VLOOKUP(I2660,Mapping!$H$2:$I$215,2,0)</f>
        <v>Post</v>
      </c>
      <c r="K2660" s="127" t="str">
        <f>VLOOKUP(I2660,Mapping!$H$2:$J$215,3,0)</f>
        <v>Post</v>
      </c>
      <c r="L2660" s="1">
        <v>939.87930080000001</v>
      </c>
      <c r="M2660" s="4" t="s">
        <v>170</v>
      </c>
    </row>
    <row r="2661" spans="1:13" x14ac:dyDescent="0.35">
      <c r="A2661" s="5" t="s">
        <v>36</v>
      </c>
      <c r="B2661" s="5" t="s">
        <v>35</v>
      </c>
      <c r="C2661" s="5"/>
      <c r="D2661" s="5"/>
      <c r="E2661" s="5" t="s">
        <v>144</v>
      </c>
      <c r="F2661" s="8" t="str">
        <f>VLOOKUP(E2661,Mapping!$A$1:$C$71,3,0)</f>
        <v>Facebook</v>
      </c>
      <c r="G2661" s="8" t="str">
        <f>VLOOKUP(E2661,Mapping!$A$2:$B$207,2,0)</f>
        <v>Facebook NonStatic</v>
      </c>
      <c r="H2661" s="1" t="s">
        <v>658</v>
      </c>
      <c r="I2661" s="2">
        <v>44347</v>
      </c>
      <c r="J2661" s="126" t="str">
        <f>VLOOKUP(I2661,Mapping!$H$2:$I$215,2,0)</f>
        <v>Post</v>
      </c>
      <c r="K2661" s="127" t="str">
        <f>VLOOKUP(I2661,Mapping!$H$2:$J$215,3,0)</f>
        <v>Post</v>
      </c>
      <c r="L2661" s="1">
        <v>936.21683800000005</v>
      </c>
      <c r="M2661" s="4" t="s">
        <v>170</v>
      </c>
    </row>
    <row r="2662" spans="1:13" x14ac:dyDescent="0.35">
      <c r="A2662" s="5" t="s">
        <v>36</v>
      </c>
      <c r="B2662" s="5" t="s">
        <v>35</v>
      </c>
      <c r="C2662" s="5"/>
      <c r="D2662" s="5"/>
      <c r="E2662" s="5" t="s">
        <v>144</v>
      </c>
      <c r="F2662" s="8" t="str">
        <f>VLOOKUP(E2662,Mapping!$A$1:$C$71,3,0)</f>
        <v>Facebook</v>
      </c>
      <c r="G2662" s="8" t="str">
        <f>VLOOKUP(E2662,Mapping!$A$2:$B$207,2,0)</f>
        <v>Facebook NonStatic</v>
      </c>
      <c r="H2662" s="1" t="s">
        <v>658</v>
      </c>
      <c r="I2662" s="2">
        <v>44348</v>
      </c>
      <c r="J2662" s="126" t="str">
        <f>VLOOKUP(I2662,Mapping!$H$2:$I$215,2,0)</f>
        <v>Post</v>
      </c>
      <c r="K2662" s="127" t="str">
        <f>VLOOKUP(I2662,Mapping!$H$2:$J$215,3,0)</f>
        <v>Post</v>
      </c>
      <c r="L2662" s="1">
        <v>898.30414489999998</v>
      </c>
      <c r="M2662" s="4" t="s">
        <v>170</v>
      </c>
    </row>
    <row r="2663" spans="1:13" x14ac:dyDescent="0.35">
      <c r="A2663" s="5" t="s">
        <v>36</v>
      </c>
      <c r="B2663" s="5" t="s">
        <v>35</v>
      </c>
      <c r="C2663" s="5"/>
      <c r="D2663" s="5"/>
      <c r="E2663" s="5" t="s">
        <v>144</v>
      </c>
      <c r="F2663" s="8" t="str">
        <f>VLOOKUP(E2663,Mapping!$A$1:$C$71,3,0)</f>
        <v>Facebook</v>
      </c>
      <c r="G2663" s="8" t="str">
        <f>VLOOKUP(E2663,Mapping!$A$2:$B$207,2,0)</f>
        <v>Facebook NonStatic</v>
      </c>
      <c r="H2663" s="1" t="s">
        <v>658</v>
      </c>
      <c r="I2663" s="2">
        <v>44349</v>
      </c>
      <c r="J2663" s="126" t="str">
        <f>VLOOKUP(I2663,Mapping!$H$2:$I$215,2,0)</f>
        <v>Post</v>
      </c>
      <c r="K2663" s="127" t="str">
        <f>VLOOKUP(I2663,Mapping!$H$2:$J$215,3,0)</f>
        <v>Post</v>
      </c>
      <c r="L2663" s="1">
        <v>842.01011749999998</v>
      </c>
      <c r="M2663" s="4" t="s">
        <v>170</v>
      </c>
    </row>
    <row r="2664" spans="1:13" x14ac:dyDescent="0.35">
      <c r="A2664" s="5" t="s">
        <v>36</v>
      </c>
      <c r="B2664" s="5" t="s">
        <v>35</v>
      </c>
      <c r="C2664" s="5"/>
      <c r="D2664" s="5"/>
      <c r="E2664" s="5" t="s">
        <v>144</v>
      </c>
      <c r="F2664" s="8" t="str">
        <f>VLOOKUP(E2664,Mapping!$A$1:$C$71,3,0)</f>
        <v>Facebook</v>
      </c>
      <c r="G2664" s="8" t="str">
        <f>VLOOKUP(E2664,Mapping!$A$2:$B$207,2,0)</f>
        <v>Facebook NonStatic</v>
      </c>
      <c r="H2664" s="1" t="s">
        <v>658</v>
      </c>
      <c r="I2664" s="2">
        <v>44350</v>
      </c>
      <c r="J2664" s="126" t="str">
        <f>VLOOKUP(I2664,Mapping!$H$2:$I$215,2,0)</f>
        <v>Post</v>
      </c>
      <c r="K2664" s="127" t="str">
        <f>VLOOKUP(I2664,Mapping!$H$2:$J$215,3,0)</f>
        <v>Post</v>
      </c>
      <c r="L2664" s="1">
        <v>782.49014690000001</v>
      </c>
      <c r="M2664" s="4" t="s">
        <v>170</v>
      </c>
    </row>
    <row r="2665" spans="1:13" x14ac:dyDescent="0.35">
      <c r="A2665" s="5" t="s">
        <v>36</v>
      </c>
      <c r="B2665" s="5" t="s">
        <v>35</v>
      </c>
      <c r="C2665" s="5"/>
      <c r="D2665" s="5"/>
      <c r="E2665" s="5" t="s">
        <v>144</v>
      </c>
      <c r="F2665" s="8" t="str">
        <f>VLOOKUP(E2665,Mapping!$A$1:$C$71,3,0)</f>
        <v>Facebook</v>
      </c>
      <c r="G2665" s="8" t="str">
        <f>VLOOKUP(E2665,Mapping!$A$2:$B$207,2,0)</f>
        <v>Facebook NonStatic</v>
      </c>
      <c r="H2665" s="1" t="s">
        <v>658</v>
      </c>
      <c r="I2665" s="2">
        <v>44351</v>
      </c>
      <c r="J2665" s="126" t="str">
        <f>VLOOKUP(I2665,Mapping!$H$2:$I$215,2,0)</f>
        <v>Post</v>
      </c>
      <c r="K2665" s="127" t="str">
        <f>VLOOKUP(I2665,Mapping!$H$2:$J$215,3,0)</f>
        <v>Post</v>
      </c>
      <c r="L2665" s="1">
        <v>565.78120479999995</v>
      </c>
      <c r="M2665" s="4" t="s">
        <v>170</v>
      </c>
    </row>
    <row r="2666" spans="1:13" x14ac:dyDescent="0.35">
      <c r="A2666" s="5" t="s">
        <v>36</v>
      </c>
      <c r="B2666" s="5" t="s">
        <v>35</v>
      </c>
      <c r="C2666" s="5"/>
      <c r="D2666" s="5"/>
      <c r="E2666" s="5" t="s">
        <v>144</v>
      </c>
      <c r="F2666" s="8" t="str">
        <f>VLOOKUP(E2666,Mapping!$A$1:$C$71,3,0)</f>
        <v>Facebook</v>
      </c>
      <c r="G2666" s="8" t="str">
        <f>VLOOKUP(E2666,Mapping!$A$2:$B$207,2,0)</f>
        <v>Facebook NonStatic</v>
      </c>
      <c r="H2666" s="1" t="s">
        <v>658</v>
      </c>
      <c r="I2666" s="2">
        <v>44352</v>
      </c>
      <c r="J2666" s="126" t="str">
        <f>VLOOKUP(I2666,Mapping!$H$2:$I$215,2,0)</f>
        <v>Post</v>
      </c>
      <c r="K2666" s="127" t="str">
        <f>VLOOKUP(I2666,Mapping!$H$2:$J$215,3,0)</f>
        <v>Post</v>
      </c>
      <c r="L2666" s="1">
        <v>368.24085530000002</v>
      </c>
      <c r="M2666" s="4" t="s">
        <v>170</v>
      </c>
    </row>
    <row r="2667" spans="1:13" x14ac:dyDescent="0.35">
      <c r="A2667" s="5" t="s">
        <v>36</v>
      </c>
      <c r="B2667" s="5" t="s">
        <v>35</v>
      </c>
      <c r="C2667" s="5"/>
      <c r="D2667" s="5"/>
      <c r="E2667" s="5" t="s">
        <v>144</v>
      </c>
      <c r="F2667" s="8" t="str">
        <f>VLOOKUP(E2667,Mapping!$A$1:$C$71,3,0)</f>
        <v>Facebook</v>
      </c>
      <c r="G2667" s="8" t="str">
        <f>VLOOKUP(E2667,Mapping!$A$2:$B$207,2,0)</f>
        <v>Facebook NonStatic</v>
      </c>
      <c r="H2667" s="1" t="s">
        <v>658</v>
      </c>
      <c r="I2667" s="2">
        <v>44353</v>
      </c>
      <c r="J2667" s="126" t="str">
        <f>VLOOKUP(I2667,Mapping!$H$2:$I$215,2,0)</f>
        <v>Post</v>
      </c>
      <c r="K2667" s="127" t="str">
        <f>VLOOKUP(I2667,Mapping!$H$2:$J$215,3,0)</f>
        <v>Post</v>
      </c>
      <c r="L2667" s="1">
        <v>224.4098731</v>
      </c>
      <c r="M2667" s="4" t="s">
        <v>170</v>
      </c>
    </row>
    <row r="2668" spans="1:13" x14ac:dyDescent="0.35">
      <c r="A2668" s="5" t="s">
        <v>36</v>
      </c>
      <c r="B2668" s="5" t="s">
        <v>35</v>
      </c>
      <c r="C2668" s="5"/>
      <c r="D2668" s="5"/>
      <c r="E2668" s="5" t="s">
        <v>144</v>
      </c>
      <c r="F2668" s="8" t="str">
        <f>VLOOKUP(E2668,Mapping!$A$1:$C$71,3,0)</f>
        <v>Facebook</v>
      </c>
      <c r="G2668" s="8" t="str">
        <f>VLOOKUP(E2668,Mapping!$A$2:$B$207,2,0)</f>
        <v>Facebook NonStatic</v>
      </c>
      <c r="H2668" s="1" t="s">
        <v>658</v>
      </c>
      <c r="I2668" s="2">
        <v>44354</v>
      </c>
      <c r="J2668" s="126" t="str">
        <f>VLOOKUP(I2668,Mapping!$H$2:$I$215,2,0)</f>
        <v>Post</v>
      </c>
      <c r="K2668" s="127" t="str">
        <f>VLOOKUP(I2668,Mapping!$H$2:$J$215,3,0)</f>
        <v>Post</v>
      </c>
      <c r="L2668" s="1">
        <v>130.036159</v>
      </c>
      <c r="M2668" s="4" t="s">
        <v>170</v>
      </c>
    </row>
    <row r="2669" spans="1:13" x14ac:dyDescent="0.35">
      <c r="A2669" s="5" t="s">
        <v>36</v>
      </c>
      <c r="B2669" s="5" t="s">
        <v>35</v>
      </c>
      <c r="C2669" s="5"/>
      <c r="D2669" s="5"/>
      <c r="E2669" s="5" t="s">
        <v>144</v>
      </c>
      <c r="F2669" s="8" t="str">
        <f>VLOOKUP(E2669,Mapping!$A$1:$C$71,3,0)</f>
        <v>Facebook</v>
      </c>
      <c r="G2669" s="8" t="str">
        <f>VLOOKUP(E2669,Mapping!$A$2:$B$207,2,0)</f>
        <v>Facebook NonStatic</v>
      </c>
      <c r="H2669" s="1" t="s">
        <v>658</v>
      </c>
      <c r="I2669" s="2">
        <v>44355</v>
      </c>
      <c r="J2669" s="126" t="str">
        <f>VLOOKUP(I2669,Mapping!$H$2:$I$215,2,0)</f>
        <v>Post</v>
      </c>
      <c r="K2669" s="127" t="str">
        <f>VLOOKUP(I2669,Mapping!$H$2:$J$215,3,0)</f>
        <v>Post</v>
      </c>
      <c r="L2669" s="1">
        <v>70.498099400000001</v>
      </c>
      <c r="M2669" s="4" t="s">
        <v>170</v>
      </c>
    </row>
    <row r="2670" spans="1:13" x14ac:dyDescent="0.35">
      <c r="A2670" s="5" t="s">
        <v>36</v>
      </c>
      <c r="B2670" s="5" t="s">
        <v>35</v>
      </c>
      <c r="C2670" s="5"/>
      <c r="D2670" s="5"/>
      <c r="E2670" s="5" t="s">
        <v>144</v>
      </c>
      <c r="F2670" s="8" t="str">
        <f>VLOOKUP(E2670,Mapping!$A$1:$C$71,3,0)</f>
        <v>Facebook</v>
      </c>
      <c r="G2670" s="8" t="str">
        <f>VLOOKUP(E2670,Mapping!$A$2:$B$207,2,0)</f>
        <v>Facebook NonStatic</v>
      </c>
      <c r="H2670" s="1" t="s">
        <v>658</v>
      </c>
      <c r="I2670" s="2">
        <v>44356</v>
      </c>
      <c r="J2670" s="126" t="str">
        <f>VLOOKUP(I2670,Mapping!$H$2:$I$215,2,0)</f>
        <v>Post</v>
      </c>
      <c r="K2670" s="127" t="str">
        <f>VLOOKUP(I2670,Mapping!$H$2:$J$215,3,0)</f>
        <v>Post</v>
      </c>
      <c r="L2670" s="1">
        <v>35.821230399999997</v>
      </c>
      <c r="M2670" s="4" t="s">
        <v>170</v>
      </c>
    </row>
    <row r="2671" spans="1:13" x14ac:dyDescent="0.35">
      <c r="A2671" s="5" t="s">
        <v>36</v>
      </c>
      <c r="B2671" s="5" t="s">
        <v>35</v>
      </c>
      <c r="C2671" s="5"/>
      <c r="D2671" s="5"/>
      <c r="E2671" s="5" t="s">
        <v>144</v>
      </c>
      <c r="F2671" s="8" t="str">
        <f>VLOOKUP(E2671,Mapping!$A$1:$C$71,3,0)</f>
        <v>Facebook</v>
      </c>
      <c r="G2671" s="8" t="str">
        <f>VLOOKUP(E2671,Mapping!$A$2:$B$207,2,0)</f>
        <v>Facebook NonStatic</v>
      </c>
      <c r="H2671" s="1" t="s">
        <v>658</v>
      </c>
      <c r="I2671" s="2">
        <v>44357</v>
      </c>
      <c r="J2671" s="126" t="str">
        <f>VLOOKUP(I2671,Mapping!$H$2:$I$215,2,0)</f>
        <v>Post</v>
      </c>
      <c r="K2671" s="127" t="str">
        <f>VLOOKUP(I2671,Mapping!$H$2:$J$215,3,0)</f>
        <v>Post</v>
      </c>
      <c r="L2671" s="1">
        <v>16.4036726</v>
      </c>
      <c r="M2671" s="4" t="s">
        <v>170</v>
      </c>
    </row>
    <row r="2672" spans="1:13" x14ac:dyDescent="0.35">
      <c r="A2672" s="5" t="s">
        <v>36</v>
      </c>
      <c r="B2672" s="5" t="s">
        <v>35</v>
      </c>
      <c r="C2672" s="5"/>
      <c r="D2672" s="5"/>
      <c r="E2672" s="5" t="s">
        <v>144</v>
      </c>
      <c r="F2672" s="8" t="str">
        <f>VLOOKUP(E2672,Mapping!$A$1:$C$71,3,0)</f>
        <v>Facebook</v>
      </c>
      <c r="G2672" s="8" t="str">
        <f>VLOOKUP(E2672,Mapping!$A$2:$B$207,2,0)</f>
        <v>Facebook NonStatic</v>
      </c>
      <c r="H2672" s="1" t="s">
        <v>658</v>
      </c>
      <c r="I2672" s="2">
        <v>44358</v>
      </c>
      <c r="J2672" s="126" t="str">
        <f>VLOOKUP(I2672,Mapping!$H$2:$I$215,2,0)</f>
        <v>Post</v>
      </c>
      <c r="K2672" s="127" t="str">
        <f>VLOOKUP(I2672,Mapping!$H$2:$J$215,3,0)</f>
        <v>Post</v>
      </c>
      <c r="L2672" s="1">
        <v>5.7299156</v>
      </c>
      <c r="M2672" s="4" t="s">
        <v>170</v>
      </c>
    </row>
    <row r="2673" spans="1:13" x14ac:dyDescent="0.35">
      <c r="A2673" s="5" t="s">
        <v>36</v>
      </c>
      <c r="B2673" s="5" t="s">
        <v>35</v>
      </c>
      <c r="C2673" s="5"/>
      <c r="D2673" s="5"/>
      <c r="E2673" s="5" t="s">
        <v>144</v>
      </c>
      <c r="F2673" s="8" t="str">
        <f>VLOOKUP(E2673,Mapping!$A$1:$C$71,3,0)</f>
        <v>Facebook</v>
      </c>
      <c r="G2673" s="8" t="str">
        <f>VLOOKUP(E2673,Mapping!$A$2:$B$207,2,0)</f>
        <v>Facebook NonStatic</v>
      </c>
      <c r="H2673" s="1" t="s">
        <v>658</v>
      </c>
      <c r="I2673" s="2">
        <v>44359</v>
      </c>
      <c r="J2673" s="126" t="str">
        <f>VLOOKUP(I2673,Mapping!$H$2:$I$215,2,0)</f>
        <v>Post</v>
      </c>
      <c r="K2673" s="127" t="str">
        <f>VLOOKUP(I2673,Mapping!$H$2:$J$215,3,0)</f>
        <v>Post</v>
      </c>
      <c r="L2673" s="1">
        <v>0</v>
      </c>
      <c r="M2673" s="4" t="s">
        <v>170</v>
      </c>
    </row>
    <row r="2674" spans="1:13" x14ac:dyDescent="0.35">
      <c r="A2674" s="5" t="s">
        <v>36</v>
      </c>
      <c r="B2674" s="5" t="s">
        <v>35</v>
      </c>
      <c r="C2674" s="5"/>
      <c r="D2674" s="5"/>
      <c r="E2674" s="5" t="s">
        <v>144</v>
      </c>
      <c r="F2674" s="8" t="str">
        <f>VLOOKUP(E2674,Mapping!$A$1:$C$71,3,0)</f>
        <v>Facebook</v>
      </c>
      <c r="G2674" s="8" t="str">
        <f>VLOOKUP(E2674,Mapping!$A$2:$B$207,2,0)</f>
        <v>Facebook NonStatic</v>
      </c>
      <c r="H2674" s="1" t="s">
        <v>658</v>
      </c>
      <c r="I2674" s="2">
        <v>44360</v>
      </c>
      <c r="J2674" s="126" t="str">
        <f>VLOOKUP(I2674,Mapping!$H$2:$I$215,2,0)</f>
        <v>Post</v>
      </c>
      <c r="K2674" s="127" t="str">
        <f>VLOOKUP(I2674,Mapping!$H$2:$J$215,3,0)</f>
        <v>Post</v>
      </c>
      <c r="L2674" s="1">
        <v>0</v>
      </c>
      <c r="M2674" s="4" t="s">
        <v>170</v>
      </c>
    </row>
    <row r="2675" spans="1:13" x14ac:dyDescent="0.35">
      <c r="A2675" s="5" t="s">
        <v>36</v>
      </c>
      <c r="B2675" s="5" t="s">
        <v>35</v>
      </c>
      <c r="C2675" s="5"/>
      <c r="D2675" s="5"/>
      <c r="E2675" s="5" t="s">
        <v>144</v>
      </c>
      <c r="F2675" s="8" t="str">
        <f>VLOOKUP(E2675,Mapping!$A$1:$C$71,3,0)</f>
        <v>Facebook</v>
      </c>
      <c r="G2675" s="8" t="str">
        <f>VLOOKUP(E2675,Mapping!$A$2:$B$207,2,0)</f>
        <v>Facebook NonStatic</v>
      </c>
      <c r="H2675" s="1" t="s">
        <v>658</v>
      </c>
      <c r="I2675" s="2">
        <v>44361</v>
      </c>
      <c r="J2675" s="126" t="str">
        <f>VLOOKUP(I2675,Mapping!$H$2:$I$215,2,0)</f>
        <v>Post</v>
      </c>
      <c r="K2675" s="127" t="str">
        <f>VLOOKUP(I2675,Mapping!$H$2:$J$215,3,0)</f>
        <v>Post</v>
      </c>
      <c r="L2675" s="1">
        <v>0</v>
      </c>
      <c r="M2675" s="4" t="s">
        <v>170</v>
      </c>
    </row>
    <row r="2676" spans="1:13" x14ac:dyDescent="0.35">
      <c r="A2676" s="5" t="s">
        <v>36</v>
      </c>
      <c r="B2676" s="5" t="s">
        <v>35</v>
      </c>
      <c r="C2676" s="5"/>
      <c r="D2676" s="5"/>
      <c r="E2676" s="5" t="s">
        <v>144</v>
      </c>
      <c r="F2676" s="8" t="str">
        <f>VLOOKUP(E2676,Mapping!$A$1:$C$71,3,0)</f>
        <v>Facebook</v>
      </c>
      <c r="G2676" s="8" t="str">
        <f>VLOOKUP(E2676,Mapping!$A$2:$B$207,2,0)</f>
        <v>Facebook NonStatic</v>
      </c>
      <c r="H2676" s="1" t="s">
        <v>658</v>
      </c>
      <c r="I2676" s="2">
        <v>44362</v>
      </c>
      <c r="J2676" s="126" t="str">
        <f>VLOOKUP(I2676,Mapping!$H$2:$I$215,2,0)</f>
        <v>Post</v>
      </c>
      <c r="K2676" s="127" t="str">
        <f>VLOOKUP(I2676,Mapping!$H$2:$J$215,3,0)</f>
        <v>Post</v>
      </c>
      <c r="L2676" s="1">
        <v>153.0828971</v>
      </c>
      <c r="M2676" s="4" t="s">
        <v>170</v>
      </c>
    </row>
    <row r="2677" spans="1:13" x14ac:dyDescent="0.35">
      <c r="A2677" s="5" t="s">
        <v>36</v>
      </c>
      <c r="B2677" s="5" t="s">
        <v>35</v>
      </c>
      <c r="C2677" s="5"/>
      <c r="D2677" s="5"/>
      <c r="E2677" s="5" t="s">
        <v>144</v>
      </c>
      <c r="F2677" s="8" t="str">
        <f>VLOOKUP(E2677,Mapping!$A$1:$C$71,3,0)</f>
        <v>Facebook</v>
      </c>
      <c r="G2677" s="8" t="str">
        <f>VLOOKUP(E2677,Mapping!$A$2:$B$207,2,0)</f>
        <v>Facebook NonStatic</v>
      </c>
      <c r="H2677" s="1" t="s">
        <v>658</v>
      </c>
      <c r="I2677" s="2">
        <v>44363</v>
      </c>
      <c r="J2677" s="126" t="str">
        <f>VLOOKUP(I2677,Mapping!$H$2:$I$215,2,0)</f>
        <v>Post</v>
      </c>
      <c r="K2677" s="127" t="str">
        <f>VLOOKUP(I2677,Mapping!$H$2:$J$215,3,0)</f>
        <v>Post</v>
      </c>
      <c r="L2677" s="1">
        <v>364.98614550000002</v>
      </c>
      <c r="M2677" s="4" t="s">
        <v>170</v>
      </c>
    </row>
    <row r="2678" spans="1:13" x14ac:dyDescent="0.35">
      <c r="A2678" s="5" t="s">
        <v>36</v>
      </c>
      <c r="B2678" s="5" t="s">
        <v>35</v>
      </c>
      <c r="C2678" s="5"/>
      <c r="D2678" s="5"/>
      <c r="E2678" s="5" t="s">
        <v>144</v>
      </c>
      <c r="F2678" s="8" t="str">
        <f>VLOOKUP(E2678,Mapping!$A$1:$C$71,3,0)</f>
        <v>Facebook</v>
      </c>
      <c r="G2678" s="8" t="str">
        <f>VLOOKUP(E2678,Mapping!$A$2:$B$207,2,0)</f>
        <v>Facebook NonStatic</v>
      </c>
      <c r="H2678" s="1" t="s">
        <v>658</v>
      </c>
      <c r="I2678" s="2">
        <v>44364</v>
      </c>
      <c r="J2678" s="126" t="str">
        <f>VLOOKUP(I2678,Mapping!$H$2:$I$215,2,0)</f>
        <v>Post</v>
      </c>
      <c r="K2678" s="127" t="str">
        <f>VLOOKUP(I2678,Mapping!$H$2:$J$215,3,0)</f>
        <v>Post</v>
      </c>
      <c r="L2678" s="1">
        <v>478.66618649999998</v>
      </c>
      <c r="M2678" s="4" t="s">
        <v>170</v>
      </c>
    </row>
    <row r="2679" spans="1:13" x14ac:dyDescent="0.35">
      <c r="A2679" s="5" t="s">
        <v>36</v>
      </c>
      <c r="B2679" s="5" t="s">
        <v>35</v>
      </c>
      <c r="C2679" s="5"/>
      <c r="D2679" s="5"/>
      <c r="E2679" s="5" t="s">
        <v>144</v>
      </c>
      <c r="F2679" s="8" t="str">
        <f>VLOOKUP(E2679,Mapping!$A$1:$C$71,3,0)</f>
        <v>Facebook</v>
      </c>
      <c r="G2679" s="8" t="str">
        <f>VLOOKUP(E2679,Mapping!$A$2:$B$207,2,0)</f>
        <v>Facebook NonStatic</v>
      </c>
      <c r="H2679" s="1" t="s">
        <v>658</v>
      </c>
      <c r="I2679" s="2">
        <v>44365</v>
      </c>
      <c r="J2679" s="126" t="str">
        <f>VLOOKUP(I2679,Mapping!$H$2:$I$215,2,0)</f>
        <v>Post</v>
      </c>
      <c r="K2679" s="127" t="str">
        <f>VLOOKUP(I2679,Mapping!$H$2:$J$215,3,0)</f>
        <v>Post</v>
      </c>
      <c r="L2679" s="1">
        <v>482.46597459999998</v>
      </c>
      <c r="M2679" s="4" t="s">
        <v>170</v>
      </c>
    </row>
    <row r="2680" spans="1:13" x14ac:dyDescent="0.35">
      <c r="A2680" s="5" t="s">
        <v>36</v>
      </c>
      <c r="B2680" s="5" t="s">
        <v>35</v>
      </c>
      <c r="C2680" s="5"/>
      <c r="D2680" s="5"/>
      <c r="E2680" s="5" t="s">
        <v>144</v>
      </c>
      <c r="F2680" s="8" t="str">
        <f>VLOOKUP(E2680,Mapping!$A$1:$C$71,3,0)</f>
        <v>Facebook</v>
      </c>
      <c r="G2680" s="8" t="str">
        <f>VLOOKUP(E2680,Mapping!$A$2:$B$207,2,0)</f>
        <v>Facebook NonStatic</v>
      </c>
      <c r="H2680" s="1" t="s">
        <v>658</v>
      </c>
      <c r="I2680" s="2">
        <v>44366</v>
      </c>
      <c r="J2680" s="126" t="str">
        <f>VLOOKUP(I2680,Mapping!$H$2:$I$215,2,0)</f>
        <v>Post</v>
      </c>
      <c r="K2680" s="127" t="str">
        <f>VLOOKUP(I2680,Mapping!$H$2:$J$215,3,0)</f>
        <v>Post</v>
      </c>
      <c r="L2680" s="1">
        <v>531.50054509999995</v>
      </c>
      <c r="M2680" s="4" t="s">
        <v>170</v>
      </c>
    </row>
    <row r="2681" spans="1:13" x14ac:dyDescent="0.35">
      <c r="A2681" s="5" t="s">
        <v>36</v>
      </c>
      <c r="B2681" s="5" t="s">
        <v>35</v>
      </c>
      <c r="C2681" s="5"/>
      <c r="D2681" s="5"/>
      <c r="E2681" s="5" t="s">
        <v>144</v>
      </c>
      <c r="F2681" s="8" t="str">
        <f>VLOOKUP(E2681,Mapping!$A$1:$C$71,3,0)</f>
        <v>Facebook</v>
      </c>
      <c r="G2681" s="8" t="str">
        <f>VLOOKUP(E2681,Mapping!$A$2:$B$207,2,0)</f>
        <v>Facebook NonStatic</v>
      </c>
      <c r="H2681" s="1" t="s">
        <v>658</v>
      </c>
      <c r="I2681" s="2">
        <v>44367</v>
      </c>
      <c r="J2681" s="126" t="str">
        <f>VLOOKUP(I2681,Mapping!$H$2:$I$215,2,0)</f>
        <v>Post</v>
      </c>
      <c r="K2681" s="127" t="str">
        <f>VLOOKUP(I2681,Mapping!$H$2:$J$215,3,0)</f>
        <v>Post</v>
      </c>
      <c r="L2681" s="1">
        <v>596.71105539999996</v>
      </c>
      <c r="M2681" s="4" t="s">
        <v>170</v>
      </c>
    </row>
    <row r="2682" spans="1:13" x14ac:dyDescent="0.35">
      <c r="A2682" s="5" t="s">
        <v>36</v>
      </c>
      <c r="B2682" s="5" t="s">
        <v>35</v>
      </c>
      <c r="C2682" s="5"/>
      <c r="D2682" s="5"/>
      <c r="E2682" s="5" t="s">
        <v>144</v>
      </c>
      <c r="F2682" s="8" t="str">
        <f>VLOOKUP(E2682,Mapping!$A$1:$C$71,3,0)</f>
        <v>Facebook</v>
      </c>
      <c r="G2682" s="8" t="str">
        <f>VLOOKUP(E2682,Mapping!$A$2:$B$207,2,0)</f>
        <v>Facebook NonStatic</v>
      </c>
      <c r="H2682" s="1" t="s">
        <v>658</v>
      </c>
      <c r="I2682" s="2">
        <v>44368</v>
      </c>
      <c r="J2682" s="126" t="str">
        <f>VLOOKUP(I2682,Mapping!$H$2:$I$215,2,0)</f>
        <v>Post</v>
      </c>
      <c r="K2682" s="127" t="str">
        <f>VLOOKUP(I2682,Mapping!$H$2:$J$215,3,0)</f>
        <v>Post</v>
      </c>
      <c r="L2682" s="1">
        <v>516.77081269999996</v>
      </c>
      <c r="M2682" s="4" t="s">
        <v>170</v>
      </c>
    </row>
    <row r="2683" spans="1:13" x14ac:dyDescent="0.35">
      <c r="A2683" s="5" t="s">
        <v>36</v>
      </c>
      <c r="B2683" s="5" t="s">
        <v>35</v>
      </c>
      <c r="C2683" s="5"/>
      <c r="D2683" s="5"/>
      <c r="E2683" s="5" t="s">
        <v>144</v>
      </c>
      <c r="F2683" s="8" t="str">
        <f>VLOOKUP(E2683,Mapping!$A$1:$C$71,3,0)</f>
        <v>Facebook</v>
      </c>
      <c r="G2683" s="8" t="str">
        <f>VLOOKUP(E2683,Mapping!$A$2:$B$207,2,0)</f>
        <v>Facebook NonStatic</v>
      </c>
      <c r="H2683" s="1" t="s">
        <v>658</v>
      </c>
      <c r="I2683" s="2">
        <v>44369</v>
      </c>
      <c r="J2683" s="126" t="str">
        <f>VLOOKUP(I2683,Mapping!$H$2:$I$215,2,0)</f>
        <v>Post</v>
      </c>
      <c r="K2683" s="127" t="str">
        <f>VLOOKUP(I2683,Mapping!$H$2:$J$215,3,0)</f>
        <v>Post</v>
      </c>
      <c r="L2683" s="1">
        <v>592.97159539999996</v>
      </c>
      <c r="M2683" s="4" t="s">
        <v>170</v>
      </c>
    </row>
    <row r="2684" spans="1:13" x14ac:dyDescent="0.35">
      <c r="A2684" s="5" t="s">
        <v>36</v>
      </c>
      <c r="B2684" s="5" t="s">
        <v>35</v>
      </c>
      <c r="C2684" s="5"/>
      <c r="D2684" s="5"/>
      <c r="E2684" s="5" t="s">
        <v>144</v>
      </c>
      <c r="F2684" s="8" t="str">
        <f>VLOOKUP(E2684,Mapping!$A$1:$C$71,3,0)</f>
        <v>Facebook</v>
      </c>
      <c r="G2684" s="8" t="str">
        <f>VLOOKUP(E2684,Mapping!$A$2:$B$207,2,0)</f>
        <v>Facebook NonStatic</v>
      </c>
      <c r="H2684" s="1" t="s">
        <v>658</v>
      </c>
      <c r="I2684" s="2">
        <v>44370</v>
      </c>
      <c r="J2684" s="126" t="str">
        <f>VLOOKUP(I2684,Mapping!$H$2:$I$215,2,0)</f>
        <v>Post</v>
      </c>
      <c r="K2684" s="127">
        <f>VLOOKUP(I2684,Mapping!$H$2:$J$215,3,0)</f>
        <v>0</v>
      </c>
      <c r="L2684" s="1">
        <v>989.03158180000003</v>
      </c>
      <c r="M2684" s="4" t="s">
        <v>170</v>
      </c>
    </row>
    <row r="2685" spans="1:13" x14ac:dyDescent="0.35">
      <c r="A2685" s="5" t="s">
        <v>36</v>
      </c>
      <c r="B2685" s="5" t="s">
        <v>35</v>
      </c>
      <c r="C2685" s="5"/>
      <c r="D2685" s="5"/>
      <c r="E2685" s="5" t="s">
        <v>144</v>
      </c>
      <c r="F2685" s="8" t="str">
        <f>VLOOKUP(E2685,Mapping!$A$1:$C$71,3,0)</f>
        <v>Facebook</v>
      </c>
      <c r="G2685" s="8" t="str">
        <f>VLOOKUP(E2685,Mapping!$A$2:$B$207,2,0)</f>
        <v>Facebook NonStatic</v>
      </c>
      <c r="H2685" s="1" t="s">
        <v>658</v>
      </c>
      <c r="I2685" s="2">
        <v>44371</v>
      </c>
      <c r="J2685" s="126" t="str">
        <f>VLOOKUP(I2685,Mapping!$H$2:$I$215,2,0)</f>
        <v>Post</v>
      </c>
      <c r="K2685" s="127">
        <f>VLOOKUP(I2685,Mapping!$H$2:$J$215,3,0)</f>
        <v>0</v>
      </c>
      <c r="L2685" s="1">
        <v>1326.5867291</v>
      </c>
      <c r="M2685" s="4" t="s">
        <v>170</v>
      </c>
    </row>
    <row r="2686" spans="1:13" x14ac:dyDescent="0.35">
      <c r="A2686" s="5" t="s">
        <v>36</v>
      </c>
      <c r="B2686" s="5" t="s">
        <v>35</v>
      </c>
      <c r="C2686" s="5"/>
      <c r="D2686" s="5"/>
      <c r="E2686" s="5" t="s">
        <v>144</v>
      </c>
      <c r="F2686" s="8" t="str">
        <f>VLOOKUP(E2686,Mapping!$A$1:$C$71,3,0)</f>
        <v>Facebook</v>
      </c>
      <c r="G2686" s="8" t="str">
        <f>VLOOKUP(E2686,Mapping!$A$2:$B$207,2,0)</f>
        <v>Facebook NonStatic</v>
      </c>
      <c r="H2686" s="1" t="s">
        <v>658</v>
      </c>
      <c r="I2686" s="2">
        <v>44372</v>
      </c>
      <c r="J2686" s="126" t="str">
        <f>VLOOKUP(I2686,Mapping!$H$2:$I$215,2,0)</f>
        <v>Post</v>
      </c>
      <c r="K2686" s="127">
        <f>VLOOKUP(I2686,Mapping!$H$2:$J$215,3,0)</f>
        <v>0</v>
      </c>
      <c r="L2686" s="1">
        <v>1565.5003463999999</v>
      </c>
      <c r="M2686" s="4" t="s">
        <v>170</v>
      </c>
    </row>
    <row r="2687" spans="1:13" x14ac:dyDescent="0.35">
      <c r="A2687" s="5" t="s">
        <v>36</v>
      </c>
      <c r="B2687" s="5" t="s">
        <v>35</v>
      </c>
      <c r="C2687" s="5"/>
      <c r="D2687" s="5"/>
      <c r="E2687" s="5" t="s">
        <v>144</v>
      </c>
      <c r="F2687" s="8" t="str">
        <f>VLOOKUP(E2687,Mapping!$A$1:$C$71,3,0)</f>
        <v>Facebook</v>
      </c>
      <c r="G2687" s="8" t="str">
        <f>VLOOKUP(E2687,Mapping!$A$2:$B$207,2,0)</f>
        <v>Facebook NonStatic</v>
      </c>
      <c r="H2687" s="1" t="s">
        <v>658</v>
      </c>
      <c r="I2687" s="2">
        <v>44373</v>
      </c>
      <c r="J2687" s="126" t="str">
        <f>VLOOKUP(I2687,Mapping!$H$2:$I$215,2,0)</f>
        <v>Post</v>
      </c>
      <c r="K2687" s="127">
        <f>VLOOKUP(I2687,Mapping!$H$2:$J$215,3,0)</f>
        <v>0</v>
      </c>
      <c r="L2687" s="1">
        <v>1875.1770429999999</v>
      </c>
      <c r="M2687" s="4" t="s">
        <v>170</v>
      </c>
    </row>
    <row r="2688" spans="1:13" x14ac:dyDescent="0.35">
      <c r="A2688" s="5" t="s">
        <v>36</v>
      </c>
      <c r="B2688" s="5" t="s">
        <v>35</v>
      </c>
      <c r="C2688" s="5"/>
      <c r="D2688" s="5"/>
      <c r="E2688" s="5" t="s">
        <v>144</v>
      </c>
      <c r="F2688" s="8" t="str">
        <f>VLOOKUP(E2688,Mapping!$A$1:$C$71,3,0)</f>
        <v>Facebook</v>
      </c>
      <c r="G2688" s="8" t="str">
        <f>VLOOKUP(E2688,Mapping!$A$2:$B$207,2,0)</f>
        <v>Facebook NonStatic</v>
      </c>
      <c r="H2688" s="1" t="s">
        <v>658</v>
      </c>
      <c r="I2688" s="2">
        <v>44374</v>
      </c>
      <c r="J2688" s="126" t="str">
        <f>VLOOKUP(I2688,Mapping!$H$2:$I$215,2,0)</f>
        <v>Post</v>
      </c>
      <c r="K2688" s="127">
        <f>VLOOKUP(I2688,Mapping!$H$2:$J$215,3,0)</f>
        <v>0</v>
      </c>
      <c r="L2688" s="1">
        <v>2048.7676710999999</v>
      </c>
      <c r="M2688" s="4" t="s">
        <v>170</v>
      </c>
    </row>
    <row r="2689" spans="1:13" x14ac:dyDescent="0.35">
      <c r="A2689" s="5" t="s">
        <v>36</v>
      </c>
      <c r="B2689" s="5" t="s">
        <v>35</v>
      </c>
      <c r="C2689" s="5"/>
      <c r="D2689" s="5"/>
      <c r="E2689" s="5" t="s">
        <v>144</v>
      </c>
      <c r="F2689" s="8" t="str">
        <f>VLOOKUP(E2689,Mapping!$A$1:$C$71,3,0)</f>
        <v>Facebook</v>
      </c>
      <c r="G2689" s="8" t="str">
        <f>VLOOKUP(E2689,Mapping!$A$2:$B$207,2,0)</f>
        <v>Facebook NonStatic</v>
      </c>
      <c r="H2689" s="1" t="s">
        <v>658</v>
      </c>
      <c r="I2689" s="2">
        <v>44375</v>
      </c>
      <c r="J2689" s="126" t="str">
        <f>VLOOKUP(I2689,Mapping!$H$2:$I$215,2,0)</f>
        <v>Post</v>
      </c>
      <c r="K2689" s="127">
        <f>VLOOKUP(I2689,Mapping!$H$2:$J$215,3,0)</f>
        <v>0</v>
      </c>
      <c r="L2689" s="1">
        <v>2072.8428213000002</v>
      </c>
      <c r="M2689" s="4" t="s">
        <v>170</v>
      </c>
    </row>
    <row r="2690" spans="1:13" x14ac:dyDescent="0.35">
      <c r="A2690" s="5" t="s">
        <v>36</v>
      </c>
      <c r="B2690" s="5" t="s">
        <v>35</v>
      </c>
      <c r="C2690" s="5"/>
      <c r="D2690" s="5"/>
      <c r="E2690" s="5" t="s">
        <v>144</v>
      </c>
      <c r="F2690" s="8" t="str">
        <f>VLOOKUP(E2690,Mapping!$A$1:$C$71,3,0)</f>
        <v>Facebook</v>
      </c>
      <c r="G2690" s="8" t="str">
        <f>VLOOKUP(E2690,Mapping!$A$2:$B$207,2,0)</f>
        <v>Facebook NonStatic</v>
      </c>
      <c r="H2690" s="1" t="s">
        <v>658</v>
      </c>
      <c r="I2690" s="2">
        <v>44376</v>
      </c>
      <c r="J2690" s="126" t="str">
        <f>VLOOKUP(I2690,Mapping!$H$2:$I$215,2,0)</f>
        <v>Post</v>
      </c>
      <c r="K2690" s="127">
        <f>VLOOKUP(I2690,Mapping!$H$2:$J$215,3,0)</f>
        <v>0</v>
      </c>
      <c r="L2690" s="1">
        <v>1921.9220425000001</v>
      </c>
      <c r="M2690" s="4" t="s">
        <v>170</v>
      </c>
    </row>
    <row r="2691" spans="1:13" x14ac:dyDescent="0.35">
      <c r="A2691" s="5" t="s">
        <v>36</v>
      </c>
      <c r="B2691" s="5" t="s">
        <v>35</v>
      </c>
      <c r="C2691" s="5"/>
      <c r="D2691" s="5"/>
      <c r="E2691" s="5" t="s">
        <v>144</v>
      </c>
      <c r="F2691" s="8" t="str">
        <f>VLOOKUP(E2691,Mapping!$A$1:$C$71,3,0)</f>
        <v>Facebook</v>
      </c>
      <c r="G2691" s="8" t="str">
        <f>VLOOKUP(E2691,Mapping!$A$2:$B$207,2,0)</f>
        <v>Facebook NonStatic</v>
      </c>
      <c r="H2691" s="1" t="s">
        <v>658</v>
      </c>
      <c r="I2691" s="2">
        <v>44377</v>
      </c>
      <c r="J2691" s="126" t="str">
        <f>VLOOKUP(I2691,Mapping!$H$2:$I$215,2,0)</f>
        <v>Post</v>
      </c>
      <c r="K2691" s="127">
        <f>VLOOKUP(I2691,Mapping!$H$2:$J$215,3,0)</f>
        <v>0</v>
      </c>
      <c r="L2691" s="1">
        <v>1830.6514189</v>
      </c>
      <c r="M2691" s="4" t="s">
        <v>170</v>
      </c>
    </row>
    <row r="2692" spans="1:13" x14ac:dyDescent="0.35">
      <c r="A2692" s="5" t="s">
        <v>36</v>
      </c>
      <c r="B2692" s="5" t="s">
        <v>35</v>
      </c>
      <c r="C2692" s="5"/>
      <c r="D2692" s="5"/>
      <c r="E2692" s="5" t="s">
        <v>144</v>
      </c>
      <c r="F2692" s="8" t="str">
        <f>VLOOKUP(E2692,Mapping!$A$1:$C$71,3,0)</f>
        <v>Facebook</v>
      </c>
      <c r="G2692" s="8" t="str">
        <f>VLOOKUP(E2692,Mapping!$A$2:$B$207,2,0)</f>
        <v>Facebook NonStatic</v>
      </c>
      <c r="H2692" s="1" t="s">
        <v>658</v>
      </c>
      <c r="I2692" s="2">
        <v>44378</v>
      </c>
      <c r="J2692" s="126" t="str">
        <f>VLOOKUP(I2692,Mapping!$H$2:$I$215,2,0)</f>
        <v>Post</v>
      </c>
      <c r="K2692" s="127">
        <f>VLOOKUP(I2692,Mapping!$H$2:$J$215,3,0)</f>
        <v>0</v>
      </c>
      <c r="L2692" s="1">
        <v>1515.7921466</v>
      </c>
      <c r="M2692" s="4" t="s">
        <v>170</v>
      </c>
    </row>
    <row r="2693" spans="1:13" x14ac:dyDescent="0.35">
      <c r="A2693" s="5" t="s">
        <v>36</v>
      </c>
      <c r="B2693" s="5" t="s">
        <v>35</v>
      </c>
      <c r="C2693" s="5"/>
      <c r="D2693" s="5"/>
      <c r="E2693" s="5" t="s">
        <v>144</v>
      </c>
      <c r="F2693" s="8" t="str">
        <f>VLOOKUP(E2693,Mapping!$A$1:$C$71,3,0)</f>
        <v>Facebook</v>
      </c>
      <c r="G2693" s="8" t="str">
        <f>VLOOKUP(E2693,Mapping!$A$2:$B$207,2,0)</f>
        <v>Facebook NonStatic</v>
      </c>
      <c r="H2693" s="1" t="s">
        <v>658</v>
      </c>
      <c r="I2693" s="2">
        <v>44379</v>
      </c>
      <c r="J2693" s="126" t="str">
        <f>VLOOKUP(I2693,Mapping!$H$2:$I$215,2,0)</f>
        <v>Post</v>
      </c>
      <c r="K2693" s="127">
        <f>VLOOKUP(I2693,Mapping!$H$2:$J$215,3,0)</f>
        <v>0</v>
      </c>
      <c r="L2693" s="1">
        <v>1313.0111692</v>
      </c>
      <c r="M2693" s="4" t="s">
        <v>170</v>
      </c>
    </row>
    <row r="2694" spans="1:13" x14ac:dyDescent="0.35">
      <c r="A2694" s="5" t="s">
        <v>36</v>
      </c>
      <c r="B2694" s="5" t="s">
        <v>35</v>
      </c>
      <c r="C2694" s="5"/>
      <c r="D2694" s="5"/>
      <c r="E2694" s="5" t="s">
        <v>144</v>
      </c>
      <c r="F2694" s="8" t="str">
        <f>VLOOKUP(E2694,Mapping!$A$1:$C$71,3,0)</f>
        <v>Facebook</v>
      </c>
      <c r="G2694" s="8" t="str">
        <f>VLOOKUP(E2694,Mapping!$A$2:$B$207,2,0)</f>
        <v>Facebook NonStatic</v>
      </c>
      <c r="H2694" s="1" t="s">
        <v>658</v>
      </c>
      <c r="I2694" s="2">
        <v>44380</v>
      </c>
      <c r="J2694" s="126" t="str">
        <f>VLOOKUP(I2694,Mapping!$H$2:$I$215,2,0)</f>
        <v>Post</v>
      </c>
      <c r="K2694" s="127">
        <f>VLOOKUP(I2694,Mapping!$H$2:$J$215,3,0)</f>
        <v>0</v>
      </c>
      <c r="L2694" s="1">
        <v>1221.8273727000001</v>
      </c>
      <c r="M2694" s="4" t="s">
        <v>170</v>
      </c>
    </row>
    <row r="2695" spans="1:13" x14ac:dyDescent="0.35">
      <c r="A2695" s="5" t="s">
        <v>36</v>
      </c>
      <c r="B2695" s="5" t="s">
        <v>35</v>
      </c>
      <c r="C2695" s="5"/>
      <c r="D2695" s="5"/>
      <c r="E2695" s="5" t="s">
        <v>144</v>
      </c>
      <c r="F2695" s="8" t="str">
        <f>VLOOKUP(E2695,Mapping!$A$1:$C$71,3,0)</f>
        <v>Facebook</v>
      </c>
      <c r="G2695" s="8" t="str">
        <f>VLOOKUP(E2695,Mapping!$A$2:$B$207,2,0)</f>
        <v>Facebook NonStatic</v>
      </c>
      <c r="H2695" s="1" t="s">
        <v>658</v>
      </c>
      <c r="I2695" s="2">
        <v>44381</v>
      </c>
      <c r="J2695" s="126" t="str">
        <f>VLOOKUP(I2695,Mapping!$H$2:$I$215,2,0)</f>
        <v>Post</v>
      </c>
      <c r="K2695" s="127">
        <f>VLOOKUP(I2695,Mapping!$H$2:$J$215,3,0)</f>
        <v>0</v>
      </c>
      <c r="L2695" s="1">
        <v>1154.6567852999999</v>
      </c>
      <c r="M2695" s="4" t="s">
        <v>170</v>
      </c>
    </row>
    <row r="2696" spans="1:13" x14ac:dyDescent="0.35">
      <c r="A2696" s="5" t="s">
        <v>36</v>
      </c>
      <c r="B2696" s="5" t="s">
        <v>35</v>
      </c>
      <c r="C2696" s="5"/>
      <c r="D2696" s="5"/>
      <c r="E2696" s="5" t="s">
        <v>144</v>
      </c>
      <c r="F2696" s="8" t="str">
        <f>VLOOKUP(E2696,Mapping!$A$1:$C$71,3,0)</f>
        <v>Facebook</v>
      </c>
      <c r="G2696" s="8" t="str">
        <f>VLOOKUP(E2696,Mapping!$A$2:$B$207,2,0)</f>
        <v>Facebook NonStatic</v>
      </c>
      <c r="H2696" s="1" t="s">
        <v>658</v>
      </c>
      <c r="I2696" s="2">
        <v>44382</v>
      </c>
      <c r="J2696" s="126" t="str">
        <f>VLOOKUP(I2696,Mapping!$H$2:$I$215,2,0)</f>
        <v>Post</v>
      </c>
      <c r="K2696" s="127">
        <f>VLOOKUP(I2696,Mapping!$H$2:$J$215,3,0)</f>
        <v>0</v>
      </c>
      <c r="L2696" s="1">
        <v>1040.9928709000001</v>
      </c>
      <c r="M2696" s="4" t="s">
        <v>170</v>
      </c>
    </row>
    <row r="2697" spans="1:13" x14ac:dyDescent="0.35">
      <c r="A2697" s="5" t="s">
        <v>36</v>
      </c>
      <c r="B2697" s="5" t="s">
        <v>35</v>
      </c>
      <c r="C2697" s="5"/>
      <c r="D2697" s="5"/>
      <c r="E2697" s="5" t="s">
        <v>144</v>
      </c>
      <c r="F2697" s="8" t="str">
        <f>VLOOKUP(E2697,Mapping!$A$1:$C$71,3,0)</f>
        <v>Facebook</v>
      </c>
      <c r="G2697" s="8" t="str">
        <f>VLOOKUP(E2697,Mapping!$A$2:$B$207,2,0)</f>
        <v>Facebook NonStatic</v>
      </c>
      <c r="H2697" s="1" t="s">
        <v>658</v>
      </c>
      <c r="I2697" s="2">
        <v>44383</v>
      </c>
      <c r="J2697" s="126" t="str">
        <f>VLOOKUP(I2697,Mapping!$H$2:$I$215,2,0)</f>
        <v>Post</v>
      </c>
      <c r="K2697" s="127">
        <f>VLOOKUP(I2697,Mapping!$H$2:$J$215,3,0)</f>
        <v>0</v>
      </c>
      <c r="L2697" s="1">
        <v>966.04255520000004</v>
      </c>
      <c r="M2697" s="4" t="s">
        <v>170</v>
      </c>
    </row>
    <row r="2698" spans="1:13" x14ac:dyDescent="0.35">
      <c r="A2698" s="5" t="s">
        <v>36</v>
      </c>
      <c r="B2698" s="5" t="s">
        <v>35</v>
      </c>
      <c r="C2698" s="5"/>
      <c r="D2698" s="5"/>
      <c r="E2698" s="5" t="s">
        <v>144</v>
      </c>
      <c r="F2698" s="8" t="str">
        <f>VLOOKUP(E2698,Mapping!$A$1:$C$71,3,0)</f>
        <v>Facebook</v>
      </c>
      <c r="G2698" s="8" t="str">
        <f>VLOOKUP(E2698,Mapping!$A$2:$B$207,2,0)</f>
        <v>Facebook NonStatic</v>
      </c>
      <c r="H2698" s="1" t="s">
        <v>658</v>
      </c>
      <c r="I2698" s="2">
        <v>44384</v>
      </c>
      <c r="J2698" s="126" t="str">
        <f>VLOOKUP(I2698,Mapping!$H$2:$I$215,2,0)</f>
        <v>Post</v>
      </c>
      <c r="K2698" s="127">
        <f>VLOOKUP(I2698,Mapping!$H$2:$J$215,3,0)</f>
        <v>0</v>
      </c>
      <c r="L2698" s="1">
        <v>918.64826979999998</v>
      </c>
      <c r="M2698" s="4" t="s">
        <v>170</v>
      </c>
    </row>
    <row r="2699" spans="1:13" x14ac:dyDescent="0.35">
      <c r="A2699" s="5" t="s">
        <v>36</v>
      </c>
      <c r="B2699" s="5" t="s">
        <v>35</v>
      </c>
      <c r="C2699" s="5"/>
      <c r="D2699" s="5"/>
      <c r="E2699" s="5" t="s">
        <v>144</v>
      </c>
      <c r="F2699" s="8" t="str">
        <f>VLOOKUP(E2699,Mapping!$A$1:$C$71,3,0)</f>
        <v>Facebook</v>
      </c>
      <c r="G2699" s="8" t="str">
        <f>VLOOKUP(E2699,Mapping!$A$2:$B$207,2,0)</f>
        <v>Facebook NonStatic</v>
      </c>
      <c r="H2699" s="1" t="s">
        <v>658</v>
      </c>
      <c r="I2699" s="2">
        <v>44385</v>
      </c>
      <c r="J2699" s="126" t="str">
        <f>VLOOKUP(I2699,Mapping!$H$2:$I$215,2,0)</f>
        <v>Post</v>
      </c>
      <c r="K2699" s="127">
        <f>VLOOKUP(I2699,Mapping!$H$2:$J$215,3,0)</f>
        <v>0</v>
      </c>
      <c r="L2699" s="1">
        <v>861.00199320000002</v>
      </c>
      <c r="M2699" s="4" t="s">
        <v>170</v>
      </c>
    </row>
    <row r="2700" spans="1:13" x14ac:dyDescent="0.35">
      <c r="A2700" s="5" t="s">
        <v>36</v>
      </c>
      <c r="B2700" s="5" t="s">
        <v>35</v>
      </c>
      <c r="C2700" s="5"/>
      <c r="D2700" s="5"/>
      <c r="E2700" s="5" t="s">
        <v>144</v>
      </c>
      <c r="F2700" s="8" t="str">
        <f>VLOOKUP(E2700,Mapping!$A$1:$C$71,3,0)</f>
        <v>Facebook</v>
      </c>
      <c r="G2700" s="8" t="str">
        <f>VLOOKUP(E2700,Mapping!$A$2:$B$207,2,0)</f>
        <v>Facebook NonStatic</v>
      </c>
      <c r="H2700" s="1" t="s">
        <v>658</v>
      </c>
      <c r="I2700" s="2">
        <v>44386</v>
      </c>
      <c r="J2700" s="126" t="str">
        <f>VLOOKUP(I2700,Mapping!$H$2:$I$215,2,0)</f>
        <v>Post</v>
      </c>
      <c r="K2700" s="127">
        <f>VLOOKUP(I2700,Mapping!$H$2:$J$215,3,0)</f>
        <v>0</v>
      </c>
      <c r="L2700" s="1">
        <v>846.47983580000005</v>
      </c>
      <c r="M2700" s="4" t="s">
        <v>170</v>
      </c>
    </row>
    <row r="2701" spans="1:13" x14ac:dyDescent="0.35">
      <c r="A2701" s="5" t="s">
        <v>36</v>
      </c>
      <c r="B2701" s="5" t="s">
        <v>35</v>
      </c>
      <c r="C2701" s="5"/>
      <c r="D2701" s="5"/>
      <c r="E2701" s="5" t="s">
        <v>144</v>
      </c>
      <c r="F2701" s="8" t="str">
        <f>VLOOKUP(E2701,Mapping!$A$1:$C$71,3,0)</f>
        <v>Facebook</v>
      </c>
      <c r="G2701" s="8" t="str">
        <f>VLOOKUP(E2701,Mapping!$A$2:$B$207,2,0)</f>
        <v>Facebook NonStatic</v>
      </c>
      <c r="H2701" s="1" t="s">
        <v>658</v>
      </c>
      <c r="I2701" s="2">
        <v>44387</v>
      </c>
      <c r="J2701" s="126" t="str">
        <f>VLOOKUP(I2701,Mapping!$H$2:$I$215,2,0)</f>
        <v>Post</v>
      </c>
      <c r="K2701" s="127">
        <f>VLOOKUP(I2701,Mapping!$H$2:$J$215,3,0)</f>
        <v>0</v>
      </c>
      <c r="L2701" s="1">
        <v>816.51176390000001</v>
      </c>
      <c r="M2701" s="4" t="s">
        <v>170</v>
      </c>
    </row>
    <row r="2702" spans="1:13" x14ac:dyDescent="0.35">
      <c r="A2702" s="5" t="s">
        <v>36</v>
      </c>
      <c r="B2702" s="5" t="s">
        <v>35</v>
      </c>
      <c r="C2702" s="5"/>
      <c r="D2702" s="5"/>
      <c r="E2702" s="5" t="s">
        <v>144</v>
      </c>
      <c r="F2702" s="8" t="str">
        <f>VLOOKUP(E2702,Mapping!$A$1:$C$71,3,0)</f>
        <v>Facebook</v>
      </c>
      <c r="G2702" s="8" t="str">
        <f>VLOOKUP(E2702,Mapping!$A$2:$B$207,2,0)</f>
        <v>Facebook NonStatic</v>
      </c>
      <c r="H2702" s="1" t="s">
        <v>658</v>
      </c>
      <c r="I2702" s="2">
        <v>44388</v>
      </c>
      <c r="J2702" s="126" t="str">
        <f>VLOOKUP(I2702,Mapping!$H$2:$I$215,2,0)</f>
        <v>Post</v>
      </c>
      <c r="K2702" s="127">
        <f>VLOOKUP(I2702,Mapping!$H$2:$J$215,3,0)</f>
        <v>0</v>
      </c>
      <c r="L2702" s="1">
        <v>809.93240479999997</v>
      </c>
      <c r="M2702" s="4" t="s">
        <v>170</v>
      </c>
    </row>
    <row r="2703" spans="1:13" x14ac:dyDescent="0.35">
      <c r="A2703" s="5" t="s">
        <v>36</v>
      </c>
      <c r="B2703" s="5" t="s">
        <v>35</v>
      </c>
      <c r="C2703" s="5"/>
      <c r="D2703" s="5"/>
      <c r="E2703" s="5" t="s">
        <v>144</v>
      </c>
      <c r="F2703" s="8" t="str">
        <f>VLOOKUP(E2703,Mapping!$A$1:$C$71,3,0)</f>
        <v>Facebook</v>
      </c>
      <c r="G2703" s="8" t="str">
        <f>VLOOKUP(E2703,Mapping!$A$2:$B$207,2,0)</f>
        <v>Facebook NonStatic</v>
      </c>
      <c r="H2703" s="1" t="s">
        <v>658</v>
      </c>
      <c r="I2703" s="2">
        <v>44389</v>
      </c>
      <c r="J2703" s="126" t="str">
        <f>VLOOKUP(I2703,Mapping!$H$2:$I$215,2,0)</f>
        <v>Post</v>
      </c>
      <c r="K2703" s="127">
        <f>VLOOKUP(I2703,Mapping!$H$2:$J$215,3,0)</f>
        <v>0</v>
      </c>
      <c r="L2703" s="1">
        <v>744.70682120000004</v>
      </c>
      <c r="M2703" s="4" t="s">
        <v>170</v>
      </c>
    </row>
    <row r="2704" spans="1:13" x14ac:dyDescent="0.35">
      <c r="A2704" s="5" t="s">
        <v>36</v>
      </c>
      <c r="B2704" s="5" t="s">
        <v>35</v>
      </c>
      <c r="C2704" s="5"/>
      <c r="D2704" s="5"/>
      <c r="E2704" s="5" t="s">
        <v>144</v>
      </c>
      <c r="F2704" s="8" t="str">
        <f>VLOOKUP(E2704,Mapping!$A$1:$C$71,3,0)</f>
        <v>Facebook</v>
      </c>
      <c r="G2704" s="8" t="str">
        <f>VLOOKUP(E2704,Mapping!$A$2:$B$207,2,0)</f>
        <v>Facebook NonStatic</v>
      </c>
      <c r="H2704" s="1" t="s">
        <v>658</v>
      </c>
      <c r="I2704" s="2">
        <v>44390</v>
      </c>
      <c r="J2704" s="126" t="str">
        <f>VLOOKUP(I2704,Mapping!$H$2:$I$215,2,0)</f>
        <v>Post</v>
      </c>
      <c r="K2704" s="127">
        <f>VLOOKUP(I2704,Mapping!$H$2:$J$215,3,0)</f>
        <v>0</v>
      </c>
      <c r="L2704" s="1">
        <v>618.60513109999999</v>
      </c>
      <c r="M2704" s="4" t="s">
        <v>170</v>
      </c>
    </row>
    <row r="2705" spans="1:13" x14ac:dyDescent="0.35">
      <c r="A2705" s="5" t="s">
        <v>36</v>
      </c>
      <c r="B2705" s="5" t="s">
        <v>35</v>
      </c>
      <c r="C2705" s="5"/>
      <c r="D2705" s="5"/>
      <c r="E2705" s="5" t="s">
        <v>144</v>
      </c>
      <c r="F2705" s="8" t="str">
        <f>VLOOKUP(E2705,Mapping!$A$1:$C$71,3,0)</f>
        <v>Facebook</v>
      </c>
      <c r="G2705" s="8" t="str">
        <f>VLOOKUP(E2705,Mapping!$A$2:$B$207,2,0)</f>
        <v>Facebook NonStatic</v>
      </c>
      <c r="H2705" s="1" t="s">
        <v>658</v>
      </c>
      <c r="I2705" s="2">
        <v>44391</v>
      </c>
      <c r="J2705" s="126" t="str">
        <f>VLOOKUP(I2705,Mapping!$H$2:$I$215,2,0)</f>
        <v>Post</v>
      </c>
      <c r="K2705" s="127">
        <f>VLOOKUP(I2705,Mapping!$H$2:$J$215,3,0)</f>
        <v>0</v>
      </c>
      <c r="L2705" s="1">
        <v>546.37929729999996</v>
      </c>
      <c r="M2705" s="4" t="s">
        <v>170</v>
      </c>
    </row>
    <row r="2706" spans="1:13" x14ac:dyDescent="0.35">
      <c r="A2706" s="5" t="s">
        <v>36</v>
      </c>
      <c r="B2706" s="5" t="s">
        <v>35</v>
      </c>
      <c r="C2706" s="5"/>
      <c r="D2706" s="5"/>
      <c r="E2706" s="5" t="s">
        <v>144</v>
      </c>
      <c r="F2706" s="8" t="str">
        <f>VLOOKUP(E2706,Mapping!$A$1:$C$71,3,0)</f>
        <v>Facebook</v>
      </c>
      <c r="G2706" s="8" t="str">
        <f>VLOOKUP(E2706,Mapping!$A$2:$B$207,2,0)</f>
        <v>Facebook NonStatic</v>
      </c>
      <c r="H2706" s="1" t="s">
        <v>658</v>
      </c>
      <c r="I2706" s="2">
        <v>44392</v>
      </c>
      <c r="J2706" s="126" t="str">
        <f>VLOOKUP(I2706,Mapping!$H$2:$I$215,2,0)</f>
        <v>Post</v>
      </c>
      <c r="K2706" s="127">
        <f>VLOOKUP(I2706,Mapping!$H$2:$J$215,3,0)</f>
        <v>0</v>
      </c>
      <c r="L2706" s="1">
        <v>645.82802140000001</v>
      </c>
      <c r="M2706" s="4" t="s">
        <v>170</v>
      </c>
    </row>
    <row r="2707" spans="1:13" x14ac:dyDescent="0.35">
      <c r="A2707" s="5" t="s">
        <v>36</v>
      </c>
      <c r="B2707" s="5" t="s">
        <v>35</v>
      </c>
      <c r="C2707" s="5"/>
      <c r="D2707" s="5"/>
      <c r="E2707" s="5" t="s">
        <v>144</v>
      </c>
      <c r="F2707" s="8" t="str">
        <f>VLOOKUP(E2707,Mapping!$A$1:$C$71,3,0)</f>
        <v>Facebook</v>
      </c>
      <c r="G2707" s="8" t="str">
        <f>VLOOKUP(E2707,Mapping!$A$2:$B$207,2,0)</f>
        <v>Facebook NonStatic</v>
      </c>
      <c r="H2707" s="1" t="s">
        <v>658</v>
      </c>
      <c r="I2707" s="2">
        <v>44393</v>
      </c>
      <c r="J2707" s="126" t="str">
        <f>VLOOKUP(I2707,Mapping!$H$2:$I$215,2,0)</f>
        <v>Post</v>
      </c>
      <c r="K2707" s="127">
        <f>VLOOKUP(I2707,Mapping!$H$2:$J$215,3,0)</f>
        <v>0</v>
      </c>
      <c r="L2707" s="1">
        <v>698.86061010000003</v>
      </c>
      <c r="M2707" s="4" t="s">
        <v>170</v>
      </c>
    </row>
    <row r="2708" spans="1:13" x14ac:dyDescent="0.35">
      <c r="A2708" s="5" t="s">
        <v>36</v>
      </c>
      <c r="B2708" s="5" t="s">
        <v>35</v>
      </c>
      <c r="C2708" s="5"/>
      <c r="D2708" s="5"/>
      <c r="E2708" s="5" t="s">
        <v>144</v>
      </c>
      <c r="F2708" s="8" t="str">
        <f>VLOOKUP(E2708,Mapping!$A$1:$C$71,3,0)</f>
        <v>Facebook</v>
      </c>
      <c r="G2708" s="8" t="str">
        <f>VLOOKUP(E2708,Mapping!$A$2:$B$207,2,0)</f>
        <v>Facebook NonStatic</v>
      </c>
      <c r="H2708" s="1" t="s">
        <v>658</v>
      </c>
      <c r="I2708" s="2">
        <v>44394</v>
      </c>
      <c r="J2708" s="126" t="str">
        <f>VLOOKUP(I2708,Mapping!$H$2:$I$215,2,0)</f>
        <v>Post</v>
      </c>
      <c r="K2708" s="127">
        <f>VLOOKUP(I2708,Mapping!$H$2:$J$215,3,0)</f>
        <v>0</v>
      </c>
      <c r="L2708" s="1">
        <v>758.94963670000004</v>
      </c>
      <c r="M2708" s="4" t="s">
        <v>170</v>
      </c>
    </row>
    <row r="2709" spans="1:13" x14ac:dyDescent="0.35">
      <c r="A2709" s="5" t="s">
        <v>36</v>
      </c>
      <c r="B2709" s="5" t="s">
        <v>35</v>
      </c>
      <c r="C2709" s="5"/>
      <c r="D2709" s="5"/>
      <c r="E2709" s="5" t="s">
        <v>144</v>
      </c>
      <c r="F2709" s="8" t="str">
        <f>VLOOKUP(E2709,Mapping!$A$1:$C$71,3,0)</f>
        <v>Facebook</v>
      </c>
      <c r="G2709" s="8" t="str">
        <f>VLOOKUP(E2709,Mapping!$A$2:$B$207,2,0)</f>
        <v>Facebook NonStatic</v>
      </c>
      <c r="H2709" s="1" t="s">
        <v>658</v>
      </c>
      <c r="I2709" s="2">
        <v>44395</v>
      </c>
      <c r="J2709" s="126" t="str">
        <f>VLOOKUP(I2709,Mapping!$H$2:$I$215,2,0)</f>
        <v>Post</v>
      </c>
      <c r="K2709" s="127">
        <f>VLOOKUP(I2709,Mapping!$H$2:$J$215,3,0)</f>
        <v>0</v>
      </c>
      <c r="L2709" s="1">
        <v>818.54230710000002</v>
      </c>
      <c r="M2709" s="4" t="s">
        <v>170</v>
      </c>
    </row>
    <row r="2710" spans="1:13" x14ac:dyDescent="0.35">
      <c r="A2710" s="5" t="s">
        <v>36</v>
      </c>
      <c r="B2710" s="5" t="s">
        <v>35</v>
      </c>
      <c r="C2710" s="5"/>
      <c r="D2710" s="5"/>
      <c r="E2710" s="5" t="s">
        <v>144</v>
      </c>
      <c r="F2710" s="8" t="str">
        <f>VLOOKUP(E2710,Mapping!$A$1:$C$71,3,0)</f>
        <v>Facebook</v>
      </c>
      <c r="G2710" s="8" t="str">
        <f>VLOOKUP(E2710,Mapping!$A$2:$B$207,2,0)</f>
        <v>Facebook NonStatic</v>
      </c>
      <c r="H2710" s="1" t="s">
        <v>658</v>
      </c>
      <c r="I2710" s="2">
        <v>44396</v>
      </c>
      <c r="J2710" s="126" t="str">
        <f>VLOOKUP(I2710,Mapping!$H$2:$I$215,2,0)</f>
        <v>Post</v>
      </c>
      <c r="K2710" s="127">
        <f>VLOOKUP(I2710,Mapping!$H$2:$J$215,3,0)</f>
        <v>0</v>
      </c>
      <c r="L2710" s="1">
        <v>872.88048909999998</v>
      </c>
      <c r="M2710" s="4" t="s">
        <v>170</v>
      </c>
    </row>
    <row r="2711" spans="1:13" x14ac:dyDescent="0.35">
      <c r="A2711" s="5" t="s">
        <v>36</v>
      </c>
      <c r="B2711" s="5" t="s">
        <v>35</v>
      </c>
      <c r="C2711" s="5"/>
      <c r="D2711" s="5"/>
      <c r="E2711" s="5" t="s">
        <v>144</v>
      </c>
      <c r="F2711" s="8" t="str">
        <f>VLOOKUP(E2711,Mapping!$A$1:$C$71,3,0)</f>
        <v>Facebook</v>
      </c>
      <c r="G2711" s="8" t="str">
        <f>VLOOKUP(E2711,Mapping!$A$2:$B$207,2,0)</f>
        <v>Facebook NonStatic</v>
      </c>
      <c r="H2711" s="1" t="s">
        <v>658</v>
      </c>
      <c r="I2711" s="2">
        <v>44397</v>
      </c>
      <c r="J2711" s="126" t="str">
        <f>VLOOKUP(I2711,Mapping!$H$2:$I$215,2,0)</f>
        <v>Post</v>
      </c>
      <c r="K2711" s="127">
        <f>VLOOKUP(I2711,Mapping!$H$2:$J$215,3,0)</f>
        <v>0</v>
      </c>
      <c r="L2711" s="1">
        <v>925.00783980000006</v>
      </c>
      <c r="M2711" s="4" t="s">
        <v>170</v>
      </c>
    </row>
    <row r="2712" spans="1:13" x14ac:dyDescent="0.35">
      <c r="A2712" s="5" t="s">
        <v>36</v>
      </c>
      <c r="B2712" s="5" t="s">
        <v>35</v>
      </c>
      <c r="C2712" s="5"/>
      <c r="D2712" s="5"/>
      <c r="E2712" s="5" t="s">
        <v>144</v>
      </c>
      <c r="F2712" s="8" t="str">
        <f>VLOOKUP(E2712,Mapping!$A$1:$C$71,3,0)</f>
        <v>Facebook</v>
      </c>
      <c r="G2712" s="8" t="str">
        <f>VLOOKUP(E2712,Mapping!$A$2:$B$207,2,0)</f>
        <v>Facebook NonStatic</v>
      </c>
      <c r="H2712" s="1" t="s">
        <v>658</v>
      </c>
      <c r="I2712" s="2">
        <v>44398</v>
      </c>
      <c r="J2712" s="126" t="str">
        <f>VLOOKUP(I2712,Mapping!$H$2:$I$215,2,0)</f>
        <v>Post</v>
      </c>
      <c r="K2712" s="127">
        <f>VLOOKUP(I2712,Mapping!$H$2:$J$215,3,0)</f>
        <v>0</v>
      </c>
      <c r="L2712" s="1">
        <v>957.06447830000002</v>
      </c>
      <c r="M2712" s="4" t="s">
        <v>170</v>
      </c>
    </row>
    <row r="2713" spans="1:13" x14ac:dyDescent="0.35">
      <c r="A2713" s="5" t="s">
        <v>36</v>
      </c>
      <c r="B2713" s="5" t="s">
        <v>35</v>
      </c>
      <c r="C2713" s="5"/>
      <c r="D2713" s="5"/>
      <c r="E2713" s="5" t="s">
        <v>144</v>
      </c>
      <c r="F2713" s="8" t="str">
        <f>VLOOKUP(E2713,Mapping!$A$1:$C$71,3,0)</f>
        <v>Facebook</v>
      </c>
      <c r="G2713" s="8" t="str">
        <f>VLOOKUP(E2713,Mapping!$A$2:$B$207,2,0)</f>
        <v>Facebook NonStatic</v>
      </c>
      <c r="H2713" s="1" t="s">
        <v>658</v>
      </c>
      <c r="I2713" s="2">
        <v>44399</v>
      </c>
      <c r="J2713" s="126" t="str">
        <f>VLOOKUP(I2713,Mapping!$H$2:$I$215,2,0)</f>
        <v>Post</v>
      </c>
      <c r="K2713" s="127">
        <f>VLOOKUP(I2713,Mapping!$H$2:$J$215,3,0)</f>
        <v>0</v>
      </c>
      <c r="L2713" s="1">
        <v>929.29933089999997</v>
      </c>
      <c r="M2713" s="4" t="s">
        <v>170</v>
      </c>
    </row>
    <row r="2714" spans="1:13" x14ac:dyDescent="0.35">
      <c r="A2714" s="5" t="s">
        <v>36</v>
      </c>
      <c r="B2714" s="5" t="s">
        <v>35</v>
      </c>
      <c r="C2714" s="5"/>
      <c r="D2714" s="5"/>
      <c r="E2714" s="5" t="s">
        <v>144</v>
      </c>
      <c r="F2714" s="8" t="str">
        <f>VLOOKUP(E2714,Mapping!$A$1:$C$71,3,0)</f>
        <v>Facebook</v>
      </c>
      <c r="G2714" s="8" t="str">
        <f>VLOOKUP(E2714,Mapping!$A$2:$B$207,2,0)</f>
        <v>Facebook NonStatic</v>
      </c>
      <c r="H2714" s="1" t="s">
        <v>658</v>
      </c>
      <c r="I2714" s="2">
        <v>44400</v>
      </c>
      <c r="J2714" s="126" t="str">
        <f>VLOOKUP(I2714,Mapping!$H$2:$I$215,2,0)</f>
        <v>Post</v>
      </c>
      <c r="K2714" s="127">
        <f>VLOOKUP(I2714,Mapping!$H$2:$J$215,3,0)</f>
        <v>0</v>
      </c>
      <c r="L2714" s="1">
        <v>897.95774359999996</v>
      </c>
      <c r="M2714" s="4" t="s">
        <v>170</v>
      </c>
    </row>
    <row r="2715" spans="1:13" x14ac:dyDescent="0.35">
      <c r="A2715" s="5" t="s">
        <v>36</v>
      </c>
      <c r="B2715" s="5" t="s">
        <v>35</v>
      </c>
      <c r="C2715" s="5"/>
      <c r="D2715" s="5"/>
      <c r="E2715" s="5" t="s">
        <v>144</v>
      </c>
      <c r="F2715" s="8" t="str">
        <f>VLOOKUP(E2715,Mapping!$A$1:$C$71,3,0)</f>
        <v>Facebook</v>
      </c>
      <c r="G2715" s="8" t="str">
        <f>VLOOKUP(E2715,Mapping!$A$2:$B$207,2,0)</f>
        <v>Facebook NonStatic</v>
      </c>
      <c r="H2715" s="1" t="s">
        <v>658</v>
      </c>
      <c r="I2715" s="2">
        <v>44401</v>
      </c>
      <c r="J2715" s="126" t="str">
        <f>VLOOKUP(I2715,Mapping!$H$2:$I$215,2,0)</f>
        <v>Post</v>
      </c>
      <c r="K2715" s="127">
        <f>VLOOKUP(I2715,Mapping!$H$2:$J$215,3,0)</f>
        <v>0</v>
      </c>
      <c r="L2715" s="1">
        <v>891.94616510000003</v>
      </c>
      <c r="M2715" s="4" t="s">
        <v>170</v>
      </c>
    </row>
    <row r="2716" spans="1:13" x14ac:dyDescent="0.35">
      <c r="A2716" s="5" t="s">
        <v>36</v>
      </c>
      <c r="B2716" s="5" t="s">
        <v>35</v>
      </c>
      <c r="C2716" s="5"/>
      <c r="D2716" s="5"/>
      <c r="E2716" s="5" t="s">
        <v>144</v>
      </c>
      <c r="F2716" s="8" t="str">
        <f>VLOOKUP(E2716,Mapping!$A$1:$C$71,3,0)</f>
        <v>Facebook</v>
      </c>
      <c r="G2716" s="8" t="str">
        <f>VLOOKUP(E2716,Mapping!$A$2:$B$207,2,0)</f>
        <v>Facebook NonStatic</v>
      </c>
      <c r="H2716" s="1" t="s">
        <v>658</v>
      </c>
      <c r="I2716" s="2">
        <v>44402</v>
      </c>
      <c r="J2716" s="126" t="str">
        <f>VLOOKUP(I2716,Mapping!$H$2:$I$215,2,0)</f>
        <v>Post</v>
      </c>
      <c r="K2716" s="127">
        <f>VLOOKUP(I2716,Mapping!$H$2:$J$215,3,0)</f>
        <v>0</v>
      </c>
      <c r="L2716" s="1">
        <v>816.08629059999998</v>
      </c>
      <c r="M2716" s="4" t="s">
        <v>170</v>
      </c>
    </row>
    <row r="2717" spans="1:13" x14ac:dyDescent="0.35">
      <c r="A2717" s="5" t="s">
        <v>36</v>
      </c>
      <c r="B2717" s="5" t="s">
        <v>35</v>
      </c>
      <c r="C2717" s="5"/>
      <c r="D2717" s="5"/>
      <c r="E2717" s="5" t="s">
        <v>144</v>
      </c>
      <c r="F2717" s="8" t="str">
        <f>VLOOKUP(E2717,Mapping!$A$1:$C$71,3,0)</f>
        <v>Facebook</v>
      </c>
      <c r="G2717" s="8" t="str">
        <f>VLOOKUP(E2717,Mapping!$A$2:$B$207,2,0)</f>
        <v>Facebook NonStatic</v>
      </c>
      <c r="H2717" s="1" t="s">
        <v>658</v>
      </c>
      <c r="I2717" s="2">
        <v>44403</v>
      </c>
      <c r="J2717" s="126" t="str">
        <f>VLOOKUP(I2717,Mapping!$H$2:$I$215,2,0)</f>
        <v>Post</v>
      </c>
      <c r="K2717" s="127">
        <f>VLOOKUP(I2717,Mapping!$H$2:$J$215,3,0)</f>
        <v>0</v>
      </c>
      <c r="L2717" s="1">
        <v>707.31917150000004</v>
      </c>
      <c r="M2717" s="4" t="s">
        <v>170</v>
      </c>
    </row>
    <row r="2718" spans="1:13" x14ac:dyDescent="0.35">
      <c r="A2718" s="5" t="s">
        <v>36</v>
      </c>
      <c r="B2718" s="5" t="s">
        <v>35</v>
      </c>
      <c r="C2718" s="5"/>
      <c r="D2718" s="5"/>
      <c r="E2718" s="5" t="s">
        <v>144</v>
      </c>
      <c r="F2718" s="8" t="str">
        <f>VLOOKUP(E2718,Mapping!$A$1:$C$71,3,0)</f>
        <v>Facebook</v>
      </c>
      <c r="G2718" s="8" t="str">
        <f>VLOOKUP(E2718,Mapping!$A$2:$B$207,2,0)</f>
        <v>Facebook NonStatic</v>
      </c>
      <c r="H2718" s="1" t="s">
        <v>658</v>
      </c>
      <c r="I2718" s="2">
        <v>44404</v>
      </c>
      <c r="J2718" s="126" t="str">
        <f>VLOOKUP(I2718,Mapping!$H$2:$I$215,2,0)</f>
        <v>Post</v>
      </c>
      <c r="K2718" s="127">
        <f>VLOOKUP(I2718,Mapping!$H$2:$J$215,3,0)</f>
        <v>0</v>
      </c>
      <c r="L2718" s="1">
        <v>697.71205989999999</v>
      </c>
      <c r="M2718" s="4" t="s">
        <v>170</v>
      </c>
    </row>
    <row r="2719" spans="1:13" x14ac:dyDescent="0.35">
      <c r="A2719" s="5" t="s">
        <v>36</v>
      </c>
      <c r="B2719" s="5" t="s">
        <v>35</v>
      </c>
      <c r="C2719" s="5"/>
      <c r="D2719" s="5"/>
      <c r="E2719" s="5" t="s">
        <v>144</v>
      </c>
      <c r="F2719" s="8" t="str">
        <f>VLOOKUP(E2719,Mapping!$A$1:$C$71,3,0)</f>
        <v>Facebook</v>
      </c>
      <c r="G2719" s="8" t="str">
        <f>VLOOKUP(E2719,Mapping!$A$2:$B$207,2,0)</f>
        <v>Facebook NonStatic</v>
      </c>
      <c r="H2719" s="1" t="s">
        <v>658</v>
      </c>
      <c r="I2719" s="2">
        <v>44405</v>
      </c>
      <c r="J2719" s="126" t="str">
        <f>VLOOKUP(I2719,Mapping!$H$2:$I$215,2,0)</f>
        <v>Post</v>
      </c>
      <c r="K2719" s="127">
        <f>VLOOKUP(I2719,Mapping!$H$2:$J$215,3,0)</f>
        <v>0</v>
      </c>
      <c r="L2719" s="1">
        <v>681.31173409999997</v>
      </c>
      <c r="M2719" s="4" t="s">
        <v>170</v>
      </c>
    </row>
    <row r="2720" spans="1:13" x14ac:dyDescent="0.35">
      <c r="A2720" s="5" t="s">
        <v>36</v>
      </c>
      <c r="B2720" s="5" t="s">
        <v>35</v>
      </c>
      <c r="C2720" s="5"/>
      <c r="D2720" s="5"/>
      <c r="E2720" s="5" t="s">
        <v>144</v>
      </c>
      <c r="F2720" s="8" t="str">
        <f>VLOOKUP(E2720,Mapping!$A$1:$C$71,3,0)</f>
        <v>Facebook</v>
      </c>
      <c r="G2720" s="8" t="str">
        <f>VLOOKUP(E2720,Mapping!$A$2:$B$207,2,0)</f>
        <v>Facebook NonStatic</v>
      </c>
      <c r="H2720" s="1" t="s">
        <v>658</v>
      </c>
      <c r="I2720" s="2">
        <v>44406</v>
      </c>
      <c r="J2720" s="126" t="str">
        <f>VLOOKUP(I2720,Mapping!$H$2:$I$215,2,0)</f>
        <v>Post</v>
      </c>
      <c r="K2720" s="127">
        <f>VLOOKUP(I2720,Mapping!$H$2:$J$215,3,0)</f>
        <v>0</v>
      </c>
      <c r="L2720" s="1">
        <v>688.86077990000001</v>
      </c>
      <c r="M2720" s="4" t="s">
        <v>170</v>
      </c>
    </row>
    <row r="2721" spans="1:13" x14ac:dyDescent="0.35">
      <c r="A2721" s="5" t="s">
        <v>36</v>
      </c>
      <c r="B2721" s="5" t="s">
        <v>35</v>
      </c>
      <c r="C2721" s="5"/>
      <c r="D2721" s="5"/>
      <c r="E2721" s="5" t="s">
        <v>144</v>
      </c>
      <c r="F2721" s="8" t="str">
        <f>VLOOKUP(E2721,Mapping!$A$1:$C$71,3,0)</f>
        <v>Facebook</v>
      </c>
      <c r="G2721" s="8" t="str">
        <f>VLOOKUP(E2721,Mapping!$A$2:$B$207,2,0)</f>
        <v>Facebook NonStatic</v>
      </c>
      <c r="H2721" s="1" t="s">
        <v>658</v>
      </c>
      <c r="I2721" s="2">
        <v>44407</v>
      </c>
      <c r="J2721" s="126" t="str">
        <f>VLOOKUP(I2721,Mapping!$H$2:$I$215,2,0)</f>
        <v>Post</v>
      </c>
      <c r="K2721" s="127">
        <f>VLOOKUP(I2721,Mapping!$H$2:$J$215,3,0)</f>
        <v>0</v>
      </c>
      <c r="L2721" s="1">
        <v>691.56740730000001</v>
      </c>
      <c r="M2721" s="4" t="s">
        <v>170</v>
      </c>
    </row>
    <row r="2722" spans="1:13" x14ac:dyDescent="0.35">
      <c r="A2722" s="5" t="s">
        <v>36</v>
      </c>
      <c r="B2722" s="5" t="s">
        <v>35</v>
      </c>
      <c r="C2722" s="5"/>
      <c r="D2722" s="5"/>
      <c r="E2722" s="5" t="s">
        <v>144</v>
      </c>
      <c r="F2722" s="8" t="str">
        <f>VLOOKUP(E2722,Mapping!$A$1:$C$71,3,0)</f>
        <v>Facebook</v>
      </c>
      <c r="G2722" s="8" t="str">
        <f>VLOOKUP(E2722,Mapping!$A$2:$B$207,2,0)</f>
        <v>Facebook NonStatic</v>
      </c>
      <c r="H2722" s="1" t="s">
        <v>658</v>
      </c>
      <c r="I2722" s="2">
        <v>44408</v>
      </c>
      <c r="J2722" s="126" t="str">
        <f>VLOOKUP(I2722,Mapping!$H$2:$I$215,2,0)</f>
        <v>Post</v>
      </c>
      <c r="K2722" s="127">
        <f>VLOOKUP(I2722,Mapping!$H$2:$J$215,3,0)</f>
        <v>0</v>
      </c>
      <c r="L2722" s="1">
        <v>645.98815950000005</v>
      </c>
      <c r="M2722" s="4" t="s">
        <v>170</v>
      </c>
    </row>
    <row r="2723" spans="1:13" x14ac:dyDescent="0.35">
      <c r="A2723" s="5" t="s">
        <v>36</v>
      </c>
      <c r="B2723" s="5" t="s">
        <v>35</v>
      </c>
      <c r="C2723" s="5"/>
      <c r="D2723" s="5"/>
      <c r="E2723" s="5" t="s">
        <v>144</v>
      </c>
      <c r="F2723" s="8" t="str">
        <f>VLOOKUP(E2723,Mapping!$A$1:$C$71,3,0)</f>
        <v>Facebook</v>
      </c>
      <c r="G2723" s="8" t="str">
        <f>VLOOKUP(E2723,Mapping!$A$2:$B$207,2,0)</f>
        <v>Facebook NonStatic</v>
      </c>
      <c r="H2723" s="1" t="s">
        <v>658</v>
      </c>
      <c r="I2723" s="2">
        <v>44409</v>
      </c>
      <c r="J2723" s="126" t="str">
        <f>VLOOKUP(I2723,Mapping!$H$2:$I$215,2,0)</f>
        <v>Post</v>
      </c>
      <c r="K2723" s="127">
        <f>VLOOKUP(I2723,Mapping!$H$2:$J$215,3,0)</f>
        <v>0</v>
      </c>
      <c r="L2723" s="1">
        <v>665.70826999999997</v>
      </c>
      <c r="M2723" s="4" t="s">
        <v>170</v>
      </c>
    </row>
    <row r="2724" spans="1:13" x14ac:dyDescent="0.35">
      <c r="A2724" s="5" t="s">
        <v>36</v>
      </c>
      <c r="B2724" s="5" t="s">
        <v>35</v>
      </c>
      <c r="C2724" s="5"/>
      <c r="D2724" s="5"/>
      <c r="E2724" s="5" t="s">
        <v>144</v>
      </c>
      <c r="F2724" s="8" t="str">
        <f>VLOOKUP(E2724,Mapping!$A$1:$C$71,3,0)</f>
        <v>Facebook</v>
      </c>
      <c r="G2724" s="8" t="str">
        <f>VLOOKUP(E2724,Mapping!$A$2:$B$207,2,0)</f>
        <v>Facebook NonStatic</v>
      </c>
      <c r="H2724" s="1" t="s">
        <v>658</v>
      </c>
      <c r="I2724" s="2">
        <v>44410</v>
      </c>
      <c r="J2724" s="126" t="str">
        <f>VLOOKUP(I2724,Mapping!$H$2:$I$215,2,0)</f>
        <v>Post</v>
      </c>
      <c r="K2724" s="127">
        <f>VLOOKUP(I2724,Mapping!$H$2:$J$215,3,0)</f>
        <v>0</v>
      </c>
      <c r="L2724" s="1">
        <v>668.28487080000002</v>
      </c>
      <c r="M2724" s="4" t="s">
        <v>170</v>
      </c>
    </row>
    <row r="2725" spans="1:13" x14ac:dyDescent="0.35">
      <c r="A2725" s="5" t="s">
        <v>36</v>
      </c>
      <c r="B2725" s="5" t="s">
        <v>35</v>
      </c>
      <c r="C2725" s="5"/>
      <c r="D2725" s="5"/>
      <c r="E2725" s="5" t="s">
        <v>144</v>
      </c>
      <c r="F2725" s="8" t="str">
        <f>VLOOKUP(E2725,Mapping!$A$1:$C$71,3,0)</f>
        <v>Facebook</v>
      </c>
      <c r="G2725" s="8" t="str">
        <f>VLOOKUP(E2725,Mapping!$A$2:$B$207,2,0)</f>
        <v>Facebook NonStatic</v>
      </c>
      <c r="H2725" s="1" t="s">
        <v>658</v>
      </c>
      <c r="I2725" s="2">
        <v>44411</v>
      </c>
      <c r="J2725" s="126" t="str">
        <f>VLOOKUP(I2725,Mapping!$H$2:$I$215,2,0)</f>
        <v>Post</v>
      </c>
      <c r="K2725" s="127">
        <f>VLOOKUP(I2725,Mapping!$H$2:$J$215,3,0)</f>
        <v>0</v>
      </c>
      <c r="L2725" s="1">
        <v>630.79761010000004</v>
      </c>
      <c r="M2725" s="4" t="s">
        <v>170</v>
      </c>
    </row>
    <row r="2726" spans="1:13" x14ac:dyDescent="0.35">
      <c r="A2726" s="5" t="s">
        <v>36</v>
      </c>
      <c r="B2726" s="5" t="s">
        <v>35</v>
      </c>
      <c r="C2726" s="5"/>
      <c r="D2726" s="5"/>
      <c r="E2726" s="5" t="s">
        <v>144</v>
      </c>
      <c r="F2726" s="8" t="str">
        <f>VLOOKUP(E2726,Mapping!$A$1:$C$71,3,0)</f>
        <v>Facebook</v>
      </c>
      <c r="G2726" s="8" t="str">
        <f>VLOOKUP(E2726,Mapping!$A$2:$B$207,2,0)</f>
        <v>Facebook NonStatic</v>
      </c>
      <c r="H2726" s="1" t="s">
        <v>658</v>
      </c>
      <c r="I2726" s="2">
        <v>44412</v>
      </c>
      <c r="J2726" s="126" t="str">
        <f>VLOOKUP(I2726,Mapping!$H$2:$I$215,2,0)</f>
        <v>Post</v>
      </c>
      <c r="K2726" s="127">
        <f>VLOOKUP(I2726,Mapping!$H$2:$J$215,3,0)</f>
        <v>0</v>
      </c>
      <c r="L2726" s="1">
        <v>619.82641590000003</v>
      </c>
      <c r="M2726" s="4" t="s">
        <v>170</v>
      </c>
    </row>
    <row r="2727" spans="1:13" x14ac:dyDescent="0.35">
      <c r="A2727" s="5" t="s">
        <v>36</v>
      </c>
      <c r="B2727" s="5" t="s">
        <v>35</v>
      </c>
      <c r="C2727" s="5"/>
      <c r="D2727" s="5"/>
      <c r="E2727" s="5" t="s">
        <v>144</v>
      </c>
      <c r="F2727" s="8" t="str">
        <f>VLOOKUP(E2727,Mapping!$A$1:$C$71,3,0)</f>
        <v>Facebook</v>
      </c>
      <c r="G2727" s="8" t="str">
        <f>VLOOKUP(E2727,Mapping!$A$2:$B$207,2,0)</f>
        <v>Facebook NonStatic</v>
      </c>
      <c r="H2727" s="1" t="s">
        <v>658</v>
      </c>
      <c r="I2727" s="2">
        <v>44413</v>
      </c>
      <c r="J2727" s="126" t="str">
        <f>VLOOKUP(I2727,Mapping!$H$2:$I$215,2,0)</f>
        <v>Post</v>
      </c>
      <c r="K2727" s="127">
        <f>VLOOKUP(I2727,Mapping!$H$2:$J$215,3,0)</f>
        <v>0</v>
      </c>
      <c r="L2727" s="1">
        <v>595.67051059999994</v>
      </c>
      <c r="M2727" s="4" t="s">
        <v>170</v>
      </c>
    </row>
    <row r="2728" spans="1:13" x14ac:dyDescent="0.35">
      <c r="A2728" s="5" t="s">
        <v>36</v>
      </c>
      <c r="B2728" s="5" t="s">
        <v>35</v>
      </c>
      <c r="C2728" s="5"/>
      <c r="D2728" s="5"/>
      <c r="E2728" s="5" t="s">
        <v>144</v>
      </c>
      <c r="F2728" s="8" t="str">
        <f>VLOOKUP(E2728,Mapping!$A$1:$C$71,3,0)</f>
        <v>Facebook</v>
      </c>
      <c r="G2728" s="8" t="str">
        <f>VLOOKUP(E2728,Mapping!$A$2:$B$207,2,0)</f>
        <v>Facebook NonStatic</v>
      </c>
      <c r="H2728" s="1" t="s">
        <v>658</v>
      </c>
      <c r="I2728" s="2">
        <v>44414</v>
      </c>
      <c r="J2728" s="126" t="str">
        <f>VLOOKUP(I2728,Mapping!$H$2:$I$215,2,0)</f>
        <v>Post</v>
      </c>
      <c r="K2728" s="127">
        <f>VLOOKUP(I2728,Mapping!$H$2:$J$215,3,0)</f>
        <v>0</v>
      </c>
      <c r="L2728" s="1">
        <v>569.29869529999996</v>
      </c>
      <c r="M2728" s="4" t="s">
        <v>170</v>
      </c>
    </row>
    <row r="2729" spans="1:13" x14ac:dyDescent="0.35">
      <c r="A2729" s="5" t="s">
        <v>36</v>
      </c>
      <c r="B2729" s="5" t="s">
        <v>35</v>
      </c>
      <c r="C2729" s="5"/>
      <c r="D2729" s="5"/>
      <c r="E2729" s="5" t="s">
        <v>144</v>
      </c>
      <c r="F2729" s="8" t="str">
        <f>VLOOKUP(E2729,Mapping!$A$1:$C$71,3,0)</f>
        <v>Facebook</v>
      </c>
      <c r="G2729" s="8" t="str">
        <f>VLOOKUP(E2729,Mapping!$A$2:$B$207,2,0)</f>
        <v>Facebook NonStatic</v>
      </c>
      <c r="H2729" s="1" t="s">
        <v>658</v>
      </c>
      <c r="I2729" s="2">
        <v>44415</v>
      </c>
      <c r="J2729" s="126" t="str">
        <f>VLOOKUP(I2729,Mapping!$H$2:$I$215,2,0)</f>
        <v>Post</v>
      </c>
      <c r="K2729" s="127">
        <f>VLOOKUP(I2729,Mapping!$H$2:$J$215,3,0)</f>
        <v>0</v>
      </c>
      <c r="L2729" s="1">
        <v>539.51607290000004</v>
      </c>
      <c r="M2729" s="4" t="s">
        <v>170</v>
      </c>
    </row>
    <row r="2730" spans="1:13" x14ac:dyDescent="0.35">
      <c r="A2730" s="5" t="s">
        <v>36</v>
      </c>
      <c r="B2730" s="5" t="s">
        <v>35</v>
      </c>
      <c r="C2730" s="5"/>
      <c r="D2730" s="5"/>
      <c r="E2730" s="5" t="s">
        <v>144</v>
      </c>
      <c r="F2730" s="8" t="str">
        <f>VLOOKUP(E2730,Mapping!$A$1:$C$71,3,0)</f>
        <v>Facebook</v>
      </c>
      <c r="G2730" s="8" t="str">
        <f>VLOOKUP(E2730,Mapping!$A$2:$B$207,2,0)</f>
        <v>Facebook NonStatic</v>
      </c>
      <c r="H2730" s="1" t="s">
        <v>658</v>
      </c>
      <c r="I2730" s="2">
        <v>44416</v>
      </c>
      <c r="J2730" s="126" t="str">
        <f>VLOOKUP(I2730,Mapping!$H$2:$I$215,2,0)</f>
        <v>Post</v>
      </c>
      <c r="K2730" s="127">
        <f>VLOOKUP(I2730,Mapping!$H$2:$J$215,3,0)</f>
        <v>0</v>
      </c>
      <c r="L2730" s="1">
        <v>545.18511039999999</v>
      </c>
      <c r="M2730" s="4" t="s">
        <v>170</v>
      </c>
    </row>
    <row r="2731" spans="1:13" x14ac:dyDescent="0.35">
      <c r="A2731" s="5" t="s">
        <v>36</v>
      </c>
      <c r="B2731" s="5" t="s">
        <v>35</v>
      </c>
      <c r="C2731" s="5"/>
      <c r="D2731" s="5"/>
      <c r="E2731" s="5" t="s">
        <v>144</v>
      </c>
      <c r="F2731" s="8" t="str">
        <f>VLOOKUP(E2731,Mapping!$A$1:$C$71,3,0)</f>
        <v>Facebook</v>
      </c>
      <c r="G2731" s="8" t="str">
        <f>VLOOKUP(E2731,Mapping!$A$2:$B$207,2,0)</f>
        <v>Facebook NonStatic</v>
      </c>
      <c r="H2731" s="1" t="s">
        <v>658</v>
      </c>
      <c r="I2731" s="2">
        <v>44417</v>
      </c>
      <c r="J2731" s="126" t="str">
        <f>VLOOKUP(I2731,Mapping!$H$2:$I$215,2,0)</f>
        <v>Post</v>
      </c>
      <c r="K2731" s="127">
        <f>VLOOKUP(I2731,Mapping!$H$2:$J$215,3,0)</f>
        <v>0</v>
      </c>
      <c r="L2731" s="1">
        <v>565.93316849999997</v>
      </c>
      <c r="M2731" s="4" t="s">
        <v>170</v>
      </c>
    </row>
    <row r="2732" spans="1:13" x14ac:dyDescent="0.35">
      <c r="A2732" s="5" t="s">
        <v>36</v>
      </c>
      <c r="B2732" s="5" t="s">
        <v>35</v>
      </c>
      <c r="C2732" s="5"/>
      <c r="D2732" s="5"/>
      <c r="E2732" s="5" t="s">
        <v>144</v>
      </c>
      <c r="F2732" s="8" t="str">
        <f>VLOOKUP(E2732,Mapping!$A$1:$C$71,3,0)</f>
        <v>Facebook</v>
      </c>
      <c r="G2732" s="8" t="str">
        <f>VLOOKUP(E2732,Mapping!$A$2:$B$207,2,0)</f>
        <v>Facebook NonStatic</v>
      </c>
      <c r="H2732" s="1" t="s">
        <v>658</v>
      </c>
      <c r="I2732" s="2">
        <v>44418</v>
      </c>
      <c r="J2732" s="126" t="str">
        <f>VLOOKUP(I2732,Mapping!$H$2:$I$215,2,0)</f>
        <v>Post</v>
      </c>
      <c r="K2732" s="127">
        <f>VLOOKUP(I2732,Mapping!$H$2:$J$215,3,0)</f>
        <v>0</v>
      </c>
      <c r="L2732" s="1">
        <v>571.94211659999996</v>
      </c>
      <c r="M2732" s="4" t="s">
        <v>170</v>
      </c>
    </row>
    <row r="2733" spans="1:13" x14ac:dyDescent="0.35">
      <c r="A2733" s="5" t="s">
        <v>36</v>
      </c>
      <c r="B2733" s="5" t="s">
        <v>35</v>
      </c>
      <c r="C2733" s="5"/>
      <c r="D2733" s="5"/>
      <c r="E2733" s="5" t="s">
        <v>144</v>
      </c>
      <c r="F2733" s="8" t="str">
        <f>VLOOKUP(E2733,Mapping!$A$1:$C$71,3,0)</f>
        <v>Facebook</v>
      </c>
      <c r="G2733" s="8" t="str">
        <f>VLOOKUP(E2733,Mapping!$A$2:$B$207,2,0)</f>
        <v>Facebook NonStatic</v>
      </c>
      <c r="H2733" s="1" t="s">
        <v>658</v>
      </c>
      <c r="I2733" s="2">
        <v>44419</v>
      </c>
      <c r="J2733" s="126" t="str">
        <f>VLOOKUP(I2733,Mapping!$H$2:$I$215,2,0)</f>
        <v>Post</v>
      </c>
      <c r="K2733" s="127">
        <f>VLOOKUP(I2733,Mapping!$H$2:$J$215,3,0)</f>
        <v>0</v>
      </c>
      <c r="L2733" s="1">
        <v>536.80036150000001</v>
      </c>
      <c r="M2733" s="4" t="s">
        <v>170</v>
      </c>
    </row>
    <row r="2734" spans="1:13" x14ac:dyDescent="0.35">
      <c r="A2734" s="5" t="s">
        <v>36</v>
      </c>
      <c r="B2734" s="5" t="s">
        <v>35</v>
      </c>
      <c r="C2734" s="5"/>
      <c r="D2734" s="5"/>
      <c r="E2734" s="5" t="s">
        <v>144</v>
      </c>
      <c r="F2734" s="8" t="str">
        <f>VLOOKUP(E2734,Mapping!$A$1:$C$71,3,0)</f>
        <v>Facebook</v>
      </c>
      <c r="G2734" s="8" t="str">
        <f>VLOOKUP(E2734,Mapping!$A$2:$B$207,2,0)</f>
        <v>Facebook NonStatic</v>
      </c>
      <c r="H2734" s="1" t="s">
        <v>658</v>
      </c>
      <c r="I2734" s="2">
        <v>44420</v>
      </c>
      <c r="J2734" s="126" t="str">
        <f>VLOOKUP(I2734,Mapping!$H$2:$I$215,2,0)</f>
        <v>Post</v>
      </c>
      <c r="K2734" s="127">
        <f>VLOOKUP(I2734,Mapping!$H$2:$J$215,3,0)</f>
        <v>0</v>
      </c>
      <c r="L2734" s="1">
        <v>470.56529269999999</v>
      </c>
      <c r="M2734" s="4" t="s">
        <v>170</v>
      </c>
    </row>
    <row r="2735" spans="1:13" x14ac:dyDescent="0.35">
      <c r="A2735" s="5" t="s">
        <v>36</v>
      </c>
      <c r="B2735" s="5" t="s">
        <v>35</v>
      </c>
      <c r="C2735" s="5"/>
      <c r="D2735" s="5"/>
      <c r="E2735" s="5" t="s">
        <v>144</v>
      </c>
      <c r="F2735" s="8" t="str">
        <f>VLOOKUP(E2735,Mapping!$A$1:$C$71,3,0)</f>
        <v>Facebook</v>
      </c>
      <c r="G2735" s="8" t="str">
        <f>VLOOKUP(E2735,Mapping!$A$2:$B$207,2,0)</f>
        <v>Facebook NonStatic</v>
      </c>
      <c r="H2735" s="1" t="s">
        <v>658</v>
      </c>
      <c r="I2735" s="2">
        <v>44421</v>
      </c>
      <c r="J2735" s="126" t="str">
        <f>VLOOKUP(I2735,Mapping!$H$2:$I$215,2,0)</f>
        <v>Post</v>
      </c>
      <c r="K2735" s="127">
        <f>VLOOKUP(I2735,Mapping!$H$2:$J$215,3,0)</f>
        <v>0</v>
      </c>
      <c r="L2735" s="1">
        <v>456.6790388</v>
      </c>
      <c r="M2735" s="4" t="s">
        <v>170</v>
      </c>
    </row>
    <row r="2736" spans="1:13" x14ac:dyDescent="0.35">
      <c r="A2736" s="5" t="s">
        <v>36</v>
      </c>
      <c r="B2736" s="5" t="s">
        <v>35</v>
      </c>
      <c r="C2736" s="5"/>
      <c r="D2736" s="5"/>
      <c r="E2736" s="5" t="s">
        <v>144</v>
      </c>
      <c r="F2736" s="8" t="str">
        <f>VLOOKUP(E2736,Mapping!$A$1:$C$71,3,0)</f>
        <v>Facebook</v>
      </c>
      <c r="G2736" s="8" t="str">
        <f>VLOOKUP(E2736,Mapping!$A$2:$B$207,2,0)</f>
        <v>Facebook NonStatic</v>
      </c>
      <c r="H2736" s="1" t="s">
        <v>658</v>
      </c>
      <c r="I2736" s="2">
        <v>44422</v>
      </c>
      <c r="J2736" s="126" t="str">
        <f>VLOOKUP(I2736,Mapping!$H$2:$I$215,2,0)</f>
        <v>Post</v>
      </c>
      <c r="K2736" s="127">
        <f>VLOOKUP(I2736,Mapping!$H$2:$J$215,3,0)</f>
        <v>0</v>
      </c>
      <c r="L2736" s="1">
        <v>418.11013170000001</v>
      </c>
      <c r="M2736" s="4" t="s">
        <v>170</v>
      </c>
    </row>
    <row r="2737" spans="1:13" x14ac:dyDescent="0.35">
      <c r="A2737" s="5" t="s">
        <v>36</v>
      </c>
      <c r="B2737" s="5" t="s">
        <v>35</v>
      </c>
      <c r="C2737" s="5"/>
      <c r="D2737" s="5"/>
      <c r="E2737" s="5" t="s">
        <v>144</v>
      </c>
      <c r="F2737" s="8" t="str">
        <f>VLOOKUP(E2737,Mapping!$A$1:$C$71,3,0)</f>
        <v>Facebook</v>
      </c>
      <c r="G2737" s="8" t="str">
        <f>VLOOKUP(E2737,Mapping!$A$2:$B$207,2,0)</f>
        <v>Facebook NonStatic</v>
      </c>
      <c r="H2737" s="1" t="s">
        <v>658</v>
      </c>
      <c r="I2737" s="2">
        <v>44423</v>
      </c>
      <c r="J2737" s="126" t="str">
        <f>VLOOKUP(I2737,Mapping!$H$2:$I$215,2,0)</f>
        <v>Post</v>
      </c>
      <c r="K2737" s="127">
        <f>VLOOKUP(I2737,Mapping!$H$2:$J$215,3,0)</f>
        <v>0</v>
      </c>
      <c r="L2737" s="1">
        <v>370.29569470000001</v>
      </c>
      <c r="M2737" s="4" t="s">
        <v>170</v>
      </c>
    </row>
    <row r="2738" spans="1:13" x14ac:dyDescent="0.35">
      <c r="A2738" s="5" t="s">
        <v>36</v>
      </c>
      <c r="B2738" s="5" t="s">
        <v>35</v>
      </c>
      <c r="C2738" s="5"/>
      <c r="D2738" s="5"/>
      <c r="E2738" s="5" t="s">
        <v>144</v>
      </c>
      <c r="F2738" s="8" t="str">
        <f>VLOOKUP(E2738,Mapping!$A$1:$C$71,3,0)</f>
        <v>Facebook</v>
      </c>
      <c r="G2738" s="8" t="str">
        <f>VLOOKUP(E2738,Mapping!$A$2:$B$207,2,0)</f>
        <v>Facebook NonStatic</v>
      </c>
      <c r="H2738" s="1" t="s">
        <v>658</v>
      </c>
      <c r="I2738" s="2">
        <v>44424</v>
      </c>
      <c r="J2738" s="126" t="str">
        <f>VLOOKUP(I2738,Mapping!$H$2:$I$215,2,0)</f>
        <v>Post</v>
      </c>
      <c r="K2738" s="127">
        <f>VLOOKUP(I2738,Mapping!$H$2:$J$215,3,0)</f>
        <v>0</v>
      </c>
      <c r="L2738" s="1">
        <v>326.61521520000002</v>
      </c>
      <c r="M2738" s="4" t="s">
        <v>170</v>
      </c>
    </row>
    <row r="2739" spans="1:13" x14ac:dyDescent="0.35">
      <c r="A2739" s="5" t="s">
        <v>36</v>
      </c>
      <c r="B2739" s="5" t="s">
        <v>35</v>
      </c>
      <c r="C2739" s="5"/>
      <c r="D2739" s="5"/>
      <c r="E2739" s="5" t="s">
        <v>144</v>
      </c>
      <c r="F2739" s="8" t="str">
        <f>VLOOKUP(E2739,Mapping!$A$1:$C$71,3,0)</f>
        <v>Facebook</v>
      </c>
      <c r="G2739" s="8" t="str">
        <f>VLOOKUP(E2739,Mapping!$A$2:$B$207,2,0)</f>
        <v>Facebook NonStatic</v>
      </c>
      <c r="H2739" s="1" t="s">
        <v>658</v>
      </c>
      <c r="I2739" s="2">
        <v>44425</v>
      </c>
      <c r="J2739" s="126" t="str">
        <f>VLOOKUP(I2739,Mapping!$H$2:$I$215,2,0)</f>
        <v>Post</v>
      </c>
      <c r="K2739" s="127">
        <f>VLOOKUP(I2739,Mapping!$H$2:$J$215,3,0)</f>
        <v>0</v>
      </c>
      <c r="L2739" s="1">
        <v>300.42916259999998</v>
      </c>
      <c r="M2739" s="4" t="s">
        <v>170</v>
      </c>
    </row>
    <row r="2740" spans="1:13" x14ac:dyDescent="0.35">
      <c r="A2740" s="5" t="s">
        <v>36</v>
      </c>
      <c r="B2740" s="5" t="s">
        <v>35</v>
      </c>
      <c r="C2740" s="5"/>
      <c r="D2740" s="5"/>
      <c r="E2740" s="5" t="s">
        <v>144</v>
      </c>
      <c r="F2740" s="8" t="str">
        <f>VLOOKUP(E2740,Mapping!$A$1:$C$71,3,0)</f>
        <v>Facebook</v>
      </c>
      <c r="G2740" s="8" t="str">
        <f>VLOOKUP(E2740,Mapping!$A$2:$B$207,2,0)</f>
        <v>Facebook NonStatic</v>
      </c>
      <c r="H2740" s="1" t="s">
        <v>658</v>
      </c>
      <c r="I2740" s="2">
        <v>44426</v>
      </c>
      <c r="J2740" s="126" t="str">
        <f>VLOOKUP(I2740,Mapping!$H$2:$I$215,2,0)</f>
        <v>Post</v>
      </c>
      <c r="K2740" s="127">
        <f>VLOOKUP(I2740,Mapping!$H$2:$J$215,3,0)</f>
        <v>0</v>
      </c>
      <c r="L2740" s="1">
        <v>266.73668029999999</v>
      </c>
      <c r="M2740" s="4" t="s">
        <v>170</v>
      </c>
    </row>
    <row r="2741" spans="1:13" x14ac:dyDescent="0.35">
      <c r="A2741" s="5" t="s">
        <v>36</v>
      </c>
      <c r="B2741" s="5" t="s">
        <v>35</v>
      </c>
      <c r="C2741" s="5"/>
      <c r="D2741" s="5"/>
      <c r="E2741" s="5" t="s">
        <v>144</v>
      </c>
      <c r="F2741" s="8" t="str">
        <f>VLOOKUP(E2741,Mapping!$A$1:$C$71,3,0)</f>
        <v>Facebook</v>
      </c>
      <c r="G2741" s="8" t="str">
        <f>VLOOKUP(E2741,Mapping!$A$2:$B$207,2,0)</f>
        <v>Facebook NonStatic</v>
      </c>
      <c r="H2741" s="1" t="s">
        <v>658</v>
      </c>
      <c r="I2741" s="2">
        <v>44427</v>
      </c>
      <c r="J2741" s="126" t="str">
        <f>VLOOKUP(I2741,Mapping!$H$2:$I$215,2,0)</f>
        <v>Post</v>
      </c>
      <c r="K2741" s="127">
        <f>VLOOKUP(I2741,Mapping!$H$2:$J$215,3,0)</f>
        <v>0</v>
      </c>
      <c r="L2741" s="1">
        <v>231.76276780000001</v>
      </c>
      <c r="M2741" s="4" t="s">
        <v>170</v>
      </c>
    </row>
    <row r="2742" spans="1:13" x14ac:dyDescent="0.35">
      <c r="A2742" s="5" t="s">
        <v>36</v>
      </c>
      <c r="B2742" s="5" t="s">
        <v>35</v>
      </c>
      <c r="C2742" s="5"/>
      <c r="D2742" s="5"/>
      <c r="E2742" s="5" t="s">
        <v>144</v>
      </c>
      <c r="F2742" s="8" t="str">
        <f>VLOOKUP(E2742,Mapping!$A$1:$C$71,3,0)</f>
        <v>Facebook</v>
      </c>
      <c r="G2742" s="8" t="str">
        <f>VLOOKUP(E2742,Mapping!$A$2:$B$207,2,0)</f>
        <v>Facebook NonStatic</v>
      </c>
      <c r="H2742" s="1" t="s">
        <v>658</v>
      </c>
      <c r="I2742" s="2">
        <v>44428</v>
      </c>
      <c r="J2742" s="126" t="str">
        <f>VLOOKUP(I2742,Mapping!$H$2:$I$215,2,0)</f>
        <v>Post</v>
      </c>
      <c r="K2742" s="127">
        <f>VLOOKUP(I2742,Mapping!$H$2:$J$215,3,0)</f>
        <v>0</v>
      </c>
      <c r="L2742" s="1">
        <v>182.7914528</v>
      </c>
      <c r="M2742" s="4" t="s">
        <v>170</v>
      </c>
    </row>
    <row r="2743" spans="1:13" x14ac:dyDescent="0.35">
      <c r="A2743" s="5" t="s">
        <v>36</v>
      </c>
      <c r="B2743" s="5" t="s">
        <v>35</v>
      </c>
      <c r="C2743" s="5"/>
      <c r="D2743" s="5"/>
      <c r="E2743" s="5" t="s">
        <v>144</v>
      </c>
      <c r="F2743" s="8" t="str">
        <f>VLOOKUP(E2743,Mapping!$A$1:$C$71,3,0)</f>
        <v>Facebook</v>
      </c>
      <c r="G2743" s="8" t="str">
        <f>VLOOKUP(E2743,Mapping!$A$2:$B$207,2,0)</f>
        <v>Facebook NonStatic</v>
      </c>
      <c r="H2743" s="1" t="s">
        <v>658</v>
      </c>
      <c r="I2743" s="2">
        <v>44429</v>
      </c>
      <c r="J2743" s="126" t="str">
        <f>VLOOKUP(I2743,Mapping!$H$2:$I$215,2,0)</f>
        <v>Post</v>
      </c>
      <c r="K2743" s="127">
        <f>VLOOKUP(I2743,Mapping!$H$2:$J$215,3,0)</f>
        <v>0</v>
      </c>
      <c r="L2743" s="1">
        <v>147.1978632</v>
      </c>
      <c r="M2743" s="4" t="s">
        <v>170</v>
      </c>
    </row>
    <row r="2744" spans="1:13" x14ac:dyDescent="0.35">
      <c r="A2744" s="5" t="s">
        <v>36</v>
      </c>
      <c r="B2744" s="5" t="s">
        <v>35</v>
      </c>
      <c r="C2744" s="5"/>
      <c r="D2744" s="5"/>
      <c r="E2744" s="5" t="s">
        <v>144</v>
      </c>
      <c r="F2744" s="8" t="str">
        <f>VLOOKUP(E2744,Mapping!$A$1:$C$71,3,0)</f>
        <v>Facebook</v>
      </c>
      <c r="G2744" s="8" t="str">
        <f>VLOOKUP(E2744,Mapping!$A$2:$B$207,2,0)</f>
        <v>Facebook NonStatic</v>
      </c>
      <c r="H2744" s="1" t="s">
        <v>658</v>
      </c>
      <c r="I2744" s="2">
        <v>44430</v>
      </c>
      <c r="J2744" s="126" t="str">
        <f>VLOOKUP(I2744,Mapping!$H$2:$I$215,2,0)</f>
        <v>Post</v>
      </c>
      <c r="K2744" s="127">
        <f>VLOOKUP(I2744,Mapping!$H$2:$J$215,3,0)</f>
        <v>0</v>
      </c>
      <c r="L2744" s="1">
        <v>135.3635026</v>
      </c>
      <c r="M2744" s="4" t="s">
        <v>170</v>
      </c>
    </row>
    <row r="2745" spans="1:13" x14ac:dyDescent="0.35">
      <c r="A2745" s="5" t="s">
        <v>36</v>
      </c>
      <c r="B2745" s="5" t="s">
        <v>35</v>
      </c>
      <c r="C2745" s="5"/>
      <c r="D2745" s="5"/>
      <c r="E2745" s="5" t="s">
        <v>144</v>
      </c>
      <c r="F2745" s="8" t="str">
        <f>VLOOKUP(E2745,Mapping!$A$1:$C$71,3,0)</f>
        <v>Facebook</v>
      </c>
      <c r="G2745" s="8" t="str">
        <f>VLOOKUP(E2745,Mapping!$A$2:$B$207,2,0)</f>
        <v>Facebook NonStatic</v>
      </c>
      <c r="H2745" s="1" t="s">
        <v>658</v>
      </c>
      <c r="I2745" s="2">
        <v>44431</v>
      </c>
      <c r="J2745" s="126" t="str">
        <f>VLOOKUP(I2745,Mapping!$H$2:$I$215,2,0)</f>
        <v>Post</v>
      </c>
      <c r="K2745" s="127">
        <f>VLOOKUP(I2745,Mapping!$H$2:$J$215,3,0)</f>
        <v>0</v>
      </c>
      <c r="L2745" s="1">
        <v>127.8156731</v>
      </c>
      <c r="M2745" s="4" t="s">
        <v>170</v>
      </c>
    </row>
    <row r="2746" spans="1:13" x14ac:dyDescent="0.35">
      <c r="A2746" s="5" t="s">
        <v>36</v>
      </c>
      <c r="B2746" s="5" t="s">
        <v>35</v>
      </c>
      <c r="C2746" s="5"/>
      <c r="D2746" s="5"/>
      <c r="E2746" s="5" t="s">
        <v>144</v>
      </c>
      <c r="F2746" s="8" t="str">
        <f>VLOOKUP(E2746,Mapping!$A$1:$C$71,3,0)</f>
        <v>Facebook</v>
      </c>
      <c r="G2746" s="8" t="str">
        <f>VLOOKUP(E2746,Mapping!$A$2:$B$207,2,0)</f>
        <v>Facebook NonStatic</v>
      </c>
      <c r="H2746" s="1" t="s">
        <v>658</v>
      </c>
      <c r="I2746" s="2">
        <v>44432</v>
      </c>
      <c r="J2746" s="126" t="str">
        <f>VLOOKUP(I2746,Mapping!$H$2:$I$215,2,0)</f>
        <v>Post</v>
      </c>
      <c r="K2746" s="127">
        <f>VLOOKUP(I2746,Mapping!$H$2:$J$215,3,0)</f>
        <v>0</v>
      </c>
      <c r="L2746" s="1">
        <v>124.51028959999999</v>
      </c>
      <c r="M2746" s="4" t="s">
        <v>170</v>
      </c>
    </row>
    <row r="2747" spans="1:13" x14ac:dyDescent="0.35">
      <c r="A2747" s="5" t="s">
        <v>36</v>
      </c>
      <c r="B2747" s="5" t="s">
        <v>35</v>
      </c>
      <c r="C2747" s="5"/>
      <c r="D2747" s="5"/>
      <c r="E2747" s="5" t="s">
        <v>144</v>
      </c>
      <c r="F2747" s="8" t="str">
        <f>VLOOKUP(E2747,Mapping!$A$1:$C$71,3,0)</f>
        <v>Facebook</v>
      </c>
      <c r="G2747" s="8" t="str">
        <f>VLOOKUP(E2747,Mapping!$A$2:$B$207,2,0)</f>
        <v>Facebook NonStatic</v>
      </c>
      <c r="H2747" s="1" t="s">
        <v>658</v>
      </c>
      <c r="I2747" s="2">
        <v>44433</v>
      </c>
      <c r="J2747" s="126" t="str">
        <f>VLOOKUP(I2747,Mapping!$H$2:$I$215,2,0)</f>
        <v>Post</v>
      </c>
      <c r="K2747" s="127">
        <f>VLOOKUP(I2747,Mapping!$H$2:$J$215,3,0)</f>
        <v>0</v>
      </c>
      <c r="L2747" s="1">
        <v>132.07714820000001</v>
      </c>
      <c r="M2747" s="4" t="s">
        <v>170</v>
      </c>
    </row>
    <row r="2748" spans="1:13" x14ac:dyDescent="0.35">
      <c r="A2748" s="5" t="s">
        <v>36</v>
      </c>
      <c r="B2748" s="5" t="s">
        <v>35</v>
      </c>
      <c r="C2748" s="5"/>
      <c r="D2748" s="5"/>
      <c r="E2748" s="5" t="s">
        <v>144</v>
      </c>
      <c r="F2748" s="8" t="str">
        <f>VLOOKUP(E2748,Mapping!$A$1:$C$71,3,0)</f>
        <v>Facebook</v>
      </c>
      <c r="G2748" s="8" t="str">
        <f>VLOOKUP(E2748,Mapping!$A$2:$B$207,2,0)</f>
        <v>Facebook NonStatic</v>
      </c>
      <c r="H2748" s="1" t="s">
        <v>658</v>
      </c>
      <c r="I2748" s="2">
        <v>44434</v>
      </c>
      <c r="J2748" s="126" t="str">
        <f>VLOOKUP(I2748,Mapping!$H$2:$I$215,2,0)</f>
        <v>Post</v>
      </c>
      <c r="K2748" s="127">
        <f>VLOOKUP(I2748,Mapping!$H$2:$J$215,3,0)</f>
        <v>0</v>
      </c>
      <c r="L2748" s="1">
        <v>145.17380650000001</v>
      </c>
      <c r="M2748" s="4" t="s">
        <v>170</v>
      </c>
    </row>
    <row r="2749" spans="1:13" x14ac:dyDescent="0.35">
      <c r="A2749" s="5" t="s">
        <v>36</v>
      </c>
      <c r="B2749" s="5" t="s">
        <v>35</v>
      </c>
      <c r="C2749" s="5"/>
      <c r="D2749" s="5"/>
      <c r="E2749" s="5" t="s">
        <v>144</v>
      </c>
      <c r="F2749" s="8" t="str">
        <f>VLOOKUP(E2749,Mapping!$A$1:$C$71,3,0)</f>
        <v>Facebook</v>
      </c>
      <c r="G2749" s="8" t="str">
        <f>VLOOKUP(E2749,Mapping!$A$2:$B$207,2,0)</f>
        <v>Facebook NonStatic</v>
      </c>
      <c r="H2749" s="1" t="s">
        <v>658</v>
      </c>
      <c r="I2749" s="2">
        <v>44435</v>
      </c>
      <c r="J2749" s="126" t="str">
        <f>VLOOKUP(I2749,Mapping!$H$2:$I$215,2,0)</f>
        <v>Post</v>
      </c>
      <c r="K2749" s="127">
        <f>VLOOKUP(I2749,Mapping!$H$2:$J$215,3,0)</f>
        <v>0</v>
      </c>
      <c r="L2749" s="1">
        <v>164.9948493</v>
      </c>
      <c r="M2749" s="4" t="s">
        <v>170</v>
      </c>
    </row>
    <row r="2750" spans="1:13" x14ac:dyDescent="0.35">
      <c r="A2750" s="5" t="s">
        <v>36</v>
      </c>
      <c r="B2750" s="5" t="s">
        <v>35</v>
      </c>
      <c r="C2750" s="5"/>
      <c r="D2750" s="5"/>
      <c r="E2750" s="5" t="s">
        <v>144</v>
      </c>
      <c r="F2750" s="8" t="str">
        <f>VLOOKUP(E2750,Mapping!$A$1:$C$71,3,0)</f>
        <v>Facebook</v>
      </c>
      <c r="G2750" s="8" t="str">
        <f>VLOOKUP(E2750,Mapping!$A$2:$B$207,2,0)</f>
        <v>Facebook NonStatic</v>
      </c>
      <c r="H2750" s="1" t="s">
        <v>658</v>
      </c>
      <c r="I2750" s="2">
        <v>44436</v>
      </c>
      <c r="J2750" s="126" t="str">
        <f>VLOOKUP(I2750,Mapping!$H$2:$I$215,2,0)</f>
        <v>Post</v>
      </c>
      <c r="K2750" s="127">
        <f>VLOOKUP(I2750,Mapping!$H$2:$J$215,3,0)</f>
        <v>0</v>
      </c>
      <c r="L2750" s="1">
        <v>139.40477870000001</v>
      </c>
      <c r="M2750" s="4" t="s">
        <v>170</v>
      </c>
    </row>
    <row r="2751" spans="1:13" x14ac:dyDescent="0.35">
      <c r="A2751" s="5" t="s">
        <v>36</v>
      </c>
      <c r="B2751" s="5" t="s">
        <v>35</v>
      </c>
      <c r="C2751" s="5"/>
      <c r="D2751" s="5"/>
      <c r="E2751" s="5" t="s">
        <v>144</v>
      </c>
      <c r="F2751" s="8" t="str">
        <f>VLOOKUP(E2751,Mapping!$A$1:$C$71,3,0)</f>
        <v>Facebook</v>
      </c>
      <c r="G2751" s="8" t="str">
        <f>VLOOKUP(E2751,Mapping!$A$2:$B$207,2,0)</f>
        <v>Facebook NonStatic</v>
      </c>
      <c r="H2751" s="1" t="s">
        <v>658</v>
      </c>
      <c r="I2751" s="2">
        <v>44437</v>
      </c>
      <c r="J2751" s="126" t="str">
        <f>VLOOKUP(I2751,Mapping!$H$2:$I$215,2,0)</f>
        <v>Post</v>
      </c>
      <c r="K2751" s="127">
        <f>VLOOKUP(I2751,Mapping!$H$2:$J$215,3,0)</f>
        <v>0</v>
      </c>
      <c r="L2751" s="1">
        <v>101.7752869</v>
      </c>
      <c r="M2751" s="4" t="s">
        <v>170</v>
      </c>
    </row>
    <row r="2752" spans="1:13" x14ac:dyDescent="0.35">
      <c r="A2752" s="5" t="s">
        <v>36</v>
      </c>
      <c r="B2752" s="5" t="s">
        <v>35</v>
      </c>
      <c r="C2752" s="5"/>
      <c r="D2752" s="5"/>
      <c r="E2752" s="5" t="s">
        <v>144</v>
      </c>
      <c r="F2752" s="8" t="str">
        <f>VLOOKUP(E2752,Mapping!$A$1:$C$71,3,0)</f>
        <v>Facebook</v>
      </c>
      <c r="G2752" s="8" t="str">
        <f>VLOOKUP(E2752,Mapping!$A$2:$B$207,2,0)</f>
        <v>Facebook NonStatic</v>
      </c>
      <c r="H2752" s="1" t="s">
        <v>658</v>
      </c>
      <c r="I2752" s="2">
        <v>44438</v>
      </c>
      <c r="J2752" s="126" t="str">
        <f>VLOOKUP(I2752,Mapping!$H$2:$I$215,2,0)</f>
        <v>Post</v>
      </c>
      <c r="K2752" s="127">
        <f>VLOOKUP(I2752,Mapping!$H$2:$J$215,3,0)</f>
        <v>0</v>
      </c>
      <c r="L2752" s="1">
        <v>68.794231699999997</v>
      </c>
      <c r="M2752" s="4" t="s">
        <v>170</v>
      </c>
    </row>
    <row r="2753" spans="1:13" x14ac:dyDescent="0.35">
      <c r="A2753" s="5" t="s">
        <v>36</v>
      </c>
      <c r="B2753" s="5" t="s">
        <v>35</v>
      </c>
      <c r="C2753" s="5"/>
      <c r="D2753" s="5"/>
      <c r="E2753" s="5" t="s">
        <v>144</v>
      </c>
      <c r="F2753" s="8" t="str">
        <f>VLOOKUP(E2753,Mapping!$A$1:$C$71,3,0)</f>
        <v>Facebook</v>
      </c>
      <c r="G2753" s="8" t="str">
        <f>VLOOKUP(E2753,Mapping!$A$2:$B$207,2,0)</f>
        <v>Facebook NonStatic</v>
      </c>
      <c r="H2753" s="1" t="s">
        <v>658</v>
      </c>
      <c r="I2753" s="2">
        <v>44439</v>
      </c>
      <c r="J2753" s="126" t="str">
        <f>VLOOKUP(I2753,Mapping!$H$2:$I$215,2,0)</f>
        <v>Post</v>
      </c>
      <c r="K2753" s="127">
        <f>VLOOKUP(I2753,Mapping!$H$2:$J$215,3,0)</f>
        <v>0</v>
      </c>
      <c r="L2753" s="1">
        <v>44.509016199999998</v>
      </c>
      <c r="M2753" s="4" t="s">
        <v>170</v>
      </c>
    </row>
    <row r="2754" spans="1:13" x14ac:dyDescent="0.35">
      <c r="A2754" s="5" t="s">
        <v>36</v>
      </c>
      <c r="B2754" s="5" t="s">
        <v>35</v>
      </c>
      <c r="C2754" s="5"/>
      <c r="D2754" s="5"/>
      <c r="E2754" s="5" t="s">
        <v>144</v>
      </c>
      <c r="F2754" s="8" t="str">
        <f>VLOOKUP(E2754,Mapping!$A$1:$C$71,3,0)</f>
        <v>Facebook</v>
      </c>
      <c r="G2754" s="8" t="str">
        <f>VLOOKUP(E2754,Mapping!$A$2:$B$207,2,0)</f>
        <v>Facebook NonStatic</v>
      </c>
      <c r="H2754" s="1" t="s">
        <v>658</v>
      </c>
      <c r="I2754" s="2">
        <v>44440</v>
      </c>
      <c r="J2754" s="126" t="str">
        <f>VLOOKUP(I2754,Mapping!$H$2:$I$215,2,0)</f>
        <v>Post</v>
      </c>
      <c r="K2754" s="127">
        <f>VLOOKUP(I2754,Mapping!$H$2:$J$215,3,0)</f>
        <v>0</v>
      </c>
      <c r="L2754" s="1">
        <v>26.981020999999998</v>
      </c>
      <c r="M2754" s="4" t="s">
        <v>170</v>
      </c>
    </row>
    <row r="2755" spans="1:13" x14ac:dyDescent="0.35">
      <c r="A2755" s="5" t="s">
        <v>36</v>
      </c>
      <c r="B2755" s="5" t="s">
        <v>35</v>
      </c>
      <c r="C2755" s="5"/>
      <c r="D2755" s="5"/>
      <c r="E2755" s="5" t="s">
        <v>144</v>
      </c>
      <c r="F2755" s="8" t="str">
        <f>VLOOKUP(E2755,Mapping!$A$1:$C$71,3,0)</f>
        <v>Facebook</v>
      </c>
      <c r="G2755" s="8" t="str">
        <f>VLOOKUP(E2755,Mapping!$A$2:$B$207,2,0)</f>
        <v>Facebook NonStatic</v>
      </c>
      <c r="H2755" s="1" t="s">
        <v>658</v>
      </c>
      <c r="I2755" s="2">
        <v>44441</v>
      </c>
      <c r="J2755" s="126" t="str">
        <f>VLOOKUP(I2755,Mapping!$H$2:$I$215,2,0)</f>
        <v>Post</v>
      </c>
      <c r="K2755" s="127">
        <f>VLOOKUP(I2755,Mapping!$H$2:$J$215,3,0)</f>
        <v>0</v>
      </c>
      <c r="L2755" s="1">
        <v>15.4893096</v>
      </c>
      <c r="M2755" s="4" t="s">
        <v>170</v>
      </c>
    </row>
    <row r="2756" spans="1:13" x14ac:dyDescent="0.35">
      <c r="A2756" s="5" t="s">
        <v>36</v>
      </c>
      <c r="B2756" s="5" t="s">
        <v>35</v>
      </c>
      <c r="C2756" s="5"/>
      <c r="D2756" s="5"/>
      <c r="E2756" s="5" t="s">
        <v>144</v>
      </c>
      <c r="F2756" s="8" t="str">
        <f>VLOOKUP(E2756,Mapping!$A$1:$C$71,3,0)</f>
        <v>Facebook</v>
      </c>
      <c r="G2756" s="8" t="str">
        <f>VLOOKUP(E2756,Mapping!$A$2:$B$207,2,0)</f>
        <v>Facebook NonStatic</v>
      </c>
      <c r="H2756" s="1" t="s">
        <v>658</v>
      </c>
      <c r="I2756" s="2">
        <v>44442</v>
      </c>
      <c r="J2756" s="126" t="str">
        <f>VLOOKUP(I2756,Mapping!$H$2:$I$215,2,0)</f>
        <v>Post</v>
      </c>
      <c r="K2756" s="127">
        <f>VLOOKUP(I2756,Mapping!$H$2:$J$215,3,0)</f>
        <v>0</v>
      </c>
      <c r="L2756" s="1">
        <v>8.2447078000000005</v>
      </c>
      <c r="M2756" s="4" t="s">
        <v>170</v>
      </c>
    </row>
    <row r="2757" spans="1:13" x14ac:dyDescent="0.35">
      <c r="A2757" s="5" t="s">
        <v>36</v>
      </c>
      <c r="B2757" s="5" t="s">
        <v>35</v>
      </c>
      <c r="C2757" s="5"/>
      <c r="D2757" s="5"/>
      <c r="E2757" s="5" t="s">
        <v>144</v>
      </c>
      <c r="F2757" s="8" t="str">
        <f>VLOOKUP(E2757,Mapping!$A$1:$C$71,3,0)</f>
        <v>Facebook</v>
      </c>
      <c r="G2757" s="8" t="str">
        <f>VLOOKUP(E2757,Mapping!$A$2:$B$207,2,0)</f>
        <v>Facebook NonStatic</v>
      </c>
      <c r="H2757" s="1" t="s">
        <v>658</v>
      </c>
      <c r="I2757" s="2">
        <v>44443</v>
      </c>
      <c r="J2757" s="126" t="str">
        <f>VLOOKUP(I2757,Mapping!$H$2:$I$215,2,0)</f>
        <v>Post</v>
      </c>
      <c r="K2757" s="127">
        <f>VLOOKUP(I2757,Mapping!$H$2:$J$215,3,0)</f>
        <v>0</v>
      </c>
      <c r="L2757" s="1">
        <v>3.8667372000000002</v>
      </c>
      <c r="M2757" s="4" t="s">
        <v>170</v>
      </c>
    </row>
    <row r="2758" spans="1:13" x14ac:dyDescent="0.35">
      <c r="A2758" s="5" t="s">
        <v>36</v>
      </c>
      <c r="B2758" s="5" t="s">
        <v>35</v>
      </c>
      <c r="C2758" s="5"/>
      <c r="D2758" s="5"/>
      <c r="E2758" s="5" t="s">
        <v>144</v>
      </c>
      <c r="F2758" s="8" t="str">
        <f>VLOOKUP(E2758,Mapping!$A$1:$C$71,3,0)</f>
        <v>Facebook</v>
      </c>
      <c r="G2758" s="8" t="str">
        <f>VLOOKUP(E2758,Mapping!$A$2:$B$207,2,0)</f>
        <v>Facebook NonStatic</v>
      </c>
      <c r="H2758" s="1" t="s">
        <v>658</v>
      </c>
      <c r="I2758" s="2">
        <v>44444</v>
      </c>
      <c r="J2758" s="126" t="str">
        <f>VLOOKUP(I2758,Mapping!$H$2:$I$215,2,0)</f>
        <v>Post</v>
      </c>
      <c r="K2758" s="127">
        <f>VLOOKUP(I2758,Mapping!$H$2:$J$215,3,0)</f>
        <v>0</v>
      </c>
      <c r="L2758" s="1">
        <v>1.1933513</v>
      </c>
      <c r="M2758" s="4" t="s">
        <v>170</v>
      </c>
    </row>
    <row r="2759" spans="1:13" x14ac:dyDescent="0.35">
      <c r="A2759" s="5" t="s">
        <v>36</v>
      </c>
      <c r="B2759" s="5" t="s">
        <v>35</v>
      </c>
      <c r="C2759" s="5"/>
      <c r="D2759" s="5"/>
      <c r="E2759" s="5" t="s">
        <v>144</v>
      </c>
      <c r="F2759" s="8" t="str">
        <f>VLOOKUP(E2759,Mapping!$A$1:$C$71,3,0)</f>
        <v>Facebook</v>
      </c>
      <c r="G2759" s="8" t="str">
        <f>VLOOKUP(E2759,Mapping!$A$2:$B$207,2,0)</f>
        <v>Facebook NonStatic</v>
      </c>
      <c r="H2759" s="1" t="s">
        <v>658</v>
      </c>
      <c r="I2759" s="2">
        <v>44445</v>
      </c>
      <c r="J2759" s="126" t="str">
        <f>VLOOKUP(I2759,Mapping!$H$2:$I$215,2,0)</f>
        <v>Post</v>
      </c>
      <c r="K2759" s="127">
        <f>VLOOKUP(I2759,Mapping!$H$2:$J$215,3,0)</f>
        <v>0</v>
      </c>
      <c r="L2759" s="1">
        <v>0.45792670000000002</v>
      </c>
      <c r="M2759" s="4" t="s">
        <v>170</v>
      </c>
    </row>
    <row r="2760" spans="1:13" x14ac:dyDescent="0.35">
      <c r="A2760" s="5" t="s">
        <v>36</v>
      </c>
      <c r="B2760" s="5" t="s">
        <v>35</v>
      </c>
      <c r="C2760" s="5"/>
      <c r="D2760" s="5"/>
      <c r="E2760" s="5" t="s">
        <v>144</v>
      </c>
      <c r="F2760" s="8" t="str">
        <f>VLOOKUP(E2760,Mapping!$A$1:$C$71,3,0)</f>
        <v>Facebook</v>
      </c>
      <c r="G2760" s="8" t="str">
        <f>VLOOKUP(E2760,Mapping!$A$2:$B$207,2,0)</f>
        <v>Facebook NonStatic</v>
      </c>
      <c r="H2760" s="1" t="s">
        <v>658</v>
      </c>
      <c r="I2760" s="2">
        <v>44446</v>
      </c>
      <c r="J2760" s="126" t="str">
        <f>VLOOKUP(I2760,Mapping!$H$2:$I$215,2,0)</f>
        <v>Post</v>
      </c>
      <c r="K2760" s="127">
        <f>VLOOKUP(I2760,Mapping!$H$2:$J$215,3,0)</f>
        <v>0</v>
      </c>
      <c r="L2760" s="1">
        <v>0.1828042</v>
      </c>
      <c r="M2760" s="4" t="s">
        <v>170</v>
      </c>
    </row>
    <row r="2761" spans="1:13" x14ac:dyDescent="0.35">
      <c r="A2761" s="5" t="s">
        <v>36</v>
      </c>
      <c r="B2761" s="5" t="s">
        <v>35</v>
      </c>
      <c r="C2761" s="5"/>
      <c r="D2761" s="5"/>
      <c r="E2761" s="5" t="s">
        <v>144</v>
      </c>
      <c r="F2761" s="8" t="str">
        <f>VLOOKUP(E2761,Mapping!$A$1:$C$71,3,0)</f>
        <v>Facebook</v>
      </c>
      <c r="G2761" s="8" t="str">
        <f>VLOOKUP(E2761,Mapping!$A$2:$B$207,2,0)</f>
        <v>Facebook NonStatic</v>
      </c>
      <c r="H2761" s="1" t="s">
        <v>658</v>
      </c>
      <c r="I2761" s="2">
        <v>44447</v>
      </c>
      <c r="J2761" s="126" t="str">
        <f>VLOOKUP(I2761,Mapping!$H$2:$I$215,2,0)</f>
        <v>Post</v>
      </c>
      <c r="K2761" s="127">
        <f>VLOOKUP(I2761,Mapping!$H$2:$J$215,3,0)</f>
        <v>0</v>
      </c>
      <c r="L2761" s="1">
        <v>5.82038E-2</v>
      </c>
      <c r="M2761" s="4" t="s">
        <v>170</v>
      </c>
    </row>
    <row r="2762" spans="1:13" x14ac:dyDescent="0.35">
      <c r="A2762" s="5" t="s">
        <v>36</v>
      </c>
      <c r="B2762" s="5" t="s">
        <v>35</v>
      </c>
      <c r="C2762" s="5"/>
      <c r="D2762" s="5"/>
      <c r="E2762" s="5" t="s">
        <v>144</v>
      </c>
      <c r="F2762" s="8" t="str">
        <f>VLOOKUP(E2762,Mapping!$A$1:$C$71,3,0)</f>
        <v>Facebook</v>
      </c>
      <c r="G2762" s="8" t="str">
        <f>VLOOKUP(E2762,Mapping!$A$2:$B$207,2,0)</f>
        <v>Facebook NonStatic</v>
      </c>
      <c r="H2762" s="1" t="s">
        <v>658</v>
      </c>
      <c r="I2762" s="2">
        <v>44448</v>
      </c>
      <c r="J2762" s="126" t="str">
        <f>VLOOKUP(I2762,Mapping!$H$2:$I$215,2,0)</f>
        <v>Post</v>
      </c>
      <c r="K2762" s="127">
        <f>VLOOKUP(I2762,Mapping!$H$2:$J$215,3,0)</f>
        <v>0</v>
      </c>
      <c r="L2762" s="1">
        <v>0</v>
      </c>
      <c r="M2762" s="4" t="s">
        <v>170</v>
      </c>
    </row>
    <row r="2763" spans="1:13" x14ac:dyDescent="0.35">
      <c r="A2763" s="5" t="s">
        <v>36</v>
      </c>
      <c r="B2763" s="5" t="s">
        <v>35</v>
      </c>
      <c r="C2763" s="5"/>
      <c r="D2763" s="5"/>
      <c r="E2763" s="5" t="s">
        <v>144</v>
      </c>
      <c r="F2763" s="8" t="str">
        <f>VLOOKUP(E2763,Mapping!$A$1:$C$71,3,0)</f>
        <v>Facebook</v>
      </c>
      <c r="G2763" s="8" t="str">
        <f>VLOOKUP(E2763,Mapping!$A$2:$B$207,2,0)</f>
        <v>Facebook NonStatic</v>
      </c>
      <c r="H2763" s="1" t="s">
        <v>658</v>
      </c>
      <c r="I2763" s="2">
        <v>44449</v>
      </c>
      <c r="J2763" s="126" t="str">
        <f>VLOOKUP(I2763,Mapping!$H$2:$I$215,2,0)</f>
        <v>Post</v>
      </c>
      <c r="K2763" s="127">
        <f>VLOOKUP(I2763,Mapping!$H$2:$J$215,3,0)</f>
        <v>0</v>
      </c>
      <c r="L2763" s="1">
        <v>0</v>
      </c>
      <c r="M2763" s="4" t="s">
        <v>170</v>
      </c>
    </row>
    <row r="2764" spans="1:13" x14ac:dyDescent="0.35">
      <c r="A2764" s="5" t="s">
        <v>36</v>
      </c>
      <c r="B2764" s="5" t="s">
        <v>35</v>
      </c>
      <c r="C2764" s="5"/>
      <c r="D2764" s="5"/>
      <c r="E2764" s="5" t="s">
        <v>144</v>
      </c>
      <c r="F2764" s="8" t="str">
        <f>VLOOKUP(E2764,Mapping!$A$1:$C$71,3,0)</f>
        <v>Facebook</v>
      </c>
      <c r="G2764" s="8" t="str">
        <f>VLOOKUP(E2764,Mapping!$A$2:$B$207,2,0)</f>
        <v>Facebook NonStatic</v>
      </c>
      <c r="H2764" s="1" t="s">
        <v>658</v>
      </c>
      <c r="I2764" s="2">
        <v>44450</v>
      </c>
      <c r="J2764" s="126" t="str">
        <f>VLOOKUP(I2764,Mapping!$H$2:$I$215,2,0)</f>
        <v>Post</v>
      </c>
      <c r="K2764" s="127">
        <f>VLOOKUP(I2764,Mapping!$H$2:$J$215,3,0)</f>
        <v>0</v>
      </c>
      <c r="L2764" s="1">
        <v>0</v>
      </c>
      <c r="M2764" s="4" t="s">
        <v>170</v>
      </c>
    </row>
    <row r="2765" spans="1:13" x14ac:dyDescent="0.35">
      <c r="A2765" s="5" t="s">
        <v>36</v>
      </c>
      <c r="B2765" s="5" t="s">
        <v>35</v>
      </c>
      <c r="C2765" s="5"/>
      <c r="D2765" s="5"/>
      <c r="E2765" s="5" t="s">
        <v>144</v>
      </c>
      <c r="F2765" s="8" t="str">
        <f>VLOOKUP(E2765,Mapping!$A$1:$C$71,3,0)</f>
        <v>Facebook</v>
      </c>
      <c r="G2765" s="8" t="str">
        <f>VLOOKUP(E2765,Mapping!$A$2:$B$207,2,0)</f>
        <v>Facebook NonStatic</v>
      </c>
      <c r="H2765" s="1" t="s">
        <v>658</v>
      </c>
      <c r="I2765" s="2">
        <v>44451</v>
      </c>
      <c r="J2765" s="126" t="str">
        <f>VLOOKUP(I2765,Mapping!$H$2:$I$215,2,0)</f>
        <v>Post</v>
      </c>
      <c r="K2765" s="127">
        <f>VLOOKUP(I2765,Mapping!$H$2:$J$215,3,0)</f>
        <v>0</v>
      </c>
      <c r="L2765" s="1">
        <v>0</v>
      </c>
      <c r="M2765" s="4" t="s">
        <v>170</v>
      </c>
    </row>
    <row r="2766" spans="1:13" x14ac:dyDescent="0.35">
      <c r="A2766" s="5" t="s">
        <v>36</v>
      </c>
      <c r="B2766" s="5" t="s">
        <v>35</v>
      </c>
      <c r="C2766" s="5"/>
      <c r="D2766" s="5"/>
      <c r="E2766" s="5" t="s">
        <v>144</v>
      </c>
      <c r="F2766" s="8" t="str">
        <f>VLOOKUP(E2766,Mapping!$A$1:$C$71,3,0)</f>
        <v>Facebook</v>
      </c>
      <c r="G2766" s="8" t="str">
        <f>VLOOKUP(E2766,Mapping!$A$2:$B$207,2,0)</f>
        <v>Facebook NonStatic</v>
      </c>
      <c r="H2766" s="1" t="s">
        <v>658</v>
      </c>
      <c r="I2766" s="2">
        <v>44452</v>
      </c>
      <c r="J2766" s="126" t="str">
        <f>VLOOKUP(I2766,Mapping!$H$2:$I$215,2,0)</f>
        <v>Post</v>
      </c>
      <c r="K2766" s="127">
        <f>VLOOKUP(I2766,Mapping!$H$2:$J$215,3,0)</f>
        <v>0</v>
      </c>
      <c r="L2766" s="1">
        <v>0</v>
      </c>
      <c r="M2766" s="4" t="s">
        <v>170</v>
      </c>
    </row>
    <row r="2767" spans="1:13" x14ac:dyDescent="0.35">
      <c r="A2767" s="5" t="s">
        <v>36</v>
      </c>
      <c r="B2767" s="5" t="s">
        <v>35</v>
      </c>
      <c r="C2767" s="5"/>
      <c r="D2767" s="5"/>
      <c r="E2767" s="5" t="s">
        <v>144</v>
      </c>
      <c r="F2767" s="8" t="str">
        <f>VLOOKUP(E2767,Mapping!$A$1:$C$71,3,0)</f>
        <v>Facebook</v>
      </c>
      <c r="G2767" s="8" t="str">
        <f>VLOOKUP(E2767,Mapping!$A$2:$B$207,2,0)</f>
        <v>Facebook NonStatic</v>
      </c>
      <c r="H2767" s="1" t="s">
        <v>658</v>
      </c>
      <c r="I2767" s="2">
        <v>44453</v>
      </c>
      <c r="J2767" s="126" t="str">
        <f>VLOOKUP(I2767,Mapping!$H$2:$I$215,2,0)</f>
        <v>Post</v>
      </c>
      <c r="K2767" s="127">
        <f>VLOOKUP(I2767,Mapping!$H$2:$J$215,3,0)</f>
        <v>0</v>
      </c>
      <c r="L2767" s="1">
        <v>0</v>
      </c>
      <c r="M2767" s="4" t="s">
        <v>170</v>
      </c>
    </row>
    <row r="2768" spans="1:13" x14ac:dyDescent="0.35">
      <c r="A2768" s="5" t="s">
        <v>36</v>
      </c>
      <c r="B2768" s="5" t="s">
        <v>35</v>
      </c>
      <c r="C2768" s="5"/>
      <c r="D2768" s="5"/>
      <c r="E2768" s="5" t="s">
        <v>144</v>
      </c>
      <c r="F2768" s="8" t="str">
        <f>VLOOKUP(E2768,Mapping!$A$1:$C$71,3,0)</f>
        <v>Facebook</v>
      </c>
      <c r="G2768" s="8" t="str">
        <f>VLOOKUP(E2768,Mapping!$A$2:$B$207,2,0)</f>
        <v>Facebook NonStatic</v>
      </c>
      <c r="H2768" s="1" t="s">
        <v>658</v>
      </c>
      <c r="I2768" s="2">
        <v>44454</v>
      </c>
      <c r="J2768" s="126" t="str">
        <f>VLOOKUP(I2768,Mapping!$H$2:$I$215,2,0)</f>
        <v>Post</v>
      </c>
      <c r="K2768" s="127">
        <f>VLOOKUP(I2768,Mapping!$H$2:$J$215,3,0)</f>
        <v>0</v>
      </c>
      <c r="L2768" s="1">
        <v>0</v>
      </c>
      <c r="M2768" s="4" t="s">
        <v>170</v>
      </c>
    </row>
    <row r="2769" spans="1:13" x14ac:dyDescent="0.35">
      <c r="A2769" s="5" t="s">
        <v>36</v>
      </c>
      <c r="B2769" s="5" t="s">
        <v>35</v>
      </c>
      <c r="C2769" s="5"/>
      <c r="D2769" s="5"/>
      <c r="E2769" s="5" t="s">
        <v>144</v>
      </c>
      <c r="F2769" s="8" t="str">
        <f>VLOOKUP(E2769,Mapping!$A$1:$C$71,3,0)</f>
        <v>Facebook</v>
      </c>
      <c r="G2769" s="8" t="str">
        <f>VLOOKUP(E2769,Mapping!$A$2:$B$207,2,0)</f>
        <v>Facebook NonStatic</v>
      </c>
      <c r="H2769" s="1" t="s">
        <v>658</v>
      </c>
      <c r="I2769" s="2">
        <v>44455</v>
      </c>
      <c r="J2769" s="126" t="str">
        <f>VLOOKUP(I2769,Mapping!$H$2:$I$215,2,0)</f>
        <v>Post</v>
      </c>
      <c r="K2769" s="127">
        <f>VLOOKUP(I2769,Mapping!$H$2:$J$215,3,0)</f>
        <v>0</v>
      </c>
      <c r="L2769" s="1">
        <v>0</v>
      </c>
      <c r="M2769" s="4" t="s">
        <v>170</v>
      </c>
    </row>
    <row r="2770" spans="1:13" x14ac:dyDescent="0.35">
      <c r="A2770" s="5" t="s">
        <v>36</v>
      </c>
      <c r="B2770" s="5" t="s">
        <v>35</v>
      </c>
      <c r="C2770" s="5"/>
      <c r="D2770" s="5"/>
      <c r="E2770" s="5" t="s">
        <v>144</v>
      </c>
      <c r="F2770" s="8" t="str">
        <f>VLOOKUP(E2770,Mapping!$A$1:$C$71,3,0)</f>
        <v>Facebook</v>
      </c>
      <c r="G2770" s="8" t="str">
        <f>VLOOKUP(E2770,Mapping!$A$2:$B$207,2,0)</f>
        <v>Facebook NonStatic</v>
      </c>
      <c r="H2770" s="1" t="s">
        <v>658</v>
      </c>
      <c r="I2770" s="2">
        <v>44456</v>
      </c>
      <c r="J2770" s="126" t="str">
        <f>VLOOKUP(I2770,Mapping!$H$2:$I$215,2,0)</f>
        <v>Post</v>
      </c>
      <c r="K2770" s="127">
        <f>VLOOKUP(I2770,Mapping!$H$2:$J$215,3,0)</f>
        <v>0</v>
      </c>
      <c r="L2770" s="1">
        <v>0</v>
      </c>
      <c r="M2770" s="4" t="s">
        <v>170</v>
      </c>
    </row>
    <row r="2771" spans="1:13" x14ac:dyDescent="0.35">
      <c r="A2771" s="5" t="s">
        <v>36</v>
      </c>
      <c r="B2771" s="5" t="s">
        <v>35</v>
      </c>
      <c r="C2771" s="5"/>
      <c r="D2771" s="5"/>
      <c r="E2771" s="5" t="s">
        <v>144</v>
      </c>
      <c r="F2771" s="8" t="str">
        <f>VLOOKUP(E2771,Mapping!$A$1:$C$71,3,0)</f>
        <v>Facebook</v>
      </c>
      <c r="G2771" s="8" t="str">
        <f>VLOOKUP(E2771,Mapping!$A$2:$B$207,2,0)</f>
        <v>Facebook NonStatic</v>
      </c>
      <c r="H2771" s="1" t="s">
        <v>658</v>
      </c>
      <c r="I2771" s="2">
        <v>44457</v>
      </c>
      <c r="J2771" s="126" t="str">
        <f>VLOOKUP(I2771,Mapping!$H$2:$I$215,2,0)</f>
        <v>Post</v>
      </c>
      <c r="K2771" s="127">
        <f>VLOOKUP(I2771,Mapping!$H$2:$J$215,3,0)</f>
        <v>0</v>
      </c>
      <c r="L2771" s="1">
        <v>0</v>
      </c>
      <c r="M2771" s="4" t="s">
        <v>170</v>
      </c>
    </row>
    <row r="2772" spans="1:13" x14ac:dyDescent="0.35">
      <c r="A2772" s="5" t="s">
        <v>36</v>
      </c>
      <c r="B2772" s="5" t="s">
        <v>35</v>
      </c>
      <c r="C2772" s="5"/>
      <c r="D2772" s="5"/>
      <c r="E2772" s="5" t="s">
        <v>144</v>
      </c>
      <c r="F2772" s="8" t="str">
        <f>VLOOKUP(E2772,Mapping!$A$1:$C$71,3,0)</f>
        <v>Facebook</v>
      </c>
      <c r="G2772" s="8" t="str">
        <f>VLOOKUP(E2772,Mapping!$A$2:$B$207,2,0)</f>
        <v>Facebook NonStatic</v>
      </c>
      <c r="H2772" s="1" t="s">
        <v>658</v>
      </c>
      <c r="I2772" s="2">
        <v>44458</v>
      </c>
      <c r="J2772" s="126" t="str">
        <f>VLOOKUP(I2772,Mapping!$H$2:$I$215,2,0)</f>
        <v>Post</v>
      </c>
      <c r="K2772" s="127">
        <f>VLOOKUP(I2772,Mapping!$H$2:$J$215,3,0)</f>
        <v>0</v>
      </c>
      <c r="L2772" s="1">
        <v>0</v>
      </c>
      <c r="M2772" s="4" t="s">
        <v>170</v>
      </c>
    </row>
    <row r="2773" spans="1:13" x14ac:dyDescent="0.35">
      <c r="A2773" s="5" t="s">
        <v>36</v>
      </c>
      <c r="B2773" s="5" t="s">
        <v>35</v>
      </c>
      <c r="C2773" s="5"/>
      <c r="D2773" s="5"/>
      <c r="E2773" s="5" t="s">
        <v>144</v>
      </c>
      <c r="F2773" s="8" t="str">
        <f>VLOOKUP(E2773,Mapping!$A$1:$C$71,3,0)</f>
        <v>Facebook</v>
      </c>
      <c r="G2773" s="8" t="str">
        <f>VLOOKUP(E2773,Mapping!$A$2:$B$207,2,0)</f>
        <v>Facebook NonStatic</v>
      </c>
      <c r="H2773" s="1" t="s">
        <v>658</v>
      </c>
      <c r="I2773" s="2">
        <v>44459</v>
      </c>
      <c r="J2773" s="126" t="str">
        <f>VLOOKUP(I2773,Mapping!$H$2:$I$215,2,0)</f>
        <v>Post</v>
      </c>
      <c r="K2773" s="127">
        <f>VLOOKUP(I2773,Mapping!$H$2:$J$215,3,0)</f>
        <v>0</v>
      </c>
      <c r="L2773" s="1">
        <v>0</v>
      </c>
      <c r="M2773" s="4" t="s">
        <v>170</v>
      </c>
    </row>
    <row r="2774" spans="1:13" x14ac:dyDescent="0.35">
      <c r="A2774" s="5" t="s">
        <v>36</v>
      </c>
      <c r="B2774" s="5" t="s">
        <v>35</v>
      </c>
      <c r="C2774" s="5"/>
      <c r="D2774" s="5"/>
      <c r="E2774" s="5" t="s">
        <v>144</v>
      </c>
      <c r="F2774" s="8" t="str">
        <f>VLOOKUP(E2774,Mapping!$A$1:$C$71,3,0)</f>
        <v>Facebook</v>
      </c>
      <c r="G2774" s="8" t="str">
        <f>VLOOKUP(E2774,Mapping!$A$2:$B$207,2,0)</f>
        <v>Facebook NonStatic</v>
      </c>
      <c r="H2774" s="1" t="s">
        <v>658</v>
      </c>
      <c r="I2774" s="2">
        <v>44460</v>
      </c>
      <c r="J2774" s="126" t="str">
        <f>VLOOKUP(I2774,Mapping!$H$2:$I$215,2,0)</f>
        <v>Post</v>
      </c>
      <c r="K2774" s="127">
        <f>VLOOKUP(I2774,Mapping!$H$2:$J$215,3,0)</f>
        <v>0</v>
      </c>
      <c r="L2774" s="1">
        <v>0</v>
      </c>
      <c r="M2774" s="4" t="s">
        <v>170</v>
      </c>
    </row>
    <row r="2775" spans="1:13" x14ac:dyDescent="0.35">
      <c r="A2775" s="5" t="s">
        <v>36</v>
      </c>
      <c r="B2775" s="5" t="s">
        <v>35</v>
      </c>
      <c r="C2775" s="5"/>
      <c r="D2775" s="5"/>
      <c r="E2775" s="5" t="s">
        <v>144</v>
      </c>
      <c r="F2775" s="8" t="str">
        <f>VLOOKUP(E2775,Mapping!$A$1:$C$71,3,0)</f>
        <v>Facebook</v>
      </c>
      <c r="G2775" s="8" t="str">
        <f>VLOOKUP(E2775,Mapping!$A$2:$B$207,2,0)</f>
        <v>Facebook NonStatic</v>
      </c>
      <c r="H2775" s="1" t="s">
        <v>658</v>
      </c>
      <c r="I2775" s="2">
        <v>44461</v>
      </c>
      <c r="J2775" s="126" t="str">
        <f>VLOOKUP(I2775,Mapping!$H$2:$I$215,2,0)</f>
        <v>Post</v>
      </c>
      <c r="K2775" s="127">
        <f>VLOOKUP(I2775,Mapping!$H$2:$J$215,3,0)</f>
        <v>0</v>
      </c>
      <c r="L2775" s="1">
        <v>0</v>
      </c>
      <c r="M2775" s="4" t="s">
        <v>170</v>
      </c>
    </row>
    <row r="2776" spans="1:13" x14ac:dyDescent="0.35">
      <c r="A2776" s="5" t="s">
        <v>36</v>
      </c>
      <c r="B2776" s="5" t="s">
        <v>35</v>
      </c>
      <c r="C2776" s="5"/>
      <c r="D2776" s="5"/>
      <c r="E2776" s="5" t="s">
        <v>144</v>
      </c>
      <c r="F2776" s="8" t="str">
        <f>VLOOKUP(E2776,Mapping!$A$1:$C$71,3,0)</f>
        <v>Facebook</v>
      </c>
      <c r="G2776" s="8" t="str">
        <f>VLOOKUP(E2776,Mapping!$A$2:$B$207,2,0)</f>
        <v>Facebook NonStatic</v>
      </c>
      <c r="H2776" s="1" t="s">
        <v>658</v>
      </c>
      <c r="I2776" s="2">
        <v>44462</v>
      </c>
      <c r="J2776" s="126" t="str">
        <f>VLOOKUP(I2776,Mapping!$H$2:$I$215,2,0)</f>
        <v>Post</v>
      </c>
      <c r="K2776" s="127">
        <f>VLOOKUP(I2776,Mapping!$H$2:$J$215,3,0)</f>
        <v>0</v>
      </c>
      <c r="L2776" s="1">
        <v>0</v>
      </c>
      <c r="M2776" s="4" t="s">
        <v>170</v>
      </c>
    </row>
    <row r="2777" spans="1:13" x14ac:dyDescent="0.35">
      <c r="A2777" s="5" t="s">
        <v>36</v>
      </c>
      <c r="B2777" s="5" t="s">
        <v>35</v>
      </c>
      <c r="C2777" s="5"/>
      <c r="D2777" s="5"/>
      <c r="E2777" s="5" t="s">
        <v>144</v>
      </c>
      <c r="F2777" s="8" t="str">
        <f>VLOOKUP(E2777,Mapping!$A$1:$C$71,3,0)</f>
        <v>Facebook</v>
      </c>
      <c r="G2777" s="8" t="str">
        <f>VLOOKUP(E2777,Mapping!$A$2:$B$207,2,0)</f>
        <v>Facebook NonStatic</v>
      </c>
      <c r="H2777" s="1" t="s">
        <v>658</v>
      </c>
      <c r="I2777" s="2">
        <v>44463</v>
      </c>
      <c r="J2777" s="126" t="str">
        <f>VLOOKUP(I2777,Mapping!$H$2:$I$215,2,0)</f>
        <v>Post</v>
      </c>
      <c r="K2777" s="127">
        <f>VLOOKUP(I2777,Mapping!$H$2:$J$215,3,0)</f>
        <v>0</v>
      </c>
      <c r="L2777" s="1">
        <v>0</v>
      </c>
      <c r="M2777" s="4" t="s">
        <v>170</v>
      </c>
    </row>
    <row r="2778" spans="1:13" x14ac:dyDescent="0.35">
      <c r="A2778" s="5" t="s">
        <v>36</v>
      </c>
      <c r="B2778" s="5" t="s">
        <v>35</v>
      </c>
      <c r="C2778" s="5"/>
      <c r="D2778" s="5"/>
      <c r="E2778" s="5" t="s">
        <v>144</v>
      </c>
      <c r="F2778" s="8" t="str">
        <f>VLOOKUP(E2778,Mapping!$A$1:$C$71,3,0)</f>
        <v>Facebook</v>
      </c>
      <c r="G2778" s="8" t="str">
        <f>VLOOKUP(E2778,Mapping!$A$2:$B$207,2,0)</f>
        <v>Facebook NonStatic</v>
      </c>
      <c r="H2778" s="1" t="s">
        <v>658</v>
      </c>
      <c r="I2778" s="2">
        <v>44464</v>
      </c>
      <c r="J2778" s="126" t="str">
        <f>VLOOKUP(I2778,Mapping!$H$2:$I$215,2,0)</f>
        <v>Post</v>
      </c>
      <c r="K2778" s="127">
        <f>VLOOKUP(I2778,Mapping!$H$2:$J$215,3,0)</f>
        <v>0</v>
      </c>
      <c r="L2778" s="1">
        <v>0</v>
      </c>
      <c r="M2778" s="4" t="s">
        <v>170</v>
      </c>
    </row>
    <row r="2779" spans="1:13" x14ac:dyDescent="0.35">
      <c r="A2779" s="5" t="s">
        <v>36</v>
      </c>
      <c r="B2779" s="5" t="s">
        <v>35</v>
      </c>
      <c r="C2779" s="5"/>
      <c r="D2779" s="5"/>
      <c r="E2779" s="5" t="s">
        <v>144</v>
      </c>
      <c r="F2779" s="8" t="str">
        <f>VLOOKUP(E2779,Mapping!$A$1:$C$71,3,0)</f>
        <v>Facebook</v>
      </c>
      <c r="G2779" s="8" t="str">
        <f>VLOOKUP(E2779,Mapping!$A$2:$B$207,2,0)</f>
        <v>Facebook NonStatic</v>
      </c>
      <c r="H2779" s="1" t="s">
        <v>658</v>
      </c>
      <c r="I2779" s="2">
        <v>44465</v>
      </c>
      <c r="J2779" s="126" t="str">
        <f>VLOOKUP(I2779,Mapping!$H$2:$I$215,2,0)</f>
        <v>Post</v>
      </c>
      <c r="K2779" s="127">
        <f>VLOOKUP(I2779,Mapping!$H$2:$J$215,3,0)</f>
        <v>0</v>
      </c>
      <c r="L2779" s="1">
        <v>0</v>
      </c>
      <c r="M2779" s="4" t="s">
        <v>170</v>
      </c>
    </row>
    <row r="2780" spans="1:13" x14ac:dyDescent="0.35">
      <c r="A2780" s="5" t="s">
        <v>36</v>
      </c>
      <c r="B2780" s="5" t="s">
        <v>35</v>
      </c>
      <c r="C2780" s="5"/>
      <c r="D2780" s="5"/>
      <c r="E2780" s="5" t="s">
        <v>144</v>
      </c>
      <c r="F2780" s="8" t="str">
        <f>VLOOKUP(E2780,Mapping!$A$1:$C$71,3,0)</f>
        <v>Facebook</v>
      </c>
      <c r="G2780" s="8" t="str">
        <f>VLOOKUP(E2780,Mapping!$A$2:$B$207,2,0)</f>
        <v>Facebook NonStatic</v>
      </c>
      <c r="H2780" s="1" t="s">
        <v>658</v>
      </c>
      <c r="I2780" s="2">
        <v>44466</v>
      </c>
      <c r="J2780" s="126" t="str">
        <f>VLOOKUP(I2780,Mapping!$H$2:$I$215,2,0)</f>
        <v>Post</v>
      </c>
      <c r="K2780" s="127">
        <f>VLOOKUP(I2780,Mapping!$H$2:$J$215,3,0)</f>
        <v>0</v>
      </c>
      <c r="L2780" s="1">
        <v>0</v>
      </c>
      <c r="M2780" s="4" t="s">
        <v>170</v>
      </c>
    </row>
    <row r="2781" spans="1:13" x14ac:dyDescent="0.35">
      <c r="A2781" s="5" t="s">
        <v>36</v>
      </c>
      <c r="B2781" s="5" t="s">
        <v>35</v>
      </c>
      <c r="C2781" s="5"/>
      <c r="D2781" s="5"/>
      <c r="E2781" s="5" t="s">
        <v>144</v>
      </c>
      <c r="F2781" s="8" t="str">
        <f>VLOOKUP(E2781,Mapping!$A$1:$C$71,3,0)</f>
        <v>Facebook</v>
      </c>
      <c r="G2781" s="8" t="str">
        <f>VLOOKUP(E2781,Mapping!$A$2:$B$207,2,0)</f>
        <v>Facebook NonStatic</v>
      </c>
      <c r="H2781" s="1" t="s">
        <v>658</v>
      </c>
      <c r="I2781" s="2">
        <v>44467</v>
      </c>
      <c r="J2781" s="126" t="str">
        <f>VLOOKUP(I2781,Mapping!$H$2:$I$215,2,0)</f>
        <v>Post</v>
      </c>
      <c r="K2781" s="127">
        <f>VLOOKUP(I2781,Mapping!$H$2:$J$215,3,0)</f>
        <v>0</v>
      </c>
      <c r="L2781" s="1">
        <v>0</v>
      </c>
      <c r="M2781" s="4" t="s">
        <v>170</v>
      </c>
    </row>
    <row r="2782" spans="1:13" x14ac:dyDescent="0.35">
      <c r="A2782" s="5" t="s">
        <v>36</v>
      </c>
      <c r="B2782" s="5" t="s">
        <v>35</v>
      </c>
      <c r="C2782" s="5"/>
      <c r="D2782" s="5"/>
      <c r="E2782" s="5" t="s">
        <v>144</v>
      </c>
      <c r="F2782" s="8" t="str">
        <f>VLOOKUP(E2782,Mapping!$A$1:$C$71,3,0)</f>
        <v>Facebook</v>
      </c>
      <c r="G2782" s="8" t="str">
        <f>VLOOKUP(E2782,Mapping!$A$2:$B$207,2,0)</f>
        <v>Facebook NonStatic</v>
      </c>
      <c r="H2782" s="1" t="s">
        <v>658</v>
      </c>
      <c r="I2782" s="2">
        <v>44468</v>
      </c>
      <c r="J2782" s="126" t="str">
        <f>VLOOKUP(I2782,Mapping!$H$2:$I$215,2,0)</f>
        <v>Post</v>
      </c>
      <c r="K2782" s="127">
        <f>VLOOKUP(I2782,Mapping!$H$2:$J$215,3,0)</f>
        <v>0</v>
      </c>
      <c r="L2782" s="1">
        <v>0</v>
      </c>
      <c r="M2782" s="4" t="s">
        <v>170</v>
      </c>
    </row>
    <row r="2783" spans="1:13" x14ac:dyDescent="0.35">
      <c r="A2783" s="5" t="s">
        <v>36</v>
      </c>
      <c r="B2783" s="5" t="s">
        <v>35</v>
      </c>
      <c r="C2783" s="5"/>
      <c r="D2783" s="5"/>
      <c r="E2783" s="5" t="s">
        <v>144</v>
      </c>
      <c r="F2783" s="8" t="str">
        <f>VLOOKUP(E2783,Mapping!$A$1:$C$71,3,0)</f>
        <v>Facebook</v>
      </c>
      <c r="G2783" s="8" t="str">
        <f>VLOOKUP(E2783,Mapping!$A$2:$B$207,2,0)</f>
        <v>Facebook NonStatic</v>
      </c>
      <c r="H2783" s="1" t="s">
        <v>658</v>
      </c>
      <c r="I2783" s="2">
        <v>44469</v>
      </c>
      <c r="J2783" s="126" t="str">
        <f>VLOOKUP(I2783,Mapping!$H$2:$I$215,2,0)</f>
        <v>Post</v>
      </c>
      <c r="K2783" s="127">
        <f>VLOOKUP(I2783,Mapping!$H$2:$J$215,3,0)</f>
        <v>0</v>
      </c>
      <c r="L2783" s="1">
        <v>0</v>
      </c>
      <c r="M2783" s="4" t="s">
        <v>170</v>
      </c>
    </row>
    <row r="2784" spans="1:13" x14ac:dyDescent="0.35">
      <c r="A2784" s="5" t="s">
        <v>36</v>
      </c>
      <c r="B2784" s="5" t="s">
        <v>35</v>
      </c>
      <c r="C2784" s="5"/>
      <c r="D2784" s="5"/>
      <c r="E2784" s="5" t="s">
        <v>146</v>
      </c>
      <c r="F2784" s="8" t="str">
        <f>VLOOKUP(E2784,Mapping!$A$1:$C$71,3,0)</f>
        <v>Facebook</v>
      </c>
      <c r="G2784" s="8" t="str">
        <f>VLOOKUP(E2784,Mapping!$A$2:$B$207,2,0)</f>
        <v>Facebook NonStatic</v>
      </c>
      <c r="H2784" s="1" t="s">
        <v>658</v>
      </c>
      <c r="I2784" s="2">
        <v>44256</v>
      </c>
      <c r="J2784" s="126" t="str">
        <f>VLOOKUP(I2784,Mapping!$H$2:$I$215,2,0)</f>
        <v>Pre</v>
      </c>
      <c r="K2784" s="127" t="str">
        <f>VLOOKUP(I2784,Mapping!$H$2:$J$215,3,0)</f>
        <v>Pre</v>
      </c>
      <c r="L2784" s="1">
        <v>1614.6454857000001</v>
      </c>
      <c r="M2784" s="4" t="s">
        <v>85</v>
      </c>
    </row>
    <row r="2785" spans="1:13" x14ac:dyDescent="0.35">
      <c r="A2785" s="5" t="s">
        <v>36</v>
      </c>
      <c r="B2785" s="5" t="s">
        <v>35</v>
      </c>
      <c r="C2785" s="5"/>
      <c r="D2785" s="5"/>
      <c r="E2785" s="5" t="s">
        <v>146</v>
      </c>
      <c r="F2785" s="8" t="str">
        <f>VLOOKUP(E2785,Mapping!$A$1:$C$71,3,0)</f>
        <v>Facebook</v>
      </c>
      <c r="G2785" s="8" t="str">
        <f>VLOOKUP(E2785,Mapping!$A$2:$B$207,2,0)</f>
        <v>Facebook NonStatic</v>
      </c>
      <c r="H2785" s="1" t="s">
        <v>658</v>
      </c>
      <c r="I2785" s="2">
        <v>44257</v>
      </c>
      <c r="J2785" s="126" t="str">
        <f>VLOOKUP(I2785,Mapping!$H$2:$I$215,2,0)</f>
        <v>Pre</v>
      </c>
      <c r="K2785" s="127" t="str">
        <f>VLOOKUP(I2785,Mapping!$H$2:$J$215,3,0)</f>
        <v>Pre</v>
      </c>
      <c r="L2785" s="1">
        <v>1966.5729782000001</v>
      </c>
      <c r="M2785" s="4" t="s">
        <v>85</v>
      </c>
    </row>
    <row r="2786" spans="1:13" x14ac:dyDescent="0.35">
      <c r="A2786" s="5" t="s">
        <v>36</v>
      </c>
      <c r="B2786" s="5" t="s">
        <v>35</v>
      </c>
      <c r="C2786" s="5"/>
      <c r="D2786" s="5"/>
      <c r="E2786" s="5" t="s">
        <v>146</v>
      </c>
      <c r="F2786" s="8" t="str">
        <f>VLOOKUP(E2786,Mapping!$A$1:$C$71,3,0)</f>
        <v>Facebook</v>
      </c>
      <c r="G2786" s="8" t="str">
        <f>VLOOKUP(E2786,Mapping!$A$2:$B$207,2,0)</f>
        <v>Facebook NonStatic</v>
      </c>
      <c r="H2786" s="1" t="s">
        <v>658</v>
      </c>
      <c r="I2786" s="2">
        <v>44258</v>
      </c>
      <c r="J2786" s="126" t="str">
        <f>VLOOKUP(I2786,Mapping!$H$2:$I$215,2,0)</f>
        <v>Pre</v>
      </c>
      <c r="K2786" s="127" t="str">
        <f>VLOOKUP(I2786,Mapping!$H$2:$J$215,3,0)</f>
        <v>Pre</v>
      </c>
      <c r="L2786" s="1">
        <v>2084.7844279999999</v>
      </c>
      <c r="M2786" s="4" t="s">
        <v>85</v>
      </c>
    </row>
    <row r="2787" spans="1:13" x14ac:dyDescent="0.35">
      <c r="A2787" s="5" t="s">
        <v>36</v>
      </c>
      <c r="B2787" s="5" t="s">
        <v>35</v>
      </c>
      <c r="C2787" s="5"/>
      <c r="D2787" s="5"/>
      <c r="E2787" s="5" t="s">
        <v>146</v>
      </c>
      <c r="F2787" s="8" t="str">
        <f>VLOOKUP(E2787,Mapping!$A$1:$C$71,3,0)</f>
        <v>Facebook</v>
      </c>
      <c r="G2787" s="8" t="str">
        <f>VLOOKUP(E2787,Mapping!$A$2:$B$207,2,0)</f>
        <v>Facebook NonStatic</v>
      </c>
      <c r="H2787" s="1" t="s">
        <v>658</v>
      </c>
      <c r="I2787" s="2">
        <v>44259</v>
      </c>
      <c r="J2787" s="126" t="str">
        <f>VLOOKUP(I2787,Mapping!$H$2:$I$215,2,0)</f>
        <v>Pre</v>
      </c>
      <c r="K2787" s="127" t="str">
        <f>VLOOKUP(I2787,Mapping!$H$2:$J$215,3,0)</f>
        <v>Pre</v>
      </c>
      <c r="L2787" s="1">
        <v>1950.140009</v>
      </c>
      <c r="M2787" s="4" t="s">
        <v>85</v>
      </c>
    </row>
    <row r="2788" spans="1:13" x14ac:dyDescent="0.35">
      <c r="A2788" s="5" t="s">
        <v>36</v>
      </c>
      <c r="B2788" s="5" t="s">
        <v>35</v>
      </c>
      <c r="C2788" s="5"/>
      <c r="D2788" s="5"/>
      <c r="E2788" s="5" t="s">
        <v>146</v>
      </c>
      <c r="F2788" s="8" t="str">
        <f>VLOOKUP(E2788,Mapping!$A$1:$C$71,3,0)</f>
        <v>Facebook</v>
      </c>
      <c r="G2788" s="8" t="str">
        <f>VLOOKUP(E2788,Mapping!$A$2:$B$207,2,0)</f>
        <v>Facebook NonStatic</v>
      </c>
      <c r="H2788" s="1" t="s">
        <v>658</v>
      </c>
      <c r="I2788" s="2">
        <v>44260</v>
      </c>
      <c r="J2788" s="126" t="str">
        <f>VLOOKUP(I2788,Mapping!$H$2:$I$215,2,0)</f>
        <v>Pre</v>
      </c>
      <c r="K2788" s="127" t="str">
        <f>VLOOKUP(I2788,Mapping!$H$2:$J$215,3,0)</f>
        <v>Pre</v>
      </c>
      <c r="L2788" s="1">
        <v>1804.2055436999999</v>
      </c>
      <c r="M2788" s="4" t="s">
        <v>85</v>
      </c>
    </row>
    <row r="2789" spans="1:13" x14ac:dyDescent="0.35">
      <c r="A2789" s="5" t="s">
        <v>36</v>
      </c>
      <c r="B2789" s="5" t="s">
        <v>35</v>
      </c>
      <c r="C2789" s="5"/>
      <c r="D2789" s="5"/>
      <c r="E2789" s="5" t="s">
        <v>146</v>
      </c>
      <c r="F2789" s="8" t="str">
        <f>VLOOKUP(E2789,Mapping!$A$1:$C$71,3,0)</f>
        <v>Facebook</v>
      </c>
      <c r="G2789" s="8" t="str">
        <f>VLOOKUP(E2789,Mapping!$A$2:$B$207,2,0)</f>
        <v>Facebook NonStatic</v>
      </c>
      <c r="H2789" s="1" t="s">
        <v>658</v>
      </c>
      <c r="I2789" s="2">
        <v>44261</v>
      </c>
      <c r="J2789" s="126" t="str">
        <f>VLOOKUP(I2789,Mapping!$H$2:$I$215,2,0)</f>
        <v>Pre</v>
      </c>
      <c r="K2789" s="127" t="str">
        <f>VLOOKUP(I2789,Mapping!$H$2:$J$215,3,0)</f>
        <v>Pre</v>
      </c>
      <c r="L2789" s="1">
        <v>1856.6290143000001</v>
      </c>
      <c r="M2789" s="4" t="s">
        <v>85</v>
      </c>
    </row>
    <row r="2790" spans="1:13" x14ac:dyDescent="0.35">
      <c r="A2790" s="5" t="s">
        <v>36</v>
      </c>
      <c r="B2790" s="5" t="s">
        <v>35</v>
      </c>
      <c r="C2790" s="5"/>
      <c r="D2790" s="5"/>
      <c r="E2790" s="5" t="s">
        <v>146</v>
      </c>
      <c r="F2790" s="8" t="str">
        <f>VLOOKUP(E2790,Mapping!$A$1:$C$71,3,0)</f>
        <v>Facebook</v>
      </c>
      <c r="G2790" s="8" t="str">
        <f>VLOOKUP(E2790,Mapping!$A$2:$B$207,2,0)</f>
        <v>Facebook NonStatic</v>
      </c>
      <c r="H2790" s="1" t="s">
        <v>658</v>
      </c>
      <c r="I2790" s="2">
        <v>44262</v>
      </c>
      <c r="J2790" s="126" t="str">
        <f>VLOOKUP(I2790,Mapping!$H$2:$I$215,2,0)</f>
        <v>Pre</v>
      </c>
      <c r="K2790" s="127" t="str">
        <f>VLOOKUP(I2790,Mapping!$H$2:$J$215,3,0)</f>
        <v>Pre</v>
      </c>
      <c r="L2790" s="1">
        <v>2337.0653668</v>
      </c>
      <c r="M2790" s="4" t="s">
        <v>85</v>
      </c>
    </row>
    <row r="2791" spans="1:13" x14ac:dyDescent="0.35">
      <c r="A2791" s="5" t="s">
        <v>36</v>
      </c>
      <c r="B2791" s="5" t="s">
        <v>35</v>
      </c>
      <c r="C2791" s="5"/>
      <c r="D2791" s="5"/>
      <c r="E2791" s="5" t="s">
        <v>146</v>
      </c>
      <c r="F2791" s="8" t="str">
        <f>VLOOKUP(E2791,Mapping!$A$1:$C$71,3,0)</f>
        <v>Facebook</v>
      </c>
      <c r="G2791" s="8" t="str">
        <f>VLOOKUP(E2791,Mapping!$A$2:$B$207,2,0)</f>
        <v>Facebook NonStatic</v>
      </c>
      <c r="H2791" s="1" t="s">
        <v>658</v>
      </c>
      <c r="I2791" s="2">
        <v>44263</v>
      </c>
      <c r="J2791" s="126" t="str">
        <f>VLOOKUP(I2791,Mapping!$H$2:$I$215,2,0)</f>
        <v>Pre</v>
      </c>
      <c r="K2791" s="127" t="str">
        <f>VLOOKUP(I2791,Mapping!$H$2:$J$215,3,0)</f>
        <v>Pre</v>
      </c>
      <c r="L2791" s="1">
        <v>1488.9524114000001</v>
      </c>
      <c r="M2791" s="4" t="s">
        <v>85</v>
      </c>
    </row>
    <row r="2792" spans="1:13" x14ac:dyDescent="0.35">
      <c r="A2792" s="5" t="s">
        <v>36</v>
      </c>
      <c r="B2792" s="5" t="s">
        <v>35</v>
      </c>
      <c r="C2792" s="5"/>
      <c r="D2792" s="5"/>
      <c r="E2792" s="5" t="s">
        <v>146</v>
      </c>
      <c r="F2792" s="8" t="str">
        <f>VLOOKUP(E2792,Mapping!$A$1:$C$71,3,0)</f>
        <v>Facebook</v>
      </c>
      <c r="G2792" s="8" t="str">
        <f>VLOOKUP(E2792,Mapping!$A$2:$B$207,2,0)</f>
        <v>Facebook NonStatic</v>
      </c>
      <c r="H2792" s="1" t="s">
        <v>658</v>
      </c>
      <c r="I2792" s="2">
        <v>44264</v>
      </c>
      <c r="J2792" s="126" t="str">
        <f>VLOOKUP(I2792,Mapping!$H$2:$I$215,2,0)</f>
        <v>Pre</v>
      </c>
      <c r="K2792" s="127" t="str">
        <f>VLOOKUP(I2792,Mapping!$H$2:$J$215,3,0)</f>
        <v>Pre</v>
      </c>
      <c r="L2792" s="1">
        <v>733.5655514</v>
      </c>
      <c r="M2792" s="4" t="s">
        <v>85</v>
      </c>
    </row>
    <row r="2793" spans="1:13" x14ac:dyDescent="0.35">
      <c r="A2793" s="5" t="s">
        <v>36</v>
      </c>
      <c r="B2793" s="5" t="s">
        <v>35</v>
      </c>
      <c r="C2793" s="5"/>
      <c r="D2793" s="5"/>
      <c r="E2793" s="5" t="s">
        <v>146</v>
      </c>
      <c r="F2793" s="8" t="str">
        <f>VLOOKUP(E2793,Mapping!$A$1:$C$71,3,0)</f>
        <v>Facebook</v>
      </c>
      <c r="G2793" s="8" t="str">
        <f>VLOOKUP(E2793,Mapping!$A$2:$B$207,2,0)</f>
        <v>Facebook NonStatic</v>
      </c>
      <c r="H2793" s="1" t="s">
        <v>658</v>
      </c>
      <c r="I2793" s="2">
        <v>44265</v>
      </c>
      <c r="J2793" s="126" t="str">
        <f>VLOOKUP(I2793,Mapping!$H$2:$I$215,2,0)</f>
        <v>Pre</v>
      </c>
      <c r="K2793" s="127" t="str">
        <f>VLOOKUP(I2793,Mapping!$H$2:$J$215,3,0)</f>
        <v>Pre</v>
      </c>
      <c r="L2793" s="1">
        <v>492.07927260000002</v>
      </c>
      <c r="M2793" s="4" t="s">
        <v>85</v>
      </c>
    </row>
    <row r="2794" spans="1:13" x14ac:dyDescent="0.35">
      <c r="A2794" s="5" t="s">
        <v>36</v>
      </c>
      <c r="B2794" s="5" t="s">
        <v>35</v>
      </c>
      <c r="C2794" s="5"/>
      <c r="D2794" s="5"/>
      <c r="E2794" s="5" t="s">
        <v>146</v>
      </c>
      <c r="F2794" s="8" t="str">
        <f>VLOOKUP(E2794,Mapping!$A$1:$C$71,3,0)</f>
        <v>Facebook</v>
      </c>
      <c r="G2794" s="8" t="str">
        <f>VLOOKUP(E2794,Mapping!$A$2:$B$207,2,0)</f>
        <v>Facebook NonStatic</v>
      </c>
      <c r="H2794" s="1" t="s">
        <v>658</v>
      </c>
      <c r="I2794" s="2">
        <v>44266</v>
      </c>
      <c r="J2794" s="126" t="str">
        <f>VLOOKUP(I2794,Mapping!$H$2:$I$215,2,0)</f>
        <v>Pre</v>
      </c>
      <c r="K2794" s="127" t="str">
        <f>VLOOKUP(I2794,Mapping!$H$2:$J$215,3,0)</f>
        <v>Pre</v>
      </c>
      <c r="L2794" s="1">
        <v>413.08304930000003</v>
      </c>
      <c r="M2794" s="4" t="s">
        <v>85</v>
      </c>
    </row>
    <row r="2795" spans="1:13" x14ac:dyDescent="0.35">
      <c r="A2795" s="5" t="s">
        <v>36</v>
      </c>
      <c r="B2795" s="5" t="s">
        <v>35</v>
      </c>
      <c r="C2795" s="5"/>
      <c r="D2795" s="5"/>
      <c r="E2795" s="5" t="s">
        <v>146</v>
      </c>
      <c r="F2795" s="8" t="str">
        <f>VLOOKUP(E2795,Mapping!$A$1:$C$71,3,0)</f>
        <v>Facebook</v>
      </c>
      <c r="G2795" s="8" t="str">
        <f>VLOOKUP(E2795,Mapping!$A$2:$B$207,2,0)</f>
        <v>Facebook NonStatic</v>
      </c>
      <c r="H2795" s="1" t="s">
        <v>658</v>
      </c>
      <c r="I2795" s="2">
        <v>44267</v>
      </c>
      <c r="J2795" s="126" t="str">
        <f>VLOOKUP(I2795,Mapping!$H$2:$I$215,2,0)</f>
        <v>Pre</v>
      </c>
      <c r="K2795" s="127" t="str">
        <f>VLOOKUP(I2795,Mapping!$H$2:$J$215,3,0)</f>
        <v>Pre</v>
      </c>
      <c r="L2795" s="1">
        <v>623.89073610000003</v>
      </c>
      <c r="M2795" s="4" t="s">
        <v>85</v>
      </c>
    </row>
    <row r="2796" spans="1:13" x14ac:dyDescent="0.35">
      <c r="A2796" s="5" t="s">
        <v>36</v>
      </c>
      <c r="B2796" s="5" t="s">
        <v>35</v>
      </c>
      <c r="C2796" s="5"/>
      <c r="D2796" s="5"/>
      <c r="E2796" s="5" t="s">
        <v>146</v>
      </c>
      <c r="F2796" s="8" t="str">
        <f>VLOOKUP(E2796,Mapping!$A$1:$C$71,3,0)</f>
        <v>Facebook</v>
      </c>
      <c r="G2796" s="8" t="str">
        <f>VLOOKUP(E2796,Mapping!$A$2:$B$207,2,0)</f>
        <v>Facebook NonStatic</v>
      </c>
      <c r="H2796" s="1" t="s">
        <v>658</v>
      </c>
      <c r="I2796" s="2">
        <v>44268</v>
      </c>
      <c r="J2796" s="126" t="str">
        <f>VLOOKUP(I2796,Mapping!$H$2:$I$215,2,0)</f>
        <v>Pre</v>
      </c>
      <c r="K2796" s="127" t="str">
        <f>VLOOKUP(I2796,Mapping!$H$2:$J$215,3,0)</f>
        <v>Pre</v>
      </c>
      <c r="L2796" s="1">
        <v>846.60099479999997</v>
      </c>
      <c r="M2796" s="4" t="s">
        <v>85</v>
      </c>
    </row>
    <row r="2797" spans="1:13" x14ac:dyDescent="0.35">
      <c r="A2797" s="5" t="s">
        <v>36</v>
      </c>
      <c r="B2797" s="5" t="s">
        <v>35</v>
      </c>
      <c r="C2797" s="5"/>
      <c r="D2797" s="5"/>
      <c r="E2797" s="5" t="s">
        <v>146</v>
      </c>
      <c r="F2797" s="8" t="str">
        <f>VLOOKUP(E2797,Mapping!$A$1:$C$71,3,0)</f>
        <v>Facebook</v>
      </c>
      <c r="G2797" s="8" t="str">
        <f>VLOOKUP(E2797,Mapping!$A$2:$B$207,2,0)</f>
        <v>Facebook NonStatic</v>
      </c>
      <c r="H2797" s="1" t="s">
        <v>658</v>
      </c>
      <c r="I2797" s="2">
        <v>44269</v>
      </c>
      <c r="J2797" s="126" t="str">
        <f>VLOOKUP(I2797,Mapping!$H$2:$I$215,2,0)</f>
        <v>Pre</v>
      </c>
      <c r="K2797" s="127" t="str">
        <f>VLOOKUP(I2797,Mapping!$H$2:$J$215,3,0)</f>
        <v>Pre</v>
      </c>
      <c r="L2797" s="1">
        <v>1208.6528505000001</v>
      </c>
      <c r="M2797" s="4" t="s">
        <v>85</v>
      </c>
    </row>
    <row r="2798" spans="1:13" x14ac:dyDescent="0.35">
      <c r="A2798" s="5" t="s">
        <v>36</v>
      </c>
      <c r="B2798" s="5" t="s">
        <v>35</v>
      </c>
      <c r="C2798" s="5"/>
      <c r="D2798" s="5"/>
      <c r="E2798" s="5" t="s">
        <v>146</v>
      </c>
      <c r="F2798" s="8" t="str">
        <f>VLOOKUP(E2798,Mapping!$A$1:$C$71,3,0)</f>
        <v>Facebook</v>
      </c>
      <c r="G2798" s="8" t="str">
        <f>VLOOKUP(E2798,Mapping!$A$2:$B$207,2,0)</f>
        <v>Facebook NonStatic</v>
      </c>
      <c r="H2798" s="1" t="s">
        <v>658</v>
      </c>
      <c r="I2798" s="2">
        <v>44270</v>
      </c>
      <c r="J2798" s="126" t="str">
        <f>VLOOKUP(I2798,Mapping!$H$2:$I$215,2,0)</f>
        <v>Pre</v>
      </c>
      <c r="K2798" s="127" t="str">
        <f>VLOOKUP(I2798,Mapping!$H$2:$J$215,3,0)</f>
        <v>Pre</v>
      </c>
      <c r="L2798" s="1">
        <v>1292.8955066999999</v>
      </c>
      <c r="M2798" s="4" t="s">
        <v>85</v>
      </c>
    </row>
    <row r="2799" spans="1:13" x14ac:dyDescent="0.35">
      <c r="A2799" s="5" t="s">
        <v>36</v>
      </c>
      <c r="B2799" s="5" t="s">
        <v>35</v>
      </c>
      <c r="C2799" s="5"/>
      <c r="D2799" s="5"/>
      <c r="E2799" s="5" t="s">
        <v>146</v>
      </c>
      <c r="F2799" s="8" t="str">
        <f>VLOOKUP(E2799,Mapping!$A$1:$C$71,3,0)</f>
        <v>Facebook</v>
      </c>
      <c r="G2799" s="8" t="str">
        <f>VLOOKUP(E2799,Mapping!$A$2:$B$207,2,0)</f>
        <v>Facebook NonStatic</v>
      </c>
      <c r="H2799" s="1" t="s">
        <v>658</v>
      </c>
      <c r="I2799" s="2">
        <v>44271</v>
      </c>
      <c r="J2799" s="126" t="str">
        <f>VLOOKUP(I2799,Mapping!$H$2:$I$215,2,0)</f>
        <v>Pre</v>
      </c>
      <c r="K2799" s="127" t="str">
        <f>VLOOKUP(I2799,Mapping!$H$2:$J$215,3,0)</f>
        <v>Pre</v>
      </c>
      <c r="L2799" s="1">
        <v>1417.6056991</v>
      </c>
      <c r="M2799" s="4" t="s">
        <v>85</v>
      </c>
    </row>
    <row r="2800" spans="1:13" x14ac:dyDescent="0.35">
      <c r="A2800" s="5" t="s">
        <v>36</v>
      </c>
      <c r="B2800" s="5" t="s">
        <v>35</v>
      </c>
      <c r="C2800" s="5"/>
      <c r="D2800" s="5"/>
      <c r="E2800" s="5" t="s">
        <v>146</v>
      </c>
      <c r="F2800" s="8" t="str">
        <f>VLOOKUP(E2800,Mapping!$A$1:$C$71,3,0)</f>
        <v>Facebook</v>
      </c>
      <c r="G2800" s="8" t="str">
        <f>VLOOKUP(E2800,Mapping!$A$2:$B$207,2,0)</f>
        <v>Facebook NonStatic</v>
      </c>
      <c r="H2800" s="1" t="s">
        <v>658</v>
      </c>
      <c r="I2800" s="2">
        <v>44272</v>
      </c>
      <c r="J2800" s="126" t="str">
        <f>VLOOKUP(I2800,Mapping!$H$2:$I$215,2,0)</f>
        <v>Pre</v>
      </c>
      <c r="K2800" s="127" t="str">
        <f>VLOOKUP(I2800,Mapping!$H$2:$J$215,3,0)</f>
        <v>Pre</v>
      </c>
      <c r="L2800" s="1">
        <v>1288.082287</v>
      </c>
      <c r="M2800" s="4" t="s">
        <v>85</v>
      </c>
    </row>
    <row r="2801" spans="1:13" x14ac:dyDescent="0.35">
      <c r="A2801" s="5" t="s">
        <v>36</v>
      </c>
      <c r="B2801" s="5" t="s">
        <v>35</v>
      </c>
      <c r="C2801" s="5"/>
      <c r="D2801" s="5"/>
      <c r="E2801" s="5" t="s">
        <v>146</v>
      </c>
      <c r="F2801" s="8" t="str">
        <f>VLOOKUP(E2801,Mapping!$A$1:$C$71,3,0)</f>
        <v>Facebook</v>
      </c>
      <c r="G2801" s="8" t="str">
        <f>VLOOKUP(E2801,Mapping!$A$2:$B$207,2,0)</f>
        <v>Facebook NonStatic</v>
      </c>
      <c r="H2801" s="1" t="s">
        <v>658</v>
      </c>
      <c r="I2801" s="2">
        <v>44273</v>
      </c>
      <c r="J2801" s="126" t="str">
        <f>VLOOKUP(I2801,Mapping!$H$2:$I$215,2,0)</f>
        <v>Pre</v>
      </c>
      <c r="K2801" s="127" t="str">
        <f>VLOOKUP(I2801,Mapping!$H$2:$J$215,3,0)</f>
        <v>Pre</v>
      </c>
      <c r="L2801" s="1">
        <v>862.52566449999995</v>
      </c>
      <c r="M2801" s="4" t="s">
        <v>85</v>
      </c>
    </row>
    <row r="2802" spans="1:13" x14ac:dyDescent="0.35">
      <c r="A2802" s="5" t="s">
        <v>36</v>
      </c>
      <c r="B2802" s="5" t="s">
        <v>35</v>
      </c>
      <c r="C2802" s="5"/>
      <c r="D2802" s="5"/>
      <c r="E2802" s="5" t="s">
        <v>146</v>
      </c>
      <c r="F2802" s="8" t="str">
        <f>VLOOKUP(E2802,Mapping!$A$1:$C$71,3,0)</f>
        <v>Facebook</v>
      </c>
      <c r="G2802" s="8" t="str">
        <f>VLOOKUP(E2802,Mapping!$A$2:$B$207,2,0)</f>
        <v>Facebook NonStatic</v>
      </c>
      <c r="H2802" s="1" t="s">
        <v>658</v>
      </c>
      <c r="I2802" s="2">
        <v>44274</v>
      </c>
      <c r="J2802" s="126" t="str">
        <f>VLOOKUP(I2802,Mapping!$H$2:$I$215,2,0)</f>
        <v>Pre</v>
      </c>
      <c r="K2802" s="127" t="str">
        <f>VLOOKUP(I2802,Mapping!$H$2:$J$215,3,0)</f>
        <v>Pre</v>
      </c>
      <c r="L2802" s="1">
        <v>307.92240070000003</v>
      </c>
      <c r="M2802" s="4" t="s">
        <v>85</v>
      </c>
    </row>
    <row r="2803" spans="1:13" x14ac:dyDescent="0.35">
      <c r="A2803" s="5" t="s">
        <v>36</v>
      </c>
      <c r="B2803" s="5" t="s">
        <v>35</v>
      </c>
      <c r="C2803" s="5"/>
      <c r="D2803" s="5"/>
      <c r="E2803" s="5" t="s">
        <v>146</v>
      </c>
      <c r="F2803" s="8" t="str">
        <f>VLOOKUP(E2803,Mapping!$A$1:$C$71,3,0)</f>
        <v>Facebook</v>
      </c>
      <c r="G2803" s="8" t="str">
        <f>VLOOKUP(E2803,Mapping!$A$2:$B$207,2,0)</f>
        <v>Facebook NonStatic</v>
      </c>
      <c r="H2803" s="1" t="s">
        <v>658</v>
      </c>
      <c r="I2803" s="2">
        <v>44275</v>
      </c>
      <c r="J2803" s="126" t="str">
        <f>VLOOKUP(I2803,Mapping!$H$2:$I$215,2,0)</f>
        <v>Pre</v>
      </c>
      <c r="K2803" s="127" t="str">
        <f>VLOOKUP(I2803,Mapping!$H$2:$J$215,3,0)</f>
        <v>Pre</v>
      </c>
      <c r="L2803" s="1">
        <v>82.157181600000001</v>
      </c>
      <c r="M2803" s="4" t="s">
        <v>85</v>
      </c>
    </row>
    <row r="2804" spans="1:13" x14ac:dyDescent="0.35">
      <c r="A2804" s="5" t="s">
        <v>36</v>
      </c>
      <c r="B2804" s="5" t="s">
        <v>35</v>
      </c>
      <c r="C2804" s="5"/>
      <c r="D2804" s="5"/>
      <c r="E2804" s="5" t="s">
        <v>146</v>
      </c>
      <c r="F2804" s="8" t="str">
        <f>VLOOKUP(E2804,Mapping!$A$1:$C$71,3,0)</f>
        <v>Facebook</v>
      </c>
      <c r="G2804" s="8" t="str">
        <f>VLOOKUP(E2804,Mapping!$A$2:$B$207,2,0)</f>
        <v>Facebook NonStatic</v>
      </c>
      <c r="H2804" s="1" t="s">
        <v>658</v>
      </c>
      <c r="I2804" s="2">
        <v>44276</v>
      </c>
      <c r="J2804" s="126" t="str">
        <f>VLOOKUP(I2804,Mapping!$H$2:$I$215,2,0)</f>
        <v>Pre</v>
      </c>
      <c r="K2804" s="127" t="str">
        <f>VLOOKUP(I2804,Mapping!$H$2:$J$215,3,0)</f>
        <v>Pre</v>
      </c>
      <c r="L2804" s="1">
        <v>96.252292400000002</v>
      </c>
      <c r="M2804" s="4" t="s">
        <v>85</v>
      </c>
    </row>
    <row r="2805" spans="1:13" x14ac:dyDescent="0.35">
      <c r="A2805" s="5" t="s">
        <v>36</v>
      </c>
      <c r="B2805" s="5" t="s">
        <v>35</v>
      </c>
      <c r="C2805" s="5"/>
      <c r="D2805" s="5"/>
      <c r="E2805" s="5" t="s">
        <v>146</v>
      </c>
      <c r="F2805" s="8" t="str">
        <f>VLOOKUP(E2805,Mapping!$A$1:$C$71,3,0)</f>
        <v>Facebook</v>
      </c>
      <c r="G2805" s="8" t="str">
        <f>VLOOKUP(E2805,Mapping!$A$2:$B$207,2,0)</f>
        <v>Facebook NonStatic</v>
      </c>
      <c r="H2805" s="1" t="s">
        <v>658</v>
      </c>
      <c r="I2805" s="2">
        <v>44277</v>
      </c>
      <c r="J2805" s="126" t="str">
        <f>VLOOKUP(I2805,Mapping!$H$2:$I$215,2,0)</f>
        <v>Pre</v>
      </c>
      <c r="K2805" s="127" t="str">
        <f>VLOOKUP(I2805,Mapping!$H$2:$J$215,3,0)</f>
        <v>Pre</v>
      </c>
      <c r="L2805" s="1">
        <v>91.022721200000007</v>
      </c>
      <c r="M2805" s="4" t="s">
        <v>85</v>
      </c>
    </row>
    <row r="2806" spans="1:13" x14ac:dyDescent="0.35">
      <c r="A2806" s="5" t="s">
        <v>36</v>
      </c>
      <c r="B2806" s="5" t="s">
        <v>35</v>
      </c>
      <c r="C2806" s="5"/>
      <c r="D2806" s="5"/>
      <c r="E2806" s="5" t="s">
        <v>146</v>
      </c>
      <c r="F2806" s="8" t="str">
        <f>VLOOKUP(E2806,Mapping!$A$1:$C$71,3,0)</f>
        <v>Facebook</v>
      </c>
      <c r="G2806" s="8" t="str">
        <f>VLOOKUP(E2806,Mapping!$A$2:$B$207,2,0)</f>
        <v>Facebook NonStatic</v>
      </c>
      <c r="H2806" s="1" t="s">
        <v>658</v>
      </c>
      <c r="I2806" s="2">
        <v>44278</v>
      </c>
      <c r="J2806" s="126" t="str">
        <f>VLOOKUP(I2806,Mapping!$H$2:$I$215,2,0)</f>
        <v>Pre</v>
      </c>
      <c r="K2806" s="127" t="str">
        <f>VLOOKUP(I2806,Mapping!$H$2:$J$215,3,0)</f>
        <v>Pre</v>
      </c>
      <c r="L2806" s="1">
        <v>388.65746389999998</v>
      </c>
      <c r="M2806" s="4" t="s">
        <v>85</v>
      </c>
    </row>
    <row r="2807" spans="1:13" x14ac:dyDescent="0.35">
      <c r="A2807" s="5" t="s">
        <v>36</v>
      </c>
      <c r="B2807" s="5" t="s">
        <v>35</v>
      </c>
      <c r="C2807" s="5"/>
      <c r="D2807" s="5"/>
      <c r="E2807" s="5" t="s">
        <v>146</v>
      </c>
      <c r="F2807" s="8" t="str">
        <f>VLOOKUP(E2807,Mapping!$A$1:$C$71,3,0)</f>
        <v>Facebook</v>
      </c>
      <c r="G2807" s="8" t="str">
        <f>VLOOKUP(E2807,Mapping!$A$2:$B$207,2,0)</f>
        <v>Facebook NonStatic</v>
      </c>
      <c r="H2807" s="1" t="s">
        <v>658</v>
      </c>
      <c r="I2807" s="2">
        <v>44279</v>
      </c>
      <c r="J2807" s="126" t="str">
        <f>VLOOKUP(I2807,Mapping!$H$2:$I$215,2,0)</f>
        <v>Pre</v>
      </c>
      <c r="K2807" s="127" t="str">
        <f>VLOOKUP(I2807,Mapping!$H$2:$J$215,3,0)</f>
        <v>Pre</v>
      </c>
      <c r="L2807" s="1">
        <v>846.10837240000001</v>
      </c>
      <c r="M2807" s="4" t="s">
        <v>85</v>
      </c>
    </row>
    <row r="2808" spans="1:13" x14ac:dyDescent="0.35">
      <c r="A2808" s="5" t="s">
        <v>36</v>
      </c>
      <c r="B2808" s="5" t="s">
        <v>35</v>
      </c>
      <c r="C2808" s="5"/>
      <c r="D2808" s="5"/>
      <c r="E2808" s="5" t="s">
        <v>146</v>
      </c>
      <c r="F2808" s="8" t="str">
        <f>VLOOKUP(E2808,Mapping!$A$1:$C$71,3,0)</f>
        <v>Facebook</v>
      </c>
      <c r="G2808" s="8" t="str">
        <f>VLOOKUP(E2808,Mapping!$A$2:$B$207,2,0)</f>
        <v>Facebook NonStatic</v>
      </c>
      <c r="H2808" s="1" t="s">
        <v>658</v>
      </c>
      <c r="I2808" s="2">
        <v>44280</v>
      </c>
      <c r="J2808" s="126" t="str">
        <f>VLOOKUP(I2808,Mapping!$H$2:$I$215,2,0)</f>
        <v>Pre</v>
      </c>
      <c r="K2808" s="127" t="str">
        <f>VLOOKUP(I2808,Mapping!$H$2:$J$215,3,0)</f>
        <v>Pre</v>
      </c>
      <c r="L2808" s="1">
        <v>842.92817030000003</v>
      </c>
      <c r="M2808" s="4" t="s">
        <v>85</v>
      </c>
    </row>
    <row r="2809" spans="1:13" x14ac:dyDescent="0.35">
      <c r="A2809" s="5" t="s">
        <v>36</v>
      </c>
      <c r="B2809" s="5" t="s">
        <v>35</v>
      </c>
      <c r="C2809" s="5"/>
      <c r="D2809" s="5"/>
      <c r="E2809" s="5" t="s">
        <v>146</v>
      </c>
      <c r="F2809" s="8" t="str">
        <f>VLOOKUP(E2809,Mapping!$A$1:$C$71,3,0)</f>
        <v>Facebook</v>
      </c>
      <c r="G2809" s="8" t="str">
        <f>VLOOKUP(E2809,Mapping!$A$2:$B$207,2,0)</f>
        <v>Facebook NonStatic</v>
      </c>
      <c r="H2809" s="1" t="s">
        <v>658</v>
      </c>
      <c r="I2809" s="2">
        <v>44281</v>
      </c>
      <c r="J2809" s="126" t="str">
        <f>VLOOKUP(I2809,Mapping!$H$2:$I$215,2,0)</f>
        <v>Pre</v>
      </c>
      <c r="K2809" s="127" t="str">
        <f>VLOOKUP(I2809,Mapping!$H$2:$J$215,3,0)</f>
        <v>Pre</v>
      </c>
      <c r="L2809" s="1">
        <v>625.11698019999994</v>
      </c>
      <c r="M2809" s="4" t="s">
        <v>85</v>
      </c>
    </row>
    <row r="2810" spans="1:13" x14ac:dyDescent="0.35">
      <c r="A2810" s="5" t="s">
        <v>36</v>
      </c>
      <c r="B2810" s="5" t="s">
        <v>35</v>
      </c>
      <c r="C2810" s="5"/>
      <c r="D2810" s="5"/>
      <c r="E2810" s="5" t="s">
        <v>146</v>
      </c>
      <c r="F2810" s="8" t="str">
        <f>VLOOKUP(E2810,Mapping!$A$1:$C$71,3,0)</f>
        <v>Facebook</v>
      </c>
      <c r="G2810" s="8" t="str">
        <f>VLOOKUP(E2810,Mapping!$A$2:$B$207,2,0)</f>
        <v>Facebook NonStatic</v>
      </c>
      <c r="H2810" s="1" t="s">
        <v>658</v>
      </c>
      <c r="I2810" s="2">
        <v>44282</v>
      </c>
      <c r="J2810" s="126" t="str">
        <f>VLOOKUP(I2810,Mapping!$H$2:$I$215,2,0)</f>
        <v>Pre</v>
      </c>
      <c r="K2810" s="127" t="str">
        <f>VLOOKUP(I2810,Mapping!$H$2:$J$215,3,0)</f>
        <v>Pre</v>
      </c>
      <c r="L2810" s="1">
        <v>511.16359499999999</v>
      </c>
      <c r="M2810" s="4" t="s">
        <v>85</v>
      </c>
    </row>
    <row r="2811" spans="1:13" x14ac:dyDescent="0.35">
      <c r="A2811" s="5" t="s">
        <v>36</v>
      </c>
      <c r="B2811" s="5" t="s">
        <v>35</v>
      </c>
      <c r="C2811" s="5"/>
      <c r="D2811" s="5"/>
      <c r="E2811" s="5" t="s">
        <v>146</v>
      </c>
      <c r="F2811" s="8" t="str">
        <f>VLOOKUP(E2811,Mapping!$A$1:$C$71,3,0)</f>
        <v>Facebook</v>
      </c>
      <c r="G2811" s="8" t="str">
        <f>VLOOKUP(E2811,Mapping!$A$2:$B$207,2,0)</f>
        <v>Facebook NonStatic</v>
      </c>
      <c r="H2811" s="1" t="s">
        <v>658</v>
      </c>
      <c r="I2811" s="2">
        <v>44283</v>
      </c>
      <c r="J2811" s="126" t="str">
        <f>VLOOKUP(I2811,Mapping!$H$2:$I$215,2,0)</f>
        <v>Pre</v>
      </c>
      <c r="K2811" s="127" t="str">
        <f>VLOOKUP(I2811,Mapping!$H$2:$J$215,3,0)</f>
        <v>Pre</v>
      </c>
      <c r="L2811" s="1">
        <v>791.81510219999996</v>
      </c>
      <c r="M2811" s="4" t="s">
        <v>85</v>
      </c>
    </row>
    <row r="2812" spans="1:13" x14ac:dyDescent="0.35">
      <c r="A2812" s="5" t="s">
        <v>36</v>
      </c>
      <c r="B2812" s="5" t="s">
        <v>35</v>
      </c>
      <c r="C2812" s="5"/>
      <c r="D2812" s="5"/>
      <c r="E2812" s="5" t="s">
        <v>146</v>
      </c>
      <c r="F2812" s="8" t="str">
        <f>VLOOKUP(E2812,Mapping!$A$1:$C$71,3,0)</f>
        <v>Facebook</v>
      </c>
      <c r="G2812" s="8" t="str">
        <f>VLOOKUP(E2812,Mapping!$A$2:$B$207,2,0)</f>
        <v>Facebook NonStatic</v>
      </c>
      <c r="H2812" s="1" t="s">
        <v>658</v>
      </c>
      <c r="I2812" s="2">
        <v>44284</v>
      </c>
      <c r="J2812" s="126" t="str">
        <f>VLOOKUP(I2812,Mapping!$H$2:$I$215,2,0)</f>
        <v>Pre</v>
      </c>
      <c r="K2812" s="127" t="str">
        <f>VLOOKUP(I2812,Mapping!$H$2:$J$215,3,0)</f>
        <v>Pre</v>
      </c>
      <c r="L2812" s="1">
        <v>1155.7788854</v>
      </c>
      <c r="M2812" s="4" t="s">
        <v>85</v>
      </c>
    </row>
    <row r="2813" spans="1:13" x14ac:dyDescent="0.35">
      <c r="A2813" s="5" t="s">
        <v>36</v>
      </c>
      <c r="B2813" s="5" t="s">
        <v>35</v>
      </c>
      <c r="C2813" s="5"/>
      <c r="D2813" s="5"/>
      <c r="E2813" s="5" t="s">
        <v>146</v>
      </c>
      <c r="F2813" s="8" t="str">
        <f>VLOOKUP(E2813,Mapping!$A$1:$C$71,3,0)</f>
        <v>Facebook</v>
      </c>
      <c r="G2813" s="8" t="str">
        <f>VLOOKUP(E2813,Mapping!$A$2:$B$207,2,0)</f>
        <v>Facebook NonStatic</v>
      </c>
      <c r="H2813" s="1" t="s">
        <v>658</v>
      </c>
      <c r="I2813" s="2">
        <v>44285</v>
      </c>
      <c r="J2813" s="126" t="str">
        <f>VLOOKUP(I2813,Mapping!$H$2:$I$215,2,0)</f>
        <v>Pre</v>
      </c>
      <c r="K2813" s="127" t="str">
        <f>VLOOKUP(I2813,Mapping!$H$2:$J$215,3,0)</f>
        <v>Pre</v>
      </c>
      <c r="L2813" s="1">
        <v>1389.4893486999999</v>
      </c>
      <c r="M2813" s="4" t="s">
        <v>85</v>
      </c>
    </row>
    <row r="2814" spans="1:13" x14ac:dyDescent="0.35">
      <c r="A2814" s="5" t="s">
        <v>36</v>
      </c>
      <c r="B2814" s="5" t="s">
        <v>35</v>
      </c>
      <c r="C2814" s="5"/>
      <c r="D2814" s="5"/>
      <c r="E2814" s="5" t="s">
        <v>146</v>
      </c>
      <c r="F2814" s="8" t="str">
        <f>VLOOKUP(E2814,Mapping!$A$1:$C$71,3,0)</f>
        <v>Facebook</v>
      </c>
      <c r="G2814" s="8" t="str">
        <f>VLOOKUP(E2814,Mapping!$A$2:$B$207,2,0)</f>
        <v>Facebook NonStatic</v>
      </c>
      <c r="H2814" s="1" t="s">
        <v>658</v>
      </c>
      <c r="I2814" s="2">
        <v>44286</v>
      </c>
      <c r="J2814" s="126" t="str">
        <f>VLOOKUP(I2814,Mapping!$H$2:$I$215,2,0)</f>
        <v>Pre</v>
      </c>
      <c r="K2814" s="127" t="str">
        <f>VLOOKUP(I2814,Mapping!$H$2:$J$215,3,0)</f>
        <v>Pre</v>
      </c>
      <c r="L2814" s="1">
        <v>1319.8308598000001</v>
      </c>
      <c r="M2814" s="4" t="s">
        <v>85</v>
      </c>
    </row>
    <row r="2815" spans="1:13" x14ac:dyDescent="0.35">
      <c r="A2815" s="5" t="s">
        <v>36</v>
      </c>
      <c r="B2815" s="5" t="s">
        <v>35</v>
      </c>
      <c r="C2815" s="5"/>
      <c r="D2815" s="5"/>
      <c r="E2815" s="5" t="s">
        <v>146</v>
      </c>
      <c r="F2815" s="8" t="str">
        <f>VLOOKUP(E2815,Mapping!$A$1:$C$71,3,0)</f>
        <v>Facebook</v>
      </c>
      <c r="G2815" s="8" t="str">
        <f>VLOOKUP(E2815,Mapping!$A$2:$B$207,2,0)</f>
        <v>Facebook NonStatic</v>
      </c>
      <c r="H2815" s="1" t="s">
        <v>658</v>
      </c>
      <c r="I2815" s="2">
        <v>44287</v>
      </c>
      <c r="J2815" s="126" t="str">
        <f>VLOOKUP(I2815,Mapping!$H$2:$I$215,2,0)</f>
        <v>Pre</v>
      </c>
      <c r="K2815" s="127" t="str">
        <f>VLOOKUP(I2815,Mapping!$H$2:$J$215,3,0)</f>
        <v>Pre</v>
      </c>
      <c r="L2815" s="1">
        <v>1582.2804163000001</v>
      </c>
      <c r="M2815" s="4" t="s">
        <v>85</v>
      </c>
    </row>
    <row r="2816" spans="1:13" x14ac:dyDescent="0.35">
      <c r="A2816" s="5" t="s">
        <v>36</v>
      </c>
      <c r="B2816" s="5" t="s">
        <v>35</v>
      </c>
      <c r="C2816" s="5"/>
      <c r="D2816" s="5"/>
      <c r="E2816" s="5" t="s">
        <v>146</v>
      </c>
      <c r="F2816" s="8" t="str">
        <f>VLOOKUP(E2816,Mapping!$A$1:$C$71,3,0)</f>
        <v>Facebook</v>
      </c>
      <c r="G2816" s="8" t="str">
        <f>VLOOKUP(E2816,Mapping!$A$2:$B$207,2,0)</f>
        <v>Facebook NonStatic</v>
      </c>
      <c r="H2816" s="1" t="s">
        <v>658</v>
      </c>
      <c r="I2816" s="2">
        <v>44288</v>
      </c>
      <c r="J2816" s="126" t="str">
        <f>VLOOKUP(I2816,Mapping!$H$2:$I$215,2,0)</f>
        <v>Pre</v>
      </c>
      <c r="K2816" s="127" t="str">
        <f>VLOOKUP(I2816,Mapping!$H$2:$J$215,3,0)</f>
        <v>Pre</v>
      </c>
      <c r="L2816" s="1">
        <v>1058.6132195</v>
      </c>
      <c r="M2816" s="4" t="s">
        <v>85</v>
      </c>
    </row>
    <row r="2817" spans="1:13" x14ac:dyDescent="0.35">
      <c r="A2817" s="5" t="s">
        <v>36</v>
      </c>
      <c r="B2817" s="5" t="s">
        <v>35</v>
      </c>
      <c r="C2817" s="5"/>
      <c r="D2817" s="5"/>
      <c r="E2817" s="5" t="s">
        <v>146</v>
      </c>
      <c r="F2817" s="8" t="str">
        <f>VLOOKUP(E2817,Mapping!$A$1:$C$71,3,0)</f>
        <v>Facebook</v>
      </c>
      <c r="G2817" s="8" t="str">
        <f>VLOOKUP(E2817,Mapping!$A$2:$B$207,2,0)</f>
        <v>Facebook NonStatic</v>
      </c>
      <c r="H2817" s="1" t="s">
        <v>658</v>
      </c>
      <c r="I2817" s="2">
        <v>44289</v>
      </c>
      <c r="J2817" s="126" t="str">
        <f>VLOOKUP(I2817,Mapping!$H$2:$I$215,2,0)</f>
        <v>Pre</v>
      </c>
      <c r="K2817" s="127" t="str">
        <f>VLOOKUP(I2817,Mapping!$H$2:$J$215,3,0)</f>
        <v>Pre</v>
      </c>
      <c r="L2817" s="1">
        <v>1544.5230220000001</v>
      </c>
      <c r="M2817" s="4" t="s">
        <v>85</v>
      </c>
    </row>
    <row r="2818" spans="1:13" x14ac:dyDescent="0.35">
      <c r="A2818" s="5" t="s">
        <v>36</v>
      </c>
      <c r="B2818" s="5" t="s">
        <v>35</v>
      </c>
      <c r="C2818" s="5"/>
      <c r="D2818" s="5"/>
      <c r="E2818" s="5" t="s">
        <v>146</v>
      </c>
      <c r="F2818" s="8" t="str">
        <f>VLOOKUP(E2818,Mapping!$A$1:$C$71,3,0)</f>
        <v>Facebook</v>
      </c>
      <c r="G2818" s="8" t="str">
        <f>VLOOKUP(E2818,Mapping!$A$2:$B$207,2,0)</f>
        <v>Facebook NonStatic</v>
      </c>
      <c r="H2818" s="1" t="s">
        <v>658</v>
      </c>
      <c r="I2818" s="2">
        <v>44290</v>
      </c>
      <c r="J2818" s="126" t="str">
        <f>VLOOKUP(I2818,Mapping!$H$2:$I$215,2,0)</f>
        <v>Pre</v>
      </c>
      <c r="K2818" s="127" t="str">
        <f>VLOOKUP(I2818,Mapping!$H$2:$J$215,3,0)</f>
        <v>Pre</v>
      </c>
      <c r="L2818" s="1">
        <v>2189.0143136000002</v>
      </c>
      <c r="M2818" s="4" t="s">
        <v>85</v>
      </c>
    </row>
    <row r="2819" spans="1:13" x14ac:dyDescent="0.35">
      <c r="A2819" s="5" t="s">
        <v>36</v>
      </c>
      <c r="B2819" s="5" t="s">
        <v>35</v>
      </c>
      <c r="C2819" s="5"/>
      <c r="D2819" s="5"/>
      <c r="E2819" s="5" t="s">
        <v>146</v>
      </c>
      <c r="F2819" s="8" t="str">
        <f>VLOOKUP(E2819,Mapping!$A$1:$C$71,3,0)</f>
        <v>Facebook</v>
      </c>
      <c r="G2819" s="8" t="str">
        <f>VLOOKUP(E2819,Mapping!$A$2:$B$207,2,0)</f>
        <v>Facebook NonStatic</v>
      </c>
      <c r="H2819" s="1" t="s">
        <v>658</v>
      </c>
      <c r="I2819" s="2">
        <v>44291</v>
      </c>
      <c r="J2819" s="126" t="str">
        <f>VLOOKUP(I2819,Mapping!$H$2:$I$215,2,0)</f>
        <v>Pre</v>
      </c>
      <c r="K2819" s="127" t="str">
        <f>VLOOKUP(I2819,Mapping!$H$2:$J$215,3,0)</f>
        <v>Pre</v>
      </c>
      <c r="L2819" s="1">
        <v>2137.4526784999998</v>
      </c>
      <c r="M2819" s="4" t="s">
        <v>85</v>
      </c>
    </row>
    <row r="2820" spans="1:13" x14ac:dyDescent="0.35">
      <c r="A2820" s="5" t="s">
        <v>36</v>
      </c>
      <c r="B2820" s="5" t="s">
        <v>35</v>
      </c>
      <c r="C2820" s="5"/>
      <c r="D2820" s="5"/>
      <c r="E2820" s="5" t="s">
        <v>146</v>
      </c>
      <c r="F2820" s="8" t="str">
        <f>VLOOKUP(E2820,Mapping!$A$1:$C$71,3,0)</f>
        <v>Facebook</v>
      </c>
      <c r="G2820" s="8" t="str">
        <f>VLOOKUP(E2820,Mapping!$A$2:$B$207,2,0)</f>
        <v>Facebook NonStatic</v>
      </c>
      <c r="H2820" s="1" t="s">
        <v>658</v>
      </c>
      <c r="I2820" s="2">
        <v>44292</v>
      </c>
      <c r="J2820" s="126" t="str">
        <f>VLOOKUP(I2820,Mapping!$H$2:$I$215,2,0)</f>
        <v>Pre</v>
      </c>
      <c r="K2820" s="127" t="str">
        <f>VLOOKUP(I2820,Mapping!$H$2:$J$215,3,0)</f>
        <v>Pre</v>
      </c>
      <c r="L2820" s="1">
        <v>1852.7784615999999</v>
      </c>
      <c r="M2820" s="4" t="s">
        <v>85</v>
      </c>
    </row>
    <row r="2821" spans="1:13" x14ac:dyDescent="0.35">
      <c r="A2821" s="5" t="s">
        <v>36</v>
      </c>
      <c r="B2821" s="5" t="s">
        <v>35</v>
      </c>
      <c r="C2821" s="5"/>
      <c r="D2821" s="5"/>
      <c r="E2821" s="5" t="s">
        <v>146</v>
      </c>
      <c r="F2821" s="8" t="str">
        <f>VLOOKUP(E2821,Mapping!$A$1:$C$71,3,0)</f>
        <v>Facebook</v>
      </c>
      <c r="G2821" s="8" t="str">
        <f>VLOOKUP(E2821,Mapping!$A$2:$B$207,2,0)</f>
        <v>Facebook NonStatic</v>
      </c>
      <c r="H2821" s="1" t="s">
        <v>658</v>
      </c>
      <c r="I2821" s="2">
        <v>44293</v>
      </c>
      <c r="J2821" s="126" t="str">
        <f>VLOOKUP(I2821,Mapping!$H$2:$I$215,2,0)</f>
        <v>Pre</v>
      </c>
      <c r="K2821" s="127" t="str">
        <f>VLOOKUP(I2821,Mapping!$H$2:$J$215,3,0)</f>
        <v>Pre</v>
      </c>
      <c r="L2821" s="1">
        <v>1794.9012057</v>
      </c>
      <c r="M2821" s="4" t="s">
        <v>85</v>
      </c>
    </row>
    <row r="2822" spans="1:13" x14ac:dyDescent="0.35">
      <c r="A2822" s="5" t="s">
        <v>36</v>
      </c>
      <c r="B2822" s="5" t="s">
        <v>35</v>
      </c>
      <c r="C2822" s="5"/>
      <c r="D2822" s="5"/>
      <c r="E2822" s="5" t="s">
        <v>146</v>
      </c>
      <c r="F2822" s="8" t="str">
        <f>VLOOKUP(E2822,Mapping!$A$1:$C$71,3,0)</f>
        <v>Facebook</v>
      </c>
      <c r="G2822" s="8" t="str">
        <f>VLOOKUP(E2822,Mapping!$A$2:$B$207,2,0)</f>
        <v>Facebook NonStatic</v>
      </c>
      <c r="H2822" s="1" t="s">
        <v>658</v>
      </c>
      <c r="I2822" s="2">
        <v>44294</v>
      </c>
      <c r="J2822" s="126" t="str">
        <f>VLOOKUP(I2822,Mapping!$H$2:$I$215,2,0)</f>
        <v>Pre</v>
      </c>
      <c r="K2822" s="127" t="str">
        <f>VLOOKUP(I2822,Mapping!$H$2:$J$215,3,0)</f>
        <v>Pre</v>
      </c>
      <c r="L2822" s="1">
        <v>1175.6928617999999</v>
      </c>
      <c r="M2822" s="4" t="s">
        <v>85</v>
      </c>
    </row>
    <row r="2823" spans="1:13" x14ac:dyDescent="0.35">
      <c r="A2823" s="5" t="s">
        <v>36</v>
      </c>
      <c r="B2823" s="5" t="s">
        <v>35</v>
      </c>
      <c r="C2823" s="5"/>
      <c r="D2823" s="5"/>
      <c r="E2823" s="5" t="s">
        <v>146</v>
      </c>
      <c r="F2823" s="8" t="str">
        <f>VLOOKUP(E2823,Mapping!$A$1:$C$71,3,0)</f>
        <v>Facebook</v>
      </c>
      <c r="G2823" s="8" t="str">
        <f>VLOOKUP(E2823,Mapping!$A$2:$B$207,2,0)</f>
        <v>Facebook NonStatic</v>
      </c>
      <c r="H2823" s="1" t="s">
        <v>658</v>
      </c>
      <c r="I2823" s="2">
        <v>44295</v>
      </c>
      <c r="J2823" s="126" t="str">
        <f>VLOOKUP(I2823,Mapping!$H$2:$I$215,2,0)</f>
        <v>Pre</v>
      </c>
      <c r="K2823" s="127" t="str">
        <f>VLOOKUP(I2823,Mapping!$H$2:$J$215,3,0)</f>
        <v>Pre</v>
      </c>
      <c r="L2823" s="1">
        <v>1021.6962867</v>
      </c>
      <c r="M2823" s="4" t="s">
        <v>85</v>
      </c>
    </row>
    <row r="2824" spans="1:13" x14ac:dyDescent="0.35">
      <c r="A2824" s="5" t="s">
        <v>36</v>
      </c>
      <c r="B2824" s="5" t="s">
        <v>35</v>
      </c>
      <c r="C2824" s="5"/>
      <c r="D2824" s="5"/>
      <c r="E2824" s="5" t="s">
        <v>146</v>
      </c>
      <c r="F2824" s="8" t="str">
        <f>VLOOKUP(E2824,Mapping!$A$1:$C$71,3,0)</f>
        <v>Facebook</v>
      </c>
      <c r="G2824" s="8" t="str">
        <f>VLOOKUP(E2824,Mapping!$A$2:$B$207,2,0)</f>
        <v>Facebook NonStatic</v>
      </c>
      <c r="H2824" s="1" t="s">
        <v>658</v>
      </c>
      <c r="I2824" s="2">
        <v>44296</v>
      </c>
      <c r="J2824" s="126" t="str">
        <f>VLOOKUP(I2824,Mapping!$H$2:$I$215,2,0)</f>
        <v>Pre</v>
      </c>
      <c r="K2824" s="127" t="str">
        <f>VLOOKUP(I2824,Mapping!$H$2:$J$215,3,0)</f>
        <v>Pre</v>
      </c>
      <c r="L2824" s="1">
        <v>1303.6441898999999</v>
      </c>
      <c r="M2824" s="4" t="s">
        <v>85</v>
      </c>
    </row>
    <row r="2825" spans="1:13" x14ac:dyDescent="0.35">
      <c r="A2825" s="5" t="s">
        <v>36</v>
      </c>
      <c r="B2825" s="5" t="s">
        <v>35</v>
      </c>
      <c r="C2825" s="5"/>
      <c r="D2825" s="5"/>
      <c r="E2825" s="5" t="s">
        <v>146</v>
      </c>
      <c r="F2825" s="8" t="str">
        <f>VLOOKUP(E2825,Mapping!$A$1:$C$71,3,0)</f>
        <v>Facebook</v>
      </c>
      <c r="G2825" s="8" t="str">
        <f>VLOOKUP(E2825,Mapping!$A$2:$B$207,2,0)</f>
        <v>Facebook NonStatic</v>
      </c>
      <c r="H2825" s="1" t="s">
        <v>658</v>
      </c>
      <c r="I2825" s="2">
        <v>44297</v>
      </c>
      <c r="J2825" s="126" t="str">
        <f>VLOOKUP(I2825,Mapping!$H$2:$I$215,2,0)</f>
        <v>Pre</v>
      </c>
      <c r="K2825" s="127" t="str">
        <f>VLOOKUP(I2825,Mapping!$H$2:$J$215,3,0)</f>
        <v>Pre</v>
      </c>
      <c r="L2825" s="1">
        <v>1183.3643199000001</v>
      </c>
      <c r="M2825" s="4" t="s">
        <v>85</v>
      </c>
    </row>
    <row r="2826" spans="1:13" x14ac:dyDescent="0.35">
      <c r="A2826" s="5" t="s">
        <v>36</v>
      </c>
      <c r="B2826" s="5" t="s">
        <v>35</v>
      </c>
      <c r="C2826" s="5"/>
      <c r="D2826" s="5"/>
      <c r="E2826" s="5" t="s">
        <v>146</v>
      </c>
      <c r="F2826" s="8" t="str">
        <f>VLOOKUP(E2826,Mapping!$A$1:$C$71,3,0)</f>
        <v>Facebook</v>
      </c>
      <c r="G2826" s="8" t="str">
        <f>VLOOKUP(E2826,Mapping!$A$2:$B$207,2,0)</f>
        <v>Facebook NonStatic</v>
      </c>
      <c r="H2826" s="1" t="s">
        <v>658</v>
      </c>
      <c r="I2826" s="2">
        <v>44298</v>
      </c>
      <c r="J2826" s="126" t="str">
        <f>VLOOKUP(I2826,Mapping!$H$2:$I$215,2,0)</f>
        <v>Pre</v>
      </c>
      <c r="K2826" s="127" t="str">
        <f>VLOOKUP(I2826,Mapping!$H$2:$J$215,3,0)</f>
        <v>Pre</v>
      </c>
      <c r="L2826" s="1">
        <v>1208.4553065</v>
      </c>
      <c r="M2826" s="4" t="s">
        <v>85</v>
      </c>
    </row>
    <row r="2827" spans="1:13" x14ac:dyDescent="0.35">
      <c r="A2827" s="5" t="s">
        <v>36</v>
      </c>
      <c r="B2827" s="5" t="s">
        <v>35</v>
      </c>
      <c r="C2827" s="5"/>
      <c r="D2827" s="5"/>
      <c r="E2827" s="5" t="s">
        <v>146</v>
      </c>
      <c r="F2827" s="8" t="str">
        <f>VLOOKUP(E2827,Mapping!$A$1:$C$71,3,0)</f>
        <v>Facebook</v>
      </c>
      <c r="G2827" s="8" t="str">
        <f>VLOOKUP(E2827,Mapping!$A$2:$B$207,2,0)</f>
        <v>Facebook NonStatic</v>
      </c>
      <c r="H2827" s="1" t="s">
        <v>658</v>
      </c>
      <c r="I2827" s="2">
        <v>44299</v>
      </c>
      <c r="J2827" s="126" t="str">
        <f>VLOOKUP(I2827,Mapping!$H$2:$I$215,2,0)</f>
        <v>Pre</v>
      </c>
      <c r="K2827" s="127" t="str">
        <f>VLOOKUP(I2827,Mapping!$H$2:$J$215,3,0)</f>
        <v>Pre</v>
      </c>
      <c r="L2827" s="1">
        <v>1147.9351633000001</v>
      </c>
      <c r="M2827" s="4" t="s">
        <v>85</v>
      </c>
    </row>
    <row r="2828" spans="1:13" x14ac:dyDescent="0.35">
      <c r="A2828" s="5" t="s">
        <v>36</v>
      </c>
      <c r="B2828" s="5" t="s">
        <v>35</v>
      </c>
      <c r="C2828" s="5"/>
      <c r="D2828" s="5"/>
      <c r="E2828" s="5" t="s">
        <v>146</v>
      </c>
      <c r="F2828" s="8" t="str">
        <f>VLOOKUP(E2828,Mapping!$A$1:$C$71,3,0)</f>
        <v>Facebook</v>
      </c>
      <c r="G2828" s="8" t="str">
        <f>VLOOKUP(E2828,Mapping!$A$2:$B$207,2,0)</f>
        <v>Facebook NonStatic</v>
      </c>
      <c r="H2828" s="1" t="s">
        <v>658</v>
      </c>
      <c r="I2828" s="2">
        <v>44300</v>
      </c>
      <c r="J2828" s="126" t="str">
        <f>VLOOKUP(I2828,Mapping!$H$2:$I$215,2,0)</f>
        <v>Pre</v>
      </c>
      <c r="K2828" s="127" t="str">
        <f>VLOOKUP(I2828,Mapping!$H$2:$J$215,3,0)</f>
        <v>Pre</v>
      </c>
      <c r="L2828" s="1">
        <v>1073.4508761</v>
      </c>
      <c r="M2828" s="4" t="s">
        <v>85</v>
      </c>
    </row>
    <row r="2829" spans="1:13" x14ac:dyDescent="0.35">
      <c r="A2829" s="5" t="s">
        <v>36</v>
      </c>
      <c r="B2829" s="5" t="s">
        <v>35</v>
      </c>
      <c r="C2829" s="5"/>
      <c r="D2829" s="5"/>
      <c r="E2829" s="5" t="s">
        <v>146</v>
      </c>
      <c r="F2829" s="8" t="str">
        <f>VLOOKUP(E2829,Mapping!$A$1:$C$71,3,0)</f>
        <v>Facebook</v>
      </c>
      <c r="G2829" s="8" t="str">
        <f>VLOOKUP(E2829,Mapping!$A$2:$B$207,2,0)</f>
        <v>Facebook NonStatic</v>
      </c>
      <c r="H2829" s="1" t="s">
        <v>658</v>
      </c>
      <c r="I2829" s="2">
        <v>44301</v>
      </c>
      <c r="J2829" s="126" t="str">
        <f>VLOOKUP(I2829,Mapping!$H$2:$I$215,2,0)</f>
        <v>Pre</v>
      </c>
      <c r="K2829" s="127" t="str">
        <f>VLOOKUP(I2829,Mapping!$H$2:$J$215,3,0)</f>
        <v>Pre</v>
      </c>
      <c r="L2829" s="1">
        <v>1254.0202663</v>
      </c>
      <c r="M2829" s="4" t="s">
        <v>85</v>
      </c>
    </row>
    <row r="2830" spans="1:13" x14ac:dyDescent="0.35">
      <c r="A2830" s="5" t="s">
        <v>36</v>
      </c>
      <c r="B2830" s="5" t="s">
        <v>35</v>
      </c>
      <c r="C2830" s="5"/>
      <c r="D2830" s="5"/>
      <c r="E2830" s="5" t="s">
        <v>146</v>
      </c>
      <c r="F2830" s="8" t="str">
        <f>VLOOKUP(E2830,Mapping!$A$1:$C$71,3,0)</f>
        <v>Facebook</v>
      </c>
      <c r="G2830" s="8" t="str">
        <f>VLOOKUP(E2830,Mapping!$A$2:$B$207,2,0)</f>
        <v>Facebook NonStatic</v>
      </c>
      <c r="H2830" s="1" t="s">
        <v>658</v>
      </c>
      <c r="I2830" s="2">
        <v>44302</v>
      </c>
      <c r="J2830" s="126" t="str">
        <f>VLOOKUP(I2830,Mapping!$H$2:$I$215,2,0)</f>
        <v>Pre</v>
      </c>
      <c r="K2830" s="127" t="str">
        <f>VLOOKUP(I2830,Mapping!$H$2:$J$215,3,0)</f>
        <v>Pre</v>
      </c>
      <c r="L2830" s="1">
        <v>1078.2809918999999</v>
      </c>
      <c r="M2830" s="4" t="s">
        <v>85</v>
      </c>
    </row>
    <row r="2831" spans="1:13" x14ac:dyDescent="0.35">
      <c r="A2831" s="5" t="s">
        <v>36</v>
      </c>
      <c r="B2831" s="5" t="s">
        <v>35</v>
      </c>
      <c r="C2831" s="5"/>
      <c r="D2831" s="5"/>
      <c r="E2831" s="5" t="s">
        <v>146</v>
      </c>
      <c r="F2831" s="8" t="str">
        <f>VLOOKUP(E2831,Mapping!$A$1:$C$71,3,0)</f>
        <v>Facebook</v>
      </c>
      <c r="G2831" s="8" t="str">
        <f>VLOOKUP(E2831,Mapping!$A$2:$B$207,2,0)</f>
        <v>Facebook NonStatic</v>
      </c>
      <c r="H2831" s="1" t="s">
        <v>658</v>
      </c>
      <c r="I2831" s="2">
        <v>44303</v>
      </c>
      <c r="J2831" s="126" t="str">
        <f>VLOOKUP(I2831,Mapping!$H$2:$I$215,2,0)</f>
        <v>Pre</v>
      </c>
      <c r="K2831" s="127" t="str">
        <f>VLOOKUP(I2831,Mapping!$H$2:$J$215,3,0)</f>
        <v>Pre</v>
      </c>
      <c r="L2831" s="1">
        <v>1017.6617393</v>
      </c>
      <c r="M2831" s="4" t="s">
        <v>85</v>
      </c>
    </row>
    <row r="2832" spans="1:13" x14ac:dyDescent="0.35">
      <c r="A2832" s="5" t="s">
        <v>36</v>
      </c>
      <c r="B2832" s="5" t="s">
        <v>35</v>
      </c>
      <c r="C2832" s="5"/>
      <c r="D2832" s="5"/>
      <c r="E2832" s="5" t="s">
        <v>146</v>
      </c>
      <c r="F2832" s="8" t="str">
        <f>VLOOKUP(E2832,Mapping!$A$1:$C$71,3,0)</f>
        <v>Facebook</v>
      </c>
      <c r="G2832" s="8" t="str">
        <f>VLOOKUP(E2832,Mapping!$A$2:$B$207,2,0)</f>
        <v>Facebook NonStatic</v>
      </c>
      <c r="H2832" s="1" t="s">
        <v>658</v>
      </c>
      <c r="I2832" s="2">
        <v>44304</v>
      </c>
      <c r="J2832" s="126" t="str">
        <f>VLOOKUP(I2832,Mapping!$H$2:$I$215,2,0)</f>
        <v>Pre</v>
      </c>
      <c r="K2832" s="127" t="str">
        <f>VLOOKUP(I2832,Mapping!$H$2:$J$215,3,0)</f>
        <v>Pre</v>
      </c>
      <c r="L2832" s="1">
        <v>1669.6282342</v>
      </c>
      <c r="M2832" s="4" t="s">
        <v>85</v>
      </c>
    </row>
    <row r="2833" spans="1:13" x14ac:dyDescent="0.35">
      <c r="A2833" s="5" t="s">
        <v>36</v>
      </c>
      <c r="B2833" s="5" t="s">
        <v>35</v>
      </c>
      <c r="C2833" s="5"/>
      <c r="D2833" s="5"/>
      <c r="E2833" s="5" t="s">
        <v>146</v>
      </c>
      <c r="F2833" s="8" t="str">
        <f>VLOOKUP(E2833,Mapping!$A$1:$C$71,3,0)</f>
        <v>Facebook</v>
      </c>
      <c r="G2833" s="8" t="str">
        <f>VLOOKUP(E2833,Mapping!$A$2:$B$207,2,0)</f>
        <v>Facebook NonStatic</v>
      </c>
      <c r="H2833" s="1" t="s">
        <v>658</v>
      </c>
      <c r="I2833" s="2">
        <v>44305</v>
      </c>
      <c r="J2833" s="126" t="str">
        <f>VLOOKUP(I2833,Mapping!$H$2:$I$215,2,0)</f>
        <v>Pre</v>
      </c>
      <c r="K2833" s="127" t="str">
        <f>VLOOKUP(I2833,Mapping!$H$2:$J$215,3,0)</f>
        <v>Pre</v>
      </c>
      <c r="L2833" s="1">
        <v>1885.0714726000001</v>
      </c>
      <c r="M2833" s="4" t="s">
        <v>85</v>
      </c>
    </row>
    <row r="2834" spans="1:13" x14ac:dyDescent="0.35">
      <c r="A2834" s="5" t="s">
        <v>36</v>
      </c>
      <c r="B2834" s="5" t="s">
        <v>35</v>
      </c>
      <c r="C2834" s="5"/>
      <c r="D2834" s="5"/>
      <c r="E2834" s="5" t="s">
        <v>146</v>
      </c>
      <c r="F2834" s="8" t="str">
        <f>VLOOKUP(E2834,Mapping!$A$1:$C$71,3,0)</f>
        <v>Facebook</v>
      </c>
      <c r="G2834" s="8" t="str">
        <f>VLOOKUP(E2834,Mapping!$A$2:$B$207,2,0)</f>
        <v>Facebook NonStatic</v>
      </c>
      <c r="H2834" s="1" t="s">
        <v>658</v>
      </c>
      <c r="I2834" s="2">
        <v>44306</v>
      </c>
      <c r="J2834" s="126" t="str">
        <f>VLOOKUP(I2834,Mapping!$H$2:$I$215,2,0)</f>
        <v>Pre</v>
      </c>
      <c r="K2834" s="127" t="str">
        <f>VLOOKUP(I2834,Mapping!$H$2:$J$215,3,0)</f>
        <v>Pre</v>
      </c>
      <c r="L2834" s="1">
        <v>1954.6624806</v>
      </c>
      <c r="M2834" s="4" t="s">
        <v>85</v>
      </c>
    </row>
    <row r="2835" spans="1:13" x14ac:dyDescent="0.35">
      <c r="A2835" s="5" t="s">
        <v>36</v>
      </c>
      <c r="B2835" s="5" t="s">
        <v>35</v>
      </c>
      <c r="C2835" s="5"/>
      <c r="D2835" s="5"/>
      <c r="E2835" s="5" t="s">
        <v>146</v>
      </c>
      <c r="F2835" s="8" t="str">
        <f>VLOOKUP(E2835,Mapping!$A$1:$C$71,3,0)</f>
        <v>Facebook</v>
      </c>
      <c r="G2835" s="8" t="str">
        <f>VLOOKUP(E2835,Mapping!$A$2:$B$207,2,0)</f>
        <v>Facebook NonStatic</v>
      </c>
      <c r="H2835" s="1" t="s">
        <v>658</v>
      </c>
      <c r="I2835" s="2">
        <v>44307</v>
      </c>
      <c r="J2835" s="126" t="str">
        <f>VLOOKUP(I2835,Mapping!$H$2:$I$215,2,0)</f>
        <v>Pre</v>
      </c>
      <c r="K2835" s="127" t="str">
        <f>VLOOKUP(I2835,Mapping!$H$2:$J$215,3,0)</f>
        <v>Pre</v>
      </c>
      <c r="L2835" s="1">
        <v>2660.8609096</v>
      </c>
      <c r="M2835" s="4" t="s">
        <v>85</v>
      </c>
    </row>
    <row r="2836" spans="1:13" x14ac:dyDescent="0.35">
      <c r="A2836" s="5" t="s">
        <v>36</v>
      </c>
      <c r="B2836" s="5" t="s">
        <v>35</v>
      </c>
      <c r="C2836" s="5"/>
      <c r="D2836" s="5"/>
      <c r="E2836" s="5" t="s">
        <v>146</v>
      </c>
      <c r="F2836" s="8" t="str">
        <f>VLOOKUP(E2836,Mapping!$A$1:$C$71,3,0)</f>
        <v>Facebook</v>
      </c>
      <c r="G2836" s="8" t="str">
        <f>VLOOKUP(E2836,Mapping!$A$2:$B$207,2,0)</f>
        <v>Facebook NonStatic</v>
      </c>
      <c r="H2836" s="1" t="s">
        <v>658</v>
      </c>
      <c r="I2836" s="2">
        <v>44308</v>
      </c>
      <c r="J2836" s="126" t="str">
        <f>VLOOKUP(I2836,Mapping!$H$2:$I$215,2,0)</f>
        <v>Pre</v>
      </c>
      <c r="K2836" s="127" t="str">
        <f>VLOOKUP(I2836,Mapping!$H$2:$J$215,3,0)</f>
        <v>Pre</v>
      </c>
      <c r="L2836" s="1">
        <v>2714.7183589000001</v>
      </c>
      <c r="M2836" s="4" t="s">
        <v>85</v>
      </c>
    </row>
    <row r="2837" spans="1:13" x14ac:dyDescent="0.35">
      <c r="A2837" s="5" t="s">
        <v>36</v>
      </c>
      <c r="B2837" s="5" t="s">
        <v>35</v>
      </c>
      <c r="C2837" s="5"/>
      <c r="D2837" s="5"/>
      <c r="E2837" s="5" t="s">
        <v>146</v>
      </c>
      <c r="F2837" s="8" t="str">
        <f>VLOOKUP(E2837,Mapping!$A$1:$C$71,3,0)</f>
        <v>Facebook</v>
      </c>
      <c r="G2837" s="8" t="str">
        <f>VLOOKUP(E2837,Mapping!$A$2:$B$207,2,0)</f>
        <v>Facebook NonStatic</v>
      </c>
      <c r="H2837" s="1" t="s">
        <v>658</v>
      </c>
      <c r="I2837" s="2">
        <v>44309</v>
      </c>
      <c r="J2837" s="126" t="str">
        <f>VLOOKUP(I2837,Mapping!$H$2:$I$215,2,0)</f>
        <v>Pre</v>
      </c>
      <c r="K2837" s="127" t="str">
        <f>VLOOKUP(I2837,Mapping!$H$2:$J$215,3,0)</f>
        <v>Pre</v>
      </c>
      <c r="L2837" s="1">
        <v>2530.7064719999998</v>
      </c>
      <c r="M2837" s="4" t="s">
        <v>85</v>
      </c>
    </row>
    <row r="2838" spans="1:13" x14ac:dyDescent="0.35">
      <c r="A2838" s="5" t="s">
        <v>36</v>
      </c>
      <c r="B2838" s="5" t="s">
        <v>35</v>
      </c>
      <c r="C2838" s="5"/>
      <c r="D2838" s="5"/>
      <c r="E2838" s="5" t="s">
        <v>146</v>
      </c>
      <c r="F2838" s="8" t="str">
        <f>VLOOKUP(E2838,Mapping!$A$1:$C$71,3,0)</f>
        <v>Facebook</v>
      </c>
      <c r="G2838" s="8" t="str">
        <f>VLOOKUP(E2838,Mapping!$A$2:$B$207,2,0)</f>
        <v>Facebook NonStatic</v>
      </c>
      <c r="H2838" s="1" t="s">
        <v>658</v>
      </c>
      <c r="I2838" s="2">
        <v>44310</v>
      </c>
      <c r="J2838" s="126" t="str">
        <f>VLOOKUP(I2838,Mapping!$H$2:$I$215,2,0)</f>
        <v>Pre</v>
      </c>
      <c r="K2838" s="127" t="str">
        <f>VLOOKUP(I2838,Mapping!$H$2:$J$215,3,0)</f>
        <v>Pre</v>
      </c>
      <c r="L2838" s="1">
        <v>2377.0698287</v>
      </c>
      <c r="M2838" s="4" t="s">
        <v>85</v>
      </c>
    </row>
    <row r="2839" spans="1:13" x14ac:dyDescent="0.35">
      <c r="A2839" s="5" t="s">
        <v>36</v>
      </c>
      <c r="B2839" s="5" t="s">
        <v>35</v>
      </c>
      <c r="C2839" s="5"/>
      <c r="D2839" s="5"/>
      <c r="E2839" s="5" t="s">
        <v>146</v>
      </c>
      <c r="F2839" s="8" t="str">
        <f>VLOOKUP(E2839,Mapping!$A$1:$C$71,3,0)</f>
        <v>Facebook</v>
      </c>
      <c r="G2839" s="8" t="str">
        <f>VLOOKUP(E2839,Mapping!$A$2:$B$207,2,0)</f>
        <v>Facebook NonStatic</v>
      </c>
      <c r="H2839" s="1" t="s">
        <v>658</v>
      </c>
      <c r="I2839" s="2">
        <v>44311</v>
      </c>
      <c r="J2839" s="126" t="str">
        <f>VLOOKUP(I2839,Mapping!$H$2:$I$215,2,0)</f>
        <v>Pre</v>
      </c>
      <c r="K2839" s="127" t="str">
        <f>VLOOKUP(I2839,Mapping!$H$2:$J$215,3,0)</f>
        <v>Pre</v>
      </c>
      <c r="L2839" s="1">
        <v>2424.2548913999999</v>
      </c>
      <c r="M2839" s="4" t="s">
        <v>85</v>
      </c>
    </row>
    <row r="2840" spans="1:13" x14ac:dyDescent="0.35">
      <c r="A2840" s="5" t="s">
        <v>36</v>
      </c>
      <c r="B2840" s="5" t="s">
        <v>35</v>
      </c>
      <c r="C2840" s="5"/>
      <c r="D2840" s="5"/>
      <c r="E2840" s="5" t="s">
        <v>146</v>
      </c>
      <c r="F2840" s="8" t="str">
        <f>VLOOKUP(E2840,Mapping!$A$1:$C$71,3,0)</f>
        <v>Facebook</v>
      </c>
      <c r="G2840" s="8" t="str">
        <f>VLOOKUP(E2840,Mapping!$A$2:$B$207,2,0)</f>
        <v>Facebook NonStatic</v>
      </c>
      <c r="H2840" s="1" t="s">
        <v>658</v>
      </c>
      <c r="I2840" s="2">
        <v>44312</v>
      </c>
      <c r="J2840" s="126" t="str">
        <f>VLOOKUP(I2840,Mapping!$H$2:$I$215,2,0)</f>
        <v>Pre</v>
      </c>
      <c r="K2840" s="127" t="str">
        <f>VLOOKUP(I2840,Mapping!$H$2:$J$215,3,0)</f>
        <v>Pre</v>
      </c>
      <c r="L2840" s="1">
        <v>2681.9787102</v>
      </c>
      <c r="M2840" s="4" t="s">
        <v>85</v>
      </c>
    </row>
    <row r="2841" spans="1:13" x14ac:dyDescent="0.35">
      <c r="A2841" s="5" t="s">
        <v>36</v>
      </c>
      <c r="B2841" s="5" t="s">
        <v>35</v>
      </c>
      <c r="C2841" s="5"/>
      <c r="D2841" s="5"/>
      <c r="E2841" s="5" t="s">
        <v>146</v>
      </c>
      <c r="F2841" s="8" t="str">
        <f>VLOOKUP(E2841,Mapping!$A$1:$C$71,3,0)</f>
        <v>Facebook</v>
      </c>
      <c r="G2841" s="8" t="str">
        <f>VLOOKUP(E2841,Mapping!$A$2:$B$207,2,0)</f>
        <v>Facebook NonStatic</v>
      </c>
      <c r="H2841" s="1" t="s">
        <v>658</v>
      </c>
      <c r="I2841" s="2">
        <v>44313</v>
      </c>
      <c r="J2841" s="126" t="str">
        <f>VLOOKUP(I2841,Mapping!$H$2:$I$215,2,0)</f>
        <v>Post</v>
      </c>
      <c r="K2841" s="127" t="str">
        <f>VLOOKUP(I2841,Mapping!$H$2:$J$215,3,0)</f>
        <v>Post</v>
      </c>
      <c r="L2841" s="1">
        <v>801.0261845</v>
      </c>
      <c r="M2841" s="4" t="s">
        <v>85</v>
      </c>
    </row>
    <row r="2842" spans="1:13" x14ac:dyDescent="0.35">
      <c r="A2842" s="5" t="s">
        <v>36</v>
      </c>
      <c r="B2842" s="5" t="s">
        <v>35</v>
      </c>
      <c r="C2842" s="5"/>
      <c r="D2842" s="5"/>
      <c r="E2842" s="5" t="s">
        <v>146</v>
      </c>
      <c r="F2842" s="8" t="str">
        <f>VLOOKUP(E2842,Mapping!$A$1:$C$71,3,0)</f>
        <v>Facebook</v>
      </c>
      <c r="G2842" s="8" t="str">
        <f>VLOOKUP(E2842,Mapping!$A$2:$B$207,2,0)</f>
        <v>Facebook NonStatic</v>
      </c>
      <c r="H2842" s="1" t="s">
        <v>658</v>
      </c>
      <c r="I2842" s="2">
        <v>44314</v>
      </c>
      <c r="J2842" s="126" t="str">
        <f>VLOOKUP(I2842,Mapping!$H$2:$I$215,2,0)</f>
        <v>Post</v>
      </c>
      <c r="K2842" s="127" t="str">
        <f>VLOOKUP(I2842,Mapping!$H$2:$J$215,3,0)</f>
        <v>Post</v>
      </c>
      <c r="L2842" s="1">
        <v>0</v>
      </c>
      <c r="M2842" s="4" t="s">
        <v>85</v>
      </c>
    </row>
    <row r="2843" spans="1:13" x14ac:dyDescent="0.35">
      <c r="A2843" s="5" t="s">
        <v>36</v>
      </c>
      <c r="B2843" s="5" t="s">
        <v>35</v>
      </c>
      <c r="C2843" s="5"/>
      <c r="D2843" s="5"/>
      <c r="E2843" s="5" t="s">
        <v>146</v>
      </c>
      <c r="F2843" s="8" t="str">
        <f>VLOOKUP(E2843,Mapping!$A$1:$C$71,3,0)</f>
        <v>Facebook</v>
      </c>
      <c r="G2843" s="8" t="str">
        <f>VLOOKUP(E2843,Mapping!$A$2:$B$207,2,0)</f>
        <v>Facebook NonStatic</v>
      </c>
      <c r="H2843" s="1" t="s">
        <v>658</v>
      </c>
      <c r="I2843" s="2">
        <v>44315</v>
      </c>
      <c r="J2843" s="126" t="str">
        <f>VLOOKUP(I2843,Mapping!$H$2:$I$215,2,0)</f>
        <v>Post</v>
      </c>
      <c r="K2843" s="127" t="str">
        <f>VLOOKUP(I2843,Mapping!$H$2:$J$215,3,0)</f>
        <v>Post</v>
      </c>
      <c r="L2843" s="1">
        <v>0</v>
      </c>
      <c r="M2843" s="4" t="s">
        <v>85</v>
      </c>
    </row>
    <row r="2844" spans="1:13" x14ac:dyDescent="0.35">
      <c r="A2844" s="5" t="s">
        <v>36</v>
      </c>
      <c r="B2844" s="5" t="s">
        <v>35</v>
      </c>
      <c r="C2844" s="5"/>
      <c r="D2844" s="5"/>
      <c r="E2844" s="5" t="s">
        <v>146</v>
      </c>
      <c r="F2844" s="8" t="str">
        <f>VLOOKUP(E2844,Mapping!$A$1:$C$71,3,0)</f>
        <v>Facebook</v>
      </c>
      <c r="G2844" s="8" t="str">
        <f>VLOOKUP(E2844,Mapping!$A$2:$B$207,2,0)</f>
        <v>Facebook NonStatic</v>
      </c>
      <c r="H2844" s="1" t="s">
        <v>658</v>
      </c>
      <c r="I2844" s="2">
        <v>44316</v>
      </c>
      <c r="J2844" s="126" t="str">
        <f>VLOOKUP(I2844,Mapping!$H$2:$I$215,2,0)</f>
        <v>Post</v>
      </c>
      <c r="K2844" s="127" t="str">
        <f>VLOOKUP(I2844,Mapping!$H$2:$J$215,3,0)</f>
        <v>Post</v>
      </c>
      <c r="L2844" s="1">
        <v>0</v>
      </c>
      <c r="M2844" s="4" t="s">
        <v>85</v>
      </c>
    </row>
    <row r="2845" spans="1:13" x14ac:dyDescent="0.35">
      <c r="A2845" s="5" t="s">
        <v>36</v>
      </c>
      <c r="B2845" s="5" t="s">
        <v>35</v>
      </c>
      <c r="C2845" s="5"/>
      <c r="D2845" s="5"/>
      <c r="E2845" s="5" t="s">
        <v>146</v>
      </c>
      <c r="F2845" s="8" t="str">
        <f>VLOOKUP(E2845,Mapping!$A$1:$C$71,3,0)</f>
        <v>Facebook</v>
      </c>
      <c r="G2845" s="8" t="str">
        <f>VLOOKUP(E2845,Mapping!$A$2:$B$207,2,0)</f>
        <v>Facebook NonStatic</v>
      </c>
      <c r="H2845" s="1" t="s">
        <v>658</v>
      </c>
      <c r="I2845" s="2">
        <v>44317</v>
      </c>
      <c r="J2845" s="126" t="str">
        <f>VLOOKUP(I2845,Mapping!$H$2:$I$215,2,0)</f>
        <v>Post</v>
      </c>
      <c r="K2845" s="127" t="str">
        <f>VLOOKUP(I2845,Mapping!$H$2:$J$215,3,0)</f>
        <v>Post</v>
      </c>
      <c r="L2845" s="1">
        <v>0</v>
      </c>
      <c r="M2845" s="4" t="s">
        <v>85</v>
      </c>
    </row>
    <row r="2846" spans="1:13" x14ac:dyDescent="0.35">
      <c r="A2846" s="5" t="s">
        <v>36</v>
      </c>
      <c r="B2846" s="5" t="s">
        <v>35</v>
      </c>
      <c r="C2846" s="5"/>
      <c r="D2846" s="5"/>
      <c r="E2846" s="5" t="s">
        <v>146</v>
      </c>
      <c r="F2846" s="8" t="str">
        <f>VLOOKUP(E2846,Mapping!$A$1:$C$71,3,0)</f>
        <v>Facebook</v>
      </c>
      <c r="G2846" s="8" t="str">
        <f>VLOOKUP(E2846,Mapping!$A$2:$B$207,2,0)</f>
        <v>Facebook NonStatic</v>
      </c>
      <c r="H2846" s="1" t="s">
        <v>658</v>
      </c>
      <c r="I2846" s="2">
        <v>44318</v>
      </c>
      <c r="J2846" s="126" t="str">
        <f>VLOOKUP(I2846,Mapping!$H$2:$I$215,2,0)</f>
        <v>Post</v>
      </c>
      <c r="K2846" s="127" t="str">
        <f>VLOOKUP(I2846,Mapping!$H$2:$J$215,3,0)</f>
        <v>Post</v>
      </c>
      <c r="L2846" s="1">
        <v>0</v>
      </c>
      <c r="M2846" s="4" t="s">
        <v>85</v>
      </c>
    </row>
    <row r="2847" spans="1:13" x14ac:dyDescent="0.35">
      <c r="A2847" s="5" t="s">
        <v>36</v>
      </c>
      <c r="B2847" s="5" t="s">
        <v>35</v>
      </c>
      <c r="C2847" s="5"/>
      <c r="D2847" s="5"/>
      <c r="E2847" s="5" t="s">
        <v>146</v>
      </c>
      <c r="F2847" s="8" t="str">
        <f>VLOOKUP(E2847,Mapping!$A$1:$C$71,3,0)</f>
        <v>Facebook</v>
      </c>
      <c r="G2847" s="8" t="str">
        <f>VLOOKUP(E2847,Mapping!$A$2:$B$207,2,0)</f>
        <v>Facebook NonStatic</v>
      </c>
      <c r="H2847" s="1" t="s">
        <v>658</v>
      </c>
      <c r="I2847" s="2">
        <v>44319</v>
      </c>
      <c r="J2847" s="126" t="str">
        <f>VLOOKUP(I2847,Mapping!$H$2:$I$215,2,0)</f>
        <v>Post</v>
      </c>
      <c r="K2847" s="127" t="str">
        <f>VLOOKUP(I2847,Mapping!$H$2:$J$215,3,0)</f>
        <v>Post</v>
      </c>
      <c r="L2847" s="1">
        <v>0</v>
      </c>
      <c r="M2847" s="4" t="s">
        <v>85</v>
      </c>
    </row>
    <row r="2848" spans="1:13" x14ac:dyDescent="0.35">
      <c r="A2848" s="5" t="s">
        <v>36</v>
      </c>
      <c r="B2848" s="5" t="s">
        <v>35</v>
      </c>
      <c r="C2848" s="5"/>
      <c r="D2848" s="5"/>
      <c r="E2848" s="5" t="s">
        <v>146</v>
      </c>
      <c r="F2848" s="8" t="str">
        <f>VLOOKUP(E2848,Mapping!$A$1:$C$71,3,0)</f>
        <v>Facebook</v>
      </c>
      <c r="G2848" s="8" t="str">
        <f>VLOOKUP(E2848,Mapping!$A$2:$B$207,2,0)</f>
        <v>Facebook NonStatic</v>
      </c>
      <c r="H2848" s="1" t="s">
        <v>658</v>
      </c>
      <c r="I2848" s="2">
        <v>44320</v>
      </c>
      <c r="J2848" s="126" t="str">
        <f>VLOOKUP(I2848,Mapping!$H$2:$I$215,2,0)</f>
        <v>Post</v>
      </c>
      <c r="K2848" s="127" t="str">
        <f>VLOOKUP(I2848,Mapping!$H$2:$J$215,3,0)</f>
        <v>Post</v>
      </c>
      <c r="L2848" s="1">
        <v>0</v>
      </c>
      <c r="M2848" s="4" t="s">
        <v>85</v>
      </c>
    </row>
    <row r="2849" spans="1:13" x14ac:dyDescent="0.35">
      <c r="A2849" s="5" t="s">
        <v>36</v>
      </c>
      <c r="B2849" s="5" t="s">
        <v>35</v>
      </c>
      <c r="C2849" s="5"/>
      <c r="D2849" s="5"/>
      <c r="E2849" s="5" t="s">
        <v>146</v>
      </c>
      <c r="F2849" s="8" t="str">
        <f>VLOOKUP(E2849,Mapping!$A$1:$C$71,3,0)</f>
        <v>Facebook</v>
      </c>
      <c r="G2849" s="8" t="str">
        <f>VLOOKUP(E2849,Mapping!$A$2:$B$207,2,0)</f>
        <v>Facebook NonStatic</v>
      </c>
      <c r="H2849" s="1" t="s">
        <v>658</v>
      </c>
      <c r="I2849" s="2">
        <v>44321</v>
      </c>
      <c r="J2849" s="126" t="str">
        <f>VLOOKUP(I2849,Mapping!$H$2:$I$215,2,0)</f>
        <v>Post</v>
      </c>
      <c r="K2849" s="127" t="str">
        <f>VLOOKUP(I2849,Mapping!$H$2:$J$215,3,0)</f>
        <v>Post</v>
      </c>
      <c r="L2849" s="1">
        <v>0</v>
      </c>
      <c r="M2849" s="4" t="s">
        <v>85</v>
      </c>
    </row>
    <row r="2850" spans="1:13" x14ac:dyDescent="0.35">
      <c r="A2850" s="5" t="s">
        <v>36</v>
      </c>
      <c r="B2850" s="5" t="s">
        <v>35</v>
      </c>
      <c r="C2850" s="5"/>
      <c r="D2850" s="5"/>
      <c r="E2850" s="5" t="s">
        <v>146</v>
      </c>
      <c r="F2850" s="8" t="str">
        <f>VLOOKUP(E2850,Mapping!$A$1:$C$71,3,0)</f>
        <v>Facebook</v>
      </c>
      <c r="G2850" s="8" t="str">
        <f>VLOOKUP(E2850,Mapping!$A$2:$B$207,2,0)</f>
        <v>Facebook NonStatic</v>
      </c>
      <c r="H2850" s="1" t="s">
        <v>658</v>
      </c>
      <c r="I2850" s="2">
        <v>44322</v>
      </c>
      <c r="J2850" s="126" t="str">
        <f>VLOOKUP(I2850,Mapping!$H$2:$I$215,2,0)</f>
        <v>Post</v>
      </c>
      <c r="K2850" s="127" t="str">
        <f>VLOOKUP(I2850,Mapping!$H$2:$J$215,3,0)</f>
        <v>Post</v>
      </c>
      <c r="L2850" s="1">
        <v>0</v>
      </c>
      <c r="M2850" s="4" t="s">
        <v>85</v>
      </c>
    </row>
    <row r="2851" spans="1:13" x14ac:dyDescent="0.35">
      <c r="A2851" s="5" t="s">
        <v>36</v>
      </c>
      <c r="B2851" s="5" t="s">
        <v>35</v>
      </c>
      <c r="C2851" s="5"/>
      <c r="D2851" s="5"/>
      <c r="E2851" s="5" t="s">
        <v>146</v>
      </c>
      <c r="F2851" s="8" t="str">
        <f>VLOOKUP(E2851,Mapping!$A$1:$C$71,3,0)</f>
        <v>Facebook</v>
      </c>
      <c r="G2851" s="8" t="str">
        <f>VLOOKUP(E2851,Mapping!$A$2:$B$207,2,0)</f>
        <v>Facebook NonStatic</v>
      </c>
      <c r="H2851" s="1" t="s">
        <v>658</v>
      </c>
      <c r="I2851" s="2">
        <v>44323</v>
      </c>
      <c r="J2851" s="126" t="str">
        <f>VLOOKUP(I2851,Mapping!$H$2:$I$215,2,0)</f>
        <v>Post</v>
      </c>
      <c r="K2851" s="127" t="str">
        <f>VLOOKUP(I2851,Mapping!$H$2:$J$215,3,0)</f>
        <v>Post</v>
      </c>
      <c r="L2851" s="1">
        <v>0</v>
      </c>
      <c r="M2851" s="4" t="s">
        <v>85</v>
      </c>
    </row>
    <row r="2852" spans="1:13" x14ac:dyDescent="0.35">
      <c r="A2852" s="5" t="s">
        <v>36</v>
      </c>
      <c r="B2852" s="5" t="s">
        <v>35</v>
      </c>
      <c r="C2852" s="5"/>
      <c r="D2852" s="5"/>
      <c r="E2852" s="5" t="s">
        <v>146</v>
      </c>
      <c r="F2852" s="8" t="str">
        <f>VLOOKUP(E2852,Mapping!$A$1:$C$71,3,0)</f>
        <v>Facebook</v>
      </c>
      <c r="G2852" s="8" t="str">
        <f>VLOOKUP(E2852,Mapping!$A$2:$B$207,2,0)</f>
        <v>Facebook NonStatic</v>
      </c>
      <c r="H2852" s="1" t="s">
        <v>658</v>
      </c>
      <c r="I2852" s="2">
        <v>44324</v>
      </c>
      <c r="J2852" s="126" t="str">
        <f>VLOOKUP(I2852,Mapping!$H$2:$I$215,2,0)</f>
        <v>Post</v>
      </c>
      <c r="K2852" s="127" t="str">
        <f>VLOOKUP(I2852,Mapping!$H$2:$J$215,3,0)</f>
        <v>Post</v>
      </c>
      <c r="L2852" s="1">
        <v>0</v>
      </c>
      <c r="M2852" s="4" t="s">
        <v>85</v>
      </c>
    </row>
    <row r="2853" spans="1:13" x14ac:dyDescent="0.35">
      <c r="A2853" s="5" t="s">
        <v>36</v>
      </c>
      <c r="B2853" s="5" t="s">
        <v>35</v>
      </c>
      <c r="C2853" s="5"/>
      <c r="D2853" s="5"/>
      <c r="E2853" s="5" t="s">
        <v>146</v>
      </c>
      <c r="F2853" s="8" t="str">
        <f>VLOOKUP(E2853,Mapping!$A$1:$C$71,3,0)</f>
        <v>Facebook</v>
      </c>
      <c r="G2853" s="8" t="str">
        <f>VLOOKUP(E2853,Mapping!$A$2:$B$207,2,0)</f>
        <v>Facebook NonStatic</v>
      </c>
      <c r="H2853" s="1" t="s">
        <v>658</v>
      </c>
      <c r="I2853" s="2">
        <v>44325</v>
      </c>
      <c r="J2853" s="126" t="str">
        <f>VLOOKUP(I2853,Mapping!$H$2:$I$215,2,0)</f>
        <v>Post</v>
      </c>
      <c r="K2853" s="127" t="str">
        <f>VLOOKUP(I2853,Mapping!$H$2:$J$215,3,0)</f>
        <v>Post</v>
      </c>
      <c r="L2853" s="1">
        <v>0</v>
      </c>
      <c r="M2853" s="4" t="s">
        <v>85</v>
      </c>
    </row>
    <row r="2854" spans="1:13" x14ac:dyDescent="0.35">
      <c r="A2854" s="5" t="s">
        <v>36</v>
      </c>
      <c r="B2854" s="5" t="s">
        <v>35</v>
      </c>
      <c r="C2854" s="5"/>
      <c r="D2854" s="5"/>
      <c r="E2854" s="5" t="s">
        <v>146</v>
      </c>
      <c r="F2854" s="8" t="str">
        <f>VLOOKUP(E2854,Mapping!$A$1:$C$71,3,0)</f>
        <v>Facebook</v>
      </c>
      <c r="G2854" s="8" t="str">
        <f>VLOOKUP(E2854,Mapping!$A$2:$B$207,2,0)</f>
        <v>Facebook NonStatic</v>
      </c>
      <c r="H2854" s="1" t="s">
        <v>658</v>
      </c>
      <c r="I2854" s="2">
        <v>44326</v>
      </c>
      <c r="J2854" s="126" t="str">
        <f>VLOOKUP(I2854,Mapping!$H$2:$I$215,2,0)</f>
        <v>Post</v>
      </c>
      <c r="K2854" s="127" t="str">
        <f>VLOOKUP(I2854,Mapping!$H$2:$J$215,3,0)</f>
        <v>Post</v>
      </c>
      <c r="L2854" s="1">
        <v>0</v>
      </c>
      <c r="M2854" s="4" t="s">
        <v>85</v>
      </c>
    </row>
    <row r="2855" spans="1:13" x14ac:dyDescent="0.35">
      <c r="A2855" s="5" t="s">
        <v>36</v>
      </c>
      <c r="B2855" s="5" t="s">
        <v>35</v>
      </c>
      <c r="C2855" s="5"/>
      <c r="D2855" s="5"/>
      <c r="E2855" s="5" t="s">
        <v>146</v>
      </c>
      <c r="F2855" s="8" t="str">
        <f>VLOOKUP(E2855,Mapping!$A$1:$C$71,3,0)</f>
        <v>Facebook</v>
      </c>
      <c r="G2855" s="8" t="str">
        <f>VLOOKUP(E2855,Mapping!$A$2:$B$207,2,0)</f>
        <v>Facebook NonStatic</v>
      </c>
      <c r="H2855" s="1" t="s">
        <v>658</v>
      </c>
      <c r="I2855" s="2">
        <v>44327</v>
      </c>
      <c r="J2855" s="126" t="str">
        <f>VLOOKUP(I2855,Mapping!$H$2:$I$215,2,0)</f>
        <v>Post</v>
      </c>
      <c r="K2855" s="127" t="str">
        <f>VLOOKUP(I2855,Mapping!$H$2:$J$215,3,0)</f>
        <v>Post</v>
      </c>
      <c r="L2855" s="1">
        <v>0</v>
      </c>
      <c r="M2855" s="4" t="s">
        <v>85</v>
      </c>
    </row>
    <row r="2856" spans="1:13" x14ac:dyDescent="0.35">
      <c r="A2856" s="5" t="s">
        <v>36</v>
      </c>
      <c r="B2856" s="5" t="s">
        <v>35</v>
      </c>
      <c r="C2856" s="5"/>
      <c r="D2856" s="5"/>
      <c r="E2856" s="5" t="s">
        <v>146</v>
      </c>
      <c r="F2856" s="8" t="str">
        <f>VLOOKUP(E2856,Mapping!$A$1:$C$71,3,0)</f>
        <v>Facebook</v>
      </c>
      <c r="G2856" s="8" t="str">
        <f>VLOOKUP(E2856,Mapping!$A$2:$B$207,2,0)</f>
        <v>Facebook NonStatic</v>
      </c>
      <c r="H2856" s="1" t="s">
        <v>658</v>
      </c>
      <c r="I2856" s="2">
        <v>44328</v>
      </c>
      <c r="J2856" s="126" t="str">
        <f>VLOOKUP(I2856,Mapping!$H$2:$I$215,2,0)</f>
        <v>Post</v>
      </c>
      <c r="K2856" s="127" t="str">
        <f>VLOOKUP(I2856,Mapping!$H$2:$J$215,3,0)</f>
        <v>Post</v>
      </c>
      <c r="L2856" s="1">
        <v>0</v>
      </c>
      <c r="M2856" s="4" t="s">
        <v>85</v>
      </c>
    </row>
    <row r="2857" spans="1:13" x14ac:dyDescent="0.35">
      <c r="A2857" s="5" t="s">
        <v>36</v>
      </c>
      <c r="B2857" s="5" t="s">
        <v>35</v>
      </c>
      <c r="C2857" s="5"/>
      <c r="D2857" s="5"/>
      <c r="E2857" s="5" t="s">
        <v>146</v>
      </c>
      <c r="F2857" s="8" t="str">
        <f>VLOOKUP(E2857,Mapping!$A$1:$C$71,3,0)</f>
        <v>Facebook</v>
      </c>
      <c r="G2857" s="8" t="str">
        <f>VLOOKUP(E2857,Mapping!$A$2:$B$207,2,0)</f>
        <v>Facebook NonStatic</v>
      </c>
      <c r="H2857" s="1" t="s">
        <v>658</v>
      </c>
      <c r="I2857" s="2">
        <v>44329</v>
      </c>
      <c r="J2857" s="126" t="str">
        <f>VLOOKUP(I2857,Mapping!$H$2:$I$215,2,0)</f>
        <v>Post</v>
      </c>
      <c r="K2857" s="127" t="str">
        <f>VLOOKUP(I2857,Mapping!$H$2:$J$215,3,0)</f>
        <v>Post</v>
      </c>
      <c r="L2857" s="1">
        <v>0</v>
      </c>
      <c r="M2857" s="4" t="s">
        <v>85</v>
      </c>
    </row>
    <row r="2858" spans="1:13" x14ac:dyDescent="0.35">
      <c r="A2858" s="5" t="s">
        <v>36</v>
      </c>
      <c r="B2858" s="5" t="s">
        <v>35</v>
      </c>
      <c r="C2858" s="5"/>
      <c r="D2858" s="5"/>
      <c r="E2858" s="5" t="s">
        <v>146</v>
      </c>
      <c r="F2858" s="8" t="str">
        <f>VLOOKUP(E2858,Mapping!$A$1:$C$71,3,0)</f>
        <v>Facebook</v>
      </c>
      <c r="G2858" s="8" t="str">
        <f>VLOOKUP(E2858,Mapping!$A$2:$B$207,2,0)</f>
        <v>Facebook NonStatic</v>
      </c>
      <c r="H2858" s="1" t="s">
        <v>658</v>
      </c>
      <c r="I2858" s="2">
        <v>44330</v>
      </c>
      <c r="J2858" s="126" t="str">
        <f>VLOOKUP(I2858,Mapping!$H$2:$I$215,2,0)</f>
        <v>Post</v>
      </c>
      <c r="K2858" s="127" t="str">
        <f>VLOOKUP(I2858,Mapping!$H$2:$J$215,3,0)</f>
        <v>Post</v>
      </c>
      <c r="L2858" s="1">
        <v>0</v>
      </c>
      <c r="M2858" s="4" t="s">
        <v>85</v>
      </c>
    </row>
    <row r="2859" spans="1:13" x14ac:dyDescent="0.35">
      <c r="A2859" s="5" t="s">
        <v>36</v>
      </c>
      <c r="B2859" s="5" t="s">
        <v>35</v>
      </c>
      <c r="C2859" s="5"/>
      <c r="D2859" s="5"/>
      <c r="E2859" s="5" t="s">
        <v>146</v>
      </c>
      <c r="F2859" s="8" t="str">
        <f>VLOOKUP(E2859,Mapping!$A$1:$C$71,3,0)</f>
        <v>Facebook</v>
      </c>
      <c r="G2859" s="8" t="str">
        <f>VLOOKUP(E2859,Mapping!$A$2:$B$207,2,0)</f>
        <v>Facebook NonStatic</v>
      </c>
      <c r="H2859" s="1" t="s">
        <v>658</v>
      </c>
      <c r="I2859" s="2">
        <v>44331</v>
      </c>
      <c r="J2859" s="126" t="str">
        <f>VLOOKUP(I2859,Mapping!$H$2:$I$215,2,0)</f>
        <v>Post</v>
      </c>
      <c r="K2859" s="127" t="str">
        <f>VLOOKUP(I2859,Mapping!$H$2:$J$215,3,0)</f>
        <v>Post</v>
      </c>
      <c r="L2859" s="1">
        <v>0</v>
      </c>
      <c r="M2859" s="4" t="s">
        <v>85</v>
      </c>
    </row>
    <row r="2860" spans="1:13" x14ac:dyDescent="0.35">
      <c r="A2860" s="5" t="s">
        <v>36</v>
      </c>
      <c r="B2860" s="5" t="s">
        <v>35</v>
      </c>
      <c r="C2860" s="5"/>
      <c r="D2860" s="5"/>
      <c r="E2860" s="5" t="s">
        <v>146</v>
      </c>
      <c r="F2860" s="8" t="str">
        <f>VLOOKUP(E2860,Mapping!$A$1:$C$71,3,0)</f>
        <v>Facebook</v>
      </c>
      <c r="G2860" s="8" t="str">
        <f>VLOOKUP(E2860,Mapping!$A$2:$B$207,2,0)</f>
        <v>Facebook NonStatic</v>
      </c>
      <c r="H2860" s="1" t="s">
        <v>658</v>
      </c>
      <c r="I2860" s="2">
        <v>44332</v>
      </c>
      <c r="J2860" s="126" t="str">
        <f>VLOOKUP(I2860,Mapping!$H$2:$I$215,2,0)</f>
        <v>Post</v>
      </c>
      <c r="K2860" s="127" t="str">
        <f>VLOOKUP(I2860,Mapping!$H$2:$J$215,3,0)</f>
        <v>Post</v>
      </c>
      <c r="L2860" s="1">
        <v>0</v>
      </c>
      <c r="M2860" s="4" t="s">
        <v>85</v>
      </c>
    </row>
    <row r="2861" spans="1:13" x14ac:dyDescent="0.35">
      <c r="A2861" s="5" t="s">
        <v>36</v>
      </c>
      <c r="B2861" s="5" t="s">
        <v>35</v>
      </c>
      <c r="C2861" s="5"/>
      <c r="D2861" s="5"/>
      <c r="E2861" s="5" t="s">
        <v>146</v>
      </c>
      <c r="F2861" s="8" t="str">
        <f>VLOOKUP(E2861,Mapping!$A$1:$C$71,3,0)</f>
        <v>Facebook</v>
      </c>
      <c r="G2861" s="8" t="str">
        <f>VLOOKUP(E2861,Mapping!$A$2:$B$207,2,0)</f>
        <v>Facebook NonStatic</v>
      </c>
      <c r="H2861" s="1" t="s">
        <v>658</v>
      </c>
      <c r="I2861" s="2">
        <v>44333</v>
      </c>
      <c r="J2861" s="126" t="str">
        <f>VLOOKUP(I2861,Mapping!$H$2:$I$215,2,0)</f>
        <v>Post</v>
      </c>
      <c r="K2861" s="127" t="str">
        <f>VLOOKUP(I2861,Mapping!$H$2:$J$215,3,0)</f>
        <v>Post</v>
      </c>
      <c r="L2861" s="1">
        <v>0</v>
      </c>
      <c r="M2861" s="4" t="s">
        <v>85</v>
      </c>
    </row>
    <row r="2862" spans="1:13" x14ac:dyDescent="0.35">
      <c r="A2862" s="5" t="s">
        <v>36</v>
      </c>
      <c r="B2862" s="5" t="s">
        <v>35</v>
      </c>
      <c r="C2862" s="5"/>
      <c r="D2862" s="5"/>
      <c r="E2862" s="5" t="s">
        <v>146</v>
      </c>
      <c r="F2862" s="8" t="str">
        <f>VLOOKUP(E2862,Mapping!$A$1:$C$71,3,0)</f>
        <v>Facebook</v>
      </c>
      <c r="G2862" s="8" t="str">
        <f>VLOOKUP(E2862,Mapping!$A$2:$B$207,2,0)</f>
        <v>Facebook NonStatic</v>
      </c>
      <c r="H2862" s="1" t="s">
        <v>658</v>
      </c>
      <c r="I2862" s="2">
        <v>44334</v>
      </c>
      <c r="J2862" s="126" t="str">
        <f>VLOOKUP(I2862,Mapping!$H$2:$I$215,2,0)</f>
        <v>Post</v>
      </c>
      <c r="K2862" s="127" t="str">
        <f>VLOOKUP(I2862,Mapping!$H$2:$J$215,3,0)</f>
        <v>Post</v>
      </c>
      <c r="L2862" s="1">
        <v>0</v>
      </c>
      <c r="M2862" s="4" t="s">
        <v>85</v>
      </c>
    </row>
    <row r="2863" spans="1:13" x14ac:dyDescent="0.35">
      <c r="A2863" s="5" t="s">
        <v>36</v>
      </c>
      <c r="B2863" s="5" t="s">
        <v>35</v>
      </c>
      <c r="C2863" s="5"/>
      <c r="D2863" s="5"/>
      <c r="E2863" s="5" t="s">
        <v>146</v>
      </c>
      <c r="F2863" s="8" t="str">
        <f>VLOOKUP(E2863,Mapping!$A$1:$C$71,3,0)</f>
        <v>Facebook</v>
      </c>
      <c r="G2863" s="8" t="str">
        <f>VLOOKUP(E2863,Mapping!$A$2:$B$207,2,0)</f>
        <v>Facebook NonStatic</v>
      </c>
      <c r="H2863" s="1" t="s">
        <v>658</v>
      </c>
      <c r="I2863" s="2">
        <v>44335</v>
      </c>
      <c r="J2863" s="126" t="str">
        <f>VLOOKUP(I2863,Mapping!$H$2:$I$215,2,0)</f>
        <v>Post</v>
      </c>
      <c r="K2863" s="127" t="str">
        <f>VLOOKUP(I2863,Mapping!$H$2:$J$215,3,0)</f>
        <v>Post</v>
      </c>
      <c r="L2863" s="1">
        <v>0</v>
      </c>
      <c r="M2863" s="4" t="s">
        <v>85</v>
      </c>
    </row>
    <row r="2864" spans="1:13" x14ac:dyDescent="0.35">
      <c r="A2864" s="5" t="s">
        <v>36</v>
      </c>
      <c r="B2864" s="5" t="s">
        <v>35</v>
      </c>
      <c r="C2864" s="5"/>
      <c r="D2864" s="5"/>
      <c r="E2864" s="5" t="s">
        <v>146</v>
      </c>
      <c r="F2864" s="8" t="str">
        <f>VLOOKUP(E2864,Mapping!$A$1:$C$71,3,0)</f>
        <v>Facebook</v>
      </c>
      <c r="G2864" s="8" t="str">
        <f>VLOOKUP(E2864,Mapping!$A$2:$B$207,2,0)</f>
        <v>Facebook NonStatic</v>
      </c>
      <c r="H2864" s="1" t="s">
        <v>658</v>
      </c>
      <c r="I2864" s="2">
        <v>44336</v>
      </c>
      <c r="J2864" s="126" t="str">
        <f>VLOOKUP(I2864,Mapping!$H$2:$I$215,2,0)</f>
        <v>Post</v>
      </c>
      <c r="K2864" s="127" t="str">
        <f>VLOOKUP(I2864,Mapping!$H$2:$J$215,3,0)</f>
        <v>Post</v>
      </c>
      <c r="L2864" s="1">
        <v>0</v>
      </c>
      <c r="M2864" s="4" t="s">
        <v>85</v>
      </c>
    </row>
    <row r="2865" spans="1:13" x14ac:dyDescent="0.35">
      <c r="A2865" s="5" t="s">
        <v>36</v>
      </c>
      <c r="B2865" s="5" t="s">
        <v>35</v>
      </c>
      <c r="C2865" s="5"/>
      <c r="D2865" s="5"/>
      <c r="E2865" s="5" t="s">
        <v>146</v>
      </c>
      <c r="F2865" s="8" t="str">
        <f>VLOOKUP(E2865,Mapping!$A$1:$C$71,3,0)</f>
        <v>Facebook</v>
      </c>
      <c r="G2865" s="8" t="str">
        <f>VLOOKUP(E2865,Mapping!$A$2:$B$207,2,0)</f>
        <v>Facebook NonStatic</v>
      </c>
      <c r="H2865" s="1" t="s">
        <v>658</v>
      </c>
      <c r="I2865" s="2">
        <v>44337</v>
      </c>
      <c r="J2865" s="126" t="str">
        <f>VLOOKUP(I2865,Mapping!$H$2:$I$215,2,0)</f>
        <v>Post</v>
      </c>
      <c r="K2865" s="127" t="str">
        <f>VLOOKUP(I2865,Mapping!$H$2:$J$215,3,0)</f>
        <v>Post</v>
      </c>
      <c r="L2865" s="1">
        <v>0</v>
      </c>
      <c r="M2865" s="4" t="s">
        <v>85</v>
      </c>
    </row>
    <row r="2866" spans="1:13" x14ac:dyDescent="0.35">
      <c r="A2866" s="5" t="s">
        <v>36</v>
      </c>
      <c r="B2866" s="5" t="s">
        <v>35</v>
      </c>
      <c r="C2866" s="5"/>
      <c r="D2866" s="5"/>
      <c r="E2866" s="5" t="s">
        <v>146</v>
      </c>
      <c r="F2866" s="8" t="str">
        <f>VLOOKUP(E2866,Mapping!$A$1:$C$71,3,0)</f>
        <v>Facebook</v>
      </c>
      <c r="G2866" s="8" t="str">
        <f>VLOOKUP(E2866,Mapping!$A$2:$B$207,2,0)</f>
        <v>Facebook NonStatic</v>
      </c>
      <c r="H2866" s="1" t="s">
        <v>658</v>
      </c>
      <c r="I2866" s="2">
        <v>44338</v>
      </c>
      <c r="J2866" s="126" t="str">
        <f>VLOOKUP(I2866,Mapping!$H$2:$I$215,2,0)</f>
        <v>Post</v>
      </c>
      <c r="K2866" s="127" t="str">
        <f>VLOOKUP(I2866,Mapping!$H$2:$J$215,3,0)</f>
        <v>Post</v>
      </c>
      <c r="L2866" s="1">
        <v>0</v>
      </c>
      <c r="M2866" s="4" t="s">
        <v>85</v>
      </c>
    </row>
    <row r="2867" spans="1:13" x14ac:dyDescent="0.35">
      <c r="A2867" s="5" t="s">
        <v>36</v>
      </c>
      <c r="B2867" s="5" t="s">
        <v>35</v>
      </c>
      <c r="C2867" s="5"/>
      <c r="D2867" s="5"/>
      <c r="E2867" s="5" t="s">
        <v>146</v>
      </c>
      <c r="F2867" s="8" t="str">
        <f>VLOOKUP(E2867,Mapping!$A$1:$C$71,3,0)</f>
        <v>Facebook</v>
      </c>
      <c r="G2867" s="8" t="str">
        <f>VLOOKUP(E2867,Mapping!$A$2:$B$207,2,0)</f>
        <v>Facebook NonStatic</v>
      </c>
      <c r="H2867" s="1" t="s">
        <v>658</v>
      </c>
      <c r="I2867" s="2">
        <v>44339</v>
      </c>
      <c r="J2867" s="126" t="str">
        <f>VLOOKUP(I2867,Mapping!$H$2:$I$215,2,0)</f>
        <v>Post</v>
      </c>
      <c r="K2867" s="127" t="str">
        <f>VLOOKUP(I2867,Mapping!$H$2:$J$215,3,0)</f>
        <v>Post</v>
      </c>
      <c r="L2867" s="1">
        <v>0</v>
      </c>
      <c r="M2867" s="4" t="s">
        <v>85</v>
      </c>
    </row>
    <row r="2868" spans="1:13" x14ac:dyDescent="0.35">
      <c r="A2868" s="5" t="s">
        <v>36</v>
      </c>
      <c r="B2868" s="5" t="s">
        <v>35</v>
      </c>
      <c r="C2868" s="5"/>
      <c r="D2868" s="5"/>
      <c r="E2868" s="5" t="s">
        <v>146</v>
      </c>
      <c r="F2868" s="8" t="str">
        <f>VLOOKUP(E2868,Mapping!$A$1:$C$71,3,0)</f>
        <v>Facebook</v>
      </c>
      <c r="G2868" s="8" t="str">
        <f>VLOOKUP(E2868,Mapping!$A$2:$B$207,2,0)</f>
        <v>Facebook NonStatic</v>
      </c>
      <c r="H2868" s="1" t="s">
        <v>658</v>
      </c>
      <c r="I2868" s="2">
        <v>44340</v>
      </c>
      <c r="J2868" s="126" t="str">
        <f>VLOOKUP(I2868,Mapping!$H$2:$I$215,2,0)</f>
        <v>Post</v>
      </c>
      <c r="K2868" s="127" t="str">
        <f>VLOOKUP(I2868,Mapping!$H$2:$J$215,3,0)</f>
        <v>Post</v>
      </c>
      <c r="L2868" s="1">
        <v>0</v>
      </c>
      <c r="M2868" s="4" t="s">
        <v>85</v>
      </c>
    </row>
    <row r="2869" spans="1:13" x14ac:dyDescent="0.35">
      <c r="A2869" s="5" t="s">
        <v>36</v>
      </c>
      <c r="B2869" s="5" t="s">
        <v>35</v>
      </c>
      <c r="C2869" s="5"/>
      <c r="D2869" s="5"/>
      <c r="E2869" s="5" t="s">
        <v>146</v>
      </c>
      <c r="F2869" s="8" t="str">
        <f>VLOOKUP(E2869,Mapping!$A$1:$C$71,3,0)</f>
        <v>Facebook</v>
      </c>
      <c r="G2869" s="8" t="str">
        <f>VLOOKUP(E2869,Mapping!$A$2:$B$207,2,0)</f>
        <v>Facebook NonStatic</v>
      </c>
      <c r="H2869" s="1" t="s">
        <v>658</v>
      </c>
      <c r="I2869" s="2">
        <v>44341</v>
      </c>
      <c r="J2869" s="126" t="str">
        <f>VLOOKUP(I2869,Mapping!$H$2:$I$215,2,0)</f>
        <v>Post</v>
      </c>
      <c r="K2869" s="127" t="str">
        <f>VLOOKUP(I2869,Mapping!$H$2:$J$215,3,0)</f>
        <v>Post</v>
      </c>
      <c r="L2869" s="1">
        <v>0</v>
      </c>
      <c r="M2869" s="4" t="s">
        <v>85</v>
      </c>
    </row>
    <row r="2870" spans="1:13" x14ac:dyDescent="0.35">
      <c r="A2870" s="5" t="s">
        <v>36</v>
      </c>
      <c r="B2870" s="5" t="s">
        <v>35</v>
      </c>
      <c r="C2870" s="5"/>
      <c r="D2870" s="5"/>
      <c r="E2870" s="5" t="s">
        <v>146</v>
      </c>
      <c r="F2870" s="8" t="str">
        <f>VLOOKUP(E2870,Mapping!$A$1:$C$71,3,0)</f>
        <v>Facebook</v>
      </c>
      <c r="G2870" s="8" t="str">
        <f>VLOOKUP(E2870,Mapping!$A$2:$B$207,2,0)</f>
        <v>Facebook NonStatic</v>
      </c>
      <c r="H2870" s="1" t="s">
        <v>658</v>
      </c>
      <c r="I2870" s="2">
        <v>44342</v>
      </c>
      <c r="J2870" s="126" t="str">
        <f>VLOOKUP(I2870,Mapping!$H$2:$I$215,2,0)</f>
        <v>Post</v>
      </c>
      <c r="K2870" s="127" t="str">
        <f>VLOOKUP(I2870,Mapping!$H$2:$J$215,3,0)</f>
        <v>Post</v>
      </c>
      <c r="L2870" s="1">
        <v>0</v>
      </c>
      <c r="M2870" s="4" t="s">
        <v>85</v>
      </c>
    </row>
    <row r="2871" spans="1:13" x14ac:dyDescent="0.35">
      <c r="A2871" s="5" t="s">
        <v>36</v>
      </c>
      <c r="B2871" s="5" t="s">
        <v>35</v>
      </c>
      <c r="C2871" s="5"/>
      <c r="D2871" s="5"/>
      <c r="E2871" s="5" t="s">
        <v>146</v>
      </c>
      <c r="F2871" s="8" t="str">
        <f>VLOOKUP(E2871,Mapping!$A$1:$C$71,3,0)</f>
        <v>Facebook</v>
      </c>
      <c r="G2871" s="8" t="str">
        <f>VLOOKUP(E2871,Mapping!$A$2:$B$207,2,0)</f>
        <v>Facebook NonStatic</v>
      </c>
      <c r="H2871" s="1" t="s">
        <v>658</v>
      </c>
      <c r="I2871" s="2">
        <v>44343</v>
      </c>
      <c r="J2871" s="126" t="str">
        <f>VLOOKUP(I2871,Mapping!$H$2:$I$215,2,0)</f>
        <v>Post</v>
      </c>
      <c r="K2871" s="127" t="str">
        <f>VLOOKUP(I2871,Mapping!$H$2:$J$215,3,0)</f>
        <v>Post</v>
      </c>
      <c r="L2871" s="1">
        <v>0</v>
      </c>
      <c r="M2871" s="4" t="s">
        <v>85</v>
      </c>
    </row>
    <row r="2872" spans="1:13" x14ac:dyDescent="0.35">
      <c r="A2872" s="5" t="s">
        <v>36</v>
      </c>
      <c r="B2872" s="5" t="s">
        <v>35</v>
      </c>
      <c r="C2872" s="5"/>
      <c r="D2872" s="5"/>
      <c r="E2872" s="5" t="s">
        <v>146</v>
      </c>
      <c r="F2872" s="8" t="str">
        <f>VLOOKUP(E2872,Mapping!$A$1:$C$71,3,0)</f>
        <v>Facebook</v>
      </c>
      <c r="G2872" s="8" t="str">
        <f>VLOOKUP(E2872,Mapping!$A$2:$B$207,2,0)</f>
        <v>Facebook NonStatic</v>
      </c>
      <c r="H2872" s="1" t="s">
        <v>658</v>
      </c>
      <c r="I2872" s="2">
        <v>44344</v>
      </c>
      <c r="J2872" s="126" t="str">
        <f>VLOOKUP(I2872,Mapping!$H$2:$I$215,2,0)</f>
        <v>Post</v>
      </c>
      <c r="K2872" s="127" t="str">
        <f>VLOOKUP(I2872,Mapping!$H$2:$J$215,3,0)</f>
        <v>Post</v>
      </c>
      <c r="L2872" s="1">
        <v>0</v>
      </c>
      <c r="M2872" s="4" t="s">
        <v>85</v>
      </c>
    </row>
    <row r="2873" spans="1:13" x14ac:dyDescent="0.35">
      <c r="A2873" s="5" t="s">
        <v>36</v>
      </c>
      <c r="B2873" s="5" t="s">
        <v>35</v>
      </c>
      <c r="C2873" s="5"/>
      <c r="D2873" s="5"/>
      <c r="E2873" s="5" t="s">
        <v>146</v>
      </c>
      <c r="F2873" s="8" t="str">
        <f>VLOOKUP(E2873,Mapping!$A$1:$C$71,3,0)</f>
        <v>Facebook</v>
      </c>
      <c r="G2873" s="8" t="str">
        <f>VLOOKUP(E2873,Mapping!$A$2:$B$207,2,0)</f>
        <v>Facebook NonStatic</v>
      </c>
      <c r="H2873" s="1" t="s">
        <v>658</v>
      </c>
      <c r="I2873" s="2">
        <v>44345</v>
      </c>
      <c r="J2873" s="126" t="str">
        <f>VLOOKUP(I2873,Mapping!$H$2:$I$215,2,0)</f>
        <v>Post</v>
      </c>
      <c r="K2873" s="127" t="str">
        <f>VLOOKUP(I2873,Mapping!$H$2:$J$215,3,0)</f>
        <v>Post</v>
      </c>
      <c r="L2873" s="1">
        <v>0</v>
      </c>
      <c r="M2873" s="4" t="s">
        <v>85</v>
      </c>
    </row>
    <row r="2874" spans="1:13" x14ac:dyDescent="0.35">
      <c r="A2874" s="5" t="s">
        <v>36</v>
      </c>
      <c r="B2874" s="5" t="s">
        <v>35</v>
      </c>
      <c r="C2874" s="5"/>
      <c r="D2874" s="5"/>
      <c r="E2874" s="5" t="s">
        <v>146</v>
      </c>
      <c r="F2874" s="8" t="str">
        <f>VLOOKUP(E2874,Mapping!$A$1:$C$71,3,0)</f>
        <v>Facebook</v>
      </c>
      <c r="G2874" s="8" t="str">
        <f>VLOOKUP(E2874,Mapping!$A$2:$B$207,2,0)</f>
        <v>Facebook NonStatic</v>
      </c>
      <c r="H2874" s="1" t="s">
        <v>658</v>
      </c>
      <c r="I2874" s="2">
        <v>44346</v>
      </c>
      <c r="J2874" s="126" t="str">
        <f>VLOOKUP(I2874,Mapping!$H$2:$I$215,2,0)</f>
        <v>Post</v>
      </c>
      <c r="K2874" s="127" t="str">
        <f>VLOOKUP(I2874,Mapping!$H$2:$J$215,3,0)</f>
        <v>Post</v>
      </c>
      <c r="L2874" s="1">
        <v>0</v>
      </c>
      <c r="M2874" s="4" t="s">
        <v>85</v>
      </c>
    </row>
    <row r="2875" spans="1:13" x14ac:dyDescent="0.35">
      <c r="A2875" s="5" t="s">
        <v>36</v>
      </c>
      <c r="B2875" s="5" t="s">
        <v>35</v>
      </c>
      <c r="C2875" s="5"/>
      <c r="D2875" s="5"/>
      <c r="E2875" s="5" t="s">
        <v>146</v>
      </c>
      <c r="F2875" s="8" t="str">
        <f>VLOOKUP(E2875,Mapping!$A$1:$C$71,3,0)</f>
        <v>Facebook</v>
      </c>
      <c r="G2875" s="8" t="str">
        <f>VLOOKUP(E2875,Mapping!$A$2:$B$207,2,0)</f>
        <v>Facebook NonStatic</v>
      </c>
      <c r="H2875" s="1" t="s">
        <v>658</v>
      </c>
      <c r="I2875" s="2">
        <v>44347</v>
      </c>
      <c r="J2875" s="126" t="str">
        <f>VLOOKUP(I2875,Mapping!$H$2:$I$215,2,0)</f>
        <v>Post</v>
      </c>
      <c r="K2875" s="127" t="str">
        <f>VLOOKUP(I2875,Mapping!$H$2:$J$215,3,0)</f>
        <v>Post</v>
      </c>
      <c r="L2875" s="1">
        <v>0</v>
      </c>
      <c r="M2875" s="4" t="s">
        <v>85</v>
      </c>
    </row>
    <row r="2876" spans="1:13" x14ac:dyDescent="0.35">
      <c r="A2876" s="5" t="s">
        <v>36</v>
      </c>
      <c r="B2876" s="5" t="s">
        <v>35</v>
      </c>
      <c r="C2876" s="5"/>
      <c r="D2876" s="5"/>
      <c r="E2876" s="5" t="s">
        <v>146</v>
      </c>
      <c r="F2876" s="8" t="str">
        <f>VLOOKUP(E2876,Mapping!$A$1:$C$71,3,0)</f>
        <v>Facebook</v>
      </c>
      <c r="G2876" s="8" t="str">
        <f>VLOOKUP(E2876,Mapping!$A$2:$B$207,2,0)</f>
        <v>Facebook NonStatic</v>
      </c>
      <c r="H2876" s="1" t="s">
        <v>658</v>
      </c>
      <c r="I2876" s="2">
        <v>44348</v>
      </c>
      <c r="J2876" s="126" t="str">
        <f>VLOOKUP(I2876,Mapping!$H$2:$I$215,2,0)</f>
        <v>Post</v>
      </c>
      <c r="K2876" s="127" t="str">
        <f>VLOOKUP(I2876,Mapping!$H$2:$J$215,3,0)</f>
        <v>Post</v>
      </c>
      <c r="L2876" s="1">
        <v>0</v>
      </c>
      <c r="M2876" s="4" t="s">
        <v>85</v>
      </c>
    </row>
    <row r="2877" spans="1:13" x14ac:dyDescent="0.35">
      <c r="A2877" s="5" t="s">
        <v>36</v>
      </c>
      <c r="B2877" s="5" t="s">
        <v>35</v>
      </c>
      <c r="C2877" s="5"/>
      <c r="D2877" s="5"/>
      <c r="E2877" s="5" t="s">
        <v>146</v>
      </c>
      <c r="F2877" s="8" t="str">
        <f>VLOOKUP(E2877,Mapping!$A$1:$C$71,3,0)</f>
        <v>Facebook</v>
      </c>
      <c r="G2877" s="8" t="str">
        <f>VLOOKUP(E2877,Mapping!$A$2:$B$207,2,0)</f>
        <v>Facebook NonStatic</v>
      </c>
      <c r="H2877" s="1" t="s">
        <v>658</v>
      </c>
      <c r="I2877" s="2">
        <v>44349</v>
      </c>
      <c r="J2877" s="126" t="str">
        <f>VLOOKUP(I2877,Mapping!$H$2:$I$215,2,0)</f>
        <v>Post</v>
      </c>
      <c r="K2877" s="127" t="str">
        <f>VLOOKUP(I2877,Mapping!$H$2:$J$215,3,0)</f>
        <v>Post</v>
      </c>
      <c r="L2877" s="1">
        <v>0</v>
      </c>
      <c r="M2877" s="4" t="s">
        <v>85</v>
      </c>
    </row>
    <row r="2878" spans="1:13" x14ac:dyDescent="0.35">
      <c r="A2878" s="5" t="s">
        <v>36</v>
      </c>
      <c r="B2878" s="5" t="s">
        <v>35</v>
      </c>
      <c r="C2878" s="5"/>
      <c r="D2878" s="5"/>
      <c r="E2878" s="5" t="s">
        <v>146</v>
      </c>
      <c r="F2878" s="8" t="str">
        <f>VLOOKUP(E2878,Mapping!$A$1:$C$71,3,0)</f>
        <v>Facebook</v>
      </c>
      <c r="G2878" s="8" t="str">
        <f>VLOOKUP(E2878,Mapping!$A$2:$B$207,2,0)</f>
        <v>Facebook NonStatic</v>
      </c>
      <c r="H2878" s="1" t="s">
        <v>658</v>
      </c>
      <c r="I2878" s="2">
        <v>44350</v>
      </c>
      <c r="J2878" s="126" t="str">
        <f>VLOOKUP(I2878,Mapping!$H$2:$I$215,2,0)</f>
        <v>Post</v>
      </c>
      <c r="K2878" s="127" t="str">
        <f>VLOOKUP(I2878,Mapping!$H$2:$J$215,3,0)</f>
        <v>Post</v>
      </c>
      <c r="L2878" s="1">
        <v>0</v>
      </c>
      <c r="M2878" s="4" t="s">
        <v>85</v>
      </c>
    </row>
    <row r="2879" spans="1:13" x14ac:dyDescent="0.35">
      <c r="A2879" s="5" t="s">
        <v>36</v>
      </c>
      <c r="B2879" s="5" t="s">
        <v>35</v>
      </c>
      <c r="C2879" s="5"/>
      <c r="D2879" s="5"/>
      <c r="E2879" s="5" t="s">
        <v>146</v>
      </c>
      <c r="F2879" s="8" t="str">
        <f>VLOOKUP(E2879,Mapping!$A$1:$C$71,3,0)</f>
        <v>Facebook</v>
      </c>
      <c r="G2879" s="8" t="str">
        <f>VLOOKUP(E2879,Mapping!$A$2:$B$207,2,0)</f>
        <v>Facebook NonStatic</v>
      </c>
      <c r="H2879" s="1" t="s">
        <v>658</v>
      </c>
      <c r="I2879" s="2">
        <v>44351</v>
      </c>
      <c r="J2879" s="126" t="str">
        <f>VLOOKUP(I2879,Mapping!$H$2:$I$215,2,0)</f>
        <v>Post</v>
      </c>
      <c r="K2879" s="127" t="str">
        <f>VLOOKUP(I2879,Mapping!$H$2:$J$215,3,0)</f>
        <v>Post</v>
      </c>
      <c r="L2879" s="1">
        <v>0</v>
      </c>
      <c r="M2879" s="4" t="s">
        <v>85</v>
      </c>
    </row>
    <row r="2880" spans="1:13" x14ac:dyDescent="0.35">
      <c r="A2880" s="5" t="s">
        <v>36</v>
      </c>
      <c r="B2880" s="5" t="s">
        <v>35</v>
      </c>
      <c r="C2880" s="5"/>
      <c r="D2880" s="5"/>
      <c r="E2880" s="5" t="s">
        <v>146</v>
      </c>
      <c r="F2880" s="8" t="str">
        <f>VLOOKUP(E2880,Mapping!$A$1:$C$71,3,0)</f>
        <v>Facebook</v>
      </c>
      <c r="G2880" s="8" t="str">
        <f>VLOOKUP(E2880,Mapping!$A$2:$B$207,2,0)</f>
        <v>Facebook NonStatic</v>
      </c>
      <c r="H2880" s="1" t="s">
        <v>658</v>
      </c>
      <c r="I2880" s="2">
        <v>44352</v>
      </c>
      <c r="J2880" s="126" t="str">
        <f>VLOOKUP(I2880,Mapping!$H$2:$I$215,2,0)</f>
        <v>Post</v>
      </c>
      <c r="K2880" s="127" t="str">
        <f>VLOOKUP(I2880,Mapping!$H$2:$J$215,3,0)</f>
        <v>Post</v>
      </c>
      <c r="L2880" s="1">
        <v>0</v>
      </c>
      <c r="M2880" s="4" t="s">
        <v>85</v>
      </c>
    </row>
    <row r="2881" spans="1:13" x14ac:dyDescent="0.35">
      <c r="A2881" s="5" t="s">
        <v>36</v>
      </c>
      <c r="B2881" s="5" t="s">
        <v>35</v>
      </c>
      <c r="C2881" s="5"/>
      <c r="D2881" s="5"/>
      <c r="E2881" s="5" t="s">
        <v>146</v>
      </c>
      <c r="F2881" s="8" t="str">
        <f>VLOOKUP(E2881,Mapping!$A$1:$C$71,3,0)</f>
        <v>Facebook</v>
      </c>
      <c r="G2881" s="8" t="str">
        <f>VLOOKUP(E2881,Mapping!$A$2:$B$207,2,0)</f>
        <v>Facebook NonStatic</v>
      </c>
      <c r="H2881" s="1" t="s">
        <v>658</v>
      </c>
      <c r="I2881" s="2">
        <v>44353</v>
      </c>
      <c r="J2881" s="126" t="str">
        <f>VLOOKUP(I2881,Mapping!$H$2:$I$215,2,0)</f>
        <v>Post</v>
      </c>
      <c r="K2881" s="127" t="str">
        <f>VLOOKUP(I2881,Mapping!$H$2:$J$215,3,0)</f>
        <v>Post</v>
      </c>
      <c r="L2881" s="1">
        <v>0</v>
      </c>
      <c r="M2881" s="4" t="s">
        <v>85</v>
      </c>
    </row>
    <row r="2882" spans="1:13" x14ac:dyDescent="0.35">
      <c r="A2882" s="5" t="s">
        <v>36</v>
      </c>
      <c r="B2882" s="5" t="s">
        <v>35</v>
      </c>
      <c r="C2882" s="5"/>
      <c r="D2882" s="5"/>
      <c r="E2882" s="5" t="s">
        <v>146</v>
      </c>
      <c r="F2882" s="8" t="str">
        <f>VLOOKUP(E2882,Mapping!$A$1:$C$71,3,0)</f>
        <v>Facebook</v>
      </c>
      <c r="G2882" s="8" t="str">
        <f>VLOOKUP(E2882,Mapping!$A$2:$B$207,2,0)</f>
        <v>Facebook NonStatic</v>
      </c>
      <c r="H2882" s="1" t="s">
        <v>658</v>
      </c>
      <c r="I2882" s="2">
        <v>44354</v>
      </c>
      <c r="J2882" s="126" t="str">
        <f>VLOOKUP(I2882,Mapping!$H$2:$I$215,2,0)</f>
        <v>Post</v>
      </c>
      <c r="K2882" s="127" t="str">
        <f>VLOOKUP(I2882,Mapping!$H$2:$J$215,3,0)</f>
        <v>Post</v>
      </c>
      <c r="L2882" s="1">
        <v>0</v>
      </c>
      <c r="M2882" s="4" t="s">
        <v>85</v>
      </c>
    </row>
    <row r="2883" spans="1:13" x14ac:dyDescent="0.35">
      <c r="A2883" s="5" t="s">
        <v>36</v>
      </c>
      <c r="B2883" s="5" t="s">
        <v>35</v>
      </c>
      <c r="C2883" s="5"/>
      <c r="D2883" s="5"/>
      <c r="E2883" s="5" t="s">
        <v>146</v>
      </c>
      <c r="F2883" s="8" t="str">
        <f>VLOOKUP(E2883,Mapping!$A$1:$C$71,3,0)</f>
        <v>Facebook</v>
      </c>
      <c r="G2883" s="8" t="str">
        <f>VLOOKUP(E2883,Mapping!$A$2:$B$207,2,0)</f>
        <v>Facebook NonStatic</v>
      </c>
      <c r="H2883" s="1" t="s">
        <v>658</v>
      </c>
      <c r="I2883" s="2">
        <v>44355</v>
      </c>
      <c r="J2883" s="126" t="str">
        <f>VLOOKUP(I2883,Mapping!$H$2:$I$215,2,0)</f>
        <v>Post</v>
      </c>
      <c r="K2883" s="127" t="str">
        <f>VLOOKUP(I2883,Mapping!$H$2:$J$215,3,0)</f>
        <v>Post</v>
      </c>
      <c r="L2883" s="1">
        <v>0</v>
      </c>
      <c r="M2883" s="4" t="s">
        <v>85</v>
      </c>
    </row>
    <row r="2884" spans="1:13" x14ac:dyDescent="0.35">
      <c r="A2884" s="5" t="s">
        <v>36</v>
      </c>
      <c r="B2884" s="5" t="s">
        <v>35</v>
      </c>
      <c r="C2884" s="5"/>
      <c r="D2884" s="5"/>
      <c r="E2884" s="5" t="s">
        <v>146</v>
      </c>
      <c r="F2884" s="8" t="str">
        <f>VLOOKUP(E2884,Mapping!$A$1:$C$71,3,0)</f>
        <v>Facebook</v>
      </c>
      <c r="G2884" s="8" t="str">
        <f>VLOOKUP(E2884,Mapping!$A$2:$B$207,2,0)</f>
        <v>Facebook NonStatic</v>
      </c>
      <c r="H2884" s="1" t="s">
        <v>658</v>
      </c>
      <c r="I2884" s="2">
        <v>44356</v>
      </c>
      <c r="J2884" s="126" t="str">
        <f>VLOOKUP(I2884,Mapping!$H$2:$I$215,2,0)</f>
        <v>Post</v>
      </c>
      <c r="K2884" s="127" t="str">
        <f>VLOOKUP(I2884,Mapping!$H$2:$J$215,3,0)</f>
        <v>Post</v>
      </c>
      <c r="L2884" s="1">
        <v>0</v>
      </c>
      <c r="M2884" s="4" t="s">
        <v>85</v>
      </c>
    </row>
    <row r="2885" spans="1:13" x14ac:dyDescent="0.35">
      <c r="A2885" s="5" t="s">
        <v>36</v>
      </c>
      <c r="B2885" s="5" t="s">
        <v>35</v>
      </c>
      <c r="C2885" s="5"/>
      <c r="D2885" s="5"/>
      <c r="E2885" s="5" t="s">
        <v>146</v>
      </c>
      <c r="F2885" s="8" t="str">
        <f>VLOOKUP(E2885,Mapping!$A$1:$C$71,3,0)</f>
        <v>Facebook</v>
      </c>
      <c r="G2885" s="8" t="str">
        <f>VLOOKUP(E2885,Mapping!$A$2:$B$207,2,0)</f>
        <v>Facebook NonStatic</v>
      </c>
      <c r="H2885" s="1" t="s">
        <v>658</v>
      </c>
      <c r="I2885" s="2">
        <v>44357</v>
      </c>
      <c r="J2885" s="126" t="str">
        <f>VLOOKUP(I2885,Mapping!$H$2:$I$215,2,0)</f>
        <v>Post</v>
      </c>
      <c r="K2885" s="127" t="str">
        <f>VLOOKUP(I2885,Mapping!$H$2:$J$215,3,0)</f>
        <v>Post</v>
      </c>
      <c r="L2885" s="1">
        <v>0</v>
      </c>
      <c r="M2885" s="4" t="s">
        <v>85</v>
      </c>
    </row>
    <row r="2886" spans="1:13" x14ac:dyDescent="0.35">
      <c r="A2886" s="5" t="s">
        <v>36</v>
      </c>
      <c r="B2886" s="5" t="s">
        <v>35</v>
      </c>
      <c r="C2886" s="5"/>
      <c r="D2886" s="5"/>
      <c r="E2886" s="5" t="s">
        <v>146</v>
      </c>
      <c r="F2886" s="8" t="str">
        <f>VLOOKUP(E2886,Mapping!$A$1:$C$71,3,0)</f>
        <v>Facebook</v>
      </c>
      <c r="G2886" s="8" t="str">
        <f>VLOOKUP(E2886,Mapping!$A$2:$B$207,2,0)</f>
        <v>Facebook NonStatic</v>
      </c>
      <c r="H2886" s="1" t="s">
        <v>658</v>
      </c>
      <c r="I2886" s="2">
        <v>44358</v>
      </c>
      <c r="J2886" s="126" t="str">
        <f>VLOOKUP(I2886,Mapping!$H$2:$I$215,2,0)</f>
        <v>Post</v>
      </c>
      <c r="K2886" s="127" t="str">
        <f>VLOOKUP(I2886,Mapping!$H$2:$J$215,3,0)</f>
        <v>Post</v>
      </c>
      <c r="L2886" s="1">
        <v>0</v>
      </c>
      <c r="M2886" s="4" t="s">
        <v>85</v>
      </c>
    </row>
    <row r="2887" spans="1:13" x14ac:dyDescent="0.35">
      <c r="A2887" s="5" t="s">
        <v>36</v>
      </c>
      <c r="B2887" s="5" t="s">
        <v>35</v>
      </c>
      <c r="C2887" s="5"/>
      <c r="D2887" s="5"/>
      <c r="E2887" s="5" t="s">
        <v>146</v>
      </c>
      <c r="F2887" s="8" t="str">
        <f>VLOOKUP(E2887,Mapping!$A$1:$C$71,3,0)</f>
        <v>Facebook</v>
      </c>
      <c r="G2887" s="8" t="str">
        <f>VLOOKUP(E2887,Mapping!$A$2:$B$207,2,0)</f>
        <v>Facebook NonStatic</v>
      </c>
      <c r="H2887" s="1" t="s">
        <v>658</v>
      </c>
      <c r="I2887" s="2">
        <v>44359</v>
      </c>
      <c r="J2887" s="126" t="str">
        <f>VLOOKUP(I2887,Mapping!$H$2:$I$215,2,0)</f>
        <v>Post</v>
      </c>
      <c r="K2887" s="127" t="str">
        <f>VLOOKUP(I2887,Mapping!$H$2:$J$215,3,0)</f>
        <v>Post</v>
      </c>
      <c r="L2887" s="1">
        <v>0</v>
      </c>
      <c r="M2887" s="4" t="s">
        <v>85</v>
      </c>
    </row>
    <row r="2888" spans="1:13" x14ac:dyDescent="0.35">
      <c r="A2888" s="5" t="s">
        <v>36</v>
      </c>
      <c r="B2888" s="5" t="s">
        <v>35</v>
      </c>
      <c r="C2888" s="5"/>
      <c r="D2888" s="5"/>
      <c r="E2888" s="5" t="s">
        <v>146</v>
      </c>
      <c r="F2888" s="8" t="str">
        <f>VLOOKUP(E2888,Mapping!$A$1:$C$71,3,0)</f>
        <v>Facebook</v>
      </c>
      <c r="G2888" s="8" t="str">
        <f>VLOOKUP(E2888,Mapping!$A$2:$B$207,2,0)</f>
        <v>Facebook NonStatic</v>
      </c>
      <c r="H2888" s="1" t="s">
        <v>658</v>
      </c>
      <c r="I2888" s="2">
        <v>44360</v>
      </c>
      <c r="J2888" s="126" t="str">
        <f>VLOOKUP(I2888,Mapping!$H$2:$I$215,2,0)</f>
        <v>Post</v>
      </c>
      <c r="K2888" s="127" t="str">
        <f>VLOOKUP(I2888,Mapping!$H$2:$J$215,3,0)</f>
        <v>Post</v>
      </c>
      <c r="L2888" s="1">
        <v>0</v>
      </c>
      <c r="M2888" s="4" t="s">
        <v>85</v>
      </c>
    </row>
    <row r="2889" spans="1:13" x14ac:dyDescent="0.35">
      <c r="A2889" s="5" t="s">
        <v>36</v>
      </c>
      <c r="B2889" s="5" t="s">
        <v>35</v>
      </c>
      <c r="C2889" s="5"/>
      <c r="D2889" s="5"/>
      <c r="E2889" s="5" t="s">
        <v>146</v>
      </c>
      <c r="F2889" s="8" t="str">
        <f>VLOOKUP(E2889,Mapping!$A$1:$C$71,3,0)</f>
        <v>Facebook</v>
      </c>
      <c r="G2889" s="8" t="str">
        <f>VLOOKUP(E2889,Mapping!$A$2:$B$207,2,0)</f>
        <v>Facebook NonStatic</v>
      </c>
      <c r="H2889" s="1" t="s">
        <v>658</v>
      </c>
      <c r="I2889" s="2">
        <v>44361</v>
      </c>
      <c r="J2889" s="126" t="str">
        <f>VLOOKUP(I2889,Mapping!$H$2:$I$215,2,0)</f>
        <v>Post</v>
      </c>
      <c r="K2889" s="127" t="str">
        <f>VLOOKUP(I2889,Mapping!$H$2:$J$215,3,0)</f>
        <v>Post</v>
      </c>
      <c r="L2889" s="1">
        <v>0</v>
      </c>
      <c r="M2889" s="4" t="s">
        <v>85</v>
      </c>
    </row>
    <row r="2890" spans="1:13" x14ac:dyDescent="0.35">
      <c r="A2890" s="5" t="s">
        <v>36</v>
      </c>
      <c r="B2890" s="5" t="s">
        <v>35</v>
      </c>
      <c r="C2890" s="5"/>
      <c r="D2890" s="5"/>
      <c r="E2890" s="5" t="s">
        <v>146</v>
      </c>
      <c r="F2890" s="8" t="str">
        <f>VLOOKUP(E2890,Mapping!$A$1:$C$71,3,0)</f>
        <v>Facebook</v>
      </c>
      <c r="G2890" s="8" t="str">
        <f>VLOOKUP(E2890,Mapping!$A$2:$B$207,2,0)</f>
        <v>Facebook NonStatic</v>
      </c>
      <c r="H2890" s="1" t="s">
        <v>658</v>
      </c>
      <c r="I2890" s="2">
        <v>44362</v>
      </c>
      <c r="J2890" s="126" t="str">
        <f>VLOOKUP(I2890,Mapping!$H$2:$I$215,2,0)</f>
        <v>Post</v>
      </c>
      <c r="K2890" s="127" t="str">
        <f>VLOOKUP(I2890,Mapping!$H$2:$J$215,3,0)</f>
        <v>Post</v>
      </c>
      <c r="L2890" s="1">
        <v>0</v>
      </c>
      <c r="M2890" s="4" t="s">
        <v>85</v>
      </c>
    </row>
    <row r="2891" spans="1:13" x14ac:dyDescent="0.35">
      <c r="A2891" s="5" t="s">
        <v>36</v>
      </c>
      <c r="B2891" s="5" t="s">
        <v>35</v>
      </c>
      <c r="C2891" s="5"/>
      <c r="D2891" s="5"/>
      <c r="E2891" s="5" t="s">
        <v>146</v>
      </c>
      <c r="F2891" s="8" t="str">
        <f>VLOOKUP(E2891,Mapping!$A$1:$C$71,3,0)</f>
        <v>Facebook</v>
      </c>
      <c r="G2891" s="8" t="str">
        <f>VLOOKUP(E2891,Mapping!$A$2:$B$207,2,0)</f>
        <v>Facebook NonStatic</v>
      </c>
      <c r="H2891" s="1" t="s">
        <v>658</v>
      </c>
      <c r="I2891" s="2">
        <v>44363</v>
      </c>
      <c r="J2891" s="126" t="str">
        <f>VLOOKUP(I2891,Mapping!$H$2:$I$215,2,0)</f>
        <v>Post</v>
      </c>
      <c r="K2891" s="127" t="str">
        <f>VLOOKUP(I2891,Mapping!$H$2:$J$215,3,0)</f>
        <v>Post</v>
      </c>
      <c r="L2891" s="1">
        <v>0</v>
      </c>
      <c r="M2891" s="4" t="s">
        <v>85</v>
      </c>
    </row>
    <row r="2892" spans="1:13" x14ac:dyDescent="0.35">
      <c r="A2892" s="5" t="s">
        <v>36</v>
      </c>
      <c r="B2892" s="5" t="s">
        <v>35</v>
      </c>
      <c r="C2892" s="5"/>
      <c r="D2892" s="5"/>
      <c r="E2892" s="5" t="s">
        <v>146</v>
      </c>
      <c r="F2892" s="8" t="str">
        <f>VLOOKUP(E2892,Mapping!$A$1:$C$71,3,0)</f>
        <v>Facebook</v>
      </c>
      <c r="G2892" s="8" t="str">
        <f>VLOOKUP(E2892,Mapping!$A$2:$B$207,2,0)</f>
        <v>Facebook NonStatic</v>
      </c>
      <c r="H2892" s="1" t="s">
        <v>658</v>
      </c>
      <c r="I2892" s="2">
        <v>44364</v>
      </c>
      <c r="J2892" s="126" t="str">
        <f>VLOOKUP(I2892,Mapping!$H$2:$I$215,2,0)</f>
        <v>Post</v>
      </c>
      <c r="K2892" s="127" t="str">
        <f>VLOOKUP(I2892,Mapping!$H$2:$J$215,3,0)</f>
        <v>Post</v>
      </c>
      <c r="L2892" s="1">
        <v>0</v>
      </c>
      <c r="M2892" s="4" t="s">
        <v>85</v>
      </c>
    </row>
    <row r="2893" spans="1:13" x14ac:dyDescent="0.35">
      <c r="A2893" s="5" t="s">
        <v>36</v>
      </c>
      <c r="B2893" s="5" t="s">
        <v>35</v>
      </c>
      <c r="C2893" s="5"/>
      <c r="D2893" s="5"/>
      <c r="E2893" s="5" t="s">
        <v>146</v>
      </c>
      <c r="F2893" s="8" t="str">
        <f>VLOOKUP(E2893,Mapping!$A$1:$C$71,3,0)</f>
        <v>Facebook</v>
      </c>
      <c r="G2893" s="8" t="str">
        <f>VLOOKUP(E2893,Mapping!$A$2:$B$207,2,0)</f>
        <v>Facebook NonStatic</v>
      </c>
      <c r="H2893" s="1" t="s">
        <v>658</v>
      </c>
      <c r="I2893" s="2">
        <v>44365</v>
      </c>
      <c r="J2893" s="126" t="str">
        <f>VLOOKUP(I2893,Mapping!$H$2:$I$215,2,0)</f>
        <v>Post</v>
      </c>
      <c r="K2893" s="127" t="str">
        <f>VLOOKUP(I2893,Mapping!$H$2:$J$215,3,0)</f>
        <v>Post</v>
      </c>
      <c r="L2893" s="1">
        <v>0</v>
      </c>
      <c r="M2893" s="4" t="s">
        <v>85</v>
      </c>
    </row>
    <row r="2894" spans="1:13" x14ac:dyDescent="0.35">
      <c r="A2894" s="5" t="s">
        <v>36</v>
      </c>
      <c r="B2894" s="5" t="s">
        <v>35</v>
      </c>
      <c r="C2894" s="5"/>
      <c r="D2894" s="5"/>
      <c r="E2894" s="5" t="s">
        <v>146</v>
      </c>
      <c r="F2894" s="8" t="str">
        <f>VLOOKUP(E2894,Mapping!$A$1:$C$71,3,0)</f>
        <v>Facebook</v>
      </c>
      <c r="G2894" s="8" t="str">
        <f>VLOOKUP(E2894,Mapping!$A$2:$B$207,2,0)</f>
        <v>Facebook NonStatic</v>
      </c>
      <c r="H2894" s="1" t="s">
        <v>658</v>
      </c>
      <c r="I2894" s="2">
        <v>44366</v>
      </c>
      <c r="J2894" s="126" t="str">
        <f>VLOOKUP(I2894,Mapping!$H$2:$I$215,2,0)</f>
        <v>Post</v>
      </c>
      <c r="K2894" s="127" t="str">
        <f>VLOOKUP(I2894,Mapping!$H$2:$J$215,3,0)</f>
        <v>Post</v>
      </c>
      <c r="L2894" s="1">
        <v>0</v>
      </c>
      <c r="M2894" s="4" t="s">
        <v>85</v>
      </c>
    </row>
    <row r="2895" spans="1:13" x14ac:dyDescent="0.35">
      <c r="A2895" s="5" t="s">
        <v>36</v>
      </c>
      <c r="B2895" s="5" t="s">
        <v>35</v>
      </c>
      <c r="C2895" s="5"/>
      <c r="D2895" s="5"/>
      <c r="E2895" s="5" t="s">
        <v>146</v>
      </c>
      <c r="F2895" s="8" t="str">
        <f>VLOOKUP(E2895,Mapping!$A$1:$C$71,3,0)</f>
        <v>Facebook</v>
      </c>
      <c r="G2895" s="8" t="str">
        <f>VLOOKUP(E2895,Mapping!$A$2:$B$207,2,0)</f>
        <v>Facebook NonStatic</v>
      </c>
      <c r="H2895" s="1" t="s">
        <v>658</v>
      </c>
      <c r="I2895" s="2">
        <v>44367</v>
      </c>
      <c r="J2895" s="126" t="str">
        <f>VLOOKUP(I2895,Mapping!$H$2:$I$215,2,0)</f>
        <v>Post</v>
      </c>
      <c r="K2895" s="127" t="str">
        <f>VLOOKUP(I2895,Mapping!$H$2:$J$215,3,0)</f>
        <v>Post</v>
      </c>
      <c r="L2895" s="1">
        <v>0</v>
      </c>
      <c r="M2895" s="4" t="s">
        <v>85</v>
      </c>
    </row>
    <row r="2896" spans="1:13" x14ac:dyDescent="0.35">
      <c r="A2896" s="5" t="s">
        <v>36</v>
      </c>
      <c r="B2896" s="5" t="s">
        <v>35</v>
      </c>
      <c r="C2896" s="5"/>
      <c r="D2896" s="5"/>
      <c r="E2896" s="5" t="s">
        <v>146</v>
      </c>
      <c r="F2896" s="8" t="str">
        <f>VLOOKUP(E2896,Mapping!$A$1:$C$71,3,0)</f>
        <v>Facebook</v>
      </c>
      <c r="G2896" s="8" t="str">
        <f>VLOOKUP(E2896,Mapping!$A$2:$B$207,2,0)</f>
        <v>Facebook NonStatic</v>
      </c>
      <c r="H2896" s="1" t="s">
        <v>658</v>
      </c>
      <c r="I2896" s="2">
        <v>44368</v>
      </c>
      <c r="J2896" s="126" t="str">
        <f>VLOOKUP(I2896,Mapping!$H$2:$I$215,2,0)</f>
        <v>Post</v>
      </c>
      <c r="K2896" s="127" t="str">
        <f>VLOOKUP(I2896,Mapping!$H$2:$J$215,3,0)</f>
        <v>Post</v>
      </c>
      <c r="L2896" s="1">
        <v>0</v>
      </c>
      <c r="M2896" s="4" t="s">
        <v>85</v>
      </c>
    </row>
    <row r="2897" spans="1:13" x14ac:dyDescent="0.35">
      <c r="A2897" s="5" t="s">
        <v>36</v>
      </c>
      <c r="B2897" s="5" t="s">
        <v>35</v>
      </c>
      <c r="C2897" s="5"/>
      <c r="D2897" s="5"/>
      <c r="E2897" s="5" t="s">
        <v>146</v>
      </c>
      <c r="F2897" s="8" t="str">
        <f>VLOOKUP(E2897,Mapping!$A$1:$C$71,3,0)</f>
        <v>Facebook</v>
      </c>
      <c r="G2897" s="8" t="str">
        <f>VLOOKUP(E2897,Mapping!$A$2:$B$207,2,0)</f>
        <v>Facebook NonStatic</v>
      </c>
      <c r="H2897" s="1" t="s">
        <v>658</v>
      </c>
      <c r="I2897" s="2">
        <v>44369</v>
      </c>
      <c r="J2897" s="126" t="str">
        <f>VLOOKUP(I2897,Mapping!$H$2:$I$215,2,0)</f>
        <v>Post</v>
      </c>
      <c r="K2897" s="127" t="str">
        <f>VLOOKUP(I2897,Mapping!$H$2:$J$215,3,0)</f>
        <v>Post</v>
      </c>
      <c r="L2897" s="1">
        <v>0</v>
      </c>
      <c r="M2897" s="4" t="s">
        <v>85</v>
      </c>
    </row>
    <row r="2898" spans="1:13" x14ac:dyDescent="0.35">
      <c r="A2898" s="5" t="s">
        <v>36</v>
      </c>
      <c r="B2898" s="5" t="s">
        <v>35</v>
      </c>
      <c r="C2898" s="5"/>
      <c r="D2898" s="5"/>
      <c r="E2898" s="5" t="s">
        <v>146</v>
      </c>
      <c r="F2898" s="8" t="str">
        <f>VLOOKUP(E2898,Mapping!$A$1:$C$71,3,0)</f>
        <v>Facebook</v>
      </c>
      <c r="G2898" s="8" t="str">
        <f>VLOOKUP(E2898,Mapping!$A$2:$B$207,2,0)</f>
        <v>Facebook NonStatic</v>
      </c>
      <c r="H2898" s="1" t="s">
        <v>658</v>
      </c>
      <c r="I2898" s="2">
        <v>44370</v>
      </c>
      <c r="J2898" s="126" t="str">
        <f>VLOOKUP(I2898,Mapping!$H$2:$I$215,2,0)</f>
        <v>Post</v>
      </c>
      <c r="K2898" s="127">
        <f>VLOOKUP(I2898,Mapping!$H$2:$J$215,3,0)</f>
        <v>0</v>
      </c>
      <c r="L2898" s="1">
        <v>0</v>
      </c>
      <c r="M2898" s="4" t="s">
        <v>85</v>
      </c>
    </row>
    <row r="2899" spans="1:13" x14ac:dyDescent="0.35">
      <c r="A2899" s="5" t="s">
        <v>36</v>
      </c>
      <c r="B2899" s="5" t="s">
        <v>35</v>
      </c>
      <c r="C2899" s="5"/>
      <c r="D2899" s="5"/>
      <c r="E2899" s="5" t="s">
        <v>146</v>
      </c>
      <c r="F2899" s="8" t="str">
        <f>VLOOKUP(E2899,Mapping!$A$1:$C$71,3,0)</f>
        <v>Facebook</v>
      </c>
      <c r="G2899" s="8" t="str">
        <f>VLOOKUP(E2899,Mapping!$A$2:$B$207,2,0)</f>
        <v>Facebook NonStatic</v>
      </c>
      <c r="H2899" s="1" t="s">
        <v>658</v>
      </c>
      <c r="I2899" s="2">
        <v>44371</v>
      </c>
      <c r="J2899" s="126" t="str">
        <f>VLOOKUP(I2899,Mapping!$H$2:$I$215,2,0)</f>
        <v>Post</v>
      </c>
      <c r="K2899" s="127">
        <f>VLOOKUP(I2899,Mapping!$H$2:$J$215,3,0)</f>
        <v>0</v>
      </c>
      <c r="L2899" s="1">
        <v>0</v>
      </c>
      <c r="M2899" s="4" t="s">
        <v>85</v>
      </c>
    </row>
    <row r="2900" spans="1:13" x14ac:dyDescent="0.35">
      <c r="A2900" s="5" t="s">
        <v>36</v>
      </c>
      <c r="B2900" s="5" t="s">
        <v>35</v>
      </c>
      <c r="C2900" s="5"/>
      <c r="D2900" s="5"/>
      <c r="E2900" s="5" t="s">
        <v>146</v>
      </c>
      <c r="F2900" s="8" t="str">
        <f>VLOOKUP(E2900,Mapping!$A$1:$C$71,3,0)</f>
        <v>Facebook</v>
      </c>
      <c r="G2900" s="8" t="str">
        <f>VLOOKUP(E2900,Mapping!$A$2:$B$207,2,0)</f>
        <v>Facebook NonStatic</v>
      </c>
      <c r="H2900" s="1" t="s">
        <v>658</v>
      </c>
      <c r="I2900" s="2">
        <v>44372</v>
      </c>
      <c r="J2900" s="126" t="str">
        <f>VLOOKUP(I2900,Mapping!$H$2:$I$215,2,0)</f>
        <v>Post</v>
      </c>
      <c r="K2900" s="127">
        <f>VLOOKUP(I2900,Mapping!$H$2:$J$215,3,0)</f>
        <v>0</v>
      </c>
      <c r="L2900" s="1">
        <v>0</v>
      </c>
      <c r="M2900" s="4" t="s">
        <v>85</v>
      </c>
    </row>
    <row r="2901" spans="1:13" x14ac:dyDescent="0.35">
      <c r="A2901" s="5" t="s">
        <v>36</v>
      </c>
      <c r="B2901" s="5" t="s">
        <v>35</v>
      </c>
      <c r="C2901" s="5"/>
      <c r="D2901" s="5"/>
      <c r="E2901" s="5" t="s">
        <v>146</v>
      </c>
      <c r="F2901" s="8" t="str">
        <f>VLOOKUP(E2901,Mapping!$A$1:$C$71,3,0)</f>
        <v>Facebook</v>
      </c>
      <c r="G2901" s="8" t="str">
        <f>VLOOKUP(E2901,Mapping!$A$2:$B$207,2,0)</f>
        <v>Facebook NonStatic</v>
      </c>
      <c r="H2901" s="1" t="s">
        <v>658</v>
      </c>
      <c r="I2901" s="2">
        <v>44373</v>
      </c>
      <c r="J2901" s="126" t="str">
        <f>VLOOKUP(I2901,Mapping!$H$2:$I$215,2,0)</f>
        <v>Post</v>
      </c>
      <c r="K2901" s="127">
        <f>VLOOKUP(I2901,Mapping!$H$2:$J$215,3,0)</f>
        <v>0</v>
      </c>
      <c r="L2901" s="1">
        <v>0</v>
      </c>
      <c r="M2901" s="4" t="s">
        <v>85</v>
      </c>
    </row>
    <row r="2902" spans="1:13" x14ac:dyDescent="0.35">
      <c r="A2902" s="5" t="s">
        <v>36</v>
      </c>
      <c r="B2902" s="5" t="s">
        <v>35</v>
      </c>
      <c r="C2902" s="5"/>
      <c r="D2902" s="5"/>
      <c r="E2902" s="5" t="s">
        <v>146</v>
      </c>
      <c r="F2902" s="8" t="str">
        <f>VLOOKUP(E2902,Mapping!$A$1:$C$71,3,0)</f>
        <v>Facebook</v>
      </c>
      <c r="G2902" s="8" t="str">
        <f>VLOOKUP(E2902,Mapping!$A$2:$B$207,2,0)</f>
        <v>Facebook NonStatic</v>
      </c>
      <c r="H2902" s="1" t="s">
        <v>658</v>
      </c>
      <c r="I2902" s="2">
        <v>44374</v>
      </c>
      <c r="J2902" s="126" t="str">
        <f>VLOOKUP(I2902,Mapping!$H$2:$I$215,2,0)</f>
        <v>Post</v>
      </c>
      <c r="K2902" s="127">
        <f>VLOOKUP(I2902,Mapping!$H$2:$J$215,3,0)</f>
        <v>0</v>
      </c>
      <c r="L2902" s="1">
        <v>0</v>
      </c>
      <c r="M2902" s="4" t="s">
        <v>85</v>
      </c>
    </row>
    <row r="2903" spans="1:13" x14ac:dyDescent="0.35">
      <c r="A2903" s="5" t="s">
        <v>36</v>
      </c>
      <c r="B2903" s="5" t="s">
        <v>35</v>
      </c>
      <c r="C2903" s="5"/>
      <c r="D2903" s="5"/>
      <c r="E2903" s="5" t="s">
        <v>146</v>
      </c>
      <c r="F2903" s="8" t="str">
        <f>VLOOKUP(E2903,Mapping!$A$1:$C$71,3,0)</f>
        <v>Facebook</v>
      </c>
      <c r="G2903" s="8" t="str">
        <f>VLOOKUP(E2903,Mapping!$A$2:$B$207,2,0)</f>
        <v>Facebook NonStatic</v>
      </c>
      <c r="H2903" s="1" t="s">
        <v>658</v>
      </c>
      <c r="I2903" s="2">
        <v>44375</v>
      </c>
      <c r="J2903" s="126" t="str">
        <f>VLOOKUP(I2903,Mapping!$H$2:$I$215,2,0)</f>
        <v>Post</v>
      </c>
      <c r="K2903" s="127">
        <f>VLOOKUP(I2903,Mapping!$H$2:$J$215,3,0)</f>
        <v>0</v>
      </c>
      <c r="L2903" s="1">
        <v>0</v>
      </c>
      <c r="M2903" s="4" t="s">
        <v>85</v>
      </c>
    </row>
    <row r="2904" spans="1:13" x14ac:dyDescent="0.35">
      <c r="A2904" s="5" t="s">
        <v>36</v>
      </c>
      <c r="B2904" s="5" t="s">
        <v>35</v>
      </c>
      <c r="C2904" s="5"/>
      <c r="D2904" s="5"/>
      <c r="E2904" s="5" t="s">
        <v>146</v>
      </c>
      <c r="F2904" s="8" t="str">
        <f>VLOOKUP(E2904,Mapping!$A$1:$C$71,3,0)</f>
        <v>Facebook</v>
      </c>
      <c r="G2904" s="8" t="str">
        <f>VLOOKUP(E2904,Mapping!$A$2:$B$207,2,0)</f>
        <v>Facebook NonStatic</v>
      </c>
      <c r="H2904" s="1" t="s">
        <v>658</v>
      </c>
      <c r="I2904" s="2">
        <v>44376</v>
      </c>
      <c r="J2904" s="126" t="str">
        <f>VLOOKUP(I2904,Mapping!$H$2:$I$215,2,0)</f>
        <v>Post</v>
      </c>
      <c r="K2904" s="127">
        <f>VLOOKUP(I2904,Mapping!$H$2:$J$215,3,0)</f>
        <v>0</v>
      </c>
      <c r="L2904" s="1">
        <v>0</v>
      </c>
      <c r="M2904" s="4" t="s">
        <v>85</v>
      </c>
    </row>
    <row r="2905" spans="1:13" x14ac:dyDescent="0.35">
      <c r="A2905" s="5" t="s">
        <v>36</v>
      </c>
      <c r="B2905" s="5" t="s">
        <v>35</v>
      </c>
      <c r="C2905" s="5"/>
      <c r="D2905" s="5"/>
      <c r="E2905" s="5" t="s">
        <v>146</v>
      </c>
      <c r="F2905" s="8" t="str">
        <f>VLOOKUP(E2905,Mapping!$A$1:$C$71,3,0)</f>
        <v>Facebook</v>
      </c>
      <c r="G2905" s="8" t="str">
        <f>VLOOKUP(E2905,Mapping!$A$2:$B$207,2,0)</f>
        <v>Facebook NonStatic</v>
      </c>
      <c r="H2905" s="1" t="s">
        <v>658</v>
      </c>
      <c r="I2905" s="2">
        <v>44377</v>
      </c>
      <c r="J2905" s="126" t="str">
        <f>VLOOKUP(I2905,Mapping!$H$2:$I$215,2,0)</f>
        <v>Post</v>
      </c>
      <c r="K2905" s="127">
        <f>VLOOKUP(I2905,Mapping!$H$2:$J$215,3,0)</f>
        <v>0</v>
      </c>
      <c r="L2905" s="1">
        <v>0</v>
      </c>
      <c r="M2905" s="4" t="s">
        <v>85</v>
      </c>
    </row>
    <row r="2906" spans="1:13" x14ac:dyDescent="0.35">
      <c r="A2906" s="5" t="s">
        <v>36</v>
      </c>
      <c r="B2906" s="5" t="s">
        <v>35</v>
      </c>
      <c r="C2906" s="5"/>
      <c r="D2906" s="5"/>
      <c r="E2906" s="5" t="s">
        <v>146</v>
      </c>
      <c r="F2906" s="8" t="str">
        <f>VLOOKUP(E2906,Mapping!$A$1:$C$71,3,0)</f>
        <v>Facebook</v>
      </c>
      <c r="G2906" s="8" t="str">
        <f>VLOOKUP(E2906,Mapping!$A$2:$B$207,2,0)</f>
        <v>Facebook NonStatic</v>
      </c>
      <c r="H2906" s="1" t="s">
        <v>658</v>
      </c>
      <c r="I2906" s="2">
        <v>44378</v>
      </c>
      <c r="J2906" s="126" t="str">
        <f>VLOOKUP(I2906,Mapping!$H$2:$I$215,2,0)</f>
        <v>Post</v>
      </c>
      <c r="K2906" s="127">
        <f>VLOOKUP(I2906,Mapping!$H$2:$J$215,3,0)</f>
        <v>0</v>
      </c>
      <c r="L2906" s="1">
        <v>0</v>
      </c>
      <c r="M2906" s="4" t="s">
        <v>85</v>
      </c>
    </row>
    <row r="2907" spans="1:13" x14ac:dyDescent="0.35">
      <c r="A2907" s="5" t="s">
        <v>36</v>
      </c>
      <c r="B2907" s="5" t="s">
        <v>35</v>
      </c>
      <c r="C2907" s="5"/>
      <c r="D2907" s="5"/>
      <c r="E2907" s="5" t="s">
        <v>146</v>
      </c>
      <c r="F2907" s="8" t="str">
        <f>VLOOKUP(E2907,Mapping!$A$1:$C$71,3,0)</f>
        <v>Facebook</v>
      </c>
      <c r="G2907" s="8" t="str">
        <f>VLOOKUP(E2907,Mapping!$A$2:$B$207,2,0)</f>
        <v>Facebook NonStatic</v>
      </c>
      <c r="H2907" s="1" t="s">
        <v>658</v>
      </c>
      <c r="I2907" s="2">
        <v>44379</v>
      </c>
      <c r="J2907" s="126" t="str">
        <f>VLOOKUP(I2907,Mapping!$H$2:$I$215,2,0)</f>
        <v>Post</v>
      </c>
      <c r="K2907" s="127">
        <f>VLOOKUP(I2907,Mapping!$H$2:$J$215,3,0)</f>
        <v>0</v>
      </c>
      <c r="L2907" s="1">
        <v>0</v>
      </c>
      <c r="M2907" s="4" t="s">
        <v>85</v>
      </c>
    </row>
    <row r="2908" spans="1:13" x14ac:dyDescent="0.35">
      <c r="A2908" s="5" t="s">
        <v>36</v>
      </c>
      <c r="B2908" s="5" t="s">
        <v>35</v>
      </c>
      <c r="C2908" s="5"/>
      <c r="D2908" s="5"/>
      <c r="E2908" s="5" t="s">
        <v>146</v>
      </c>
      <c r="F2908" s="8" t="str">
        <f>VLOOKUP(E2908,Mapping!$A$1:$C$71,3,0)</f>
        <v>Facebook</v>
      </c>
      <c r="G2908" s="8" t="str">
        <f>VLOOKUP(E2908,Mapping!$A$2:$B$207,2,0)</f>
        <v>Facebook NonStatic</v>
      </c>
      <c r="H2908" s="1" t="s">
        <v>658</v>
      </c>
      <c r="I2908" s="2">
        <v>44380</v>
      </c>
      <c r="J2908" s="126" t="str">
        <f>VLOOKUP(I2908,Mapping!$H$2:$I$215,2,0)</f>
        <v>Post</v>
      </c>
      <c r="K2908" s="127">
        <f>VLOOKUP(I2908,Mapping!$H$2:$J$215,3,0)</f>
        <v>0</v>
      </c>
      <c r="L2908" s="1">
        <v>0</v>
      </c>
      <c r="M2908" s="4" t="s">
        <v>85</v>
      </c>
    </row>
    <row r="2909" spans="1:13" x14ac:dyDescent="0.35">
      <c r="A2909" s="5" t="s">
        <v>36</v>
      </c>
      <c r="B2909" s="5" t="s">
        <v>35</v>
      </c>
      <c r="C2909" s="5"/>
      <c r="D2909" s="5"/>
      <c r="E2909" s="5" t="s">
        <v>146</v>
      </c>
      <c r="F2909" s="8" t="str">
        <f>VLOOKUP(E2909,Mapping!$A$1:$C$71,3,0)</f>
        <v>Facebook</v>
      </c>
      <c r="G2909" s="8" t="str">
        <f>VLOOKUP(E2909,Mapping!$A$2:$B$207,2,0)</f>
        <v>Facebook NonStatic</v>
      </c>
      <c r="H2909" s="1" t="s">
        <v>658</v>
      </c>
      <c r="I2909" s="2">
        <v>44381</v>
      </c>
      <c r="J2909" s="126" t="str">
        <f>VLOOKUP(I2909,Mapping!$H$2:$I$215,2,0)</f>
        <v>Post</v>
      </c>
      <c r="K2909" s="127">
        <f>VLOOKUP(I2909,Mapping!$H$2:$J$215,3,0)</f>
        <v>0</v>
      </c>
      <c r="L2909" s="1">
        <v>0</v>
      </c>
      <c r="M2909" s="4" t="s">
        <v>85</v>
      </c>
    </row>
    <row r="2910" spans="1:13" x14ac:dyDescent="0.35">
      <c r="A2910" s="5" t="s">
        <v>36</v>
      </c>
      <c r="B2910" s="5" t="s">
        <v>35</v>
      </c>
      <c r="C2910" s="5"/>
      <c r="D2910" s="5"/>
      <c r="E2910" s="5" t="s">
        <v>146</v>
      </c>
      <c r="F2910" s="8" t="str">
        <f>VLOOKUP(E2910,Mapping!$A$1:$C$71,3,0)</f>
        <v>Facebook</v>
      </c>
      <c r="G2910" s="8" t="str">
        <f>VLOOKUP(E2910,Mapping!$A$2:$B$207,2,0)</f>
        <v>Facebook NonStatic</v>
      </c>
      <c r="H2910" s="1" t="s">
        <v>658</v>
      </c>
      <c r="I2910" s="2">
        <v>44382</v>
      </c>
      <c r="J2910" s="126" t="str">
        <f>VLOOKUP(I2910,Mapping!$H$2:$I$215,2,0)</f>
        <v>Post</v>
      </c>
      <c r="K2910" s="127">
        <f>VLOOKUP(I2910,Mapping!$H$2:$J$215,3,0)</f>
        <v>0</v>
      </c>
      <c r="L2910" s="1">
        <v>0</v>
      </c>
      <c r="M2910" s="4" t="s">
        <v>85</v>
      </c>
    </row>
    <row r="2911" spans="1:13" x14ac:dyDescent="0.35">
      <c r="A2911" s="5" t="s">
        <v>36</v>
      </c>
      <c r="B2911" s="5" t="s">
        <v>35</v>
      </c>
      <c r="C2911" s="5"/>
      <c r="D2911" s="5"/>
      <c r="E2911" s="5" t="s">
        <v>146</v>
      </c>
      <c r="F2911" s="8" t="str">
        <f>VLOOKUP(E2911,Mapping!$A$1:$C$71,3,0)</f>
        <v>Facebook</v>
      </c>
      <c r="G2911" s="8" t="str">
        <f>VLOOKUP(E2911,Mapping!$A$2:$B$207,2,0)</f>
        <v>Facebook NonStatic</v>
      </c>
      <c r="H2911" s="1" t="s">
        <v>658</v>
      </c>
      <c r="I2911" s="2">
        <v>44383</v>
      </c>
      <c r="J2911" s="126" t="str">
        <f>VLOOKUP(I2911,Mapping!$H$2:$I$215,2,0)</f>
        <v>Post</v>
      </c>
      <c r="K2911" s="127">
        <f>VLOOKUP(I2911,Mapping!$H$2:$J$215,3,0)</f>
        <v>0</v>
      </c>
      <c r="L2911" s="1">
        <v>0</v>
      </c>
      <c r="M2911" s="4" t="s">
        <v>85</v>
      </c>
    </row>
    <row r="2912" spans="1:13" x14ac:dyDescent="0.35">
      <c r="A2912" s="5" t="s">
        <v>36</v>
      </c>
      <c r="B2912" s="5" t="s">
        <v>35</v>
      </c>
      <c r="C2912" s="5"/>
      <c r="D2912" s="5"/>
      <c r="E2912" s="5" t="s">
        <v>146</v>
      </c>
      <c r="F2912" s="8" t="str">
        <f>VLOOKUP(E2912,Mapping!$A$1:$C$71,3,0)</f>
        <v>Facebook</v>
      </c>
      <c r="G2912" s="8" t="str">
        <f>VLOOKUP(E2912,Mapping!$A$2:$B$207,2,0)</f>
        <v>Facebook NonStatic</v>
      </c>
      <c r="H2912" s="1" t="s">
        <v>658</v>
      </c>
      <c r="I2912" s="2">
        <v>44384</v>
      </c>
      <c r="J2912" s="126" t="str">
        <f>VLOOKUP(I2912,Mapping!$H$2:$I$215,2,0)</f>
        <v>Post</v>
      </c>
      <c r="K2912" s="127">
        <f>VLOOKUP(I2912,Mapping!$H$2:$J$215,3,0)</f>
        <v>0</v>
      </c>
      <c r="L2912" s="1">
        <v>0</v>
      </c>
      <c r="M2912" s="4" t="s">
        <v>85</v>
      </c>
    </row>
    <row r="2913" spans="1:13" x14ac:dyDescent="0.35">
      <c r="A2913" s="5" t="s">
        <v>36</v>
      </c>
      <c r="B2913" s="5" t="s">
        <v>35</v>
      </c>
      <c r="C2913" s="5"/>
      <c r="D2913" s="5"/>
      <c r="E2913" s="5" t="s">
        <v>146</v>
      </c>
      <c r="F2913" s="8" t="str">
        <f>VLOOKUP(E2913,Mapping!$A$1:$C$71,3,0)</f>
        <v>Facebook</v>
      </c>
      <c r="G2913" s="8" t="str">
        <f>VLOOKUP(E2913,Mapping!$A$2:$B$207,2,0)</f>
        <v>Facebook NonStatic</v>
      </c>
      <c r="H2913" s="1" t="s">
        <v>658</v>
      </c>
      <c r="I2913" s="2">
        <v>44385</v>
      </c>
      <c r="J2913" s="126" t="str">
        <f>VLOOKUP(I2913,Mapping!$H$2:$I$215,2,0)</f>
        <v>Post</v>
      </c>
      <c r="K2913" s="127">
        <f>VLOOKUP(I2913,Mapping!$H$2:$J$215,3,0)</f>
        <v>0</v>
      </c>
      <c r="L2913" s="1">
        <v>0</v>
      </c>
      <c r="M2913" s="4" t="s">
        <v>85</v>
      </c>
    </row>
    <row r="2914" spans="1:13" x14ac:dyDescent="0.35">
      <c r="A2914" s="5" t="s">
        <v>36</v>
      </c>
      <c r="B2914" s="5" t="s">
        <v>35</v>
      </c>
      <c r="C2914" s="5"/>
      <c r="D2914" s="5"/>
      <c r="E2914" s="5" t="s">
        <v>146</v>
      </c>
      <c r="F2914" s="8" t="str">
        <f>VLOOKUP(E2914,Mapping!$A$1:$C$71,3,0)</f>
        <v>Facebook</v>
      </c>
      <c r="G2914" s="8" t="str">
        <f>VLOOKUP(E2914,Mapping!$A$2:$B$207,2,0)</f>
        <v>Facebook NonStatic</v>
      </c>
      <c r="H2914" s="1" t="s">
        <v>658</v>
      </c>
      <c r="I2914" s="2">
        <v>44386</v>
      </c>
      <c r="J2914" s="126" t="str">
        <f>VLOOKUP(I2914,Mapping!$H$2:$I$215,2,0)</f>
        <v>Post</v>
      </c>
      <c r="K2914" s="127">
        <f>VLOOKUP(I2914,Mapping!$H$2:$J$215,3,0)</f>
        <v>0</v>
      </c>
      <c r="L2914" s="1">
        <v>0</v>
      </c>
      <c r="M2914" s="4" t="s">
        <v>85</v>
      </c>
    </row>
    <row r="2915" spans="1:13" x14ac:dyDescent="0.35">
      <c r="A2915" s="5" t="s">
        <v>36</v>
      </c>
      <c r="B2915" s="5" t="s">
        <v>35</v>
      </c>
      <c r="C2915" s="5"/>
      <c r="D2915" s="5"/>
      <c r="E2915" s="5" t="s">
        <v>146</v>
      </c>
      <c r="F2915" s="8" t="str">
        <f>VLOOKUP(E2915,Mapping!$A$1:$C$71,3,0)</f>
        <v>Facebook</v>
      </c>
      <c r="G2915" s="8" t="str">
        <f>VLOOKUP(E2915,Mapping!$A$2:$B$207,2,0)</f>
        <v>Facebook NonStatic</v>
      </c>
      <c r="H2915" s="1" t="s">
        <v>658</v>
      </c>
      <c r="I2915" s="2">
        <v>44387</v>
      </c>
      <c r="J2915" s="126" t="str">
        <f>VLOOKUP(I2915,Mapping!$H$2:$I$215,2,0)</f>
        <v>Post</v>
      </c>
      <c r="K2915" s="127">
        <f>VLOOKUP(I2915,Mapping!$H$2:$J$215,3,0)</f>
        <v>0</v>
      </c>
      <c r="L2915" s="1">
        <v>0</v>
      </c>
      <c r="M2915" s="4" t="s">
        <v>85</v>
      </c>
    </row>
    <row r="2916" spans="1:13" x14ac:dyDescent="0.35">
      <c r="A2916" s="5" t="s">
        <v>36</v>
      </c>
      <c r="B2916" s="5" t="s">
        <v>35</v>
      </c>
      <c r="C2916" s="5"/>
      <c r="D2916" s="5"/>
      <c r="E2916" s="5" t="s">
        <v>146</v>
      </c>
      <c r="F2916" s="8" t="str">
        <f>VLOOKUP(E2916,Mapping!$A$1:$C$71,3,0)</f>
        <v>Facebook</v>
      </c>
      <c r="G2916" s="8" t="str">
        <f>VLOOKUP(E2916,Mapping!$A$2:$B$207,2,0)</f>
        <v>Facebook NonStatic</v>
      </c>
      <c r="H2916" s="1" t="s">
        <v>658</v>
      </c>
      <c r="I2916" s="2">
        <v>44388</v>
      </c>
      <c r="J2916" s="126" t="str">
        <f>VLOOKUP(I2916,Mapping!$H$2:$I$215,2,0)</f>
        <v>Post</v>
      </c>
      <c r="K2916" s="127">
        <f>VLOOKUP(I2916,Mapping!$H$2:$J$215,3,0)</f>
        <v>0</v>
      </c>
      <c r="L2916" s="1">
        <v>0</v>
      </c>
      <c r="M2916" s="4" t="s">
        <v>85</v>
      </c>
    </row>
    <row r="2917" spans="1:13" x14ac:dyDescent="0.35">
      <c r="A2917" s="5" t="s">
        <v>36</v>
      </c>
      <c r="B2917" s="5" t="s">
        <v>35</v>
      </c>
      <c r="C2917" s="5"/>
      <c r="D2917" s="5"/>
      <c r="E2917" s="5" t="s">
        <v>146</v>
      </c>
      <c r="F2917" s="8" t="str">
        <f>VLOOKUP(E2917,Mapping!$A$1:$C$71,3,0)</f>
        <v>Facebook</v>
      </c>
      <c r="G2917" s="8" t="str">
        <f>VLOOKUP(E2917,Mapping!$A$2:$B$207,2,0)</f>
        <v>Facebook NonStatic</v>
      </c>
      <c r="H2917" s="1" t="s">
        <v>658</v>
      </c>
      <c r="I2917" s="2">
        <v>44389</v>
      </c>
      <c r="J2917" s="126" t="str">
        <f>VLOOKUP(I2917,Mapping!$H$2:$I$215,2,0)</f>
        <v>Post</v>
      </c>
      <c r="K2917" s="127">
        <f>VLOOKUP(I2917,Mapping!$H$2:$J$215,3,0)</f>
        <v>0</v>
      </c>
      <c r="L2917" s="1">
        <v>0</v>
      </c>
      <c r="M2917" s="4" t="s">
        <v>85</v>
      </c>
    </row>
    <row r="2918" spans="1:13" x14ac:dyDescent="0.35">
      <c r="A2918" s="5" t="s">
        <v>36</v>
      </c>
      <c r="B2918" s="5" t="s">
        <v>35</v>
      </c>
      <c r="C2918" s="5"/>
      <c r="D2918" s="5"/>
      <c r="E2918" s="5" t="s">
        <v>146</v>
      </c>
      <c r="F2918" s="8" t="str">
        <f>VLOOKUP(E2918,Mapping!$A$1:$C$71,3,0)</f>
        <v>Facebook</v>
      </c>
      <c r="G2918" s="8" t="str">
        <f>VLOOKUP(E2918,Mapping!$A$2:$B$207,2,0)</f>
        <v>Facebook NonStatic</v>
      </c>
      <c r="H2918" s="1" t="s">
        <v>658</v>
      </c>
      <c r="I2918" s="2">
        <v>44390</v>
      </c>
      <c r="J2918" s="126" t="str">
        <f>VLOOKUP(I2918,Mapping!$H$2:$I$215,2,0)</f>
        <v>Post</v>
      </c>
      <c r="K2918" s="127">
        <f>VLOOKUP(I2918,Mapping!$H$2:$J$215,3,0)</f>
        <v>0</v>
      </c>
      <c r="L2918" s="1">
        <v>0</v>
      </c>
      <c r="M2918" s="4" t="s">
        <v>85</v>
      </c>
    </row>
    <row r="2919" spans="1:13" x14ac:dyDescent="0.35">
      <c r="A2919" s="5" t="s">
        <v>36</v>
      </c>
      <c r="B2919" s="5" t="s">
        <v>35</v>
      </c>
      <c r="C2919" s="5"/>
      <c r="D2919" s="5"/>
      <c r="E2919" s="5" t="s">
        <v>146</v>
      </c>
      <c r="F2919" s="8" t="str">
        <f>VLOOKUP(E2919,Mapping!$A$1:$C$71,3,0)</f>
        <v>Facebook</v>
      </c>
      <c r="G2919" s="8" t="str">
        <f>VLOOKUP(E2919,Mapping!$A$2:$B$207,2,0)</f>
        <v>Facebook NonStatic</v>
      </c>
      <c r="H2919" s="1" t="s">
        <v>658</v>
      </c>
      <c r="I2919" s="2">
        <v>44391</v>
      </c>
      <c r="J2919" s="126" t="str">
        <f>VLOOKUP(I2919,Mapping!$H$2:$I$215,2,0)</f>
        <v>Post</v>
      </c>
      <c r="K2919" s="127">
        <f>VLOOKUP(I2919,Mapping!$H$2:$J$215,3,0)</f>
        <v>0</v>
      </c>
      <c r="L2919" s="1">
        <v>0</v>
      </c>
      <c r="M2919" s="4" t="s">
        <v>85</v>
      </c>
    </row>
    <row r="2920" spans="1:13" x14ac:dyDescent="0.35">
      <c r="A2920" s="5" t="s">
        <v>36</v>
      </c>
      <c r="B2920" s="5" t="s">
        <v>35</v>
      </c>
      <c r="C2920" s="5"/>
      <c r="D2920" s="5"/>
      <c r="E2920" s="5" t="s">
        <v>146</v>
      </c>
      <c r="F2920" s="8" t="str">
        <f>VLOOKUP(E2920,Mapping!$A$1:$C$71,3,0)</f>
        <v>Facebook</v>
      </c>
      <c r="G2920" s="8" t="str">
        <f>VLOOKUP(E2920,Mapping!$A$2:$B$207,2,0)</f>
        <v>Facebook NonStatic</v>
      </c>
      <c r="H2920" s="1" t="s">
        <v>658</v>
      </c>
      <c r="I2920" s="2">
        <v>44392</v>
      </c>
      <c r="J2920" s="126" t="str">
        <f>VLOOKUP(I2920,Mapping!$H$2:$I$215,2,0)</f>
        <v>Post</v>
      </c>
      <c r="K2920" s="127">
        <f>VLOOKUP(I2920,Mapping!$H$2:$J$215,3,0)</f>
        <v>0</v>
      </c>
      <c r="L2920" s="1">
        <v>0</v>
      </c>
      <c r="M2920" s="4" t="s">
        <v>85</v>
      </c>
    </row>
    <row r="2921" spans="1:13" x14ac:dyDescent="0.35">
      <c r="A2921" s="5" t="s">
        <v>36</v>
      </c>
      <c r="B2921" s="5" t="s">
        <v>35</v>
      </c>
      <c r="C2921" s="5"/>
      <c r="D2921" s="5"/>
      <c r="E2921" s="5" t="s">
        <v>146</v>
      </c>
      <c r="F2921" s="8" t="str">
        <f>VLOOKUP(E2921,Mapping!$A$1:$C$71,3,0)</f>
        <v>Facebook</v>
      </c>
      <c r="G2921" s="8" t="str">
        <f>VLOOKUP(E2921,Mapping!$A$2:$B$207,2,0)</f>
        <v>Facebook NonStatic</v>
      </c>
      <c r="H2921" s="1" t="s">
        <v>658</v>
      </c>
      <c r="I2921" s="2">
        <v>44393</v>
      </c>
      <c r="J2921" s="126" t="str">
        <f>VLOOKUP(I2921,Mapping!$H$2:$I$215,2,0)</f>
        <v>Post</v>
      </c>
      <c r="K2921" s="127">
        <f>VLOOKUP(I2921,Mapping!$H$2:$J$215,3,0)</f>
        <v>0</v>
      </c>
      <c r="L2921" s="1">
        <v>0</v>
      </c>
      <c r="M2921" s="4" t="s">
        <v>85</v>
      </c>
    </row>
    <row r="2922" spans="1:13" x14ac:dyDescent="0.35">
      <c r="A2922" s="5" t="s">
        <v>36</v>
      </c>
      <c r="B2922" s="5" t="s">
        <v>35</v>
      </c>
      <c r="C2922" s="5"/>
      <c r="D2922" s="5"/>
      <c r="E2922" s="5" t="s">
        <v>146</v>
      </c>
      <c r="F2922" s="8" t="str">
        <f>VLOOKUP(E2922,Mapping!$A$1:$C$71,3,0)</f>
        <v>Facebook</v>
      </c>
      <c r="G2922" s="8" t="str">
        <f>VLOOKUP(E2922,Mapping!$A$2:$B$207,2,0)</f>
        <v>Facebook NonStatic</v>
      </c>
      <c r="H2922" s="1" t="s">
        <v>658</v>
      </c>
      <c r="I2922" s="2">
        <v>44394</v>
      </c>
      <c r="J2922" s="126" t="str">
        <f>VLOOKUP(I2922,Mapping!$H$2:$I$215,2,0)</f>
        <v>Post</v>
      </c>
      <c r="K2922" s="127">
        <f>VLOOKUP(I2922,Mapping!$H$2:$J$215,3,0)</f>
        <v>0</v>
      </c>
      <c r="L2922" s="1">
        <v>0</v>
      </c>
      <c r="M2922" s="4" t="s">
        <v>85</v>
      </c>
    </row>
    <row r="2923" spans="1:13" x14ac:dyDescent="0.35">
      <c r="A2923" s="5" t="s">
        <v>36</v>
      </c>
      <c r="B2923" s="5" t="s">
        <v>35</v>
      </c>
      <c r="C2923" s="5"/>
      <c r="D2923" s="5"/>
      <c r="E2923" s="5" t="s">
        <v>146</v>
      </c>
      <c r="F2923" s="8" t="str">
        <f>VLOOKUP(E2923,Mapping!$A$1:$C$71,3,0)</f>
        <v>Facebook</v>
      </c>
      <c r="G2923" s="8" t="str">
        <f>VLOOKUP(E2923,Mapping!$A$2:$B$207,2,0)</f>
        <v>Facebook NonStatic</v>
      </c>
      <c r="H2923" s="1" t="s">
        <v>658</v>
      </c>
      <c r="I2923" s="2">
        <v>44395</v>
      </c>
      <c r="J2923" s="126" t="str">
        <f>VLOOKUP(I2923,Mapping!$H$2:$I$215,2,0)</f>
        <v>Post</v>
      </c>
      <c r="K2923" s="127">
        <f>VLOOKUP(I2923,Mapping!$H$2:$J$215,3,0)</f>
        <v>0</v>
      </c>
      <c r="L2923" s="1">
        <v>0</v>
      </c>
      <c r="M2923" s="4" t="s">
        <v>85</v>
      </c>
    </row>
    <row r="2924" spans="1:13" x14ac:dyDescent="0.35">
      <c r="A2924" s="5" t="s">
        <v>36</v>
      </c>
      <c r="B2924" s="5" t="s">
        <v>35</v>
      </c>
      <c r="C2924" s="5"/>
      <c r="D2924" s="5"/>
      <c r="E2924" s="5" t="s">
        <v>146</v>
      </c>
      <c r="F2924" s="8" t="str">
        <f>VLOOKUP(E2924,Mapping!$A$1:$C$71,3,0)</f>
        <v>Facebook</v>
      </c>
      <c r="G2924" s="8" t="str">
        <f>VLOOKUP(E2924,Mapping!$A$2:$B$207,2,0)</f>
        <v>Facebook NonStatic</v>
      </c>
      <c r="H2924" s="1" t="s">
        <v>658</v>
      </c>
      <c r="I2924" s="2">
        <v>44396</v>
      </c>
      <c r="J2924" s="126" t="str">
        <f>VLOOKUP(I2924,Mapping!$H$2:$I$215,2,0)</f>
        <v>Post</v>
      </c>
      <c r="K2924" s="127">
        <f>VLOOKUP(I2924,Mapping!$H$2:$J$215,3,0)</f>
        <v>0</v>
      </c>
      <c r="L2924" s="1">
        <v>0</v>
      </c>
      <c r="M2924" s="4" t="s">
        <v>85</v>
      </c>
    </row>
    <row r="2925" spans="1:13" x14ac:dyDescent="0.35">
      <c r="A2925" s="5" t="s">
        <v>36</v>
      </c>
      <c r="B2925" s="5" t="s">
        <v>35</v>
      </c>
      <c r="C2925" s="5"/>
      <c r="D2925" s="5"/>
      <c r="E2925" s="5" t="s">
        <v>146</v>
      </c>
      <c r="F2925" s="8" t="str">
        <f>VLOOKUP(E2925,Mapping!$A$1:$C$71,3,0)</f>
        <v>Facebook</v>
      </c>
      <c r="G2925" s="8" t="str">
        <f>VLOOKUP(E2925,Mapping!$A$2:$B$207,2,0)</f>
        <v>Facebook NonStatic</v>
      </c>
      <c r="H2925" s="1" t="s">
        <v>658</v>
      </c>
      <c r="I2925" s="2">
        <v>44397</v>
      </c>
      <c r="J2925" s="126" t="str">
        <f>VLOOKUP(I2925,Mapping!$H$2:$I$215,2,0)</f>
        <v>Post</v>
      </c>
      <c r="K2925" s="127">
        <f>VLOOKUP(I2925,Mapping!$H$2:$J$215,3,0)</f>
        <v>0</v>
      </c>
      <c r="L2925" s="1">
        <v>0</v>
      </c>
      <c r="M2925" s="4" t="s">
        <v>85</v>
      </c>
    </row>
    <row r="2926" spans="1:13" x14ac:dyDescent="0.35">
      <c r="A2926" s="5" t="s">
        <v>36</v>
      </c>
      <c r="B2926" s="5" t="s">
        <v>35</v>
      </c>
      <c r="C2926" s="5"/>
      <c r="D2926" s="5"/>
      <c r="E2926" s="5" t="s">
        <v>146</v>
      </c>
      <c r="F2926" s="8" t="str">
        <f>VLOOKUP(E2926,Mapping!$A$1:$C$71,3,0)</f>
        <v>Facebook</v>
      </c>
      <c r="G2926" s="8" t="str">
        <f>VLOOKUP(E2926,Mapping!$A$2:$B$207,2,0)</f>
        <v>Facebook NonStatic</v>
      </c>
      <c r="H2926" s="1" t="s">
        <v>658</v>
      </c>
      <c r="I2926" s="2">
        <v>44398</v>
      </c>
      <c r="J2926" s="126" t="str">
        <f>VLOOKUP(I2926,Mapping!$H$2:$I$215,2,0)</f>
        <v>Post</v>
      </c>
      <c r="K2926" s="127">
        <f>VLOOKUP(I2926,Mapping!$H$2:$J$215,3,0)</f>
        <v>0</v>
      </c>
      <c r="L2926" s="1">
        <v>0</v>
      </c>
      <c r="M2926" s="4" t="s">
        <v>85</v>
      </c>
    </row>
    <row r="2927" spans="1:13" x14ac:dyDescent="0.35">
      <c r="A2927" s="5" t="s">
        <v>36</v>
      </c>
      <c r="B2927" s="5" t="s">
        <v>35</v>
      </c>
      <c r="C2927" s="5"/>
      <c r="D2927" s="5"/>
      <c r="E2927" s="5" t="s">
        <v>146</v>
      </c>
      <c r="F2927" s="8" t="str">
        <f>VLOOKUP(E2927,Mapping!$A$1:$C$71,3,0)</f>
        <v>Facebook</v>
      </c>
      <c r="G2927" s="8" t="str">
        <f>VLOOKUP(E2927,Mapping!$A$2:$B$207,2,0)</f>
        <v>Facebook NonStatic</v>
      </c>
      <c r="H2927" s="1" t="s">
        <v>658</v>
      </c>
      <c r="I2927" s="2">
        <v>44399</v>
      </c>
      <c r="J2927" s="126" t="str">
        <f>VLOOKUP(I2927,Mapping!$H$2:$I$215,2,0)</f>
        <v>Post</v>
      </c>
      <c r="K2927" s="127">
        <f>VLOOKUP(I2927,Mapping!$H$2:$J$215,3,0)</f>
        <v>0</v>
      </c>
      <c r="L2927" s="1">
        <v>0</v>
      </c>
      <c r="M2927" s="4" t="s">
        <v>85</v>
      </c>
    </row>
    <row r="2928" spans="1:13" x14ac:dyDescent="0.35">
      <c r="A2928" s="5" t="s">
        <v>36</v>
      </c>
      <c r="B2928" s="5" t="s">
        <v>35</v>
      </c>
      <c r="C2928" s="5"/>
      <c r="D2928" s="5"/>
      <c r="E2928" s="5" t="s">
        <v>146</v>
      </c>
      <c r="F2928" s="8" t="str">
        <f>VLOOKUP(E2928,Mapping!$A$1:$C$71,3,0)</f>
        <v>Facebook</v>
      </c>
      <c r="G2928" s="8" t="str">
        <f>VLOOKUP(E2928,Mapping!$A$2:$B$207,2,0)</f>
        <v>Facebook NonStatic</v>
      </c>
      <c r="H2928" s="1" t="s">
        <v>658</v>
      </c>
      <c r="I2928" s="2">
        <v>44400</v>
      </c>
      <c r="J2928" s="126" t="str">
        <f>VLOOKUP(I2928,Mapping!$H$2:$I$215,2,0)</f>
        <v>Post</v>
      </c>
      <c r="K2928" s="127">
        <f>VLOOKUP(I2928,Mapping!$H$2:$J$215,3,0)</f>
        <v>0</v>
      </c>
      <c r="L2928" s="1">
        <v>0</v>
      </c>
      <c r="M2928" s="4" t="s">
        <v>85</v>
      </c>
    </row>
    <row r="2929" spans="1:13" x14ac:dyDescent="0.35">
      <c r="A2929" s="5" t="s">
        <v>36</v>
      </c>
      <c r="B2929" s="5" t="s">
        <v>35</v>
      </c>
      <c r="C2929" s="5"/>
      <c r="D2929" s="5"/>
      <c r="E2929" s="5" t="s">
        <v>146</v>
      </c>
      <c r="F2929" s="8" t="str">
        <f>VLOOKUP(E2929,Mapping!$A$1:$C$71,3,0)</f>
        <v>Facebook</v>
      </c>
      <c r="G2929" s="8" t="str">
        <f>VLOOKUP(E2929,Mapping!$A$2:$B$207,2,0)</f>
        <v>Facebook NonStatic</v>
      </c>
      <c r="H2929" s="1" t="s">
        <v>658</v>
      </c>
      <c r="I2929" s="2">
        <v>44401</v>
      </c>
      <c r="J2929" s="126" t="str">
        <f>VLOOKUP(I2929,Mapping!$H$2:$I$215,2,0)</f>
        <v>Post</v>
      </c>
      <c r="K2929" s="127">
        <f>VLOOKUP(I2929,Mapping!$H$2:$J$215,3,0)</f>
        <v>0</v>
      </c>
      <c r="L2929" s="1">
        <v>0</v>
      </c>
      <c r="M2929" s="4" t="s">
        <v>85</v>
      </c>
    </row>
    <row r="2930" spans="1:13" x14ac:dyDescent="0.35">
      <c r="A2930" s="5" t="s">
        <v>36</v>
      </c>
      <c r="B2930" s="5" t="s">
        <v>35</v>
      </c>
      <c r="C2930" s="5"/>
      <c r="D2930" s="5"/>
      <c r="E2930" s="5" t="s">
        <v>146</v>
      </c>
      <c r="F2930" s="8" t="str">
        <f>VLOOKUP(E2930,Mapping!$A$1:$C$71,3,0)</f>
        <v>Facebook</v>
      </c>
      <c r="G2930" s="8" t="str">
        <f>VLOOKUP(E2930,Mapping!$A$2:$B$207,2,0)</f>
        <v>Facebook NonStatic</v>
      </c>
      <c r="H2930" s="1" t="s">
        <v>658</v>
      </c>
      <c r="I2930" s="2">
        <v>44402</v>
      </c>
      <c r="J2930" s="126" t="str">
        <f>VLOOKUP(I2930,Mapping!$H$2:$I$215,2,0)</f>
        <v>Post</v>
      </c>
      <c r="K2930" s="127">
        <f>VLOOKUP(I2930,Mapping!$H$2:$J$215,3,0)</f>
        <v>0</v>
      </c>
      <c r="L2930" s="1">
        <v>0</v>
      </c>
      <c r="M2930" s="4" t="s">
        <v>85</v>
      </c>
    </row>
    <row r="2931" spans="1:13" x14ac:dyDescent="0.35">
      <c r="A2931" s="5" t="s">
        <v>36</v>
      </c>
      <c r="B2931" s="5" t="s">
        <v>35</v>
      </c>
      <c r="C2931" s="5"/>
      <c r="D2931" s="5"/>
      <c r="E2931" s="5" t="s">
        <v>146</v>
      </c>
      <c r="F2931" s="8" t="str">
        <f>VLOOKUP(E2931,Mapping!$A$1:$C$71,3,0)</f>
        <v>Facebook</v>
      </c>
      <c r="G2931" s="8" t="str">
        <f>VLOOKUP(E2931,Mapping!$A$2:$B$207,2,0)</f>
        <v>Facebook NonStatic</v>
      </c>
      <c r="H2931" s="1" t="s">
        <v>658</v>
      </c>
      <c r="I2931" s="2">
        <v>44403</v>
      </c>
      <c r="J2931" s="126" t="str">
        <f>VLOOKUP(I2931,Mapping!$H$2:$I$215,2,0)</f>
        <v>Post</v>
      </c>
      <c r="K2931" s="127">
        <f>VLOOKUP(I2931,Mapping!$H$2:$J$215,3,0)</f>
        <v>0</v>
      </c>
      <c r="L2931" s="1">
        <v>0</v>
      </c>
      <c r="M2931" s="4" t="s">
        <v>85</v>
      </c>
    </row>
    <row r="2932" spans="1:13" x14ac:dyDescent="0.35">
      <c r="A2932" s="5" t="s">
        <v>36</v>
      </c>
      <c r="B2932" s="5" t="s">
        <v>35</v>
      </c>
      <c r="C2932" s="5"/>
      <c r="D2932" s="5"/>
      <c r="E2932" s="5" t="s">
        <v>146</v>
      </c>
      <c r="F2932" s="8" t="str">
        <f>VLOOKUP(E2932,Mapping!$A$1:$C$71,3,0)</f>
        <v>Facebook</v>
      </c>
      <c r="G2932" s="8" t="str">
        <f>VLOOKUP(E2932,Mapping!$A$2:$B$207,2,0)</f>
        <v>Facebook NonStatic</v>
      </c>
      <c r="H2932" s="1" t="s">
        <v>658</v>
      </c>
      <c r="I2932" s="2">
        <v>44404</v>
      </c>
      <c r="J2932" s="126" t="str">
        <f>VLOOKUP(I2932,Mapping!$H$2:$I$215,2,0)</f>
        <v>Post</v>
      </c>
      <c r="K2932" s="127">
        <f>VLOOKUP(I2932,Mapping!$H$2:$J$215,3,0)</f>
        <v>0</v>
      </c>
      <c r="L2932" s="1">
        <v>0</v>
      </c>
      <c r="M2932" s="4" t="s">
        <v>85</v>
      </c>
    </row>
    <row r="2933" spans="1:13" x14ac:dyDescent="0.35">
      <c r="A2933" s="5" t="s">
        <v>36</v>
      </c>
      <c r="B2933" s="5" t="s">
        <v>35</v>
      </c>
      <c r="C2933" s="5"/>
      <c r="D2933" s="5"/>
      <c r="E2933" s="5" t="s">
        <v>146</v>
      </c>
      <c r="F2933" s="8" t="str">
        <f>VLOOKUP(E2933,Mapping!$A$1:$C$71,3,0)</f>
        <v>Facebook</v>
      </c>
      <c r="G2933" s="8" t="str">
        <f>VLOOKUP(E2933,Mapping!$A$2:$B$207,2,0)</f>
        <v>Facebook NonStatic</v>
      </c>
      <c r="H2933" s="1" t="s">
        <v>658</v>
      </c>
      <c r="I2933" s="2">
        <v>44405</v>
      </c>
      <c r="J2933" s="126" t="str">
        <f>VLOOKUP(I2933,Mapping!$H$2:$I$215,2,0)</f>
        <v>Post</v>
      </c>
      <c r="K2933" s="127">
        <f>VLOOKUP(I2933,Mapping!$H$2:$J$215,3,0)</f>
        <v>0</v>
      </c>
      <c r="L2933" s="1">
        <v>0</v>
      </c>
      <c r="M2933" s="4" t="s">
        <v>85</v>
      </c>
    </row>
    <row r="2934" spans="1:13" x14ac:dyDescent="0.35">
      <c r="A2934" s="5" t="s">
        <v>36</v>
      </c>
      <c r="B2934" s="5" t="s">
        <v>35</v>
      </c>
      <c r="C2934" s="5"/>
      <c r="D2934" s="5"/>
      <c r="E2934" s="5" t="s">
        <v>146</v>
      </c>
      <c r="F2934" s="8" t="str">
        <f>VLOOKUP(E2934,Mapping!$A$1:$C$71,3,0)</f>
        <v>Facebook</v>
      </c>
      <c r="G2934" s="8" t="str">
        <f>VLOOKUP(E2934,Mapping!$A$2:$B$207,2,0)</f>
        <v>Facebook NonStatic</v>
      </c>
      <c r="H2934" s="1" t="s">
        <v>658</v>
      </c>
      <c r="I2934" s="2">
        <v>44406</v>
      </c>
      <c r="J2934" s="126" t="str">
        <f>VLOOKUP(I2934,Mapping!$H$2:$I$215,2,0)</f>
        <v>Post</v>
      </c>
      <c r="K2934" s="127">
        <f>VLOOKUP(I2934,Mapping!$H$2:$J$215,3,0)</f>
        <v>0</v>
      </c>
      <c r="L2934" s="1">
        <v>0</v>
      </c>
      <c r="M2934" s="4" t="s">
        <v>85</v>
      </c>
    </row>
    <row r="2935" spans="1:13" x14ac:dyDescent="0.35">
      <c r="A2935" s="5" t="s">
        <v>36</v>
      </c>
      <c r="B2935" s="5" t="s">
        <v>35</v>
      </c>
      <c r="C2935" s="5"/>
      <c r="D2935" s="5"/>
      <c r="E2935" s="5" t="s">
        <v>146</v>
      </c>
      <c r="F2935" s="8" t="str">
        <f>VLOOKUP(E2935,Mapping!$A$1:$C$71,3,0)</f>
        <v>Facebook</v>
      </c>
      <c r="G2935" s="8" t="str">
        <f>VLOOKUP(E2935,Mapping!$A$2:$B$207,2,0)</f>
        <v>Facebook NonStatic</v>
      </c>
      <c r="H2935" s="1" t="s">
        <v>658</v>
      </c>
      <c r="I2935" s="2">
        <v>44407</v>
      </c>
      <c r="J2935" s="126" t="str">
        <f>VLOOKUP(I2935,Mapping!$H$2:$I$215,2,0)</f>
        <v>Post</v>
      </c>
      <c r="K2935" s="127">
        <f>VLOOKUP(I2935,Mapping!$H$2:$J$215,3,0)</f>
        <v>0</v>
      </c>
      <c r="L2935" s="1">
        <v>0</v>
      </c>
      <c r="M2935" s="4" t="s">
        <v>85</v>
      </c>
    </row>
    <row r="2936" spans="1:13" x14ac:dyDescent="0.35">
      <c r="A2936" s="5" t="s">
        <v>36</v>
      </c>
      <c r="B2936" s="5" t="s">
        <v>35</v>
      </c>
      <c r="C2936" s="5"/>
      <c r="D2936" s="5"/>
      <c r="E2936" s="5" t="s">
        <v>146</v>
      </c>
      <c r="F2936" s="8" t="str">
        <f>VLOOKUP(E2936,Mapping!$A$1:$C$71,3,0)</f>
        <v>Facebook</v>
      </c>
      <c r="G2936" s="8" t="str">
        <f>VLOOKUP(E2936,Mapping!$A$2:$B$207,2,0)</f>
        <v>Facebook NonStatic</v>
      </c>
      <c r="H2936" s="1" t="s">
        <v>658</v>
      </c>
      <c r="I2936" s="2">
        <v>44408</v>
      </c>
      <c r="J2936" s="126" t="str">
        <f>VLOOKUP(I2936,Mapping!$H$2:$I$215,2,0)</f>
        <v>Post</v>
      </c>
      <c r="K2936" s="127">
        <f>VLOOKUP(I2936,Mapping!$H$2:$J$215,3,0)</f>
        <v>0</v>
      </c>
      <c r="L2936" s="1">
        <v>0</v>
      </c>
      <c r="M2936" s="4" t="s">
        <v>85</v>
      </c>
    </row>
    <row r="2937" spans="1:13" x14ac:dyDescent="0.35">
      <c r="A2937" s="5" t="s">
        <v>36</v>
      </c>
      <c r="B2937" s="5" t="s">
        <v>35</v>
      </c>
      <c r="C2937" s="5"/>
      <c r="D2937" s="5"/>
      <c r="E2937" s="5" t="s">
        <v>146</v>
      </c>
      <c r="F2937" s="8" t="str">
        <f>VLOOKUP(E2937,Mapping!$A$1:$C$71,3,0)</f>
        <v>Facebook</v>
      </c>
      <c r="G2937" s="8" t="str">
        <f>VLOOKUP(E2937,Mapping!$A$2:$B$207,2,0)</f>
        <v>Facebook NonStatic</v>
      </c>
      <c r="H2937" s="1" t="s">
        <v>658</v>
      </c>
      <c r="I2937" s="2">
        <v>44409</v>
      </c>
      <c r="J2937" s="126" t="str">
        <f>VLOOKUP(I2937,Mapping!$H$2:$I$215,2,0)</f>
        <v>Post</v>
      </c>
      <c r="K2937" s="127">
        <f>VLOOKUP(I2937,Mapping!$H$2:$J$215,3,0)</f>
        <v>0</v>
      </c>
      <c r="L2937" s="1">
        <v>0</v>
      </c>
      <c r="M2937" s="4" t="s">
        <v>85</v>
      </c>
    </row>
    <row r="2938" spans="1:13" x14ac:dyDescent="0.35">
      <c r="A2938" s="5" t="s">
        <v>36</v>
      </c>
      <c r="B2938" s="5" t="s">
        <v>35</v>
      </c>
      <c r="C2938" s="5"/>
      <c r="D2938" s="5"/>
      <c r="E2938" s="5" t="s">
        <v>146</v>
      </c>
      <c r="F2938" s="8" t="str">
        <f>VLOOKUP(E2938,Mapping!$A$1:$C$71,3,0)</f>
        <v>Facebook</v>
      </c>
      <c r="G2938" s="8" t="str">
        <f>VLOOKUP(E2938,Mapping!$A$2:$B$207,2,0)</f>
        <v>Facebook NonStatic</v>
      </c>
      <c r="H2938" s="1" t="s">
        <v>658</v>
      </c>
      <c r="I2938" s="2">
        <v>44410</v>
      </c>
      <c r="J2938" s="126" t="str">
        <f>VLOOKUP(I2938,Mapping!$H$2:$I$215,2,0)</f>
        <v>Post</v>
      </c>
      <c r="K2938" s="127">
        <f>VLOOKUP(I2938,Mapping!$H$2:$J$215,3,0)</f>
        <v>0</v>
      </c>
      <c r="L2938" s="1">
        <v>0</v>
      </c>
      <c r="M2938" s="4" t="s">
        <v>85</v>
      </c>
    </row>
    <row r="2939" spans="1:13" x14ac:dyDescent="0.35">
      <c r="A2939" s="5" t="s">
        <v>36</v>
      </c>
      <c r="B2939" s="5" t="s">
        <v>35</v>
      </c>
      <c r="C2939" s="5"/>
      <c r="D2939" s="5"/>
      <c r="E2939" s="5" t="s">
        <v>146</v>
      </c>
      <c r="F2939" s="8" t="str">
        <f>VLOOKUP(E2939,Mapping!$A$1:$C$71,3,0)</f>
        <v>Facebook</v>
      </c>
      <c r="G2939" s="8" t="str">
        <f>VLOOKUP(E2939,Mapping!$A$2:$B$207,2,0)</f>
        <v>Facebook NonStatic</v>
      </c>
      <c r="H2939" s="1" t="s">
        <v>658</v>
      </c>
      <c r="I2939" s="2">
        <v>44411</v>
      </c>
      <c r="J2939" s="126" t="str">
        <f>VLOOKUP(I2939,Mapping!$H$2:$I$215,2,0)</f>
        <v>Post</v>
      </c>
      <c r="K2939" s="127">
        <f>VLOOKUP(I2939,Mapping!$H$2:$J$215,3,0)</f>
        <v>0</v>
      </c>
      <c r="L2939" s="1">
        <v>0</v>
      </c>
      <c r="M2939" s="4" t="s">
        <v>85</v>
      </c>
    </row>
    <row r="2940" spans="1:13" x14ac:dyDescent="0.35">
      <c r="A2940" s="5" t="s">
        <v>36</v>
      </c>
      <c r="B2940" s="5" t="s">
        <v>35</v>
      </c>
      <c r="C2940" s="5"/>
      <c r="D2940" s="5"/>
      <c r="E2940" s="5" t="s">
        <v>146</v>
      </c>
      <c r="F2940" s="8" t="str">
        <f>VLOOKUP(E2940,Mapping!$A$1:$C$71,3,0)</f>
        <v>Facebook</v>
      </c>
      <c r="G2940" s="8" t="str">
        <f>VLOOKUP(E2940,Mapping!$A$2:$B$207,2,0)</f>
        <v>Facebook NonStatic</v>
      </c>
      <c r="H2940" s="1" t="s">
        <v>658</v>
      </c>
      <c r="I2940" s="2">
        <v>44412</v>
      </c>
      <c r="J2940" s="126" t="str">
        <f>VLOOKUP(I2940,Mapping!$H$2:$I$215,2,0)</f>
        <v>Post</v>
      </c>
      <c r="K2940" s="127">
        <f>VLOOKUP(I2940,Mapping!$H$2:$J$215,3,0)</f>
        <v>0</v>
      </c>
      <c r="L2940" s="1">
        <v>0</v>
      </c>
      <c r="M2940" s="4" t="s">
        <v>85</v>
      </c>
    </row>
    <row r="2941" spans="1:13" x14ac:dyDescent="0.35">
      <c r="A2941" s="5" t="s">
        <v>36</v>
      </c>
      <c r="B2941" s="5" t="s">
        <v>35</v>
      </c>
      <c r="C2941" s="5"/>
      <c r="D2941" s="5"/>
      <c r="E2941" s="5" t="s">
        <v>146</v>
      </c>
      <c r="F2941" s="8" t="str">
        <f>VLOOKUP(E2941,Mapping!$A$1:$C$71,3,0)</f>
        <v>Facebook</v>
      </c>
      <c r="G2941" s="8" t="str">
        <f>VLOOKUP(E2941,Mapping!$A$2:$B$207,2,0)</f>
        <v>Facebook NonStatic</v>
      </c>
      <c r="H2941" s="1" t="s">
        <v>658</v>
      </c>
      <c r="I2941" s="2">
        <v>44413</v>
      </c>
      <c r="J2941" s="126" t="str">
        <f>VLOOKUP(I2941,Mapping!$H$2:$I$215,2,0)</f>
        <v>Post</v>
      </c>
      <c r="K2941" s="127">
        <f>VLOOKUP(I2941,Mapping!$H$2:$J$215,3,0)</f>
        <v>0</v>
      </c>
      <c r="L2941" s="1">
        <v>0</v>
      </c>
      <c r="M2941" s="4" t="s">
        <v>85</v>
      </c>
    </row>
    <row r="2942" spans="1:13" x14ac:dyDescent="0.35">
      <c r="A2942" s="5" t="s">
        <v>36</v>
      </c>
      <c r="B2942" s="5" t="s">
        <v>35</v>
      </c>
      <c r="C2942" s="5"/>
      <c r="D2942" s="5"/>
      <c r="E2942" s="5" t="s">
        <v>146</v>
      </c>
      <c r="F2942" s="8" t="str">
        <f>VLOOKUP(E2942,Mapping!$A$1:$C$71,3,0)</f>
        <v>Facebook</v>
      </c>
      <c r="G2942" s="8" t="str">
        <f>VLOOKUP(E2942,Mapping!$A$2:$B$207,2,0)</f>
        <v>Facebook NonStatic</v>
      </c>
      <c r="H2942" s="1" t="s">
        <v>658</v>
      </c>
      <c r="I2942" s="2">
        <v>44414</v>
      </c>
      <c r="J2942" s="126" t="str">
        <f>VLOOKUP(I2942,Mapping!$H$2:$I$215,2,0)</f>
        <v>Post</v>
      </c>
      <c r="K2942" s="127">
        <f>VLOOKUP(I2942,Mapping!$H$2:$J$215,3,0)</f>
        <v>0</v>
      </c>
      <c r="L2942" s="1">
        <v>0</v>
      </c>
      <c r="M2942" s="4" t="s">
        <v>85</v>
      </c>
    </row>
    <row r="2943" spans="1:13" x14ac:dyDescent="0.35">
      <c r="A2943" s="5" t="s">
        <v>36</v>
      </c>
      <c r="B2943" s="5" t="s">
        <v>35</v>
      </c>
      <c r="C2943" s="5"/>
      <c r="D2943" s="5"/>
      <c r="E2943" s="5" t="s">
        <v>146</v>
      </c>
      <c r="F2943" s="8" t="str">
        <f>VLOOKUP(E2943,Mapping!$A$1:$C$71,3,0)</f>
        <v>Facebook</v>
      </c>
      <c r="G2943" s="8" t="str">
        <f>VLOOKUP(E2943,Mapping!$A$2:$B$207,2,0)</f>
        <v>Facebook NonStatic</v>
      </c>
      <c r="H2943" s="1" t="s">
        <v>658</v>
      </c>
      <c r="I2943" s="2">
        <v>44415</v>
      </c>
      <c r="J2943" s="126" t="str">
        <f>VLOOKUP(I2943,Mapping!$H$2:$I$215,2,0)</f>
        <v>Post</v>
      </c>
      <c r="K2943" s="127">
        <f>VLOOKUP(I2943,Mapping!$H$2:$J$215,3,0)</f>
        <v>0</v>
      </c>
      <c r="L2943" s="1">
        <v>0</v>
      </c>
      <c r="M2943" s="4" t="s">
        <v>85</v>
      </c>
    </row>
    <row r="2944" spans="1:13" x14ac:dyDescent="0.35">
      <c r="A2944" s="5" t="s">
        <v>36</v>
      </c>
      <c r="B2944" s="5" t="s">
        <v>35</v>
      </c>
      <c r="C2944" s="5"/>
      <c r="D2944" s="5"/>
      <c r="E2944" s="5" t="s">
        <v>146</v>
      </c>
      <c r="F2944" s="8" t="str">
        <f>VLOOKUP(E2944,Mapping!$A$1:$C$71,3,0)</f>
        <v>Facebook</v>
      </c>
      <c r="G2944" s="8" t="str">
        <f>VLOOKUP(E2944,Mapping!$A$2:$B$207,2,0)</f>
        <v>Facebook NonStatic</v>
      </c>
      <c r="H2944" s="1" t="s">
        <v>658</v>
      </c>
      <c r="I2944" s="2">
        <v>44416</v>
      </c>
      <c r="J2944" s="126" t="str">
        <f>VLOOKUP(I2944,Mapping!$H$2:$I$215,2,0)</f>
        <v>Post</v>
      </c>
      <c r="K2944" s="127">
        <f>VLOOKUP(I2944,Mapping!$H$2:$J$215,3,0)</f>
        <v>0</v>
      </c>
      <c r="L2944" s="1">
        <v>0</v>
      </c>
      <c r="M2944" s="4" t="s">
        <v>85</v>
      </c>
    </row>
    <row r="2945" spans="1:13" x14ac:dyDescent="0.35">
      <c r="A2945" s="5" t="s">
        <v>36</v>
      </c>
      <c r="B2945" s="5" t="s">
        <v>35</v>
      </c>
      <c r="C2945" s="5"/>
      <c r="D2945" s="5"/>
      <c r="E2945" s="5" t="s">
        <v>146</v>
      </c>
      <c r="F2945" s="8" t="str">
        <f>VLOOKUP(E2945,Mapping!$A$1:$C$71,3,0)</f>
        <v>Facebook</v>
      </c>
      <c r="G2945" s="8" t="str">
        <f>VLOOKUP(E2945,Mapping!$A$2:$B$207,2,0)</f>
        <v>Facebook NonStatic</v>
      </c>
      <c r="H2945" s="1" t="s">
        <v>658</v>
      </c>
      <c r="I2945" s="2">
        <v>44417</v>
      </c>
      <c r="J2945" s="126" t="str">
        <f>VLOOKUP(I2945,Mapping!$H$2:$I$215,2,0)</f>
        <v>Post</v>
      </c>
      <c r="K2945" s="127">
        <f>VLOOKUP(I2945,Mapping!$H$2:$J$215,3,0)</f>
        <v>0</v>
      </c>
      <c r="L2945" s="1">
        <v>0</v>
      </c>
      <c r="M2945" s="4" t="s">
        <v>85</v>
      </c>
    </row>
    <row r="2946" spans="1:13" x14ac:dyDescent="0.35">
      <c r="A2946" s="5" t="s">
        <v>36</v>
      </c>
      <c r="B2946" s="5" t="s">
        <v>35</v>
      </c>
      <c r="C2946" s="5"/>
      <c r="D2946" s="5"/>
      <c r="E2946" s="5" t="s">
        <v>146</v>
      </c>
      <c r="F2946" s="8" t="str">
        <f>VLOOKUP(E2946,Mapping!$A$1:$C$71,3,0)</f>
        <v>Facebook</v>
      </c>
      <c r="G2946" s="8" t="str">
        <f>VLOOKUP(E2946,Mapping!$A$2:$B$207,2,0)</f>
        <v>Facebook NonStatic</v>
      </c>
      <c r="H2946" s="1" t="s">
        <v>658</v>
      </c>
      <c r="I2946" s="2">
        <v>44418</v>
      </c>
      <c r="J2946" s="126" t="str">
        <f>VLOOKUP(I2946,Mapping!$H$2:$I$215,2,0)</f>
        <v>Post</v>
      </c>
      <c r="K2946" s="127">
        <f>VLOOKUP(I2946,Mapping!$H$2:$J$215,3,0)</f>
        <v>0</v>
      </c>
      <c r="L2946" s="1">
        <v>0</v>
      </c>
      <c r="M2946" s="4" t="s">
        <v>85</v>
      </c>
    </row>
    <row r="2947" spans="1:13" x14ac:dyDescent="0.35">
      <c r="A2947" s="5" t="s">
        <v>36</v>
      </c>
      <c r="B2947" s="5" t="s">
        <v>35</v>
      </c>
      <c r="C2947" s="5"/>
      <c r="D2947" s="5"/>
      <c r="E2947" s="5" t="s">
        <v>146</v>
      </c>
      <c r="F2947" s="8" t="str">
        <f>VLOOKUP(E2947,Mapping!$A$1:$C$71,3,0)</f>
        <v>Facebook</v>
      </c>
      <c r="G2947" s="8" t="str">
        <f>VLOOKUP(E2947,Mapping!$A$2:$B$207,2,0)</f>
        <v>Facebook NonStatic</v>
      </c>
      <c r="H2947" s="1" t="s">
        <v>658</v>
      </c>
      <c r="I2947" s="2">
        <v>44419</v>
      </c>
      <c r="J2947" s="126" t="str">
        <f>VLOOKUP(I2947,Mapping!$H$2:$I$215,2,0)</f>
        <v>Post</v>
      </c>
      <c r="K2947" s="127">
        <f>VLOOKUP(I2947,Mapping!$H$2:$J$215,3,0)</f>
        <v>0</v>
      </c>
      <c r="L2947" s="1">
        <v>0</v>
      </c>
      <c r="M2947" s="4" t="s">
        <v>85</v>
      </c>
    </row>
    <row r="2948" spans="1:13" x14ac:dyDescent="0.35">
      <c r="A2948" s="5" t="s">
        <v>36</v>
      </c>
      <c r="B2948" s="5" t="s">
        <v>35</v>
      </c>
      <c r="C2948" s="5"/>
      <c r="D2948" s="5"/>
      <c r="E2948" s="5" t="s">
        <v>146</v>
      </c>
      <c r="F2948" s="8" t="str">
        <f>VLOOKUP(E2948,Mapping!$A$1:$C$71,3,0)</f>
        <v>Facebook</v>
      </c>
      <c r="G2948" s="8" t="str">
        <f>VLOOKUP(E2948,Mapping!$A$2:$B$207,2,0)</f>
        <v>Facebook NonStatic</v>
      </c>
      <c r="H2948" s="1" t="s">
        <v>658</v>
      </c>
      <c r="I2948" s="2">
        <v>44420</v>
      </c>
      <c r="J2948" s="126" t="str">
        <f>VLOOKUP(I2948,Mapping!$H$2:$I$215,2,0)</f>
        <v>Post</v>
      </c>
      <c r="K2948" s="127">
        <f>VLOOKUP(I2948,Mapping!$H$2:$J$215,3,0)</f>
        <v>0</v>
      </c>
      <c r="L2948" s="1">
        <v>0</v>
      </c>
      <c r="M2948" s="4" t="s">
        <v>85</v>
      </c>
    </row>
    <row r="2949" spans="1:13" x14ac:dyDescent="0.35">
      <c r="A2949" s="5" t="s">
        <v>36</v>
      </c>
      <c r="B2949" s="5" t="s">
        <v>35</v>
      </c>
      <c r="C2949" s="5"/>
      <c r="D2949" s="5"/>
      <c r="E2949" s="5" t="s">
        <v>146</v>
      </c>
      <c r="F2949" s="8" t="str">
        <f>VLOOKUP(E2949,Mapping!$A$1:$C$71,3,0)</f>
        <v>Facebook</v>
      </c>
      <c r="G2949" s="8" t="str">
        <f>VLOOKUP(E2949,Mapping!$A$2:$B$207,2,0)</f>
        <v>Facebook NonStatic</v>
      </c>
      <c r="H2949" s="1" t="s">
        <v>658</v>
      </c>
      <c r="I2949" s="2">
        <v>44421</v>
      </c>
      <c r="J2949" s="126" t="str">
        <f>VLOOKUP(I2949,Mapping!$H$2:$I$215,2,0)</f>
        <v>Post</v>
      </c>
      <c r="K2949" s="127">
        <f>VLOOKUP(I2949,Mapping!$H$2:$J$215,3,0)</f>
        <v>0</v>
      </c>
      <c r="L2949" s="1">
        <v>0</v>
      </c>
      <c r="M2949" s="4" t="s">
        <v>85</v>
      </c>
    </row>
    <row r="2950" spans="1:13" x14ac:dyDescent="0.35">
      <c r="A2950" s="5" t="s">
        <v>36</v>
      </c>
      <c r="B2950" s="5" t="s">
        <v>35</v>
      </c>
      <c r="C2950" s="5"/>
      <c r="D2950" s="5"/>
      <c r="E2950" s="5" t="s">
        <v>146</v>
      </c>
      <c r="F2950" s="8" t="str">
        <f>VLOOKUP(E2950,Mapping!$A$1:$C$71,3,0)</f>
        <v>Facebook</v>
      </c>
      <c r="G2950" s="8" t="str">
        <f>VLOOKUP(E2950,Mapping!$A$2:$B$207,2,0)</f>
        <v>Facebook NonStatic</v>
      </c>
      <c r="H2950" s="1" t="s">
        <v>658</v>
      </c>
      <c r="I2950" s="2">
        <v>44422</v>
      </c>
      <c r="J2950" s="126" t="str">
        <f>VLOOKUP(I2950,Mapping!$H$2:$I$215,2,0)</f>
        <v>Post</v>
      </c>
      <c r="K2950" s="127">
        <f>VLOOKUP(I2950,Mapping!$H$2:$J$215,3,0)</f>
        <v>0</v>
      </c>
      <c r="L2950" s="1">
        <v>0</v>
      </c>
      <c r="M2950" s="4" t="s">
        <v>85</v>
      </c>
    </row>
    <row r="2951" spans="1:13" x14ac:dyDescent="0.35">
      <c r="A2951" s="5" t="s">
        <v>36</v>
      </c>
      <c r="B2951" s="5" t="s">
        <v>35</v>
      </c>
      <c r="C2951" s="5"/>
      <c r="D2951" s="5"/>
      <c r="E2951" s="5" t="s">
        <v>146</v>
      </c>
      <c r="F2951" s="8" t="str">
        <f>VLOOKUP(E2951,Mapping!$A$1:$C$71,3,0)</f>
        <v>Facebook</v>
      </c>
      <c r="G2951" s="8" t="str">
        <f>VLOOKUP(E2951,Mapping!$A$2:$B$207,2,0)</f>
        <v>Facebook NonStatic</v>
      </c>
      <c r="H2951" s="1" t="s">
        <v>658</v>
      </c>
      <c r="I2951" s="2">
        <v>44423</v>
      </c>
      <c r="J2951" s="126" t="str">
        <f>VLOOKUP(I2951,Mapping!$H$2:$I$215,2,0)</f>
        <v>Post</v>
      </c>
      <c r="K2951" s="127">
        <f>VLOOKUP(I2951,Mapping!$H$2:$J$215,3,0)</f>
        <v>0</v>
      </c>
      <c r="L2951" s="1">
        <v>0</v>
      </c>
      <c r="M2951" s="4" t="s">
        <v>85</v>
      </c>
    </row>
    <row r="2952" spans="1:13" x14ac:dyDescent="0.35">
      <c r="A2952" s="5" t="s">
        <v>36</v>
      </c>
      <c r="B2952" s="5" t="s">
        <v>35</v>
      </c>
      <c r="C2952" s="5"/>
      <c r="D2952" s="5"/>
      <c r="E2952" s="5" t="s">
        <v>146</v>
      </c>
      <c r="F2952" s="8" t="str">
        <f>VLOOKUP(E2952,Mapping!$A$1:$C$71,3,0)</f>
        <v>Facebook</v>
      </c>
      <c r="G2952" s="8" t="str">
        <f>VLOOKUP(E2952,Mapping!$A$2:$B$207,2,0)</f>
        <v>Facebook NonStatic</v>
      </c>
      <c r="H2952" s="1" t="s">
        <v>658</v>
      </c>
      <c r="I2952" s="2">
        <v>44424</v>
      </c>
      <c r="J2952" s="126" t="str">
        <f>VLOOKUP(I2952,Mapping!$H$2:$I$215,2,0)</f>
        <v>Post</v>
      </c>
      <c r="K2952" s="127">
        <f>VLOOKUP(I2952,Mapping!$H$2:$J$215,3,0)</f>
        <v>0</v>
      </c>
      <c r="L2952" s="1">
        <v>0</v>
      </c>
      <c r="M2952" s="4" t="s">
        <v>85</v>
      </c>
    </row>
    <row r="2953" spans="1:13" x14ac:dyDescent="0.35">
      <c r="A2953" s="5" t="s">
        <v>36</v>
      </c>
      <c r="B2953" s="5" t="s">
        <v>35</v>
      </c>
      <c r="C2953" s="5"/>
      <c r="D2953" s="5"/>
      <c r="E2953" s="5" t="s">
        <v>146</v>
      </c>
      <c r="F2953" s="8" t="str">
        <f>VLOOKUP(E2953,Mapping!$A$1:$C$71,3,0)</f>
        <v>Facebook</v>
      </c>
      <c r="G2953" s="8" t="str">
        <f>VLOOKUP(E2953,Mapping!$A$2:$B$207,2,0)</f>
        <v>Facebook NonStatic</v>
      </c>
      <c r="H2953" s="1" t="s">
        <v>658</v>
      </c>
      <c r="I2953" s="2">
        <v>44425</v>
      </c>
      <c r="J2953" s="126" t="str">
        <f>VLOOKUP(I2953,Mapping!$H$2:$I$215,2,0)</f>
        <v>Post</v>
      </c>
      <c r="K2953" s="127">
        <f>VLOOKUP(I2953,Mapping!$H$2:$J$215,3,0)</f>
        <v>0</v>
      </c>
      <c r="L2953" s="1">
        <v>0</v>
      </c>
      <c r="M2953" s="4" t="s">
        <v>85</v>
      </c>
    </row>
    <row r="2954" spans="1:13" x14ac:dyDescent="0.35">
      <c r="A2954" s="5" t="s">
        <v>36</v>
      </c>
      <c r="B2954" s="5" t="s">
        <v>35</v>
      </c>
      <c r="C2954" s="5"/>
      <c r="D2954" s="5"/>
      <c r="E2954" s="5" t="s">
        <v>146</v>
      </c>
      <c r="F2954" s="8" t="str">
        <f>VLOOKUP(E2954,Mapping!$A$1:$C$71,3,0)</f>
        <v>Facebook</v>
      </c>
      <c r="G2954" s="8" t="str">
        <f>VLOOKUP(E2954,Mapping!$A$2:$B$207,2,0)</f>
        <v>Facebook NonStatic</v>
      </c>
      <c r="H2954" s="1" t="s">
        <v>658</v>
      </c>
      <c r="I2954" s="2">
        <v>44426</v>
      </c>
      <c r="J2954" s="126" t="str">
        <f>VLOOKUP(I2954,Mapping!$H$2:$I$215,2,0)</f>
        <v>Post</v>
      </c>
      <c r="K2954" s="127">
        <f>VLOOKUP(I2954,Mapping!$H$2:$J$215,3,0)</f>
        <v>0</v>
      </c>
      <c r="L2954" s="1">
        <v>0</v>
      </c>
      <c r="M2954" s="4" t="s">
        <v>85</v>
      </c>
    </row>
    <row r="2955" spans="1:13" x14ac:dyDescent="0.35">
      <c r="A2955" s="5" t="s">
        <v>36</v>
      </c>
      <c r="B2955" s="5" t="s">
        <v>35</v>
      </c>
      <c r="C2955" s="5"/>
      <c r="D2955" s="5"/>
      <c r="E2955" s="5" t="s">
        <v>146</v>
      </c>
      <c r="F2955" s="8" t="str">
        <f>VLOOKUP(E2955,Mapping!$A$1:$C$71,3,0)</f>
        <v>Facebook</v>
      </c>
      <c r="G2955" s="8" t="str">
        <f>VLOOKUP(E2955,Mapping!$A$2:$B$207,2,0)</f>
        <v>Facebook NonStatic</v>
      </c>
      <c r="H2955" s="1" t="s">
        <v>658</v>
      </c>
      <c r="I2955" s="2">
        <v>44427</v>
      </c>
      <c r="J2955" s="126" t="str">
        <f>VLOOKUP(I2955,Mapping!$H$2:$I$215,2,0)</f>
        <v>Post</v>
      </c>
      <c r="K2955" s="127">
        <f>VLOOKUP(I2955,Mapping!$H$2:$J$215,3,0)</f>
        <v>0</v>
      </c>
      <c r="L2955" s="1">
        <v>0</v>
      </c>
      <c r="M2955" s="4" t="s">
        <v>85</v>
      </c>
    </row>
    <row r="2956" spans="1:13" x14ac:dyDescent="0.35">
      <c r="A2956" s="5" t="s">
        <v>36</v>
      </c>
      <c r="B2956" s="5" t="s">
        <v>35</v>
      </c>
      <c r="C2956" s="5"/>
      <c r="D2956" s="5"/>
      <c r="E2956" s="5" t="s">
        <v>146</v>
      </c>
      <c r="F2956" s="8" t="str">
        <f>VLOOKUP(E2956,Mapping!$A$1:$C$71,3,0)</f>
        <v>Facebook</v>
      </c>
      <c r="G2956" s="8" t="str">
        <f>VLOOKUP(E2956,Mapping!$A$2:$B$207,2,0)</f>
        <v>Facebook NonStatic</v>
      </c>
      <c r="H2956" s="1" t="s">
        <v>658</v>
      </c>
      <c r="I2956" s="2">
        <v>44428</v>
      </c>
      <c r="J2956" s="126" t="str">
        <f>VLOOKUP(I2956,Mapping!$H$2:$I$215,2,0)</f>
        <v>Post</v>
      </c>
      <c r="K2956" s="127">
        <f>VLOOKUP(I2956,Mapping!$H$2:$J$215,3,0)</f>
        <v>0</v>
      </c>
      <c r="L2956" s="1">
        <v>0</v>
      </c>
      <c r="M2956" s="4" t="s">
        <v>85</v>
      </c>
    </row>
    <row r="2957" spans="1:13" x14ac:dyDescent="0.35">
      <c r="A2957" s="5" t="s">
        <v>36</v>
      </c>
      <c r="B2957" s="5" t="s">
        <v>35</v>
      </c>
      <c r="C2957" s="5"/>
      <c r="D2957" s="5"/>
      <c r="E2957" s="5" t="s">
        <v>146</v>
      </c>
      <c r="F2957" s="8" t="str">
        <f>VLOOKUP(E2957,Mapping!$A$1:$C$71,3,0)</f>
        <v>Facebook</v>
      </c>
      <c r="G2957" s="8" t="str">
        <f>VLOOKUP(E2957,Mapping!$A$2:$B$207,2,0)</f>
        <v>Facebook NonStatic</v>
      </c>
      <c r="H2957" s="1" t="s">
        <v>658</v>
      </c>
      <c r="I2957" s="2">
        <v>44429</v>
      </c>
      <c r="J2957" s="126" t="str">
        <f>VLOOKUP(I2957,Mapping!$H$2:$I$215,2,0)</f>
        <v>Post</v>
      </c>
      <c r="K2957" s="127">
        <f>VLOOKUP(I2957,Mapping!$H$2:$J$215,3,0)</f>
        <v>0</v>
      </c>
      <c r="L2957" s="1">
        <v>0</v>
      </c>
      <c r="M2957" s="4" t="s">
        <v>85</v>
      </c>
    </row>
    <row r="2958" spans="1:13" x14ac:dyDescent="0.35">
      <c r="A2958" s="5" t="s">
        <v>36</v>
      </c>
      <c r="B2958" s="5" t="s">
        <v>35</v>
      </c>
      <c r="C2958" s="5"/>
      <c r="D2958" s="5"/>
      <c r="E2958" s="5" t="s">
        <v>146</v>
      </c>
      <c r="F2958" s="8" t="str">
        <f>VLOOKUP(E2958,Mapping!$A$1:$C$71,3,0)</f>
        <v>Facebook</v>
      </c>
      <c r="G2958" s="8" t="str">
        <f>VLOOKUP(E2958,Mapping!$A$2:$B$207,2,0)</f>
        <v>Facebook NonStatic</v>
      </c>
      <c r="H2958" s="1" t="s">
        <v>658</v>
      </c>
      <c r="I2958" s="2">
        <v>44430</v>
      </c>
      <c r="J2958" s="126" t="str">
        <f>VLOOKUP(I2958,Mapping!$H$2:$I$215,2,0)</f>
        <v>Post</v>
      </c>
      <c r="K2958" s="127">
        <f>VLOOKUP(I2958,Mapping!$H$2:$J$215,3,0)</f>
        <v>0</v>
      </c>
      <c r="L2958" s="1">
        <v>0</v>
      </c>
      <c r="M2958" s="4" t="s">
        <v>85</v>
      </c>
    </row>
    <row r="2959" spans="1:13" x14ac:dyDescent="0.35">
      <c r="A2959" s="5" t="s">
        <v>36</v>
      </c>
      <c r="B2959" s="5" t="s">
        <v>35</v>
      </c>
      <c r="C2959" s="5"/>
      <c r="D2959" s="5"/>
      <c r="E2959" s="5" t="s">
        <v>146</v>
      </c>
      <c r="F2959" s="8" t="str">
        <f>VLOOKUP(E2959,Mapping!$A$1:$C$71,3,0)</f>
        <v>Facebook</v>
      </c>
      <c r="G2959" s="8" t="str">
        <f>VLOOKUP(E2959,Mapping!$A$2:$B$207,2,0)</f>
        <v>Facebook NonStatic</v>
      </c>
      <c r="H2959" s="1" t="s">
        <v>658</v>
      </c>
      <c r="I2959" s="2">
        <v>44431</v>
      </c>
      <c r="J2959" s="126" t="str">
        <f>VLOOKUP(I2959,Mapping!$H$2:$I$215,2,0)</f>
        <v>Post</v>
      </c>
      <c r="K2959" s="127">
        <f>VLOOKUP(I2959,Mapping!$H$2:$J$215,3,0)</f>
        <v>0</v>
      </c>
      <c r="L2959" s="1">
        <v>0</v>
      </c>
      <c r="M2959" s="4" t="s">
        <v>85</v>
      </c>
    </row>
    <row r="2960" spans="1:13" x14ac:dyDescent="0.35">
      <c r="A2960" s="5" t="s">
        <v>36</v>
      </c>
      <c r="B2960" s="5" t="s">
        <v>35</v>
      </c>
      <c r="C2960" s="5"/>
      <c r="D2960" s="5"/>
      <c r="E2960" s="5" t="s">
        <v>146</v>
      </c>
      <c r="F2960" s="8" t="str">
        <f>VLOOKUP(E2960,Mapping!$A$1:$C$71,3,0)</f>
        <v>Facebook</v>
      </c>
      <c r="G2960" s="8" t="str">
        <f>VLOOKUP(E2960,Mapping!$A$2:$B$207,2,0)</f>
        <v>Facebook NonStatic</v>
      </c>
      <c r="H2960" s="1" t="s">
        <v>658</v>
      </c>
      <c r="I2960" s="2">
        <v>44432</v>
      </c>
      <c r="J2960" s="126" t="str">
        <f>VLOOKUP(I2960,Mapping!$H$2:$I$215,2,0)</f>
        <v>Post</v>
      </c>
      <c r="K2960" s="127">
        <f>VLOOKUP(I2960,Mapping!$H$2:$J$215,3,0)</f>
        <v>0</v>
      </c>
      <c r="L2960" s="1">
        <v>0</v>
      </c>
      <c r="M2960" s="4" t="s">
        <v>85</v>
      </c>
    </row>
    <row r="2961" spans="1:13" x14ac:dyDescent="0.35">
      <c r="A2961" s="5" t="s">
        <v>36</v>
      </c>
      <c r="B2961" s="5" t="s">
        <v>35</v>
      </c>
      <c r="C2961" s="5"/>
      <c r="D2961" s="5"/>
      <c r="E2961" s="5" t="s">
        <v>146</v>
      </c>
      <c r="F2961" s="8" t="str">
        <f>VLOOKUP(E2961,Mapping!$A$1:$C$71,3,0)</f>
        <v>Facebook</v>
      </c>
      <c r="G2961" s="8" t="str">
        <f>VLOOKUP(E2961,Mapping!$A$2:$B$207,2,0)</f>
        <v>Facebook NonStatic</v>
      </c>
      <c r="H2961" s="1" t="s">
        <v>658</v>
      </c>
      <c r="I2961" s="2">
        <v>44433</v>
      </c>
      <c r="J2961" s="126" t="str">
        <f>VLOOKUP(I2961,Mapping!$H$2:$I$215,2,0)</f>
        <v>Post</v>
      </c>
      <c r="K2961" s="127">
        <f>VLOOKUP(I2961,Mapping!$H$2:$J$215,3,0)</f>
        <v>0</v>
      </c>
      <c r="L2961" s="1">
        <v>0</v>
      </c>
      <c r="M2961" s="4" t="s">
        <v>85</v>
      </c>
    </row>
    <row r="2962" spans="1:13" x14ac:dyDescent="0.35">
      <c r="A2962" s="5" t="s">
        <v>36</v>
      </c>
      <c r="B2962" s="5" t="s">
        <v>35</v>
      </c>
      <c r="C2962" s="5"/>
      <c r="D2962" s="5"/>
      <c r="E2962" s="5" t="s">
        <v>146</v>
      </c>
      <c r="F2962" s="8" t="str">
        <f>VLOOKUP(E2962,Mapping!$A$1:$C$71,3,0)</f>
        <v>Facebook</v>
      </c>
      <c r="G2962" s="8" t="str">
        <f>VLOOKUP(E2962,Mapping!$A$2:$B$207,2,0)</f>
        <v>Facebook NonStatic</v>
      </c>
      <c r="H2962" s="1" t="s">
        <v>658</v>
      </c>
      <c r="I2962" s="2">
        <v>44434</v>
      </c>
      <c r="J2962" s="126" t="str">
        <f>VLOOKUP(I2962,Mapping!$H$2:$I$215,2,0)</f>
        <v>Post</v>
      </c>
      <c r="K2962" s="127">
        <f>VLOOKUP(I2962,Mapping!$H$2:$J$215,3,0)</f>
        <v>0</v>
      </c>
      <c r="L2962" s="1">
        <v>0</v>
      </c>
      <c r="M2962" s="4" t="s">
        <v>85</v>
      </c>
    </row>
    <row r="2963" spans="1:13" x14ac:dyDescent="0.35">
      <c r="A2963" s="5" t="s">
        <v>36</v>
      </c>
      <c r="B2963" s="5" t="s">
        <v>35</v>
      </c>
      <c r="C2963" s="5"/>
      <c r="D2963" s="5"/>
      <c r="E2963" s="5" t="s">
        <v>146</v>
      </c>
      <c r="F2963" s="8" t="str">
        <f>VLOOKUP(E2963,Mapping!$A$1:$C$71,3,0)</f>
        <v>Facebook</v>
      </c>
      <c r="G2963" s="8" t="str">
        <f>VLOOKUP(E2963,Mapping!$A$2:$B$207,2,0)</f>
        <v>Facebook NonStatic</v>
      </c>
      <c r="H2963" s="1" t="s">
        <v>658</v>
      </c>
      <c r="I2963" s="2">
        <v>44435</v>
      </c>
      <c r="J2963" s="126" t="str">
        <f>VLOOKUP(I2963,Mapping!$H$2:$I$215,2,0)</f>
        <v>Post</v>
      </c>
      <c r="K2963" s="127">
        <f>VLOOKUP(I2963,Mapping!$H$2:$J$215,3,0)</f>
        <v>0</v>
      </c>
      <c r="L2963" s="1">
        <v>0</v>
      </c>
      <c r="M2963" s="4" t="s">
        <v>85</v>
      </c>
    </row>
    <row r="2964" spans="1:13" x14ac:dyDescent="0.35">
      <c r="A2964" s="5" t="s">
        <v>36</v>
      </c>
      <c r="B2964" s="5" t="s">
        <v>35</v>
      </c>
      <c r="C2964" s="5"/>
      <c r="D2964" s="5"/>
      <c r="E2964" s="5" t="s">
        <v>146</v>
      </c>
      <c r="F2964" s="8" t="str">
        <f>VLOOKUP(E2964,Mapping!$A$1:$C$71,3,0)</f>
        <v>Facebook</v>
      </c>
      <c r="G2964" s="8" t="str">
        <f>VLOOKUP(E2964,Mapping!$A$2:$B$207,2,0)</f>
        <v>Facebook NonStatic</v>
      </c>
      <c r="H2964" s="1" t="s">
        <v>658</v>
      </c>
      <c r="I2964" s="2">
        <v>44436</v>
      </c>
      <c r="J2964" s="126" t="str">
        <f>VLOOKUP(I2964,Mapping!$H$2:$I$215,2,0)</f>
        <v>Post</v>
      </c>
      <c r="K2964" s="127">
        <f>VLOOKUP(I2964,Mapping!$H$2:$J$215,3,0)</f>
        <v>0</v>
      </c>
      <c r="L2964" s="1">
        <v>0</v>
      </c>
      <c r="M2964" s="4" t="s">
        <v>85</v>
      </c>
    </row>
    <row r="2965" spans="1:13" x14ac:dyDescent="0.35">
      <c r="A2965" s="5" t="s">
        <v>36</v>
      </c>
      <c r="B2965" s="5" t="s">
        <v>35</v>
      </c>
      <c r="C2965" s="5"/>
      <c r="D2965" s="5"/>
      <c r="E2965" s="5" t="s">
        <v>146</v>
      </c>
      <c r="F2965" s="8" t="str">
        <f>VLOOKUP(E2965,Mapping!$A$1:$C$71,3,0)</f>
        <v>Facebook</v>
      </c>
      <c r="G2965" s="8" t="str">
        <f>VLOOKUP(E2965,Mapping!$A$2:$B$207,2,0)</f>
        <v>Facebook NonStatic</v>
      </c>
      <c r="H2965" s="1" t="s">
        <v>658</v>
      </c>
      <c r="I2965" s="2">
        <v>44437</v>
      </c>
      <c r="J2965" s="126" t="str">
        <f>VLOOKUP(I2965,Mapping!$H$2:$I$215,2,0)</f>
        <v>Post</v>
      </c>
      <c r="K2965" s="127">
        <f>VLOOKUP(I2965,Mapping!$H$2:$J$215,3,0)</f>
        <v>0</v>
      </c>
      <c r="L2965" s="1">
        <v>0</v>
      </c>
      <c r="M2965" s="4" t="s">
        <v>85</v>
      </c>
    </row>
    <row r="2966" spans="1:13" x14ac:dyDescent="0.35">
      <c r="A2966" s="5" t="s">
        <v>36</v>
      </c>
      <c r="B2966" s="5" t="s">
        <v>35</v>
      </c>
      <c r="C2966" s="5"/>
      <c r="D2966" s="5"/>
      <c r="E2966" s="5" t="s">
        <v>146</v>
      </c>
      <c r="F2966" s="8" t="str">
        <f>VLOOKUP(E2966,Mapping!$A$1:$C$71,3,0)</f>
        <v>Facebook</v>
      </c>
      <c r="G2966" s="8" t="str">
        <f>VLOOKUP(E2966,Mapping!$A$2:$B$207,2,0)</f>
        <v>Facebook NonStatic</v>
      </c>
      <c r="H2966" s="1" t="s">
        <v>658</v>
      </c>
      <c r="I2966" s="2">
        <v>44438</v>
      </c>
      <c r="J2966" s="126" t="str">
        <f>VLOOKUP(I2966,Mapping!$H$2:$I$215,2,0)</f>
        <v>Post</v>
      </c>
      <c r="K2966" s="127">
        <f>VLOOKUP(I2966,Mapping!$H$2:$J$215,3,0)</f>
        <v>0</v>
      </c>
      <c r="L2966" s="1">
        <v>0</v>
      </c>
      <c r="M2966" s="4" t="s">
        <v>85</v>
      </c>
    </row>
    <row r="2967" spans="1:13" x14ac:dyDescent="0.35">
      <c r="A2967" s="5" t="s">
        <v>36</v>
      </c>
      <c r="B2967" s="5" t="s">
        <v>35</v>
      </c>
      <c r="C2967" s="5"/>
      <c r="D2967" s="5"/>
      <c r="E2967" s="5" t="s">
        <v>146</v>
      </c>
      <c r="F2967" s="8" t="str">
        <f>VLOOKUP(E2967,Mapping!$A$1:$C$71,3,0)</f>
        <v>Facebook</v>
      </c>
      <c r="G2967" s="8" t="str">
        <f>VLOOKUP(E2967,Mapping!$A$2:$B$207,2,0)</f>
        <v>Facebook NonStatic</v>
      </c>
      <c r="H2967" s="1" t="s">
        <v>658</v>
      </c>
      <c r="I2967" s="2">
        <v>44439</v>
      </c>
      <c r="J2967" s="126" t="str">
        <f>VLOOKUP(I2967,Mapping!$H$2:$I$215,2,0)</f>
        <v>Post</v>
      </c>
      <c r="K2967" s="127">
        <f>VLOOKUP(I2967,Mapping!$H$2:$J$215,3,0)</f>
        <v>0</v>
      </c>
      <c r="L2967" s="1">
        <v>0</v>
      </c>
      <c r="M2967" s="4" t="s">
        <v>85</v>
      </c>
    </row>
    <row r="2968" spans="1:13" x14ac:dyDescent="0.35">
      <c r="A2968" s="5" t="s">
        <v>36</v>
      </c>
      <c r="B2968" s="5" t="s">
        <v>35</v>
      </c>
      <c r="C2968" s="5"/>
      <c r="D2968" s="5"/>
      <c r="E2968" s="5" t="s">
        <v>146</v>
      </c>
      <c r="F2968" s="8" t="str">
        <f>VLOOKUP(E2968,Mapping!$A$1:$C$71,3,0)</f>
        <v>Facebook</v>
      </c>
      <c r="G2968" s="8" t="str">
        <f>VLOOKUP(E2968,Mapping!$A$2:$B$207,2,0)</f>
        <v>Facebook NonStatic</v>
      </c>
      <c r="H2968" s="1" t="s">
        <v>658</v>
      </c>
      <c r="I2968" s="2">
        <v>44440</v>
      </c>
      <c r="J2968" s="126" t="str">
        <f>VLOOKUP(I2968,Mapping!$H$2:$I$215,2,0)</f>
        <v>Post</v>
      </c>
      <c r="K2968" s="127">
        <f>VLOOKUP(I2968,Mapping!$H$2:$J$215,3,0)</f>
        <v>0</v>
      </c>
      <c r="L2968" s="1">
        <v>0</v>
      </c>
      <c r="M2968" s="4" t="s">
        <v>85</v>
      </c>
    </row>
    <row r="2969" spans="1:13" x14ac:dyDescent="0.35">
      <c r="A2969" s="5" t="s">
        <v>36</v>
      </c>
      <c r="B2969" s="5" t="s">
        <v>35</v>
      </c>
      <c r="C2969" s="5"/>
      <c r="D2969" s="5"/>
      <c r="E2969" s="5" t="s">
        <v>146</v>
      </c>
      <c r="F2969" s="8" t="str">
        <f>VLOOKUP(E2969,Mapping!$A$1:$C$71,3,0)</f>
        <v>Facebook</v>
      </c>
      <c r="G2969" s="8" t="str">
        <f>VLOOKUP(E2969,Mapping!$A$2:$B$207,2,0)</f>
        <v>Facebook NonStatic</v>
      </c>
      <c r="H2969" s="1" t="s">
        <v>658</v>
      </c>
      <c r="I2969" s="2">
        <v>44441</v>
      </c>
      <c r="J2969" s="126" t="str">
        <f>VLOOKUP(I2969,Mapping!$H$2:$I$215,2,0)</f>
        <v>Post</v>
      </c>
      <c r="K2969" s="127">
        <f>VLOOKUP(I2969,Mapping!$H$2:$J$215,3,0)</f>
        <v>0</v>
      </c>
      <c r="L2969" s="1">
        <v>0</v>
      </c>
      <c r="M2969" s="4" t="s">
        <v>85</v>
      </c>
    </row>
    <row r="2970" spans="1:13" x14ac:dyDescent="0.35">
      <c r="A2970" s="5" t="s">
        <v>36</v>
      </c>
      <c r="B2970" s="5" t="s">
        <v>35</v>
      </c>
      <c r="C2970" s="5"/>
      <c r="D2970" s="5"/>
      <c r="E2970" s="5" t="s">
        <v>146</v>
      </c>
      <c r="F2970" s="8" t="str">
        <f>VLOOKUP(E2970,Mapping!$A$1:$C$71,3,0)</f>
        <v>Facebook</v>
      </c>
      <c r="G2970" s="8" t="str">
        <f>VLOOKUP(E2970,Mapping!$A$2:$B$207,2,0)</f>
        <v>Facebook NonStatic</v>
      </c>
      <c r="H2970" s="1" t="s">
        <v>658</v>
      </c>
      <c r="I2970" s="2">
        <v>44442</v>
      </c>
      <c r="J2970" s="126" t="str">
        <f>VLOOKUP(I2970,Mapping!$H$2:$I$215,2,0)</f>
        <v>Post</v>
      </c>
      <c r="K2970" s="127">
        <f>VLOOKUP(I2970,Mapping!$H$2:$J$215,3,0)</f>
        <v>0</v>
      </c>
      <c r="L2970" s="1">
        <v>0</v>
      </c>
      <c r="M2970" s="4" t="s">
        <v>85</v>
      </c>
    </row>
    <row r="2971" spans="1:13" x14ac:dyDescent="0.35">
      <c r="A2971" s="5" t="s">
        <v>36</v>
      </c>
      <c r="B2971" s="5" t="s">
        <v>35</v>
      </c>
      <c r="C2971" s="5"/>
      <c r="D2971" s="5"/>
      <c r="E2971" s="5" t="s">
        <v>146</v>
      </c>
      <c r="F2971" s="8" t="str">
        <f>VLOOKUP(E2971,Mapping!$A$1:$C$71,3,0)</f>
        <v>Facebook</v>
      </c>
      <c r="G2971" s="8" t="str">
        <f>VLOOKUP(E2971,Mapping!$A$2:$B$207,2,0)</f>
        <v>Facebook NonStatic</v>
      </c>
      <c r="H2971" s="1" t="s">
        <v>658</v>
      </c>
      <c r="I2971" s="2">
        <v>44443</v>
      </c>
      <c r="J2971" s="126" t="str">
        <f>VLOOKUP(I2971,Mapping!$H$2:$I$215,2,0)</f>
        <v>Post</v>
      </c>
      <c r="K2971" s="127">
        <f>VLOOKUP(I2971,Mapping!$H$2:$J$215,3,0)</f>
        <v>0</v>
      </c>
      <c r="L2971" s="1">
        <v>0</v>
      </c>
      <c r="M2971" s="4" t="s">
        <v>85</v>
      </c>
    </row>
    <row r="2972" spans="1:13" x14ac:dyDescent="0.35">
      <c r="A2972" s="5" t="s">
        <v>36</v>
      </c>
      <c r="B2972" s="5" t="s">
        <v>35</v>
      </c>
      <c r="C2972" s="5"/>
      <c r="D2972" s="5"/>
      <c r="E2972" s="5" t="s">
        <v>146</v>
      </c>
      <c r="F2972" s="8" t="str">
        <f>VLOOKUP(E2972,Mapping!$A$1:$C$71,3,0)</f>
        <v>Facebook</v>
      </c>
      <c r="G2972" s="8" t="str">
        <f>VLOOKUP(E2972,Mapping!$A$2:$B$207,2,0)</f>
        <v>Facebook NonStatic</v>
      </c>
      <c r="H2972" s="1" t="s">
        <v>658</v>
      </c>
      <c r="I2972" s="2">
        <v>44444</v>
      </c>
      <c r="J2972" s="126" t="str">
        <f>VLOOKUP(I2972,Mapping!$H$2:$I$215,2,0)</f>
        <v>Post</v>
      </c>
      <c r="K2972" s="127">
        <f>VLOOKUP(I2972,Mapping!$H$2:$J$215,3,0)</f>
        <v>0</v>
      </c>
      <c r="L2972" s="1">
        <v>0</v>
      </c>
      <c r="M2972" s="4" t="s">
        <v>85</v>
      </c>
    </row>
    <row r="2973" spans="1:13" x14ac:dyDescent="0.35">
      <c r="A2973" s="5" t="s">
        <v>36</v>
      </c>
      <c r="B2973" s="5" t="s">
        <v>35</v>
      </c>
      <c r="C2973" s="5"/>
      <c r="D2973" s="5"/>
      <c r="E2973" s="5" t="s">
        <v>146</v>
      </c>
      <c r="F2973" s="8" t="str">
        <f>VLOOKUP(E2973,Mapping!$A$1:$C$71,3,0)</f>
        <v>Facebook</v>
      </c>
      <c r="G2973" s="8" t="str">
        <f>VLOOKUP(E2973,Mapping!$A$2:$B$207,2,0)</f>
        <v>Facebook NonStatic</v>
      </c>
      <c r="H2973" s="1" t="s">
        <v>658</v>
      </c>
      <c r="I2973" s="2">
        <v>44445</v>
      </c>
      <c r="J2973" s="126" t="str">
        <f>VLOOKUP(I2973,Mapping!$H$2:$I$215,2,0)</f>
        <v>Post</v>
      </c>
      <c r="K2973" s="127">
        <f>VLOOKUP(I2973,Mapping!$H$2:$J$215,3,0)</f>
        <v>0</v>
      </c>
      <c r="L2973" s="1">
        <v>0</v>
      </c>
      <c r="M2973" s="4" t="s">
        <v>85</v>
      </c>
    </row>
    <row r="2974" spans="1:13" x14ac:dyDescent="0.35">
      <c r="A2974" s="5" t="s">
        <v>36</v>
      </c>
      <c r="B2974" s="5" t="s">
        <v>35</v>
      </c>
      <c r="C2974" s="5"/>
      <c r="D2974" s="5"/>
      <c r="E2974" s="5" t="s">
        <v>146</v>
      </c>
      <c r="F2974" s="8" t="str">
        <f>VLOOKUP(E2974,Mapping!$A$1:$C$71,3,0)</f>
        <v>Facebook</v>
      </c>
      <c r="G2974" s="8" t="str">
        <f>VLOOKUP(E2974,Mapping!$A$2:$B$207,2,0)</f>
        <v>Facebook NonStatic</v>
      </c>
      <c r="H2974" s="1" t="s">
        <v>658</v>
      </c>
      <c r="I2974" s="2">
        <v>44446</v>
      </c>
      <c r="J2974" s="126" t="str">
        <f>VLOOKUP(I2974,Mapping!$H$2:$I$215,2,0)</f>
        <v>Post</v>
      </c>
      <c r="K2974" s="127">
        <f>VLOOKUP(I2974,Mapping!$H$2:$J$215,3,0)</f>
        <v>0</v>
      </c>
      <c r="L2974" s="1">
        <v>0</v>
      </c>
      <c r="M2974" s="4" t="s">
        <v>85</v>
      </c>
    </row>
    <row r="2975" spans="1:13" x14ac:dyDescent="0.35">
      <c r="A2975" s="5" t="s">
        <v>36</v>
      </c>
      <c r="B2975" s="5" t="s">
        <v>35</v>
      </c>
      <c r="C2975" s="5"/>
      <c r="D2975" s="5"/>
      <c r="E2975" s="5" t="s">
        <v>146</v>
      </c>
      <c r="F2975" s="8" t="str">
        <f>VLOOKUP(E2975,Mapping!$A$1:$C$71,3,0)</f>
        <v>Facebook</v>
      </c>
      <c r="G2975" s="8" t="str">
        <f>VLOOKUP(E2975,Mapping!$A$2:$B$207,2,0)</f>
        <v>Facebook NonStatic</v>
      </c>
      <c r="H2975" s="1" t="s">
        <v>658</v>
      </c>
      <c r="I2975" s="2">
        <v>44447</v>
      </c>
      <c r="J2975" s="126" t="str">
        <f>VLOOKUP(I2975,Mapping!$H$2:$I$215,2,0)</f>
        <v>Post</v>
      </c>
      <c r="K2975" s="127">
        <f>VLOOKUP(I2975,Mapping!$H$2:$J$215,3,0)</f>
        <v>0</v>
      </c>
      <c r="L2975" s="1">
        <v>0</v>
      </c>
      <c r="M2975" s="4" t="s">
        <v>85</v>
      </c>
    </row>
    <row r="2976" spans="1:13" x14ac:dyDescent="0.35">
      <c r="A2976" s="5" t="s">
        <v>36</v>
      </c>
      <c r="B2976" s="5" t="s">
        <v>35</v>
      </c>
      <c r="C2976" s="5"/>
      <c r="D2976" s="5"/>
      <c r="E2976" s="5" t="s">
        <v>146</v>
      </c>
      <c r="F2976" s="8" t="str">
        <f>VLOOKUP(E2976,Mapping!$A$1:$C$71,3,0)</f>
        <v>Facebook</v>
      </c>
      <c r="G2976" s="8" t="str">
        <f>VLOOKUP(E2976,Mapping!$A$2:$B$207,2,0)</f>
        <v>Facebook NonStatic</v>
      </c>
      <c r="H2976" s="1" t="s">
        <v>658</v>
      </c>
      <c r="I2976" s="2">
        <v>44448</v>
      </c>
      <c r="J2976" s="126" t="str">
        <f>VLOOKUP(I2976,Mapping!$H$2:$I$215,2,0)</f>
        <v>Post</v>
      </c>
      <c r="K2976" s="127">
        <f>VLOOKUP(I2976,Mapping!$H$2:$J$215,3,0)</f>
        <v>0</v>
      </c>
      <c r="L2976" s="1">
        <v>0</v>
      </c>
      <c r="M2976" s="4" t="s">
        <v>85</v>
      </c>
    </row>
    <row r="2977" spans="1:13" x14ac:dyDescent="0.35">
      <c r="A2977" s="5" t="s">
        <v>36</v>
      </c>
      <c r="B2977" s="5" t="s">
        <v>35</v>
      </c>
      <c r="C2977" s="5"/>
      <c r="D2977" s="5"/>
      <c r="E2977" s="5" t="s">
        <v>146</v>
      </c>
      <c r="F2977" s="8" t="str">
        <f>VLOOKUP(E2977,Mapping!$A$1:$C$71,3,0)</f>
        <v>Facebook</v>
      </c>
      <c r="G2977" s="8" t="str">
        <f>VLOOKUP(E2977,Mapping!$A$2:$B$207,2,0)</f>
        <v>Facebook NonStatic</v>
      </c>
      <c r="H2977" s="1" t="s">
        <v>658</v>
      </c>
      <c r="I2977" s="2">
        <v>44449</v>
      </c>
      <c r="J2977" s="126" t="str">
        <f>VLOOKUP(I2977,Mapping!$H$2:$I$215,2,0)</f>
        <v>Post</v>
      </c>
      <c r="K2977" s="127">
        <f>VLOOKUP(I2977,Mapping!$H$2:$J$215,3,0)</f>
        <v>0</v>
      </c>
      <c r="L2977" s="1">
        <v>0</v>
      </c>
      <c r="M2977" s="4" t="s">
        <v>85</v>
      </c>
    </row>
    <row r="2978" spans="1:13" x14ac:dyDescent="0.35">
      <c r="A2978" s="5" t="s">
        <v>36</v>
      </c>
      <c r="B2978" s="5" t="s">
        <v>35</v>
      </c>
      <c r="C2978" s="5"/>
      <c r="D2978" s="5"/>
      <c r="E2978" s="5" t="s">
        <v>146</v>
      </c>
      <c r="F2978" s="8" t="str">
        <f>VLOOKUP(E2978,Mapping!$A$1:$C$71,3,0)</f>
        <v>Facebook</v>
      </c>
      <c r="G2978" s="8" t="str">
        <f>VLOOKUP(E2978,Mapping!$A$2:$B$207,2,0)</f>
        <v>Facebook NonStatic</v>
      </c>
      <c r="H2978" s="1" t="s">
        <v>658</v>
      </c>
      <c r="I2978" s="2">
        <v>44450</v>
      </c>
      <c r="J2978" s="126" t="str">
        <f>VLOOKUP(I2978,Mapping!$H$2:$I$215,2,0)</f>
        <v>Post</v>
      </c>
      <c r="K2978" s="127">
        <f>VLOOKUP(I2978,Mapping!$H$2:$J$215,3,0)</f>
        <v>0</v>
      </c>
      <c r="L2978" s="1">
        <v>0</v>
      </c>
      <c r="M2978" s="4" t="s">
        <v>85</v>
      </c>
    </row>
    <row r="2979" spans="1:13" x14ac:dyDescent="0.35">
      <c r="A2979" s="5" t="s">
        <v>36</v>
      </c>
      <c r="B2979" s="5" t="s">
        <v>35</v>
      </c>
      <c r="C2979" s="5"/>
      <c r="D2979" s="5"/>
      <c r="E2979" s="5" t="s">
        <v>146</v>
      </c>
      <c r="F2979" s="8" t="str">
        <f>VLOOKUP(E2979,Mapping!$A$1:$C$71,3,0)</f>
        <v>Facebook</v>
      </c>
      <c r="G2979" s="8" t="str">
        <f>VLOOKUP(E2979,Mapping!$A$2:$B$207,2,0)</f>
        <v>Facebook NonStatic</v>
      </c>
      <c r="H2979" s="1" t="s">
        <v>658</v>
      </c>
      <c r="I2979" s="2">
        <v>44451</v>
      </c>
      <c r="J2979" s="126" t="str">
        <f>VLOOKUP(I2979,Mapping!$H$2:$I$215,2,0)</f>
        <v>Post</v>
      </c>
      <c r="K2979" s="127">
        <f>VLOOKUP(I2979,Mapping!$H$2:$J$215,3,0)</f>
        <v>0</v>
      </c>
      <c r="L2979" s="1">
        <v>0</v>
      </c>
      <c r="M2979" s="4" t="s">
        <v>85</v>
      </c>
    </row>
    <row r="2980" spans="1:13" x14ac:dyDescent="0.35">
      <c r="A2980" s="5" t="s">
        <v>36</v>
      </c>
      <c r="B2980" s="5" t="s">
        <v>35</v>
      </c>
      <c r="C2980" s="5"/>
      <c r="D2980" s="5"/>
      <c r="E2980" s="5" t="s">
        <v>146</v>
      </c>
      <c r="F2980" s="8" t="str">
        <f>VLOOKUP(E2980,Mapping!$A$1:$C$71,3,0)</f>
        <v>Facebook</v>
      </c>
      <c r="G2980" s="8" t="str">
        <f>VLOOKUP(E2980,Mapping!$A$2:$B$207,2,0)</f>
        <v>Facebook NonStatic</v>
      </c>
      <c r="H2980" s="1" t="s">
        <v>658</v>
      </c>
      <c r="I2980" s="2">
        <v>44452</v>
      </c>
      <c r="J2980" s="126" t="str">
        <f>VLOOKUP(I2980,Mapping!$H$2:$I$215,2,0)</f>
        <v>Post</v>
      </c>
      <c r="K2980" s="127">
        <f>VLOOKUP(I2980,Mapping!$H$2:$J$215,3,0)</f>
        <v>0</v>
      </c>
      <c r="L2980" s="1">
        <v>0</v>
      </c>
      <c r="M2980" s="4" t="s">
        <v>85</v>
      </c>
    </row>
    <row r="2981" spans="1:13" x14ac:dyDescent="0.35">
      <c r="A2981" s="5" t="s">
        <v>36</v>
      </c>
      <c r="B2981" s="5" t="s">
        <v>35</v>
      </c>
      <c r="C2981" s="5"/>
      <c r="D2981" s="5"/>
      <c r="E2981" s="5" t="s">
        <v>146</v>
      </c>
      <c r="F2981" s="8" t="str">
        <f>VLOOKUP(E2981,Mapping!$A$1:$C$71,3,0)</f>
        <v>Facebook</v>
      </c>
      <c r="G2981" s="8" t="str">
        <f>VLOOKUP(E2981,Mapping!$A$2:$B$207,2,0)</f>
        <v>Facebook NonStatic</v>
      </c>
      <c r="H2981" s="1" t="s">
        <v>658</v>
      </c>
      <c r="I2981" s="2">
        <v>44453</v>
      </c>
      <c r="J2981" s="126" t="str">
        <f>VLOOKUP(I2981,Mapping!$H$2:$I$215,2,0)</f>
        <v>Post</v>
      </c>
      <c r="K2981" s="127">
        <f>VLOOKUP(I2981,Mapping!$H$2:$J$215,3,0)</f>
        <v>0</v>
      </c>
      <c r="L2981" s="1">
        <v>0</v>
      </c>
      <c r="M2981" s="4" t="s">
        <v>85</v>
      </c>
    </row>
    <row r="2982" spans="1:13" x14ac:dyDescent="0.35">
      <c r="A2982" s="5" t="s">
        <v>36</v>
      </c>
      <c r="B2982" s="5" t="s">
        <v>35</v>
      </c>
      <c r="C2982" s="5"/>
      <c r="D2982" s="5"/>
      <c r="E2982" s="5" t="s">
        <v>146</v>
      </c>
      <c r="F2982" s="8" t="str">
        <f>VLOOKUP(E2982,Mapping!$A$1:$C$71,3,0)</f>
        <v>Facebook</v>
      </c>
      <c r="G2982" s="8" t="str">
        <f>VLOOKUP(E2982,Mapping!$A$2:$B$207,2,0)</f>
        <v>Facebook NonStatic</v>
      </c>
      <c r="H2982" s="1" t="s">
        <v>658</v>
      </c>
      <c r="I2982" s="2">
        <v>44454</v>
      </c>
      <c r="J2982" s="126" t="str">
        <f>VLOOKUP(I2982,Mapping!$H$2:$I$215,2,0)</f>
        <v>Post</v>
      </c>
      <c r="K2982" s="127">
        <f>VLOOKUP(I2982,Mapping!$H$2:$J$215,3,0)</f>
        <v>0</v>
      </c>
      <c r="L2982" s="1">
        <v>0</v>
      </c>
      <c r="M2982" s="4" t="s">
        <v>85</v>
      </c>
    </row>
    <row r="2983" spans="1:13" x14ac:dyDescent="0.35">
      <c r="A2983" s="5" t="s">
        <v>36</v>
      </c>
      <c r="B2983" s="5" t="s">
        <v>35</v>
      </c>
      <c r="C2983" s="5"/>
      <c r="D2983" s="5"/>
      <c r="E2983" s="5" t="s">
        <v>146</v>
      </c>
      <c r="F2983" s="8" t="str">
        <f>VLOOKUP(E2983,Mapping!$A$1:$C$71,3,0)</f>
        <v>Facebook</v>
      </c>
      <c r="G2983" s="8" t="str">
        <f>VLOOKUP(E2983,Mapping!$A$2:$B$207,2,0)</f>
        <v>Facebook NonStatic</v>
      </c>
      <c r="H2983" s="1" t="s">
        <v>658</v>
      </c>
      <c r="I2983" s="2">
        <v>44455</v>
      </c>
      <c r="J2983" s="126" t="str">
        <f>VLOOKUP(I2983,Mapping!$H$2:$I$215,2,0)</f>
        <v>Post</v>
      </c>
      <c r="K2983" s="127">
        <f>VLOOKUP(I2983,Mapping!$H$2:$J$215,3,0)</f>
        <v>0</v>
      </c>
      <c r="L2983" s="1">
        <v>0</v>
      </c>
      <c r="M2983" s="4" t="s">
        <v>85</v>
      </c>
    </row>
    <row r="2984" spans="1:13" x14ac:dyDescent="0.35">
      <c r="A2984" s="5" t="s">
        <v>36</v>
      </c>
      <c r="B2984" s="5" t="s">
        <v>35</v>
      </c>
      <c r="C2984" s="5"/>
      <c r="D2984" s="5"/>
      <c r="E2984" s="5" t="s">
        <v>146</v>
      </c>
      <c r="F2984" s="8" t="str">
        <f>VLOOKUP(E2984,Mapping!$A$1:$C$71,3,0)</f>
        <v>Facebook</v>
      </c>
      <c r="G2984" s="8" t="str">
        <f>VLOOKUP(E2984,Mapping!$A$2:$B$207,2,0)</f>
        <v>Facebook NonStatic</v>
      </c>
      <c r="H2984" s="1" t="s">
        <v>658</v>
      </c>
      <c r="I2984" s="2">
        <v>44456</v>
      </c>
      <c r="J2984" s="126" t="str">
        <f>VLOOKUP(I2984,Mapping!$H$2:$I$215,2,0)</f>
        <v>Post</v>
      </c>
      <c r="K2984" s="127">
        <f>VLOOKUP(I2984,Mapping!$H$2:$J$215,3,0)</f>
        <v>0</v>
      </c>
      <c r="L2984" s="1">
        <v>0</v>
      </c>
      <c r="M2984" s="4" t="s">
        <v>85</v>
      </c>
    </row>
    <row r="2985" spans="1:13" x14ac:dyDescent="0.35">
      <c r="A2985" s="5" t="s">
        <v>36</v>
      </c>
      <c r="B2985" s="5" t="s">
        <v>35</v>
      </c>
      <c r="C2985" s="5"/>
      <c r="D2985" s="5"/>
      <c r="E2985" s="5" t="s">
        <v>146</v>
      </c>
      <c r="F2985" s="8" t="str">
        <f>VLOOKUP(E2985,Mapping!$A$1:$C$71,3,0)</f>
        <v>Facebook</v>
      </c>
      <c r="G2985" s="8" t="str">
        <f>VLOOKUP(E2985,Mapping!$A$2:$B$207,2,0)</f>
        <v>Facebook NonStatic</v>
      </c>
      <c r="H2985" s="1" t="s">
        <v>658</v>
      </c>
      <c r="I2985" s="2">
        <v>44457</v>
      </c>
      <c r="J2985" s="126" t="str">
        <f>VLOOKUP(I2985,Mapping!$H$2:$I$215,2,0)</f>
        <v>Post</v>
      </c>
      <c r="K2985" s="127">
        <f>VLOOKUP(I2985,Mapping!$H$2:$J$215,3,0)</f>
        <v>0</v>
      </c>
      <c r="L2985" s="1">
        <v>0</v>
      </c>
      <c r="M2985" s="4" t="s">
        <v>85</v>
      </c>
    </row>
    <row r="2986" spans="1:13" x14ac:dyDescent="0.35">
      <c r="A2986" s="5" t="s">
        <v>36</v>
      </c>
      <c r="B2986" s="5" t="s">
        <v>35</v>
      </c>
      <c r="C2986" s="5"/>
      <c r="D2986" s="5"/>
      <c r="E2986" s="5" t="s">
        <v>146</v>
      </c>
      <c r="F2986" s="8" t="str">
        <f>VLOOKUP(E2986,Mapping!$A$1:$C$71,3,0)</f>
        <v>Facebook</v>
      </c>
      <c r="G2986" s="8" t="str">
        <f>VLOOKUP(E2986,Mapping!$A$2:$B$207,2,0)</f>
        <v>Facebook NonStatic</v>
      </c>
      <c r="H2986" s="1" t="s">
        <v>658</v>
      </c>
      <c r="I2986" s="2">
        <v>44458</v>
      </c>
      <c r="J2986" s="126" t="str">
        <f>VLOOKUP(I2986,Mapping!$H$2:$I$215,2,0)</f>
        <v>Post</v>
      </c>
      <c r="K2986" s="127">
        <f>VLOOKUP(I2986,Mapping!$H$2:$J$215,3,0)</f>
        <v>0</v>
      </c>
      <c r="L2986" s="1">
        <v>0</v>
      </c>
      <c r="M2986" s="4" t="s">
        <v>85</v>
      </c>
    </row>
    <row r="2987" spans="1:13" x14ac:dyDescent="0.35">
      <c r="A2987" s="5" t="s">
        <v>36</v>
      </c>
      <c r="B2987" s="5" t="s">
        <v>35</v>
      </c>
      <c r="C2987" s="5"/>
      <c r="D2987" s="5"/>
      <c r="E2987" s="5" t="s">
        <v>146</v>
      </c>
      <c r="F2987" s="8" t="str">
        <f>VLOOKUP(E2987,Mapping!$A$1:$C$71,3,0)</f>
        <v>Facebook</v>
      </c>
      <c r="G2987" s="8" t="str">
        <f>VLOOKUP(E2987,Mapping!$A$2:$B$207,2,0)</f>
        <v>Facebook NonStatic</v>
      </c>
      <c r="H2987" s="1" t="s">
        <v>658</v>
      </c>
      <c r="I2987" s="2">
        <v>44459</v>
      </c>
      <c r="J2987" s="126" t="str">
        <f>VLOOKUP(I2987,Mapping!$H$2:$I$215,2,0)</f>
        <v>Post</v>
      </c>
      <c r="K2987" s="127">
        <f>VLOOKUP(I2987,Mapping!$H$2:$J$215,3,0)</f>
        <v>0</v>
      </c>
      <c r="L2987" s="1">
        <v>0</v>
      </c>
      <c r="M2987" s="4" t="s">
        <v>85</v>
      </c>
    </row>
    <row r="2988" spans="1:13" x14ac:dyDescent="0.35">
      <c r="A2988" s="5" t="s">
        <v>36</v>
      </c>
      <c r="B2988" s="5" t="s">
        <v>35</v>
      </c>
      <c r="C2988" s="5"/>
      <c r="D2988" s="5"/>
      <c r="E2988" s="5" t="s">
        <v>146</v>
      </c>
      <c r="F2988" s="8" t="str">
        <f>VLOOKUP(E2988,Mapping!$A$1:$C$71,3,0)</f>
        <v>Facebook</v>
      </c>
      <c r="G2988" s="8" t="str">
        <f>VLOOKUP(E2988,Mapping!$A$2:$B$207,2,0)</f>
        <v>Facebook NonStatic</v>
      </c>
      <c r="H2988" s="1" t="s">
        <v>658</v>
      </c>
      <c r="I2988" s="2">
        <v>44460</v>
      </c>
      <c r="J2988" s="126" t="str">
        <f>VLOOKUP(I2988,Mapping!$H$2:$I$215,2,0)</f>
        <v>Post</v>
      </c>
      <c r="K2988" s="127">
        <f>VLOOKUP(I2988,Mapping!$H$2:$J$215,3,0)</f>
        <v>0</v>
      </c>
      <c r="L2988" s="1">
        <v>0</v>
      </c>
      <c r="M2988" s="4" t="s">
        <v>85</v>
      </c>
    </row>
    <row r="2989" spans="1:13" x14ac:dyDescent="0.35">
      <c r="A2989" s="5" t="s">
        <v>36</v>
      </c>
      <c r="B2989" s="5" t="s">
        <v>35</v>
      </c>
      <c r="C2989" s="5"/>
      <c r="D2989" s="5"/>
      <c r="E2989" s="5" t="s">
        <v>146</v>
      </c>
      <c r="F2989" s="8" t="str">
        <f>VLOOKUP(E2989,Mapping!$A$1:$C$71,3,0)</f>
        <v>Facebook</v>
      </c>
      <c r="G2989" s="8" t="str">
        <f>VLOOKUP(E2989,Mapping!$A$2:$B$207,2,0)</f>
        <v>Facebook NonStatic</v>
      </c>
      <c r="H2989" s="1" t="s">
        <v>658</v>
      </c>
      <c r="I2989" s="2">
        <v>44461</v>
      </c>
      <c r="J2989" s="126" t="str">
        <f>VLOOKUP(I2989,Mapping!$H$2:$I$215,2,0)</f>
        <v>Post</v>
      </c>
      <c r="K2989" s="127">
        <f>VLOOKUP(I2989,Mapping!$H$2:$J$215,3,0)</f>
        <v>0</v>
      </c>
      <c r="L2989" s="1">
        <v>0</v>
      </c>
      <c r="M2989" s="4" t="s">
        <v>85</v>
      </c>
    </row>
    <row r="2990" spans="1:13" x14ac:dyDescent="0.35">
      <c r="A2990" s="5" t="s">
        <v>36</v>
      </c>
      <c r="B2990" s="5" t="s">
        <v>35</v>
      </c>
      <c r="C2990" s="5"/>
      <c r="D2990" s="5"/>
      <c r="E2990" s="5" t="s">
        <v>146</v>
      </c>
      <c r="F2990" s="8" t="str">
        <f>VLOOKUP(E2990,Mapping!$A$1:$C$71,3,0)</f>
        <v>Facebook</v>
      </c>
      <c r="G2990" s="8" t="str">
        <f>VLOOKUP(E2990,Mapping!$A$2:$B$207,2,0)</f>
        <v>Facebook NonStatic</v>
      </c>
      <c r="H2990" s="1" t="s">
        <v>658</v>
      </c>
      <c r="I2990" s="2">
        <v>44462</v>
      </c>
      <c r="J2990" s="126" t="str">
        <f>VLOOKUP(I2990,Mapping!$H$2:$I$215,2,0)</f>
        <v>Post</v>
      </c>
      <c r="K2990" s="127">
        <f>VLOOKUP(I2990,Mapping!$H$2:$J$215,3,0)</f>
        <v>0</v>
      </c>
      <c r="L2990" s="1">
        <v>0</v>
      </c>
      <c r="M2990" s="4" t="s">
        <v>85</v>
      </c>
    </row>
    <row r="2991" spans="1:13" x14ac:dyDescent="0.35">
      <c r="A2991" s="5" t="s">
        <v>36</v>
      </c>
      <c r="B2991" s="5" t="s">
        <v>35</v>
      </c>
      <c r="C2991" s="5"/>
      <c r="D2991" s="5"/>
      <c r="E2991" s="5" t="s">
        <v>146</v>
      </c>
      <c r="F2991" s="8" t="str">
        <f>VLOOKUP(E2991,Mapping!$A$1:$C$71,3,0)</f>
        <v>Facebook</v>
      </c>
      <c r="G2991" s="8" t="str">
        <f>VLOOKUP(E2991,Mapping!$A$2:$B$207,2,0)</f>
        <v>Facebook NonStatic</v>
      </c>
      <c r="H2991" s="1" t="s">
        <v>658</v>
      </c>
      <c r="I2991" s="2">
        <v>44463</v>
      </c>
      <c r="J2991" s="126" t="str">
        <f>VLOOKUP(I2991,Mapping!$H$2:$I$215,2,0)</f>
        <v>Post</v>
      </c>
      <c r="K2991" s="127">
        <f>VLOOKUP(I2991,Mapping!$H$2:$J$215,3,0)</f>
        <v>0</v>
      </c>
      <c r="L2991" s="1">
        <v>0</v>
      </c>
      <c r="M2991" s="4" t="s">
        <v>85</v>
      </c>
    </row>
    <row r="2992" spans="1:13" x14ac:dyDescent="0.35">
      <c r="A2992" s="5" t="s">
        <v>36</v>
      </c>
      <c r="B2992" s="5" t="s">
        <v>35</v>
      </c>
      <c r="C2992" s="5"/>
      <c r="D2992" s="5"/>
      <c r="E2992" s="5" t="s">
        <v>146</v>
      </c>
      <c r="F2992" s="8" t="str">
        <f>VLOOKUP(E2992,Mapping!$A$1:$C$71,3,0)</f>
        <v>Facebook</v>
      </c>
      <c r="G2992" s="8" t="str">
        <f>VLOOKUP(E2992,Mapping!$A$2:$B$207,2,0)</f>
        <v>Facebook NonStatic</v>
      </c>
      <c r="H2992" s="1" t="s">
        <v>658</v>
      </c>
      <c r="I2992" s="2">
        <v>44464</v>
      </c>
      <c r="J2992" s="126" t="str">
        <f>VLOOKUP(I2992,Mapping!$H$2:$I$215,2,0)</f>
        <v>Post</v>
      </c>
      <c r="K2992" s="127">
        <f>VLOOKUP(I2992,Mapping!$H$2:$J$215,3,0)</f>
        <v>0</v>
      </c>
      <c r="L2992" s="1">
        <v>0</v>
      </c>
      <c r="M2992" s="4" t="s">
        <v>85</v>
      </c>
    </row>
    <row r="2993" spans="1:13" x14ac:dyDescent="0.35">
      <c r="A2993" s="5" t="s">
        <v>36</v>
      </c>
      <c r="B2993" s="5" t="s">
        <v>35</v>
      </c>
      <c r="C2993" s="5"/>
      <c r="D2993" s="5"/>
      <c r="E2993" s="5" t="s">
        <v>146</v>
      </c>
      <c r="F2993" s="8" t="str">
        <f>VLOOKUP(E2993,Mapping!$A$1:$C$71,3,0)</f>
        <v>Facebook</v>
      </c>
      <c r="G2993" s="8" t="str">
        <f>VLOOKUP(E2993,Mapping!$A$2:$B$207,2,0)</f>
        <v>Facebook NonStatic</v>
      </c>
      <c r="H2993" s="1" t="s">
        <v>658</v>
      </c>
      <c r="I2993" s="2">
        <v>44465</v>
      </c>
      <c r="J2993" s="126" t="str">
        <f>VLOOKUP(I2993,Mapping!$H$2:$I$215,2,0)</f>
        <v>Post</v>
      </c>
      <c r="K2993" s="127">
        <f>VLOOKUP(I2993,Mapping!$H$2:$J$215,3,0)</f>
        <v>0</v>
      </c>
      <c r="L2993" s="1">
        <v>0</v>
      </c>
      <c r="M2993" s="4" t="s">
        <v>85</v>
      </c>
    </row>
    <row r="2994" spans="1:13" x14ac:dyDescent="0.35">
      <c r="A2994" s="5" t="s">
        <v>36</v>
      </c>
      <c r="B2994" s="5" t="s">
        <v>35</v>
      </c>
      <c r="C2994" s="5"/>
      <c r="D2994" s="5"/>
      <c r="E2994" s="5" t="s">
        <v>146</v>
      </c>
      <c r="F2994" s="8" t="str">
        <f>VLOOKUP(E2994,Mapping!$A$1:$C$71,3,0)</f>
        <v>Facebook</v>
      </c>
      <c r="G2994" s="8" t="str">
        <f>VLOOKUP(E2994,Mapping!$A$2:$B$207,2,0)</f>
        <v>Facebook NonStatic</v>
      </c>
      <c r="H2994" s="1" t="s">
        <v>658</v>
      </c>
      <c r="I2994" s="2">
        <v>44466</v>
      </c>
      <c r="J2994" s="126" t="str">
        <f>VLOOKUP(I2994,Mapping!$H$2:$I$215,2,0)</f>
        <v>Post</v>
      </c>
      <c r="K2994" s="127">
        <f>VLOOKUP(I2994,Mapping!$H$2:$J$215,3,0)</f>
        <v>0</v>
      </c>
      <c r="L2994" s="1">
        <v>0</v>
      </c>
      <c r="M2994" s="4" t="s">
        <v>85</v>
      </c>
    </row>
    <row r="2995" spans="1:13" x14ac:dyDescent="0.35">
      <c r="A2995" s="5" t="s">
        <v>36</v>
      </c>
      <c r="B2995" s="5" t="s">
        <v>35</v>
      </c>
      <c r="C2995" s="5"/>
      <c r="D2995" s="5"/>
      <c r="E2995" s="5" t="s">
        <v>146</v>
      </c>
      <c r="F2995" s="8" t="str">
        <f>VLOOKUP(E2995,Mapping!$A$1:$C$71,3,0)</f>
        <v>Facebook</v>
      </c>
      <c r="G2995" s="8" t="str">
        <f>VLOOKUP(E2995,Mapping!$A$2:$B$207,2,0)</f>
        <v>Facebook NonStatic</v>
      </c>
      <c r="H2995" s="1" t="s">
        <v>658</v>
      </c>
      <c r="I2995" s="2">
        <v>44467</v>
      </c>
      <c r="J2995" s="126" t="str">
        <f>VLOOKUP(I2995,Mapping!$H$2:$I$215,2,0)</f>
        <v>Post</v>
      </c>
      <c r="K2995" s="127">
        <f>VLOOKUP(I2995,Mapping!$H$2:$J$215,3,0)</f>
        <v>0</v>
      </c>
      <c r="L2995" s="1">
        <v>0</v>
      </c>
      <c r="M2995" s="4" t="s">
        <v>85</v>
      </c>
    </row>
    <row r="2996" spans="1:13" x14ac:dyDescent="0.35">
      <c r="A2996" s="5" t="s">
        <v>36</v>
      </c>
      <c r="B2996" s="5" t="s">
        <v>35</v>
      </c>
      <c r="C2996" s="5"/>
      <c r="D2996" s="5"/>
      <c r="E2996" s="5" t="s">
        <v>146</v>
      </c>
      <c r="F2996" s="8" t="str">
        <f>VLOOKUP(E2996,Mapping!$A$1:$C$71,3,0)</f>
        <v>Facebook</v>
      </c>
      <c r="G2996" s="8" t="str">
        <f>VLOOKUP(E2996,Mapping!$A$2:$B$207,2,0)</f>
        <v>Facebook NonStatic</v>
      </c>
      <c r="H2996" s="1" t="s">
        <v>658</v>
      </c>
      <c r="I2996" s="2">
        <v>44468</v>
      </c>
      <c r="J2996" s="126" t="str">
        <f>VLOOKUP(I2996,Mapping!$H$2:$I$215,2,0)</f>
        <v>Post</v>
      </c>
      <c r="K2996" s="127">
        <f>VLOOKUP(I2996,Mapping!$H$2:$J$215,3,0)</f>
        <v>0</v>
      </c>
      <c r="L2996" s="1">
        <v>0</v>
      </c>
      <c r="M2996" s="4" t="s">
        <v>85</v>
      </c>
    </row>
    <row r="2997" spans="1:13" x14ac:dyDescent="0.35">
      <c r="A2997" s="5" t="s">
        <v>36</v>
      </c>
      <c r="B2997" s="5" t="s">
        <v>35</v>
      </c>
      <c r="C2997" s="5"/>
      <c r="D2997" s="5"/>
      <c r="E2997" s="5" t="s">
        <v>146</v>
      </c>
      <c r="F2997" s="8" t="str">
        <f>VLOOKUP(E2997,Mapping!$A$1:$C$71,3,0)</f>
        <v>Facebook</v>
      </c>
      <c r="G2997" s="8" t="str">
        <f>VLOOKUP(E2997,Mapping!$A$2:$B$207,2,0)</f>
        <v>Facebook NonStatic</v>
      </c>
      <c r="H2997" s="1" t="s">
        <v>658</v>
      </c>
      <c r="I2997" s="2">
        <v>44469</v>
      </c>
      <c r="J2997" s="126" t="str">
        <f>VLOOKUP(I2997,Mapping!$H$2:$I$215,2,0)</f>
        <v>Post</v>
      </c>
      <c r="K2997" s="127">
        <f>VLOOKUP(I2997,Mapping!$H$2:$J$215,3,0)</f>
        <v>0</v>
      </c>
      <c r="L2997" s="1">
        <v>0</v>
      </c>
      <c r="M2997" s="4" t="s">
        <v>85</v>
      </c>
    </row>
    <row r="2998" spans="1:13" x14ac:dyDescent="0.35">
      <c r="A2998" s="5" t="s">
        <v>36</v>
      </c>
      <c r="B2998" s="5" t="s">
        <v>35</v>
      </c>
      <c r="C2998" s="5"/>
      <c r="D2998" s="5"/>
      <c r="E2998" s="5" t="s">
        <v>148</v>
      </c>
      <c r="F2998" s="8" t="str">
        <f>VLOOKUP(E2998,Mapping!$A$1:$C$71,3,0)</f>
        <v>Facebook</v>
      </c>
      <c r="G2998" s="8" t="str">
        <f>VLOOKUP(E2998,Mapping!$A$2:$B$207,2,0)</f>
        <v>Facebook Static</v>
      </c>
      <c r="H2998" s="1" t="s">
        <v>658</v>
      </c>
      <c r="I2998" s="2">
        <v>44256</v>
      </c>
      <c r="J2998" s="126" t="str">
        <f>VLOOKUP(I2998,Mapping!$H$2:$I$215,2,0)</f>
        <v>Pre</v>
      </c>
      <c r="K2998" s="127" t="str">
        <f>VLOOKUP(I2998,Mapping!$H$2:$J$215,3,0)</f>
        <v>Pre</v>
      </c>
      <c r="L2998" s="1">
        <v>0</v>
      </c>
      <c r="M2998" s="4" t="s">
        <v>170</v>
      </c>
    </row>
    <row r="2999" spans="1:13" x14ac:dyDescent="0.35">
      <c r="A2999" s="5" t="s">
        <v>36</v>
      </c>
      <c r="B2999" s="5" t="s">
        <v>35</v>
      </c>
      <c r="C2999" s="5"/>
      <c r="D2999" s="5"/>
      <c r="E2999" s="5" t="s">
        <v>148</v>
      </c>
      <c r="F2999" s="8" t="str">
        <f>VLOOKUP(E2999,Mapping!$A$1:$C$71,3,0)</f>
        <v>Facebook</v>
      </c>
      <c r="G2999" s="8" t="str">
        <f>VLOOKUP(E2999,Mapping!$A$2:$B$207,2,0)</f>
        <v>Facebook Static</v>
      </c>
      <c r="H2999" s="1" t="s">
        <v>658</v>
      </c>
      <c r="I2999" s="2">
        <v>44257</v>
      </c>
      <c r="J2999" s="126" t="str">
        <f>VLOOKUP(I2999,Mapping!$H$2:$I$215,2,0)</f>
        <v>Pre</v>
      </c>
      <c r="K2999" s="127" t="str">
        <f>VLOOKUP(I2999,Mapping!$H$2:$J$215,3,0)</f>
        <v>Pre</v>
      </c>
      <c r="L2999" s="1">
        <v>0</v>
      </c>
      <c r="M2999" s="4" t="s">
        <v>170</v>
      </c>
    </row>
    <row r="3000" spans="1:13" x14ac:dyDescent="0.35">
      <c r="A3000" s="5" t="s">
        <v>36</v>
      </c>
      <c r="B3000" s="5" t="s">
        <v>35</v>
      </c>
      <c r="C3000" s="5"/>
      <c r="D3000" s="5"/>
      <c r="E3000" s="5" t="s">
        <v>148</v>
      </c>
      <c r="F3000" s="8" t="str">
        <f>VLOOKUP(E3000,Mapping!$A$1:$C$71,3,0)</f>
        <v>Facebook</v>
      </c>
      <c r="G3000" s="8" t="str">
        <f>VLOOKUP(E3000,Mapping!$A$2:$B$207,2,0)</f>
        <v>Facebook Static</v>
      </c>
      <c r="H3000" s="1" t="s">
        <v>658</v>
      </c>
      <c r="I3000" s="2">
        <v>44258</v>
      </c>
      <c r="J3000" s="126" t="str">
        <f>VLOOKUP(I3000,Mapping!$H$2:$I$215,2,0)</f>
        <v>Pre</v>
      </c>
      <c r="K3000" s="127" t="str">
        <f>VLOOKUP(I3000,Mapping!$H$2:$J$215,3,0)</f>
        <v>Pre</v>
      </c>
      <c r="L3000" s="1">
        <v>0</v>
      </c>
      <c r="M3000" s="4" t="s">
        <v>170</v>
      </c>
    </row>
    <row r="3001" spans="1:13" x14ac:dyDescent="0.35">
      <c r="A3001" s="5" t="s">
        <v>36</v>
      </c>
      <c r="B3001" s="5" t="s">
        <v>35</v>
      </c>
      <c r="C3001" s="5"/>
      <c r="D3001" s="5"/>
      <c r="E3001" s="5" t="s">
        <v>148</v>
      </c>
      <c r="F3001" s="8" t="str">
        <f>VLOOKUP(E3001,Mapping!$A$1:$C$71,3,0)</f>
        <v>Facebook</v>
      </c>
      <c r="G3001" s="8" t="str">
        <f>VLOOKUP(E3001,Mapping!$A$2:$B$207,2,0)</f>
        <v>Facebook Static</v>
      </c>
      <c r="H3001" s="1" t="s">
        <v>658</v>
      </c>
      <c r="I3001" s="2">
        <v>44259</v>
      </c>
      <c r="J3001" s="126" t="str">
        <f>VLOOKUP(I3001,Mapping!$H$2:$I$215,2,0)</f>
        <v>Pre</v>
      </c>
      <c r="K3001" s="127" t="str">
        <f>VLOOKUP(I3001,Mapping!$H$2:$J$215,3,0)</f>
        <v>Pre</v>
      </c>
      <c r="L3001" s="1">
        <v>0</v>
      </c>
      <c r="M3001" s="4" t="s">
        <v>170</v>
      </c>
    </row>
    <row r="3002" spans="1:13" x14ac:dyDescent="0.35">
      <c r="A3002" s="5" t="s">
        <v>36</v>
      </c>
      <c r="B3002" s="5" t="s">
        <v>35</v>
      </c>
      <c r="C3002" s="5"/>
      <c r="D3002" s="5"/>
      <c r="E3002" s="5" t="s">
        <v>148</v>
      </c>
      <c r="F3002" s="8" t="str">
        <f>VLOOKUP(E3002,Mapping!$A$1:$C$71,3,0)</f>
        <v>Facebook</v>
      </c>
      <c r="G3002" s="8" t="str">
        <f>VLOOKUP(E3002,Mapping!$A$2:$B$207,2,0)</f>
        <v>Facebook Static</v>
      </c>
      <c r="H3002" s="1" t="s">
        <v>658</v>
      </c>
      <c r="I3002" s="2">
        <v>44260</v>
      </c>
      <c r="J3002" s="126" t="str">
        <f>VLOOKUP(I3002,Mapping!$H$2:$I$215,2,0)</f>
        <v>Pre</v>
      </c>
      <c r="K3002" s="127" t="str">
        <f>VLOOKUP(I3002,Mapping!$H$2:$J$215,3,0)</f>
        <v>Pre</v>
      </c>
      <c r="L3002" s="1">
        <v>0</v>
      </c>
      <c r="M3002" s="4" t="s">
        <v>170</v>
      </c>
    </row>
    <row r="3003" spans="1:13" x14ac:dyDescent="0.35">
      <c r="A3003" s="5" t="s">
        <v>36</v>
      </c>
      <c r="B3003" s="5" t="s">
        <v>35</v>
      </c>
      <c r="C3003" s="5"/>
      <c r="D3003" s="5"/>
      <c r="E3003" s="5" t="s">
        <v>148</v>
      </c>
      <c r="F3003" s="8" t="str">
        <f>VLOOKUP(E3003,Mapping!$A$1:$C$71,3,0)</f>
        <v>Facebook</v>
      </c>
      <c r="G3003" s="8" t="str">
        <f>VLOOKUP(E3003,Mapping!$A$2:$B$207,2,0)</f>
        <v>Facebook Static</v>
      </c>
      <c r="H3003" s="1" t="s">
        <v>658</v>
      </c>
      <c r="I3003" s="2">
        <v>44261</v>
      </c>
      <c r="J3003" s="126" t="str">
        <f>VLOOKUP(I3003,Mapping!$H$2:$I$215,2,0)</f>
        <v>Pre</v>
      </c>
      <c r="K3003" s="127" t="str">
        <f>VLOOKUP(I3003,Mapping!$H$2:$J$215,3,0)</f>
        <v>Pre</v>
      </c>
      <c r="L3003" s="1">
        <v>0</v>
      </c>
      <c r="M3003" s="4" t="s">
        <v>170</v>
      </c>
    </row>
    <row r="3004" spans="1:13" x14ac:dyDescent="0.35">
      <c r="A3004" s="5" t="s">
        <v>36</v>
      </c>
      <c r="B3004" s="5" t="s">
        <v>35</v>
      </c>
      <c r="C3004" s="5"/>
      <c r="D3004" s="5"/>
      <c r="E3004" s="5" t="s">
        <v>148</v>
      </c>
      <c r="F3004" s="8" t="str">
        <f>VLOOKUP(E3004,Mapping!$A$1:$C$71,3,0)</f>
        <v>Facebook</v>
      </c>
      <c r="G3004" s="8" t="str">
        <f>VLOOKUP(E3004,Mapping!$A$2:$B$207,2,0)</f>
        <v>Facebook Static</v>
      </c>
      <c r="H3004" s="1" t="s">
        <v>658</v>
      </c>
      <c r="I3004" s="2">
        <v>44262</v>
      </c>
      <c r="J3004" s="126" t="str">
        <f>VLOOKUP(I3004,Mapping!$H$2:$I$215,2,0)</f>
        <v>Pre</v>
      </c>
      <c r="K3004" s="127" t="str">
        <f>VLOOKUP(I3004,Mapping!$H$2:$J$215,3,0)</f>
        <v>Pre</v>
      </c>
      <c r="L3004" s="1">
        <v>0</v>
      </c>
      <c r="M3004" s="4" t="s">
        <v>170</v>
      </c>
    </row>
    <row r="3005" spans="1:13" x14ac:dyDescent="0.35">
      <c r="A3005" s="5" t="s">
        <v>36</v>
      </c>
      <c r="B3005" s="5" t="s">
        <v>35</v>
      </c>
      <c r="C3005" s="5"/>
      <c r="D3005" s="5"/>
      <c r="E3005" s="5" t="s">
        <v>148</v>
      </c>
      <c r="F3005" s="8" t="str">
        <f>VLOOKUP(E3005,Mapping!$A$1:$C$71,3,0)</f>
        <v>Facebook</v>
      </c>
      <c r="G3005" s="8" t="str">
        <f>VLOOKUP(E3005,Mapping!$A$2:$B$207,2,0)</f>
        <v>Facebook Static</v>
      </c>
      <c r="H3005" s="1" t="s">
        <v>658</v>
      </c>
      <c r="I3005" s="2">
        <v>44263</v>
      </c>
      <c r="J3005" s="126" t="str">
        <f>VLOOKUP(I3005,Mapping!$H$2:$I$215,2,0)</f>
        <v>Pre</v>
      </c>
      <c r="K3005" s="127" t="str">
        <f>VLOOKUP(I3005,Mapping!$H$2:$J$215,3,0)</f>
        <v>Pre</v>
      </c>
      <c r="L3005" s="1">
        <v>0</v>
      </c>
      <c r="M3005" s="4" t="s">
        <v>170</v>
      </c>
    </row>
    <row r="3006" spans="1:13" x14ac:dyDescent="0.35">
      <c r="A3006" s="5" t="s">
        <v>36</v>
      </c>
      <c r="B3006" s="5" t="s">
        <v>35</v>
      </c>
      <c r="C3006" s="5"/>
      <c r="D3006" s="5"/>
      <c r="E3006" s="5" t="s">
        <v>148</v>
      </c>
      <c r="F3006" s="8" t="str">
        <f>VLOOKUP(E3006,Mapping!$A$1:$C$71,3,0)</f>
        <v>Facebook</v>
      </c>
      <c r="G3006" s="8" t="str">
        <f>VLOOKUP(E3006,Mapping!$A$2:$B$207,2,0)</f>
        <v>Facebook Static</v>
      </c>
      <c r="H3006" s="1" t="s">
        <v>658</v>
      </c>
      <c r="I3006" s="2">
        <v>44264</v>
      </c>
      <c r="J3006" s="126" t="str">
        <f>VLOOKUP(I3006,Mapping!$H$2:$I$215,2,0)</f>
        <v>Pre</v>
      </c>
      <c r="K3006" s="127" t="str">
        <f>VLOOKUP(I3006,Mapping!$H$2:$J$215,3,0)</f>
        <v>Pre</v>
      </c>
      <c r="L3006" s="1">
        <v>0</v>
      </c>
      <c r="M3006" s="4" t="s">
        <v>170</v>
      </c>
    </row>
    <row r="3007" spans="1:13" x14ac:dyDescent="0.35">
      <c r="A3007" s="5" t="s">
        <v>36</v>
      </c>
      <c r="B3007" s="5" t="s">
        <v>35</v>
      </c>
      <c r="C3007" s="5"/>
      <c r="D3007" s="5"/>
      <c r="E3007" s="5" t="s">
        <v>148</v>
      </c>
      <c r="F3007" s="8" t="str">
        <f>VLOOKUP(E3007,Mapping!$A$1:$C$71,3,0)</f>
        <v>Facebook</v>
      </c>
      <c r="G3007" s="8" t="str">
        <f>VLOOKUP(E3007,Mapping!$A$2:$B$207,2,0)</f>
        <v>Facebook Static</v>
      </c>
      <c r="H3007" s="1" t="s">
        <v>658</v>
      </c>
      <c r="I3007" s="2">
        <v>44265</v>
      </c>
      <c r="J3007" s="126" t="str">
        <f>VLOOKUP(I3007,Mapping!$H$2:$I$215,2,0)</f>
        <v>Pre</v>
      </c>
      <c r="K3007" s="127" t="str">
        <f>VLOOKUP(I3007,Mapping!$H$2:$J$215,3,0)</f>
        <v>Pre</v>
      </c>
      <c r="L3007" s="1">
        <v>0</v>
      </c>
      <c r="M3007" s="4" t="s">
        <v>170</v>
      </c>
    </row>
    <row r="3008" spans="1:13" x14ac:dyDescent="0.35">
      <c r="A3008" s="5" t="s">
        <v>36</v>
      </c>
      <c r="B3008" s="5" t="s">
        <v>35</v>
      </c>
      <c r="C3008" s="5"/>
      <c r="D3008" s="5"/>
      <c r="E3008" s="5" t="s">
        <v>148</v>
      </c>
      <c r="F3008" s="8" t="str">
        <f>VLOOKUP(E3008,Mapping!$A$1:$C$71,3,0)</f>
        <v>Facebook</v>
      </c>
      <c r="G3008" s="8" t="str">
        <f>VLOOKUP(E3008,Mapping!$A$2:$B$207,2,0)</f>
        <v>Facebook Static</v>
      </c>
      <c r="H3008" s="1" t="s">
        <v>658</v>
      </c>
      <c r="I3008" s="2">
        <v>44266</v>
      </c>
      <c r="J3008" s="126" t="str">
        <f>VLOOKUP(I3008,Mapping!$H$2:$I$215,2,0)</f>
        <v>Pre</v>
      </c>
      <c r="K3008" s="127" t="str">
        <f>VLOOKUP(I3008,Mapping!$H$2:$J$215,3,0)</f>
        <v>Pre</v>
      </c>
      <c r="L3008" s="1">
        <v>0</v>
      </c>
      <c r="M3008" s="4" t="s">
        <v>170</v>
      </c>
    </row>
    <row r="3009" spans="1:13" x14ac:dyDescent="0.35">
      <c r="A3009" s="5" t="s">
        <v>36</v>
      </c>
      <c r="B3009" s="5" t="s">
        <v>35</v>
      </c>
      <c r="C3009" s="5"/>
      <c r="D3009" s="5"/>
      <c r="E3009" s="5" t="s">
        <v>148</v>
      </c>
      <c r="F3009" s="8" t="str">
        <f>VLOOKUP(E3009,Mapping!$A$1:$C$71,3,0)</f>
        <v>Facebook</v>
      </c>
      <c r="G3009" s="8" t="str">
        <f>VLOOKUP(E3009,Mapping!$A$2:$B$207,2,0)</f>
        <v>Facebook Static</v>
      </c>
      <c r="H3009" s="1" t="s">
        <v>658</v>
      </c>
      <c r="I3009" s="2">
        <v>44267</v>
      </c>
      <c r="J3009" s="126" t="str">
        <f>VLOOKUP(I3009,Mapping!$H$2:$I$215,2,0)</f>
        <v>Pre</v>
      </c>
      <c r="K3009" s="127" t="str">
        <f>VLOOKUP(I3009,Mapping!$H$2:$J$215,3,0)</f>
        <v>Pre</v>
      </c>
      <c r="L3009" s="1">
        <v>0</v>
      </c>
      <c r="M3009" s="4" t="s">
        <v>170</v>
      </c>
    </row>
    <row r="3010" spans="1:13" x14ac:dyDescent="0.35">
      <c r="A3010" s="5" t="s">
        <v>36</v>
      </c>
      <c r="B3010" s="5" t="s">
        <v>35</v>
      </c>
      <c r="C3010" s="5"/>
      <c r="D3010" s="5"/>
      <c r="E3010" s="5" t="s">
        <v>148</v>
      </c>
      <c r="F3010" s="8" t="str">
        <f>VLOOKUP(E3010,Mapping!$A$1:$C$71,3,0)</f>
        <v>Facebook</v>
      </c>
      <c r="G3010" s="8" t="str">
        <f>VLOOKUP(E3010,Mapping!$A$2:$B$207,2,0)</f>
        <v>Facebook Static</v>
      </c>
      <c r="H3010" s="1" t="s">
        <v>658</v>
      </c>
      <c r="I3010" s="2">
        <v>44268</v>
      </c>
      <c r="J3010" s="126" t="str">
        <f>VLOOKUP(I3010,Mapping!$H$2:$I$215,2,0)</f>
        <v>Pre</v>
      </c>
      <c r="K3010" s="127" t="str">
        <f>VLOOKUP(I3010,Mapping!$H$2:$J$215,3,0)</f>
        <v>Pre</v>
      </c>
      <c r="L3010" s="1">
        <v>0</v>
      </c>
      <c r="M3010" s="4" t="s">
        <v>170</v>
      </c>
    </row>
    <row r="3011" spans="1:13" x14ac:dyDescent="0.35">
      <c r="A3011" s="5" t="s">
        <v>36</v>
      </c>
      <c r="B3011" s="5" t="s">
        <v>35</v>
      </c>
      <c r="C3011" s="5"/>
      <c r="D3011" s="5"/>
      <c r="E3011" s="5" t="s">
        <v>148</v>
      </c>
      <c r="F3011" s="8" t="str">
        <f>VLOOKUP(E3011,Mapping!$A$1:$C$71,3,0)</f>
        <v>Facebook</v>
      </c>
      <c r="G3011" s="8" t="str">
        <f>VLOOKUP(E3011,Mapping!$A$2:$B$207,2,0)</f>
        <v>Facebook Static</v>
      </c>
      <c r="H3011" s="1" t="s">
        <v>658</v>
      </c>
      <c r="I3011" s="2">
        <v>44269</v>
      </c>
      <c r="J3011" s="126" t="str">
        <f>VLOOKUP(I3011,Mapping!$H$2:$I$215,2,0)</f>
        <v>Pre</v>
      </c>
      <c r="K3011" s="127" t="str">
        <f>VLOOKUP(I3011,Mapping!$H$2:$J$215,3,0)</f>
        <v>Pre</v>
      </c>
      <c r="L3011" s="1">
        <v>0</v>
      </c>
      <c r="M3011" s="4" t="s">
        <v>170</v>
      </c>
    </row>
    <row r="3012" spans="1:13" x14ac:dyDescent="0.35">
      <c r="A3012" s="5" t="s">
        <v>36</v>
      </c>
      <c r="B3012" s="5" t="s">
        <v>35</v>
      </c>
      <c r="C3012" s="5"/>
      <c r="D3012" s="5"/>
      <c r="E3012" s="5" t="s">
        <v>148</v>
      </c>
      <c r="F3012" s="8" t="str">
        <f>VLOOKUP(E3012,Mapping!$A$1:$C$71,3,0)</f>
        <v>Facebook</v>
      </c>
      <c r="G3012" s="8" t="str">
        <f>VLOOKUP(E3012,Mapping!$A$2:$B$207,2,0)</f>
        <v>Facebook Static</v>
      </c>
      <c r="H3012" s="1" t="s">
        <v>658</v>
      </c>
      <c r="I3012" s="2">
        <v>44270</v>
      </c>
      <c r="J3012" s="126" t="str">
        <f>VLOOKUP(I3012,Mapping!$H$2:$I$215,2,0)</f>
        <v>Pre</v>
      </c>
      <c r="K3012" s="127" t="str">
        <f>VLOOKUP(I3012,Mapping!$H$2:$J$215,3,0)</f>
        <v>Pre</v>
      </c>
      <c r="L3012" s="1">
        <v>0</v>
      </c>
      <c r="M3012" s="4" t="s">
        <v>170</v>
      </c>
    </row>
    <row r="3013" spans="1:13" x14ac:dyDescent="0.35">
      <c r="A3013" s="5" t="s">
        <v>36</v>
      </c>
      <c r="B3013" s="5" t="s">
        <v>35</v>
      </c>
      <c r="C3013" s="5"/>
      <c r="D3013" s="5"/>
      <c r="E3013" s="5" t="s">
        <v>148</v>
      </c>
      <c r="F3013" s="8" t="str">
        <f>VLOOKUP(E3013,Mapping!$A$1:$C$71,3,0)</f>
        <v>Facebook</v>
      </c>
      <c r="G3013" s="8" t="str">
        <f>VLOOKUP(E3013,Mapping!$A$2:$B$207,2,0)</f>
        <v>Facebook Static</v>
      </c>
      <c r="H3013" s="1" t="s">
        <v>658</v>
      </c>
      <c r="I3013" s="2">
        <v>44271</v>
      </c>
      <c r="J3013" s="126" t="str">
        <f>VLOOKUP(I3013,Mapping!$H$2:$I$215,2,0)</f>
        <v>Pre</v>
      </c>
      <c r="K3013" s="127" t="str">
        <f>VLOOKUP(I3013,Mapping!$H$2:$J$215,3,0)</f>
        <v>Pre</v>
      </c>
      <c r="L3013" s="1">
        <v>0</v>
      </c>
      <c r="M3013" s="4" t="s">
        <v>170</v>
      </c>
    </row>
    <row r="3014" spans="1:13" x14ac:dyDescent="0.35">
      <c r="A3014" s="5" t="s">
        <v>36</v>
      </c>
      <c r="B3014" s="5" t="s">
        <v>35</v>
      </c>
      <c r="C3014" s="5"/>
      <c r="D3014" s="5"/>
      <c r="E3014" s="5" t="s">
        <v>148</v>
      </c>
      <c r="F3014" s="8" t="str">
        <f>VLOOKUP(E3014,Mapping!$A$1:$C$71,3,0)</f>
        <v>Facebook</v>
      </c>
      <c r="G3014" s="8" t="str">
        <f>VLOOKUP(E3014,Mapping!$A$2:$B$207,2,0)</f>
        <v>Facebook Static</v>
      </c>
      <c r="H3014" s="1" t="s">
        <v>658</v>
      </c>
      <c r="I3014" s="2">
        <v>44272</v>
      </c>
      <c r="J3014" s="126" t="str">
        <f>VLOOKUP(I3014,Mapping!$H$2:$I$215,2,0)</f>
        <v>Pre</v>
      </c>
      <c r="K3014" s="127" t="str">
        <f>VLOOKUP(I3014,Mapping!$H$2:$J$215,3,0)</f>
        <v>Pre</v>
      </c>
      <c r="L3014" s="1">
        <v>0</v>
      </c>
      <c r="M3014" s="4" t="s">
        <v>170</v>
      </c>
    </row>
    <row r="3015" spans="1:13" x14ac:dyDescent="0.35">
      <c r="A3015" s="5" t="s">
        <v>36</v>
      </c>
      <c r="B3015" s="5" t="s">
        <v>35</v>
      </c>
      <c r="C3015" s="5"/>
      <c r="D3015" s="5"/>
      <c r="E3015" s="5" t="s">
        <v>148</v>
      </c>
      <c r="F3015" s="8" t="str">
        <f>VLOOKUP(E3015,Mapping!$A$1:$C$71,3,0)</f>
        <v>Facebook</v>
      </c>
      <c r="G3015" s="8" t="str">
        <f>VLOOKUP(E3015,Mapping!$A$2:$B$207,2,0)</f>
        <v>Facebook Static</v>
      </c>
      <c r="H3015" s="1" t="s">
        <v>658</v>
      </c>
      <c r="I3015" s="2">
        <v>44273</v>
      </c>
      <c r="J3015" s="126" t="str">
        <f>VLOOKUP(I3015,Mapping!$H$2:$I$215,2,0)</f>
        <v>Pre</v>
      </c>
      <c r="K3015" s="127" t="str">
        <f>VLOOKUP(I3015,Mapping!$H$2:$J$215,3,0)</f>
        <v>Pre</v>
      </c>
      <c r="L3015" s="1">
        <v>0</v>
      </c>
      <c r="M3015" s="4" t="s">
        <v>170</v>
      </c>
    </row>
    <row r="3016" spans="1:13" x14ac:dyDescent="0.35">
      <c r="A3016" s="5" t="s">
        <v>36</v>
      </c>
      <c r="B3016" s="5" t="s">
        <v>35</v>
      </c>
      <c r="C3016" s="5"/>
      <c r="D3016" s="5"/>
      <c r="E3016" s="5" t="s">
        <v>148</v>
      </c>
      <c r="F3016" s="8" t="str">
        <f>VLOOKUP(E3016,Mapping!$A$1:$C$71,3,0)</f>
        <v>Facebook</v>
      </c>
      <c r="G3016" s="8" t="str">
        <f>VLOOKUP(E3016,Mapping!$A$2:$B$207,2,0)</f>
        <v>Facebook Static</v>
      </c>
      <c r="H3016" s="1" t="s">
        <v>658</v>
      </c>
      <c r="I3016" s="2">
        <v>44274</v>
      </c>
      <c r="J3016" s="126" t="str">
        <f>VLOOKUP(I3016,Mapping!$H$2:$I$215,2,0)</f>
        <v>Pre</v>
      </c>
      <c r="K3016" s="127" t="str">
        <f>VLOOKUP(I3016,Mapping!$H$2:$J$215,3,0)</f>
        <v>Pre</v>
      </c>
      <c r="L3016" s="1">
        <v>0</v>
      </c>
      <c r="M3016" s="4" t="s">
        <v>170</v>
      </c>
    </row>
    <row r="3017" spans="1:13" x14ac:dyDescent="0.35">
      <c r="A3017" s="5" t="s">
        <v>36</v>
      </c>
      <c r="B3017" s="5" t="s">
        <v>35</v>
      </c>
      <c r="C3017" s="5"/>
      <c r="D3017" s="5"/>
      <c r="E3017" s="5" t="s">
        <v>148</v>
      </c>
      <c r="F3017" s="8" t="str">
        <f>VLOOKUP(E3017,Mapping!$A$1:$C$71,3,0)</f>
        <v>Facebook</v>
      </c>
      <c r="G3017" s="8" t="str">
        <f>VLOOKUP(E3017,Mapping!$A$2:$B$207,2,0)</f>
        <v>Facebook Static</v>
      </c>
      <c r="H3017" s="1" t="s">
        <v>658</v>
      </c>
      <c r="I3017" s="2">
        <v>44275</v>
      </c>
      <c r="J3017" s="126" t="str">
        <f>VLOOKUP(I3017,Mapping!$H$2:$I$215,2,0)</f>
        <v>Pre</v>
      </c>
      <c r="K3017" s="127" t="str">
        <f>VLOOKUP(I3017,Mapping!$H$2:$J$215,3,0)</f>
        <v>Pre</v>
      </c>
      <c r="L3017" s="1">
        <v>0</v>
      </c>
      <c r="M3017" s="4" t="s">
        <v>170</v>
      </c>
    </row>
    <row r="3018" spans="1:13" x14ac:dyDescent="0.35">
      <c r="A3018" s="5" t="s">
        <v>36</v>
      </c>
      <c r="B3018" s="5" t="s">
        <v>35</v>
      </c>
      <c r="C3018" s="5"/>
      <c r="D3018" s="5"/>
      <c r="E3018" s="5" t="s">
        <v>148</v>
      </c>
      <c r="F3018" s="8" t="str">
        <f>VLOOKUP(E3018,Mapping!$A$1:$C$71,3,0)</f>
        <v>Facebook</v>
      </c>
      <c r="G3018" s="8" t="str">
        <f>VLOOKUP(E3018,Mapping!$A$2:$B$207,2,0)</f>
        <v>Facebook Static</v>
      </c>
      <c r="H3018" s="1" t="s">
        <v>658</v>
      </c>
      <c r="I3018" s="2">
        <v>44276</v>
      </c>
      <c r="J3018" s="126" t="str">
        <f>VLOOKUP(I3018,Mapping!$H$2:$I$215,2,0)</f>
        <v>Pre</v>
      </c>
      <c r="K3018" s="127" t="str">
        <f>VLOOKUP(I3018,Mapping!$H$2:$J$215,3,0)</f>
        <v>Pre</v>
      </c>
      <c r="L3018" s="1">
        <v>0</v>
      </c>
      <c r="M3018" s="4" t="s">
        <v>170</v>
      </c>
    </row>
    <row r="3019" spans="1:13" x14ac:dyDescent="0.35">
      <c r="A3019" s="5" t="s">
        <v>36</v>
      </c>
      <c r="B3019" s="5" t="s">
        <v>35</v>
      </c>
      <c r="C3019" s="5"/>
      <c r="D3019" s="5"/>
      <c r="E3019" s="5" t="s">
        <v>148</v>
      </c>
      <c r="F3019" s="8" t="str">
        <f>VLOOKUP(E3019,Mapping!$A$1:$C$71,3,0)</f>
        <v>Facebook</v>
      </c>
      <c r="G3019" s="8" t="str">
        <f>VLOOKUP(E3019,Mapping!$A$2:$B$207,2,0)</f>
        <v>Facebook Static</v>
      </c>
      <c r="H3019" s="1" t="s">
        <v>658</v>
      </c>
      <c r="I3019" s="2">
        <v>44277</v>
      </c>
      <c r="J3019" s="126" t="str">
        <f>VLOOKUP(I3019,Mapping!$H$2:$I$215,2,0)</f>
        <v>Pre</v>
      </c>
      <c r="K3019" s="127" t="str">
        <f>VLOOKUP(I3019,Mapping!$H$2:$J$215,3,0)</f>
        <v>Pre</v>
      </c>
      <c r="L3019" s="1">
        <v>0</v>
      </c>
      <c r="M3019" s="4" t="s">
        <v>170</v>
      </c>
    </row>
    <row r="3020" spans="1:13" x14ac:dyDescent="0.35">
      <c r="A3020" s="5" t="s">
        <v>36</v>
      </c>
      <c r="B3020" s="5" t="s">
        <v>35</v>
      </c>
      <c r="C3020" s="5"/>
      <c r="D3020" s="5"/>
      <c r="E3020" s="5" t="s">
        <v>148</v>
      </c>
      <c r="F3020" s="8" t="str">
        <f>VLOOKUP(E3020,Mapping!$A$1:$C$71,3,0)</f>
        <v>Facebook</v>
      </c>
      <c r="G3020" s="8" t="str">
        <f>VLOOKUP(E3020,Mapping!$A$2:$B$207,2,0)</f>
        <v>Facebook Static</v>
      </c>
      <c r="H3020" s="1" t="s">
        <v>658</v>
      </c>
      <c r="I3020" s="2">
        <v>44278</v>
      </c>
      <c r="J3020" s="126" t="str">
        <f>VLOOKUP(I3020,Mapping!$H$2:$I$215,2,0)</f>
        <v>Pre</v>
      </c>
      <c r="K3020" s="127" t="str">
        <f>VLOOKUP(I3020,Mapping!$H$2:$J$215,3,0)</f>
        <v>Pre</v>
      </c>
      <c r="L3020" s="1">
        <v>0</v>
      </c>
      <c r="M3020" s="4" t="s">
        <v>170</v>
      </c>
    </row>
    <row r="3021" spans="1:13" x14ac:dyDescent="0.35">
      <c r="A3021" s="5" t="s">
        <v>36</v>
      </c>
      <c r="B3021" s="5" t="s">
        <v>35</v>
      </c>
      <c r="C3021" s="5"/>
      <c r="D3021" s="5"/>
      <c r="E3021" s="5" t="s">
        <v>148</v>
      </c>
      <c r="F3021" s="8" t="str">
        <f>VLOOKUP(E3021,Mapping!$A$1:$C$71,3,0)</f>
        <v>Facebook</v>
      </c>
      <c r="G3021" s="8" t="str">
        <f>VLOOKUP(E3021,Mapping!$A$2:$B$207,2,0)</f>
        <v>Facebook Static</v>
      </c>
      <c r="H3021" s="1" t="s">
        <v>658</v>
      </c>
      <c r="I3021" s="2">
        <v>44279</v>
      </c>
      <c r="J3021" s="126" t="str">
        <f>VLOOKUP(I3021,Mapping!$H$2:$I$215,2,0)</f>
        <v>Pre</v>
      </c>
      <c r="K3021" s="127" t="str">
        <f>VLOOKUP(I3021,Mapping!$H$2:$J$215,3,0)</f>
        <v>Pre</v>
      </c>
      <c r="L3021" s="1">
        <v>0</v>
      </c>
      <c r="M3021" s="4" t="s">
        <v>170</v>
      </c>
    </row>
    <row r="3022" spans="1:13" x14ac:dyDescent="0.35">
      <c r="A3022" s="5" t="s">
        <v>36</v>
      </c>
      <c r="B3022" s="5" t="s">
        <v>35</v>
      </c>
      <c r="C3022" s="5"/>
      <c r="D3022" s="5"/>
      <c r="E3022" s="5" t="s">
        <v>148</v>
      </c>
      <c r="F3022" s="8" t="str">
        <f>VLOOKUP(E3022,Mapping!$A$1:$C$71,3,0)</f>
        <v>Facebook</v>
      </c>
      <c r="G3022" s="8" t="str">
        <f>VLOOKUP(E3022,Mapping!$A$2:$B$207,2,0)</f>
        <v>Facebook Static</v>
      </c>
      <c r="H3022" s="1" t="s">
        <v>658</v>
      </c>
      <c r="I3022" s="2">
        <v>44280</v>
      </c>
      <c r="J3022" s="126" t="str">
        <f>VLOOKUP(I3022,Mapping!$H$2:$I$215,2,0)</f>
        <v>Pre</v>
      </c>
      <c r="K3022" s="127" t="str">
        <f>VLOOKUP(I3022,Mapping!$H$2:$J$215,3,0)</f>
        <v>Pre</v>
      </c>
      <c r="L3022" s="1">
        <v>0</v>
      </c>
      <c r="M3022" s="4" t="s">
        <v>170</v>
      </c>
    </row>
    <row r="3023" spans="1:13" x14ac:dyDescent="0.35">
      <c r="A3023" s="5" t="s">
        <v>36</v>
      </c>
      <c r="B3023" s="5" t="s">
        <v>35</v>
      </c>
      <c r="C3023" s="5"/>
      <c r="D3023" s="5"/>
      <c r="E3023" s="5" t="s">
        <v>148</v>
      </c>
      <c r="F3023" s="8" t="str">
        <f>VLOOKUP(E3023,Mapping!$A$1:$C$71,3,0)</f>
        <v>Facebook</v>
      </c>
      <c r="G3023" s="8" t="str">
        <f>VLOOKUP(E3023,Mapping!$A$2:$B$207,2,0)</f>
        <v>Facebook Static</v>
      </c>
      <c r="H3023" s="1" t="s">
        <v>658</v>
      </c>
      <c r="I3023" s="2">
        <v>44281</v>
      </c>
      <c r="J3023" s="126" t="str">
        <f>VLOOKUP(I3023,Mapping!$H$2:$I$215,2,0)</f>
        <v>Pre</v>
      </c>
      <c r="K3023" s="127" t="str">
        <f>VLOOKUP(I3023,Mapping!$H$2:$J$215,3,0)</f>
        <v>Pre</v>
      </c>
      <c r="L3023" s="1">
        <v>0</v>
      </c>
      <c r="M3023" s="4" t="s">
        <v>170</v>
      </c>
    </row>
    <row r="3024" spans="1:13" x14ac:dyDescent="0.35">
      <c r="A3024" s="5" t="s">
        <v>36</v>
      </c>
      <c r="B3024" s="5" t="s">
        <v>35</v>
      </c>
      <c r="C3024" s="5"/>
      <c r="D3024" s="5"/>
      <c r="E3024" s="5" t="s">
        <v>148</v>
      </c>
      <c r="F3024" s="8" t="str">
        <f>VLOOKUP(E3024,Mapping!$A$1:$C$71,3,0)</f>
        <v>Facebook</v>
      </c>
      <c r="G3024" s="8" t="str">
        <f>VLOOKUP(E3024,Mapping!$A$2:$B$207,2,0)</f>
        <v>Facebook Static</v>
      </c>
      <c r="H3024" s="1" t="s">
        <v>658</v>
      </c>
      <c r="I3024" s="2">
        <v>44282</v>
      </c>
      <c r="J3024" s="126" t="str">
        <f>VLOOKUP(I3024,Mapping!$H$2:$I$215,2,0)</f>
        <v>Pre</v>
      </c>
      <c r="K3024" s="127" t="str">
        <f>VLOOKUP(I3024,Mapping!$H$2:$J$215,3,0)</f>
        <v>Pre</v>
      </c>
      <c r="L3024" s="1">
        <v>0</v>
      </c>
      <c r="M3024" s="4" t="s">
        <v>170</v>
      </c>
    </row>
    <row r="3025" spans="1:13" x14ac:dyDescent="0.35">
      <c r="A3025" s="5" t="s">
        <v>36</v>
      </c>
      <c r="B3025" s="5" t="s">
        <v>35</v>
      </c>
      <c r="C3025" s="5"/>
      <c r="D3025" s="5"/>
      <c r="E3025" s="5" t="s">
        <v>148</v>
      </c>
      <c r="F3025" s="8" t="str">
        <f>VLOOKUP(E3025,Mapping!$A$1:$C$71,3,0)</f>
        <v>Facebook</v>
      </c>
      <c r="G3025" s="8" t="str">
        <f>VLOOKUP(E3025,Mapping!$A$2:$B$207,2,0)</f>
        <v>Facebook Static</v>
      </c>
      <c r="H3025" s="1" t="s">
        <v>658</v>
      </c>
      <c r="I3025" s="2">
        <v>44283</v>
      </c>
      <c r="J3025" s="126" t="str">
        <f>VLOOKUP(I3025,Mapping!$H$2:$I$215,2,0)</f>
        <v>Pre</v>
      </c>
      <c r="K3025" s="127" t="str">
        <f>VLOOKUP(I3025,Mapping!$H$2:$J$215,3,0)</f>
        <v>Pre</v>
      </c>
      <c r="L3025" s="1">
        <v>0</v>
      </c>
      <c r="M3025" s="4" t="s">
        <v>170</v>
      </c>
    </row>
    <row r="3026" spans="1:13" x14ac:dyDescent="0.35">
      <c r="A3026" s="5" t="s">
        <v>36</v>
      </c>
      <c r="B3026" s="5" t="s">
        <v>35</v>
      </c>
      <c r="C3026" s="5"/>
      <c r="D3026" s="5"/>
      <c r="E3026" s="5" t="s">
        <v>148</v>
      </c>
      <c r="F3026" s="8" t="str">
        <f>VLOOKUP(E3026,Mapping!$A$1:$C$71,3,0)</f>
        <v>Facebook</v>
      </c>
      <c r="G3026" s="8" t="str">
        <f>VLOOKUP(E3026,Mapping!$A$2:$B$207,2,0)</f>
        <v>Facebook Static</v>
      </c>
      <c r="H3026" s="1" t="s">
        <v>658</v>
      </c>
      <c r="I3026" s="2">
        <v>44284</v>
      </c>
      <c r="J3026" s="126" t="str">
        <f>VLOOKUP(I3026,Mapping!$H$2:$I$215,2,0)</f>
        <v>Pre</v>
      </c>
      <c r="K3026" s="127" t="str">
        <f>VLOOKUP(I3026,Mapping!$H$2:$J$215,3,0)</f>
        <v>Pre</v>
      </c>
      <c r="L3026" s="1">
        <v>0</v>
      </c>
      <c r="M3026" s="4" t="s">
        <v>170</v>
      </c>
    </row>
    <row r="3027" spans="1:13" x14ac:dyDescent="0.35">
      <c r="A3027" s="5" t="s">
        <v>36</v>
      </c>
      <c r="B3027" s="5" t="s">
        <v>35</v>
      </c>
      <c r="C3027" s="5"/>
      <c r="D3027" s="5"/>
      <c r="E3027" s="5" t="s">
        <v>148</v>
      </c>
      <c r="F3027" s="8" t="str">
        <f>VLOOKUP(E3027,Mapping!$A$1:$C$71,3,0)</f>
        <v>Facebook</v>
      </c>
      <c r="G3027" s="8" t="str">
        <f>VLOOKUP(E3027,Mapping!$A$2:$B$207,2,0)</f>
        <v>Facebook Static</v>
      </c>
      <c r="H3027" s="1" t="s">
        <v>658</v>
      </c>
      <c r="I3027" s="2">
        <v>44285</v>
      </c>
      <c r="J3027" s="126" t="str">
        <f>VLOOKUP(I3027,Mapping!$H$2:$I$215,2,0)</f>
        <v>Pre</v>
      </c>
      <c r="K3027" s="127" t="str">
        <f>VLOOKUP(I3027,Mapping!$H$2:$J$215,3,0)</f>
        <v>Pre</v>
      </c>
      <c r="L3027" s="1">
        <v>0</v>
      </c>
      <c r="M3027" s="4" t="s">
        <v>170</v>
      </c>
    </row>
    <row r="3028" spans="1:13" x14ac:dyDescent="0.35">
      <c r="A3028" s="5" t="s">
        <v>36</v>
      </c>
      <c r="B3028" s="5" t="s">
        <v>35</v>
      </c>
      <c r="C3028" s="5"/>
      <c r="D3028" s="5"/>
      <c r="E3028" s="5" t="s">
        <v>148</v>
      </c>
      <c r="F3028" s="8" t="str">
        <f>VLOOKUP(E3028,Mapping!$A$1:$C$71,3,0)</f>
        <v>Facebook</v>
      </c>
      <c r="G3028" s="8" t="str">
        <f>VLOOKUP(E3028,Mapping!$A$2:$B$207,2,0)</f>
        <v>Facebook Static</v>
      </c>
      <c r="H3028" s="1" t="s">
        <v>658</v>
      </c>
      <c r="I3028" s="2">
        <v>44286</v>
      </c>
      <c r="J3028" s="126" t="str">
        <f>VLOOKUP(I3028,Mapping!$H$2:$I$215,2,0)</f>
        <v>Pre</v>
      </c>
      <c r="K3028" s="127" t="str">
        <f>VLOOKUP(I3028,Mapping!$H$2:$J$215,3,0)</f>
        <v>Pre</v>
      </c>
      <c r="L3028" s="1">
        <v>0</v>
      </c>
      <c r="M3028" s="4" t="s">
        <v>170</v>
      </c>
    </row>
    <row r="3029" spans="1:13" x14ac:dyDescent="0.35">
      <c r="A3029" s="5" t="s">
        <v>36</v>
      </c>
      <c r="B3029" s="5" t="s">
        <v>35</v>
      </c>
      <c r="C3029" s="5"/>
      <c r="D3029" s="5"/>
      <c r="E3029" s="5" t="s">
        <v>148</v>
      </c>
      <c r="F3029" s="8" t="str">
        <f>VLOOKUP(E3029,Mapping!$A$1:$C$71,3,0)</f>
        <v>Facebook</v>
      </c>
      <c r="G3029" s="8" t="str">
        <f>VLOOKUP(E3029,Mapping!$A$2:$B$207,2,0)</f>
        <v>Facebook Static</v>
      </c>
      <c r="H3029" s="1" t="s">
        <v>658</v>
      </c>
      <c r="I3029" s="2">
        <v>44287</v>
      </c>
      <c r="J3029" s="126" t="str">
        <f>VLOOKUP(I3029,Mapping!$H$2:$I$215,2,0)</f>
        <v>Pre</v>
      </c>
      <c r="K3029" s="127" t="str">
        <f>VLOOKUP(I3029,Mapping!$H$2:$J$215,3,0)</f>
        <v>Pre</v>
      </c>
      <c r="L3029" s="1">
        <v>0</v>
      </c>
      <c r="M3029" s="4" t="s">
        <v>170</v>
      </c>
    </row>
    <row r="3030" spans="1:13" x14ac:dyDescent="0.35">
      <c r="A3030" s="5" t="s">
        <v>36</v>
      </c>
      <c r="B3030" s="5" t="s">
        <v>35</v>
      </c>
      <c r="C3030" s="5"/>
      <c r="D3030" s="5"/>
      <c r="E3030" s="5" t="s">
        <v>148</v>
      </c>
      <c r="F3030" s="8" t="str">
        <f>VLOOKUP(E3030,Mapping!$A$1:$C$71,3,0)</f>
        <v>Facebook</v>
      </c>
      <c r="G3030" s="8" t="str">
        <f>VLOOKUP(E3030,Mapping!$A$2:$B$207,2,0)</f>
        <v>Facebook Static</v>
      </c>
      <c r="H3030" s="1" t="s">
        <v>658</v>
      </c>
      <c r="I3030" s="2">
        <v>44288</v>
      </c>
      <c r="J3030" s="126" t="str">
        <f>VLOOKUP(I3030,Mapping!$H$2:$I$215,2,0)</f>
        <v>Pre</v>
      </c>
      <c r="K3030" s="127" t="str">
        <f>VLOOKUP(I3030,Mapping!$H$2:$J$215,3,0)</f>
        <v>Pre</v>
      </c>
      <c r="L3030" s="1">
        <v>0</v>
      </c>
      <c r="M3030" s="4" t="s">
        <v>170</v>
      </c>
    </row>
    <row r="3031" spans="1:13" x14ac:dyDescent="0.35">
      <c r="A3031" s="5" t="s">
        <v>36</v>
      </c>
      <c r="B3031" s="5" t="s">
        <v>35</v>
      </c>
      <c r="C3031" s="5"/>
      <c r="D3031" s="5"/>
      <c r="E3031" s="5" t="s">
        <v>148</v>
      </c>
      <c r="F3031" s="8" t="str">
        <f>VLOOKUP(E3031,Mapping!$A$1:$C$71,3,0)</f>
        <v>Facebook</v>
      </c>
      <c r="G3031" s="8" t="str">
        <f>VLOOKUP(E3031,Mapping!$A$2:$B$207,2,0)</f>
        <v>Facebook Static</v>
      </c>
      <c r="H3031" s="1" t="s">
        <v>658</v>
      </c>
      <c r="I3031" s="2">
        <v>44289</v>
      </c>
      <c r="J3031" s="126" t="str">
        <f>VLOOKUP(I3031,Mapping!$H$2:$I$215,2,0)</f>
        <v>Pre</v>
      </c>
      <c r="K3031" s="127" t="str">
        <f>VLOOKUP(I3031,Mapping!$H$2:$J$215,3,0)</f>
        <v>Pre</v>
      </c>
      <c r="L3031" s="1">
        <v>0</v>
      </c>
      <c r="M3031" s="4" t="s">
        <v>170</v>
      </c>
    </row>
    <row r="3032" spans="1:13" x14ac:dyDescent="0.35">
      <c r="A3032" s="5" t="s">
        <v>36</v>
      </c>
      <c r="B3032" s="5" t="s">
        <v>35</v>
      </c>
      <c r="C3032" s="5"/>
      <c r="D3032" s="5"/>
      <c r="E3032" s="5" t="s">
        <v>148</v>
      </c>
      <c r="F3032" s="8" t="str">
        <f>VLOOKUP(E3032,Mapping!$A$1:$C$71,3,0)</f>
        <v>Facebook</v>
      </c>
      <c r="G3032" s="8" t="str">
        <f>VLOOKUP(E3032,Mapping!$A$2:$B$207,2,0)</f>
        <v>Facebook Static</v>
      </c>
      <c r="H3032" s="1" t="s">
        <v>658</v>
      </c>
      <c r="I3032" s="2">
        <v>44290</v>
      </c>
      <c r="J3032" s="126" t="str">
        <f>VLOOKUP(I3032,Mapping!$H$2:$I$215,2,0)</f>
        <v>Pre</v>
      </c>
      <c r="K3032" s="127" t="str">
        <f>VLOOKUP(I3032,Mapping!$H$2:$J$215,3,0)</f>
        <v>Pre</v>
      </c>
      <c r="L3032" s="1">
        <v>0</v>
      </c>
      <c r="M3032" s="4" t="s">
        <v>170</v>
      </c>
    </row>
    <row r="3033" spans="1:13" x14ac:dyDescent="0.35">
      <c r="A3033" s="5" t="s">
        <v>36</v>
      </c>
      <c r="B3033" s="5" t="s">
        <v>35</v>
      </c>
      <c r="C3033" s="5"/>
      <c r="D3033" s="5"/>
      <c r="E3033" s="5" t="s">
        <v>148</v>
      </c>
      <c r="F3033" s="8" t="str">
        <f>VLOOKUP(E3033,Mapping!$A$1:$C$71,3,0)</f>
        <v>Facebook</v>
      </c>
      <c r="G3033" s="8" t="str">
        <f>VLOOKUP(E3033,Mapping!$A$2:$B$207,2,0)</f>
        <v>Facebook Static</v>
      </c>
      <c r="H3033" s="1" t="s">
        <v>658</v>
      </c>
      <c r="I3033" s="2">
        <v>44291</v>
      </c>
      <c r="J3033" s="126" t="str">
        <f>VLOOKUP(I3033,Mapping!$H$2:$I$215,2,0)</f>
        <v>Pre</v>
      </c>
      <c r="K3033" s="127" t="str">
        <f>VLOOKUP(I3033,Mapping!$H$2:$J$215,3,0)</f>
        <v>Pre</v>
      </c>
      <c r="L3033" s="1">
        <v>0</v>
      </c>
      <c r="M3033" s="4" t="s">
        <v>170</v>
      </c>
    </row>
    <row r="3034" spans="1:13" x14ac:dyDescent="0.35">
      <c r="A3034" s="5" t="s">
        <v>36</v>
      </c>
      <c r="B3034" s="5" t="s">
        <v>35</v>
      </c>
      <c r="C3034" s="5"/>
      <c r="D3034" s="5"/>
      <c r="E3034" s="5" t="s">
        <v>148</v>
      </c>
      <c r="F3034" s="8" t="str">
        <f>VLOOKUP(E3034,Mapping!$A$1:$C$71,3,0)</f>
        <v>Facebook</v>
      </c>
      <c r="G3034" s="8" t="str">
        <f>VLOOKUP(E3034,Mapping!$A$2:$B$207,2,0)</f>
        <v>Facebook Static</v>
      </c>
      <c r="H3034" s="1" t="s">
        <v>658</v>
      </c>
      <c r="I3034" s="2">
        <v>44292</v>
      </c>
      <c r="J3034" s="126" t="str">
        <f>VLOOKUP(I3034,Mapping!$H$2:$I$215,2,0)</f>
        <v>Pre</v>
      </c>
      <c r="K3034" s="127" t="str">
        <f>VLOOKUP(I3034,Mapping!$H$2:$J$215,3,0)</f>
        <v>Pre</v>
      </c>
      <c r="L3034" s="1">
        <v>0</v>
      </c>
      <c r="M3034" s="4" t="s">
        <v>170</v>
      </c>
    </row>
    <row r="3035" spans="1:13" x14ac:dyDescent="0.35">
      <c r="A3035" s="5" t="s">
        <v>36</v>
      </c>
      <c r="B3035" s="5" t="s">
        <v>35</v>
      </c>
      <c r="C3035" s="5"/>
      <c r="D3035" s="5"/>
      <c r="E3035" s="5" t="s">
        <v>148</v>
      </c>
      <c r="F3035" s="8" t="str">
        <f>VLOOKUP(E3035,Mapping!$A$1:$C$71,3,0)</f>
        <v>Facebook</v>
      </c>
      <c r="G3035" s="8" t="str">
        <f>VLOOKUP(E3035,Mapping!$A$2:$B$207,2,0)</f>
        <v>Facebook Static</v>
      </c>
      <c r="H3035" s="1" t="s">
        <v>658</v>
      </c>
      <c r="I3035" s="2">
        <v>44293</v>
      </c>
      <c r="J3035" s="126" t="str">
        <f>VLOOKUP(I3035,Mapping!$H$2:$I$215,2,0)</f>
        <v>Pre</v>
      </c>
      <c r="K3035" s="127" t="str">
        <f>VLOOKUP(I3035,Mapping!$H$2:$J$215,3,0)</f>
        <v>Pre</v>
      </c>
      <c r="L3035" s="1">
        <v>0</v>
      </c>
      <c r="M3035" s="4" t="s">
        <v>170</v>
      </c>
    </row>
    <row r="3036" spans="1:13" x14ac:dyDescent="0.35">
      <c r="A3036" s="5" t="s">
        <v>36</v>
      </c>
      <c r="B3036" s="5" t="s">
        <v>35</v>
      </c>
      <c r="C3036" s="5"/>
      <c r="D3036" s="5"/>
      <c r="E3036" s="5" t="s">
        <v>148</v>
      </c>
      <c r="F3036" s="8" t="str">
        <f>VLOOKUP(E3036,Mapping!$A$1:$C$71,3,0)</f>
        <v>Facebook</v>
      </c>
      <c r="G3036" s="8" t="str">
        <f>VLOOKUP(E3036,Mapping!$A$2:$B$207,2,0)</f>
        <v>Facebook Static</v>
      </c>
      <c r="H3036" s="1" t="s">
        <v>658</v>
      </c>
      <c r="I3036" s="2">
        <v>44294</v>
      </c>
      <c r="J3036" s="126" t="str">
        <f>VLOOKUP(I3036,Mapping!$H$2:$I$215,2,0)</f>
        <v>Pre</v>
      </c>
      <c r="K3036" s="127" t="str">
        <f>VLOOKUP(I3036,Mapping!$H$2:$J$215,3,0)</f>
        <v>Pre</v>
      </c>
      <c r="L3036" s="1">
        <v>0</v>
      </c>
      <c r="M3036" s="4" t="s">
        <v>170</v>
      </c>
    </row>
    <row r="3037" spans="1:13" x14ac:dyDescent="0.35">
      <c r="A3037" s="5" t="s">
        <v>36</v>
      </c>
      <c r="B3037" s="5" t="s">
        <v>35</v>
      </c>
      <c r="C3037" s="5"/>
      <c r="D3037" s="5"/>
      <c r="E3037" s="5" t="s">
        <v>148</v>
      </c>
      <c r="F3037" s="8" t="str">
        <f>VLOOKUP(E3037,Mapping!$A$1:$C$71,3,0)</f>
        <v>Facebook</v>
      </c>
      <c r="G3037" s="8" t="str">
        <f>VLOOKUP(E3037,Mapping!$A$2:$B$207,2,0)</f>
        <v>Facebook Static</v>
      </c>
      <c r="H3037" s="1" t="s">
        <v>658</v>
      </c>
      <c r="I3037" s="2">
        <v>44295</v>
      </c>
      <c r="J3037" s="126" t="str">
        <f>VLOOKUP(I3037,Mapping!$H$2:$I$215,2,0)</f>
        <v>Pre</v>
      </c>
      <c r="K3037" s="127" t="str">
        <f>VLOOKUP(I3037,Mapping!$H$2:$J$215,3,0)</f>
        <v>Pre</v>
      </c>
      <c r="L3037" s="1">
        <v>0</v>
      </c>
      <c r="M3037" s="4" t="s">
        <v>170</v>
      </c>
    </row>
    <row r="3038" spans="1:13" x14ac:dyDescent="0.35">
      <c r="A3038" s="5" t="s">
        <v>36</v>
      </c>
      <c r="B3038" s="5" t="s">
        <v>35</v>
      </c>
      <c r="C3038" s="5"/>
      <c r="D3038" s="5"/>
      <c r="E3038" s="5" t="s">
        <v>148</v>
      </c>
      <c r="F3038" s="8" t="str">
        <f>VLOOKUP(E3038,Mapping!$A$1:$C$71,3,0)</f>
        <v>Facebook</v>
      </c>
      <c r="G3038" s="8" t="str">
        <f>VLOOKUP(E3038,Mapping!$A$2:$B$207,2,0)</f>
        <v>Facebook Static</v>
      </c>
      <c r="H3038" s="1" t="s">
        <v>658</v>
      </c>
      <c r="I3038" s="2">
        <v>44296</v>
      </c>
      <c r="J3038" s="126" t="str">
        <f>VLOOKUP(I3038,Mapping!$H$2:$I$215,2,0)</f>
        <v>Pre</v>
      </c>
      <c r="K3038" s="127" t="str">
        <f>VLOOKUP(I3038,Mapping!$H$2:$J$215,3,0)</f>
        <v>Pre</v>
      </c>
      <c r="L3038" s="1">
        <v>0</v>
      </c>
      <c r="M3038" s="4" t="s">
        <v>170</v>
      </c>
    </row>
    <row r="3039" spans="1:13" x14ac:dyDescent="0.35">
      <c r="A3039" s="5" t="s">
        <v>36</v>
      </c>
      <c r="B3039" s="5" t="s">
        <v>35</v>
      </c>
      <c r="C3039" s="5"/>
      <c r="D3039" s="5"/>
      <c r="E3039" s="5" t="s">
        <v>148</v>
      </c>
      <c r="F3039" s="8" t="str">
        <f>VLOOKUP(E3039,Mapping!$A$1:$C$71,3,0)</f>
        <v>Facebook</v>
      </c>
      <c r="G3039" s="8" t="str">
        <f>VLOOKUP(E3039,Mapping!$A$2:$B$207,2,0)</f>
        <v>Facebook Static</v>
      </c>
      <c r="H3039" s="1" t="s">
        <v>658</v>
      </c>
      <c r="I3039" s="2">
        <v>44297</v>
      </c>
      <c r="J3039" s="126" t="str">
        <f>VLOOKUP(I3039,Mapping!$H$2:$I$215,2,0)</f>
        <v>Pre</v>
      </c>
      <c r="K3039" s="127" t="str">
        <f>VLOOKUP(I3039,Mapping!$H$2:$J$215,3,0)</f>
        <v>Pre</v>
      </c>
      <c r="L3039" s="1">
        <v>0</v>
      </c>
      <c r="M3039" s="4" t="s">
        <v>170</v>
      </c>
    </row>
    <row r="3040" spans="1:13" x14ac:dyDescent="0.35">
      <c r="A3040" s="5" t="s">
        <v>36</v>
      </c>
      <c r="B3040" s="5" t="s">
        <v>35</v>
      </c>
      <c r="C3040" s="5"/>
      <c r="D3040" s="5"/>
      <c r="E3040" s="5" t="s">
        <v>148</v>
      </c>
      <c r="F3040" s="8" t="str">
        <f>VLOOKUP(E3040,Mapping!$A$1:$C$71,3,0)</f>
        <v>Facebook</v>
      </c>
      <c r="G3040" s="8" t="str">
        <f>VLOOKUP(E3040,Mapping!$A$2:$B$207,2,0)</f>
        <v>Facebook Static</v>
      </c>
      <c r="H3040" s="1" t="s">
        <v>658</v>
      </c>
      <c r="I3040" s="2">
        <v>44298</v>
      </c>
      <c r="J3040" s="126" t="str">
        <f>VLOOKUP(I3040,Mapping!$H$2:$I$215,2,0)</f>
        <v>Pre</v>
      </c>
      <c r="K3040" s="127" t="str">
        <f>VLOOKUP(I3040,Mapping!$H$2:$J$215,3,0)</f>
        <v>Pre</v>
      </c>
      <c r="L3040" s="1">
        <v>0</v>
      </c>
      <c r="M3040" s="4" t="s">
        <v>170</v>
      </c>
    </row>
    <row r="3041" spans="1:13" x14ac:dyDescent="0.35">
      <c r="A3041" s="5" t="s">
        <v>36</v>
      </c>
      <c r="B3041" s="5" t="s">
        <v>35</v>
      </c>
      <c r="C3041" s="5"/>
      <c r="D3041" s="5"/>
      <c r="E3041" s="5" t="s">
        <v>148</v>
      </c>
      <c r="F3041" s="8" t="str">
        <f>VLOOKUP(E3041,Mapping!$A$1:$C$71,3,0)</f>
        <v>Facebook</v>
      </c>
      <c r="G3041" s="8" t="str">
        <f>VLOOKUP(E3041,Mapping!$A$2:$B$207,2,0)</f>
        <v>Facebook Static</v>
      </c>
      <c r="H3041" s="1" t="s">
        <v>658</v>
      </c>
      <c r="I3041" s="2">
        <v>44299</v>
      </c>
      <c r="J3041" s="126" t="str">
        <f>VLOOKUP(I3041,Mapping!$H$2:$I$215,2,0)</f>
        <v>Pre</v>
      </c>
      <c r="K3041" s="127" t="str">
        <f>VLOOKUP(I3041,Mapping!$H$2:$J$215,3,0)</f>
        <v>Pre</v>
      </c>
      <c r="L3041" s="1">
        <v>0</v>
      </c>
      <c r="M3041" s="4" t="s">
        <v>170</v>
      </c>
    </row>
    <row r="3042" spans="1:13" x14ac:dyDescent="0.35">
      <c r="A3042" s="5" t="s">
        <v>36</v>
      </c>
      <c r="B3042" s="5" t="s">
        <v>35</v>
      </c>
      <c r="C3042" s="5"/>
      <c r="D3042" s="5"/>
      <c r="E3042" s="5" t="s">
        <v>148</v>
      </c>
      <c r="F3042" s="8" t="str">
        <f>VLOOKUP(E3042,Mapping!$A$1:$C$71,3,0)</f>
        <v>Facebook</v>
      </c>
      <c r="G3042" s="8" t="str">
        <f>VLOOKUP(E3042,Mapping!$A$2:$B$207,2,0)</f>
        <v>Facebook Static</v>
      </c>
      <c r="H3042" s="1" t="s">
        <v>658</v>
      </c>
      <c r="I3042" s="2">
        <v>44300</v>
      </c>
      <c r="J3042" s="126" t="str">
        <f>VLOOKUP(I3042,Mapping!$H$2:$I$215,2,0)</f>
        <v>Pre</v>
      </c>
      <c r="K3042" s="127" t="str">
        <f>VLOOKUP(I3042,Mapping!$H$2:$J$215,3,0)</f>
        <v>Pre</v>
      </c>
      <c r="L3042" s="1">
        <v>0</v>
      </c>
      <c r="M3042" s="4" t="s">
        <v>170</v>
      </c>
    </row>
    <row r="3043" spans="1:13" x14ac:dyDescent="0.35">
      <c r="A3043" s="5" t="s">
        <v>36</v>
      </c>
      <c r="B3043" s="5" t="s">
        <v>35</v>
      </c>
      <c r="C3043" s="5"/>
      <c r="D3043" s="5"/>
      <c r="E3043" s="5" t="s">
        <v>148</v>
      </c>
      <c r="F3043" s="8" t="str">
        <f>VLOOKUP(E3043,Mapping!$A$1:$C$71,3,0)</f>
        <v>Facebook</v>
      </c>
      <c r="G3043" s="8" t="str">
        <f>VLOOKUP(E3043,Mapping!$A$2:$B$207,2,0)</f>
        <v>Facebook Static</v>
      </c>
      <c r="H3043" s="1" t="s">
        <v>658</v>
      </c>
      <c r="I3043" s="2">
        <v>44301</v>
      </c>
      <c r="J3043" s="126" t="str">
        <f>VLOOKUP(I3043,Mapping!$H$2:$I$215,2,0)</f>
        <v>Pre</v>
      </c>
      <c r="K3043" s="127" t="str">
        <f>VLOOKUP(I3043,Mapping!$H$2:$J$215,3,0)</f>
        <v>Pre</v>
      </c>
      <c r="L3043" s="1">
        <v>0</v>
      </c>
      <c r="M3043" s="4" t="s">
        <v>170</v>
      </c>
    </row>
    <row r="3044" spans="1:13" x14ac:dyDescent="0.35">
      <c r="A3044" s="5" t="s">
        <v>36</v>
      </c>
      <c r="B3044" s="5" t="s">
        <v>35</v>
      </c>
      <c r="C3044" s="5"/>
      <c r="D3044" s="5"/>
      <c r="E3044" s="5" t="s">
        <v>148</v>
      </c>
      <c r="F3044" s="8" t="str">
        <f>VLOOKUP(E3044,Mapping!$A$1:$C$71,3,0)</f>
        <v>Facebook</v>
      </c>
      <c r="G3044" s="8" t="str">
        <f>VLOOKUP(E3044,Mapping!$A$2:$B$207,2,0)</f>
        <v>Facebook Static</v>
      </c>
      <c r="H3044" s="1" t="s">
        <v>658</v>
      </c>
      <c r="I3044" s="2">
        <v>44302</v>
      </c>
      <c r="J3044" s="126" t="str">
        <f>VLOOKUP(I3044,Mapping!$H$2:$I$215,2,0)</f>
        <v>Pre</v>
      </c>
      <c r="K3044" s="127" t="str">
        <f>VLOOKUP(I3044,Mapping!$H$2:$J$215,3,0)</f>
        <v>Pre</v>
      </c>
      <c r="L3044" s="1">
        <v>0</v>
      </c>
      <c r="M3044" s="4" t="s">
        <v>170</v>
      </c>
    </row>
    <row r="3045" spans="1:13" x14ac:dyDescent="0.35">
      <c r="A3045" s="5" t="s">
        <v>36</v>
      </c>
      <c r="B3045" s="5" t="s">
        <v>35</v>
      </c>
      <c r="C3045" s="5"/>
      <c r="D3045" s="5"/>
      <c r="E3045" s="5" t="s">
        <v>148</v>
      </c>
      <c r="F3045" s="8" t="str">
        <f>VLOOKUP(E3045,Mapping!$A$1:$C$71,3,0)</f>
        <v>Facebook</v>
      </c>
      <c r="G3045" s="8" t="str">
        <f>VLOOKUP(E3045,Mapping!$A$2:$B$207,2,0)</f>
        <v>Facebook Static</v>
      </c>
      <c r="H3045" s="1" t="s">
        <v>658</v>
      </c>
      <c r="I3045" s="2">
        <v>44303</v>
      </c>
      <c r="J3045" s="126" t="str">
        <f>VLOOKUP(I3045,Mapping!$H$2:$I$215,2,0)</f>
        <v>Pre</v>
      </c>
      <c r="K3045" s="127" t="str">
        <f>VLOOKUP(I3045,Mapping!$H$2:$J$215,3,0)</f>
        <v>Pre</v>
      </c>
      <c r="L3045" s="1">
        <v>0</v>
      </c>
      <c r="M3045" s="4" t="s">
        <v>170</v>
      </c>
    </row>
    <row r="3046" spans="1:13" x14ac:dyDescent="0.35">
      <c r="A3046" s="5" t="s">
        <v>36</v>
      </c>
      <c r="B3046" s="5" t="s">
        <v>35</v>
      </c>
      <c r="C3046" s="5"/>
      <c r="D3046" s="5"/>
      <c r="E3046" s="5" t="s">
        <v>148</v>
      </c>
      <c r="F3046" s="8" t="str">
        <f>VLOOKUP(E3046,Mapping!$A$1:$C$71,3,0)</f>
        <v>Facebook</v>
      </c>
      <c r="G3046" s="8" t="str">
        <f>VLOOKUP(E3046,Mapping!$A$2:$B$207,2,0)</f>
        <v>Facebook Static</v>
      </c>
      <c r="H3046" s="1" t="s">
        <v>658</v>
      </c>
      <c r="I3046" s="2">
        <v>44304</v>
      </c>
      <c r="J3046" s="126" t="str">
        <f>VLOOKUP(I3046,Mapping!$H$2:$I$215,2,0)</f>
        <v>Pre</v>
      </c>
      <c r="K3046" s="127" t="str">
        <f>VLOOKUP(I3046,Mapping!$H$2:$J$215,3,0)</f>
        <v>Pre</v>
      </c>
      <c r="L3046" s="1">
        <v>0</v>
      </c>
      <c r="M3046" s="4" t="s">
        <v>170</v>
      </c>
    </row>
    <row r="3047" spans="1:13" x14ac:dyDescent="0.35">
      <c r="A3047" s="5" t="s">
        <v>36</v>
      </c>
      <c r="B3047" s="5" t="s">
        <v>35</v>
      </c>
      <c r="C3047" s="5"/>
      <c r="D3047" s="5"/>
      <c r="E3047" s="5" t="s">
        <v>148</v>
      </c>
      <c r="F3047" s="8" t="str">
        <f>VLOOKUP(E3047,Mapping!$A$1:$C$71,3,0)</f>
        <v>Facebook</v>
      </c>
      <c r="G3047" s="8" t="str">
        <f>VLOOKUP(E3047,Mapping!$A$2:$B$207,2,0)</f>
        <v>Facebook Static</v>
      </c>
      <c r="H3047" s="1" t="s">
        <v>658</v>
      </c>
      <c r="I3047" s="2">
        <v>44305</v>
      </c>
      <c r="J3047" s="126" t="str">
        <f>VLOOKUP(I3047,Mapping!$H$2:$I$215,2,0)</f>
        <v>Pre</v>
      </c>
      <c r="K3047" s="127" t="str">
        <f>VLOOKUP(I3047,Mapping!$H$2:$J$215,3,0)</f>
        <v>Pre</v>
      </c>
      <c r="L3047" s="1">
        <v>0</v>
      </c>
      <c r="M3047" s="4" t="s">
        <v>170</v>
      </c>
    </row>
    <row r="3048" spans="1:13" x14ac:dyDescent="0.35">
      <c r="A3048" s="5" t="s">
        <v>36</v>
      </c>
      <c r="B3048" s="5" t="s">
        <v>35</v>
      </c>
      <c r="C3048" s="5"/>
      <c r="D3048" s="5"/>
      <c r="E3048" s="5" t="s">
        <v>148</v>
      </c>
      <c r="F3048" s="8" t="str">
        <f>VLOOKUP(E3048,Mapping!$A$1:$C$71,3,0)</f>
        <v>Facebook</v>
      </c>
      <c r="G3048" s="8" t="str">
        <f>VLOOKUP(E3048,Mapping!$A$2:$B$207,2,0)</f>
        <v>Facebook Static</v>
      </c>
      <c r="H3048" s="1" t="s">
        <v>658</v>
      </c>
      <c r="I3048" s="2">
        <v>44306</v>
      </c>
      <c r="J3048" s="126" t="str">
        <f>VLOOKUP(I3048,Mapping!$H$2:$I$215,2,0)</f>
        <v>Pre</v>
      </c>
      <c r="K3048" s="127" t="str">
        <f>VLOOKUP(I3048,Mapping!$H$2:$J$215,3,0)</f>
        <v>Pre</v>
      </c>
      <c r="L3048" s="1">
        <v>0</v>
      </c>
      <c r="M3048" s="4" t="s">
        <v>170</v>
      </c>
    </row>
    <row r="3049" spans="1:13" x14ac:dyDescent="0.35">
      <c r="A3049" s="5" t="s">
        <v>36</v>
      </c>
      <c r="B3049" s="5" t="s">
        <v>35</v>
      </c>
      <c r="C3049" s="5"/>
      <c r="D3049" s="5"/>
      <c r="E3049" s="5" t="s">
        <v>148</v>
      </c>
      <c r="F3049" s="8" t="str">
        <f>VLOOKUP(E3049,Mapping!$A$1:$C$71,3,0)</f>
        <v>Facebook</v>
      </c>
      <c r="G3049" s="8" t="str">
        <f>VLOOKUP(E3049,Mapping!$A$2:$B$207,2,0)</f>
        <v>Facebook Static</v>
      </c>
      <c r="H3049" s="1" t="s">
        <v>658</v>
      </c>
      <c r="I3049" s="2">
        <v>44307</v>
      </c>
      <c r="J3049" s="126" t="str">
        <f>VLOOKUP(I3049,Mapping!$H$2:$I$215,2,0)</f>
        <v>Pre</v>
      </c>
      <c r="K3049" s="127" t="str">
        <f>VLOOKUP(I3049,Mapping!$H$2:$J$215,3,0)</f>
        <v>Pre</v>
      </c>
      <c r="L3049" s="1">
        <v>0</v>
      </c>
      <c r="M3049" s="4" t="s">
        <v>170</v>
      </c>
    </row>
    <row r="3050" spans="1:13" x14ac:dyDescent="0.35">
      <c r="A3050" s="5" t="s">
        <v>36</v>
      </c>
      <c r="B3050" s="5" t="s">
        <v>35</v>
      </c>
      <c r="C3050" s="5"/>
      <c r="D3050" s="5"/>
      <c r="E3050" s="5" t="s">
        <v>148</v>
      </c>
      <c r="F3050" s="8" t="str">
        <f>VLOOKUP(E3050,Mapping!$A$1:$C$71,3,0)</f>
        <v>Facebook</v>
      </c>
      <c r="G3050" s="8" t="str">
        <f>VLOOKUP(E3050,Mapping!$A$2:$B$207,2,0)</f>
        <v>Facebook Static</v>
      </c>
      <c r="H3050" s="1" t="s">
        <v>658</v>
      </c>
      <c r="I3050" s="2">
        <v>44308</v>
      </c>
      <c r="J3050" s="126" t="str">
        <f>VLOOKUP(I3050,Mapping!$H$2:$I$215,2,0)</f>
        <v>Pre</v>
      </c>
      <c r="K3050" s="127" t="str">
        <f>VLOOKUP(I3050,Mapping!$H$2:$J$215,3,0)</f>
        <v>Pre</v>
      </c>
      <c r="L3050" s="1">
        <v>0</v>
      </c>
      <c r="M3050" s="4" t="s">
        <v>170</v>
      </c>
    </row>
    <row r="3051" spans="1:13" x14ac:dyDescent="0.35">
      <c r="A3051" s="5" t="s">
        <v>36</v>
      </c>
      <c r="B3051" s="5" t="s">
        <v>35</v>
      </c>
      <c r="C3051" s="5"/>
      <c r="D3051" s="5"/>
      <c r="E3051" s="5" t="s">
        <v>148</v>
      </c>
      <c r="F3051" s="8" t="str">
        <f>VLOOKUP(E3051,Mapping!$A$1:$C$71,3,0)</f>
        <v>Facebook</v>
      </c>
      <c r="G3051" s="8" t="str">
        <f>VLOOKUP(E3051,Mapping!$A$2:$B$207,2,0)</f>
        <v>Facebook Static</v>
      </c>
      <c r="H3051" s="1" t="s">
        <v>658</v>
      </c>
      <c r="I3051" s="2">
        <v>44309</v>
      </c>
      <c r="J3051" s="126" t="str">
        <f>VLOOKUP(I3051,Mapping!$H$2:$I$215,2,0)</f>
        <v>Pre</v>
      </c>
      <c r="K3051" s="127" t="str">
        <f>VLOOKUP(I3051,Mapping!$H$2:$J$215,3,0)</f>
        <v>Pre</v>
      </c>
      <c r="L3051" s="1">
        <v>0</v>
      </c>
      <c r="M3051" s="4" t="s">
        <v>170</v>
      </c>
    </row>
    <row r="3052" spans="1:13" x14ac:dyDescent="0.35">
      <c r="A3052" s="5" t="s">
        <v>36</v>
      </c>
      <c r="B3052" s="5" t="s">
        <v>35</v>
      </c>
      <c r="C3052" s="5"/>
      <c r="D3052" s="5"/>
      <c r="E3052" s="5" t="s">
        <v>148</v>
      </c>
      <c r="F3052" s="8" t="str">
        <f>VLOOKUP(E3052,Mapping!$A$1:$C$71,3,0)</f>
        <v>Facebook</v>
      </c>
      <c r="G3052" s="8" t="str">
        <f>VLOOKUP(E3052,Mapping!$A$2:$B$207,2,0)</f>
        <v>Facebook Static</v>
      </c>
      <c r="H3052" s="1" t="s">
        <v>658</v>
      </c>
      <c r="I3052" s="2">
        <v>44310</v>
      </c>
      <c r="J3052" s="126" t="str">
        <f>VLOOKUP(I3052,Mapping!$H$2:$I$215,2,0)</f>
        <v>Pre</v>
      </c>
      <c r="K3052" s="127" t="str">
        <f>VLOOKUP(I3052,Mapping!$H$2:$J$215,3,0)</f>
        <v>Pre</v>
      </c>
      <c r="L3052" s="1">
        <v>0</v>
      </c>
      <c r="M3052" s="4" t="s">
        <v>170</v>
      </c>
    </row>
    <row r="3053" spans="1:13" x14ac:dyDescent="0.35">
      <c r="A3053" s="5" t="s">
        <v>36</v>
      </c>
      <c r="B3053" s="5" t="s">
        <v>35</v>
      </c>
      <c r="C3053" s="5"/>
      <c r="D3053" s="5"/>
      <c r="E3053" s="5" t="s">
        <v>148</v>
      </c>
      <c r="F3053" s="8" t="str">
        <f>VLOOKUP(E3053,Mapping!$A$1:$C$71,3,0)</f>
        <v>Facebook</v>
      </c>
      <c r="G3053" s="8" t="str">
        <f>VLOOKUP(E3053,Mapping!$A$2:$B$207,2,0)</f>
        <v>Facebook Static</v>
      </c>
      <c r="H3053" s="1" t="s">
        <v>658</v>
      </c>
      <c r="I3053" s="2">
        <v>44311</v>
      </c>
      <c r="J3053" s="126" t="str">
        <f>VLOOKUP(I3053,Mapping!$H$2:$I$215,2,0)</f>
        <v>Pre</v>
      </c>
      <c r="K3053" s="127" t="str">
        <f>VLOOKUP(I3053,Mapping!$H$2:$J$215,3,0)</f>
        <v>Pre</v>
      </c>
      <c r="L3053" s="1">
        <v>0</v>
      </c>
      <c r="M3053" s="4" t="s">
        <v>170</v>
      </c>
    </row>
    <row r="3054" spans="1:13" x14ac:dyDescent="0.35">
      <c r="A3054" s="5" t="s">
        <v>36</v>
      </c>
      <c r="B3054" s="5" t="s">
        <v>35</v>
      </c>
      <c r="C3054" s="5"/>
      <c r="D3054" s="5"/>
      <c r="E3054" s="5" t="s">
        <v>148</v>
      </c>
      <c r="F3054" s="8" t="str">
        <f>VLOOKUP(E3054,Mapping!$A$1:$C$71,3,0)</f>
        <v>Facebook</v>
      </c>
      <c r="G3054" s="8" t="str">
        <f>VLOOKUP(E3054,Mapping!$A$2:$B$207,2,0)</f>
        <v>Facebook Static</v>
      </c>
      <c r="H3054" s="1" t="s">
        <v>658</v>
      </c>
      <c r="I3054" s="2">
        <v>44312</v>
      </c>
      <c r="J3054" s="126" t="str">
        <f>VLOOKUP(I3054,Mapping!$H$2:$I$215,2,0)</f>
        <v>Pre</v>
      </c>
      <c r="K3054" s="127" t="str">
        <f>VLOOKUP(I3054,Mapping!$H$2:$J$215,3,0)</f>
        <v>Pre</v>
      </c>
      <c r="L3054" s="1">
        <v>0</v>
      </c>
      <c r="M3054" s="4" t="s">
        <v>170</v>
      </c>
    </row>
    <row r="3055" spans="1:13" x14ac:dyDescent="0.35">
      <c r="A3055" s="5" t="s">
        <v>36</v>
      </c>
      <c r="B3055" s="5" t="s">
        <v>35</v>
      </c>
      <c r="C3055" s="5"/>
      <c r="D3055" s="5"/>
      <c r="E3055" s="5" t="s">
        <v>148</v>
      </c>
      <c r="F3055" s="8" t="str">
        <f>VLOOKUP(E3055,Mapping!$A$1:$C$71,3,0)</f>
        <v>Facebook</v>
      </c>
      <c r="G3055" s="8" t="str">
        <f>VLOOKUP(E3055,Mapping!$A$2:$B$207,2,0)</f>
        <v>Facebook Static</v>
      </c>
      <c r="H3055" s="1" t="s">
        <v>658</v>
      </c>
      <c r="I3055" s="2">
        <v>44313</v>
      </c>
      <c r="J3055" s="126" t="str">
        <f>VLOOKUP(I3055,Mapping!$H$2:$I$215,2,0)</f>
        <v>Post</v>
      </c>
      <c r="K3055" s="127" t="str">
        <f>VLOOKUP(I3055,Mapping!$H$2:$J$215,3,0)</f>
        <v>Post</v>
      </c>
      <c r="L3055" s="1">
        <v>0</v>
      </c>
      <c r="M3055" s="4" t="s">
        <v>170</v>
      </c>
    </row>
    <row r="3056" spans="1:13" x14ac:dyDescent="0.35">
      <c r="A3056" s="5" t="s">
        <v>36</v>
      </c>
      <c r="B3056" s="5" t="s">
        <v>35</v>
      </c>
      <c r="C3056" s="5"/>
      <c r="D3056" s="5"/>
      <c r="E3056" s="5" t="s">
        <v>148</v>
      </c>
      <c r="F3056" s="8" t="str">
        <f>VLOOKUP(E3056,Mapping!$A$1:$C$71,3,0)</f>
        <v>Facebook</v>
      </c>
      <c r="G3056" s="8" t="str">
        <f>VLOOKUP(E3056,Mapping!$A$2:$B$207,2,0)</f>
        <v>Facebook Static</v>
      </c>
      <c r="H3056" s="1" t="s">
        <v>658</v>
      </c>
      <c r="I3056" s="2">
        <v>44314</v>
      </c>
      <c r="J3056" s="126" t="str">
        <f>VLOOKUP(I3056,Mapping!$H$2:$I$215,2,0)</f>
        <v>Post</v>
      </c>
      <c r="K3056" s="127" t="str">
        <f>VLOOKUP(I3056,Mapping!$H$2:$J$215,3,0)</f>
        <v>Post</v>
      </c>
      <c r="L3056" s="1">
        <v>3.9999999999999998E-7</v>
      </c>
      <c r="M3056" s="4" t="s">
        <v>170</v>
      </c>
    </row>
    <row r="3057" spans="1:13" x14ac:dyDescent="0.35">
      <c r="A3057" s="5" t="s">
        <v>36</v>
      </c>
      <c r="B3057" s="5" t="s">
        <v>35</v>
      </c>
      <c r="C3057" s="5"/>
      <c r="D3057" s="5"/>
      <c r="E3057" s="5" t="s">
        <v>148</v>
      </c>
      <c r="F3057" s="8" t="str">
        <f>VLOOKUP(E3057,Mapping!$A$1:$C$71,3,0)</f>
        <v>Facebook</v>
      </c>
      <c r="G3057" s="8" t="str">
        <f>VLOOKUP(E3057,Mapping!$A$2:$B$207,2,0)</f>
        <v>Facebook Static</v>
      </c>
      <c r="H3057" s="1" t="s">
        <v>658</v>
      </c>
      <c r="I3057" s="2">
        <v>44315</v>
      </c>
      <c r="J3057" s="126" t="str">
        <f>VLOOKUP(I3057,Mapping!$H$2:$I$215,2,0)</f>
        <v>Post</v>
      </c>
      <c r="K3057" s="127" t="str">
        <f>VLOOKUP(I3057,Mapping!$H$2:$J$215,3,0)</f>
        <v>Post</v>
      </c>
      <c r="L3057" s="1">
        <v>3.5500000000000002E-5</v>
      </c>
      <c r="M3057" s="4" t="s">
        <v>170</v>
      </c>
    </row>
    <row r="3058" spans="1:13" x14ac:dyDescent="0.35">
      <c r="A3058" s="5" t="s">
        <v>36</v>
      </c>
      <c r="B3058" s="5" t="s">
        <v>35</v>
      </c>
      <c r="C3058" s="5"/>
      <c r="D3058" s="5"/>
      <c r="E3058" s="5" t="s">
        <v>148</v>
      </c>
      <c r="F3058" s="8" t="str">
        <f>VLOOKUP(E3058,Mapping!$A$1:$C$71,3,0)</f>
        <v>Facebook</v>
      </c>
      <c r="G3058" s="8" t="str">
        <f>VLOOKUP(E3058,Mapping!$A$2:$B$207,2,0)</f>
        <v>Facebook Static</v>
      </c>
      <c r="H3058" s="1" t="s">
        <v>658</v>
      </c>
      <c r="I3058" s="2">
        <v>44316</v>
      </c>
      <c r="J3058" s="126" t="str">
        <f>VLOOKUP(I3058,Mapping!$H$2:$I$215,2,0)</f>
        <v>Post</v>
      </c>
      <c r="K3058" s="127" t="str">
        <f>VLOOKUP(I3058,Mapping!$H$2:$J$215,3,0)</f>
        <v>Post</v>
      </c>
      <c r="L3058" s="1">
        <v>9.0620000000000002E-4</v>
      </c>
      <c r="M3058" s="4" t="s">
        <v>170</v>
      </c>
    </row>
    <row r="3059" spans="1:13" x14ac:dyDescent="0.35">
      <c r="A3059" s="5" t="s">
        <v>36</v>
      </c>
      <c r="B3059" s="5" t="s">
        <v>35</v>
      </c>
      <c r="C3059" s="5"/>
      <c r="D3059" s="5"/>
      <c r="E3059" s="5" t="s">
        <v>148</v>
      </c>
      <c r="F3059" s="8" t="str">
        <f>VLOOKUP(E3059,Mapping!$A$1:$C$71,3,0)</f>
        <v>Facebook</v>
      </c>
      <c r="G3059" s="8" t="str">
        <f>VLOOKUP(E3059,Mapping!$A$2:$B$207,2,0)</f>
        <v>Facebook Static</v>
      </c>
      <c r="H3059" s="1" t="s">
        <v>658</v>
      </c>
      <c r="I3059" s="2">
        <v>44317</v>
      </c>
      <c r="J3059" s="126" t="str">
        <f>VLOOKUP(I3059,Mapping!$H$2:$I$215,2,0)</f>
        <v>Post</v>
      </c>
      <c r="K3059" s="127" t="str">
        <f>VLOOKUP(I3059,Mapping!$H$2:$J$215,3,0)</f>
        <v>Post</v>
      </c>
      <c r="L3059" s="1">
        <v>8.9514E-3</v>
      </c>
      <c r="M3059" s="4" t="s">
        <v>170</v>
      </c>
    </row>
    <row r="3060" spans="1:13" x14ac:dyDescent="0.35">
      <c r="A3060" s="5" t="s">
        <v>36</v>
      </c>
      <c r="B3060" s="5" t="s">
        <v>35</v>
      </c>
      <c r="C3060" s="5"/>
      <c r="D3060" s="5"/>
      <c r="E3060" s="5" t="s">
        <v>148</v>
      </c>
      <c r="F3060" s="8" t="str">
        <f>VLOOKUP(E3060,Mapping!$A$1:$C$71,3,0)</f>
        <v>Facebook</v>
      </c>
      <c r="G3060" s="8" t="str">
        <f>VLOOKUP(E3060,Mapping!$A$2:$B$207,2,0)</f>
        <v>Facebook Static</v>
      </c>
      <c r="H3060" s="1" t="s">
        <v>658</v>
      </c>
      <c r="I3060" s="2">
        <v>44318</v>
      </c>
      <c r="J3060" s="126" t="str">
        <f>VLOOKUP(I3060,Mapping!$H$2:$I$215,2,0)</f>
        <v>Post</v>
      </c>
      <c r="K3060" s="127" t="str">
        <f>VLOOKUP(I3060,Mapping!$H$2:$J$215,3,0)</f>
        <v>Post</v>
      </c>
      <c r="L3060" s="1">
        <v>5.0889499999999997E-2</v>
      </c>
      <c r="M3060" s="4" t="s">
        <v>170</v>
      </c>
    </row>
    <row r="3061" spans="1:13" x14ac:dyDescent="0.35">
      <c r="A3061" s="5" t="s">
        <v>36</v>
      </c>
      <c r="B3061" s="5" t="s">
        <v>35</v>
      </c>
      <c r="C3061" s="5"/>
      <c r="D3061" s="5"/>
      <c r="E3061" s="5" t="s">
        <v>148</v>
      </c>
      <c r="F3061" s="8" t="str">
        <f>VLOOKUP(E3061,Mapping!$A$1:$C$71,3,0)</f>
        <v>Facebook</v>
      </c>
      <c r="G3061" s="8" t="str">
        <f>VLOOKUP(E3061,Mapping!$A$2:$B$207,2,0)</f>
        <v>Facebook Static</v>
      </c>
      <c r="H3061" s="1" t="s">
        <v>658</v>
      </c>
      <c r="I3061" s="2">
        <v>44319</v>
      </c>
      <c r="J3061" s="126" t="str">
        <f>VLOOKUP(I3061,Mapping!$H$2:$I$215,2,0)</f>
        <v>Post</v>
      </c>
      <c r="K3061" s="127" t="str">
        <f>VLOOKUP(I3061,Mapping!$H$2:$J$215,3,0)</f>
        <v>Post</v>
      </c>
      <c r="L3061" s="1">
        <v>0.20564959999999999</v>
      </c>
      <c r="M3061" s="4" t="s">
        <v>170</v>
      </c>
    </row>
    <row r="3062" spans="1:13" x14ac:dyDescent="0.35">
      <c r="A3062" s="5" t="s">
        <v>36</v>
      </c>
      <c r="B3062" s="5" t="s">
        <v>35</v>
      </c>
      <c r="C3062" s="5"/>
      <c r="D3062" s="5"/>
      <c r="E3062" s="5" t="s">
        <v>148</v>
      </c>
      <c r="F3062" s="8" t="str">
        <f>VLOOKUP(E3062,Mapping!$A$1:$C$71,3,0)</f>
        <v>Facebook</v>
      </c>
      <c r="G3062" s="8" t="str">
        <f>VLOOKUP(E3062,Mapping!$A$2:$B$207,2,0)</f>
        <v>Facebook Static</v>
      </c>
      <c r="H3062" s="1" t="s">
        <v>658</v>
      </c>
      <c r="I3062" s="2">
        <v>44320</v>
      </c>
      <c r="J3062" s="126" t="str">
        <f>VLOOKUP(I3062,Mapping!$H$2:$I$215,2,0)</f>
        <v>Post</v>
      </c>
      <c r="K3062" s="127" t="str">
        <f>VLOOKUP(I3062,Mapping!$H$2:$J$215,3,0)</f>
        <v>Post</v>
      </c>
      <c r="L3062" s="1">
        <v>0.65625840000000002</v>
      </c>
      <c r="M3062" s="4" t="s">
        <v>170</v>
      </c>
    </row>
    <row r="3063" spans="1:13" x14ac:dyDescent="0.35">
      <c r="A3063" s="5" t="s">
        <v>36</v>
      </c>
      <c r="B3063" s="5" t="s">
        <v>35</v>
      </c>
      <c r="C3063" s="5"/>
      <c r="D3063" s="5"/>
      <c r="E3063" s="5" t="s">
        <v>148</v>
      </c>
      <c r="F3063" s="8" t="str">
        <f>VLOOKUP(E3063,Mapping!$A$1:$C$71,3,0)</f>
        <v>Facebook</v>
      </c>
      <c r="G3063" s="8" t="str">
        <f>VLOOKUP(E3063,Mapping!$A$2:$B$207,2,0)</f>
        <v>Facebook Static</v>
      </c>
      <c r="H3063" s="1" t="s">
        <v>658</v>
      </c>
      <c r="I3063" s="2">
        <v>44321</v>
      </c>
      <c r="J3063" s="126" t="str">
        <f>VLOOKUP(I3063,Mapping!$H$2:$I$215,2,0)</f>
        <v>Post</v>
      </c>
      <c r="K3063" s="127" t="str">
        <f>VLOOKUP(I3063,Mapping!$H$2:$J$215,3,0)</f>
        <v>Post</v>
      </c>
      <c r="L3063" s="1">
        <v>1.7537096999999999</v>
      </c>
      <c r="M3063" s="4" t="s">
        <v>170</v>
      </c>
    </row>
    <row r="3064" spans="1:13" x14ac:dyDescent="0.35">
      <c r="A3064" s="5" t="s">
        <v>36</v>
      </c>
      <c r="B3064" s="5" t="s">
        <v>35</v>
      </c>
      <c r="C3064" s="5"/>
      <c r="D3064" s="5"/>
      <c r="E3064" s="5" t="s">
        <v>148</v>
      </c>
      <c r="F3064" s="8" t="str">
        <f>VLOOKUP(E3064,Mapping!$A$1:$C$71,3,0)</f>
        <v>Facebook</v>
      </c>
      <c r="G3064" s="8" t="str">
        <f>VLOOKUP(E3064,Mapping!$A$2:$B$207,2,0)</f>
        <v>Facebook Static</v>
      </c>
      <c r="H3064" s="1" t="s">
        <v>658</v>
      </c>
      <c r="I3064" s="2">
        <v>44322</v>
      </c>
      <c r="J3064" s="126" t="str">
        <f>VLOOKUP(I3064,Mapping!$H$2:$I$215,2,0)</f>
        <v>Post</v>
      </c>
      <c r="K3064" s="127" t="str">
        <f>VLOOKUP(I3064,Mapping!$H$2:$J$215,3,0)</f>
        <v>Post</v>
      </c>
      <c r="L3064" s="1">
        <v>4.0772145000000002</v>
      </c>
      <c r="M3064" s="4" t="s">
        <v>170</v>
      </c>
    </row>
    <row r="3065" spans="1:13" x14ac:dyDescent="0.35">
      <c r="A3065" s="5" t="s">
        <v>36</v>
      </c>
      <c r="B3065" s="5" t="s">
        <v>35</v>
      </c>
      <c r="C3065" s="5"/>
      <c r="D3065" s="5"/>
      <c r="E3065" s="5" t="s">
        <v>148</v>
      </c>
      <c r="F3065" s="8" t="str">
        <f>VLOOKUP(E3065,Mapping!$A$1:$C$71,3,0)</f>
        <v>Facebook</v>
      </c>
      <c r="G3065" s="8" t="str">
        <f>VLOOKUP(E3065,Mapping!$A$2:$B$207,2,0)</f>
        <v>Facebook Static</v>
      </c>
      <c r="H3065" s="1" t="s">
        <v>658</v>
      </c>
      <c r="I3065" s="2">
        <v>44323</v>
      </c>
      <c r="J3065" s="126" t="str">
        <f>VLOOKUP(I3065,Mapping!$H$2:$I$215,2,0)</f>
        <v>Post</v>
      </c>
      <c r="K3065" s="127" t="str">
        <f>VLOOKUP(I3065,Mapping!$H$2:$J$215,3,0)</f>
        <v>Post</v>
      </c>
      <c r="L3065" s="1">
        <v>8.4781765</v>
      </c>
      <c r="M3065" s="4" t="s">
        <v>170</v>
      </c>
    </row>
    <row r="3066" spans="1:13" x14ac:dyDescent="0.35">
      <c r="A3066" s="5" t="s">
        <v>36</v>
      </c>
      <c r="B3066" s="5" t="s">
        <v>35</v>
      </c>
      <c r="C3066" s="5"/>
      <c r="D3066" s="5"/>
      <c r="E3066" s="5" t="s">
        <v>148</v>
      </c>
      <c r="F3066" s="8" t="str">
        <f>VLOOKUP(E3066,Mapping!$A$1:$C$71,3,0)</f>
        <v>Facebook</v>
      </c>
      <c r="G3066" s="8" t="str">
        <f>VLOOKUP(E3066,Mapping!$A$2:$B$207,2,0)</f>
        <v>Facebook Static</v>
      </c>
      <c r="H3066" s="1" t="s">
        <v>658</v>
      </c>
      <c r="I3066" s="2">
        <v>44324</v>
      </c>
      <c r="J3066" s="126" t="str">
        <f>VLOOKUP(I3066,Mapping!$H$2:$I$215,2,0)</f>
        <v>Post</v>
      </c>
      <c r="K3066" s="127" t="str">
        <f>VLOOKUP(I3066,Mapping!$H$2:$J$215,3,0)</f>
        <v>Post</v>
      </c>
      <c r="L3066" s="1">
        <v>16.101672900000001</v>
      </c>
      <c r="M3066" s="4" t="s">
        <v>170</v>
      </c>
    </row>
    <row r="3067" spans="1:13" x14ac:dyDescent="0.35">
      <c r="A3067" s="5" t="s">
        <v>36</v>
      </c>
      <c r="B3067" s="5" t="s">
        <v>35</v>
      </c>
      <c r="C3067" s="5"/>
      <c r="D3067" s="5"/>
      <c r="E3067" s="5" t="s">
        <v>148</v>
      </c>
      <c r="F3067" s="8" t="str">
        <f>VLOOKUP(E3067,Mapping!$A$1:$C$71,3,0)</f>
        <v>Facebook</v>
      </c>
      <c r="G3067" s="8" t="str">
        <f>VLOOKUP(E3067,Mapping!$A$2:$B$207,2,0)</f>
        <v>Facebook Static</v>
      </c>
      <c r="H3067" s="1" t="s">
        <v>658</v>
      </c>
      <c r="I3067" s="2">
        <v>44325</v>
      </c>
      <c r="J3067" s="126" t="str">
        <f>VLOOKUP(I3067,Mapping!$H$2:$I$215,2,0)</f>
        <v>Post</v>
      </c>
      <c r="K3067" s="127" t="str">
        <f>VLOOKUP(I3067,Mapping!$H$2:$J$215,3,0)</f>
        <v>Post</v>
      </c>
      <c r="L3067" s="1">
        <v>28.3841219</v>
      </c>
      <c r="M3067" s="4" t="s">
        <v>170</v>
      </c>
    </row>
    <row r="3068" spans="1:13" x14ac:dyDescent="0.35">
      <c r="A3068" s="5" t="s">
        <v>36</v>
      </c>
      <c r="B3068" s="5" t="s">
        <v>35</v>
      </c>
      <c r="C3068" s="5"/>
      <c r="D3068" s="5"/>
      <c r="E3068" s="5" t="s">
        <v>148</v>
      </c>
      <c r="F3068" s="8" t="str">
        <f>VLOOKUP(E3068,Mapping!$A$1:$C$71,3,0)</f>
        <v>Facebook</v>
      </c>
      <c r="G3068" s="8" t="str">
        <f>VLOOKUP(E3068,Mapping!$A$2:$B$207,2,0)</f>
        <v>Facebook Static</v>
      </c>
      <c r="H3068" s="1" t="s">
        <v>658</v>
      </c>
      <c r="I3068" s="2">
        <v>44326</v>
      </c>
      <c r="J3068" s="126" t="str">
        <f>VLOOKUP(I3068,Mapping!$H$2:$I$215,2,0)</f>
        <v>Post</v>
      </c>
      <c r="K3068" s="127" t="str">
        <f>VLOOKUP(I3068,Mapping!$H$2:$J$215,3,0)</f>
        <v>Post</v>
      </c>
      <c r="L3068" s="1">
        <v>47.0289328</v>
      </c>
      <c r="M3068" s="4" t="s">
        <v>170</v>
      </c>
    </row>
    <row r="3069" spans="1:13" x14ac:dyDescent="0.35">
      <c r="A3069" s="5" t="s">
        <v>36</v>
      </c>
      <c r="B3069" s="5" t="s">
        <v>35</v>
      </c>
      <c r="C3069" s="5"/>
      <c r="D3069" s="5"/>
      <c r="E3069" s="5" t="s">
        <v>148</v>
      </c>
      <c r="F3069" s="8" t="str">
        <f>VLOOKUP(E3069,Mapping!$A$1:$C$71,3,0)</f>
        <v>Facebook</v>
      </c>
      <c r="G3069" s="8" t="str">
        <f>VLOOKUP(E3069,Mapping!$A$2:$B$207,2,0)</f>
        <v>Facebook Static</v>
      </c>
      <c r="H3069" s="1" t="s">
        <v>658</v>
      </c>
      <c r="I3069" s="2">
        <v>44327</v>
      </c>
      <c r="J3069" s="126" t="str">
        <f>VLOOKUP(I3069,Mapping!$H$2:$I$215,2,0)</f>
        <v>Post</v>
      </c>
      <c r="K3069" s="127" t="str">
        <f>VLOOKUP(I3069,Mapping!$H$2:$J$215,3,0)</f>
        <v>Post</v>
      </c>
      <c r="L3069" s="1">
        <v>73.963742199999999</v>
      </c>
      <c r="M3069" s="4" t="s">
        <v>170</v>
      </c>
    </row>
    <row r="3070" spans="1:13" x14ac:dyDescent="0.35">
      <c r="A3070" s="5" t="s">
        <v>36</v>
      </c>
      <c r="B3070" s="5" t="s">
        <v>35</v>
      </c>
      <c r="C3070" s="5"/>
      <c r="D3070" s="5"/>
      <c r="E3070" s="5" t="s">
        <v>148</v>
      </c>
      <c r="F3070" s="8" t="str">
        <f>VLOOKUP(E3070,Mapping!$A$1:$C$71,3,0)</f>
        <v>Facebook</v>
      </c>
      <c r="G3070" s="8" t="str">
        <f>VLOOKUP(E3070,Mapping!$A$2:$B$207,2,0)</f>
        <v>Facebook Static</v>
      </c>
      <c r="H3070" s="1" t="s">
        <v>658</v>
      </c>
      <c r="I3070" s="2">
        <v>44328</v>
      </c>
      <c r="J3070" s="126" t="str">
        <f>VLOOKUP(I3070,Mapping!$H$2:$I$215,2,0)</f>
        <v>Post</v>
      </c>
      <c r="K3070" s="127" t="str">
        <f>VLOOKUP(I3070,Mapping!$H$2:$J$215,3,0)</f>
        <v>Post</v>
      </c>
      <c r="L3070" s="1">
        <v>111.2837047</v>
      </c>
      <c r="M3070" s="4" t="s">
        <v>170</v>
      </c>
    </row>
    <row r="3071" spans="1:13" x14ac:dyDescent="0.35">
      <c r="A3071" s="5" t="s">
        <v>36</v>
      </c>
      <c r="B3071" s="5" t="s">
        <v>35</v>
      </c>
      <c r="C3071" s="5"/>
      <c r="D3071" s="5"/>
      <c r="E3071" s="5" t="s">
        <v>148</v>
      </c>
      <c r="F3071" s="8" t="str">
        <f>VLOOKUP(E3071,Mapping!$A$1:$C$71,3,0)</f>
        <v>Facebook</v>
      </c>
      <c r="G3071" s="8" t="str">
        <f>VLOOKUP(E3071,Mapping!$A$2:$B$207,2,0)</f>
        <v>Facebook Static</v>
      </c>
      <c r="H3071" s="1" t="s">
        <v>658</v>
      </c>
      <c r="I3071" s="2">
        <v>44329</v>
      </c>
      <c r="J3071" s="126" t="str">
        <f>VLOOKUP(I3071,Mapping!$H$2:$I$215,2,0)</f>
        <v>Post</v>
      </c>
      <c r="K3071" s="127" t="str">
        <f>VLOOKUP(I3071,Mapping!$H$2:$J$215,3,0)</f>
        <v>Post</v>
      </c>
      <c r="L3071" s="1">
        <v>161.1855338</v>
      </c>
      <c r="M3071" s="4" t="s">
        <v>170</v>
      </c>
    </row>
    <row r="3072" spans="1:13" x14ac:dyDescent="0.35">
      <c r="A3072" s="5" t="s">
        <v>36</v>
      </c>
      <c r="B3072" s="5" t="s">
        <v>35</v>
      </c>
      <c r="C3072" s="5"/>
      <c r="D3072" s="5"/>
      <c r="E3072" s="5" t="s">
        <v>148</v>
      </c>
      <c r="F3072" s="8" t="str">
        <f>VLOOKUP(E3072,Mapping!$A$1:$C$71,3,0)</f>
        <v>Facebook</v>
      </c>
      <c r="G3072" s="8" t="str">
        <f>VLOOKUP(E3072,Mapping!$A$2:$B$207,2,0)</f>
        <v>Facebook Static</v>
      </c>
      <c r="H3072" s="1" t="s">
        <v>658</v>
      </c>
      <c r="I3072" s="2">
        <v>44330</v>
      </c>
      <c r="J3072" s="126" t="str">
        <f>VLOOKUP(I3072,Mapping!$H$2:$I$215,2,0)</f>
        <v>Post</v>
      </c>
      <c r="K3072" s="127" t="str">
        <f>VLOOKUP(I3072,Mapping!$H$2:$J$215,3,0)</f>
        <v>Post</v>
      </c>
      <c r="L3072" s="1">
        <v>225.89678219999999</v>
      </c>
      <c r="M3072" s="4" t="s">
        <v>170</v>
      </c>
    </row>
    <row r="3073" spans="1:13" x14ac:dyDescent="0.35">
      <c r="A3073" s="5" t="s">
        <v>36</v>
      </c>
      <c r="B3073" s="5" t="s">
        <v>35</v>
      </c>
      <c r="C3073" s="5"/>
      <c r="D3073" s="5"/>
      <c r="E3073" s="5" t="s">
        <v>148</v>
      </c>
      <c r="F3073" s="8" t="str">
        <f>VLOOKUP(E3073,Mapping!$A$1:$C$71,3,0)</f>
        <v>Facebook</v>
      </c>
      <c r="G3073" s="8" t="str">
        <f>VLOOKUP(E3073,Mapping!$A$2:$B$207,2,0)</f>
        <v>Facebook Static</v>
      </c>
      <c r="H3073" s="1" t="s">
        <v>658</v>
      </c>
      <c r="I3073" s="2">
        <v>44331</v>
      </c>
      <c r="J3073" s="126" t="str">
        <f>VLOOKUP(I3073,Mapping!$H$2:$I$215,2,0)</f>
        <v>Post</v>
      </c>
      <c r="K3073" s="127" t="str">
        <f>VLOOKUP(I3073,Mapping!$H$2:$J$215,3,0)</f>
        <v>Post</v>
      </c>
      <c r="L3073" s="1">
        <v>307.60438399999998</v>
      </c>
      <c r="M3073" s="4" t="s">
        <v>170</v>
      </c>
    </row>
    <row r="3074" spans="1:13" x14ac:dyDescent="0.35">
      <c r="A3074" s="5" t="s">
        <v>36</v>
      </c>
      <c r="B3074" s="5" t="s">
        <v>35</v>
      </c>
      <c r="C3074" s="5"/>
      <c r="D3074" s="5"/>
      <c r="E3074" s="5" t="s">
        <v>148</v>
      </c>
      <c r="F3074" s="8" t="str">
        <f>VLOOKUP(E3074,Mapping!$A$1:$C$71,3,0)</f>
        <v>Facebook</v>
      </c>
      <c r="G3074" s="8" t="str">
        <f>VLOOKUP(E3074,Mapping!$A$2:$B$207,2,0)</f>
        <v>Facebook Static</v>
      </c>
      <c r="H3074" s="1" t="s">
        <v>658</v>
      </c>
      <c r="I3074" s="2">
        <v>44332</v>
      </c>
      <c r="J3074" s="126" t="str">
        <f>VLOOKUP(I3074,Mapping!$H$2:$I$215,2,0)</f>
        <v>Post</v>
      </c>
      <c r="K3074" s="127" t="str">
        <f>VLOOKUP(I3074,Mapping!$H$2:$J$215,3,0)</f>
        <v>Post</v>
      </c>
      <c r="L3074" s="1">
        <v>408.38586350000003</v>
      </c>
      <c r="M3074" s="4" t="s">
        <v>170</v>
      </c>
    </row>
    <row r="3075" spans="1:13" x14ac:dyDescent="0.35">
      <c r="A3075" s="5" t="s">
        <v>36</v>
      </c>
      <c r="B3075" s="5" t="s">
        <v>35</v>
      </c>
      <c r="C3075" s="5"/>
      <c r="D3075" s="5"/>
      <c r="E3075" s="5" t="s">
        <v>148</v>
      </c>
      <c r="F3075" s="8" t="str">
        <f>VLOOKUP(E3075,Mapping!$A$1:$C$71,3,0)</f>
        <v>Facebook</v>
      </c>
      <c r="G3075" s="8" t="str">
        <f>VLOOKUP(E3075,Mapping!$A$2:$B$207,2,0)</f>
        <v>Facebook Static</v>
      </c>
      <c r="H3075" s="1" t="s">
        <v>658</v>
      </c>
      <c r="I3075" s="2">
        <v>44333</v>
      </c>
      <c r="J3075" s="126" t="str">
        <f>VLOOKUP(I3075,Mapping!$H$2:$I$215,2,0)</f>
        <v>Post</v>
      </c>
      <c r="K3075" s="127" t="str">
        <f>VLOOKUP(I3075,Mapping!$H$2:$J$215,3,0)</f>
        <v>Post</v>
      </c>
      <c r="L3075" s="1">
        <v>530.14594469999997</v>
      </c>
      <c r="M3075" s="4" t="s">
        <v>170</v>
      </c>
    </row>
    <row r="3076" spans="1:13" x14ac:dyDescent="0.35">
      <c r="A3076" s="5" t="s">
        <v>36</v>
      </c>
      <c r="B3076" s="5" t="s">
        <v>35</v>
      </c>
      <c r="C3076" s="5"/>
      <c r="D3076" s="5"/>
      <c r="E3076" s="5" t="s">
        <v>148</v>
      </c>
      <c r="F3076" s="8" t="str">
        <f>VLOOKUP(E3076,Mapping!$A$1:$C$71,3,0)</f>
        <v>Facebook</v>
      </c>
      <c r="G3076" s="8" t="str">
        <f>VLOOKUP(E3076,Mapping!$A$2:$B$207,2,0)</f>
        <v>Facebook Static</v>
      </c>
      <c r="H3076" s="1" t="s">
        <v>658</v>
      </c>
      <c r="I3076" s="2">
        <v>44334</v>
      </c>
      <c r="J3076" s="126" t="str">
        <f>VLOOKUP(I3076,Mapping!$H$2:$I$215,2,0)</f>
        <v>Post</v>
      </c>
      <c r="K3076" s="127" t="str">
        <f>VLOOKUP(I3076,Mapping!$H$2:$J$215,3,0)</f>
        <v>Post</v>
      </c>
      <c r="L3076" s="1">
        <v>674.56061390000002</v>
      </c>
      <c r="M3076" s="4" t="s">
        <v>170</v>
      </c>
    </row>
    <row r="3077" spans="1:13" x14ac:dyDescent="0.35">
      <c r="A3077" s="5" t="s">
        <v>36</v>
      </c>
      <c r="B3077" s="5" t="s">
        <v>35</v>
      </c>
      <c r="C3077" s="5"/>
      <c r="D3077" s="5"/>
      <c r="E3077" s="5" t="s">
        <v>148</v>
      </c>
      <c r="F3077" s="8" t="str">
        <f>VLOOKUP(E3077,Mapping!$A$1:$C$71,3,0)</f>
        <v>Facebook</v>
      </c>
      <c r="G3077" s="8" t="str">
        <f>VLOOKUP(E3077,Mapping!$A$2:$B$207,2,0)</f>
        <v>Facebook Static</v>
      </c>
      <c r="H3077" s="1" t="s">
        <v>658</v>
      </c>
      <c r="I3077" s="2">
        <v>44335</v>
      </c>
      <c r="J3077" s="126" t="str">
        <f>VLOOKUP(I3077,Mapping!$H$2:$I$215,2,0)</f>
        <v>Post</v>
      </c>
      <c r="K3077" s="127" t="str">
        <f>VLOOKUP(I3077,Mapping!$H$2:$J$215,3,0)</f>
        <v>Post</v>
      </c>
      <c r="L3077" s="1">
        <v>843.03005689999998</v>
      </c>
      <c r="M3077" s="4" t="s">
        <v>170</v>
      </c>
    </row>
    <row r="3078" spans="1:13" x14ac:dyDescent="0.35">
      <c r="A3078" s="5" t="s">
        <v>36</v>
      </c>
      <c r="B3078" s="5" t="s">
        <v>35</v>
      </c>
      <c r="C3078" s="5"/>
      <c r="D3078" s="5"/>
      <c r="E3078" s="5" t="s">
        <v>148</v>
      </c>
      <c r="F3078" s="8" t="str">
        <f>VLOOKUP(E3078,Mapping!$A$1:$C$71,3,0)</f>
        <v>Facebook</v>
      </c>
      <c r="G3078" s="8" t="str">
        <f>VLOOKUP(E3078,Mapping!$A$2:$B$207,2,0)</f>
        <v>Facebook Static</v>
      </c>
      <c r="H3078" s="1" t="s">
        <v>658</v>
      </c>
      <c r="I3078" s="2">
        <v>44336</v>
      </c>
      <c r="J3078" s="126" t="str">
        <f>VLOOKUP(I3078,Mapping!$H$2:$I$215,2,0)</f>
        <v>Post</v>
      </c>
      <c r="K3078" s="127" t="str">
        <f>VLOOKUP(I3078,Mapping!$H$2:$J$215,3,0)</f>
        <v>Post</v>
      </c>
      <c r="L3078" s="1">
        <v>1036.6413101999999</v>
      </c>
      <c r="M3078" s="4" t="s">
        <v>170</v>
      </c>
    </row>
    <row r="3079" spans="1:13" x14ac:dyDescent="0.35">
      <c r="A3079" s="5" t="s">
        <v>36</v>
      </c>
      <c r="B3079" s="5" t="s">
        <v>35</v>
      </c>
      <c r="C3079" s="5"/>
      <c r="D3079" s="5"/>
      <c r="E3079" s="5" t="s">
        <v>148</v>
      </c>
      <c r="F3079" s="8" t="str">
        <f>VLOOKUP(E3079,Mapping!$A$1:$C$71,3,0)</f>
        <v>Facebook</v>
      </c>
      <c r="G3079" s="8" t="str">
        <f>VLOOKUP(E3079,Mapping!$A$2:$B$207,2,0)</f>
        <v>Facebook Static</v>
      </c>
      <c r="H3079" s="1" t="s">
        <v>658</v>
      </c>
      <c r="I3079" s="2">
        <v>44337</v>
      </c>
      <c r="J3079" s="126" t="str">
        <f>VLOOKUP(I3079,Mapping!$H$2:$I$215,2,0)</f>
        <v>Post</v>
      </c>
      <c r="K3079" s="127" t="str">
        <f>VLOOKUP(I3079,Mapping!$H$2:$J$215,3,0)</f>
        <v>Post</v>
      </c>
      <c r="L3079" s="1">
        <v>1256.1409725000001</v>
      </c>
      <c r="M3079" s="4" t="s">
        <v>170</v>
      </c>
    </row>
    <row r="3080" spans="1:13" x14ac:dyDescent="0.35">
      <c r="A3080" s="5" t="s">
        <v>36</v>
      </c>
      <c r="B3080" s="5" t="s">
        <v>35</v>
      </c>
      <c r="C3080" s="5"/>
      <c r="D3080" s="5"/>
      <c r="E3080" s="5" t="s">
        <v>148</v>
      </c>
      <c r="F3080" s="8" t="str">
        <f>VLOOKUP(E3080,Mapping!$A$1:$C$71,3,0)</f>
        <v>Facebook</v>
      </c>
      <c r="G3080" s="8" t="str">
        <f>VLOOKUP(E3080,Mapping!$A$2:$B$207,2,0)</f>
        <v>Facebook Static</v>
      </c>
      <c r="H3080" s="1" t="s">
        <v>658</v>
      </c>
      <c r="I3080" s="2">
        <v>44338</v>
      </c>
      <c r="J3080" s="126" t="str">
        <f>VLOOKUP(I3080,Mapping!$H$2:$I$215,2,0)</f>
        <v>Post</v>
      </c>
      <c r="K3080" s="127" t="str">
        <f>VLOOKUP(I3080,Mapping!$H$2:$J$215,3,0)</f>
        <v>Post</v>
      </c>
      <c r="L3080" s="1">
        <v>1501.9179005999999</v>
      </c>
      <c r="M3080" s="4" t="s">
        <v>170</v>
      </c>
    </row>
    <row r="3081" spans="1:13" x14ac:dyDescent="0.35">
      <c r="A3081" s="5" t="s">
        <v>36</v>
      </c>
      <c r="B3081" s="5" t="s">
        <v>35</v>
      </c>
      <c r="C3081" s="5"/>
      <c r="D3081" s="5"/>
      <c r="E3081" s="5" t="s">
        <v>148</v>
      </c>
      <c r="F3081" s="8" t="str">
        <f>VLOOKUP(E3081,Mapping!$A$1:$C$71,3,0)</f>
        <v>Facebook</v>
      </c>
      <c r="G3081" s="8" t="str">
        <f>VLOOKUP(E3081,Mapping!$A$2:$B$207,2,0)</f>
        <v>Facebook Static</v>
      </c>
      <c r="H3081" s="1" t="s">
        <v>658</v>
      </c>
      <c r="I3081" s="2">
        <v>44339</v>
      </c>
      <c r="J3081" s="126" t="str">
        <f>VLOOKUP(I3081,Mapping!$H$2:$I$215,2,0)</f>
        <v>Post</v>
      </c>
      <c r="K3081" s="127" t="str">
        <f>VLOOKUP(I3081,Mapping!$H$2:$J$215,3,0)</f>
        <v>Post</v>
      </c>
      <c r="L3081" s="1">
        <v>1773.9954818000001</v>
      </c>
      <c r="M3081" s="4" t="s">
        <v>170</v>
      </c>
    </row>
    <row r="3082" spans="1:13" x14ac:dyDescent="0.35">
      <c r="A3082" s="5" t="s">
        <v>36</v>
      </c>
      <c r="B3082" s="5" t="s">
        <v>35</v>
      </c>
      <c r="C3082" s="5"/>
      <c r="D3082" s="5"/>
      <c r="E3082" s="5" t="s">
        <v>148</v>
      </c>
      <c r="F3082" s="8" t="str">
        <f>VLOOKUP(E3082,Mapping!$A$1:$C$71,3,0)</f>
        <v>Facebook</v>
      </c>
      <c r="G3082" s="8" t="str">
        <f>VLOOKUP(E3082,Mapping!$A$2:$B$207,2,0)</f>
        <v>Facebook Static</v>
      </c>
      <c r="H3082" s="1" t="s">
        <v>658</v>
      </c>
      <c r="I3082" s="2">
        <v>44340</v>
      </c>
      <c r="J3082" s="126" t="str">
        <f>VLOOKUP(I3082,Mapping!$H$2:$I$215,2,0)</f>
        <v>Post</v>
      </c>
      <c r="K3082" s="127" t="str">
        <f>VLOOKUP(I3082,Mapping!$H$2:$J$215,3,0)</f>
        <v>Post</v>
      </c>
      <c r="L3082" s="1">
        <v>2072.0328098</v>
      </c>
      <c r="M3082" s="4" t="s">
        <v>170</v>
      </c>
    </row>
    <row r="3083" spans="1:13" x14ac:dyDescent="0.35">
      <c r="A3083" s="5" t="s">
        <v>36</v>
      </c>
      <c r="B3083" s="5" t="s">
        <v>35</v>
      </c>
      <c r="C3083" s="5"/>
      <c r="D3083" s="5"/>
      <c r="E3083" s="5" t="s">
        <v>148</v>
      </c>
      <c r="F3083" s="8" t="str">
        <f>VLOOKUP(E3083,Mapping!$A$1:$C$71,3,0)</f>
        <v>Facebook</v>
      </c>
      <c r="G3083" s="8" t="str">
        <f>VLOOKUP(E3083,Mapping!$A$2:$B$207,2,0)</f>
        <v>Facebook Static</v>
      </c>
      <c r="H3083" s="1" t="s">
        <v>658</v>
      </c>
      <c r="I3083" s="2">
        <v>44341</v>
      </c>
      <c r="J3083" s="126" t="str">
        <f>VLOOKUP(I3083,Mapping!$H$2:$I$215,2,0)</f>
        <v>Post</v>
      </c>
      <c r="K3083" s="127" t="str">
        <f>VLOOKUP(I3083,Mapping!$H$2:$J$215,3,0)</f>
        <v>Post</v>
      </c>
      <c r="L3083" s="1">
        <v>2381.6063626999999</v>
      </c>
      <c r="M3083" s="4" t="s">
        <v>170</v>
      </c>
    </row>
    <row r="3084" spans="1:13" x14ac:dyDescent="0.35">
      <c r="A3084" s="5" t="s">
        <v>36</v>
      </c>
      <c r="B3084" s="5" t="s">
        <v>35</v>
      </c>
      <c r="C3084" s="5"/>
      <c r="D3084" s="5"/>
      <c r="E3084" s="5" t="s">
        <v>148</v>
      </c>
      <c r="F3084" s="8" t="str">
        <f>VLOOKUP(E3084,Mapping!$A$1:$C$71,3,0)</f>
        <v>Facebook</v>
      </c>
      <c r="G3084" s="8" t="str">
        <f>VLOOKUP(E3084,Mapping!$A$2:$B$207,2,0)</f>
        <v>Facebook Static</v>
      </c>
      <c r="H3084" s="1" t="s">
        <v>658</v>
      </c>
      <c r="I3084" s="2">
        <v>44342</v>
      </c>
      <c r="J3084" s="126" t="str">
        <f>VLOOKUP(I3084,Mapping!$H$2:$I$215,2,0)</f>
        <v>Post</v>
      </c>
      <c r="K3084" s="127" t="str">
        <f>VLOOKUP(I3084,Mapping!$H$2:$J$215,3,0)</f>
        <v>Post</v>
      </c>
      <c r="L3084" s="1">
        <v>2372.8143564000002</v>
      </c>
      <c r="M3084" s="4" t="s">
        <v>170</v>
      </c>
    </row>
    <row r="3085" spans="1:13" x14ac:dyDescent="0.35">
      <c r="A3085" s="5" t="s">
        <v>36</v>
      </c>
      <c r="B3085" s="5" t="s">
        <v>35</v>
      </c>
      <c r="C3085" s="5"/>
      <c r="D3085" s="5"/>
      <c r="E3085" s="5" t="s">
        <v>148</v>
      </c>
      <c r="F3085" s="8" t="str">
        <f>VLOOKUP(E3085,Mapping!$A$1:$C$71,3,0)</f>
        <v>Facebook</v>
      </c>
      <c r="G3085" s="8" t="str">
        <f>VLOOKUP(E3085,Mapping!$A$2:$B$207,2,0)</f>
        <v>Facebook Static</v>
      </c>
      <c r="H3085" s="1" t="s">
        <v>658</v>
      </c>
      <c r="I3085" s="2">
        <v>44343</v>
      </c>
      <c r="J3085" s="126" t="str">
        <f>VLOOKUP(I3085,Mapping!$H$2:$I$215,2,0)</f>
        <v>Post</v>
      </c>
      <c r="K3085" s="127" t="str">
        <f>VLOOKUP(I3085,Mapping!$H$2:$J$215,3,0)</f>
        <v>Post</v>
      </c>
      <c r="L3085" s="1">
        <v>2087.55123</v>
      </c>
      <c r="M3085" s="4" t="s">
        <v>170</v>
      </c>
    </row>
    <row r="3086" spans="1:13" x14ac:dyDescent="0.35">
      <c r="A3086" s="5" t="s">
        <v>36</v>
      </c>
      <c r="B3086" s="5" t="s">
        <v>35</v>
      </c>
      <c r="C3086" s="5"/>
      <c r="D3086" s="5"/>
      <c r="E3086" s="5" t="s">
        <v>148</v>
      </c>
      <c r="F3086" s="8" t="str">
        <f>VLOOKUP(E3086,Mapping!$A$1:$C$71,3,0)</f>
        <v>Facebook</v>
      </c>
      <c r="G3086" s="8" t="str">
        <f>VLOOKUP(E3086,Mapping!$A$2:$B$207,2,0)</f>
        <v>Facebook Static</v>
      </c>
      <c r="H3086" s="1" t="s">
        <v>658</v>
      </c>
      <c r="I3086" s="2">
        <v>44344</v>
      </c>
      <c r="J3086" s="126" t="str">
        <f>VLOOKUP(I3086,Mapping!$H$2:$I$215,2,0)</f>
        <v>Post</v>
      </c>
      <c r="K3086" s="127" t="str">
        <f>VLOOKUP(I3086,Mapping!$H$2:$J$215,3,0)</f>
        <v>Post</v>
      </c>
      <c r="L3086" s="1">
        <v>1305.6153128999999</v>
      </c>
      <c r="M3086" s="4" t="s">
        <v>170</v>
      </c>
    </row>
    <row r="3087" spans="1:13" x14ac:dyDescent="0.35">
      <c r="A3087" s="5" t="s">
        <v>36</v>
      </c>
      <c r="B3087" s="5" t="s">
        <v>35</v>
      </c>
      <c r="C3087" s="5"/>
      <c r="D3087" s="5"/>
      <c r="E3087" s="5" t="s">
        <v>148</v>
      </c>
      <c r="F3087" s="8" t="str">
        <f>VLOOKUP(E3087,Mapping!$A$1:$C$71,3,0)</f>
        <v>Facebook</v>
      </c>
      <c r="G3087" s="8" t="str">
        <f>VLOOKUP(E3087,Mapping!$A$2:$B$207,2,0)</f>
        <v>Facebook Static</v>
      </c>
      <c r="H3087" s="1" t="s">
        <v>658</v>
      </c>
      <c r="I3087" s="2">
        <v>44345</v>
      </c>
      <c r="J3087" s="126" t="str">
        <f>VLOOKUP(I3087,Mapping!$H$2:$I$215,2,0)</f>
        <v>Post</v>
      </c>
      <c r="K3087" s="127" t="str">
        <f>VLOOKUP(I3087,Mapping!$H$2:$J$215,3,0)</f>
        <v>Post</v>
      </c>
      <c r="L3087" s="1">
        <v>324.82491040000002</v>
      </c>
      <c r="M3087" s="4" t="s">
        <v>170</v>
      </c>
    </row>
    <row r="3088" spans="1:13" x14ac:dyDescent="0.35">
      <c r="A3088" s="5" t="s">
        <v>36</v>
      </c>
      <c r="B3088" s="5" t="s">
        <v>35</v>
      </c>
      <c r="C3088" s="5"/>
      <c r="D3088" s="5"/>
      <c r="E3088" s="5" t="s">
        <v>148</v>
      </c>
      <c r="F3088" s="8" t="str">
        <f>VLOOKUP(E3088,Mapping!$A$1:$C$71,3,0)</f>
        <v>Facebook</v>
      </c>
      <c r="G3088" s="8" t="str">
        <f>VLOOKUP(E3088,Mapping!$A$2:$B$207,2,0)</f>
        <v>Facebook Static</v>
      </c>
      <c r="H3088" s="1" t="s">
        <v>658</v>
      </c>
      <c r="I3088" s="2">
        <v>44346</v>
      </c>
      <c r="J3088" s="126" t="str">
        <f>VLOOKUP(I3088,Mapping!$H$2:$I$215,2,0)</f>
        <v>Post</v>
      </c>
      <c r="K3088" s="127" t="str">
        <f>VLOOKUP(I3088,Mapping!$H$2:$J$215,3,0)</f>
        <v>Post</v>
      </c>
      <c r="L3088" s="1">
        <v>0</v>
      </c>
      <c r="M3088" s="4" t="s">
        <v>170</v>
      </c>
    </row>
    <row r="3089" spans="1:13" x14ac:dyDescent="0.35">
      <c r="A3089" s="5" t="s">
        <v>36</v>
      </c>
      <c r="B3089" s="5" t="s">
        <v>35</v>
      </c>
      <c r="C3089" s="5"/>
      <c r="D3089" s="5"/>
      <c r="E3089" s="5" t="s">
        <v>148</v>
      </c>
      <c r="F3089" s="8" t="str">
        <f>VLOOKUP(E3089,Mapping!$A$1:$C$71,3,0)</f>
        <v>Facebook</v>
      </c>
      <c r="G3089" s="8" t="str">
        <f>VLOOKUP(E3089,Mapping!$A$2:$B$207,2,0)</f>
        <v>Facebook Static</v>
      </c>
      <c r="H3089" s="1" t="s">
        <v>658</v>
      </c>
      <c r="I3089" s="2">
        <v>44347</v>
      </c>
      <c r="J3089" s="126" t="str">
        <f>VLOOKUP(I3089,Mapping!$H$2:$I$215,2,0)</f>
        <v>Post</v>
      </c>
      <c r="K3089" s="127" t="str">
        <f>VLOOKUP(I3089,Mapping!$H$2:$J$215,3,0)</f>
        <v>Post</v>
      </c>
      <c r="L3089" s="1">
        <v>0</v>
      </c>
      <c r="M3089" s="4" t="s">
        <v>170</v>
      </c>
    </row>
    <row r="3090" spans="1:13" x14ac:dyDescent="0.35">
      <c r="A3090" s="5" t="s">
        <v>36</v>
      </c>
      <c r="B3090" s="5" t="s">
        <v>35</v>
      </c>
      <c r="C3090" s="5"/>
      <c r="D3090" s="5"/>
      <c r="E3090" s="5" t="s">
        <v>148</v>
      </c>
      <c r="F3090" s="8" t="str">
        <f>VLOOKUP(E3090,Mapping!$A$1:$C$71,3,0)</f>
        <v>Facebook</v>
      </c>
      <c r="G3090" s="8" t="str">
        <f>VLOOKUP(E3090,Mapping!$A$2:$B$207,2,0)</f>
        <v>Facebook Static</v>
      </c>
      <c r="H3090" s="1" t="s">
        <v>658</v>
      </c>
      <c r="I3090" s="2">
        <v>44348</v>
      </c>
      <c r="J3090" s="126" t="str">
        <f>VLOOKUP(I3090,Mapping!$H$2:$I$215,2,0)</f>
        <v>Post</v>
      </c>
      <c r="K3090" s="127" t="str">
        <f>VLOOKUP(I3090,Mapping!$H$2:$J$215,3,0)</f>
        <v>Post</v>
      </c>
      <c r="L3090" s="1">
        <v>0</v>
      </c>
      <c r="M3090" s="4" t="s">
        <v>170</v>
      </c>
    </row>
    <row r="3091" spans="1:13" x14ac:dyDescent="0.35">
      <c r="A3091" s="5" t="s">
        <v>36</v>
      </c>
      <c r="B3091" s="5" t="s">
        <v>35</v>
      </c>
      <c r="C3091" s="5"/>
      <c r="D3091" s="5"/>
      <c r="E3091" s="5" t="s">
        <v>148</v>
      </c>
      <c r="F3091" s="8" t="str">
        <f>VLOOKUP(E3091,Mapping!$A$1:$C$71,3,0)</f>
        <v>Facebook</v>
      </c>
      <c r="G3091" s="8" t="str">
        <f>VLOOKUP(E3091,Mapping!$A$2:$B$207,2,0)</f>
        <v>Facebook Static</v>
      </c>
      <c r="H3091" s="1" t="s">
        <v>658</v>
      </c>
      <c r="I3091" s="2">
        <v>44349</v>
      </c>
      <c r="J3091" s="126" t="str">
        <f>VLOOKUP(I3091,Mapping!$H$2:$I$215,2,0)</f>
        <v>Post</v>
      </c>
      <c r="K3091" s="127" t="str">
        <f>VLOOKUP(I3091,Mapping!$H$2:$J$215,3,0)</f>
        <v>Post</v>
      </c>
      <c r="L3091" s="1">
        <v>0</v>
      </c>
      <c r="M3091" s="4" t="s">
        <v>170</v>
      </c>
    </row>
    <row r="3092" spans="1:13" x14ac:dyDescent="0.35">
      <c r="A3092" s="5" t="s">
        <v>36</v>
      </c>
      <c r="B3092" s="5" t="s">
        <v>35</v>
      </c>
      <c r="C3092" s="5"/>
      <c r="D3092" s="5"/>
      <c r="E3092" s="5" t="s">
        <v>148</v>
      </c>
      <c r="F3092" s="8" t="str">
        <f>VLOOKUP(E3092,Mapping!$A$1:$C$71,3,0)</f>
        <v>Facebook</v>
      </c>
      <c r="G3092" s="8" t="str">
        <f>VLOOKUP(E3092,Mapping!$A$2:$B$207,2,0)</f>
        <v>Facebook Static</v>
      </c>
      <c r="H3092" s="1" t="s">
        <v>658</v>
      </c>
      <c r="I3092" s="2">
        <v>44350</v>
      </c>
      <c r="J3092" s="126" t="str">
        <f>VLOOKUP(I3092,Mapping!$H$2:$I$215,2,0)</f>
        <v>Post</v>
      </c>
      <c r="K3092" s="127" t="str">
        <f>VLOOKUP(I3092,Mapping!$H$2:$J$215,3,0)</f>
        <v>Post</v>
      </c>
      <c r="L3092" s="1">
        <v>0</v>
      </c>
      <c r="M3092" s="4" t="s">
        <v>170</v>
      </c>
    </row>
    <row r="3093" spans="1:13" x14ac:dyDescent="0.35">
      <c r="A3093" s="5" t="s">
        <v>36</v>
      </c>
      <c r="B3093" s="5" t="s">
        <v>35</v>
      </c>
      <c r="C3093" s="5"/>
      <c r="D3093" s="5"/>
      <c r="E3093" s="5" t="s">
        <v>148</v>
      </c>
      <c r="F3093" s="8" t="str">
        <f>VLOOKUP(E3093,Mapping!$A$1:$C$71,3,0)</f>
        <v>Facebook</v>
      </c>
      <c r="G3093" s="8" t="str">
        <f>VLOOKUP(E3093,Mapping!$A$2:$B$207,2,0)</f>
        <v>Facebook Static</v>
      </c>
      <c r="H3093" s="1" t="s">
        <v>658</v>
      </c>
      <c r="I3093" s="2">
        <v>44351</v>
      </c>
      <c r="J3093" s="126" t="str">
        <f>VLOOKUP(I3093,Mapping!$H$2:$I$215,2,0)</f>
        <v>Post</v>
      </c>
      <c r="K3093" s="127" t="str">
        <f>VLOOKUP(I3093,Mapping!$H$2:$J$215,3,0)</f>
        <v>Post</v>
      </c>
      <c r="L3093" s="1">
        <v>0</v>
      </c>
      <c r="M3093" s="4" t="s">
        <v>170</v>
      </c>
    </row>
    <row r="3094" spans="1:13" x14ac:dyDescent="0.35">
      <c r="A3094" s="5" t="s">
        <v>36</v>
      </c>
      <c r="B3094" s="5" t="s">
        <v>35</v>
      </c>
      <c r="C3094" s="5"/>
      <c r="D3094" s="5"/>
      <c r="E3094" s="5" t="s">
        <v>148</v>
      </c>
      <c r="F3094" s="8" t="str">
        <f>VLOOKUP(E3094,Mapping!$A$1:$C$71,3,0)</f>
        <v>Facebook</v>
      </c>
      <c r="G3094" s="8" t="str">
        <f>VLOOKUP(E3094,Mapping!$A$2:$B$207,2,0)</f>
        <v>Facebook Static</v>
      </c>
      <c r="H3094" s="1" t="s">
        <v>658</v>
      </c>
      <c r="I3094" s="2">
        <v>44352</v>
      </c>
      <c r="J3094" s="126" t="str">
        <f>VLOOKUP(I3094,Mapping!$H$2:$I$215,2,0)</f>
        <v>Post</v>
      </c>
      <c r="K3094" s="127" t="str">
        <f>VLOOKUP(I3094,Mapping!$H$2:$J$215,3,0)</f>
        <v>Post</v>
      </c>
      <c r="L3094" s="1">
        <v>0</v>
      </c>
      <c r="M3094" s="4" t="s">
        <v>170</v>
      </c>
    </row>
    <row r="3095" spans="1:13" x14ac:dyDescent="0.35">
      <c r="A3095" s="5" t="s">
        <v>36</v>
      </c>
      <c r="B3095" s="5" t="s">
        <v>35</v>
      </c>
      <c r="C3095" s="5"/>
      <c r="D3095" s="5"/>
      <c r="E3095" s="5" t="s">
        <v>148</v>
      </c>
      <c r="F3095" s="8" t="str">
        <f>VLOOKUP(E3095,Mapping!$A$1:$C$71,3,0)</f>
        <v>Facebook</v>
      </c>
      <c r="G3095" s="8" t="str">
        <f>VLOOKUP(E3095,Mapping!$A$2:$B$207,2,0)</f>
        <v>Facebook Static</v>
      </c>
      <c r="H3095" s="1" t="s">
        <v>658</v>
      </c>
      <c r="I3095" s="2">
        <v>44353</v>
      </c>
      <c r="J3095" s="126" t="str">
        <f>VLOOKUP(I3095,Mapping!$H$2:$I$215,2,0)</f>
        <v>Post</v>
      </c>
      <c r="K3095" s="127" t="str">
        <f>VLOOKUP(I3095,Mapping!$H$2:$J$215,3,0)</f>
        <v>Post</v>
      </c>
      <c r="L3095" s="1">
        <v>0</v>
      </c>
      <c r="M3095" s="4" t="s">
        <v>170</v>
      </c>
    </row>
    <row r="3096" spans="1:13" x14ac:dyDescent="0.35">
      <c r="A3096" s="5" t="s">
        <v>36</v>
      </c>
      <c r="B3096" s="5" t="s">
        <v>35</v>
      </c>
      <c r="C3096" s="5"/>
      <c r="D3096" s="5"/>
      <c r="E3096" s="5" t="s">
        <v>148</v>
      </c>
      <c r="F3096" s="8" t="str">
        <f>VLOOKUP(E3096,Mapping!$A$1:$C$71,3,0)</f>
        <v>Facebook</v>
      </c>
      <c r="G3096" s="8" t="str">
        <f>VLOOKUP(E3096,Mapping!$A$2:$B$207,2,0)</f>
        <v>Facebook Static</v>
      </c>
      <c r="H3096" s="1" t="s">
        <v>658</v>
      </c>
      <c r="I3096" s="2">
        <v>44354</v>
      </c>
      <c r="J3096" s="126" t="str">
        <f>VLOOKUP(I3096,Mapping!$H$2:$I$215,2,0)</f>
        <v>Post</v>
      </c>
      <c r="K3096" s="127" t="str">
        <f>VLOOKUP(I3096,Mapping!$H$2:$J$215,3,0)</f>
        <v>Post</v>
      </c>
      <c r="L3096" s="1">
        <v>0</v>
      </c>
      <c r="M3096" s="4" t="s">
        <v>170</v>
      </c>
    </row>
    <row r="3097" spans="1:13" x14ac:dyDescent="0.35">
      <c r="A3097" s="5" t="s">
        <v>36</v>
      </c>
      <c r="B3097" s="5" t="s">
        <v>35</v>
      </c>
      <c r="C3097" s="5"/>
      <c r="D3097" s="5"/>
      <c r="E3097" s="5" t="s">
        <v>148</v>
      </c>
      <c r="F3097" s="8" t="str">
        <f>VLOOKUP(E3097,Mapping!$A$1:$C$71,3,0)</f>
        <v>Facebook</v>
      </c>
      <c r="G3097" s="8" t="str">
        <f>VLOOKUP(E3097,Mapping!$A$2:$B$207,2,0)</f>
        <v>Facebook Static</v>
      </c>
      <c r="H3097" s="1" t="s">
        <v>658</v>
      </c>
      <c r="I3097" s="2">
        <v>44355</v>
      </c>
      <c r="J3097" s="126" t="str">
        <f>VLOOKUP(I3097,Mapping!$H$2:$I$215,2,0)</f>
        <v>Post</v>
      </c>
      <c r="K3097" s="127" t="str">
        <f>VLOOKUP(I3097,Mapping!$H$2:$J$215,3,0)</f>
        <v>Post</v>
      </c>
      <c r="L3097" s="1">
        <v>0</v>
      </c>
      <c r="M3097" s="4" t="s">
        <v>170</v>
      </c>
    </row>
    <row r="3098" spans="1:13" x14ac:dyDescent="0.35">
      <c r="A3098" s="5" t="s">
        <v>36</v>
      </c>
      <c r="B3098" s="5" t="s">
        <v>35</v>
      </c>
      <c r="C3098" s="5"/>
      <c r="D3098" s="5"/>
      <c r="E3098" s="5" t="s">
        <v>148</v>
      </c>
      <c r="F3098" s="8" t="str">
        <f>VLOOKUP(E3098,Mapping!$A$1:$C$71,3,0)</f>
        <v>Facebook</v>
      </c>
      <c r="G3098" s="8" t="str">
        <f>VLOOKUP(E3098,Mapping!$A$2:$B$207,2,0)</f>
        <v>Facebook Static</v>
      </c>
      <c r="H3098" s="1" t="s">
        <v>658</v>
      </c>
      <c r="I3098" s="2">
        <v>44356</v>
      </c>
      <c r="J3098" s="126" t="str">
        <f>VLOOKUP(I3098,Mapping!$H$2:$I$215,2,0)</f>
        <v>Post</v>
      </c>
      <c r="K3098" s="127" t="str">
        <f>VLOOKUP(I3098,Mapping!$H$2:$J$215,3,0)</f>
        <v>Post</v>
      </c>
      <c r="L3098" s="1">
        <v>0</v>
      </c>
      <c r="M3098" s="4" t="s">
        <v>170</v>
      </c>
    </row>
    <row r="3099" spans="1:13" x14ac:dyDescent="0.35">
      <c r="A3099" s="5" t="s">
        <v>36</v>
      </c>
      <c r="B3099" s="5" t="s">
        <v>35</v>
      </c>
      <c r="C3099" s="5"/>
      <c r="D3099" s="5"/>
      <c r="E3099" s="5" t="s">
        <v>148</v>
      </c>
      <c r="F3099" s="8" t="str">
        <f>VLOOKUP(E3099,Mapping!$A$1:$C$71,3,0)</f>
        <v>Facebook</v>
      </c>
      <c r="G3099" s="8" t="str">
        <f>VLOOKUP(E3099,Mapping!$A$2:$B$207,2,0)</f>
        <v>Facebook Static</v>
      </c>
      <c r="H3099" s="1" t="s">
        <v>658</v>
      </c>
      <c r="I3099" s="2">
        <v>44357</v>
      </c>
      <c r="J3099" s="126" t="str">
        <f>VLOOKUP(I3099,Mapping!$H$2:$I$215,2,0)</f>
        <v>Post</v>
      </c>
      <c r="K3099" s="127" t="str">
        <f>VLOOKUP(I3099,Mapping!$H$2:$J$215,3,0)</f>
        <v>Post</v>
      </c>
      <c r="L3099" s="1">
        <v>0</v>
      </c>
      <c r="M3099" s="4" t="s">
        <v>170</v>
      </c>
    </row>
    <row r="3100" spans="1:13" x14ac:dyDescent="0.35">
      <c r="A3100" s="5" t="s">
        <v>36</v>
      </c>
      <c r="B3100" s="5" t="s">
        <v>35</v>
      </c>
      <c r="C3100" s="5"/>
      <c r="D3100" s="5"/>
      <c r="E3100" s="5" t="s">
        <v>148</v>
      </c>
      <c r="F3100" s="8" t="str">
        <f>VLOOKUP(E3100,Mapping!$A$1:$C$71,3,0)</f>
        <v>Facebook</v>
      </c>
      <c r="G3100" s="8" t="str">
        <f>VLOOKUP(E3100,Mapping!$A$2:$B$207,2,0)</f>
        <v>Facebook Static</v>
      </c>
      <c r="H3100" s="1" t="s">
        <v>658</v>
      </c>
      <c r="I3100" s="2">
        <v>44358</v>
      </c>
      <c r="J3100" s="126" t="str">
        <f>VLOOKUP(I3100,Mapping!$H$2:$I$215,2,0)</f>
        <v>Post</v>
      </c>
      <c r="K3100" s="127" t="str">
        <f>VLOOKUP(I3100,Mapping!$H$2:$J$215,3,0)</f>
        <v>Post</v>
      </c>
      <c r="L3100" s="1">
        <v>0</v>
      </c>
      <c r="M3100" s="4" t="s">
        <v>170</v>
      </c>
    </row>
    <row r="3101" spans="1:13" x14ac:dyDescent="0.35">
      <c r="A3101" s="5" t="s">
        <v>36</v>
      </c>
      <c r="B3101" s="5" t="s">
        <v>35</v>
      </c>
      <c r="C3101" s="5"/>
      <c r="D3101" s="5"/>
      <c r="E3101" s="5" t="s">
        <v>148</v>
      </c>
      <c r="F3101" s="8" t="str">
        <f>VLOOKUP(E3101,Mapping!$A$1:$C$71,3,0)</f>
        <v>Facebook</v>
      </c>
      <c r="G3101" s="8" t="str">
        <f>VLOOKUP(E3101,Mapping!$A$2:$B$207,2,0)</f>
        <v>Facebook Static</v>
      </c>
      <c r="H3101" s="1" t="s">
        <v>658</v>
      </c>
      <c r="I3101" s="2">
        <v>44359</v>
      </c>
      <c r="J3101" s="126" t="str">
        <f>VLOOKUP(I3101,Mapping!$H$2:$I$215,2,0)</f>
        <v>Post</v>
      </c>
      <c r="K3101" s="127" t="str">
        <f>VLOOKUP(I3101,Mapping!$H$2:$J$215,3,0)</f>
        <v>Post</v>
      </c>
      <c r="L3101" s="1">
        <v>0</v>
      </c>
      <c r="M3101" s="4" t="s">
        <v>170</v>
      </c>
    </row>
    <row r="3102" spans="1:13" x14ac:dyDescent="0.35">
      <c r="A3102" s="5" t="s">
        <v>36</v>
      </c>
      <c r="B3102" s="5" t="s">
        <v>35</v>
      </c>
      <c r="C3102" s="5"/>
      <c r="D3102" s="5"/>
      <c r="E3102" s="5" t="s">
        <v>148</v>
      </c>
      <c r="F3102" s="8" t="str">
        <f>VLOOKUP(E3102,Mapping!$A$1:$C$71,3,0)</f>
        <v>Facebook</v>
      </c>
      <c r="G3102" s="8" t="str">
        <f>VLOOKUP(E3102,Mapping!$A$2:$B$207,2,0)</f>
        <v>Facebook Static</v>
      </c>
      <c r="H3102" s="1" t="s">
        <v>658</v>
      </c>
      <c r="I3102" s="2">
        <v>44360</v>
      </c>
      <c r="J3102" s="126" t="str">
        <f>VLOOKUP(I3102,Mapping!$H$2:$I$215,2,0)</f>
        <v>Post</v>
      </c>
      <c r="K3102" s="127" t="str">
        <f>VLOOKUP(I3102,Mapping!$H$2:$J$215,3,0)</f>
        <v>Post</v>
      </c>
      <c r="L3102" s="1">
        <v>0</v>
      </c>
      <c r="M3102" s="4" t="s">
        <v>170</v>
      </c>
    </row>
    <row r="3103" spans="1:13" x14ac:dyDescent="0.35">
      <c r="A3103" s="5" t="s">
        <v>36</v>
      </c>
      <c r="B3103" s="5" t="s">
        <v>35</v>
      </c>
      <c r="C3103" s="5"/>
      <c r="D3103" s="5"/>
      <c r="E3103" s="5" t="s">
        <v>148</v>
      </c>
      <c r="F3103" s="8" t="str">
        <f>VLOOKUP(E3103,Mapping!$A$1:$C$71,3,0)</f>
        <v>Facebook</v>
      </c>
      <c r="G3103" s="8" t="str">
        <f>VLOOKUP(E3103,Mapping!$A$2:$B$207,2,0)</f>
        <v>Facebook Static</v>
      </c>
      <c r="H3103" s="1" t="s">
        <v>658</v>
      </c>
      <c r="I3103" s="2">
        <v>44361</v>
      </c>
      <c r="J3103" s="126" t="str">
        <f>VLOOKUP(I3103,Mapping!$H$2:$I$215,2,0)</f>
        <v>Post</v>
      </c>
      <c r="K3103" s="127" t="str">
        <f>VLOOKUP(I3103,Mapping!$H$2:$J$215,3,0)</f>
        <v>Post</v>
      </c>
      <c r="L3103" s="1">
        <v>0</v>
      </c>
      <c r="M3103" s="4" t="s">
        <v>170</v>
      </c>
    </row>
    <row r="3104" spans="1:13" x14ac:dyDescent="0.35">
      <c r="A3104" s="5" t="s">
        <v>36</v>
      </c>
      <c r="B3104" s="5" t="s">
        <v>35</v>
      </c>
      <c r="C3104" s="5"/>
      <c r="D3104" s="5"/>
      <c r="E3104" s="5" t="s">
        <v>148</v>
      </c>
      <c r="F3104" s="8" t="str">
        <f>VLOOKUP(E3104,Mapping!$A$1:$C$71,3,0)</f>
        <v>Facebook</v>
      </c>
      <c r="G3104" s="8" t="str">
        <f>VLOOKUP(E3104,Mapping!$A$2:$B$207,2,0)</f>
        <v>Facebook Static</v>
      </c>
      <c r="H3104" s="1" t="s">
        <v>658</v>
      </c>
      <c r="I3104" s="2">
        <v>44362</v>
      </c>
      <c r="J3104" s="126" t="str">
        <f>VLOOKUP(I3104,Mapping!$H$2:$I$215,2,0)</f>
        <v>Post</v>
      </c>
      <c r="K3104" s="127" t="str">
        <f>VLOOKUP(I3104,Mapping!$H$2:$J$215,3,0)</f>
        <v>Post</v>
      </c>
      <c r="L3104" s="1">
        <v>0</v>
      </c>
      <c r="M3104" s="4" t="s">
        <v>170</v>
      </c>
    </row>
    <row r="3105" spans="1:13" x14ac:dyDescent="0.35">
      <c r="A3105" s="5" t="s">
        <v>36</v>
      </c>
      <c r="B3105" s="5" t="s">
        <v>35</v>
      </c>
      <c r="C3105" s="5"/>
      <c r="D3105" s="5"/>
      <c r="E3105" s="5" t="s">
        <v>148</v>
      </c>
      <c r="F3105" s="8" t="str">
        <f>VLOOKUP(E3105,Mapping!$A$1:$C$71,3,0)</f>
        <v>Facebook</v>
      </c>
      <c r="G3105" s="8" t="str">
        <f>VLOOKUP(E3105,Mapping!$A$2:$B$207,2,0)</f>
        <v>Facebook Static</v>
      </c>
      <c r="H3105" s="1" t="s">
        <v>658</v>
      </c>
      <c r="I3105" s="2">
        <v>44363</v>
      </c>
      <c r="J3105" s="126" t="str">
        <f>VLOOKUP(I3105,Mapping!$H$2:$I$215,2,0)</f>
        <v>Post</v>
      </c>
      <c r="K3105" s="127" t="str">
        <f>VLOOKUP(I3105,Mapping!$H$2:$J$215,3,0)</f>
        <v>Post</v>
      </c>
      <c r="L3105" s="1">
        <v>0</v>
      </c>
      <c r="M3105" s="4" t="s">
        <v>170</v>
      </c>
    </row>
    <row r="3106" spans="1:13" x14ac:dyDescent="0.35">
      <c r="A3106" s="5" t="s">
        <v>36</v>
      </c>
      <c r="B3106" s="5" t="s">
        <v>35</v>
      </c>
      <c r="C3106" s="5"/>
      <c r="D3106" s="5"/>
      <c r="E3106" s="5" t="s">
        <v>148</v>
      </c>
      <c r="F3106" s="8" t="str">
        <f>VLOOKUP(E3106,Mapping!$A$1:$C$71,3,0)</f>
        <v>Facebook</v>
      </c>
      <c r="G3106" s="8" t="str">
        <f>VLOOKUP(E3106,Mapping!$A$2:$B$207,2,0)</f>
        <v>Facebook Static</v>
      </c>
      <c r="H3106" s="1" t="s">
        <v>658</v>
      </c>
      <c r="I3106" s="2">
        <v>44364</v>
      </c>
      <c r="J3106" s="126" t="str">
        <f>VLOOKUP(I3106,Mapping!$H$2:$I$215,2,0)</f>
        <v>Post</v>
      </c>
      <c r="K3106" s="127" t="str">
        <f>VLOOKUP(I3106,Mapping!$H$2:$J$215,3,0)</f>
        <v>Post</v>
      </c>
      <c r="L3106" s="1">
        <v>0</v>
      </c>
      <c r="M3106" s="4" t="s">
        <v>170</v>
      </c>
    </row>
    <row r="3107" spans="1:13" x14ac:dyDescent="0.35">
      <c r="A3107" s="5" t="s">
        <v>36</v>
      </c>
      <c r="B3107" s="5" t="s">
        <v>35</v>
      </c>
      <c r="C3107" s="5"/>
      <c r="D3107" s="5"/>
      <c r="E3107" s="5" t="s">
        <v>148</v>
      </c>
      <c r="F3107" s="8" t="str">
        <f>VLOOKUP(E3107,Mapping!$A$1:$C$71,3,0)</f>
        <v>Facebook</v>
      </c>
      <c r="G3107" s="8" t="str">
        <f>VLOOKUP(E3107,Mapping!$A$2:$B$207,2,0)</f>
        <v>Facebook Static</v>
      </c>
      <c r="H3107" s="1" t="s">
        <v>658</v>
      </c>
      <c r="I3107" s="2">
        <v>44365</v>
      </c>
      <c r="J3107" s="126" t="str">
        <f>VLOOKUP(I3107,Mapping!$H$2:$I$215,2,0)</f>
        <v>Post</v>
      </c>
      <c r="K3107" s="127" t="str">
        <f>VLOOKUP(I3107,Mapping!$H$2:$J$215,3,0)</f>
        <v>Post</v>
      </c>
      <c r="L3107" s="1">
        <v>0</v>
      </c>
      <c r="M3107" s="4" t="s">
        <v>170</v>
      </c>
    </row>
    <row r="3108" spans="1:13" x14ac:dyDescent="0.35">
      <c r="A3108" s="5" t="s">
        <v>36</v>
      </c>
      <c r="B3108" s="5" t="s">
        <v>35</v>
      </c>
      <c r="C3108" s="5"/>
      <c r="D3108" s="5"/>
      <c r="E3108" s="5" t="s">
        <v>148</v>
      </c>
      <c r="F3108" s="8" t="str">
        <f>VLOOKUP(E3108,Mapping!$A$1:$C$71,3,0)</f>
        <v>Facebook</v>
      </c>
      <c r="G3108" s="8" t="str">
        <f>VLOOKUP(E3108,Mapping!$A$2:$B$207,2,0)</f>
        <v>Facebook Static</v>
      </c>
      <c r="H3108" s="1" t="s">
        <v>658</v>
      </c>
      <c r="I3108" s="2">
        <v>44366</v>
      </c>
      <c r="J3108" s="126" t="str">
        <f>VLOOKUP(I3108,Mapping!$H$2:$I$215,2,0)</f>
        <v>Post</v>
      </c>
      <c r="K3108" s="127" t="str">
        <f>VLOOKUP(I3108,Mapping!$H$2:$J$215,3,0)</f>
        <v>Post</v>
      </c>
      <c r="L3108" s="1">
        <v>0</v>
      </c>
      <c r="M3108" s="4" t="s">
        <v>170</v>
      </c>
    </row>
    <row r="3109" spans="1:13" x14ac:dyDescent="0.35">
      <c r="A3109" s="5" t="s">
        <v>36</v>
      </c>
      <c r="B3109" s="5" t="s">
        <v>35</v>
      </c>
      <c r="C3109" s="5"/>
      <c r="D3109" s="5"/>
      <c r="E3109" s="5" t="s">
        <v>148</v>
      </c>
      <c r="F3109" s="8" t="str">
        <f>VLOOKUP(E3109,Mapping!$A$1:$C$71,3,0)</f>
        <v>Facebook</v>
      </c>
      <c r="G3109" s="8" t="str">
        <f>VLOOKUP(E3109,Mapping!$A$2:$B$207,2,0)</f>
        <v>Facebook Static</v>
      </c>
      <c r="H3109" s="1" t="s">
        <v>658</v>
      </c>
      <c r="I3109" s="2">
        <v>44367</v>
      </c>
      <c r="J3109" s="126" t="str">
        <f>VLOOKUP(I3109,Mapping!$H$2:$I$215,2,0)</f>
        <v>Post</v>
      </c>
      <c r="K3109" s="127" t="str">
        <f>VLOOKUP(I3109,Mapping!$H$2:$J$215,3,0)</f>
        <v>Post</v>
      </c>
      <c r="L3109" s="1">
        <v>0</v>
      </c>
      <c r="M3109" s="4" t="s">
        <v>170</v>
      </c>
    </row>
    <row r="3110" spans="1:13" x14ac:dyDescent="0.35">
      <c r="A3110" s="5" t="s">
        <v>36</v>
      </c>
      <c r="B3110" s="5" t="s">
        <v>35</v>
      </c>
      <c r="C3110" s="5"/>
      <c r="D3110" s="5"/>
      <c r="E3110" s="5" t="s">
        <v>148</v>
      </c>
      <c r="F3110" s="8" t="str">
        <f>VLOOKUP(E3110,Mapping!$A$1:$C$71,3,0)</f>
        <v>Facebook</v>
      </c>
      <c r="G3110" s="8" t="str">
        <f>VLOOKUP(E3110,Mapping!$A$2:$B$207,2,0)</f>
        <v>Facebook Static</v>
      </c>
      <c r="H3110" s="1" t="s">
        <v>658</v>
      </c>
      <c r="I3110" s="2">
        <v>44368</v>
      </c>
      <c r="J3110" s="126" t="str">
        <f>VLOOKUP(I3110,Mapping!$H$2:$I$215,2,0)</f>
        <v>Post</v>
      </c>
      <c r="K3110" s="127" t="str">
        <f>VLOOKUP(I3110,Mapping!$H$2:$J$215,3,0)</f>
        <v>Post</v>
      </c>
      <c r="L3110" s="1">
        <v>0</v>
      </c>
      <c r="M3110" s="4" t="s">
        <v>170</v>
      </c>
    </row>
    <row r="3111" spans="1:13" x14ac:dyDescent="0.35">
      <c r="A3111" s="5" t="s">
        <v>36</v>
      </c>
      <c r="B3111" s="5" t="s">
        <v>35</v>
      </c>
      <c r="C3111" s="5"/>
      <c r="D3111" s="5"/>
      <c r="E3111" s="5" t="s">
        <v>148</v>
      </c>
      <c r="F3111" s="8" t="str">
        <f>VLOOKUP(E3111,Mapping!$A$1:$C$71,3,0)</f>
        <v>Facebook</v>
      </c>
      <c r="G3111" s="8" t="str">
        <f>VLOOKUP(E3111,Mapping!$A$2:$B$207,2,0)</f>
        <v>Facebook Static</v>
      </c>
      <c r="H3111" s="1" t="s">
        <v>658</v>
      </c>
      <c r="I3111" s="2">
        <v>44369</v>
      </c>
      <c r="J3111" s="126" t="str">
        <f>VLOOKUP(I3111,Mapping!$H$2:$I$215,2,0)</f>
        <v>Post</v>
      </c>
      <c r="K3111" s="127" t="str">
        <f>VLOOKUP(I3111,Mapping!$H$2:$J$215,3,0)</f>
        <v>Post</v>
      </c>
      <c r="L3111" s="1">
        <v>0</v>
      </c>
      <c r="M3111" s="4" t="s">
        <v>170</v>
      </c>
    </row>
    <row r="3112" spans="1:13" x14ac:dyDescent="0.35">
      <c r="A3112" s="5" t="s">
        <v>36</v>
      </c>
      <c r="B3112" s="5" t="s">
        <v>35</v>
      </c>
      <c r="C3112" s="5"/>
      <c r="D3112" s="5"/>
      <c r="E3112" s="5" t="s">
        <v>148</v>
      </c>
      <c r="F3112" s="8" t="str">
        <f>VLOOKUP(E3112,Mapping!$A$1:$C$71,3,0)</f>
        <v>Facebook</v>
      </c>
      <c r="G3112" s="8" t="str">
        <f>VLOOKUP(E3112,Mapping!$A$2:$B$207,2,0)</f>
        <v>Facebook Static</v>
      </c>
      <c r="H3112" s="1" t="s">
        <v>658</v>
      </c>
      <c r="I3112" s="2">
        <v>44370</v>
      </c>
      <c r="J3112" s="126" t="str">
        <f>VLOOKUP(I3112,Mapping!$H$2:$I$215,2,0)</f>
        <v>Post</v>
      </c>
      <c r="K3112" s="127">
        <f>VLOOKUP(I3112,Mapping!$H$2:$J$215,3,0)</f>
        <v>0</v>
      </c>
      <c r="L3112" s="1">
        <v>0</v>
      </c>
      <c r="M3112" s="4" t="s">
        <v>170</v>
      </c>
    </row>
    <row r="3113" spans="1:13" x14ac:dyDescent="0.35">
      <c r="A3113" s="5" t="s">
        <v>36</v>
      </c>
      <c r="B3113" s="5" t="s">
        <v>35</v>
      </c>
      <c r="C3113" s="5"/>
      <c r="D3113" s="5"/>
      <c r="E3113" s="5" t="s">
        <v>148</v>
      </c>
      <c r="F3113" s="8" t="str">
        <f>VLOOKUP(E3113,Mapping!$A$1:$C$71,3,0)</f>
        <v>Facebook</v>
      </c>
      <c r="G3113" s="8" t="str">
        <f>VLOOKUP(E3113,Mapping!$A$2:$B$207,2,0)</f>
        <v>Facebook Static</v>
      </c>
      <c r="H3113" s="1" t="s">
        <v>658</v>
      </c>
      <c r="I3113" s="2">
        <v>44371</v>
      </c>
      <c r="J3113" s="126" t="str">
        <f>VLOOKUP(I3113,Mapping!$H$2:$I$215,2,0)</f>
        <v>Post</v>
      </c>
      <c r="K3113" s="127">
        <f>VLOOKUP(I3113,Mapping!$H$2:$J$215,3,0)</f>
        <v>0</v>
      </c>
      <c r="L3113" s="1">
        <v>0</v>
      </c>
      <c r="M3113" s="4" t="s">
        <v>170</v>
      </c>
    </row>
    <row r="3114" spans="1:13" x14ac:dyDescent="0.35">
      <c r="A3114" s="5" t="s">
        <v>36</v>
      </c>
      <c r="B3114" s="5" t="s">
        <v>35</v>
      </c>
      <c r="C3114" s="5"/>
      <c r="D3114" s="5"/>
      <c r="E3114" s="5" t="s">
        <v>148</v>
      </c>
      <c r="F3114" s="8" t="str">
        <f>VLOOKUP(E3114,Mapping!$A$1:$C$71,3,0)</f>
        <v>Facebook</v>
      </c>
      <c r="G3114" s="8" t="str">
        <f>VLOOKUP(E3114,Mapping!$A$2:$B$207,2,0)</f>
        <v>Facebook Static</v>
      </c>
      <c r="H3114" s="1" t="s">
        <v>658</v>
      </c>
      <c r="I3114" s="2">
        <v>44372</v>
      </c>
      <c r="J3114" s="126" t="str">
        <f>VLOOKUP(I3114,Mapping!$H$2:$I$215,2,0)</f>
        <v>Post</v>
      </c>
      <c r="K3114" s="127">
        <f>VLOOKUP(I3114,Mapping!$H$2:$J$215,3,0)</f>
        <v>0</v>
      </c>
      <c r="L3114" s="1">
        <v>0</v>
      </c>
      <c r="M3114" s="4" t="s">
        <v>170</v>
      </c>
    </row>
    <row r="3115" spans="1:13" x14ac:dyDescent="0.35">
      <c r="A3115" s="5" t="s">
        <v>36</v>
      </c>
      <c r="B3115" s="5" t="s">
        <v>35</v>
      </c>
      <c r="C3115" s="5"/>
      <c r="D3115" s="5"/>
      <c r="E3115" s="5" t="s">
        <v>148</v>
      </c>
      <c r="F3115" s="8" t="str">
        <f>VLOOKUP(E3115,Mapping!$A$1:$C$71,3,0)</f>
        <v>Facebook</v>
      </c>
      <c r="G3115" s="8" t="str">
        <f>VLOOKUP(E3115,Mapping!$A$2:$B$207,2,0)</f>
        <v>Facebook Static</v>
      </c>
      <c r="H3115" s="1" t="s">
        <v>658</v>
      </c>
      <c r="I3115" s="2">
        <v>44373</v>
      </c>
      <c r="J3115" s="126" t="str">
        <f>VLOOKUP(I3115,Mapping!$H$2:$I$215,2,0)</f>
        <v>Post</v>
      </c>
      <c r="K3115" s="127">
        <f>VLOOKUP(I3115,Mapping!$H$2:$J$215,3,0)</f>
        <v>0</v>
      </c>
      <c r="L3115" s="1">
        <v>0</v>
      </c>
      <c r="M3115" s="4" t="s">
        <v>170</v>
      </c>
    </row>
    <row r="3116" spans="1:13" x14ac:dyDescent="0.35">
      <c r="A3116" s="5" t="s">
        <v>36</v>
      </c>
      <c r="B3116" s="5" t="s">
        <v>35</v>
      </c>
      <c r="C3116" s="5"/>
      <c r="D3116" s="5"/>
      <c r="E3116" s="5" t="s">
        <v>148</v>
      </c>
      <c r="F3116" s="8" t="str">
        <f>VLOOKUP(E3116,Mapping!$A$1:$C$71,3,0)</f>
        <v>Facebook</v>
      </c>
      <c r="G3116" s="8" t="str">
        <f>VLOOKUP(E3116,Mapping!$A$2:$B$207,2,0)</f>
        <v>Facebook Static</v>
      </c>
      <c r="H3116" s="1" t="s">
        <v>658</v>
      </c>
      <c r="I3116" s="2">
        <v>44374</v>
      </c>
      <c r="J3116" s="126" t="str">
        <f>VLOOKUP(I3116,Mapping!$H$2:$I$215,2,0)</f>
        <v>Post</v>
      </c>
      <c r="K3116" s="127">
        <f>VLOOKUP(I3116,Mapping!$H$2:$J$215,3,0)</f>
        <v>0</v>
      </c>
      <c r="L3116" s="1">
        <v>0</v>
      </c>
      <c r="M3116" s="4" t="s">
        <v>170</v>
      </c>
    </row>
    <row r="3117" spans="1:13" x14ac:dyDescent="0.35">
      <c r="A3117" s="5" t="s">
        <v>36</v>
      </c>
      <c r="B3117" s="5" t="s">
        <v>35</v>
      </c>
      <c r="C3117" s="5"/>
      <c r="D3117" s="5"/>
      <c r="E3117" s="5" t="s">
        <v>148</v>
      </c>
      <c r="F3117" s="8" t="str">
        <f>VLOOKUP(E3117,Mapping!$A$1:$C$71,3,0)</f>
        <v>Facebook</v>
      </c>
      <c r="G3117" s="8" t="str">
        <f>VLOOKUP(E3117,Mapping!$A$2:$B$207,2,0)</f>
        <v>Facebook Static</v>
      </c>
      <c r="H3117" s="1" t="s">
        <v>658</v>
      </c>
      <c r="I3117" s="2">
        <v>44375</v>
      </c>
      <c r="J3117" s="126" t="str">
        <f>VLOOKUP(I3117,Mapping!$H$2:$I$215,2,0)</f>
        <v>Post</v>
      </c>
      <c r="K3117" s="127">
        <f>VLOOKUP(I3117,Mapping!$H$2:$J$215,3,0)</f>
        <v>0</v>
      </c>
      <c r="L3117" s="1">
        <v>0</v>
      </c>
      <c r="M3117" s="4" t="s">
        <v>170</v>
      </c>
    </row>
    <row r="3118" spans="1:13" x14ac:dyDescent="0.35">
      <c r="A3118" s="5" t="s">
        <v>36</v>
      </c>
      <c r="B3118" s="5" t="s">
        <v>35</v>
      </c>
      <c r="C3118" s="5"/>
      <c r="D3118" s="5"/>
      <c r="E3118" s="5" t="s">
        <v>148</v>
      </c>
      <c r="F3118" s="8" t="str">
        <f>VLOOKUP(E3118,Mapping!$A$1:$C$71,3,0)</f>
        <v>Facebook</v>
      </c>
      <c r="G3118" s="8" t="str">
        <f>VLOOKUP(E3118,Mapping!$A$2:$B$207,2,0)</f>
        <v>Facebook Static</v>
      </c>
      <c r="H3118" s="1" t="s">
        <v>658</v>
      </c>
      <c r="I3118" s="2">
        <v>44376</v>
      </c>
      <c r="J3118" s="126" t="str">
        <f>VLOOKUP(I3118,Mapping!$H$2:$I$215,2,0)</f>
        <v>Post</v>
      </c>
      <c r="K3118" s="127">
        <f>VLOOKUP(I3118,Mapping!$H$2:$J$215,3,0)</f>
        <v>0</v>
      </c>
      <c r="L3118" s="1">
        <v>0</v>
      </c>
      <c r="M3118" s="4" t="s">
        <v>170</v>
      </c>
    </row>
    <row r="3119" spans="1:13" x14ac:dyDescent="0.35">
      <c r="A3119" s="5" t="s">
        <v>36</v>
      </c>
      <c r="B3119" s="5" t="s">
        <v>35</v>
      </c>
      <c r="C3119" s="5"/>
      <c r="D3119" s="5"/>
      <c r="E3119" s="5" t="s">
        <v>148</v>
      </c>
      <c r="F3119" s="8" t="str">
        <f>VLOOKUP(E3119,Mapping!$A$1:$C$71,3,0)</f>
        <v>Facebook</v>
      </c>
      <c r="G3119" s="8" t="str">
        <f>VLOOKUP(E3119,Mapping!$A$2:$B$207,2,0)</f>
        <v>Facebook Static</v>
      </c>
      <c r="H3119" s="1" t="s">
        <v>658</v>
      </c>
      <c r="I3119" s="2">
        <v>44377</v>
      </c>
      <c r="J3119" s="126" t="str">
        <f>VLOOKUP(I3119,Mapping!$H$2:$I$215,2,0)</f>
        <v>Post</v>
      </c>
      <c r="K3119" s="127">
        <f>VLOOKUP(I3119,Mapping!$H$2:$J$215,3,0)</f>
        <v>0</v>
      </c>
      <c r="L3119" s="1">
        <v>0</v>
      </c>
      <c r="M3119" s="4" t="s">
        <v>170</v>
      </c>
    </row>
    <row r="3120" spans="1:13" x14ac:dyDescent="0.35">
      <c r="A3120" s="5" t="s">
        <v>36</v>
      </c>
      <c r="B3120" s="5" t="s">
        <v>35</v>
      </c>
      <c r="C3120" s="5"/>
      <c r="D3120" s="5"/>
      <c r="E3120" s="5" t="s">
        <v>148</v>
      </c>
      <c r="F3120" s="8" t="str">
        <f>VLOOKUP(E3120,Mapping!$A$1:$C$71,3,0)</f>
        <v>Facebook</v>
      </c>
      <c r="G3120" s="8" t="str">
        <f>VLOOKUP(E3120,Mapping!$A$2:$B$207,2,0)</f>
        <v>Facebook Static</v>
      </c>
      <c r="H3120" s="1" t="s">
        <v>658</v>
      </c>
      <c r="I3120" s="2">
        <v>44378</v>
      </c>
      <c r="J3120" s="126" t="str">
        <f>VLOOKUP(I3120,Mapping!$H$2:$I$215,2,0)</f>
        <v>Post</v>
      </c>
      <c r="K3120" s="127">
        <f>VLOOKUP(I3120,Mapping!$H$2:$J$215,3,0)</f>
        <v>0</v>
      </c>
      <c r="L3120" s="1">
        <v>0</v>
      </c>
      <c r="M3120" s="4" t="s">
        <v>170</v>
      </c>
    </row>
    <row r="3121" spans="1:13" x14ac:dyDescent="0.35">
      <c r="A3121" s="5" t="s">
        <v>36</v>
      </c>
      <c r="B3121" s="5" t="s">
        <v>35</v>
      </c>
      <c r="C3121" s="5"/>
      <c r="D3121" s="5"/>
      <c r="E3121" s="5" t="s">
        <v>148</v>
      </c>
      <c r="F3121" s="8" t="str">
        <f>VLOOKUP(E3121,Mapping!$A$1:$C$71,3,0)</f>
        <v>Facebook</v>
      </c>
      <c r="G3121" s="8" t="str">
        <f>VLOOKUP(E3121,Mapping!$A$2:$B$207,2,0)</f>
        <v>Facebook Static</v>
      </c>
      <c r="H3121" s="1" t="s">
        <v>658</v>
      </c>
      <c r="I3121" s="2">
        <v>44379</v>
      </c>
      <c r="J3121" s="126" t="str">
        <f>VLOOKUP(I3121,Mapping!$H$2:$I$215,2,0)</f>
        <v>Post</v>
      </c>
      <c r="K3121" s="127">
        <f>VLOOKUP(I3121,Mapping!$H$2:$J$215,3,0)</f>
        <v>0</v>
      </c>
      <c r="L3121" s="1">
        <v>0</v>
      </c>
      <c r="M3121" s="4" t="s">
        <v>170</v>
      </c>
    </row>
    <row r="3122" spans="1:13" x14ac:dyDescent="0.35">
      <c r="A3122" s="5" t="s">
        <v>36</v>
      </c>
      <c r="B3122" s="5" t="s">
        <v>35</v>
      </c>
      <c r="C3122" s="5"/>
      <c r="D3122" s="5"/>
      <c r="E3122" s="5" t="s">
        <v>148</v>
      </c>
      <c r="F3122" s="8" t="str">
        <f>VLOOKUP(E3122,Mapping!$A$1:$C$71,3,0)</f>
        <v>Facebook</v>
      </c>
      <c r="G3122" s="8" t="str">
        <f>VLOOKUP(E3122,Mapping!$A$2:$B$207,2,0)</f>
        <v>Facebook Static</v>
      </c>
      <c r="H3122" s="1" t="s">
        <v>658</v>
      </c>
      <c r="I3122" s="2">
        <v>44380</v>
      </c>
      <c r="J3122" s="126" t="str">
        <f>VLOOKUP(I3122,Mapping!$H$2:$I$215,2,0)</f>
        <v>Post</v>
      </c>
      <c r="K3122" s="127">
        <f>VLOOKUP(I3122,Mapping!$H$2:$J$215,3,0)</f>
        <v>0</v>
      </c>
      <c r="L3122" s="1">
        <v>0</v>
      </c>
      <c r="M3122" s="4" t="s">
        <v>170</v>
      </c>
    </row>
    <row r="3123" spans="1:13" x14ac:dyDescent="0.35">
      <c r="A3123" s="5" t="s">
        <v>36</v>
      </c>
      <c r="B3123" s="5" t="s">
        <v>35</v>
      </c>
      <c r="C3123" s="5"/>
      <c r="D3123" s="5"/>
      <c r="E3123" s="5" t="s">
        <v>148</v>
      </c>
      <c r="F3123" s="8" t="str">
        <f>VLOOKUP(E3123,Mapping!$A$1:$C$71,3,0)</f>
        <v>Facebook</v>
      </c>
      <c r="G3123" s="8" t="str">
        <f>VLOOKUP(E3123,Mapping!$A$2:$B$207,2,0)</f>
        <v>Facebook Static</v>
      </c>
      <c r="H3123" s="1" t="s">
        <v>658</v>
      </c>
      <c r="I3123" s="2">
        <v>44381</v>
      </c>
      <c r="J3123" s="126" t="str">
        <f>VLOOKUP(I3123,Mapping!$H$2:$I$215,2,0)</f>
        <v>Post</v>
      </c>
      <c r="K3123" s="127">
        <f>VLOOKUP(I3123,Mapping!$H$2:$J$215,3,0)</f>
        <v>0</v>
      </c>
      <c r="L3123" s="1">
        <v>0</v>
      </c>
      <c r="M3123" s="4" t="s">
        <v>170</v>
      </c>
    </row>
    <row r="3124" spans="1:13" x14ac:dyDescent="0.35">
      <c r="A3124" s="5" t="s">
        <v>36</v>
      </c>
      <c r="B3124" s="5" t="s">
        <v>35</v>
      </c>
      <c r="C3124" s="5"/>
      <c r="D3124" s="5"/>
      <c r="E3124" s="5" t="s">
        <v>148</v>
      </c>
      <c r="F3124" s="8" t="str">
        <f>VLOOKUP(E3124,Mapping!$A$1:$C$71,3,0)</f>
        <v>Facebook</v>
      </c>
      <c r="G3124" s="8" t="str">
        <f>VLOOKUP(E3124,Mapping!$A$2:$B$207,2,0)</f>
        <v>Facebook Static</v>
      </c>
      <c r="H3124" s="1" t="s">
        <v>658</v>
      </c>
      <c r="I3124" s="2">
        <v>44382</v>
      </c>
      <c r="J3124" s="126" t="str">
        <f>VLOOKUP(I3124,Mapping!$H$2:$I$215,2,0)</f>
        <v>Post</v>
      </c>
      <c r="K3124" s="127">
        <f>VLOOKUP(I3124,Mapping!$H$2:$J$215,3,0)</f>
        <v>0</v>
      </c>
      <c r="L3124" s="1">
        <v>0</v>
      </c>
      <c r="M3124" s="4" t="s">
        <v>170</v>
      </c>
    </row>
    <row r="3125" spans="1:13" x14ac:dyDescent="0.35">
      <c r="A3125" s="5" t="s">
        <v>36</v>
      </c>
      <c r="B3125" s="5" t="s">
        <v>35</v>
      </c>
      <c r="C3125" s="5"/>
      <c r="D3125" s="5"/>
      <c r="E3125" s="5" t="s">
        <v>148</v>
      </c>
      <c r="F3125" s="8" t="str">
        <f>VLOOKUP(E3125,Mapping!$A$1:$C$71,3,0)</f>
        <v>Facebook</v>
      </c>
      <c r="G3125" s="8" t="str">
        <f>VLOOKUP(E3125,Mapping!$A$2:$B$207,2,0)</f>
        <v>Facebook Static</v>
      </c>
      <c r="H3125" s="1" t="s">
        <v>658</v>
      </c>
      <c r="I3125" s="2">
        <v>44383</v>
      </c>
      <c r="J3125" s="126" t="str">
        <f>VLOOKUP(I3125,Mapping!$H$2:$I$215,2,0)</f>
        <v>Post</v>
      </c>
      <c r="K3125" s="127">
        <f>VLOOKUP(I3125,Mapping!$H$2:$J$215,3,0)</f>
        <v>0</v>
      </c>
      <c r="L3125" s="1">
        <v>0</v>
      </c>
      <c r="M3125" s="4" t="s">
        <v>170</v>
      </c>
    </row>
    <row r="3126" spans="1:13" x14ac:dyDescent="0.35">
      <c r="A3126" s="5" t="s">
        <v>36</v>
      </c>
      <c r="B3126" s="5" t="s">
        <v>35</v>
      </c>
      <c r="C3126" s="5"/>
      <c r="D3126" s="5"/>
      <c r="E3126" s="5" t="s">
        <v>148</v>
      </c>
      <c r="F3126" s="8" t="str">
        <f>VLOOKUP(E3126,Mapping!$A$1:$C$71,3,0)</f>
        <v>Facebook</v>
      </c>
      <c r="G3126" s="8" t="str">
        <f>VLOOKUP(E3126,Mapping!$A$2:$B$207,2,0)</f>
        <v>Facebook Static</v>
      </c>
      <c r="H3126" s="1" t="s">
        <v>658</v>
      </c>
      <c r="I3126" s="2">
        <v>44384</v>
      </c>
      <c r="J3126" s="126" t="str">
        <f>VLOOKUP(I3126,Mapping!$H$2:$I$215,2,0)</f>
        <v>Post</v>
      </c>
      <c r="K3126" s="127">
        <f>VLOOKUP(I3126,Mapping!$H$2:$J$215,3,0)</f>
        <v>0</v>
      </c>
      <c r="L3126" s="1">
        <v>1.3499999999999999E-5</v>
      </c>
      <c r="M3126" s="4" t="s">
        <v>170</v>
      </c>
    </row>
    <row r="3127" spans="1:13" x14ac:dyDescent="0.35">
      <c r="A3127" s="5" t="s">
        <v>36</v>
      </c>
      <c r="B3127" s="5" t="s">
        <v>35</v>
      </c>
      <c r="C3127" s="5"/>
      <c r="D3127" s="5"/>
      <c r="E3127" s="5" t="s">
        <v>148</v>
      </c>
      <c r="F3127" s="8" t="str">
        <f>VLOOKUP(E3127,Mapping!$A$1:$C$71,3,0)</f>
        <v>Facebook</v>
      </c>
      <c r="G3127" s="8" t="str">
        <f>VLOOKUP(E3127,Mapping!$A$2:$B$207,2,0)</f>
        <v>Facebook Static</v>
      </c>
      <c r="H3127" s="1" t="s">
        <v>658</v>
      </c>
      <c r="I3127" s="2">
        <v>44385</v>
      </c>
      <c r="J3127" s="126" t="str">
        <f>VLOOKUP(I3127,Mapping!$H$2:$I$215,2,0)</f>
        <v>Post</v>
      </c>
      <c r="K3127" s="127">
        <f>VLOOKUP(I3127,Mapping!$H$2:$J$215,3,0)</f>
        <v>0</v>
      </c>
      <c r="L3127" s="1">
        <v>7.9080000000000003E-4</v>
      </c>
      <c r="M3127" s="4" t="s">
        <v>170</v>
      </c>
    </row>
    <row r="3128" spans="1:13" x14ac:dyDescent="0.35">
      <c r="A3128" s="5" t="s">
        <v>36</v>
      </c>
      <c r="B3128" s="5" t="s">
        <v>35</v>
      </c>
      <c r="C3128" s="5"/>
      <c r="D3128" s="5"/>
      <c r="E3128" s="5" t="s">
        <v>148</v>
      </c>
      <c r="F3128" s="8" t="str">
        <f>VLOOKUP(E3128,Mapping!$A$1:$C$71,3,0)</f>
        <v>Facebook</v>
      </c>
      <c r="G3128" s="8" t="str">
        <f>VLOOKUP(E3128,Mapping!$A$2:$B$207,2,0)</f>
        <v>Facebook Static</v>
      </c>
      <c r="H3128" s="1" t="s">
        <v>658</v>
      </c>
      <c r="I3128" s="2">
        <v>44386</v>
      </c>
      <c r="J3128" s="126" t="str">
        <f>VLOOKUP(I3128,Mapping!$H$2:$I$215,2,0)</f>
        <v>Post</v>
      </c>
      <c r="K3128" s="127">
        <f>VLOOKUP(I3128,Mapping!$H$2:$J$215,3,0)</f>
        <v>0</v>
      </c>
      <c r="L3128" s="1">
        <v>8.6309000000000004E-3</v>
      </c>
      <c r="M3128" s="4" t="s">
        <v>170</v>
      </c>
    </row>
    <row r="3129" spans="1:13" x14ac:dyDescent="0.35">
      <c r="A3129" s="5" t="s">
        <v>36</v>
      </c>
      <c r="B3129" s="5" t="s">
        <v>35</v>
      </c>
      <c r="C3129" s="5"/>
      <c r="D3129" s="5"/>
      <c r="E3129" s="5" t="s">
        <v>148</v>
      </c>
      <c r="F3129" s="8" t="str">
        <f>VLOOKUP(E3129,Mapping!$A$1:$C$71,3,0)</f>
        <v>Facebook</v>
      </c>
      <c r="G3129" s="8" t="str">
        <f>VLOOKUP(E3129,Mapping!$A$2:$B$207,2,0)</f>
        <v>Facebook Static</v>
      </c>
      <c r="H3129" s="1" t="s">
        <v>658</v>
      </c>
      <c r="I3129" s="2">
        <v>44387</v>
      </c>
      <c r="J3129" s="126" t="str">
        <f>VLOOKUP(I3129,Mapping!$H$2:$I$215,2,0)</f>
        <v>Post</v>
      </c>
      <c r="K3129" s="127">
        <f>VLOOKUP(I3129,Mapping!$H$2:$J$215,3,0)</f>
        <v>0</v>
      </c>
      <c r="L3129" s="1">
        <v>4.69305E-2</v>
      </c>
      <c r="M3129" s="4" t="s">
        <v>170</v>
      </c>
    </row>
    <row r="3130" spans="1:13" x14ac:dyDescent="0.35">
      <c r="A3130" s="5" t="s">
        <v>36</v>
      </c>
      <c r="B3130" s="5" t="s">
        <v>35</v>
      </c>
      <c r="C3130" s="5"/>
      <c r="D3130" s="5"/>
      <c r="E3130" s="5" t="s">
        <v>148</v>
      </c>
      <c r="F3130" s="8" t="str">
        <f>VLOOKUP(E3130,Mapping!$A$1:$C$71,3,0)</f>
        <v>Facebook</v>
      </c>
      <c r="G3130" s="8" t="str">
        <f>VLOOKUP(E3130,Mapping!$A$2:$B$207,2,0)</f>
        <v>Facebook Static</v>
      </c>
      <c r="H3130" s="1" t="s">
        <v>658</v>
      </c>
      <c r="I3130" s="2">
        <v>44388</v>
      </c>
      <c r="J3130" s="126" t="str">
        <f>VLOOKUP(I3130,Mapping!$H$2:$I$215,2,0)</f>
        <v>Post</v>
      </c>
      <c r="K3130" s="127">
        <f>VLOOKUP(I3130,Mapping!$H$2:$J$215,3,0)</f>
        <v>0</v>
      </c>
      <c r="L3130" s="1">
        <v>0.17181740000000001</v>
      </c>
      <c r="M3130" s="4" t="s">
        <v>170</v>
      </c>
    </row>
    <row r="3131" spans="1:13" x14ac:dyDescent="0.35">
      <c r="A3131" s="5" t="s">
        <v>36</v>
      </c>
      <c r="B3131" s="5" t="s">
        <v>35</v>
      </c>
      <c r="C3131" s="5"/>
      <c r="D3131" s="5"/>
      <c r="E3131" s="5" t="s">
        <v>148</v>
      </c>
      <c r="F3131" s="8" t="str">
        <f>VLOOKUP(E3131,Mapping!$A$1:$C$71,3,0)</f>
        <v>Facebook</v>
      </c>
      <c r="G3131" s="8" t="str">
        <f>VLOOKUP(E3131,Mapping!$A$2:$B$207,2,0)</f>
        <v>Facebook Static</v>
      </c>
      <c r="H3131" s="1" t="s">
        <v>658</v>
      </c>
      <c r="I3131" s="2">
        <v>44389</v>
      </c>
      <c r="J3131" s="126" t="str">
        <f>VLOOKUP(I3131,Mapping!$H$2:$I$215,2,0)</f>
        <v>Post</v>
      </c>
      <c r="K3131" s="127">
        <f>VLOOKUP(I3131,Mapping!$H$2:$J$215,3,0)</f>
        <v>0</v>
      </c>
      <c r="L3131" s="1">
        <v>0.48717579999999999</v>
      </c>
      <c r="M3131" s="4" t="s">
        <v>170</v>
      </c>
    </row>
    <row r="3132" spans="1:13" x14ac:dyDescent="0.35">
      <c r="A3132" s="5" t="s">
        <v>36</v>
      </c>
      <c r="B3132" s="5" t="s">
        <v>35</v>
      </c>
      <c r="C3132" s="5"/>
      <c r="D3132" s="5"/>
      <c r="E3132" s="5" t="s">
        <v>148</v>
      </c>
      <c r="F3132" s="8" t="str">
        <f>VLOOKUP(E3132,Mapping!$A$1:$C$71,3,0)</f>
        <v>Facebook</v>
      </c>
      <c r="G3132" s="8" t="str">
        <f>VLOOKUP(E3132,Mapping!$A$2:$B$207,2,0)</f>
        <v>Facebook Static</v>
      </c>
      <c r="H3132" s="1" t="s">
        <v>658</v>
      </c>
      <c r="I3132" s="2">
        <v>44390</v>
      </c>
      <c r="J3132" s="126" t="str">
        <f>VLOOKUP(I3132,Mapping!$H$2:$I$215,2,0)</f>
        <v>Post</v>
      </c>
      <c r="K3132" s="127">
        <f>VLOOKUP(I3132,Mapping!$H$2:$J$215,3,0)</f>
        <v>0</v>
      </c>
      <c r="L3132" s="1">
        <v>1.1559664999999999</v>
      </c>
      <c r="M3132" s="4" t="s">
        <v>170</v>
      </c>
    </row>
    <row r="3133" spans="1:13" x14ac:dyDescent="0.35">
      <c r="A3133" s="5" t="s">
        <v>36</v>
      </c>
      <c r="B3133" s="5" t="s">
        <v>35</v>
      </c>
      <c r="C3133" s="5"/>
      <c r="D3133" s="5"/>
      <c r="E3133" s="5" t="s">
        <v>148</v>
      </c>
      <c r="F3133" s="8" t="str">
        <f>VLOOKUP(E3133,Mapping!$A$1:$C$71,3,0)</f>
        <v>Facebook</v>
      </c>
      <c r="G3133" s="8" t="str">
        <f>VLOOKUP(E3133,Mapping!$A$2:$B$207,2,0)</f>
        <v>Facebook Static</v>
      </c>
      <c r="H3133" s="1" t="s">
        <v>658</v>
      </c>
      <c r="I3133" s="2">
        <v>44391</v>
      </c>
      <c r="J3133" s="126" t="str">
        <f>VLOOKUP(I3133,Mapping!$H$2:$I$215,2,0)</f>
        <v>Post</v>
      </c>
      <c r="K3133" s="127">
        <f>VLOOKUP(I3133,Mapping!$H$2:$J$215,3,0)</f>
        <v>0</v>
      </c>
      <c r="L3133" s="1">
        <v>2.4063983000000002</v>
      </c>
      <c r="M3133" s="4" t="s">
        <v>170</v>
      </c>
    </row>
    <row r="3134" spans="1:13" x14ac:dyDescent="0.35">
      <c r="A3134" s="5" t="s">
        <v>36</v>
      </c>
      <c r="B3134" s="5" t="s">
        <v>35</v>
      </c>
      <c r="C3134" s="5"/>
      <c r="D3134" s="5"/>
      <c r="E3134" s="5" t="s">
        <v>148</v>
      </c>
      <c r="F3134" s="8" t="str">
        <f>VLOOKUP(E3134,Mapping!$A$1:$C$71,3,0)</f>
        <v>Facebook</v>
      </c>
      <c r="G3134" s="8" t="str">
        <f>VLOOKUP(E3134,Mapping!$A$2:$B$207,2,0)</f>
        <v>Facebook Static</v>
      </c>
      <c r="H3134" s="1" t="s">
        <v>658</v>
      </c>
      <c r="I3134" s="2">
        <v>44392</v>
      </c>
      <c r="J3134" s="126" t="str">
        <f>VLOOKUP(I3134,Mapping!$H$2:$I$215,2,0)</f>
        <v>Post</v>
      </c>
      <c r="K3134" s="127">
        <f>VLOOKUP(I3134,Mapping!$H$2:$J$215,3,0)</f>
        <v>0</v>
      </c>
      <c r="L3134" s="1">
        <v>4.5326203999999999</v>
      </c>
      <c r="M3134" s="4" t="s">
        <v>170</v>
      </c>
    </row>
    <row r="3135" spans="1:13" x14ac:dyDescent="0.35">
      <c r="A3135" s="5" t="s">
        <v>36</v>
      </c>
      <c r="B3135" s="5" t="s">
        <v>35</v>
      </c>
      <c r="C3135" s="5"/>
      <c r="D3135" s="5"/>
      <c r="E3135" s="5" t="s">
        <v>148</v>
      </c>
      <c r="F3135" s="8" t="str">
        <f>VLOOKUP(E3135,Mapping!$A$1:$C$71,3,0)</f>
        <v>Facebook</v>
      </c>
      <c r="G3135" s="8" t="str">
        <f>VLOOKUP(E3135,Mapping!$A$2:$B$207,2,0)</f>
        <v>Facebook Static</v>
      </c>
      <c r="H3135" s="1" t="s">
        <v>658</v>
      </c>
      <c r="I3135" s="2">
        <v>44393</v>
      </c>
      <c r="J3135" s="126" t="str">
        <f>VLOOKUP(I3135,Mapping!$H$2:$I$215,2,0)</f>
        <v>Post</v>
      </c>
      <c r="K3135" s="127">
        <f>VLOOKUP(I3135,Mapping!$H$2:$J$215,3,0)</f>
        <v>0</v>
      </c>
      <c r="L3135" s="1">
        <v>7.8903176999999998</v>
      </c>
      <c r="M3135" s="4" t="s">
        <v>170</v>
      </c>
    </row>
    <row r="3136" spans="1:13" x14ac:dyDescent="0.35">
      <c r="A3136" s="5" t="s">
        <v>36</v>
      </c>
      <c r="B3136" s="5" t="s">
        <v>35</v>
      </c>
      <c r="C3136" s="5"/>
      <c r="D3136" s="5"/>
      <c r="E3136" s="5" t="s">
        <v>148</v>
      </c>
      <c r="F3136" s="8" t="str">
        <f>VLOOKUP(E3136,Mapping!$A$1:$C$71,3,0)</f>
        <v>Facebook</v>
      </c>
      <c r="G3136" s="8" t="str">
        <f>VLOOKUP(E3136,Mapping!$A$2:$B$207,2,0)</f>
        <v>Facebook Static</v>
      </c>
      <c r="H3136" s="1" t="s">
        <v>658</v>
      </c>
      <c r="I3136" s="2">
        <v>44394</v>
      </c>
      <c r="J3136" s="126" t="str">
        <f>VLOOKUP(I3136,Mapping!$H$2:$I$215,2,0)</f>
        <v>Post</v>
      </c>
      <c r="K3136" s="127">
        <f>VLOOKUP(I3136,Mapping!$H$2:$J$215,3,0)</f>
        <v>0</v>
      </c>
      <c r="L3136" s="1">
        <v>12.888004799999999</v>
      </c>
      <c r="M3136" s="4" t="s">
        <v>170</v>
      </c>
    </row>
    <row r="3137" spans="1:13" x14ac:dyDescent="0.35">
      <c r="A3137" s="5" t="s">
        <v>36</v>
      </c>
      <c r="B3137" s="5" t="s">
        <v>35</v>
      </c>
      <c r="C3137" s="5"/>
      <c r="D3137" s="5"/>
      <c r="E3137" s="5" t="s">
        <v>148</v>
      </c>
      <c r="F3137" s="8" t="str">
        <f>VLOOKUP(E3137,Mapping!$A$1:$C$71,3,0)</f>
        <v>Facebook</v>
      </c>
      <c r="G3137" s="8" t="str">
        <f>VLOOKUP(E3137,Mapping!$A$2:$B$207,2,0)</f>
        <v>Facebook Static</v>
      </c>
      <c r="H3137" s="1" t="s">
        <v>658</v>
      </c>
      <c r="I3137" s="2">
        <v>44395</v>
      </c>
      <c r="J3137" s="126" t="str">
        <f>VLOOKUP(I3137,Mapping!$H$2:$I$215,2,0)</f>
        <v>Post</v>
      </c>
      <c r="K3137" s="127">
        <f>VLOOKUP(I3137,Mapping!$H$2:$J$215,3,0)</f>
        <v>0</v>
      </c>
      <c r="L3137" s="1">
        <v>19.975023100000001</v>
      </c>
      <c r="M3137" s="4" t="s">
        <v>170</v>
      </c>
    </row>
    <row r="3138" spans="1:13" x14ac:dyDescent="0.35">
      <c r="A3138" s="5" t="s">
        <v>36</v>
      </c>
      <c r="B3138" s="5" t="s">
        <v>35</v>
      </c>
      <c r="C3138" s="5"/>
      <c r="D3138" s="5"/>
      <c r="E3138" s="5" t="s">
        <v>148</v>
      </c>
      <c r="F3138" s="8" t="str">
        <f>VLOOKUP(E3138,Mapping!$A$1:$C$71,3,0)</f>
        <v>Facebook</v>
      </c>
      <c r="G3138" s="8" t="str">
        <f>VLOOKUP(E3138,Mapping!$A$2:$B$207,2,0)</f>
        <v>Facebook Static</v>
      </c>
      <c r="H3138" s="1" t="s">
        <v>658</v>
      </c>
      <c r="I3138" s="2">
        <v>44396</v>
      </c>
      <c r="J3138" s="126" t="str">
        <f>VLOOKUP(I3138,Mapping!$H$2:$I$215,2,0)</f>
        <v>Post</v>
      </c>
      <c r="K3138" s="127">
        <f>VLOOKUP(I3138,Mapping!$H$2:$J$215,3,0)</f>
        <v>0</v>
      </c>
      <c r="L3138" s="1">
        <v>29.6275625</v>
      </c>
      <c r="M3138" s="4" t="s">
        <v>170</v>
      </c>
    </row>
    <row r="3139" spans="1:13" x14ac:dyDescent="0.35">
      <c r="A3139" s="5" t="s">
        <v>36</v>
      </c>
      <c r="B3139" s="5" t="s">
        <v>35</v>
      </c>
      <c r="C3139" s="5"/>
      <c r="D3139" s="5"/>
      <c r="E3139" s="5" t="s">
        <v>148</v>
      </c>
      <c r="F3139" s="8" t="str">
        <f>VLOOKUP(E3139,Mapping!$A$1:$C$71,3,0)</f>
        <v>Facebook</v>
      </c>
      <c r="G3139" s="8" t="str">
        <f>VLOOKUP(E3139,Mapping!$A$2:$B$207,2,0)</f>
        <v>Facebook Static</v>
      </c>
      <c r="H3139" s="1" t="s">
        <v>658</v>
      </c>
      <c r="I3139" s="2">
        <v>44397</v>
      </c>
      <c r="J3139" s="126" t="str">
        <f>VLOOKUP(I3139,Mapping!$H$2:$I$215,2,0)</f>
        <v>Post</v>
      </c>
      <c r="K3139" s="127">
        <f>VLOOKUP(I3139,Mapping!$H$2:$J$215,3,0)</f>
        <v>0</v>
      </c>
      <c r="L3139" s="1">
        <v>42.335395200000001</v>
      </c>
      <c r="M3139" s="4" t="s">
        <v>170</v>
      </c>
    </row>
    <row r="3140" spans="1:13" x14ac:dyDescent="0.35">
      <c r="A3140" s="5" t="s">
        <v>36</v>
      </c>
      <c r="B3140" s="5" t="s">
        <v>35</v>
      </c>
      <c r="C3140" s="5"/>
      <c r="D3140" s="5"/>
      <c r="E3140" s="5" t="s">
        <v>148</v>
      </c>
      <c r="F3140" s="8" t="str">
        <f>VLOOKUP(E3140,Mapping!$A$1:$C$71,3,0)</f>
        <v>Facebook</v>
      </c>
      <c r="G3140" s="8" t="str">
        <f>VLOOKUP(E3140,Mapping!$A$2:$B$207,2,0)</f>
        <v>Facebook Static</v>
      </c>
      <c r="H3140" s="1" t="s">
        <v>658</v>
      </c>
      <c r="I3140" s="2">
        <v>44398</v>
      </c>
      <c r="J3140" s="126" t="str">
        <f>VLOOKUP(I3140,Mapping!$H$2:$I$215,2,0)</f>
        <v>Post</v>
      </c>
      <c r="K3140" s="127">
        <f>VLOOKUP(I3140,Mapping!$H$2:$J$215,3,0)</f>
        <v>0</v>
      </c>
      <c r="L3140" s="1">
        <v>58.593743199999999</v>
      </c>
      <c r="M3140" s="4" t="s">
        <v>170</v>
      </c>
    </row>
    <row r="3141" spans="1:13" x14ac:dyDescent="0.35">
      <c r="A3141" s="5" t="s">
        <v>36</v>
      </c>
      <c r="B3141" s="5" t="s">
        <v>35</v>
      </c>
      <c r="C3141" s="5"/>
      <c r="D3141" s="5"/>
      <c r="E3141" s="5" t="s">
        <v>148</v>
      </c>
      <c r="F3141" s="8" t="str">
        <f>VLOOKUP(E3141,Mapping!$A$1:$C$71,3,0)</f>
        <v>Facebook</v>
      </c>
      <c r="G3141" s="8" t="str">
        <f>VLOOKUP(E3141,Mapping!$A$2:$B$207,2,0)</f>
        <v>Facebook Static</v>
      </c>
      <c r="H3141" s="1" t="s">
        <v>658</v>
      </c>
      <c r="I3141" s="2">
        <v>44399</v>
      </c>
      <c r="J3141" s="126" t="str">
        <f>VLOOKUP(I3141,Mapping!$H$2:$I$215,2,0)</f>
        <v>Post</v>
      </c>
      <c r="K3141" s="127">
        <f>VLOOKUP(I3141,Mapping!$H$2:$J$215,3,0)</f>
        <v>0</v>
      </c>
      <c r="L3141" s="1">
        <v>78.904963199999997</v>
      </c>
      <c r="M3141" s="4" t="s">
        <v>170</v>
      </c>
    </row>
    <row r="3142" spans="1:13" x14ac:dyDescent="0.35">
      <c r="A3142" s="5" t="s">
        <v>36</v>
      </c>
      <c r="B3142" s="5" t="s">
        <v>35</v>
      </c>
      <c r="C3142" s="5"/>
      <c r="D3142" s="5"/>
      <c r="E3142" s="5" t="s">
        <v>148</v>
      </c>
      <c r="F3142" s="8" t="str">
        <f>VLOOKUP(E3142,Mapping!$A$1:$C$71,3,0)</f>
        <v>Facebook</v>
      </c>
      <c r="G3142" s="8" t="str">
        <f>VLOOKUP(E3142,Mapping!$A$2:$B$207,2,0)</f>
        <v>Facebook Static</v>
      </c>
      <c r="H3142" s="1" t="s">
        <v>658</v>
      </c>
      <c r="I3142" s="2">
        <v>44400</v>
      </c>
      <c r="J3142" s="126" t="str">
        <f>VLOOKUP(I3142,Mapping!$H$2:$I$215,2,0)</f>
        <v>Post</v>
      </c>
      <c r="K3142" s="127">
        <f>VLOOKUP(I3142,Mapping!$H$2:$J$215,3,0)</f>
        <v>0</v>
      </c>
      <c r="L3142" s="1">
        <v>103.7941837</v>
      </c>
      <c r="M3142" s="4" t="s">
        <v>170</v>
      </c>
    </row>
    <row r="3143" spans="1:13" x14ac:dyDescent="0.35">
      <c r="A3143" s="5" t="s">
        <v>36</v>
      </c>
      <c r="B3143" s="5" t="s">
        <v>35</v>
      </c>
      <c r="C3143" s="5"/>
      <c r="D3143" s="5"/>
      <c r="E3143" s="5" t="s">
        <v>148</v>
      </c>
      <c r="F3143" s="8" t="str">
        <f>VLOOKUP(E3143,Mapping!$A$1:$C$71,3,0)</f>
        <v>Facebook</v>
      </c>
      <c r="G3143" s="8" t="str">
        <f>VLOOKUP(E3143,Mapping!$A$2:$B$207,2,0)</f>
        <v>Facebook Static</v>
      </c>
      <c r="H3143" s="1" t="s">
        <v>658</v>
      </c>
      <c r="I3143" s="2">
        <v>44401</v>
      </c>
      <c r="J3143" s="126" t="str">
        <f>VLOOKUP(I3143,Mapping!$H$2:$I$215,2,0)</f>
        <v>Post</v>
      </c>
      <c r="K3143" s="127">
        <f>VLOOKUP(I3143,Mapping!$H$2:$J$215,3,0)</f>
        <v>0</v>
      </c>
      <c r="L3143" s="1">
        <v>133.83986569999999</v>
      </c>
      <c r="M3143" s="4" t="s">
        <v>170</v>
      </c>
    </row>
    <row r="3144" spans="1:13" x14ac:dyDescent="0.35">
      <c r="A3144" s="5" t="s">
        <v>36</v>
      </c>
      <c r="B3144" s="5" t="s">
        <v>35</v>
      </c>
      <c r="C3144" s="5"/>
      <c r="D3144" s="5"/>
      <c r="E3144" s="5" t="s">
        <v>148</v>
      </c>
      <c r="F3144" s="8" t="str">
        <f>VLOOKUP(E3144,Mapping!$A$1:$C$71,3,0)</f>
        <v>Facebook</v>
      </c>
      <c r="G3144" s="8" t="str">
        <f>VLOOKUP(E3144,Mapping!$A$2:$B$207,2,0)</f>
        <v>Facebook Static</v>
      </c>
      <c r="H3144" s="1" t="s">
        <v>658</v>
      </c>
      <c r="I3144" s="2">
        <v>44402</v>
      </c>
      <c r="J3144" s="126" t="str">
        <f>VLOOKUP(I3144,Mapping!$H$2:$I$215,2,0)</f>
        <v>Post</v>
      </c>
      <c r="K3144" s="127">
        <f>VLOOKUP(I3144,Mapping!$H$2:$J$215,3,0)</f>
        <v>0</v>
      </c>
      <c r="L3144" s="1">
        <v>169.7162261</v>
      </c>
      <c r="M3144" s="4" t="s">
        <v>170</v>
      </c>
    </row>
    <row r="3145" spans="1:13" x14ac:dyDescent="0.35">
      <c r="A3145" s="5" t="s">
        <v>36</v>
      </c>
      <c r="B3145" s="5" t="s">
        <v>35</v>
      </c>
      <c r="C3145" s="5"/>
      <c r="D3145" s="5"/>
      <c r="E3145" s="5" t="s">
        <v>148</v>
      </c>
      <c r="F3145" s="8" t="str">
        <f>VLOOKUP(E3145,Mapping!$A$1:$C$71,3,0)</f>
        <v>Facebook</v>
      </c>
      <c r="G3145" s="8" t="str">
        <f>VLOOKUP(E3145,Mapping!$A$2:$B$207,2,0)</f>
        <v>Facebook Static</v>
      </c>
      <c r="H3145" s="1" t="s">
        <v>658</v>
      </c>
      <c r="I3145" s="2">
        <v>44403</v>
      </c>
      <c r="J3145" s="126" t="str">
        <f>VLOOKUP(I3145,Mapping!$H$2:$I$215,2,0)</f>
        <v>Post</v>
      </c>
      <c r="K3145" s="127">
        <f>VLOOKUP(I3145,Mapping!$H$2:$J$215,3,0)</f>
        <v>0</v>
      </c>
      <c r="L3145" s="1">
        <v>212.24406479999999</v>
      </c>
      <c r="M3145" s="4" t="s">
        <v>170</v>
      </c>
    </row>
    <row r="3146" spans="1:13" x14ac:dyDescent="0.35">
      <c r="A3146" s="5" t="s">
        <v>36</v>
      </c>
      <c r="B3146" s="5" t="s">
        <v>35</v>
      </c>
      <c r="C3146" s="5"/>
      <c r="D3146" s="5"/>
      <c r="E3146" s="5" t="s">
        <v>148</v>
      </c>
      <c r="F3146" s="8" t="str">
        <f>VLOOKUP(E3146,Mapping!$A$1:$C$71,3,0)</f>
        <v>Facebook</v>
      </c>
      <c r="G3146" s="8" t="str">
        <f>VLOOKUP(E3146,Mapping!$A$2:$B$207,2,0)</f>
        <v>Facebook Static</v>
      </c>
      <c r="H3146" s="1" t="s">
        <v>658</v>
      </c>
      <c r="I3146" s="2">
        <v>44404</v>
      </c>
      <c r="J3146" s="126" t="str">
        <f>VLOOKUP(I3146,Mapping!$H$2:$I$215,2,0)</f>
        <v>Post</v>
      </c>
      <c r="K3146" s="127">
        <f>VLOOKUP(I3146,Mapping!$H$2:$J$215,3,0)</f>
        <v>0</v>
      </c>
      <c r="L3146" s="1">
        <v>262.44667670000001</v>
      </c>
      <c r="M3146" s="4" t="s">
        <v>170</v>
      </c>
    </row>
    <row r="3147" spans="1:13" x14ac:dyDescent="0.35">
      <c r="A3147" s="5" t="s">
        <v>36</v>
      </c>
      <c r="B3147" s="5" t="s">
        <v>35</v>
      </c>
      <c r="C3147" s="5"/>
      <c r="D3147" s="5"/>
      <c r="E3147" s="5" t="s">
        <v>148</v>
      </c>
      <c r="F3147" s="8" t="str">
        <f>VLOOKUP(E3147,Mapping!$A$1:$C$71,3,0)</f>
        <v>Facebook</v>
      </c>
      <c r="G3147" s="8" t="str">
        <f>VLOOKUP(E3147,Mapping!$A$2:$B$207,2,0)</f>
        <v>Facebook Static</v>
      </c>
      <c r="H3147" s="1" t="s">
        <v>658</v>
      </c>
      <c r="I3147" s="2">
        <v>44405</v>
      </c>
      <c r="J3147" s="126" t="str">
        <f>VLOOKUP(I3147,Mapping!$H$2:$I$215,2,0)</f>
        <v>Post</v>
      </c>
      <c r="K3147" s="127">
        <f>VLOOKUP(I3147,Mapping!$H$2:$J$215,3,0)</f>
        <v>0</v>
      </c>
      <c r="L3147" s="1">
        <v>321.6066581</v>
      </c>
      <c r="M3147" s="4" t="s">
        <v>170</v>
      </c>
    </row>
    <row r="3148" spans="1:13" x14ac:dyDescent="0.35">
      <c r="A3148" s="5" t="s">
        <v>36</v>
      </c>
      <c r="B3148" s="5" t="s">
        <v>35</v>
      </c>
      <c r="C3148" s="5"/>
      <c r="D3148" s="5"/>
      <c r="E3148" s="5" t="s">
        <v>148</v>
      </c>
      <c r="F3148" s="8" t="str">
        <f>VLOOKUP(E3148,Mapping!$A$1:$C$71,3,0)</f>
        <v>Facebook</v>
      </c>
      <c r="G3148" s="8" t="str">
        <f>VLOOKUP(E3148,Mapping!$A$2:$B$207,2,0)</f>
        <v>Facebook Static</v>
      </c>
      <c r="H3148" s="1" t="s">
        <v>658</v>
      </c>
      <c r="I3148" s="2">
        <v>44406</v>
      </c>
      <c r="J3148" s="126" t="str">
        <f>VLOOKUP(I3148,Mapping!$H$2:$I$215,2,0)</f>
        <v>Post</v>
      </c>
      <c r="K3148" s="127">
        <f>VLOOKUP(I3148,Mapping!$H$2:$J$215,3,0)</f>
        <v>0</v>
      </c>
      <c r="L3148" s="1">
        <v>391.31806260000002</v>
      </c>
      <c r="M3148" s="4" t="s">
        <v>170</v>
      </c>
    </row>
    <row r="3149" spans="1:13" x14ac:dyDescent="0.35">
      <c r="A3149" s="5" t="s">
        <v>36</v>
      </c>
      <c r="B3149" s="5" t="s">
        <v>35</v>
      </c>
      <c r="C3149" s="5"/>
      <c r="D3149" s="5"/>
      <c r="E3149" s="5" t="s">
        <v>148</v>
      </c>
      <c r="F3149" s="8" t="str">
        <f>VLOOKUP(E3149,Mapping!$A$1:$C$71,3,0)</f>
        <v>Facebook</v>
      </c>
      <c r="G3149" s="8" t="str">
        <f>VLOOKUP(E3149,Mapping!$A$2:$B$207,2,0)</f>
        <v>Facebook Static</v>
      </c>
      <c r="H3149" s="1" t="s">
        <v>658</v>
      </c>
      <c r="I3149" s="2">
        <v>44407</v>
      </c>
      <c r="J3149" s="126" t="str">
        <f>VLOOKUP(I3149,Mapping!$H$2:$I$215,2,0)</f>
        <v>Post</v>
      </c>
      <c r="K3149" s="127">
        <f>VLOOKUP(I3149,Mapping!$H$2:$J$215,3,0)</f>
        <v>0</v>
      </c>
      <c r="L3149" s="1">
        <v>473.52811989999998</v>
      </c>
      <c r="M3149" s="4" t="s">
        <v>170</v>
      </c>
    </row>
    <row r="3150" spans="1:13" x14ac:dyDescent="0.35">
      <c r="A3150" s="5" t="s">
        <v>36</v>
      </c>
      <c r="B3150" s="5" t="s">
        <v>35</v>
      </c>
      <c r="C3150" s="5"/>
      <c r="D3150" s="5"/>
      <c r="E3150" s="5" t="s">
        <v>148</v>
      </c>
      <c r="F3150" s="8" t="str">
        <f>VLOOKUP(E3150,Mapping!$A$1:$C$71,3,0)</f>
        <v>Facebook</v>
      </c>
      <c r="G3150" s="8" t="str">
        <f>VLOOKUP(E3150,Mapping!$A$2:$B$207,2,0)</f>
        <v>Facebook Static</v>
      </c>
      <c r="H3150" s="1" t="s">
        <v>658</v>
      </c>
      <c r="I3150" s="2">
        <v>44408</v>
      </c>
      <c r="J3150" s="126" t="str">
        <f>VLOOKUP(I3150,Mapping!$H$2:$I$215,2,0)</f>
        <v>Post</v>
      </c>
      <c r="K3150" s="127">
        <f>VLOOKUP(I3150,Mapping!$H$2:$J$215,3,0)</f>
        <v>0</v>
      </c>
      <c r="L3150" s="1">
        <v>570.56246699999997</v>
      </c>
      <c r="M3150" s="4" t="s">
        <v>170</v>
      </c>
    </row>
    <row r="3151" spans="1:13" x14ac:dyDescent="0.35">
      <c r="A3151" s="5" t="s">
        <v>36</v>
      </c>
      <c r="B3151" s="5" t="s">
        <v>35</v>
      </c>
      <c r="C3151" s="5"/>
      <c r="D3151" s="5"/>
      <c r="E3151" s="5" t="s">
        <v>148</v>
      </c>
      <c r="F3151" s="8" t="str">
        <f>VLOOKUP(E3151,Mapping!$A$1:$C$71,3,0)</f>
        <v>Facebook</v>
      </c>
      <c r="G3151" s="8" t="str">
        <f>VLOOKUP(E3151,Mapping!$A$2:$B$207,2,0)</f>
        <v>Facebook Static</v>
      </c>
      <c r="H3151" s="1" t="s">
        <v>658</v>
      </c>
      <c r="I3151" s="2">
        <v>44409</v>
      </c>
      <c r="J3151" s="126" t="str">
        <f>VLOOKUP(I3151,Mapping!$H$2:$I$215,2,0)</f>
        <v>Post</v>
      </c>
      <c r="K3151" s="127">
        <f>VLOOKUP(I3151,Mapping!$H$2:$J$215,3,0)</f>
        <v>0</v>
      </c>
      <c r="L3151" s="1">
        <v>685.12824069999999</v>
      </c>
      <c r="M3151" s="4" t="s">
        <v>170</v>
      </c>
    </row>
    <row r="3152" spans="1:13" x14ac:dyDescent="0.35">
      <c r="A3152" s="5" t="s">
        <v>36</v>
      </c>
      <c r="B3152" s="5" t="s">
        <v>35</v>
      </c>
      <c r="C3152" s="5"/>
      <c r="D3152" s="5"/>
      <c r="E3152" s="5" t="s">
        <v>148</v>
      </c>
      <c r="F3152" s="8" t="str">
        <f>VLOOKUP(E3152,Mapping!$A$1:$C$71,3,0)</f>
        <v>Facebook</v>
      </c>
      <c r="G3152" s="8" t="str">
        <f>VLOOKUP(E3152,Mapping!$A$2:$B$207,2,0)</f>
        <v>Facebook Static</v>
      </c>
      <c r="H3152" s="1" t="s">
        <v>658</v>
      </c>
      <c r="I3152" s="2">
        <v>44410</v>
      </c>
      <c r="J3152" s="126" t="str">
        <f>VLOOKUP(I3152,Mapping!$H$2:$I$215,2,0)</f>
        <v>Post</v>
      </c>
      <c r="K3152" s="127">
        <f>VLOOKUP(I3152,Mapping!$H$2:$J$215,3,0)</f>
        <v>0</v>
      </c>
      <c r="L3152" s="1">
        <v>820.29408390000003</v>
      </c>
      <c r="M3152" s="4" t="s">
        <v>170</v>
      </c>
    </row>
    <row r="3153" spans="1:13" x14ac:dyDescent="0.35">
      <c r="A3153" s="5" t="s">
        <v>36</v>
      </c>
      <c r="B3153" s="5" t="s">
        <v>35</v>
      </c>
      <c r="C3153" s="5"/>
      <c r="D3153" s="5"/>
      <c r="E3153" s="5" t="s">
        <v>148</v>
      </c>
      <c r="F3153" s="8" t="str">
        <f>VLOOKUP(E3153,Mapping!$A$1:$C$71,3,0)</f>
        <v>Facebook</v>
      </c>
      <c r="G3153" s="8" t="str">
        <f>VLOOKUP(E3153,Mapping!$A$2:$B$207,2,0)</f>
        <v>Facebook Static</v>
      </c>
      <c r="H3153" s="1" t="s">
        <v>658</v>
      </c>
      <c r="I3153" s="2">
        <v>44411</v>
      </c>
      <c r="J3153" s="126" t="str">
        <f>VLOOKUP(I3153,Mapping!$H$2:$I$215,2,0)</f>
        <v>Post</v>
      </c>
      <c r="K3153" s="127">
        <f>VLOOKUP(I3153,Mapping!$H$2:$J$215,3,0)</f>
        <v>0</v>
      </c>
      <c r="L3153" s="1">
        <v>542.83291029999998</v>
      </c>
      <c r="M3153" s="4" t="s">
        <v>170</v>
      </c>
    </row>
    <row r="3154" spans="1:13" x14ac:dyDescent="0.35">
      <c r="A3154" s="5" t="s">
        <v>36</v>
      </c>
      <c r="B3154" s="5" t="s">
        <v>35</v>
      </c>
      <c r="C3154" s="5"/>
      <c r="D3154" s="5"/>
      <c r="E3154" s="5" t="s">
        <v>148</v>
      </c>
      <c r="F3154" s="8" t="str">
        <f>VLOOKUP(E3154,Mapping!$A$1:$C$71,3,0)</f>
        <v>Facebook</v>
      </c>
      <c r="G3154" s="8" t="str">
        <f>VLOOKUP(E3154,Mapping!$A$2:$B$207,2,0)</f>
        <v>Facebook Static</v>
      </c>
      <c r="H3154" s="1" t="s">
        <v>658</v>
      </c>
      <c r="I3154" s="2">
        <v>44412</v>
      </c>
      <c r="J3154" s="126" t="str">
        <f>VLOOKUP(I3154,Mapping!$H$2:$I$215,2,0)</f>
        <v>Post</v>
      </c>
      <c r="K3154" s="127">
        <f>VLOOKUP(I3154,Mapping!$H$2:$J$215,3,0)</f>
        <v>0</v>
      </c>
      <c r="L3154" s="1">
        <v>351.89285169999999</v>
      </c>
      <c r="M3154" s="4" t="s">
        <v>170</v>
      </c>
    </row>
    <row r="3155" spans="1:13" x14ac:dyDescent="0.35">
      <c r="A3155" s="5" t="s">
        <v>36</v>
      </c>
      <c r="B3155" s="5" t="s">
        <v>35</v>
      </c>
      <c r="C3155" s="5"/>
      <c r="D3155" s="5"/>
      <c r="E3155" s="5" t="s">
        <v>148</v>
      </c>
      <c r="F3155" s="8" t="str">
        <f>VLOOKUP(E3155,Mapping!$A$1:$C$71,3,0)</f>
        <v>Facebook</v>
      </c>
      <c r="G3155" s="8" t="str">
        <f>VLOOKUP(E3155,Mapping!$A$2:$B$207,2,0)</f>
        <v>Facebook Static</v>
      </c>
      <c r="H3155" s="1" t="s">
        <v>658</v>
      </c>
      <c r="I3155" s="2">
        <v>44413</v>
      </c>
      <c r="J3155" s="126" t="str">
        <f>VLOOKUP(I3155,Mapping!$H$2:$I$215,2,0)</f>
        <v>Post</v>
      </c>
      <c r="K3155" s="127">
        <f>VLOOKUP(I3155,Mapping!$H$2:$J$215,3,0)</f>
        <v>0</v>
      </c>
      <c r="L3155" s="1">
        <v>478.91813409999997</v>
      </c>
      <c r="M3155" s="4" t="s">
        <v>170</v>
      </c>
    </row>
    <row r="3156" spans="1:13" x14ac:dyDescent="0.35">
      <c r="A3156" s="5" t="s">
        <v>36</v>
      </c>
      <c r="B3156" s="5" t="s">
        <v>35</v>
      </c>
      <c r="C3156" s="5"/>
      <c r="D3156" s="5"/>
      <c r="E3156" s="5" t="s">
        <v>148</v>
      </c>
      <c r="F3156" s="8" t="str">
        <f>VLOOKUP(E3156,Mapping!$A$1:$C$71,3,0)</f>
        <v>Facebook</v>
      </c>
      <c r="G3156" s="8" t="str">
        <f>VLOOKUP(E3156,Mapping!$A$2:$B$207,2,0)</f>
        <v>Facebook Static</v>
      </c>
      <c r="H3156" s="1" t="s">
        <v>658</v>
      </c>
      <c r="I3156" s="2">
        <v>44414</v>
      </c>
      <c r="J3156" s="126" t="str">
        <f>VLOOKUP(I3156,Mapping!$H$2:$I$215,2,0)</f>
        <v>Post</v>
      </c>
      <c r="K3156" s="127">
        <f>VLOOKUP(I3156,Mapping!$H$2:$J$215,3,0)</f>
        <v>0</v>
      </c>
      <c r="L3156" s="1">
        <v>638.11805900000002</v>
      </c>
      <c r="M3156" s="4" t="s">
        <v>170</v>
      </c>
    </row>
    <row r="3157" spans="1:13" x14ac:dyDescent="0.35">
      <c r="A3157" s="5" t="s">
        <v>36</v>
      </c>
      <c r="B3157" s="5" t="s">
        <v>35</v>
      </c>
      <c r="C3157" s="5"/>
      <c r="D3157" s="5"/>
      <c r="E3157" s="5" t="s">
        <v>148</v>
      </c>
      <c r="F3157" s="8" t="str">
        <f>VLOOKUP(E3157,Mapping!$A$1:$C$71,3,0)</f>
        <v>Facebook</v>
      </c>
      <c r="G3157" s="8" t="str">
        <f>VLOOKUP(E3157,Mapping!$A$2:$B$207,2,0)</f>
        <v>Facebook Static</v>
      </c>
      <c r="H3157" s="1" t="s">
        <v>658</v>
      </c>
      <c r="I3157" s="2">
        <v>44415</v>
      </c>
      <c r="J3157" s="126" t="str">
        <f>VLOOKUP(I3157,Mapping!$H$2:$I$215,2,0)</f>
        <v>Post</v>
      </c>
      <c r="K3157" s="127">
        <f>VLOOKUP(I3157,Mapping!$H$2:$J$215,3,0)</f>
        <v>0</v>
      </c>
      <c r="L3157" s="1">
        <v>834.08426829999996</v>
      </c>
      <c r="M3157" s="4" t="s">
        <v>170</v>
      </c>
    </row>
    <row r="3158" spans="1:13" x14ac:dyDescent="0.35">
      <c r="A3158" s="5" t="s">
        <v>36</v>
      </c>
      <c r="B3158" s="5" t="s">
        <v>35</v>
      </c>
      <c r="C3158" s="5"/>
      <c r="D3158" s="5"/>
      <c r="E3158" s="5" t="s">
        <v>148</v>
      </c>
      <c r="F3158" s="8" t="str">
        <f>VLOOKUP(E3158,Mapping!$A$1:$C$71,3,0)</f>
        <v>Facebook</v>
      </c>
      <c r="G3158" s="8" t="str">
        <f>VLOOKUP(E3158,Mapping!$A$2:$B$207,2,0)</f>
        <v>Facebook Static</v>
      </c>
      <c r="H3158" s="1" t="s">
        <v>658</v>
      </c>
      <c r="I3158" s="2">
        <v>44416</v>
      </c>
      <c r="J3158" s="126" t="str">
        <f>VLOOKUP(I3158,Mapping!$H$2:$I$215,2,0)</f>
        <v>Post</v>
      </c>
      <c r="K3158" s="127">
        <f>VLOOKUP(I3158,Mapping!$H$2:$J$215,3,0)</f>
        <v>0</v>
      </c>
      <c r="L3158" s="1">
        <v>1071.4025681000001</v>
      </c>
      <c r="M3158" s="4" t="s">
        <v>170</v>
      </c>
    </row>
    <row r="3159" spans="1:13" x14ac:dyDescent="0.35">
      <c r="A3159" s="5" t="s">
        <v>36</v>
      </c>
      <c r="B3159" s="5" t="s">
        <v>35</v>
      </c>
      <c r="C3159" s="5"/>
      <c r="D3159" s="5"/>
      <c r="E3159" s="5" t="s">
        <v>148</v>
      </c>
      <c r="F3159" s="8" t="str">
        <f>VLOOKUP(E3159,Mapping!$A$1:$C$71,3,0)</f>
        <v>Facebook</v>
      </c>
      <c r="G3159" s="8" t="str">
        <f>VLOOKUP(E3159,Mapping!$A$2:$B$207,2,0)</f>
        <v>Facebook Static</v>
      </c>
      <c r="H3159" s="1" t="s">
        <v>658</v>
      </c>
      <c r="I3159" s="2">
        <v>44417</v>
      </c>
      <c r="J3159" s="126" t="str">
        <f>VLOOKUP(I3159,Mapping!$H$2:$I$215,2,0)</f>
        <v>Post</v>
      </c>
      <c r="K3159" s="127">
        <f>VLOOKUP(I3159,Mapping!$H$2:$J$215,3,0)</f>
        <v>0</v>
      </c>
      <c r="L3159" s="1">
        <v>1354.5561081999999</v>
      </c>
      <c r="M3159" s="4" t="s">
        <v>170</v>
      </c>
    </row>
    <row r="3160" spans="1:13" x14ac:dyDescent="0.35">
      <c r="A3160" s="5" t="s">
        <v>36</v>
      </c>
      <c r="B3160" s="5" t="s">
        <v>35</v>
      </c>
      <c r="C3160" s="5"/>
      <c r="D3160" s="5"/>
      <c r="E3160" s="5" t="s">
        <v>148</v>
      </c>
      <c r="F3160" s="8" t="str">
        <f>VLOOKUP(E3160,Mapping!$A$1:$C$71,3,0)</f>
        <v>Facebook</v>
      </c>
      <c r="G3160" s="8" t="str">
        <f>VLOOKUP(E3160,Mapping!$A$2:$B$207,2,0)</f>
        <v>Facebook Static</v>
      </c>
      <c r="H3160" s="1" t="s">
        <v>658</v>
      </c>
      <c r="I3160" s="2">
        <v>44418</v>
      </c>
      <c r="J3160" s="126" t="str">
        <f>VLOOKUP(I3160,Mapping!$H$2:$I$215,2,0)</f>
        <v>Post</v>
      </c>
      <c r="K3160" s="127">
        <f>VLOOKUP(I3160,Mapping!$H$2:$J$215,3,0)</f>
        <v>0</v>
      </c>
      <c r="L3160" s="1">
        <v>1687.8319027</v>
      </c>
      <c r="M3160" s="4" t="s">
        <v>170</v>
      </c>
    </row>
    <row r="3161" spans="1:13" x14ac:dyDescent="0.35">
      <c r="A3161" s="5" t="s">
        <v>36</v>
      </c>
      <c r="B3161" s="5" t="s">
        <v>35</v>
      </c>
      <c r="C3161" s="5"/>
      <c r="D3161" s="5"/>
      <c r="E3161" s="5" t="s">
        <v>148</v>
      </c>
      <c r="F3161" s="8" t="str">
        <f>VLOOKUP(E3161,Mapping!$A$1:$C$71,3,0)</f>
        <v>Facebook</v>
      </c>
      <c r="G3161" s="8" t="str">
        <f>VLOOKUP(E3161,Mapping!$A$2:$B$207,2,0)</f>
        <v>Facebook Static</v>
      </c>
      <c r="H3161" s="1" t="s">
        <v>658</v>
      </c>
      <c r="I3161" s="2">
        <v>44419</v>
      </c>
      <c r="J3161" s="126" t="str">
        <f>VLOOKUP(I3161,Mapping!$H$2:$I$215,2,0)</f>
        <v>Post</v>
      </c>
      <c r="K3161" s="127">
        <f>VLOOKUP(I3161,Mapping!$H$2:$J$215,3,0)</f>
        <v>0</v>
      </c>
      <c r="L3161" s="1">
        <v>2075.2336257000002</v>
      </c>
      <c r="M3161" s="4" t="s">
        <v>170</v>
      </c>
    </row>
    <row r="3162" spans="1:13" x14ac:dyDescent="0.35">
      <c r="A3162" s="5" t="s">
        <v>36</v>
      </c>
      <c r="B3162" s="5" t="s">
        <v>35</v>
      </c>
      <c r="C3162" s="5"/>
      <c r="D3162" s="5"/>
      <c r="E3162" s="5" t="s">
        <v>148</v>
      </c>
      <c r="F3162" s="8" t="str">
        <f>VLOOKUP(E3162,Mapping!$A$1:$C$71,3,0)</f>
        <v>Facebook</v>
      </c>
      <c r="G3162" s="8" t="str">
        <f>VLOOKUP(E3162,Mapping!$A$2:$B$207,2,0)</f>
        <v>Facebook Static</v>
      </c>
      <c r="H3162" s="1" t="s">
        <v>658</v>
      </c>
      <c r="I3162" s="2">
        <v>44420</v>
      </c>
      <c r="J3162" s="126" t="str">
        <f>VLOOKUP(I3162,Mapping!$H$2:$I$215,2,0)</f>
        <v>Post</v>
      </c>
      <c r="K3162" s="127">
        <f>VLOOKUP(I3162,Mapping!$H$2:$J$215,3,0)</f>
        <v>0</v>
      </c>
      <c r="L3162" s="1">
        <v>2520.4023462999999</v>
      </c>
      <c r="M3162" s="4" t="s">
        <v>170</v>
      </c>
    </row>
    <row r="3163" spans="1:13" x14ac:dyDescent="0.35">
      <c r="A3163" s="5" t="s">
        <v>36</v>
      </c>
      <c r="B3163" s="5" t="s">
        <v>35</v>
      </c>
      <c r="C3163" s="5"/>
      <c r="D3163" s="5"/>
      <c r="E3163" s="5" t="s">
        <v>148</v>
      </c>
      <c r="F3163" s="8" t="str">
        <f>VLOOKUP(E3163,Mapping!$A$1:$C$71,3,0)</f>
        <v>Facebook</v>
      </c>
      <c r="G3163" s="8" t="str">
        <f>VLOOKUP(E3163,Mapping!$A$2:$B$207,2,0)</f>
        <v>Facebook Static</v>
      </c>
      <c r="H3163" s="1" t="s">
        <v>658</v>
      </c>
      <c r="I3163" s="2">
        <v>44421</v>
      </c>
      <c r="J3163" s="126" t="str">
        <f>VLOOKUP(I3163,Mapping!$H$2:$I$215,2,0)</f>
        <v>Post</v>
      </c>
      <c r="K3163" s="127">
        <f>VLOOKUP(I3163,Mapping!$H$2:$J$215,3,0)</f>
        <v>0</v>
      </c>
      <c r="L3163" s="1">
        <v>3026.5468535999998</v>
      </c>
      <c r="M3163" s="4" t="s">
        <v>170</v>
      </c>
    </row>
    <row r="3164" spans="1:13" x14ac:dyDescent="0.35">
      <c r="A3164" s="5" t="s">
        <v>36</v>
      </c>
      <c r="B3164" s="5" t="s">
        <v>35</v>
      </c>
      <c r="C3164" s="5"/>
      <c r="D3164" s="5"/>
      <c r="E3164" s="5" t="s">
        <v>148</v>
      </c>
      <c r="F3164" s="8" t="str">
        <f>VLOOKUP(E3164,Mapping!$A$1:$C$71,3,0)</f>
        <v>Facebook</v>
      </c>
      <c r="G3164" s="8" t="str">
        <f>VLOOKUP(E3164,Mapping!$A$2:$B$207,2,0)</f>
        <v>Facebook Static</v>
      </c>
      <c r="H3164" s="1" t="s">
        <v>658</v>
      </c>
      <c r="I3164" s="2">
        <v>44422</v>
      </c>
      <c r="J3164" s="126" t="str">
        <f>VLOOKUP(I3164,Mapping!$H$2:$I$215,2,0)</f>
        <v>Post</v>
      </c>
      <c r="K3164" s="127">
        <f>VLOOKUP(I3164,Mapping!$H$2:$J$215,3,0)</f>
        <v>0</v>
      </c>
      <c r="L3164" s="1">
        <v>3435.3222341999999</v>
      </c>
      <c r="M3164" s="4" t="s">
        <v>170</v>
      </c>
    </row>
    <row r="3165" spans="1:13" x14ac:dyDescent="0.35">
      <c r="A3165" s="5" t="s">
        <v>36</v>
      </c>
      <c r="B3165" s="5" t="s">
        <v>35</v>
      </c>
      <c r="C3165" s="5"/>
      <c r="D3165" s="5"/>
      <c r="E3165" s="5" t="s">
        <v>148</v>
      </c>
      <c r="F3165" s="8" t="str">
        <f>VLOOKUP(E3165,Mapping!$A$1:$C$71,3,0)</f>
        <v>Facebook</v>
      </c>
      <c r="G3165" s="8" t="str">
        <f>VLOOKUP(E3165,Mapping!$A$2:$B$207,2,0)</f>
        <v>Facebook Static</v>
      </c>
      <c r="H3165" s="1" t="s">
        <v>658</v>
      </c>
      <c r="I3165" s="2">
        <v>44423</v>
      </c>
      <c r="J3165" s="126" t="str">
        <f>VLOOKUP(I3165,Mapping!$H$2:$I$215,2,0)</f>
        <v>Post</v>
      </c>
      <c r="K3165" s="127">
        <f>VLOOKUP(I3165,Mapping!$H$2:$J$215,3,0)</f>
        <v>0</v>
      </c>
      <c r="L3165" s="1">
        <v>3669.5840391000002</v>
      </c>
      <c r="M3165" s="4" t="s">
        <v>170</v>
      </c>
    </row>
    <row r="3166" spans="1:13" x14ac:dyDescent="0.35">
      <c r="A3166" s="5" t="s">
        <v>36</v>
      </c>
      <c r="B3166" s="5" t="s">
        <v>35</v>
      </c>
      <c r="C3166" s="5"/>
      <c r="D3166" s="5"/>
      <c r="E3166" s="5" t="s">
        <v>148</v>
      </c>
      <c r="F3166" s="8" t="str">
        <f>VLOOKUP(E3166,Mapping!$A$1:$C$71,3,0)</f>
        <v>Facebook</v>
      </c>
      <c r="G3166" s="8" t="str">
        <f>VLOOKUP(E3166,Mapping!$A$2:$B$207,2,0)</f>
        <v>Facebook Static</v>
      </c>
      <c r="H3166" s="1" t="s">
        <v>658</v>
      </c>
      <c r="I3166" s="2">
        <v>44424</v>
      </c>
      <c r="J3166" s="126" t="str">
        <f>VLOOKUP(I3166,Mapping!$H$2:$I$215,2,0)</f>
        <v>Post</v>
      </c>
      <c r="K3166" s="127">
        <f>VLOOKUP(I3166,Mapping!$H$2:$J$215,3,0)</f>
        <v>0</v>
      </c>
      <c r="L3166" s="1">
        <v>3809.3800566</v>
      </c>
      <c r="M3166" s="4" t="s">
        <v>170</v>
      </c>
    </row>
    <row r="3167" spans="1:13" x14ac:dyDescent="0.35">
      <c r="A3167" s="5" t="s">
        <v>36</v>
      </c>
      <c r="B3167" s="5" t="s">
        <v>35</v>
      </c>
      <c r="C3167" s="5"/>
      <c r="D3167" s="5"/>
      <c r="E3167" s="5" t="s">
        <v>148</v>
      </c>
      <c r="F3167" s="8" t="str">
        <f>VLOOKUP(E3167,Mapping!$A$1:$C$71,3,0)</f>
        <v>Facebook</v>
      </c>
      <c r="G3167" s="8" t="str">
        <f>VLOOKUP(E3167,Mapping!$A$2:$B$207,2,0)</f>
        <v>Facebook Static</v>
      </c>
      <c r="H3167" s="1" t="s">
        <v>658</v>
      </c>
      <c r="I3167" s="2">
        <v>44425</v>
      </c>
      <c r="J3167" s="126" t="str">
        <f>VLOOKUP(I3167,Mapping!$H$2:$I$215,2,0)</f>
        <v>Post</v>
      </c>
      <c r="K3167" s="127">
        <f>VLOOKUP(I3167,Mapping!$H$2:$J$215,3,0)</f>
        <v>0</v>
      </c>
      <c r="L3167" s="1">
        <v>3638.7109790999998</v>
      </c>
      <c r="M3167" s="4" t="s">
        <v>170</v>
      </c>
    </row>
    <row r="3168" spans="1:13" x14ac:dyDescent="0.35">
      <c r="A3168" s="5" t="s">
        <v>36</v>
      </c>
      <c r="B3168" s="5" t="s">
        <v>35</v>
      </c>
      <c r="C3168" s="5"/>
      <c r="D3168" s="5"/>
      <c r="E3168" s="5" t="s">
        <v>148</v>
      </c>
      <c r="F3168" s="8" t="str">
        <f>VLOOKUP(E3168,Mapping!$A$1:$C$71,3,0)</f>
        <v>Facebook</v>
      </c>
      <c r="G3168" s="8" t="str">
        <f>VLOOKUP(E3168,Mapping!$A$2:$B$207,2,0)</f>
        <v>Facebook Static</v>
      </c>
      <c r="H3168" s="1" t="s">
        <v>658</v>
      </c>
      <c r="I3168" s="2">
        <v>44426</v>
      </c>
      <c r="J3168" s="126" t="str">
        <f>VLOOKUP(I3168,Mapping!$H$2:$I$215,2,0)</f>
        <v>Post</v>
      </c>
      <c r="K3168" s="127">
        <f>VLOOKUP(I3168,Mapping!$H$2:$J$215,3,0)</f>
        <v>0</v>
      </c>
      <c r="L3168" s="1">
        <v>3556.0616651</v>
      </c>
      <c r="M3168" s="4" t="s">
        <v>170</v>
      </c>
    </row>
    <row r="3169" spans="1:13" x14ac:dyDescent="0.35">
      <c r="A3169" s="5" t="s">
        <v>36</v>
      </c>
      <c r="B3169" s="5" t="s">
        <v>35</v>
      </c>
      <c r="C3169" s="5"/>
      <c r="D3169" s="5"/>
      <c r="E3169" s="5" t="s">
        <v>148</v>
      </c>
      <c r="F3169" s="8" t="str">
        <f>VLOOKUP(E3169,Mapping!$A$1:$C$71,3,0)</f>
        <v>Facebook</v>
      </c>
      <c r="G3169" s="8" t="str">
        <f>VLOOKUP(E3169,Mapping!$A$2:$B$207,2,0)</f>
        <v>Facebook Static</v>
      </c>
      <c r="H3169" s="1" t="s">
        <v>658</v>
      </c>
      <c r="I3169" s="2">
        <v>44427</v>
      </c>
      <c r="J3169" s="126" t="str">
        <f>VLOOKUP(I3169,Mapping!$H$2:$I$215,2,0)</f>
        <v>Post</v>
      </c>
      <c r="K3169" s="127">
        <f>VLOOKUP(I3169,Mapping!$H$2:$J$215,3,0)</f>
        <v>0</v>
      </c>
      <c r="L3169" s="1">
        <v>3512.8086585000001</v>
      </c>
      <c r="M3169" s="4" t="s">
        <v>170</v>
      </c>
    </row>
    <row r="3170" spans="1:13" x14ac:dyDescent="0.35">
      <c r="A3170" s="5" t="s">
        <v>36</v>
      </c>
      <c r="B3170" s="5" t="s">
        <v>35</v>
      </c>
      <c r="C3170" s="5"/>
      <c r="D3170" s="5"/>
      <c r="E3170" s="5" t="s">
        <v>148</v>
      </c>
      <c r="F3170" s="8" t="str">
        <f>VLOOKUP(E3170,Mapping!$A$1:$C$71,3,0)</f>
        <v>Facebook</v>
      </c>
      <c r="G3170" s="8" t="str">
        <f>VLOOKUP(E3170,Mapping!$A$2:$B$207,2,0)</f>
        <v>Facebook Static</v>
      </c>
      <c r="H3170" s="1" t="s">
        <v>658</v>
      </c>
      <c r="I3170" s="2">
        <v>44428</v>
      </c>
      <c r="J3170" s="126" t="str">
        <f>VLOOKUP(I3170,Mapping!$H$2:$I$215,2,0)</f>
        <v>Post</v>
      </c>
      <c r="K3170" s="127">
        <f>VLOOKUP(I3170,Mapping!$H$2:$J$215,3,0)</f>
        <v>0</v>
      </c>
      <c r="L3170" s="1">
        <v>3244.9836945000002</v>
      </c>
      <c r="M3170" s="4" t="s">
        <v>170</v>
      </c>
    </row>
    <row r="3171" spans="1:13" x14ac:dyDescent="0.35">
      <c r="A3171" s="5" t="s">
        <v>36</v>
      </c>
      <c r="B3171" s="5" t="s">
        <v>35</v>
      </c>
      <c r="C3171" s="5"/>
      <c r="D3171" s="5"/>
      <c r="E3171" s="5" t="s">
        <v>148</v>
      </c>
      <c r="F3171" s="8" t="str">
        <f>VLOOKUP(E3171,Mapping!$A$1:$C$71,3,0)</f>
        <v>Facebook</v>
      </c>
      <c r="G3171" s="8" t="str">
        <f>VLOOKUP(E3171,Mapping!$A$2:$B$207,2,0)</f>
        <v>Facebook Static</v>
      </c>
      <c r="H3171" s="1" t="s">
        <v>658</v>
      </c>
      <c r="I3171" s="2">
        <v>44429</v>
      </c>
      <c r="J3171" s="126" t="str">
        <f>VLOOKUP(I3171,Mapping!$H$2:$I$215,2,0)</f>
        <v>Post</v>
      </c>
      <c r="K3171" s="127">
        <f>VLOOKUP(I3171,Mapping!$H$2:$J$215,3,0)</f>
        <v>0</v>
      </c>
      <c r="L3171" s="1">
        <v>2967.4975915999999</v>
      </c>
      <c r="M3171" s="4" t="s">
        <v>170</v>
      </c>
    </row>
    <row r="3172" spans="1:13" x14ac:dyDescent="0.35">
      <c r="A3172" s="5" t="s">
        <v>36</v>
      </c>
      <c r="B3172" s="5" t="s">
        <v>35</v>
      </c>
      <c r="C3172" s="5"/>
      <c r="D3172" s="5"/>
      <c r="E3172" s="5" t="s">
        <v>148</v>
      </c>
      <c r="F3172" s="8" t="str">
        <f>VLOOKUP(E3172,Mapping!$A$1:$C$71,3,0)</f>
        <v>Facebook</v>
      </c>
      <c r="G3172" s="8" t="str">
        <f>VLOOKUP(E3172,Mapping!$A$2:$B$207,2,0)</f>
        <v>Facebook Static</v>
      </c>
      <c r="H3172" s="1" t="s">
        <v>658</v>
      </c>
      <c r="I3172" s="2">
        <v>44430</v>
      </c>
      <c r="J3172" s="126" t="str">
        <f>VLOOKUP(I3172,Mapping!$H$2:$I$215,2,0)</f>
        <v>Post</v>
      </c>
      <c r="K3172" s="127">
        <f>VLOOKUP(I3172,Mapping!$H$2:$J$215,3,0)</f>
        <v>0</v>
      </c>
      <c r="L3172" s="1">
        <v>2597.8350257000002</v>
      </c>
      <c r="M3172" s="4" t="s">
        <v>170</v>
      </c>
    </row>
    <row r="3173" spans="1:13" x14ac:dyDescent="0.35">
      <c r="A3173" s="5" t="s">
        <v>36</v>
      </c>
      <c r="B3173" s="5" t="s">
        <v>35</v>
      </c>
      <c r="C3173" s="5"/>
      <c r="D3173" s="5"/>
      <c r="E3173" s="5" t="s">
        <v>148</v>
      </c>
      <c r="F3173" s="8" t="str">
        <f>VLOOKUP(E3173,Mapping!$A$1:$C$71,3,0)</f>
        <v>Facebook</v>
      </c>
      <c r="G3173" s="8" t="str">
        <f>VLOOKUP(E3173,Mapping!$A$2:$B$207,2,0)</f>
        <v>Facebook Static</v>
      </c>
      <c r="H3173" s="1" t="s">
        <v>658</v>
      </c>
      <c r="I3173" s="2">
        <v>44431</v>
      </c>
      <c r="J3173" s="126" t="str">
        <f>VLOOKUP(I3173,Mapping!$H$2:$I$215,2,0)</f>
        <v>Post</v>
      </c>
      <c r="K3173" s="127">
        <f>VLOOKUP(I3173,Mapping!$H$2:$J$215,3,0)</f>
        <v>0</v>
      </c>
      <c r="L3173" s="1">
        <v>2389.3504993000001</v>
      </c>
      <c r="M3173" s="4" t="s">
        <v>170</v>
      </c>
    </row>
    <row r="3174" spans="1:13" x14ac:dyDescent="0.35">
      <c r="A3174" s="5" t="s">
        <v>36</v>
      </c>
      <c r="B3174" s="5" t="s">
        <v>35</v>
      </c>
      <c r="C3174" s="5"/>
      <c r="D3174" s="5"/>
      <c r="E3174" s="5" t="s">
        <v>148</v>
      </c>
      <c r="F3174" s="8" t="str">
        <f>VLOOKUP(E3174,Mapping!$A$1:$C$71,3,0)</f>
        <v>Facebook</v>
      </c>
      <c r="G3174" s="8" t="str">
        <f>VLOOKUP(E3174,Mapping!$A$2:$B$207,2,0)</f>
        <v>Facebook Static</v>
      </c>
      <c r="H3174" s="1" t="s">
        <v>658</v>
      </c>
      <c r="I3174" s="2">
        <v>44432</v>
      </c>
      <c r="J3174" s="126" t="str">
        <f>VLOOKUP(I3174,Mapping!$H$2:$I$215,2,0)</f>
        <v>Post</v>
      </c>
      <c r="K3174" s="127">
        <f>VLOOKUP(I3174,Mapping!$H$2:$J$215,3,0)</f>
        <v>0</v>
      </c>
      <c r="L3174" s="1">
        <v>2099.3859253999999</v>
      </c>
      <c r="M3174" s="4" t="s">
        <v>170</v>
      </c>
    </row>
    <row r="3175" spans="1:13" x14ac:dyDescent="0.35">
      <c r="A3175" s="5" t="s">
        <v>36</v>
      </c>
      <c r="B3175" s="5" t="s">
        <v>35</v>
      </c>
      <c r="C3175" s="5"/>
      <c r="D3175" s="5"/>
      <c r="E3175" s="5" t="s">
        <v>148</v>
      </c>
      <c r="F3175" s="8" t="str">
        <f>VLOOKUP(E3175,Mapping!$A$1:$C$71,3,0)</f>
        <v>Facebook</v>
      </c>
      <c r="G3175" s="8" t="str">
        <f>VLOOKUP(E3175,Mapping!$A$2:$B$207,2,0)</f>
        <v>Facebook Static</v>
      </c>
      <c r="H3175" s="1" t="s">
        <v>658</v>
      </c>
      <c r="I3175" s="2">
        <v>44433</v>
      </c>
      <c r="J3175" s="126" t="str">
        <f>VLOOKUP(I3175,Mapping!$H$2:$I$215,2,0)</f>
        <v>Post</v>
      </c>
      <c r="K3175" s="127">
        <f>VLOOKUP(I3175,Mapping!$H$2:$J$215,3,0)</f>
        <v>0</v>
      </c>
      <c r="L3175" s="1">
        <v>2082.8199417999999</v>
      </c>
      <c r="M3175" s="4" t="s">
        <v>170</v>
      </c>
    </row>
    <row r="3176" spans="1:13" x14ac:dyDescent="0.35">
      <c r="A3176" s="5" t="s">
        <v>36</v>
      </c>
      <c r="B3176" s="5" t="s">
        <v>35</v>
      </c>
      <c r="C3176" s="5"/>
      <c r="D3176" s="5"/>
      <c r="E3176" s="5" t="s">
        <v>148</v>
      </c>
      <c r="F3176" s="8" t="str">
        <f>VLOOKUP(E3176,Mapping!$A$1:$C$71,3,0)</f>
        <v>Facebook</v>
      </c>
      <c r="G3176" s="8" t="str">
        <f>VLOOKUP(E3176,Mapping!$A$2:$B$207,2,0)</f>
        <v>Facebook Static</v>
      </c>
      <c r="H3176" s="1" t="s">
        <v>658</v>
      </c>
      <c r="I3176" s="2">
        <v>44434</v>
      </c>
      <c r="J3176" s="126" t="str">
        <f>VLOOKUP(I3176,Mapping!$H$2:$I$215,2,0)</f>
        <v>Post</v>
      </c>
      <c r="K3176" s="127">
        <f>VLOOKUP(I3176,Mapping!$H$2:$J$215,3,0)</f>
        <v>0</v>
      </c>
      <c r="L3176" s="1">
        <v>2231.3297121999999</v>
      </c>
      <c r="M3176" s="4" t="s">
        <v>170</v>
      </c>
    </row>
    <row r="3177" spans="1:13" x14ac:dyDescent="0.35">
      <c r="A3177" s="5" t="s">
        <v>36</v>
      </c>
      <c r="B3177" s="5" t="s">
        <v>35</v>
      </c>
      <c r="C3177" s="5"/>
      <c r="D3177" s="5"/>
      <c r="E3177" s="5" t="s">
        <v>148</v>
      </c>
      <c r="F3177" s="8" t="str">
        <f>VLOOKUP(E3177,Mapping!$A$1:$C$71,3,0)</f>
        <v>Facebook</v>
      </c>
      <c r="G3177" s="8" t="str">
        <f>VLOOKUP(E3177,Mapping!$A$2:$B$207,2,0)</f>
        <v>Facebook Static</v>
      </c>
      <c r="H3177" s="1" t="s">
        <v>658</v>
      </c>
      <c r="I3177" s="2">
        <v>44435</v>
      </c>
      <c r="J3177" s="126" t="str">
        <f>VLOOKUP(I3177,Mapping!$H$2:$I$215,2,0)</f>
        <v>Post</v>
      </c>
      <c r="K3177" s="127">
        <f>VLOOKUP(I3177,Mapping!$H$2:$J$215,3,0)</f>
        <v>0</v>
      </c>
      <c r="L3177" s="1">
        <v>2218.686674</v>
      </c>
      <c r="M3177" s="4" t="s">
        <v>170</v>
      </c>
    </row>
    <row r="3178" spans="1:13" x14ac:dyDescent="0.35">
      <c r="A3178" s="5" t="s">
        <v>36</v>
      </c>
      <c r="B3178" s="5" t="s">
        <v>35</v>
      </c>
      <c r="C3178" s="5"/>
      <c r="D3178" s="5"/>
      <c r="E3178" s="5" t="s">
        <v>148</v>
      </c>
      <c r="F3178" s="8" t="str">
        <f>VLOOKUP(E3178,Mapping!$A$1:$C$71,3,0)</f>
        <v>Facebook</v>
      </c>
      <c r="G3178" s="8" t="str">
        <f>VLOOKUP(E3178,Mapping!$A$2:$B$207,2,0)</f>
        <v>Facebook Static</v>
      </c>
      <c r="H3178" s="1" t="s">
        <v>658</v>
      </c>
      <c r="I3178" s="2">
        <v>44436</v>
      </c>
      <c r="J3178" s="126" t="str">
        <f>VLOOKUP(I3178,Mapping!$H$2:$I$215,2,0)</f>
        <v>Post</v>
      </c>
      <c r="K3178" s="127">
        <f>VLOOKUP(I3178,Mapping!$H$2:$J$215,3,0)</f>
        <v>0</v>
      </c>
      <c r="L3178" s="1">
        <v>1951.5822370000001</v>
      </c>
      <c r="M3178" s="4" t="s">
        <v>170</v>
      </c>
    </row>
    <row r="3179" spans="1:13" x14ac:dyDescent="0.35">
      <c r="A3179" s="5" t="s">
        <v>36</v>
      </c>
      <c r="B3179" s="5" t="s">
        <v>35</v>
      </c>
      <c r="C3179" s="5"/>
      <c r="D3179" s="5"/>
      <c r="E3179" s="5" t="s">
        <v>148</v>
      </c>
      <c r="F3179" s="8" t="str">
        <f>VLOOKUP(E3179,Mapping!$A$1:$C$71,3,0)</f>
        <v>Facebook</v>
      </c>
      <c r="G3179" s="8" t="str">
        <f>VLOOKUP(E3179,Mapping!$A$2:$B$207,2,0)</f>
        <v>Facebook Static</v>
      </c>
      <c r="H3179" s="1" t="s">
        <v>658</v>
      </c>
      <c r="I3179" s="2">
        <v>44437</v>
      </c>
      <c r="J3179" s="126" t="str">
        <f>VLOOKUP(I3179,Mapping!$H$2:$I$215,2,0)</f>
        <v>Post</v>
      </c>
      <c r="K3179" s="127">
        <f>VLOOKUP(I3179,Mapping!$H$2:$J$215,3,0)</f>
        <v>0</v>
      </c>
      <c r="L3179" s="1">
        <v>1663.5151186000001</v>
      </c>
      <c r="M3179" s="4" t="s">
        <v>170</v>
      </c>
    </row>
    <row r="3180" spans="1:13" x14ac:dyDescent="0.35">
      <c r="A3180" s="5" t="s">
        <v>36</v>
      </c>
      <c r="B3180" s="5" t="s">
        <v>35</v>
      </c>
      <c r="C3180" s="5"/>
      <c r="D3180" s="5"/>
      <c r="E3180" s="5" t="s">
        <v>148</v>
      </c>
      <c r="F3180" s="8" t="str">
        <f>VLOOKUP(E3180,Mapping!$A$1:$C$71,3,0)</f>
        <v>Facebook</v>
      </c>
      <c r="G3180" s="8" t="str">
        <f>VLOOKUP(E3180,Mapping!$A$2:$B$207,2,0)</f>
        <v>Facebook Static</v>
      </c>
      <c r="H3180" s="1" t="s">
        <v>658</v>
      </c>
      <c r="I3180" s="2">
        <v>44438</v>
      </c>
      <c r="J3180" s="126" t="str">
        <f>VLOOKUP(I3180,Mapping!$H$2:$I$215,2,0)</f>
        <v>Post</v>
      </c>
      <c r="K3180" s="127">
        <f>VLOOKUP(I3180,Mapping!$H$2:$J$215,3,0)</f>
        <v>0</v>
      </c>
      <c r="L3180" s="1">
        <v>1684.8926864</v>
      </c>
      <c r="M3180" s="4" t="s">
        <v>170</v>
      </c>
    </row>
    <row r="3181" spans="1:13" x14ac:dyDescent="0.35">
      <c r="A3181" s="5" t="s">
        <v>36</v>
      </c>
      <c r="B3181" s="5" t="s">
        <v>35</v>
      </c>
      <c r="C3181" s="5"/>
      <c r="D3181" s="5"/>
      <c r="E3181" s="5" t="s">
        <v>148</v>
      </c>
      <c r="F3181" s="8" t="str">
        <f>VLOOKUP(E3181,Mapping!$A$1:$C$71,3,0)</f>
        <v>Facebook</v>
      </c>
      <c r="G3181" s="8" t="str">
        <f>VLOOKUP(E3181,Mapping!$A$2:$B$207,2,0)</f>
        <v>Facebook Static</v>
      </c>
      <c r="H3181" s="1" t="s">
        <v>658</v>
      </c>
      <c r="I3181" s="2">
        <v>44439</v>
      </c>
      <c r="J3181" s="126" t="str">
        <f>VLOOKUP(I3181,Mapping!$H$2:$I$215,2,0)</f>
        <v>Post</v>
      </c>
      <c r="K3181" s="127">
        <f>VLOOKUP(I3181,Mapping!$H$2:$J$215,3,0)</f>
        <v>0</v>
      </c>
      <c r="L3181" s="1">
        <v>1796.4875602</v>
      </c>
      <c r="M3181" s="4" t="s">
        <v>170</v>
      </c>
    </row>
    <row r="3182" spans="1:13" x14ac:dyDescent="0.35">
      <c r="A3182" s="5" t="s">
        <v>36</v>
      </c>
      <c r="B3182" s="5" t="s">
        <v>35</v>
      </c>
      <c r="C3182" s="5"/>
      <c r="D3182" s="5"/>
      <c r="E3182" s="5" t="s">
        <v>148</v>
      </c>
      <c r="F3182" s="8" t="str">
        <f>VLOOKUP(E3182,Mapping!$A$1:$C$71,3,0)</f>
        <v>Facebook</v>
      </c>
      <c r="G3182" s="8" t="str">
        <f>VLOOKUP(E3182,Mapping!$A$2:$B$207,2,0)</f>
        <v>Facebook Static</v>
      </c>
      <c r="H3182" s="1" t="s">
        <v>658</v>
      </c>
      <c r="I3182" s="2">
        <v>44440</v>
      </c>
      <c r="J3182" s="126" t="str">
        <f>VLOOKUP(I3182,Mapping!$H$2:$I$215,2,0)</f>
        <v>Post</v>
      </c>
      <c r="K3182" s="127">
        <f>VLOOKUP(I3182,Mapping!$H$2:$J$215,3,0)</f>
        <v>0</v>
      </c>
      <c r="L3182" s="1">
        <v>1815.4510859</v>
      </c>
      <c r="M3182" s="4" t="s">
        <v>170</v>
      </c>
    </row>
    <row r="3183" spans="1:13" x14ac:dyDescent="0.35">
      <c r="A3183" s="5" t="s">
        <v>36</v>
      </c>
      <c r="B3183" s="5" t="s">
        <v>35</v>
      </c>
      <c r="C3183" s="5"/>
      <c r="D3183" s="5"/>
      <c r="E3183" s="5" t="s">
        <v>148</v>
      </c>
      <c r="F3183" s="8" t="str">
        <f>VLOOKUP(E3183,Mapping!$A$1:$C$71,3,0)</f>
        <v>Facebook</v>
      </c>
      <c r="G3183" s="8" t="str">
        <f>VLOOKUP(E3183,Mapping!$A$2:$B$207,2,0)</f>
        <v>Facebook Static</v>
      </c>
      <c r="H3183" s="1" t="s">
        <v>658</v>
      </c>
      <c r="I3183" s="2">
        <v>44441</v>
      </c>
      <c r="J3183" s="126" t="str">
        <f>VLOOKUP(I3183,Mapping!$H$2:$I$215,2,0)</f>
        <v>Post</v>
      </c>
      <c r="K3183" s="127">
        <f>VLOOKUP(I3183,Mapping!$H$2:$J$215,3,0)</f>
        <v>0</v>
      </c>
      <c r="L3183" s="1">
        <v>1870.9877399</v>
      </c>
      <c r="M3183" s="4" t="s">
        <v>170</v>
      </c>
    </row>
    <row r="3184" spans="1:13" x14ac:dyDescent="0.35">
      <c r="A3184" s="5" t="s">
        <v>36</v>
      </c>
      <c r="B3184" s="5" t="s">
        <v>35</v>
      </c>
      <c r="C3184" s="5"/>
      <c r="D3184" s="5"/>
      <c r="E3184" s="5" t="s">
        <v>148</v>
      </c>
      <c r="F3184" s="8" t="str">
        <f>VLOOKUP(E3184,Mapping!$A$1:$C$71,3,0)</f>
        <v>Facebook</v>
      </c>
      <c r="G3184" s="8" t="str">
        <f>VLOOKUP(E3184,Mapping!$A$2:$B$207,2,0)</f>
        <v>Facebook Static</v>
      </c>
      <c r="H3184" s="1" t="s">
        <v>658</v>
      </c>
      <c r="I3184" s="2">
        <v>44442</v>
      </c>
      <c r="J3184" s="126" t="str">
        <f>VLOOKUP(I3184,Mapping!$H$2:$I$215,2,0)</f>
        <v>Post</v>
      </c>
      <c r="K3184" s="127">
        <f>VLOOKUP(I3184,Mapping!$H$2:$J$215,3,0)</f>
        <v>0</v>
      </c>
      <c r="L3184" s="1">
        <v>1838.4583866999999</v>
      </c>
      <c r="M3184" s="4" t="s">
        <v>170</v>
      </c>
    </row>
    <row r="3185" spans="1:13" x14ac:dyDescent="0.35">
      <c r="A3185" s="5" t="s">
        <v>36</v>
      </c>
      <c r="B3185" s="5" t="s">
        <v>35</v>
      </c>
      <c r="C3185" s="5"/>
      <c r="D3185" s="5"/>
      <c r="E3185" s="5" t="s">
        <v>148</v>
      </c>
      <c r="F3185" s="8" t="str">
        <f>VLOOKUP(E3185,Mapping!$A$1:$C$71,3,0)</f>
        <v>Facebook</v>
      </c>
      <c r="G3185" s="8" t="str">
        <f>VLOOKUP(E3185,Mapping!$A$2:$B$207,2,0)</f>
        <v>Facebook Static</v>
      </c>
      <c r="H3185" s="1" t="s">
        <v>658</v>
      </c>
      <c r="I3185" s="2">
        <v>44443</v>
      </c>
      <c r="J3185" s="126" t="str">
        <f>VLOOKUP(I3185,Mapping!$H$2:$I$215,2,0)</f>
        <v>Post</v>
      </c>
      <c r="K3185" s="127">
        <f>VLOOKUP(I3185,Mapping!$H$2:$J$215,3,0)</f>
        <v>0</v>
      </c>
      <c r="L3185" s="1">
        <v>1829.9691330999999</v>
      </c>
      <c r="M3185" s="4" t="s">
        <v>170</v>
      </c>
    </row>
    <row r="3186" spans="1:13" x14ac:dyDescent="0.35">
      <c r="A3186" s="5" t="s">
        <v>36</v>
      </c>
      <c r="B3186" s="5" t="s">
        <v>35</v>
      </c>
      <c r="C3186" s="5"/>
      <c r="D3186" s="5"/>
      <c r="E3186" s="5" t="s">
        <v>148</v>
      </c>
      <c r="F3186" s="8" t="str">
        <f>VLOOKUP(E3186,Mapping!$A$1:$C$71,3,0)</f>
        <v>Facebook</v>
      </c>
      <c r="G3186" s="8" t="str">
        <f>VLOOKUP(E3186,Mapping!$A$2:$B$207,2,0)</f>
        <v>Facebook Static</v>
      </c>
      <c r="H3186" s="1" t="s">
        <v>658</v>
      </c>
      <c r="I3186" s="2">
        <v>44444</v>
      </c>
      <c r="J3186" s="126" t="str">
        <f>VLOOKUP(I3186,Mapping!$H$2:$I$215,2,0)</f>
        <v>Post</v>
      </c>
      <c r="K3186" s="127">
        <f>VLOOKUP(I3186,Mapping!$H$2:$J$215,3,0)</f>
        <v>0</v>
      </c>
      <c r="L3186" s="1">
        <v>1869.3513361</v>
      </c>
      <c r="M3186" s="4" t="s">
        <v>170</v>
      </c>
    </row>
    <row r="3187" spans="1:13" x14ac:dyDescent="0.35">
      <c r="A3187" s="5" t="s">
        <v>36</v>
      </c>
      <c r="B3187" s="5" t="s">
        <v>35</v>
      </c>
      <c r="C3187" s="5"/>
      <c r="D3187" s="5"/>
      <c r="E3187" s="5" t="s">
        <v>148</v>
      </c>
      <c r="F3187" s="8" t="str">
        <f>VLOOKUP(E3187,Mapping!$A$1:$C$71,3,0)</f>
        <v>Facebook</v>
      </c>
      <c r="G3187" s="8" t="str">
        <f>VLOOKUP(E3187,Mapping!$A$2:$B$207,2,0)</f>
        <v>Facebook Static</v>
      </c>
      <c r="H3187" s="1" t="s">
        <v>658</v>
      </c>
      <c r="I3187" s="2">
        <v>44445</v>
      </c>
      <c r="J3187" s="126" t="str">
        <f>VLOOKUP(I3187,Mapping!$H$2:$I$215,2,0)</f>
        <v>Post</v>
      </c>
      <c r="K3187" s="127">
        <f>VLOOKUP(I3187,Mapping!$H$2:$J$215,3,0)</f>
        <v>0</v>
      </c>
      <c r="L3187" s="1">
        <v>1982.1695173999999</v>
      </c>
      <c r="M3187" s="4" t="s">
        <v>170</v>
      </c>
    </row>
    <row r="3188" spans="1:13" x14ac:dyDescent="0.35">
      <c r="A3188" s="5" t="s">
        <v>36</v>
      </c>
      <c r="B3188" s="5" t="s">
        <v>35</v>
      </c>
      <c r="C3188" s="5"/>
      <c r="D3188" s="5"/>
      <c r="E3188" s="5" t="s">
        <v>148</v>
      </c>
      <c r="F3188" s="8" t="str">
        <f>VLOOKUP(E3188,Mapping!$A$1:$C$71,3,0)</f>
        <v>Facebook</v>
      </c>
      <c r="G3188" s="8" t="str">
        <f>VLOOKUP(E3188,Mapping!$A$2:$B$207,2,0)</f>
        <v>Facebook Static</v>
      </c>
      <c r="H3188" s="1" t="s">
        <v>658</v>
      </c>
      <c r="I3188" s="2">
        <v>44446</v>
      </c>
      <c r="J3188" s="126" t="str">
        <f>VLOOKUP(I3188,Mapping!$H$2:$I$215,2,0)</f>
        <v>Post</v>
      </c>
      <c r="K3188" s="127">
        <f>VLOOKUP(I3188,Mapping!$H$2:$J$215,3,0)</f>
        <v>0</v>
      </c>
      <c r="L3188" s="1">
        <v>2060.1241534000001</v>
      </c>
      <c r="M3188" s="4" t="s">
        <v>170</v>
      </c>
    </row>
    <row r="3189" spans="1:13" x14ac:dyDescent="0.35">
      <c r="A3189" s="5" t="s">
        <v>36</v>
      </c>
      <c r="B3189" s="5" t="s">
        <v>35</v>
      </c>
      <c r="C3189" s="5"/>
      <c r="D3189" s="5"/>
      <c r="E3189" s="5" t="s">
        <v>148</v>
      </c>
      <c r="F3189" s="8" t="str">
        <f>VLOOKUP(E3189,Mapping!$A$1:$C$71,3,0)</f>
        <v>Facebook</v>
      </c>
      <c r="G3189" s="8" t="str">
        <f>VLOOKUP(E3189,Mapping!$A$2:$B$207,2,0)</f>
        <v>Facebook Static</v>
      </c>
      <c r="H3189" s="1" t="s">
        <v>658</v>
      </c>
      <c r="I3189" s="2">
        <v>44447</v>
      </c>
      <c r="J3189" s="126" t="str">
        <f>VLOOKUP(I3189,Mapping!$H$2:$I$215,2,0)</f>
        <v>Post</v>
      </c>
      <c r="K3189" s="127">
        <f>VLOOKUP(I3189,Mapping!$H$2:$J$215,3,0)</f>
        <v>0</v>
      </c>
      <c r="L3189" s="1">
        <v>2058.5280954</v>
      </c>
      <c r="M3189" s="4" t="s">
        <v>170</v>
      </c>
    </row>
    <row r="3190" spans="1:13" x14ac:dyDescent="0.35">
      <c r="A3190" s="5" t="s">
        <v>36</v>
      </c>
      <c r="B3190" s="5" t="s">
        <v>35</v>
      </c>
      <c r="C3190" s="5"/>
      <c r="D3190" s="5"/>
      <c r="E3190" s="5" t="s">
        <v>148</v>
      </c>
      <c r="F3190" s="8" t="str">
        <f>VLOOKUP(E3190,Mapping!$A$1:$C$71,3,0)</f>
        <v>Facebook</v>
      </c>
      <c r="G3190" s="8" t="str">
        <f>VLOOKUP(E3190,Mapping!$A$2:$B$207,2,0)</f>
        <v>Facebook Static</v>
      </c>
      <c r="H3190" s="1" t="s">
        <v>658</v>
      </c>
      <c r="I3190" s="2">
        <v>44448</v>
      </c>
      <c r="J3190" s="126" t="str">
        <f>VLOOKUP(I3190,Mapping!$H$2:$I$215,2,0)</f>
        <v>Post</v>
      </c>
      <c r="K3190" s="127">
        <f>VLOOKUP(I3190,Mapping!$H$2:$J$215,3,0)</f>
        <v>0</v>
      </c>
      <c r="L3190" s="1">
        <v>2122.0876538000002</v>
      </c>
      <c r="M3190" s="4" t="s">
        <v>170</v>
      </c>
    </row>
    <row r="3191" spans="1:13" x14ac:dyDescent="0.35">
      <c r="A3191" s="5" t="s">
        <v>36</v>
      </c>
      <c r="B3191" s="5" t="s">
        <v>35</v>
      </c>
      <c r="C3191" s="5"/>
      <c r="D3191" s="5"/>
      <c r="E3191" s="5" t="s">
        <v>148</v>
      </c>
      <c r="F3191" s="8" t="str">
        <f>VLOOKUP(E3191,Mapping!$A$1:$C$71,3,0)</f>
        <v>Facebook</v>
      </c>
      <c r="G3191" s="8" t="str">
        <f>VLOOKUP(E3191,Mapping!$A$2:$B$207,2,0)</f>
        <v>Facebook Static</v>
      </c>
      <c r="H3191" s="1" t="s">
        <v>658</v>
      </c>
      <c r="I3191" s="2">
        <v>44449</v>
      </c>
      <c r="J3191" s="126" t="str">
        <f>VLOOKUP(I3191,Mapping!$H$2:$I$215,2,0)</f>
        <v>Post</v>
      </c>
      <c r="K3191" s="127">
        <f>VLOOKUP(I3191,Mapping!$H$2:$J$215,3,0)</f>
        <v>0</v>
      </c>
      <c r="L3191" s="1">
        <v>2253.6635718000002</v>
      </c>
      <c r="M3191" s="4" t="s">
        <v>170</v>
      </c>
    </row>
    <row r="3192" spans="1:13" x14ac:dyDescent="0.35">
      <c r="A3192" s="5" t="s">
        <v>36</v>
      </c>
      <c r="B3192" s="5" t="s">
        <v>35</v>
      </c>
      <c r="C3192" s="5"/>
      <c r="D3192" s="5"/>
      <c r="E3192" s="5" t="s">
        <v>148</v>
      </c>
      <c r="F3192" s="8" t="str">
        <f>VLOOKUP(E3192,Mapping!$A$1:$C$71,3,0)</f>
        <v>Facebook</v>
      </c>
      <c r="G3192" s="8" t="str">
        <f>VLOOKUP(E3192,Mapping!$A$2:$B$207,2,0)</f>
        <v>Facebook Static</v>
      </c>
      <c r="H3192" s="1" t="s">
        <v>658</v>
      </c>
      <c r="I3192" s="2">
        <v>44450</v>
      </c>
      <c r="J3192" s="126" t="str">
        <f>VLOOKUP(I3192,Mapping!$H$2:$I$215,2,0)</f>
        <v>Post</v>
      </c>
      <c r="K3192" s="127">
        <f>VLOOKUP(I3192,Mapping!$H$2:$J$215,3,0)</f>
        <v>0</v>
      </c>
      <c r="L3192" s="1">
        <v>2409.2317014</v>
      </c>
      <c r="M3192" s="4" t="s">
        <v>170</v>
      </c>
    </row>
    <row r="3193" spans="1:13" x14ac:dyDescent="0.35">
      <c r="A3193" s="5" t="s">
        <v>36</v>
      </c>
      <c r="B3193" s="5" t="s">
        <v>35</v>
      </c>
      <c r="C3193" s="5"/>
      <c r="D3193" s="5"/>
      <c r="E3193" s="5" t="s">
        <v>148</v>
      </c>
      <c r="F3193" s="8" t="str">
        <f>VLOOKUP(E3193,Mapping!$A$1:$C$71,3,0)</f>
        <v>Facebook</v>
      </c>
      <c r="G3193" s="8" t="str">
        <f>VLOOKUP(E3193,Mapping!$A$2:$B$207,2,0)</f>
        <v>Facebook Static</v>
      </c>
      <c r="H3193" s="1" t="s">
        <v>658</v>
      </c>
      <c r="I3193" s="2">
        <v>44451</v>
      </c>
      <c r="J3193" s="126" t="str">
        <f>VLOOKUP(I3193,Mapping!$H$2:$I$215,2,0)</f>
        <v>Post</v>
      </c>
      <c r="K3193" s="127">
        <f>VLOOKUP(I3193,Mapping!$H$2:$J$215,3,0)</f>
        <v>0</v>
      </c>
      <c r="L3193" s="1">
        <v>2611.798796</v>
      </c>
      <c r="M3193" s="4" t="s">
        <v>170</v>
      </c>
    </row>
    <row r="3194" spans="1:13" x14ac:dyDescent="0.35">
      <c r="A3194" s="5" t="s">
        <v>36</v>
      </c>
      <c r="B3194" s="5" t="s">
        <v>35</v>
      </c>
      <c r="C3194" s="5"/>
      <c r="D3194" s="5"/>
      <c r="E3194" s="5" t="s">
        <v>148</v>
      </c>
      <c r="F3194" s="8" t="str">
        <f>VLOOKUP(E3194,Mapping!$A$1:$C$71,3,0)</f>
        <v>Facebook</v>
      </c>
      <c r="G3194" s="8" t="str">
        <f>VLOOKUP(E3194,Mapping!$A$2:$B$207,2,0)</f>
        <v>Facebook Static</v>
      </c>
      <c r="H3194" s="1" t="s">
        <v>658</v>
      </c>
      <c r="I3194" s="2">
        <v>44452</v>
      </c>
      <c r="J3194" s="126" t="str">
        <f>VLOOKUP(I3194,Mapping!$H$2:$I$215,2,0)</f>
        <v>Post</v>
      </c>
      <c r="K3194" s="127">
        <f>VLOOKUP(I3194,Mapping!$H$2:$J$215,3,0)</f>
        <v>0</v>
      </c>
      <c r="L3194" s="1">
        <v>2778.0291077000002</v>
      </c>
      <c r="M3194" s="4" t="s">
        <v>170</v>
      </c>
    </row>
    <row r="3195" spans="1:13" x14ac:dyDescent="0.35">
      <c r="A3195" s="5" t="s">
        <v>36</v>
      </c>
      <c r="B3195" s="5" t="s">
        <v>35</v>
      </c>
      <c r="C3195" s="5"/>
      <c r="D3195" s="5"/>
      <c r="E3195" s="5" t="s">
        <v>148</v>
      </c>
      <c r="F3195" s="8" t="str">
        <f>VLOOKUP(E3195,Mapping!$A$1:$C$71,3,0)</f>
        <v>Facebook</v>
      </c>
      <c r="G3195" s="8" t="str">
        <f>VLOOKUP(E3195,Mapping!$A$2:$B$207,2,0)</f>
        <v>Facebook Static</v>
      </c>
      <c r="H3195" s="1" t="s">
        <v>658</v>
      </c>
      <c r="I3195" s="2">
        <v>44453</v>
      </c>
      <c r="J3195" s="126" t="str">
        <f>VLOOKUP(I3195,Mapping!$H$2:$I$215,2,0)</f>
        <v>Post</v>
      </c>
      <c r="K3195" s="127">
        <f>VLOOKUP(I3195,Mapping!$H$2:$J$215,3,0)</f>
        <v>0</v>
      </c>
      <c r="L3195" s="1">
        <v>2997.1315651999998</v>
      </c>
      <c r="M3195" s="4" t="s">
        <v>170</v>
      </c>
    </row>
    <row r="3196" spans="1:13" x14ac:dyDescent="0.35">
      <c r="A3196" s="5" t="s">
        <v>36</v>
      </c>
      <c r="B3196" s="5" t="s">
        <v>35</v>
      </c>
      <c r="C3196" s="5"/>
      <c r="D3196" s="5"/>
      <c r="E3196" s="5" t="s">
        <v>148</v>
      </c>
      <c r="F3196" s="8" t="str">
        <f>VLOOKUP(E3196,Mapping!$A$1:$C$71,3,0)</f>
        <v>Facebook</v>
      </c>
      <c r="G3196" s="8" t="str">
        <f>VLOOKUP(E3196,Mapping!$A$2:$B$207,2,0)</f>
        <v>Facebook Static</v>
      </c>
      <c r="H3196" s="1" t="s">
        <v>658</v>
      </c>
      <c r="I3196" s="2">
        <v>44454</v>
      </c>
      <c r="J3196" s="126" t="str">
        <f>VLOOKUP(I3196,Mapping!$H$2:$I$215,2,0)</f>
        <v>Post</v>
      </c>
      <c r="K3196" s="127">
        <f>VLOOKUP(I3196,Mapping!$H$2:$J$215,3,0)</f>
        <v>0</v>
      </c>
      <c r="L3196" s="1">
        <v>3314.1439647000002</v>
      </c>
      <c r="M3196" s="4" t="s">
        <v>170</v>
      </c>
    </row>
    <row r="3197" spans="1:13" x14ac:dyDescent="0.35">
      <c r="A3197" s="5" t="s">
        <v>36</v>
      </c>
      <c r="B3197" s="5" t="s">
        <v>35</v>
      </c>
      <c r="C3197" s="5"/>
      <c r="D3197" s="5"/>
      <c r="E3197" s="5" t="s">
        <v>148</v>
      </c>
      <c r="F3197" s="8" t="str">
        <f>VLOOKUP(E3197,Mapping!$A$1:$C$71,3,0)</f>
        <v>Facebook</v>
      </c>
      <c r="G3197" s="8" t="str">
        <f>VLOOKUP(E3197,Mapping!$A$2:$B$207,2,0)</f>
        <v>Facebook Static</v>
      </c>
      <c r="H3197" s="1" t="s">
        <v>658</v>
      </c>
      <c r="I3197" s="2">
        <v>44455</v>
      </c>
      <c r="J3197" s="126" t="str">
        <f>VLOOKUP(I3197,Mapping!$H$2:$I$215,2,0)</f>
        <v>Post</v>
      </c>
      <c r="K3197" s="127">
        <f>VLOOKUP(I3197,Mapping!$H$2:$J$215,3,0)</f>
        <v>0</v>
      </c>
      <c r="L3197" s="1">
        <v>3765.6294195</v>
      </c>
      <c r="M3197" s="4" t="s">
        <v>170</v>
      </c>
    </row>
    <row r="3198" spans="1:13" x14ac:dyDescent="0.35">
      <c r="A3198" s="5" t="s">
        <v>36</v>
      </c>
      <c r="B3198" s="5" t="s">
        <v>35</v>
      </c>
      <c r="C3198" s="5"/>
      <c r="D3198" s="5"/>
      <c r="E3198" s="5" t="s">
        <v>148</v>
      </c>
      <c r="F3198" s="8" t="str">
        <f>VLOOKUP(E3198,Mapping!$A$1:$C$71,3,0)</f>
        <v>Facebook</v>
      </c>
      <c r="G3198" s="8" t="str">
        <f>VLOOKUP(E3198,Mapping!$A$2:$B$207,2,0)</f>
        <v>Facebook Static</v>
      </c>
      <c r="H3198" s="1" t="s">
        <v>658</v>
      </c>
      <c r="I3198" s="2">
        <v>44456</v>
      </c>
      <c r="J3198" s="126" t="str">
        <f>VLOOKUP(I3198,Mapping!$H$2:$I$215,2,0)</f>
        <v>Post</v>
      </c>
      <c r="K3198" s="127">
        <f>VLOOKUP(I3198,Mapping!$H$2:$J$215,3,0)</f>
        <v>0</v>
      </c>
      <c r="L3198" s="1">
        <v>4275.9538782999998</v>
      </c>
      <c r="M3198" s="4" t="s">
        <v>170</v>
      </c>
    </row>
    <row r="3199" spans="1:13" x14ac:dyDescent="0.35">
      <c r="A3199" s="5" t="s">
        <v>36</v>
      </c>
      <c r="B3199" s="5" t="s">
        <v>35</v>
      </c>
      <c r="C3199" s="5"/>
      <c r="D3199" s="5"/>
      <c r="E3199" s="5" t="s">
        <v>148</v>
      </c>
      <c r="F3199" s="8" t="str">
        <f>VLOOKUP(E3199,Mapping!$A$1:$C$71,3,0)</f>
        <v>Facebook</v>
      </c>
      <c r="G3199" s="8" t="str">
        <f>VLOOKUP(E3199,Mapping!$A$2:$B$207,2,0)</f>
        <v>Facebook Static</v>
      </c>
      <c r="H3199" s="1" t="s">
        <v>658</v>
      </c>
      <c r="I3199" s="2">
        <v>44457</v>
      </c>
      <c r="J3199" s="126" t="str">
        <f>VLOOKUP(I3199,Mapping!$H$2:$I$215,2,0)</f>
        <v>Post</v>
      </c>
      <c r="K3199" s="127">
        <f>VLOOKUP(I3199,Mapping!$H$2:$J$215,3,0)</f>
        <v>0</v>
      </c>
      <c r="L3199" s="1">
        <v>4693.4594414000003</v>
      </c>
      <c r="M3199" s="4" t="s">
        <v>170</v>
      </c>
    </row>
    <row r="3200" spans="1:13" x14ac:dyDescent="0.35">
      <c r="A3200" s="5" t="s">
        <v>36</v>
      </c>
      <c r="B3200" s="5" t="s">
        <v>35</v>
      </c>
      <c r="C3200" s="5"/>
      <c r="D3200" s="5"/>
      <c r="E3200" s="5" t="s">
        <v>148</v>
      </c>
      <c r="F3200" s="8" t="str">
        <f>VLOOKUP(E3200,Mapping!$A$1:$C$71,3,0)</f>
        <v>Facebook</v>
      </c>
      <c r="G3200" s="8" t="str">
        <f>VLOOKUP(E3200,Mapping!$A$2:$B$207,2,0)</f>
        <v>Facebook Static</v>
      </c>
      <c r="H3200" s="1" t="s">
        <v>658</v>
      </c>
      <c r="I3200" s="2">
        <v>44458</v>
      </c>
      <c r="J3200" s="126" t="str">
        <f>VLOOKUP(I3200,Mapping!$H$2:$I$215,2,0)</f>
        <v>Post</v>
      </c>
      <c r="K3200" s="127">
        <f>VLOOKUP(I3200,Mapping!$H$2:$J$215,3,0)</f>
        <v>0</v>
      </c>
      <c r="L3200" s="1">
        <v>5226.0958600000004</v>
      </c>
      <c r="M3200" s="4" t="s">
        <v>170</v>
      </c>
    </row>
    <row r="3201" spans="1:13" x14ac:dyDescent="0.35">
      <c r="A3201" s="5" t="s">
        <v>36</v>
      </c>
      <c r="B3201" s="5" t="s">
        <v>35</v>
      </c>
      <c r="C3201" s="5"/>
      <c r="D3201" s="5"/>
      <c r="E3201" s="5" t="s">
        <v>148</v>
      </c>
      <c r="F3201" s="8" t="str">
        <f>VLOOKUP(E3201,Mapping!$A$1:$C$71,3,0)</f>
        <v>Facebook</v>
      </c>
      <c r="G3201" s="8" t="str">
        <f>VLOOKUP(E3201,Mapping!$A$2:$B$207,2,0)</f>
        <v>Facebook Static</v>
      </c>
      <c r="H3201" s="1" t="s">
        <v>658</v>
      </c>
      <c r="I3201" s="2">
        <v>44459</v>
      </c>
      <c r="J3201" s="126" t="str">
        <f>VLOOKUP(I3201,Mapping!$H$2:$I$215,2,0)</f>
        <v>Post</v>
      </c>
      <c r="K3201" s="127">
        <f>VLOOKUP(I3201,Mapping!$H$2:$J$215,3,0)</f>
        <v>0</v>
      </c>
      <c r="L3201" s="1">
        <v>5717.4007826999996</v>
      </c>
      <c r="M3201" s="4" t="s">
        <v>170</v>
      </c>
    </row>
    <row r="3202" spans="1:13" x14ac:dyDescent="0.35">
      <c r="A3202" s="5" t="s">
        <v>36</v>
      </c>
      <c r="B3202" s="5" t="s">
        <v>35</v>
      </c>
      <c r="C3202" s="5"/>
      <c r="D3202" s="5"/>
      <c r="E3202" s="5" t="s">
        <v>148</v>
      </c>
      <c r="F3202" s="8" t="str">
        <f>VLOOKUP(E3202,Mapping!$A$1:$C$71,3,0)</f>
        <v>Facebook</v>
      </c>
      <c r="G3202" s="8" t="str">
        <f>VLOOKUP(E3202,Mapping!$A$2:$B$207,2,0)</f>
        <v>Facebook Static</v>
      </c>
      <c r="H3202" s="1" t="s">
        <v>658</v>
      </c>
      <c r="I3202" s="2">
        <v>44460</v>
      </c>
      <c r="J3202" s="126" t="str">
        <f>VLOOKUP(I3202,Mapping!$H$2:$I$215,2,0)</f>
        <v>Post</v>
      </c>
      <c r="K3202" s="127">
        <f>VLOOKUP(I3202,Mapping!$H$2:$J$215,3,0)</f>
        <v>0</v>
      </c>
      <c r="L3202" s="1">
        <v>6022.4423264999996</v>
      </c>
      <c r="M3202" s="4" t="s">
        <v>170</v>
      </c>
    </row>
    <row r="3203" spans="1:13" x14ac:dyDescent="0.35">
      <c r="A3203" s="5" t="s">
        <v>36</v>
      </c>
      <c r="B3203" s="5" t="s">
        <v>35</v>
      </c>
      <c r="C3203" s="5"/>
      <c r="D3203" s="5"/>
      <c r="E3203" s="5" t="s">
        <v>148</v>
      </c>
      <c r="F3203" s="8" t="str">
        <f>VLOOKUP(E3203,Mapping!$A$1:$C$71,3,0)</f>
        <v>Facebook</v>
      </c>
      <c r="G3203" s="8" t="str">
        <f>VLOOKUP(E3203,Mapping!$A$2:$B$207,2,0)</f>
        <v>Facebook Static</v>
      </c>
      <c r="H3203" s="1" t="s">
        <v>658</v>
      </c>
      <c r="I3203" s="2">
        <v>44461</v>
      </c>
      <c r="J3203" s="126" t="str">
        <f>VLOOKUP(I3203,Mapping!$H$2:$I$215,2,0)</f>
        <v>Post</v>
      </c>
      <c r="K3203" s="127">
        <f>VLOOKUP(I3203,Mapping!$H$2:$J$215,3,0)</f>
        <v>0</v>
      </c>
      <c r="L3203" s="1">
        <v>6235.2923687000002</v>
      </c>
      <c r="M3203" s="4" t="s">
        <v>170</v>
      </c>
    </row>
    <row r="3204" spans="1:13" x14ac:dyDescent="0.35">
      <c r="A3204" s="5" t="s">
        <v>36</v>
      </c>
      <c r="B3204" s="5" t="s">
        <v>35</v>
      </c>
      <c r="C3204" s="5"/>
      <c r="D3204" s="5"/>
      <c r="E3204" s="5" t="s">
        <v>148</v>
      </c>
      <c r="F3204" s="8" t="str">
        <f>VLOOKUP(E3204,Mapping!$A$1:$C$71,3,0)</f>
        <v>Facebook</v>
      </c>
      <c r="G3204" s="8" t="str">
        <f>VLOOKUP(E3204,Mapping!$A$2:$B$207,2,0)</f>
        <v>Facebook Static</v>
      </c>
      <c r="H3204" s="1" t="s">
        <v>658</v>
      </c>
      <c r="I3204" s="2">
        <v>44462</v>
      </c>
      <c r="J3204" s="126" t="str">
        <f>VLOOKUP(I3204,Mapping!$H$2:$I$215,2,0)</f>
        <v>Post</v>
      </c>
      <c r="K3204" s="127">
        <f>VLOOKUP(I3204,Mapping!$H$2:$J$215,3,0)</f>
        <v>0</v>
      </c>
      <c r="L3204" s="1">
        <v>6268.5790331999997</v>
      </c>
      <c r="M3204" s="4" t="s">
        <v>170</v>
      </c>
    </row>
    <row r="3205" spans="1:13" x14ac:dyDescent="0.35">
      <c r="A3205" s="5" t="s">
        <v>36</v>
      </c>
      <c r="B3205" s="5" t="s">
        <v>35</v>
      </c>
      <c r="C3205" s="5"/>
      <c r="D3205" s="5"/>
      <c r="E3205" s="5" t="s">
        <v>148</v>
      </c>
      <c r="F3205" s="8" t="str">
        <f>VLOOKUP(E3205,Mapping!$A$1:$C$71,3,0)</f>
        <v>Facebook</v>
      </c>
      <c r="G3205" s="8" t="str">
        <f>VLOOKUP(E3205,Mapping!$A$2:$B$207,2,0)</f>
        <v>Facebook Static</v>
      </c>
      <c r="H3205" s="1" t="s">
        <v>658</v>
      </c>
      <c r="I3205" s="2">
        <v>44463</v>
      </c>
      <c r="J3205" s="126" t="str">
        <f>VLOOKUP(I3205,Mapping!$H$2:$I$215,2,0)</f>
        <v>Post</v>
      </c>
      <c r="K3205" s="127">
        <f>VLOOKUP(I3205,Mapping!$H$2:$J$215,3,0)</f>
        <v>0</v>
      </c>
      <c r="L3205" s="1">
        <v>6324.7221374999999</v>
      </c>
      <c r="M3205" s="4" t="s">
        <v>170</v>
      </c>
    </row>
    <row r="3206" spans="1:13" x14ac:dyDescent="0.35">
      <c r="A3206" s="5" t="s">
        <v>36</v>
      </c>
      <c r="B3206" s="5" t="s">
        <v>35</v>
      </c>
      <c r="C3206" s="5"/>
      <c r="D3206" s="5"/>
      <c r="E3206" s="5" t="s">
        <v>148</v>
      </c>
      <c r="F3206" s="8" t="str">
        <f>VLOOKUP(E3206,Mapping!$A$1:$C$71,3,0)</f>
        <v>Facebook</v>
      </c>
      <c r="G3206" s="8" t="str">
        <f>VLOOKUP(E3206,Mapping!$A$2:$B$207,2,0)</f>
        <v>Facebook Static</v>
      </c>
      <c r="H3206" s="1" t="s">
        <v>658</v>
      </c>
      <c r="I3206" s="2">
        <v>44464</v>
      </c>
      <c r="J3206" s="126" t="str">
        <f>VLOOKUP(I3206,Mapping!$H$2:$I$215,2,0)</f>
        <v>Post</v>
      </c>
      <c r="K3206" s="127">
        <f>VLOOKUP(I3206,Mapping!$H$2:$J$215,3,0)</f>
        <v>0</v>
      </c>
      <c r="L3206" s="1">
        <v>6615.0755287000002</v>
      </c>
      <c r="M3206" s="4" t="s">
        <v>170</v>
      </c>
    </row>
    <row r="3207" spans="1:13" x14ac:dyDescent="0.35">
      <c r="A3207" s="5" t="s">
        <v>36</v>
      </c>
      <c r="B3207" s="5" t="s">
        <v>35</v>
      </c>
      <c r="C3207" s="5"/>
      <c r="D3207" s="5"/>
      <c r="E3207" s="5" t="s">
        <v>148</v>
      </c>
      <c r="F3207" s="8" t="str">
        <f>VLOOKUP(E3207,Mapping!$A$1:$C$71,3,0)</f>
        <v>Facebook</v>
      </c>
      <c r="G3207" s="8" t="str">
        <f>VLOOKUP(E3207,Mapping!$A$2:$B$207,2,0)</f>
        <v>Facebook Static</v>
      </c>
      <c r="H3207" s="1" t="s">
        <v>658</v>
      </c>
      <c r="I3207" s="2">
        <v>44465</v>
      </c>
      <c r="J3207" s="126" t="str">
        <f>VLOOKUP(I3207,Mapping!$H$2:$I$215,2,0)</f>
        <v>Post</v>
      </c>
      <c r="K3207" s="127">
        <f>VLOOKUP(I3207,Mapping!$H$2:$J$215,3,0)</f>
        <v>0</v>
      </c>
      <c r="L3207" s="1">
        <v>6864.5484268</v>
      </c>
      <c r="M3207" s="4" t="s">
        <v>170</v>
      </c>
    </row>
    <row r="3208" spans="1:13" x14ac:dyDescent="0.35">
      <c r="A3208" s="5" t="s">
        <v>36</v>
      </c>
      <c r="B3208" s="5" t="s">
        <v>35</v>
      </c>
      <c r="C3208" s="5"/>
      <c r="D3208" s="5"/>
      <c r="E3208" s="5" t="s">
        <v>148</v>
      </c>
      <c r="F3208" s="8" t="str">
        <f>VLOOKUP(E3208,Mapping!$A$1:$C$71,3,0)</f>
        <v>Facebook</v>
      </c>
      <c r="G3208" s="8" t="str">
        <f>VLOOKUP(E3208,Mapping!$A$2:$B$207,2,0)</f>
        <v>Facebook Static</v>
      </c>
      <c r="H3208" s="1" t="s">
        <v>658</v>
      </c>
      <c r="I3208" s="2">
        <v>44466</v>
      </c>
      <c r="J3208" s="126" t="str">
        <f>VLOOKUP(I3208,Mapping!$H$2:$I$215,2,0)</f>
        <v>Post</v>
      </c>
      <c r="K3208" s="127">
        <f>VLOOKUP(I3208,Mapping!$H$2:$J$215,3,0)</f>
        <v>0</v>
      </c>
      <c r="L3208" s="1">
        <v>7112.3619422000002</v>
      </c>
      <c r="M3208" s="4" t="s">
        <v>170</v>
      </c>
    </row>
    <row r="3209" spans="1:13" x14ac:dyDescent="0.35">
      <c r="A3209" s="5" t="s">
        <v>36</v>
      </c>
      <c r="B3209" s="5" t="s">
        <v>35</v>
      </c>
      <c r="C3209" s="5"/>
      <c r="D3209" s="5"/>
      <c r="E3209" s="5" t="s">
        <v>148</v>
      </c>
      <c r="F3209" s="8" t="str">
        <f>VLOOKUP(E3209,Mapping!$A$1:$C$71,3,0)</f>
        <v>Facebook</v>
      </c>
      <c r="G3209" s="8" t="str">
        <f>VLOOKUP(E3209,Mapping!$A$2:$B$207,2,0)</f>
        <v>Facebook Static</v>
      </c>
      <c r="H3209" s="1" t="s">
        <v>658</v>
      </c>
      <c r="I3209" s="2">
        <v>44467</v>
      </c>
      <c r="J3209" s="126" t="str">
        <f>VLOOKUP(I3209,Mapping!$H$2:$I$215,2,0)</f>
        <v>Post</v>
      </c>
      <c r="K3209" s="127">
        <f>VLOOKUP(I3209,Mapping!$H$2:$J$215,3,0)</f>
        <v>0</v>
      </c>
      <c r="L3209" s="1">
        <v>7493.4751655</v>
      </c>
      <c r="M3209" s="4" t="s">
        <v>170</v>
      </c>
    </row>
    <row r="3210" spans="1:13" x14ac:dyDescent="0.35">
      <c r="A3210" s="5" t="s">
        <v>36</v>
      </c>
      <c r="B3210" s="5" t="s">
        <v>35</v>
      </c>
      <c r="C3210" s="5"/>
      <c r="D3210" s="5"/>
      <c r="E3210" s="5" t="s">
        <v>148</v>
      </c>
      <c r="F3210" s="8" t="str">
        <f>VLOOKUP(E3210,Mapping!$A$1:$C$71,3,0)</f>
        <v>Facebook</v>
      </c>
      <c r="G3210" s="8" t="str">
        <f>VLOOKUP(E3210,Mapping!$A$2:$B$207,2,0)</f>
        <v>Facebook Static</v>
      </c>
      <c r="H3210" s="1" t="s">
        <v>658</v>
      </c>
      <c r="I3210" s="2">
        <v>44468</v>
      </c>
      <c r="J3210" s="126" t="str">
        <f>VLOOKUP(I3210,Mapping!$H$2:$I$215,2,0)</f>
        <v>Post</v>
      </c>
      <c r="K3210" s="127">
        <f>VLOOKUP(I3210,Mapping!$H$2:$J$215,3,0)</f>
        <v>0</v>
      </c>
      <c r="L3210" s="1">
        <v>7757.3705344</v>
      </c>
      <c r="M3210" s="4" t="s">
        <v>170</v>
      </c>
    </row>
    <row r="3211" spans="1:13" x14ac:dyDescent="0.35">
      <c r="A3211" s="5" t="s">
        <v>36</v>
      </c>
      <c r="B3211" s="5" t="s">
        <v>35</v>
      </c>
      <c r="C3211" s="5"/>
      <c r="D3211" s="5"/>
      <c r="E3211" s="5" t="s">
        <v>148</v>
      </c>
      <c r="F3211" s="8" t="str">
        <f>VLOOKUP(E3211,Mapping!$A$1:$C$71,3,0)</f>
        <v>Facebook</v>
      </c>
      <c r="G3211" s="8" t="str">
        <f>VLOOKUP(E3211,Mapping!$A$2:$B$207,2,0)</f>
        <v>Facebook Static</v>
      </c>
      <c r="H3211" s="1" t="s">
        <v>658</v>
      </c>
      <c r="I3211" s="2">
        <v>44469</v>
      </c>
      <c r="J3211" s="126" t="str">
        <f>VLOOKUP(I3211,Mapping!$H$2:$I$215,2,0)</f>
        <v>Post</v>
      </c>
      <c r="K3211" s="127">
        <f>VLOOKUP(I3211,Mapping!$H$2:$J$215,3,0)</f>
        <v>0</v>
      </c>
      <c r="L3211" s="1">
        <v>7960.5362641000002</v>
      </c>
      <c r="M3211" s="4" t="s">
        <v>170</v>
      </c>
    </row>
    <row r="3212" spans="1:13" x14ac:dyDescent="0.35">
      <c r="A3212" s="5" t="s">
        <v>36</v>
      </c>
      <c r="B3212" s="5" t="s">
        <v>35</v>
      </c>
      <c r="C3212" s="5"/>
      <c r="D3212" s="5"/>
      <c r="E3212" s="5" t="s">
        <v>119</v>
      </c>
      <c r="F3212" s="8" t="str">
        <f>VLOOKUP(E3212,Mapping!$A$1:$C$71,3,0)</f>
        <v>Google</v>
      </c>
      <c r="G3212" s="8" t="str">
        <f>VLOOKUP(E3212,Mapping!$A$2:$B$207,2,0)</f>
        <v>Google</v>
      </c>
      <c r="H3212" s="1" t="s">
        <v>658</v>
      </c>
      <c r="I3212" s="2">
        <v>44256</v>
      </c>
      <c r="J3212" s="126" t="str">
        <f>VLOOKUP(I3212,Mapping!$H$2:$I$215,2,0)</f>
        <v>Pre</v>
      </c>
      <c r="K3212" s="127" t="str">
        <f>VLOOKUP(I3212,Mapping!$H$2:$J$215,3,0)</f>
        <v>Pre</v>
      </c>
      <c r="L3212" s="1">
        <v>0</v>
      </c>
      <c r="M3212" s="4" t="s">
        <v>170</v>
      </c>
    </row>
    <row r="3213" spans="1:13" x14ac:dyDescent="0.35">
      <c r="A3213" s="5" t="s">
        <v>36</v>
      </c>
      <c r="B3213" s="5" t="s">
        <v>35</v>
      </c>
      <c r="C3213" s="5"/>
      <c r="D3213" s="5"/>
      <c r="E3213" s="5" t="s">
        <v>119</v>
      </c>
      <c r="F3213" s="8" t="str">
        <f>VLOOKUP(E3213,Mapping!$A$1:$C$71,3,0)</f>
        <v>Google</v>
      </c>
      <c r="G3213" s="8" t="str">
        <f>VLOOKUP(E3213,Mapping!$A$2:$B$207,2,0)</f>
        <v>Google</v>
      </c>
      <c r="H3213" s="1" t="s">
        <v>658</v>
      </c>
      <c r="I3213" s="2">
        <v>44257</v>
      </c>
      <c r="J3213" s="126" t="str">
        <f>VLOOKUP(I3213,Mapping!$H$2:$I$215,2,0)</f>
        <v>Pre</v>
      </c>
      <c r="K3213" s="127" t="str">
        <f>VLOOKUP(I3213,Mapping!$H$2:$J$215,3,0)</f>
        <v>Pre</v>
      </c>
      <c r="L3213" s="1">
        <v>0</v>
      </c>
      <c r="M3213" s="4" t="s">
        <v>170</v>
      </c>
    </row>
    <row r="3214" spans="1:13" x14ac:dyDescent="0.35">
      <c r="A3214" s="5" t="s">
        <v>36</v>
      </c>
      <c r="B3214" s="5" t="s">
        <v>35</v>
      </c>
      <c r="C3214" s="5"/>
      <c r="D3214" s="5"/>
      <c r="E3214" s="5" t="s">
        <v>119</v>
      </c>
      <c r="F3214" s="8" t="str">
        <f>VLOOKUP(E3214,Mapping!$A$1:$C$71,3,0)</f>
        <v>Google</v>
      </c>
      <c r="G3214" s="8" t="str">
        <f>VLOOKUP(E3214,Mapping!$A$2:$B$207,2,0)</f>
        <v>Google</v>
      </c>
      <c r="H3214" s="1" t="s">
        <v>658</v>
      </c>
      <c r="I3214" s="2">
        <v>44258</v>
      </c>
      <c r="J3214" s="126" t="str">
        <f>VLOOKUP(I3214,Mapping!$H$2:$I$215,2,0)</f>
        <v>Pre</v>
      </c>
      <c r="K3214" s="127" t="str">
        <f>VLOOKUP(I3214,Mapping!$H$2:$J$215,3,0)</f>
        <v>Pre</v>
      </c>
      <c r="L3214" s="1">
        <v>0</v>
      </c>
      <c r="M3214" s="4" t="s">
        <v>170</v>
      </c>
    </row>
    <row r="3215" spans="1:13" x14ac:dyDescent="0.35">
      <c r="A3215" s="5" t="s">
        <v>36</v>
      </c>
      <c r="B3215" s="5" t="s">
        <v>35</v>
      </c>
      <c r="C3215" s="5"/>
      <c r="D3215" s="5"/>
      <c r="E3215" s="5" t="s">
        <v>119</v>
      </c>
      <c r="F3215" s="8" t="str">
        <f>VLOOKUP(E3215,Mapping!$A$1:$C$71,3,0)</f>
        <v>Google</v>
      </c>
      <c r="G3215" s="8" t="str">
        <f>VLOOKUP(E3215,Mapping!$A$2:$B$207,2,0)</f>
        <v>Google</v>
      </c>
      <c r="H3215" s="1" t="s">
        <v>658</v>
      </c>
      <c r="I3215" s="2">
        <v>44259</v>
      </c>
      <c r="J3215" s="126" t="str">
        <f>VLOOKUP(I3215,Mapping!$H$2:$I$215,2,0)</f>
        <v>Pre</v>
      </c>
      <c r="K3215" s="127" t="str">
        <f>VLOOKUP(I3215,Mapping!$H$2:$J$215,3,0)</f>
        <v>Pre</v>
      </c>
      <c r="L3215" s="1">
        <v>0</v>
      </c>
      <c r="M3215" s="4" t="s">
        <v>170</v>
      </c>
    </row>
    <row r="3216" spans="1:13" x14ac:dyDescent="0.35">
      <c r="A3216" s="5" t="s">
        <v>36</v>
      </c>
      <c r="B3216" s="5" t="s">
        <v>35</v>
      </c>
      <c r="C3216" s="5"/>
      <c r="D3216" s="5"/>
      <c r="E3216" s="5" t="s">
        <v>119</v>
      </c>
      <c r="F3216" s="8" t="str">
        <f>VLOOKUP(E3216,Mapping!$A$1:$C$71,3,0)</f>
        <v>Google</v>
      </c>
      <c r="G3216" s="8" t="str">
        <f>VLOOKUP(E3216,Mapping!$A$2:$B$207,2,0)</f>
        <v>Google</v>
      </c>
      <c r="H3216" s="1" t="s">
        <v>658</v>
      </c>
      <c r="I3216" s="2">
        <v>44260</v>
      </c>
      <c r="J3216" s="126" t="str">
        <f>VLOOKUP(I3216,Mapping!$H$2:$I$215,2,0)</f>
        <v>Pre</v>
      </c>
      <c r="K3216" s="127" t="str">
        <f>VLOOKUP(I3216,Mapping!$H$2:$J$215,3,0)</f>
        <v>Pre</v>
      </c>
      <c r="L3216" s="1">
        <v>0</v>
      </c>
      <c r="M3216" s="4" t="s">
        <v>170</v>
      </c>
    </row>
    <row r="3217" spans="1:13" x14ac:dyDescent="0.35">
      <c r="A3217" s="5" t="s">
        <v>36</v>
      </c>
      <c r="B3217" s="5" t="s">
        <v>35</v>
      </c>
      <c r="C3217" s="5"/>
      <c r="D3217" s="5"/>
      <c r="E3217" s="5" t="s">
        <v>119</v>
      </c>
      <c r="F3217" s="8" t="str">
        <f>VLOOKUP(E3217,Mapping!$A$1:$C$71,3,0)</f>
        <v>Google</v>
      </c>
      <c r="G3217" s="8" t="str">
        <f>VLOOKUP(E3217,Mapping!$A$2:$B$207,2,0)</f>
        <v>Google</v>
      </c>
      <c r="H3217" s="1" t="s">
        <v>658</v>
      </c>
      <c r="I3217" s="2">
        <v>44261</v>
      </c>
      <c r="J3217" s="126" t="str">
        <f>VLOOKUP(I3217,Mapping!$H$2:$I$215,2,0)</f>
        <v>Pre</v>
      </c>
      <c r="K3217" s="127" t="str">
        <f>VLOOKUP(I3217,Mapping!$H$2:$J$215,3,0)</f>
        <v>Pre</v>
      </c>
      <c r="L3217" s="1">
        <v>0</v>
      </c>
      <c r="M3217" s="4" t="s">
        <v>170</v>
      </c>
    </row>
    <row r="3218" spans="1:13" x14ac:dyDescent="0.35">
      <c r="A3218" s="5" t="s">
        <v>36</v>
      </c>
      <c r="B3218" s="5" t="s">
        <v>35</v>
      </c>
      <c r="C3218" s="5"/>
      <c r="D3218" s="5"/>
      <c r="E3218" s="5" t="s">
        <v>119</v>
      </c>
      <c r="F3218" s="8" t="str">
        <f>VLOOKUP(E3218,Mapping!$A$1:$C$71,3,0)</f>
        <v>Google</v>
      </c>
      <c r="G3218" s="8" t="str">
        <f>VLOOKUP(E3218,Mapping!$A$2:$B$207,2,0)</f>
        <v>Google</v>
      </c>
      <c r="H3218" s="1" t="s">
        <v>658</v>
      </c>
      <c r="I3218" s="2">
        <v>44262</v>
      </c>
      <c r="J3218" s="126" t="str">
        <f>VLOOKUP(I3218,Mapping!$H$2:$I$215,2,0)</f>
        <v>Pre</v>
      </c>
      <c r="K3218" s="127" t="str">
        <f>VLOOKUP(I3218,Mapping!$H$2:$J$215,3,0)</f>
        <v>Pre</v>
      </c>
      <c r="L3218" s="1">
        <v>0</v>
      </c>
      <c r="M3218" s="4" t="s">
        <v>170</v>
      </c>
    </row>
    <row r="3219" spans="1:13" x14ac:dyDescent="0.35">
      <c r="A3219" s="5" t="s">
        <v>36</v>
      </c>
      <c r="B3219" s="5" t="s">
        <v>35</v>
      </c>
      <c r="C3219" s="5"/>
      <c r="D3219" s="5"/>
      <c r="E3219" s="5" t="s">
        <v>119</v>
      </c>
      <c r="F3219" s="8" t="str">
        <f>VLOOKUP(E3219,Mapping!$A$1:$C$71,3,0)</f>
        <v>Google</v>
      </c>
      <c r="G3219" s="8" t="str">
        <f>VLOOKUP(E3219,Mapping!$A$2:$B$207,2,0)</f>
        <v>Google</v>
      </c>
      <c r="H3219" s="1" t="s">
        <v>658</v>
      </c>
      <c r="I3219" s="2">
        <v>44263</v>
      </c>
      <c r="J3219" s="126" t="str">
        <f>VLOOKUP(I3219,Mapping!$H$2:$I$215,2,0)</f>
        <v>Pre</v>
      </c>
      <c r="K3219" s="127" t="str">
        <f>VLOOKUP(I3219,Mapping!$H$2:$J$215,3,0)</f>
        <v>Pre</v>
      </c>
      <c r="L3219" s="1">
        <v>0</v>
      </c>
      <c r="M3219" s="4" t="s">
        <v>170</v>
      </c>
    </row>
    <row r="3220" spans="1:13" x14ac:dyDescent="0.35">
      <c r="A3220" s="5" t="s">
        <v>36</v>
      </c>
      <c r="B3220" s="5" t="s">
        <v>35</v>
      </c>
      <c r="C3220" s="5"/>
      <c r="D3220" s="5"/>
      <c r="E3220" s="5" t="s">
        <v>119</v>
      </c>
      <c r="F3220" s="8" t="str">
        <f>VLOOKUP(E3220,Mapping!$A$1:$C$71,3,0)</f>
        <v>Google</v>
      </c>
      <c r="G3220" s="8" t="str">
        <f>VLOOKUP(E3220,Mapping!$A$2:$B$207,2,0)</f>
        <v>Google</v>
      </c>
      <c r="H3220" s="1" t="s">
        <v>658</v>
      </c>
      <c r="I3220" s="2">
        <v>44264</v>
      </c>
      <c r="J3220" s="126" t="str">
        <f>VLOOKUP(I3220,Mapping!$H$2:$I$215,2,0)</f>
        <v>Pre</v>
      </c>
      <c r="K3220" s="127" t="str">
        <f>VLOOKUP(I3220,Mapping!$H$2:$J$215,3,0)</f>
        <v>Pre</v>
      </c>
      <c r="L3220" s="1">
        <v>0</v>
      </c>
      <c r="M3220" s="4" t="s">
        <v>170</v>
      </c>
    </row>
    <row r="3221" spans="1:13" x14ac:dyDescent="0.35">
      <c r="A3221" s="5" t="s">
        <v>36</v>
      </c>
      <c r="B3221" s="5" t="s">
        <v>35</v>
      </c>
      <c r="C3221" s="5"/>
      <c r="D3221" s="5"/>
      <c r="E3221" s="5" t="s">
        <v>119</v>
      </c>
      <c r="F3221" s="8" t="str">
        <f>VLOOKUP(E3221,Mapping!$A$1:$C$71,3,0)</f>
        <v>Google</v>
      </c>
      <c r="G3221" s="8" t="str">
        <f>VLOOKUP(E3221,Mapping!$A$2:$B$207,2,0)</f>
        <v>Google</v>
      </c>
      <c r="H3221" s="1" t="s">
        <v>658</v>
      </c>
      <c r="I3221" s="2">
        <v>44265</v>
      </c>
      <c r="J3221" s="126" t="str">
        <f>VLOOKUP(I3221,Mapping!$H$2:$I$215,2,0)</f>
        <v>Pre</v>
      </c>
      <c r="K3221" s="127" t="str">
        <f>VLOOKUP(I3221,Mapping!$H$2:$J$215,3,0)</f>
        <v>Pre</v>
      </c>
      <c r="L3221" s="1">
        <v>0</v>
      </c>
      <c r="M3221" s="4" t="s">
        <v>170</v>
      </c>
    </row>
    <row r="3222" spans="1:13" x14ac:dyDescent="0.35">
      <c r="A3222" s="5" t="s">
        <v>36</v>
      </c>
      <c r="B3222" s="5" t="s">
        <v>35</v>
      </c>
      <c r="C3222" s="5"/>
      <c r="D3222" s="5"/>
      <c r="E3222" s="5" t="s">
        <v>119</v>
      </c>
      <c r="F3222" s="8" t="str">
        <f>VLOOKUP(E3222,Mapping!$A$1:$C$71,3,0)</f>
        <v>Google</v>
      </c>
      <c r="G3222" s="8" t="str">
        <f>VLOOKUP(E3222,Mapping!$A$2:$B$207,2,0)</f>
        <v>Google</v>
      </c>
      <c r="H3222" s="1" t="s">
        <v>658</v>
      </c>
      <c r="I3222" s="2">
        <v>44266</v>
      </c>
      <c r="J3222" s="126" t="str">
        <f>VLOOKUP(I3222,Mapping!$H$2:$I$215,2,0)</f>
        <v>Pre</v>
      </c>
      <c r="K3222" s="127" t="str">
        <f>VLOOKUP(I3222,Mapping!$H$2:$J$215,3,0)</f>
        <v>Pre</v>
      </c>
      <c r="L3222" s="1">
        <v>0</v>
      </c>
      <c r="M3222" s="4" t="s">
        <v>170</v>
      </c>
    </row>
    <row r="3223" spans="1:13" x14ac:dyDescent="0.35">
      <c r="A3223" s="5" t="s">
        <v>36</v>
      </c>
      <c r="B3223" s="5" t="s">
        <v>35</v>
      </c>
      <c r="C3223" s="5"/>
      <c r="D3223" s="5"/>
      <c r="E3223" s="5" t="s">
        <v>119</v>
      </c>
      <c r="F3223" s="8" t="str">
        <f>VLOOKUP(E3223,Mapping!$A$1:$C$71,3,0)</f>
        <v>Google</v>
      </c>
      <c r="G3223" s="8" t="str">
        <f>VLOOKUP(E3223,Mapping!$A$2:$B$207,2,0)</f>
        <v>Google</v>
      </c>
      <c r="H3223" s="1" t="s">
        <v>658</v>
      </c>
      <c r="I3223" s="2">
        <v>44267</v>
      </c>
      <c r="J3223" s="126" t="str">
        <f>VLOOKUP(I3223,Mapping!$H$2:$I$215,2,0)</f>
        <v>Pre</v>
      </c>
      <c r="K3223" s="127" t="str">
        <f>VLOOKUP(I3223,Mapping!$H$2:$J$215,3,0)</f>
        <v>Pre</v>
      </c>
      <c r="L3223" s="1">
        <v>0</v>
      </c>
      <c r="M3223" s="4" t="s">
        <v>170</v>
      </c>
    </row>
    <row r="3224" spans="1:13" x14ac:dyDescent="0.35">
      <c r="A3224" s="5" t="s">
        <v>36</v>
      </c>
      <c r="B3224" s="5" t="s">
        <v>35</v>
      </c>
      <c r="C3224" s="5"/>
      <c r="D3224" s="5"/>
      <c r="E3224" s="5" t="s">
        <v>119</v>
      </c>
      <c r="F3224" s="8" t="str">
        <f>VLOOKUP(E3224,Mapping!$A$1:$C$71,3,0)</f>
        <v>Google</v>
      </c>
      <c r="G3224" s="8" t="str">
        <f>VLOOKUP(E3224,Mapping!$A$2:$B$207,2,0)</f>
        <v>Google</v>
      </c>
      <c r="H3224" s="1" t="s">
        <v>658</v>
      </c>
      <c r="I3224" s="2">
        <v>44268</v>
      </c>
      <c r="J3224" s="126" t="str">
        <f>VLOOKUP(I3224,Mapping!$H$2:$I$215,2,0)</f>
        <v>Pre</v>
      </c>
      <c r="K3224" s="127" t="str">
        <f>VLOOKUP(I3224,Mapping!$H$2:$J$215,3,0)</f>
        <v>Pre</v>
      </c>
      <c r="L3224" s="1">
        <v>0</v>
      </c>
      <c r="M3224" s="4" t="s">
        <v>170</v>
      </c>
    </row>
    <row r="3225" spans="1:13" x14ac:dyDescent="0.35">
      <c r="A3225" s="5" t="s">
        <v>36</v>
      </c>
      <c r="B3225" s="5" t="s">
        <v>35</v>
      </c>
      <c r="C3225" s="5"/>
      <c r="D3225" s="5"/>
      <c r="E3225" s="5" t="s">
        <v>119</v>
      </c>
      <c r="F3225" s="8" t="str">
        <f>VLOOKUP(E3225,Mapping!$A$1:$C$71,3,0)</f>
        <v>Google</v>
      </c>
      <c r="G3225" s="8" t="str">
        <f>VLOOKUP(E3225,Mapping!$A$2:$B$207,2,0)</f>
        <v>Google</v>
      </c>
      <c r="H3225" s="1" t="s">
        <v>658</v>
      </c>
      <c r="I3225" s="2">
        <v>44269</v>
      </c>
      <c r="J3225" s="126" t="str">
        <f>VLOOKUP(I3225,Mapping!$H$2:$I$215,2,0)</f>
        <v>Pre</v>
      </c>
      <c r="K3225" s="127" t="str">
        <f>VLOOKUP(I3225,Mapping!$H$2:$J$215,3,0)</f>
        <v>Pre</v>
      </c>
      <c r="L3225" s="1">
        <v>0</v>
      </c>
      <c r="M3225" s="4" t="s">
        <v>170</v>
      </c>
    </row>
    <row r="3226" spans="1:13" x14ac:dyDescent="0.35">
      <c r="A3226" s="5" t="s">
        <v>36</v>
      </c>
      <c r="B3226" s="5" t="s">
        <v>35</v>
      </c>
      <c r="C3226" s="5"/>
      <c r="D3226" s="5"/>
      <c r="E3226" s="5" t="s">
        <v>119</v>
      </c>
      <c r="F3226" s="8" t="str">
        <f>VLOOKUP(E3226,Mapping!$A$1:$C$71,3,0)</f>
        <v>Google</v>
      </c>
      <c r="G3226" s="8" t="str">
        <f>VLOOKUP(E3226,Mapping!$A$2:$B$207,2,0)</f>
        <v>Google</v>
      </c>
      <c r="H3226" s="1" t="s">
        <v>658</v>
      </c>
      <c r="I3226" s="2">
        <v>44270</v>
      </c>
      <c r="J3226" s="126" t="str">
        <f>VLOOKUP(I3226,Mapping!$H$2:$I$215,2,0)</f>
        <v>Pre</v>
      </c>
      <c r="K3226" s="127" t="str">
        <f>VLOOKUP(I3226,Mapping!$H$2:$J$215,3,0)</f>
        <v>Pre</v>
      </c>
      <c r="L3226" s="1">
        <v>0</v>
      </c>
      <c r="M3226" s="4" t="s">
        <v>170</v>
      </c>
    </row>
    <row r="3227" spans="1:13" x14ac:dyDescent="0.35">
      <c r="A3227" s="5" t="s">
        <v>36</v>
      </c>
      <c r="B3227" s="5" t="s">
        <v>35</v>
      </c>
      <c r="C3227" s="5"/>
      <c r="D3227" s="5"/>
      <c r="E3227" s="5" t="s">
        <v>119</v>
      </c>
      <c r="F3227" s="8" t="str">
        <f>VLOOKUP(E3227,Mapping!$A$1:$C$71,3,0)</f>
        <v>Google</v>
      </c>
      <c r="G3227" s="8" t="str">
        <f>VLOOKUP(E3227,Mapping!$A$2:$B$207,2,0)</f>
        <v>Google</v>
      </c>
      <c r="H3227" s="1" t="s">
        <v>658</v>
      </c>
      <c r="I3227" s="2">
        <v>44271</v>
      </c>
      <c r="J3227" s="126" t="str">
        <f>VLOOKUP(I3227,Mapping!$H$2:$I$215,2,0)</f>
        <v>Pre</v>
      </c>
      <c r="K3227" s="127" t="str">
        <f>VLOOKUP(I3227,Mapping!$H$2:$J$215,3,0)</f>
        <v>Pre</v>
      </c>
      <c r="L3227" s="1">
        <v>0</v>
      </c>
      <c r="M3227" s="4" t="s">
        <v>170</v>
      </c>
    </row>
    <row r="3228" spans="1:13" x14ac:dyDescent="0.35">
      <c r="A3228" s="5" t="s">
        <v>36</v>
      </c>
      <c r="B3228" s="5" t="s">
        <v>35</v>
      </c>
      <c r="C3228" s="5"/>
      <c r="D3228" s="5"/>
      <c r="E3228" s="5" t="s">
        <v>119</v>
      </c>
      <c r="F3228" s="8" t="str">
        <f>VLOOKUP(E3228,Mapping!$A$1:$C$71,3,0)</f>
        <v>Google</v>
      </c>
      <c r="G3228" s="8" t="str">
        <f>VLOOKUP(E3228,Mapping!$A$2:$B$207,2,0)</f>
        <v>Google</v>
      </c>
      <c r="H3228" s="1" t="s">
        <v>658</v>
      </c>
      <c r="I3228" s="2">
        <v>44272</v>
      </c>
      <c r="J3228" s="126" t="str">
        <f>VLOOKUP(I3228,Mapping!$H$2:$I$215,2,0)</f>
        <v>Pre</v>
      </c>
      <c r="K3228" s="127" t="str">
        <f>VLOOKUP(I3228,Mapping!$H$2:$J$215,3,0)</f>
        <v>Pre</v>
      </c>
      <c r="L3228" s="1">
        <v>0</v>
      </c>
      <c r="M3228" s="4" t="s">
        <v>170</v>
      </c>
    </row>
    <row r="3229" spans="1:13" x14ac:dyDescent="0.35">
      <c r="A3229" s="5" t="s">
        <v>36</v>
      </c>
      <c r="B3229" s="5" t="s">
        <v>35</v>
      </c>
      <c r="C3229" s="5"/>
      <c r="D3229" s="5"/>
      <c r="E3229" s="5" t="s">
        <v>119</v>
      </c>
      <c r="F3229" s="8" t="str">
        <f>VLOOKUP(E3229,Mapping!$A$1:$C$71,3,0)</f>
        <v>Google</v>
      </c>
      <c r="G3229" s="8" t="str">
        <f>VLOOKUP(E3229,Mapping!$A$2:$B$207,2,0)</f>
        <v>Google</v>
      </c>
      <c r="H3229" s="1" t="s">
        <v>658</v>
      </c>
      <c r="I3229" s="2">
        <v>44273</v>
      </c>
      <c r="J3229" s="126" t="str">
        <f>VLOOKUP(I3229,Mapping!$H$2:$I$215,2,0)</f>
        <v>Pre</v>
      </c>
      <c r="K3229" s="127" t="str">
        <f>VLOOKUP(I3229,Mapping!$H$2:$J$215,3,0)</f>
        <v>Pre</v>
      </c>
      <c r="L3229" s="1">
        <v>0</v>
      </c>
      <c r="M3229" s="4" t="s">
        <v>170</v>
      </c>
    </row>
    <row r="3230" spans="1:13" x14ac:dyDescent="0.35">
      <c r="A3230" s="5" t="s">
        <v>36</v>
      </c>
      <c r="B3230" s="5" t="s">
        <v>35</v>
      </c>
      <c r="C3230" s="5"/>
      <c r="D3230" s="5"/>
      <c r="E3230" s="5" t="s">
        <v>119</v>
      </c>
      <c r="F3230" s="8" t="str">
        <f>VLOOKUP(E3230,Mapping!$A$1:$C$71,3,0)</f>
        <v>Google</v>
      </c>
      <c r="G3230" s="8" t="str">
        <f>VLOOKUP(E3230,Mapping!$A$2:$B$207,2,0)</f>
        <v>Google</v>
      </c>
      <c r="H3230" s="1" t="s">
        <v>658</v>
      </c>
      <c r="I3230" s="2">
        <v>44274</v>
      </c>
      <c r="J3230" s="126" t="str">
        <f>VLOOKUP(I3230,Mapping!$H$2:$I$215,2,0)</f>
        <v>Pre</v>
      </c>
      <c r="K3230" s="127" t="str">
        <f>VLOOKUP(I3230,Mapping!$H$2:$J$215,3,0)</f>
        <v>Pre</v>
      </c>
      <c r="L3230" s="1">
        <v>0</v>
      </c>
      <c r="M3230" s="4" t="s">
        <v>170</v>
      </c>
    </row>
    <row r="3231" spans="1:13" x14ac:dyDescent="0.35">
      <c r="A3231" s="5" t="s">
        <v>36</v>
      </c>
      <c r="B3231" s="5" t="s">
        <v>35</v>
      </c>
      <c r="C3231" s="5"/>
      <c r="D3231" s="5"/>
      <c r="E3231" s="5" t="s">
        <v>119</v>
      </c>
      <c r="F3231" s="8" t="str">
        <f>VLOOKUP(E3231,Mapping!$A$1:$C$71,3,0)</f>
        <v>Google</v>
      </c>
      <c r="G3231" s="8" t="str">
        <f>VLOOKUP(E3231,Mapping!$A$2:$B$207,2,0)</f>
        <v>Google</v>
      </c>
      <c r="H3231" s="1" t="s">
        <v>658</v>
      </c>
      <c r="I3231" s="2">
        <v>44275</v>
      </c>
      <c r="J3231" s="126" t="str">
        <f>VLOOKUP(I3231,Mapping!$H$2:$I$215,2,0)</f>
        <v>Pre</v>
      </c>
      <c r="K3231" s="127" t="str">
        <f>VLOOKUP(I3231,Mapping!$H$2:$J$215,3,0)</f>
        <v>Pre</v>
      </c>
      <c r="L3231" s="1">
        <v>0</v>
      </c>
      <c r="M3231" s="4" t="s">
        <v>170</v>
      </c>
    </row>
    <row r="3232" spans="1:13" x14ac:dyDescent="0.35">
      <c r="A3232" s="5" t="s">
        <v>36</v>
      </c>
      <c r="B3232" s="5" t="s">
        <v>35</v>
      </c>
      <c r="C3232" s="5"/>
      <c r="D3232" s="5"/>
      <c r="E3232" s="5" t="s">
        <v>119</v>
      </c>
      <c r="F3232" s="8" t="str">
        <f>VLOOKUP(E3232,Mapping!$A$1:$C$71,3,0)</f>
        <v>Google</v>
      </c>
      <c r="G3232" s="8" t="str">
        <f>VLOOKUP(E3232,Mapping!$A$2:$B$207,2,0)</f>
        <v>Google</v>
      </c>
      <c r="H3232" s="1" t="s">
        <v>658</v>
      </c>
      <c r="I3232" s="2">
        <v>44276</v>
      </c>
      <c r="J3232" s="126" t="str">
        <f>VLOOKUP(I3232,Mapping!$H$2:$I$215,2,0)</f>
        <v>Pre</v>
      </c>
      <c r="K3232" s="127" t="str">
        <f>VLOOKUP(I3232,Mapping!$H$2:$J$215,3,0)</f>
        <v>Pre</v>
      </c>
      <c r="L3232" s="1">
        <v>0</v>
      </c>
      <c r="M3232" s="4" t="s">
        <v>170</v>
      </c>
    </row>
    <row r="3233" spans="1:13" x14ac:dyDescent="0.35">
      <c r="A3233" s="5" t="s">
        <v>36</v>
      </c>
      <c r="B3233" s="5" t="s">
        <v>35</v>
      </c>
      <c r="C3233" s="5"/>
      <c r="D3233" s="5"/>
      <c r="E3233" s="5" t="s">
        <v>119</v>
      </c>
      <c r="F3233" s="8" t="str">
        <f>VLOOKUP(E3233,Mapping!$A$1:$C$71,3,0)</f>
        <v>Google</v>
      </c>
      <c r="G3233" s="8" t="str">
        <f>VLOOKUP(E3233,Mapping!$A$2:$B$207,2,0)</f>
        <v>Google</v>
      </c>
      <c r="H3233" s="1" t="s">
        <v>658</v>
      </c>
      <c r="I3233" s="2">
        <v>44277</v>
      </c>
      <c r="J3233" s="126" t="str">
        <f>VLOOKUP(I3233,Mapping!$H$2:$I$215,2,0)</f>
        <v>Pre</v>
      </c>
      <c r="K3233" s="127" t="str">
        <f>VLOOKUP(I3233,Mapping!$H$2:$J$215,3,0)</f>
        <v>Pre</v>
      </c>
      <c r="L3233" s="1">
        <v>0</v>
      </c>
      <c r="M3233" s="4" t="s">
        <v>170</v>
      </c>
    </row>
    <row r="3234" spans="1:13" x14ac:dyDescent="0.35">
      <c r="A3234" s="5" t="s">
        <v>36</v>
      </c>
      <c r="B3234" s="5" t="s">
        <v>35</v>
      </c>
      <c r="C3234" s="5"/>
      <c r="D3234" s="5"/>
      <c r="E3234" s="5" t="s">
        <v>119</v>
      </c>
      <c r="F3234" s="8" t="str">
        <f>VLOOKUP(E3234,Mapping!$A$1:$C$71,3,0)</f>
        <v>Google</v>
      </c>
      <c r="G3234" s="8" t="str">
        <f>VLOOKUP(E3234,Mapping!$A$2:$B$207,2,0)</f>
        <v>Google</v>
      </c>
      <c r="H3234" s="1" t="s">
        <v>658</v>
      </c>
      <c r="I3234" s="2">
        <v>44278</v>
      </c>
      <c r="J3234" s="126" t="str">
        <f>VLOOKUP(I3234,Mapping!$H$2:$I$215,2,0)</f>
        <v>Pre</v>
      </c>
      <c r="K3234" s="127" t="str">
        <f>VLOOKUP(I3234,Mapping!$H$2:$J$215,3,0)</f>
        <v>Pre</v>
      </c>
      <c r="L3234" s="1">
        <v>0</v>
      </c>
      <c r="M3234" s="4" t="s">
        <v>170</v>
      </c>
    </row>
    <row r="3235" spans="1:13" x14ac:dyDescent="0.35">
      <c r="A3235" s="5" t="s">
        <v>36</v>
      </c>
      <c r="B3235" s="5" t="s">
        <v>35</v>
      </c>
      <c r="C3235" s="5"/>
      <c r="D3235" s="5"/>
      <c r="E3235" s="5" t="s">
        <v>119</v>
      </c>
      <c r="F3235" s="8" t="str">
        <f>VLOOKUP(E3235,Mapping!$A$1:$C$71,3,0)</f>
        <v>Google</v>
      </c>
      <c r="G3235" s="8" t="str">
        <f>VLOOKUP(E3235,Mapping!$A$2:$B$207,2,0)</f>
        <v>Google</v>
      </c>
      <c r="H3235" s="1" t="s">
        <v>658</v>
      </c>
      <c r="I3235" s="2">
        <v>44279</v>
      </c>
      <c r="J3235" s="126" t="str">
        <f>VLOOKUP(I3235,Mapping!$H$2:$I$215,2,0)</f>
        <v>Pre</v>
      </c>
      <c r="K3235" s="127" t="str">
        <f>VLOOKUP(I3235,Mapping!$H$2:$J$215,3,0)</f>
        <v>Pre</v>
      </c>
      <c r="L3235" s="1">
        <v>0</v>
      </c>
      <c r="M3235" s="4" t="s">
        <v>170</v>
      </c>
    </row>
    <row r="3236" spans="1:13" x14ac:dyDescent="0.35">
      <c r="A3236" s="5" t="s">
        <v>36</v>
      </c>
      <c r="B3236" s="5" t="s">
        <v>35</v>
      </c>
      <c r="C3236" s="5"/>
      <c r="D3236" s="5"/>
      <c r="E3236" s="5" t="s">
        <v>119</v>
      </c>
      <c r="F3236" s="8" t="str">
        <f>VLOOKUP(E3236,Mapping!$A$1:$C$71,3,0)</f>
        <v>Google</v>
      </c>
      <c r="G3236" s="8" t="str">
        <f>VLOOKUP(E3236,Mapping!$A$2:$B$207,2,0)</f>
        <v>Google</v>
      </c>
      <c r="H3236" s="1" t="s">
        <v>658</v>
      </c>
      <c r="I3236" s="2">
        <v>44280</v>
      </c>
      <c r="J3236" s="126" t="str">
        <f>VLOOKUP(I3236,Mapping!$H$2:$I$215,2,0)</f>
        <v>Pre</v>
      </c>
      <c r="K3236" s="127" t="str">
        <f>VLOOKUP(I3236,Mapping!$H$2:$J$215,3,0)</f>
        <v>Pre</v>
      </c>
      <c r="L3236" s="1">
        <v>0</v>
      </c>
      <c r="M3236" s="4" t="s">
        <v>170</v>
      </c>
    </row>
    <row r="3237" spans="1:13" x14ac:dyDescent="0.35">
      <c r="A3237" s="5" t="s">
        <v>36</v>
      </c>
      <c r="B3237" s="5" t="s">
        <v>35</v>
      </c>
      <c r="C3237" s="5"/>
      <c r="D3237" s="5"/>
      <c r="E3237" s="5" t="s">
        <v>119</v>
      </c>
      <c r="F3237" s="8" t="str">
        <f>VLOOKUP(E3237,Mapping!$A$1:$C$71,3,0)</f>
        <v>Google</v>
      </c>
      <c r="G3237" s="8" t="str">
        <f>VLOOKUP(E3237,Mapping!$A$2:$B$207,2,0)</f>
        <v>Google</v>
      </c>
      <c r="H3237" s="1" t="s">
        <v>658</v>
      </c>
      <c r="I3237" s="2">
        <v>44281</v>
      </c>
      <c r="J3237" s="126" t="str">
        <f>VLOOKUP(I3237,Mapping!$H$2:$I$215,2,0)</f>
        <v>Pre</v>
      </c>
      <c r="K3237" s="127" t="str">
        <f>VLOOKUP(I3237,Mapping!$H$2:$J$215,3,0)</f>
        <v>Pre</v>
      </c>
      <c r="L3237" s="1">
        <v>0</v>
      </c>
      <c r="M3237" s="4" t="s">
        <v>170</v>
      </c>
    </row>
    <row r="3238" spans="1:13" x14ac:dyDescent="0.35">
      <c r="A3238" s="5" t="s">
        <v>36</v>
      </c>
      <c r="B3238" s="5" t="s">
        <v>35</v>
      </c>
      <c r="C3238" s="5"/>
      <c r="D3238" s="5"/>
      <c r="E3238" s="5" t="s">
        <v>119</v>
      </c>
      <c r="F3238" s="8" t="str">
        <f>VLOOKUP(E3238,Mapping!$A$1:$C$71,3,0)</f>
        <v>Google</v>
      </c>
      <c r="G3238" s="8" t="str">
        <f>VLOOKUP(E3238,Mapping!$A$2:$B$207,2,0)</f>
        <v>Google</v>
      </c>
      <c r="H3238" s="1" t="s">
        <v>658</v>
      </c>
      <c r="I3238" s="2">
        <v>44282</v>
      </c>
      <c r="J3238" s="126" t="str">
        <f>VLOOKUP(I3238,Mapping!$H$2:$I$215,2,0)</f>
        <v>Pre</v>
      </c>
      <c r="K3238" s="127" t="str">
        <f>VLOOKUP(I3238,Mapping!$H$2:$J$215,3,0)</f>
        <v>Pre</v>
      </c>
      <c r="L3238" s="1">
        <v>0</v>
      </c>
      <c r="M3238" s="4" t="s">
        <v>170</v>
      </c>
    </row>
    <row r="3239" spans="1:13" x14ac:dyDescent="0.35">
      <c r="A3239" s="5" t="s">
        <v>36</v>
      </c>
      <c r="B3239" s="5" t="s">
        <v>35</v>
      </c>
      <c r="C3239" s="5"/>
      <c r="D3239" s="5"/>
      <c r="E3239" s="5" t="s">
        <v>119</v>
      </c>
      <c r="F3239" s="8" t="str">
        <f>VLOOKUP(E3239,Mapping!$A$1:$C$71,3,0)</f>
        <v>Google</v>
      </c>
      <c r="G3239" s="8" t="str">
        <f>VLOOKUP(E3239,Mapping!$A$2:$B$207,2,0)</f>
        <v>Google</v>
      </c>
      <c r="H3239" s="1" t="s">
        <v>658</v>
      </c>
      <c r="I3239" s="2">
        <v>44283</v>
      </c>
      <c r="J3239" s="126" t="str">
        <f>VLOOKUP(I3239,Mapping!$H$2:$I$215,2,0)</f>
        <v>Pre</v>
      </c>
      <c r="K3239" s="127" t="str">
        <f>VLOOKUP(I3239,Mapping!$H$2:$J$215,3,0)</f>
        <v>Pre</v>
      </c>
      <c r="L3239" s="1">
        <v>0</v>
      </c>
      <c r="M3239" s="4" t="s">
        <v>170</v>
      </c>
    </row>
    <row r="3240" spans="1:13" x14ac:dyDescent="0.35">
      <c r="A3240" s="5" t="s">
        <v>36</v>
      </c>
      <c r="B3240" s="5" t="s">
        <v>35</v>
      </c>
      <c r="C3240" s="5"/>
      <c r="D3240" s="5"/>
      <c r="E3240" s="5" t="s">
        <v>119</v>
      </c>
      <c r="F3240" s="8" t="str">
        <f>VLOOKUP(E3240,Mapping!$A$1:$C$71,3,0)</f>
        <v>Google</v>
      </c>
      <c r="G3240" s="8" t="str">
        <f>VLOOKUP(E3240,Mapping!$A$2:$B$207,2,0)</f>
        <v>Google</v>
      </c>
      <c r="H3240" s="1" t="s">
        <v>658</v>
      </c>
      <c r="I3240" s="2">
        <v>44284</v>
      </c>
      <c r="J3240" s="126" t="str">
        <f>VLOOKUP(I3240,Mapping!$H$2:$I$215,2,0)</f>
        <v>Pre</v>
      </c>
      <c r="K3240" s="127" t="str">
        <f>VLOOKUP(I3240,Mapping!$H$2:$J$215,3,0)</f>
        <v>Pre</v>
      </c>
      <c r="L3240" s="1">
        <v>0</v>
      </c>
      <c r="M3240" s="4" t="s">
        <v>170</v>
      </c>
    </row>
    <row r="3241" spans="1:13" x14ac:dyDescent="0.35">
      <c r="A3241" s="5" t="s">
        <v>36</v>
      </c>
      <c r="B3241" s="5" t="s">
        <v>35</v>
      </c>
      <c r="C3241" s="5"/>
      <c r="D3241" s="5"/>
      <c r="E3241" s="5" t="s">
        <v>119</v>
      </c>
      <c r="F3241" s="8" t="str">
        <f>VLOOKUP(E3241,Mapping!$A$1:$C$71,3,0)</f>
        <v>Google</v>
      </c>
      <c r="G3241" s="8" t="str">
        <f>VLOOKUP(E3241,Mapping!$A$2:$B$207,2,0)</f>
        <v>Google</v>
      </c>
      <c r="H3241" s="1" t="s">
        <v>658</v>
      </c>
      <c r="I3241" s="2">
        <v>44285</v>
      </c>
      <c r="J3241" s="126" t="str">
        <f>VLOOKUP(I3241,Mapping!$H$2:$I$215,2,0)</f>
        <v>Pre</v>
      </c>
      <c r="K3241" s="127" t="str">
        <f>VLOOKUP(I3241,Mapping!$H$2:$J$215,3,0)</f>
        <v>Pre</v>
      </c>
      <c r="L3241" s="1">
        <v>0</v>
      </c>
      <c r="M3241" s="4" t="s">
        <v>170</v>
      </c>
    </row>
    <row r="3242" spans="1:13" x14ac:dyDescent="0.35">
      <c r="A3242" s="5" t="s">
        <v>36</v>
      </c>
      <c r="B3242" s="5" t="s">
        <v>35</v>
      </c>
      <c r="C3242" s="5"/>
      <c r="D3242" s="5"/>
      <c r="E3242" s="5" t="s">
        <v>119</v>
      </c>
      <c r="F3242" s="8" t="str">
        <f>VLOOKUP(E3242,Mapping!$A$1:$C$71,3,0)</f>
        <v>Google</v>
      </c>
      <c r="G3242" s="8" t="str">
        <f>VLOOKUP(E3242,Mapping!$A$2:$B$207,2,0)</f>
        <v>Google</v>
      </c>
      <c r="H3242" s="1" t="s">
        <v>658</v>
      </c>
      <c r="I3242" s="2">
        <v>44286</v>
      </c>
      <c r="J3242" s="126" t="str">
        <f>VLOOKUP(I3242,Mapping!$H$2:$I$215,2,0)</f>
        <v>Pre</v>
      </c>
      <c r="K3242" s="127" t="str">
        <f>VLOOKUP(I3242,Mapping!$H$2:$J$215,3,0)</f>
        <v>Pre</v>
      </c>
      <c r="L3242" s="1">
        <v>0</v>
      </c>
      <c r="M3242" s="4" t="s">
        <v>170</v>
      </c>
    </row>
    <row r="3243" spans="1:13" x14ac:dyDescent="0.35">
      <c r="A3243" s="5" t="s">
        <v>36</v>
      </c>
      <c r="B3243" s="5" t="s">
        <v>35</v>
      </c>
      <c r="C3243" s="5"/>
      <c r="D3243" s="5"/>
      <c r="E3243" s="5" t="s">
        <v>119</v>
      </c>
      <c r="F3243" s="8" t="str">
        <f>VLOOKUP(E3243,Mapping!$A$1:$C$71,3,0)</f>
        <v>Google</v>
      </c>
      <c r="G3243" s="8" t="str">
        <f>VLOOKUP(E3243,Mapping!$A$2:$B$207,2,0)</f>
        <v>Google</v>
      </c>
      <c r="H3243" s="1" t="s">
        <v>658</v>
      </c>
      <c r="I3243" s="2">
        <v>44287</v>
      </c>
      <c r="J3243" s="126" t="str">
        <f>VLOOKUP(I3243,Mapping!$H$2:$I$215,2,0)</f>
        <v>Pre</v>
      </c>
      <c r="K3243" s="127" t="str">
        <f>VLOOKUP(I3243,Mapping!$H$2:$J$215,3,0)</f>
        <v>Pre</v>
      </c>
      <c r="L3243" s="1">
        <v>0</v>
      </c>
      <c r="M3243" s="4" t="s">
        <v>170</v>
      </c>
    </row>
    <row r="3244" spans="1:13" x14ac:dyDescent="0.35">
      <c r="A3244" s="5" t="s">
        <v>36</v>
      </c>
      <c r="B3244" s="5" t="s">
        <v>35</v>
      </c>
      <c r="C3244" s="5"/>
      <c r="D3244" s="5"/>
      <c r="E3244" s="5" t="s">
        <v>119</v>
      </c>
      <c r="F3244" s="8" t="str">
        <f>VLOOKUP(E3244,Mapping!$A$1:$C$71,3,0)</f>
        <v>Google</v>
      </c>
      <c r="G3244" s="8" t="str">
        <f>VLOOKUP(E3244,Mapping!$A$2:$B$207,2,0)</f>
        <v>Google</v>
      </c>
      <c r="H3244" s="1" t="s">
        <v>658</v>
      </c>
      <c r="I3244" s="2">
        <v>44288</v>
      </c>
      <c r="J3244" s="126" t="str">
        <f>VLOOKUP(I3244,Mapping!$H$2:$I$215,2,0)</f>
        <v>Pre</v>
      </c>
      <c r="K3244" s="127" t="str">
        <f>VLOOKUP(I3244,Mapping!$H$2:$J$215,3,0)</f>
        <v>Pre</v>
      </c>
      <c r="L3244" s="1">
        <v>0</v>
      </c>
      <c r="M3244" s="4" t="s">
        <v>170</v>
      </c>
    </row>
    <row r="3245" spans="1:13" x14ac:dyDescent="0.35">
      <c r="A3245" s="5" t="s">
        <v>36</v>
      </c>
      <c r="B3245" s="5" t="s">
        <v>35</v>
      </c>
      <c r="C3245" s="5"/>
      <c r="D3245" s="5"/>
      <c r="E3245" s="5" t="s">
        <v>119</v>
      </c>
      <c r="F3245" s="8" t="str">
        <f>VLOOKUP(E3245,Mapping!$A$1:$C$71,3,0)</f>
        <v>Google</v>
      </c>
      <c r="G3245" s="8" t="str">
        <f>VLOOKUP(E3245,Mapping!$A$2:$B$207,2,0)</f>
        <v>Google</v>
      </c>
      <c r="H3245" s="1" t="s">
        <v>658</v>
      </c>
      <c r="I3245" s="2">
        <v>44289</v>
      </c>
      <c r="J3245" s="126" t="str">
        <f>VLOOKUP(I3245,Mapping!$H$2:$I$215,2,0)</f>
        <v>Pre</v>
      </c>
      <c r="K3245" s="127" t="str">
        <f>VLOOKUP(I3245,Mapping!$H$2:$J$215,3,0)</f>
        <v>Pre</v>
      </c>
      <c r="L3245" s="1">
        <v>0</v>
      </c>
      <c r="M3245" s="4" t="s">
        <v>170</v>
      </c>
    </row>
    <row r="3246" spans="1:13" x14ac:dyDescent="0.35">
      <c r="A3246" s="5" t="s">
        <v>36</v>
      </c>
      <c r="B3246" s="5" t="s">
        <v>35</v>
      </c>
      <c r="C3246" s="5"/>
      <c r="D3246" s="5"/>
      <c r="E3246" s="5" t="s">
        <v>119</v>
      </c>
      <c r="F3246" s="8" t="str">
        <f>VLOOKUP(E3246,Mapping!$A$1:$C$71,3,0)</f>
        <v>Google</v>
      </c>
      <c r="G3246" s="8" t="str">
        <f>VLOOKUP(E3246,Mapping!$A$2:$B$207,2,0)</f>
        <v>Google</v>
      </c>
      <c r="H3246" s="1" t="s">
        <v>658</v>
      </c>
      <c r="I3246" s="2">
        <v>44290</v>
      </c>
      <c r="J3246" s="126" t="str">
        <f>VLOOKUP(I3246,Mapping!$H$2:$I$215,2,0)</f>
        <v>Pre</v>
      </c>
      <c r="K3246" s="127" t="str">
        <f>VLOOKUP(I3246,Mapping!$H$2:$J$215,3,0)</f>
        <v>Pre</v>
      </c>
      <c r="L3246" s="1">
        <v>0</v>
      </c>
      <c r="M3246" s="4" t="s">
        <v>170</v>
      </c>
    </row>
    <row r="3247" spans="1:13" x14ac:dyDescent="0.35">
      <c r="A3247" s="5" t="s">
        <v>36</v>
      </c>
      <c r="B3247" s="5" t="s">
        <v>35</v>
      </c>
      <c r="C3247" s="5"/>
      <c r="D3247" s="5"/>
      <c r="E3247" s="5" t="s">
        <v>119</v>
      </c>
      <c r="F3247" s="8" t="str">
        <f>VLOOKUP(E3247,Mapping!$A$1:$C$71,3,0)</f>
        <v>Google</v>
      </c>
      <c r="G3247" s="8" t="str">
        <f>VLOOKUP(E3247,Mapping!$A$2:$B$207,2,0)</f>
        <v>Google</v>
      </c>
      <c r="H3247" s="1" t="s">
        <v>658</v>
      </c>
      <c r="I3247" s="2">
        <v>44291</v>
      </c>
      <c r="J3247" s="126" t="str">
        <f>VLOOKUP(I3247,Mapping!$H$2:$I$215,2,0)</f>
        <v>Pre</v>
      </c>
      <c r="K3247" s="127" t="str">
        <f>VLOOKUP(I3247,Mapping!$H$2:$J$215,3,0)</f>
        <v>Pre</v>
      </c>
      <c r="L3247" s="1">
        <v>0</v>
      </c>
      <c r="M3247" s="4" t="s">
        <v>170</v>
      </c>
    </row>
    <row r="3248" spans="1:13" x14ac:dyDescent="0.35">
      <c r="A3248" s="5" t="s">
        <v>36</v>
      </c>
      <c r="B3248" s="5" t="s">
        <v>35</v>
      </c>
      <c r="C3248" s="5"/>
      <c r="D3248" s="5"/>
      <c r="E3248" s="5" t="s">
        <v>119</v>
      </c>
      <c r="F3248" s="8" t="str">
        <f>VLOOKUP(E3248,Mapping!$A$1:$C$71,3,0)</f>
        <v>Google</v>
      </c>
      <c r="G3248" s="8" t="str">
        <f>VLOOKUP(E3248,Mapping!$A$2:$B$207,2,0)</f>
        <v>Google</v>
      </c>
      <c r="H3248" s="1" t="s">
        <v>658</v>
      </c>
      <c r="I3248" s="2">
        <v>44292</v>
      </c>
      <c r="J3248" s="126" t="str">
        <f>VLOOKUP(I3248,Mapping!$H$2:$I$215,2,0)</f>
        <v>Pre</v>
      </c>
      <c r="K3248" s="127" t="str">
        <f>VLOOKUP(I3248,Mapping!$H$2:$J$215,3,0)</f>
        <v>Pre</v>
      </c>
      <c r="L3248" s="1">
        <v>0</v>
      </c>
      <c r="M3248" s="4" t="s">
        <v>170</v>
      </c>
    </row>
    <row r="3249" spans="1:13" x14ac:dyDescent="0.35">
      <c r="A3249" s="5" t="s">
        <v>36</v>
      </c>
      <c r="B3249" s="5" t="s">
        <v>35</v>
      </c>
      <c r="C3249" s="5"/>
      <c r="D3249" s="5"/>
      <c r="E3249" s="5" t="s">
        <v>119</v>
      </c>
      <c r="F3249" s="8" t="str">
        <f>VLOOKUP(E3249,Mapping!$A$1:$C$71,3,0)</f>
        <v>Google</v>
      </c>
      <c r="G3249" s="8" t="str">
        <f>VLOOKUP(E3249,Mapping!$A$2:$B$207,2,0)</f>
        <v>Google</v>
      </c>
      <c r="H3249" s="1" t="s">
        <v>658</v>
      </c>
      <c r="I3249" s="2">
        <v>44293</v>
      </c>
      <c r="J3249" s="126" t="str">
        <f>VLOOKUP(I3249,Mapping!$H$2:$I$215,2,0)</f>
        <v>Pre</v>
      </c>
      <c r="K3249" s="127" t="str">
        <f>VLOOKUP(I3249,Mapping!$H$2:$J$215,3,0)</f>
        <v>Pre</v>
      </c>
      <c r="L3249" s="1">
        <v>0</v>
      </c>
      <c r="M3249" s="4" t="s">
        <v>170</v>
      </c>
    </row>
    <row r="3250" spans="1:13" x14ac:dyDescent="0.35">
      <c r="A3250" s="5" t="s">
        <v>36</v>
      </c>
      <c r="B3250" s="5" t="s">
        <v>35</v>
      </c>
      <c r="C3250" s="5"/>
      <c r="D3250" s="5"/>
      <c r="E3250" s="5" t="s">
        <v>119</v>
      </c>
      <c r="F3250" s="8" t="str">
        <f>VLOOKUP(E3250,Mapping!$A$1:$C$71,3,0)</f>
        <v>Google</v>
      </c>
      <c r="G3250" s="8" t="str">
        <f>VLOOKUP(E3250,Mapping!$A$2:$B$207,2,0)</f>
        <v>Google</v>
      </c>
      <c r="H3250" s="1" t="s">
        <v>658</v>
      </c>
      <c r="I3250" s="2">
        <v>44294</v>
      </c>
      <c r="J3250" s="126" t="str">
        <f>VLOOKUP(I3250,Mapping!$H$2:$I$215,2,0)</f>
        <v>Pre</v>
      </c>
      <c r="K3250" s="127" t="str">
        <f>VLOOKUP(I3250,Mapping!$H$2:$J$215,3,0)</f>
        <v>Pre</v>
      </c>
      <c r="L3250" s="1">
        <v>0</v>
      </c>
      <c r="M3250" s="4" t="s">
        <v>170</v>
      </c>
    </row>
    <row r="3251" spans="1:13" x14ac:dyDescent="0.35">
      <c r="A3251" s="5" t="s">
        <v>36</v>
      </c>
      <c r="B3251" s="5" t="s">
        <v>35</v>
      </c>
      <c r="C3251" s="5"/>
      <c r="D3251" s="5"/>
      <c r="E3251" s="5" t="s">
        <v>119</v>
      </c>
      <c r="F3251" s="8" t="str">
        <f>VLOOKUP(E3251,Mapping!$A$1:$C$71,3,0)</f>
        <v>Google</v>
      </c>
      <c r="G3251" s="8" t="str">
        <f>VLOOKUP(E3251,Mapping!$A$2:$B$207,2,0)</f>
        <v>Google</v>
      </c>
      <c r="H3251" s="1" t="s">
        <v>658</v>
      </c>
      <c r="I3251" s="2">
        <v>44295</v>
      </c>
      <c r="J3251" s="126" t="str">
        <f>VLOOKUP(I3251,Mapping!$H$2:$I$215,2,0)</f>
        <v>Pre</v>
      </c>
      <c r="K3251" s="127" t="str">
        <f>VLOOKUP(I3251,Mapping!$H$2:$J$215,3,0)</f>
        <v>Pre</v>
      </c>
      <c r="L3251" s="1">
        <v>0</v>
      </c>
      <c r="M3251" s="4" t="s">
        <v>170</v>
      </c>
    </row>
    <row r="3252" spans="1:13" x14ac:dyDescent="0.35">
      <c r="A3252" s="5" t="s">
        <v>36</v>
      </c>
      <c r="B3252" s="5" t="s">
        <v>35</v>
      </c>
      <c r="C3252" s="5"/>
      <c r="D3252" s="5"/>
      <c r="E3252" s="5" t="s">
        <v>119</v>
      </c>
      <c r="F3252" s="8" t="str">
        <f>VLOOKUP(E3252,Mapping!$A$1:$C$71,3,0)</f>
        <v>Google</v>
      </c>
      <c r="G3252" s="8" t="str">
        <f>VLOOKUP(E3252,Mapping!$A$2:$B$207,2,0)</f>
        <v>Google</v>
      </c>
      <c r="H3252" s="1" t="s">
        <v>658</v>
      </c>
      <c r="I3252" s="2">
        <v>44296</v>
      </c>
      <c r="J3252" s="126" t="str">
        <f>VLOOKUP(I3252,Mapping!$H$2:$I$215,2,0)</f>
        <v>Pre</v>
      </c>
      <c r="K3252" s="127" t="str">
        <f>VLOOKUP(I3252,Mapping!$H$2:$J$215,3,0)</f>
        <v>Pre</v>
      </c>
      <c r="L3252" s="1">
        <v>0</v>
      </c>
      <c r="M3252" s="4" t="s">
        <v>170</v>
      </c>
    </row>
    <row r="3253" spans="1:13" x14ac:dyDescent="0.35">
      <c r="A3253" s="5" t="s">
        <v>36</v>
      </c>
      <c r="B3253" s="5" t="s">
        <v>35</v>
      </c>
      <c r="C3253" s="5"/>
      <c r="D3253" s="5"/>
      <c r="E3253" s="5" t="s">
        <v>119</v>
      </c>
      <c r="F3253" s="8" t="str">
        <f>VLOOKUP(E3253,Mapping!$A$1:$C$71,3,0)</f>
        <v>Google</v>
      </c>
      <c r="G3253" s="8" t="str">
        <f>VLOOKUP(E3253,Mapping!$A$2:$B$207,2,0)</f>
        <v>Google</v>
      </c>
      <c r="H3253" s="1" t="s">
        <v>658</v>
      </c>
      <c r="I3253" s="2">
        <v>44297</v>
      </c>
      <c r="J3253" s="126" t="str">
        <f>VLOOKUP(I3253,Mapping!$H$2:$I$215,2,0)</f>
        <v>Pre</v>
      </c>
      <c r="K3253" s="127" t="str">
        <f>VLOOKUP(I3253,Mapping!$H$2:$J$215,3,0)</f>
        <v>Pre</v>
      </c>
      <c r="L3253" s="1">
        <v>0</v>
      </c>
      <c r="M3253" s="4" t="s">
        <v>170</v>
      </c>
    </row>
    <row r="3254" spans="1:13" x14ac:dyDescent="0.35">
      <c r="A3254" s="5" t="s">
        <v>36</v>
      </c>
      <c r="B3254" s="5" t="s">
        <v>35</v>
      </c>
      <c r="C3254" s="5"/>
      <c r="D3254" s="5"/>
      <c r="E3254" s="5" t="s">
        <v>119</v>
      </c>
      <c r="F3254" s="8" t="str">
        <f>VLOOKUP(E3254,Mapping!$A$1:$C$71,3,0)</f>
        <v>Google</v>
      </c>
      <c r="G3254" s="8" t="str">
        <f>VLOOKUP(E3254,Mapping!$A$2:$B$207,2,0)</f>
        <v>Google</v>
      </c>
      <c r="H3254" s="1" t="s">
        <v>658</v>
      </c>
      <c r="I3254" s="2">
        <v>44298</v>
      </c>
      <c r="J3254" s="126" t="str">
        <f>VLOOKUP(I3254,Mapping!$H$2:$I$215,2,0)</f>
        <v>Pre</v>
      </c>
      <c r="K3254" s="127" t="str">
        <f>VLOOKUP(I3254,Mapping!$H$2:$J$215,3,0)</f>
        <v>Pre</v>
      </c>
      <c r="L3254" s="1">
        <v>0</v>
      </c>
      <c r="M3254" s="4" t="s">
        <v>170</v>
      </c>
    </row>
    <row r="3255" spans="1:13" x14ac:dyDescent="0.35">
      <c r="A3255" s="5" t="s">
        <v>36</v>
      </c>
      <c r="B3255" s="5" t="s">
        <v>35</v>
      </c>
      <c r="C3255" s="5"/>
      <c r="D3255" s="5"/>
      <c r="E3255" s="5" t="s">
        <v>119</v>
      </c>
      <c r="F3255" s="8" t="str">
        <f>VLOOKUP(E3255,Mapping!$A$1:$C$71,3,0)</f>
        <v>Google</v>
      </c>
      <c r="G3255" s="8" t="str">
        <f>VLOOKUP(E3255,Mapping!$A$2:$B$207,2,0)</f>
        <v>Google</v>
      </c>
      <c r="H3255" s="1" t="s">
        <v>658</v>
      </c>
      <c r="I3255" s="2">
        <v>44299</v>
      </c>
      <c r="J3255" s="126" t="str">
        <f>VLOOKUP(I3255,Mapping!$H$2:$I$215,2,0)</f>
        <v>Pre</v>
      </c>
      <c r="K3255" s="127" t="str">
        <f>VLOOKUP(I3255,Mapping!$H$2:$J$215,3,0)</f>
        <v>Pre</v>
      </c>
      <c r="L3255" s="1">
        <v>0</v>
      </c>
      <c r="M3255" s="4" t="s">
        <v>170</v>
      </c>
    </row>
    <row r="3256" spans="1:13" x14ac:dyDescent="0.35">
      <c r="A3256" s="5" t="s">
        <v>36</v>
      </c>
      <c r="B3256" s="5" t="s">
        <v>35</v>
      </c>
      <c r="C3256" s="5"/>
      <c r="D3256" s="5"/>
      <c r="E3256" s="5" t="s">
        <v>119</v>
      </c>
      <c r="F3256" s="8" t="str">
        <f>VLOOKUP(E3256,Mapping!$A$1:$C$71,3,0)</f>
        <v>Google</v>
      </c>
      <c r="G3256" s="8" t="str">
        <f>VLOOKUP(E3256,Mapping!$A$2:$B$207,2,0)</f>
        <v>Google</v>
      </c>
      <c r="H3256" s="1" t="s">
        <v>658</v>
      </c>
      <c r="I3256" s="2">
        <v>44300</v>
      </c>
      <c r="J3256" s="126" t="str">
        <f>VLOOKUP(I3256,Mapping!$H$2:$I$215,2,0)</f>
        <v>Pre</v>
      </c>
      <c r="K3256" s="127" t="str">
        <f>VLOOKUP(I3256,Mapping!$H$2:$J$215,3,0)</f>
        <v>Pre</v>
      </c>
      <c r="L3256" s="1">
        <v>0</v>
      </c>
      <c r="M3256" s="4" t="s">
        <v>170</v>
      </c>
    </row>
    <row r="3257" spans="1:13" x14ac:dyDescent="0.35">
      <c r="A3257" s="5" t="s">
        <v>36</v>
      </c>
      <c r="B3257" s="5" t="s">
        <v>35</v>
      </c>
      <c r="C3257" s="5"/>
      <c r="D3257" s="5"/>
      <c r="E3257" s="5" t="s">
        <v>119</v>
      </c>
      <c r="F3257" s="8" t="str">
        <f>VLOOKUP(E3257,Mapping!$A$1:$C$71,3,0)</f>
        <v>Google</v>
      </c>
      <c r="G3257" s="8" t="str">
        <f>VLOOKUP(E3257,Mapping!$A$2:$B$207,2,0)</f>
        <v>Google</v>
      </c>
      <c r="H3257" s="1" t="s">
        <v>658</v>
      </c>
      <c r="I3257" s="2">
        <v>44301</v>
      </c>
      <c r="J3257" s="126" t="str">
        <f>VLOOKUP(I3257,Mapping!$H$2:$I$215,2,0)</f>
        <v>Pre</v>
      </c>
      <c r="K3257" s="127" t="str">
        <f>VLOOKUP(I3257,Mapping!$H$2:$J$215,3,0)</f>
        <v>Pre</v>
      </c>
      <c r="L3257" s="1">
        <v>0</v>
      </c>
      <c r="M3257" s="4" t="s">
        <v>170</v>
      </c>
    </row>
    <row r="3258" spans="1:13" x14ac:dyDescent="0.35">
      <c r="A3258" s="5" t="s">
        <v>36</v>
      </c>
      <c r="B3258" s="5" t="s">
        <v>35</v>
      </c>
      <c r="C3258" s="5"/>
      <c r="D3258" s="5"/>
      <c r="E3258" s="5" t="s">
        <v>119</v>
      </c>
      <c r="F3258" s="8" t="str">
        <f>VLOOKUP(E3258,Mapping!$A$1:$C$71,3,0)</f>
        <v>Google</v>
      </c>
      <c r="G3258" s="8" t="str">
        <f>VLOOKUP(E3258,Mapping!$A$2:$B$207,2,0)</f>
        <v>Google</v>
      </c>
      <c r="H3258" s="1" t="s">
        <v>658</v>
      </c>
      <c r="I3258" s="2">
        <v>44302</v>
      </c>
      <c r="J3258" s="126" t="str">
        <f>VLOOKUP(I3258,Mapping!$H$2:$I$215,2,0)</f>
        <v>Pre</v>
      </c>
      <c r="K3258" s="127" t="str">
        <f>VLOOKUP(I3258,Mapping!$H$2:$J$215,3,0)</f>
        <v>Pre</v>
      </c>
      <c r="L3258" s="1">
        <v>0</v>
      </c>
      <c r="M3258" s="4" t="s">
        <v>170</v>
      </c>
    </row>
    <row r="3259" spans="1:13" x14ac:dyDescent="0.35">
      <c r="A3259" s="5" t="s">
        <v>36</v>
      </c>
      <c r="B3259" s="5" t="s">
        <v>35</v>
      </c>
      <c r="C3259" s="5"/>
      <c r="D3259" s="5"/>
      <c r="E3259" s="5" t="s">
        <v>119</v>
      </c>
      <c r="F3259" s="8" t="str">
        <f>VLOOKUP(E3259,Mapping!$A$1:$C$71,3,0)</f>
        <v>Google</v>
      </c>
      <c r="G3259" s="8" t="str">
        <f>VLOOKUP(E3259,Mapping!$A$2:$B$207,2,0)</f>
        <v>Google</v>
      </c>
      <c r="H3259" s="1" t="s">
        <v>658</v>
      </c>
      <c r="I3259" s="2">
        <v>44303</v>
      </c>
      <c r="J3259" s="126" t="str">
        <f>VLOOKUP(I3259,Mapping!$H$2:$I$215,2,0)</f>
        <v>Pre</v>
      </c>
      <c r="K3259" s="127" t="str">
        <f>VLOOKUP(I3259,Mapping!$H$2:$J$215,3,0)</f>
        <v>Pre</v>
      </c>
      <c r="L3259" s="1">
        <v>0</v>
      </c>
      <c r="M3259" s="4" t="s">
        <v>170</v>
      </c>
    </row>
    <row r="3260" spans="1:13" x14ac:dyDescent="0.35">
      <c r="A3260" s="5" t="s">
        <v>36</v>
      </c>
      <c r="B3260" s="5" t="s">
        <v>35</v>
      </c>
      <c r="C3260" s="5"/>
      <c r="D3260" s="5"/>
      <c r="E3260" s="5" t="s">
        <v>119</v>
      </c>
      <c r="F3260" s="8" t="str">
        <f>VLOOKUP(E3260,Mapping!$A$1:$C$71,3,0)</f>
        <v>Google</v>
      </c>
      <c r="G3260" s="8" t="str">
        <f>VLOOKUP(E3260,Mapping!$A$2:$B$207,2,0)</f>
        <v>Google</v>
      </c>
      <c r="H3260" s="1" t="s">
        <v>658</v>
      </c>
      <c r="I3260" s="2">
        <v>44304</v>
      </c>
      <c r="J3260" s="126" t="str">
        <f>VLOOKUP(I3260,Mapping!$H$2:$I$215,2,0)</f>
        <v>Pre</v>
      </c>
      <c r="K3260" s="127" t="str">
        <f>VLOOKUP(I3260,Mapping!$H$2:$J$215,3,0)</f>
        <v>Pre</v>
      </c>
      <c r="L3260" s="1">
        <v>0</v>
      </c>
      <c r="M3260" s="4" t="s">
        <v>170</v>
      </c>
    </row>
    <row r="3261" spans="1:13" x14ac:dyDescent="0.35">
      <c r="A3261" s="5" t="s">
        <v>36</v>
      </c>
      <c r="B3261" s="5" t="s">
        <v>35</v>
      </c>
      <c r="C3261" s="5"/>
      <c r="D3261" s="5"/>
      <c r="E3261" s="5" t="s">
        <v>119</v>
      </c>
      <c r="F3261" s="8" t="str">
        <f>VLOOKUP(E3261,Mapping!$A$1:$C$71,3,0)</f>
        <v>Google</v>
      </c>
      <c r="G3261" s="8" t="str">
        <f>VLOOKUP(E3261,Mapping!$A$2:$B$207,2,0)</f>
        <v>Google</v>
      </c>
      <c r="H3261" s="1" t="s">
        <v>658</v>
      </c>
      <c r="I3261" s="2">
        <v>44305</v>
      </c>
      <c r="J3261" s="126" t="str">
        <f>VLOOKUP(I3261,Mapping!$H$2:$I$215,2,0)</f>
        <v>Pre</v>
      </c>
      <c r="K3261" s="127" t="str">
        <f>VLOOKUP(I3261,Mapping!$H$2:$J$215,3,0)</f>
        <v>Pre</v>
      </c>
      <c r="L3261" s="1">
        <v>0</v>
      </c>
      <c r="M3261" s="4" t="s">
        <v>170</v>
      </c>
    </row>
    <row r="3262" spans="1:13" x14ac:dyDescent="0.35">
      <c r="A3262" s="5" t="s">
        <v>36</v>
      </c>
      <c r="B3262" s="5" t="s">
        <v>35</v>
      </c>
      <c r="C3262" s="5"/>
      <c r="D3262" s="5"/>
      <c r="E3262" s="5" t="s">
        <v>119</v>
      </c>
      <c r="F3262" s="8" t="str">
        <f>VLOOKUP(E3262,Mapping!$A$1:$C$71,3,0)</f>
        <v>Google</v>
      </c>
      <c r="G3262" s="8" t="str">
        <f>VLOOKUP(E3262,Mapping!$A$2:$B$207,2,0)</f>
        <v>Google</v>
      </c>
      <c r="H3262" s="1" t="s">
        <v>658</v>
      </c>
      <c r="I3262" s="2">
        <v>44306</v>
      </c>
      <c r="J3262" s="126" t="str">
        <f>VLOOKUP(I3262,Mapping!$H$2:$I$215,2,0)</f>
        <v>Pre</v>
      </c>
      <c r="K3262" s="127" t="str">
        <f>VLOOKUP(I3262,Mapping!$H$2:$J$215,3,0)</f>
        <v>Pre</v>
      </c>
      <c r="L3262" s="1">
        <v>0</v>
      </c>
      <c r="M3262" s="4" t="s">
        <v>170</v>
      </c>
    </row>
    <row r="3263" spans="1:13" x14ac:dyDescent="0.35">
      <c r="A3263" s="5" t="s">
        <v>36</v>
      </c>
      <c r="B3263" s="5" t="s">
        <v>35</v>
      </c>
      <c r="C3263" s="5"/>
      <c r="D3263" s="5"/>
      <c r="E3263" s="5" t="s">
        <v>119</v>
      </c>
      <c r="F3263" s="8" t="str">
        <f>VLOOKUP(E3263,Mapping!$A$1:$C$71,3,0)</f>
        <v>Google</v>
      </c>
      <c r="G3263" s="8" t="str">
        <f>VLOOKUP(E3263,Mapping!$A$2:$B$207,2,0)</f>
        <v>Google</v>
      </c>
      <c r="H3263" s="1" t="s">
        <v>658</v>
      </c>
      <c r="I3263" s="2">
        <v>44307</v>
      </c>
      <c r="J3263" s="126" t="str">
        <f>VLOOKUP(I3263,Mapping!$H$2:$I$215,2,0)</f>
        <v>Pre</v>
      </c>
      <c r="K3263" s="127" t="str">
        <f>VLOOKUP(I3263,Mapping!$H$2:$J$215,3,0)</f>
        <v>Pre</v>
      </c>
      <c r="L3263" s="1">
        <v>0</v>
      </c>
      <c r="M3263" s="4" t="s">
        <v>170</v>
      </c>
    </row>
    <row r="3264" spans="1:13" x14ac:dyDescent="0.35">
      <c r="A3264" s="5" t="s">
        <v>36</v>
      </c>
      <c r="B3264" s="5" t="s">
        <v>35</v>
      </c>
      <c r="C3264" s="5"/>
      <c r="D3264" s="5"/>
      <c r="E3264" s="5" t="s">
        <v>119</v>
      </c>
      <c r="F3264" s="8" t="str">
        <f>VLOOKUP(E3264,Mapping!$A$1:$C$71,3,0)</f>
        <v>Google</v>
      </c>
      <c r="G3264" s="8" t="str">
        <f>VLOOKUP(E3264,Mapping!$A$2:$B$207,2,0)</f>
        <v>Google</v>
      </c>
      <c r="H3264" s="1" t="s">
        <v>658</v>
      </c>
      <c r="I3264" s="2">
        <v>44308</v>
      </c>
      <c r="J3264" s="126" t="str">
        <f>VLOOKUP(I3264,Mapping!$H$2:$I$215,2,0)</f>
        <v>Pre</v>
      </c>
      <c r="K3264" s="127" t="str">
        <f>VLOOKUP(I3264,Mapping!$H$2:$J$215,3,0)</f>
        <v>Pre</v>
      </c>
      <c r="L3264" s="1">
        <v>0</v>
      </c>
      <c r="M3264" s="4" t="s">
        <v>170</v>
      </c>
    </row>
    <row r="3265" spans="1:13" x14ac:dyDescent="0.35">
      <c r="A3265" s="5" t="s">
        <v>36</v>
      </c>
      <c r="B3265" s="5" t="s">
        <v>35</v>
      </c>
      <c r="C3265" s="5"/>
      <c r="D3265" s="5"/>
      <c r="E3265" s="5" t="s">
        <v>119</v>
      </c>
      <c r="F3265" s="8" t="str">
        <f>VLOOKUP(E3265,Mapping!$A$1:$C$71,3,0)</f>
        <v>Google</v>
      </c>
      <c r="G3265" s="8" t="str">
        <f>VLOOKUP(E3265,Mapping!$A$2:$B$207,2,0)</f>
        <v>Google</v>
      </c>
      <c r="H3265" s="1" t="s">
        <v>658</v>
      </c>
      <c r="I3265" s="2">
        <v>44309</v>
      </c>
      <c r="J3265" s="126" t="str">
        <f>VLOOKUP(I3265,Mapping!$H$2:$I$215,2,0)</f>
        <v>Pre</v>
      </c>
      <c r="K3265" s="127" t="str">
        <f>VLOOKUP(I3265,Mapping!$H$2:$J$215,3,0)</f>
        <v>Pre</v>
      </c>
      <c r="L3265" s="1">
        <v>0</v>
      </c>
      <c r="M3265" s="4" t="s">
        <v>170</v>
      </c>
    </row>
    <row r="3266" spans="1:13" x14ac:dyDescent="0.35">
      <c r="A3266" s="5" t="s">
        <v>36</v>
      </c>
      <c r="B3266" s="5" t="s">
        <v>35</v>
      </c>
      <c r="C3266" s="5"/>
      <c r="D3266" s="5"/>
      <c r="E3266" s="5" t="s">
        <v>119</v>
      </c>
      <c r="F3266" s="8" t="str">
        <f>VLOOKUP(E3266,Mapping!$A$1:$C$71,3,0)</f>
        <v>Google</v>
      </c>
      <c r="G3266" s="8" t="str">
        <f>VLOOKUP(E3266,Mapping!$A$2:$B$207,2,0)</f>
        <v>Google</v>
      </c>
      <c r="H3266" s="1" t="s">
        <v>658</v>
      </c>
      <c r="I3266" s="2">
        <v>44310</v>
      </c>
      <c r="J3266" s="126" t="str">
        <f>VLOOKUP(I3266,Mapping!$H$2:$I$215,2,0)</f>
        <v>Pre</v>
      </c>
      <c r="K3266" s="127" t="str">
        <f>VLOOKUP(I3266,Mapping!$H$2:$J$215,3,0)</f>
        <v>Pre</v>
      </c>
      <c r="L3266" s="1">
        <v>0</v>
      </c>
      <c r="M3266" s="4" t="s">
        <v>170</v>
      </c>
    </row>
    <row r="3267" spans="1:13" x14ac:dyDescent="0.35">
      <c r="A3267" s="5" t="s">
        <v>36</v>
      </c>
      <c r="B3267" s="5" t="s">
        <v>35</v>
      </c>
      <c r="C3267" s="5"/>
      <c r="D3267" s="5"/>
      <c r="E3267" s="5" t="s">
        <v>119</v>
      </c>
      <c r="F3267" s="8" t="str">
        <f>VLOOKUP(E3267,Mapping!$A$1:$C$71,3,0)</f>
        <v>Google</v>
      </c>
      <c r="G3267" s="8" t="str">
        <f>VLOOKUP(E3267,Mapping!$A$2:$B$207,2,0)</f>
        <v>Google</v>
      </c>
      <c r="H3267" s="1" t="s">
        <v>658</v>
      </c>
      <c r="I3267" s="2">
        <v>44311</v>
      </c>
      <c r="J3267" s="126" t="str">
        <f>VLOOKUP(I3267,Mapping!$H$2:$I$215,2,0)</f>
        <v>Pre</v>
      </c>
      <c r="K3267" s="127" t="str">
        <f>VLOOKUP(I3267,Mapping!$H$2:$J$215,3,0)</f>
        <v>Pre</v>
      </c>
      <c r="L3267" s="1">
        <v>0</v>
      </c>
      <c r="M3267" s="4" t="s">
        <v>170</v>
      </c>
    </row>
    <row r="3268" spans="1:13" x14ac:dyDescent="0.35">
      <c r="A3268" s="5" t="s">
        <v>36</v>
      </c>
      <c r="B3268" s="5" t="s">
        <v>35</v>
      </c>
      <c r="C3268" s="5"/>
      <c r="D3268" s="5"/>
      <c r="E3268" s="5" t="s">
        <v>119</v>
      </c>
      <c r="F3268" s="8" t="str">
        <f>VLOOKUP(E3268,Mapping!$A$1:$C$71,3,0)</f>
        <v>Google</v>
      </c>
      <c r="G3268" s="8" t="str">
        <f>VLOOKUP(E3268,Mapping!$A$2:$B$207,2,0)</f>
        <v>Google</v>
      </c>
      <c r="H3268" s="1" t="s">
        <v>658</v>
      </c>
      <c r="I3268" s="2">
        <v>44312</v>
      </c>
      <c r="J3268" s="126" t="str">
        <f>VLOOKUP(I3268,Mapping!$H$2:$I$215,2,0)</f>
        <v>Pre</v>
      </c>
      <c r="K3268" s="127" t="str">
        <f>VLOOKUP(I3268,Mapping!$H$2:$J$215,3,0)</f>
        <v>Pre</v>
      </c>
      <c r="L3268" s="1">
        <v>0</v>
      </c>
      <c r="M3268" s="4" t="s">
        <v>170</v>
      </c>
    </row>
    <row r="3269" spans="1:13" x14ac:dyDescent="0.35">
      <c r="A3269" s="5" t="s">
        <v>36</v>
      </c>
      <c r="B3269" s="5" t="s">
        <v>35</v>
      </c>
      <c r="C3269" s="5"/>
      <c r="D3269" s="5"/>
      <c r="E3269" s="5" t="s">
        <v>119</v>
      </c>
      <c r="F3269" s="8" t="str">
        <f>VLOOKUP(E3269,Mapping!$A$1:$C$71,3,0)</f>
        <v>Google</v>
      </c>
      <c r="G3269" s="8" t="str">
        <f>VLOOKUP(E3269,Mapping!$A$2:$B$207,2,0)</f>
        <v>Google</v>
      </c>
      <c r="H3269" s="1" t="s">
        <v>658</v>
      </c>
      <c r="I3269" s="2">
        <v>44313</v>
      </c>
      <c r="J3269" s="126" t="str">
        <f>VLOOKUP(I3269,Mapping!$H$2:$I$215,2,0)</f>
        <v>Post</v>
      </c>
      <c r="K3269" s="127" t="str">
        <f>VLOOKUP(I3269,Mapping!$H$2:$J$215,3,0)</f>
        <v>Post</v>
      </c>
      <c r="L3269" s="1">
        <v>757.96126660000004</v>
      </c>
      <c r="M3269" s="4" t="s">
        <v>170</v>
      </c>
    </row>
    <row r="3270" spans="1:13" x14ac:dyDescent="0.35">
      <c r="A3270" s="5" t="s">
        <v>36</v>
      </c>
      <c r="B3270" s="5" t="s">
        <v>35</v>
      </c>
      <c r="C3270" s="5"/>
      <c r="D3270" s="5"/>
      <c r="E3270" s="5" t="s">
        <v>119</v>
      </c>
      <c r="F3270" s="8" t="str">
        <f>VLOOKUP(E3270,Mapping!$A$1:$C$71,3,0)</f>
        <v>Google</v>
      </c>
      <c r="G3270" s="8" t="str">
        <f>VLOOKUP(E3270,Mapping!$A$2:$B$207,2,0)</f>
        <v>Google</v>
      </c>
      <c r="H3270" s="1" t="s">
        <v>658</v>
      </c>
      <c r="I3270" s="2">
        <v>44314</v>
      </c>
      <c r="J3270" s="126" t="str">
        <f>VLOOKUP(I3270,Mapping!$H$2:$I$215,2,0)</f>
        <v>Post</v>
      </c>
      <c r="K3270" s="127" t="str">
        <f>VLOOKUP(I3270,Mapping!$H$2:$J$215,3,0)</f>
        <v>Post</v>
      </c>
      <c r="L3270" s="1">
        <v>1966.5772328999999</v>
      </c>
      <c r="M3270" s="4" t="s">
        <v>170</v>
      </c>
    </row>
    <row r="3271" spans="1:13" x14ac:dyDescent="0.35">
      <c r="A3271" s="5" t="s">
        <v>36</v>
      </c>
      <c r="B3271" s="5" t="s">
        <v>35</v>
      </c>
      <c r="C3271" s="5"/>
      <c r="D3271" s="5"/>
      <c r="E3271" s="5" t="s">
        <v>119</v>
      </c>
      <c r="F3271" s="8" t="str">
        <f>VLOOKUP(E3271,Mapping!$A$1:$C$71,3,0)</f>
        <v>Google</v>
      </c>
      <c r="G3271" s="8" t="str">
        <f>VLOOKUP(E3271,Mapping!$A$2:$B$207,2,0)</f>
        <v>Google</v>
      </c>
      <c r="H3271" s="1" t="s">
        <v>658</v>
      </c>
      <c r="I3271" s="2">
        <v>44315</v>
      </c>
      <c r="J3271" s="126" t="str">
        <f>VLOOKUP(I3271,Mapping!$H$2:$I$215,2,0)</f>
        <v>Post</v>
      </c>
      <c r="K3271" s="127" t="str">
        <f>VLOOKUP(I3271,Mapping!$H$2:$J$215,3,0)</f>
        <v>Post</v>
      </c>
      <c r="L3271" s="1">
        <v>2947.5361290999999</v>
      </c>
      <c r="M3271" s="4" t="s">
        <v>170</v>
      </c>
    </row>
    <row r="3272" spans="1:13" x14ac:dyDescent="0.35">
      <c r="A3272" s="5" t="s">
        <v>36</v>
      </c>
      <c r="B3272" s="5" t="s">
        <v>35</v>
      </c>
      <c r="C3272" s="5"/>
      <c r="D3272" s="5"/>
      <c r="E3272" s="5" t="s">
        <v>119</v>
      </c>
      <c r="F3272" s="8" t="str">
        <f>VLOOKUP(E3272,Mapping!$A$1:$C$71,3,0)</f>
        <v>Google</v>
      </c>
      <c r="G3272" s="8" t="str">
        <f>VLOOKUP(E3272,Mapping!$A$2:$B$207,2,0)</f>
        <v>Google</v>
      </c>
      <c r="H3272" s="1" t="s">
        <v>658</v>
      </c>
      <c r="I3272" s="2">
        <v>44316</v>
      </c>
      <c r="J3272" s="126" t="str">
        <f>VLOOKUP(I3272,Mapping!$H$2:$I$215,2,0)</f>
        <v>Post</v>
      </c>
      <c r="K3272" s="127" t="str">
        <f>VLOOKUP(I3272,Mapping!$H$2:$J$215,3,0)</f>
        <v>Post</v>
      </c>
      <c r="L3272" s="1">
        <v>3515.8430173000002</v>
      </c>
      <c r="M3272" s="4" t="s">
        <v>170</v>
      </c>
    </row>
    <row r="3273" spans="1:13" x14ac:dyDescent="0.35">
      <c r="A3273" s="5" t="s">
        <v>36</v>
      </c>
      <c r="B3273" s="5" t="s">
        <v>35</v>
      </c>
      <c r="C3273" s="5"/>
      <c r="D3273" s="5"/>
      <c r="E3273" s="5" t="s">
        <v>119</v>
      </c>
      <c r="F3273" s="8" t="str">
        <f>VLOOKUP(E3273,Mapping!$A$1:$C$71,3,0)</f>
        <v>Google</v>
      </c>
      <c r="G3273" s="8" t="str">
        <f>VLOOKUP(E3273,Mapping!$A$2:$B$207,2,0)</f>
        <v>Google</v>
      </c>
      <c r="H3273" s="1" t="s">
        <v>658</v>
      </c>
      <c r="I3273" s="2">
        <v>44317</v>
      </c>
      <c r="J3273" s="126" t="str">
        <f>VLOOKUP(I3273,Mapping!$H$2:$I$215,2,0)</f>
        <v>Post</v>
      </c>
      <c r="K3273" s="127" t="str">
        <f>VLOOKUP(I3273,Mapping!$H$2:$J$215,3,0)</f>
        <v>Post</v>
      </c>
      <c r="L3273" s="1">
        <v>4017.9979088</v>
      </c>
      <c r="M3273" s="4" t="s">
        <v>170</v>
      </c>
    </row>
    <row r="3274" spans="1:13" x14ac:dyDescent="0.35">
      <c r="A3274" s="5" t="s">
        <v>36</v>
      </c>
      <c r="B3274" s="5" t="s">
        <v>35</v>
      </c>
      <c r="C3274" s="5"/>
      <c r="D3274" s="5"/>
      <c r="E3274" s="5" t="s">
        <v>119</v>
      </c>
      <c r="F3274" s="8" t="str">
        <f>VLOOKUP(E3274,Mapping!$A$1:$C$71,3,0)</f>
        <v>Google</v>
      </c>
      <c r="G3274" s="8" t="str">
        <f>VLOOKUP(E3274,Mapping!$A$2:$B$207,2,0)</f>
        <v>Google</v>
      </c>
      <c r="H3274" s="1" t="s">
        <v>658</v>
      </c>
      <c r="I3274" s="2">
        <v>44318</v>
      </c>
      <c r="J3274" s="126" t="str">
        <f>VLOOKUP(I3274,Mapping!$H$2:$I$215,2,0)</f>
        <v>Post</v>
      </c>
      <c r="K3274" s="127" t="str">
        <f>VLOOKUP(I3274,Mapping!$H$2:$J$215,3,0)</f>
        <v>Post</v>
      </c>
      <c r="L3274" s="1">
        <v>4570.3100463000001</v>
      </c>
      <c r="M3274" s="4" t="s">
        <v>170</v>
      </c>
    </row>
    <row r="3275" spans="1:13" x14ac:dyDescent="0.35">
      <c r="A3275" s="5" t="s">
        <v>36</v>
      </c>
      <c r="B3275" s="5" t="s">
        <v>35</v>
      </c>
      <c r="C3275" s="5"/>
      <c r="D3275" s="5"/>
      <c r="E3275" s="5" t="s">
        <v>119</v>
      </c>
      <c r="F3275" s="8" t="str">
        <f>VLOOKUP(E3275,Mapping!$A$1:$C$71,3,0)</f>
        <v>Google</v>
      </c>
      <c r="G3275" s="8" t="str">
        <f>VLOOKUP(E3275,Mapping!$A$2:$B$207,2,0)</f>
        <v>Google</v>
      </c>
      <c r="H3275" s="1" t="s">
        <v>658</v>
      </c>
      <c r="I3275" s="2">
        <v>44319</v>
      </c>
      <c r="J3275" s="126" t="str">
        <f>VLOOKUP(I3275,Mapping!$H$2:$I$215,2,0)</f>
        <v>Post</v>
      </c>
      <c r="K3275" s="127" t="str">
        <f>VLOOKUP(I3275,Mapping!$H$2:$J$215,3,0)</f>
        <v>Post</v>
      </c>
      <c r="L3275" s="1">
        <v>4994.8050278999999</v>
      </c>
      <c r="M3275" s="4" t="s">
        <v>170</v>
      </c>
    </row>
    <row r="3276" spans="1:13" x14ac:dyDescent="0.35">
      <c r="A3276" s="5" t="s">
        <v>36</v>
      </c>
      <c r="B3276" s="5" t="s">
        <v>35</v>
      </c>
      <c r="C3276" s="5"/>
      <c r="D3276" s="5"/>
      <c r="E3276" s="5" t="s">
        <v>119</v>
      </c>
      <c r="F3276" s="8" t="str">
        <f>VLOOKUP(E3276,Mapping!$A$1:$C$71,3,0)</f>
        <v>Google</v>
      </c>
      <c r="G3276" s="8" t="str">
        <f>VLOOKUP(E3276,Mapping!$A$2:$B$207,2,0)</f>
        <v>Google</v>
      </c>
      <c r="H3276" s="1" t="s">
        <v>658</v>
      </c>
      <c r="I3276" s="2">
        <v>44320</v>
      </c>
      <c r="J3276" s="126" t="str">
        <f>VLOOKUP(I3276,Mapping!$H$2:$I$215,2,0)</f>
        <v>Post</v>
      </c>
      <c r="K3276" s="127" t="str">
        <f>VLOOKUP(I3276,Mapping!$H$2:$J$215,3,0)</f>
        <v>Post</v>
      </c>
      <c r="L3276" s="1">
        <v>5305.0705827000002</v>
      </c>
      <c r="M3276" s="4" t="s">
        <v>170</v>
      </c>
    </row>
    <row r="3277" spans="1:13" x14ac:dyDescent="0.35">
      <c r="A3277" s="5" t="s">
        <v>36</v>
      </c>
      <c r="B3277" s="5" t="s">
        <v>35</v>
      </c>
      <c r="C3277" s="5"/>
      <c r="D3277" s="5"/>
      <c r="E3277" s="5" t="s">
        <v>119</v>
      </c>
      <c r="F3277" s="8" t="str">
        <f>VLOOKUP(E3277,Mapping!$A$1:$C$71,3,0)</f>
        <v>Google</v>
      </c>
      <c r="G3277" s="8" t="str">
        <f>VLOOKUP(E3277,Mapping!$A$2:$B$207,2,0)</f>
        <v>Google</v>
      </c>
      <c r="H3277" s="1" t="s">
        <v>658</v>
      </c>
      <c r="I3277" s="2">
        <v>44321</v>
      </c>
      <c r="J3277" s="126" t="str">
        <f>VLOOKUP(I3277,Mapping!$H$2:$I$215,2,0)</f>
        <v>Post</v>
      </c>
      <c r="K3277" s="127" t="str">
        <f>VLOOKUP(I3277,Mapping!$H$2:$J$215,3,0)</f>
        <v>Post</v>
      </c>
      <c r="L3277" s="1">
        <v>5495.0934684000003</v>
      </c>
      <c r="M3277" s="4" t="s">
        <v>170</v>
      </c>
    </row>
    <row r="3278" spans="1:13" x14ac:dyDescent="0.35">
      <c r="A3278" s="5" t="s">
        <v>36</v>
      </c>
      <c r="B3278" s="5" t="s">
        <v>35</v>
      </c>
      <c r="C3278" s="5"/>
      <c r="D3278" s="5"/>
      <c r="E3278" s="5" t="s">
        <v>119</v>
      </c>
      <c r="F3278" s="8" t="str">
        <f>VLOOKUP(E3278,Mapping!$A$1:$C$71,3,0)</f>
        <v>Google</v>
      </c>
      <c r="G3278" s="8" t="str">
        <f>VLOOKUP(E3278,Mapping!$A$2:$B$207,2,0)</f>
        <v>Google</v>
      </c>
      <c r="H3278" s="1" t="s">
        <v>658</v>
      </c>
      <c r="I3278" s="2">
        <v>44322</v>
      </c>
      <c r="J3278" s="126" t="str">
        <f>VLOOKUP(I3278,Mapping!$H$2:$I$215,2,0)</f>
        <v>Post</v>
      </c>
      <c r="K3278" s="127" t="str">
        <f>VLOOKUP(I3278,Mapping!$H$2:$J$215,3,0)</f>
        <v>Post</v>
      </c>
      <c r="L3278" s="1">
        <v>5556.0690279</v>
      </c>
      <c r="M3278" s="4" t="s">
        <v>170</v>
      </c>
    </row>
    <row r="3279" spans="1:13" x14ac:dyDescent="0.35">
      <c r="A3279" s="5" t="s">
        <v>36</v>
      </c>
      <c r="B3279" s="5" t="s">
        <v>35</v>
      </c>
      <c r="C3279" s="5"/>
      <c r="D3279" s="5"/>
      <c r="E3279" s="5" t="s">
        <v>119</v>
      </c>
      <c r="F3279" s="8" t="str">
        <f>VLOOKUP(E3279,Mapping!$A$1:$C$71,3,0)</f>
        <v>Google</v>
      </c>
      <c r="G3279" s="8" t="str">
        <f>VLOOKUP(E3279,Mapping!$A$2:$B$207,2,0)</f>
        <v>Google</v>
      </c>
      <c r="H3279" s="1" t="s">
        <v>658</v>
      </c>
      <c r="I3279" s="2">
        <v>44323</v>
      </c>
      <c r="J3279" s="126" t="str">
        <f>VLOOKUP(I3279,Mapping!$H$2:$I$215,2,0)</f>
        <v>Post</v>
      </c>
      <c r="K3279" s="127" t="str">
        <f>VLOOKUP(I3279,Mapping!$H$2:$J$215,3,0)</f>
        <v>Post</v>
      </c>
      <c r="L3279" s="1">
        <v>5665.2382449999996</v>
      </c>
      <c r="M3279" s="4" t="s">
        <v>170</v>
      </c>
    </row>
    <row r="3280" spans="1:13" x14ac:dyDescent="0.35">
      <c r="A3280" s="5" t="s">
        <v>36</v>
      </c>
      <c r="B3280" s="5" t="s">
        <v>35</v>
      </c>
      <c r="C3280" s="5"/>
      <c r="D3280" s="5"/>
      <c r="E3280" s="5" t="s">
        <v>119</v>
      </c>
      <c r="F3280" s="8" t="str">
        <f>VLOOKUP(E3280,Mapping!$A$1:$C$71,3,0)</f>
        <v>Google</v>
      </c>
      <c r="G3280" s="8" t="str">
        <f>VLOOKUP(E3280,Mapping!$A$2:$B$207,2,0)</f>
        <v>Google</v>
      </c>
      <c r="H3280" s="1" t="s">
        <v>658</v>
      </c>
      <c r="I3280" s="2">
        <v>44324</v>
      </c>
      <c r="J3280" s="126" t="str">
        <f>VLOOKUP(I3280,Mapping!$H$2:$I$215,2,0)</f>
        <v>Post</v>
      </c>
      <c r="K3280" s="127" t="str">
        <f>VLOOKUP(I3280,Mapping!$H$2:$J$215,3,0)</f>
        <v>Post</v>
      </c>
      <c r="L3280" s="1">
        <v>5897.3599993999997</v>
      </c>
      <c r="M3280" s="4" t="s">
        <v>170</v>
      </c>
    </row>
    <row r="3281" spans="1:13" x14ac:dyDescent="0.35">
      <c r="A3281" s="5" t="s">
        <v>36</v>
      </c>
      <c r="B3281" s="5" t="s">
        <v>35</v>
      </c>
      <c r="C3281" s="5"/>
      <c r="D3281" s="5"/>
      <c r="E3281" s="5" t="s">
        <v>119</v>
      </c>
      <c r="F3281" s="8" t="str">
        <f>VLOOKUP(E3281,Mapping!$A$1:$C$71,3,0)</f>
        <v>Google</v>
      </c>
      <c r="G3281" s="8" t="str">
        <f>VLOOKUP(E3281,Mapping!$A$2:$B$207,2,0)</f>
        <v>Google</v>
      </c>
      <c r="H3281" s="1" t="s">
        <v>658</v>
      </c>
      <c r="I3281" s="2">
        <v>44325</v>
      </c>
      <c r="J3281" s="126" t="str">
        <f>VLOOKUP(I3281,Mapping!$H$2:$I$215,2,0)</f>
        <v>Post</v>
      </c>
      <c r="K3281" s="127" t="str">
        <f>VLOOKUP(I3281,Mapping!$H$2:$J$215,3,0)</f>
        <v>Post</v>
      </c>
      <c r="L3281" s="1">
        <v>5913.0233243000002</v>
      </c>
      <c r="M3281" s="4" t="s">
        <v>170</v>
      </c>
    </row>
    <row r="3282" spans="1:13" x14ac:dyDescent="0.35">
      <c r="A3282" s="5" t="s">
        <v>36</v>
      </c>
      <c r="B3282" s="5" t="s">
        <v>35</v>
      </c>
      <c r="C3282" s="5"/>
      <c r="D3282" s="5"/>
      <c r="E3282" s="5" t="s">
        <v>119</v>
      </c>
      <c r="F3282" s="8" t="str">
        <f>VLOOKUP(E3282,Mapping!$A$1:$C$71,3,0)</f>
        <v>Google</v>
      </c>
      <c r="G3282" s="8" t="str">
        <f>VLOOKUP(E3282,Mapping!$A$2:$B$207,2,0)</f>
        <v>Google</v>
      </c>
      <c r="H3282" s="1" t="s">
        <v>658</v>
      </c>
      <c r="I3282" s="2">
        <v>44326</v>
      </c>
      <c r="J3282" s="126" t="str">
        <f>VLOOKUP(I3282,Mapping!$H$2:$I$215,2,0)</f>
        <v>Post</v>
      </c>
      <c r="K3282" s="127" t="str">
        <f>VLOOKUP(I3282,Mapping!$H$2:$J$215,3,0)</f>
        <v>Post</v>
      </c>
      <c r="L3282" s="1">
        <v>5722.2335285999998</v>
      </c>
      <c r="M3282" s="4" t="s">
        <v>170</v>
      </c>
    </row>
    <row r="3283" spans="1:13" x14ac:dyDescent="0.35">
      <c r="A3283" s="5" t="s">
        <v>36</v>
      </c>
      <c r="B3283" s="5" t="s">
        <v>35</v>
      </c>
      <c r="C3283" s="5"/>
      <c r="D3283" s="5"/>
      <c r="E3283" s="5" t="s">
        <v>119</v>
      </c>
      <c r="F3283" s="8" t="str">
        <f>VLOOKUP(E3283,Mapping!$A$1:$C$71,3,0)</f>
        <v>Google</v>
      </c>
      <c r="G3283" s="8" t="str">
        <f>VLOOKUP(E3283,Mapping!$A$2:$B$207,2,0)</f>
        <v>Google</v>
      </c>
      <c r="H3283" s="1" t="s">
        <v>658</v>
      </c>
      <c r="I3283" s="2">
        <v>44327</v>
      </c>
      <c r="J3283" s="126" t="str">
        <f>VLOOKUP(I3283,Mapping!$H$2:$I$215,2,0)</f>
        <v>Post</v>
      </c>
      <c r="K3283" s="127" t="str">
        <f>VLOOKUP(I3283,Mapping!$H$2:$J$215,3,0)</f>
        <v>Post</v>
      </c>
      <c r="L3283" s="1">
        <v>5456.2738527000001</v>
      </c>
      <c r="M3283" s="4" t="s">
        <v>170</v>
      </c>
    </row>
    <row r="3284" spans="1:13" x14ac:dyDescent="0.35">
      <c r="A3284" s="5" t="s">
        <v>36</v>
      </c>
      <c r="B3284" s="5" t="s">
        <v>35</v>
      </c>
      <c r="C3284" s="5"/>
      <c r="D3284" s="5"/>
      <c r="E3284" s="5" t="s">
        <v>119</v>
      </c>
      <c r="F3284" s="8" t="str">
        <f>VLOOKUP(E3284,Mapping!$A$1:$C$71,3,0)</f>
        <v>Google</v>
      </c>
      <c r="G3284" s="8" t="str">
        <f>VLOOKUP(E3284,Mapping!$A$2:$B$207,2,0)</f>
        <v>Google</v>
      </c>
      <c r="H3284" s="1" t="s">
        <v>658</v>
      </c>
      <c r="I3284" s="2">
        <v>44328</v>
      </c>
      <c r="J3284" s="126" t="str">
        <f>VLOOKUP(I3284,Mapping!$H$2:$I$215,2,0)</f>
        <v>Post</v>
      </c>
      <c r="K3284" s="127" t="str">
        <f>VLOOKUP(I3284,Mapping!$H$2:$J$215,3,0)</f>
        <v>Post</v>
      </c>
      <c r="L3284" s="1">
        <v>5062.3504431000001</v>
      </c>
      <c r="M3284" s="4" t="s">
        <v>170</v>
      </c>
    </row>
    <row r="3285" spans="1:13" x14ac:dyDescent="0.35">
      <c r="A3285" s="5" t="s">
        <v>36</v>
      </c>
      <c r="B3285" s="5" t="s">
        <v>35</v>
      </c>
      <c r="C3285" s="5"/>
      <c r="D3285" s="5"/>
      <c r="E3285" s="5" t="s">
        <v>119</v>
      </c>
      <c r="F3285" s="8" t="str">
        <f>VLOOKUP(E3285,Mapping!$A$1:$C$71,3,0)</f>
        <v>Google</v>
      </c>
      <c r="G3285" s="8" t="str">
        <f>VLOOKUP(E3285,Mapping!$A$2:$B$207,2,0)</f>
        <v>Google</v>
      </c>
      <c r="H3285" s="1" t="s">
        <v>658</v>
      </c>
      <c r="I3285" s="2">
        <v>44329</v>
      </c>
      <c r="J3285" s="126" t="str">
        <f>VLOOKUP(I3285,Mapping!$H$2:$I$215,2,0)</f>
        <v>Post</v>
      </c>
      <c r="K3285" s="127" t="str">
        <f>VLOOKUP(I3285,Mapping!$H$2:$J$215,3,0)</f>
        <v>Post</v>
      </c>
      <c r="L3285" s="1">
        <v>4764.9483882000004</v>
      </c>
      <c r="M3285" s="4" t="s">
        <v>170</v>
      </c>
    </row>
    <row r="3286" spans="1:13" x14ac:dyDescent="0.35">
      <c r="A3286" s="5" t="s">
        <v>36</v>
      </c>
      <c r="B3286" s="5" t="s">
        <v>35</v>
      </c>
      <c r="C3286" s="5"/>
      <c r="D3286" s="5"/>
      <c r="E3286" s="5" t="s">
        <v>119</v>
      </c>
      <c r="F3286" s="8" t="str">
        <f>VLOOKUP(E3286,Mapping!$A$1:$C$71,3,0)</f>
        <v>Google</v>
      </c>
      <c r="G3286" s="8" t="str">
        <f>VLOOKUP(E3286,Mapping!$A$2:$B$207,2,0)</f>
        <v>Google</v>
      </c>
      <c r="H3286" s="1" t="s">
        <v>658</v>
      </c>
      <c r="I3286" s="2">
        <v>44330</v>
      </c>
      <c r="J3286" s="126" t="str">
        <f>VLOOKUP(I3286,Mapping!$H$2:$I$215,2,0)</f>
        <v>Post</v>
      </c>
      <c r="K3286" s="127" t="str">
        <f>VLOOKUP(I3286,Mapping!$H$2:$J$215,3,0)</f>
        <v>Post</v>
      </c>
      <c r="L3286" s="1">
        <v>4353.7463086999996</v>
      </c>
      <c r="M3286" s="4" t="s">
        <v>170</v>
      </c>
    </row>
    <row r="3287" spans="1:13" x14ac:dyDescent="0.35">
      <c r="A3287" s="5" t="s">
        <v>36</v>
      </c>
      <c r="B3287" s="5" t="s">
        <v>35</v>
      </c>
      <c r="C3287" s="5"/>
      <c r="D3287" s="5"/>
      <c r="E3287" s="5" t="s">
        <v>119</v>
      </c>
      <c r="F3287" s="8" t="str">
        <f>VLOOKUP(E3287,Mapping!$A$1:$C$71,3,0)</f>
        <v>Google</v>
      </c>
      <c r="G3287" s="8" t="str">
        <f>VLOOKUP(E3287,Mapping!$A$2:$B$207,2,0)</f>
        <v>Google</v>
      </c>
      <c r="H3287" s="1" t="s">
        <v>658</v>
      </c>
      <c r="I3287" s="2">
        <v>44331</v>
      </c>
      <c r="J3287" s="126" t="str">
        <f>VLOOKUP(I3287,Mapping!$H$2:$I$215,2,0)</f>
        <v>Post</v>
      </c>
      <c r="K3287" s="127" t="str">
        <f>VLOOKUP(I3287,Mapping!$H$2:$J$215,3,0)</f>
        <v>Post</v>
      </c>
      <c r="L3287" s="1">
        <v>4172.7974597000002</v>
      </c>
      <c r="M3287" s="4" t="s">
        <v>170</v>
      </c>
    </row>
    <row r="3288" spans="1:13" x14ac:dyDescent="0.35">
      <c r="A3288" s="5" t="s">
        <v>36</v>
      </c>
      <c r="B3288" s="5" t="s">
        <v>35</v>
      </c>
      <c r="C3288" s="5"/>
      <c r="D3288" s="5"/>
      <c r="E3288" s="5" t="s">
        <v>119</v>
      </c>
      <c r="F3288" s="8" t="str">
        <f>VLOOKUP(E3288,Mapping!$A$1:$C$71,3,0)</f>
        <v>Google</v>
      </c>
      <c r="G3288" s="8" t="str">
        <f>VLOOKUP(E3288,Mapping!$A$2:$B$207,2,0)</f>
        <v>Google</v>
      </c>
      <c r="H3288" s="1" t="s">
        <v>658</v>
      </c>
      <c r="I3288" s="2">
        <v>44332</v>
      </c>
      <c r="J3288" s="126" t="str">
        <f>VLOOKUP(I3288,Mapping!$H$2:$I$215,2,0)</f>
        <v>Post</v>
      </c>
      <c r="K3288" s="127" t="str">
        <f>VLOOKUP(I3288,Mapping!$H$2:$J$215,3,0)</f>
        <v>Post</v>
      </c>
      <c r="L3288" s="1">
        <v>4011.7025061999998</v>
      </c>
      <c r="M3288" s="4" t="s">
        <v>170</v>
      </c>
    </row>
    <row r="3289" spans="1:13" x14ac:dyDescent="0.35">
      <c r="A3289" s="5" t="s">
        <v>36</v>
      </c>
      <c r="B3289" s="5" t="s">
        <v>35</v>
      </c>
      <c r="C3289" s="5"/>
      <c r="D3289" s="5"/>
      <c r="E3289" s="5" t="s">
        <v>119</v>
      </c>
      <c r="F3289" s="8" t="str">
        <f>VLOOKUP(E3289,Mapping!$A$1:$C$71,3,0)</f>
        <v>Google</v>
      </c>
      <c r="G3289" s="8" t="str">
        <f>VLOOKUP(E3289,Mapping!$A$2:$B$207,2,0)</f>
        <v>Google</v>
      </c>
      <c r="H3289" s="1" t="s">
        <v>658</v>
      </c>
      <c r="I3289" s="2">
        <v>44333</v>
      </c>
      <c r="J3289" s="126" t="str">
        <f>VLOOKUP(I3289,Mapping!$H$2:$I$215,2,0)</f>
        <v>Post</v>
      </c>
      <c r="K3289" s="127" t="str">
        <f>VLOOKUP(I3289,Mapping!$H$2:$J$215,3,0)</f>
        <v>Post</v>
      </c>
      <c r="L3289" s="1">
        <v>3878.9373581</v>
      </c>
      <c r="M3289" s="4" t="s">
        <v>170</v>
      </c>
    </row>
    <row r="3290" spans="1:13" x14ac:dyDescent="0.35">
      <c r="A3290" s="5" t="s">
        <v>36</v>
      </c>
      <c r="B3290" s="5" t="s">
        <v>35</v>
      </c>
      <c r="C3290" s="5"/>
      <c r="D3290" s="5"/>
      <c r="E3290" s="5" t="s">
        <v>119</v>
      </c>
      <c r="F3290" s="8" t="str">
        <f>VLOOKUP(E3290,Mapping!$A$1:$C$71,3,0)</f>
        <v>Google</v>
      </c>
      <c r="G3290" s="8" t="str">
        <f>VLOOKUP(E3290,Mapping!$A$2:$B$207,2,0)</f>
        <v>Google</v>
      </c>
      <c r="H3290" s="1" t="s">
        <v>658</v>
      </c>
      <c r="I3290" s="2">
        <v>44334</v>
      </c>
      <c r="J3290" s="126" t="str">
        <f>VLOOKUP(I3290,Mapping!$H$2:$I$215,2,0)</f>
        <v>Post</v>
      </c>
      <c r="K3290" s="127" t="str">
        <f>VLOOKUP(I3290,Mapping!$H$2:$J$215,3,0)</f>
        <v>Post</v>
      </c>
      <c r="L3290" s="1">
        <v>3730.4600657999999</v>
      </c>
      <c r="M3290" s="4" t="s">
        <v>170</v>
      </c>
    </row>
    <row r="3291" spans="1:13" x14ac:dyDescent="0.35">
      <c r="A3291" s="5" t="s">
        <v>36</v>
      </c>
      <c r="B3291" s="5" t="s">
        <v>35</v>
      </c>
      <c r="C3291" s="5"/>
      <c r="D3291" s="5"/>
      <c r="E3291" s="5" t="s">
        <v>119</v>
      </c>
      <c r="F3291" s="8" t="str">
        <f>VLOOKUP(E3291,Mapping!$A$1:$C$71,3,0)</f>
        <v>Google</v>
      </c>
      <c r="G3291" s="8" t="str">
        <f>VLOOKUP(E3291,Mapping!$A$2:$B$207,2,0)</f>
        <v>Google</v>
      </c>
      <c r="H3291" s="1" t="s">
        <v>658</v>
      </c>
      <c r="I3291" s="2">
        <v>44335</v>
      </c>
      <c r="J3291" s="126" t="str">
        <f>VLOOKUP(I3291,Mapping!$H$2:$I$215,2,0)</f>
        <v>Post</v>
      </c>
      <c r="K3291" s="127" t="str">
        <f>VLOOKUP(I3291,Mapping!$H$2:$J$215,3,0)</f>
        <v>Post</v>
      </c>
      <c r="L3291" s="1">
        <v>3453.9226474000002</v>
      </c>
      <c r="M3291" s="4" t="s">
        <v>170</v>
      </c>
    </row>
    <row r="3292" spans="1:13" x14ac:dyDescent="0.35">
      <c r="A3292" s="5" t="s">
        <v>36</v>
      </c>
      <c r="B3292" s="5" t="s">
        <v>35</v>
      </c>
      <c r="C3292" s="5"/>
      <c r="D3292" s="5"/>
      <c r="E3292" s="5" t="s">
        <v>119</v>
      </c>
      <c r="F3292" s="8" t="str">
        <f>VLOOKUP(E3292,Mapping!$A$1:$C$71,3,0)</f>
        <v>Google</v>
      </c>
      <c r="G3292" s="8" t="str">
        <f>VLOOKUP(E3292,Mapping!$A$2:$B$207,2,0)</f>
        <v>Google</v>
      </c>
      <c r="H3292" s="1" t="s">
        <v>658</v>
      </c>
      <c r="I3292" s="2">
        <v>44336</v>
      </c>
      <c r="J3292" s="126" t="str">
        <f>VLOOKUP(I3292,Mapping!$H$2:$I$215,2,0)</f>
        <v>Post</v>
      </c>
      <c r="K3292" s="127" t="str">
        <f>VLOOKUP(I3292,Mapping!$H$2:$J$215,3,0)</f>
        <v>Post</v>
      </c>
      <c r="L3292" s="1">
        <v>3136.8366053999998</v>
      </c>
      <c r="M3292" s="4" t="s">
        <v>170</v>
      </c>
    </row>
    <row r="3293" spans="1:13" x14ac:dyDescent="0.35">
      <c r="A3293" s="5" t="s">
        <v>36</v>
      </c>
      <c r="B3293" s="5" t="s">
        <v>35</v>
      </c>
      <c r="C3293" s="5"/>
      <c r="D3293" s="5"/>
      <c r="E3293" s="5" t="s">
        <v>119</v>
      </c>
      <c r="F3293" s="8" t="str">
        <f>VLOOKUP(E3293,Mapping!$A$1:$C$71,3,0)</f>
        <v>Google</v>
      </c>
      <c r="G3293" s="8" t="str">
        <f>VLOOKUP(E3293,Mapping!$A$2:$B$207,2,0)</f>
        <v>Google</v>
      </c>
      <c r="H3293" s="1" t="s">
        <v>658</v>
      </c>
      <c r="I3293" s="2">
        <v>44337</v>
      </c>
      <c r="J3293" s="126" t="str">
        <f>VLOOKUP(I3293,Mapping!$H$2:$I$215,2,0)</f>
        <v>Post</v>
      </c>
      <c r="K3293" s="127" t="str">
        <f>VLOOKUP(I3293,Mapping!$H$2:$J$215,3,0)</f>
        <v>Post</v>
      </c>
      <c r="L3293" s="1">
        <v>2853.1650476</v>
      </c>
      <c r="M3293" s="4" t="s">
        <v>170</v>
      </c>
    </row>
    <row r="3294" spans="1:13" x14ac:dyDescent="0.35">
      <c r="A3294" s="5" t="s">
        <v>36</v>
      </c>
      <c r="B3294" s="5" t="s">
        <v>35</v>
      </c>
      <c r="C3294" s="5"/>
      <c r="D3294" s="5"/>
      <c r="E3294" s="5" t="s">
        <v>119</v>
      </c>
      <c r="F3294" s="8" t="str">
        <f>VLOOKUP(E3294,Mapping!$A$1:$C$71,3,0)</f>
        <v>Google</v>
      </c>
      <c r="G3294" s="8" t="str">
        <f>VLOOKUP(E3294,Mapping!$A$2:$B$207,2,0)</f>
        <v>Google</v>
      </c>
      <c r="H3294" s="1" t="s">
        <v>658</v>
      </c>
      <c r="I3294" s="2">
        <v>44338</v>
      </c>
      <c r="J3294" s="126" t="str">
        <f>VLOOKUP(I3294,Mapping!$H$2:$I$215,2,0)</f>
        <v>Post</v>
      </c>
      <c r="K3294" s="127" t="str">
        <f>VLOOKUP(I3294,Mapping!$H$2:$J$215,3,0)</f>
        <v>Post</v>
      </c>
      <c r="L3294" s="1">
        <v>2648.6203888</v>
      </c>
      <c r="M3294" s="4" t="s">
        <v>170</v>
      </c>
    </row>
    <row r="3295" spans="1:13" x14ac:dyDescent="0.35">
      <c r="A3295" s="5" t="s">
        <v>36</v>
      </c>
      <c r="B3295" s="5" t="s">
        <v>35</v>
      </c>
      <c r="C3295" s="5"/>
      <c r="D3295" s="5"/>
      <c r="E3295" s="5" t="s">
        <v>119</v>
      </c>
      <c r="F3295" s="8" t="str">
        <f>VLOOKUP(E3295,Mapping!$A$1:$C$71,3,0)</f>
        <v>Google</v>
      </c>
      <c r="G3295" s="8" t="str">
        <f>VLOOKUP(E3295,Mapping!$A$2:$B$207,2,0)</f>
        <v>Google</v>
      </c>
      <c r="H3295" s="1" t="s">
        <v>658</v>
      </c>
      <c r="I3295" s="2">
        <v>44339</v>
      </c>
      <c r="J3295" s="126" t="str">
        <f>VLOOKUP(I3295,Mapping!$H$2:$I$215,2,0)</f>
        <v>Post</v>
      </c>
      <c r="K3295" s="127" t="str">
        <f>VLOOKUP(I3295,Mapping!$H$2:$J$215,3,0)</f>
        <v>Post</v>
      </c>
      <c r="L3295" s="1">
        <v>2513.8532974999998</v>
      </c>
      <c r="M3295" s="4" t="s">
        <v>170</v>
      </c>
    </row>
    <row r="3296" spans="1:13" x14ac:dyDescent="0.35">
      <c r="A3296" s="5" t="s">
        <v>36</v>
      </c>
      <c r="B3296" s="5" t="s">
        <v>35</v>
      </c>
      <c r="C3296" s="5"/>
      <c r="D3296" s="5"/>
      <c r="E3296" s="5" t="s">
        <v>119</v>
      </c>
      <c r="F3296" s="8" t="str">
        <f>VLOOKUP(E3296,Mapping!$A$1:$C$71,3,0)</f>
        <v>Google</v>
      </c>
      <c r="G3296" s="8" t="str">
        <f>VLOOKUP(E3296,Mapping!$A$2:$B$207,2,0)</f>
        <v>Google</v>
      </c>
      <c r="H3296" s="1" t="s">
        <v>658</v>
      </c>
      <c r="I3296" s="2">
        <v>44340</v>
      </c>
      <c r="J3296" s="126" t="str">
        <f>VLOOKUP(I3296,Mapping!$H$2:$I$215,2,0)</f>
        <v>Post</v>
      </c>
      <c r="K3296" s="127" t="str">
        <f>VLOOKUP(I3296,Mapping!$H$2:$J$215,3,0)</f>
        <v>Post</v>
      </c>
      <c r="L3296" s="1">
        <v>2448.2568916999999</v>
      </c>
      <c r="M3296" s="4" t="s">
        <v>170</v>
      </c>
    </row>
    <row r="3297" spans="1:13" x14ac:dyDescent="0.35">
      <c r="A3297" s="5" t="s">
        <v>36</v>
      </c>
      <c r="B3297" s="5" t="s">
        <v>35</v>
      </c>
      <c r="C3297" s="5"/>
      <c r="D3297" s="5"/>
      <c r="E3297" s="5" t="s">
        <v>119</v>
      </c>
      <c r="F3297" s="8" t="str">
        <f>VLOOKUP(E3297,Mapping!$A$1:$C$71,3,0)</f>
        <v>Google</v>
      </c>
      <c r="G3297" s="8" t="str">
        <f>VLOOKUP(E3297,Mapping!$A$2:$B$207,2,0)</f>
        <v>Google</v>
      </c>
      <c r="H3297" s="1" t="s">
        <v>658</v>
      </c>
      <c r="I3297" s="2">
        <v>44341</v>
      </c>
      <c r="J3297" s="126" t="str">
        <f>VLOOKUP(I3297,Mapping!$H$2:$I$215,2,0)</f>
        <v>Post</v>
      </c>
      <c r="K3297" s="127" t="str">
        <f>VLOOKUP(I3297,Mapping!$H$2:$J$215,3,0)</f>
        <v>Post</v>
      </c>
      <c r="L3297" s="1">
        <v>2282.3825621000001</v>
      </c>
      <c r="M3297" s="4" t="s">
        <v>170</v>
      </c>
    </row>
    <row r="3298" spans="1:13" x14ac:dyDescent="0.35">
      <c r="A3298" s="5" t="s">
        <v>36</v>
      </c>
      <c r="B3298" s="5" t="s">
        <v>35</v>
      </c>
      <c r="C3298" s="5"/>
      <c r="D3298" s="5"/>
      <c r="E3298" s="5" t="s">
        <v>119</v>
      </c>
      <c r="F3298" s="8" t="str">
        <f>VLOOKUP(E3298,Mapping!$A$1:$C$71,3,0)</f>
        <v>Google</v>
      </c>
      <c r="G3298" s="8" t="str">
        <f>VLOOKUP(E3298,Mapping!$A$2:$B$207,2,0)</f>
        <v>Google</v>
      </c>
      <c r="H3298" s="1" t="s">
        <v>658</v>
      </c>
      <c r="I3298" s="2">
        <v>44342</v>
      </c>
      <c r="J3298" s="126" t="str">
        <f>VLOOKUP(I3298,Mapping!$H$2:$I$215,2,0)</f>
        <v>Post</v>
      </c>
      <c r="K3298" s="127" t="str">
        <f>VLOOKUP(I3298,Mapping!$H$2:$J$215,3,0)</f>
        <v>Post</v>
      </c>
      <c r="L3298" s="1">
        <v>2179.9548608</v>
      </c>
      <c r="M3298" s="4" t="s">
        <v>170</v>
      </c>
    </row>
    <row r="3299" spans="1:13" x14ac:dyDescent="0.35">
      <c r="A3299" s="5" t="s">
        <v>36</v>
      </c>
      <c r="B3299" s="5" t="s">
        <v>35</v>
      </c>
      <c r="C3299" s="5"/>
      <c r="D3299" s="5"/>
      <c r="E3299" s="5" t="s">
        <v>119</v>
      </c>
      <c r="F3299" s="8" t="str">
        <f>VLOOKUP(E3299,Mapping!$A$1:$C$71,3,0)</f>
        <v>Google</v>
      </c>
      <c r="G3299" s="8" t="str">
        <f>VLOOKUP(E3299,Mapping!$A$2:$B$207,2,0)</f>
        <v>Google</v>
      </c>
      <c r="H3299" s="1" t="s">
        <v>658</v>
      </c>
      <c r="I3299" s="2">
        <v>44343</v>
      </c>
      <c r="J3299" s="126" t="str">
        <f>VLOOKUP(I3299,Mapping!$H$2:$I$215,2,0)</f>
        <v>Post</v>
      </c>
      <c r="K3299" s="127" t="str">
        <f>VLOOKUP(I3299,Mapping!$H$2:$J$215,3,0)</f>
        <v>Post</v>
      </c>
      <c r="L3299" s="1">
        <v>2123.7394651999998</v>
      </c>
      <c r="M3299" s="4" t="s">
        <v>170</v>
      </c>
    </row>
    <row r="3300" spans="1:13" x14ac:dyDescent="0.35">
      <c r="A3300" s="5" t="s">
        <v>36</v>
      </c>
      <c r="B3300" s="5" t="s">
        <v>35</v>
      </c>
      <c r="C3300" s="5"/>
      <c r="D3300" s="5"/>
      <c r="E3300" s="5" t="s">
        <v>119</v>
      </c>
      <c r="F3300" s="8" t="str">
        <f>VLOOKUP(E3300,Mapping!$A$1:$C$71,3,0)</f>
        <v>Google</v>
      </c>
      <c r="G3300" s="8" t="str">
        <f>VLOOKUP(E3300,Mapping!$A$2:$B$207,2,0)</f>
        <v>Google</v>
      </c>
      <c r="H3300" s="1" t="s">
        <v>658</v>
      </c>
      <c r="I3300" s="2">
        <v>44344</v>
      </c>
      <c r="J3300" s="126" t="str">
        <f>VLOOKUP(I3300,Mapping!$H$2:$I$215,2,0)</f>
        <v>Post</v>
      </c>
      <c r="K3300" s="127" t="str">
        <f>VLOOKUP(I3300,Mapping!$H$2:$J$215,3,0)</f>
        <v>Post</v>
      </c>
      <c r="L3300" s="1">
        <v>2006.0813723000001</v>
      </c>
      <c r="M3300" s="4" t="s">
        <v>170</v>
      </c>
    </row>
    <row r="3301" spans="1:13" x14ac:dyDescent="0.35">
      <c r="A3301" s="5" t="s">
        <v>36</v>
      </c>
      <c r="B3301" s="5" t="s">
        <v>35</v>
      </c>
      <c r="C3301" s="5"/>
      <c r="D3301" s="5"/>
      <c r="E3301" s="5" t="s">
        <v>119</v>
      </c>
      <c r="F3301" s="8" t="str">
        <f>VLOOKUP(E3301,Mapping!$A$1:$C$71,3,0)</f>
        <v>Google</v>
      </c>
      <c r="G3301" s="8" t="str">
        <f>VLOOKUP(E3301,Mapping!$A$2:$B$207,2,0)</f>
        <v>Google</v>
      </c>
      <c r="H3301" s="1" t="s">
        <v>658</v>
      </c>
      <c r="I3301" s="2">
        <v>44345</v>
      </c>
      <c r="J3301" s="126" t="str">
        <f>VLOOKUP(I3301,Mapping!$H$2:$I$215,2,0)</f>
        <v>Post</v>
      </c>
      <c r="K3301" s="127" t="str">
        <f>VLOOKUP(I3301,Mapping!$H$2:$J$215,3,0)</f>
        <v>Post</v>
      </c>
      <c r="L3301" s="1">
        <v>1962.9101986999999</v>
      </c>
      <c r="M3301" s="4" t="s">
        <v>170</v>
      </c>
    </row>
    <row r="3302" spans="1:13" x14ac:dyDescent="0.35">
      <c r="A3302" s="5" t="s">
        <v>36</v>
      </c>
      <c r="B3302" s="5" t="s">
        <v>35</v>
      </c>
      <c r="C3302" s="5"/>
      <c r="D3302" s="5"/>
      <c r="E3302" s="5" t="s">
        <v>119</v>
      </c>
      <c r="F3302" s="8" t="str">
        <f>VLOOKUP(E3302,Mapping!$A$1:$C$71,3,0)</f>
        <v>Google</v>
      </c>
      <c r="G3302" s="8" t="str">
        <f>VLOOKUP(E3302,Mapping!$A$2:$B$207,2,0)</f>
        <v>Google</v>
      </c>
      <c r="H3302" s="1" t="s">
        <v>658</v>
      </c>
      <c r="I3302" s="2">
        <v>44346</v>
      </c>
      <c r="J3302" s="126" t="str">
        <f>VLOOKUP(I3302,Mapping!$H$2:$I$215,2,0)</f>
        <v>Post</v>
      </c>
      <c r="K3302" s="127" t="str">
        <f>VLOOKUP(I3302,Mapping!$H$2:$J$215,3,0)</f>
        <v>Post</v>
      </c>
      <c r="L3302" s="1">
        <v>1984.6049823999999</v>
      </c>
      <c r="M3302" s="4" t="s">
        <v>170</v>
      </c>
    </row>
    <row r="3303" spans="1:13" x14ac:dyDescent="0.35">
      <c r="A3303" s="5" t="s">
        <v>36</v>
      </c>
      <c r="B3303" s="5" t="s">
        <v>35</v>
      </c>
      <c r="C3303" s="5"/>
      <c r="D3303" s="5"/>
      <c r="E3303" s="5" t="s">
        <v>119</v>
      </c>
      <c r="F3303" s="8" t="str">
        <f>VLOOKUP(E3303,Mapping!$A$1:$C$71,3,0)</f>
        <v>Google</v>
      </c>
      <c r="G3303" s="8" t="str">
        <f>VLOOKUP(E3303,Mapping!$A$2:$B$207,2,0)</f>
        <v>Google</v>
      </c>
      <c r="H3303" s="1" t="s">
        <v>658</v>
      </c>
      <c r="I3303" s="2">
        <v>44347</v>
      </c>
      <c r="J3303" s="126" t="str">
        <f>VLOOKUP(I3303,Mapping!$H$2:$I$215,2,0)</f>
        <v>Post</v>
      </c>
      <c r="K3303" s="127" t="str">
        <f>VLOOKUP(I3303,Mapping!$H$2:$J$215,3,0)</f>
        <v>Post</v>
      </c>
      <c r="L3303" s="1">
        <v>2054.7643521</v>
      </c>
      <c r="M3303" s="4" t="s">
        <v>170</v>
      </c>
    </row>
    <row r="3304" spans="1:13" x14ac:dyDescent="0.35">
      <c r="A3304" s="5" t="s">
        <v>36</v>
      </c>
      <c r="B3304" s="5" t="s">
        <v>35</v>
      </c>
      <c r="C3304" s="5"/>
      <c r="D3304" s="5"/>
      <c r="E3304" s="5" t="s">
        <v>119</v>
      </c>
      <c r="F3304" s="8" t="str">
        <f>VLOOKUP(E3304,Mapping!$A$1:$C$71,3,0)</f>
        <v>Google</v>
      </c>
      <c r="G3304" s="8" t="str">
        <f>VLOOKUP(E3304,Mapping!$A$2:$B$207,2,0)</f>
        <v>Google</v>
      </c>
      <c r="H3304" s="1" t="s">
        <v>658</v>
      </c>
      <c r="I3304" s="2">
        <v>44348</v>
      </c>
      <c r="J3304" s="126" t="str">
        <f>VLOOKUP(I3304,Mapping!$H$2:$I$215,2,0)</f>
        <v>Post</v>
      </c>
      <c r="K3304" s="127" t="str">
        <f>VLOOKUP(I3304,Mapping!$H$2:$J$215,3,0)</f>
        <v>Post</v>
      </c>
      <c r="L3304" s="1">
        <v>2117.6204014999998</v>
      </c>
      <c r="M3304" s="4" t="s">
        <v>170</v>
      </c>
    </row>
    <row r="3305" spans="1:13" x14ac:dyDescent="0.35">
      <c r="A3305" s="5" t="s">
        <v>36</v>
      </c>
      <c r="B3305" s="5" t="s">
        <v>35</v>
      </c>
      <c r="C3305" s="5"/>
      <c r="D3305" s="5"/>
      <c r="E3305" s="5" t="s">
        <v>119</v>
      </c>
      <c r="F3305" s="8" t="str">
        <f>VLOOKUP(E3305,Mapping!$A$1:$C$71,3,0)</f>
        <v>Google</v>
      </c>
      <c r="G3305" s="8" t="str">
        <f>VLOOKUP(E3305,Mapping!$A$2:$B$207,2,0)</f>
        <v>Google</v>
      </c>
      <c r="H3305" s="1" t="s">
        <v>658</v>
      </c>
      <c r="I3305" s="2">
        <v>44349</v>
      </c>
      <c r="J3305" s="126" t="str">
        <f>VLOOKUP(I3305,Mapping!$H$2:$I$215,2,0)</f>
        <v>Post</v>
      </c>
      <c r="K3305" s="127" t="str">
        <f>VLOOKUP(I3305,Mapping!$H$2:$J$215,3,0)</f>
        <v>Post</v>
      </c>
      <c r="L3305" s="1">
        <v>2110.3801521999999</v>
      </c>
      <c r="M3305" s="4" t="s">
        <v>170</v>
      </c>
    </row>
    <row r="3306" spans="1:13" x14ac:dyDescent="0.35">
      <c r="A3306" s="5" t="s">
        <v>36</v>
      </c>
      <c r="B3306" s="5" t="s">
        <v>35</v>
      </c>
      <c r="C3306" s="5"/>
      <c r="D3306" s="5"/>
      <c r="E3306" s="5" t="s">
        <v>119</v>
      </c>
      <c r="F3306" s="8" t="str">
        <f>VLOOKUP(E3306,Mapping!$A$1:$C$71,3,0)</f>
        <v>Google</v>
      </c>
      <c r="G3306" s="8" t="str">
        <f>VLOOKUP(E3306,Mapping!$A$2:$B$207,2,0)</f>
        <v>Google</v>
      </c>
      <c r="H3306" s="1" t="s">
        <v>658</v>
      </c>
      <c r="I3306" s="2">
        <v>44350</v>
      </c>
      <c r="J3306" s="126" t="str">
        <f>VLOOKUP(I3306,Mapping!$H$2:$I$215,2,0)</f>
        <v>Post</v>
      </c>
      <c r="K3306" s="127" t="str">
        <f>VLOOKUP(I3306,Mapping!$H$2:$J$215,3,0)</f>
        <v>Post</v>
      </c>
      <c r="L3306" s="1">
        <v>2010.2517519999999</v>
      </c>
      <c r="M3306" s="4" t="s">
        <v>170</v>
      </c>
    </row>
    <row r="3307" spans="1:13" x14ac:dyDescent="0.35">
      <c r="A3307" s="5" t="s">
        <v>36</v>
      </c>
      <c r="B3307" s="5" t="s">
        <v>35</v>
      </c>
      <c r="C3307" s="5"/>
      <c r="D3307" s="5"/>
      <c r="E3307" s="5" t="s">
        <v>119</v>
      </c>
      <c r="F3307" s="8" t="str">
        <f>VLOOKUP(E3307,Mapping!$A$1:$C$71,3,0)</f>
        <v>Google</v>
      </c>
      <c r="G3307" s="8" t="str">
        <f>VLOOKUP(E3307,Mapping!$A$2:$B$207,2,0)</f>
        <v>Google</v>
      </c>
      <c r="H3307" s="1" t="s">
        <v>658</v>
      </c>
      <c r="I3307" s="2">
        <v>44351</v>
      </c>
      <c r="J3307" s="126" t="str">
        <f>VLOOKUP(I3307,Mapping!$H$2:$I$215,2,0)</f>
        <v>Post</v>
      </c>
      <c r="K3307" s="127" t="str">
        <f>VLOOKUP(I3307,Mapping!$H$2:$J$215,3,0)</f>
        <v>Post</v>
      </c>
      <c r="L3307" s="1">
        <v>1870.7951754000001</v>
      </c>
      <c r="M3307" s="4" t="s">
        <v>170</v>
      </c>
    </row>
    <row r="3308" spans="1:13" x14ac:dyDescent="0.35">
      <c r="A3308" s="5" t="s">
        <v>36</v>
      </c>
      <c r="B3308" s="5" t="s">
        <v>35</v>
      </c>
      <c r="C3308" s="5"/>
      <c r="D3308" s="5"/>
      <c r="E3308" s="5" t="s">
        <v>119</v>
      </c>
      <c r="F3308" s="8" t="str">
        <f>VLOOKUP(E3308,Mapping!$A$1:$C$71,3,0)</f>
        <v>Google</v>
      </c>
      <c r="G3308" s="8" t="str">
        <f>VLOOKUP(E3308,Mapping!$A$2:$B$207,2,0)</f>
        <v>Google</v>
      </c>
      <c r="H3308" s="1" t="s">
        <v>658</v>
      </c>
      <c r="I3308" s="2">
        <v>44352</v>
      </c>
      <c r="J3308" s="126" t="str">
        <f>VLOOKUP(I3308,Mapping!$H$2:$I$215,2,0)</f>
        <v>Post</v>
      </c>
      <c r="K3308" s="127" t="str">
        <f>VLOOKUP(I3308,Mapping!$H$2:$J$215,3,0)</f>
        <v>Post</v>
      </c>
      <c r="L3308" s="1">
        <v>1749.6963564</v>
      </c>
      <c r="M3308" s="4" t="s">
        <v>170</v>
      </c>
    </row>
    <row r="3309" spans="1:13" x14ac:dyDescent="0.35">
      <c r="A3309" s="5" t="s">
        <v>36</v>
      </c>
      <c r="B3309" s="5" t="s">
        <v>35</v>
      </c>
      <c r="C3309" s="5"/>
      <c r="D3309" s="5"/>
      <c r="E3309" s="5" t="s">
        <v>119</v>
      </c>
      <c r="F3309" s="8" t="str">
        <f>VLOOKUP(E3309,Mapping!$A$1:$C$71,3,0)</f>
        <v>Google</v>
      </c>
      <c r="G3309" s="8" t="str">
        <f>VLOOKUP(E3309,Mapping!$A$2:$B$207,2,0)</f>
        <v>Google</v>
      </c>
      <c r="H3309" s="1" t="s">
        <v>658</v>
      </c>
      <c r="I3309" s="2">
        <v>44353</v>
      </c>
      <c r="J3309" s="126" t="str">
        <f>VLOOKUP(I3309,Mapping!$H$2:$I$215,2,0)</f>
        <v>Post</v>
      </c>
      <c r="K3309" s="127" t="str">
        <f>VLOOKUP(I3309,Mapping!$H$2:$J$215,3,0)</f>
        <v>Post</v>
      </c>
      <c r="L3309" s="1">
        <v>1733.7343762999999</v>
      </c>
      <c r="M3309" s="4" t="s">
        <v>170</v>
      </c>
    </row>
    <row r="3310" spans="1:13" x14ac:dyDescent="0.35">
      <c r="A3310" s="5" t="s">
        <v>36</v>
      </c>
      <c r="B3310" s="5" t="s">
        <v>35</v>
      </c>
      <c r="C3310" s="5"/>
      <c r="D3310" s="5"/>
      <c r="E3310" s="5" t="s">
        <v>119</v>
      </c>
      <c r="F3310" s="8" t="str">
        <f>VLOOKUP(E3310,Mapping!$A$1:$C$71,3,0)</f>
        <v>Google</v>
      </c>
      <c r="G3310" s="8" t="str">
        <f>VLOOKUP(E3310,Mapping!$A$2:$B$207,2,0)</f>
        <v>Google</v>
      </c>
      <c r="H3310" s="1" t="s">
        <v>658</v>
      </c>
      <c r="I3310" s="2">
        <v>44354</v>
      </c>
      <c r="J3310" s="126" t="str">
        <f>VLOOKUP(I3310,Mapping!$H$2:$I$215,2,0)</f>
        <v>Post</v>
      </c>
      <c r="K3310" s="127" t="str">
        <f>VLOOKUP(I3310,Mapping!$H$2:$J$215,3,0)</f>
        <v>Post</v>
      </c>
      <c r="L3310" s="1">
        <v>1849.0875724</v>
      </c>
      <c r="M3310" s="4" t="s">
        <v>170</v>
      </c>
    </row>
    <row r="3311" spans="1:13" x14ac:dyDescent="0.35">
      <c r="A3311" s="5" t="s">
        <v>36</v>
      </c>
      <c r="B3311" s="5" t="s">
        <v>35</v>
      </c>
      <c r="C3311" s="5"/>
      <c r="D3311" s="5"/>
      <c r="E3311" s="5" t="s">
        <v>119</v>
      </c>
      <c r="F3311" s="8" t="str">
        <f>VLOOKUP(E3311,Mapping!$A$1:$C$71,3,0)</f>
        <v>Google</v>
      </c>
      <c r="G3311" s="8" t="str">
        <f>VLOOKUP(E3311,Mapping!$A$2:$B$207,2,0)</f>
        <v>Google</v>
      </c>
      <c r="H3311" s="1" t="s">
        <v>658</v>
      </c>
      <c r="I3311" s="2">
        <v>44355</v>
      </c>
      <c r="J3311" s="126" t="str">
        <f>VLOOKUP(I3311,Mapping!$H$2:$I$215,2,0)</f>
        <v>Post</v>
      </c>
      <c r="K3311" s="127" t="str">
        <f>VLOOKUP(I3311,Mapping!$H$2:$J$215,3,0)</f>
        <v>Post</v>
      </c>
      <c r="L3311" s="1">
        <v>1944.8575327999999</v>
      </c>
      <c r="M3311" s="4" t="s">
        <v>170</v>
      </c>
    </row>
    <row r="3312" spans="1:13" x14ac:dyDescent="0.35">
      <c r="A3312" s="5" t="s">
        <v>36</v>
      </c>
      <c r="B3312" s="5" t="s">
        <v>35</v>
      </c>
      <c r="C3312" s="5"/>
      <c r="D3312" s="5"/>
      <c r="E3312" s="5" t="s">
        <v>119</v>
      </c>
      <c r="F3312" s="8" t="str">
        <f>VLOOKUP(E3312,Mapping!$A$1:$C$71,3,0)</f>
        <v>Google</v>
      </c>
      <c r="G3312" s="8" t="str">
        <f>VLOOKUP(E3312,Mapping!$A$2:$B$207,2,0)</f>
        <v>Google</v>
      </c>
      <c r="H3312" s="1" t="s">
        <v>658</v>
      </c>
      <c r="I3312" s="2">
        <v>44356</v>
      </c>
      <c r="J3312" s="126" t="str">
        <f>VLOOKUP(I3312,Mapping!$H$2:$I$215,2,0)</f>
        <v>Post</v>
      </c>
      <c r="K3312" s="127" t="str">
        <f>VLOOKUP(I3312,Mapping!$H$2:$J$215,3,0)</f>
        <v>Post</v>
      </c>
      <c r="L3312" s="1">
        <v>1916.9411791</v>
      </c>
      <c r="M3312" s="4" t="s">
        <v>170</v>
      </c>
    </row>
    <row r="3313" spans="1:13" x14ac:dyDescent="0.35">
      <c r="A3313" s="5" t="s">
        <v>36</v>
      </c>
      <c r="B3313" s="5" t="s">
        <v>35</v>
      </c>
      <c r="C3313" s="5"/>
      <c r="D3313" s="5"/>
      <c r="E3313" s="5" t="s">
        <v>119</v>
      </c>
      <c r="F3313" s="8" t="str">
        <f>VLOOKUP(E3313,Mapping!$A$1:$C$71,3,0)</f>
        <v>Google</v>
      </c>
      <c r="G3313" s="8" t="str">
        <f>VLOOKUP(E3313,Mapping!$A$2:$B$207,2,0)</f>
        <v>Google</v>
      </c>
      <c r="H3313" s="1" t="s">
        <v>658</v>
      </c>
      <c r="I3313" s="2">
        <v>44357</v>
      </c>
      <c r="J3313" s="126" t="str">
        <f>VLOOKUP(I3313,Mapping!$H$2:$I$215,2,0)</f>
        <v>Post</v>
      </c>
      <c r="K3313" s="127" t="str">
        <f>VLOOKUP(I3313,Mapping!$H$2:$J$215,3,0)</f>
        <v>Post</v>
      </c>
      <c r="L3313" s="1">
        <v>1870.7081611999999</v>
      </c>
      <c r="M3313" s="4" t="s">
        <v>170</v>
      </c>
    </row>
    <row r="3314" spans="1:13" x14ac:dyDescent="0.35">
      <c r="A3314" s="5" t="s">
        <v>36</v>
      </c>
      <c r="B3314" s="5" t="s">
        <v>35</v>
      </c>
      <c r="C3314" s="5"/>
      <c r="D3314" s="5"/>
      <c r="E3314" s="5" t="s">
        <v>119</v>
      </c>
      <c r="F3314" s="8" t="str">
        <f>VLOOKUP(E3314,Mapping!$A$1:$C$71,3,0)</f>
        <v>Google</v>
      </c>
      <c r="G3314" s="8" t="str">
        <f>VLOOKUP(E3314,Mapping!$A$2:$B$207,2,0)</f>
        <v>Google</v>
      </c>
      <c r="H3314" s="1" t="s">
        <v>658</v>
      </c>
      <c r="I3314" s="2">
        <v>44358</v>
      </c>
      <c r="J3314" s="126" t="str">
        <f>VLOOKUP(I3314,Mapping!$H$2:$I$215,2,0)</f>
        <v>Post</v>
      </c>
      <c r="K3314" s="127" t="str">
        <f>VLOOKUP(I3314,Mapping!$H$2:$J$215,3,0)</f>
        <v>Post</v>
      </c>
      <c r="L3314" s="1">
        <v>1748.6008756000001</v>
      </c>
      <c r="M3314" s="4" t="s">
        <v>170</v>
      </c>
    </row>
    <row r="3315" spans="1:13" x14ac:dyDescent="0.35">
      <c r="A3315" s="5" t="s">
        <v>36</v>
      </c>
      <c r="B3315" s="5" t="s">
        <v>35</v>
      </c>
      <c r="C3315" s="5"/>
      <c r="D3315" s="5"/>
      <c r="E3315" s="5" t="s">
        <v>119</v>
      </c>
      <c r="F3315" s="8" t="str">
        <f>VLOOKUP(E3315,Mapping!$A$1:$C$71,3,0)</f>
        <v>Google</v>
      </c>
      <c r="G3315" s="8" t="str">
        <f>VLOOKUP(E3315,Mapping!$A$2:$B$207,2,0)</f>
        <v>Google</v>
      </c>
      <c r="H3315" s="1" t="s">
        <v>658</v>
      </c>
      <c r="I3315" s="2">
        <v>44359</v>
      </c>
      <c r="J3315" s="126" t="str">
        <f>VLOOKUP(I3315,Mapping!$H$2:$I$215,2,0)</f>
        <v>Post</v>
      </c>
      <c r="K3315" s="127" t="str">
        <f>VLOOKUP(I3315,Mapping!$H$2:$J$215,3,0)</f>
        <v>Post</v>
      </c>
      <c r="L3315" s="1">
        <v>1622.7721675</v>
      </c>
      <c r="M3315" s="4" t="s">
        <v>170</v>
      </c>
    </row>
    <row r="3316" spans="1:13" x14ac:dyDescent="0.35">
      <c r="A3316" s="5" t="s">
        <v>36</v>
      </c>
      <c r="B3316" s="5" t="s">
        <v>35</v>
      </c>
      <c r="C3316" s="5"/>
      <c r="D3316" s="5"/>
      <c r="E3316" s="5" t="s">
        <v>119</v>
      </c>
      <c r="F3316" s="8" t="str">
        <f>VLOOKUP(E3316,Mapping!$A$1:$C$71,3,0)</f>
        <v>Google</v>
      </c>
      <c r="G3316" s="8" t="str">
        <f>VLOOKUP(E3316,Mapping!$A$2:$B$207,2,0)</f>
        <v>Google</v>
      </c>
      <c r="H3316" s="1" t="s">
        <v>658</v>
      </c>
      <c r="I3316" s="2">
        <v>44360</v>
      </c>
      <c r="J3316" s="126" t="str">
        <f>VLOOKUP(I3316,Mapping!$H$2:$I$215,2,0)</f>
        <v>Post</v>
      </c>
      <c r="K3316" s="127" t="str">
        <f>VLOOKUP(I3316,Mapping!$H$2:$J$215,3,0)</f>
        <v>Post</v>
      </c>
      <c r="L3316" s="1">
        <v>1499.4997054999999</v>
      </c>
      <c r="M3316" s="4" t="s">
        <v>170</v>
      </c>
    </row>
    <row r="3317" spans="1:13" x14ac:dyDescent="0.35">
      <c r="A3317" s="5" t="s">
        <v>36</v>
      </c>
      <c r="B3317" s="5" t="s">
        <v>35</v>
      </c>
      <c r="C3317" s="5"/>
      <c r="D3317" s="5"/>
      <c r="E3317" s="5" t="s">
        <v>119</v>
      </c>
      <c r="F3317" s="8" t="str">
        <f>VLOOKUP(E3317,Mapping!$A$1:$C$71,3,0)</f>
        <v>Google</v>
      </c>
      <c r="G3317" s="8" t="str">
        <f>VLOOKUP(E3317,Mapping!$A$2:$B$207,2,0)</f>
        <v>Google</v>
      </c>
      <c r="H3317" s="1" t="s">
        <v>658</v>
      </c>
      <c r="I3317" s="2">
        <v>44361</v>
      </c>
      <c r="J3317" s="126" t="str">
        <f>VLOOKUP(I3317,Mapping!$H$2:$I$215,2,0)</f>
        <v>Post</v>
      </c>
      <c r="K3317" s="127" t="str">
        <f>VLOOKUP(I3317,Mapping!$H$2:$J$215,3,0)</f>
        <v>Post</v>
      </c>
      <c r="L3317" s="1">
        <v>1346.7629105999999</v>
      </c>
      <c r="M3317" s="4" t="s">
        <v>170</v>
      </c>
    </row>
    <row r="3318" spans="1:13" x14ac:dyDescent="0.35">
      <c r="A3318" s="5" t="s">
        <v>36</v>
      </c>
      <c r="B3318" s="5" t="s">
        <v>35</v>
      </c>
      <c r="C3318" s="5"/>
      <c r="D3318" s="5"/>
      <c r="E3318" s="5" t="s">
        <v>119</v>
      </c>
      <c r="F3318" s="8" t="str">
        <f>VLOOKUP(E3318,Mapping!$A$1:$C$71,3,0)</f>
        <v>Google</v>
      </c>
      <c r="G3318" s="8" t="str">
        <f>VLOOKUP(E3318,Mapping!$A$2:$B$207,2,0)</f>
        <v>Google</v>
      </c>
      <c r="H3318" s="1" t="s">
        <v>658</v>
      </c>
      <c r="I3318" s="2">
        <v>44362</v>
      </c>
      <c r="J3318" s="126" t="str">
        <f>VLOOKUP(I3318,Mapping!$H$2:$I$215,2,0)</f>
        <v>Post</v>
      </c>
      <c r="K3318" s="127" t="str">
        <f>VLOOKUP(I3318,Mapping!$H$2:$J$215,3,0)</f>
        <v>Post</v>
      </c>
      <c r="L3318" s="1">
        <v>1187.4921949</v>
      </c>
      <c r="M3318" s="4" t="s">
        <v>170</v>
      </c>
    </row>
    <row r="3319" spans="1:13" x14ac:dyDescent="0.35">
      <c r="A3319" s="5" t="s">
        <v>36</v>
      </c>
      <c r="B3319" s="5" t="s">
        <v>35</v>
      </c>
      <c r="C3319" s="5"/>
      <c r="D3319" s="5"/>
      <c r="E3319" s="5" t="s">
        <v>119</v>
      </c>
      <c r="F3319" s="8" t="str">
        <f>VLOOKUP(E3319,Mapping!$A$1:$C$71,3,0)</f>
        <v>Google</v>
      </c>
      <c r="G3319" s="8" t="str">
        <f>VLOOKUP(E3319,Mapping!$A$2:$B$207,2,0)</f>
        <v>Google</v>
      </c>
      <c r="H3319" s="1" t="s">
        <v>658</v>
      </c>
      <c r="I3319" s="2">
        <v>44363</v>
      </c>
      <c r="J3319" s="126" t="str">
        <f>VLOOKUP(I3319,Mapping!$H$2:$I$215,2,0)</f>
        <v>Post</v>
      </c>
      <c r="K3319" s="127" t="str">
        <f>VLOOKUP(I3319,Mapping!$H$2:$J$215,3,0)</f>
        <v>Post</v>
      </c>
      <c r="L3319" s="1">
        <v>1022.0589906</v>
      </c>
      <c r="M3319" s="4" t="s">
        <v>170</v>
      </c>
    </row>
    <row r="3320" spans="1:13" x14ac:dyDescent="0.35">
      <c r="A3320" s="5" t="s">
        <v>36</v>
      </c>
      <c r="B3320" s="5" t="s">
        <v>35</v>
      </c>
      <c r="C3320" s="5"/>
      <c r="D3320" s="5"/>
      <c r="E3320" s="5" t="s">
        <v>119</v>
      </c>
      <c r="F3320" s="8" t="str">
        <f>VLOOKUP(E3320,Mapping!$A$1:$C$71,3,0)</f>
        <v>Google</v>
      </c>
      <c r="G3320" s="8" t="str">
        <f>VLOOKUP(E3320,Mapping!$A$2:$B$207,2,0)</f>
        <v>Google</v>
      </c>
      <c r="H3320" s="1" t="s">
        <v>658</v>
      </c>
      <c r="I3320" s="2">
        <v>44364</v>
      </c>
      <c r="J3320" s="126" t="str">
        <f>VLOOKUP(I3320,Mapping!$H$2:$I$215,2,0)</f>
        <v>Post</v>
      </c>
      <c r="K3320" s="127" t="str">
        <f>VLOOKUP(I3320,Mapping!$H$2:$J$215,3,0)</f>
        <v>Post</v>
      </c>
      <c r="L3320" s="1">
        <v>852.65230729999996</v>
      </c>
      <c r="M3320" s="4" t="s">
        <v>170</v>
      </c>
    </row>
    <row r="3321" spans="1:13" x14ac:dyDescent="0.35">
      <c r="A3321" s="5" t="s">
        <v>36</v>
      </c>
      <c r="B3321" s="5" t="s">
        <v>35</v>
      </c>
      <c r="C3321" s="5"/>
      <c r="D3321" s="5"/>
      <c r="E3321" s="5" t="s">
        <v>119</v>
      </c>
      <c r="F3321" s="8" t="str">
        <f>VLOOKUP(E3321,Mapping!$A$1:$C$71,3,0)</f>
        <v>Google</v>
      </c>
      <c r="G3321" s="8" t="str">
        <f>VLOOKUP(E3321,Mapping!$A$2:$B$207,2,0)</f>
        <v>Google</v>
      </c>
      <c r="H3321" s="1" t="s">
        <v>658</v>
      </c>
      <c r="I3321" s="2">
        <v>44365</v>
      </c>
      <c r="J3321" s="126" t="str">
        <f>VLOOKUP(I3321,Mapping!$H$2:$I$215,2,0)</f>
        <v>Post</v>
      </c>
      <c r="K3321" s="127" t="str">
        <f>VLOOKUP(I3321,Mapping!$H$2:$J$215,3,0)</f>
        <v>Post</v>
      </c>
      <c r="L3321" s="1">
        <v>690.22709940000004</v>
      </c>
      <c r="M3321" s="4" t="s">
        <v>170</v>
      </c>
    </row>
    <row r="3322" spans="1:13" x14ac:dyDescent="0.35">
      <c r="A3322" s="5" t="s">
        <v>36</v>
      </c>
      <c r="B3322" s="5" t="s">
        <v>35</v>
      </c>
      <c r="C3322" s="5"/>
      <c r="D3322" s="5"/>
      <c r="E3322" s="5" t="s">
        <v>119</v>
      </c>
      <c r="F3322" s="8" t="str">
        <f>VLOOKUP(E3322,Mapping!$A$1:$C$71,3,0)</f>
        <v>Google</v>
      </c>
      <c r="G3322" s="8" t="str">
        <f>VLOOKUP(E3322,Mapping!$A$2:$B$207,2,0)</f>
        <v>Google</v>
      </c>
      <c r="H3322" s="1" t="s">
        <v>658</v>
      </c>
      <c r="I3322" s="2">
        <v>44366</v>
      </c>
      <c r="J3322" s="126" t="str">
        <f>VLOOKUP(I3322,Mapping!$H$2:$I$215,2,0)</f>
        <v>Post</v>
      </c>
      <c r="K3322" s="127" t="str">
        <f>VLOOKUP(I3322,Mapping!$H$2:$J$215,3,0)</f>
        <v>Post</v>
      </c>
      <c r="L3322" s="1">
        <v>528.67147150000005</v>
      </c>
      <c r="M3322" s="4" t="s">
        <v>170</v>
      </c>
    </row>
    <row r="3323" spans="1:13" x14ac:dyDescent="0.35">
      <c r="A3323" s="5" t="s">
        <v>36</v>
      </c>
      <c r="B3323" s="5" t="s">
        <v>35</v>
      </c>
      <c r="C3323" s="5"/>
      <c r="D3323" s="5"/>
      <c r="E3323" s="5" t="s">
        <v>119</v>
      </c>
      <c r="F3323" s="8" t="str">
        <f>VLOOKUP(E3323,Mapping!$A$1:$C$71,3,0)</f>
        <v>Google</v>
      </c>
      <c r="G3323" s="8" t="str">
        <f>VLOOKUP(E3323,Mapping!$A$2:$B$207,2,0)</f>
        <v>Google</v>
      </c>
      <c r="H3323" s="1" t="s">
        <v>658</v>
      </c>
      <c r="I3323" s="2">
        <v>44367</v>
      </c>
      <c r="J3323" s="126" t="str">
        <f>VLOOKUP(I3323,Mapping!$H$2:$I$215,2,0)</f>
        <v>Post</v>
      </c>
      <c r="K3323" s="127" t="str">
        <f>VLOOKUP(I3323,Mapping!$H$2:$J$215,3,0)</f>
        <v>Post</v>
      </c>
      <c r="L3323" s="1">
        <v>398.50494309999999</v>
      </c>
      <c r="M3323" s="4" t="s">
        <v>170</v>
      </c>
    </row>
    <row r="3324" spans="1:13" x14ac:dyDescent="0.35">
      <c r="A3324" s="5" t="s">
        <v>36</v>
      </c>
      <c r="B3324" s="5" t="s">
        <v>35</v>
      </c>
      <c r="C3324" s="5"/>
      <c r="D3324" s="5"/>
      <c r="E3324" s="5" t="s">
        <v>119</v>
      </c>
      <c r="F3324" s="8" t="str">
        <f>VLOOKUP(E3324,Mapping!$A$1:$C$71,3,0)</f>
        <v>Google</v>
      </c>
      <c r="G3324" s="8" t="str">
        <f>VLOOKUP(E3324,Mapping!$A$2:$B$207,2,0)</f>
        <v>Google</v>
      </c>
      <c r="H3324" s="1" t="s">
        <v>658</v>
      </c>
      <c r="I3324" s="2">
        <v>44368</v>
      </c>
      <c r="J3324" s="126" t="str">
        <f>VLOOKUP(I3324,Mapping!$H$2:$I$215,2,0)</f>
        <v>Post</v>
      </c>
      <c r="K3324" s="127" t="str">
        <f>VLOOKUP(I3324,Mapping!$H$2:$J$215,3,0)</f>
        <v>Post</v>
      </c>
      <c r="L3324" s="1">
        <v>305.86173719999999</v>
      </c>
      <c r="M3324" s="4" t="s">
        <v>170</v>
      </c>
    </row>
    <row r="3325" spans="1:13" x14ac:dyDescent="0.35">
      <c r="A3325" s="5" t="s">
        <v>36</v>
      </c>
      <c r="B3325" s="5" t="s">
        <v>35</v>
      </c>
      <c r="C3325" s="5"/>
      <c r="D3325" s="5"/>
      <c r="E3325" s="5" t="s">
        <v>119</v>
      </c>
      <c r="F3325" s="8" t="str">
        <f>VLOOKUP(E3325,Mapping!$A$1:$C$71,3,0)</f>
        <v>Google</v>
      </c>
      <c r="G3325" s="8" t="str">
        <f>VLOOKUP(E3325,Mapping!$A$2:$B$207,2,0)</f>
        <v>Google</v>
      </c>
      <c r="H3325" s="1" t="s">
        <v>658</v>
      </c>
      <c r="I3325" s="2">
        <v>44369</v>
      </c>
      <c r="J3325" s="126" t="str">
        <f>VLOOKUP(I3325,Mapping!$H$2:$I$215,2,0)</f>
        <v>Post</v>
      </c>
      <c r="K3325" s="127" t="str">
        <f>VLOOKUP(I3325,Mapping!$H$2:$J$215,3,0)</f>
        <v>Post</v>
      </c>
      <c r="L3325" s="1">
        <v>233.79200990000001</v>
      </c>
      <c r="M3325" s="4" t="s">
        <v>170</v>
      </c>
    </row>
    <row r="3326" spans="1:13" x14ac:dyDescent="0.35">
      <c r="A3326" s="5" t="s">
        <v>36</v>
      </c>
      <c r="B3326" s="5" t="s">
        <v>35</v>
      </c>
      <c r="C3326" s="5"/>
      <c r="D3326" s="5"/>
      <c r="E3326" s="5" t="s">
        <v>119</v>
      </c>
      <c r="F3326" s="8" t="str">
        <f>VLOOKUP(E3326,Mapping!$A$1:$C$71,3,0)</f>
        <v>Google</v>
      </c>
      <c r="G3326" s="8" t="str">
        <f>VLOOKUP(E3326,Mapping!$A$2:$B$207,2,0)</f>
        <v>Google</v>
      </c>
      <c r="H3326" s="1" t="s">
        <v>658</v>
      </c>
      <c r="I3326" s="2">
        <v>44370</v>
      </c>
      <c r="J3326" s="126" t="str">
        <f>VLOOKUP(I3326,Mapping!$H$2:$I$215,2,0)</f>
        <v>Post</v>
      </c>
      <c r="K3326" s="127">
        <f>VLOOKUP(I3326,Mapping!$H$2:$J$215,3,0)</f>
        <v>0</v>
      </c>
      <c r="L3326" s="1">
        <v>191.26970510000001</v>
      </c>
      <c r="M3326" s="4" t="s">
        <v>170</v>
      </c>
    </row>
    <row r="3327" spans="1:13" x14ac:dyDescent="0.35">
      <c r="A3327" s="5" t="s">
        <v>36</v>
      </c>
      <c r="B3327" s="5" t="s">
        <v>35</v>
      </c>
      <c r="C3327" s="5"/>
      <c r="D3327" s="5"/>
      <c r="E3327" s="5" t="s">
        <v>119</v>
      </c>
      <c r="F3327" s="8" t="str">
        <f>VLOOKUP(E3327,Mapping!$A$1:$C$71,3,0)</f>
        <v>Google</v>
      </c>
      <c r="G3327" s="8" t="str">
        <f>VLOOKUP(E3327,Mapping!$A$2:$B$207,2,0)</f>
        <v>Google</v>
      </c>
      <c r="H3327" s="1" t="s">
        <v>658</v>
      </c>
      <c r="I3327" s="2">
        <v>44371</v>
      </c>
      <c r="J3327" s="126" t="str">
        <f>VLOOKUP(I3327,Mapping!$H$2:$I$215,2,0)</f>
        <v>Post</v>
      </c>
      <c r="K3327" s="127">
        <f>VLOOKUP(I3327,Mapping!$H$2:$J$215,3,0)</f>
        <v>0</v>
      </c>
      <c r="L3327" s="1">
        <v>159.66084090000001</v>
      </c>
      <c r="M3327" s="4" t="s">
        <v>170</v>
      </c>
    </row>
    <row r="3328" spans="1:13" x14ac:dyDescent="0.35">
      <c r="A3328" s="5" t="s">
        <v>36</v>
      </c>
      <c r="B3328" s="5" t="s">
        <v>35</v>
      </c>
      <c r="C3328" s="5"/>
      <c r="D3328" s="5"/>
      <c r="E3328" s="5" t="s">
        <v>119</v>
      </c>
      <c r="F3328" s="8" t="str">
        <f>VLOOKUP(E3328,Mapping!$A$1:$C$71,3,0)</f>
        <v>Google</v>
      </c>
      <c r="G3328" s="8" t="str">
        <f>VLOOKUP(E3328,Mapping!$A$2:$B$207,2,0)</f>
        <v>Google</v>
      </c>
      <c r="H3328" s="1" t="s">
        <v>658</v>
      </c>
      <c r="I3328" s="2">
        <v>44372</v>
      </c>
      <c r="J3328" s="126" t="str">
        <f>VLOOKUP(I3328,Mapping!$H$2:$I$215,2,0)</f>
        <v>Post</v>
      </c>
      <c r="K3328" s="127">
        <f>VLOOKUP(I3328,Mapping!$H$2:$J$215,3,0)</f>
        <v>0</v>
      </c>
      <c r="L3328" s="1">
        <v>137.63866920000001</v>
      </c>
      <c r="M3328" s="4" t="s">
        <v>170</v>
      </c>
    </row>
    <row r="3329" spans="1:13" x14ac:dyDescent="0.35">
      <c r="A3329" s="5" t="s">
        <v>36</v>
      </c>
      <c r="B3329" s="5" t="s">
        <v>35</v>
      </c>
      <c r="C3329" s="5"/>
      <c r="D3329" s="5"/>
      <c r="E3329" s="5" t="s">
        <v>119</v>
      </c>
      <c r="F3329" s="8" t="str">
        <f>VLOOKUP(E3329,Mapping!$A$1:$C$71,3,0)</f>
        <v>Google</v>
      </c>
      <c r="G3329" s="8" t="str">
        <f>VLOOKUP(E3329,Mapping!$A$2:$B$207,2,0)</f>
        <v>Google</v>
      </c>
      <c r="H3329" s="1" t="s">
        <v>658</v>
      </c>
      <c r="I3329" s="2">
        <v>44373</v>
      </c>
      <c r="J3329" s="126" t="str">
        <f>VLOOKUP(I3329,Mapping!$H$2:$I$215,2,0)</f>
        <v>Post</v>
      </c>
      <c r="K3329" s="127">
        <f>VLOOKUP(I3329,Mapping!$H$2:$J$215,3,0)</f>
        <v>0</v>
      </c>
      <c r="L3329" s="1">
        <v>125.83162280000001</v>
      </c>
      <c r="M3329" s="4" t="s">
        <v>170</v>
      </c>
    </row>
    <row r="3330" spans="1:13" x14ac:dyDescent="0.35">
      <c r="A3330" s="5" t="s">
        <v>36</v>
      </c>
      <c r="B3330" s="5" t="s">
        <v>35</v>
      </c>
      <c r="C3330" s="5"/>
      <c r="D3330" s="5"/>
      <c r="E3330" s="5" t="s">
        <v>119</v>
      </c>
      <c r="F3330" s="8" t="str">
        <f>VLOOKUP(E3330,Mapping!$A$1:$C$71,3,0)</f>
        <v>Google</v>
      </c>
      <c r="G3330" s="8" t="str">
        <f>VLOOKUP(E3330,Mapping!$A$2:$B$207,2,0)</f>
        <v>Google</v>
      </c>
      <c r="H3330" s="1" t="s">
        <v>658</v>
      </c>
      <c r="I3330" s="2">
        <v>44374</v>
      </c>
      <c r="J3330" s="126" t="str">
        <f>VLOOKUP(I3330,Mapping!$H$2:$I$215,2,0)</f>
        <v>Post</v>
      </c>
      <c r="K3330" s="127">
        <f>VLOOKUP(I3330,Mapping!$H$2:$J$215,3,0)</f>
        <v>0</v>
      </c>
      <c r="L3330" s="1">
        <v>118.7437601</v>
      </c>
      <c r="M3330" s="4" t="s">
        <v>170</v>
      </c>
    </row>
    <row r="3331" spans="1:13" x14ac:dyDescent="0.35">
      <c r="A3331" s="5" t="s">
        <v>36</v>
      </c>
      <c r="B3331" s="5" t="s">
        <v>35</v>
      </c>
      <c r="C3331" s="5"/>
      <c r="D3331" s="5"/>
      <c r="E3331" s="5" t="s">
        <v>119</v>
      </c>
      <c r="F3331" s="8" t="str">
        <f>VLOOKUP(E3331,Mapping!$A$1:$C$71,3,0)</f>
        <v>Google</v>
      </c>
      <c r="G3331" s="8" t="str">
        <f>VLOOKUP(E3331,Mapping!$A$2:$B$207,2,0)</f>
        <v>Google</v>
      </c>
      <c r="H3331" s="1" t="s">
        <v>658</v>
      </c>
      <c r="I3331" s="2">
        <v>44375</v>
      </c>
      <c r="J3331" s="126" t="str">
        <f>VLOOKUP(I3331,Mapping!$H$2:$I$215,2,0)</f>
        <v>Post</v>
      </c>
      <c r="K3331" s="127">
        <f>VLOOKUP(I3331,Mapping!$H$2:$J$215,3,0)</f>
        <v>0</v>
      </c>
      <c r="L3331" s="1">
        <v>119.6868638</v>
      </c>
      <c r="M3331" s="4" t="s">
        <v>170</v>
      </c>
    </row>
    <row r="3332" spans="1:13" x14ac:dyDescent="0.35">
      <c r="A3332" s="5" t="s">
        <v>36</v>
      </c>
      <c r="B3332" s="5" t="s">
        <v>35</v>
      </c>
      <c r="C3332" s="5"/>
      <c r="D3332" s="5"/>
      <c r="E3332" s="5" t="s">
        <v>119</v>
      </c>
      <c r="F3332" s="8" t="str">
        <f>VLOOKUP(E3332,Mapping!$A$1:$C$71,3,0)</f>
        <v>Google</v>
      </c>
      <c r="G3332" s="8" t="str">
        <f>VLOOKUP(E3332,Mapping!$A$2:$B$207,2,0)</f>
        <v>Google</v>
      </c>
      <c r="H3332" s="1" t="s">
        <v>658</v>
      </c>
      <c r="I3332" s="2">
        <v>44376</v>
      </c>
      <c r="J3332" s="126" t="str">
        <f>VLOOKUP(I3332,Mapping!$H$2:$I$215,2,0)</f>
        <v>Post</v>
      </c>
      <c r="K3332" s="127">
        <f>VLOOKUP(I3332,Mapping!$H$2:$J$215,3,0)</f>
        <v>0</v>
      </c>
      <c r="L3332" s="1">
        <v>122.08915039999999</v>
      </c>
      <c r="M3332" s="4" t="s">
        <v>170</v>
      </c>
    </row>
    <row r="3333" spans="1:13" x14ac:dyDescent="0.35">
      <c r="A3333" s="5" t="s">
        <v>36</v>
      </c>
      <c r="B3333" s="5" t="s">
        <v>35</v>
      </c>
      <c r="C3333" s="5"/>
      <c r="D3333" s="5"/>
      <c r="E3333" s="5" t="s">
        <v>119</v>
      </c>
      <c r="F3333" s="8" t="str">
        <f>VLOOKUP(E3333,Mapping!$A$1:$C$71,3,0)</f>
        <v>Google</v>
      </c>
      <c r="G3333" s="8" t="str">
        <f>VLOOKUP(E3333,Mapping!$A$2:$B$207,2,0)</f>
        <v>Google</v>
      </c>
      <c r="H3333" s="1" t="s">
        <v>658</v>
      </c>
      <c r="I3333" s="2">
        <v>44377</v>
      </c>
      <c r="J3333" s="126" t="str">
        <f>VLOOKUP(I3333,Mapping!$H$2:$I$215,2,0)</f>
        <v>Post</v>
      </c>
      <c r="K3333" s="127">
        <f>VLOOKUP(I3333,Mapping!$H$2:$J$215,3,0)</f>
        <v>0</v>
      </c>
      <c r="L3333" s="1">
        <v>124.053518</v>
      </c>
      <c r="M3333" s="4" t="s">
        <v>170</v>
      </c>
    </row>
    <row r="3334" spans="1:13" x14ac:dyDescent="0.35">
      <c r="A3334" s="5" t="s">
        <v>36</v>
      </c>
      <c r="B3334" s="5" t="s">
        <v>35</v>
      </c>
      <c r="C3334" s="5"/>
      <c r="D3334" s="5"/>
      <c r="E3334" s="5" t="s">
        <v>119</v>
      </c>
      <c r="F3334" s="8" t="str">
        <f>VLOOKUP(E3334,Mapping!$A$1:$C$71,3,0)</f>
        <v>Google</v>
      </c>
      <c r="G3334" s="8" t="str">
        <f>VLOOKUP(E3334,Mapping!$A$2:$B$207,2,0)</f>
        <v>Google</v>
      </c>
      <c r="H3334" s="1" t="s">
        <v>658</v>
      </c>
      <c r="I3334" s="2">
        <v>44378</v>
      </c>
      <c r="J3334" s="126" t="str">
        <f>VLOOKUP(I3334,Mapping!$H$2:$I$215,2,0)</f>
        <v>Post</v>
      </c>
      <c r="K3334" s="127">
        <f>VLOOKUP(I3334,Mapping!$H$2:$J$215,3,0)</f>
        <v>0</v>
      </c>
      <c r="L3334" s="1">
        <v>127.88572979999999</v>
      </c>
      <c r="M3334" s="4" t="s">
        <v>170</v>
      </c>
    </row>
    <row r="3335" spans="1:13" x14ac:dyDescent="0.35">
      <c r="A3335" s="5" t="s">
        <v>36</v>
      </c>
      <c r="B3335" s="5" t="s">
        <v>35</v>
      </c>
      <c r="C3335" s="5"/>
      <c r="D3335" s="5"/>
      <c r="E3335" s="5" t="s">
        <v>119</v>
      </c>
      <c r="F3335" s="8" t="str">
        <f>VLOOKUP(E3335,Mapping!$A$1:$C$71,3,0)</f>
        <v>Google</v>
      </c>
      <c r="G3335" s="8" t="str">
        <f>VLOOKUP(E3335,Mapping!$A$2:$B$207,2,0)</f>
        <v>Google</v>
      </c>
      <c r="H3335" s="1" t="s">
        <v>658</v>
      </c>
      <c r="I3335" s="2">
        <v>44379</v>
      </c>
      <c r="J3335" s="126" t="str">
        <f>VLOOKUP(I3335,Mapping!$H$2:$I$215,2,0)</f>
        <v>Post</v>
      </c>
      <c r="K3335" s="127">
        <f>VLOOKUP(I3335,Mapping!$H$2:$J$215,3,0)</f>
        <v>0</v>
      </c>
      <c r="L3335" s="1">
        <v>129.4565341</v>
      </c>
      <c r="M3335" s="4" t="s">
        <v>170</v>
      </c>
    </row>
    <row r="3336" spans="1:13" x14ac:dyDescent="0.35">
      <c r="A3336" s="5" t="s">
        <v>36</v>
      </c>
      <c r="B3336" s="5" t="s">
        <v>35</v>
      </c>
      <c r="C3336" s="5"/>
      <c r="D3336" s="5"/>
      <c r="E3336" s="5" t="s">
        <v>119</v>
      </c>
      <c r="F3336" s="8" t="str">
        <f>VLOOKUP(E3336,Mapping!$A$1:$C$71,3,0)</f>
        <v>Google</v>
      </c>
      <c r="G3336" s="8" t="str">
        <f>VLOOKUP(E3336,Mapping!$A$2:$B$207,2,0)</f>
        <v>Google</v>
      </c>
      <c r="H3336" s="1" t="s">
        <v>658</v>
      </c>
      <c r="I3336" s="2">
        <v>44380</v>
      </c>
      <c r="J3336" s="126" t="str">
        <f>VLOOKUP(I3336,Mapping!$H$2:$I$215,2,0)</f>
        <v>Post</v>
      </c>
      <c r="K3336" s="127">
        <f>VLOOKUP(I3336,Mapping!$H$2:$J$215,3,0)</f>
        <v>0</v>
      </c>
      <c r="L3336" s="1">
        <v>129.31106019999999</v>
      </c>
      <c r="M3336" s="4" t="s">
        <v>170</v>
      </c>
    </row>
    <row r="3337" spans="1:13" x14ac:dyDescent="0.35">
      <c r="A3337" s="5" t="s">
        <v>36</v>
      </c>
      <c r="B3337" s="5" t="s">
        <v>35</v>
      </c>
      <c r="C3337" s="5"/>
      <c r="D3337" s="5"/>
      <c r="E3337" s="5" t="s">
        <v>119</v>
      </c>
      <c r="F3337" s="8" t="str">
        <f>VLOOKUP(E3337,Mapping!$A$1:$C$71,3,0)</f>
        <v>Google</v>
      </c>
      <c r="G3337" s="8" t="str">
        <f>VLOOKUP(E3337,Mapping!$A$2:$B$207,2,0)</f>
        <v>Google</v>
      </c>
      <c r="H3337" s="1" t="s">
        <v>658</v>
      </c>
      <c r="I3337" s="2">
        <v>44381</v>
      </c>
      <c r="J3337" s="126" t="str">
        <f>VLOOKUP(I3337,Mapping!$H$2:$I$215,2,0)</f>
        <v>Post</v>
      </c>
      <c r="K3337" s="127">
        <f>VLOOKUP(I3337,Mapping!$H$2:$J$215,3,0)</f>
        <v>0</v>
      </c>
      <c r="L3337" s="1">
        <v>139.25234660000001</v>
      </c>
      <c r="M3337" s="4" t="s">
        <v>170</v>
      </c>
    </row>
    <row r="3338" spans="1:13" x14ac:dyDescent="0.35">
      <c r="A3338" s="5" t="s">
        <v>36</v>
      </c>
      <c r="B3338" s="5" t="s">
        <v>35</v>
      </c>
      <c r="C3338" s="5"/>
      <c r="D3338" s="5"/>
      <c r="E3338" s="5" t="s">
        <v>119</v>
      </c>
      <c r="F3338" s="8" t="str">
        <f>VLOOKUP(E3338,Mapping!$A$1:$C$71,3,0)</f>
        <v>Google</v>
      </c>
      <c r="G3338" s="8" t="str">
        <f>VLOOKUP(E3338,Mapping!$A$2:$B$207,2,0)</f>
        <v>Google</v>
      </c>
      <c r="H3338" s="1" t="s">
        <v>658</v>
      </c>
      <c r="I3338" s="2">
        <v>44382</v>
      </c>
      <c r="J3338" s="126" t="str">
        <f>VLOOKUP(I3338,Mapping!$H$2:$I$215,2,0)</f>
        <v>Post</v>
      </c>
      <c r="K3338" s="127">
        <f>VLOOKUP(I3338,Mapping!$H$2:$J$215,3,0)</f>
        <v>0</v>
      </c>
      <c r="L3338" s="1">
        <v>156.3697344</v>
      </c>
      <c r="M3338" s="4" t="s">
        <v>170</v>
      </c>
    </row>
    <row r="3339" spans="1:13" x14ac:dyDescent="0.35">
      <c r="A3339" s="5" t="s">
        <v>36</v>
      </c>
      <c r="B3339" s="5" t="s">
        <v>35</v>
      </c>
      <c r="C3339" s="5"/>
      <c r="D3339" s="5"/>
      <c r="E3339" s="5" t="s">
        <v>119</v>
      </c>
      <c r="F3339" s="8" t="str">
        <f>VLOOKUP(E3339,Mapping!$A$1:$C$71,3,0)</f>
        <v>Google</v>
      </c>
      <c r="G3339" s="8" t="str">
        <f>VLOOKUP(E3339,Mapping!$A$2:$B$207,2,0)</f>
        <v>Google</v>
      </c>
      <c r="H3339" s="1" t="s">
        <v>658</v>
      </c>
      <c r="I3339" s="2">
        <v>44383</v>
      </c>
      <c r="J3339" s="126" t="str">
        <f>VLOOKUP(I3339,Mapping!$H$2:$I$215,2,0)</f>
        <v>Post</v>
      </c>
      <c r="K3339" s="127">
        <f>VLOOKUP(I3339,Mapping!$H$2:$J$215,3,0)</f>
        <v>0</v>
      </c>
      <c r="L3339" s="1">
        <v>191.73092120000001</v>
      </c>
      <c r="M3339" s="4" t="s">
        <v>170</v>
      </c>
    </row>
    <row r="3340" spans="1:13" x14ac:dyDescent="0.35">
      <c r="A3340" s="5" t="s">
        <v>36</v>
      </c>
      <c r="B3340" s="5" t="s">
        <v>35</v>
      </c>
      <c r="C3340" s="5"/>
      <c r="D3340" s="5"/>
      <c r="E3340" s="5" t="s">
        <v>119</v>
      </c>
      <c r="F3340" s="8" t="str">
        <f>VLOOKUP(E3340,Mapping!$A$1:$C$71,3,0)</f>
        <v>Google</v>
      </c>
      <c r="G3340" s="8" t="str">
        <f>VLOOKUP(E3340,Mapping!$A$2:$B$207,2,0)</f>
        <v>Google</v>
      </c>
      <c r="H3340" s="1" t="s">
        <v>658</v>
      </c>
      <c r="I3340" s="2">
        <v>44384</v>
      </c>
      <c r="J3340" s="126" t="str">
        <f>VLOOKUP(I3340,Mapping!$H$2:$I$215,2,0)</f>
        <v>Post</v>
      </c>
      <c r="K3340" s="127">
        <f>VLOOKUP(I3340,Mapping!$H$2:$J$215,3,0)</f>
        <v>0</v>
      </c>
      <c r="L3340" s="1">
        <v>227.63562719999999</v>
      </c>
      <c r="M3340" s="4" t="s">
        <v>170</v>
      </c>
    </row>
    <row r="3341" spans="1:13" x14ac:dyDescent="0.35">
      <c r="A3341" s="5" t="s">
        <v>36</v>
      </c>
      <c r="B3341" s="5" t="s">
        <v>35</v>
      </c>
      <c r="C3341" s="5"/>
      <c r="D3341" s="5"/>
      <c r="E3341" s="5" t="s">
        <v>119</v>
      </c>
      <c r="F3341" s="8" t="str">
        <f>VLOOKUP(E3341,Mapping!$A$1:$C$71,3,0)</f>
        <v>Google</v>
      </c>
      <c r="G3341" s="8" t="str">
        <f>VLOOKUP(E3341,Mapping!$A$2:$B$207,2,0)</f>
        <v>Google</v>
      </c>
      <c r="H3341" s="1" t="s">
        <v>658</v>
      </c>
      <c r="I3341" s="2">
        <v>44385</v>
      </c>
      <c r="J3341" s="126" t="str">
        <f>VLOOKUP(I3341,Mapping!$H$2:$I$215,2,0)</f>
        <v>Post</v>
      </c>
      <c r="K3341" s="127">
        <f>VLOOKUP(I3341,Mapping!$H$2:$J$215,3,0)</f>
        <v>0</v>
      </c>
      <c r="L3341" s="1">
        <v>265.6171099</v>
      </c>
      <c r="M3341" s="4" t="s">
        <v>170</v>
      </c>
    </row>
    <row r="3342" spans="1:13" x14ac:dyDescent="0.35">
      <c r="A3342" s="5" t="s">
        <v>36</v>
      </c>
      <c r="B3342" s="5" t="s">
        <v>35</v>
      </c>
      <c r="C3342" s="5"/>
      <c r="D3342" s="5"/>
      <c r="E3342" s="5" t="s">
        <v>119</v>
      </c>
      <c r="F3342" s="8" t="str">
        <f>VLOOKUP(E3342,Mapping!$A$1:$C$71,3,0)</f>
        <v>Google</v>
      </c>
      <c r="G3342" s="8" t="str">
        <f>VLOOKUP(E3342,Mapping!$A$2:$B$207,2,0)</f>
        <v>Google</v>
      </c>
      <c r="H3342" s="1" t="s">
        <v>658</v>
      </c>
      <c r="I3342" s="2">
        <v>44386</v>
      </c>
      <c r="J3342" s="126" t="str">
        <f>VLOOKUP(I3342,Mapping!$H$2:$I$215,2,0)</f>
        <v>Post</v>
      </c>
      <c r="K3342" s="127">
        <f>VLOOKUP(I3342,Mapping!$H$2:$J$215,3,0)</f>
        <v>0</v>
      </c>
      <c r="L3342" s="1">
        <v>294.23179160000001</v>
      </c>
      <c r="M3342" s="4" t="s">
        <v>170</v>
      </c>
    </row>
    <row r="3343" spans="1:13" x14ac:dyDescent="0.35">
      <c r="A3343" s="5" t="s">
        <v>36</v>
      </c>
      <c r="B3343" s="5" t="s">
        <v>35</v>
      </c>
      <c r="C3343" s="5"/>
      <c r="D3343" s="5"/>
      <c r="E3343" s="5" t="s">
        <v>119</v>
      </c>
      <c r="F3343" s="8" t="str">
        <f>VLOOKUP(E3343,Mapping!$A$1:$C$71,3,0)</f>
        <v>Google</v>
      </c>
      <c r="G3343" s="8" t="str">
        <f>VLOOKUP(E3343,Mapping!$A$2:$B$207,2,0)</f>
        <v>Google</v>
      </c>
      <c r="H3343" s="1" t="s">
        <v>658</v>
      </c>
      <c r="I3343" s="2">
        <v>44387</v>
      </c>
      <c r="J3343" s="126" t="str">
        <f>VLOOKUP(I3343,Mapping!$H$2:$I$215,2,0)</f>
        <v>Post</v>
      </c>
      <c r="K3343" s="127">
        <f>VLOOKUP(I3343,Mapping!$H$2:$J$215,3,0)</f>
        <v>0</v>
      </c>
      <c r="L3343" s="1">
        <v>307.59521649999999</v>
      </c>
      <c r="M3343" s="4" t="s">
        <v>170</v>
      </c>
    </row>
    <row r="3344" spans="1:13" x14ac:dyDescent="0.35">
      <c r="A3344" s="5" t="s">
        <v>36</v>
      </c>
      <c r="B3344" s="5" t="s">
        <v>35</v>
      </c>
      <c r="C3344" s="5"/>
      <c r="D3344" s="5"/>
      <c r="E3344" s="5" t="s">
        <v>119</v>
      </c>
      <c r="F3344" s="8" t="str">
        <f>VLOOKUP(E3344,Mapping!$A$1:$C$71,3,0)</f>
        <v>Google</v>
      </c>
      <c r="G3344" s="8" t="str">
        <f>VLOOKUP(E3344,Mapping!$A$2:$B$207,2,0)</f>
        <v>Google</v>
      </c>
      <c r="H3344" s="1" t="s">
        <v>658</v>
      </c>
      <c r="I3344" s="2">
        <v>44388</v>
      </c>
      <c r="J3344" s="126" t="str">
        <f>VLOOKUP(I3344,Mapping!$H$2:$I$215,2,0)</f>
        <v>Post</v>
      </c>
      <c r="K3344" s="127">
        <f>VLOOKUP(I3344,Mapping!$H$2:$J$215,3,0)</f>
        <v>0</v>
      </c>
      <c r="L3344" s="1">
        <v>313.91111419999999</v>
      </c>
      <c r="M3344" s="4" t="s">
        <v>170</v>
      </c>
    </row>
    <row r="3345" spans="1:13" x14ac:dyDescent="0.35">
      <c r="A3345" s="5" t="s">
        <v>36</v>
      </c>
      <c r="B3345" s="5" t="s">
        <v>35</v>
      </c>
      <c r="C3345" s="5"/>
      <c r="D3345" s="5"/>
      <c r="E3345" s="5" t="s">
        <v>119</v>
      </c>
      <c r="F3345" s="8" t="str">
        <f>VLOOKUP(E3345,Mapping!$A$1:$C$71,3,0)</f>
        <v>Google</v>
      </c>
      <c r="G3345" s="8" t="str">
        <f>VLOOKUP(E3345,Mapping!$A$2:$B$207,2,0)</f>
        <v>Google</v>
      </c>
      <c r="H3345" s="1" t="s">
        <v>658</v>
      </c>
      <c r="I3345" s="2">
        <v>44389</v>
      </c>
      <c r="J3345" s="126" t="str">
        <f>VLOOKUP(I3345,Mapping!$H$2:$I$215,2,0)</f>
        <v>Post</v>
      </c>
      <c r="K3345" s="127">
        <f>VLOOKUP(I3345,Mapping!$H$2:$J$215,3,0)</f>
        <v>0</v>
      </c>
      <c r="L3345" s="1">
        <v>310.4358818</v>
      </c>
      <c r="M3345" s="4" t="s">
        <v>170</v>
      </c>
    </row>
    <row r="3346" spans="1:13" x14ac:dyDescent="0.35">
      <c r="A3346" s="5" t="s">
        <v>36</v>
      </c>
      <c r="B3346" s="5" t="s">
        <v>35</v>
      </c>
      <c r="C3346" s="5"/>
      <c r="D3346" s="5"/>
      <c r="E3346" s="5" t="s">
        <v>119</v>
      </c>
      <c r="F3346" s="8" t="str">
        <f>VLOOKUP(E3346,Mapping!$A$1:$C$71,3,0)</f>
        <v>Google</v>
      </c>
      <c r="G3346" s="8" t="str">
        <f>VLOOKUP(E3346,Mapping!$A$2:$B$207,2,0)</f>
        <v>Google</v>
      </c>
      <c r="H3346" s="1" t="s">
        <v>658</v>
      </c>
      <c r="I3346" s="2">
        <v>44390</v>
      </c>
      <c r="J3346" s="126" t="str">
        <f>VLOOKUP(I3346,Mapping!$H$2:$I$215,2,0)</f>
        <v>Post</v>
      </c>
      <c r="K3346" s="127">
        <f>VLOOKUP(I3346,Mapping!$H$2:$J$215,3,0)</f>
        <v>0</v>
      </c>
      <c r="L3346" s="1">
        <v>300.30564070000003</v>
      </c>
      <c r="M3346" s="4" t="s">
        <v>170</v>
      </c>
    </row>
    <row r="3347" spans="1:13" x14ac:dyDescent="0.35">
      <c r="A3347" s="5" t="s">
        <v>36</v>
      </c>
      <c r="B3347" s="5" t="s">
        <v>35</v>
      </c>
      <c r="C3347" s="5"/>
      <c r="D3347" s="5"/>
      <c r="E3347" s="5" t="s">
        <v>119</v>
      </c>
      <c r="F3347" s="8" t="str">
        <f>VLOOKUP(E3347,Mapping!$A$1:$C$71,3,0)</f>
        <v>Google</v>
      </c>
      <c r="G3347" s="8" t="str">
        <f>VLOOKUP(E3347,Mapping!$A$2:$B$207,2,0)</f>
        <v>Google</v>
      </c>
      <c r="H3347" s="1" t="s">
        <v>658</v>
      </c>
      <c r="I3347" s="2">
        <v>44391</v>
      </c>
      <c r="J3347" s="126" t="str">
        <f>VLOOKUP(I3347,Mapping!$H$2:$I$215,2,0)</f>
        <v>Post</v>
      </c>
      <c r="K3347" s="127">
        <f>VLOOKUP(I3347,Mapping!$H$2:$J$215,3,0)</f>
        <v>0</v>
      </c>
      <c r="L3347" s="1">
        <v>282.08705300000003</v>
      </c>
      <c r="M3347" s="4" t="s">
        <v>170</v>
      </c>
    </row>
    <row r="3348" spans="1:13" x14ac:dyDescent="0.35">
      <c r="A3348" s="5" t="s">
        <v>36</v>
      </c>
      <c r="B3348" s="5" t="s">
        <v>35</v>
      </c>
      <c r="C3348" s="5"/>
      <c r="D3348" s="5"/>
      <c r="E3348" s="5" t="s">
        <v>119</v>
      </c>
      <c r="F3348" s="8" t="str">
        <f>VLOOKUP(E3348,Mapping!$A$1:$C$71,3,0)</f>
        <v>Google</v>
      </c>
      <c r="G3348" s="8" t="str">
        <f>VLOOKUP(E3348,Mapping!$A$2:$B$207,2,0)</f>
        <v>Google</v>
      </c>
      <c r="H3348" s="1" t="s">
        <v>658</v>
      </c>
      <c r="I3348" s="2">
        <v>44392</v>
      </c>
      <c r="J3348" s="126" t="str">
        <f>VLOOKUP(I3348,Mapping!$H$2:$I$215,2,0)</f>
        <v>Post</v>
      </c>
      <c r="K3348" s="127">
        <f>VLOOKUP(I3348,Mapping!$H$2:$J$215,3,0)</f>
        <v>0</v>
      </c>
      <c r="L3348" s="1">
        <v>262.3017782</v>
      </c>
      <c r="M3348" s="4" t="s">
        <v>170</v>
      </c>
    </row>
    <row r="3349" spans="1:13" x14ac:dyDescent="0.35">
      <c r="A3349" s="5" t="s">
        <v>36</v>
      </c>
      <c r="B3349" s="5" t="s">
        <v>35</v>
      </c>
      <c r="C3349" s="5"/>
      <c r="D3349" s="5"/>
      <c r="E3349" s="5" t="s">
        <v>119</v>
      </c>
      <c r="F3349" s="8" t="str">
        <f>VLOOKUP(E3349,Mapping!$A$1:$C$71,3,0)</f>
        <v>Google</v>
      </c>
      <c r="G3349" s="8" t="str">
        <f>VLOOKUP(E3349,Mapping!$A$2:$B$207,2,0)</f>
        <v>Google</v>
      </c>
      <c r="H3349" s="1" t="s">
        <v>658</v>
      </c>
      <c r="I3349" s="2">
        <v>44393</v>
      </c>
      <c r="J3349" s="126" t="str">
        <f>VLOOKUP(I3349,Mapping!$H$2:$I$215,2,0)</f>
        <v>Post</v>
      </c>
      <c r="K3349" s="127">
        <f>VLOOKUP(I3349,Mapping!$H$2:$J$215,3,0)</f>
        <v>0</v>
      </c>
      <c r="L3349" s="1">
        <v>244.2132532</v>
      </c>
      <c r="M3349" s="4" t="s">
        <v>170</v>
      </c>
    </row>
    <row r="3350" spans="1:13" x14ac:dyDescent="0.35">
      <c r="A3350" s="5" t="s">
        <v>36</v>
      </c>
      <c r="B3350" s="5" t="s">
        <v>35</v>
      </c>
      <c r="C3350" s="5"/>
      <c r="D3350" s="5"/>
      <c r="E3350" s="5" t="s">
        <v>119</v>
      </c>
      <c r="F3350" s="8" t="str">
        <f>VLOOKUP(E3350,Mapping!$A$1:$C$71,3,0)</f>
        <v>Google</v>
      </c>
      <c r="G3350" s="8" t="str">
        <f>VLOOKUP(E3350,Mapping!$A$2:$B$207,2,0)</f>
        <v>Google</v>
      </c>
      <c r="H3350" s="1" t="s">
        <v>658</v>
      </c>
      <c r="I3350" s="2">
        <v>44394</v>
      </c>
      <c r="J3350" s="126" t="str">
        <f>VLOOKUP(I3350,Mapping!$H$2:$I$215,2,0)</f>
        <v>Post</v>
      </c>
      <c r="K3350" s="127">
        <f>VLOOKUP(I3350,Mapping!$H$2:$J$215,3,0)</f>
        <v>0</v>
      </c>
      <c r="L3350" s="1">
        <v>232.15485050000001</v>
      </c>
      <c r="M3350" s="4" t="s">
        <v>170</v>
      </c>
    </row>
    <row r="3351" spans="1:13" x14ac:dyDescent="0.35">
      <c r="A3351" s="5" t="s">
        <v>36</v>
      </c>
      <c r="B3351" s="5" t="s">
        <v>35</v>
      </c>
      <c r="C3351" s="5"/>
      <c r="D3351" s="5"/>
      <c r="E3351" s="5" t="s">
        <v>119</v>
      </c>
      <c r="F3351" s="8" t="str">
        <f>VLOOKUP(E3351,Mapping!$A$1:$C$71,3,0)</f>
        <v>Google</v>
      </c>
      <c r="G3351" s="8" t="str">
        <f>VLOOKUP(E3351,Mapping!$A$2:$B$207,2,0)</f>
        <v>Google</v>
      </c>
      <c r="H3351" s="1" t="s">
        <v>658</v>
      </c>
      <c r="I3351" s="2">
        <v>44395</v>
      </c>
      <c r="J3351" s="126" t="str">
        <f>VLOOKUP(I3351,Mapping!$H$2:$I$215,2,0)</f>
        <v>Post</v>
      </c>
      <c r="K3351" s="127">
        <f>VLOOKUP(I3351,Mapping!$H$2:$J$215,3,0)</f>
        <v>0</v>
      </c>
      <c r="L3351" s="1">
        <v>218.9465543</v>
      </c>
      <c r="M3351" s="4" t="s">
        <v>170</v>
      </c>
    </row>
    <row r="3352" spans="1:13" x14ac:dyDescent="0.35">
      <c r="A3352" s="5" t="s">
        <v>36</v>
      </c>
      <c r="B3352" s="5" t="s">
        <v>35</v>
      </c>
      <c r="C3352" s="5"/>
      <c r="D3352" s="5"/>
      <c r="E3352" s="5" t="s">
        <v>119</v>
      </c>
      <c r="F3352" s="8" t="str">
        <f>VLOOKUP(E3352,Mapping!$A$1:$C$71,3,0)</f>
        <v>Google</v>
      </c>
      <c r="G3352" s="8" t="str">
        <f>VLOOKUP(E3352,Mapping!$A$2:$B$207,2,0)</f>
        <v>Google</v>
      </c>
      <c r="H3352" s="1" t="s">
        <v>658</v>
      </c>
      <c r="I3352" s="2">
        <v>44396</v>
      </c>
      <c r="J3352" s="126" t="str">
        <f>VLOOKUP(I3352,Mapping!$H$2:$I$215,2,0)</f>
        <v>Post</v>
      </c>
      <c r="K3352" s="127">
        <f>VLOOKUP(I3352,Mapping!$H$2:$J$215,3,0)</f>
        <v>0</v>
      </c>
      <c r="L3352" s="1">
        <v>211.52004350000001</v>
      </c>
      <c r="M3352" s="4" t="s">
        <v>170</v>
      </c>
    </row>
    <row r="3353" spans="1:13" x14ac:dyDescent="0.35">
      <c r="A3353" s="5" t="s">
        <v>36</v>
      </c>
      <c r="B3353" s="5" t="s">
        <v>35</v>
      </c>
      <c r="C3353" s="5"/>
      <c r="D3353" s="5"/>
      <c r="E3353" s="5" t="s">
        <v>119</v>
      </c>
      <c r="F3353" s="8" t="str">
        <f>VLOOKUP(E3353,Mapping!$A$1:$C$71,3,0)</f>
        <v>Google</v>
      </c>
      <c r="G3353" s="8" t="str">
        <f>VLOOKUP(E3353,Mapping!$A$2:$B$207,2,0)</f>
        <v>Google</v>
      </c>
      <c r="H3353" s="1" t="s">
        <v>658</v>
      </c>
      <c r="I3353" s="2">
        <v>44397</v>
      </c>
      <c r="J3353" s="126" t="str">
        <f>VLOOKUP(I3353,Mapping!$H$2:$I$215,2,0)</f>
        <v>Post</v>
      </c>
      <c r="K3353" s="127">
        <f>VLOOKUP(I3353,Mapping!$H$2:$J$215,3,0)</f>
        <v>0</v>
      </c>
      <c r="L3353" s="1">
        <v>204.9888086</v>
      </c>
      <c r="M3353" s="4" t="s">
        <v>170</v>
      </c>
    </row>
    <row r="3354" spans="1:13" x14ac:dyDescent="0.35">
      <c r="A3354" s="5" t="s">
        <v>36</v>
      </c>
      <c r="B3354" s="5" t="s">
        <v>35</v>
      </c>
      <c r="C3354" s="5"/>
      <c r="D3354" s="5"/>
      <c r="E3354" s="5" t="s">
        <v>119</v>
      </c>
      <c r="F3354" s="8" t="str">
        <f>VLOOKUP(E3354,Mapping!$A$1:$C$71,3,0)</f>
        <v>Google</v>
      </c>
      <c r="G3354" s="8" t="str">
        <f>VLOOKUP(E3354,Mapping!$A$2:$B$207,2,0)</f>
        <v>Google</v>
      </c>
      <c r="H3354" s="1" t="s">
        <v>658</v>
      </c>
      <c r="I3354" s="2">
        <v>44398</v>
      </c>
      <c r="J3354" s="126" t="str">
        <f>VLOOKUP(I3354,Mapping!$H$2:$I$215,2,0)</f>
        <v>Post</v>
      </c>
      <c r="K3354" s="127">
        <f>VLOOKUP(I3354,Mapping!$H$2:$J$215,3,0)</f>
        <v>0</v>
      </c>
      <c r="L3354" s="1">
        <v>194.88118840000001</v>
      </c>
      <c r="M3354" s="4" t="s">
        <v>170</v>
      </c>
    </row>
    <row r="3355" spans="1:13" x14ac:dyDescent="0.35">
      <c r="A3355" s="5" t="s">
        <v>36</v>
      </c>
      <c r="B3355" s="5" t="s">
        <v>35</v>
      </c>
      <c r="C3355" s="5"/>
      <c r="D3355" s="5"/>
      <c r="E3355" s="5" t="s">
        <v>119</v>
      </c>
      <c r="F3355" s="8" t="str">
        <f>VLOOKUP(E3355,Mapping!$A$1:$C$71,3,0)</f>
        <v>Google</v>
      </c>
      <c r="G3355" s="8" t="str">
        <f>VLOOKUP(E3355,Mapping!$A$2:$B$207,2,0)</f>
        <v>Google</v>
      </c>
      <c r="H3355" s="1" t="s">
        <v>658</v>
      </c>
      <c r="I3355" s="2">
        <v>44399</v>
      </c>
      <c r="J3355" s="126" t="str">
        <f>VLOOKUP(I3355,Mapping!$H$2:$I$215,2,0)</f>
        <v>Post</v>
      </c>
      <c r="K3355" s="127">
        <f>VLOOKUP(I3355,Mapping!$H$2:$J$215,3,0)</f>
        <v>0</v>
      </c>
      <c r="L3355" s="1">
        <v>188.3996898</v>
      </c>
      <c r="M3355" s="4" t="s">
        <v>170</v>
      </c>
    </row>
    <row r="3356" spans="1:13" x14ac:dyDescent="0.35">
      <c r="A3356" s="5" t="s">
        <v>36</v>
      </c>
      <c r="B3356" s="5" t="s">
        <v>35</v>
      </c>
      <c r="C3356" s="5"/>
      <c r="D3356" s="5"/>
      <c r="E3356" s="5" t="s">
        <v>119</v>
      </c>
      <c r="F3356" s="8" t="str">
        <f>VLOOKUP(E3356,Mapping!$A$1:$C$71,3,0)</f>
        <v>Google</v>
      </c>
      <c r="G3356" s="8" t="str">
        <f>VLOOKUP(E3356,Mapping!$A$2:$B$207,2,0)</f>
        <v>Google</v>
      </c>
      <c r="H3356" s="1" t="s">
        <v>658</v>
      </c>
      <c r="I3356" s="2">
        <v>44400</v>
      </c>
      <c r="J3356" s="126" t="str">
        <f>VLOOKUP(I3356,Mapping!$H$2:$I$215,2,0)</f>
        <v>Post</v>
      </c>
      <c r="K3356" s="127">
        <f>VLOOKUP(I3356,Mapping!$H$2:$J$215,3,0)</f>
        <v>0</v>
      </c>
      <c r="L3356" s="1">
        <v>182.81887449999999</v>
      </c>
      <c r="M3356" s="4" t="s">
        <v>170</v>
      </c>
    </row>
    <row r="3357" spans="1:13" x14ac:dyDescent="0.35">
      <c r="A3357" s="5" t="s">
        <v>36</v>
      </c>
      <c r="B3357" s="5" t="s">
        <v>35</v>
      </c>
      <c r="C3357" s="5"/>
      <c r="D3357" s="5"/>
      <c r="E3357" s="5" t="s">
        <v>119</v>
      </c>
      <c r="F3357" s="8" t="str">
        <f>VLOOKUP(E3357,Mapping!$A$1:$C$71,3,0)</f>
        <v>Google</v>
      </c>
      <c r="G3357" s="8" t="str">
        <f>VLOOKUP(E3357,Mapping!$A$2:$B$207,2,0)</f>
        <v>Google</v>
      </c>
      <c r="H3357" s="1" t="s">
        <v>658</v>
      </c>
      <c r="I3357" s="2">
        <v>44401</v>
      </c>
      <c r="J3357" s="126" t="str">
        <f>VLOOKUP(I3357,Mapping!$H$2:$I$215,2,0)</f>
        <v>Post</v>
      </c>
      <c r="K3357" s="127">
        <f>VLOOKUP(I3357,Mapping!$H$2:$J$215,3,0)</f>
        <v>0</v>
      </c>
      <c r="L3357" s="1">
        <v>179.40674229999999</v>
      </c>
      <c r="M3357" s="4" t="s">
        <v>170</v>
      </c>
    </row>
    <row r="3358" spans="1:13" x14ac:dyDescent="0.35">
      <c r="A3358" s="5" t="s">
        <v>36</v>
      </c>
      <c r="B3358" s="5" t="s">
        <v>35</v>
      </c>
      <c r="C3358" s="5"/>
      <c r="D3358" s="5"/>
      <c r="E3358" s="5" t="s">
        <v>119</v>
      </c>
      <c r="F3358" s="8" t="str">
        <f>VLOOKUP(E3358,Mapping!$A$1:$C$71,3,0)</f>
        <v>Google</v>
      </c>
      <c r="G3358" s="8" t="str">
        <f>VLOOKUP(E3358,Mapping!$A$2:$B$207,2,0)</f>
        <v>Google</v>
      </c>
      <c r="H3358" s="1" t="s">
        <v>658</v>
      </c>
      <c r="I3358" s="2">
        <v>44402</v>
      </c>
      <c r="J3358" s="126" t="str">
        <f>VLOOKUP(I3358,Mapping!$H$2:$I$215,2,0)</f>
        <v>Post</v>
      </c>
      <c r="K3358" s="127">
        <f>VLOOKUP(I3358,Mapping!$H$2:$J$215,3,0)</f>
        <v>0</v>
      </c>
      <c r="L3358" s="1">
        <v>223.10033129999999</v>
      </c>
      <c r="M3358" s="4" t="s">
        <v>170</v>
      </c>
    </row>
    <row r="3359" spans="1:13" x14ac:dyDescent="0.35">
      <c r="A3359" s="5" t="s">
        <v>36</v>
      </c>
      <c r="B3359" s="5" t="s">
        <v>35</v>
      </c>
      <c r="C3359" s="5"/>
      <c r="D3359" s="5"/>
      <c r="E3359" s="5" t="s">
        <v>119</v>
      </c>
      <c r="F3359" s="8" t="str">
        <f>VLOOKUP(E3359,Mapping!$A$1:$C$71,3,0)</f>
        <v>Google</v>
      </c>
      <c r="G3359" s="8" t="str">
        <f>VLOOKUP(E3359,Mapping!$A$2:$B$207,2,0)</f>
        <v>Google</v>
      </c>
      <c r="H3359" s="1" t="s">
        <v>658</v>
      </c>
      <c r="I3359" s="2">
        <v>44403</v>
      </c>
      <c r="J3359" s="126" t="str">
        <f>VLOOKUP(I3359,Mapping!$H$2:$I$215,2,0)</f>
        <v>Post</v>
      </c>
      <c r="K3359" s="127">
        <f>VLOOKUP(I3359,Mapping!$H$2:$J$215,3,0)</f>
        <v>0</v>
      </c>
      <c r="L3359" s="1">
        <v>336.3721066</v>
      </c>
      <c r="M3359" s="4" t="s">
        <v>170</v>
      </c>
    </row>
    <row r="3360" spans="1:13" x14ac:dyDescent="0.35">
      <c r="A3360" s="5" t="s">
        <v>36</v>
      </c>
      <c r="B3360" s="5" t="s">
        <v>35</v>
      </c>
      <c r="C3360" s="5"/>
      <c r="D3360" s="5"/>
      <c r="E3360" s="5" t="s">
        <v>119</v>
      </c>
      <c r="F3360" s="8" t="str">
        <f>VLOOKUP(E3360,Mapping!$A$1:$C$71,3,0)</f>
        <v>Google</v>
      </c>
      <c r="G3360" s="8" t="str">
        <f>VLOOKUP(E3360,Mapping!$A$2:$B$207,2,0)</f>
        <v>Google</v>
      </c>
      <c r="H3360" s="1" t="s">
        <v>658</v>
      </c>
      <c r="I3360" s="2">
        <v>44404</v>
      </c>
      <c r="J3360" s="126" t="str">
        <f>VLOOKUP(I3360,Mapping!$H$2:$I$215,2,0)</f>
        <v>Post</v>
      </c>
      <c r="K3360" s="127">
        <f>VLOOKUP(I3360,Mapping!$H$2:$J$215,3,0)</f>
        <v>0</v>
      </c>
      <c r="L3360" s="1">
        <v>465.53504559999999</v>
      </c>
      <c r="M3360" s="4" t="s">
        <v>170</v>
      </c>
    </row>
    <row r="3361" spans="1:13" x14ac:dyDescent="0.35">
      <c r="A3361" s="5" t="s">
        <v>36</v>
      </c>
      <c r="B3361" s="5" t="s">
        <v>35</v>
      </c>
      <c r="C3361" s="5"/>
      <c r="D3361" s="5"/>
      <c r="E3361" s="5" t="s">
        <v>119</v>
      </c>
      <c r="F3361" s="8" t="str">
        <f>VLOOKUP(E3361,Mapping!$A$1:$C$71,3,0)</f>
        <v>Google</v>
      </c>
      <c r="G3361" s="8" t="str">
        <f>VLOOKUP(E3361,Mapping!$A$2:$B$207,2,0)</f>
        <v>Google</v>
      </c>
      <c r="H3361" s="1" t="s">
        <v>658</v>
      </c>
      <c r="I3361" s="2">
        <v>44405</v>
      </c>
      <c r="J3361" s="126" t="str">
        <f>VLOOKUP(I3361,Mapping!$H$2:$I$215,2,0)</f>
        <v>Post</v>
      </c>
      <c r="K3361" s="127">
        <f>VLOOKUP(I3361,Mapping!$H$2:$J$215,3,0)</f>
        <v>0</v>
      </c>
      <c r="L3361" s="1">
        <v>566.49625419999995</v>
      </c>
      <c r="M3361" s="4" t="s">
        <v>170</v>
      </c>
    </row>
    <row r="3362" spans="1:13" x14ac:dyDescent="0.35">
      <c r="A3362" s="5" t="s">
        <v>36</v>
      </c>
      <c r="B3362" s="5" t="s">
        <v>35</v>
      </c>
      <c r="C3362" s="5"/>
      <c r="D3362" s="5"/>
      <c r="E3362" s="5" t="s">
        <v>119</v>
      </c>
      <c r="F3362" s="8" t="str">
        <f>VLOOKUP(E3362,Mapping!$A$1:$C$71,3,0)</f>
        <v>Google</v>
      </c>
      <c r="G3362" s="8" t="str">
        <f>VLOOKUP(E3362,Mapping!$A$2:$B$207,2,0)</f>
        <v>Google</v>
      </c>
      <c r="H3362" s="1" t="s">
        <v>658</v>
      </c>
      <c r="I3362" s="2">
        <v>44406</v>
      </c>
      <c r="J3362" s="126" t="str">
        <f>VLOOKUP(I3362,Mapping!$H$2:$I$215,2,0)</f>
        <v>Post</v>
      </c>
      <c r="K3362" s="127">
        <f>VLOOKUP(I3362,Mapping!$H$2:$J$215,3,0)</f>
        <v>0</v>
      </c>
      <c r="L3362" s="1">
        <v>633.4557059</v>
      </c>
      <c r="M3362" s="4" t="s">
        <v>170</v>
      </c>
    </row>
    <row r="3363" spans="1:13" x14ac:dyDescent="0.35">
      <c r="A3363" s="5" t="s">
        <v>36</v>
      </c>
      <c r="B3363" s="5" t="s">
        <v>35</v>
      </c>
      <c r="C3363" s="5"/>
      <c r="D3363" s="5"/>
      <c r="E3363" s="5" t="s">
        <v>119</v>
      </c>
      <c r="F3363" s="8" t="str">
        <f>VLOOKUP(E3363,Mapping!$A$1:$C$71,3,0)</f>
        <v>Google</v>
      </c>
      <c r="G3363" s="8" t="str">
        <f>VLOOKUP(E3363,Mapping!$A$2:$B$207,2,0)</f>
        <v>Google</v>
      </c>
      <c r="H3363" s="1" t="s">
        <v>658</v>
      </c>
      <c r="I3363" s="2">
        <v>44407</v>
      </c>
      <c r="J3363" s="126" t="str">
        <f>VLOOKUP(I3363,Mapping!$H$2:$I$215,2,0)</f>
        <v>Post</v>
      </c>
      <c r="K3363" s="127">
        <f>VLOOKUP(I3363,Mapping!$H$2:$J$215,3,0)</f>
        <v>0</v>
      </c>
      <c r="L3363" s="1">
        <v>749.91019979999999</v>
      </c>
      <c r="M3363" s="4" t="s">
        <v>170</v>
      </c>
    </row>
    <row r="3364" spans="1:13" x14ac:dyDescent="0.35">
      <c r="A3364" s="5" t="s">
        <v>36</v>
      </c>
      <c r="B3364" s="5" t="s">
        <v>35</v>
      </c>
      <c r="C3364" s="5"/>
      <c r="D3364" s="5"/>
      <c r="E3364" s="5" t="s">
        <v>119</v>
      </c>
      <c r="F3364" s="8" t="str">
        <f>VLOOKUP(E3364,Mapping!$A$1:$C$71,3,0)</f>
        <v>Google</v>
      </c>
      <c r="G3364" s="8" t="str">
        <f>VLOOKUP(E3364,Mapping!$A$2:$B$207,2,0)</f>
        <v>Google</v>
      </c>
      <c r="H3364" s="1" t="s">
        <v>658</v>
      </c>
      <c r="I3364" s="2">
        <v>44408</v>
      </c>
      <c r="J3364" s="126" t="str">
        <f>VLOOKUP(I3364,Mapping!$H$2:$I$215,2,0)</f>
        <v>Post</v>
      </c>
      <c r="K3364" s="127">
        <f>VLOOKUP(I3364,Mapping!$H$2:$J$215,3,0)</f>
        <v>0</v>
      </c>
      <c r="L3364" s="1">
        <v>872.01050669999995</v>
      </c>
      <c r="M3364" s="4" t="s">
        <v>170</v>
      </c>
    </row>
    <row r="3365" spans="1:13" x14ac:dyDescent="0.35">
      <c r="A3365" s="5" t="s">
        <v>36</v>
      </c>
      <c r="B3365" s="5" t="s">
        <v>35</v>
      </c>
      <c r="C3365" s="5"/>
      <c r="D3365" s="5"/>
      <c r="E3365" s="5" t="s">
        <v>119</v>
      </c>
      <c r="F3365" s="8" t="str">
        <f>VLOOKUP(E3365,Mapping!$A$1:$C$71,3,0)</f>
        <v>Google</v>
      </c>
      <c r="G3365" s="8" t="str">
        <f>VLOOKUP(E3365,Mapping!$A$2:$B$207,2,0)</f>
        <v>Google</v>
      </c>
      <c r="H3365" s="1" t="s">
        <v>658</v>
      </c>
      <c r="I3365" s="2">
        <v>44409</v>
      </c>
      <c r="J3365" s="126" t="str">
        <f>VLOOKUP(I3365,Mapping!$H$2:$I$215,2,0)</f>
        <v>Post</v>
      </c>
      <c r="K3365" s="127">
        <f>VLOOKUP(I3365,Mapping!$H$2:$J$215,3,0)</f>
        <v>0</v>
      </c>
      <c r="L3365" s="1">
        <v>977.23532909999994</v>
      </c>
      <c r="M3365" s="4" t="s">
        <v>170</v>
      </c>
    </row>
    <row r="3366" spans="1:13" x14ac:dyDescent="0.35">
      <c r="A3366" s="5" t="s">
        <v>36</v>
      </c>
      <c r="B3366" s="5" t="s">
        <v>35</v>
      </c>
      <c r="C3366" s="5"/>
      <c r="D3366" s="5"/>
      <c r="E3366" s="5" t="s">
        <v>119</v>
      </c>
      <c r="F3366" s="8" t="str">
        <f>VLOOKUP(E3366,Mapping!$A$1:$C$71,3,0)</f>
        <v>Google</v>
      </c>
      <c r="G3366" s="8" t="str">
        <f>VLOOKUP(E3366,Mapping!$A$2:$B$207,2,0)</f>
        <v>Google</v>
      </c>
      <c r="H3366" s="1" t="s">
        <v>658</v>
      </c>
      <c r="I3366" s="2">
        <v>44410</v>
      </c>
      <c r="J3366" s="126" t="str">
        <f>VLOOKUP(I3366,Mapping!$H$2:$I$215,2,0)</f>
        <v>Post</v>
      </c>
      <c r="K3366" s="127">
        <f>VLOOKUP(I3366,Mapping!$H$2:$J$215,3,0)</f>
        <v>0</v>
      </c>
      <c r="L3366" s="1">
        <v>1050.4285617</v>
      </c>
      <c r="M3366" s="4" t="s">
        <v>170</v>
      </c>
    </row>
    <row r="3367" spans="1:13" x14ac:dyDescent="0.35">
      <c r="A3367" s="5" t="s">
        <v>36</v>
      </c>
      <c r="B3367" s="5" t="s">
        <v>35</v>
      </c>
      <c r="C3367" s="5"/>
      <c r="D3367" s="5"/>
      <c r="E3367" s="5" t="s">
        <v>119</v>
      </c>
      <c r="F3367" s="8" t="str">
        <f>VLOOKUP(E3367,Mapping!$A$1:$C$71,3,0)</f>
        <v>Google</v>
      </c>
      <c r="G3367" s="8" t="str">
        <f>VLOOKUP(E3367,Mapping!$A$2:$B$207,2,0)</f>
        <v>Google</v>
      </c>
      <c r="H3367" s="1" t="s">
        <v>658</v>
      </c>
      <c r="I3367" s="2">
        <v>44411</v>
      </c>
      <c r="J3367" s="126" t="str">
        <f>VLOOKUP(I3367,Mapping!$H$2:$I$215,2,0)</f>
        <v>Post</v>
      </c>
      <c r="K3367" s="127">
        <f>VLOOKUP(I3367,Mapping!$H$2:$J$215,3,0)</f>
        <v>0</v>
      </c>
      <c r="L3367" s="1">
        <v>1196.7236445000001</v>
      </c>
      <c r="M3367" s="4" t="s">
        <v>170</v>
      </c>
    </row>
    <row r="3368" spans="1:13" x14ac:dyDescent="0.35">
      <c r="A3368" s="5" t="s">
        <v>36</v>
      </c>
      <c r="B3368" s="5" t="s">
        <v>35</v>
      </c>
      <c r="C3368" s="5"/>
      <c r="D3368" s="5"/>
      <c r="E3368" s="5" t="s">
        <v>119</v>
      </c>
      <c r="F3368" s="8" t="str">
        <f>VLOOKUP(E3368,Mapping!$A$1:$C$71,3,0)</f>
        <v>Google</v>
      </c>
      <c r="G3368" s="8" t="str">
        <f>VLOOKUP(E3368,Mapping!$A$2:$B$207,2,0)</f>
        <v>Google</v>
      </c>
      <c r="H3368" s="1" t="s">
        <v>658</v>
      </c>
      <c r="I3368" s="2">
        <v>44412</v>
      </c>
      <c r="J3368" s="126" t="str">
        <f>VLOOKUP(I3368,Mapping!$H$2:$I$215,2,0)</f>
        <v>Post</v>
      </c>
      <c r="K3368" s="127">
        <f>VLOOKUP(I3368,Mapping!$H$2:$J$215,3,0)</f>
        <v>0</v>
      </c>
      <c r="L3368" s="1">
        <v>1425.5957019</v>
      </c>
      <c r="M3368" s="4" t="s">
        <v>170</v>
      </c>
    </row>
    <row r="3369" spans="1:13" x14ac:dyDescent="0.35">
      <c r="A3369" s="5" t="s">
        <v>36</v>
      </c>
      <c r="B3369" s="5" t="s">
        <v>35</v>
      </c>
      <c r="C3369" s="5"/>
      <c r="D3369" s="5"/>
      <c r="E3369" s="5" t="s">
        <v>119</v>
      </c>
      <c r="F3369" s="8" t="str">
        <f>VLOOKUP(E3369,Mapping!$A$1:$C$71,3,0)</f>
        <v>Google</v>
      </c>
      <c r="G3369" s="8" t="str">
        <f>VLOOKUP(E3369,Mapping!$A$2:$B$207,2,0)</f>
        <v>Google</v>
      </c>
      <c r="H3369" s="1" t="s">
        <v>658</v>
      </c>
      <c r="I3369" s="2">
        <v>44413</v>
      </c>
      <c r="J3369" s="126" t="str">
        <f>VLOOKUP(I3369,Mapping!$H$2:$I$215,2,0)</f>
        <v>Post</v>
      </c>
      <c r="K3369" s="127">
        <f>VLOOKUP(I3369,Mapping!$H$2:$J$215,3,0)</f>
        <v>0</v>
      </c>
      <c r="L3369" s="1">
        <v>1598.6892617000001</v>
      </c>
      <c r="M3369" s="4" t="s">
        <v>170</v>
      </c>
    </row>
    <row r="3370" spans="1:13" x14ac:dyDescent="0.35">
      <c r="A3370" s="5" t="s">
        <v>36</v>
      </c>
      <c r="B3370" s="5" t="s">
        <v>35</v>
      </c>
      <c r="C3370" s="5"/>
      <c r="D3370" s="5"/>
      <c r="E3370" s="5" t="s">
        <v>119</v>
      </c>
      <c r="F3370" s="8" t="str">
        <f>VLOOKUP(E3370,Mapping!$A$1:$C$71,3,0)</f>
        <v>Google</v>
      </c>
      <c r="G3370" s="8" t="str">
        <f>VLOOKUP(E3370,Mapping!$A$2:$B$207,2,0)</f>
        <v>Google</v>
      </c>
      <c r="H3370" s="1" t="s">
        <v>658</v>
      </c>
      <c r="I3370" s="2">
        <v>44414</v>
      </c>
      <c r="J3370" s="126" t="str">
        <f>VLOOKUP(I3370,Mapping!$H$2:$I$215,2,0)</f>
        <v>Post</v>
      </c>
      <c r="K3370" s="127">
        <f>VLOOKUP(I3370,Mapping!$H$2:$J$215,3,0)</f>
        <v>0</v>
      </c>
      <c r="L3370" s="1">
        <v>1654.906438</v>
      </c>
      <c r="M3370" s="4" t="s">
        <v>170</v>
      </c>
    </row>
    <row r="3371" spans="1:13" x14ac:dyDescent="0.35">
      <c r="A3371" s="5" t="s">
        <v>36</v>
      </c>
      <c r="B3371" s="5" t="s">
        <v>35</v>
      </c>
      <c r="C3371" s="5"/>
      <c r="D3371" s="5"/>
      <c r="E3371" s="5" t="s">
        <v>119</v>
      </c>
      <c r="F3371" s="8" t="str">
        <f>VLOOKUP(E3371,Mapping!$A$1:$C$71,3,0)</f>
        <v>Google</v>
      </c>
      <c r="G3371" s="8" t="str">
        <f>VLOOKUP(E3371,Mapping!$A$2:$B$207,2,0)</f>
        <v>Google</v>
      </c>
      <c r="H3371" s="1" t="s">
        <v>658</v>
      </c>
      <c r="I3371" s="2">
        <v>44415</v>
      </c>
      <c r="J3371" s="126" t="str">
        <f>VLOOKUP(I3371,Mapping!$H$2:$I$215,2,0)</f>
        <v>Post</v>
      </c>
      <c r="K3371" s="127">
        <f>VLOOKUP(I3371,Mapping!$H$2:$J$215,3,0)</f>
        <v>0</v>
      </c>
      <c r="L3371" s="1">
        <v>1687.1587626999999</v>
      </c>
      <c r="M3371" s="4" t="s">
        <v>170</v>
      </c>
    </row>
    <row r="3372" spans="1:13" x14ac:dyDescent="0.35">
      <c r="A3372" s="5" t="s">
        <v>36</v>
      </c>
      <c r="B3372" s="5" t="s">
        <v>35</v>
      </c>
      <c r="C3372" s="5"/>
      <c r="D3372" s="5"/>
      <c r="E3372" s="5" t="s">
        <v>119</v>
      </c>
      <c r="F3372" s="8" t="str">
        <f>VLOOKUP(E3372,Mapping!$A$1:$C$71,3,0)</f>
        <v>Google</v>
      </c>
      <c r="G3372" s="8" t="str">
        <f>VLOOKUP(E3372,Mapping!$A$2:$B$207,2,0)</f>
        <v>Google</v>
      </c>
      <c r="H3372" s="1" t="s">
        <v>658</v>
      </c>
      <c r="I3372" s="2">
        <v>44416</v>
      </c>
      <c r="J3372" s="126" t="str">
        <f>VLOOKUP(I3372,Mapping!$H$2:$I$215,2,0)</f>
        <v>Post</v>
      </c>
      <c r="K3372" s="127">
        <f>VLOOKUP(I3372,Mapping!$H$2:$J$215,3,0)</f>
        <v>0</v>
      </c>
      <c r="L3372" s="1">
        <v>1712.8119669</v>
      </c>
      <c r="M3372" s="4" t="s">
        <v>170</v>
      </c>
    </row>
    <row r="3373" spans="1:13" x14ac:dyDescent="0.35">
      <c r="A3373" s="5" t="s">
        <v>36</v>
      </c>
      <c r="B3373" s="5" t="s">
        <v>35</v>
      </c>
      <c r="C3373" s="5"/>
      <c r="D3373" s="5"/>
      <c r="E3373" s="5" t="s">
        <v>119</v>
      </c>
      <c r="F3373" s="8" t="str">
        <f>VLOOKUP(E3373,Mapping!$A$1:$C$71,3,0)</f>
        <v>Google</v>
      </c>
      <c r="G3373" s="8" t="str">
        <f>VLOOKUP(E3373,Mapping!$A$2:$B$207,2,0)</f>
        <v>Google</v>
      </c>
      <c r="H3373" s="1" t="s">
        <v>658</v>
      </c>
      <c r="I3373" s="2">
        <v>44417</v>
      </c>
      <c r="J3373" s="126" t="str">
        <f>VLOOKUP(I3373,Mapping!$H$2:$I$215,2,0)</f>
        <v>Post</v>
      </c>
      <c r="K3373" s="127">
        <f>VLOOKUP(I3373,Mapping!$H$2:$J$215,3,0)</f>
        <v>0</v>
      </c>
      <c r="L3373" s="1">
        <v>1746.65101</v>
      </c>
      <c r="M3373" s="4" t="s">
        <v>170</v>
      </c>
    </row>
    <row r="3374" spans="1:13" x14ac:dyDescent="0.35">
      <c r="A3374" s="5" t="s">
        <v>36</v>
      </c>
      <c r="B3374" s="5" t="s">
        <v>35</v>
      </c>
      <c r="C3374" s="5"/>
      <c r="D3374" s="5"/>
      <c r="E3374" s="5" t="s">
        <v>119</v>
      </c>
      <c r="F3374" s="8" t="str">
        <f>VLOOKUP(E3374,Mapping!$A$1:$C$71,3,0)</f>
        <v>Google</v>
      </c>
      <c r="G3374" s="8" t="str">
        <f>VLOOKUP(E3374,Mapping!$A$2:$B$207,2,0)</f>
        <v>Google</v>
      </c>
      <c r="H3374" s="1" t="s">
        <v>658</v>
      </c>
      <c r="I3374" s="2">
        <v>44418</v>
      </c>
      <c r="J3374" s="126" t="str">
        <f>VLOOKUP(I3374,Mapping!$H$2:$I$215,2,0)</f>
        <v>Post</v>
      </c>
      <c r="K3374" s="127">
        <f>VLOOKUP(I3374,Mapping!$H$2:$J$215,3,0)</f>
        <v>0</v>
      </c>
      <c r="L3374" s="1">
        <v>1708.4533690999999</v>
      </c>
      <c r="M3374" s="4" t="s">
        <v>170</v>
      </c>
    </row>
    <row r="3375" spans="1:13" x14ac:dyDescent="0.35">
      <c r="A3375" s="5" t="s">
        <v>36</v>
      </c>
      <c r="B3375" s="5" t="s">
        <v>35</v>
      </c>
      <c r="C3375" s="5"/>
      <c r="D3375" s="5"/>
      <c r="E3375" s="5" t="s">
        <v>119</v>
      </c>
      <c r="F3375" s="8" t="str">
        <f>VLOOKUP(E3375,Mapping!$A$1:$C$71,3,0)</f>
        <v>Google</v>
      </c>
      <c r="G3375" s="8" t="str">
        <f>VLOOKUP(E3375,Mapping!$A$2:$B$207,2,0)</f>
        <v>Google</v>
      </c>
      <c r="H3375" s="1" t="s">
        <v>658</v>
      </c>
      <c r="I3375" s="2">
        <v>44419</v>
      </c>
      <c r="J3375" s="126" t="str">
        <f>VLOOKUP(I3375,Mapping!$H$2:$I$215,2,0)</f>
        <v>Post</v>
      </c>
      <c r="K3375" s="127">
        <f>VLOOKUP(I3375,Mapping!$H$2:$J$215,3,0)</f>
        <v>0</v>
      </c>
      <c r="L3375" s="1">
        <v>1513.0727124</v>
      </c>
      <c r="M3375" s="4" t="s">
        <v>170</v>
      </c>
    </row>
    <row r="3376" spans="1:13" x14ac:dyDescent="0.35">
      <c r="A3376" s="5" t="s">
        <v>36</v>
      </c>
      <c r="B3376" s="5" t="s">
        <v>35</v>
      </c>
      <c r="C3376" s="5"/>
      <c r="D3376" s="5"/>
      <c r="E3376" s="5" t="s">
        <v>119</v>
      </c>
      <c r="F3376" s="8" t="str">
        <f>VLOOKUP(E3376,Mapping!$A$1:$C$71,3,0)</f>
        <v>Google</v>
      </c>
      <c r="G3376" s="8" t="str">
        <f>VLOOKUP(E3376,Mapping!$A$2:$B$207,2,0)</f>
        <v>Google</v>
      </c>
      <c r="H3376" s="1" t="s">
        <v>658</v>
      </c>
      <c r="I3376" s="2">
        <v>44420</v>
      </c>
      <c r="J3376" s="126" t="str">
        <f>VLOOKUP(I3376,Mapping!$H$2:$I$215,2,0)</f>
        <v>Post</v>
      </c>
      <c r="K3376" s="127">
        <f>VLOOKUP(I3376,Mapping!$H$2:$J$215,3,0)</f>
        <v>0</v>
      </c>
      <c r="L3376" s="1">
        <v>1273.1750182999999</v>
      </c>
      <c r="M3376" s="4" t="s">
        <v>170</v>
      </c>
    </row>
    <row r="3377" spans="1:13" x14ac:dyDescent="0.35">
      <c r="A3377" s="5" t="s">
        <v>36</v>
      </c>
      <c r="B3377" s="5" t="s">
        <v>35</v>
      </c>
      <c r="C3377" s="5"/>
      <c r="D3377" s="5"/>
      <c r="E3377" s="5" t="s">
        <v>119</v>
      </c>
      <c r="F3377" s="8" t="str">
        <f>VLOOKUP(E3377,Mapping!$A$1:$C$71,3,0)</f>
        <v>Google</v>
      </c>
      <c r="G3377" s="8" t="str">
        <f>VLOOKUP(E3377,Mapping!$A$2:$B$207,2,0)</f>
        <v>Google</v>
      </c>
      <c r="H3377" s="1" t="s">
        <v>658</v>
      </c>
      <c r="I3377" s="2">
        <v>44421</v>
      </c>
      <c r="J3377" s="126" t="str">
        <f>VLOOKUP(I3377,Mapping!$H$2:$I$215,2,0)</f>
        <v>Post</v>
      </c>
      <c r="K3377" s="127">
        <f>VLOOKUP(I3377,Mapping!$H$2:$J$215,3,0)</f>
        <v>0</v>
      </c>
      <c r="L3377" s="1">
        <v>1044.1242149</v>
      </c>
      <c r="M3377" s="4" t="s">
        <v>170</v>
      </c>
    </row>
    <row r="3378" spans="1:13" x14ac:dyDescent="0.35">
      <c r="A3378" s="5" t="s">
        <v>36</v>
      </c>
      <c r="B3378" s="5" t="s">
        <v>35</v>
      </c>
      <c r="C3378" s="5"/>
      <c r="D3378" s="5"/>
      <c r="E3378" s="5" t="s">
        <v>119</v>
      </c>
      <c r="F3378" s="8" t="str">
        <f>VLOOKUP(E3378,Mapping!$A$1:$C$71,3,0)</f>
        <v>Google</v>
      </c>
      <c r="G3378" s="8" t="str">
        <f>VLOOKUP(E3378,Mapping!$A$2:$B$207,2,0)</f>
        <v>Google</v>
      </c>
      <c r="H3378" s="1" t="s">
        <v>658</v>
      </c>
      <c r="I3378" s="2">
        <v>44422</v>
      </c>
      <c r="J3378" s="126" t="str">
        <f>VLOOKUP(I3378,Mapping!$H$2:$I$215,2,0)</f>
        <v>Post</v>
      </c>
      <c r="K3378" s="127">
        <f>VLOOKUP(I3378,Mapping!$H$2:$J$215,3,0)</f>
        <v>0</v>
      </c>
      <c r="L3378" s="1">
        <v>836.87096020000001</v>
      </c>
      <c r="M3378" s="4" t="s">
        <v>170</v>
      </c>
    </row>
    <row r="3379" spans="1:13" x14ac:dyDescent="0.35">
      <c r="A3379" s="5" t="s">
        <v>36</v>
      </c>
      <c r="B3379" s="5" t="s">
        <v>35</v>
      </c>
      <c r="C3379" s="5"/>
      <c r="D3379" s="5"/>
      <c r="E3379" s="5" t="s">
        <v>119</v>
      </c>
      <c r="F3379" s="8" t="str">
        <f>VLOOKUP(E3379,Mapping!$A$1:$C$71,3,0)</f>
        <v>Google</v>
      </c>
      <c r="G3379" s="8" t="str">
        <f>VLOOKUP(E3379,Mapping!$A$2:$B$207,2,0)</f>
        <v>Google</v>
      </c>
      <c r="H3379" s="1" t="s">
        <v>658</v>
      </c>
      <c r="I3379" s="2">
        <v>44423</v>
      </c>
      <c r="J3379" s="126" t="str">
        <f>VLOOKUP(I3379,Mapping!$H$2:$I$215,2,0)</f>
        <v>Post</v>
      </c>
      <c r="K3379" s="127">
        <f>VLOOKUP(I3379,Mapping!$H$2:$J$215,3,0)</f>
        <v>0</v>
      </c>
      <c r="L3379" s="1">
        <v>647.1686502</v>
      </c>
      <c r="M3379" s="4" t="s">
        <v>170</v>
      </c>
    </row>
    <row r="3380" spans="1:13" x14ac:dyDescent="0.35">
      <c r="A3380" s="5" t="s">
        <v>36</v>
      </c>
      <c r="B3380" s="5" t="s">
        <v>35</v>
      </c>
      <c r="C3380" s="5"/>
      <c r="D3380" s="5"/>
      <c r="E3380" s="5" t="s">
        <v>119</v>
      </c>
      <c r="F3380" s="8" t="str">
        <f>VLOOKUP(E3380,Mapping!$A$1:$C$71,3,0)</f>
        <v>Google</v>
      </c>
      <c r="G3380" s="8" t="str">
        <f>VLOOKUP(E3380,Mapping!$A$2:$B$207,2,0)</f>
        <v>Google</v>
      </c>
      <c r="H3380" s="1" t="s">
        <v>658</v>
      </c>
      <c r="I3380" s="2">
        <v>44424</v>
      </c>
      <c r="J3380" s="126" t="str">
        <f>VLOOKUP(I3380,Mapping!$H$2:$I$215,2,0)</f>
        <v>Post</v>
      </c>
      <c r="K3380" s="127">
        <f>VLOOKUP(I3380,Mapping!$H$2:$J$215,3,0)</f>
        <v>0</v>
      </c>
      <c r="L3380" s="1">
        <v>485.22315700000001</v>
      </c>
      <c r="M3380" s="4" t="s">
        <v>170</v>
      </c>
    </row>
    <row r="3381" spans="1:13" x14ac:dyDescent="0.35">
      <c r="A3381" s="5" t="s">
        <v>36</v>
      </c>
      <c r="B3381" s="5" t="s">
        <v>35</v>
      </c>
      <c r="C3381" s="5"/>
      <c r="D3381" s="5"/>
      <c r="E3381" s="5" t="s">
        <v>119</v>
      </c>
      <c r="F3381" s="8" t="str">
        <f>VLOOKUP(E3381,Mapping!$A$1:$C$71,3,0)</f>
        <v>Google</v>
      </c>
      <c r="G3381" s="8" t="str">
        <f>VLOOKUP(E3381,Mapping!$A$2:$B$207,2,0)</f>
        <v>Google</v>
      </c>
      <c r="H3381" s="1" t="s">
        <v>658</v>
      </c>
      <c r="I3381" s="2">
        <v>44425</v>
      </c>
      <c r="J3381" s="126" t="str">
        <f>VLOOKUP(I3381,Mapping!$H$2:$I$215,2,0)</f>
        <v>Post</v>
      </c>
      <c r="K3381" s="127">
        <f>VLOOKUP(I3381,Mapping!$H$2:$J$215,3,0)</f>
        <v>0</v>
      </c>
      <c r="L3381" s="1">
        <v>362.15779129999999</v>
      </c>
      <c r="M3381" s="4" t="s">
        <v>170</v>
      </c>
    </row>
    <row r="3382" spans="1:13" x14ac:dyDescent="0.35">
      <c r="A3382" s="5" t="s">
        <v>36</v>
      </c>
      <c r="B3382" s="5" t="s">
        <v>35</v>
      </c>
      <c r="C3382" s="5"/>
      <c r="D3382" s="5"/>
      <c r="E3382" s="5" t="s">
        <v>119</v>
      </c>
      <c r="F3382" s="8" t="str">
        <f>VLOOKUP(E3382,Mapping!$A$1:$C$71,3,0)</f>
        <v>Google</v>
      </c>
      <c r="G3382" s="8" t="str">
        <f>VLOOKUP(E3382,Mapping!$A$2:$B$207,2,0)</f>
        <v>Google</v>
      </c>
      <c r="H3382" s="1" t="s">
        <v>658</v>
      </c>
      <c r="I3382" s="2">
        <v>44426</v>
      </c>
      <c r="J3382" s="126" t="str">
        <f>VLOOKUP(I3382,Mapping!$H$2:$I$215,2,0)</f>
        <v>Post</v>
      </c>
      <c r="K3382" s="127">
        <f>VLOOKUP(I3382,Mapping!$H$2:$J$215,3,0)</f>
        <v>0</v>
      </c>
      <c r="L3382" s="1">
        <v>271.97949199999999</v>
      </c>
      <c r="M3382" s="4" t="s">
        <v>170</v>
      </c>
    </row>
    <row r="3383" spans="1:13" x14ac:dyDescent="0.35">
      <c r="A3383" s="5" t="s">
        <v>36</v>
      </c>
      <c r="B3383" s="5" t="s">
        <v>35</v>
      </c>
      <c r="C3383" s="5"/>
      <c r="D3383" s="5"/>
      <c r="E3383" s="5" t="s">
        <v>119</v>
      </c>
      <c r="F3383" s="8" t="str">
        <f>VLOOKUP(E3383,Mapping!$A$1:$C$71,3,0)</f>
        <v>Google</v>
      </c>
      <c r="G3383" s="8" t="str">
        <f>VLOOKUP(E3383,Mapping!$A$2:$B$207,2,0)</f>
        <v>Google</v>
      </c>
      <c r="H3383" s="1" t="s">
        <v>658</v>
      </c>
      <c r="I3383" s="2">
        <v>44427</v>
      </c>
      <c r="J3383" s="126" t="str">
        <f>VLOOKUP(I3383,Mapping!$H$2:$I$215,2,0)</f>
        <v>Post</v>
      </c>
      <c r="K3383" s="127">
        <f>VLOOKUP(I3383,Mapping!$H$2:$J$215,3,0)</f>
        <v>0</v>
      </c>
      <c r="L3383" s="1">
        <v>197.4290067</v>
      </c>
      <c r="M3383" s="4" t="s">
        <v>170</v>
      </c>
    </row>
    <row r="3384" spans="1:13" x14ac:dyDescent="0.35">
      <c r="A3384" s="5" t="s">
        <v>36</v>
      </c>
      <c r="B3384" s="5" t="s">
        <v>35</v>
      </c>
      <c r="C3384" s="5"/>
      <c r="D3384" s="5"/>
      <c r="E3384" s="5" t="s">
        <v>119</v>
      </c>
      <c r="F3384" s="8" t="str">
        <f>VLOOKUP(E3384,Mapping!$A$1:$C$71,3,0)</f>
        <v>Google</v>
      </c>
      <c r="G3384" s="8" t="str">
        <f>VLOOKUP(E3384,Mapping!$A$2:$B$207,2,0)</f>
        <v>Google</v>
      </c>
      <c r="H3384" s="1" t="s">
        <v>658</v>
      </c>
      <c r="I3384" s="2">
        <v>44428</v>
      </c>
      <c r="J3384" s="126" t="str">
        <f>VLOOKUP(I3384,Mapping!$H$2:$I$215,2,0)</f>
        <v>Post</v>
      </c>
      <c r="K3384" s="127">
        <f>VLOOKUP(I3384,Mapping!$H$2:$J$215,3,0)</f>
        <v>0</v>
      </c>
      <c r="L3384" s="1">
        <v>140.70383949999999</v>
      </c>
      <c r="M3384" s="4" t="s">
        <v>170</v>
      </c>
    </row>
    <row r="3385" spans="1:13" x14ac:dyDescent="0.35">
      <c r="A3385" s="5" t="s">
        <v>36</v>
      </c>
      <c r="B3385" s="5" t="s">
        <v>35</v>
      </c>
      <c r="C3385" s="5"/>
      <c r="D3385" s="5"/>
      <c r="E3385" s="5" t="s">
        <v>119</v>
      </c>
      <c r="F3385" s="8" t="str">
        <f>VLOOKUP(E3385,Mapping!$A$1:$C$71,3,0)</f>
        <v>Google</v>
      </c>
      <c r="G3385" s="8" t="str">
        <f>VLOOKUP(E3385,Mapping!$A$2:$B$207,2,0)</f>
        <v>Google</v>
      </c>
      <c r="H3385" s="1" t="s">
        <v>658</v>
      </c>
      <c r="I3385" s="2">
        <v>44429</v>
      </c>
      <c r="J3385" s="126" t="str">
        <f>VLOOKUP(I3385,Mapping!$H$2:$I$215,2,0)</f>
        <v>Post</v>
      </c>
      <c r="K3385" s="127">
        <f>VLOOKUP(I3385,Mapping!$H$2:$J$215,3,0)</f>
        <v>0</v>
      </c>
      <c r="L3385" s="1">
        <v>90.807321599999995</v>
      </c>
      <c r="M3385" s="4" t="s">
        <v>170</v>
      </c>
    </row>
    <row r="3386" spans="1:13" x14ac:dyDescent="0.35">
      <c r="A3386" s="5" t="s">
        <v>36</v>
      </c>
      <c r="B3386" s="5" t="s">
        <v>35</v>
      </c>
      <c r="C3386" s="5"/>
      <c r="D3386" s="5"/>
      <c r="E3386" s="5" t="s">
        <v>119</v>
      </c>
      <c r="F3386" s="8" t="str">
        <f>VLOOKUP(E3386,Mapping!$A$1:$C$71,3,0)</f>
        <v>Google</v>
      </c>
      <c r="G3386" s="8" t="str">
        <f>VLOOKUP(E3386,Mapping!$A$2:$B$207,2,0)</f>
        <v>Google</v>
      </c>
      <c r="H3386" s="1" t="s">
        <v>658</v>
      </c>
      <c r="I3386" s="2">
        <v>44430</v>
      </c>
      <c r="J3386" s="126" t="str">
        <f>VLOOKUP(I3386,Mapping!$H$2:$I$215,2,0)</f>
        <v>Post</v>
      </c>
      <c r="K3386" s="127">
        <f>VLOOKUP(I3386,Mapping!$H$2:$J$215,3,0)</f>
        <v>0</v>
      </c>
      <c r="L3386" s="1">
        <v>57.587576800000001</v>
      </c>
      <c r="M3386" s="4" t="s">
        <v>170</v>
      </c>
    </row>
    <row r="3387" spans="1:13" x14ac:dyDescent="0.35">
      <c r="A3387" s="5" t="s">
        <v>36</v>
      </c>
      <c r="B3387" s="5" t="s">
        <v>35</v>
      </c>
      <c r="C3387" s="5"/>
      <c r="D3387" s="5"/>
      <c r="E3387" s="5" t="s">
        <v>119</v>
      </c>
      <c r="F3387" s="8" t="str">
        <f>VLOOKUP(E3387,Mapping!$A$1:$C$71,3,0)</f>
        <v>Google</v>
      </c>
      <c r="G3387" s="8" t="str">
        <f>VLOOKUP(E3387,Mapping!$A$2:$B$207,2,0)</f>
        <v>Google</v>
      </c>
      <c r="H3387" s="1" t="s">
        <v>658</v>
      </c>
      <c r="I3387" s="2">
        <v>44431</v>
      </c>
      <c r="J3387" s="126" t="str">
        <f>VLOOKUP(I3387,Mapping!$H$2:$I$215,2,0)</f>
        <v>Post</v>
      </c>
      <c r="K3387" s="127">
        <f>VLOOKUP(I3387,Mapping!$H$2:$J$215,3,0)</f>
        <v>0</v>
      </c>
      <c r="L3387" s="1">
        <v>43.631603800000001</v>
      </c>
      <c r="M3387" s="4" t="s">
        <v>170</v>
      </c>
    </row>
    <row r="3388" spans="1:13" x14ac:dyDescent="0.35">
      <c r="A3388" s="5" t="s">
        <v>36</v>
      </c>
      <c r="B3388" s="5" t="s">
        <v>35</v>
      </c>
      <c r="C3388" s="5"/>
      <c r="D3388" s="5"/>
      <c r="E3388" s="5" t="s">
        <v>119</v>
      </c>
      <c r="F3388" s="8" t="str">
        <f>VLOOKUP(E3388,Mapping!$A$1:$C$71,3,0)</f>
        <v>Google</v>
      </c>
      <c r="G3388" s="8" t="str">
        <f>VLOOKUP(E3388,Mapping!$A$2:$B$207,2,0)</f>
        <v>Google</v>
      </c>
      <c r="H3388" s="1" t="s">
        <v>658</v>
      </c>
      <c r="I3388" s="2">
        <v>44432</v>
      </c>
      <c r="J3388" s="126" t="str">
        <f>VLOOKUP(I3388,Mapping!$H$2:$I$215,2,0)</f>
        <v>Post</v>
      </c>
      <c r="K3388" s="127">
        <f>VLOOKUP(I3388,Mapping!$H$2:$J$215,3,0)</f>
        <v>0</v>
      </c>
      <c r="L3388" s="1">
        <v>31.884516999999999</v>
      </c>
      <c r="M3388" s="4" t="s">
        <v>170</v>
      </c>
    </row>
    <row r="3389" spans="1:13" x14ac:dyDescent="0.35">
      <c r="A3389" s="5" t="s">
        <v>36</v>
      </c>
      <c r="B3389" s="5" t="s">
        <v>35</v>
      </c>
      <c r="C3389" s="5"/>
      <c r="D3389" s="5"/>
      <c r="E3389" s="5" t="s">
        <v>119</v>
      </c>
      <c r="F3389" s="8" t="str">
        <f>VLOOKUP(E3389,Mapping!$A$1:$C$71,3,0)</f>
        <v>Google</v>
      </c>
      <c r="G3389" s="8" t="str">
        <f>VLOOKUP(E3389,Mapping!$A$2:$B$207,2,0)</f>
        <v>Google</v>
      </c>
      <c r="H3389" s="1" t="s">
        <v>658</v>
      </c>
      <c r="I3389" s="2">
        <v>44433</v>
      </c>
      <c r="J3389" s="126" t="str">
        <f>VLOOKUP(I3389,Mapping!$H$2:$I$215,2,0)</f>
        <v>Post</v>
      </c>
      <c r="K3389" s="127">
        <f>VLOOKUP(I3389,Mapping!$H$2:$J$215,3,0)</f>
        <v>0</v>
      </c>
      <c r="L3389" s="1">
        <v>21.932734100000001</v>
      </c>
      <c r="M3389" s="4" t="s">
        <v>170</v>
      </c>
    </row>
    <row r="3390" spans="1:13" x14ac:dyDescent="0.35">
      <c r="A3390" s="5" t="s">
        <v>36</v>
      </c>
      <c r="B3390" s="5" t="s">
        <v>35</v>
      </c>
      <c r="C3390" s="5"/>
      <c r="D3390" s="5"/>
      <c r="E3390" s="5" t="s">
        <v>119</v>
      </c>
      <c r="F3390" s="8" t="str">
        <f>VLOOKUP(E3390,Mapping!$A$1:$C$71,3,0)</f>
        <v>Google</v>
      </c>
      <c r="G3390" s="8" t="str">
        <f>VLOOKUP(E3390,Mapping!$A$2:$B$207,2,0)</f>
        <v>Google</v>
      </c>
      <c r="H3390" s="1" t="s">
        <v>658</v>
      </c>
      <c r="I3390" s="2">
        <v>44434</v>
      </c>
      <c r="J3390" s="126" t="str">
        <f>VLOOKUP(I3390,Mapping!$H$2:$I$215,2,0)</f>
        <v>Post</v>
      </c>
      <c r="K3390" s="127">
        <f>VLOOKUP(I3390,Mapping!$H$2:$J$215,3,0)</f>
        <v>0</v>
      </c>
      <c r="L3390" s="1">
        <v>15.1149989</v>
      </c>
      <c r="M3390" s="4" t="s">
        <v>170</v>
      </c>
    </row>
    <row r="3391" spans="1:13" x14ac:dyDescent="0.35">
      <c r="A3391" s="5" t="s">
        <v>36</v>
      </c>
      <c r="B3391" s="5" t="s">
        <v>35</v>
      </c>
      <c r="C3391" s="5"/>
      <c r="D3391" s="5"/>
      <c r="E3391" s="5" t="s">
        <v>119</v>
      </c>
      <c r="F3391" s="8" t="str">
        <f>VLOOKUP(E3391,Mapping!$A$1:$C$71,3,0)</f>
        <v>Google</v>
      </c>
      <c r="G3391" s="8" t="str">
        <f>VLOOKUP(E3391,Mapping!$A$2:$B$207,2,0)</f>
        <v>Google</v>
      </c>
      <c r="H3391" s="1" t="s">
        <v>658</v>
      </c>
      <c r="I3391" s="2">
        <v>44435</v>
      </c>
      <c r="J3391" s="126" t="str">
        <f>VLOOKUP(I3391,Mapping!$H$2:$I$215,2,0)</f>
        <v>Post</v>
      </c>
      <c r="K3391" s="127">
        <f>VLOOKUP(I3391,Mapping!$H$2:$J$215,3,0)</f>
        <v>0</v>
      </c>
      <c r="L3391" s="1">
        <v>10.234718600000001</v>
      </c>
      <c r="M3391" s="4" t="s">
        <v>170</v>
      </c>
    </row>
    <row r="3392" spans="1:13" x14ac:dyDescent="0.35">
      <c r="A3392" s="5" t="s">
        <v>36</v>
      </c>
      <c r="B3392" s="5" t="s">
        <v>35</v>
      </c>
      <c r="C3392" s="5"/>
      <c r="D3392" s="5"/>
      <c r="E3392" s="5" t="s">
        <v>119</v>
      </c>
      <c r="F3392" s="8" t="str">
        <f>VLOOKUP(E3392,Mapping!$A$1:$C$71,3,0)</f>
        <v>Google</v>
      </c>
      <c r="G3392" s="8" t="str">
        <f>VLOOKUP(E3392,Mapping!$A$2:$B$207,2,0)</f>
        <v>Google</v>
      </c>
      <c r="H3392" s="1" t="s">
        <v>658</v>
      </c>
      <c r="I3392" s="2">
        <v>44436</v>
      </c>
      <c r="J3392" s="126" t="str">
        <f>VLOOKUP(I3392,Mapping!$H$2:$I$215,2,0)</f>
        <v>Post</v>
      </c>
      <c r="K3392" s="127">
        <f>VLOOKUP(I3392,Mapping!$H$2:$J$215,3,0)</f>
        <v>0</v>
      </c>
      <c r="L3392" s="1">
        <v>6.5326176</v>
      </c>
      <c r="M3392" s="4" t="s">
        <v>170</v>
      </c>
    </row>
    <row r="3393" spans="1:13" x14ac:dyDescent="0.35">
      <c r="A3393" s="5" t="s">
        <v>36</v>
      </c>
      <c r="B3393" s="5" t="s">
        <v>35</v>
      </c>
      <c r="C3393" s="5"/>
      <c r="D3393" s="5"/>
      <c r="E3393" s="5" t="s">
        <v>119</v>
      </c>
      <c r="F3393" s="8" t="str">
        <f>VLOOKUP(E3393,Mapping!$A$1:$C$71,3,0)</f>
        <v>Google</v>
      </c>
      <c r="G3393" s="8" t="str">
        <f>VLOOKUP(E3393,Mapping!$A$2:$B$207,2,0)</f>
        <v>Google</v>
      </c>
      <c r="H3393" s="1" t="s">
        <v>658</v>
      </c>
      <c r="I3393" s="2">
        <v>44437</v>
      </c>
      <c r="J3393" s="126" t="str">
        <f>VLOOKUP(I3393,Mapping!$H$2:$I$215,2,0)</f>
        <v>Post</v>
      </c>
      <c r="K3393" s="127">
        <f>VLOOKUP(I3393,Mapping!$H$2:$J$215,3,0)</f>
        <v>0</v>
      </c>
      <c r="L3393" s="1">
        <v>4.0509247000000004</v>
      </c>
      <c r="M3393" s="4" t="s">
        <v>170</v>
      </c>
    </row>
    <row r="3394" spans="1:13" x14ac:dyDescent="0.35">
      <c r="A3394" s="5" t="s">
        <v>36</v>
      </c>
      <c r="B3394" s="5" t="s">
        <v>35</v>
      </c>
      <c r="C3394" s="5"/>
      <c r="D3394" s="5"/>
      <c r="E3394" s="5" t="s">
        <v>119</v>
      </c>
      <c r="F3394" s="8" t="str">
        <f>VLOOKUP(E3394,Mapping!$A$1:$C$71,3,0)</f>
        <v>Google</v>
      </c>
      <c r="G3394" s="8" t="str">
        <f>VLOOKUP(E3394,Mapping!$A$2:$B$207,2,0)</f>
        <v>Google</v>
      </c>
      <c r="H3394" s="1" t="s">
        <v>658</v>
      </c>
      <c r="I3394" s="2">
        <v>44438</v>
      </c>
      <c r="J3394" s="126" t="str">
        <f>VLOOKUP(I3394,Mapping!$H$2:$I$215,2,0)</f>
        <v>Post</v>
      </c>
      <c r="K3394" s="127">
        <f>VLOOKUP(I3394,Mapping!$H$2:$J$215,3,0)</f>
        <v>0</v>
      </c>
      <c r="L3394" s="1">
        <v>2.2838077000000001</v>
      </c>
      <c r="M3394" s="4" t="s">
        <v>170</v>
      </c>
    </row>
    <row r="3395" spans="1:13" x14ac:dyDescent="0.35">
      <c r="A3395" s="5" t="s">
        <v>36</v>
      </c>
      <c r="B3395" s="5" t="s">
        <v>35</v>
      </c>
      <c r="C3395" s="5"/>
      <c r="D3395" s="5"/>
      <c r="E3395" s="5" t="s">
        <v>119</v>
      </c>
      <c r="F3395" s="8" t="str">
        <f>VLOOKUP(E3395,Mapping!$A$1:$C$71,3,0)</f>
        <v>Google</v>
      </c>
      <c r="G3395" s="8" t="str">
        <f>VLOOKUP(E3395,Mapping!$A$2:$B$207,2,0)</f>
        <v>Google</v>
      </c>
      <c r="H3395" s="1" t="s">
        <v>658</v>
      </c>
      <c r="I3395" s="2">
        <v>44439</v>
      </c>
      <c r="J3395" s="126" t="str">
        <f>VLOOKUP(I3395,Mapping!$H$2:$I$215,2,0)</f>
        <v>Post</v>
      </c>
      <c r="K3395" s="127">
        <f>VLOOKUP(I3395,Mapping!$H$2:$J$215,3,0)</f>
        <v>0</v>
      </c>
      <c r="L3395" s="1">
        <v>1.0287006999999999</v>
      </c>
      <c r="M3395" s="4" t="s">
        <v>170</v>
      </c>
    </row>
    <row r="3396" spans="1:13" x14ac:dyDescent="0.35">
      <c r="A3396" s="5" t="s">
        <v>36</v>
      </c>
      <c r="B3396" s="5" t="s">
        <v>35</v>
      </c>
      <c r="C3396" s="5"/>
      <c r="D3396" s="5"/>
      <c r="E3396" s="5" t="s">
        <v>119</v>
      </c>
      <c r="F3396" s="8" t="str">
        <f>VLOOKUP(E3396,Mapping!$A$1:$C$71,3,0)</f>
        <v>Google</v>
      </c>
      <c r="G3396" s="8" t="str">
        <f>VLOOKUP(E3396,Mapping!$A$2:$B$207,2,0)</f>
        <v>Google</v>
      </c>
      <c r="H3396" s="1" t="s">
        <v>658</v>
      </c>
      <c r="I3396" s="2">
        <v>44440</v>
      </c>
      <c r="J3396" s="126" t="str">
        <f>VLOOKUP(I3396,Mapping!$H$2:$I$215,2,0)</f>
        <v>Post</v>
      </c>
      <c r="K3396" s="127">
        <f>VLOOKUP(I3396,Mapping!$H$2:$J$215,3,0)</f>
        <v>0</v>
      </c>
      <c r="L3396" s="1">
        <v>4.0145399999999998E-2</v>
      </c>
      <c r="M3396" s="4" t="s">
        <v>170</v>
      </c>
    </row>
    <row r="3397" spans="1:13" x14ac:dyDescent="0.35">
      <c r="A3397" s="5" t="s">
        <v>36</v>
      </c>
      <c r="B3397" s="5" t="s">
        <v>35</v>
      </c>
      <c r="C3397" s="5"/>
      <c r="D3397" s="5"/>
      <c r="E3397" s="5" t="s">
        <v>119</v>
      </c>
      <c r="F3397" s="8" t="str">
        <f>VLOOKUP(E3397,Mapping!$A$1:$C$71,3,0)</f>
        <v>Google</v>
      </c>
      <c r="G3397" s="8" t="str">
        <f>VLOOKUP(E3397,Mapping!$A$2:$B$207,2,0)</f>
        <v>Google</v>
      </c>
      <c r="H3397" s="1" t="s">
        <v>658</v>
      </c>
      <c r="I3397" s="2">
        <v>44441</v>
      </c>
      <c r="J3397" s="126" t="str">
        <f>VLOOKUP(I3397,Mapping!$H$2:$I$215,2,0)</f>
        <v>Post</v>
      </c>
      <c r="K3397" s="127">
        <f>VLOOKUP(I3397,Mapping!$H$2:$J$215,3,0)</f>
        <v>0</v>
      </c>
      <c r="L3397" s="1">
        <v>0</v>
      </c>
      <c r="M3397" s="4" t="s">
        <v>170</v>
      </c>
    </row>
    <row r="3398" spans="1:13" x14ac:dyDescent="0.35">
      <c r="A3398" s="5" t="s">
        <v>36</v>
      </c>
      <c r="B3398" s="5" t="s">
        <v>35</v>
      </c>
      <c r="C3398" s="5"/>
      <c r="D3398" s="5"/>
      <c r="E3398" s="5" t="s">
        <v>119</v>
      </c>
      <c r="F3398" s="8" t="str">
        <f>VLOOKUP(E3398,Mapping!$A$1:$C$71,3,0)</f>
        <v>Google</v>
      </c>
      <c r="G3398" s="8" t="str">
        <f>VLOOKUP(E3398,Mapping!$A$2:$B$207,2,0)</f>
        <v>Google</v>
      </c>
      <c r="H3398" s="1" t="s">
        <v>658</v>
      </c>
      <c r="I3398" s="2">
        <v>44442</v>
      </c>
      <c r="J3398" s="126" t="str">
        <f>VLOOKUP(I3398,Mapping!$H$2:$I$215,2,0)</f>
        <v>Post</v>
      </c>
      <c r="K3398" s="127">
        <f>VLOOKUP(I3398,Mapping!$H$2:$J$215,3,0)</f>
        <v>0</v>
      </c>
      <c r="L3398" s="1">
        <v>0</v>
      </c>
      <c r="M3398" s="4" t="s">
        <v>170</v>
      </c>
    </row>
    <row r="3399" spans="1:13" x14ac:dyDescent="0.35">
      <c r="A3399" s="5" t="s">
        <v>36</v>
      </c>
      <c r="B3399" s="5" t="s">
        <v>35</v>
      </c>
      <c r="C3399" s="5"/>
      <c r="D3399" s="5"/>
      <c r="E3399" s="5" t="s">
        <v>119</v>
      </c>
      <c r="F3399" s="8" t="str">
        <f>VLOOKUP(E3399,Mapping!$A$1:$C$71,3,0)</f>
        <v>Google</v>
      </c>
      <c r="G3399" s="8" t="str">
        <f>VLOOKUP(E3399,Mapping!$A$2:$B$207,2,0)</f>
        <v>Google</v>
      </c>
      <c r="H3399" s="1" t="s">
        <v>658</v>
      </c>
      <c r="I3399" s="2">
        <v>44443</v>
      </c>
      <c r="J3399" s="126" t="str">
        <f>VLOOKUP(I3399,Mapping!$H$2:$I$215,2,0)</f>
        <v>Post</v>
      </c>
      <c r="K3399" s="127">
        <f>VLOOKUP(I3399,Mapping!$H$2:$J$215,3,0)</f>
        <v>0</v>
      </c>
      <c r="L3399" s="1">
        <v>0</v>
      </c>
      <c r="M3399" s="4" t="s">
        <v>170</v>
      </c>
    </row>
    <row r="3400" spans="1:13" x14ac:dyDescent="0.35">
      <c r="A3400" s="5" t="s">
        <v>36</v>
      </c>
      <c r="B3400" s="5" t="s">
        <v>35</v>
      </c>
      <c r="C3400" s="5"/>
      <c r="D3400" s="5"/>
      <c r="E3400" s="5" t="s">
        <v>119</v>
      </c>
      <c r="F3400" s="8" t="str">
        <f>VLOOKUP(E3400,Mapping!$A$1:$C$71,3,0)</f>
        <v>Google</v>
      </c>
      <c r="G3400" s="8" t="str">
        <f>VLOOKUP(E3400,Mapping!$A$2:$B$207,2,0)</f>
        <v>Google</v>
      </c>
      <c r="H3400" s="1" t="s">
        <v>658</v>
      </c>
      <c r="I3400" s="2">
        <v>44444</v>
      </c>
      <c r="J3400" s="126" t="str">
        <f>VLOOKUP(I3400,Mapping!$H$2:$I$215,2,0)</f>
        <v>Post</v>
      </c>
      <c r="K3400" s="127">
        <f>VLOOKUP(I3400,Mapping!$H$2:$J$215,3,0)</f>
        <v>0</v>
      </c>
      <c r="L3400" s="1">
        <v>0</v>
      </c>
      <c r="M3400" s="4" t="s">
        <v>170</v>
      </c>
    </row>
    <row r="3401" spans="1:13" x14ac:dyDescent="0.35">
      <c r="A3401" s="5" t="s">
        <v>36</v>
      </c>
      <c r="B3401" s="5" t="s">
        <v>35</v>
      </c>
      <c r="C3401" s="5"/>
      <c r="D3401" s="5"/>
      <c r="E3401" s="5" t="s">
        <v>119</v>
      </c>
      <c r="F3401" s="8" t="str">
        <f>VLOOKUP(E3401,Mapping!$A$1:$C$71,3,0)</f>
        <v>Google</v>
      </c>
      <c r="G3401" s="8" t="str">
        <f>VLOOKUP(E3401,Mapping!$A$2:$B$207,2,0)</f>
        <v>Google</v>
      </c>
      <c r="H3401" s="1" t="s">
        <v>658</v>
      </c>
      <c r="I3401" s="2">
        <v>44445</v>
      </c>
      <c r="J3401" s="126" t="str">
        <f>VLOOKUP(I3401,Mapping!$H$2:$I$215,2,0)</f>
        <v>Post</v>
      </c>
      <c r="K3401" s="127">
        <f>VLOOKUP(I3401,Mapping!$H$2:$J$215,3,0)</f>
        <v>0</v>
      </c>
      <c r="L3401" s="1">
        <v>0</v>
      </c>
      <c r="M3401" s="4" t="s">
        <v>170</v>
      </c>
    </row>
    <row r="3402" spans="1:13" x14ac:dyDescent="0.35">
      <c r="A3402" s="5" t="s">
        <v>36</v>
      </c>
      <c r="B3402" s="5" t="s">
        <v>35</v>
      </c>
      <c r="C3402" s="5"/>
      <c r="D3402" s="5"/>
      <c r="E3402" s="5" t="s">
        <v>119</v>
      </c>
      <c r="F3402" s="8" t="str">
        <f>VLOOKUP(E3402,Mapping!$A$1:$C$71,3,0)</f>
        <v>Google</v>
      </c>
      <c r="G3402" s="8" t="str">
        <f>VLOOKUP(E3402,Mapping!$A$2:$B$207,2,0)</f>
        <v>Google</v>
      </c>
      <c r="H3402" s="1" t="s">
        <v>658</v>
      </c>
      <c r="I3402" s="2">
        <v>44446</v>
      </c>
      <c r="J3402" s="126" t="str">
        <f>VLOOKUP(I3402,Mapping!$H$2:$I$215,2,0)</f>
        <v>Post</v>
      </c>
      <c r="K3402" s="127">
        <f>VLOOKUP(I3402,Mapping!$H$2:$J$215,3,0)</f>
        <v>0</v>
      </c>
      <c r="L3402" s="1">
        <v>0</v>
      </c>
      <c r="M3402" s="4" t="s">
        <v>170</v>
      </c>
    </row>
    <row r="3403" spans="1:13" x14ac:dyDescent="0.35">
      <c r="A3403" s="5" t="s">
        <v>36</v>
      </c>
      <c r="B3403" s="5" t="s">
        <v>35</v>
      </c>
      <c r="C3403" s="5"/>
      <c r="D3403" s="5"/>
      <c r="E3403" s="5" t="s">
        <v>119</v>
      </c>
      <c r="F3403" s="8" t="str">
        <f>VLOOKUP(E3403,Mapping!$A$1:$C$71,3,0)</f>
        <v>Google</v>
      </c>
      <c r="G3403" s="8" t="str">
        <f>VLOOKUP(E3403,Mapping!$A$2:$B$207,2,0)</f>
        <v>Google</v>
      </c>
      <c r="H3403" s="1" t="s">
        <v>658</v>
      </c>
      <c r="I3403" s="2">
        <v>44447</v>
      </c>
      <c r="J3403" s="126" t="str">
        <f>VLOOKUP(I3403,Mapping!$H$2:$I$215,2,0)</f>
        <v>Post</v>
      </c>
      <c r="K3403" s="127">
        <f>VLOOKUP(I3403,Mapping!$H$2:$J$215,3,0)</f>
        <v>0</v>
      </c>
      <c r="L3403" s="1">
        <v>0</v>
      </c>
      <c r="M3403" s="4" t="s">
        <v>170</v>
      </c>
    </row>
    <row r="3404" spans="1:13" x14ac:dyDescent="0.35">
      <c r="A3404" s="5" t="s">
        <v>36</v>
      </c>
      <c r="B3404" s="5" t="s">
        <v>35</v>
      </c>
      <c r="C3404" s="5"/>
      <c r="D3404" s="5"/>
      <c r="E3404" s="5" t="s">
        <v>119</v>
      </c>
      <c r="F3404" s="8" t="str">
        <f>VLOOKUP(E3404,Mapping!$A$1:$C$71,3,0)</f>
        <v>Google</v>
      </c>
      <c r="G3404" s="8" t="str">
        <f>VLOOKUP(E3404,Mapping!$A$2:$B$207,2,0)</f>
        <v>Google</v>
      </c>
      <c r="H3404" s="1" t="s">
        <v>658</v>
      </c>
      <c r="I3404" s="2">
        <v>44448</v>
      </c>
      <c r="J3404" s="126" t="str">
        <f>VLOOKUP(I3404,Mapping!$H$2:$I$215,2,0)</f>
        <v>Post</v>
      </c>
      <c r="K3404" s="127">
        <f>VLOOKUP(I3404,Mapping!$H$2:$J$215,3,0)</f>
        <v>0</v>
      </c>
      <c r="L3404" s="1">
        <v>0</v>
      </c>
      <c r="M3404" s="4" t="s">
        <v>170</v>
      </c>
    </row>
    <row r="3405" spans="1:13" x14ac:dyDescent="0.35">
      <c r="A3405" s="5" t="s">
        <v>36</v>
      </c>
      <c r="B3405" s="5" t="s">
        <v>35</v>
      </c>
      <c r="C3405" s="5"/>
      <c r="D3405" s="5"/>
      <c r="E3405" s="5" t="s">
        <v>119</v>
      </c>
      <c r="F3405" s="8" t="str">
        <f>VLOOKUP(E3405,Mapping!$A$1:$C$71,3,0)</f>
        <v>Google</v>
      </c>
      <c r="G3405" s="8" t="str">
        <f>VLOOKUP(E3405,Mapping!$A$2:$B$207,2,0)</f>
        <v>Google</v>
      </c>
      <c r="H3405" s="1" t="s">
        <v>658</v>
      </c>
      <c r="I3405" s="2">
        <v>44449</v>
      </c>
      <c r="J3405" s="126" t="str">
        <f>VLOOKUP(I3405,Mapping!$H$2:$I$215,2,0)</f>
        <v>Post</v>
      </c>
      <c r="K3405" s="127">
        <f>VLOOKUP(I3405,Mapping!$H$2:$J$215,3,0)</f>
        <v>0</v>
      </c>
      <c r="L3405" s="1">
        <v>0</v>
      </c>
      <c r="M3405" s="4" t="s">
        <v>170</v>
      </c>
    </row>
    <row r="3406" spans="1:13" x14ac:dyDescent="0.35">
      <c r="A3406" s="5" t="s">
        <v>36</v>
      </c>
      <c r="B3406" s="5" t="s">
        <v>35</v>
      </c>
      <c r="C3406" s="5"/>
      <c r="D3406" s="5"/>
      <c r="E3406" s="5" t="s">
        <v>119</v>
      </c>
      <c r="F3406" s="8" t="str">
        <f>VLOOKUP(E3406,Mapping!$A$1:$C$71,3,0)</f>
        <v>Google</v>
      </c>
      <c r="G3406" s="8" t="str">
        <f>VLOOKUP(E3406,Mapping!$A$2:$B$207,2,0)</f>
        <v>Google</v>
      </c>
      <c r="H3406" s="1" t="s">
        <v>658</v>
      </c>
      <c r="I3406" s="2">
        <v>44450</v>
      </c>
      <c r="J3406" s="126" t="str">
        <f>VLOOKUP(I3406,Mapping!$H$2:$I$215,2,0)</f>
        <v>Post</v>
      </c>
      <c r="K3406" s="127">
        <f>VLOOKUP(I3406,Mapping!$H$2:$J$215,3,0)</f>
        <v>0</v>
      </c>
      <c r="L3406" s="1">
        <v>0</v>
      </c>
      <c r="M3406" s="4" t="s">
        <v>170</v>
      </c>
    </row>
    <row r="3407" spans="1:13" x14ac:dyDescent="0.35">
      <c r="A3407" s="5" t="s">
        <v>36</v>
      </c>
      <c r="B3407" s="5" t="s">
        <v>35</v>
      </c>
      <c r="C3407" s="5"/>
      <c r="D3407" s="5"/>
      <c r="E3407" s="5" t="s">
        <v>119</v>
      </c>
      <c r="F3407" s="8" t="str">
        <f>VLOOKUP(E3407,Mapping!$A$1:$C$71,3,0)</f>
        <v>Google</v>
      </c>
      <c r="G3407" s="8" t="str">
        <f>VLOOKUP(E3407,Mapping!$A$2:$B$207,2,0)</f>
        <v>Google</v>
      </c>
      <c r="H3407" s="1" t="s">
        <v>658</v>
      </c>
      <c r="I3407" s="2">
        <v>44451</v>
      </c>
      <c r="J3407" s="126" t="str">
        <f>VLOOKUP(I3407,Mapping!$H$2:$I$215,2,0)</f>
        <v>Post</v>
      </c>
      <c r="K3407" s="127">
        <f>VLOOKUP(I3407,Mapping!$H$2:$J$215,3,0)</f>
        <v>0</v>
      </c>
      <c r="L3407" s="1">
        <v>0</v>
      </c>
      <c r="M3407" s="4" t="s">
        <v>170</v>
      </c>
    </row>
    <row r="3408" spans="1:13" x14ac:dyDescent="0.35">
      <c r="A3408" s="5" t="s">
        <v>36</v>
      </c>
      <c r="B3408" s="5" t="s">
        <v>35</v>
      </c>
      <c r="C3408" s="5"/>
      <c r="D3408" s="5"/>
      <c r="E3408" s="5" t="s">
        <v>119</v>
      </c>
      <c r="F3408" s="8" t="str">
        <f>VLOOKUP(E3408,Mapping!$A$1:$C$71,3,0)</f>
        <v>Google</v>
      </c>
      <c r="G3408" s="8" t="str">
        <f>VLOOKUP(E3408,Mapping!$A$2:$B$207,2,0)</f>
        <v>Google</v>
      </c>
      <c r="H3408" s="1" t="s">
        <v>658</v>
      </c>
      <c r="I3408" s="2">
        <v>44452</v>
      </c>
      <c r="J3408" s="126" t="str">
        <f>VLOOKUP(I3408,Mapping!$H$2:$I$215,2,0)</f>
        <v>Post</v>
      </c>
      <c r="K3408" s="127">
        <f>VLOOKUP(I3408,Mapping!$H$2:$J$215,3,0)</f>
        <v>0</v>
      </c>
      <c r="L3408" s="1">
        <v>0</v>
      </c>
      <c r="M3408" s="4" t="s">
        <v>170</v>
      </c>
    </row>
    <row r="3409" spans="1:13" x14ac:dyDescent="0.35">
      <c r="A3409" s="5" t="s">
        <v>36</v>
      </c>
      <c r="B3409" s="5" t="s">
        <v>35</v>
      </c>
      <c r="C3409" s="5"/>
      <c r="D3409" s="5"/>
      <c r="E3409" s="5" t="s">
        <v>119</v>
      </c>
      <c r="F3409" s="8" t="str">
        <f>VLOOKUP(E3409,Mapping!$A$1:$C$71,3,0)</f>
        <v>Google</v>
      </c>
      <c r="G3409" s="8" t="str">
        <f>VLOOKUP(E3409,Mapping!$A$2:$B$207,2,0)</f>
        <v>Google</v>
      </c>
      <c r="H3409" s="1" t="s">
        <v>658</v>
      </c>
      <c r="I3409" s="2">
        <v>44453</v>
      </c>
      <c r="J3409" s="126" t="str">
        <f>VLOOKUP(I3409,Mapping!$H$2:$I$215,2,0)</f>
        <v>Post</v>
      </c>
      <c r="K3409" s="127">
        <f>VLOOKUP(I3409,Mapping!$H$2:$J$215,3,0)</f>
        <v>0</v>
      </c>
      <c r="L3409" s="1">
        <v>0</v>
      </c>
      <c r="M3409" s="4" t="s">
        <v>170</v>
      </c>
    </row>
    <row r="3410" spans="1:13" x14ac:dyDescent="0.35">
      <c r="A3410" s="5" t="s">
        <v>36</v>
      </c>
      <c r="B3410" s="5" t="s">
        <v>35</v>
      </c>
      <c r="C3410" s="5"/>
      <c r="D3410" s="5"/>
      <c r="E3410" s="5" t="s">
        <v>119</v>
      </c>
      <c r="F3410" s="8" t="str">
        <f>VLOOKUP(E3410,Mapping!$A$1:$C$71,3,0)</f>
        <v>Google</v>
      </c>
      <c r="G3410" s="8" t="str">
        <f>VLOOKUP(E3410,Mapping!$A$2:$B$207,2,0)</f>
        <v>Google</v>
      </c>
      <c r="H3410" s="1" t="s">
        <v>658</v>
      </c>
      <c r="I3410" s="2">
        <v>44454</v>
      </c>
      <c r="J3410" s="126" t="str">
        <f>VLOOKUP(I3410,Mapping!$H$2:$I$215,2,0)</f>
        <v>Post</v>
      </c>
      <c r="K3410" s="127">
        <f>VLOOKUP(I3410,Mapping!$H$2:$J$215,3,0)</f>
        <v>0</v>
      </c>
      <c r="L3410" s="1">
        <v>0</v>
      </c>
      <c r="M3410" s="4" t="s">
        <v>170</v>
      </c>
    </row>
    <row r="3411" spans="1:13" x14ac:dyDescent="0.35">
      <c r="A3411" s="5" t="s">
        <v>36</v>
      </c>
      <c r="B3411" s="5" t="s">
        <v>35</v>
      </c>
      <c r="C3411" s="5"/>
      <c r="D3411" s="5"/>
      <c r="E3411" s="5" t="s">
        <v>119</v>
      </c>
      <c r="F3411" s="8" t="str">
        <f>VLOOKUP(E3411,Mapping!$A$1:$C$71,3,0)</f>
        <v>Google</v>
      </c>
      <c r="G3411" s="8" t="str">
        <f>VLOOKUP(E3411,Mapping!$A$2:$B$207,2,0)</f>
        <v>Google</v>
      </c>
      <c r="H3411" s="1" t="s">
        <v>658</v>
      </c>
      <c r="I3411" s="2">
        <v>44455</v>
      </c>
      <c r="J3411" s="126" t="str">
        <f>VLOOKUP(I3411,Mapping!$H$2:$I$215,2,0)</f>
        <v>Post</v>
      </c>
      <c r="K3411" s="127">
        <f>VLOOKUP(I3411,Mapping!$H$2:$J$215,3,0)</f>
        <v>0</v>
      </c>
      <c r="L3411" s="1">
        <v>0</v>
      </c>
      <c r="M3411" s="4" t="s">
        <v>170</v>
      </c>
    </row>
    <row r="3412" spans="1:13" x14ac:dyDescent="0.35">
      <c r="A3412" s="5" t="s">
        <v>36</v>
      </c>
      <c r="B3412" s="5" t="s">
        <v>35</v>
      </c>
      <c r="C3412" s="5"/>
      <c r="D3412" s="5"/>
      <c r="E3412" s="5" t="s">
        <v>119</v>
      </c>
      <c r="F3412" s="8" t="str">
        <f>VLOOKUP(E3412,Mapping!$A$1:$C$71,3,0)</f>
        <v>Google</v>
      </c>
      <c r="G3412" s="8" t="str">
        <f>VLOOKUP(E3412,Mapping!$A$2:$B$207,2,0)</f>
        <v>Google</v>
      </c>
      <c r="H3412" s="1" t="s">
        <v>658</v>
      </c>
      <c r="I3412" s="2">
        <v>44456</v>
      </c>
      <c r="J3412" s="126" t="str">
        <f>VLOOKUP(I3412,Mapping!$H$2:$I$215,2,0)</f>
        <v>Post</v>
      </c>
      <c r="K3412" s="127">
        <f>VLOOKUP(I3412,Mapping!$H$2:$J$215,3,0)</f>
        <v>0</v>
      </c>
      <c r="L3412" s="1">
        <v>0</v>
      </c>
      <c r="M3412" s="4" t="s">
        <v>170</v>
      </c>
    </row>
    <row r="3413" spans="1:13" x14ac:dyDescent="0.35">
      <c r="A3413" s="5" t="s">
        <v>36</v>
      </c>
      <c r="B3413" s="5" t="s">
        <v>35</v>
      </c>
      <c r="C3413" s="5"/>
      <c r="D3413" s="5"/>
      <c r="E3413" s="5" t="s">
        <v>119</v>
      </c>
      <c r="F3413" s="8" t="str">
        <f>VLOOKUP(E3413,Mapping!$A$1:$C$71,3,0)</f>
        <v>Google</v>
      </c>
      <c r="G3413" s="8" t="str">
        <f>VLOOKUP(E3413,Mapping!$A$2:$B$207,2,0)</f>
        <v>Google</v>
      </c>
      <c r="H3413" s="1" t="s">
        <v>658</v>
      </c>
      <c r="I3413" s="2">
        <v>44457</v>
      </c>
      <c r="J3413" s="126" t="str">
        <f>VLOOKUP(I3413,Mapping!$H$2:$I$215,2,0)</f>
        <v>Post</v>
      </c>
      <c r="K3413" s="127">
        <f>VLOOKUP(I3413,Mapping!$H$2:$J$215,3,0)</f>
        <v>0</v>
      </c>
      <c r="L3413" s="1">
        <v>0</v>
      </c>
      <c r="M3413" s="4" t="s">
        <v>170</v>
      </c>
    </row>
    <row r="3414" spans="1:13" x14ac:dyDescent="0.35">
      <c r="A3414" s="5" t="s">
        <v>36</v>
      </c>
      <c r="B3414" s="5" t="s">
        <v>35</v>
      </c>
      <c r="C3414" s="5"/>
      <c r="D3414" s="5"/>
      <c r="E3414" s="5" t="s">
        <v>119</v>
      </c>
      <c r="F3414" s="8" t="str">
        <f>VLOOKUP(E3414,Mapping!$A$1:$C$71,3,0)</f>
        <v>Google</v>
      </c>
      <c r="G3414" s="8" t="str">
        <f>VLOOKUP(E3414,Mapping!$A$2:$B$207,2,0)</f>
        <v>Google</v>
      </c>
      <c r="H3414" s="1" t="s">
        <v>658</v>
      </c>
      <c r="I3414" s="2">
        <v>44458</v>
      </c>
      <c r="J3414" s="126" t="str">
        <f>VLOOKUP(I3414,Mapping!$H$2:$I$215,2,0)</f>
        <v>Post</v>
      </c>
      <c r="K3414" s="127">
        <f>VLOOKUP(I3414,Mapping!$H$2:$J$215,3,0)</f>
        <v>0</v>
      </c>
      <c r="L3414" s="1">
        <v>0</v>
      </c>
      <c r="M3414" s="4" t="s">
        <v>170</v>
      </c>
    </row>
    <row r="3415" spans="1:13" x14ac:dyDescent="0.35">
      <c r="A3415" s="5" t="s">
        <v>36</v>
      </c>
      <c r="B3415" s="5" t="s">
        <v>35</v>
      </c>
      <c r="C3415" s="5"/>
      <c r="D3415" s="5"/>
      <c r="E3415" s="5" t="s">
        <v>119</v>
      </c>
      <c r="F3415" s="8" t="str">
        <f>VLOOKUP(E3415,Mapping!$A$1:$C$71,3,0)</f>
        <v>Google</v>
      </c>
      <c r="G3415" s="8" t="str">
        <f>VLOOKUP(E3415,Mapping!$A$2:$B$207,2,0)</f>
        <v>Google</v>
      </c>
      <c r="H3415" s="1" t="s">
        <v>658</v>
      </c>
      <c r="I3415" s="2">
        <v>44459</v>
      </c>
      <c r="J3415" s="126" t="str">
        <f>VLOOKUP(I3415,Mapping!$H$2:$I$215,2,0)</f>
        <v>Post</v>
      </c>
      <c r="K3415" s="127">
        <f>VLOOKUP(I3415,Mapping!$H$2:$J$215,3,0)</f>
        <v>0</v>
      </c>
      <c r="L3415" s="1">
        <v>0</v>
      </c>
      <c r="M3415" s="4" t="s">
        <v>170</v>
      </c>
    </row>
    <row r="3416" spans="1:13" x14ac:dyDescent="0.35">
      <c r="A3416" s="5" t="s">
        <v>36</v>
      </c>
      <c r="B3416" s="5" t="s">
        <v>35</v>
      </c>
      <c r="C3416" s="5"/>
      <c r="D3416" s="5"/>
      <c r="E3416" s="5" t="s">
        <v>119</v>
      </c>
      <c r="F3416" s="8" t="str">
        <f>VLOOKUP(E3416,Mapping!$A$1:$C$71,3,0)</f>
        <v>Google</v>
      </c>
      <c r="G3416" s="8" t="str">
        <f>VLOOKUP(E3416,Mapping!$A$2:$B$207,2,0)</f>
        <v>Google</v>
      </c>
      <c r="H3416" s="1" t="s">
        <v>658</v>
      </c>
      <c r="I3416" s="2">
        <v>44460</v>
      </c>
      <c r="J3416" s="126" t="str">
        <f>VLOOKUP(I3416,Mapping!$H$2:$I$215,2,0)</f>
        <v>Post</v>
      </c>
      <c r="K3416" s="127">
        <f>VLOOKUP(I3416,Mapping!$H$2:$J$215,3,0)</f>
        <v>0</v>
      </c>
      <c r="L3416" s="1">
        <v>0</v>
      </c>
      <c r="M3416" s="4" t="s">
        <v>170</v>
      </c>
    </row>
    <row r="3417" spans="1:13" x14ac:dyDescent="0.35">
      <c r="A3417" s="5" t="s">
        <v>36</v>
      </c>
      <c r="B3417" s="5" t="s">
        <v>35</v>
      </c>
      <c r="C3417" s="5"/>
      <c r="D3417" s="5"/>
      <c r="E3417" s="5" t="s">
        <v>119</v>
      </c>
      <c r="F3417" s="8" t="str">
        <f>VLOOKUP(E3417,Mapping!$A$1:$C$71,3,0)</f>
        <v>Google</v>
      </c>
      <c r="G3417" s="8" t="str">
        <f>VLOOKUP(E3417,Mapping!$A$2:$B$207,2,0)</f>
        <v>Google</v>
      </c>
      <c r="H3417" s="1" t="s">
        <v>658</v>
      </c>
      <c r="I3417" s="2">
        <v>44461</v>
      </c>
      <c r="J3417" s="126" t="str">
        <f>VLOOKUP(I3417,Mapping!$H$2:$I$215,2,0)</f>
        <v>Post</v>
      </c>
      <c r="K3417" s="127">
        <f>VLOOKUP(I3417,Mapping!$H$2:$J$215,3,0)</f>
        <v>0</v>
      </c>
      <c r="L3417" s="1">
        <v>0</v>
      </c>
      <c r="M3417" s="4" t="s">
        <v>170</v>
      </c>
    </row>
    <row r="3418" spans="1:13" x14ac:dyDescent="0.35">
      <c r="A3418" s="5" t="s">
        <v>36</v>
      </c>
      <c r="B3418" s="5" t="s">
        <v>35</v>
      </c>
      <c r="C3418" s="5"/>
      <c r="D3418" s="5"/>
      <c r="E3418" s="5" t="s">
        <v>119</v>
      </c>
      <c r="F3418" s="8" t="str">
        <f>VLOOKUP(E3418,Mapping!$A$1:$C$71,3,0)</f>
        <v>Google</v>
      </c>
      <c r="G3418" s="8" t="str">
        <f>VLOOKUP(E3418,Mapping!$A$2:$B$207,2,0)</f>
        <v>Google</v>
      </c>
      <c r="H3418" s="1" t="s">
        <v>658</v>
      </c>
      <c r="I3418" s="2">
        <v>44462</v>
      </c>
      <c r="J3418" s="126" t="str">
        <f>VLOOKUP(I3418,Mapping!$H$2:$I$215,2,0)</f>
        <v>Post</v>
      </c>
      <c r="K3418" s="127">
        <f>VLOOKUP(I3418,Mapping!$H$2:$J$215,3,0)</f>
        <v>0</v>
      </c>
      <c r="L3418" s="1">
        <v>0</v>
      </c>
      <c r="M3418" s="4" t="s">
        <v>170</v>
      </c>
    </row>
    <row r="3419" spans="1:13" x14ac:dyDescent="0.35">
      <c r="A3419" s="5" t="s">
        <v>36</v>
      </c>
      <c r="B3419" s="5" t="s">
        <v>35</v>
      </c>
      <c r="C3419" s="5"/>
      <c r="D3419" s="5"/>
      <c r="E3419" s="5" t="s">
        <v>119</v>
      </c>
      <c r="F3419" s="8" t="str">
        <f>VLOOKUP(E3419,Mapping!$A$1:$C$71,3,0)</f>
        <v>Google</v>
      </c>
      <c r="G3419" s="8" t="str">
        <f>VLOOKUP(E3419,Mapping!$A$2:$B$207,2,0)</f>
        <v>Google</v>
      </c>
      <c r="H3419" s="1" t="s">
        <v>658</v>
      </c>
      <c r="I3419" s="2">
        <v>44463</v>
      </c>
      <c r="J3419" s="126" t="str">
        <f>VLOOKUP(I3419,Mapping!$H$2:$I$215,2,0)</f>
        <v>Post</v>
      </c>
      <c r="K3419" s="127">
        <f>VLOOKUP(I3419,Mapping!$H$2:$J$215,3,0)</f>
        <v>0</v>
      </c>
      <c r="L3419" s="1">
        <v>0</v>
      </c>
      <c r="M3419" s="4" t="s">
        <v>170</v>
      </c>
    </row>
    <row r="3420" spans="1:13" x14ac:dyDescent="0.35">
      <c r="A3420" s="5" t="s">
        <v>36</v>
      </c>
      <c r="B3420" s="5" t="s">
        <v>35</v>
      </c>
      <c r="C3420" s="5"/>
      <c r="D3420" s="5"/>
      <c r="E3420" s="5" t="s">
        <v>119</v>
      </c>
      <c r="F3420" s="8" t="str">
        <f>VLOOKUP(E3420,Mapping!$A$1:$C$71,3,0)</f>
        <v>Google</v>
      </c>
      <c r="G3420" s="8" t="str">
        <f>VLOOKUP(E3420,Mapping!$A$2:$B$207,2,0)</f>
        <v>Google</v>
      </c>
      <c r="H3420" s="1" t="s">
        <v>658</v>
      </c>
      <c r="I3420" s="2">
        <v>44464</v>
      </c>
      <c r="J3420" s="126" t="str">
        <f>VLOOKUP(I3420,Mapping!$H$2:$I$215,2,0)</f>
        <v>Post</v>
      </c>
      <c r="K3420" s="127">
        <f>VLOOKUP(I3420,Mapping!$H$2:$J$215,3,0)</f>
        <v>0</v>
      </c>
      <c r="L3420" s="1">
        <v>0</v>
      </c>
      <c r="M3420" s="4" t="s">
        <v>170</v>
      </c>
    </row>
    <row r="3421" spans="1:13" x14ac:dyDescent="0.35">
      <c r="A3421" s="5" t="s">
        <v>36</v>
      </c>
      <c r="B3421" s="5" t="s">
        <v>35</v>
      </c>
      <c r="C3421" s="5"/>
      <c r="D3421" s="5"/>
      <c r="E3421" s="5" t="s">
        <v>119</v>
      </c>
      <c r="F3421" s="8" t="str">
        <f>VLOOKUP(E3421,Mapping!$A$1:$C$71,3,0)</f>
        <v>Google</v>
      </c>
      <c r="G3421" s="8" t="str">
        <f>VLOOKUP(E3421,Mapping!$A$2:$B$207,2,0)</f>
        <v>Google</v>
      </c>
      <c r="H3421" s="1" t="s">
        <v>658</v>
      </c>
      <c r="I3421" s="2">
        <v>44465</v>
      </c>
      <c r="J3421" s="126" t="str">
        <f>VLOOKUP(I3421,Mapping!$H$2:$I$215,2,0)</f>
        <v>Post</v>
      </c>
      <c r="K3421" s="127">
        <f>VLOOKUP(I3421,Mapping!$H$2:$J$215,3,0)</f>
        <v>0</v>
      </c>
      <c r="L3421" s="1">
        <v>0</v>
      </c>
      <c r="M3421" s="4" t="s">
        <v>170</v>
      </c>
    </row>
    <row r="3422" spans="1:13" x14ac:dyDescent="0.35">
      <c r="A3422" s="5" t="s">
        <v>36</v>
      </c>
      <c r="B3422" s="5" t="s">
        <v>35</v>
      </c>
      <c r="C3422" s="5"/>
      <c r="D3422" s="5"/>
      <c r="E3422" s="5" t="s">
        <v>119</v>
      </c>
      <c r="F3422" s="8" t="str">
        <f>VLOOKUP(E3422,Mapping!$A$1:$C$71,3,0)</f>
        <v>Google</v>
      </c>
      <c r="G3422" s="8" t="str">
        <f>VLOOKUP(E3422,Mapping!$A$2:$B$207,2,0)</f>
        <v>Google</v>
      </c>
      <c r="H3422" s="1" t="s">
        <v>658</v>
      </c>
      <c r="I3422" s="2">
        <v>44466</v>
      </c>
      <c r="J3422" s="126" t="str">
        <f>VLOOKUP(I3422,Mapping!$H$2:$I$215,2,0)</f>
        <v>Post</v>
      </c>
      <c r="K3422" s="127">
        <f>VLOOKUP(I3422,Mapping!$H$2:$J$215,3,0)</f>
        <v>0</v>
      </c>
      <c r="L3422" s="1">
        <v>0</v>
      </c>
      <c r="M3422" s="4" t="s">
        <v>170</v>
      </c>
    </row>
    <row r="3423" spans="1:13" x14ac:dyDescent="0.35">
      <c r="A3423" s="5" t="s">
        <v>36</v>
      </c>
      <c r="B3423" s="5" t="s">
        <v>35</v>
      </c>
      <c r="C3423" s="5"/>
      <c r="D3423" s="5"/>
      <c r="E3423" s="5" t="s">
        <v>119</v>
      </c>
      <c r="F3423" s="8" t="str">
        <f>VLOOKUP(E3423,Mapping!$A$1:$C$71,3,0)</f>
        <v>Google</v>
      </c>
      <c r="G3423" s="8" t="str">
        <f>VLOOKUP(E3423,Mapping!$A$2:$B$207,2,0)</f>
        <v>Google</v>
      </c>
      <c r="H3423" s="1" t="s">
        <v>658</v>
      </c>
      <c r="I3423" s="2">
        <v>44467</v>
      </c>
      <c r="J3423" s="126" t="str">
        <f>VLOOKUP(I3423,Mapping!$H$2:$I$215,2,0)</f>
        <v>Post</v>
      </c>
      <c r="K3423" s="127">
        <f>VLOOKUP(I3423,Mapping!$H$2:$J$215,3,0)</f>
        <v>0</v>
      </c>
      <c r="L3423" s="1">
        <v>0</v>
      </c>
      <c r="M3423" s="4" t="s">
        <v>170</v>
      </c>
    </row>
    <row r="3424" spans="1:13" x14ac:dyDescent="0.35">
      <c r="A3424" s="5" t="s">
        <v>36</v>
      </c>
      <c r="B3424" s="5" t="s">
        <v>35</v>
      </c>
      <c r="C3424" s="5"/>
      <c r="D3424" s="5"/>
      <c r="E3424" s="5" t="s">
        <v>119</v>
      </c>
      <c r="F3424" s="8" t="str">
        <f>VLOOKUP(E3424,Mapping!$A$1:$C$71,3,0)</f>
        <v>Google</v>
      </c>
      <c r="G3424" s="8" t="str">
        <f>VLOOKUP(E3424,Mapping!$A$2:$B$207,2,0)</f>
        <v>Google</v>
      </c>
      <c r="H3424" s="1" t="s">
        <v>658</v>
      </c>
      <c r="I3424" s="2">
        <v>44468</v>
      </c>
      <c r="J3424" s="126" t="str">
        <f>VLOOKUP(I3424,Mapping!$H$2:$I$215,2,0)</f>
        <v>Post</v>
      </c>
      <c r="K3424" s="127">
        <f>VLOOKUP(I3424,Mapping!$H$2:$J$215,3,0)</f>
        <v>0</v>
      </c>
      <c r="L3424" s="1">
        <v>0</v>
      </c>
      <c r="M3424" s="4" t="s">
        <v>170</v>
      </c>
    </row>
    <row r="3425" spans="1:13" x14ac:dyDescent="0.35">
      <c r="A3425" s="5" t="s">
        <v>36</v>
      </c>
      <c r="B3425" s="5" t="s">
        <v>35</v>
      </c>
      <c r="C3425" s="5"/>
      <c r="D3425" s="5"/>
      <c r="E3425" s="5" t="s">
        <v>119</v>
      </c>
      <c r="F3425" s="8" t="str">
        <f>VLOOKUP(E3425,Mapping!$A$1:$C$71,3,0)</f>
        <v>Google</v>
      </c>
      <c r="G3425" s="8" t="str">
        <f>VLOOKUP(E3425,Mapping!$A$2:$B$207,2,0)</f>
        <v>Google</v>
      </c>
      <c r="H3425" s="1" t="s">
        <v>658</v>
      </c>
      <c r="I3425" s="2">
        <v>44469</v>
      </c>
      <c r="J3425" s="126" t="str">
        <f>VLOOKUP(I3425,Mapping!$H$2:$I$215,2,0)</f>
        <v>Post</v>
      </c>
      <c r="K3425" s="127">
        <f>VLOOKUP(I3425,Mapping!$H$2:$J$215,3,0)</f>
        <v>0</v>
      </c>
      <c r="L3425" s="1">
        <v>0</v>
      </c>
      <c r="M3425" s="4" t="s">
        <v>170</v>
      </c>
    </row>
    <row r="3426" spans="1:13" x14ac:dyDescent="0.35">
      <c r="A3426" s="4" t="s">
        <v>36</v>
      </c>
      <c r="B3426" s="4" t="s">
        <v>35</v>
      </c>
      <c r="E3426" s="4" t="s">
        <v>121</v>
      </c>
      <c r="F3426" s="8" t="str">
        <f>VLOOKUP(E3426,Mapping!$A$1:$C$71,3,0)</f>
        <v>Google</v>
      </c>
      <c r="G3426" s="8" t="str">
        <f>VLOOKUP(E3426,Mapping!$A$2:$B$207,2,0)</f>
        <v>Google</v>
      </c>
      <c r="H3426" s="4" t="s">
        <v>658</v>
      </c>
      <c r="I3426" s="63">
        <v>44256</v>
      </c>
      <c r="J3426" s="126" t="str">
        <f>VLOOKUP(I3426,Mapping!$H$2:$I$215,2,0)</f>
        <v>Pre</v>
      </c>
      <c r="K3426" s="127" t="str">
        <f>VLOOKUP(I3426,Mapping!$H$2:$J$215,3,0)</f>
        <v>Pre</v>
      </c>
      <c r="L3426" s="4">
        <v>16.176773900000001</v>
      </c>
      <c r="M3426" s="4" t="s">
        <v>85</v>
      </c>
    </row>
    <row r="3427" spans="1:13" x14ac:dyDescent="0.35">
      <c r="A3427" s="4" t="s">
        <v>36</v>
      </c>
      <c r="B3427" s="4" t="s">
        <v>35</v>
      </c>
      <c r="E3427" s="4" t="s">
        <v>121</v>
      </c>
      <c r="F3427" s="8" t="str">
        <f>VLOOKUP(E3427,Mapping!$A$1:$C$71,3,0)</f>
        <v>Google</v>
      </c>
      <c r="G3427" s="8" t="str">
        <f>VLOOKUP(E3427,Mapping!$A$2:$B$207,2,0)</f>
        <v>Google</v>
      </c>
      <c r="H3427" s="4" t="s">
        <v>658</v>
      </c>
      <c r="I3427" s="63">
        <v>44257</v>
      </c>
      <c r="J3427" s="126" t="str">
        <f>VLOOKUP(I3427,Mapping!$H$2:$I$215,2,0)</f>
        <v>Pre</v>
      </c>
      <c r="K3427" s="127" t="str">
        <f>VLOOKUP(I3427,Mapping!$H$2:$J$215,3,0)</f>
        <v>Pre</v>
      </c>
      <c r="L3427" s="4">
        <v>35.740080399999997</v>
      </c>
      <c r="M3427" s="4" t="s">
        <v>85</v>
      </c>
    </row>
    <row r="3428" spans="1:13" x14ac:dyDescent="0.35">
      <c r="A3428" s="4" t="s">
        <v>36</v>
      </c>
      <c r="B3428" s="4" t="s">
        <v>35</v>
      </c>
      <c r="E3428" s="4" t="s">
        <v>121</v>
      </c>
      <c r="F3428" s="8" t="str">
        <f>VLOOKUP(E3428,Mapping!$A$1:$C$71,3,0)</f>
        <v>Google</v>
      </c>
      <c r="G3428" s="8" t="str">
        <f>VLOOKUP(E3428,Mapping!$A$2:$B$207,2,0)</f>
        <v>Google</v>
      </c>
      <c r="H3428" s="4" t="s">
        <v>658</v>
      </c>
      <c r="I3428" s="63">
        <v>44258</v>
      </c>
      <c r="J3428" s="126" t="str">
        <f>VLOOKUP(I3428,Mapping!$H$2:$I$215,2,0)</f>
        <v>Pre</v>
      </c>
      <c r="K3428" s="127" t="str">
        <f>VLOOKUP(I3428,Mapping!$H$2:$J$215,3,0)</f>
        <v>Pre</v>
      </c>
      <c r="L3428" s="4">
        <v>125.791905</v>
      </c>
      <c r="M3428" s="4" t="s">
        <v>85</v>
      </c>
    </row>
    <row r="3429" spans="1:13" x14ac:dyDescent="0.35">
      <c r="A3429" s="4" t="s">
        <v>36</v>
      </c>
      <c r="B3429" s="4" t="s">
        <v>35</v>
      </c>
      <c r="E3429" s="4" t="s">
        <v>121</v>
      </c>
      <c r="F3429" s="8" t="str">
        <f>VLOOKUP(E3429,Mapping!$A$1:$C$71,3,0)</f>
        <v>Google</v>
      </c>
      <c r="G3429" s="8" t="str">
        <f>VLOOKUP(E3429,Mapping!$A$2:$B$207,2,0)</f>
        <v>Google</v>
      </c>
      <c r="H3429" s="4" t="s">
        <v>658</v>
      </c>
      <c r="I3429" s="63">
        <v>44259</v>
      </c>
      <c r="J3429" s="126" t="str">
        <f>VLOOKUP(I3429,Mapping!$H$2:$I$215,2,0)</f>
        <v>Pre</v>
      </c>
      <c r="K3429" s="127" t="str">
        <f>VLOOKUP(I3429,Mapping!$H$2:$J$215,3,0)</f>
        <v>Pre</v>
      </c>
      <c r="L3429" s="4">
        <v>205.05242659999999</v>
      </c>
      <c r="M3429" s="4" t="s">
        <v>85</v>
      </c>
    </row>
    <row r="3430" spans="1:13" x14ac:dyDescent="0.35">
      <c r="A3430" s="4" t="s">
        <v>36</v>
      </c>
      <c r="B3430" s="4" t="s">
        <v>35</v>
      </c>
      <c r="E3430" s="4" t="s">
        <v>121</v>
      </c>
      <c r="F3430" s="8" t="str">
        <f>VLOOKUP(E3430,Mapping!$A$1:$C$71,3,0)</f>
        <v>Google</v>
      </c>
      <c r="G3430" s="8" t="str">
        <f>VLOOKUP(E3430,Mapping!$A$2:$B$207,2,0)</f>
        <v>Google</v>
      </c>
      <c r="H3430" s="4" t="s">
        <v>658</v>
      </c>
      <c r="I3430" s="63">
        <v>44260</v>
      </c>
      <c r="J3430" s="126" t="str">
        <f>VLOOKUP(I3430,Mapping!$H$2:$I$215,2,0)</f>
        <v>Pre</v>
      </c>
      <c r="K3430" s="127" t="str">
        <f>VLOOKUP(I3430,Mapping!$H$2:$J$215,3,0)</f>
        <v>Pre</v>
      </c>
      <c r="L3430" s="4">
        <v>274.7565505</v>
      </c>
      <c r="M3430" s="4" t="s">
        <v>85</v>
      </c>
    </row>
    <row r="3431" spans="1:13" x14ac:dyDescent="0.35">
      <c r="A3431" s="4" t="s">
        <v>36</v>
      </c>
      <c r="B3431" s="4" t="s">
        <v>35</v>
      </c>
      <c r="E3431" s="4" t="s">
        <v>121</v>
      </c>
      <c r="F3431" s="8" t="str">
        <f>VLOOKUP(E3431,Mapping!$A$1:$C$71,3,0)</f>
        <v>Google</v>
      </c>
      <c r="G3431" s="8" t="str">
        <f>VLOOKUP(E3431,Mapping!$A$2:$B$207,2,0)</f>
        <v>Google</v>
      </c>
      <c r="H3431" s="4" t="s">
        <v>658</v>
      </c>
      <c r="I3431" s="63">
        <v>44261</v>
      </c>
      <c r="J3431" s="126" t="str">
        <f>VLOOKUP(I3431,Mapping!$H$2:$I$215,2,0)</f>
        <v>Pre</v>
      </c>
      <c r="K3431" s="127" t="str">
        <f>VLOOKUP(I3431,Mapping!$H$2:$J$215,3,0)</f>
        <v>Pre</v>
      </c>
      <c r="L3431" s="4">
        <v>488.02216659999999</v>
      </c>
      <c r="M3431" s="4" t="s">
        <v>85</v>
      </c>
    </row>
    <row r="3432" spans="1:13" x14ac:dyDescent="0.35">
      <c r="A3432" s="4" t="s">
        <v>36</v>
      </c>
      <c r="B3432" s="4" t="s">
        <v>35</v>
      </c>
      <c r="E3432" s="4" t="s">
        <v>121</v>
      </c>
      <c r="F3432" s="8" t="str">
        <f>VLOOKUP(E3432,Mapping!$A$1:$C$71,3,0)</f>
        <v>Google</v>
      </c>
      <c r="G3432" s="8" t="str">
        <f>VLOOKUP(E3432,Mapping!$A$2:$B$207,2,0)</f>
        <v>Google</v>
      </c>
      <c r="H3432" s="4" t="s">
        <v>658</v>
      </c>
      <c r="I3432" s="63">
        <v>44262</v>
      </c>
      <c r="J3432" s="126" t="str">
        <f>VLOOKUP(I3432,Mapping!$H$2:$I$215,2,0)</f>
        <v>Pre</v>
      </c>
      <c r="K3432" s="127" t="str">
        <f>VLOOKUP(I3432,Mapping!$H$2:$J$215,3,0)</f>
        <v>Pre</v>
      </c>
      <c r="L3432" s="4">
        <v>696.1643517</v>
      </c>
      <c r="M3432" s="4" t="s">
        <v>85</v>
      </c>
    </row>
    <row r="3433" spans="1:13" x14ac:dyDescent="0.35">
      <c r="A3433" s="4" t="s">
        <v>36</v>
      </c>
      <c r="B3433" s="4" t="s">
        <v>35</v>
      </c>
      <c r="E3433" s="4" t="s">
        <v>121</v>
      </c>
      <c r="F3433" s="8" t="str">
        <f>VLOOKUP(E3433,Mapping!$A$1:$C$71,3,0)</f>
        <v>Google</v>
      </c>
      <c r="G3433" s="8" t="str">
        <f>VLOOKUP(E3433,Mapping!$A$2:$B$207,2,0)</f>
        <v>Google</v>
      </c>
      <c r="H3433" s="4" t="s">
        <v>658</v>
      </c>
      <c r="I3433" s="63">
        <v>44263</v>
      </c>
      <c r="J3433" s="126" t="str">
        <f>VLOOKUP(I3433,Mapping!$H$2:$I$215,2,0)</f>
        <v>Pre</v>
      </c>
      <c r="K3433" s="127" t="str">
        <f>VLOOKUP(I3433,Mapping!$H$2:$J$215,3,0)</f>
        <v>Pre</v>
      </c>
      <c r="L3433" s="4">
        <v>1019.9231507</v>
      </c>
      <c r="M3433" s="4" t="s">
        <v>85</v>
      </c>
    </row>
    <row r="3434" spans="1:13" x14ac:dyDescent="0.35">
      <c r="A3434" s="4" t="s">
        <v>36</v>
      </c>
      <c r="B3434" s="4" t="s">
        <v>35</v>
      </c>
      <c r="E3434" s="4" t="s">
        <v>121</v>
      </c>
      <c r="F3434" s="8" t="str">
        <f>VLOOKUP(E3434,Mapping!$A$1:$C$71,3,0)</f>
        <v>Google</v>
      </c>
      <c r="G3434" s="8" t="str">
        <f>VLOOKUP(E3434,Mapping!$A$2:$B$207,2,0)</f>
        <v>Google</v>
      </c>
      <c r="H3434" s="4" t="s">
        <v>658</v>
      </c>
      <c r="I3434" s="63">
        <v>44264</v>
      </c>
      <c r="J3434" s="126" t="str">
        <f>VLOOKUP(I3434,Mapping!$H$2:$I$215,2,0)</f>
        <v>Pre</v>
      </c>
      <c r="K3434" s="127" t="str">
        <f>VLOOKUP(I3434,Mapping!$H$2:$J$215,3,0)</f>
        <v>Pre</v>
      </c>
      <c r="L3434" s="4">
        <v>1686.1607984</v>
      </c>
      <c r="M3434" s="4" t="s">
        <v>85</v>
      </c>
    </row>
    <row r="3435" spans="1:13" x14ac:dyDescent="0.35">
      <c r="A3435" s="4" t="s">
        <v>36</v>
      </c>
      <c r="B3435" s="4" t="s">
        <v>35</v>
      </c>
      <c r="E3435" s="4" t="s">
        <v>121</v>
      </c>
      <c r="F3435" s="8" t="str">
        <f>VLOOKUP(E3435,Mapping!$A$1:$C$71,3,0)</f>
        <v>Google</v>
      </c>
      <c r="G3435" s="8" t="str">
        <f>VLOOKUP(E3435,Mapping!$A$2:$B$207,2,0)</f>
        <v>Google</v>
      </c>
      <c r="H3435" s="4" t="s">
        <v>658</v>
      </c>
      <c r="I3435" s="63">
        <v>44265</v>
      </c>
      <c r="J3435" s="126" t="str">
        <f>VLOOKUP(I3435,Mapping!$H$2:$I$215,2,0)</f>
        <v>Pre</v>
      </c>
      <c r="K3435" s="127" t="str">
        <f>VLOOKUP(I3435,Mapping!$H$2:$J$215,3,0)</f>
        <v>Pre</v>
      </c>
      <c r="L3435" s="4">
        <v>2677.0758679999999</v>
      </c>
      <c r="M3435" s="4" t="s">
        <v>85</v>
      </c>
    </row>
    <row r="3436" spans="1:13" x14ac:dyDescent="0.35">
      <c r="A3436" s="4" t="s">
        <v>36</v>
      </c>
      <c r="B3436" s="4" t="s">
        <v>35</v>
      </c>
      <c r="E3436" s="4" t="s">
        <v>121</v>
      </c>
      <c r="F3436" s="8" t="str">
        <f>VLOOKUP(E3436,Mapping!$A$1:$C$71,3,0)</f>
        <v>Google</v>
      </c>
      <c r="G3436" s="8" t="str">
        <f>VLOOKUP(E3436,Mapping!$A$2:$B$207,2,0)</f>
        <v>Google</v>
      </c>
      <c r="H3436" s="4" t="s">
        <v>658</v>
      </c>
      <c r="I3436" s="63">
        <v>44266</v>
      </c>
      <c r="J3436" s="126" t="str">
        <f>VLOOKUP(I3436,Mapping!$H$2:$I$215,2,0)</f>
        <v>Pre</v>
      </c>
      <c r="K3436" s="127" t="str">
        <f>VLOOKUP(I3436,Mapping!$H$2:$J$215,3,0)</f>
        <v>Pre</v>
      </c>
      <c r="L3436" s="4">
        <v>3713.0940316000001</v>
      </c>
      <c r="M3436" s="4" t="s">
        <v>85</v>
      </c>
    </row>
    <row r="3437" spans="1:13" x14ac:dyDescent="0.35">
      <c r="A3437" s="4" t="s">
        <v>36</v>
      </c>
      <c r="B3437" s="4" t="s">
        <v>35</v>
      </c>
      <c r="E3437" s="4" t="s">
        <v>121</v>
      </c>
      <c r="F3437" s="8" t="str">
        <f>VLOOKUP(E3437,Mapping!$A$1:$C$71,3,0)</f>
        <v>Google</v>
      </c>
      <c r="G3437" s="8" t="str">
        <f>VLOOKUP(E3437,Mapping!$A$2:$B$207,2,0)</f>
        <v>Google</v>
      </c>
      <c r="H3437" s="4" t="s">
        <v>658</v>
      </c>
      <c r="I3437" s="63">
        <v>44267</v>
      </c>
      <c r="J3437" s="126" t="str">
        <f>VLOOKUP(I3437,Mapping!$H$2:$I$215,2,0)</f>
        <v>Pre</v>
      </c>
      <c r="K3437" s="127" t="str">
        <f>VLOOKUP(I3437,Mapping!$H$2:$J$215,3,0)</f>
        <v>Pre</v>
      </c>
      <c r="L3437" s="4">
        <v>4511.7784799000001</v>
      </c>
      <c r="M3437" s="4" t="s">
        <v>85</v>
      </c>
    </row>
    <row r="3438" spans="1:13" x14ac:dyDescent="0.35">
      <c r="A3438" s="4" t="s">
        <v>36</v>
      </c>
      <c r="B3438" s="4" t="s">
        <v>35</v>
      </c>
      <c r="E3438" s="4" t="s">
        <v>121</v>
      </c>
      <c r="F3438" s="8" t="str">
        <f>VLOOKUP(E3438,Mapping!$A$1:$C$71,3,0)</f>
        <v>Google</v>
      </c>
      <c r="G3438" s="8" t="str">
        <f>VLOOKUP(E3438,Mapping!$A$2:$B$207,2,0)</f>
        <v>Google</v>
      </c>
      <c r="H3438" s="4" t="s">
        <v>658</v>
      </c>
      <c r="I3438" s="63">
        <v>44268</v>
      </c>
      <c r="J3438" s="126" t="str">
        <f>VLOOKUP(I3438,Mapping!$H$2:$I$215,2,0)</f>
        <v>Pre</v>
      </c>
      <c r="K3438" s="127" t="str">
        <f>VLOOKUP(I3438,Mapping!$H$2:$J$215,3,0)</f>
        <v>Pre</v>
      </c>
      <c r="L3438" s="4">
        <v>5052.8021656999999</v>
      </c>
      <c r="M3438" s="4" t="s">
        <v>85</v>
      </c>
    </row>
    <row r="3439" spans="1:13" x14ac:dyDescent="0.35">
      <c r="A3439" s="4" t="s">
        <v>36</v>
      </c>
      <c r="B3439" s="4" t="s">
        <v>35</v>
      </c>
      <c r="E3439" s="4" t="s">
        <v>121</v>
      </c>
      <c r="F3439" s="8" t="str">
        <f>VLOOKUP(E3439,Mapping!$A$1:$C$71,3,0)</f>
        <v>Google</v>
      </c>
      <c r="G3439" s="8" t="str">
        <f>VLOOKUP(E3439,Mapping!$A$2:$B$207,2,0)</f>
        <v>Google</v>
      </c>
      <c r="H3439" s="4" t="s">
        <v>658</v>
      </c>
      <c r="I3439" s="63">
        <v>44269</v>
      </c>
      <c r="J3439" s="126" t="str">
        <f>VLOOKUP(I3439,Mapping!$H$2:$I$215,2,0)</f>
        <v>Pre</v>
      </c>
      <c r="K3439" s="127" t="str">
        <f>VLOOKUP(I3439,Mapping!$H$2:$J$215,3,0)</f>
        <v>Pre</v>
      </c>
      <c r="L3439" s="4">
        <v>5207.1076157999996</v>
      </c>
      <c r="M3439" s="4" t="s">
        <v>85</v>
      </c>
    </row>
    <row r="3440" spans="1:13" x14ac:dyDescent="0.35">
      <c r="A3440" s="4" t="s">
        <v>36</v>
      </c>
      <c r="B3440" s="4" t="s">
        <v>35</v>
      </c>
      <c r="E3440" s="4" t="s">
        <v>121</v>
      </c>
      <c r="F3440" s="8" t="str">
        <f>VLOOKUP(E3440,Mapping!$A$1:$C$71,3,0)</f>
        <v>Google</v>
      </c>
      <c r="G3440" s="8" t="str">
        <f>VLOOKUP(E3440,Mapping!$A$2:$B$207,2,0)</f>
        <v>Google</v>
      </c>
      <c r="H3440" s="4" t="s">
        <v>658</v>
      </c>
      <c r="I3440" s="63">
        <v>44270</v>
      </c>
      <c r="J3440" s="126" t="str">
        <f>VLOOKUP(I3440,Mapping!$H$2:$I$215,2,0)</f>
        <v>Pre</v>
      </c>
      <c r="K3440" s="127" t="str">
        <f>VLOOKUP(I3440,Mapping!$H$2:$J$215,3,0)</f>
        <v>Pre</v>
      </c>
      <c r="L3440" s="4">
        <v>4893.8991060999997</v>
      </c>
      <c r="M3440" s="4" t="s">
        <v>85</v>
      </c>
    </row>
    <row r="3441" spans="1:13" x14ac:dyDescent="0.35">
      <c r="A3441" s="4" t="s">
        <v>36</v>
      </c>
      <c r="B3441" s="4" t="s">
        <v>35</v>
      </c>
      <c r="E3441" s="4" t="s">
        <v>121</v>
      </c>
      <c r="F3441" s="8" t="str">
        <f>VLOOKUP(E3441,Mapping!$A$1:$C$71,3,0)</f>
        <v>Google</v>
      </c>
      <c r="G3441" s="8" t="str">
        <f>VLOOKUP(E3441,Mapping!$A$2:$B$207,2,0)</f>
        <v>Google</v>
      </c>
      <c r="H3441" s="4" t="s">
        <v>658</v>
      </c>
      <c r="I3441" s="63">
        <v>44271</v>
      </c>
      <c r="J3441" s="126" t="str">
        <f>VLOOKUP(I3441,Mapping!$H$2:$I$215,2,0)</f>
        <v>Pre</v>
      </c>
      <c r="K3441" s="127" t="str">
        <f>VLOOKUP(I3441,Mapping!$H$2:$J$215,3,0)</f>
        <v>Pre</v>
      </c>
      <c r="L3441" s="4">
        <v>4539.9725914000001</v>
      </c>
      <c r="M3441" s="4" t="s">
        <v>85</v>
      </c>
    </row>
    <row r="3442" spans="1:13" x14ac:dyDescent="0.35">
      <c r="A3442" s="4" t="s">
        <v>36</v>
      </c>
      <c r="B3442" s="4" t="s">
        <v>35</v>
      </c>
      <c r="E3442" s="4" t="s">
        <v>121</v>
      </c>
      <c r="F3442" s="8" t="str">
        <f>VLOOKUP(E3442,Mapping!$A$1:$C$71,3,0)</f>
        <v>Google</v>
      </c>
      <c r="G3442" s="8" t="str">
        <f>VLOOKUP(E3442,Mapping!$A$2:$B$207,2,0)</f>
        <v>Google</v>
      </c>
      <c r="H3442" s="4" t="s">
        <v>658</v>
      </c>
      <c r="I3442" s="63">
        <v>44272</v>
      </c>
      <c r="J3442" s="126" t="str">
        <f>VLOOKUP(I3442,Mapping!$H$2:$I$215,2,0)</f>
        <v>Pre</v>
      </c>
      <c r="K3442" s="127" t="str">
        <f>VLOOKUP(I3442,Mapping!$H$2:$J$215,3,0)</f>
        <v>Pre</v>
      </c>
      <c r="L3442" s="4">
        <v>4064.2481889000001</v>
      </c>
      <c r="M3442" s="4" t="s">
        <v>85</v>
      </c>
    </row>
    <row r="3443" spans="1:13" x14ac:dyDescent="0.35">
      <c r="A3443" s="4" t="s">
        <v>36</v>
      </c>
      <c r="B3443" s="4" t="s">
        <v>35</v>
      </c>
      <c r="E3443" s="4" t="s">
        <v>121</v>
      </c>
      <c r="F3443" s="8" t="str">
        <f>VLOOKUP(E3443,Mapping!$A$1:$C$71,3,0)</f>
        <v>Google</v>
      </c>
      <c r="G3443" s="8" t="str">
        <f>VLOOKUP(E3443,Mapping!$A$2:$B$207,2,0)</f>
        <v>Google</v>
      </c>
      <c r="H3443" s="4" t="s">
        <v>658</v>
      </c>
      <c r="I3443" s="63">
        <v>44273</v>
      </c>
      <c r="J3443" s="126" t="str">
        <f>VLOOKUP(I3443,Mapping!$H$2:$I$215,2,0)</f>
        <v>Pre</v>
      </c>
      <c r="K3443" s="127" t="str">
        <f>VLOOKUP(I3443,Mapping!$H$2:$J$215,3,0)</f>
        <v>Pre</v>
      </c>
      <c r="L3443" s="4">
        <v>3515.9191586000002</v>
      </c>
      <c r="M3443" s="4" t="s">
        <v>85</v>
      </c>
    </row>
    <row r="3444" spans="1:13" x14ac:dyDescent="0.35">
      <c r="A3444" s="4" t="s">
        <v>36</v>
      </c>
      <c r="B3444" s="4" t="s">
        <v>35</v>
      </c>
      <c r="E3444" s="4" t="s">
        <v>121</v>
      </c>
      <c r="F3444" s="8" t="str">
        <f>VLOOKUP(E3444,Mapping!$A$1:$C$71,3,0)</f>
        <v>Google</v>
      </c>
      <c r="G3444" s="8" t="str">
        <f>VLOOKUP(E3444,Mapping!$A$2:$B$207,2,0)</f>
        <v>Google</v>
      </c>
      <c r="H3444" s="4" t="s">
        <v>658</v>
      </c>
      <c r="I3444" s="63">
        <v>44274</v>
      </c>
      <c r="J3444" s="126" t="str">
        <f>VLOOKUP(I3444,Mapping!$H$2:$I$215,2,0)</f>
        <v>Pre</v>
      </c>
      <c r="K3444" s="127" t="str">
        <f>VLOOKUP(I3444,Mapping!$H$2:$J$215,3,0)</f>
        <v>Pre</v>
      </c>
      <c r="L3444" s="4">
        <v>3384.3966309000002</v>
      </c>
      <c r="M3444" s="4" t="s">
        <v>85</v>
      </c>
    </row>
    <row r="3445" spans="1:13" x14ac:dyDescent="0.35">
      <c r="A3445" s="4" t="s">
        <v>36</v>
      </c>
      <c r="B3445" s="4" t="s">
        <v>35</v>
      </c>
      <c r="E3445" s="4" t="s">
        <v>121</v>
      </c>
      <c r="F3445" s="8" t="str">
        <f>VLOOKUP(E3445,Mapping!$A$1:$C$71,3,0)</f>
        <v>Google</v>
      </c>
      <c r="G3445" s="8" t="str">
        <f>VLOOKUP(E3445,Mapping!$A$2:$B$207,2,0)</f>
        <v>Google</v>
      </c>
      <c r="H3445" s="4" t="s">
        <v>658</v>
      </c>
      <c r="I3445" s="63">
        <v>44275</v>
      </c>
      <c r="J3445" s="126" t="str">
        <f>VLOOKUP(I3445,Mapping!$H$2:$I$215,2,0)</f>
        <v>Pre</v>
      </c>
      <c r="K3445" s="127" t="str">
        <f>VLOOKUP(I3445,Mapping!$H$2:$J$215,3,0)</f>
        <v>Pre</v>
      </c>
      <c r="L3445" s="4">
        <v>3641.9642015999998</v>
      </c>
      <c r="M3445" s="4" t="s">
        <v>85</v>
      </c>
    </row>
    <row r="3446" spans="1:13" x14ac:dyDescent="0.35">
      <c r="A3446" s="4" t="s">
        <v>36</v>
      </c>
      <c r="B3446" s="4" t="s">
        <v>35</v>
      </c>
      <c r="E3446" s="4" t="s">
        <v>121</v>
      </c>
      <c r="F3446" s="8" t="str">
        <f>VLOOKUP(E3446,Mapping!$A$1:$C$71,3,0)</f>
        <v>Google</v>
      </c>
      <c r="G3446" s="8" t="str">
        <f>VLOOKUP(E3446,Mapping!$A$2:$B$207,2,0)</f>
        <v>Google</v>
      </c>
      <c r="H3446" s="4" t="s">
        <v>658</v>
      </c>
      <c r="I3446" s="63">
        <v>44276</v>
      </c>
      <c r="J3446" s="126" t="str">
        <f>VLOOKUP(I3446,Mapping!$H$2:$I$215,2,0)</f>
        <v>Pre</v>
      </c>
      <c r="K3446" s="127" t="str">
        <f>VLOOKUP(I3446,Mapping!$H$2:$J$215,3,0)</f>
        <v>Pre</v>
      </c>
      <c r="L3446" s="4">
        <v>3983.7446146000002</v>
      </c>
      <c r="M3446" s="4" t="s">
        <v>85</v>
      </c>
    </row>
    <row r="3447" spans="1:13" x14ac:dyDescent="0.35">
      <c r="A3447" s="4" t="s">
        <v>36</v>
      </c>
      <c r="B3447" s="4" t="s">
        <v>35</v>
      </c>
      <c r="E3447" s="4" t="s">
        <v>121</v>
      </c>
      <c r="F3447" s="8" t="str">
        <f>VLOOKUP(E3447,Mapping!$A$1:$C$71,3,0)</f>
        <v>Google</v>
      </c>
      <c r="G3447" s="8" t="str">
        <f>VLOOKUP(E3447,Mapping!$A$2:$B$207,2,0)</f>
        <v>Google</v>
      </c>
      <c r="H3447" s="4" t="s">
        <v>658</v>
      </c>
      <c r="I3447" s="63">
        <v>44277</v>
      </c>
      <c r="J3447" s="126" t="str">
        <f>VLOOKUP(I3447,Mapping!$H$2:$I$215,2,0)</f>
        <v>Pre</v>
      </c>
      <c r="K3447" s="127" t="str">
        <f>VLOOKUP(I3447,Mapping!$H$2:$J$215,3,0)</f>
        <v>Pre</v>
      </c>
      <c r="L3447" s="4">
        <v>4257.6537263999999</v>
      </c>
      <c r="M3447" s="4" t="s">
        <v>85</v>
      </c>
    </row>
    <row r="3448" spans="1:13" x14ac:dyDescent="0.35">
      <c r="A3448" s="4" t="s">
        <v>36</v>
      </c>
      <c r="B3448" s="4" t="s">
        <v>35</v>
      </c>
      <c r="E3448" s="4" t="s">
        <v>121</v>
      </c>
      <c r="F3448" s="8" t="str">
        <f>VLOOKUP(E3448,Mapping!$A$1:$C$71,3,0)</f>
        <v>Google</v>
      </c>
      <c r="G3448" s="8" t="str">
        <f>VLOOKUP(E3448,Mapping!$A$2:$B$207,2,0)</f>
        <v>Google</v>
      </c>
      <c r="H3448" s="4" t="s">
        <v>658</v>
      </c>
      <c r="I3448" s="63">
        <v>44278</v>
      </c>
      <c r="J3448" s="126" t="str">
        <f>VLOOKUP(I3448,Mapping!$H$2:$I$215,2,0)</f>
        <v>Pre</v>
      </c>
      <c r="K3448" s="127" t="str">
        <f>VLOOKUP(I3448,Mapping!$H$2:$J$215,3,0)</f>
        <v>Pre</v>
      </c>
      <c r="L3448" s="4">
        <v>4758.8335187000002</v>
      </c>
      <c r="M3448" s="4" t="s">
        <v>85</v>
      </c>
    </row>
    <row r="3449" spans="1:13" x14ac:dyDescent="0.35">
      <c r="A3449" s="4" t="s">
        <v>36</v>
      </c>
      <c r="B3449" s="4" t="s">
        <v>35</v>
      </c>
      <c r="E3449" s="4" t="s">
        <v>121</v>
      </c>
      <c r="F3449" s="8" t="str">
        <f>VLOOKUP(E3449,Mapping!$A$1:$C$71,3,0)</f>
        <v>Google</v>
      </c>
      <c r="G3449" s="8" t="str">
        <f>VLOOKUP(E3449,Mapping!$A$2:$B$207,2,0)</f>
        <v>Google</v>
      </c>
      <c r="H3449" s="4" t="s">
        <v>658</v>
      </c>
      <c r="I3449" s="63">
        <v>44279</v>
      </c>
      <c r="J3449" s="126" t="str">
        <f>VLOOKUP(I3449,Mapping!$H$2:$I$215,2,0)</f>
        <v>Pre</v>
      </c>
      <c r="K3449" s="127" t="str">
        <f>VLOOKUP(I3449,Mapping!$H$2:$J$215,3,0)</f>
        <v>Pre</v>
      </c>
      <c r="L3449" s="4">
        <v>5085.3336989999998</v>
      </c>
      <c r="M3449" s="4" t="s">
        <v>85</v>
      </c>
    </row>
    <row r="3450" spans="1:13" x14ac:dyDescent="0.35">
      <c r="A3450" s="4" t="s">
        <v>36</v>
      </c>
      <c r="B3450" s="4" t="s">
        <v>35</v>
      </c>
      <c r="E3450" s="4" t="s">
        <v>121</v>
      </c>
      <c r="F3450" s="8" t="str">
        <f>VLOOKUP(E3450,Mapping!$A$1:$C$71,3,0)</f>
        <v>Google</v>
      </c>
      <c r="G3450" s="8" t="str">
        <f>VLOOKUP(E3450,Mapping!$A$2:$B$207,2,0)</f>
        <v>Google</v>
      </c>
      <c r="H3450" s="4" t="s">
        <v>658</v>
      </c>
      <c r="I3450" s="63">
        <v>44280</v>
      </c>
      <c r="J3450" s="126" t="str">
        <f>VLOOKUP(I3450,Mapping!$H$2:$I$215,2,0)</f>
        <v>Pre</v>
      </c>
      <c r="K3450" s="127" t="str">
        <f>VLOOKUP(I3450,Mapping!$H$2:$J$215,3,0)</f>
        <v>Pre</v>
      </c>
      <c r="L3450" s="4">
        <v>5184.7736549000001</v>
      </c>
      <c r="M3450" s="4" t="s">
        <v>85</v>
      </c>
    </row>
    <row r="3451" spans="1:13" x14ac:dyDescent="0.35">
      <c r="A3451" s="4" t="s">
        <v>36</v>
      </c>
      <c r="B3451" s="4" t="s">
        <v>35</v>
      </c>
      <c r="E3451" s="4" t="s">
        <v>121</v>
      </c>
      <c r="F3451" s="8" t="str">
        <f>VLOOKUP(E3451,Mapping!$A$1:$C$71,3,0)</f>
        <v>Google</v>
      </c>
      <c r="G3451" s="8" t="str">
        <f>VLOOKUP(E3451,Mapping!$A$2:$B$207,2,0)</f>
        <v>Google</v>
      </c>
      <c r="H3451" s="4" t="s">
        <v>658</v>
      </c>
      <c r="I3451" s="63">
        <v>44281</v>
      </c>
      <c r="J3451" s="126" t="str">
        <f>VLOOKUP(I3451,Mapping!$H$2:$I$215,2,0)</f>
        <v>Pre</v>
      </c>
      <c r="K3451" s="127" t="str">
        <f>VLOOKUP(I3451,Mapping!$H$2:$J$215,3,0)</f>
        <v>Pre</v>
      </c>
      <c r="L3451" s="4">
        <v>4747.2585967000005</v>
      </c>
      <c r="M3451" s="4" t="s">
        <v>85</v>
      </c>
    </row>
    <row r="3452" spans="1:13" x14ac:dyDescent="0.35">
      <c r="A3452" s="4" t="s">
        <v>36</v>
      </c>
      <c r="B3452" s="4" t="s">
        <v>35</v>
      </c>
      <c r="E3452" s="4" t="s">
        <v>121</v>
      </c>
      <c r="F3452" s="8" t="str">
        <f>VLOOKUP(E3452,Mapping!$A$1:$C$71,3,0)</f>
        <v>Google</v>
      </c>
      <c r="G3452" s="8" t="str">
        <f>VLOOKUP(E3452,Mapping!$A$2:$B$207,2,0)</f>
        <v>Google</v>
      </c>
      <c r="H3452" s="4" t="s">
        <v>658</v>
      </c>
      <c r="I3452" s="63">
        <v>44282</v>
      </c>
      <c r="J3452" s="126" t="str">
        <f>VLOOKUP(I3452,Mapping!$H$2:$I$215,2,0)</f>
        <v>Pre</v>
      </c>
      <c r="K3452" s="127" t="str">
        <f>VLOOKUP(I3452,Mapping!$H$2:$J$215,3,0)</f>
        <v>Pre</v>
      </c>
      <c r="L3452" s="4">
        <v>4334.5981236999996</v>
      </c>
      <c r="M3452" s="4" t="s">
        <v>85</v>
      </c>
    </row>
    <row r="3453" spans="1:13" x14ac:dyDescent="0.35">
      <c r="A3453" s="4" t="s">
        <v>36</v>
      </c>
      <c r="B3453" s="4" t="s">
        <v>35</v>
      </c>
      <c r="E3453" s="4" t="s">
        <v>121</v>
      </c>
      <c r="F3453" s="8" t="str">
        <f>VLOOKUP(E3453,Mapping!$A$1:$C$71,3,0)</f>
        <v>Google</v>
      </c>
      <c r="G3453" s="8" t="str">
        <f>VLOOKUP(E3453,Mapping!$A$2:$B$207,2,0)</f>
        <v>Google</v>
      </c>
      <c r="H3453" s="4" t="s">
        <v>658</v>
      </c>
      <c r="I3453" s="63">
        <v>44283</v>
      </c>
      <c r="J3453" s="126" t="str">
        <f>VLOOKUP(I3453,Mapping!$H$2:$I$215,2,0)</f>
        <v>Pre</v>
      </c>
      <c r="K3453" s="127" t="str">
        <f>VLOOKUP(I3453,Mapping!$H$2:$J$215,3,0)</f>
        <v>Pre</v>
      </c>
      <c r="L3453" s="4">
        <v>4157.0938531000002</v>
      </c>
      <c r="M3453" s="4" t="s">
        <v>85</v>
      </c>
    </row>
    <row r="3454" spans="1:13" x14ac:dyDescent="0.35">
      <c r="A3454" s="4" t="s">
        <v>36</v>
      </c>
      <c r="B3454" s="4" t="s">
        <v>35</v>
      </c>
      <c r="E3454" s="4" t="s">
        <v>121</v>
      </c>
      <c r="F3454" s="8" t="str">
        <f>VLOOKUP(E3454,Mapping!$A$1:$C$71,3,0)</f>
        <v>Google</v>
      </c>
      <c r="G3454" s="8" t="str">
        <f>VLOOKUP(E3454,Mapping!$A$2:$B$207,2,0)</f>
        <v>Google</v>
      </c>
      <c r="H3454" s="4" t="s">
        <v>658</v>
      </c>
      <c r="I3454" s="63">
        <v>44284</v>
      </c>
      <c r="J3454" s="126" t="str">
        <f>VLOOKUP(I3454,Mapping!$H$2:$I$215,2,0)</f>
        <v>Pre</v>
      </c>
      <c r="K3454" s="127" t="str">
        <f>VLOOKUP(I3454,Mapping!$H$2:$J$215,3,0)</f>
        <v>Pre</v>
      </c>
      <c r="L3454" s="4">
        <v>3814.7858148</v>
      </c>
      <c r="M3454" s="4" t="s">
        <v>85</v>
      </c>
    </row>
    <row r="3455" spans="1:13" x14ac:dyDescent="0.35">
      <c r="A3455" s="4" t="s">
        <v>36</v>
      </c>
      <c r="B3455" s="4" t="s">
        <v>35</v>
      </c>
      <c r="E3455" s="4" t="s">
        <v>121</v>
      </c>
      <c r="F3455" s="8" t="str">
        <f>VLOOKUP(E3455,Mapping!$A$1:$C$71,3,0)</f>
        <v>Google</v>
      </c>
      <c r="G3455" s="8" t="str">
        <f>VLOOKUP(E3455,Mapping!$A$2:$B$207,2,0)</f>
        <v>Google</v>
      </c>
      <c r="H3455" s="4" t="s">
        <v>658</v>
      </c>
      <c r="I3455" s="63">
        <v>44285</v>
      </c>
      <c r="J3455" s="126" t="str">
        <f>VLOOKUP(I3455,Mapping!$H$2:$I$215,2,0)</f>
        <v>Pre</v>
      </c>
      <c r="K3455" s="127" t="str">
        <f>VLOOKUP(I3455,Mapping!$H$2:$J$215,3,0)</f>
        <v>Pre</v>
      </c>
      <c r="L3455" s="4">
        <v>3727.0305862999999</v>
      </c>
      <c r="M3455" s="4" t="s">
        <v>85</v>
      </c>
    </row>
    <row r="3456" spans="1:13" x14ac:dyDescent="0.35">
      <c r="A3456" s="4" t="s">
        <v>36</v>
      </c>
      <c r="B3456" s="4" t="s">
        <v>35</v>
      </c>
      <c r="E3456" s="4" t="s">
        <v>121</v>
      </c>
      <c r="F3456" s="8" t="str">
        <f>VLOOKUP(E3456,Mapping!$A$1:$C$71,3,0)</f>
        <v>Google</v>
      </c>
      <c r="G3456" s="8" t="str">
        <f>VLOOKUP(E3456,Mapping!$A$2:$B$207,2,0)</f>
        <v>Google</v>
      </c>
      <c r="H3456" s="4" t="s">
        <v>658</v>
      </c>
      <c r="I3456" s="63">
        <v>44286</v>
      </c>
      <c r="J3456" s="126" t="str">
        <f>VLOOKUP(I3456,Mapping!$H$2:$I$215,2,0)</f>
        <v>Pre</v>
      </c>
      <c r="K3456" s="127" t="str">
        <f>VLOOKUP(I3456,Mapping!$H$2:$J$215,3,0)</f>
        <v>Pre</v>
      </c>
      <c r="L3456" s="4">
        <v>3746.6784687999998</v>
      </c>
      <c r="M3456" s="4" t="s">
        <v>85</v>
      </c>
    </row>
    <row r="3457" spans="1:13" x14ac:dyDescent="0.35">
      <c r="A3457" s="4" t="s">
        <v>36</v>
      </c>
      <c r="B3457" s="4" t="s">
        <v>35</v>
      </c>
      <c r="E3457" s="4" t="s">
        <v>121</v>
      </c>
      <c r="F3457" s="8" t="str">
        <f>VLOOKUP(E3457,Mapping!$A$1:$C$71,3,0)</f>
        <v>Google</v>
      </c>
      <c r="G3457" s="8" t="str">
        <f>VLOOKUP(E3457,Mapping!$A$2:$B$207,2,0)</f>
        <v>Google</v>
      </c>
      <c r="H3457" s="4" t="s">
        <v>658</v>
      </c>
      <c r="I3457" s="63">
        <v>44287</v>
      </c>
      <c r="J3457" s="126" t="str">
        <f>VLOOKUP(I3457,Mapping!$H$2:$I$215,2,0)</f>
        <v>Pre</v>
      </c>
      <c r="K3457" s="127" t="str">
        <f>VLOOKUP(I3457,Mapping!$H$2:$J$215,3,0)</f>
        <v>Pre</v>
      </c>
      <c r="L3457" s="4">
        <v>3821.0715765</v>
      </c>
      <c r="M3457" s="4" t="s">
        <v>85</v>
      </c>
    </row>
    <row r="3458" spans="1:13" x14ac:dyDescent="0.35">
      <c r="A3458" s="4" t="s">
        <v>36</v>
      </c>
      <c r="B3458" s="4" t="s">
        <v>35</v>
      </c>
      <c r="E3458" s="4" t="s">
        <v>121</v>
      </c>
      <c r="F3458" s="8" t="str">
        <f>VLOOKUP(E3458,Mapping!$A$1:$C$71,3,0)</f>
        <v>Google</v>
      </c>
      <c r="G3458" s="8" t="str">
        <f>VLOOKUP(E3458,Mapping!$A$2:$B$207,2,0)</f>
        <v>Google</v>
      </c>
      <c r="H3458" s="4" t="s">
        <v>658</v>
      </c>
      <c r="I3458" s="63">
        <v>44288</v>
      </c>
      <c r="J3458" s="126" t="str">
        <f>VLOOKUP(I3458,Mapping!$H$2:$I$215,2,0)</f>
        <v>Pre</v>
      </c>
      <c r="K3458" s="127" t="str">
        <f>VLOOKUP(I3458,Mapping!$H$2:$J$215,3,0)</f>
        <v>Pre</v>
      </c>
      <c r="L3458" s="4">
        <v>3689.8477609000001</v>
      </c>
      <c r="M3458" s="4" t="s">
        <v>85</v>
      </c>
    </row>
    <row r="3459" spans="1:13" x14ac:dyDescent="0.35">
      <c r="A3459" s="4" t="s">
        <v>36</v>
      </c>
      <c r="B3459" s="4" t="s">
        <v>35</v>
      </c>
      <c r="E3459" s="4" t="s">
        <v>121</v>
      </c>
      <c r="F3459" s="8" t="str">
        <f>VLOOKUP(E3459,Mapping!$A$1:$C$71,3,0)</f>
        <v>Google</v>
      </c>
      <c r="G3459" s="8" t="str">
        <f>VLOOKUP(E3459,Mapping!$A$2:$B$207,2,0)</f>
        <v>Google</v>
      </c>
      <c r="H3459" s="4" t="s">
        <v>658</v>
      </c>
      <c r="I3459" s="63">
        <v>44289</v>
      </c>
      <c r="J3459" s="126" t="str">
        <f>VLOOKUP(I3459,Mapping!$H$2:$I$215,2,0)</f>
        <v>Pre</v>
      </c>
      <c r="K3459" s="127" t="str">
        <f>VLOOKUP(I3459,Mapping!$H$2:$J$215,3,0)</f>
        <v>Pre</v>
      </c>
      <c r="L3459" s="4">
        <v>3925.1451106</v>
      </c>
      <c r="M3459" s="4" t="s">
        <v>85</v>
      </c>
    </row>
    <row r="3460" spans="1:13" x14ac:dyDescent="0.35">
      <c r="A3460" s="4" t="s">
        <v>36</v>
      </c>
      <c r="B3460" s="4" t="s">
        <v>35</v>
      </c>
      <c r="E3460" s="4" t="s">
        <v>121</v>
      </c>
      <c r="F3460" s="8" t="str">
        <f>VLOOKUP(E3460,Mapping!$A$1:$C$71,3,0)</f>
        <v>Google</v>
      </c>
      <c r="G3460" s="8" t="str">
        <f>VLOOKUP(E3460,Mapping!$A$2:$B$207,2,0)</f>
        <v>Google</v>
      </c>
      <c r="H3460" s="4" t="s">
        <v>658</v>
      </c>
      <c r="I3460" s="63">
        <v>44290</v>
      </c>
      <c r="J3460" s="126" t="str">
        <f>VLOOKUP(I3460,Mapping!$H$2:$I$215,2,0)</f>
        <v>Pre</v>
      </c>
      <c r="K3460" s="127" t="str">
        <f>VLOOKUP(I3460,Mapping!$H$2:$J$215,3,0)</f>
        <v>Pre</v>
      </c>
      <c r="L3460" s="4">
        <v>4261.0517836999998</v>
      </c>
      <c r="M3460" s="4" t="s">
        <v>85</v>
      </c>
    </row>
    <row r="3461" spans="1:13" x14ac:dyDescent="0.35">
      <c r="A3461" s="4" t="s">
        <v>36</v>
      </c>
      <c r="B3461" s="4" t="s">
        <v>35</v>
      </c>
      <c r="E3461" s="4" t="s">
        <v>121</v>
      </c>
      <c r="F3461" s="8" t="str">
        <f>VLOOKUP(E3461,Mapping!$A$1:$C$71,3,0)</f>
        <v>Google</v>
      </c>
      <c r="G3461" s="8" t="str">
        <f>VLOOKUP(E3461,Mapping!$A$2:$B$207,2,0)</f>
        <v>Google</v>
      </c>
      <c r="H3461" s="4" t="s">
        <v>658</v>
      </c>
      <c r="I3461" s="63">
        <v>44291</v>
      </c>
      <c r="J3461" s="126" t="str">
        <f>VLOOKUP(I3461,Mapping!$H$2:$I$215,2,0)</f>
        <v>Pre</v>
      </c>
      <c r="K3461" s="127" t="str">
        <f>VLOOKUP(I3461,Mapping!$H$2:$J$215,3,0)</f>
        <v>Pre</v>
      </c>
      <c r="L3461" s="4">
        <v>4087.9251300000001</v>
      </c>
      <c r="M3461" s="4" t="s">
        <v>85</v>
      </c>
    </row>
    <row r="3462" spans="1:13" x14ac:dyDescent="0.35">
      <c r="A3462" s="4" t="s">
        <v>36</v>
      </c>
      <c r="B3462" s="4" t="s">
        <v>35</v>
      </c>
      <c r="E3462" s="4" t="s">
        <v>121</v>
      </c>
      <c r="F3462" s="8" t="str">
        <f>VLOOKUP(E3462,Mapping!$A$1:$C$71,3,0)</f>
        <v>Google</v>
      </c>
      <c r="G3462" s="8" t="str">
        <f>VLOOKUP(E3462,Mapping!$A$2:$B$207,2,0)</f>
        <v>Google</v>
      </c>
      <c r="H3462" s="4" t="s">
        <v>658</v>
      </c>
      <c r="I3462" s="63">
        <v>44292</v>
      </c>
      <c r="J3462" s="126" t="str">
        <f>VLOOKUP(I3462,Mapping!$H$2:$I$215,2,0)</f>
        <v>Pre</v>
      </c>
      <c r="K3462" s="127" t="str">
        <f>VLOOKUP(I3462,Mapping!$H$2:$J$215,3,0)</f>
        <v>Pre</v>
      </c>
      <c r="L3462" s="4">
        <v>3703.8829092999999</v>
      </c>
      <c r="M3462" s="4" t="s">
        <v>85</v>
      </c>
    </row>
    <row r="3463" spans="1:13" x14ac:dyDescent="0.35">
      <c r="A3463" s="4" t="s">
        <v>36</v>
      </c>
      <c r="B3463" s="4" t="s">
        <v>35</v>
      </c>
      <c r="E3463" s="4" t="s">
        <v>121</v>
      </c>
      <c r="F3463" s="8" t="str">
        <f>VLOOKUP(E3463,Mapping!$A$1:$C$71,3,0)</f>
        <v>Google</v>
      </c>
      <c r="G3463" s="8" t="str">
        <f>VLOOKUP(E3463,Mapping!$A$2:$B$207,2,0)</f>
        <v>Google</v>
      </c>
      <c r="H3463" s="4" t="s">
        <v>658</v>
      </c>
      <c r="I3463" s="63">
        <v>44293</v>
      </c>
      <c r="J3463" s="126" t="str">
        <f>VLOOKUP(I3463,Mapping!$H$2:$I$215,2,0)</f>
        <v>Pre</v>
      </c>
      <c r="K3463" s="127" t="str">
        <f>VLOOKUP(I3463,Mapping!$H$2:$J$215,3,0)</f>
        <v>Pre</v>
      </c>
      <c r="L3463" s="4">
        <v>3450.3848017</v>
      </c>
      <c r="M3463" s="4" t="s">
        <v>85</v>
      </c>
    </row>
    <row r="3464" spans="1:13" x14ac:dyDescent="0.35">
      <c r="A3464" s="4" t="s">
        <v>36</v>
      </c>
      <c r="B3464" s="4" t="s">
        <v>35</v>
      </c>
      <c r="E3464" s="4" t="s">
        <v>121</v>
      </c>
      <c r="F3464" s="8" t="str">
        <f>VLOOKUP(E3464,Mapping!$A$1:$C$71,3,0)</f>
        <v>Google</v>
      </c>
      <c r="G3464" s="8" t="str">
        <f>VLOOKUP(E3464,Mapping!$A$2:$B$207,2,0)</f>
        <v>Google</v>
      </c>
      <c r="H3464" s="4" t="s">
        <v>658</v>
      </c>
      <c r="I3464" s="63">
        <v>44294</v>
      </c>
      <c r="J3464" s="126" t="str">
        <f>VLOOKUP(I3464,Mapping!$H$2:$I$215,2,0)</f>
        <v>Pre</v>
      </c>
      <c r="K3464" s="127" t="str">
        <f>VLOOKUP(I3464,Mapping!$H$2:$J$215,3,0)</f>
        <v>Pre</v>
      </c>
      <c r="L3464" s="4">
        <v>2896.0325917</v>
      </c>
      <c r="M3464" s="4" t="s">
        <v>85</v>
      </c>
    </row>
    <row r="3465" spans="1:13" x14ac:dyDescent="0.35">
      <c r="A3465" s="4" t="s">
        <v>36</v>
      </c>
      <c r="B3465" s="4" t="s">
        <v>35</v>
      </c>
      <c r="E3465" s="4" t="s">
        <v>121</v>
      </c>
      <c r="F3465" s="8" t="str">
        <f>VLOOKUP(E3465,Mapping!$A$1:$C$71,3,0)</f>
        <v>Google</v>
      </c>
      <c r="G3465" s="8" t="str">
        <f>VLOOKUP(E3465,Mapping!$A$2:$B$207,2,0)</f>
        <v>Google</v>
      </c>
      <c r="H3465" s="4" t="s">
        <v>658</v>
      </c>
      <c r="I3465" s="63">
        <v>44295</v>
      </c>
      <c r="J3465" s="126" t="str">
        <f>VLOOKUP(I3465,Mapping!$H$2:$I$215,2,0)</f>
        <v>Pre</v>
      </c>
      <c r="K3465" s="127" t="str">
        <f>VLOOKUP(I3465,Mapping!$H$2:$J$215,3,0)</f>
        <v>Pre</v>
      </c>
      <c r="L3465" s="4">
        <v>1895.4178959999999</v>
      </c>
      <c r="M3465" s="4" t="s">
        <v>85</v>
      </c>
    </row>
    <row r="3466" spans="1:13" x14ac:dyDescent="0.35">
      <c r="A3466" s="4" t="s">
        <v>36</v>
      </c>
      <c r="B3466" s="4" t="s">
        <v>35</v>
      </c>
      <c r="E3466" s="4" t="s">
        <v>121</v>
      </c>
      <c r="F3466" s="8" t="str">
        <f>VLOOKUP(E3466,Mapping!$A$1:$C$71,3,0)</f>
        <v>Google</v>
      </c>
      <c r="G3466" s="8" t="str">
        <f>VLOOKUP(E3466,Mapping!$A$2:$B$207,2,0)</f>
        <v>Google</v>
      </c>
      <c r="H3466" s="4" t="s">
        <v>658</v>
      </c>
      <c r="I3466" s="63">
        <v>44296</v>
      </c>
      <c r="J3466" s="126" t="str">
        <f>VLOOKUP(I3466,Mapping!$H$2:$I$215,2,0)</f>
        <v>Pre</v>
      </c>
      <c r="K3466" s="127" t="str">
        <f>VLOOKUP(I3466,Mapping!$H$2:$J$215,3,0)</f>
        <v>Pre</v>
      </c>
      <c r="L3466" s="4">
        <v>1248.523549</v>
      </c>
      <c r="M3466" s="4" t="s">
        <v>85</v>
      </c>
    </row>
    <row r="3467" spans="1:13" x14ac:dyDescent="0.35">
      <c r="A3467" s="4" t="s">
        <v>36</v>
      </c>
      <c r="B3467" s="4" t="s">
        <v>35</v>
      </c>
      <c r="E3467" s="4" t="s">
        <v>121</v>
      </c>
      <c r="F3467" s="8" t="str">
        <f>VLOOKUP(E3467,Mapping!$A$1:$C$71,3,0)</f>
        <v>Google</v>
      </c>
      <c r="G3467" s="8" t="str">
        <f>VLOOKUP(E3467,Mapping!$A$2:$B$207,2,0)</f>
        <v>Google</v>
      </c>
      <c r="H3467" s="4" t="s">
        <v>658</v>
      </c>
      <c r="I3467" s="63">
        <v>44297</v>
      </c>
      <c r="J3467" s="126" t="str">
        <f>VLOOKUP(I3467,Mapping!$H$2:$I$215,2,0)</f>
        <v>Pre</v>
      </c>
      <c r="K3467" s="127" t="str">
        <f>VLOOKUP(I3467,Mapping!$H$2:$J$215,3,0)</f>
        <v>Pre</v>
      </c>
      <c r="L3467" s="4">
        <v>979.81305699999996</v>
      </c>
      <c r="M3467" s="4" t="s">
        <v>85</v>
      </c>
    </row>
    <row r="3468" spans="1:13" x14ac:dyDescent="0.35">
      <c r="A3468" s="4" t="s">
        <v>36</v>
      </c>
      <c r="B3468" s="4" t="s">
        <v>35</v>
      </c>
      <c r="E3468" s="4" t="s">
        <v>121</v>
      </c>
      <c r="F3468" s="8" t="str">
        <f>VLOOKUP(E3468,Mapping!$A$1:$C$71,3,0)</f>
        <v>Google</v>
      </c>
      <c r="G3468" s="8" t="str">
        <f>VLOOKUP(E3468,Mapping!$A$2:$B$207,2,0)</f>
        <v>Google</v>
      </c>
      <c r="H3468" s="4" t="s">
        <v>658</v>
      </c>
      <c r="I3468" s="63">
        <v>44298</v>
      </c>
      <c r="J3468" s="126" t="str">
        <f>VLOOKUP(I3468,Mapping!$H$2:$I$215,2,0)</f>
        <v>Pre</v>
      </c>
      <c r="K3468" s="127" t="str">
        <f>VLOOKUP(I3468,Mapping!$H$2:$J$215,3,0)</f>
        <v>Pre</v>
      </c>
      <c r="L3468" s="4">
        <v>562.80320689999996</v>
      </c>
      <c r="M3468" s="4" t="s">
        <v>85</v>
      </c>
    </row>
    <row r="3469" spans="1:13" x14ac:dyDescent="0.35">
      <c r="A3469" s="4" t="s">
        <v>36</v>
      </c>
      <c r="B3469" s="4" t="s">
        <v>35</v>
      </c>
      <c r="E3469" s="4" t="s">
        <v>121</v>
      </c>
      <c r="F3469" s="8" t="str">
        <f>VLOOKUP(E3469,Mapping!$A$1:$C$71,3,0)</f>
        <v>Google</v>
      </c>
      <c r="G3469" s="8" t="str">
        <f>VLOOKUP(E3469,Mapping!$A$2:$B$207,2,0)</f>
        <v>Google</v>
      </c>
      <c r="H3469" s="4" t="s">
        <v>658</v>
      </c>
      <c r="I3469" s="63">
        <v>44299</v>
      </c>
      <c r="J3469" s="126" t="str">
        <f>VLOOKUP(I3469,Mapping!$H$2:$I$215,2,0)</f>
        <v>Pre</v>
      </c>
      <c r="K3469" s="127" t="str">
        <f>VLOOKUP(I3469,Mapping!$H$2:$J$215,3,0)</f>
        <v>Pre</v>
      </c>
      <c r="L3469" s="4">
        <v>459.00901549999998</v>
      </c>
      <c r="M3469" s="4" t="s">
        <v>85</v>
      </c>
    </row>
    <row r="3470" spans="1:13" x14ac:dyDescent="0.35">
      <c r="A3470" s="4" t="s">
        <v>36</v>
      </c>
      <c r="B3470" s="4" t="s">
        <v>35</v>
      </c>
      <c r="E3470" s="4" t="s">
        <v>121</v>
      </c>
      <c r="F3470" s="8" t="str">
        <f>VLOOKUP(E3470,Mapping!$A$1:$C$71,3,0)</f>
        <v>Google</v>
      </c>
      <c r="G3470" s="8" t="str">
        <f>VLOOKUP(E3470,Mapping!$A$2:$B$207,2,0)</f>
        <v>Google</v>
      </c>
      <c r="H3470" s="4" t="s">
        <v>658</v>
      </c>
      <c r="I3470" s="63">
        <v>44300</v>
      </c>
      <c r="J3470" s="126" t="str">
        <f>VLOOKUP(I3470,Mapping!$H$2:$I$215,2,0)</f>
        <v>Pre</v>
      </c>
      <c r="K3470" s="127" t="str">
        <f>VLOOKUP(I3470,Mapping!$H$2:$J$215,3,0)</f>
        <v>Pre</v>
      </c>
      <c r="L3470" s="4">
        <v>507.39731810000001</v>
      </c>
      <c r="M3470" s="4" t="s">
        <v>85</v>
      </c>
    </row>
    <row r="3471" spans="1:13" x14ac:dyDescent="0.35">
      <c r="A3471" s="4" t="s">
        <v>36</v>
      </c>
      <c r="B3471" s="4" t="s">
        <v>35</v>
      </c>
      <c r="E3471" s="4" t="s">
        <v>121</v>
      </c>
      <c r="F3471" s="8" t="str">
        <f>VLOOKUP(E3471,Mapping!$A$1:$C$71,3,0)</f>
        <v>Google</v>
      </c>
      <c r="G3471" s="8" t="str">
        <f>VLOOKUP(E3471,Mapping!$A$2:$B$207,2,0)</f>
        <v>Google</v>
      </c>
      <c r="H3471" s="4" t="s">
        <v>658</v>
      </c>
      <c r="I3471" s="63">
        <v>44301</v>
      </c>
      <c r="J3471" s="126" t="str">
        <f>VLOOKUP(I3471,Mapping!$H$2:$I$215,2,0)</f>
        <v>Pre</v>
      </c>
      <c r="K3471" s="127" t="str">
        <f>VLOOKUP(I3471,Mapping!$H$2:$J$215,3,0)</f>
        <v>Pre</v>
      </c>
      <c r="L3471" s="4">
        <v>535.52318439999999</v>
      </c>
      <c r="M3471" s="4" t="s">
        <v>85</v>
      </c>
    </row>
    <row r="3472" spans="1:13" x14ac:dyDescent="0.35">
      <c r="A3472" s="4" t="s">
        <v>36</v>
      </c>
      <c r="B3472" s="4" t="s">
        <v>35</v>
      </c>
      <c r="E3472" s="4" t="s">
        <v>121</v>
      </c>
      <c r="F3472" s="8" t="str">
        <f>VLOOKUP(E3472,Mapping!$A$1:$C$71,3,0)</f>
        <v>Google</v>
      </c>
      <c r="G3472" s="8" t="str">
        <f>VLOOKUP(E3472,Mapping!$A$2:$B$207,2,0)</f>
        <v>Google</v>
      </c>
      <c r="H3472" s="4" t="s">
        <v>658</v>
      </c>
      <c r="I3472" s="63">
        <v>44302</v>
      </c>
      <c r="J3472" s="126" t="str">
        <f>VLOOKUP(I3472,Mapping!$H$2:$I$215,2,0)</f>
        <v>Pre</v>
      </c>
      <c r="K3472" s="127" t="str">
        <f>VLOOKUP(I3472,Mapping!$H$2:$J$215,3,0)</f>
        <v>Pre</v>
      </c>
      <c r="L3472" s="4">
        <v>526.68390980000004</v>
      </c>
      <c r="M3472" s="4" t="s">
        <v>85</v>
      </c>
    </row>
    <row r="3473" spans="1:13" x14ac:dyDescent="0.35">
      <c r="A3473" s="4" t="s">
        <v>36</v>
      </c>
      <c r="B3473" s="4" t="s">
        <v>35</v>
      </c>
      <c r="E3473" s="4" t="s">
        <v>121</v>
      </c>
      <c r="F3473" s="8" t="str">
        <f>VLOOKUP(E3473,Mapping!$A$1:$C$71,3,0)</f>
        <v>Google</v>
      </c>
      <c r="G3473" s="8" t="str">
        <f>VLOOKUP(E3473,Mapping!$A$2:$B$207,2,0)</f>
        <v>Google</v>
      </c>
      <c r="H3473" s="4" t="s">
        <v>658</v>
      </c>
      <c r="I3473" s="63">
        <v>44303</v>
      </c>
      <c r="J3473" s="126" t="str">
        <f>VLOOKUP(I3473,Mapping!$H$2:$I$215,2,0)</f>
        <v>Pre</v>
      </c>
      <c r="K3473" s="127" t="str">
        <f>VLOOKUP(I3473,Mapping!$H$2:$J$215,3,0)</f>
        <v>Pre</v>
      </c>
      <c r="L3473" s="4">
        <v>519.29272860000003</v>
      </c>
      <c r="M3473" s="4" t="s">
        <v>85</v>
      </c>
    </row>
    <row r="3474" spans="1:13" x14ac:dyDescent="0.35">
      <c r="A3474" s="4" t="s">
        <v>36</v>
      </c>
      <c r="B3474" s="4" t="s">
        <v>35</v>
      </c>
      <c r="E3474" s="4" t="s">
        <v>121</v>
      </c>
      <c r="F3474" s="8" t="str">
        <f>VLOOKUP(E3474,Mapping!$A$1:$C$71,3,0)</f>
        <v>Google</v>
      </c>
      <c r="G3474" s="8" t="str">
        <f>VLOOKUP(E3474,Mapping!$A$2:$B$207,2,0)</f>
        <v>Google</v>
      </c>
      <c r="H3474" s="4" t="s">
        <v>658</v>
      </c>
      <c r="I3474" s="63">
        <v>44304</v>
      </c>
      <c r="J3474" s="126" t="str">
        <f>VLOOKUP(I3474,Mapping!$H$2:$I$215,2,0)</f>
        <v>Pre</v>
      </c>
      <c r="K3474" s="127" t="str">
        <f>VLOOKUP(I3474,Mapping!$H$2:$J$215,3,0)</f>
        <v>Pre</v>
      </c>
      <c r="L3474" s="4">
        <v>567.85248460000003</v>
      </c>
      <c r="M3474" s="4" t="s">
        <v>85</v>
      </c>
    </row>
    <row r="3475" spans="1:13" x14ac:dyDescent="0.35">
      <c r="A3475" s="4" t="s">
        <v>36</v>
      </c>
      <c r="B3475" s="4" t="s">
        <v>35</v>
      </c>
      <c r="E3475" s="4" t="s">
        <v>121</v>
      </c>
      <c r="F3475" s="8" t="str">
        <f>VLOOKUP(E3475,Mapping!$A$1:$C$71,3,0)</f>
        <v>Google</v>
      </c>
      <c r="G3475" s="8" t="str">
        <f>VLOOKUP(E3475,Mapping!$A$2:$B$207,2,0)</f>
        <v>Google</v>
      </c>
      <c r="H3475" s="4" t="s">
        <v>658</v>
      </c>
      <c r="I3475" s="63">
        <v>44305</v>
      </c>
      <c r="J3475" s="126" t="str">
        <f>VLOOKUP(I3475,Mapping!$H$2:$I$215,2,0)</f>
        <v>Pre</v>
      </c>
      <c r="K3475" s="127" t="str">
        <f>VLOOKUP(I3475,Mapping!$H$2:$J$215,3,0)</f>
        <v>Pre</v>
      </c>
      <c r="L3475" s="4">
        <v>661.85984570000005</v>
      </c>
      <c r="M3475" s="4" t="s">
        <v>85</v>
      </c>
    </row>
    <row r="3476" spans="1:13" x14ac:dyDescent="0.35">
      <c r="A3476" s="4" t="s">
        <v>36</v>
      </c>
      <c r="B3476" s="4" t="s">
        <v>35</v>
      </c>
      <c r="E3476" s="4" t="s">
        <v>121</v>
      </c>
      <c r="F3476" s="8" t="str">
        <f>VLOOKUP(E3476,Mapping!$A$1:$C$71,3,0)</f>
        <v>Google</v>
      </c>
      <c r="G3476" s="8" t="str">
        <f>VLOOKUP(E3476,Mapping!$A$2:$B$207,2,0)</f>
        <v>Google</v>
      </c>
      <c r="H3476" s="4" t="s">
        <v>658</v>
      </c>
      <c r="I3476" s="63">
        <v>44306</v>
      </c>
      <c r="J3476" s="126" t="str">
        <f>VLOOKUP(I3476,Mapping!$H$2:$I$215,2,0)</f>
        <v>Pre</v>
      </c>
      <c r="K3476" s="127" t="str">
        <f>VLOOKUP(I3476,Mapping!$H$2:$J$215,3,0)</f>
        <v>Pre</v>
      </c>
      <c r="L3476" s="4">
        <v>790.49222180000004</v>
      </c>
      <c r="M3476" s="4" t="s">
        <v>85</v>
      </c>
    </row>
    <row r="3477" spans="1:13" x14ac:dyDescent="0.35">
      <c r="A3477" s="4" t="s">
        <v>36</v>
      </c>
      <c r="B3477" s="4" t="s">
        <v>35</v>
      </c>
      <c r="E3477" s="4" t="s">
        <v>121</v>
      </c>
      <c r="F3477" s="8" t="str">
        <f>VLOOKUP(E3477,Mapping!$A$1:$C$71,3,0)</f>
        <v>Google</v>
      </c>
      <c r="G3477" s="8" t="str">
        <f>VLOOKUP(E3477,Mapping!$A$2:$B$207,2,0)</f>
        <v>Google</v>
      </c>
      <c r="H3477" s="4" t="s">
        <v>658</v>
      </c>
      <c r="I3477" s="63">
        <v>44307</v>
      </c>
      <c r="J3477" s="126" t="str">
        <f>VLOOKUP(I3477,Mapping!$H$2:$I$215,2,0)</f>
        <v>Pre</v>
      </c>
      <c r="K3477" s="127" t="str">
        <f>VLOOKUP(I3477,Mapping!$H$2:$J$215,3,0)</f>
        <v>Pre</v>
      </c>
      <c r="L3477" s="4">
        <v>993.26482759999999</v>
      </c>
      <c r="M3477" s="4" t="s">
        <v>85</v>
      </c>
    </row>
    <row r="3478" spans="1:13" x14ac:dyDescent="0.35">
      <c r="A3478" s="4" t="s">
        <v>36</v>
      </c>
      <c r="B3478" s="4" t="s">
        <v>35</v>
      </c>
      <c r="E3478" s="4" t="s">
        <v>121</v>
      </c>
      <c r="F3478" s="8" t="str">
        <f>VLOOKUP(E3478,Mapping!$A$1:$C$71,3,0)</f>
        <v>Google</v>
      </c>
      <c r="G3478" s="8" t="str">
        <f>VLOOKUP(E3478,Mapping!$A$2:$B$207,2,0)</f>
        <v>Google</v>
      </c>
      <c r="H3478" s="4" t="s">
        <v>658</v>
      </c>
      <c r="I3478" s="63">
        <v>44308</v>
      </c>
      <c r="J3478" s="126" t="str">
        <f>VLOOKUP(I3478,Mapping!$H$2:$I$215,2,0)</f>
        <v>Pre</v>
      </c>
      <c r="K3478" s="127" t="str">
        <f>VLOOKUP(I3478,Mapping!$H$2:$J$215,3,0)</f>
        <v>Pre</v>
      </c>
      <c r="L3478" s="4">
        <v>1492.7298332</v>
      </c>
      <c r="M3478" s="4" t="s">
        <v>85</v>
      </c>
    </row>
    <row r="3479" spans="1:13" x14ac:dyDescent="0.35">
      <c r="A3479" s="4" t="s">
        <v>36</v>
      </c>
      <c r="B3479" s="4" t="s">
        <v>35</v>
      </c>
      <c r="E3479" s="4" t="s">
        <v>121</v>
      </c>
      <c r="F3479" s="8" t="str">
        <f>VLOOKUP(E3479,Mapping!$A$1:$C$71,3,0)</f>
        <v>Google</v>
      </c>
      <c r="G3479" s="8" t="str">
        <f>VLOOKUP(E3479,Mapping!$A$2:$B$207,2,0)</f>
        <v>Google</v>
      </c>
      <c r="H3479" s="4" t="s">
        <v>658</v>
      </c>
      <c r="I3479" s="63">
        <v>44309</v>
      </c>
      <c r="J3479" s="126" t="str">
        <f>VLOOKUP(I3479,Mapping!$H$2:$I$215,2,0)</f>
        <v>Pre</v>
      </c>
      <c r="K3479" s="127" t="str">
        <f>VLOOKUP(I3479,Mapping!$H$2:$J$215,3,0)</f>
        <v>Pre</v>
      </c>
      <c r="L3479" s="4">
        <v>2165.9749296</v>
      </c>
      <c r="M3479" s="4" t="s">
        <v>85</v>
      </c>
    </row>
    <row r="3480" spans="1:13" x14ac:dyDescent="0.35">
      <c r="A3480" s="4" t="s">
        <v>36</v>
      </c>
      <c r="B3480" s="4" t="s">
        <v>35</v>
      </c>
      <c r="E3480" s="4" t="s">
        <v>121</v>
      </c>
      <c r="F3480" s="8" t="str">
        <f>VLOOKUP(E3480,Mapping!$A$1:$C$71,3,0)</f>
        <v>Google</v>
      </c>
      <c r="G3480" s="8" t="str">
        <f>VLOOKUP(E3480,Mapping!$A$2:$B$207,2,0)</f>
        <v>Google</v>
      </c>
      <c r="H3480" s="4" t="s">
        <v>658</v>
      </c>
      <c r="I3480" s="63">
        <v>44310</v>
      </c>
      <c r="J3480" s="126" t="str">
        <f>VLOOKUP(I3480,Mapping!$H$2:$I$215,2,0)</f>
        <v>Pre</v>
      </c>
      <c r="K3480" s="127" t="str">
        <f>VLOOKUP(I3480,Mapping!$H$2:$J$215,3,0)</f>
        <v>Pre</v>
      </c>
      <c r="L3480" s="4">
        <v>2994.5384493000001</v>
      </c>
      <c r="M3480" s="4" t="s">
        <v>85</v>
      </c>
    </row>
    <row r="3481" spans="1:13" x14ac:dyDescent="0.35">
      <c r="A3481" s="4" t="s">
        <v>36</v>
      </c>
      <c r="B3481" s="4" t="s">
        <v>35</v>
      </c>
      <c r="E3481" s="4" t="s">
        <v>121</v>
      </c>
      <c r="F3481" s="8" t="str">
        <f>VLOOKUP(E3481,Mapping!$A$1:$C$71,3,0)</f>
        <v>Google</v>
      </c>
      <c r="G3481" s="8" t="str">
        <f>VLOOKUP(E3481,Mapping!$A$2:$B$207,2,0)</f>
        <v>Google</v>
      </c>
      <c r="H3481" s="4" t="s">
        <v>658</v>
      </c>
      <c r="I3481" s="63">
        <v>44311</v>
      </c>
      <c r="J3481" s="126" t="str">
        <f>VLOOKUP(I3481,Mapping!$H$2:$I$215,2,0)</f>
        <v>Pre</v>
      </c>
      <c r="K3481" s="127" t="str">
        <f>VLOOKUP(I3481,Mapping!$H$2:$J$215,3,0)</f>
        <v>Pre</v>
      </c>
      <c r="L3481" s="4">
        <v>3960.5478019000002</v>
      </c>
      <c r="M3481" s="4" t="s">
        <v>85</v>
      </c>
    </row>
    <row r="3482" spans="1:13" x14ac:dyDescent="0.35">
      <c r="A3482" s="4" t="s">
        <v>36</v>
      </c>
      <c r="B3482" s="4" t="s">
        <v>35</v>
      </c>
      <c r="E3482" s="4" t="s">
        <v>121</v>
      </c>
      <c r="F3482" s="8" t="str">
        <f>VLOOKUP(E3482,Mapping!$A$1:$C$71,3,0)</f>
        <v>Google</v>
      </c>
      <c r="G3482" s="8" t="str">
        <f>VLOOKUP(E3482,Mapping!$A$2:$B$207,2,0)</f>
        <v>Google</v>
      </c>
      <c r="H3482" s="4" t="s">
        <v>658</v>
      </c>
      <c r="I3482" s="63">
        <v>44312</v>
      </c>
      <c r="J3482" s="126" t="str">
        <f>VLOOKUP(I3482,Mapping!$H$2:$I$215,2,0)</f>
        <v>Pre</v>
      </c>
      <c r="K3482" s="127" t="str">
        <f>VLOOKUP(I3482,Mapping!$H$2:$J$215,3,0)</f>
        <v>Pre</v>
      </c>
      <c r="L3482" s="4">
        <v>4946.2801172999998</v>
      </c>
      <c r="M3482" s="4" t="s">
        <v>85</v>
      </c>
    </row>
    <row r="3483" spans="1:13" x14ac:dyDescent="0.35">
      <c r="A3483" s="4" t="s">
        <v>36</v>
      </c>
      <c r="B3483" s="4" t="s">
        <v>35</v>
      </c>
      <c r="E3483" s="4" t="s">
        <v>121</v>
      </c>
      <c r="F3483" s="8" t="str">
        <f>VLOOKUP(E3483,Mapping!$A$1:$C$71,3,0)</f>
        <v>Google</v>
      </c>
      <c r="G3483" s="8" t="str">
        <f>VLOOKUP(E3483,Mapping!$A$2:$B$207,2,0)</f>
        <v>Google</v>
      </c>
      <c r="H3483" s="4" t="s">
        <v>658</v>
      </c>
      <c r="I3483" s="63">
        <v>44313</v>
      </c>
      <c r="J3483" s="126" t="str">
        <f>VLOOKUP(I3483,Mapping!$H$2:$I$215,2,0)</f>
        <v>Post</v>
      </c>
      <c r="K3483" s="127" t="str">
        <f>VLOOKUP(I3483,Mapping!$H$2:$J$215,3,0)</f>
        <v>Post</v>
      </c>
      <c r="L3483" s="4">
        <v>5019.3021373000001</v>
      </c>
      <c r="M3483" s="4" t="s">
        <v>85</v>
      </c>
    </row>
    <row r="3484" spans="1:13" x14ac:dyDescent="0.35">
      <c r="A3484" s="4" t="s">
        <v>36</v>
      </c>
      <c r="B3484" s="4" t="s">
        <v>35</v>
      </c>
      <c r="E3484" s="4" t="s">
        <v>121</v>
      </c>
      <c r="F3484" s="8" t="str">
        <f>VLOOKUP(E3484,Mapping!$A$1:$C$71,3,0)</f>
        <v>Google</v>
      </c>
      <c r="G3484" s="8" t="str">
        <f>VLOOKUP(E3484,Mapping!$A$2:$B$207,2,0)</f>
        <v>Google</v>
      </c>
      <c r="H3484" s="4" t="s">
        <v>658</v>
      </c>
      <c r="I3484" s="63">
        <v>44314</v>
      </c>
      <c r="J3484" s="126" t="str">
        <f>VLOOKUP(I3484,Mapping!$H$2:$I$215,2,0)</f>
        <v>Post</v>
      </c>
      <c r="K3484" s="127" t="str">
        <f>VLOOKUP(I3484,Mapping!$H$2:$J$215,3,0)</f>
        <v>Post</v>
      </c>
      <c r="L3484" s="4">
        <v>4319.1250963000002</v>
      </c>
      <c r="M3484" s="4" t="s">
        <v>85</v>
      </c>
    </row>
    <row r="3485" spans="1:13" x14ac:dyDescent="0.35">
      <c r="A3485" s="4" t="s">
        <v>36</v>
      </c>
      <c r="B3485" s="4" t="s">
        <v>35</v>
      </c>
      <c r="E3485" s="4" t="s">
        <v>121</v>
      </c>
      <c r="F3485" s="8" t="str">
        <f>VLOOKUP(E3485,Mapping!$A$1:$C$71,3,0)</f>
        <v>Google</v>
      </c>
      <c r="G3485" s="8" t="str">
        <f>VLOOKUP(E3485,Mapping!$A$2:$B$207,2,0)</f>
        <v>Google</v>
      </c>
      <c r="H3485" s="4" t="s">
        <v>658</v>
      </c>
      <c r="I3485" s="63">
        <v>44315</v>
      </c>
      <c r="J3485" s="126" t="str">
        <f>VLOOKUP(I3485,Mapping!$H$2:$I$215,2,0)</f>
        <v>Post</v>
      </c>
      <c r="K3485" s="127" t="str">
        <f>VLOOKUP(I3485,Mapping!$H$2:$J$215,3,0)</f>
        <v>Post</v>
      </c>
      <c r="L3485" s="4">
        <v>3396.5797115</v>
      </c>
      <c r="M3485" s="4" t="s">
        <v>85</v>
      </c>
    </row>
    <row r="3486" spans="1:13" x14ac:dyDescent="0.35">
      <c r="A3486" s="4" t="s">
        <v>36</v>
      </c>
      <c r="B3486" s="4" t="s">
        <v>35</v>
      </c>
      <c r="E3486" s="4" t="s">
        <v>121</v>
      </c>
      <c r="F3486" s="8" t="str">
        <f>VLOOKUP(E3486,Mapping!$A$1:$C$71,3,0)</f>
        <v>Google</v>
      </c>
      <c r="G3486" s="8" t="str">
        <f>VLOOKUP(E3486,Mapping!$A$2:$B$207,2,0)</f>
        <v>Google</v>
      </c>
      <c r="H3486" s="4" t="s">
        <v>658</v>
      </c>
      <c r="I3486" s="63">
        <v>44316</v>
      </c>
      <c r="J3486" s="126" t="str">
        <f>VLOOKUP(I3486,Mapping!$H$2:$I$215,2,0)</f>
        <v>Post</v>
      </c>
      <c r="K3486" s="127" t="str">
        <f>VLOOKUP(I3486,Mapping!$H$2:$J$215,3,0)</f>
        <v>Post</v>
      </c>
      <c r="L3486" s="4">
        <v>2251.3044252</v>
      </c>
      <c r="M3486" s="4" t="s">
        <v>85</v>
      </c>
    </row>
    <row r="3487" spans="1:13" x14ac:dyDescent="0.35">
      <c r="A3487" s="4" t="s">
        <v>36</v>
      </c>
      <c r="B3487" s="4" t="s">
        <v>35</v>
      </c>
      <c r="E3487" s="4" t="s">
        <v>121</v>
      </c>
      <c r="F3487" s="8" t="str">
        <f>VLOOKUP(E3487,Mapping!$A$1:$C$71,3,0)</f>
        <v>Google</v>
      </c>
      <c r="G3487" s="8" t="str">
        <f>VLOOKUP(E3487,Mapping!$A$2:$B$207,2,0)</f>
        <v>Google</v>
      </c>
      <c r="H3487" s="4" t="s">
        <v>658</v>
      </c>
      <c r="I3487" s="63">
        <v>44317</v>
      </c>
      <c r="J3487" s="126" t="str">
        <f>VLOOKUP(I3487,Mapping!$H$2:$I$215,2,0)</f>
        <v>Post</v>
      </c>
      <c r="K3487" s="127" t="str">
        <f>VLOOKUP(I3487,Mapping!$H$2:$J$215,3,0)</f>
        <v>Post</v>
      </c>
      <c r="L3487" s="4">
        <v>1058.3373147</v>
      </c>
      <c r="M3487" s="4" t="s">
        <v>85</v>
      </c>
    </row>
    <row r="3488" spans="1:13" x14ac:dyDescent="0.35">
      <c r="A3488" s="4" t="s">
        <v>36</v>
      </c>
      <c r="B3488" s="4" t="s">
        <v>35</v>
      </c>
      <c r="E3488" s="4" t="s">
        <v>121</v>
      </c>
      <c r="F3488" s="8" t="str">
        <f>VLOOKUP(E3488,Mapping!$A$1:$C$71,3,0)</f>
        <v>Google</v>
      </c>
      <c r="G3488" s="8" t="str">
        <f>VLOOKUP(E3488,Mapping!$A$2:$B$207,2,0)</f>
        <v>Google</v>
      </c>
      <c r="H3488" s="4" t="s">
        <v>658</v>
      </c>
      <c r="I3488" s="63">
        <v>44318</v>
      </c>
      <c r="J3488" s="126" t="str">
        <f>VLOOKUP(I3488,Mapping!$H$2:$I$215,2,0)</f>
        <v>Post</v>
      </c>
      <c r="K3488" s="127" t="str">
        <f>VLOOKUP(I3488,Mapping!$H$2:$J$215,3,0)</f>
        <v>Post</v>
      </c>
      <c r="L3488" s="4">
        <v>0</v>
      </c>
      <c r="M3488" s="4" t="s">
        <v>85</v>
      </c>
    </row>
    <row r="3489" spans="1:13" x14ac:dyDescent="0.35">
      <c r="A3489" s="4" t="s">
        <v>36</v>
      </c>
      <c r="B3489" s="4" t="s">
        <v>35</v>
      </c>
      <c r="E3489" s="4" t="s">
        <v>121</v>
      </c>
      <c r="F3489" s="8" t="str">
        <f>VLOOKUP(E3489,Mapping!$A$1:$C$71,3,0)</f>
        <v>Google</v>
      </c>
      <c r="G3489" s="8" t="str">
        <f>VLOOKUP(E3489,Mapping!$A$2:$B$207,2,0)</f>
        <v>Google</v>
      </c>
      <c r="H3489" s="4" t="s">
        <v>658</v>
      </c>
      <c r="I3489" s="63">
        <v>44319</v>
      </c>
      <c r="J3489" s="126" t="str">
        <f>VLOOKUP(I3489,Mapping!$H$2:$I$215,2,0)</f>
        <v>Post</v>
      </c>
      <c r="K3489" s="127" t="str">
        <f>VLOOKUP(I3489,Mapping!$H$2:$J$215,3,0)</f>
        <v>Post</v>
      </c>
      <c r="L3489" s="4">
        <v>0</v>
      </c>
      <c r="M3489" s="4" t="s">
        <v>85</v>
      </c>
    </row>
    <row r="3490" spans="1:13" x14ac:dyDescent="0.35">
      <c r="A3490" s="4" t="s">
        <v>36</v>
      </c>
      <c r="B3490" s="4" t="s">
        <v>35</v>
      </c>
      <c r="E3490" s="4" t="s">
        <v>121</v>
      </c>
      <c r="F3490" s="8" t="str">
        <f>VLOOKUP(E3490,Mapping!$A$1:$C$71,3,0)</f>
        <v>Google</v>
      </c>
      <c r="G3490" s="8" t="str">
        <f>VLOOKUP(E3490,Mapping!$A$2:$B$207,2,0)</f>
        <v>Google</v>
      </c>
      <c r="H3490" s="4" t="s">
        <v>658</v>
      </c>
      <c r="I3490" s="63">
        <v>44320</v>
      </c>
      <c r="J3490" s="126" t="str">
        <f>VLOOKUP(I3490,Mapping!$H$2:$I$215,2,0)</f>
        <v>Post</v>
      </c>
      <c r="K3490" s="127" t="str">
        <f>VLOOKUP(I3490,Mapping!$H$2:$J$215,3,0)</f>
        <v>Post</v>
      </c>
      <c r="L3490" s="4">
        <v>0</v>
      </c>
      <c r="M3490" s="4" t="s">
        <v>85</v>
      </c>
    </row>
    <row r="3491" spans="1:13" x14ac:dyDescent="0.35">
      <c r="A3491" s="4" t="s">
        <v>36</v>
      </c>
      <c r="B3491" s="4" t="s">
        <v>35</v>
      </c>
      <c r="E3491" s="4" t="s">
        <v>121</v>
      </c>
      <c r="F3491" s="8" t="str">
        <f>VLOOKUP(E3491,Mapping!$A$1:$C$71,3,0)</f>
        <v>Google</v>
      </c>
      <c r="G3491" s="8" t="str">
        <f>VLOOKUP(E3491,Mapping!$A$2:$B$207,2,0)</f>
        <v>Google</v>
      </c>
      <c r="H3491" s="4" t="s">
        <v>658</v>
      </c>
      <c r="I3491" s="63">
        <v>44321</v>
      </c>
      <c r="J3491" s="126" t="str">
        <f>VLOOKUP(I3491,Mapping!$H$2:$I$215,2,0)</f>
        <v>Post</v>
      </c>
      <c r="K3491" s="127" t="str">
        <f>VLOOKUP(I3491,Mapping!$H$2:$J$215,3,0)</f>
        <v>Post</v>
      </c>
      <c r="L3491" s="4">
        <v>0</v>
      </c>
      <c r="M3491" s="4" t="s">
        <v>85</v>
      </c>
    </row>
    <row r="3492" spans="1:13" x14ac:dyDescent="0.35">
      <c r="A3492" s="4" t="s">
        <v>36</v>
      </c>
      <c r="B3492" s="4" t="s">
        <v>35</v>
      </c>
      <c r="E3492" s="4" t="s">
        <v>121</v>
      </c>
      <c r="F3492" s="8" t="str">
        <f>VLOOKUP(E3492,Mapping!$A$1:$C$71,3,0)</f>
        <v>Google</v>
      </c>
      <c r="G3492" s="8" t="str">
        <f>VLOOKUP(E3492,Mapping!$A$2:$B$207,2,0)</f>
        <v>Google</v>
      </c>
      <c r="H3492" s="4" t="s">
        <v>658</v>
      </c>
      <c r="I3492" s="63">
        <v>44322</v>
      </c>
      <c r="J3492" s="126" t="str">
        <f>VLOOKUP(I3492,Mapping!$H$2:$I$215,2,0)</f>
        <v>Post</v>
      </c>
      <c r="K3492" s="127" t="str">
        <f>VLOOKUP(I3492,Mapping!$H$2:$J$215,3,0)</f>
        <v>Post</v>
      </c>
      <c r="L3492" s="4">
        <v>0</v>
      </c>
      <c r="M3492" s="4" t="s">
        <v>85</v>
      </c>
    </row>
    <row r="3493" spans="1:13" x14ac:dyDescent="0.35">
      <c r="A3493" s="4" t="s">
        <v>36</v>
      </c>
      <c r="B3493" s="4" t="s">
        <v>35</v>
      </c>
      <c r="E3493" s="4" t="s">
        <v>121</v>
      </c>
      <c r="F3493" s="8" t="str">
        <f>VLOOKUP(E3493,Mapping!$A$1:$C$71,3,0)</f>
        <v>Google</v>
      </c>
      <c r="G3493" s="8" t="str">
        <f>VLOOKUP(E3493,Mapping!$A$2:$B$207,2,0)</f>
        <v>Google</v>
      </c>
      <c r="H3493" s="4" t="s">
        <v>658</v>
      </c>
      <c r="I3493" s="63">
        <v>44323</v>
      </c>
      <c r="J3493" s="126" t="str">
        <f>VLOOKUP(I3493,Mapping!$H$2:$I$215,2,0)</f>
        <v>Post</v>
      </c>
      <c r="K3493" s="127" t="str">
        <f>VLOOKUP(I3493,Mapping!$H$2:$J$215,3,0)</f>
        <v>Post</v>
      </c>
      <c r="L3493" s="4">
        <v>0</v>
      </c>
      <c r="M3493" s="4" t="s">
        <v>85</v>
      </c>
    </row>
    <row r="3494" spans="1:13" x14ac:dyDescent="0.35">
      <c r="A3494" s="4" t="s">
        <v>36</v>
      </c>
      <c r="B3494" s="4" t="s">
        <v>35</v>
      </c>
      <c r="E3494" s="4" t="s">
        <v>121</v>
      </c>
      <c r="F3494" s="8" t="str">
        <f>VLOOKUP(E3494,Mapping!$A$1:$C$71,3,0)</f>
        <v>Google</v>
      </c>
      <c r="G3494" s="8" t="str">
        <f>VLOOKUP(E3494,Mapping!$A$2:$B$207,2,0)</f>
        <v>Google</v>
      </c>
      <c r="H3494" s="4" t="s">
        <v>658</v>
      </c>
      <c r="I3494" s="63">
        <v>44324</v>
      </c>
      <c r="J3494" s="126" t="str">
        <f>VLOOKUP(I3494,Mapping!$H$2:$I$215,2,0)</f>
        <v>Post</v>
      </c>
      <c r="K3494" s="127" t="str">
        <f>VLOOKUP(I3494,Mapping!$H$2:$J$215,3,0)</f>
        <v>Post</v>
      </c>
      <c r="L3494" s="4">
        <v>0</v>
      </c>
      <c r="M3494" s="4" t="s">
        <v>85</v>
      </c>
    </row>
    <row r="3495" spans="1:13" x14ac:dyDescent="0.35">
      <c r="A3495" s="4" t="s">
        <v>36</v>
      </c>
      <c r="B3495" s="4" t="s">
        <v>35</v>
      </c>
      <c r="E3495" s="4" t="s">
        <v>121</v>
      </c>
      <c r="F3495" s="8" t="str">
        <f>VLOOKUP(E3495,Mapping!$A$1:$C$71,3,0)</f>
        <v>Google</v>
      </c>
      <c r="G3495" s="8" t="str">
        <f>VLOOKUP(E3495,Mapping!$A$2:$B$207,2,0)</f>
        <v>Google</v>
      </c>
      <c r="H3495" s="4" t="s">
        <v>658</v>
      </c>
      <c r="I3495" s="63">
        <v>44325</v>
      </c>
      <c r="J3495" s="126" t="str">
        <f>VLOOKUP(I3495,Mapping!$H$2:$I$215,2,0)</f>
        <v>Post</v>
      </c>
      <c r="K3495" s="127" t="str">
        <f>VLOOKUP(I3495,Mapping!$H$2:$J$215,3,0)</f>
        <v>Post</v>
      </c>
      <c r="L3495" s="4">
        <v>0</v>
      </c>
      <c r="M3495" s="4" t="s">
        <v>85</v>
      </c>
    </row>
    <row r="3496" spans="1:13" x14ac:dyDescent="0.35">
      <c r="A3496" s="4" t="s">
        <v>36</v>
      </c>
      <c r="B3496" s="4" t="s">
        <v>35</v>
      </c>
      <c r="E3496" s="4" t="s">
        <v>121</v>
      </c>
      <c r="F3496" s="8" t="str">
        <f>VLOOKUP(E3496,Mapping!$A$1:$C$71,3,0)</f>
        <v>Google</v>
      </c>
      <c r="G3496" s="8" t="str">
        <f>VLOOKUP(E3496,Mapping!$A$2:$B$207,2,0)</f>
        <v>Google</v>
      </c>
      <c r="H3496" s="4" t="s">
        <v>658</v>
      </c>
      <c r="I3496" s="63">
        <v>44326</v>
      </c>
      <c r="J3496" s="126" t="str">
        <f>VLOOKUP(I3496,Mapping!$H$2:$I$215,2,0)</f>
        <v>Post</v>
      </c>
      <c r="K3496" s="127" t="str">
        <f>VLOOKUP(I3496,Mapping!$H$2:$J$215,3,0)</f>
        <v>Post</v>
      </c>
      <c r="L3496" s="4">
        <v>0</v>
      </c>
      <c r="M3496" s="4" t="s">
        <v>85</v>
      </c>
    </row>
    <row r="3497" spans="1:13" x14ac:dyDescent="0.35">
      <c r="A3497" s="4" t="s">
        <v>36</v>
      </c>
      <c r="B3497" s="4" t="s">
        <v>35</v>
      </c>
      <c r="E3497" s="4" t="s">
        <v>121</v>
      </c>
      <c r="F3497" s="8" t="str">
        <f>VLOOKUP(E3497,Mapping!$A$1:$C$71,3,0)</f>
        <v>Google</v>
      </c>
      <c r="G3497" s="8" t="str">
        <f>VLOOKUP(E3497,Mapping!$A$2:$B$207,2,0)</f>
        <v>Google</v>
      </c>
      <c r="H3497" s="4" t="s">
        <v>658</v>
      </c>
      <c r="I3497" s="63">
        <v>44327</v>
      </c>
      <c r="J3497" s="126" t="str">
        <f>VLOOKUP(I3497,Mapping!$H$2:$I$215,2,0)</f>
        <v>Post</v>
      </c>
      <c r="K3497" s="127" t="str">
        <f>VLOOKUP(I3497,Mapping!$H$2:$J$215,3,0)</f>
        <v>Post</v>
      </c>
      <c r="L3497" s="4">
        <v>0</v>
      </c>
      <c r="M3497" s="4" t="s">
        <v>85</v>
      </c>
    </row>
    <row r="3498" spans="1:13" x14ac:dyDescent="0.35">
      <c r="A3498" s="4" t="s">
        <v>36</v>
      </c>
      <c r="B3498" s="4" t="s">
        <v>35</v>
      </c>
      <c r="E3498" s="4" t="s">
        <v>121</v>
      </c>
      <c r="F3498" s="8" t="str">
        <f>VLOOKUP(E3498,Mapping!$A$1:$C$71,3,0)</f>
        <v>Google</v>
      </c>
      <c r="G3498" s="8" t="str">
        <f>VLOOKUP(E3498,Mapping!$A$2:$B$207,2,0)</f>
        <v>Google</v>
      </c>
      <c r="H3498" s="4" t="s">
        <v>658</v>
      </c>
      <c r="I3498" s="63">
        <v>44328</v>
      </c>
      <c r="J3498" s="126" t="str">
        <f>VLOOKUP(I3498,Mapping!$H$2:$I$215,2,0)</f>
        <v>Post</v>
      </c>
      <c r="K3498" s="127" t="str">
        <f>VLOOKUP(I3498,Mapping!$H$2:$J$215,3,0)</f>
        <v>Post</v>
      </c>
      <c r="L3498" s="4">
        <v>0</v>
      </c>
      <c r="M3498" s="4" t="s">
        <v>85</v>
      </c>
    </row>
    <row r="3499" spans="1:13" x14ac:dyDescent="0.35">
      <c r="A3499" s="4" t="s">
        <v>36</v>
      </c>
      <c r="B3499" s="4" t="s">
        <v>35</v>
      </c>
      <c r="E3499" s="4" t="s">
        <v>121</v>
      </c>
      <c r="F3499" s="8" t="str">
        <f>VLOOKUP(E3499,Mapping!$A$1:$C$71,3,0)</f>
        <v>Google</v>
      </c>
      <c r="G3499" s="8" t="str">
        <f>VLOOKUP(E3499,Mapping!$A$2:$B$207,2,0)</f>
        <v>Google</v>
      </c>
      <c r="H3499" s="4" t="s">
        <v>658</v>
      </c>
      <c r="I3499" s="63">
        <v>44329</v>
      </c>
      <c r="J3499" s="126" t="str">
        <f>VLOOKUP(I3499,Mapping!$H$2:$I$215,2,0)</f>
        <v>Post</v>
      </c>
      <c r="K3499" s="127" t="str">
        <f>VLOOKUP(I3499,Mapping!$H$2:$J$215,3,0)</f>
        <v>Post</v>
      </c>
      <c r="L3499" s="4">
        <v>0</v>
      </c>
      <c r="M3499" s="4" t="s">
        <v>85</v>
      </c>
    </row>
    <row r="3500" spans="1:13" x14ac:dyDescent="0.35">
      <c r="A3500" s="4" t="s">
        <v>36</v>
      </c>
      <c r="B3500" s="4" t="s">
        <v>35</v>
      </c>
      <c r="E3500" s="4" t="s">
        <v>121</v>
      </c>
      <c r="F3500" s="8" t="str">
        <f>VLOOKUP(E3500,Mapping!$A$1:$C$71,3,0)</f>
        <v>Google</v>
      </c>
      <c r="G3500" s="8" t="str">
        <f>VLOOKUP(E3500,Mapping!$A$2:$B$207,2,0)</f>
        <v>Google</v>
      </c>
      <c r="H3500" s="4" t="s">
        <v>658</v>
      </c>
      <c r="I3500" s="63">
        <v>44330</v>
      </c>
      <c r="J3500" s="126" t="str">
        <f>VLOOKUP(I3500,Mapping!$H$2:$I$215,2,0)</f>
        <v>Post</v>
      </c>
      <c r="K3500" s="127" t="str">
        <f>VLOOKUP(I3500,Mapping!$H$2:$J$215,3,0)</f>
        <v>Post</v>
      </c>
      <c r="L3500" s="4">
        <v>0</v>
      </c>
      <c r="M3500" s="4" t="s">
        <v>85</v>
      </c>
    </row>
    <row r="3501" spans="1:13" x14ac:dyDescent="0.35">
      <c r="A3501" s="4" t="s">
        <v>36</v>
      </c>
      <c r="B3501" s="4" t="s">
        <v>35</v>
      </c>
      <c r="E3501" s="4" t="s">
        <v>121</v>
      </c>
      <c r="F3501" s="8" t="str">
        <f>VLOOKUP(E3501,Mapping!$A$1:$C$71,3,0)</f>
        <v>Google</v>
      </c>
      <c r="G3501" s="8" t="str">
        <f>VLOOKUP(E3501,Mapping!$A$2:$B$207,2,0)</f>
        <v>Google</v>
      </c>
      <c r="H3501" s="4" t="s">
        <v>658</v>
      </c>
      <c r="I3501" s="63">
        <v>44331</v>
      </c>
      <c r="J3501" s="126" t="str">
        <f>VLOOKUP(I3501,Mapping!$H$2:$I$215,2,0)</f>
        <v>Post</v>
      </c>
      <c r="K3501" s="127" t="str">
        <f>VLOOKUP(I3501,Mapping!$H$2:$J$215,3,0)</f>
        <v>Post</v>
      </c>
      <c r="L3501" s="4">
        <v>0</v>
      </c>
      <c r="M3501" s="4" t="s">
        <v>85</v>
      </c>
    </row>
    <row r="3502" spans="1:13" x14ac:dyDescent="0.35">
      <c r="A3502" s="4" t="s">
        <v>36</v>
      </c>
      <c r="B3502" s="4" t="s">
        <v>35</v>
      </c>
      <c r="E3502" s="4" t="s">
        <v>121</v>
      </c>
      <c r="F3502" s="8" t="str">
        <f>VLOOKUP(E3502,Mapping!$A$1:$C$71,3,0)</f>
        <v>Google</v>
      </c>
      <c r="G3502" s="8" t="str">
        <f>VLOOKUP(E3502,Mapping!$A$2:$B$207,2,0)</f>
        <v>Google</v>
      </c>
      <c r="H3502" s="4" t="s">
        <v>658</v>
      </c>
      <c r="I3502" s="63">
        <v>44332</v>
      </c>
      <c r="J3502" s="126" t="str">
        <f>VLOOKUP(I3502,Mapping!$H$2:$I$215,2,0)</f>
        <v>Post</v>
      </c>
      <c r="K3502" s="127" t="str">
        <f>VLOOKUP(I3502,Mapping!$H$2:$J$215,3,0)</f>
        <v>Post</v>
      </c>
      <c r="L3502" s="4">
        <v>0</v>
      </c>
      <c r="M3502" s="4" t="s">
        <v>85</v>
      </c>
    </row>
    <row r="3503" spans="1:13" x14ac:dyDescent="0.35">
      <c r="A3503" s="4" t="s">
        <v>36</v>
      </c>
      <c r="B3503" s="4" t="s">
        <v>35</v>
      </c>
      <c r="E3503" s="4" t="s">
        <v>121</v>
      </c>
      <c r="F3503" s="8" t="str">
        <f>VLOOKUP(E3503,Mapping!$A$1:$C$71,3,0)</f>
        <v>Google</v>
      </c>
      <c r="G3503" s="8" t="str">
        <f>VLOOKUP(E3503,Mapping!$A$2:$B$207,2,0)</f>
        <v>Google</v>
      </c>
      <c r="H3503" s="4" t="s">
        <v>658</v>
      </c>
      <c r="I3503" s="63">
        <v>44333</v>
      </c>
      <c r="J3503" s="126" t="str">
        <f>VLOOKUP(I3503,Mapping!$H$2:$I$215,2,0)</f>
        <v>Post</v>
      </c>
      <c r="K3503" s="127" t="str">
        <f>VLOOKUP(I3503,Mapping!$H$2:$J$215,3,0)</f>
        <v>Post</v>
      </c>
      <c r="L3503" s="4">
        <v>0</v>
      </c>
      <c r="M3503" s="4" t="s">
        <v>85</v>
      </c>
    </row>
    <row r="3504" spans="1:13" x14ac:dyDescent="0.35">
      <c r="A3504" s="4" t="s">
        <v>36</v>
      </c>
      <c r="B3504" s="4" t="s">
        <v>35</v>
      </c>
      <c r="E3504" s="4" t="s">
        <v>121</v>
      </c>
      <c r="F3504" s="8" t="str">
        <f>VLOOKUP(E3504,Mapping!$A$1:$C$71,3,0)</f>
        <v>Google</v>
      </c>
      <c r="G3504" s="8" t="str">
        <f>VLOOKUP(E3504,Mapping!$A$2:$B$207,2,0)</f>
        <v>Google</v>
      </c>
      <c r="H3504" s="4" t="s">
        <v>658</v>
      </c>
      <c r="I3504" s="63">
        <v>44334</v>
      </c>
      <c r="J3504" s="126" t="str">
        <f>VLOOKUP(I3504,Mapping!$H$2:$I$215,2,0)</f>
        <v>Post</v>
      </c>
      <c r="K3504" s="127" t="str">
        <f>VLOOKUP(I3504,Mapping!$H$2:$J$215,3,0)</f>
        <v>Post</v>
      </c>
      <c r="L3504" s="4">
        <v>0</v>
      </c>
      <c r="M3504" s="4" t="s">
        <v>85</v>
      </c>
    </row>
    <row r="3505" spans="1:13" x14ac:dyDescent="0.35">
      <c r="A3505" s="4" t="s">
        <v>36</v>
      </c>
      <c r="B3505" s="4" t="s">
        <v>35</v>
      </c>
      <c r="E3505" s="4" t="s">
        <v>121</v>
      </c>
      <c r="F3505" s="8" t="str">
        <f>VLOOKUP(E3505,Mapping!$A$1:$C$71,3,0)</f>
        <v>Google</v>
      </c>
      <c r="G3505" s="8" t="str">
        <f>VLOOKUP(E3505,Mapping!$A$2:$B$207,2,0)</f>
        <v>Google</v>
      </c>
      <c r="H3505" s="4" t="s">
        <v>658</v>
      </c>
      <c r="I3505" s="63">
        <v>44335</v>
      </c>
      <c r="J3505" s="126" t="str">
        <f>VLOOKUP(I3505,Mapping!$H$2:$I$215,2,0)</f>
        <v>Post</v>
      </c>
      <c r="K3505" s="127" t="str">
        <f>VLOOKUP(I3505,Mapping!$H$2:$J$215,3,0)</f>
        <v>Post</v>
      </c>
      <c r="L3505" s="4">
        <v>0</v>
      </c>
      <c r="M3505" s="4" t="s">
        <v>85</v>
      </c>
    </row>
    <row r="3506" spans="1:13" x14ac:dyDescent="0.35">
      <c r="A3506" s="4" t="s">
        <v>36</v>
      </c>
      <c r="B3506" s="4" t="s">
        <v>35</v>
      </c>
      <c r="E3506" s="4" t="s">
        <v>121</v>
      </c>
      <c r="F3506" s="8" t="str">
        <f>VLOOKUP(E3506,Mapping!$A$1:$C$71,3,0)</f>
        <v>Google</v>
      </c>
      <c r="G3506" s="8" t="str">
        <f>VLOOKUP(E3506,Mapping!$A$2:$B$207,2,0)</f>
        <v>Google</v>
      </c>
      <c r="H3506" s="4" t="s">
        <v>658</v>
      </c>
      <c r="I3506" s="63">
        <v>44336</v>
      </c>
      <c r="J3506" s="126" t="str">
        <f>VLOOKUP(I3506,Mapping!$H$2:$I$215,2,0)</f>
        <v>Post</v>
      </c>
      <c r="K3506" s="127" t="str">
        <f>VLOOKUP(I3506,Mapping!$H$2:$J$215,3,0)</f>
        <v>Post</v>
      </c>
      <c r="L3506" s="4">
        <v>0</v>
      </c>
      <c r="M3506" s="4" t="s">
        <v>85</v>
      </c>
    </row>
    <row r="3507" spans="1:13" x14ac:dyDescent="0.35">
      <c r="A3507" s="4" t="s">
        <v>36</v>
      </c>
      <c r="B3507" s="4" t="s">
        <v>35</v>
      </c>
      <c r="E3507" s="4" t="s">
        <v>121</v>
      </c>
      <c r="F3507" s="8" t="str">
        <f>VLOOKUP(E3507,Mapping!$A$1:$C$71,3,0)</f>
        <v>Google</v>
      </c>
      <c r="G3507" s="8" t="str">
        <f>VLOOKUP(E3507,Mapping!$A$2:$B$207,2,0)</f>
        <v>Google</v>
      </c>
      <c r="H3507" s="4" t="s">
        <v>658</v>
      </c>
      <c r="I3507" s="63">
        <v>44337</v>
      </c>
      <c r="J3507" s="126" t="str">
        <f>VLOOKUP(I3507,Mapping!$H$2:$I$215,2,0)</f>
        <v>Post</v>
      </c>
      <c r="K3507" s="127" t="str">
        <f>VLOOKUP(I3507,Mapping!$H$2:$J$215,3,0)</f>
        <v>Post</v>
      </c>
      <c r="L3507" s="4">
        <v>0</v>
      </c>
      <c r="M3507" s="4" t="s">
        <v>85</v>
      </c>
    </row>
    <row r="3508" spans="1:13" x14ac:dyDescent="0.35">
      <c r="A3508" s="4" t="s">
        <v>36</v>
      </c>
      <c r="B3508" s="4" t="s">
        <v>35</v>
      </c>
      <c r="E3508" s="4" t="s">
        <v>121</v>
      </c>
      <c r="F3508" s="8" t="str">
        <f>VLOOKUP(E3508,Mapping!$A$1:$C$71,3,0)</f>
        <v>Google</v>
      </c>
      <c r="G3508" s="8" t="str">
        <f>VLOOKUP(E3508,Mapping!$A$2:$B$207,2,0)</f>
        <v>Google</v>
      </c>
      <c r="H3508" s="4" t="s">
        <v>658</v>
      </c>
      <c r="I3508" s="63">
        <v>44338</v>
      </c>
      <c r="J3508" s="126" t="str">
        <f>VLOOKUP(I3508,Mapping!$H$2:$I$215,2,0)</f>
        <v>Post</v>
      </c>
      <c r="K3508" s="127" t="str">
        <f>VLOOKUP(I3508,Mapping!$H$2:$J$215,3,0)</f>
        <v>Post</v>
      </c>
      <c r="L3508" s="4">
        <v>0</v>
      </c>
      <c r="M3508" s="4" t="s">
        <v>85</v>
      </c>
    </row>
    <row r="3509" spans="1:13" x14ac:dyDescent="0.35">
      <c r="A3509" s="4" t="s">
        <v>36</v>
      </c>
      <c r="B3509" s="4" t="s">
        <v>35</v>
      </c>
      <c r="E3509" s="4" t="s">
        <v>121</v>
      </c>
      <c r="F3509" s="8" t="str">
        <f>VLOOKUP(E3509,Mapping!$A$1:$C$71,3,0)</f>
        <v>Google</v>
      </c>
      <c r="G3509" s="8" t="str">
        <f>VLOOKUP(E3509,Mapping!$A$2:$B$207,2,0)</f>
        <v>Google</v>
      </c>
      <c r="H3509" s="4" t="s">
        <v>658</v>
      </c>
      <c r="I3509" s="63">
        <v>44339</v>
      </c>
      <c r="J3509" s="126" t="str">
        <f>VLOOKUP(I3509,Mapping!$H$2:$I$215,2,0)</f>
        <v>Post</v>
      </c>
      <c r="K3509" s="127" t="str">
        <f>VLOOKUP(I3509,Mapping!$H$2:$J$215,3,0)</f>
        <v>Post</v>
      </c>
      <c r="L3509" s="4">
        <v>0</v>
      </c>
      <c r="M3509" s="4" t="s">
        <v>85</v>
      </c>
    </row>
    <row r="3510" spans="1:13" x14ac:dyDescent="0.35">
      <c r="A3510" s="4" t="s">
        <v>36</v>
      </c>
      <c r="B3510" s="4" t="s">
        <v>35</v>
      </c>
      <c r="E3510" s="4" t="s">
        <v>121</v>
      </c>
      <c r="F3510" s="8" t="str">
        <f>VLOOKUP(E3510,Mapping!$A$1:$C$71,3,0)</f>
        <v>Google</v>
      </c>
      <c r="G3510" s="8" t="str">
        <f>VLOOKUP(E3510,Mapping!$A$2:$B$207,2,0)</f>
        <v>Google</v>
      </c>
      <c r="H3510" s="4" t="s">
        <v>658</v>
      </c>
      <c r="I3510" s="63">
        <v>44340</v>
      </c>
      <c r="J3510" s="126" t="str">
        <f>VLOOKUP(I3510,Mapping!$H$2:$I$215,2,0)</f>
        <v>Post</v>
      </c>
      <c r="K3510" s="127" t="str">
        <f>VLOOKUP(I3510,Mapping!$H$2:$J$215,3,0)</f>
        <v>Post</v>
      </c>
      <c r="L3510" s="4">
        <v>0</v>
      </c>
      <c r="M3510" s="4" t="s">
        <v>85</v>
      </c>
    </row>
    <row r="3511" spans="1:13" x14ac:dyDescent="0.35">
      <c r="A3511" s="4" t="s">
        <v>36</v>
      </c>
      <c r="B3511" s="4" t="s">
        <v>35</v>
      </c>
      <c r="E3511" s="4" t="s">
        <v>121</v>
      </c>
      <c r="F3511" s="8" t="str">
        <f>VLOOKUP(E3511,Mapping!$A$1:$C$71,3,0)</f>
        <v>Google</v>
      </c>
      <c r="G3511" s="8" t="str">
        <f>VLOOKUP(E3511,Mapping!$A$2:$B$207,2,0)</f>
        <v>Google</v>
      </c>
      <c r="H3511" s="4" t="s">
        <v>658</v>
      </c>
      <c r="I3511" s="63">
        <v>44341</v>
      </c>
      <c r="J3511" s="126" t="str">
        <f>VLOOKUP(I3511,Mapping!$H$2:$I$215,2,0)</f>
        <v>Post</v>
      </c>
      <c r="K3511" s="127" t="str">
        <f>VLOOKUP(I3511,Mapping!$H$2:$J$215,3,0)</f>
        <v>Post</v>
      </c>
      <c r="L3511" s="4">
        <v>0</v>
      </c>
      <c r="M3511" s="4" t="s">
        <v>85</v>
      </c>
    </row>
    <row r="3512" spans="1:13" x14ac:dyDescent="0.35">
      <c r="A3512" s="4" t="s">
        <v>36</v>
      </c>
      <c r="B3512" s="4" t="s">
        <v>35</v>
      </c>
      <c r="E3512" s="4" t="s">
        <v>121</v>
      </c>
      <c r="F3512" s="8" t="str">
        <f>VLOOKUP(E3512,Mapping!$A$1:$C$71,3,0)</f>
        <v>Google</v>
      </c>
      <c r="G3512" s="8" t="str">
        <f>VLOOKUP(E3512,Mapping!$A$2:$B$207,2,0)</f>
        <v>Google</v>
      </c>
      <c r="H3512" s="4" t="s">
        <v>658</v>
      </c>
      <c r="I3512" s="63">
        <v>44342</v>
      </c>
      <c r="J3512" s="126" t="str">
        <f>VLOOKUP(I3512,Mapping!$H$2:$I$215,2,0)</f>
        <v>Post</v>
      </c>
      <c r="K3512" s="127" t="str">
        <f>VLOOKUP(I3512,Mapping!$H$2:$J$215,3,0)</f>
        <v>Post</v>
      </c>
      <c r="L3512" s="4">
        <v>0</v>
      </c>
      <c r="M3512" s="4" t="s">
        <v>85</v>
      </c>
    </row>
    <row r="3513" spans="1:13" x14ac:dyDescent="0.35">
      <c r="A3513" s="4" t="s">
        <v>36</v>
      </c>
      <c r="B3513" s="4" t="s">
        <v>35</v>
      </c>
      <c r="E3513" s="4" t="s">
        <v>121</v>
      </c>
      <c r="F3513" s="8" t="str">
        <f>VLOOKUP(E3513,Mapping!$A$1:$C$71,3,0)</f>
        <v>Google</v>
      </c>
      <c r="G3513" s="8" t="str">
        <f>VLOOKUP(E3513,Mapping!$A$2:$B$207,2,0)</f>
        <v>Google</v>
      </c>
      <c r="H3513" s="4" t="s">
        <v>658</v>
      </c>
      <c r="I3513" s="63">
        <v>44343</v>
      </c>
      <c r="J3513" s="126" t="str">
        <f>VLOOKUP(I3513,Mapping!$H$2:$I$215,2,0)</f>
        <v>Post</v>
      </c>
      <c r="K3513" s="127" t="str">
        <f>VLOOKUP(I3513,Mapping!$H$2:$J$215,3,0)</f>
        <v>Post</v>
      </c>
      <c r="L3513" s="4">
        <v>0</v>
      </c>
      <c r="M3513" s="4" t="s">
        <v>85</v>
      </c>
    </row>
    <row r="3514" spans="1:13" x14ac:dyDescent="0.35">
      <c r="A3514" s="4" t="s">
        <v>36</v>
      </c>
      <c r="B3514" s="4" t="s">
        <v>35</v>
      </c>
      <c r="E3514" s="4" t="s">
        <v>121</v>
      </c>
      <c r="F3514" s="8" t="str">
        <f>VLOOKUP(E3514,Mapping!$A$1:$C$71,3,0)</f>
        <v>Google</v>
      </c>
      <c r="G3514" s="8" t="str">
        <f>VLOOKUP(E3514,Mapping!$A$2:$B$207,2,0)</f>
        <v>Google</v>
      </c>
      <c r="H3514" s="4" t="s">
        <v>658</v>
      </c>
      <c r="I3514" s="63">
        <v>44344</v>
      </c>
      <c r="J3514" s="126" t="str">
        <f>VLOOKUP(I3514,Mapping!$H$2:$I$215,2,0)</f>
        <v>Post</v>
      </c>
      <c r="K3514" s="127" t="str">
        <f>VLOOKUP(I3514,Mapping!$H$2:$J$215,3,0)</f>
        <v>Post</v>
      </c>
      <c r="L3514" s="4">
        <v>0</v>
      </c>
      <c r="M3514" s="4" t="s">
        <v>85</v>
      </c>
    </row>
    <row r="3515" spans="1:13" x14ac:dyDescent="0.35">
      <c r="A3515" s="4" t="s">
        <v>36</v>
      </c>
      <c r="B3515" s="4" t="s">
        <v>35</v>
      </c>
      <c r="E3515" s="4" t="s">
        <v>121</v>
      </c>
      <c r="F3515" s="8" t="str">
        <f>VLOOKUP(E3515,Mapping!$A$1:$C$71,3,0)</f>
        <v>Google</v>
      </c>
      <c r="G3515" s="8" t="str">
        <f>VLOOKUP(E3515,Mapping!$A$2:$B$207,2,0)</f>
        <v>Google</v>
      </c>
      <c r="H3515" s="4" t="s">
        <v>658</v>
      </c>
      <c r="I3515" s="63">
        <v>44345</v>
      </c>
      <c r="J3515" s="126" t="str">
        <f>VLOOKUP(I3515,Mapping!$H$2:$I$215,2,0)</f>
        <v>Post</v>
      </c>
      <c r="K3515" s="127" t="str">
        <f>VLOOKUP(I3515,Mapping!$H$2:$J$215,3,0)</f>
        <v>Post</v>
      </c>
      <c r="L3515" s="4">
        <v>0</v>
      </c>
      <c r="M3515" s="4" t="s">
        <v>85</v>
      </c>
    </row>
    <row r="3516" spans="1:13" x14ac:dyDescent="0.35">
      <c r="A3516" s="4" t="s">
        <v>36</v>
      </c>
      <c r="B3516" s="4" t="s">
        <v>35</v>
      </c>
      <c r="E3516" s="4" t="s">
        <v>121</v>
      </c>
      <c r="F3516" s="8" t="str">
        <f>VLOOKUP(E3516,Mapping!$A$1:$C$71,3,0)</f>
        <v>Google</v>
      </c>
      <c r="G3516" s="8" t="str">
        <f>VLOOKUP(E3516,Mapping!$A$2:$B$207,2,0)</f>
        <v>Google</v>
      </c>
      <c r="H3516" s="4" t="s">
        <v>658</v>
      </c>
      <c r="I3516" s="63">
        <v>44346</v>
      </c>
      <c r="J3516" s="126" t="str">
        <f>VLOOKUP(I3516,Mapping!$H$2:$I$215,2,0)</f>
        <v>Post</v>
      </c>
      <c r="K3516" s="127" t="str">
        <f>VLOOKUP(I3516,Mapping!$H$2:$J$215,3,0)</f>
        <v>Post</v>
      </c>
      <c r="L3516" s="4">
        <v>0</v>
      </c>
      <c r="M3516" s="4" t="s">
        <v>85</v>
      </c>
    </row>
    <row r="3517" spans="1:13" x14ac:dyDescent="0.35">
      <c r="A3517" s="4" t="s">
        <v>36</v>
      </c>
      <c r="B3517" s="4" t="s">
        <v>35</v>
      </c>
      <c r="E3517" s="4" t="s">
        <v>121</v>
      </c>
      <c r="F3517" s="8" t="str">
        <f>VLOOKUP(E3517,Mapping!$A$1:$C$71,3,0)</f>
        <v>Google</v>
      </c>
      <c r="G3517" s="8" t="str">
        <f>VLOOKUP(E3517,Mapping!$A$2:$B$207,2,0)</f>
        <v>Google</v>
      </c>
      <c r="H3517" s="4" t="s">
        <v>658</v>
      </c>
      <c r="I3517" s="63">
        <v>44347</v>
      </c>
      <c r="J3517" s="126" t="str">
        <f>VLOOKUP(I3517,Mapping!$H$2:$I$215,2,0)</f>
        <v>Post</v>
      </c>
      <c r="K3517" s="127" t="str">
        <f>VLOOKUP(I3517,Mapping!$H$2:$J$215,3,0)</f>
        <v>Post</v>
      </c>
      <c r="L3517" s="4">
        <v>0</v>
      </c>
      <c r="M3517" s="4" t="s">
        <v>85</v>
      </c>
    </row>
    <row r="3518" spans="1:13" x14ac:dyDescent="0.35">
      <c r="A3518" s="4" t="s">
        <v>36</v>
      </c>
      <c r="B3518" s="4" t="s">
        <v>35</v>
      </c>
      <c r="E3518" s="4" t="s">
        <v>121</v>
      </c>
      <c r="F3518" s="8" t="str">
        <f>VLOOKUP(E3518,Mapping!$A$1:$C$71,3,0)</f>
        <v>Google</v>
      </c>
      <c r="G3518" s="8" t="str">
        <f>VLOOKUP(E3518,Mapping!$A$2:$B$207,2,0)</f>
        <v>Google</v>
      </c>
      <c r="H3518" s="4" t="s">
        <v>658</v>
      </c>
      <c r="I3518" s="63">
        <v>44348</v>
      </c>
      <c r="J3518" s="126" t="str">
        <f>VLOOKUP(I3518,Mapping!$H$2:$I$215,2,0)</f>
        <v>Post</v>
      </c>
      <c r="K3518" s="127" t="str">
        <f>VLOOKUP(I3518,Mapping!$H$2:$J$215,3,0)</f>
        <v>Post</v>
      </c>
      <c r="L3518" s="4">
        <v>0</v>
      </c>
      <c r="M3518" s="4" t="s">
        <v>85</v>
      </c>
    </row>
    <row r="3519" spans="1:13" x14ac:dyDescent="0.35">
      <c r="A3519" s="4" t="s">
        <v>36</v>
      </c>
      <c r="B3519" s="4" t="s">
        <v>35</v>
      </c>
      <c r="E3519" s="4" t="s">
        <v>121</v>
      </c>
      <c r="F3519" s="8" t="str">
        <f>VLOOKUP(E3519,Mapping!$A$1:$C$71,3,0)</f>
        <v>Google</v>
      </c>
      <c r="G3519" s="8" t="str">
        <f>VLOOKUP(E3519,Mapping!$A$2:$B$207,2,0)</f>
        <v>Google</v>
      </c>
      <c r="H3519" s="4" t="s">
        <v>658</v>
      </c>
      <c r="I3519" s="63">
        <v>44349</v>
      </c>
      <c r="J3519" s="126" t="str">
        <f>VLOOKUP(I3519,Mapping!$H$2:$I$215,2,0)</f>
        <v>Post</v>
      </c>
      <c r="K3519" s="127" t="str">
        <f>VLOOKUP(I3519,Mapping!$H$2:$J$215,3,0)</f>
        <v>Post</v>
      </c>
      <c r="L3519" s="4">
        <v>0</v>
      </c>
      <c r="M3519" s="4" t="s">
        <v>85</v>
      </c>
    </row>
    <row r="3520" spans="1:13" x14ac:dyDescent="0.35">
      <c r="A3520" s="4" t="s">
        <v>36</v>
      </c>
      <c r="B3520" s="4" t="s">
        <v>35</v>
      </c>
      <c r="E3520" s="4" t="s">
        <v>121</v>
      </c>
      <c r="F3520" s="8" t="str">
        <f>VLOOKUP(E3520,Mapping!$A$1:$C$71,3,0)</f>
        <v>Google</v>
      </c>
      <c r="G3520" s="8" t="str">
        <f>VLOOKUP(E3520,Mapping!$A$2:$B$207,2,0)</f>
        <v>Google</v>
      </c>
      <c r="H3520" s="4" t="s">
        <v>658</v>
      </c>
      <c r="I3520" s="63">
        <v>44350</v>
      </c>
      <c r="J3520" s="126" t="str">
        <f>VLOOKUP(I3520,Mapping!$H$2:$I$215,2,0)</f>
        <v>Post</v>
      </c>
      <c r="K3520" s="127" t="str">
        <f>VLOOKUP(I3520,Mapping!$H$2:$J$215,3,0)</f>
        <v>Post</v>
      </c>
      <c r="L3520" s="4">
        <v>0</v>
      </c>
      <c r="M3520" s="4" t="s">
        <v>85</v>
      </c>
    </row>
    <row r="3521" spans="1:13" x14ac:dyDescent="0.35">
      <c r="A3521" s="4" t="s">
        <v>36</v>
      </c>
      <c r="B3521" s="4" t="s">
        <v>35</v>
      </c>
      <c r="E3521" s="4" t="s">
        <v>121</v>
      </c>
      <c r="F3521" s="8" t="str">
        <f>VLOOKUP(E3521,Mapping!$A$1:$C$71,3,0)</f>
        <v>Google</v>
      </c>
      <c r="G3521" s="8" t="str">
        <f>VLOOKUP(E3521,Mapping!$A$2:$B$207,2,0)</f>
        <v>Google</v>
      </c>
      <c r="H3521" s="4" t="s">
        <v>658</v>
      </c>
      <c r="I3521" s="63">
        <v>44351</v>
      </c>
      <c r="J3521" s="126" t="str">
        <f>VLOOKUP(I3521,Mapping!$H$2:$I$215,2,0)</f>
        <v>Post</v>
      </c>
      <c r="K3521" s="127" t="str">
        <f>VLOOKUP(I3521,Mapping!$H$2:$J$215,3,0)</f>
        <v>Post</v>
      </c>
      <c r="L3521" s="4">
        <v>0</v>
      </c>
      <c r="M3521" s="4" t="s">
        <v>85</v>
      </c>
    </row>
    <row r="3522" spans="1:13" x14ac:dyDescent="0.35">
      <c r="A3522" s="4" t="s">
        <v>36</v>
      </c>
      <c r="B3522" s="4" t="s">
        <v>35</v>
      </c>
      <c r="E3522" s="4" t="s">
        <v>121</v>
      </c>
      <c r="F3522" s="8" t="str">
        <f>VLOOKUP(E3522,Mapping!$A$1:$C$71,3,0)</f>
        <v>Google</v>
      </c>
      <c r="G3522" s="8" t="str">
        <f>VLOOKUP(E3522,Mapping!$A$2:$B$207,2,0)</f>
        <v>Google</v>
      </c>
      <c r="H3522" s="4" t="s">
        <v>658</v>
      </c>
      <c r="I3522" s="63">
        <v>44352</v>
      </c>
      <c r="J3522" s="126" t="str">
        <f>VLOOKUP(I3522,Mapping!$H$2:$I$215,2,0)</f>
        <v>Post</v>
      </c>
      <c r="K3522" s="127" t="str">
        <f>VLOOKUP(I3522,Mapping!$H$2:$J$215,3,0)</f>
        <v>Post</v>
      </c>
      <c r="L3522" s="4">
        <v>0</v>
      </c>
      <c r="M3522" s="4" t="s">
        <v>85</v>
      </c>
    </row>
    <row r="3523" spans="1:13" x14ac:dyDescent="0.35">
      <c r="A3523" s="4" t="s">
        <v>36</v>
      </c>
      <c r="B3523" s="4" t="s">
        <v>35</v>
      </c>
      <c r="E3523" s="4" t="s">
        <v>121</v>
      </c>
      <c r="F3523" s="8" t="str">
        <f>VLOOKUP(E3523,Mapping!$A$1:$C$71,3,0)</f>
        <v>Google</v>
      </c>
      <c r="G3523" s="8" t="str">
        <f>VLOOKUP(E3523,Mapping!$A$2:$B$207,2,0)</f>
        <v>Google</v>
      </c>
      <c r="H3523" s="4" t="s">
        <v>658</v>
      </c>
      <c r="I3523" s="63">
        <v>44353</v>
      </c>
      <c r="J3523" s="126" t="str">
        <f>VLOOKUP(I3523,Mapping!$H$2:$I$215,2,0)</f>
        <v>Post</v>
      </c>
      <c r="K3523" s="127" t="str">
        <f>VLOOKUP(I3523,Mapping!$H$2:$J$215,3,0)</f>
        <v>Post</v>
      </c>
      <c r="L3523" s="4">
        <v>0</v>
      </c>
      <c r="M3523" s="4" t="s">
        <v>85</v>
      </c>
    </row>
    <row r="3524" spans="1:13" x14ac:dyDescent="0.35">
      <c r="A3524" s="4" t="s">
        <v>36</v>
      </c>
      <c r="B3524" s="4" t="s">
        <v>35</v>
      </c>
      <c r="E3524" s="4" t="s">
        <v>121</v>
      </c>
      <c r="F3524" s="8" t="str">
        <f>VLOOKUP(E3524,Mapping!$A$1:$C$71,3,0)</f>
        <v>Google</v>
      </c>
      <c r="G3524" s="8" t="str">
        <f>VLOOKUP(E3524,Mapping!$A$2:$B$207,2,0)</f>
        <v>Google</v>
      </c>
      <c r="H3524" s="4" t="s">
        <v>658</v>
      </c>
      <c r="I3524" s="63">
        <v>44354</v>
      </c>
      <c r="J3524" s="126" t="str">
        <f>VLOOKUP(I3524,Mapping!$H$2:$I$215,2,0)</f>
        <v>Post</v>
      </c>
      <c r="K3524" s="127" t="str">
        <f>VLOOKUP(I3524,Mapping!$H$2:$J$215,3,0)</f>
        <v>Post</v>
      </c>
      <c r="L3524" s="4">
        <v>0</v>
      </c>
      <c r="M3524" s="4" t="s">
        <v>85</v>
      </c>
    </row>
    <row r="3525" spans="1:13" x14ac:dyDescent="0.35">
      <c r="A3525" s="4" t="s">
        <v>36</v>
      </c>
      <c r="B3525" s="4" t="s">
        <v>35</v>
      </c>
      <c r="E3525" s="4" t="s">
        <v>121</v>
      </c>
      <c r="F3525" s="8" t="str">
        <f>VLOOKUP(E3525,Mapping!$A$1:$C$71,3,0)</f>
        <v>Google</v>
      </c>
      <c r="G3525" s="8" t="str">
        <f>VLOOKUP(E3525,Mapping!$A$2:$B$207,2,0)</f>
        <v>Google</v>
      </c>
      <c r="H3525" s="4" t="s">
        <v>658</v>
      </c>
      <c r="I3525" s="63">
        <v>44355</v>
      </c>
      <c r="J3525" s="126" t="str">
        <f>VLOOKUP(I3525,Mapping!$H$2:$I$215,2,0)</f>
        <v>Post</v>
      </c>
      <c r="K3525" s="127" t="str">
        <f>VLOOKUP(I3525,Mapping!$H$2:$J$215,3,0)</f>
        <v>Post</v>
      </c>
      <c r="L3525" s="4">
        <v>0</v>
      </c>
      <c r="M3525" s="4" t="s">
        <v>85</v>
      </c>
    </row>
    <row r="3526" spans="1:13" x14ac:dyDescent="0.35">
      <c r="A3526" s="4" t="s">
        <v>36</v>
      </c>
      <c r="B3526" s="4" t="s">
        <v>35</v>
      </c>
      <c r="E3526" s="4" t="s">
        <v>121</v>
      </c>
      <c r="F3526" s="8" t="str">
        <f>VLOOKUP(E3526,Mapping!$A$1:$C$71,3,0)</f>
        <v>Google</v>
      </c>
      <c r="G3526" s="8" t="str">
        <f>VLOOKUP(E3526,Mapping!$A$2:$B$207,2,0)</f>
        <v>Google</v>
      </c>
      <c r="H3526" s="4" t="s">
        <v>658</v>
      </c>
      <c r="I3526" s="63">
        <v>44356</v>
      </c>
      <c r="J3526" s="126" t="str">
        <f>VLOOKUP(I3526,Mapping!$H$2:$I$215,2,0)</f>
        <v>Post</v>
      </c>
      <c r="K3526" s="127" t="str">
        <f>VLOOKUP(I3526,Mapping!$H$2:$J$215,3,0)</f>
        <v>Post</v>
      </c>
      <c r="L3526" s="4">
        <v>0</v>
      </c>
      <c r="M3526" s="4" t="s">
        <v>85</v>
      </c>
    </row>
    <row r="3527" spans="1:13" x14ac:dyDescent="0.35">
      <c r="A3527" s="4" t="s">
        <v>36</v>
      </c>
      <c r="B3527" s="4" t="s">
        <v>35</v>
      </c>
      <c r="E3527" s="4" t="s">
        <v>121</v>
      </c>
      <c r="F3527" s="8" t="str">
        <f>VLOOKUP(E3527,Mapping!$A$1:$C$71,3,0)</f>
        <v>Google</v>
      </c>
      <c r="G3527" s="8" t="str">
        <f>VLOOKUP(E3527,Mapping!$A$2:$B$207,2,0)</f>
        <v>Google</v>
      </c>
      <c r="H3527" s="4" t="s">
        <v>658</v>
      </c>
      <c r="I3527" s="63">
        <v>44357</v>
      </c>
      <c r="J3527" s="126" t="str">
        <f>VLOOKUP(I3527,Mapping!$H$2:$I$215,2,0)</f>
        <v>Post</v>
      </c>
      <c r="K3527" s="127" t="str">
        <f>VLOOKUP(I3527,Mapping!$H$2:$J$215,3,0)</f>
        <v>Post</v>
      </c>
      <c r="L3527" s="4">
        <v>0</v>
      </c>
      <c r="M3527" s="4" t="s">
        <v>85</v>
      </c>
    </row>
    <row r="3528" spans="1:13" x14ac:dyDescent="0.35">
      <c r="A3528" s="4" t="s">
        <v>36</v>
      </c>
      <c r="B3528" s="4" t="s">
        <v>35</v>
      </c>
      <c r="E3528" s="4" t="s">
        <v>121</v>
      </c>
      <c r="F3528" s="8" t="str">
        <f>VLOOKUP(E3528,Mapping!$A$1:$C$71,3,0)</f>
        <v>Google</v>
      </c>
      <c r="G3528" s="8" t="str">
        <f>VLOOKUP(E3528,Mapping!$A$2:$B$207,2,0)</f>
        <v>Google</v>
      </c>
      <c r="H3528" s="4" t="s">
        <v>658</v>
      </c>
      <c r="I3528" s="63">
        <v>44358</v>
      </c>
      <c r="J3528" s="126" t="str">
        <f>VLOOKUP(I3528,Mapping!$H$2:$I$215,2,0)</f>
        <v>Post</v>
      </c>
      <c r="K3528" s="127" t="str">
        <f>VLOOKUP(I3528,Mapping!$H$2:$J$215,3,0)</f>
        <v>Post</v>
      </c>
      <c r="L3528" s="4">
        <v>0</v>
      </c>
      <c r="M3528" s="4" t="s">
        <v>85</v>
      </c>
    </row>
    <row r="3529" spans="1:13" x14ac:dyDescent="0.35">
      <c r="A3529" s="4" t="s">
        <v>36</v>
      </c>
      <c r="B3529" s="4" t="s">
        <v>35</v>
      </c>
      <c r="E3529" s="4" t="s">
        <v>121</v>
      </c>
      <c r="F3529" s="8" t="str">
        <f>VLOOKUP(E3529,Mapping!$A$1:$C$71,3,0)</f>
        <v>Google</v>
      </c>
      <c r="G3529" s="8" t="str">
        <f>VLOOKUP(E3529,Mapping!$A$2:$B$207,2,0)</f>
        <v>Google</v>
      </c>
      <c r="H3529" s="4" t="s">
        <v>658</v>
      </c>
      <c r="I3529" s="63">
        <v>44359</v>
      </c>
      <c r="J3529" s="126" t="str">
        <f>VLOOKUP(I3529,Mapping!$H$2:$I$215,2,0)</f>
        <v>Post</v>
      </c>
      <c r="K3529" s="127" t="str">
        <f>VLOOKUP(I3529,Mapping!$H$2:$J$215,3,0)</f>
        <v>Post</v>
      </c>
      <c r="L3529" s="4">
        <v>0</v>
      </c>
      <c r="M3529" s="4" t="s">
        <v>85</v>
      </c>
    </row>
    <row r="3530" spans="1:13" x14ac:dyDescent="0.35">
      <c r="A3530" s="4" t="s">
        <v>36</v>
      </c>
      <c r="B3530" s="4" t="s">
        <v>35</v>
      </c>
      <c r="E3530" s="4" t="s">
        <v>121</v>
      </c>
      <c r="F3530" s="8" t="str">
        <f>VLOOKUP(E3530,Mapping!$A$1:$C$71,3,0)</f>
        <v>Google</v>
      </c>
      <c r="G3530" s="8" t="str">
        <f>VLOOKUP(E3530,Mapping!$A$2:$B$207,2,0)</f>
        <v>Google</v>
      </c>
      <c r="H3530" s="4" t="s">
        <v>658</v>
      </c>
      <c r="I3530" s="63">
        <v>44360</v>
      </c>
      <c r="J3530" s="126" t="str">
        <f>VLOOKUP(I3530,Mapping!$H$2:$I$215,2,0)</f>
        <v>Post</v>
      </c>
      <c r="K3530" s="127" t="str">
        <f>VLOOKUP(I3530,Mapping!$H$2:$J$215,3,0)</f>
        <v>Post</v>
      </c>
      <c r="L3530" s="4">
        <v>0</v>
      </c>
      <c r="M3530" s="4" t="s">
        <v>85</v>
      </c>
    </row>
    <row r="3531" spans="1:13" x14ac:dyDescent="0.35">
      <c r="A3531" s="4" t="s">
        <v>36</v>
      </c>
      <c r="B3531" s="4" t="s">
        <v>35</v>
      </c>
      <c r="E3531" s="4" t="s">
        <v>121</v>
      </c>
      <c r="F3531" s="8" t="str">
        <f>VLOOKUP(E3531,Mapping!$A$1:$C$71,3,0)</f>
        <v>Google</v>
      </c>
      <c r="G3531" s="8" t="str">
        <f>VLOOKUP(E3531,Mapping!$A$2:$B$207,2,0)</f>
        <v>Google</v>
      </c>
      <c r="H3531" s="4" t="s">
        <v>658</v>
      </c>
      <c r="I3531" s="63">
        <v>44361</v>
      </c>
      <c r="J3531" s="126" t="str">
        <f>VLOOKUP(I3531,Mapping!$H$2:$I$215,2,0)</f>
        <v>Post</v>
      </c>
      <c r="K3531" s="127" t="str">
        <f>VLOOKUP(I3531,Mapping!$H$2:$J$215,3,0)</f>
        <v>Post</v>
      </c>
      <c r="L3531" s="4">
        <v>0</v>
      </c>
      <c r="M3531" s="4" t="s">
        <v>85</v>
      </c>
    </row>
    <row r="3532" spans="1:13" x14ac:dyDescent="0.35">
      <c r="A3532" s="4" t="s">
        <v>36</v>
      </c>
      <c r="B3532" s="4" t="s">
        <v>35</v>
      </c>
      <c r="E3532" s="4" t="s">
        <v>121</v>
      </c>
      <c r="F3532" s="8" t="str">
        <f>VLOOKUP(E3532,Mapping!$A$1:$C$71,3,0)</f>
        <v>Google</v>
      </c>
      <c r="G3532" s="8" t="str">
        <f>VLOOKUP(E3532,Mapping!$A$2:$B$207,2,0)</f>
        <v>Google</v>
      </c>
      <c r="H3532" s="4" t="s">
        <v>658</v>
      </c>
      <c r="I3532" s="63">
        <v>44362</v>
      </c>
      <c r="J3532" s="126" t="str">
        <f>VLOOKUP(I3532,Mapping!$H$2:$I$215,2,0)</f>
        <v>Post</v>
      </c>
      <c r="K3532" s="127" t="str">
        <f>VLOOKUP(I3532,Mapping!$H$2:$J$215,3,0)</f>
        <v>Post</v>
      </c>
      <c r="L3532" s="4">
        <v>0</v>
      </c>
      <c r="M3532" s="4" t="s">
        <v>85</v>
      </c>
    </row>
    <row r="3533" spans="1:13" x14ac:dyDescent="0.35">
      <c r="A3533" s="4" t="s">
        <v>36</v>
      </c>
      <c r="B3533" s="4" t="s">
        <v>35</v>
      </c>
      <c r="E3533" s="4" t="s">
        <v>121</v>
      </c>
      <c r="F3533" s="8" t="str">
        <f>VLOOKUP(E3533,Mapping!$A$1:$C$71,3,0)</f>
        <v>Google</v>
      </c>
      <c r="G3533" s="8" t="str">
        <f>VLOOKUP(E3533,Mapping!$A$2:$B$207,2,0)</f>
        <v>Google</v>
      </c>
      <c r="H3533" s="4" t="s">
        <v>658</v>
      </c>
      <c r="I3533" s="63">
        <v>44363</v>
      </c>
      <c r="J3533" s="126" t="str">
        <f>VLOOKUP(I3533,Mapping!$H$2:$I$215,2,0)</f>
        <v>Post</v>
      </c>
      <c r="K3533" s="127" t="str">
        <f>VLOOKUP(I3533,Mapping!$H$2:$J$215,3,0)</f>
        <v>Post</v>
      </c>
      <c r="L3533" s="4">
        <v>0</v>
      </c>
      <c r="M3533" s="4" t="s">
        <v>85</v>
      </c>
    </row>
    <row r="3534" spans="1:13" x14ac:dyDescent="0.35">
      <c r="A3534" s="4" t="s">
        <v>36</v>
      </c>
      <c r="B3534" s="4" t="s">
        <v>35</v>
      </c>
      <c r="E3534" s="4" t="s">
        <v>121</v>
      </c>
      <c r="F3534" s="8" t="str">
        <f>VLOOKUP(E3534,Mapping!$A$1:$C$71,3,0)</f>
        <v>Google</v>
      </c>
      <c r="G3534" s="8" t="str">
        <f>VLOOKUP(E3534,Mapping!$A$2:$B$207,2,0)</f>
        <v>Google</v>
      </c>
      <c r="H3534" s="4" t="s">
        <v>658</v>
      </c>
      <c r="I3534" s="63">
        <v>44364</v>
      </c>
      <c r="J3534" s="126" t="str">
        <f>VLOOKUP(I3534,Mapping!$H$2:$I$215,2,0)</f>
        <v>Post</v>
      </c>
      <c r="K3534" s="127" t="str">
        <f>VLOOKUP(I3534,Mapping!$H$2:$J$215,3,0)</f>
        <v>Post</v>
      </c>
      <c r="L3534" s="4">
        <v>0</v>
      </c>
      <c r="M3534" s="4" t="s">
        <v>85</v>
      </c>
    </row>
    <row r="3535" spans="1:13" x14ac:dyDescent="0.35">
      <c r="A3535" s="4" t="s">
        <v>36</v>
      </c>
      <c r="B3535" s="4" t="s">
        <v>35</v>
      </c>
      <c r="E3535" s="4" t="s">
        <v>121</v>
      </c>
      <c r="F3535" s="8" t="str">
        <f>VLOOKUP(E3535,Mapping!$A$1:$C$71,3,0)</f>
        <v>Google</v>
      </c>
      <c r="G3535" s="8" t="str">
        <f>VLOOKUP(E3535,Mapping!$A$2:$B$207,2,0)</f>
        <v>Google</v>
      </c>
      <c r="H3535" s="4" t="s">
        <v>658</v>
      </c>
      <c r="I3535" s="63">
        <v>44365</v>
      </c>
      <c r="J3535" s="126" t="str">
        <f>VLOOKUP(I3535,Mapping!$H$2:$I$215,2,0)</f>
        <v>Post</v>
      </c>
      <c r="K3535" s="127" t="str">
        <f>VLOOKUP(I3535,Mapping!$H$2:$J$215,3,0)</f>
        <v>Post</v>
      </c>
      <c r="L3535" s="4">
        <v>0</v>
      </c>
      <c r="M3535" s="4" t="s">
        <v>85</v>
      </c>
    </row>
    <row r="3536" spans="1:13" x14ac:dyDescent="0.35">
      <c r="A3536" s="4" t="s">
        <v>36</v>
      </c>
      <c r="B3536" s="4" t="s">
        <v>35</v>
      </c>
      <c r="E3536" s="4" t="s">
        <v>121</v>
      </c>
      <c r="F3536" s="8" t="str">
        <f>VLOOKUP(E3536,Mapping!$A$1:$C$71,3,0)</f>
        <v>Google</v>
      </c>
      <c r="G3536" s="8" t="str">
        <f>VLOOKUP(E3536,Mapping!$A$2:$B$207,2,0)</f>
        <v>Google</v>
      </c>
      <c r="H3536" s="4" t="s">
        <v>658</v>
      </c>
      <c r="I3536" s="63">
        <v>44366</v>
      </c>
      <c r="J3536" s="126" t="str">
        <f>VLOOKUP(I3536,Mapping!$H$2:$I$215,2,0)</f>
        <v>Post</v>
      </c>
      <c r="K3536" s="127" t="str">
        <f>VLOOKUP(I3536,Mapping!$H$2:$J$215,3,0)</f>
        <v>Post</v>
      </c>
      <c r="L3536" s="4">
        <v>0</v>
      </c>
      <c r="M3536" s="4" t="s">
        <v>85</v>
      </c>
    </row>
    <row r="3537" spans="1:13" x14ac:dyDescent="0.35">
      <c r="A3537" s="4" t="s">
        <v>36</v>
      </c>
      <c r="B3537" s="4" t="s">
        <v>35</v>
      </c>
      <c r="E3537" s="4" t="s">
        <v>121</v>
      </c>
      <c r="F3537" s="8" t="str">
        <f>VLOOKUP(E3537,Mapping!$A$1:$C$71,3,0)</f>
        <v>Google</v>
      </c>
      <c r="G3537" s="8" t="str">
        <f>VLOOKUP(E3537,Mapping!$A$2:$B$207,2,0)</f>
        <v>Google</v>
      </c>
      <c r="H3537" s="4" t="s">
        <v>658</v>
      </c>
      <c r="I3537" s="63">
        <v>44367</v>
      </c>
      <c r="J3537" s="126" t="str">
        <f>VLOOKUP(I3537,Mapping!$H$2:$I$215,2,0)</f>
        <v>Post</v>
      </c>
      <c r="K3537" s="127" t="str">
        <f>VLOOKUP(I3537,Mapping!$H$2:$J$215,3,0)</f>
        <v>Post</v>
      </c>
      <c r="L3537" s="4">
        <v>0</v>
      </c>
      <c r="M3537" s="4" t="s">
        <v>85</v>
      </c>
    </row>
    <row r="3538" spans="1:13" x14ac:dyDescent="0.35">
      <c r="A3538" s="4" t="s">
        <v>36</v>
      </c>
      <c r="B3538" s="4" t="s">
        <v>35</v>
      </c>
      <c r="E3538" s="4" t="s">
        <v>121</v>
      </c>
      <c r="F3538" s="8" t="str">
        <f>VLOOKUP(E3538,Mapping!$A$1:$C$71,3,0)</f>
        <v>Google</v>
      </c>
      <c r="G3538" s="8" t="str">
        <f>VLOOKUP(E3538,Mapping!$A$2:$B$207,2,0)</f>
        <v>Google</v>
      </c>
      <c r="H3538" s="4" t="s">
        <v>658</v>
      </c>
      <c r="I3538" s="63">
        <v>44368</v>
      </c>
      <c r="J3538" s="126" t="str">
        <f>VLOOKUP(I3538,Mapping!$H$2:$I$215,2,0)</f>
        <v>Post</v>
      </c>
      <c r="K3538" s="127" t="str">
        <f>VLOOKUP(I3538,Mapping!$H$2:$J$215,3,0)</f>
        <v>Post</v>
      </c>
      <c r="L3538" s="4">
        <v>0</v>
      </c>
      <c r="M3538" s="4" t="s">
        <v>85</v>
      </c>
    </row>
    <row r="3539" spans="1:13" x14ac:dyDescent="0.35">
      <c r="A3539" s="4" t="s">
        <v>36</v>
      </c>
      <c r="B3539" s="4" t="s">
        <v>35</v>
      </c>
      <c r="E3539" s="4" t="s">
        <v>121</v>
      </c>
      <c r="F3539" s="8" t="str">
        <f>VLOOKUP(E3539,Mapping!$A$1:$C$71,3,0)</f>
        <v>Google</v>
      </c>
      <c r="G3539" s="8" t="str">
        <f>VLOOKUP(E3539,Mapping!$A$2:$B$207,2,0)</f>
        <v>Google</v>
      </c>
      <c r="H3539" s="4" t="s">
        <v>658</v>
      </c>
      <c r="I3539" s="63">
        <v>44369</v>
      </c>
      <c r="J3539" s="126" t="str">
        <f>VLOOKUP(I3539,Mapping!$H$2:$I$215,2,0)</f>
        <v>Post</v>
      </c>
      <c r="K3539" s="127" t="str">
        <f>VLOOKUP(I3539,Mapping!$H$2:$J$215,3,0)</f>
        <v>Post</v>
      </c>
      <c r="L3539" s="4">
        <v>0</v>
      </c>
      <c r="M3539" s="4" t="s">
        <v>85</v>
      </c>
    </row>
    <row r="3540" spans="1:13" x14ac:dyDescent="0.35">
      <c r="A3540" s="4" t="s">
        <v>36</v>
      </c>
      <c r="B3540" s="4" t="s">
        <v>35</v>
      </c>
      <c r="E3540" s="4" t="s">
        <v>121</v>
      </c>
      <c r="F3540" s="8" t="str">
        <f>VLOOKUP(E3540,Mapping!$A$1:$C$71,3,0)</f>
        <v>Google</v>
      </c>
      <c r="G3540" s="8" t="str">
        <f>VLOOKUP(E3540,Mapping!$A$2:$B$207,2,0)</f>
        <v>Google</v>
      </c>
      <c r="H3540" s="4" t="s">
        <v>658</v>
      </c>
      <c r="I3540" s="63">
        <v>44370</v>
      </c>
      <c r="J3540" s="126" t="str">
        <f>VLOOKUP(I3540,Mapping!$H$2:$I$215,2,0)</f>
        <v>Post</v>
      </c>
      <c r="K3540" s="127">
        <f>VLOOKUP(I3540,Mapping!$H$2:$J$215,3,0)</f>
        <v>0</v>
      </c>
      <c r="L3540" s="4">
        <v>0</v>
      </c>
      <c r="M3540" s="4" t="s">
        <v>85</v>
      </c>
    </row>
    <row r="3541" spans="1:13" x14ac:dyDescent="0.35">
      <c r="A3541" s="4" t="s">
        <v>36</v>
      </c>
      <c r="B3541" s="4" t="s">
        <v>35</v>
      </c>
      <c r="E3541" s="4" t="s">
        <v>121</v>
      </c>
      <c r="F3541" s="8" t="str">
        <f>VLOOKUP(E3541,Mapping!$A$1:$C$71,3,0)</f>
        <v>Google</v>
      </c>
      <c r="G3541" s="8" t="str">
        <f>VLOOKUP(E3541,Mapping!$A$2:$B$207,2,0)</f>
        <v>Google</v>
      </c>
      <c r="H3541" s="4" t="s">
        <v>658</v>
      </c>
      <c r="I3541" s="63">
        <v>44371</v>
      </c>
      <c r="J3541" s="126" t="str">
        <f>VLOOKUP(I3541,Mapping!$H$2:$I$215,2,0)</f>
        <v>Post</v>
      </c>
      <c r="K3541" s="127">
        <f>VLOOKUP(I3541,Mapping!$H$2:$J$215,3,0)</f>
        <v>0</v>
      </c>
      <c r="L3541" s="4">
        <v>0</v>
      </c>
      <c r="M3541" s="4" t="s">
        <v>85</v>
      </c>
    </row>
    <row r="3542" spans="1:13" x14ac:dyDescent="0.35">
      <c r="A3542" s="4" t="s">
        <v>36</v>
      </c>
      <c r="B3542" s="4" t="s">
        <v>35</v>
      </c>
      <c r="E3542" s="4" t="s">
        <v>121</v>
      </c>
      <c r="F3542" s="8" t="str">
        <f>VLOOKUP(E3542,Mapping!$A$1:$C$71,3,0)</f>
        <v>Google</v>
      </c>
      <c r="G3542" s="8" t="str">
        <f>VLOOKUP(E3542,Mapping!$A$2:$B$207,2,0)</f>
        <v>Google</v>
      </c>
      <c r="H3542" s="4" t="s">
        <v>658</v>
      </c>
      <c r="I3542" s="63">
        <v>44372</v>
      </c>
      <c r="J3542" s="126" t="str">
        <f>VLOOKUP(I3542,Mapping!$H$2:$I$215,2,0)</f>
        <v>Post</v>
      </c>
      <c r="K3542" s="127">
        <f>VLOOKUP(I3542,Mapping!$H$2:$J$215,3,0)</f>
        <v>0</v>
      </c>
      <c r="L3542" s="4">
        <v>0</v>
      </c>
      <c r="M3542" s="4" t="s">
        <v>85</v>
      </c>
    </row>
    <row r="3543" spans="1:13" x14ac:dyDescent="0.35">
      <c r="A3543" s="4" t="s">
        <v>36</v>
      </c>
      <c r="B3543" s="4" t="s">
        <v>35</v>
      </c>
      <c r="E3543" s="4" t="s">
        <v>121</v>
      </c>
      <c r="F3543" s="8" t="str">
        <f>VLOOKUP(E3543,Mapping!$A$1:$C$71,3,0)</f>
        <v>Google</v>
      </c>
      <c r="G3543" s="8" t="str">
        <f>VLOOKUP(E3543,Mapping!$A$2:$B$207,2,0)</f>
        <v>Google</v>
      </c>
      <c r="H3543" s="4" t="s">
        <v>658</v>
      </c>
      <c r="I3543" s="63">
        <v>44373</v>
      </c>
      <c r="J3543" s="126" t="str">
        <f>VLOOKUP(I3543,Mapping!$H$2:$I$215,2,0)</f>
        <v>Post</v>
      </c>
      <c r="K3543" s="127">
        <f>VLOOKUP(I3543,Mapping!$H$2:$J$215,3,0)</f>
        <v>0</v>
      </c>
      <c r="L3543" s="4">
        <v>0</v>
      </c>
      <c r="M3543" s="4" t="s">
        <v>85</v>
      </c>
    </row>
    <row r="3544" spans="1:13" x14ac:dyDescent="0.35">
      <c r="A3544" s="4" t="s">
        <v>36</v>
      </c>
      <c r="B3544" s="4" t="s">
        <v>35</v>
      </c>
      <c r="E3544" s="4" t="s">
        <v>121</v>
      </c>
      <c r="F3544" s="8" t="str">
        <f>VLOOKUP(E3544,Mapping!$A$1:$C$71,3,0)</f>
        <v>Google</v>
      </c>
      <c r="G3544" s="8" t="str">
        <f>VLOOKUP(E3544,Mapping!$A$2:$B$207,2,0)</f>
        <v>Google</v>
      </c>
      <c r="H3544" s="4" t="s">
        <v>658</v>
      </c>
      <c r="I3544" s="63">
        <v>44374</v>
      </c>
      <c r="J3544" s="126" t="str">
        <f>VLOOKUP(I3544,Mapping!$H$2:$I$215,2,0)</f>
        <v>Post</v>
      </c>
      <c r="K3544" s="127">
        <f>VLOOKUP(I3544,Mapping!$H$2:$J$215,3,0)</f>
        <v>0</v>
      </c>
      <c r="L3544" s="4">
        <v>0</v>
      </c>
      <c r="M3544" s="4" t="s">
        <v>85</v>
      </c>
    </row>
    <row r="3545" spans="1:13" x14ac:dyDescent="0.35">
      <c r="A3545" s="4" t="s">
        <v>36</v>
      </c>
      <c r="B3545" s="4" t="s">
        <v>35</v>
      </c>
      <c r="E3545" s="4" t="s">
        <v>121</v>
      </c>
      <c r="F3545" s="8" t="str">
        <f>VLOOKUP(E3545,Mapping!$A$1:$C$71,3,0)</f>
        <v>Google</v>
      </c>
      <c r="G3545" s="8" t="str">
        <f>VLOOKUP(E3545,Mapping!$A$2:$B$207,2,0)</f>
        <v>Google</v>
      </c>
      <c r="H3545" s="4" t="s">
        <v>658</v>
      </c>
      <c r="I3545" s="63">
        <v>44375</v>
      </c>
      <c r="J3545" s="126" t="str">
        <f>VLOOKUP(I3545,Mapping!$H$2:$I$215,2,0)</f>
        <v>Post</v>
      </c>
      <c r="K3545" s="127">
        <f>VLOOKUP(I3545,Mapping!$H$2:$J$215,3,0)</f>
        <v>0</v>
      </c>
      <c r="L3545" s="4">
        <v>0</v>
      </c>
      <c r="M3545" s="4" t="s">
        <v>85</v>
      </c>
    </row>
    <row r="3546" spans="1:13" x14ac:dyDescent="0.35">
      <c r="A3546" s="4" t="s">
        <v>36</v>
      </c>
      <c r="B3546" s="4" t="s">
        <v>35</v>
      </c>
      <c r="E3546" s="4" t="s">
        <v>121</v>
      </c>
      <c r="F3546" s="8" t="str">
        <f>VLOOKUP(E3546,Mapping!$A$1:$C$71,3,0)</f>
        <v>Google</v>
      </c>
      <c r="G3546" s="8" t="str">
        <f>VLOOKUP(E3546,Mapping!$A$2:$B$207,2,0)</f>
        <v>Google</v>
      </c>
      <c r="H3546" s="4" t="s">
        <v>658</v>
      </c>
      <c r="I3546" s="63">
        <v>44376</v>
      </c>
      <c r="J3546" s="126" t="str">
        <f>VLOOKUP(I3546,Mapping!$H$2:$I$215,2,0)</f>
        <v>Post</v>
      </c>
      <c r="K3546" s="127">
        <f>VLOOKUP(I3546,Mapping!$H$2:$J$215,3,0)</f>
        <v>0</v>
      </c>
      <c r="L3546" s="4">
        <v>0</v>
      </c>
      <c r="M3546" s="4" t="s">
        <v>85</v>
      </c>
    </row>
    <row r="3547" spans="1:13" x14ac:dyDescent="0.35">
      <c r="A3547" s="4" t="s">
        <v>36</v>
      </c>
      <c r="B3547" s="4" t="s">
        <v>35</v>
      </c>
      <c r="E3547" s="4" t="s">
        <v>121</v>
      </c>
      <c r="F3547" s="8" t="str">
        <f>VLOOKUP(E3547,Mapping!$A$1:$C$71,3,0)</f>
        <v>Google</v>
      </c>
      <c r="G3547" s="8" t="str">
        <f>VLOOKUP(E3547,Mapping!$A$2:$B$207,2,0)</f>
        <v>Google</v>
      </c>
      <c r="H3547" s="4" t="s">
        <v>658</v>
      </c>
      <c r="I3547" s="63">
        <v>44377</v>
      </c>
      <c r="J3547" s="126" t="str">
        <f>VLOOKUP(I3547,Mapping!$H$2:$I$215,2,0)</f>
        <v>Post</v>
      </c>
      <c r="K3547" s="127">
        <f>VLOOKUP(I3547,Mapping!$H$2:$J$215,3,0)</f>
        <v>0</v>
      </c>
      <c r="L3547" s="4">
        <v>0</v>
      </c>
      <c r="M3547" s="4" t="s">
        <v>85</v>
      </c>
    </row>
    <row r="3548" spans="1:13" x14ac:dyDescent="0.35">
      <c r="A3548" s="4" t="s">
        <v>36</v>
      </c>
      <c r="B3548" s="4" t="s">
        <v>35</v>
      </c>
      <c r="E3548" s="4" t="s">
        <v>121</v>
      </c>
      <c r="F3548" s="8" t="str">
        <f>VLOOKUP(E3548,Mapping!$A$1:$C$71,3,0)</f>
        <v>Google</v>
      </c>
      <c r="G3548" s="8" t="str">
        <f>VLOOKUP(E3548,Mapping!$A$2:$B$207,2,0)</f>
        <v>Google</v>
      </c>
      <c r="H3548" s="4" t="s">
        <v>658</v>
      </c>
      <c r="I3548" s="63">
        <v>44378</v>
      </c>
      <c r="J3548" s="126" t="str">
        <f>VLOOKUP(I3548,Mapping!$H$2:$I$215,2,0)</f>
        <v>Post</v>
      </c>
      <c r="K3548" s="127">
        <f>VLOOKUP(I3548,Mapping!$H$2:$J$215,3,0)</f>
        <v>0</v>
      </c>
      <c r="L3548" s="4">
        <v>0</v>
      </c>
      <c r="M3548" s="4" t="s">
        <v>85</v>
      </c>
    </row>
    <row r="3549" spans="1:13" x14ac:dyDescent="0.35">
      <c r="A3549" s="4" t="s">
        <v>36</v>
      </c>
      <c r="B3549" s="4" t="s">
        <v>35</v>
      </c>
      <c r="E3549" s="4" t="s">
        <v>121</v>
      </c>
      <c r="F3549" s="8" t="str">
        <f>VLOOKUP(E3549,Mapping!$A$1:$C$71,3,0)</f>
        <v>Google</v>
      </c>
      <c r="G3549" s="8" t="str">
        <f>VLOOKUP(E3549,Mapping!$A$2:$B$207,2,0)</f>
        <v>Google</v>
      </c>
      <c r="H3549" s="4" t="s">
        <v>658</v>
      </c>
      <c r="I3549" s="63">
        <v>44379</v>
      </c>
      <c r="J3549" s="126" t="str">
        <f>VLOOKUP(I3549,Mapping!$H$2:$I$215,2,0)</f>
        <v>Post</v>
      </c>
      <c r="K3549" s="127">
        <f>VLOOKUP(I3549,Mapping!$H$2:$J$215,3,0)</f>
        <v>0</v>
      </c>
      <c r="L3549" s="4">
        <v>0</v>
      </c>
      <c r="M3549" s="4" t="s">
        <v>85</v>
      </c>
    </row>
    <row r="3550" spans="1:13" x14ac:dyDescent="0.35">
      <c r="A3550" s="4" t="s">
        <v>36</v>
      </c>
      <c r="B3550" s="4" t="s">
        <v>35</v>
      </c>
      <c r="E3550" s="4" t="s">
        <v>121</v>
      </c>
      <c r="F3550" s="8" t="str">
        <f>VLOOKUP(E3550,Mapping!$A$1:$C$71,3,0)</f>
        <v>Google</v>
      </c>
      <c r="G3550" s="8" t="str">
        <f>VLOOKUP(E3550,Mapping!$A$2:$B$207,2,0)</f>
        <v>Google</v>
      </c>
      <c r="H3550" s="4" t="s">
        <v>658</v>
      </c>
      <c r="I3550" s="63">
        <v>44380</v>
      </c>
      <c r="J3550" s="126" t="str">
        <f>VLOOKUP(I3550,Mapping!$H$2:$I$215,2,0)</f>
        <v>Post</v>
      </c>
      <c r="K3550" s="127">
        <f>VLOOKUP(I3550,Mapping!$H$2:$J$215,3,0)</f>
        <v>0</v>
      </c>
      <c r="L3550" s="4">
        <v>0</v>
      </c>
      <c r="M3550" s="4" t="s">
        <v>85</v>
      </c>
    </row>
    <row r="3551" spans="1:13" x14ac:dyDescent="0.35">
      <c r="A3551" s="4" t="s">
        <v>36</v>
      </c>
      <c r="B3551" s="4" t="s">
        <v>35</v>
      </c>
      <c r="E3551" s="4" t="s">
        <v>121</v>
      </c>
      <c r="F3551" s="8" t="str">
        <f>VLOOKUP(E3551,Mapping!$A$1:$C$71,3,0)</f>
        <v>Google</v>
      </c>
      <c r="G3551" s="8" t="str">
        <f>VLOOKUP(E3551,Mapping!$A$2:$B$207,2,0)</f>
        <v>Google</v>
      </c>
      <c r="H3551" s="4" t="s">
        <v>658</v>
      </c>
      <c r="I3551" s="63">
        <v>44381</v>
      </c>
      <c r="J3551" s="126" t="str">
        <f>VLOOKUP(I3551,Mapping!$H$2:$I$215,2,0)</f>
        <v>Post</v>
      </c>
      <c r="K3551" s="127">
        <f>VLOOKUP(I3551,Mapping!$H$2:$J$215,3,0)</f>
        <v>0</v>
      </c>
      <c r="L3551" s="4">
        <v>0</v>
      </c>
      <c r="M3551" s="4" t="s">
        <v>85</v>
      </c>
    </row>
    <row r="3552" spans="1:13" x14ac:dyDescent="0.35">
      <c r="A3552" s="4" t="s">
        <v>36</v>
      </c>
      <c r="B3552" s="4" t="s">
        <v>35</v>
      </c>
      <c r="E3552" s="4" t="s">
        <v>121</v>
      </c>
      <c r="F3552" s="8" t="str">
        <f>VLOOKUP(E3552,Mapping!$A$1:$C$71,3,0)</f>
        <v>Google</v>
      </c>
      <c r="G3552" s="8" t="str">
        <f>VLOOKUP(E3552,Mapping!$A$2:$B$207,2,0)</f>
        <v>Google</v>
      </c>
      <c r="H3552" s="4" t="s">
        <v>658</v>
      </c>
      <c r="I3552" s="63">
        <v>44382</v>
      </c>
      <c r="J3552" s="126" t="str">
        <f>VLOOKUP(I3552,Mapping!$H$2:$I$215,2,0)</f>
        <v>Post</v>
      </c>
      <c r="K3552" s="127">
        <f>VLOOKUP(I3552,Mapping!$H$2:$J$215,3,0)</f>
        <v>0</v>
      </c>
      <c r="L3552" s="4">
        <v>0</v>
      </c>
      <c r="M3552" s="4" t="s">
        <v>85</v>
      </c>
    </row>
    <row r="3553" spans="1:13" x14ac:dyDescent="0.35">
      <c r="A3553" s="4" t="s">
        <v>36</v>
      </c>
      <c r="B3553" s="4" t="s">
        <v>35</v>
      </c>
      <c r="E3553" s="4" t="s">
        <v>121</v>
      </c>
      <c r="F3553" s="8" t="str">
        <f>VLOOKUP(E3553,Mapping!$A$1:$C$71,3,0)</f>
        <v>Google</v>
      </c>
      <c r="G3553" s="8" t="str">
        <f>VLOOKUP(E3553,Mapping!$A$2:$B$207,2,0)</f>
        <v>Google</v>
      </c>
      <c r="H3553" s="4" t="s">
        <v>658</v>
      </c>
      <c r="I3553" s="63">
        <v>44383</v>
      </c>
      <c r="J3553" s="126" t="str">
        <f>VLOOKUP(I3553,Mapping!$H$2:$I$215,2,0)</f>
        <v>Post</v>
      </c>
      <c r="K3553" s="127">
        <f>VLOOKUP(I3553,Mapping!$H$2:$J$215,3,0)</f>
        <v>0</v>
      </c>
      <c r="L3553" s="4">
        <v>0</v>
      </c>
      <c r="M3553" s="4" t="s">
        <v>85</v>
      </c>
    </row>
    <row r="3554" spans="1:13" x14ac:dyDescent="0.35">
      <c r="A3554" s="4" t="s">
        <v>36</v>
      </c>
      <c r="B3554" s="4" t="s">
        <v>35</v>
      </c>
      <c r="E3554" s="4" t="s">
        <v>121</v>
      </c>
      <c r="F3554" s="8" t="str">
        <f>VLOOKUP(E3554,Mapping!$A$1:$C$71,3,0)</f>
        <v>Google</v>
      </c>
      <c r="G3554" s="8" t="str">
        <f>VLOOKUP(E3554,Mapping!$A$2:$B$207,2,0)</f>
        <v>Google</v>
      </c>
      <c r="H3554" s="4" t="s">
        <v>658</v>
      </c>
      <c r="I3554" s="63">
        <v>44384</v>
      </c>
      <c r="J3554" s="126" t="str">
        <f>VLOOKUP(I3554,Mapping!$H$2:$I$215,2,0)</f>
        <v>Post</v>
      </c>
      <c r="K3554" s="127">
        <f>VLOOKUP(I3554,Mapping!$H$2:$J$215,3,0)</f>
        <v>0</v>
      </c>
      <c r="L3554" s="4">
        <v>0</v>
      </c>
      <c r="M3554" s="4" t="s">
        <v>85</v>
      </c>
    </row>
    <row r="3555" spans="1:13" x14ac:dyDescent="0.35">
      <c r="A3555" s="4" t="s">
        <v>36</v>
      </c>
      <c r="B3555" s="4" t="s">
        <v>35</v>
      </c>
      <c r="E3555" s="4" t="s">
        <v>121</v>
      </c>
      <c r="F3555" s="8" t="str">
        <f>VLOOKUP(E3555,Mapping!$A$1:$C$71,3,0)</f>
        <v>Google</v>
      </c>
      <c r="G3555" s="8" t="str">
        <f>VLOOKUP(E3555,Mapping!$A$2:$B$207,2,0)</f>
        <v>Google</v>
      </c>
      <c r="H3555" s="4" t="s">
        <v>658</v>
      </c>
      <c r="I3555" s="63">
        <v>44385</v>
      </c>
      <c r="J3555" s="126" t="str">
        <f>VLOOKUP(I3555,Mapping!$H$2:$I$215,2,0)</f>
        <v>Post</v>
      </c>
      <c r="K3555" s="127">
        <f>VLOOKUP(I3555,Mapping!$H$2:$J$215,3,0)</f>
        <v>0</v>
      </c>
      <c r="L3555" s="4">
        <v>0</v>
      </c>
      <c r="M3555" s="4" t="s">
        <v>85</v>
      </c>
    </row>
    <row r="3556" spans="1:13" x14ac:dyDescent="0.35">
      <c r="A3556" s="4" t="s">
        <v>36</v>
      </c>
      <c r="B3556" s="4" t="s">
        <v>35</v>
      </c>
      <c r="E3556" s="4" t="s">
        <v>121</v>
      </c>
      <c r="F3556" s="8" t="str">
        <f>VLOOKUP(E3556,Mapping!$A$1:$C$71,3,0)</f>
        <v>Google</v>
      </c>
      <c r="G3556" s="8" t="str">
        <f>VLOOKUP(E3556,Mapping!$A$2:$B$207,2,0)</f>
        <v>Google</v>
      </c>
      <c r="H3556" s="4" t="s">
        <v>658</v>
      </c>
      <c r="I3556" s="63">
        <v>44386</v>
      </c>
      <c r="J3556" s="126" t="str">
        <f>VLOOKUP(I3556,Mapping!$H$2:$I$215,2,0)</f>
        <v>Post</v>
      </c>
      <c r="K3556" s="127">
        <f>VLOOKUP(I3556,Mapping!$H$2:$J$215,3,0)</f>
        <v>0</v>
      </c>
      <c r="L3556" s="4">
        <v>0</v>
      </c>
      <c r="M3556" s="4" t="s">
        <v>85</v>
      </c>
    </row>
    <row r="3557" spans="1:13" x14ac:dyDescent="0.35">
      <c r="A3557" s="4" t="s">
        <v>36</v>
      </c>
      <c r="B3557" s="4" t="s">
        <v>35</v>
      </c>
      <c r="E3557" s="4" t="s">
        <v>121</v>
      </c>
      <c r="F3557" s="8" t="str">
        <f>VLOOKUP(E3557,Mapping!$A$1:$C$71,3,0)</f>
        <v>Google</v>
      </c>
      <c r="G3557" s="8" t="str">
        <f>VLOOKUP(E3557,Mapping!$A$2:$B$207,2,0)</f>
        <v>Google</v>
      </c>
      <c r="H3557" s="4" t="s">
        <v>658</v>
      </c>
      <c r="I3557" s="63">
        <v>44387</v>
      </c>
      <c r="J3557" s="126" t="str">
        <f>VLOOKUP(I3557,Mapping!$H$2:$I$215,2,0)</f>
        <v>Post</v>
      </c>
      <c r="K3557" s="127">
        <f>VLOOKUP(I3557,Mapping!$H$2:$J$215,3,0)</f>
        <v>0</v>
      </c>
      <c r="L3557" s="4">
        <v>0</v>
      </c>
      <c r="M3557" s="4" t="s">
        <v>85</v>
      </c>
    </row>
    <row r="3558" spans="1:13" x14ac:dyDescent="0.35">
      <c r="A3558" s="4" t="s">
        <v>36</v>
      </c>
      <c r="B3558" s="4" t="s">
        <v>35</v>
      </c>
      <c r="E3558" s="4" t="s">
        <v>121</v>
      </c>
      <c r="F3558" s="8" t="str">
        <f>VLOOKUP(E3558,Mapping!$A$1:$C$71,3,0)</f>
        <v>Google</v>
      </c>
      <c r="G3558" s="8" t="str">
        <f>VLOOKUP(E3558,Mapping!$A$2:$B$207,2,0)</f>
        <v>Google</v>
      </c>
      <c r="H3558" s="4" t="s">
        <v>658</v>
      </c>
      <c r="I3558" s="63">
        <v>44388</v>
      </c>
      <c r="J3558" s="126" t="str">
        <f>VLOOKUP(I3558,Mapping!$H$2:$I$215,2,0)</f>
        <v>Post</v>
      </c>
      <c r="K3558" s="127">
        <f>VLOOKUP(I3558,Mapping!$H$2:$J$215,3,0)</f>
        <v>0</v>
      </c>
      <c r="L3558" s="4">
        <v>0</v>
      </c>
      <c r="M3558" s="4" t="s">
        <v>85</v>
      </c>
    </row>
    <row r="3559" spans="1:13" x14ac:dyDescent="0.35">
      <c r="A3559" s="4" t="s">
        <v>36</v>
      </c>
      <c r="B3559" s="4" t="s">
        <v>35</v>
      </c>
      <c r="E3559" s="4" t="s">
        <v>121</v>
      </c>
      <c r="F3559" s="8" t="str">
        <f>VLOOKUP(E3559,Mapping!$A$1:$C$71,3,0)</f>
        <v>Google</v>
      </c>
      <c r="G3559" s="8" t="str">
        <f>VLOOKUP(E3559,Mapping!$A$2:$B$207,2,0)</f>
        <v>Google</v>
      </c>
      <c r="H3559" s="4" t="s">
        <v>658</v>
      </c>
      <c r="I3559" s="63">
        <v>44389</v>
      </c>
      <c r="J3559" s="126" t="str">
        <f>VLOOKUP(I3559,Mapping!$H$2:$I$215,2,0)</f>
        <v>Post</v>
      </c>
      <c r="K3559" s="127">
        <f>VLOOKUP(I3559,Mapping!$H$2:$J$215,3,0)</f>
        <v>0</v>
      </c>
      <c r="L3559" s="4">
        <v>0</v>
      </c>
      <c r="M3559" s="4" t="s">
        <v>85</v>
      </c>
    </row>
    <row r="3560" spans="1:13" x14ac:dyDescent="0.35">
      <c r="A3560" s="4" t="s">
        <v>36</v>
      </c>
      <c r="B3560" s="4" t="s">
        <v>35</v>
      </c>
      <c r="E3560" s="4" t="s">
        <v>121</v>
      </c>
      <c r="F3560" s="8" t="str">
        <f>VLOOKUP(E3560,Mapping!$A$1:$C$71,3,0)</f>
        <v>Google</v>
      </c>
      <c r="G3560" s="8" t="str">
        <f>VLOOKUP(E3560,Mapping!$A$2:$B$207,2,0)</f>
        <v>Google</v>
      </c>
      <c r="H3560" s="4" t="s">
        <v>658</v>
      </c>
      <c r="I3560" s="63">
        <v>44390</v>
      </c>
      <c r="J3560" s="126" t="str">
        <f>VLOOKUP(I3560,Mapping!$H$2:$I$215,2,0)</f>
        <v>Post</v>
      </c>
      <c r="K3560" s="127">
        <f>VLOOKUP(I3560,Mapping!$H$2:$J$215,3,0)</f>
        <v>0</v>
      </c>
      <c r="L3560" s="4">
        <v>0</v>
      </c>
      <c r="M3560" s="4" t="s">
        <v>85</v>
      </c>
    </row>
    <row r="3561" spans="1:13" x14ac:dyDescent="0.35">
      <c r="A3561" s="4" t="s">
        <v>36</v>
      </c>
      <c r="B3561" s="4" t="s">
        <v>35</v>
      </c>
      <c r="E3561" s="4" t="s">
        <v>121</v>
      </c>
      <c r="F3561" s="8" t="str">
        <f>VLOOKUP(E3561,Mapping!$A$1:$C$71,3,0)</f>
        <v>Google</v>
      </c>
      <c r="G3561" s="8" t="str">
        <f>VLOOKUP(E3561,Mapping!$A$2:$B$207,2,0)</f>
        <v>Google</v>
      </c>
      <c r="H3561" s="4" t="s">
        <v>658</v>
      </c>
      <c r="I3561" s="63">
        <v>44391</v>
      </c>
      <c r="J3561" s="126" t="str">
        <f>VLOOKUP(I3561,Mapping!$H$2:$I$215,2,0)</f>
        <v>Post</v>
      </c>
      <c r="K3561" s="127">
        <f>VLOOKUP(I3561,Mapping!$H$2:$J$215,3,0)</f>
        <v>0</v>
      </c>
      <c r="L3561" s="4">
        <v>0</v>
      </c>
      <c r="M3561" s="4" t="s">
        <v>85</v>
      </c>
    </row>
    <row r="3562" spans="1:13" x14ac:dyDescent="0.35">
      <c r="A3562" s="4" t="s">
        <v>36</v>
      </c>
      <c r="B3562" s="4" t="s">
        <v>35</v>
      </c>
      <c r="E3562" s="4" t="s">
        <v>121</v>
      </c>
      <c r="F3562" s="8" t="str">
        <f>VLOOKUP(E3562,Mapping!$A$1:$C$71,3,0)</f>
        <v>Google</v>
      </c>
      <c r="G3562" s="8" t="str">
        <f>VLOOKUP(E3562,Mapping!$A$2:$B$207,2,0)</f>
        <v>Google</v>
      </c>
      <c r="H3562" s="4" t="s">
        <v>658</v>
      </c>
      <c r="I3562" s="63">
        <v>44392</v>
      </c>
      <c r="J3562" s="126" t="str">
        <f>VLOOKUP(I3562,Mapping!$H$2:$I$215,2,0)</f>
        <v>Post</v>
      </c>
      <c r="K3562" s="127">
        <f>VLOOKUP(I3562,Mapping!$H$2:$J$215,3,0)</f>
        <v>0</v>
      </c>
      <c r="L3562" s="4">
        <v>0</v>
      </c>
      <c r="M3562" s="4" t="s">
        <v>85</v>
      </c>
    </row>
    <row r="3563" spans="1:13" x14ac:dyDescent="0.35">
      <c r="A3563" s="4" t="s">
        <v>36</v>
      </c>
      <c r="B3563" s="4" t="s">
        <v>35</v>
      </c>
      <c r="E3563" s="4" t="s">
        <v>121</v>
      </c>
      <c r="F3563" s="8" t="str">
        <f>VLOOKUP(E3563,Mapping!$A$1:$C$71,3,0)</f>
        <v>Google</v>
      </c>
      <c r="G3563" s="8" t="str">
        <f>VLOOKUP(E3563,Mapping!$A$2:$B$207,2,0)</f>
        <v>Google</v>
      </c>
      <c r="H3563" s="4" t="s">
        <v>658</v>
      </c>
      <c r="I3563" s="63">
        <v>44393</v>
      </c>
      <c r="J3563" s="126" t="str">
        <f>VLOOKUP(I3563,Mapping!$H$2:$I$215,2,0)</f>
        <v>Post</v>
      </c>
      <c r="K3563" s="127">
        <f>VLOOKUP(I3563,Mapping!$H$2:$J$215,3,0)</f>
        <v>0</v>
      </c>
      <c r="L3563" s="4">
        <v>0</v>
      </c>
      <c r="M3563" s="4" t="s">
        <v>85</v>
      </c>
    </row>
    <row r="3564" spans="1:13" x14ac:dyDescent="0.35">
      <c r="A3564" s="4" t="s">
        <v>36</v>
      </c>
      <c r="B3564" s="4" t="s">
        <v>35</v>
      </c>
      <c r="E3564" s="4" t="s">
        <v>121</v>
      </c>
      <c r="F3564" s="8" t="str">
        <f>VLOOKUP(E3564,Mapping!$A$1:$C$71,3,0)</f>
        <v>Google</v>
      </c>
      <c r="G3564" s="8" t="str">
        <f>VLOOKUP(E3564,Mapping!$A$2:$B$207,2,0)</f>
        <v>Google</v>
      </c>
      <c r="H3564" s="4" t="s">
        <v>658</v>
      </c>
      <c r="I3564" s="63">
        <v>44394</v>
      </c>
      <c r="J3564" s="126" t="str">
        <f>VLOOKUP(I3564,Mapping!$H$2:$I$215,2,0)</f>
        <v>Post</v>
      </c>
      <c r="K3564" s="127">
        <f>VLOOKUP(I3564,Mapping!$H$2:$J$215,3,0)</f>
        <v>0</v>
      </c>
      <c r="L3564" s="4">
        <v>0</v>
      </c>
      <c r="M3564" s="4" t="s">
        <v>85</v>
      </c>
    </row>
    <row r="3565" spans="1:13" x14ac:dyDescent="0.35">
      <c r="A3565" s="4" t="s">
        <v>36</v>
      </c>
      <c r="B3565" s="4" t="s">
        <v>35</v>
      </c>
      <c r="E3565" s="4" t="s">
        <v>121</v>
      </c>
      <c r="F3565" s="8" t="str">
        <f>VLOOKUP(E3565,Mapping!$A$1:$C$71,3,0)</f>
        <v>Google</v>
      </c>
      <c r="G3565" s="8" t="str">
        <f>VLOOKUP(E3565,Mapping!$A$2:$B$207,2,0)</f>
        <v>Google</v>
      </c>
      <c r="H3565" s="4" t="s">
        <v>658</v>
      </c>
      <c r="I3565" s="63">
        <v>44395</v>
      </c>
      <c r="J3565" s="126" t="str">
        <f>VLOOKUP(I3565,Mapping!$H$2:$I$215,2,0)</f>
        <v>Post</v>
      </c>
      <c r="K3565" s="127">
        <f>VLOOKUP(I3565,Mapping!$H$2:$J$215,3,0)</f>
        <v>0</v>
      </c>
      <c r="L3565" s="4">
        <v>0</v>
      </c>
      <c r="M3565" s="4" t="s">
        <v>85</v>
      </c>
    </row>
    <row r="3566" spans="1:13" x14ac:dyDescent="0.35">
      <c r="A3566" s="4" t="s">
        <v>36</v>
      </c>
      <c r="B3566" s="4" t="s">
        <v>35</v>
      </c>
      <c r="E3566" s="4" t="s">
        <v>121</v>
      </c>
      <c r="F3566" s="8" t="str">
        <f>VLOOKUP(E3566,Mapping!$A$1:$C$71,3,0)</f>
        <v>Google</v>
      </c>
      <c r="G3566" s="8" t="str">
        <f>VLOOKUP(E3566,Mapping!$A$2:$B$207,2,0)</f>
        <v>Google</v>
      </c>
      <c r="H3566" s="4" t="s">
        <v>658</v>
      </c>
      <c r="I3566" s="63">
        <v>44396</v>
      </c>
      <c r="J3566" s="126" t="str">
        <f>VLOOKUP(I3566,Mapping!$H$2:$I$215,2,0)</f>
        <v>Post</v>
      </c>
      <c r="K3566" s="127">
        <f>VLOOKUP(I3566,Mapping!$H$2:$J$215,3,0)</f>
        <v>0</v>
      </c>
      <c r="L3566" s="4">
        <v>0</v>
      </c>
      <c r="M3566" s="4" t="s">
        <v>85</v>
      </c>
    </row>
    <row r="3567" spans="1:13" x14ac:dyDescent="0.35">
      <c r="A3567" s="4" t="s">
        <v>36</v>
      </c>
      <c r="B3567" s="4" t="s">
        <v>35</v>
      </c>
      <c r="E3567" s="4" t="s">
        <v>121</v>
      </c>
      <c r="F3567" s="8" t="str">
        <f>VLOOKUP(E3567,Mapping!$A$1:$C$71,3,0)</f>
        <v>Google</v>
      </c>
      <c r="G3567" s="8" t="str">
        <f>VLOOKUP(E3567,Mapping!$A$2:$B$207,2,0)</f>
        <v>Google</v>
      </c>
      <c r="H3567" s="4" t="s">
        <v>658</v>
      </c>
      <c r="I3567" s="63">
        <v>44397</v>
      </c>
      <c r="J3567" s="126" t="str">
        <f>VLOOKUP(I3567,Mapping!$H$2:$I$215,2,0)</f>
        <v>Post</v>
      </c>
      <c r="K3567" s="127">
        <f>VLOOKUP(I3567,Mapping!$H$2:$J$215,3,0)</f>
        <v>0</v>
      </c>
      <c r="L3567" s="4">
        <v>0</v>
      </c>
      <c r="M3567" s="4" t="s">
        <v>85</v>
      </c>
    </row>
    <row r="3568" spans="1:13" x14ac:dyDescent="0.35">
      <c r="A3568" s="4" t="s">
        <v>36</v>
      </c>
      <c r="B3568" s="4" t="s">
        <v>35</v>
      </c>
      <c r="E3568" s="4" t="s">
        <v>121</v>
      </c>
      <c r="F3568" s="8" t="str">
        <f>VLOOKUP(E3568,Mapping!$A$1:$C$71,3,0)</f>
        <v>Google</v>
      </c>
      <c r="G3568" s="8" t="str">
        <f>VLOOKUP(E3568,Mapping!$A$2:$B$207,2,0)</f>
        <v>Google</v>
      </c>
      <c r="H3568" s="4" t="s">
        <v>658</v>
      </c>
      <c r="I3568" s="63">
        <v>44398</v>
      </c>
      <c r="J3568" s="126" t="str">
        <f>VLOOKUP(I3568,Mapping!$H$2:$I$215,2,0)</f>
        <v>Post</v>
      </c>
      <c r="K3568" s="127">
        <f>VLOOKUP(I3568,Mapping!$H$2:$J$215,3,0)</f>
        <v>0</v>
      </c>
      <c r="L3568" s="4">
        <v>0</v>
      </c>
      <c r="M3568" s="4" t="s">
        <v>85</v>
      </c>
    </row>
    <row r="3569" spans="1:13" x14ac:dyDescent="0.35">
      <c r="A3569" s="4" t="s">
        <v>36</v>
      </c>
      <c r="B3569" s="4" t="s">
        <v>35</v>
      </c>
      <c r="E3569" s="4" t="s">
        <v>121</v>
      </c>
      <c r="F3569" s="8" t="str">
        <f>VLOOKUP(E3569,Mapping!$A$1:$C$71,3,0)</f>
        <v>Google</v>
      </c>
      <c r="G3569" s="8" t="str">
        <f>VLOOKUP(E3569,Mapping!$A$2:$B$207,2,0)</f>
        <v>Google</v>
      </c>
      <c r="H3569" s="4" t="s">
        <v>658</v>
      </c>
      <c r="I3569" s="63">
        <v>44399</v>
      </c>
      <c r="J3569" s="126" t="str">
        <f>VLOOKUP(I3569,Mapping!$H$2:$I$215,2,0)</f>
        <v>Post</v>
      </c>
      <c r="K3569" s="127">
        <f>VLOOKUP(I3569,Mapping!$H$2:$J$215,3,0)</f>
        <v>0</v>
      </c>
      <c r="L3569" s="4">
        <v>0</v>
      </c>
      <c r="M3569" s="4" t="s">
        <v>85</v>
      </c>
    </row>
    <row r="3570" spans="1:13" x14ac:dyDescent="0.35">
      <c r="A3570" s="4" t="s">
        <v>36</v>
      </c>
      <c r="B3570" s="4" t="s">
        <v>35</v>
      </c>
      <c r="E3570" s="4" t="s">
        <v>121</v>
      </c>
      <c r="F3570" s="8" t="str">
        <f>VLOOKUP(E3570,Mapping!$A$1:$C$71,3,0)</f>
        <v>Google</v>
      </c>
      <c r="G3570" s="8" t="str">
        <f>VLOOKUP(E3570,Mapping!$A$2:$B$207,2,0)</f>
        <v>Google</v>
      </c>
      <c r="H3570" s="4" t="s">
        <v>658</v>
      </c>
      <c r="I3570" s="63">
        <v>44400</v>
      </c>
      <c r="J3570" s="126" t="str">
        <f>VLOOKUP(I3570,Mapping!$H$2:$I$215,2,0)</f>
        <v>Post</v>
      </c>
      <c r="K3570" s="127">
        <f>VLOOKUP(I3570,Mapping!$H$2:$J$215,3,0)</f>
        <v>0</v>
      </c>
      <c r="L3570" s="4">
        <v>0</v>
      </c>
      <c r="M3570" s="4" t="s">
        <v>85</v>
      </c>
    </row>
    <row r="3571" spans="1:13" x14ac:dyDescent="0.35">
      <c r="A3571" s="4" t="s">
        <v>36</v>
      </c>
      <c r="B3571" s="4" t="s">
        <v>35</v>
      </c>
      <c r="E3571" s="4" t="s">
        <v>121</v>
      </c>
      <c r="F3571" s="8" t="str">
        <f>VLOOKUP(E3571,Mapping!$A$1:$C$71,3,0)</f>
        <v>Google</v>
      </c>
      <c r="G3571" s="8" t="str">
        <f>VLOOKUP(E3571,Mapping!$A$2:$B$207,2,0)</f>
        <v>Google</v>
      </c>
      <c r="H3571" s="4" t="s">
        <v>658</v>
      </c>
      <c r="I3571" s="63">
        <v>44401</v>
      </c>
      <c r="J3571" s="126" t="str">
        <f>VLOOKUP(I3571,Mapping!$H$2:$I$215,2,0)</f>
        <v>Post</v>
      </c>
      <c r="K3571" s="127">
        <f>VLOOKUP(I3571,Mapping!$H$2:$J$215,3,0)</f>
        <v>0</v>
      </c>
      <c r="L3571" s="4">
        <v>0</v>
      </c>
      <c r="M3571" s="4" t="s">
        <v>85</v>
      </c>
    </row>
    <row r="3572" spans="1:13" x14ac:dyDescent="0.35">
      <c r="A3572" s="4" t="s">
        <v>36</v>
      </c>
      <c r="B3572" s="4" t="s">
        <v>35</v>
      </c>
      <c r="E3572" s="4" t="s">
        <v>121</v>
      </c>
      <c r="F3572" s="8" t="str">
        <f>VLOOKUP(E3572,Mapping!$A$1:$C$71,3,0)</f>
        <v>Google</v>
      </c>
      <c r="G3572" s="8" t="str">
        <f>VLOOKUP(E3572,Mapping!$A$2:$B$207,2,0)</f>
        <v>Google</v>
      </c>
      <c r="H3572" s="4" t="s">
        <v>658</v>
      </c>
      <c r="I3572" s="63">
        <v>44402</v>
      </c>
      <c r="J3572" s="126" t="str">
        <f>VLOOKUP(I3572,Mapping!$H$2:$I$215,2,0)</f>
        <v>Post</v>
      </c>
      <c r="K3572" s="127">
        <f>VLOOKUP(I3572,Mapping!$H$2:$J$215,3,0)</f>
        <v>0</v>
      </c>
      <c r="L3572" s="4">
        <v>0</v>
      </c>
      <c r="M3572" s="4" t="s">
        <v>85</v>
      </c>
    </row>
    <row r="3573" spans="1:13" x14ac:dyDescent="0.35">
      <c r="A3573" s="4" t="s">
        <v>36</v>
      </c>
      <c r="B3573" s="4" t="s">
        <v>35</v>
      </c>
      <c r="E3573" s="4" t="s">
        <v>121</v>
      </c>
      <c r="F3573" s="8" t="str">
        <f>VLOOKUP(E3573,Mapping!$A$1:$C$71,3,0)</f>
        <v>Google</v>
      </c>
      <c r="G3573" s="8" t="str">
        <f>VLOOKUP(E3573,Mapping!$A$2:$B$207,2,0)</f>
        <v>Google</v>
      </c>
      <c r="H3573" s="4" t="s">
        <v>658</v>
      </c>
      <c r="I3573" s="63">
        <v>44403</v>
      </c>
      <c r="J3573" s="126" t="str">
        <f>VLOOKUP(I3573,Mapping!$H$2:$I$215,2,0)</f>
        <v>Post</v>
      </c>
      <c r="K3573" s="127">
        <f>VLOOKUP(I3573,Mapping!$H$2:$J$215,3,0)</f>
        <v>0</v>
      </c>
      <c r="L3573" s="4">
        <v>0</v>
      </c>
      <c r="M3573" s="4" t="s">
        <v>85</v>
      </c>
    </row>
    <row r="3574" spans="1:13" x14ac:dyDescent="0.35">
      <c r="A3574" s="4" t="s">
        <v>36</v>
      </c>
      <c r="B3574" s="4" t="s">
        <v>35</v>
      </c>
      <c r="E3574" s="4" t="s">
        <v>121</v>
      </c>
      <c r="F3574" s="8" t="str">
        <f>VLOOKUP(E3574,Mapping!$A$1:$C$71,3,0)</f>
        <v>Google</v>
      </c>
      <c r="G3574" s="8" t="str">
        <f>VLOOKUP(E3574,Mapping!$A$2:$B$207,2,0)</f>
        <v>Google</v>
      </c>
      <c r="H3574" s="4" t="s">
        <v>658</v>
      </c>
      <c r="I3574" s="63">
        <v>44404</v>
      </c>
      <c r="J3574" s="126" t="str">
        <f>VLOOKUP(I3574,Mapping!$H$2:$I$215,2,0)</f>
        <v>Post</v>
      </c>
      <c r="K3574" s="127">
        <f>VLOOKUP(I3574,Mapping!$H$2:$J$215,3,0)</f>
        <v>0</v>
      </c>
      <c r="L3574" s="4">
        <v>0</v>
      </c>
      <c r="M3574" s="4" t="s">
        <v>85</v>
      </c>
    </row>
    <row r="3575" spans="1:13" x14ac:dyDescent="0.35">
      <c r="A3575" s="4" t="s">
        <v>36</v>
      </c>
      <c r="B3575" s="4" t="s">
        <v>35</v>
      </c>
      <c r="E3575" s="4" t="s">
        <v>121</v>
      </c>
      <c r="F3575" s="8" t="str">
        <f>VLOOKUP(E3575,Mapping!$A$1:$C$71,3,0)</f>
        <v>Google</v>
      </c>
      <c r="G3575" s="8" t="str">
        <f>VLOOKUP(E3575,Mapping!$A$2:$B$207,2,0)</f>
        <v>Google</v>
      </c>
      <c r="H3575" s="4" t="s">
        <v>658</v>
      </c>
      <c r="I3575" s="63">
        <v>44405</v>
      </c>
      <c r="J3575" s="126" t="str">
        <f>VLOOKUP(I3575,Mapping!$H$2:$I$215,2,0)</f>
        <v>Post</v>
      </c>
      <c r="K3575" s="127">
        <f>VLOOKUP(I3575,Mapping!$H$2:$J$215,3,0)</f>
        <v>0</v>
      </c>
      <c r="L3575" s="4">
        <v>0</v>
      </c>
      <c r="M3575" s="4" t="s">
        <v>85</v>
      </c>
    </row>
    <row r="3576" spans="1:13" x14ac:dyDescent="0.35">
      <c r="A3576" s="4" t="s">
        <v>36</v>
      </c>
      <c r="B3576" s="4" t="s">
        <v>35</v>
      </c>
      <c r="E3576" s="4" t="s">
        <v>121</v>
      </c>
      <c r="F3576" s="8" t="str">
        <f>VLOOKUP(E3576,Mapping!$A$1:$C$71,3,0)</f>
        <v>Google</v>
      </c>
      <c r="G3576" s="8" t="str">
        <f>VLOOKUP(E3576,Mapping!$A$2:$B$207,2,0)</f>
        <v>Google</v>
      </c>
      <c r="H3576" s="4" t="s">
        <v>658</v>
      </c>
      <c r="I3576" s="63">
        <v>44406</v>
      </c>
      <c r="J3576" s="126" t="str">
        <f>VLOOKUP(I3576,Mapping!$H$2:$I$215,2,0)</f>
        <v>Post</v>
      </c>
      <c r="K3576" s="127">
        <f>VLOOKUP(I3576,Mapping!$H$2:$J$215,3,0)</f>
        <v>0</v>
      </c>
      <c r="L3576" s="4">
        <v>0</v>
      </c>
      <c r="M3576" s="4" t="s">
        <v>85</v>
      </c>
    </row>
    <row r="3577" spans="1:13" x14ac:dyDescent="0.35">
      <c r="A3577" s="4" t="s">
        <v>36</v>
      </c>
      <c r="B3577" s="4" t="s">
        <v>35</v>
      </c>
      <c r="E3577" s="4" t="s">
        <v>121</v>
      </c>
      <c r="F3577" s="8" t="str">
        <f>VLOOKUP(E3577,Mapping!$A$1:$C$71,3,0)</f>
        <v>Google</v>
      </c>
      <c r="G3577" s="8" t="str">
        <f>VLOOKUP(E3577,Mapping!$A$2:$B$207,2,0)</f>
        <v>Google</v>
      </c>
      <c r="H3577" s="4" t="s">
        <v>658</v>
      </c>
      <c r="I3577" s="63">
        <v>44407</v>
      </c>
      <c r="J3577" s="126" t="str">
        <f>VLOOKUP(I3577,Mapping!$H$2:$I$215,2,0)</f>
        <v>Post</v>
      </c>
      <c r="K3577" s="127">
        <f>VLOOKUP(I3577,Mapping!$H$2:$J$215,3,0)</f>
        <v>0</v>
      </c>
      <c r="L3577" s="4">
        <v>0</v>
      </c>
      <c r="M3577" s="4" t="s">
        <v>85</v>
      </c>
    </row>
    <row r="3578" spans="1:13" x14ac:dyDescent="0.35">
      <c r="A3578" s="4" t="s">
        <v>36</v>
      </c>
      <c r="B3578" s="4" t="s">
        <v>35</v>
      </c>
      <c r="E3578" s="4" t="s">
        <v>121</v>
      </c>
      <c r="F3578" s="8" t="str">
        <f>VLOOKUP(E3578,Mapping!$A$1:$C$71,3,0)</f>
        <v>Google</v>
      </c>
      <c r="G3578" s="8" t="str">
        <f>VLOOKUP(E3578,Mapping!$A$2:$B$207,2,0)</f>
        <v>Google</v>
      </c>
      <c r="H3578" s="4" t="s">
        <v>658</v>
      </c>
      <c r="I3578" s="63">
        <v>44408</v>
      </c>
      <c r="J3578" s="126" t="str">
        <f>VLOOKUP(I3578,Mapping!$H$2:$I$215,2,0)</f>
        <v>Post</v>
      </c>
      <c r="K3578" s="127">
        <f>VLOOKUP(I3578,Mapping!$H$2:$J$215,3,0)</f>
        <v>0</v>
      </c>
      <c r="L3578" s="4">
        <v>0</v>
      </c>
      <c r="M3578" s="4" t="s">
        <v>85</v>
      </c>
    </row>
    <row r="3579" spans="1:13" x14ac:dyDescent="0.35">
      <c r="A3579" s="4" t="s">
        <v>36</v>
      </c>
      <c r="B3579" s="4" t="s">
        <v>35</v>
      </c>
      <c r="E3579" s="4" t="s">
        <v>121</v>
      </c>
      <c r="F3579" s="8" t="str">
        <f>VLOOKUP(E3579,Mapping!$A$1:$C$71,3,0)</f>
        <v>Google</v>
      </c>
      <c r="G3579" s="8" t="str">
        <f>VLOOKUP(E3579,Mapping!$A$2:$B$207,2,0)</f>
        <v>Google</v>
      </c>
      <c r="H3579" s="4" t="s">
        <v>658</v>
      </c>
      <c r="I3579" s="63">
        <v>44409</v>
      </c>
      <c r="J3579" s="126" t="str">
        <f>VLOOKUP(I3579,Mapping!$H$2:$I$215,2,0)</f>
        <v>Post</v>
      </c>
      <c r="K3579" s="127">
        <f>VLOOKUP(I3579,Mapping!$H$2:$J$215,3,0)</f>
        <v>0</v>
      </c>
      <c r="L3579" s="4">
        <v>0</v>
      </c>
      <c r="M3579" s="4" t="s">
        <v>85</v>
      </c>
    </row>
    <row r="3580" spans="1:13" x14ac:dyDescent="0.35">
      <c r="A3580" s="4" t="s">
        <v>36</v>
      </c>
      <c r="B3580" s="4" t="s">
        <v>35</v>
      </c>
      <c r="E3580" s="4" t="s">
        <v>121</v>
      </c>
      <c r="F3580" s="8" t="str">
        <f>VLOOKUP(E3580,Mapping!$A$1:$C$71,3,0)</f>
        <v>Google</v>
      </c>
      <c r="G3580" s="8" t="str">
        <f>VLOOKUP(E3580,Mapping!$A$2:$B$207,2,0)</f>
        <v>Google</v>
      </c>
      <c r="H3580" s="4" t="s">
        <v>658</v>
      </c>
      <c r="I3580" s="63">
        <v>44410</v>
      </c>
      <c r="J3580" s="126" t="str">
        <f>VLOOKUP(I3580,Mapping!$H$2:$I$215,2,0)</f>
        <v>Post</v>
      </c>
      <c r="K3580" s="127">
        <f>VLOOKUP(I3580,Mapping!$H$2:$J$215,3,0)</f>
        <v>0</v>
      </c>
      <c r="L3580" s="4">
        <v>0</v>
      </c>
      <c r="M3580" s="4" t="s">
        <v>85</v>
      </c>
    </row>
    <row r="3581" spans="1:13" x14ac:dyDescent="0.35">
      <c r="A3581" s="4" t="s">
        <v>36</v>
      </c>
      <c r="B3581" s="4" t="s">
        <v>35</v>
      </c>
      <c r="E3581" s="4" t="s">
        <v>121</v>
      </c>
      <c r="F3581" s="8" t="str">
        <f>VLOOKUP(E3581,Mapping!$A$1:$C$71,3,0)</f>
        <v>Google</v>
      </c>
      <c r="G3581" s="8" t="str">
        <f>VLOOKUP(E3581,Mapping!$A$2:$B$207,2,0)</f>
        <v>Google</v>
      </c>
      <c r="H3581" s="4" t="s">
        <v>658</v>
      </c>
      <c r="I3581" s="63">
        <v>44411</v>
      </c>
      <c r="J3581" s="126" t="str">
        <f>VLOOKUP(I3581,Mapping!$H$2:$I$215,2,0)</f>
        <v>Post</v>
      </c>
      <c r="K3581" s="127">
        <f>VLOOKUP(I3581,Mapping!$H$2:$J$215,3,0)</f>
        <v>0</v>
      </c>
      <c r="L3581" s="4">
        <v>0</v>
      </c>
      <c r="M3581" s="4" t="s">
        <v>85</v>
      </c>
    </row>
    <row r="3582" spans="1:13" x14ac:dyDescent="0.35">
      <c r="A3582" s="4" t="s">
        <v>36</v>
      </c>
      <c r="B3582" s="4" t="s">
        <v>35</v>
      </c>
      <c r="E3582" s="4" t="s">
        <v>121</v>
      </c>
      <c r="F3582" s="8" t="str">
        <f>VLOOKUP(E3582,Mapping!$A$1:$C$71,3,0)</f>
        <v>Google</v>
      </c>
      <c r="G3582" s="8" t="str">
        <f>VLOOKUP(E3582,Mapping!$A$2:$B$207,2,0)</f>
        <v>Google</v>
      </c>
      <c r="H3582" s="4" t="s">
        <v>658</v>
      </c>
      <c r="I3582" s="63">
        <v>44412</v>
      </c>
      <c r="J3582" s="126" t="str">
        <f>VLOOKUP(I3582,Mapping!$H$2:$I$215,2,0)</f>
        <v>Post</v>
      </c>
      <c r="K3582" s="127">
        <f>VLOOKUP(I3582,Mapping!$H$2:$J$215,3,0)</f>
        <v>0</v>
      </c>
      <c r="L3582" s="4">
        <v>0</v>
      </c>
      <c r="M3582" s="4" t="s">
        <v>85</v>
      </c>
    </row>
    <row r="3583" spans="1:13" x14ac:dyDescent="0.35">
      <c r="A3583" s="4" t="s">
        <v>36</v>
      </c>
      <c r="B3583" s="4" t="s">
        <v>35</v>
      </c>
      <c r="E3583" s="4" t="s">
        <v>121</v>
      </c>
      <c r="F3583" s="8" t="str">
        <f>VLOOKUP(E3583,Mapping!$A$1:$C$71,3,0)</f>
        <v>Google</v>
      </c>
      <c r="G3583" s="8" t="str">
        <f>VLOOKUP(E3583,Mapping!$A$2:$B$207,2,0)</f>
        <v>Google</v>
      </c>
      <c r="H3583" s="4" t="s">
        <v>658</v>
      </c>
      <c r="I3583" s="63">
        <v>44413</v>
      </c>
      <c r="J3583" s="126" t="str">
        <f>VLOOKUP(I3583,Mapping!$H$2:$I$215,2,0)</f>
        <v>Post</v>
      </c>
      <c r="K3583" s="127">
        <f>VLOOKUP(I3583,Mapping!$H$2:$J$215,3,0)</f>
        <v>0</v>
      </c>
      <c r="L3583" s="4">
        <v>0</v>
      </c>
      <c r="M3583" s="4" t="s">
        <v>85</v>
      </c>
    </row>
    <row r="3584" spans="1:13" x14ac:dyDescent="0.35">
      <c r="A3584" s="4" t="s">
        <v>36</v>
      </c>
      <c r="B3584" s="4" t="s">
        <v>35</v>
      </c>
      <c r="E3584" s="4" t="s">
        <v>121</v>
      </c>
      <c r="F3584" s="8" t="str">
        <f>VLOOKUP(E3584,Mapping!$A$1:$C$71,3,0)</f>
        <v>Google</v>
      </c>
      <c r="G3584" s="8" t="str">
        <f>VLOOKUP(E3584,Mapping!$A$2:$B$207,2,0)</f>
        <v>Google</v>
      </c>
      <c r="H3584" s="4" t="s">
        <v>658</v>
      </c>
      <c r="I3584" s="63">
        <v>44414</v>
      </c>
      <c r="J3584" s="126" t="str">
        <f>VLOOKUP(I3584,Mapping!$H$2:$I$215,2,0)</f>
        <v>Post</v>
      </c>
      <c r="K3584" s="127">
        <f>VLOOKUP(I3584,Mapping!$H$2:$J$215,3,0)</f>
        <v>0</v>
      </c>
      <c r="L3584" s="4">
        <v>0</v>
      </c>
      <c r="M3584" s="4" t="s">
        <v>85</v>
      </c>
    </row>
    <row r="3585" spans="1:13" x14ac:dyDescent="0.35">
      <c r="A3585" s="4" t="s">
        <v>36</v>
      </c>
      <c r="B3585" s="4" t="s">
        <v>35</v>
      </c>
      <c r="E3585" s="4" t="s">
        <v>121</v>
      </c>
      <c r="F3585" s="8" t="str">
        <f>VLOOKUP(E3585,Mapping!$A$1:$C$71,3,0)</f>
        <v>Google</v>
      </c>
      <c r="G3585" s="8" t="str">
        <f>VLOOKUP(E3585,Mapping!$A$2:$B$207,2,0)</f>
        <v>Google</v>
      </c>
      <c r="H3585" s="4" t="s">
        <v>658</v>
      </c>
      <c r="I3585" s="63">
        <v>44415</v>
      </c>
      <c r="J3585" s="126" t="str">
        <f>VLOOKUP(I3585,Mapping!$H$2:$I$215,2,0)</f>
        <v>Post</v>
      </c>
      <c r="K3585" s="127">
        <f>VLOOKUP(I3585,Mapping!$H$2:$J$215,3,0)</f>
        <v>0</v>
      </c>
      <c r="L3585" s="4">
        <v>0</v>
      </c>
      <c r="M3585" s="4" t="s">
        <v>85</v>
      </c>
    </row>
    <row r="3586" spans="1:13" x14ac:dyDescent="0.35">
      <c r="A3586" s="4" t="s">
        <v>36</v>
      </c>
      <c r="B3586" s="4" t="s">
        <v>35</v>
      </c>
      <c r="E3586" s="4" t="s">
        <v>121</v>
      </c>
      <c r="F3586" s="8" t="str">
        <f>VLOOKUP(E3586,Mapping!$A$1:$C$71,3,0)</f>
        <v>Google</v>
      </c>
      <c r="G3586" s="8" t="str">
        <f>VLOOKUP(E3586,Mapping!$A$2:$B$207,2,0)</f>
        <v>Google</v>
      </c>
      <c r="H3586" s="4" t="s">
        <v>658</v>
      </c>
      <c r="I3586" s="63">
        <v>44416</v>
      </c>
      <c r="J3586" s="126" t="str">
        <f>VLOOKUP(I3586,Mapping!$H$2:$I$215,2,0)</f>
        <v>Post</v>
      </c>
      <c r="K3586" s="127">
        <f>VLOOKUP(I3586,Mapping!$H$2:$J$215,3,0)</f>
        <v>0</v>
      </c>
      <c r="L3586" s="4">
        <v>0</v>
      </c>
      <c r="M3586" s="4" t="s">
        <v>85</v>
      </c>
    </row>
    <row r="3587" spans="1:13" x14ac:dyDescent="0.35">
      <c r="A3587" s="4" t="s">
        <v>36</v>
      </c>
      <c r="B3587" s="4" t="s">
        <v>35</v>
      </c>
      <c r="E3587" s="4" t="s">
        <v>121</v>
      </c>
      <c r="F3587" s="8" t="str">
        <f>VLOOKUP(E3587,Mapping!$A$1:$C$71,3,0)</f>
        <v>Google</v>
      </c>
      <c r="G3587" s="8" t="str">
        <f>VLOOKUP(E3587,Mapping!$A$2:$B$207,2,0)</f>
        <v>Google</v>
      </c>
      <c r="H3587" s="4" t="s">
        <v>658</v>
      </c>
      <c r="I3587" s="63">
        <v>44417</v>
      </c>
      <c r="J3587" s="126" t="str">
        <f>VLOOKUP(I3587,Mapping!$H$2:$I$215,2,0)</f>
        <v>Post</v>
      </c>
      <c r="K3587" s="127">
        <f>VLOOKUP(I3587,Mapping!$H$2:$J$215,3,0)</f>
        <v>0</v>
      </c>
      <c r="L3587" s="4">
        <v>0</v>
      </c>
      <c r="M3587" s="4" t="s">
        <v>85</v>
      </c>
    </row>
    <row r="3588" spans="1:13" x14ac:dyDescent="0.35">
      <c r="A3588" s="4" t="s">
        <v>36</v>
      </c>
      <c r="B3588" s="4" t="s">
        <v>35</v>
      </c>
      <c r="E3588" s="4" t="s">
        <v>121</v>
      </c>
      <c r="F3588" s="8" t="str">
        <f>VLOOKUP(E3588,Mapping!$A$1:$C$71,3,0)</f>
        <v>Google</v>
      </c>
      <c r="G3588" s="8" t="str">
        <f>VLOOKUP(E3588,Mapping!$A$2:$B$207,2,0)</f>
        <v>Google</v>
      </c>
      <c r="H3588" s="4" t="s">
        <v>658</v>
      </c>
      <c r="I3588" s="63">
        <v>44418</v>
      </c>
      <c r="J3588" s="126" t="str">
        <f>VLOOKUP(I3588,Mapping!$H$2:$I$215,2,0)</f>
        <v>Post</v>
      </c>
      <c r="K3588" s="127">
        <f>VLOOKUP(I3588,Mapping!$H$2:$J$215,3,0)</f>
        <v>0</v>
      </c>
      <c r="L3588" s="4">
        <v>0</v>
      </c>
      <c r="M3588" s="4" t="s">
        <v>85</v>
      </c>
    </row>
    <row r="3589" spans="1:13" x14ac:dyDescent="0.35">
      <c r="A3589" s="4" t="s">
        <v>36</v>
      </c>
      <c r="B3589" s="4" t="s">
        <v>35</v>
      </c>
      <c r="E3589" s="4" t="s">
        <v>121</v>
      </c>
      <c r="F3589" s="8" t="str">
        <f>VLOOKUP(E3589,Mapping!$A$1:$C$71,3,0)</f>
        <v>Google</v>
      </c>
      <c r="G3589" s="8" t="str">
        <f>VLOOKUP(E3589,Mapping!$A$2:$B$207,2,0)</f>
        <v>Google</v>
      </c>
      <c r="H3589" s="4" t="s">
        <v>658</v>
      </c>
      <c r="I3589" s="63">
        <v>44419</v>
      </c>
      <c r="J3589" s="126" t="str">
        <f>VLOOKUP(I3589,Mapping!$H$2:$I$215,2,0)</f>
        <v>Post</v>
      </c>
      <c r="K3589" s="127">
        <f>VLOOKUP(I3589,Mapping!$H$2:$J$215,3,0)</f>
        <v>0</v>
      </c>
      <c r="L3589" s="4">
        <v>0</v>
      </c>
      <c r="M3589" s="4" t="s">
        <v>85</v>
      </c>
    </row>
    <row r="3590" spans="1:13" x14ac:dyDescent="0.35">
      <c r="A3590" s="4" t="s">
        <v>36</v>
      </c>
      <c r="B3590" s="4" t="s">
        <v>35</v>
      </c>
      <c r="E3590" s="4" t="s">
        <v>121</v>
      </c>
      <c r="F3590" s="8" t="str">
        <f>VLOOKUP(E3590,Mapping!$A$1:$C$71,3,0)</f>
        <v>Google</v>
      </c>
      <c r="G3590" s="8" t="str">
        <f>VLOOKUP(E3590,Mapping!$A$2:$B$207,2,0)</f>
        <v>Google</v>
      </c>
      <c r="H3590" s="4" t="s">
        <v>658</v>
      </c>
      <c r="I3590" s="63">
        <v>44420</v>
      </c>
      <c r="J3590" s="126" t="str">
        <f>VLOOKUP(I3590,Mapping!$H$2:$I$215,2,0)</f>
        <v>Post</v>
      </c>
      <c r="K3590" s="127">
        <f>VLOOKUP(I3590,Mapping!$H$2:$J$215,3,0)</f>
        <v>0</v>
      </c>
      <c r="L3590" s="4">
        <v>0</v>
      </c>
      <c r="M3590" s="4" t="s">
        <v>85</v>
      </c>
    </row>
    <row r="3591" spans="1:13" x14ac:dyDescent="0.35">
      <c r="A3591" s="4" t="s">
        <v>36</v>
      </c>
      <c r="B3591" s="4" t="s">
        <v>35</v>
      </c>
      <c r="E3591" s="4" t="s">
        <v>121</v>
      </c>
      <c r="F3591" s="8" t="str">
        <f>VLOOKUP(E3591,Mapping!$A$1:$C$71,3,0)</f>
        <v>Google</v>
      </c>
      <c r="G3591" s="8" t="str">
        <f>VLOOKUP(E3591,Mapping!$A$2:$B$207,2,0)</f>
        <v>Google</v>
      </c>
      <c r="H3591" s="4" t="s">
        <v>658</v>
      </c>
      <c r="I3591" s="63">
        <v>44421</v>
      </c>
      <c r="J3591" s="126" t="str">
        <f>VLOOKUP(I3591,Mapping!$H$2:$I$215,2,0)</f>
        <v>Post</v>
      </c>
      <c r="K3591" s="127">
        <f>VLOOKUP(I3591,Mapping!$H$2:$J$215,3,0)</f>
        <v>0</v>
      </c>
      <c r="L3591" s="4">
        <v>0</v>
      </c>
      <c r="M3591" s="4" t="s">
        <v>85</v>
      </c>
    </row>
    <row r="3592" spans="1:13" x14ac:dyDescent="0.35">
      <c r="A3592" s="4" t="s">
        <v>36</v>
      </c>
      <c r="B3592" s="4" t="s">
        <v>35</v>
      </c>
      <c r="E3592" s="4" t="s">
        <v>121</v>
      </c>
      <c r="F3592" s="8" t="str">
        <f>VLOOKUP(E3592,Mapping!$A$1:$C$71,3,0)</f>
        <v>Google</v>
      </c>
      <c r="G3592" s="8" t="str">
        <f>VLOOKUP(E3592,Mapping!$A$2:$B$207,2,0)</f>
        <v>Google</v>
      </c>
      <c r="H3592" s="4" t="s">
        <v>658</v>
      </c>
      <c r="I3592" s="63">
        <v>44422</v>
      </c>
      <c r="J3592" s="126" t="str">
        <f>VLOOKUP(I3592,Mapping!$H$2:$I$215,2,0)</f>
        <v>Post</v>
      </c>
      <c r="K3592" s="127">
        <f>VLOOKUP(I3592,Mapping!$H$2:$J$215,3,0)</f>
        <v>0</v>
      </c>
      <c r="L3592" s="4">
        <v>0</v>
      </c>
      <c r="M3592" s="4" t="s">
        <v>85</v>
      </c>
    </row>
    <row r="3593" spans="1:13" x14ac:dyDescent="0.35">
      <c r="A3593" s="4" t="s">
        <v>36</v>
      </c>
      <c r="B3593" s="4" t="s">
        <v>35</v>
      </c>
      <c r="E3593" s="4" t="s">
        <v>121</v>
      </c>
      <c r="F3593" s="8" t="str">
        <f>VLOOKUP(E3593,Mapping!$A$1:$C$71,3,0)</f>
        <v>Google</v>
      </c>
      <c r="G3593" s="8" t="str">
        <f>VLOOKUP(E3593,Mapping!$A$2:$B$207,2,0)</f>
        <v>Google</v>
      </c>
      <c r="H3593" s="4" t="s">
        <v>658</v>
      </c>
      <c r="I3593" s="63">
        <v>44423</v>
      </c>
      <c r="J3593" s="126" t="str">
        <f>VLOOKUP(I3593,Mapping!$H$2:$I$215,2,0)</f>
        <v>Post</v>
      </c>
      <c r="K3593" s="127">
        <f>VLOOKUP(I3593,Mapping!$H$2:$J$215,3,0)</f>
        <v>0</v>
      </c>
      <c r="L3593" s="4">
        <v>0</v>
      </c>
      <c r="M3593" s="4" t="s">
        <v>85</v>
      </c>
    </row>
    <row r="3594" spans="1:13" x14ac:dyDescent="0.35">
      <c r="A3594" s="4" t="s">
        <v>36</v>
      </c>
      <c r="B3594" s="4" t="s">
        <v>35</v>
      </c>
      <c r="E3594" s="4" t="s">
        <v>121</v>
      </c>
      <c r="F3594" s="8" t="str">
        <f>VLOOKUP(E3594,Mapping!$A$1:$C$71,3,0)</f>
        <v>Google</v>
      </c>
      <c r="G3594" s="8" t="str">
        <f>VLOOKUP(E3594,Mapping!$A$2:$B$207,2,0)</f>
        <v>Google</v>
      </c>
      <c r="H3594" s="4" t="s">
        <v>658</v>
      </c>
      <c r="I3594" s="63">
        <v>44424</v>
      </c>
      <c r="J3594" s="126" t="str">
        <f>VLOOKUP(I3594,Mapping!$H$2:$I$215,2,0)</f>
        <v>Post</v>
      </c>
      <c r="K3594" s="127">
        <f>VLOOKUP(I3594,Mapping!$H$2:$J$215,3,0)</f>
        <v>0</v>
      </c>
      <c r="L3594" s="4">
        <v>0</v>
      </c>
      <c r="M3594" s="4" t="s">
        <v>85</v>
      </c>
    </row>
    <row r="3595" spans="1:13" x14ac:dyDescent="0.35">
      <c r="A3595" s="4" t="s">
        <v>36</v>
      </c>
      <c r="B3595" s="4" t="s">
        <v>35</v>
      </c>
      <c r="E3595" s="4" t="s">
        <v>121</v>
      </c>
      <c r="F3595" s="8" t="str">
        <f>VLOOKUP(E3595,Mapping!$A$1:$C$71,3,0)</f>
        <v>Google</v>
      </c>
      <c r="G3595" s="8" t="str">
        <f>VLOOKUP(E3595,Mapping!$A$2:$B$207,2,0)</f>
        <v>Google</v>
      </c>
      <c r="H3595" s="4" t="s">
        <v>658</v>
      </c>
      <c r="I3595" s="63">
        <v>44425</v>
      </c>
      <c r="J3595" s="126" t="str">
        <f>VLOOKUP(I3595,Mapping!$H$2:$I$215,2,0)</f>
        <v>Post</v>
      </c>
      <c r="K3595" s="127">
        <f>VLOOKUP(I3595,Mapping!$H$2:$J$215,3,0)</f>
        <v>0</v>
      </c>
      <c r="L3595" s="4">
        <v>0</v>
      </c>
      <c r="M3595" s="4" t="s">
        <v>85</v>
      </c>
    </row>
    <row r="3596" spans="1:13" x14ac:dyDescent="0.35">
      <c r="A3596" s="4" t="s">
        <v>36</v>
      </c>
      <c r="B3596" s="4" t="s">
        <v>35</v>
      </c>
      <c r="E3596" s="4" t="s">
        <v>121</v>
      </c>
      <c r="F3596" s="8" t="str">
        <f>VLOOKUP(E3596,Mapping!$A$1:$C$71,3,0)</f>
        <v>Google</v>
      </c>
      <c r="G3596" s="8" t="str">
        <f>VLOOKUP(E3596,Mapping!$A$2:$B$207,2,0)</f>
        <v>Google</v>
      </c>
      <c r="H3596" s="4" t="s">
        <v>658</v>
      </c>
      <c r="I3596" s="63">
        <v>44426</v>
      </c>
      <c r="J3596" s="126" t="str">
        <f>VLOOKUP(I3596,Mapping!$H$2:$I$215,2,0)</f>
        <v>Post</v>
      </c>
      <c r="K3596" s="127">
        <f>VLOOKUP(I3596,Mapping!$H$2:$J$215,3,0)</f>
        <v>0</v>
      </c>
      <c r="L3596" s="4">
        <v>0</v>
      </c>
      <c r="M3596" s="4" t="s">
        <v>85</v>
      </c>
    </row>
    <row r="3597" spans="1:13" x14ac:dyDescent="0.35">
      <c r="A3597" s="4" t="s">
        <v>36</v>
      </c>
      <c r="B3597" s="4" t="s">
        <v>35</v>
      </c>
      <c r="E3597" s="4" t="s">
        <v>121</v>
      </c>
      <c r="F3597" s="8" t="str">
        <f>VLOOKUP(E3597,Mapping!$A$1:$C$71,3,0)</f>
        <v>Google</v>
      </c>
      <c r="G3597" s="8" t="str">
        <f>VLOOKUP(E3597,Mapping!$A$2:$B$207,2,0)</f>
        <v>Google</v>
      </c>
      <c r="H3597" s="4" t="s">
        <v>658</v>
      </c>
      <c r="I3597" s="63">
        <v>44427</v>
      </c>
      <c r="J3597" s="126" t="str">
        <f>VLOOKUP(I3597,Mapping!$H$2:$I$215,2,0)</f>
        <v>Post</v>
      </c>
      <c r="K3597" s="127">
        <f>VLOOKUP(I3597,Mapping!$H$2:$J$215,3,0)</f>
        <v>0</v>
      </c>
      <c r="L3597" s="4">
        <v>0</v>
      </c>
      <c r="M3597" s="4" t="s">
        <v>85</v>
      </c>
    </row>
    <row r="3598" spans="1:13" x14ac:dyDescent="0.35">
      <c r="A3598" s="4" t="s">
        <v>36</v>
      </c>
      <c r="B3598" s="4" t="s">
        <v>35</v>
      </c>
      <c r="E3598" s="4" t="s">
        <v>121</v>
      </c>
      <c r="F3598" s="8" t="str">
        <f>VLOOKUP(E3598,Mapping!$A$1:$C$71,3,0)</f>
        <v>Google</v>
      </c>
      <c r="G3598" s="8" t="str">
        <f>VLOOKUP(E3598,Mapping!$A$2:$B$207,2,0)</f>
        <v>Google</v>
      </c>
      <c r="H3598" s="4" t="s">
        <v>658</v>
      </c>
      <c r="I3598" s="63">
        <v>44428</v>
      </c>
      <c r="J3598" s="126" t="str">
        <f>VLOOKUP(I3598,Mapping!$H$2:$I$215,2,0)</f>
        <v>Post</v>
      </c>
      <c r="K3598" s="127">
        <f>VLOOKUP(I3598,Mapping!$H$2:$J$215,3,0)</f>
        <v>0</v>
      </c>
      <c r="L3598" s="4">
        <v>0</v>
      </c>
      <c r="M3598" s="4" t="s">
        <v>85</v>
      </c>
    </row>
    <row r="3599" spans="1:13" x14ac:dyDescent="0.35">
      <c r="A3599" s="4" t="s">
        <v>36</v>
      </c>
      <c r="B3599" s="4" t="s">
        <v>35</v>
      </c>
      <c r="E3599" s="4" t="s">
        <v>121</v>
      </c>
      <c r="F3599" s="8" t="str">
        <f>VLOOKUP(E3599,Mapping!$A$1:$C$71,3,0)</f>
        <v>Google</v>
      </c>
      <c r="G3599" s="8" t="str">
        <f>VLOOKUP(E3599,Mapping!$A$2:$B$207,2,0)</f>
        <v>Google</v>
      </c>
      <c r="H3599" s="4" t="s">
        <v>658</v>
      </c>
      <c r="I3599" s="63">
        <v>44429</v>
      </c>
      <c r="J3599" s="126" t="str">
        <f>VLOOKUP(I3599,Mapping!$H$2:$I$215,2,0)</f>
        <v>Post</v>
      </c>
      <c r="K3599" s="127">
        <f>VLOOKUP(I3599,Mapping!$H$2:$J$215,3,0)</f>
        <v>0</v>
      </c>
      <c r="L3599" s="4">
        <v>0</v>
      </c>
      <c r="M3599" s="4" t="s">
        <v>85</v>
      </c>
    </row>
    <row r="3600" spans="1:13" x14ac:dyDescent="0.35">
      <c r="A3600" s="4" t="s">
        <v>36</v>
      </c>
      <c r="B3600" s="4" t="s">
        <v>35</v>
      </c>
      <c r="E3600" s="4" t="s">
        <v>121</v>
      </c>
      <c r="F3600" s="8" t="str">
        <f>VLOOKUP(E3600,Mapping!$A$1:$C$71,3,0)</f>
        <v>Google</v>
      </c>
      <c r="G3600" s="8" t="str">
        <f>VLOOKUP(E3600,Mapping!$A$2:$B$207,2,0)</f>
        <v>Google</v>
      </c>
      <c r="H3600" s="4" t="s">
        <v>658</v>
      </c>
      <c r="I3600" s="63">
        <v>44430</v>
      </c>
      <c r="J3600" s="126" t="str">
        <f>VLOOKUP(I3600,Mapping!$H$2:$I$215,2,0)</f>
        <v>Post</v>
      </c>
      <c r="K3600" s="127">
        <f>VLOOKUP(I3600,Mapping!$H$2:$J$215,3,0)</f>
        <v>0</v>
      </c>
      <c r="L3600" s="4">
        <v>0</v>
      </c>
      <c r="M3600" s="4" t="s">
        <v>85</v>
      </c>
    </row>
    <row r="3601" spans="1:13" x14ac:dyDescent="0.35">
      <c r="A3601" s="4" t="s">
        <v>36</v>
      </c>
      <c r="B3601" s="4" t="s">
        <v>35</v>
      </c>
      <c r="E3601" s="4" t="s">
        <v>121</v>
      </c>
      <c r="F3601" s="8" t="str">
        <f>VLOOKUP(E3601,Mapping!$A$1:$C$71,3,0)</f>
        <v>Google</v>
      </c>
      <c r="G3601" s="8" t="str">
        <f>VLOOKUP(E3601,Mapping!$A$2:$B$207,2,0)</f>
        <v>Google</v>
      </c>
      <c r="H3601" s="4" t="s">
        <v>658</v>
      </c>
      <c r="I3601" s="63">
        <v>44431</v>
      </c>
      <c r="J3601" s="126" t="str">
        <f>VLOOKUP(I3601,Mapping!$H$2:$I$215,2,0)</f>
        <v>Post</v>
      </c>
      <c r="K3601" s="127">
        <f>VLOOKUP(I3601,Mapping!$H$2:$J$215,3,0)</f>
        <v>0</v>
      </c>
      <c r="L3601" s="4">
        <v>0</v>
      </c>
      <c r="M3601" s="4" t="s">
        <v>85</v>
      </c>
    </row>
    <row r="3602" spans="1:13" x14ac:dyDescent="0.35">
      <c r="A3602" s="4" t="s">
        <v>36</v>
      </c>
      <c r="B3602" s="4" t="s">
        <v>35</v>
      </c>
      <c r="E3602" s="4" t="s">
        <v>121</v>
      </c>
      <c r="F3602" s="8" t="str">
        <f>VLOOKUP(E3602,Mapping!$A$1:$C$71,3,0)</f>
        <v>Google</v>
      </c>
      <c r="G3602" s="8" t="str">
        <f>VLOOKUP(E3602,Mapping!$A$2:$B$207,2,0)</f>
        <v>Google</v>
      </c>
      <c r="H3602" s="4" t="s">
        <v>658</v>
      </c>
      <c r="I3602" s="63">
        <v>44432</v>
      </c>
      <c r="J3602" s="126" t="str">
        <f>VLOOKUP(I3602,Mapping!$H$2:$I$215,2,0)</f>
        <v>Post</v>
      </c>
      <c r="K3602" s="127">
        <f>VLOOKUP(I3602,Mapping!$H$2:$J$215,3,0)</f>
        <v>0</v>
      </c>
      <c r="L3602" s="4">
        <v>0</v>
      </c>
      <c r="M3602" s="4" t="s">
        <v>85</v>
      </c>
    </row>
    <row r="3603" spans="1:13" x14ac:dyDescent="0.35">
      <c r="A3603" s="4" t="s">
        <v>36</v>
      </c>
      <c r="B3603" s="4" t="s">
        <v>35</v>
      </c>
      <c r="E3603" s="4" t="s">
        <v>121</v>
      </c>
      <c r="F3603" s="8" t="str">
        <f>VLOOKUP(E3603,Mapping!$A$1:$C$71,3,0)</f>
        <v>Google</v>
      </c>
      <c r="G3603" s="8" t="str">
        <f>VLOOKUP(E3603,Mapping!$A$2:$B$207,2,0)</f>
        <v>Google</v>
      </c>
      <c r="H3603" s="4" t="s">
        <v>658</v>
      </c>
      <c r="I3603" s="63">
        <v>44433</v>
      </c>
      <c r="J3603" s="126" t="str">
        <f>VLOOKUP(I3603,Mapping!$H$2:$I$215,2,0)</f>
        <v>Post</v>
      </c>
      <c r="K3603" s="127">
        <f>VLOOKUP(I3603,Mapping!$H$2:$J$215,3,0)</f>
        <v>0</v>
      </c>
      <c r="L3603" s="4">
        <v>0</v>
      </c>
      <c r="M3603" s="4" t="s">
        <v>85</v>
      </c>
    </row>
    <row r="3604" spans="1:13" x14ac:dyDescent="0.35">
      <c r="A3604" s="4" t="s">
        <v>36</v>
      </c>
      <c r="B3604" s="4" t="s">
        <v>35</v>
      </c>
      <c r="E3604" s="4" t="s">
        <v>121</v>
      </c>
      <c r="F3604" s="8" t="str">
        <f>VLOOKUP(E3604,Mapping!$A$1:$C$71,3,0)</f>
        <v>Google</v>
      </c>
      <c r="G3604" s="8" t="str">
        <f>VLOOKUP(E3604,Mapping!$A$2:$B$207,2,0)</f>
        <v>Google</v>
      </c>
      <c r="H3604" s="4" t="s">
        <v>658</v>
      </c>
      <c r="I3604" s="63">
        <v>44434</v>
      </c>
      <c r="J3604" s="126" t="str">
        <f>VLOOKUP(I3604,Mapping!$H$2:$I$215,2,0)</f>
        <v>Post</v>
      </c>
      <c r="K3604" s="127">
        <f>VLOOKUP(I3604,Mapping!$H$2:$J$215,3,0)</f>
        <v>0</v>
      </c>
      <c r="L3604" s="4">
        <v>0</v>
      </c>
      <c r="M3604" s="4" t="s">
        <v>85</v>
      </c>
    </row>
    <row r="3605" spans="1:13" x14ac:dyDescent="0.35">
      <c r="A3605" s="4" t="s">
        <v>36</v>
      </c>
      <c r="B3605" s="4" t="s">
        <v>35</v>
      </c>
      <c r="E3605" s="4" t="s">
        <v>121</v>
      </c>
      <c r="F3605" s="8" t="str">
        <f>VLOOKUP(E3605,Mapping!$A$1:$C$71,3,0)</f>
        <v>Google</v>
      </c>
      <c r="G3605" s="8" t="str">
        <f>VLOOKUP(E3605,Mapping!$A$2:$B$207,2,0)</f>
        <v>Google</v>
      </c>
      <c r="H3605" s="4" t="s">
        <v>658</v>
      </c>
      <c r="I3605" s="63">
        <v>44435</v>
      </c>
      <c r="J3605" s="126" t="str">
        <f>VLOOKUP(I3605,Mapping!$H$2:$I$215,2,0)</f>
        <v>Post</v>
      </c>
      <c r="K3605" s="127">
        <f>VLOOKUP(I3605,Mapping!$H$2:$J$215,3,0)</f>
        <v>0</v>
      </c>
      <c r="L3605" s="4">
        <v>0</v>
      </c>
      <c r="M3605" s="4" t="s">
        <v>85</v>
      </c>
    </row>
    <row r="3606" spans="1:13" x14ac:dyDescent="0.35">
      <c r="A3606" s="4" t="s">
        <v>36</v>
      </c>
      <c r="B3606" s="4" t="s">
        <v>35</v>
      </c>
      <c r="E3606" s="4" t="s">
        <v>121</v>
      </c>
      <c r="F3606" s="8" t="str">
        <f>VLOOKUP(E3606,Mapping!$A$1:$C$71,3,0)</f>
        <v>Google</v>
      </c>
      <c r="G3606" s="8" t="str">
        <f>VLOOKUP(E3606,Mapping!$A$2:$B$207,2,0)</f>
        <v>Google</v>
      </c>
      <c r="H3606" s="4" t="s">
        <v>658</v>
      </c>
      <c r="I3606" s="63">
        <v>44436</v>
      </c>
      <c r="J3606" s="126" t="str">
        <f>VLOOKUP(I3606,Mapping!$H$2:$I$215,2,0)</f>
        <v>Post</v>
      </c>
      <c r="K3606" s="127">
        <f>VLOOKUP(I3606,Mapping!$H$2:$J$215,3,0)</f>
        <v>0</v>
      </c>
      <c r="L3606" s="4">
        <v>0</v>
      </c>
      <c r="M3606" s="4" t="s">
        <v>85</v>
      </c>
    </row>
    <row r="3607" spans="1:13" x14ac:dyDescent="0.35">
      <c r="A3607" s="4" t="s">
        <v>36</v>
      </c>
      <c r="B3607" s="4" t="s">
        <v>35</v>
      </c>
      <c r="E3607" s="4" t="s">
        <v>121</v>
      </c>
      <c r="F3607" s="8" t="str">
        <f>VLOOKUP(E3607,Mapping!$A$1:$C$71,3,0)</f>
        <v>Google</v>
      </c>
      <c r="G3607" s="8" t="str">
        <f>VLOOKUP(E3607,Mapping!$A$2:$B$207,2,0)</f>
        <v>Google</v>
      </c>
      <c r="H3607" s="4" t="s">
        <v>658</v>
      </c>
      <c r="I3607" s="63">
        <v>44437</v>
      </c>
      <c r="J3607" s="126" t="str">
        <f>VLOOKUP(I3607,Mapping!$H$2:$I$215,2,0)</f>
        <v>Post</v>
      </c>
      <c r="K3607" s="127">
        <f>VLOOKUP(I3607,Mapping!$H$2:$J$215,3,0)</f>
        <v>0</v>
      </c>
      <c r="L3607" s="4">
        <v>0</v>
      </c>
      <c r="M3607" s="4" t="s">
        <v>85</v>
      </c>
    </row>
    <row r="3608" spans="1:13" x14ac:dyDescent="0.35">
      <c r="A3608" s="4" t="s">
        <v>36</v>
      </c>
      <c r="B3608" s="4" t="s">
        <v>35</v>
      </c>
      <c r="E3608" s="4" t="s">
        <v>121</v>
      </c>
      <c r="F3608" s="8" t="str">
        <f>VLOOKUP(E3608,Mapping!$A$1:$C$71,3,0)</f>
        <v>Google</v>
      </c>
      <c r="G3608" s="8" t="str">
        <f>VLOOKUP(E3608,Mapping!$A$2:$B$207,2,0)</f>
        <v>Google</v>
      </c>
      <c r="H3608" s="4" t="s">
        <v>658</v>
      </c>
      <c r="I3608" s="63">
        <v>44438</v>
      </c>
      <c r="J3608" s="126" t="str">
        <f>VLOOKUP(I3608,Mapping!$H$2:$I$215,2,0)</f>
        <v>Post</v>
      </c>
      <c r="K3608" s="127">
        <f>VLOOKUP(I3608,Mapping!$H$2:$J$215,3,0)</f>
        <v>0</v>
      </c>
      <c r="L3608" s="4">
        <v>0</v>
      </c>
      <c r="M3608" s="4" t="s">
        <v>85</v>
      </c>
    </row>
    <row r="3609" spans="1:13" x14ac:dyDescent="0.35">
      <c r="A3609" s="4" t="s">
        <v>36</v>
      </c>
      <c r="B3609" s="4" t="s">
        <v>35</v>
      </c>
      <c r="E3609" s="4" t="s">
        <v>121</v>
      </c>
      <c r="F3609" s="8" t="str">
        <f>VLOOKUP(E3609,Mapping!$A$1:$C$71,3,0)</f>
        <v>Google</v>
      </c>
      <c r="G3609" s="8" t="str">
        <f>VLOOKUP(E3609,Mapping!$A$2:$B$207,2,0)</f>
        <v>Google</v>
      </c>
      <c r="H3609" s="4" t="s">
        <v>658</v>
      </c>
      <c r="I3609" s="63">
        <v>44439</v>
      </c>
      <c r="J3609" s="126" t="str">
        <f>VLOOKUP(I3609,Mapping!$H$2:$I$215,2,0)</f>
        <v>Post</v>
      </c>
      <c r="K3609" s="127">
        <f>VLOOKUP(I3609,Mapping!$H$2:$J$215,3,0)</f>
        <v>0</v>
      </c>
      <c r="L3609" s="4">
        <v>0</v>
      </c>
      <c r="M3609" s="4" t="s">
        <v>85</v>
      </c>
    </row>
    <row r="3610" spans="1:13" x14ac:dyDescent="0.35">
      <c r="A3610" s="4" t="s">
        <v>36</v>
      </c>
      <c r="B3610" s="4" t="s">
        <v>35</v>
      </c>
      <c r="E3610" s="4" t="s">
        <v>121</v>
      </c>
      <c r="F3610" s="8" t="str">
        <f>VLOOKUP(E3610,Mapping!$A$1:$C$71,3,0)</f>
        <v>Google</v>
      </c>
      <c r="G3610" s="8" t="str">
        <f>VLOOKUP(E3610,Mapping!$A$2:$B$207,2,0)</f>
        <v>Google</v>
      </c>
      <c r="H3610" s="4" t="s">
        <v>658</v>
      </c>
      <c r="I3610" s="63">
        <v>44440</v>
      </c>
      <c r="J3610" s="126" t="str">
        <f>VLOOKUP(I3610,Mapping!$H$2:$I$215,2,0)</f>
        <v>Post</v>
      </c>
      <c r="K3610" s="127">
        <f>VLOOKUP(I3610,Mapping!$H$2:$J$215,3,0)</f>
        <v>0</v>
      </c>
      <c r="L3610" s="4">
        <v>0</v>
      </c>
      <c r="M3610" s="4" t="s">
        <v>85</v>
      </c>
    </row>
    <row r="3611" spans="1:13" x14ac:dyDescent="0.35">
      <c r="A3611" s="4" t="s">
        <v>36</v>
      </c>
      <c r="B3611" s="4" t="s">
        <v>35</v>
      </c>
      <c r="E3611" s="4" t="s">
        <v>121</v>
      </c>
      <c r="F3611" s="8" t="str">
        <f>VLOOKUP(E3611,Mapping!$A$1:$C$71,3,0)</f>
        <v>Google</v>
      </c>
      <c r="G3611" s="8" t="str">
        <f>VLOOKUP(E3611,Mapping!$A$2:$B$207,2,0)</f>
        <v>Google</v>
      </c>
      <c r="H3611" s="4" t="s">
        <v>658</v>
      </c>
      <c r="I3611" s="63">
        <v>44441</v>
      </c>
      <c r="J3611" s="126" t="str">
        <f>VLOOKUP(I3611,Mapping!$H$2:$I$215,2,0)</f>
        <v>Post</v>
      </c>
      <c r="K3611" s="127">
        <f>VLOOKUP(I3611,Mapping!$H$2:$J$215,3,0)</f>
        <v>0</v>
      </c>
      <c r="L3611" s="4">
        <v>0</v>
      </c>
      <c r="M3611" s="4" t="s">
        <v>85</v>
      </c>
    </row>
    <row r="3612" spans="1:13" x14ac:dyDescent="0.35">
      <c r="A3612" s="4" t="s">
        <v>36</v>
      </c>
      <c r="B3612" s="4" t="s">
        <v>35</v>
      </c>
      <c r="E3612" s="4" t="s">
        <v>121</v>
      </c>
      <c r="F3612" s="8" t="str">
        <f>VLOOKUP(E3612,Mapping!$A$1:$C$71,3,0)</f>
        <v>Google</v>
      </c>
      <c r="G3612" s="8" t="str">
        <f>VLOOKUP(E3612,Mapping!$A$2:$B$207,2,0)</f>
        <v>Google</v>
      </c>
      <c r="H3612" s="4" t="s">
        <v>658</v>
      </c>
      <c r="I3612" s="63">
        <v>44442</v>
      </c>
      <c r="J3612" s="126" t="str">
        <f>VLOOKUP(I3612,Mapping!$H$2:$I$215,2,0)</f>
        <v>Post</v>
      </c>
      <c r="K3612" s="127">
        <f>VLOOKUP(I3612,Mapping!$H$2:$J$215,3,0)</f>
        <v>0</v>
      </c>
      <c r="L3612" s="4">
        <v>0</v>
      </c>
      <c r="M3612" s="4" t="s">
        <v>85</v>
      </c>
    </row>
    <row r="3613" spans="1:13" x14ac:dyDescent="0.35">
      <c r="A3613" s="4" t="s">
        <v>36</v>
      </c>
      <c r="B3613" s="4" t="s">
        <v>35</v>
      </c>
      <c r="E3613" s="4" t="s">
        <v>121</v>
      </c>
      <c r="F3613" s="8" t="str">
        <f>VLOOKUP(E3613,Mapping!$A$1:$C$71,3,0)</f>
        <v>Google</v>
      </c>
      <c r="G3613" s="8" t="str">
        <f>VLOOKUP(E3613,Mapping!$A$2:$B$207,2,0)</f>
        <v>Google</v>
      </c>
      <c r="H3613" s="4" t="s">
        <v>658</v>
      </c>
      <c r="I3613" s="63">
        <v>44443</v>
      </c>
      <c r="J3613" s="126" t="str">
        <f>VLOOKUP(I3613,Mapping!$H$2:$I$215,2,0)</f>
        <v>Post</v>
      </c>
      <c r="K3613" s="127">
        <f>VLOOKUP(I3613,Mapping!$H$2:$J$215,3,0)</f>
        <v>0</v>
      </c>
      <c r="L3613" s="4">
        <v>0</v>
      </c>
      <c r="M3613" s="4" t="s">
        <v>85</v>
      </c>
    </row>
    <row r="3614" spans="1:13" x14ac:dyDescent="0.35">
      <c r="A3614" s="4" t="s">
        <v>36</v>
      </c>
      <c r="B3614" s="4" t="s">
        <v>35</v>
      </c>
      <c r="E3614" s="4" t="s">
        <v>121</v>
      </c>
      <c r="F3614" s="8" t="str">
        <f>VLOOKUP(E3614,Mapping!$A$1:$C$71,3,0)</f>
        <v>Google</v>
      </c>
      <c r="G3614" s="8" t="str">
        <f>VLOOKUP(E3614,Mapping!$A$2:$B$207,2,0)</f>
        <v>Google</v>
      </c>
      <c r="H3614" s="4" t="s">
        <v>658</v>
      </c>
      <c r="I3614" s="63">
        <v>44444</v>
      </c>
      <c r="J3614" s="126" t="str">
        <f>VLOOKUP(I3614,Mapping!$H$2:$I$215,2,0)</f>
        <v>Post</v>
      </c>
      <c r="K3614" s="127">
        <f>VLOOKUP(I3614,Mapping!$H$2:$J$215,3,0)</f>
        <v>0</v>
      </c>
      <c r="L3614" s="4">
        <v>0</v>
      </c>
      <c r="M3614" s="4" t="s">
        <v>85</v>
      </c>
    </row>
    <row r="3615" spans="1:13" x14ac:dyDescent="0.35">
      <c r="A3615" s="4" t="s">
        <v>36</v>
      </c>
      <c r="B3615" s="4" t="s">
        <v>35</v>
      </c>
      <c r="E3615" s="4" t="s">
        <v>121</v>
      </c>
      <c r="F3615" s="8" t="str">
        <f>VLOOKUP(E3615,Mapping!$A$1:$C$71,3,0)</f>
        <v>Google</v>
      </c>
      <c r="G3615" s="8" t="str">
        <f>VLOOKUP(E3615,Mapping!$A$2:$B$207,2,0)</f>
        <v>Google</v>
      </c>
      <c r="H3615" s="4" t="s">
        <v>658</v>
      </c>
      <c r="I3615" s="63">
        <v>44445</v>
      </c>
      <c r="J3615" s="126" t="str">
        <f>VLOOKUP(I3615,Mapping!$H$2:$I$215,2,0)</f>
        <v>Post</v>
      </c>
      <c r="K3615" s="127">
        <f>VLOOKUP(I3615,Mapping!$H$2:$J$215,3,0)</f>
        <v>0</v>
      </c>
      <c r="L3615" s="4">
        <v>0</v>
      </c>
      <c r="M3615" s="4" t="s">
        <v>85</v>
      </c>
    </row>
    <row r="3616" spans="1:13" x14ac:dyDescent="0.35">
      <c r="A3616" s="4" t="s">
        <v>36</v>
      </c>
      <c r="B3616" s="4" t="s">
        <v>35</v>
      </c>
      <c r="E3616" s="4" t="s">
        <v>121</v>
      </c>
      <c r="F3616" s="8" t="str">
        <f>VLOOKUP(E3616,Mapping!$A$1:$C$71,3,0)</f>
        <v>Google</v>
      </c>
      <c r="G3616" s="8" t="str">
        <f>VLOOKUP(E3616,Mapping!$A$2:$B$207,2,0)</f>
        <v>Google</v>
      </c>
      <c r="H3616" s="4" t="s">
        <v>658</v>
      </c>
      <c r="I3616" s="63">
        <v>44446</v>
      </c>
      <c r="J3616" s="126" t="str">
        <f>VLOOKUP(I3616,Mapping!$H$2:$I$215,2,0)</f>
        <v>Post</v>
      </c>
      <c r="K3616" s="127">
        <f>VLOOKUP(I3616,Mapping!$H$2:$J$215,3,0)</f>
        <v>0</v>
      </c>
      <c r="L3616" s="4">
        <v>0</v>
      </c>
      <c r="M3616" s="4" t="s">
        <v>85</v>
      </c>
    </row>
    <row r="3617" spans="1:13" x14ac:dyDescent="0.35">
      <c r="A3617" s="4" t="s">
        <v>36</v>
      </c>
      <c r="B3617" s="4" t="s">
        <v>35</v>
      </c>
      <c r="E3617" s="4" t="s">
        <v>121</v>
      </c>
      <c r="F3617" s="8" t="str">
        <f>VLOOKUP(E3617,Mapping!$A$1:$C$71,3,0)</f>
        <v>Google</v>
      </c>
      <c r="G3617" s="8" t="str">
        <f>VLOOKUP(E3617,Mapping!$A$2:$B$207,2,0)</f>
        <v>Google</v>
      </c>
      <c r="H3617" s="4" t="s">
        <v>658</v>
      </c>
      <c r="I3617" s="63">
        <v>44447</v>
      </c>
      <c r="J3617" s="126" t="str">
        <f>VLOOKUP(I3617,Mapping!$H$2:$I$215,2,0)</f>
        <v>Post</v>
      </c>
      <c r="K3617" s="127">
        <f>VLOOKUP(I3617,Mapping!$H$2:$J$215,3,0)</f>
        <v>0</v>
      </c>
      <c r="L3617" s="4">
        <v>0</v>
      </c>
      <c r="M3617" s="4" t="s">
        <v>85</v>
      </c>
    </row>
    <row r="3618" spans="1:13" x14ac:dyDescent="0.35">
      <c r="A3618" s="4" t="s">
        <v>36</v>
      </c>
      <c r="B3618" s="4" t="s">
        <v>35</v>
      </c>
      <c r="E3618" s="4" t="s">
        <v>121</v>
      </c>
      <c r="F3618" s="8" t="str">
        <f>VLOOKUP(E3618,Mapping!$A$1:$C$71,3,0)</f>
        <v>Google</v>
      </c>
      <c r="G3618" s="8" t="str">
        <f>VLOOKUP(E3618,Mapping!$A$2:$B$207,2,0)</f>
        <v>Google</v>
      </c>
      <c r="H3618" s="4" t="s">
        <v>658</v>
      </c>
      <c r="I3618" s="63">
        <v>44448</v>
      </c>
      <c r="J3618" s="126" t="str">
        <f>VLOOKUP(I3618,Mapping!$H$2:$I$215,2,0)</f>
        <v>Post</v>
      </c>
      <c r="K3618" s="127">
        <f>VLOOKUP(I3618,Mapping!$H$2:$J$215,3,0)</f>
        <v>0</v>
      </c>
      <c r="L3618" s="4">
        <v>0</v>
      </c>
      <c r="M3618" s="4" t="s">
        <v>85</v>
      </c>
    </row>
    <row r="3619" spans="1:13" x14ac:dyDescent="0.35">
      <c r="A3619" s="4" t="s">
        <v>36</v>
      </c>
      <c r="B3619" s="4" t="s">
        <v>35</v>
      </c>
      <c r="E3619" s="4" t="s">
        <v>121</v>
      </c>
      <c r="F3619" s="8" t="str">
        <f>VLOOKUP(E3619,Mapping!$A$1:$C$71,3,0)</f>
        <v>Google</v>
      </c>
      <c r="G3619" s="8" t="str">
        <f>VLOOKUP(E3619,Mapping!$A$2:$B$207,2,0)</f>
        <v>Google</v>
      </c>
      <c r="H3619" s="4" t="s">
        <v>658</v>
      </c>
      <c r="I3619" s="63">
        <v>44449</v>
      </c>
      <c r="J3619" s="126" t="str">
        <f>VLOOKUP(I3619,Mapping!$H$2:$I$215,2,0)</f>
        <v>Post</v>
      </c>
      <c r="K3619" s="127">
        <f>VLOOKUP(I3619,Mapping!$H$2:$J$215,3,0)</f>
        <v>0</v>
      </c>
      <c r="L3619" s="4">
        <v>0</v>
      </c>
      <c r="M3619" s="4" t="s">
        <v>85</v>
      </c>
    </row>
    <row r="3620" spans="1:13" x14ac:dyDescent="0.35">
      <c r="A3620" s="4" t="s">
        <v>36</v>
      </c>
      <c r="B3620" s="4" t="s">
        <v>35</v>
      </c>
      <c r="E3620" s="4" t="s">
        <v>121</v>
      </c>
      <c r="F3620" s="8" t="str">
        <f>VLOOKUP(E3620,Mapping!$A$1:$C$71,3,0)</f>
        <v>Google</v>
      </c>
      <c r="G3620" s="8" t="str">
        <f>VLOOKUP(E3620,Mapping!$A$2:$B$207,2,0)</f>
        <v>Google</v>
      </c>
      <c r="H3620" s="4" t="s">
        <v>658</v>
      </c>
      <c r="I3620" s="63">
        <v>44450</v>
      </c>
      <c r="J3620" s="126" t="str">
        <f>VLOOKUP(I3620,Mapping!$H$2:$I$215,2,0)</f>
        <v>Post</v>
      </c>
      <c r="K3620" s="127">
        <f>VLOOKUP(I3620,Mapping!$H$2:$J$215,3,0)</f>
        <v>0</v>
      </c>
      <c r="L3620" s="4">
        <v>0</v>
      </c>
      <c r="M3620" s="4" t="s">
        <v>85</v>
      </c>
    </row>
    <row r="3621" spans="1:13" x14ac:dyDescent="0.35">
      <c r="A3621" s="4" t="s">
        <v>36</v>
      </c>
      <c r="B3621" s="4" t="s">
        <v>35</v>
      </c>
      <c r="E3621" s="4" t="s">
        <v>121</v>
      </c>
      <c r="F3621" s="8" t="str">
        <f>VLOOKUP(E3621,Mapping!$A$1:$C$71,3,0)</f>
        <v>Google</v>
      </c>
      <c r="G3621" s="8" t="str">
        <f>VLOOKUP(E3621,Mapping!$A$2:$B$207,2,0)</f>
        <v>Google</v>
      </c>
      <c r="H3621" s="4" t="s">
        <v>658</v>
      </c>
      <c r="I3621" s="63">
        <v>44451</v>
      </c>
      <c r="J3621" s="126" t="str">
        <f>VLOOKUP(I3621,Mapping!$H$2:$I$215,2,0)</f>
        <v>Post</v>
      </c>
      <c r="K3621" s="127">
        <f>VLOOKUP(I3621,Mapping!$H$2:$J$215,3,0)</f>
        <v>0</v>
      </c>
      <c r="L3621" s="4">
        <v>0</v>
      </c>
      <c r="M3621" s="4" t="s">
        <v>85</v>
      </c>
    </row>
    <row r="3622" spans="1:13" x14ac:dyDescent="0.35">
      <c r="A3622" s="4" t="s">
        <v>36</v>
      </c>
      <c r="B3622" s="4" t="s">
        <v>35</v>
      </c>
      <c r="E3622" s="4" t="s">
        <v>121</v>
      </c>
      <c r="F3622" s="8" t="str">
        <f>VLOOKUP(E3622,Mapping!$A$1:$C$71,3,0)</f>
        <v>Google</v>
      </c>
      <c r="G3622" s="8" t="str">
        <f>VLOOKUP(E3622,Mapping!$A$2:$B$207,2,0)</f>
        <v>Google</v>
      </c>
      <c r="H3622" s="4" t="s">
        <v>658</v>
      </c>
      <c r="I3622" s="63">
        <v>44452</v>
      </c>
      <c r="J3622" s="126" t="str">
        <f>VLOOKUP(I3622,Mapping!$H$2:$I$215,2,0)</f>
        <v>Post</v>
      </c>
      <c r="K3622" s="127">
        <f>VLOOKUP(I3622,Mapping!$H$2:$J$215,3,0)</f>
        <v>0</v>
      </c>
      <c r="L3622" s="4">
        <v>0</v>
      </c>
      <c r="M3622" s="4" t="s">
        <v>85</v>
      </c>
    </row>
    <row r="3623" spans="1:13" x14ac:dyDescent="0.35">
      <c r="A3623" s="4" t="s">
        <v>36</v>
      </c>
      <c r="B3623" s="4" t="s">
        <v>35</v>
      </c>
      <c r="E3623" s="4" t="s">
        <v>121</v>
      </c>
      <c r="F3623" s="8" t="str">
        <f>VLOOKUP(E3623,Mapping!$A$1:$C$71,3,0)</f>
        <v>Google</v>
      </c>
      <c r="G3623" s="8" t="str">
        <f>VLOOKUP(E3623,Mapping!$A$2:$B$207,2,0)</f>
        <v>Google</v>
      </c>
      <c r="H3623" s="4" t="s">
        <v>658</v>
      </c>
      <c r="I3623" s="63">
        <v>44453</v>
      </c>
      <c r="J3623" s="126" t="str">
        <f>VLOOKUP(I3623,Mapping!$H$2:$I$215,2,0)</f>
        <v>Post</v>
      </c>
      <c r="K3623" s="127">
        <f>VLOOKUP(I3623,Mapping!$H$2:$J$215,3,0)</f>
        <v>0</v>
      </c>
      <c r="L3623" s="4">
        <v>0</v>
      </c>
      <c r="M3623" s="4" t="s">
        <v>85</v>
      </c>
    </row>
    <row r="3624" spans="1:13" x14ac:dyDescent="0.35">
      <c r="A3624" s="4" t="s">
        <v>36</v>
      </c>
      <c r="B3624" s="4" t="s">
        <v>35</v>
      </c>
      <c r="E3624" s="4" t="s">
        <v>121</v>
      </c>
      <c r="F3624" s="8" t="str">
        <f>VLOOKUP(E3624,Mapping!$A$1:$C$71,3,0)</f>
        <v>Google</v>
      </c>
      <c r="G3624" s="8" t="str">
        <f>VLOOKUP(E3624,Mapping!$A$2:$B$207,2,0)</f>
        <v>Google</v>
      </c>
      <c r="H3624" s="4" t="s">
        <v>658</v>
      </c>
      <c r="I3624" s="63">
        <v>44454</v>
      </c>
      <c r="J3624" s="126" t="str">
        <f>VLOOKUP(I3624,Mapping!$H$2:$I$215,2,0)</f>
        <v>Post</v>
      </c>
      <c r="K3624" s="127">
        <f>VLOOKUP(I3624,Mapping!$H$2:$J$215,3,0)</f>
        <v>0</v>
      </c>
      <c r="L3624" s="4">
        <v>0</v>
      </c>
      <c r="M3624" s="4" t="s">
        <v>85</v>
      </c>
    </row>
    <row r="3625" spans="1:13" x14ac:dyDescent="0.35">
      <c r="A3625" s="4" t="s">
        <v>36</v>
      </c>
      <c r="B3625" s="4" t="s">
        <v>35</v>
      </c>
      <c r="E3625" s="4" t="s">
        <v>121</v>
      </c>
      <c r="F3625" s="8" t="str">
        <f>VLOOKUP(E3625,Mapping!$A$1:$C$71,3,0)</f>
        <v>Google</v>
      </c>
      <c r="G3625" s="8" t="str">
        <f>VLOOKUP(E3625,Mapping!$A$2:$B$207,2,0)</f>
        <v>Google</v>
      </c>
      <c r="H3625" s="4" t="s">
        <v>658</v>
      </c>
      <c r="I3625" s="63">
        <v>44455</v>
      </c>
      <c r="J3625" s="126" t="str">
        <f>VLOOKUP(I3625,Mapping!$H$2:$I$215,2,0)</f>
        <v>Post</v>
      </c>
      <c r="K3625" s="127">
        <f>VLOOKUP(I3625,Mapping!$H$2:$J$215,3,0)</f>
        <v>0</v>
      </c>
      <c r="L3625" s="4">
        <v>0</v>
      </c>
      <c r="M3625" s="4" t="s">
        <v>85</v>
      </c>
    </row>
    <row r="3626" spans="1:13" x14ac:dyDescent="0.35">
      <c r="A3626" s="4" t="s">
        <v>36</v>
      </c>
      <c r="B3626" s="4" t="s">
        <v>35</v>
      </c>
      <c r="E3626" s="4" t="s">
        <v>121</v>
      </c>
      <c r="F3626" s="8" t="str">
        <f>VLOOKUP(E3626,Mapping!$A$1:$C$71,3,0)</f>
        <v>Google</v>
      </c>
      <c r="G3626" s="8" t="str">
        <f>VLOOKUP(E3626,Mapping!$A$2:$B$207,2,0)</f>
        <v>Google</v>
      </c>
      <c r="H3626" s="4" t="s">
        <v>658</v>
      </c>
      <c r="I3626" s="63">
        <v>44456</v>
      </c>
      <c r="J3626" s="126" t="str">
        <f>VLOOKUP(I3626,Mapping!$H$2:$I$215,2,0)</f>
        <v>Post</v>
      </c>
      <c r="K3626" s="127">
        <f>VLOOKUP(I3626,Mapping!$H$2:$J$215,3,0)</f>
        <v>0</v>
      </c>
      <c r="L3626" s="4">
        <v>0</v>
      </c>
      <c r="M3626" s="4" t="s">
        <v>85</v>
      </c>
    </row>
    <row r="3627" spans="1:13" x14ac:dyDescent="0.35">
      <c r="A3627" s="4" t="s">
        <v>36</v>
      </c>
      <c r="B3627" s="4" t="s">
        <v>35</v>
      </c>
      <c r="E3627" s="4" t="s">
        <v>121</v>
      </c>
      <c r="F3627" s="8" t="str">
        <f>VLOOKUP(E3627,Mapping!$A$1:$C$71,3,0)</f>
        <v>Google</v>
      </c>
      <c r="G3627" s="8" t="str">
        <f>VLOOKUP(E3627,Mapping!$A$2:$B$207,2,0)</f>
        <v>Google</v>
      </c>
      <c r="H3627" s="4" t="s">
        <v>658</v>
      </c>
      <c r="I3627" s="63">
        <v>44457</v>
      </c>
      <c r="J3627" s="126" t="str">
        <f>VLOOKUP(I3627,Mapping!$H$2:$I$215,2,0)</f>
        <v>Post</v>
      </c>
      <c r="K3627" s="127">
        <f>VLOOKUP(I3627,Mapping!$H$2:$J$215,3,0)</f>
        <v>0</v>
      </c>
      <c r="L3627" s="4">
        <v>0</v>
      </c>
      <c r="M3627" s="4" t="s">
        <v>85</v>
      </c>
    </row>
    <row r="3628" spans="1:13" x14ac:dyDescent="0.35">
      <c r="A3628" s="4" t="s">
        <v>36</v>
      </c>
      <c r="B3628" s="4" t="s">
        <v>35</v>
      </c>
      <c r="E3628" s="4" t="s">
        <v>121</v>
      </c>
      <c r="F3628" s="8" t="str">
        <f>VLOOKUP(E3628,Mapping!$A$1:$C$71,3,0)</f>
        <v>Google</v>
      </c>
      <c r="G3628" s="8" t="str">
        <f>VLOOKUP(E3628,Mapping!$A$2:$B$207,2,0)</f>
        <v>Google</v>
      </c>
      <c r="H3628" s="4" t="s">
        <v>658</v>
      </c>
      <c r="I3628" s="63">
        <v>44458</v>
      </c>
      <c r="J3628" s="126" t="str">
        <f>VLOOKUP(I3628,Mapping!$H$2:$I$215,2,0)</f>
        <v>Post</v>
      </c>
      <c r="K3628" s="127">
        <f>VLOOKUP(I3628,Mapping!$H$2:$J$215,3,0)</f>
        <v>0</v>
      </c>
      <c r="L3628" s="4">
        <v>0</v>
      </c>
      <c r="M3628" s="4" t="s">
        <v>85</v>
      </c>
    </row>
    <row r="3629" spans="1:13" x14ac:dyDescent="0.35">
      <c r="A3629" s="4" t="s">
        <v>36</v>
      </c>
      <c r="B3629" s="4" t="s">
        <v>35</v>
      </c>
      <c r="E3629" s="4" t="s">
        <v>121</v>
      </c>
      <c r="F3629" s="8" t="str">
        <f>VLOOKUP(E3629,Mapping!$A$1:$C$71,3,0)</f>
        <v>Google</v>
      </c>
      <c r="G3629" s="8" t="str">
        <f>VLOOKUP(E3629,Mapping!$A$2:$B$207,2,0)</f>
        <v>Google</v>
      </c>
      <c r="H3629" s="4" t="s">
        <v>658</v>
      </c>
      <c r="I3629" s="63">
        <v>44459</v>
      </c>
      <c r="J3629" s="126" t="str">
        <f>VLOOKUP(I3629,Mapping!$H$2:$I$215,2,0)</f>
        <v>Post</v>
      </c>
      <c r="K3629" s="127">
        <f>VLOOKUP(I3629,Mapping!$H$2:$J$215,3,0)</f>
        <v>0</v>
      </c>
      <c r="L3629" s="4">
        <v>0</v>
      </c>
      <c r="M3629" s="4" t="s">
        <v>85</v>
      </c>
    </row>
    <row r="3630" spans="1:13" x14ac:dyDescent="0.35">
      <c r="A3630" s="4" t="s">
        <v>36</v>
      </c>
      <c r="B3630" s="4" t="s">
        <v>35</v>
      </c>
      <c r="E3630" s="4" t="s">
        <v>121</v>
      </c>
      <c r="F3630" s="8" t="str">
        <f>VLOOKUP(E3630,Mapping!$A$1:$C$71,3,0)</f>
        <v>Google</v>
      </c>
      <c r="G3630" s="8" t="str">
        <f>VLOOKUP(E3630,Mapping!$A$2:$B$207,2,0)</f>
        <v>Google</v>
      </c>
      <c r="H3630" s="4" t="s">
        <v>658</v>
      </c>
      <c r="I3630" s="63">
        <v>44460</v>
      </c>
      <c r="J3630" s="126" t="str">
        <f>VLOOKUP(I3630,Mapping!$H$2:$I$215,2,0)</f>
        <v>Post</v>
      </c>
      <c r="K3630" s="127">
        <f>VLOOKUP(I3630,Mapping!$H$2:$J$215,3,0)</f>
        <v>0</v>
      </c>
      <c r="L3630" s="4">
        <v>0</v>
      </c>
      <c r="M3630" s="4" t="s">
        <v>85</v>
      </c>
    </row>
    <row r="3631" spans="1:13" x14ac:dyDescent="0.35">
      <c r="A3631" s="4" t="s">
        <v>36</v>
      </c>
      <c r="B3631" s="4" t="s">
        <v>35</v>
      </c>
      <c r="E3631" s="4" t="s">
        <v>121</v>
      </c>
      <c r="F3631" s="8" t="str">
        <f>VLOOKUP(E3631,Mapping!$A$1:$C$71,3,0)</f>
        <v>Google</v>
      </c>
      <c r="G3631" s="8" t="str">
        <f>VLOOKUP(E3631,Mapping!$A$2:$B$207,2,0)</f>
        <v>Google</v>
      </c>
      <c r="H3631" s="4" t="s">
        <v>658</v>
      </c>
      <c r="I3631" s="63">
        <v>44461</v>
      </c>
      <c r="J3631" s="126" t="str">
        <f>VLOOKUP(I3631,Mapping!$H$2:$I$215,2,0)</f>
        <v>Post</v>
      </c>
      <c r="K3631" s="127">
        <f>VLOOKUP(I3631,Mapping!$H$2:$J$215,3,0)</f>
        <v>0</v>
      </c>
      <c r="L3631" s="4">
        <v>0</v>
      </c>
      <c r="M3631" s="4" t="s">
        <v>85</v>
      </c>
    </row>
    <row r="3632" spans="1:13" x14ac:dyDescent="0.35">
      <c r="A3632" s="4" t="s">
        <v>36</v>
      </c>
      <c r="B3632" s="4" t="s">
        <v>35</v>
      </c>
      <c r="E3632" s="4" t="s">
        <v>121</v>
      </c>
      <c r="F3632" s="8" t="str">
        <f>VLOOKUP(E3632,Mapping!$A$1:$C$71,3,0)</f>
        <v>Google</v>
      </c>
      <c r="G3632" s="8" t="str">
        <f>VLOOKUP(E3632,Mapping!$A$2:$B$207,2,0)</f>
        <v>Google</v>
      </c>
      <c r="H3632" s="4" t="s">
        <v>658</v>
      </c>
      <c r="I3632" s="63">
        <v>44462</v>
      </c>
      <c r="J3632" s="126" t="str">
        <f>VLOOKUP(I3632,Mapping!$H$2:$I$215,2,0)</f>
        <v>Post</v>
      </c>
      <c r="K3632" s="127">
        <f>VLOOKUP(I3632,Mapping!$H$2:$J$215,3,0)</f>
        <v>0</v>
      </c>
      <c r="L3632" s="4">
        <v>0</v>
      </c>
      <c r="M3632" s="4" t="s">
        <v>85</v>
      </c>
    </row>
    <row r="3633" spans="1:13" x14ac:dyDescent="0.35">
      <c r="A3633" s="4" t="s">
        <v>36</v>
      </c>
      <c r="B3633" s="4" t="s">
        <v>35</v>
      </c>
      <c r="E3633" s="4" t="s">
        <v>121</v>
      </c>
      <c r="F3633" s="8" t="str">
        <f>VLOOKUP(E3633,Mapping!$A$1:$C$71,3,0)</f>
        <v>Google</v>
      </c>
      <c r="G3633" s="8" t="str">
        <f>VLOOKUP(E3633,Mapping!$A$2:$B$207,2,0)</f>
        <v>Google</v>
      </c>
      <c r="H3633" s="4" t="s">
        <v>658</v>
      </c>
      <c r="I3633" s="63">
        <v>44463</v>
      </c>
      <c r="J3633" s="126" t="str">
        <f>VLOOKUP(I3633,Mapping!$H$2:$I$215,2,0)</f>
        <v>Post</v>
      </c>
      <c r="K3633" s="127">
        <f>VLOOKUP(I3633,Mapping!$H$2:$J$215,3,0)</f>
        <v>0</v>
      </c>
      <c r="L3633" s="4">
        <v>0</v>
      </c>
      <c r="M3633" s="4" t="s">
        <v>85</v>
      </c>
    </row>
    <row r="3634" spans="1:13" x14ac:dyDescent="0.35">
      <c r="A3634" s="4" t="s">
        <v>36</v>
      </c>
      <c r="B3634" s="4" t="s">
        <v>35</v>
      </c>
      <c r="E3634" s="4" t="s">
        <v>121</v>
      </c>
      <c r="F3634" s="8" t="str">
        <f>VLOOKUP(E3634,Mapping!$A$1:$C$71,3,0)</f>
        <v>Google</v>
      </c>
      <c r="G3634" s="8" t="str">
        <f>VLOOKUP(E3634,Mapping!$A$2:$B$207,2,0)</f>
        <v>Google</v>
      </c>
      <c r="H3634" s="4" t="s">
        <v>658</v>
      </c>
      <c r="I3634" s="63">
        <v>44464</v>
      </c>
      <c r="J3634" s="126" t="str">
        <f>VLOOKUP(I3634,Mapping!$H$2:$I$215,2,0)</f>
        <v>Post</v>
      </c>
      <c r="K3634" s="127">
        <f>VLOOKUP(I3634,Mapping!$H$2:$J$215,3,0)</f>
        <v>0</v>
      </c>
      <c r="L3634" s="4">
        <v>0</v>
      </c>
      <c r="M3634" s="4" t="s">
        <v>85</v>
      </c>
    </row>
    <row r="3635" spans="1:13" x14ac:dyDescent="0.35">
      <c r="A3635" s="4" t="s">
        <v>36</v>
      </c>
      <c r="B3635" s="4" t="s">
        <v>35</v>
      </c>
      <c r="E3635" s="4" t="s">
        <v>121</v>
      </c>
      <c r="F3635" s="8" t="str">
        <f>VLOOKUP(E3635,Mapping!$A$1:$C$71,3,0)</f>
        <v>Google</v>
      </c>
      <c r="G3635" s="8" t="str">
        <f>VLOOKUP(E3635,Mapping!$A$2:$B$207,2,0)</f>
        <v>Google</v>
      </c>
      <c r="H3635" s="4" t="s">
        <v>658</v>
      </c>
      <c r="I3635" s="63">
        <v>44465</v>
      </c>
      <c r="J3635" s="126" t="str">
        <f>VLOOKUP(I3635,Mapping!$H$2:$I$215,2,0)</f>
        <v>Post</v>
      </c>
      <c r="K3635" s="127">
        <f>VLOOKUP(I3635,Mapping!$H$2:$J$215,3,0)</f>
        <v>0</v>
      </c>
      <c r="L3635" s="4">
        <v>0</v>
      </c>
      <c r="M3635" s="4" t="s">
        <v>85</v>
      </c>
    </row>
    <row r="3636" spans="1:13" x14ac:dyDescent="0.35">
      <c r="A3636" s="4" t="s">
        <v>36</v>
      </c>
      <c r="B3636" s="4" t="s">
        <v>35</v>
      </c>
      <c r="E3636" s="4" t="s">
        <v>121</v>
      </c>
      <c r="F3636" s="8" t="str">
        <f>VLOOKUP(E3636,Mapping!$A$1:$C$71,3,0)</f>
        <v>Google</v>
      </c>
      <c r="G3636" s="8" t="str">
        <f>VLOOKUP(E3636,Mapping!$A$2:$B$207,2,0)</f>
        <v>Google</v>
      </c>
      <c r="H3636" s="4" t="s">
        <v>658</v>
      </c>
      <c r="I3636" s="63">
        <v>44466</v>
      </c>
      <c r="J3636" s="126" t="str">
        <f>VLOOKUP(I3636,Mapping!$H$2:$I$215,2,0)</f>
        <v>Post</v>
      </c>
      <c r="K3636" s="127">
        <f>VLOOKUP(I3636,Mapping!$H$2:$J$215,3,0)</f>
        <v>0</v>
      </c>
      <c r="L3636" s="4">
        <v>0</v>
      </c>
      <c r="M3636" s="4" t="s">
        <v>85</v>
      </c>
    </row>
    <row r="3637" spans="1:13" x14ac:dyDescent="0.35">
      <c r="A3637" s="4" t="s">
        <v>36</v>
      </c>
      <c r="B3637" s="4" t="s">
        <v>35</v>
      </c>
      <c r="E3637" s="4" t="s">
        <v>121</v>
      </c>
      <c r="F3637" s="8" t="str">
        <f>VLOOKUP(E3637,Mapping!$A$1:$C$71,3,0)</f>
        <v>Google</v>
      </c>
      <c r="G3637" s="8" t="str">
        <f>VLOOKUP(E3637,Mapping!$A$2:$B$207,2,0)</f>
        <v>Google</v>
      </c>
      <c r="H3637" s="4" t="s">
        <v>658</v>
      </c>
      <c r="I3637" s="63">
        <v>44467</v>
      </c>
      <c r="J3637" s="126" t="str">
        <f>VLOOKUP(I3637,Mapping!$H$2:$I$215,2,0)</f>
        <v>Post</v>
      </c>
      <c r="K3637" s="127">
        <f>VLOOKUP(I3637,Mapping!$H$2:$J$215,3,0)</f>
        <v>0</v>
      </c>
      <c r="L3637" s="4">
        <v>0</v>
      </c>
      <c r="M3637" s="4" t="s">
        <v>85</v>
      </c>
    </row>
    <row r="3638" spans="1:13" x14ac:dyDescent="0.35">
      <c r="A3638" s="4" t="s">
        <v>36</v>
      </c>
      <c r="B3638" s="4" t="s">
        <v>35</v>
      </c>
      <c r="E3638" s="4" t="s">
        <v>121</v>
      </c>
      <c r="F3638" s="8" t="str">
        <f>VLOOKUP(E3638,Mapping!$A$1:$C$71,3,0)</f>
        <v>Google</v>
      </c>
      <c r="G3638" s="8" t="str">
        <f>VLOOKUP(E3638,Mapping!$A$2:$B$207,2,0)</f>
        <v>Google</v>
      </c>
      <c r="H3638" s="4" t="s">
        <v>658</v>
      </c>
      <c r="I3638" s="63">
        <v>44468</v>
      </c>
      <c r="J3638" s="126" t="str">
        <f>VLOOKUP(I3638,Mapping!$H$2:$I$215,2,0)</f>
        <v>Post</v>
      </c>
      <c r="K3638" s="127">
        <f>VLOOKUP(I3638,Mapping!$H$2:$J$215,3,0)</f>
        <v>0</v>
      </c>
      <c r="L3638" s="4">
        <v>0</v>
      </c>
      <c r="M3638" s="4" t="s">
        <v>85</v>
      </c>
    </row>
    <row r="3639" spans="1:13" x14ac:dyDescent="0.35">
      <c r="A3639" s="4" t="s">
        <v>36</v>
      </c>
      <c r="B3639" s="4" t="s">
        <v>35</v>
      </c>
      <c r="E3639" s="4" t="s">
        <v>121</v>
      </c>
      <c r="F3639" s="8" t="str">
        <f>VLOOKUP(E3639,Mapping!$A$1:$C$71,3,0)</f>
        <v>Google</v>
      </c>
      <c r="G3639" s="8" t="str">
        <f>VLOOKUP(E3639,Mapping!$A$2:$B$207,2,0)</f>
        <v>Google</v>
      </c>
      <c r="H3639" s="4" t="s">
        <v>658</v>
      </c>
      <c r="I3639" s="63">
        <v>44469</v>
      </c>
      <c r="J3639" s="126" t="str">
        <f>VLOOKUP(I3639,Mapping!$H$2:$I$215,2,0)</f>
        <v>Post</v>
      </c>
      <c r="K3639" s="127">
        <f>VLOOKUP(I3639,Mapping!$H$2:$J$215,3,0)</f>
        <v>0</v>
      </c>
      <c r="L3639" s="4">
        <v>0</v>
      </c>
      <c r="M3639" s="4" t="s">
        <v>85</v>
      </c>
    </row>
    <row r="3640" spans="1:13" x14ac:dyDescent="0.35">
      <c r="A3640" s="4" t="s">
        <v>660</v>
      </c>
      <c r="B3640" s="4" t="s">
        <v>53</v>
      </c>
      <c r="E3640" s="4" t="s">
        <v>184</v>
      </c>
      <c r="F3640" s="8" t="str">
        <f>VLOOKUP(E3640,Mapping!$A$1:$C$71,3,0)</f>
        <v>iOS 14.5 Rollout</v>
      </c>
      <c r="G3640" s="8" t="str">
        <f>VLOOKUP(E3640,Mapping!$A$2:$B$207,2,0)</f>
        <v>iOS 14.5 Rollout</v>
      </c>
      <c r="H3640" s="4" t="s">
        <v>658</v>
      </c>
      <c r="I3640" s="63">
        <v>44256</v>
      </c>
      <c r="J3640" s="126" t="str">
        <f>VLOOKUP(I3640,Mapping!$H$2:$I$215,2,0)</f>
        <v>Pre</v>
      </c>
      <c r="K3640" s="127" t="str">
        <f>VLOOKUP(I3640,Mapping!$H$2:$J$215,3,0)</f>
        <v>Pre</v>
      </c>
      <c r="L3640" s="4">
        <v>0</v>
      </c>
      <c r="M3640" s="4" t="e">
        <v>#N/A</v>
      </c>
    </row>
    <row r="3641" spans="1:13" x14ac:dyDescent="0.35">
      <c r="A3641" s="4" t="s">
        <v>660</v>
      </c>
      <c r="B3641" s="4" t="s">
        <v>53</v>
      </c>
      <c r="E3641" s="4" t="s">
        <v>184</v>
      </c>
      <c r="F3641" s="8" t="str">
        <f>VLOOKUP(E3641,Mapping!$A$1:$C$71,3,0)</f>
        <v>iOS 14.5 Rollout</v>
      </c>
      <c r="G3641" s="8" t="str">
        <f>VLOOKUP(E3641,Mapping!$A$2:$B$207,2,0)</f>
        <v>iOS 14.5 Rollout</v>
      </c>
      <c r="H3641" s="4" t="s">
        <v>658</v>
      </c>
      <c r="I3641" s="63">
        <v>44257</v>
      </c>
      <c r="J3641" s="126" t="str">
        <f>VLOOKUP(I3641,Mapping!$H$2:$I$215,2,0)</f>
        <v>Pre</v>
      </c>
      <c r="K3641" s="127" t="str">
        <f>VLOOKUP(I3641,Mapping!$H$2:$J$215,3,0)</f>
        <v>Pre</v>
      </c>
      <c r="L3641" s="4">
        <v>0</v>
      </c>
      <c r="M3641" s="4" t="e">
        <v>#N/A</v>
      </c>
    </row>
    <row r="3642" spans="1:13" x14ac:dyDescent="0.35">
      <c r="A3642" s="4" t="s">
        <v>660</v>
      </c>
      <c r="B3642" s="4" t="s">
        <v>53</v>
      </c>
      <c r="E3642" s="4" t="s">
        <v>184</v>
      </c>
      <c r="F3642" s="8" t="str">
        <f>VLOOKUP(E3642,Mapping!$A$1:$C$71,3,0)</f>
        <v>iOS 14.5 Rollout</v>
      </c>
      <c r="G3642" s="8" t="str">
        <f>VLOOKUP(E3642,Mapping!$A$2:$B$207,2,0)</f>
        <v>iOS 14.5 Rollout</v>
      </c>
      <c r="H3642" s="4" t="s">
        <v>658</v>
      </c>
      <c r="I3642" s="63">
        <v>44258</v>
      </c>
      <c r="J3642" s="126" t="str">
        <f>VLOOKUP(I3642,Mapping!$H$2:$I$215,2,0)</f>
        <v>Pre</v>
      </c>
      <c r="K3642" s="127" t="str">
        <f>VLOOKUP(I3642,Mapping!$H$2:$J$215,3,0)</f>
        <v>Pre</v>
      </c>
      <c r="L3642" s="4">
        <v>0</v>
      </c>
      <c r="M3642" s="4" t="e">
        <v>#N/A</v>
      </c>
    </row>
    <row r="3643" spans="1:13" x14ac:dyDescent="0.35">
      <c r="A3643" s="4" t="s">
        <v>660</v>
      </c>
      <c r="B3643" s="4" t="s">
        <v>53</v>
      </c>
      <c r="E3643" s="4" t="s">
        <v>184</v>
      </c>
      <c r="F3643" s="8" t="str">
        <f>VLOOKUP(E3643,Mapping!$A$1:$C$71,3,0)</f>
        <v>iOS 14.5 Rollout</v>
      </c>
      <c r="G3643" s="8" t="str">
        <f>VLOOKUP(E3643,Mapping!$A$2:$B$207,2,0)</f>
        <v>iOS 14.5 Rollout</v>
      </c>
      <c r="H3643" s="4" t="s">
        <v>658</v>
      </c>
      <c r="I3643" s="63">
        <v>44259</v>
      </c>
      <c r="J3643" s="126" t="str">
        <f>VLOOKUP(I3643,Mapping!$H$2:$I$215,2,0)</f>
        <v>Pre</v>
      </c>
      <c r="K3643" s="127" t="str">
        <f>VLOOKUP(I3643,Mapping!$H$2:$J$215,3,0)</f>
        <v>Pre</v>
      </c>
      <c r="L3643" s="4">
        <v>0</v>
      </c>
      <c r="M3643" s="4" t="e">
        <v>#N/A</v>
      </c>
    </row>
    <row r="3644" spans="1:13" x14ac:dyDescent="0.35">
      <c r="A3644" s="4" t="s">
        <v>660</v>
      </c>
      <c r="B3644" s="4" t="s">
        <v>53</v>
      </c>
      <c r="E3644" s="4" t="s">
        <v>184</v>
      </c>
      <c r="F3644" s="8" t="str">
        <f>VLOOKUP(E3644,Mapping!$A$1:$C$71,3,0)</f>
        <v>iOS 14.5 Rollout</v>
      </c>
      <c r="G3644" s="8" t="str">
        <f>VLOOKUP(E3644,Mapping!$A$2:$B$207,2,0)</f>
        <v>iOS 14.5 Rollout</v>
      </c>
      <c r="H3644" s="4" t="s">
        <v>658</v>
      </c>
      <c r="I3644" s="63">
        <v>44260</v>
      </c>
      <c r="J3644" s="126" t="str">
        <f>VLOOKUP(I3644,Mapping!$H$2:$I$215,2,0)</f>
        <v>Pre</v>
      </c>
      <c r="K3644" s="127" t="str">
        <f>VLOOKUP(I3644,Mapping!$H$2:$J$215,3,0)</f>
        <v>Pre</v>
      </c>
      <c r="L3644" s="4">
        <v>0</v>
      </c>
      <c r="M3644" s="4" t="e">
        <v>#N/A</v>
      </c>
    </row>
    <row r="3645" spans="1:13" x14ac:dyDescent="0.35">
      <c r="A3645" s="4" t="s">
        <v>660</v>
      </c>
      <c r="B3645" s="4" t="s">
        <v>53</v>
      </c>
      <c r="E3645" s="4" t="s">
        <v>184</v>
      </c>
      <c r="F3645" s="8" t="str">
        <f>VLOOKUP(E3645,Mapping!$A$1:$C$71,3,0)</f>
        <v>iOS 14.5 Rollout</v>
      </c>
      <c r="G3645" s="8" t="str">
        <f>VLOOKUP(E3645,Mapping!$A$2:$B$207,2,0)</f>
        <v>iOS 14.5 Rollout</v>
      </c>
      <c r="H3645" s="4" t="s">
        <v>658</v>
      </c>
      <c r="I3645" s="63">
        <v>44261</v>
      </c>
      <c r="J3645" s="126" t="str">
        <f>VLOOKUP(I3645,Mapping!$H$2:$I$215,2,0)</f>
        <v>Pre</v>
      </c>
      <c r="K3645" s="127" t="str">
        <f>VLOOKUP(I3645,Mapping!$H$2:$J$215,3,0)</f>
        <v>Pre</v>
      </c>
      <c r="L3645" s="4">
        <v>0</v>
      </c>
      <c r="M3645" s="4" t="e">
        <v>#N/A</v>
      </c>
    </row>
    <row r="3646" spans="1:13" x14ac:dyDescent="0.35">
      <c r="A3646" s="4" t="s">
        <v>660</v>
      </c>
      <c r="B3646" s="4" t="s">
        <v>53</v>
      </c>
      <c r="E3646" s="4" t="s">
        <v>184</v>
      </c>
      <c r="F3646" s="8" t="str">
        <f>VLOOKUP(E3646,Mapping!$A$1:$C$71,3,0)</f>
        <v>iOS 14.5 Rollout</v>
      </c>
      <c r="G3646" s="8" t="str">
        <f>VLOOKUP(E3646,Mapping!$A$2:$B$207,2,0)</f>
        <v>iOS 14.5 Rollout</v>
      </c>
      <c r="H3646" s="4" t="s">
        <v>658</v>
      </c>
      <c r="I3646" s="63">
        <v>44262</v>
      </c>
      <c r="J3646" s="126" t="str">
        <f>VLOOKUP(I3646,Mapping!$H$2:$I$215,2,0)</f>
        <v>Pre</v>
      </c>
      <c r="K3646" s="127" t="str">
        <f>VLOOKUP(I3646,Mapping!$H$2:$J$215,3,0)</f>
        <v>Pre</v>
      </c>
      <c r="L3646" s="4">
        <v>0</v>
      </c>
      <c r="M3646" s="4" t="e">
        <v>#N/A</v>
      </c>
    </row>
    <row r="3647" spans="1:13" x14ac:dyDescent="0.35">
      <c r="A3647" s="4" t="s">
        <v>660</v>
      </c>
      <c r="B3647" s="4" t="s">
        <v>53</v>
      </c>
      <c r="E3647" s="4" t="s">
        <v>184</v>
      </c>
      <c r="F3647" s="8" t="str">
        <f>VLOOKUP(E3647,Mapping!$A$1:$C$71,3,0)</f>
        <v>iOS 14.5 Rollout</v>
      </c>
      <c r="G3647" s="8" t="str">
        <f>VLOOKUP(E3647,Mapping!$A$2:$B$207,2,0)</f>
        <v>iOS 14.5 Rollout</v>
      </c>
      <c r="H3647" s="4" t="s">
        <v>658</v>
      </c>
      <c r="I3647" s="63">
        <v>44263</v>
      </c>
      <c r="J3647" s="126" t="str">
        <f>VLOOKUP(I3647,Mapping!$H$2:$I$215,2,0)</f>
        <v>Pre</v>
      </c>
      <c r="K3647" s="127" t="str">
        <f>VLOOKUP(I3647,Mapping!$H$2:$J$215,3,0)</f>
        <v>Pre</v>
      </c>
      <c r="L3647" s="4">
        <v>0</v>
      </c>
      <c r="M3647" s="4" t="e">
        <v>#N/A</v>
      </c>
    </row>
    <row r="3648" spans="1:13" x14ac:dyDescent="0.35">
      <c r="A3648" s="4" t="s">
        <v>660</v>
      </c>
      <c r="B3648" s="4" t="s">
        <v>53</v>
      </c>
      <c r="E3648" s="4" t="s">
        <v>184</v>
      </c>
      <c r="F3648" s="8" t="str">
        <f>VLOOKUP(E3648,Mapping!$A$1:$C$71,3,0)</f>
        <v>iOS 14.5 Rollout</v>
      </c>
      <c r="G3648" s="8" t="str">
        <f>VLOOKUP(E3648,Mapping!$A$2:$B$207,2,0)</f>
        <v>iOS 14.5 Rollout</v>
      </c>
      <c r="H3648" s="4" t="s">
        <v>658</v>
      </c>
      <c r="I3648" s="63">
        <v>44264</v>
      </c>
      <c r="J3648" s="126" t="str">
        <f>VLOOKUP(I3648,Mapping!$H$2:$I$215,2,0)</f>
        <v>Pre</v>
      </c>
      <c r="K3648" s="127" t="str">
        <f>VLOOKUP(I3648,Mapping!$H$2:$J$215,3,0)</f>
        <v>Pre</v>
      </c>
      <c r="L3648" s="4">
        <v>0</v>
      </c>
      <c r="M3648" s="4" t="e">
        <v>#N/A</v>
      </c>
    </row>
    <row r="3649" spans="1:13" x14ac:dyDescent="0.35">
      <c r="A3649" s="4" t="s">
        <v>660</v>
      </c>
      <c r="B3649" s="4" t="s">
        <v>53</v>
      </c>
      <c r="E3649" s="4" t="s">
        <v>184</v>
      </c>
      <c r="F3649" s="8" t="str">
        <f>VLOOKUP(E3649,Mapping!$A$1:$C$71,3,0)</f>
        <v>iOS 14.5 Rollout</v>
      </c>
      <c r="G3649" s="8" t="str">
        <f>VLOOKUP(E3649,Mapping!$A$2:$B$207,2,0)</f>
        <v>iOS 14.5 Rollout</v>
      </c>
      <c r="H3649" s="4" t="s">
        <v>658</v>
      </c>
      <c r="I3649" s="63">
        <v>44265</v>
      </c>
      <c r="J3649" s="126" t="str">
        <f>VLOOKUP(I3649,Mapping!$H$2:$I$215,2,0)</f>
        <v>Pre</v>
      </c>
      <c r="K3649" s="127" t="str">
        <f>VLOOKUP(I3649,Mapping!$H$2:$J$215,3,0)</f>
        <v>Pre</v>
      </c>
      <c r="L3649" s="4">
        <v>0</v>
      </c>
      <c r="M3649" s="4" t="e">
        <v>#N/A</v>
      </c>
    </row>
    <row r="3650" spans="1:13" x14ac:dyDescent="0.35">
      <c r="A3650" s="4" t="s">
        <v>660</v>
      </c>
      <c r="B3650" s="4" t="s">
        <v>53</v>
      </c>
      <c r="E3650" s="4" t="s">
        <v>184</v>
      </c>
      <c r="F3650" s="8" t="str">
        <f>VLOOKUP(E3650,Mapping!$A$1:$C$71,3,0)</f>
        <v>iOS 14.5 Rollout</v>
      </c>
      <c r="G3650" s="8" t="str">
        <f>VLOOKUP(E3650,Mapping!$A$2:$B$207,2,0)</f>
        <v>iOS 14.5 Rollout</v>
      </c>
      <c r="H3650" s="4" t="s">
        <v>658</v>
      </c>
      <c r="I3650" s="63">
        <v>44266</v>
      </c>
      <c r="J3650" s="126" t="str">
        <f>VLOOKUP(I3650,Mapping!$H$2:$I$215,2,0)</f>
        <v>Pre</v>
      </c>
      <c r="K3650" s="127" t="str">
        <f>VLOOKUP(I3650,Mapping!$H$2:$J$215,3,0)</f>
        <v>Pre</v>
      </c>
      <c r="L3650" s="4">
        <v>0</v>
      </c>
      <c r="M3650" s="4" t="e">
        <v>#N/A</v>
      </c>
    </row>
    <row r="3651" spans="1:13" x14ac:dyDescent="0.35">
      <c r="A3651" s="4" t="s">
        <v>660</v>
      </c>
      <c r="B3651" s="4" t="s">
        <v>53</v>
      </c>
      <c r="E3651" s="4" t="s">
        <v>184</v>
      </c>
      <c r="F3651" s="8" t="str">
        <f>VLOOKUP(E3651,Mapping!$A$1:$C$71,3,0)</f>
        <v>iOS 14.5 Rollout</v>
      </c>
      <c r="G3651" s="8" t="str">
        <f>VLOOKUP(E3651,Mapping!$A$2:$B$207,2,0)</f>
        <v>iOS 14.5 Rollout</v>
      </c>
      <c r="H3651" s="4" t="s">
        <v>658</v>
      </c>
      <c r="I3651" s="63">
        <v>44267</v>
      </c>
      <c r="J3651" s="126" t="str">
        <f>VLOOKUP(I3651,Mapping!$H$2:$I$215,2,0)</f>
        <v>Pre</v>
      </c>
      <c r="K3651" s="127" t="str">
        <f>VLOOKUP(I3651,Mapping!$H$2:$J$215,3,0)</f>
        <v>Pre</v>
      </c>
      <c r="L3651" s="4">
        <v>0</v>
      </c>
      <c r="M3651" s="4" t="e">
        <v>#N/A</v>
      </c>
    </row>
    <row r="3652" spans="1:13" x14ac:dyDescent="0.35">
      <c r="A3652" s="4" t="s">
        <v>660</v>
      </c>
      <c r="B3652" s="4" t="s">
        <v>53</v>
      </c>
      <c r="E3652" s="4" t="s">
        <v>184</v>
      </c>
      <c r="F3652" s="8" t="str">
        <f>VLOOKUP(E3652,Mapping!$A$1:$C$71,3,0)</f>
        <v>iOS 14.5 Rollout</v>
      </c>
      <c r="G3652" s="8" t="str">
        <f>VLOOKUP(E3652,Mapping!$A$2:$B$207,2,0)</f>
        <v>iOS 14.5 Rollout</v>
      </c>
      <c r="H3652" s="4" t="s">
        <v>658</v>
      </c>
      <c r="I3652" s="63">
        <v>44268</v>
      </c>
      <c r="J3652" s="126" t="str">
        <f>VLOOKUP(I3652,Mapping!$H$2:$I$215,2,0)</f>
        <v>Pre</v>
      </c>
      <c r="K3652" s="127" t="str">
        <f>VLOOKUP(I3652,Mapping!$H$2:$J$215,3,0)</f>
        <v>Pre</v>
      </c>
      <c r="L3652" s="4">
        <v>0</v>
      </c>
      <c r="M3652" s="4" t="e">
        <v>#N/A</v>
      </c>
    </row>
    <row r="3653" spans="1:13" x14ac:dyDescent="0.35">
      <c r="A3653" s="4" t="s">
        <v>660</v>
      </c>
      <c r="B3653" s="4" t="s">
        <v>53</v>
      </c>
      <c r="E3653" s="4" t="s">
        <v>184</v>
      </c>
      <c r="F3653" s="8" t="str">
        <f>VLOOKUP(E3653,Mapping!$A$1:$C$71,3,0)</f>
        <v>iOS 14.5 Rollout</v>
      </c>
      <c r="G3653" s="8" t="str">
        <f>VLOOKUP(E3653,Mapping!$A$2:$B$207,2,0)</f>
        <v>iOS 14.5 Rollout</v>
      </c>
      <c r="H3653" s="4" t="s">
        <v>658</v>
      </c>
      <c r="I3653" s="63">
        <v>44269</v>
      </c>
      <c r="J3653" s="126" t="str">
        <f>VLOOKUP(I3653,Mapping!$H$2:$I$215,2,0)</f>
        <v>Pre</v>
      </c>
      <c r="K3653" s="127" t="str">
        <f>VLOOKUP(I3653,Mapping!$H$2:$J$215,3,0)</f>
        <v>Pre</v>
      </c>
      <c r="L3653" s="4">
        <v>0</v>
      </c>
      <c r="M3653" s="4" t="e">
        <v>#N/A</v>
      </c>
    </row>
    <row r="3654" spans="1:13" x14ac:dyDescent="0.35">
      <c r="A3654" s="4" t="s">
        <v>660</v>
      </c>
      <c r="B3654" s="4" t="s">
        <v>53</v>
      </c>
      <c r="E3654" s="4" t="s">
        <v>184</v>
      </c>
      <c r="F3654" s="8" t="str">
        <f>VLOOKUP(E3654,Mapping!$A$1:$C$71,3,0)</f>
        <v>iOS 14.5 Rollout</v>
      </c>
      <c r="G3654" s="8" t="str">
        <f>VLOOKUP(E3654,Mapping!$A$2:$B$207,2,0)</f>
        <v>iOS 14.5 Rollout</v>
      </c>
      <c r="H3654" s="4" t="s">
        <v>658</v>
      </c>
      <c r="I3654" s="63">
        <v>44270</v>
      </c>
      <c r="J3654" s="126" t="str">
        <f>VLOOKUP(I3654,Mapping!$H$2:$I$215,2,0)</f>
        <v>Pre</v>
      </c>
      <c r="K3654" s="127" t="str">
        <f>VLOOKUP(I3654,Mapping!$H$2:$J$215,3,0)</f>
        <v>Pre</v>
      </c>
      <c r="L3654" s="4">
        <v>0</v>
      </c>
      <c r="M3654" s="4" t="e">
        <v>#N/A</v>
      </c>
    </row>
    <row r="3655" spans="1:13" x14ac:dyDescent="0.35">
      <c r="A3655" s="4" t="s">
        <v>660</v>
      </c>
      <c r="B3655" s="4" t="s">
        <v>53</v>
      </c>
      <c r="E3655" s="4" t="s">
        <v>184</v>
      </c>
      <c r="F3655" s="8" t="str">
        <f>VLOOKUP(E3655,Mapping!$A$1:$C$71,3,0)</f>
        <v>iOS 14.5 Rollout</v>
      </c>
      <c r="G3655" s="8" t="str">
        <f>VLOOKUP(E3655,Mapping!$A$2:$B$207,2,0)</f>
        <v>iOS 14.5 Rollout</v>
      </c>
      <c r="H3655" s="4" t="s">
        <v>658</v>
      </c>
      <c r="I3655" s="63">
        <v>44271</v>
      </c>
      <c r="J3655" s="126" t="str">
        <f>VLOOKUP(I3655,Mapping!$H$2:$I$215,2,0)</f>
        <v>Pre</v>
      </c>
      <c r="K3655" s="127" t="str">
        <f>VLOOKUP(I3655,Mapping!$H$2:$J$215,3,0)</f>
        <v>Pre</v>
      </c>
      <c r="L3655" s="4">
        <v>0</v>
      </c>
      <c r="M3655" s="4" t="e">
        <v>#N/A</v>
      </c>
    </row>
    <row r="3656" spans="1:13" x14ac:dyDescent="0.35">
      <c r="A3656" s="4" t="s">
        <v>660</v>
      </c>
      <c r="B3656" s="4" t="s">
        <v>53</v>
      </c>
      <c r="E3656" s="4" t="s">
        <v>184</v>
      </c>
      <c r="F3656" s="8" t="str">
        <f>VLOOKUP(E3656,Mapping!$A$1:$C$71,3,0)</f>
        <v>iOS 14.5 Rollout</v>
      </c>
      <c r="G3656" s="8" t="str">
        <f>VLOOKUP(E3656,Mapping!$A$2:$B$207,2,0)</f>
        <v>iOS 14.5 Rollout</v>
      </c>
      <c r="H3656" s="4" t="s">
        <v>658</v>
      </c>
      <c r="I3656" s="63">
        <v>44272</v>
      </c>
      <c r="J3656" s="126" t="str">
        <f>VLOOKUP(I3656,Mapping!$H$2:$I$215,2,0)</f>
        <v>Pre</v>
      </c>
      <c r="K3656" s="127" t="str">
        <f>VLOOKUP(I3656,Mapping!$H$2:$J$215,3,0)</f>
        <v>Pre</v>
      </c>
      <c r="L3656" s="4">
        <v>0</v>
      </c>
      <c r="M3656" s="4" t="e">
        <v>#N/A</v>
      </c>
    </row>
    <row r="3657" spans="1:13" x14ac:dyDescent="0.35">
      <c r="A3657" s="4" t="s">
        <v>660</v>
      </c>
      <c r="B3657" s="4" t="s">
        <v>53</v>
      </c>
      <c r="E3657" s="4" t="s">
        <v>184</v>
      </c>
      <c r="F3657" s="8" t="str">
        <f>VLOOKUP(E3657,Mapping!$A$1:$C$71,3,0)</f>
        <v>iOS 14.5 Rollout</v>
      </c>
      <c r="G3657" s="8" t="str">
        <f>VLOOKUP(E3657,Mapping!$A$2:$B$207,2,0)</f>
        <v>iOS 14.5 Rollout</v>
      </c>
      <c r="H3657" s="4" t="s">
        <v>658</v>
      </c>
      <c r="I3657" s="63">
        <v>44273</v>
      </c>
      <c r="J3657" s="126" t="str">
        <f>VLOOKUP(I3657,Mapping!$H$2:$I$215,2,0)</f>
        <v>Pre</v>
      </c>
      <c r="K3657" s="127" t="str">
        <f>VLOOKUP(I3657,Mapping!$H$2:$J$215,3,0)</f>
        <v>Pre</v>
      </c>
      <c r="L3657" s="4">
        <v>0</v>
      </c>
      <c r="M3657" s="4" t="e">
        <v>#N/A</v>
      </c>
    </row>
    <row r="3658" spans="1:13" x14ac:dyDescent="0.35">
      <c r="A3658" s="4" t="s">
        <v>660</v>
      </c>
      <c r="B3658" s="4" t="s">
        <v>53</v>
      </c>
      <c r="E3658" s="4" t="s">
        <v>184</v>
      </c>
      <c r="F3658" s="8" t="str">
        <f>VLOOKUP(E3658,Mapping!$A$1:$C$71,3,0)</f>
        <v>iOS 14.5 Rollout</v>
      </c>
      <c r="G3658" s="8" t="str">
        <f>VLOOKUP(E3658,Mapping!$A$2:$B$207,2,0)</f>
        <v>iOS 14.5 Rollout</v>
      </c>
      <c r="H3658" s="4" t="s">
        <v>658</v>
      </c>
      <c r="I3658" s="63">
        <v>44274</v>
      </c>
      <c r="J3658" s="126" t="str">
        <f>VLOOKUP(I3658,Mapping!$H$2:$I$215,2,0)</f>
        <v>Pre</v>
      </c>
      <c r="K3658" s="127" t="str">
        <f>VLOOKUP(I3658,Mapping!$H$2:$J$215,3,0)</f>
        <v>Pre</v>
      </c>
      <c r="L3658" s="4">
        <v>0</v>
      </c>
      <c r="M3658" s="4" t="e">
        <v>#N/A</v>
      </c>
    </row>
    <row r="3659" spans="1:13" x14ac:dyDescent="0.35">
      <c r="A3659" s="4" t="s">
        <v>660</v>
      </c>
      <c r="B3659" s="4" t="s">
        <v>53</v>
      </c>
      <c r="E3659" s="4" t="s">
        <v>184</v>
      </c>
      <c r="F3659" s="8" t="str">
        <f>VLOOKUP(E3659,Mapping!$A$1:$C$71,3,0)</f>
        <v>iOS 14.5 Rollout</v>
      </c>
      <c r="G3659" s="8" t="str">
        <f>VLOOKUP(E3659,Mapping!$A$2:$B$207,2,0)</f>
        <v>iOS 14.5 Rollout</v>
      </c>
      <c r="H3659" s="4" t="s">
        <v>658</v>
      </c>
      <c r="I3659" s="63">
        <v>44275</v>
      </c>
      <c r="J3659" s="126" t="str">
        <f>VLOOKUP(I3659,Mapping!$H$2:$I$215,2,0)</f>
        <v>Pre</v>
      </c>
      <c r="K3659" s="127" t="str">
        <f>VLOOKUP(I3659,Mapping!$H$2:$J$215,3,0)</f>
        <v>Pre</v>
      </c>
      <c r="L3659" s="4">
        <v>0</v>
      </c>
      <c r="M3659" s="4" t="e">
        <v>#N/A</v>
      </c>
    </row>
    <row r="3660" spans="1:13" x14ac:dyDescent="0.35">
      <c r="A3660" s="4" t="s">
        <v>660</v>
      </c>
      <c r="B3660" s="4" t="s">
        <v>53</v>
      </c>
      <c r="E3660" s="4" t="s">
        <v>184</v>
      </c>
      <c r="F3660" s="8" t="str">
        <f>VLOOKUP(E3660,Mapping!$A$1:$C$71,3,0)</f>
        <v>iOS 14.5 Rollout</v>
      </c>
      <c r="G3660" s="8" t="str">
        <f>VLOOKUP(E3660,Mapping!$A$2:$B$207,2,0)</f>
        <v>iOS 14.5 Rollout</v>
      </c>
      <c r="H3660" s="4" t="s">
        <v>658</v>
      </c>
      <c r="I3660" s="63">
        <v>44276</v>
      </c>
      <c r="J3660" s="126" t="str">
        <f>VLOOKUP(I3660,Mapping!$H$2:$I$215,2,0)</f>
        <v>Pre</v>
      </c>
      <c r="K3660" s="127" t="str">
        <f>VLOOKUP(I3660,Mapping!$H$2:$J$215,3,0)</f>
        <v>Pre</v>
      </c>
      <c r="L3660" s="4">
        <v>0</v>
      </c>
      <c r="M3660" s="4" t="e">
        <v>#N/A</v>
      </c>
    </row>
    <row r="3661" spans="1:13" x14ac:dyDescent="0.35">
      <c r="A3661" s="4" t="s">
        <v>660</v>
      </c>
      <c r="B3661" s="4" t="s">
        <v>53</v>
      </c>
      <c r="E3661" s="4" t="s">
        <v>184</v>
      </c>
      <c r="F3661" s="8" t="str">
        <f>VLOOKUP(E3661,Mapping!$A$1:$C$71,3,0)</f>
        <v>iOS 14.5 Rollout</v>
      </c>
      <c r="G3661" s="8" t="str">
        <f>VLOOKUP(E3661,Mapping!$A$2:$B$207,2,0)</f>
        <v>iOS 14.5 Rollout</v>
      </c>
      <c r="H3661" s="4" t="s">
        <v>658</v>
      </c>
      <c r="I3661" s="63">
        <v>44277</v>
      </c>
      <c r="J3661" s="126" t="str">
        <f>VLOOKUP(I3661,Mapping!$H$2:$I$215,2,0)</f>
        <v>Pre</v>
      </c>
      <c r="K3661" s="127" t="str">
        <f>VLOOKUP(I3661,Mapping!$H$2:$J$215,3,0)</f>
        <v>Pre</v>
      </c>
      <c r="L3661" s="4">
        <v>0</v>
      </c>
      <c r="M3661" s="4" t="e">
        <v>#N/A</v>
      </c>
    </row>
    <row r="3662" spans="1:13" x14ac:dyDescent="0.35">
      <c r="A3662" s="4" t="s">
        <v>660</v>
      </c>
      <c r="B3662" s="4" t="s">
        <v>53</v>
      </c>
      <c r="E3662" s="4" t="s">
        <v>184</v>
      </c>
      <c r="F3662" s="8" t="str">
        <f>VLOOKUP(E3662,Mapping!$A$1:$C$71,3,0)</f>
        <v>iOS 14.5 Rollout</v>
      </c>
      <c r="G3662" s="8" t="str">
        <f>VLOOKUP(E3662,Mapping!$A$2:$B$207,2,0)</f>
        <v>iOS 14.5 Rollout</v>
      </c>
      <c r="H3662" s="4" t="s">
        <v>658</v>
      </c>
      <c r="I3662" s="63">
        <v>44278</v>
      </c>
      <c r="J3662" s="126" t="str">
        <f>VLOOKUP(I3662,Mapping!$H$2:$I$215,2,0)</f>
        <v>Pre</v>
      </c>
      <c r="K3662" s="127" t="str">
        <f>VLOOKUP(I3662,Mapping!$H$2:$J$215,3,0)</f>
        <v>Pre</v>
      </c>
      <c r="L3662" s="4">
        <v>0</v>
      </c>
      <c r="M3662" s="4" t="e">
        <v>#N/A</v>
      </c>
    </row>
    <row r="3663" spans="1:13" x14ac:dyDescent="0.35">
      <c r="A3663" s="4" t="s">
        <v>660</v>
      </c>
      <c r="B3663" s="4" t="s">
        <v>53</v>
      </c>
      <c r="E3663" s="4" t="s">
        <v>184</v>
      </c>
      <c r="F3663" s="8" t="str">
        <f>VLOOKUP(E3663,Mapping!$A$1:$C$71,3,0)</f>
        <v>iOS 14.5 Rollout</v>
      </c>
      <c r="G3663" s="8" t="str">
        <f>VLOOKUP(E3663,Mapping!$A$2:$B$207,2,0)</f>
        <v>iOS 14.5 Rollout</v>
      </c>
      <c r="H3663" s="4" t="s">
        <v>658</v>
      </c>
      <c r="I3663" s="63">
        <v>44279</v>
      </c>
      <c r="J3663" s="126" t="str">
        <f>VLOOKUP(I3663,Mapping!$H$2:$I$215,2,0)</f>
        <v>Pre</v>
      </c>
      <c r="K3663" s="127" t="str">
        <f>VLOOKUP(I3663,Mapping!$H$2:$J$215,3,0)</f>
        <v>Pre</v>
      </c>
      <c r="L3663" s="4">
        <v>0</v>
      </c>
      <c r="M3663" s="4" t="e">
        <v>#N/A</v>
      </c>
    </row>
    <row r="3664" spans="1:13" x14ac:dyDescent="0.35">
      <c r="A3664" s="4" t="s">
        <v>660</v>
      </c>
      <c r="B3664" s="4" t="s">
        <v>53</v>
      </c>
      <c r="E3664" s="4" t="s">
        <v>184</v>
      </c>
      <c r="F3664" s="8" t="str">
        <f>VLOOKUP(E3664,Mapping!$A$1:$C$71,3,0)</f>
        <v>iOS 14.5 Rollout</v>
      </c>
      <c r="G3664" s="8" t="str">
        <f>VLOOKUP(E3664,Mapping!$A$2:$B$207,2,0)</f>
        <v>iOS 14.5 Rollout</v>
      </c>
      <c r="H3664" s="4" t="s">
        <v>658</v>
      </c>
      <c r="I3664" s="63">
        <v>44280</v>
      </c>
      <c r="J3664" s="126" t="str">
        <f>VLOOKUP(I3664,Mapping!$H$2:$I$215,2,0)</f>
        <v>Pre</v>
      </c>
      <c r="K3664" s="127" t="str">
        <f>VLOOKUP(I3664,Mapping!$H$2:$J$215,3,0)</f>
        <v>Pre</v>
      </c>
      <c r="L3664" s="4">
        <v>0</v>
      </c>
      <c r="M3664" s="4" t="e">
        <v>#N/A</v>
      </c>
    </row>
    <row r="3665" spans="1:13" x14ac:dyDescent="0.35">
      <c r="A3665" s="4" t="s">
        <v>660</v>
      </c>
      <c r="B3665" s="4" t="s">
        <v>53</v>
      </c>
      <c r="E3665" s="4" t="s">
        <v>184</v>
      </c>
      <c r="F3665" s="8" t="str">
        <f>VLOOKUP(E3665,Mapping!$A$1:$C$71,3,0)</f>
        <v>iOS 14.5 Rollout</v>
      </c>
      <c r="G3665" s="8" t="str">
        <f>VLOOKUP(E3665,Mapping!$A$2:$B$207,2,0)</f>
        <v>iOS 14.5 Rollout</v>
      </c>
      <c r="H3665" s="4" t="s">
        <v>658</v>
      </c>
      <c r="I3665" s="63">
        <v>44281</v>
      </c>
      <c r="J3665" s="126" t="str">
        <f>VLOOKUP(I3665,Mapping!$H$2:$I$215,2,0)</f>
        <v>Pre</v>
      </c>
      <c r="K3665" s="127" t="str">
        <f>VLOOKUP(I3665,Mapping!$H$2:$J$215,3,0)</f>
        <v>Pre</v>
      </c>
      <c r="L3665" s="4">
        <v>0</v>
      </c>
      <c r="M3665" s="4" t="e">
        <v>#N/A</v>
      </c>
    </row>
    <row r="3666" spans="1:13" x14ac:dyDescent="0.35">
      <c r="A3666" s="4" t="s">
        <v>660</v>
      </c>
      <c r="B3666" s="4" t="s">
        <v>53</v>
      </c>
      <c r="E3666" s="4" t="s">
        <v>184</v>
      </c>
      <c r="F3666" s="8" t="str">
        <f>VLOOKUP(E3666,Mapping!$A$1:$C$71,3,0)</f>
        <v>iOS 14.5 Rollout</v>
      </c>
      <c r="G3666" s="8" t="str">
        <f>VLOOKUP(E3666,Mapping!$A$2:$B$207,2,0)</f>
        <v>iOS 14.5 Rollout</v>
      </c>
      <c r="H3666" s="4" t="s">
        <v>658</v>
      </c>
      <c r="I3666" s="63">
        <v>44282</v>
      </c>
      <c r="J3666" s="126" t="str">
        <f>VLOOKUP(I3666,Mapping!$H$2:$I$215,2,0)</f>
        <v>Pre</v>
      </c>
      <c r="K3666" s="127" t="str">
        <f>VLOOKUP(I3666,Mapping!$H$2:$J$215,3,0)</f>
        <v>Pre</v>
      </c>
      <c r="L3666" s="4">
        <v>0</v>
      </c>
      <c r="M3666" s="4" t="e">
        <v>#N/A</v>
      </c>
    </row>
    <row r="3667" spans="1:13" x14ac:dyDescent="0.35">
      <c r="A3667" s="4" t="s">
        <v>660</v>
      </c>
      <c r="B3667" s="4" t="s">
        <v>53</v>
      </c>
      <c r="E3667" s="4" t="s">
        <v>184</v>
      </c>
      <c r="F3667" s="8" t="str">
        <f>VLOOKUP(E3667,Mapping!$A$1:$C$71,3,0)</f>
        <v>iOS 14.5 Rollout</v>
      </c>
      <c r="G3667" s="8" t="str">
        <f>VLOOKUP(E3667,Mapping!$A$2:$B$207,2,0)</f>
        <v>iOS 14.5 Rollout</v>
      </c>
      <c r="H3667" s="4" t="s">
        <v>658</v>
      </c>
      <c r="I3667" s="63">
        <v>44283</v>
      </c>
      <c r="J3667" s="126" t="str">
        <f>VLOOKUP(I3667,Mapping!$H$2:$I$215,2,0)</f>
        <v>Pre</v>
      </c>
      <c r="K3667" s="127" t="str">
        <f>VLOOKUP(I3667,Mapping!$H$2:$J$215,3,0)</f>
        <v>Pre</v>
      </c>
      <c r="L3667" s="4">
        <v>0</v>
      </c>
      <c r="M3667" s="4" t="e">
        <v>#N/A</v>
      </c>
    </row>
    <row r="3668" spans="1:13" x14ac:dyDescent="0.35">
      <c r="A3668" s="4" t="s">
        <v>660</v>
      </c>
      <c r="B3668" s="4" t="s">
        <v>53</v>
      </c>
      <c r="E3668" s="4" t="s">
        <v>184</v>
      </c>
      <c r="F3668" s="8" t="str">
        <f>VLOOKUP(E3668,Mapping!$A$1:$C$71,3,0)</f>
        <v>iOS 14.5 Rollout</v>
      </c>
      <c r="G3668" s="8" t="str">
        <f>VLOOKUP(E3668,Mapping!$A$2:$B$207,2,0)</f>
        <v>iOS 14.5 Rollout</v>
      </c>
      <c r="H3668" s="4" t="s">
        <v>658</v>
      </c>
      <c r="I3668" s="63">
        <v>44284</v>
      </c>
      <c r="J3668" s="126" t="str">
        <f>VLOOKUP(I3668,Mapping!$H$2:$I$215,2,0)</f>
        <v>Pre</v>
      </c>
      <c r="K3668" s="127" t="str">
        <f>VLOOKUP(I3668,Mapping!$H$2:$J$215,3,0)</f>
        <v>Pre</v>
      </c>
      <c r="L3668" s="4">
        <v>0</v>
      </c>
      <c r="M3668" s="4" t="e">
        <v>#N/A</v>
      </c>
    </row>
    <row r="3669" spans="1:13" x14ac:dyDescent="0.35">
      <c r="A3669" s="4" t="s">
        <v>660</v>
      </c>
      <c r="B3669" s="4" t="s">
        <v>53</v>
      </c>
      <c r="E3669" s="4" t="s">
        <v>184</v>
      </c>
      <c r="F3669" s="8" t="str">
        <f>VLOOKUP(E3669,Mapping!$A$1:$C$71,3,0)</f>
        <v>iOS 14.5 Rollout</v>
      </c>
      <c r="G3669" s="8" t="str">
        <f>VLOOKUP(E3669,Mapping!$A$2:$B$207,2,0)</f>
        <v>iOS 14.5 Rollout</v>
      </c>
      <c r="H3669" s="4" t="s">
        <v>658</v>
      </c>
      <c r="I3669" s="63">
        <v>44285</v>
      </c>
      <c r="J3669" s="126" t="str">
        <f>VLOOKUP(I3669,Mapping!$H$2:$I$215,2,0)</f>
        <v>Pre</v>
      </c>
      <c r="K3669" s="127" t="str">
        <f>VLOOKUP(I3669,Mapping!$H$2:$J$215,3,0)</f>
        <v>Pre</v>
      </c>
      <c r="L3669" s="4">
        <v>0</v>
      </c>
      <c r="M3669" s="4" t="e">
        <v>#N/A</v>
      </c>
    </row>
    <row r="3670" spans="1:13" x14ac:dyDescent="0.35">
      <c r="A3670" s="4" t="s">
        <v>660</v>
      </c>
      <c r="B3670" s="4" t="s">
        <v>53</v>
      </c>
      <c r="E3670" s="4" t="s">
        <v>184</v>
      </c>
      <c r="F3670" s="8" t="str">
        <f>VLOOKUP(E3670,Mapping!$A$1:$C$71,3,0)</f>
        <v>iOS 14.5 Rollout</v>
      </c>
      <c r="G3670" s="8" t="str">
        <f>VLOOKUP(E3670,Mapping!$A$2:$B$207,2,0)</f>
        <v>iOS 14.5 Rollout</v>
      </c>
      <c r="H3670" s="4" t="s">
        <v>658</v>
      </c>
      <c r="I3670" s="63">
        <v>44286</v>
      </c>
      <c r="J3670" s="126" t="str">
        <f>VLOOKUP(I3670,Mapping!$H$2:$I$215,2,0)</f>
        <v>Pre</v>
      </c>
      <c r="K3670" s="127" t="str">
        <f>VLOOKUP(I3670,Mapping!$H$2:$J$215,3,0)</f>
        <v>Pre</v>
      </c>
      <c r="L3670" s="4">
        <v>0</v>
      </c>
      <c r="M3670" s="4" t="e">
        <v>#N/A</v>
      </c>
    </row>
    <row r="3671" spans="1:13" x14ac:dyDescent="0.35">
      <c r="A3671" s="4" t="s">
        <v>660</v>
      </c>
      <c r="B3671" s="4" t="s">
        <v>53</v>
      </c>
      <c r="E3671" s="4" t="s">
        <v>184</v>
      </c>
      <c r="F3671" s="8" t="str">
        <f>VLOOKUP(E3671,Mapping!$A$1:$C$71,3,0)</f>
        <v>iOS 14.5 Rollout</v>
      </c>
      <c r="G3671" s="8" t="str">
        <f>VLOOKUP(E3671,Mapping!$A$2:$B$207,2,0)</f>
        <v>iOS 14.5 Rollout</v>
      </c>
      <c r="H3671" s="4" t="s">
        <v>658</v>
      </c>
      <c r="I3671" s="63">
        <v>44287</v>
      </c>
      <c r="J3671" s="126" t="str">
        <f>VLOOKUP(I3671,Mapping!$H$2:$I$215,2,0)</f>
        <v>Pre</v>
      </c>
      <c r="K3671" s="127" t="str">
        <f>VLOOKUP(I3671,Mapping!$H$2:$J$215,3,0)</f>
        <v>Pre</v>
      </c>
      <c r="L3671" s="4">
        <v>0</v>
      </c>
      <c r="M3671" s="4" t="e">
        <v>#N/A</v>
      </c>
    </row>
    <row r="3672" spans="1:13" x14ac:dyDescent="0.35">
      <c r="A3672" s="4" t="s">
        <v>660</v>
      </c>
      <c r="B3672" s="4" t="s">
        <v>53</v>
      </c>
      <c r="E3672" s="4" t="s">
        <v>184</v>
      </c>
      <c r="F3672" s="8" t="str">
        <f>VLOOKUP(E3672,Mapping!$A$1:$C$71,3,0)</f>
        <v>iOS 14.5 Rollout</v>
      </c>
      <c r="G3672" s="8" t="str">
        <f>VLOOKUP(E3672,Mapping!$A$2:$B$207,2,0)</f>
        <v>iOS 14.5 Rollout</v>
      </c>
      <c r="H3672" s="4" t="s">
        <v>658</v>
      </c>
      <c r="I3672" s="63">
        <v>44288</v>
      </c>
      <c r="J3672" s="126" t="str">
        <f>VLOOKUP(I3672,Mapping!$H$2:$I$215,2,0)</f>
        <v>Pre</v>
      </c>
      <c r="K3672" s="127" t="str">
        <f>VLOOKUP(I3672,Mapping!$H$2:$J$215,3,0)</f>
        <v>Pre</v>
      </c>
      <c r="L3672" s="4">
        <v>0</v>
      </c>
      <c r="M3672" s="4" t="e">
        <v>#N/A</v>
      </c>
    </row>
    <row r="3673" spans="1:13" x14ac:dyDescent="0.35">
      <c r="A3673" s="4" t="s">
        <v>660</v>
      </c>
      <c r="B3673" s="4" t="s">
        <v>53</v>
      </c>
      <c r="E3673" s="4" t="s">
        <v>184</v>
      </c>
      <c r="F3673" s="8" t="str">
        <f>VLOOKUP(E3673,Mapping!$A$1:$C$71,3,0)</f>
        <v>iOS 14.5 Rollout</v>
      </c>
      <c r="G3673" s="8" t="str">
        <f>VLOOKUP(E3673,Mapping!$A$2:$B$207,2,0)</f>
        <v>iOS 14.5 Rollout</v>
      </c>
      <c r="H3673" s="4" t="s">
        <v>658</v>
      </c>
      <c r="I3673" s="63">
        <v>44289</v>
      </c>
      <c r="J3673" s="126" t="str">
        <f>VLOOKUP(I3673,Mapping!$H$2:$I$215,2,0)</f>
        <v>Pre</v>
      </c>
      <c r="K3673" s="127" t="str">
        <f>VLOOKUP(I3673,Mapping!$H$2:$J$215,3,0)</f>
        <v>Pre</v>
      </c>
      <c r="L3673" s="4">
        <v>0</v>
      </c>
      <c r="M3673" s="4" t="e">
        <v>#N/A</v>
      </c>
    </row>
    <row r="3674" spans="1:13" x14ac:dyDescent="0.35">
      <c r="A3674" s="4" t="s">
        <v>660</v>
      </c>
      <c r="B3674" s="4" t="s">
        <v>53</v>
      </c>
      <c r="E3674" s="4" t="s">
        <v>184</v>
      </c>
      <c r="F3674" s="8" t="str">
        <f>VLOOKUP(E3674,Mapping!$A$1:$C$71,3,0)</f>
        <v>iOS 14.5 Rollout</v>
      </c>
      <c r="G3674" s="8" t="str">
        <f>VLOOKUP(E3674,Mapping!$A$2:$B$207,2,0)</f>
        <v>iOS 14.5 Rollout</v>
      </c>
      <c r="H3674" s="4" t="s">
        <v>658</v>
      </c>
      <c r="I3674" s="63">
        <v>44290</v>
      </c>
      <c r="J3674" s="126" t="str">
        <f>VLOOKUP(I3674,Mapping!$H$2:$I$215,2,0)</f>
        <v>Pre</v>
      </c>
      <c r="K3674" s="127" t="str">
        <f>VLOOKUP(I3674,Mapping!$H$2:$J$215,3,0)</f>
        <v>Pre</v>
      </c>
      <c r="L3674" s="4">
        <v>0</v>
      </c>
      <c r="M3674" s="4" t="e">
        <v>#N/A</v>
      </c>
    </row>
    <row r="3675" spans="1:13" x14ac:dyDescent="0.35">
      <c r="A3675" s="4" t="s">
        <v>660</v>
      </c>
      <c r="B3675" s="4" t="s">
        <v>53</v>
      </c>
      <c r="E3675" s="4" t="s">
        <v>184</v>
      </c>
      <c r="F3675" s="8" t="str">
        <f>VLOOKUP(E3675,Mapping!$A$1:$C$71,3,0)</f>
        <v>iOS 14.5 Rollout</v>
      </c>
      <c r="G3675" s="8" t="str">
        <f>VLOOKUP(E3675,Mapping!$A$2:$B$207,2,0)</f>
        <v>iOS 14.5 Rollout</v>
      </c>
      <c r="H3675" s="4" t="s">
        <v>658</v>
      </c>
      <c r="I3675" s="63">
        <v>44291</v>
      </c>
      <c r="J3675" s="126" t="str">
        <f>VLOOKUP(I3675,Mapping!$H$2:$I$215,2,0)</f>
        <v>Pre</v>
      </c>
      <c r="K3675" s="127" t="str">
        <f>VLOOKUP(I3675,Mapping!$H$2:$J$215,3,0)</f>
        <v>Pre</v>
      </c>
      <c r="L3675" s="4">
        <v>0</v>
      </c>
      <c r="M3675" s="4" t="e">
        <v>#N/A</v>
      </c>
    </row>
    <row r="3676" spans="1:13" x14ac:dyDescent="0.35">
      <c r="A3676" s="4" t="s">
        <v>660</v>
      </c>
      <c r="B3676" s="4" t="s">
        <v>53</v>
      </c>
      <c r="E3676" s="4" t="s">
        <v>184</v>
      </c>
      <c r="F3676" s="8" t="str">
        <f>VLOOKUP(E3676,Mapping!$A$1:$C$71,3,0)</f>
        <v>iOS 14.5 Rollout</v>
      </c>
      <c r="G3676" s="8" t="str">
        <f>VLOOKUP(E3676,Mapping!$A$2:$B$207,2,0)</f>
        <v>iOS 14.5 Rollout</v>
      </c>
      <c r="H3676" s="4" t="s">
        <v>658</v>
      </c>
      <c r="I3676" s="63">
        <v>44292</v>
      </c>
      <c r="J3676" s="126" t="str">
        <f>VLOOKUP(I3676,Mapping!$H$2:$I$215,2,0)</f>
        <v>Pre</v>
      </c>
      <c r="K3676" s="127" t="str">
        <f>VLOOKUP(I3676,Mapping!$H$2:$J$215,3,0)</f>
        <v>Pre</v>
      </c>
      <c r="L3676" s="4">
        <v>0</v>
      </c>
      <c r="M3676" s="4" t="e">
        <v>#N/A</v>
      </c>
    </row>
    <row r="3677" spans="1:13" x14ac:dyDescent="0.35">
      <c r="A3677" s="4" t="s">
        <v>660</v>
      </c>
      <c r="B3677" s="4" t="s">
        <v>53</v>
      </c>
      <c r="E3677" s="4" t="s">
        <v>184</v>
      </c>
      <c r="F3677" s="8" t="str">
        <f>VLOOKUP(E3677,Mapping!$A$1:$C$71,3,0)</f>
        <v>iOS 14.5 Rollout</v>
      </c>
      <c r="G3677" s="8" t="str">
        <f>VLOOKUP(E3677,Mapping!$A$2:$B$207,2,0)</f>
        <v>iOS 14.5 Rollout</v>
      </c>
      <c r="H3677" s="4" t="s">
        <v>658</v>
      </c>
      <c r="I3677" s="63">
        <v>44293</v>
      </c>
      <c r="J3677" s="126" t="str">
        <f>VLOOKUP(I3677,Mapping!$H$2:$I$215,2,0)</f>
        <v>Pre</v>
      </c>
      <c r="K3677" s="127" t="str">
        <f>VLOOKUP(I3677,Mapping!$H$2:$J$215,3,0)</f>
        <v>Pre</v>
      </c>
      <c r="L3677" s="4">
        <v>0</v>
      </c>
      <c r="M3677" s="4" t="e">
        <v>#N/A</v>
      </c>
    </row>
    <row r="3678" spans="1:13" x14ac:dyDescent="0.35">
      <c r="A3678" s="4" t="s">
        <v>660</v>
      </c>
      <c r="B3678" s="4" t="s">
        <v>53</v>
      </c>
      <c r="E3678" s="4" t="s">
        <v>184</v>
      </c>
      <c r="F3678" s="8" t="str">
        <f>VLOOKUP(E3678,Mapping!$A$1:$C$71,3,0)</f>
        <v>iOS 14.5 Rollout</v>
      </c>
      <c r="G3678" s="8" t="str">
        <f>VLOOKUP(E3678,Mapping!$A$2:$B$207,2,0)</f>
        <v>iOS 14.5 Rollout</v>
      </c>
      <c r="H3678" s="4" t="s">
        <v>658</v>
      </c>
      <c r="I3678" s="63">
        <v>44294</v>
      </c>
      <c r="J3678" s="126" t="str">
        <f>VLOOKUP(I3678,Mapping!$H$2:$I$215,2,0)</f>
        <v>Pre</v>
      </c>
      <c r="K3678" s="127" t="str">
        <f>VLOOKUP(I3678,Mapping!$H$2:$J$215,3,0)</f>
        <v>Pre</v>
      </c>
      <c r="L3678" s="4">
        <v>0</v>
      </c>
      <c r="M3678" s="4" t="e">
        <v>#N/A</v>
      </c>
    </row>
    <row r="3679" spans="1:13" x14ac:dyDescent="0.35">
      <c r="A3679" s="4" t="s">
        <v>660</v>
      </c>
      <c r="B3679" s="4" t="s">
        <v>53</v>
      </c>
      <c r="E3679" s="4" t="s">
        <v>184</v>
      </c>
      <c r="F3679" s="8" t="str">
        <f>VLOOKUP(E3679,Mapping!$A$1:$C$71,3,0)</f>
        <v>iOS 14.5 Rollout</v>
      </c>
      <c r="G3679" s="8" t="str">
        <f>VLOOKUP(E3679,Mapping!$A$2:$B$207,2,0)</f>
        <v>iOS 14.5 Rollout</v>
      </c>
      <c r="H3679" s="4" t="s">
        <v>658</v>
      </c>
      <c r="I3679" s="63">
        <v>44295</v>
      </c>
      <c r="J3679" s="126" t="str">
        <f>VLOOKUP(I3679,Mapping!$H$2:$I$215,2,0)</f>
        <v>Pre</v>
      </c>
      <c r="K3679" s="127" t="str">
        <f>VLOOKUP(I3679,Mapping!$H$2:$J$215,3,0)</f>
        <v>Pre</v>
      </c>
      <c r="L3679" s="4">
        <v>0</v>
      </c>
      <c r="M3679" s="4" t="e">
        <v>#N/A</v>
      </c>
    </row>
    <row r="3680" spans="1:13" x14ac:dyDescent="0.35">
      <c r="A3680" s="4" t="s">
        <v>660</v>
      </c>
      <c r="B3680" s="4" t="s">
        <v>53</v>
      </c>
      <c r="E3680" s="4" t="s">
        <v>184</v>
      </c>
      <c r="F3680" s="8" t="str">
        <f>VLOOKUP(E3680,Mapping!$A$1:$C$71,3,0)</f>
        <v>iOS 14.5 Rollout</v>
      </c>
      <c r="G3680" s="8" t="str">
        <f>VLOOKUP(E3680,Mapping!$A$2:$B$207,2,0)</f>
        <v>iOS 14.5 Rollout</v>
      </c>
      <c r="H3680" s="4" t="s">
        <v>658</v>
      </c>
      <c r="I3680" s="63">
        <v>44296</v>
      </c>
      <c r="J3680" s="126" t="str">
        <f>VLOOKUP(I3680,Mapping!$H$2:$I$215,2,0)</f>
        <v>Pre</v>
      </c>
      <c r="K3680" s="127" t="str">
        <f>VLOOKUP(I3680,Mapping!$H$2:$J$215,3,0)</f>
        <v>Pre</v>
      </c>
      <c r="L3680" s="4">
        <v>0</v>
      </c>
      <c r="M3680" s="4" t="e">
        <v>#N/A</v>
      </c>
    </row>
    <row r="3681" spans="1:13" x14ac:dyDescent="0.35">
      <c r="A3681" s="4" t="s">
        <v>660</v>
      </c>
      <c r="B3681" s="4" t="s">
        <v>53</v>
      </c>
      <c r="E3681" s="4" t="s">
        <v>184</v>
      </c>
      <c r="F3681" s="8" t="str">
        <f>VLOOKUP(E3681,Mapping!$A$1:$C$71,3,0)</f>
        <v>iOS 14.5 Rollout</v>
      </c>
      <c r="G3681" s="8" t="str">
        <f>VLOOKUP(E3681,Mapping!$A$2:$B$207,2,0)</f>
        <v>iOS 14.5 Rollout</v>
      </c>
      <c r="H3681" s="4" t="s">
        <v>658</v>
      </c>
      <c r="I3681" s="63">
        <v>44297</v>
      </c>
      <c r="J3681" s="126" t="str">
        <f>VLOOKUP(I3681,Mapping!$H$2:$I$215,2,0)</f>
        <v>Pre</v>
      </c>
      <c r="K3681" s="127" t="str">
        <f>VLOOKUP(I3681,Mapping!$H$2:$J$215,3,0)</f>
        <v>Pre</v>
      </c>
      <c r="L3681" s="4">
        <v>0</v>
      </c>
      <c r="M3681" s="4" t="e">
        <v>#N/A</v>
      </c>
    </row>
    <row r="3682" spans="1:13" x14ac:dyDescent="0.35">
      <c r="A3682" s="4" t="s">
        <v>660</v>
      </c>
      <c r="B3682" s="4" t="s">
        <v>53</v>
      </c>
      <c r="E3682" s="4" t="s">
        <v>184</v>
      </c>
      <c r="F3682" s="8" t="str">
        <f>VLOOKUP(E3682,Mapping!$A$1:$C$71,3,0)</f>
        <v>iOS 14.5 Rollout</v>
      </c>
      <c r="G3682" s="8" t="str">
        <f>VLOOKUP(E3682,Mapping!$A$2:$B$207,2,0)</f>
        <v>iOS 14.5 Rollout</v>
      </c>
      <c r="H3682" s="4" t="s">
        <v>658</v>
      </c>
      <c r="I3682" s="63">
        <v>44298</v>
      </c>
      <c r="J3682" s="126" t="str">
        <f>VLOOKUP(I3682,Mapping!$H$2:$I$215,2,0)</f>
        <v>Pre</v>
      </c>
      <c r="K3682" s="127" t="str">
        <f>VLOOKUP(I3682,Mapping!$H$2:$J$215,3,0)</f>
        <v>Pre</v>
      </c>
      <c r="L3682" s="4">
        <v>0</v>
      </c>
      <c r="M3682" s="4" t="e">
        <v>#N/A</v>
      </c>
    </row>
    <row r="3683" spans="1:13" x14ac:dyDescent="0.35">
      <c r="A3683" s="4" t="s">
        <v>660</v>
      </c>
      <c r="B3683" s="4" t="s">
        <v>53</v>
      </c>
      <c r="E3683" s="4" t="s">
        <v>184</v>
      </c>
      <c r="F3683" s="8" t="str">
        <f>VLOOKUP(E3683,Mapping!$A$1:$C$71,3,0)</f>
        <v>iOS 14.5 Rollout</v>
      </c>
      <c r="G3683" s="8" t="str">
        <f>VLOOKUP(E3683,Mapping!$A$2:$B$207,2,0)</f>
        <v>iOS 14.5 Rollout</v>
      </c>
      <c r="H3683" s="4" t="s">
        <v>658</v>
      </c>
      <c r="I3683" s="63">
        <v>44299</v>
      </c>
      <c r="J3683" s="126" t="str">
        <f>VLOOKUP(I3683,Mapping!$H$2:$I$215,2,0)</f>
        <v>Pre</v>
      </c>
      <c r="K3683" s="127" t="str">
        <f>VLOOKUP(I3683,Mapping!$H$2:$J$215,3,0)</f>
        <v>Pre</v>
      </c>
      <c r="L3683" s="4">
        <v>0</v>
      </c>
      <c r="M3683" s="4" t="e">
        <v>#N/A</v>
      </c>
    </row>
    <row r="3684" spans="1:13" x14ac:dyDescent="0.35">
      <c r="A3684" s="4" t="s">
        <v>660</v>
      </c>
      <c r="B3684" s="4" t="s">
        <v>53</v>
      </c>
      <c r="E3684" s="4" t="s">
        <v>184</v>
      </c>
      <c r="F3684" s="8" t="str">
        <f>VLOOKUP(E3684,Mapping!$A$1:$C$71,3,0)</f>
        <v>iOS 14.5 Rollout</v>
      </c>
      <c r="G3684" s="8" t="str">
        <f>VLOOKUP(E3684,Mapping!$A$2:$B$207,2,0)</f>
        <v>iOS 14.5 Rollout</v>
      </c>
      <c r="H3684" s="4" t="s">
        <v>658</v>
      </c>
      <c r="I3684" s="63">
        <v>44300</v>
      </c>
      <c r="J3684" s="126" t="str">
        <f>VLOOKUP(I3684,Mapping!$H$2:$I$215,2,0)</f>
        <v>Pre</v>
      </c>
      <c r="K3684" s="127" t="str">
        <f>VLOOKUP(I3684,Mapping!$H$2:$J$215,3,0)</f>
        <v>Pre</v>
      </c>
      <c r="L3684" s="4">
        <v>0</v>
      </c>
      <c r="M3684" s="4" t="e">
        <v>#N/A</v>
      </c>
    </row>
    <row r="3685" spans="1:13" x14ac:dyDescent="0.35">
      <c r="A3685" s="4" t="s">
        <v>660</v>
      </c>
      <c r="B3685" s="4" t="s">
        <v>53</v>
      </c>
      <c r="E3685" s="4" t="s">
        <v>184</v>
      </c>
      <c r="F3685" s="8" t="str">
        <f>VLOOKUP(E3685,Mapping!$A$1:$C$71,3,0)</f>
        <v>iOS 14.5 Rollout</v>
      </c>
      <c r="G3685" s="8" t="str">
        <f>VLOOKUP(E3685,Mapping!$A$2:$B$207,2,0)</f>
        <v>iOS 14.5 Rollout</v>
      </c>
      <c r="H3685" s="4" t="s">
        <v>658</v>
      </c>
      <c r="I3685" s="63">
        <v>44301</v>
      </c>
      <c r="J3685" s="126" t="str">
        <f>VLOOKUP(I3685,Mapping!$H$2:$I$215,2,0)</f>
        <v>Pre</v>
      </c>
      <c r="K3685" s="127" t="str">
        <f>VLOOKUP(I3685,Mapping!$H$2:$J$215,3,0)</f>
        <v>Pre</v>
      </c>
      <c r="L3685" s="4">
        <v>0</v>
      </c>
      <c r="M3685" s="4" t="e">
        <v>#N/A</v>
      </c>
    </row>
    <row r="3686" spans="1:13" x14ac:dyDescent="0.35">
      <c r="A3686" s="4" t="s">
        <v>660</v>
      </c>
      <c r="B3686" s="4" t="s">
        <v>53</v>
      </c>
      <c r="E3686" s="4" t="s">
        <v>184</v>
      </c>
      <c r="F3686" s="8" t="str">
        <f>VLOOKUP(E3686,Mapping!$A$1:$C$71,3,0)</f>
        <v>iOS 14.5 Rollout</v>
      </c>
      <c r="G3686" s="8" t="str">
        <f>VLOOKUP(E3686,Mapping!$A$2:$B$207,2,0)</f>
        <v>iOS 14.5 Rollout</v>
      </c>
      <c r="H3686" s="4" t="s">
        <v>658</v>
      </c>
      <c r="I3686" s="63">
        <v>44302</v>
      </c>
      <c r="J3686" s="126" t="str">
        <f>VLOOKUP(I3686,Mapping!$H$2:$I$215,2,0)</f>
        <v>Pre</v>
      </c>
      <c r="K3686" s="127" t="str">
        <f>VLOOKUP(I3686,Mapping!$H$2:$J$215,3,0)</f>
        <v>Pre</v>
      </c>
      <c r="L3686" s="4">
        <v>0</v>
      </c>
      <c r="M3686" s="4" t="e">
        <v>#N/A</v>
      </c>
    </row>
    <row r="3687" spans="1:13" x14ac:dyDescent="0.35">
      <c r="A3687" s="4" t="s">
        <v>660</v>
      </c>
      <c r="B3687" s="4" t="s">
        <v>53</v>
      </c>
      <c r="E3687" s="4" t="s">
        <v>184</v>
      </c>
      <c r="F3687" s="8" t="str">
        <f>VLOOKUP(E3687,Mapping!$A$1:$C$71,3,0)</f>
        <v>iOS 14.5 Rollout</v>
      </c>
      <c r="G3687" s="8" t="str">
        <f>VLOOKUP(E3687,Mapping!$A$2:$B$207,2,0)</f>
        <v>iOS 14.5 Rollout</v>
      </c>
      <c r="H3687" s="4" t="s">
        <v>658</v>
      </c>
      <c r="I3687" s="63">
        <v>44303</v>
      </c>
      <c r="J3687" s="126" t="str">
        <f>VLOOKUP(I3687,Mapping!$H$2:$I$215,2,0)</f>
        <v>Pre</v>
      </c>
      <c r="K3687" s="127" t="str">
        <f>VLOOKUP(I3687,Mapping!$H$2:$J$215,3,0)</f>
        <v>Pre</v>
      </c>
      <c r="L3687" s="4">
        <v>0</v>
      </c>
      <c r="M3687" s="4" t="e">
        <v>#N/A</v>
      </c>
    </row>
    <row r="3688" spans="1:13" x14ac:dyDescent="0.35">
      <c r="A3688" s="4" t="s">
        <v>660</v>
      </c>
      <c r="B3688" s="4" t="s">
        <v>53</v>
      </c>
      <c r="E3688" s="4" t="s">
        <v>184</v>
      </c>
      <c r="F3688" s="8" t="str">
        <f>VLOOKUP(E3688,Mapping!$A$1:$C$71,3,0)</f>
        <v>iOS 14.5 Rollout</v>
      </c>
      <c r="G3688" s="8" t="str">
        <f>VLOOKUP(E3688,Mapping!$A$2:$B$207,2,0)</f>
        <v>iOS 14.5 Rollout</v>
      </c>
      <c r="H3688" s="4" t="s">
        <v>658</v>
      </c>
      <c r="I3688" s="63">
        <v>44304</v>
      </c>
      <c r="J3688" s="126" t="str">
        <f>VLOOKUP(I3688,Mapping!$H$2:$I$215,2,0)</f>
        <v>Pre</v>
      </c>
      <c r="K3688" s="127" t="str">
        <f>VLOOKUP(I3688,Mapping!$H$2:$J$215,3,0)</f>
        <v>Pre</v>
      </c>
      <c r="L3688" s="4">
        <v>0</v>
      </c>
      <c r="M3688" s="4" t="e">
        <v>#N/A</v>
      </c>
    </row>
    <row r="3689" spans="1:13" x14ac:dyDescent="0.35">
      <c r="A3689" s="4" t="s">
        <v>660</v>
      </c>
      <c r="B3689" s="4" t="s">
        <v>53</v>
      </c>
      <c r="E3689" s="4" t="s">
        <v>184</v>
      </c>
      <c r="F3689" s="8" t="str">
        <f>VLOOKUP(E3689,Mapping!$A$1:$C$71,3,0)</f>
        <v>iOS 14.5 Rollout</v>
      </c>
      <c r="G3689" s="8" t="str">
        <f>VLOOKUP(E3689,Mapping!$A$2:$B$207,2,0)</f>
        <v>iOS 14.5 Rollout</v>
      </c>
      <c r="H3689" s="4" t="s">
        <v>658</v>
      </c>
      <c r="I3689" s="63">
        <v>44305</v>
      </c>
      <c r="J3689" s="126" t="str">
        <f>VLOOKUP(I3689,Mapping!$H$2:$I$215,2,0)</f>
        <v>Pre</v>
      </c>
      <c r="K3689" s="127" t="str">
        <f>VLOOKUP(I3689,Mapping!$H$2:$J$215,3,0)</f>
        <v>Pre</v>
      </c>
      <c r="L3689" s="4">
        <v>0</v>
      </c>
      <c r="M3689" s="4" t="e">
        <v>#N/A</v>
      </c>
    </row>
    <row r="3690" spans="1:13" x14ac:dyDescent="0.35">
      <c r="A3690" s="4" t="s">
        <v>660</v>
      </c>
      <c r="B3690" s="4" t="s">
        <v>53</v>
      </c>
      <c r="E3690" s="4" t="s">
        <v>184</v>
      </c>
      <c r="F3690" s="8" t="str">
        <f>VLOOKUP(E3690,Mapping!$A$1:$C$71,3,0)</f>
        <v>iOS 14.5 Rollout</v>
      </c>
      <c r="G3690" s="8" t="str">
        <f>VLOOKUP(E3690,Mapping!$A$2:$B$207,2,0)</f>
        <v>iOS 14.5 Rollout</v>
      </c>
      <c r="H3690" s="4" t="s">
        <v>658</v>
      </c>
      <c r="I3690" s="63">
        <v>44306</v>
      </c>
      <c r="J3690" s="126" t="str">
        <f>VLOOKUP(I3690,Mapping!$H$2:$I$215,2,0)</f>
        <v>Pre</v>
      </c>
      <c r="K3690" s="127" t="str">
        <f>VLOOKUP(I3690,Mapping!$H$2:$J$215,3,0)</f>
        <v>Pre</v>
      </c>
      <c r="L3690" s="4">
        <v>0</v>
      </c>
      <c r="M3690" s="4" t="e">
        <v>#N/A</v>
      </c>
    </row>
    <row r="3691" spans="1:13" x14ac:dyDescent="0.35">
      <c r="A3691" s="4" t="s">
        <v>660</v>
      </c>
      <c r="B3691" s="4" t="s">
        <v>53</v>
      </c>
      <c r="E3691" s="4" t="s">
        <v>184</v>
      </c>
      <c r="F3691" s="8" t="str">
        <f>VLOOKUP(E3691,Mapping!$A$1:$C$71,3,0)</f>
        <v>iOS 14.5 Rollout</v>
      </c>
      <c r="G3691" s="8" t="str">
        <f>VLOOKUP(E3691,Mapping!$A$2:$B$207,2,0)</f>
        <v>iOS 14.5 Rollout</v>
      </c>
      <c r="H3691" s="4" t="s">
        <v>658</v>
      </c>
      <c r="I3691" s="63">
        <v>44307</v>
      </c>
      <c r="J3691" s="126" t="str">
        <f>VLOOKUP(I3691,Mapping!$H$2:$I$215,2,0)</f>
        <v>Pre</v>
      </c>
      <c r="K3691" s="127" t="str">
        <f>VLOOKUP(I3691,Mapping!$H$2:$J$215,3,0)</f>
        <v>Pre</v>
      </c>
      <c r="L3691" s="4">
        <v>0</v>
      </c>
      <c r="M3691" s="4" t="e">
        <v>#N/A</v>
      </c>
    </row>
    <row r="3692" spans="1:13" x14ac:dyDescent="0.35">
      <c r="A3692" s="4" t="s">
        <v>660</v>
      </c>
      <c r="B3692" s="4" t="s">
        <v>53</v>
      </c>
      <c r="E3692" s="4" t="s">
        <v>184</v>
      </c>
      <c r="F3692" s="8" t="str">
        <f>VLOOKUP(E3692,Mapping!$A$1:$C$71,3,0)</f>
        <v>iOS 14.5 Rollout</v>
      </c>
      <c r="G3692" s="8" t="str">
        <f>VLOOKUP(E3692,Mapping!$A$2:$B$207,2,0)</f>
        <v>iOS 14.5 Rollout</v>
      </c>
      <c r="H3692" s="4" t="s">
        <v>658</v>
      </c>
      <c r="I3692" s="63">
        <v>44308</v>
      </c>
      <c r="J3692" s="126" t="str">
        <f>VLOOKUP(I3692,Mapping!$H$2:$I$215,2,0)</f>
        <v>Pre</v>
      </c>
      <c r="K3692" s="127" t="str">
        <f>VLOOKUP(I3692,Mapping!$H$2:$J$215,3,0)</f>
        <v>Pre</v>
      </c>
      <c r="L3692" s="4">
        <v>0</v>
      </c>
      <c r="M3692" s="4" t="e">
        <v>#N/A</v>
      </c>
    </row>
    <row r="3693" spans="1:13" x14ac:dyDescent="0.35">
      <c r="A3693" s="4" t="s">
        <v>660</v>
      </c>
      <c r="B3693" s="4" t="s">
        <v>53</v>
      </c>
      <c r="E3693" s="4" t="s">
        <v>184</v>
      </c>
      <c r="F3693" s="8" t="str">
        <f>VLOOKUP(E3693,Mapping!$A$1:$C$71,3,0)</f>
        <v>iOS 14.5 Rollout</v>
      </c>
      <c r="G3693" s="8" t="str">
        <f>VLOOKUP(E3693,Mapping!$A$2:$B$207,2,0)</f>
        <v>iOS 14.5 Rollout</v>
      </c>
      <c r="H3693" s="4" t="s">
        <v>658</v>
      </c>
      <c r="I3693" s="63">
        <v>44309</v>
      </c>
      <c r="J3693" s="126" t="str">
        <f>VLOOKUP(I3693,Mapping!$H$2:$I$215,2,0)</f>
        <v>Pre</v>
      </c>
      <c r="K3693" s="127" t="str">
        <f>VLOOKUP(I3693,Mapping!$H$2:$J$215,3,0)</f>
        <v>Pre</v>
      </c>
      <c r="L3693" s="4">
        <v>0</v>
      </c>
      <c r="M3693" s="4" t="e">
        <v>#N/A</v>
      </c>
    </row>
    <row r="3694" spans="1:13" x14ac:dyDescent="0.35">
      <c r="A3694" s="4" t="s">
        <v>660</v>
      </c>
      <c r="B3694" s="4" t="s">
        <v>53</v>
      </c>
      <c r="E3694" s="4" t="s">
        <v>184</v>
      </c>
      <c r="F3694" s="8" t="str">
        <f>VLOOKUP(E3694,Mapping!$A$1:$C$71,3,0)</f>
        <v>iOS 14.5 Rollout</v>
      </c>
      <c r="G3694" s="8" t="str">
        <f>VLOOKUP(E3694,Mapping!$A$2:$B$207,2,0)</f>
        <v>iOS 14.5 Rollout</v>
      </c>
      <c r="H3694" s="4" t="s">
        <v>658</v>
      </c>
      <c r="I3694" s="63">
        <v>44310</v>
      </c>
      <c r="J3694" s="126" t="str">
        <f>VLOOKUP(I3694,Mapping!$H$2:$I$215,2,0)</f>
        <v>Pre</v>
      </c>
      <c r="K3694" s="127" t="str">
        <f>VLOOKUP(I3694,Mapping!$H$2:$J$215,3,0)</f>
        <v>Pre</v>
      </c>
      <c r="L3694" s="4">
        <v>0</v>
      </c>
      <c r="M3694" s="4" t="e">
        <v>#N/A</v>
      </c>
    </row>
    <row r="3695" spans="1:13" x14ac:dyDescent="0.35">
      <c r="A3695" s="4" t="s">
        <v>660</v>
      </c>
      <c r="B3695" s="4" t="s">
        <v>53</v>
      </c>
      <c r="E3695" s="4" t="s">
        <v>184</v>
      </c>
      <c r="F3695" s="8" t="str">
        <f>VLOOKUP(E3695,Mapping!$A$1:$C$71,3,0)</f>
        <v>iOS 14.5 Rollout</v>
      </c>
      <c r="G3695" s="8" t="str">
        <f>VLOOKUP(E3695,Mapping!$A$2:$B$207,2,0)</f>
        <v>iOS 14.5 Rollout</v>
      </c>
      <c r="H3695" s="4" t="s">
        <v>658</v>
      </c>
      <c r="I3695" s="63">
        <v>44311</v>
      </c>
      <c r="J3695" s="126" t="str">
        <f>VLOOKUP(I3695,Mapping!$H$2:$I$215,2,0)</f>
        <v>Pre</v>
      </c>
      <c r="K3695" s="127" t="str">
        <f>VLOOKUP(I3695,Mapping!$H$2:$J$215,3,0)</f>
        <v>Pre</v>
      </c>
      <c r="L3695" s="4">
        <v>0</v>
      </c>
      <c r="M3695" s="4" t="e">
        <v>#N/A</v>
      </c>
    </row>
    <row r="3696" spans="1:13" x14ac:dyDescent="0.35">
      <c r="A3696" s="4" t="s">
        <v>660</v>
      </c>
      <c r="B3696" s="4" t="s">
        <v>53</v>
      </c>
      <c r="E3696" s="4" t="s">
        <v>184</v>
      </c>
      <c r="F3696" s="8" t="str">
        <f>VLOOKUP(E3696,Mapping!$A$1:$C$71,3,0)</f>
        <v>iOS 14.5 Rollout</v>
      </c>
      <c r="G3696" s="8" t="str">
        <f>VLOOKUP(E3696,Mapping!$A$2:$B$207,2,0)</f>
        <v>iOS 14.5 Rollout</v>
      </c>
      <c r="H3696" s="4" t="s">
        <v>658</v>
      </c>
      <c r="I3696" s="63">
        <v>44312</v>
      </c>
      <c r="J3696" s="126" t="str">
        <f>VLOOKUP(I3696,Mapping!$H$2:$I$215,2,0)</f>
        <v>Pre</v>
      </c>
      <c r="K3696" s="127" t="str">
        <f>VLOOKUP(I3696,Mapping!$H$2:$J$215,3,0)</f>
        <v>Pre</v>
      </c>
      <c r="L3696" s="4">
        <v>0</v>
      </c>
      <c r="M3696" s="4" t="e">
        <v>#N/A</v>
      </c>
    </row>
    <row r="3697" spans="1:13" x14ac:dyDescent="0.35">
      <c r="A3697" s="4" t="s">
        <v>660</v>
      </c>
      <c r="B3697" s="4" t="s">
        <v>53</v>
      </c>
      <c r="E3697" s="4" t="s">
        <v>184</v>
      </c>
      <c r="F3697" s="8" t="str">
        <f>VLOOKUP(E3697,Mapping!$A$1:$C$71,3,0)</f>
        <v>iOS 14.5 Rollout</v>
      </c>
      <c r="G3697" s="8" t="str">
        <f>VLOOKUP(E3697,Mapping!$A$2:$B$207,2,0)</f>
        <v>iOS 14.5 Rollout</v>
      </c>
      <c r="H3697" s="4" t="s">
        <v>658</v>
      </c>
      <c r="I3697" s="63">
        <v>44313</v>
      </c>
      <c r="J3697" s="126" t="str">
        <f>VLOOKUP(I3697,Mapping!$H$2:$I$215,2,0)</f>
        <v>Post</v>
      </c>
      <c r="K3697" s="127" t="str">
        <f>VLOOKUP(I3697,Mapping!$H$2:$J$215,3,0)</f>
        <v>Post</v>
      </c>
      <c r="L3697" s="4">
        <v>-884.34592720000001</v>
      </c>
      <c r="M3697" s="4" t="e">
        <v>#N/A</v>
      </c>
    </row>
    <row r="3698" spans="1:13" x14ac:dyDescent="0.35">
      <c r="A3698" s="4" t="s">
        <v>660</v>
      </c>
      <c r="B3698" s="4" t="s">
        <v>53</v>
      </c>
      <c r="E3698" s="4" t="s">
        <v>184</v>
      </c>
      <c r="F3698" s="8" t="str">
        <f>VLOOKUP(E3698,Mapping!$A$1:$C$71,3,0)</f>
        <v>iOS 14.5 Rollout</v>
      </c>
      <c r="G3698" s="8" t="str">
        <f>VLOOKUP(E3698,Mapping!$A$2:$B$207,2,0)</f>
        <v>iOS 14.5 Rollout</v>
      </c>
      <c r="H3698" s="4" t="s">
        <v>658</v>
      </c>
      <c r="I3698" s="63">
        <v>44314</v>
      </c>
      <c r="J3698" s="126" t="str">
        <f>VLOOKUP(I3698,Mapping!$H$2:$I$215,2,0)</f>
        <v>Post</v>
      </c>
      <c r="K3698" s="127" t="str">
        <f>VLOOKUP(I3698,Mapping!$H$2:$J$215,3,0)</f>
        <v>Post</v>
      </c>
      <c r="L3698" s="4">
        <v>-972.78052000000002</v>
      </c>
      <c r="M3698" s="4" t="e">
        <v>#N/A</v>
      </c>
    </row>
    <row r="3699" spans="1:13" x14ac:dyDescent="0.35">
      <c r="A3699" s="4" t="s">
        <v>660</v>
      </c>
      <c r="B3699" s="4" t="s">
        <v>53</v>
      </c>
      <c r="E3699" s="4" t="s">
        <v>184</v>
      </c>
      <c r="F3699" s="8" t="str">
        <f>VLOOKUP(E3699,Mapping!$A$1:$C$71,3,0)</f>
        <v>iOS 14.5 Rollout</v>
      </c>
      <c r="G3699" s="8" t="str">
        <f>VLOOKUP(E3699,Mapping!$A$2:$B$207,2,0)</f>
        <v>iOS 14.5 Rollout</v>
      </c>
      <c r="H3699" s="4" t="s">
        <v>658</v>
      </c>
      <c r="I3699" s="63">
        <v>44315</v>
      </c>
      <c r="J3699" s="126" t="str">
        <f>VLOOKUP(I3699,Mapping!$H$2:$I$215,2,0)</f>
        <v>Post</v>
      </c>
      <c r="K3699" s="127" t="str">
        <f>VLOOKUP(I3699,Mapping!$H$2:$J$215,3,0)</f>
        <v>Post</v>
      </c>
      <c r="L3699" s="4">
        <v>-1061.2151127</v>
      </c>
      <c r="M3699" s="4" t="e">
        <v>#N/A</v>
      </c>
    </row>
    <row r="3700" spans="1:13" x14ac:dyDescent="0.35">
      <c r="A3700" s="4" t="s">
        <v>660</v>
      </c>
      <c r="B3700" s="4" t="s">
        <v>53</v>
      </c>
      <c r="E3700" s="4" t="s">
        <v>184</v>
      </c>
      <c r="F3700" s="8" t="str">
        <f>VLOOKUP(E3700,Mapping!$A$1:$C$71,3,0)</f>
        <v>iOS 14.5 Rollout</v>
      </c>
      <c r="G3700" s="8" t="str">
        <f>VLOOKUP(E3700,Mapping!$A$2:$B$207,2,0)</f>
        <v>iOS 14.5 Rollout</v>
      </c>
      <c r="H3700" s="4" t="s">
        <v>658</v>
      </c>
      <c r="I3700" s="63">
        <v>44316</v>
      </c>
      <c r="J3700" s="126" t="str">
        <f>VLOOKUP(I3700,Mapping!$H$2:$I$215,2,0)</f>
        <v>Post</v>
      </c>
      <c r="K3700" s="127" t="str">
        <f>VLOOKUP(I3700,Mapping!$H$2:$J$215,3,0)</f>
        <v>Post</v>
      </c>
      <c r="L3700" s="4">
        <v>-1149.6497053999999</v>
      </c>
      <c r="M3700" s="4" t="e">
        <v>#N/A</v>
      </c>
    </row>
    <row r="3701" spans="1:13" x14ac:dyDescent="0.35">
      <c r="A3701" s="4" t="s">
        <v>660</v>
      </c>
      <c r="B3701" s="4" t="s">
        <v>53</v>
      </c>
      <c r="E3701" s="4" t="s">
        <v>184</v>
      </c>
      <c r="F3701" s="8" t="str">
        <f>VLOOKUP(E3701,Mapping!$A$1:$C$71,3,0)</f>
        <v>iOS 14.5 Rollout</v>
      </c>
      <c r="G3701" s="8" t="str">
        <f>VLOOKUP(E3701,Mapping!$A$2:$B$207,2,0)</f>
        <v>iOS 14.5 Rollout</v>
      </c>
      <c r="H3701" s="4" t="s">
        <v>658</v>
      </c>
      <c r="I3701" s="63">
        <v>44317</v>
      </c>
      <c r="J3701" s="126" t="str">
        <f>VLOOKUP(I3701,Mapping!$H$2:$I$215,2,0)</f>
        <v>Post</v>
      </c>
      <c r="K3701" s="127" t="str">
        <f>VLOOKUP(I3701,Mapping!$H$2:$J$215,3,0)</f>
        <v>Post</v>
      </c>
      <c r="L3701" s="4">
        <v>-1238.0842981000001</v>
      </c>
      <c r="M3701" s="4" t="e">
        <v>#N/A</v>
      </c>
    </row>
    <row r="3702" spans="1:13" x14ac:dyDescent="0.35">
      <c r="A3702" s="4" t="s">
        <v>660</v>
      </c>
      <c r="B3702" s="4" t="s">
        <v>53</v>
      </c>
      <c r="E3702" s="4" t="s">
        <v>184</v>
      </c>
      <c r="F3702" s="8" t="str">
        <f>VLOOKUP(E3702,Mapping!$A$1:$C$71,3,0)</f>
        <v>iOS 14.5 Rollout</v>
      </c>
      <c r="G3702" s="8" t="str">
        <f>VLOOKUP(E3702,Mapping!$A$2:$B$207,2,0)</f>
        <v>iOS 14.5 Rollout</v>
      </c>
      <c r="H3702" s="4" t="s">
        <v>658</v>
      </c>
      <c r="I3702" s="63">
        <v>44318</v>
      </c>
      <c r="J3702" s="126" t="str">
        <f>VLOOKUP(I3702,Mapping!$H$2:$I$215,2,0)</f>
        <v>Post</v>
      </c>
      <c r="K3702" s="127" t="str">
        <f>VLOOKUP(I3702,Mapping!$H$2:$J$215,3,0)</f>
        <v>Post</v>
      </c>
      <c r="L3702" s="4">
        <v>-1326.5188909000001</v>
      </c>
      <c r="M3702" s="4" t="e">
        <v>#N/A</v>
      </c>
    </row>
    <row r="3703" spans="1:13" x14ac:dyDescent="0.35">
      <c r="A3703" s="4" t="s">
        <v>660</v>
      </c>
      <c r="B3703" s="4" t="s">
        <v>53</v>
      </c>
      <c r="E3703" s="4" t="s">
        <v>184</v>
      </c>
      <c r="F3703" s="8" t="str">
        <f>VLOOKUP(E3703,Mapping!$A$1:$C$71,3,0)</f>
        <v>iOS 14.5 Rollout</v>
      </c>
      <c r="G3703" s="8" t="str">
        <f>VLOOKUP(E3703,Mapping!$A$2:$B$207,2,0)</f>
        <v>iOS 14.5 Rollout</v>
      </c>
      <c r="H3703" s="4" t="s">
        <v>658</v>
      </c>
      <c r="I3703" s="63">
        <v>44319</v>
      </c>
      <c r="J3703" s="126" t="str">
        <f>VLOOKUP(I3703,Mapping!$H$2:$I$215,2,0)</f>
        <v>Post</v>
      </c>
      <c r="K3703" s="127" t="str">
        <f>VLOOKUP(I3703,Mapping!$H$2:$J$215,3,0)</f>
        <v>Post</v>
      </c>
      <c r="L3703" s="4">
        <v>-1414.9534836</v>
      </c>
      <c r="M3703" s="4" t="e">
        <v>#N/A</v>
      </c>
    </row>
    <row r="3704" spans="1:13" x14ac:dyDescent="0.35">
      <c r="A3704" s="4" t="s">
        <v>660</v>
      </c>
      <c r="B3704" s="4" t="s">
        <v>53</v>
      </c>
      <c r="E3704" s="4" t="s">
        <v>184</v>
      </c>
      <c r="F3704" s="8" t="str">
        <f>VLOOKUP(E3704,Mapping!$A$1:$C$71,3,0)</f>
        <v>iOS 14.5 Rollout</v>
      </c>
      <c r="G3704" s="8" t="str">
        <f>VLOOKUP(E3704,Mapping!$A$2:$B$207,2,0)</f>
        <v>iOS 14.5 Rollout</v>
      </c>
      <c r="H3704" s="4" t="s">
        <v>658</v>
      </c>
      <c r="I3704" s="63">
        <v>44320</v>
      </c>
      <c r="J3704" s="126" t="str">
        <f>VLOOKUP(I3704,Mapping!$H$2:$I$215,2,0)</f>
        <v>Post</v>
      </c>
      <c r="K3704" s="127" t="str">
        <f>VLOOKUP(I3704,Mapping!$H$2:$J$215,3,0)</f>
        <v>Post</v>
      </c>
      <c r="L3704" s="4">
        <v>-1503.3880763</v>
      </c>
      <c r="M3704" s="4" t="e">
        <v>#N/A</v>
      </c>
    </row>
    <row r="3705" spans="1:13" x14ac:dyDescent="0.35">
      <c r="A3705" s="4" t="s">
        <v>660</v>
      </c>
      <c r="B3705" s="4" t="s">
        <v>53</v>
      </c>
      <c r="E3705" s="4" t="s">
        <v>184</v>
      </c>
      <c r="F3705" s="8" t="str">
        <f>VLOOKUP(E3705,Mapping!$A$1:$C$71,3,0)</f>
        <v>iOS 14.5 Rollout</v>
      </c>
      <c r="G3705" s="8" t="str">
        <f>VLOOKUP(E3705,Mapping!$A$2:$B$207,2,0)</f>
        <v>iOS 14.5 Rollout</v>
      </c>
      <c r="H3705" s="4" t="s">
        <v>658</v>
      </c>
      <c r="I3705" s="63">
        <v>44321</v>
      </c>
      <c r="J3705" s="126" t="str">
        <f>VLOOKUP(I3705,Mapping!$H$2:$I$215,2,0)</f>
        <v>Post</v>
      </c>
      <c r="K3705" s="127" t="str">
        <f>VLOOKUP(I3705,Mapping!$H$2:$J$215,3,0)</f>
        <v>Post</v>
      </c>
      <c r="L3705" s="4">
        <v>-1591.8226689999999</v>
      </c>
      <c r="M3705" s="4" t="e">
        <v>#N/A</v>
      </c>
    </row>
    <row r="3706" spans="1:13" x14ac:dyDescent="0.35">
      <c r="A3706" s="4" t="s">
        <v>660</v>
      </c>
      <c r="B3706" s="4" t="s">
        <v>53</v>
      </c>
      <c r="E3706" s="4" t="s">
        <v>184</v>
      </c>
      <c r="F3706" s="8" t="str">
        <f>VLOOKUP(E3706,Mapping!$A$1:$C$71,3,0)</f>
        <v>iOS 14.5 Rollout</v>
      </c>
      <c r="G3706" s="8" t="str">
        <f>VLOOKUP(E3706,Mapping!$A$2:$B$207,2,0)</f>
        <v>iOS 14.5 Rollout</v>
      </c>
      <c r="H3706" s="4" t="s">
        <v>658</v>
      </c>
      <c r="I3706" s="63">
        <v>44322</v>
      </c>
      <c r="J3706" s="126" t="str">
        <f>VLOOKUP(I3706,Mapping!$H$2:$I$215,2,0)</f>
        <v>Post</v>
      </c>
      <c r="K3706" s="127" t="str">
        <f>VLOOKUP(I3706,Mapping!$H$2:$J$215,3,0)</f>
        <v>Post</v>
      </c>
      <c r="L3706" s="4">
        <v>-1680.2572617999999</v>
      </c>
      <c r="M3706" s="4" t="e">
        <v>#N/A</v>
      </c>
    </row>
    <row r="3707" spans="1:13" x14ac:dyDescent="0.35">
      <c r="A3707" s="4" t="s">
        <v>660</v>
      </c>
      <c r="B3707" s="4" t="s">
        <v>53</v>
      </c>
      <c r="E3707" s="4" t="s">
        <v>184</v>
      </c>
      <c r="F3707" s="8" t="str">
        <f>VLOOKUP(E3707,Mapping!$A$1:$C$71,3,0)</f>
        <v>iOS 14.5 Rollout</v>
      </c>
      <c r="G3707" s="8" t="str">
        <f>VLOOKUP(E3707,Mapping!$A$2:$B$207,2,0)</f>
        <v>iOS 14.5 Rollout</v>
      </c>
      <c r="H3707" s="4" t="s">
        <v>658</v>
      </c>
      <c r="I3707" s="63">
        <v>44323</v>
      </c>
      <c r="J3707" s="126" t="str">
        <f>VLOOKUP(I3707,Mapping!$H$2:$I$215,2,0)</f>
        <v>Post</v>
      </c>
      <c r="K3707" s="127" t="str">
        <f>VLOOKUP(I3707,Mapping!$H$2:$J$215,3,0)</f>
        <v>Post</v>
      </c>
      <c r="L3707" s="4">
        <v>-1768.6918545000001</v>
      </c>
      <c r="M3707" s="4" t="e">
        <v>#N/A</v>
      </c>
    </row>
    <row r="3708" spans="1:13" x14ac:dyDescent="0.35">
      <c r="A3708" s="4" t="s">
        <v>660</v>
      </c>
      <c r="B3708" s="4" t="s">
        <v>53</v>
      </c>
      <c r="E3708" s="4" t="s">
        <v>184</v>
      </c>
      <c r="F3708" s="8" t="str">
        <f>VLOOKUP(E3708,Mapping!$A$1:$C$71,3,0)</f>
        <v>iOS 14.5 Rollout</v>
      </c>
      <c r="G3708" s="8" t="str">
        <f>VLOOKUP(E3708,Mapping!$A$2:$B$207,2,0)</f>
        <v>iOS 14.5 Rollout</v>
      </c>
      <c r="H3708" s="4" t="s">
        <v>658</v>
      </c>
      <c r="I3708" s="63">
        <v>44324</v>
      </c>
      <c r="J3708" s="126" t="str">
        <f>VLOOKUP(I3708,Mapping!$H$2:$I$215,2,0)</f>
        <v>Post</v>
      </c>
      <c r="K3708" s="127" t="str">
        <f>VLOOKUP(I3708,Mapping!$H$2:$J$215,3,0)</f>
        <v>Post</v>
      </c>
      <c r="L3708" s="4">
        <v>-1857.1264472</v>
      </c>
      <c r="M3708" s="4" t="e">
        <v>#N/A</v>
      </c>
    </row>
    <row r="3709" spans="1:13" x14ac:dyDescent="0.35">
      <c r="A3709" s="4" t="s">
        <v>660</v>
      </c>
      <c r="B3709" s="4" t="s">
        <v>53</v>
      </c>
      <c r="E3709" s="4" t="s">
        <v>184</v>
      </c>
      <c r="F3709" s="8" t="str">
        <f>VLOOKUP(E3709,Mapping!$A$1:$C$71,3,0)</f>
        <v>iOS 14.5 Rollout</v>
      </c>
      <c r="G3709" s="8" t="str">
        <f>VLOOKUP(E3709,Mapping!$A$2:$B$207,2,0)</f>
        <v>iOS 14.5 Rollout</v>
      </c>
      <c r="H3709" s="4" t="s">
        <v>658</v>
      </c>
      <c r="I3709" s="63">
        <v>44325</v>
      </c>
      <c r="J3709" s="126" t="str">
        <f>VLOOKUP(I3709,Mapping!$H$2:$I$215,2,0)</f>
        <v>Post</v>
      </c>
      <c r="K3709" s="127" t="str">
        <f>VLOOKUP(I3709,Mapping!$H$2:$J$215,3,0)</f>
        <v>Post</v>
      </c>
      <c r="L3709" s="4">
        <v>-1945.5610399</v>
      </c>
      <c r="M3709" s="4" t="e">
        <v>#N/A</v>
      </c>
    </row>
    <row r="3710" spans="1:13" x14ac:dyDescent="0.35">
      <c r="A3710" s="4" t="s">
        <v>660</v>
      </c>
      <c r="B3710" s="4" t="s">
        <v>53</v>
      </c>
      <c r="E3710" s="4" t="s">
        <v>184</v>
      </c>
      <c r="F3710" s="8" t="str">
        <f>VLOOKUP(E3710,Mapping!$A$1:$C$71,3,0)</f>
        <v>iOS 14.5 Rollout</v>
      </c>
      <c r="G3710" s="8" t="str">
        <f>VLOOKUP(E3710,Mapping!$A$2:$B$207,2,0)</f>
        <v>iOS 14.5 Rollout</v>
      </c>
      <c r="H3710" s="4" t="s">
        <v>658</v>
      </c>
      <c r="I3710" s="63">
        <v>44326</v>
      </c>
      <c r="J3710" s="126" t="str">
        <f>VLOOKUP(I3710,Mapping!$H$2:$I$215,2,0)</f>
        <v>Post</v>
      </c>
      <c r="K3710" s="127" t="str">
        <f>VLOOKUP(I3710,Mapping!$H$2:$J$215,3,0)</f>
        <v>Post</v>
      </c>
      <c r="L3710" s="4">
        <v>-2033.9956327</v>
      </c>
      <c r="M3710" s="4" t="e">
        <v>#N/A</v>
      </c>
    </row>
    <row r="3711" spans="1:13" x14ac:dyDescent="0.35">
      <c r="A3711" s="4" t="s">
        <v>660</v>
      </c>
      <c r="B3711" s="4" t="s">
        <v>53</v>
      </c>
      <c r="E3711" s="4" t="s">
        <v>184</v>
      </c>
      <c r="F3711" s="8" t="str">
        <f>VLOOKUP(E3711,Mapping!$A$1:$C$71,3,0)</f>
        <v>iOS 14.5 Rollout</v>
      </c>
      <c r="G3711" s="8" t="str">
        <f>VLOOKUP(E3711,Mapping!$A$2:$B$207,2,0)</f>
        <v>iOS 14.5 Rollout</v>
      </c>
      <c r="H3711" s="4" t="s">
        <v>658</v>
      </c>
      <c r="I3711" s="63">
        <v>44327</v>
      </c>
      <c r="J3711" s="126" t="str">
        <f>VLOOKUP(I3711,Mapping!$H$2:$I$215,2,0)</f>
        <v>Post</v>
      </c>
      <c r="K3711" s="127" t="str">
        <f>VLOOKUP(I3711,Mapping!$H$2:$J$215,3,0)</f>
        <v>Post</v>
      </c>
      <c r="L3711" s="4">
        <v>-2122.4302253999999</v>
      </c>
      <c r="M3711" s="4" t="e">
        <v>#N/A</v>
      </c>
    </row>
    <row r="3712" spans="1:13" x14ac:dyDescent="0.35">
      <c r="A3712" s="4" t="s">
        <v>660</v>
      </c>
      <c r="B3712" s="4" t="s">
        <v>53</v>
      </c>
      <c r="E3712" s="4" t="s">
        <v>184</v>
      </c>
      <c r="F3712" s="8" t="str">
        <f>VLOOKUP(E3712,Mapping!$A$1:$C$71,3,0)</f>
        <v>iOS 14.5 Rollout</v>
      </c>
      <c r="G3712" s="8" t="str">
        <f>VLOOKUP(E3712,Mapping!$A$2:$B$207,2,0)</f>
        <v>iOS 14.5 Rollout</v>
      </c>
      <c r="H3712" s="4" t="s">
        <v>658</v>
      </c>
      <c r="I3712" s="63">
        <v>44328</v>
      </c>
      <c r="J3712" s="126" t="str">
        <f>VLOOKUP(I3712,Mapping!$H$2:$I$215,2,0)</f>
        <v>Post</v>
      </c>
      <c r="K3712" s="127" t="str">
        <f>VLOOKUP(I3712,Mapping!$H$2:$J$215,3,0)</f>
        <v>Post</v>
      </c>
      <c r="L3712" s="4">
        <v>-2210.8648180999999</v>
      </c>
      <c r="M3712" s="4" t="e">
        <v>#N/A</v>
      </c>
    </row>
    <row r="3713" spans="1:13" x14ac:dyDescent="0.35">
      <c r="A3713" s="4" t="s">
        <v>660</v>
      </c>
      <c r="B3713" s="4" t="s">
        <v>53</v>
      </c>
      <c r="E3713" s="4" t="s">
        <v>184</v>
      </c>
      <c r="F3713" s="8" t="str">
        <f>VLOOKUP(E3713,Mapping!$A$1:$C$71,3,0)</f>
        <v>iOS 14.5 Rollout</v>
      </c>
      <c r="G3713" s="8" t="str">
        <f>VLOOKUP(E3713,Mapping!$A$2:$B$207,2,0)</f>
        <v>iOS 14.5 Rollout</v>
      </c>
      <c r="H3713" s="4" t="s">
        <v>658</v>
      </c>
      <c r="I3713" s="63">
        <v>44329</v>
      </c>
      <c r="J3713" s="126" t="str">
        <f>VLOOKUP(I3713,Mapping!$H$2:$I$215,2,0)</f>
        <v>Post</v>
      </c>
      <c r="K3713" s="127" t="str">
        <f>VLOOKUP(I3713,Mapping!$H$2:$J$215,3,0)</f>
        <v>Post</v>
      </c>
      <c r="L3713" s="4">
        <v>-2299.2994107999998</v>
      </c>
      <c r="M3713" s="4" t="e">
        <v>#N/A</v>
      </c>
    </row>
    <row r="3714" spans="1:13" x14ac:dyDescent="0.35">
      <c r="A3714" s="4" t="s">
        <v>660</v>
      </c>
      <c r="B3714" s="4" t="s">
        <v>53</v>
      </c>
      <c r="E3714" s="4" t="s">
        <v>184</v>
      </c>
      <c r="F3714" s="8" t="str">
        <f>VLOOKUP(E3714,Mapping!$A$1:$C$71,3,0)</f>
        <v>iOS 14.5 Rollout</v>
      </c>
      <c r="G3714" s="8" t="str">
        <f>VLOOKUP(E3714,Mapping!$A$2:$B$207,2,0)</f>
        <v>iOS 14.5 Rollout</v>
      </c>
      <c r="H3714" s="4" t="s">
        <v>658</v>
      </c>
      <c r="I3714" s="63">
        <v>44330</v>
      </c>
      <c r="J3714" s="126" t="str">
        <f>VLOOKUP(I3714,Mapping!$H$2:$I$215,2,0)</f>
        <v>Post</v>
      </c>
      <c r="K3714" s="127" t="str">
        <f>VLOOKUP(I3714,Mapping!$H$2:$J$215,3,0)</f>
        <v>Post</v>
      </c>
      <c r="L3714" s="4">
        <v>-2387.7340036000001</v>
      </c>
      <c r="M3714" s="4" t="e">
        <v>#N/A</v>
      </c>
    </row>
    <row r="3715" spans="1:13" x14ac:dyDescent="0.35">
      <c r="A3715" s="4" t="s">
        <v>660</v>
      </c>
      <c r="B3715" s="4" t="s">
        <v>53</v>
      </c>
      <c r="E3715" s="4" t="s">
        <v>184</v>
      </c>
      <c r="F3715" s="8" t="str">
        <f>VLOOKUP(E3715,Mapping!$A$1:$C$71,3,0)</f>
        <v>iOS 14.5 Rollout</v>
      </c>
      <c r="G3715" s="8" t="str">
        <f>VLOOKUP(E3715,Mapping!$A$2:$B$207,2,0)</f>
        <v>iOS 14.5 Rollout</v>
      </c>
      <c r="H3715" s="4" t="s">
        <v>658</v>
      </c>
      <c r="I3715" s="63">
        <v>44331</v>
      </c>
      <c r="J3715" s="126" t="str">
        <f>VLOOKUP(I3715,Mapping!$H$2:$I$215,2,0)</f>
        <v>Post</v>
      </c>
      <c r="K3715" s="127" t="str">
        <f>VLOOKUP(I3715,Mapping!$H$2:$J$215,3,0)</f>
        <v>Post</v>
      </c>
      <c r="L3715" s="4">
        <v>-2476.1685963</v>
      </c>
      <c r="M3715" s="4" t="e">
        <v>#N/A</v>
      </c>
    </row>
    <row r="3716" spans="1:13" x14ac:dyDescent="0.35">
      <c r="A3716" s="4" t="s">
        <v>660</v>
      </c>
      <c r="B3716" s="4" t="s">
        <v>53</v>
      </c>
      <c r="E3716" s="4" t="s">
        <v>184</v>
      </c>
      <c r="F3716" s="8" t="str">
        <f>VLOOKUP(E3716,Mapping!$A$1:$C$71,3,0)</f>
        <v>iOS 14.5 Rollout</v>
      </c>
      <c r="G3716" s="8" t="str">
        <f>VLOOKUP(E3716,Mapping!$A$2:$B$207,2,0)</f>
        <v>iOS 14.5 Rollout</v>
      </c>
      <c r="H3716" s="4" t="s">
        <v>658</v>
      </c>
      <c r="I3716" s="63">
        <v>44332</v>
      </c>
      <c r="J3716" s="126" t="str">
        <f>VLOOKUP(I3716,Mapping!$H$2:$I$215,2,0)</f>
        <v>Post</v>
      </c>
      <c r="K3716" s="127" t="str">
        <f>VLOOKUP(I3716,Mapping!$H$2:$J$215,3,0)</f>
        <v>Post</v>
      </c>
      <c r="L3716" s="4">
        <v>-2564.6031889999999</v>
      </c>
      <c r="M3716" s="4" t="e">
        <v>#N/A</v>
      </c>
    </row>
    <row r="3717" spans="1:13" x14ac:dyDescent="0.35">
      <c r="A3717" s="4" t="s">
        <v>660</v>
      </c>
      <c r="B3717" s="4" t="s">
        <v>53</v>
      </c>
      <c r="E3717" s="4" t="s">
        <v>184</v>
      </c>
      <c r="F3717" s="8" t="str">
        <f>VLOOKUP(E3717,Mapping!$A$1:$C$71,3,0)</f>
        <v>iOS 14.5 Rollout</v>
      </c>
      <c r="G3717" s="8" t="str">
        <f>VLOOKUP(E3717,Mapping!$A$2:$B$207,2,0)</f>
        <v>iOS 14.5 Rollout</v>
      </c>
      <c r="H3717" s="4" t="s">
        <v>658</v>
      </c>
      <c r="I3717" s="63">
        <v>44333</v>
      </c>
      <c r="J3717" s="126" t="str">
        <f>VLOOKUP(I3717,Mapping!$H$2:$I$215,2,0)</f>
        <v>Post</v>
      </c>
      <c r="K3717" s="127" t="str">
        <f>VLOOKUP(I3717,Mapping!$H$2:$J$215,3,0)</f>
        <v>Post</v>
      </c>
      <c r="L3717" s="4">
        <v>-2653.0377816999999</v>
      </c>
      <c r="M3717" s="4" t="e">
        <v>#N/A</v>
      </c>
    </row>
    <row r="3718" spans="1:13" x14ac:dyDescent="0.35">
      <c r="A3718" s="4" t="s">
        <v>660</v>
      </c>
      <c r="B3718" s="4" t="s">
        <v>53</v>
      </c>
      <c r="E3718" s="4" t="s">
        <v>184</v>
      </c>
      <c r="F3718" s="8" t="str">
        <f>VLOOKUP(E3718,Mapping!$A$1:$C$71,3,0)</f>
        <v>iOS 14.5 Rollout</v>
      </c>
      <c r="G3718" s="8" t="str">
        <f>VLOOKUP(E3718,Mapping!$A$2:$B$207,2,0)</f>
        <v>iOS 14.5 Rollout</v>
      </c>
      <c r="H3718" s="4" t="s">
        <v>658</v>
      </c>
      <c r="I3718" s="63">
        <v>44334</v>
      </c>
      <c r="J3718" s="126" t="str">
        <f>VLOOKUP(I3718,Mapping!$H$2:$I$215,2,0)</f>
        <v>Post</v>
      </c>
      <c r="K3718" s="127" t="str">
        <f>VLOOKUP(I3718,Mapping!$H$2:$J$215,3,0)</f>
        <v>Post</v>
      </c>
      <c r="L3718" s="4">
        <v>-2741.4723745000001</v>
      </c>
      <c r="M3718" s="4" t="e">
        <v>#N/A</v>
      </c>
    </row>
    <row r="3719" spans="1:13" x14ac:dyDescent="0.35">
      <c r="A3719" s="4" t="s">
        <v>660</v>
      </c>
      <c r="B3719" s="4" t="s">
        <v>53</v>
      </c>
      <c r="E3719" s="4" t="s">
        <v>184</v>
      </c>
      <c r="F3719" s="8" t="str">
        <f>VLOOKUP(E3719,Mapping!$A$1:$C$71,3,0)</f>
        <v>iOS 14.5 Rollout</v>
      </c>
      <c r="G3719" s="8" t="str">
        <f>VLOOKUP(E3719,Mapping!$A$2:$B$207,2,0)</f>
        <v>iOS 14.5 Rollout</v>
      </c>
      <c r="H3719" s="4" t="s">
        <v>658</v>
      </c>
      <c r="I3719" s="63">
        <v>44335</v>
      </c>
      <c r="J3719" s="126" t="str">
        <f>VLOOKUP(I3719,Mapping!$H$2:$I$215,2,0)</f>
        <v>Post</v>
      </c>
      <c r="K3719" s="127" t="str">
        <f>VLOOKUP(I3719,Mapping!$H$2:$J$215,3,0)</f>
        <v>Post</v>
      </c>
      <c r="L3719" s="4">
        <v>-2829.9069672000001</v>
      </c>
      <c r="M3719" s="4" t="e">
        <v>#N/A</v>
      </c>
    </row>
    <row r="3720" spans="1:13" x14ac:dyDescent="0.35">
      <c r="A3720" s="4" t="s">
        <v>660</v>
      </c>
      <c r="B3720" s="4" t="s">
        <v>53</v>
      </c>
      <c r="E3720" s="4" t="s">
        <v>184</v>
      </c>
      <c r="F3720" s="8" t="str">
        <f>VLOOKUP(E3720,Mapping!$A$1:$C$71,3,0)</f>
        <v>iOS 14.5 Rollout</v>
      </c>
      <c r="G3720" s="8" t="str">
        <f>VLOOKUP(E3720,Mapping!$A$2:$B$207,2,0)</f>
        <v>iOS 14.5 Rollout</v>
      </c>
      <c r="H3720" s="4" t="s">
        <v>658</v>
      </c>
      <c r="I3720" s="63">
        <v>44336</v>
      </c>
      <c r="J3720" s="126" t="str">
        <f>VLOOKUP(I3720,Mapping!$H$2:$I$215,2,0)</f>
        <v>Post</v>
      </c>
      <c r="K3720" s="127" t="str">
        <f>VLOOKUP(I3720,Mapping!$H$2:$J$215,3,0)</f>
        <v>Post</v>
      </c>
      <c r="L3720" s="4">
        <v>-2918.3415599</v>
      </c>
      <c r="M3720" s="4" t="e">
        <v>#N/A</v>
      </c>
    </row>
    <row r="3721" spans="1:13" x14ac:dyDescent="0.35">
      <c r="A3721" s="4" t="s">
        <v>660</v>
      </c>
      <c r="B3721" s="4" t="s">
        <v>53</v>
      </c>
      <c r="E3721" s="4" t="s">
        <v>184</v>
      </c>
      <c r="F3721" s="8" t="str">
        <f>VLOOKUP(E3721,Mapping!$A$1:$C$71,3,0)</f>
        <v>iOS 14.5 Rollout</v>
      </c>
      <c r="G3721" s="8" t="str">
        <f>VLOOKUP(E3721,Mapping!$A$2:$B$207,2,0)</f>
        <v>iOS 14.5 Rollout</v>
      </c>
      <c r="H3721" s="4" t="s">
        <v>658</v>
      </c>
      <c r="I3721" s="63">
        <v>44337</v>
      </c>
      <c r="J3721" s="126" t="str">
        <f>VLOOKUP(I3721,Mapping!$H$2:$I$215,2,0)</f>
        <v>Post</v>
      </c>
      <c r="K3721" s="127" t="str">
        <f>VLOOKUP(I3721,Mapping!$H$2:$J$215,3,0)</f>
        <v>Post</v>
      </c>
      <c r="L3721" s="4">
        <v>-3006.7761525999999</v>
      </c>
      <c r="M3721" s="4" t="e">
        <v>#N/A</v>
      </c>
    </row>
    <row r="3722" spans="1:13" x14ac:dyDescent="0.35">
      <c r="A3722" s="4" t="s">
        <v>660</v>
      </c>
      <c r="B3722" s="4" t="s">
        <v>53</v>
      </c>
      <c r="E3722" s="4" t="s">
        <v>184</v>
      </c>
      <c r="F3722" s="8" t="str">
        <f>VLOOKUP(E3722,Mapping!$A$1:$C$71,3,0)</f>
        <v>iOS 14.5 Rollout</v>
      </c>
      <c r="G3722" s="8" t="str">
        <f>VLOOKUP(E3722,Mapping!$A$2:$B$207,2,0)</f>
        <v>iOS 14.5 Rollout</v>
      </c>
      <c r="H3722" s="4" t="s">
        <v>658</v>
      </c>
      <c r="I3722" s="63">
        <v>44338</v>
      </c>
      <c r="J3722" s="126" t="str">
        <f>VLOOKUP(I3722,Mapping!$H$2:$I$215,2,0)</f>
        <v>Post</v>
      </c>
      <c r="K3722" s="127" t="str">
        <f>VLOOKUP(I3722,Mapping!$H$2:$J$215,3,0)</f>
        <v>Post</v>
      </c>
      <c r="L3722" s="4">
        <v>-3095.2107454000002</v>
      </c>
      <c r="M3722" s="4" t="e">
        <v>#N/A</v>
      </c>
    </row>
    <row r="3723" spans="1:13" x14ac:dyDescent="0.35">
      <c r="A3723" s="4" t="s">
        <v>660</v>
      </c>
      <c r="B3723" s="4" t="s">
        <v>53</v>
      </c>
      <c r="E3723" s="4" t="s">
        <v>184</v>
      </c>
      <c r="F3723" s="8" t="str">
        <f>VLOOKUP(E3723,Mapping!$A$1:$C$71,3,0)</f>
        <v>iOS 14.5 Rollout</v>
      </c>
      <c r="G3723" s="8" t="str">
        <f>VLOOKUP(E3723,Mapping!$A$2:$B$207,2,0)</f>
        <v>iOS 14.5 Rollout</v>
      </c>
      <c r="H3723" s="4" t="s">
        <v>658</v>
      </c>
      <c r="I3723" s="63">
        <v>44339</v>
      </c>
      <c r="J3723" s="126" t="str">
        <f>VLOOKUP(I3723,Mapping!$H$2:$I$215,2,0)</f>
        <v>Post</v>
      </c>
      <c r="K3723" s="127" t="str">
        <f>VLOOKUP(I3723,Mapping!$H$2:$J$215,3,0)</f>
        <v>Post</v>
      </c>
      <c r="L3723" s="4">
        <v>-3183.6453381000001</v>
      </c>
      <c r="M3723" s="4" t="e">
        <v>#N/A</v>
      </c>
    </row>
    <row r="3724" spans="1:13" x14ac:dyDescent="0.35">
      <c r="A3724" s="4" t="s">
        <v>660</v>
      </c>
      <c r="B3724" s="4" t="s">
        <v>53</v>
      </c>
      <c r="E3724" s="4" t="s">
        <v>184</v>
      </c>
      <c r="F3724" s="8" t="str">
        <f>VLOOKUP(E3724,Mapping!$A$1:$C$71,3,0)</f>
        <v>iOS 14.5 Rollout</v>
      </c>
      <c r="G3724" s="8" t="str">
        <f>VLOOKUP(E3724,Mapping!$A$2:$B$207,2,0)</f>
        <v>iOS 14.5 Rollout</v>
      </c>
      <c r="H3724" s="4" t="s">
        <v>658</v>
      </c>
      <c r="I3724" s="63">
        <v>44340</v>
      </c>
      <c r="J3724" s="126" t="str">
        <f>VLOOKUP(I3724,Mapping!$H$2:$I$215,2,0)</f>
        <v>Post</v>
      </c>
      <c r="K3724" s="127" t="str">
        <f>VLOOKUP(I3724,Mapping!$H$2:$J$215,3,0)</f>
        <v>Post</v>
      </c>
      <c r="L3724" s="4">
        <v>-3272.0799308000001</v>
      </c>
      <c r="M3724" s="4" t="e">
        <v>#N/A</v>
      </c>
    </row>
    <row r="3725" spans="1:13" x14ac:dyDescent="0.35">
      <c r="A3725" s="4" t="s">
        <v>660</v>
      </c>
      <c r="B3725" s="4" t="s">
        <v>53</v>
      </c>
      <c r="E3725" s="4" t="s">
        <v>184</v>
      </c>
      <c r="F3725" s="8" t="str">
        <f>VLOOKUP(E3725,Mapping!$A$1:$C$71,3,0)</f>
        <v>iOS 14.5 Rollout</v>
      </c>
      <c r="G3725" s="8" t="str">
        <f>VLOOKUP(E3725,Mapping!$A$2:$B$207,2,0)</f>
        <v>iOS 14.5 Rollout</v>
      </c>
      <c r="H3725" s="4" t="s">
        <v>658</v>
      </c>
      <c r="I3725" s="63">
        <v>44341</v>
      </c>
      <c r="J3725" s="126" t="str">
        <f>VLOOKUP(I3725,Mapping!$H$2:$I$215,2,0)</f>
        <v>Post</v>
      </c>
      <c r="K3725" s="127" t="str">
        <f>VLOOKUP(I3725,Mapping!$H$2:$J$215,3,0)</f>
        <v>Post</v>
      </c>
      <c r="L3725" s="4">
        <v>-3360.5145235</v>
      </c>
      <c r="M3725" s="4" t="e">
        <v>#N/A</v>
      </c>
    </row>
    <row r="3726" spans="1:13" x14ac:dyDescent="0.35">
      <c r="A3726" s="4" t="s">
        <v>660</v>
      </c>
      <c r="B3726" s="4" t="s">
        <v>53</v>
      </c>
      <c r="E3726" s="4" t="s">
        <v>184</v>
      </c>
      <c r="F3726" s="8" t="str">
        <f>VLOOKUP(E3726,Mapping!$A$1:$C$71,3,0)</f>
        <v>iOS 14.5 Rollout</v>
      </c>
      <c r="G3726" s="8" t="str">
        <f>VLOOKUP(E3726,Mapping!$A$2:$B$207,2,0)</f>
        <v>iOS 14.5 Rollout</v>
      </c>
      <c r="H3726" s="4" t="s">
        <v>658</v>
      </c>
      <c r="I3726" s="63">
        <v>44342</v>
      </c>
      <c r="J3726" s="126" t="str">
        <f>VLOOKUP(I3726,Mapping!$H$2:$I$215,2,0)</f>
        <v>Post</v>
      </c>
      <c r="K3726" s="127" t="str">
        <f>VLOOKUP(I3726,Mapping!$H$2:$J$215,3,0)</f>
        <v>Post</v>
      </c>
      <c r="L3726" s="4">
        <v>-3448.9491162999998</v>
      </c>
      <c r="M3726" s="4" t="e">
        <v>#N/A</v>
      </c>
    </row>
    <row r="3727" spans="1:13" x14ac:dyDescent="0.35">
      <c r="A3727" s="4" t="s">
        <v>660</v>
      </c>
      <c r="B3727" s="4" t="s">
        <v>53</v>
      </c>
      <c r="E3727" s="4" t="s">
        <v>184</v>
      </c>
      <c r="F3727" s="8" t="str">
        <f>VLOOKUP(E3727,Mapping!$A$1:$C$71,3,0)</f>
        <v>iOS 14.5 Rollout</v>
      </c>
      <c r="G3727" s="8" t="str">
        <f>VLOOKUP(E3727,Mapping!$A$2:$B$207,2,0)</f>
        <v>iOS 14.5 Rollout</v>
      </c>
      <c r="H3727" s="4" t="s">
        <v>658</v>
      </c>
      <c r="I3727" s="63">
        <v>44343</v>
      </c>
      <c r="J3727" s="126" t="str">
        <f>VLOOKUP(I3727,Mapping!$H$2:$I$215,2,0)</f>
        <v>Post</v>
      </c>
      <c r="K3727" s="127" t="str">
        <f>VLOOKUP(I3727,Mapping!$H$2:$J$215,3,0)</f>
        <v>Post</v>
      </c>
      <c r="L3727" s="4">
        <v>-3537.3837090000002</v>
      </c>
      <c r="M3727" s="4" t="e">
        <v>#N/A</v>
      </c>
    </row>
    <row r="3728" spans="1:13" x14ac:dyDescent="0.35">
      <c r="A3728" s="4" t="s">
        <v>660</v>
      </c>
      <c r="B3728" s="4" t="s">
        <v>53</v>
      </c>
      <c r="E3728" s="4" t="s">
        <v>184</v>
      </c>
      <c r="F3728" s="8" t="str">
        <f>VLOOKUP(E3728,Mapping!$A$1:$C$71,3,0)</f>
        <v>iOS 14.5 Rollout</v>
      </c>
      <c r="G3728" s="8" t="str">
        <f>VLOOKUP(E3728,Mapping!$A$2:$B$207,2,0)</f>
        <v>iOS 14.5 Rollout</v>
      </c>
      <c r="H3728" s="4" t="s">
        <v>658</v>
      </c>
      <c r="I3728" s="63">
        <v>44344</v>
      </c>
      <c r="J3728" s="126" t="str">
        <f>VLOOKUP(I3728,Mapping!$H$2:$I$215,2,0)</f>
        <v>Post</v>
      </c>
      <c r="K3728" s="127" t="str">
        <f>VLOOKUP(I3728,Mapping!$H$2:$J$215,3,0)</f>
        <v>Post</v>
      </c>
      <c r="L3728" s="4">
        <v>-3625.8183017000001</v>
      </c>
      <c r="M3728" s="4" t="e">
        <v>#N/A</v>
      </c>
    </row>
    <row r="3729" spans="1:13" x14ac:dyDescent="0.35">
      <c r="A3729" s="4" t="s">
        <v>660</v>
      </c>
      <c r="B3729" s="4" t="s">
        <v>53</v>
      </c>
      <c r="E3729" s="4" t="s">
        <v>184</v>
      </c>
      <c r="F3729" s="8" t="str">
        <f>VLOOKUP(E3729,Mapping!$A$1:$C$71,3,0)</f>
        <v>iOS 14.5 Rollout</v>
      </c>
      <c r="G3729" s="8" t="str">
        <f>VLOOKUP(E3729,Mapping!$A$2:$B$207,2,0)</f>
        <v>iOS 14.5 Rollout</v>
      </c>
      <c r="H3729" s="4" t="s">
        <v>658</v>
      </c>
      <c r="I3729" s="63">
        <v>44345</v>
      </c>
      <c r="J3729" s="126" t="str">
        <f>VLOOKUP(I3729,Mapping!$H$2:$I$215,2,0)</f>
        <v>Post</v>
      </c>
      <c r="K3729" s="127" t="str">
        <f>VLOOKUP(I3729,Mapping!$H$2:$J$215,3,0)</f>
        <v>Post</v>
      </c>
      <c r="L3729" s="4">
        <v>-3714.2528944000001</v>
      </c>
      <c r="M3729" s="4" t="e">
        <v>#N/A</v>
      </c>
    </row>
    <row r="3730" spans="1:13" x14ac:dyDescent="0.35">
      <c r="A3730" s="4" t="s">
        <v>660</v>
      </c>
      <c r="B3730" s="4" t="s">
        <v>53</v>
      </c>
      <c r="E3730" s="4" t="s">
        <v>184</v>
      </c>
      <c r="F3730" s="8" t="str">
        <f>VLOOKUP(E3730,Mapping!$A$1:$C$71,3,0)</f>
        <v>iOS 14.5 Rollout</v>
      </c>
      <c r="G3730" s="8" t="str">
        <f>VLOOKUP(E3730,Mapping!$A$2:$B$207,2,0)</f>
        <v>iOS 14.5 Rollout</v>
      </c>
      <c r="H3730" s="4" t="s">
        <v>658</v>
      </c>
      <c r="I3730" s="63">
        <v>44346</v>
      </c>
      <c r="J3730" s="126" t="str">
        <f>VLOOKUP(I3730,Mapping!$H$2:$I$215,2,0)</f>
        <v>Post</v>
      </c>
      <c r="K3730" s="127" t="str">
        <f>VLOOKUP(I3730,Mapping!$H$2:$J$215,3,0)</f>
        <v>Post</v>
      </c>
      <c r="L3730" s="4">
        <v>-3802.6874871999999</v>
      </c>
      <c r="M3730" s="4" t="e">
        <v>#N/A</v>
      </c>
    </row>
    <row r="3731" spans="1:13" x14ac:dyDescent="0.35">
      <c r="A3731" s="4" t="s">
        <v>660</v>
      </c>
      <c r="B3731" s="4" t="s">
        <v>53</v>
      </c>
      <c r="E3731" s="4" t="s">
        <v>184</v>
      </c>
      <c r="F3731" s="8" t="str">
        <f>VLOOKUP(E3731,Mapping!$A$1:$C$71,3,0)</f>
        <v>iOS 14.5 Rollout</v>
      </c>
      <c r="G3731" s="8" t="str">
        <f>VLOOKUP(E3731,Mapping!$A$2:$B$207,2,0)</f>
        <v>iOS 14.5 Rollout</v>
      </c>
      <c r="H3731" s="4" t="s">
        <v>658</v>
      </c>
      <c r="I3731" s="63">
        <v>44347</v>
      </c>
      <c r="J3731" s="126" t="str">
        <f>VLOOKUP(I3731,Mapping!$H$2:$I$215,2,0)</f>
        <v>Post</v>
      </c>
      <c r="K3731" s="127" t="str">
        <f>VLOOKUP(I3731,Mapping!$H$2:$J$215,3,0)</f>
        <v>Post</v>
      </c>
      <c r="L3731" s="4">
        <v>-3891.1220798999998</v>
      </c>
      <c r="M3731" s="4" t="e">
        <v>#N/A</v>
      </c>
    </row>
    <row r="3732" spans="1:13" x14ac:dyDescent="0.35">
      <c r="A3732" s="4" t="s">
        <v>660</v>
      </c>
      <c r="B3732" s="4" t="s">
        <v>53</v>
      </c>
      <c r="E3732" s="4" t="s">
        <v>184</v>
      </c>
      <c r="F3732" s="8" t="str">
        <f>VLOOKUP(E3732,Mapping!$A$1:$C$71,3,0)</f>
        <v>iOS 14.5 Rollout</v>
      </c>
      <c r="G3732" s="8" t="str">
        <f>VLOOKUP(E3732,Mapping!$A$2:$B$207,2,0)</f>
        <v>iOS 14.5 Rollout</v>
      </c>
      <c r="H3732" s="4" t="s">
        <v>658</v>
      </c>
      <c r="I3732" s="63">
        <v>44348</v>
      </c>
      <c r="J3732" s="126" t="str">
        <f>VLOOKUP(I3732,Mapping!$H$2:$I$215,2,0)</f>
        <v>Post</v>
      </c>
      <c r="K3732" s="127" t="str">
        <f>VLOOKUP(I3732,Mapping!$H$2:$J$215,3,0)</f>
        <v>Post</v>
      </c>
      <c r="L3732" s="4">
        <v>-3979.5566726000002</v>
      </c>
      <c r="M3732" s="4" t="e">
        <v>#N/A</v>
      </c>
    </row>
    <row r="3733" spans="1:13" x14ac:dyDescent="0.35">
      <c r="A3733" s="4" t="s">
        <v>660</v>
      </c>
      <c r="B3733" s="4" t="s">
        <v>53</v>
      </c>
      <c r="E3733" s="4" t="s">
        <v>184</v>
      </c>
      <c r="F3733" s="8" t="str">
        <f>VLOOKUP(E3733,Mapping!$A$1:$C$71,3,0)</f>
        <v>iOS 14.5 Rollout</v>
      </c>
      <c r="G3733" s="8" t="str">
        <f>VLOOKUP(E3733,Mapping!$A$2:$B$207,2,0)</f>
        <v>iOS 14.5 Rollout</v>
      </c>
      <c r="H3733" s="4" t="s">
        <v>658</v>
      </c>
      <c r="I3733" s="63">
        <v>44349</v>
      </c>
      <c r="J3733" s="126" t="str">
        <f>VLOOKUP(I3733,Mapping!$H$2:$I$215,2,0)</f>
        <v>Post</v>
      </c>
      <c r="K3733" s="127" t="str">
        <f>VLOOKUP(I3733,Mapping!$H$2:$J$215,3,0)</f>
        <v>Post</v>
      </c>
      <c r="L3733" s="4">
        <v>-4067.9912653000001</v>
      </c>
      <c r="M3733" s="4" t="e">
        <v>#N/A</v>
      </c>
    </row>
    <row r="3734" spans="1:13" x14ac:dyDescent="0.35">
      <c r="A3734" s="4" t="s">
        <v>660</v>
      </c>
      <c r="B3734" s="4" t="s">
        <v>53</v>
      </c>
      <c r="E3734" s="4" t="s">
        <v>184</v>
      </c>
      <c r="F3734" s="8" t="str">
        <f>VLOOKUP(E3734,Mapping!$A$1:$C$71,3,0)</f>
        <v>iOS 14.5 Rollout</v>
      </c>
      <c r="G3734" s="8" t="str">
        <f>VLOOKUP(E3734,Mapping!$A$2:$B$207,2,0)</f>
        <v>iOS 14.5 Rollout</v>
      </c>
      <c r="H3734" s="4" t="s">
        <v>658</v>
      </c>
      <c r="I3734" s="63">
        <v>44350</v>
      </c>
      <c r="J3734" s="126" t="str">
        <f>VLOOKUP(I3734,Mapping!$H$2:$I$215,2,0)</f>
        <v>Post</v>
      </c>
      <c r="K3734" s="127" t="str">
        <f>VLOOKUP(I3734,Mapping!$H$2:$J$215,3,0)</f>
        <v>Post</v>
      </c>
      <c r="L3734" s="4">
        <v>-4156.4258581000004</v>
      </c>
      <c r="M3734" s="4" t="e">
        <v>#N/A</v>
      </c>
    </row>
    <row r="3735" spans="1:13" x14ac:dyDescent="0.35">
      <c r="A3735" s="4" t="s">
        <v>660</v>
      </c>
      <c r="B3735" s="4" t="s">
        <v>53</v>
      </c>
      <c r="E3735" s="4" t="s">
        <v>184</v>
      </c>
      <c r="F3735" s="8" t="str">
        <f>VLOOKUP(E3735,Mapping!$A$1:$C$71,3,0)</f>
        <v>iOS 14.5 Rollout</v>
      </c>
      <c r="G3735" s="8" t="str">
        <f>VLOOKUP(E3735,Mapping!$A$2:$B$207,2,0)</f>
        <v>iOS 14.5 Rollout</v>
      </c>
      <c r="H3735" s="4" t="s">
        <v>658</v>
      </c>
      <c r="I3735" s="63">
        <v>44351</v>
      </c>
      <c r="J3735" s="126" t="str">
        <f>VLOOKUP(I3735,Mapping!$H$2:$I$215,2,0)</f>
        <v>Post</v>
      </c>
      <c r="K3735" s="127" t="str">
        <f>VLOOKUP(I3735,Mapping!$H$2:$J$215,3,0)</f>
        <v>Post</v>
      </c>
      <c r="L3735" s="4">
        <v>-4244.8604507999999</v>
      </c>
      <c r="M3735" s="4" t="e">
        <v>#N/A</v>
      </c>
    </row>
    <row r="3736" spans="1:13" x14ac:dyDescent="0.35">
      <c r="A3736" s="4" t="s">
        <v>660</v>
      </c>
      <c r="B3736" s="4" t="s">
        <v>53</v>
      </c>
      <c r="E3736" s="4" t="s">
        <v>184</v>
      </c>
      <c r="F3736" s="8" t="str">
        <f>VLOOKUP(E3736,Mapping!$A$1:$C$71,3,0)</f>
        <v>iOS 14.5 Rollout</v>
      </c>
      <c r="G3736" s="8" t="str">
        <f>VLOOKUP(E3736,Mapping!$A$2:$B$207,2,0)</f>
        <v>iOS 14.5 Rollout</v>
      </c>
      <c r="H3736" s="4" t="s">
        <v>658</v>
      </c>
      <c r="I3736" s="63">
        <v>44352</v>
      </c>
      <c r="J3736" s="126" t="str">
        <f>VLOOKUP(I3736,Mapping!$H$2:$I$215,2,0)</f>
        <v>Post</v>
      </c>
      <c r="K3736" s="127" t="str">
        <f>VLOOKUP(I3736,Mapping!$H$2:$J$215,3,0)</f>
        <v>Post</v>
      </c>
      <c r="L3736" s="4">
        <v>-4333.2950435000002</v>
      </c>
      <c r="M3736" s="4" t="e">
        <v>#N/A</v>
      </c>
    </row>
    <row r="3737" spans="1:13" x14ac:dyDescent="0.35">
      <c r="A3737" s="4" t="s">
        <v>660</v>
      </c>
      <c r="B3737" s="4" t="s">
        <v>53</v>
      </c>
      <c r="E3737" s="4" t="s">
        <v>184</v>
      </c>
      <c r="F3737" s="8" t="str">
        <f>VLOOKUP(E3737,Mapping!$A$1:$C$71,3,0)</f>
        <v>iOS 14.5 Rollout</v>
      </c>
      <c r="G3737" s="8" t="str">
        <f>VLOOKUP(E3737,Mapping!$A$2:$B$207,2,0)</f>
        <v>iOS 14.5 Rollout</v>
      </c>
      <c r="H3737" s="4" t="s">
        <v>658</v>
      </c>
      <c r="I3737" s="63">
        <v>44353</v>
      </c>
      <c r="J3737" s="126" t="str">
        <f>VLOOKUP(I3737,Mapping!$H$2:$I$215,2,0)</f>
        <v>Post</v>
      </c>
      <c r="K3737" s="127" t="str">
        <f>VLOOKUP(I3737,Mapping!$H$2:$J$215,3,0)</f>
        <v>Post</v>
      </c>
      <c r="L3737" s="4">
        <v>-4421.7296361999997</v>
      </c>
      <c r="M3737" s="4" t="e">
        <v>#N/A</v>
      </c>
    </row>
    <row r="3738" spans="1:13" x14ac:dyDescent="0.35">
      <c r="A3738" s="4" t="s">
        <v>660</v>
      </c>
      <c r="B3738" s="4" t="s">
        <v>53</v>
      </c>
      <c r="E3738" s="4" t="s">
        <v>184</v>
      </c>
      <c r="F3738" s="8" t="str">
        <f>VLOOKUP(E3738,Mapping!$A$1:$C$71,3,0)</f>
        <v>iOS 14.5 Rollout</v>
      </c>
      <c r="G3738" s="8" t="str">
        <f>VLOOKUP(E3738,Mapping!$A$2:$B$207,2,0)</f>
        <v>iOS 14.5 Rollout</v>
      </c>
      <c r="H3738" s="4" t="s">
        <v>658</v>
      </c>
      <c r="I3738" s="63">
        <v>44354</v>
      </c>
      <c r="J3738" s="126" t="str">
        <f>VLOOKUP(I3738,Mapping!$H$2:$I$215,2,0)</f>
        <v>Post</v>
      </c>
      <c r="K3738" s="127" t="str">
        <f>VLOOKUP(I3738,Mapping!$H$2:$J$215,3,0)</f>
        <v>Post</v>
      </c>
      <c r="L3738" s="4">
        <v>-4510.164229</v>
      </c>
      <c r="M3738" s="4" t="e">
        <v>#N/A</v>
      </c>
    </row>
    <row r="3739" spans="1:13" x14ac:dyDescent="0.35">
      <c r="A3739" s="4" t="s">
        <v>660</v>
      </c>
      <c r="B3739" s="4" t="s">
        <v>53</v>
      </c>
      <c r="E3739" s="4" t="s">
        <v>184</v>
      </c>
      <c r="F3739" s="8" t="str">
        <f>VLOOKUP(E3739,Mapping!$A$1:$C$71,3,0)</f>
        <v>iOS 14.5 Rollout</v>
      </c>
      <c r="G3739" s="8" t="str">
        <f>VLOOKUP(E3739,Mapping!$A$2:$B$207,2,0)</f>
        <v>iOS 14.5 Rollout</v>
      </c>
      <c r="H3739" s="4" t="s">
        <v>658</v>
      </c>
      <c r="I3739" s="63">
        <v>44355</v>
      </c>
      <c r="J3739" s="126" t="str">
        <f>VLOOKUP(I3739,Mapping!$H$2:$I$215,2,0)</f>
        <v>Post</v>
      </c>
      <c r="K3739" s="127" t="str">
        <f>VLOOKUP(I3739,Mapping!$H$2:$J$215,3,0)</f>
        <v>Post</v>
      </c>
      <c r="L3739" s="4">
        <v>-4598.5988217000004</v>
      </c>
      <c r="M3739" s="4" t="e">
        <v>#N/A</v>
      </c>
    </row>
    <row r="3740" spans="1:13" x14ac:dyDescent="0.35">
      <c r="A3740" s="4" t="s">
        <v>660</v>
      </c>
      <c r="B3740" s="4" t="s">
        <v>53</v>
      </c>
      <c r="E3740" s="4" t="s">
        <v>184</v>
      </c>
      <c r="F3740" s="8" t="str">
        <f>VLOOKUP(E3740,Mapping!$A$1:$C$71,3,0)</f>
        <v>iOS 14.5 Rollout</v>
      </c>
      <c r="G3740" s="8" t="str">
        <f>VLOOKUP(E3740,Mapping!$A$2:$B$207,2,0)</f>
        <v>iOS 14.5 Rollout</v>
      </c>
      <c r="H3740" s="4" t="s">
        <v>658</v>
      </c>
      <c r="I3740" s="63">
        <v>44356</v>
      </c>
      <c r="J3740" s="126" t="str">
        <f>VLOOKUP(I3740,Mapping!$H$2:$I$215,2,0)</f>
        <v>Post</v>
      </c>
      <c r="K3740" s="127" t="str">
        <f>VLOOKUP(I3740,Mapping!$H$2:$J$215,3,0)</f>
        <v>Post</v>
      </c>
      <c r="L3740" s="4">
        <v>-4687.0334143999999</v>
      </c>
      <c r="M3740" s="4" t="e">
        <v>#N/A</v>
      </c>
    </row>
    <row r="3741" spans="1:13" x14ac:dyDescent="0.35">
      <c r="A3741" s="4" t="s">
        <v>660</v>
      </c>
      <c r="B3741" s="4" t="s">
        <v>53</v>
      </c>
      <c r="E3741" s="4" t="s">
        <v>184</v>
      </c>
      <c r="F3741" s="8" t="str">
        <f>VLOOKUP(E3741,Mapping!$A$1:$C$71,3,0)</f>
        <v>iOS 14.5 Rollout</v>
      </c>
      <c r="G3741" s="8" t="str">
        <f>VLOOKUP(E3741,Mapping!$A$2:$B$207,2,0)</f>
        <v>iOS 14.5 Rollout</v>
      </c>
      <c r="H3741" s="4" t="s">
        <v>658</v>
      </c>
      <c r="I3741" s="63">
        <v>44357</v>
      </c>
      <c r="J3741" s="126" t="str">
        <f>VLOOKUP(I3741,Mapping!$H$2:$I$215,2,0)</f>
        <v>Post</v>
      </c>
      <c r="K3741" s="127" t="str">
        <f>VLOOKUP(I3741,Mapping!$H$2:$J$215,3,0)</f>
        <v>Post</v>
      </c>
      <c r="L3741" s="4">
        <v>-4775.4680071000002</v>
      </c>
      <c r="M3741" s="4" t="e">
        <v>#N/A</v>
      </c>
    </row>
    <row r="3742" spans="1:13" x14ac:dyDescent="0.35">
      <c r="A3742" s="4" t="s">
        <v>660</v>
      </c>
      <c r="B3742" s="4" t="s">
        <v>53</v>
      </c>
      <c r="E3742" s="4" t="s">
        <v>184</v>
      </c>
      <c r="F3742" s="8" t="str">
        <f>VLOOKUP(E3742,Mapping!$A$1:$C$71,3,0)</f>
        <v>iOS 14.5 Rollout</v>
      </c>
      <c r="G3742" s="8" t="str">
        <f>VLOOKUP(E3742,Mapping!$A$2:$B$207,2,0)</f>
        <v>iOS 14.5 Rollout</v>
      </c>
      <c r="H3742" s="4" t="s">
        <v>658</v>
      </c>
      <c r="I3742" s="63">
        <v>44358</v>
      </c>
      <c r="J3742" s="126" t="str">
        <f>VLOOKUP(I3742,Mapping!$H$2:$I$215,2,0)</f>
        <v>Post</v>
      </c>
      <c r="K3742" s="127" t="str">
        <f>VLOOKUP(I3742,Mapping!$H$2:$J$215,3,0)</f>
        <v>Post</v>
      </c>
      <c r="L3742" s="4">
        <v>-4863.9025998999996</v>
      </c>
      <c r="M3742" s="4" t="e">
        <v>#N/A</v>
      </c>
    </row>
    <row r="3743" spans="1:13" x14ac:dyDescent="0.35">
      <c r="A3743" s="4" t="s">
        <v>660</v>
      </c>
      <c r="B3743" s="4" t="s">
        <v>53</v>
      </c>
      <c r="E3743" s="4" t="s">
        <v>184</v>
      </c>
      <c r="F3743" s="8" t="str">
        <f>VLOOKUP(E3743,Mapping!$A$1:$C$71,3,0)</f>
        <v>iOS 14.5 Rollout</v>
      </c>
      <c r="G3743" s="8" t="str">
        <f>VLOOKUP(E3743,Mapping!$A$2:$B$207,2,0)</f>
        <v>iOS 14.5 Rollout</v>
      </c>
      <c r="H3743" s="4" t="s">
        <v>658</v>
      </c>
      <c r="I3743" s="63">
        <v>44359</v>
      </c>
      <c r="J3743" s="126" t="str">
        <f>VLOOKUP(I3743,Mapping!$H$2:$I$215,2,0)</f>
        <v>Post</v>
      </c>
      <c r="K3743" s="127" t="str">
        <f>VLOOKUP(I3743,Mapping!$H$2:$J$215,3,0)</f>
        <v>Post</v>
      </c>
      <c r="L3743" s="4">
        <v>-4952.3371926</v>
      </c>
      <c r="M3743" s="4" t="e">
        <v>#N/A</v>
      </c>
    </row>
    <row r="3744" spans="1:13" x14ac:dyDescent="0.35">
      <c r="A3744" s="4" t="s">
        <v>660</v>
      </c>
      <c r="B3744" s="4" t="s">
        <v>53</v>
      </c>
      <c r="E3744" s="4" t="s">
        <v>184</v>
      </c>
      <c r="F3744" s="8" t="str">
        <f>VLOOKUP(E3744,Mapping!$A$1:$C$71,3,0)</f>
        <v>iOS 14.5 Rollout</v>
      </c>
      <c r="G3744" s="8" t="str">
        <f>VLOOKUP(E3744,Mapping!$A$2:$B$207,2,0)</f>
        <v>iOS 14.5 Rollout</v>
      </c>
      <c r="H3744" s="4" t="s">
        <v>658</v>
      </c>
      <c r="I3744" s="63">
        <v>44360</v>
      </c>
      <c r="J3744" s="126" t="str">
        <f>VLOOKUP(I3744,Mapping!$H$2:$I$215,2,0)</f>
        <v>Post</v>
      </c>
      <c r="K3744" s="127" t="str">
        <f>VLOOKUP(I3744,Mapping!$H$2:$J$215,3,0)</f>
        <v>Post</v>
      </c>
      <c r="L3744" s="4">
        <v>-5040.7717853000004</v>
      </c>
      <c r="M3744" s="4" t="e">
        <v>#N/A</v>
      </c>
    </row>
    <row r="3745" spans="1:13" x14ac:dyDescent="0.35">
      <c r="A3745" s="4" t="s">
        <v>660</v>
      </c>
      <c r="B3745" s="4" t="s">
        <v>53</v>
      </c>
      <c r="E3745" s="4" t="s">
        <v>184</v>
      </c>
      <c r="F3745" s="8" t="str">
        <f>VLOOKUP(E3745,Mapping!$A$1:$C$71,3,0)</f>
        <v>iOS 14.5 Rollout</v>
      </c>
      <c r="G3745" s="8" t="str">
        <f>VLOOKUP(E3745,Mapping!$A$2:$B$207,2,0)</f>
        <v>iOS 14.5 Rollout</v>
      </c>
      <c r="H3745" s="4" t="s">
        <v>658</v>
      </c>
      <c r="I3745" s="63">
        <v>44361</v>
      </c>
      <c r="J3745" s="126" t="str">
        <f>VLOOKUP(I3745,Mapping!$H$2:$I$215,2,0)</f>
        <v>Post</v>
      </c>
      <c r="K3745" s="127" t="str">
        <f>VLOOKUP(I3745,Mapping!$H$2:$J$215,3,0)</f>
        <v>Post</v>
      </c>
      <c r="L3745" s="4">
        <v>-5129.2063779999999</v>
      </c>
      <c r="M3745" s="4" t="e">
        <v>#N/A</v>
      </c>
    </row>
    <row r="3746" spans="1:13" x14ac:dyDescent="0.35">
      <c r="A3746" s="4" t="s">
        <v>660</v>
      </c>
      <c r="B3746" s="4" t="s">
        <v>53</v>
      </c>
      <c r="E3746" s="4" t="s">
        <v>184</v>
      </c>
      <c r="F3746" s="8" t="str">
        <f>VLOOKUP(E3746,Mapping!$A$1:$C$71,3,0)</f>
        <v>iOS 14.5 Rollout</v>
      </c>
      <c r="G3746" s="8" t="str">
        <f>VLOOKUP(E3746,Mapping!$A$2:$B$207,2,0)</f>
        <v>iOS 14.5 Rollout</v>
      </c>
      <c r="H3746" s="4" t="s">
        <v>658</v>
      </c>
      <c r="I3746" s="63">
        <v>44362</v>
      </c>
      <c r="J3746" s="126" t="str">
        <f>VLOOKUP(I3746,Mapping!$H$2:$I$215,2,0)</f>
        <v>Post</v>
      </c>
      <c r="K3746" s="127" t="str">
        <f>VLOOKUP(I3746,Mapping!$H$2:$J$215,3,0)</f>
        <v>Post</v>
      </c>
      <c r="L3746" s="4">
        <v>-5217.6409708000001</v>
      </c>
      <c r="M3746" s="4" t="e">
        <v>#N/A</v>
      </c>
    </row>
    <row r="3747" spans="1:13" x14ac:dyDescent="0.35">
      <c r="A3747" s="4" t="s">
        <v>660</v>
      </c>
      <c r="B3747" s="4" t="s">
        <v>53</v>
      </c>
      <c r="E3747" s="4" t="s">
        <v>184</v>
      </c>
      <c r="F3747" s="8" t="str">
        <f>VLOOKUP(E3747,Mapping!$A$1:$C$71,3,0)</f>
        <v>iOS 14.5 Rollout</v>
      </c>
      <c r="G3747" s="8" t="str">
        <f>VLOOKUP(E3747,Mapping!$A$2:$B$207,2,0)</f>
        <v>iOS 14.5 Rollout</v>
      </c>
      <c r="H3747" s="4" t="s">
        <v>658</v>
      </c>
      <c r="I3747" s="63">
        <v>44363</v>
      </c>
      <c r="J3747" s="126" t="str">
        <f>VLOOKUP(I3747,Mapping!$H$2:$I$215,2,0)</f>
        <v>Post</v>
      </c>
      <c r="K3747" s="127" t="str">
        <f>VLOOKUP(I3747,Mapping!$H$2:$J$215,3,0)</f>
        <v>Post</v>
      </c>
      <c r="L3747" s="4">
        <v>-5306.0755634999996</v>
      </c>
      <c r="M3747" s="4" t="e">
        <v>#N/A</v>
      </c>
    </row>
    <row r="3748" spans="1:13" x14ac:dyDescent="0.35">
      <c r="A3748" s="4" t="s">
        <v>660</v>
      </c>
      <c r="B3748" s="4" t="s">
        <v>53</v>
      </c>
      <c r="E3748" s="4" t="s">
        <v>184</v>
      </c>
      <c r="F3748" s="8" t="str">
        <f>VLOOKUP(E3748,Mapping!$A$1:$C$71,3,0)</f>
        <v>iOS 14.5 Rollout</v>
      </c>
      <c r="G3748" s="8" t="str">
        <f>VLOOKUP(E3748,Mapping!$A$2:$B$207,2,0)</f>
        <v>iOS 14.5 Rollout</v>
      </c>
      <c r="H3748" s="4" t="s">
        <v>658</v>
      </c>
      <c r="I3748" s="63">
        <v>44364</v>
      </c>
      <c r="J3748" s="126" t="str">
        <f>VLOOKUP(I3748,Mapping!$H$2:$I$215,2,0)</f>
        <v>Post</v>
      </c>
      <c r="K3748" s="127" t="str">
        <f>VLOOKUP(I3748,Mapping!$H$2:$J$215,3,0)</f>
        <v>Post</v>
      </c>
      <c r="L3748" s="4">
        <v>-5394.5101562</v>
      </c>
      <c r="M3748" s="4" t="e">
        <v>#N/A</v>
      </c>
    </row>
    <row r="3749" spans="1:13" x14ac:dyDescent="0.35">
      <c r="A3749" s="4" t="s">
        <v>660</v>
      </c>
      <c r="B3749" s="4" t="s">
        <v>53</v>
      </c>
      <c r="E3749" s="4" t="s">
        <v>184</v>
      </c>
      <c r="F3749" s="8" t="str">
        <f>VLOOKUP(E3749,Mapping!$A$1:$C$71,3,0)</f>
        <v>iOS 14.5 Rollout</v>
      </c>
      <c r="G3749" s="8" t="str">
        <f>VLOOKUP(E3749,Mapping!$A$2:$B$207,2,0)</f>
        <v>iOS 14.5 Rollout</v>
      </c>
      <c r="H3749" s="4" t="s">
        <v>658</v>
      </c>
      <c r="I3749" s="63">
        <v>44365</v>
      </c>
      <c r="J3749" s="126" t="str">
        <f>VLOOKUP(I3749,Mapping!$H$2:$I$215,2,0)</f>
        <v>Post</v>
      </c>
      <c r="K3749" s="127" t="str">
        <f>VLOOKUP(I3749,Mapping!$H$2:$J$215,3,0)</f>
        <v>Post</v>
      </c>
      <c r="L3749" s="4">
        <v>-5482.9447489000004</v>
      </c>
      <c r="M3749" s="4" t="e">
        <v>#N/A</v>
      </c>
    </row>
    <row r="3750" spans="1:13" x14ac:dyDescent="0.35">
      <c r="A3750" s="4" t="s">
        <v>660</v>
      </c>
      <c r="B3750" s="4" t="s">
        <v>53</v>
      </c>
      <c r="E3750" s="4" t="s">
        <v>184</v>
      </c>
      <c r="F3750" s="8" t="str">
        <f>VLOOKUP(E3750,Mapping!$A$1:$C$71,3,0)</f>
        <v>iOS 14.5 Rollout</v>
      </c>
      <c r="G3750" s="8" t="str">
        <f>VLOOKUP(E3750,Mapping!$A$2:$B$207,2,0)</f>
        <v>iOS 14.5 Rollout</v>
      </c>
      <c r="H3750" s="4" t="s">
        <v>658</v>
      </c>
      <c r="I3750" s="63">
        <v>44366</v>
      </c>
      <c r="J3750" s="126" t="str">
        <f>VLOOKUP(I3750,Mapping!$H$2:$I$215,2,0)</f>
        <v>Post</v>
      </c>
      <c r="K3750" s="127" t="str">
        <f>VLOOKUP(I3750,Mapping!$H$2:$J$215,3,0)</f>
        <v>Post</v>
      </c>
      <c r="L3750" s="4">
        <v>-5571.3793416999997</v>
      </c>
      <c r="M3750" s="4" t="e">
        <v>#N/A</v>
      </c>
    </row>
    <row r="3751" spans="1:13" x14ac:dyDescent="0.35">
      <c r="A3751" s="4" t="s">
        <v>660</v>
      </c>
      <c r="B3751" s="4" t="s">
        <v>53</v>
      </c>
      <c r="E3751" s="4" t="s">
        <v>184</v>
      </c>
      <c r="F3751" s="8" t="str">
        <f>VLOOKUP(E3751,Mapping!$A$1:$C$71,3,0)</f>
        <v>iOS 14.5 Rollout</v>
      </c>
      <c r="G3751" s="8" t="str">
        <f>VLOOKUP(E3751,Mapping!$A$2:$B$207,2,0)</f>
        <v>iOS 14.5 Rollout</v>
      </c>
      <c r="H3751" s="4" t="s">
        <v>658</v>
      </c>
      <c r="I3751" s="63">
        <v>44367</v>
      </c>
      <c r="J3751" s="126" t="str">
        <f>VLOOKUP(I3751,Mapping!$H$2:$I$215,2,0)</f>
        <v>Post</v>
      </c>
      <c r="K3751" s="127" t="str">
        <f>VLOOKUP(I3751,Mapping!$H$2:$J$215,3,0)</f>
        <v>Post</v>
      </c>
      <c r="L3751" s="4">
        <v>-5659.8139344000001</v>
      </c>
      <c r="M3751" s="4" t="e">
        <v>#N/A</v>
      </c>
    </row>
    <row r="3752" spans="1:13" x14ac:dyDescent="0.35">
      <c r="A3752" s="4" t="s">
        <v>660</v>
      </c>
      <c r="B3752" s="4" t="s">
        <v>53</v>
      </c>
      <c r="E3752" s="4" t="s">
        <v>184</v>
      </c>
      <c r="F3752" s="8" t="str">
        <f>VLOOKUP(E3752,Mapping!$A$1:$C$71,3,0)</f>
        <v>iOS 14.5 Rollout</v>
      </c>
      <c r="G3752" s="8" t="str">
        <f>VLOOKUP(E3752,Mapping!$A$2:$B$207,2,0)</f>
        <v>iOS 14.5 Rollout</v>
      </c>
      <c r="H3752" s="4" t="s">
        <v>658</v>
      </c>
      <c r="I3752" s="63">
        <v>44368</v>
      </c>
      <c r="J3752" s="126" t="str">
        <f>VLOOKUP(I3752,Mapping!$H$2:$I$215,2,0)</f>
        <v>Post</v>
      </c>
      <c r="K3752" s="127" t="str">
        <f>VLOOKUP(I3752,Mapping!$H$2:$J$215,3,0)</f>
        <v>Post</v>
      </c>
      <c r="L3752" s="4">
        <v>-5748.2485270999996</v>
      </c>
      <c r="M3752" s="4" t="e">
        <v>#N/A</v>
      </c>
    </row>
    <row r="3753" spans="1:13" x14ac:dyDescent="0.35">
      <c r="A3753" s="4" t="s">
        <v>660</v>
      </c>
      <c r="B3753" s="4" t="s">
        <v>53</v>
      </c>
      <c r="E3753" s="4" t="s">
        <v>184</v>
      </c>
      <c r="F3753" s="8" t="str">
        <f>VLOOKUP(E3753,Mapping!$A$1:$C$71,3,0)</f>
        <v>iOS 14.5 Rollout</v>
      </c>
      <c r="G3753" s="8" t="str">
        <f>VLOOKUP(E3753,Mapping!$A$2:$B$207,2,0)</f>
        <v>iOS 14.5 Rollout</v>
      </c>
      <c r="H3753" s="4" t="s">
        <v>658</v>
      </c>
      <c r="I3753" s="63">
        <v>44369</v>
      </c>
      <c r="J3753" s="126" t="str">
        <f>VLOOKUP(I3753,Mapping!$H$2:$I$215,2,0)</f>
        <v>Post</v>
      </c>
      <c r="K3753" s="127" t="str">
        <f>VLOOKUP(I3753,Mapping!$H$2:$J$215,3,0)</f>
        <v>Post</v>
      </c>
      <c r="L3753" s="4">
        <v>-5836.6831198</v>
      </c>
      <c r="M3753" s="4" t="e">
        <v>#N/A</v>
      </c>
    </row>
    <row r="3754" spans="1:13" x14ac:dyDescent="0.35">
      <c r="A3754" s="4" t="s">
        <v>660</v>
      </c>
      <c r="B3754" s="4" t="s">
        <v>53</v>
      </c>
      <c r="E3754" s="4" t="s">
        <v>184</v>
      </c>
      <c r="F3754" s="8" t="str">
        <f>VLOOKUP(E3754,Mapping!$A$1:$C$71,3,0)</f>
        <v>iOS 14.5 Rollout</v>
      </c>
      <c r="G3754" s="8" t="str">
        <f>VLOOKUP(E3754,Mapping!$A$2:$B$207,2,0)</f>
        <v>iOS 14.5 Rollout</v>
      </c>
      <c r="H3754" s="4" t="s">
        <v>658</v>
      </c>
      <c r="I3754" s="63">
        <v>44370</v>
      </c>
      <c r="J3754" s="126" t="str">
        <f>VLOOKUP(I3754,Mapping!$H$2:$I$215,2,0)</f>
        <v>Post</v>
      </c>
      <c r="K3754" s="127">
        <f>VLOOKUP(I3754,Mapping!$H$2:$J$215,3,0)</f>
        <v>0</v>
      </c>
      <c r="L3754" s="4">
        <v>-5925.1177126000002</v>
      </c>
      <c r="M3754" s="4" t="e">
        <v>#N/A</v>
      </c>
    </row>
    <row r="3755" spans="1:13" x14ac:dyDescent="0.35">
      <c r="A3755" s="4" t="s">
        <v>660</v>
      </c>
      <c r="B3755" s="4" t="s">
        <v>53</v>
      </c>
      <c r="E3755" s="4" t="s">
        <v>184</v>
      </c>
      <c r="F3755" s="8" t="str">
        <f>VLOOKUP(E3755,Mapping!$A$1:$C$71,3,0)</f>
        <v>iOS 14.5 Rollout</v>
      </c>
      <c r="G3755" s="8" t="str">
        <f>VLOOKUP(E3755,Mapping!$A$2:$B$207,2,0)</f>
        <v>iOS 14.5 Rollout</v>
      </c>
      <c r="H3755" s="4" t="s">
        <v>658</v>
      </c>
      <c r="I3755" s="63">
        <v>44371</v>
      </c>
      <c r="J3755" s="126" t="str">
        <f>VLOOKUP(I3755,Mapping!$H$2:$I$215,2,0)</f>
        <v>Post</v>
      </c>
      <c r="K3755" s="127">
        <f>VLOOKUP(I3755,Mapping!$H$2:$J$215,3,0)</f>
        <v>0</v>
      </c>
      <c r="L3755" s="4">
        <v>-6013.5523052999997</v>
      </c>
      <c r="M3755" s="4" t="e">
        <v>#N/A</v>
      </c>
    </row>
    <row r="3756" spans="1:13" x14ac:dyDescent="0.35">
      <c r="A3756" s="4" t="s">
        <v>660</v>
      </c>
      <c r="B3756" s="4" t="s">
        <v>53</v>
      </c>
      <c r="E3756" s="4" t="s">
        <v>184</v>
      </c>
      <c r="F3756" s="8" t="str">
        <f>VLOOKUP(E3756,Mapping!$A$1:$C$71,3,0)</f>
        <v>iOS 14.5 Rollout</v>
      </c>
      <c r="G3756" s="8" t="str">
        <f>VLOOKUP(E3756,Mapping!$A$2:$B$207,2,0)</f>
        <v>iOS 14.5 Rollout</v>
      </c>
      <c r="H3756" s="4" t="s">
        <v>658</v>
      </c>
      <c r="I3756" s="63">
        <v>44372</v>
      </c>
      <c r="J3756" s="126" t="str">
        <f>VLOOKUP(I3756,Mapping!$H$2:$I$215,2,0)</f>
        <v>Post</v>
      </c>
      <c r="K3756" s="127">
        <f>VLOOKUP(I3756,Mapping!$H$2:$J$215,3,0)</f>
        <v>0</v>
      </c>
      <c r="L3756" s="4">
        <v>-6101.9868980000001</v>
      </c>
      <c r="M3756" s="4" t="e">
        <v>#N/A</v>
      </c>
    </row>
    <row r="3757" spans="1:13" x14ac:dyDescent="0.35">
      <c r="A3757" s="4" t="s">
        <v>660</v>
      </c>
      <c r="B3757" s="4" t="s">
        <v>53</v>
      </c>
      <c r="E3757" s="4" t="s">
        <v>184</v>
      </c>
      <c r="F3757" s="8" t="str">
        <f>VLOOKUP(E3757,Mapping!$A$1:$C$71,3,0)</f>
        <v>iOS 14.5 Rollout</v>
      </c>
      <c r="G3757" s="8" t="str">
        <f>VLOOKUP(E3757,Mapping!$A$2:$B$207,2,0)</f>
        <v>iOS 14.5 Rollout</v>
      </c>
      <c r="H3757" s="4" t="s">
        <v>658</v>
      </c>
      <c r="I3757" s="63">
        <v>44373</v>
      </c>
      <c r="J3757" s="126" t="str">
        <f>VLOOKUP(I3757,Mapping!$H$2:$I$215,2,0)</f>
        <v>Post</v>
      </c>
      <c r="K3757" s="127">
        <f>VLOOKUP(I3757,Mapping!$H$2:$J$215,3,0)</f>
        <v>0</v>
      </c>
      <c r="L3757" s="4">
        <v>-6190.4214906999996</v>
      </c>
      <c r="M3757" s="4" t="e">
        <v>#N/A</v>
      </c>
    </row>
    <row r="3758" spans="1:13" x14ac:dyDescent="0.35">
      <c r="A3758" s="4" t="s">
        <v>660</v>
      </c>
      <c r="B3758" s="4" t="s">
        <v>53</v>
      </c>
      <c r="E3758" s="4" t="s">
        <v>184</v>
      </c>
      <c r="F3758" s="8" t="str">
        <f>VLOOKUP(E3758,Mapping!$A$1:$C$71,3,0)</f>
        <v>iOS 14.5 Rollout</v>
      </c>
      <c r="G3758" s="8" t="str">
        <f>VLOOKUP(E3758,Mapping!$A$2:$B$207,2,0)</f>
        <v>iOS 14.5 Rollout</v>
      </c>
      <c r="H3758" s="4" t="s">
        <v>658</v>
      </c>
      <c r="I3758" s="63">
        <v>44374</v>
      </c>
      <c r="J3758" s="126" t="str">
        <f>VLOOKUP(I3758,Mapping!$H$2:$I$215,2,0)</f>
        <v>Post</v>
      </c>
      <c r="K3758" s="127">
        <f>VLOOKUP(I3758,Mapping!$H$2:$J$215,3,0)</f>
        <v>0</v>
      </c>
      <c r="L3758" s="4">
        <v>-6278.8560834999998</v>
      </c>
      <c r="M3758" s="4" t="e">
        <v>#N/A</v>
      </c>
    </row>
    <row r="3759" spans="1:13" x14ac:dyDescent="0.35">
      <c r="A3759" s="4" t="s">
        <v>660</v>
      </c>
      <c r="B3759" s="4" t="s">
        <v>53</v>
      </c>
      <c r="E3759" s="4" t="s">
        <v>184</v>
      </c>
      <c r="F3759" s="8" t="str">
        <f>VLOOKUP(E3759,Mapping!$A$1:$C$71,3,0)</f>
        <v>iOS 14.5 Rollout</v>
      </c>
      <c r="G3759" s="8" t="str">
        <f>VLOOKUP(E3759,Mapping!$A$2:$B$207,2,0)</f>
        <v>iOS 14.5 Rollout</v>
      </c>
      <c r="H3759" s="4" t="s">
        <v>658</v>
      </c>
      <c r="I3759" s="63">
        <v>44375</v>
      </c>
      <c r="J3759" s="126" t="str">
        <f>VLOOKUP(I3759,Mapping!$H$2:$I$215,2,0)</f>
        <v>Post</v>
      </c>
      <c r="K3759" s="127">
        <f>VLOOKUP(I3759,Mapping!$H$2:$J$215,3,0)</f>
        <v>0</v>
      </c>
      <c r="L3759" s="4">
        <v>-6367.2906762000002</v>
      </c>
      <c r="M3759" s="4" t="e">
        <v>#N/A</v>
      </c>
    </row>
    <row r="3760" spans="1:13" x14ac:dyDescent="0.35">
      <c r="A3760" s="4" t="s">
        <v>660</v>
      </c>
      <c r="B3760" s="4" t="s">
        <v>53</v>
      </c>
      <c r="E3760" s="4" t="s">
        <v>184</v>
      </c>
      <c r="F3760" s="8" t="str">
        <f>VLOOKUP(E3760,Mapping!$A$1:$C$71,3,0)</f>
        <v>iOS 14.5 Rollout</v>
      </c>
      <c r="G3760" s="8" t="str">
        <f>VLOOKUP(E3760,Mapping!$A$2:$B$207,2,0)</f>
        <v>iOS 14.5 Rollout</v>
      </c>
      <c r="H3760" s="4" t="s">
        <v>658</v>
      </c>
      <c r="I3760" s="63">
        <v>44376</v>
      </c>
      <c r="J3760" s="126" t="str">
        <f>VLOOKUP(I3760,Mapping!$H$2:$I$215,2,0)</f>
        <v>Post</v>
      </c>
      <c r="K3760" s="127">
        <f>VLOOKUP(I3760,Mapping!$H$2:$J$215,3,0)</f>
        <v>0</v>
      </c>
      <c r="L3760" s="4">
        <v>-6455.7252688999997</v>
      </c>
      <c r="M3760" s="4" t="e">
        <v>#N/A</v>
      </c>
    </row>
    <row r="3761" spans="1:13" x14ac:dyDescent="0.35">
      <c r="A3761" s="4" t="s">
        <v>660</v>
      </c>
      <c r="B3761" s="4" t="s">
        <v>53</v>
      </c>
      <c r="E3761" s="4" t="s">
        <v>184</v>
      </c>
      <c r="F3761" s="8" t="str">
        <f>VLOOKUP(E3761,Mapping!$A$1:$C$71,3,0)</f>
        <v>iOS 14.5 Rollout</v>
      </c>
      <c r="G3761" s="8" t="str">
        <f>VLOOKUP(E3761,Mapping!$A$2:$B$207,2,0)</f>
        <v>iOS 14.5 Rollout</v>
      </c>
      <c r="H3761" s="4" t="s">
        <v>658</v>
      </c>
      <c r="I3761" s="63">
        <v>44377</v>
      </c>
      <c r="J3761" s="126" t="str">
        <f>VLOOKUP(I3761,Mapping!$H$2:$I$215,2,0)</f>
        <v>Post</v>
      </c>
      <c r="K3761" s="127">
        <f>VLOOKUP(I3761,Mapping!$H$2:$J$215,3,0)</f>
        <v>0</v>
      </c>
      <c r="L3761" s="4">
        <v>-6544.1598616000001</v>
      </c>
      <c r="M3761" s="4" t="e">
        <v>#N/A</v>
      </c>
    </row>
    <row r="3762" spans="1:13" x14ac:dyDescent="0.35">
      <c r="A3762" s="4" t="s">
        <v>660</v>
      </c>
      <c r="B3762" s="4" t="s">
        <v>53</v>
      </c>
      <c r="E3762" s="4" t="s">
        <v>184</v>
      </c>
      <c r="F3762" s="8" t="str">
        <f>VLOOKUP(E3762,Mapping!$A$1:$C$71,3,0)</f>
        <v>iOS 14.5 Rollout</v>
      </c>
      <c r="G3762" s="8" t="str">
        <f>VLOOKUP(E3762,Mapping!$A$2:$B$207,2,0)</f>
        <v>iOS 14.5 Rollout</v>
      </c>
      <c r="H3762" s="4" t="s">
        <v>658</v>
      </c>
      <c r="I3762" s="63">
        <v>44378</v>
      </c>
      <c r="J3762" s="126" t="str">
        <f>VLOOKUP(I3762,Mapping!$H$2:$I$215,2,0)</f>
        <v>Post</v>
      </c>
      <c r="K3762" s="127">
        <f>VLOOKUP(I3762,Mapping!$H$2:$J$215,3,0)</f>
        <v>0</v>
      </c>
      <c r="L3762" s="4">
        <v>-6632.5944544000004</v>
      </c>
      <c r="M3762" s="4" t="e">
        <v>#N/A</v>
      </c>
    </row>
    <row r="3763" spans="1:13" x14ac:dyDescent="0.35">
      <c r="A3763" s="4" t="s">
        <v>660</v>
      </c>
      <c r="B3763" s="4" t="s">
        <v>53</v>
      </c>
      <c r="E3763" s="4" t="s">
        <v>184</v>
      </c>
      <c r="F3763" s="8" t="str">
        <f>VLOOKUP(E3763,Mapping!$A$1:$C$71,3,0)</f>
        <v>iOS 14.5 Rollout</v>
      </c>
      <c r="G3763" s="8" t="str">
        <f>VLOOKUP(E3763,Mapping!$A$2:$B$207,2,0)</f>
        <v>iOS 14.5 Rollout</v>
      </c>
      <c r="H3763" s="4" t="s">
        <v>658</v>
      </c>
      <c r="I3763" s="63">
        <v>44379</v>
      </c>
      <c r="J3763" s="126" t="str">
        <f>VLOOKUP(I3763,Mapping!$H$2:$I$215,2,0)</f>
        <v>Post</v>
      </c>
      <c r="K3763" s="127">
        <f>VLOOKUP(I3763,Mapping!$H$2:$J$215,3,0)</f>
        <v>0</v>
      </c>
      <c r="L3763" s="4">
        <v>-6721.0290470999998</v>
      </c>
      <c r="M3763" s="4" t="e">
        <v>#N/A</v>
      </c>
    </row>
    <row r="3764" spans="1:13" x14ac:dyDescent="0.35">
      <c r="A3764" s="4" t="s">
        <v>660</v>
      </c>
      <c r="B3764" s="4" t="s">
        <v>53</v>
      </c>
      <c r="E3764" s="4" t="s">
        <v>184</v>
      </c>
      <c r="F3764" s="8" t="str">
        <f>VLOOKUP(E3764,Mapping!$A$1:$C$71,3,0)</f>
        <v>iOS 14.5 Rollout</v>
      </c>
      <c r="G3764" s="8" t="str">
        <f>VLOOKUP(E3764,Mapping!$A$2:$B$207,2,0)</f>
        <v>iOS 14.5 Rollout</v>
      </c>
      <c r="H3764" s="4" t="s">
        <v>658</v>
      </c>
      <c r="I3764" s="63">
        <v>44380</v>
      </c>
      <c r="J3764" s="126" t="str">
        <f>VLOOKUP(I3764,Mapping!$H$2:$I$215,2,0)</f>
        <v>Post</v>
      </c>
      <c r="K3764" s="127">
        <f>VLOOKUP(I3764,Mapping!$H$2:$J$215,3,0)</f>
        <v>0</v>
      </c>
      <c r="L3764" s="4">
        <v>-6809.4636398000002</v>
      </c>
      <c r="M3764" s="4" t="e">
        <v>#N/A</v>
      </c>
    </row>
    <row r="3765" spans="1:13" x14ac:dyDescent="0.35">
      <c r="A3765" s="4" t="s">
        <v>660</v>
      </c>
      <c r="B3765" s="4" t="s">
        <v>53</v>
      </c>
      <c r="E3765" s="4" t="s">
        <v>184</v>
      </c>
      <c r="F3765" s="8" t="str">
        <f>VLOOKUP(E3765,Mapping!$A$1:$C$71,3,0)</f>
        <v>iOS 14.5 Rollout</v>
      </c>
      <c r="G3765" s="8" t="str">
        <f>VLOOKUP(E3765,Mapping!$A$2:$B$207,2,0)</f>
        <v>iOS 14.5 Rollout</v>
      </c>
      <c r="H3765" s="4" t="s">
        <v>658</v>
      </c>
      <c r="I3765" s="63">
        <v>44381</v>
      </c>
      <c r="J3765" s="126" t="str">
        <f>VLOOKUP(I3765,Mapping!$H$2:$I$215,2,0)</f>
        <v>Post</v>
      </c>
      <c r="K3765" s="127">
        <f>VLOOKUP(I3765,Mapping!$H$2:$J$215,3,0)</f>
        <v>0</v>
      </c>
      <c r="L3765" s="4">
        <v>-6897.8982324999997</v>
      </c>
      <c r="M3765" s="4" t="e">
        <v>#N/A</v>
      </c>
    </row>
    <row r="3766" spans="1:13" x14ac:dyDescent="0.35">
      <c r="A3766" s="4" t="s">
        <v>660</v>
      </c>
      <c r="B3766" s="4" t="s">
        <v>53</v>
      </c>
      <c r="E3766" s="4" t="s">
        <v>184</v>
      </c>
      <c r="F3766" s="8" t="str">
        <f>VLOOKUP(E3766,Mapping!$A$1:$C$71,3,0)</f>
        <v>iOS 14.5 Rollout</v>
      </c>
      <c r="G3766" s="8" t="str">
        <f>VLOOKUP(E3766,Mapping!$A$2:$B$207,2,0)</f>
        <v>iOS 14.5 Rollout</v>
      </c>
      <c r="H3766" s="4" t="s">
        <v>658</v>
      </c>
      <c r="I3766" s="63">
        <v>44382</v>
      </c>
      <c r="J3766" s="126" t="str">
        <f>VLOOKUP(I3766,Mapping!$H$2:$I$215,2,0)</f>
        <v>Post</v>
      </c>
      <c r="K3766" s="127">
        <f>VLOOKUP(I3766,Mapping!$H$2:$J$215,3,0)</f>
        <v>0</v>
      </c>
      <c r="L3766" s="4">
        <v>-6986.3328253</v>
      </c>
      <c r="M3766" s="4" t="e">
        <v>#N/A</v>
      </c>
    </row>
    <row r="3767" spans="1:13" x14ac:dyDescent="0.35">
      <c r="A3767" s="4" t="s">
        <v>660</v>
      </c>
      <c r="B3767" s="4" t="s">
        <v>53</v>
      </c>
      <c r="E3767" s="4" t="s">
        <v>184</v>
      </c>
      <c r="F3767" s="8" t="str">
        <f>VLOOKUP(E3767,Mapping!$A$1:$C$71,3,0)</f>
        <v>iOS 14.5 Rollout</v>
      </c>
      <c r="G3767" s="8" t="str">
        <f>VLOOKUP(E3767,Mapping!$A$2:$B$207,2,0)</f>
        <v>iOS 14.5 Rollout</v>
      </c>
      <c r="H3767" s="4" t="s">
        <v>658</v>
      </c>
      <c r="I3767" s="63">
        <v>44383</v>
      </c>
      <c r="J3767" s="126" t="str">
        <f>VLOOKUP(I3767,Mapping!$H$2:$I$215,2,0)</f>
        <v>Post</v>
      </c>
      <c r="K3767" s="127">
        <f>VLOOKUP(I3767,Mapping!$H$2:$J$215,3,0)</f>
        <v>0</v>
      </c>
      <c r="L3767" s="4">
        <v>-7074.7674180000004</v>
      </c>
      <c r="M3767" s="4" t="e">
        <v>#N/A</v>
      </c>
    </row>
    <row r="3768" spans="1:13" x14ac:dyDescent="0.35">
      <c r="A3768" s="4" t="s">
        <v>660</v>
      </c>
      <c r="B3768" s="4" t="s">
        <v>53</v>
      </c>
      <c r="E3768" s="4" t="s">
        <v>184</v>
      </c>
      <c r="F3768" s="8" t="str">
        <f>VLOOKUP(E3768,Mapping!$A$1:$C$71,3,0)</f>
        <v>iOS 14.5 Rollout</v>
      </c>
      <c r="G3768" s="8" t="str">
        <f>VLOOKUP(E3768,Mapping!$A$2:$B$207,2,0)</f>
        <v>iOS 14.5 Rollout</v>
      </c>
      <c r="H3768" s="4" t="s">
        <v>658</v>
      </c>
      <c r="I3768" s="63">
        <v>44384</v>
      </c>
      <c r="J3768" s="126" t="str">
        <f>VLOOKUP(I3768,Mapping!$H$2:$I$215,2,0)</f>
        <v>Post</v>
      </c>
      <c r="K3768" s="127">
        <f>VLOOKUP(I3768,Mapping!$H$2:$J$215,3,0)</f>
        <v>0</v>
      </c>
      <c r="L3768" s="4">
        <v>-7163.2020106999998</v>
      </c>
      <c r="M3768" s="4" t="e">
        <v>#N/A</v>
      </c>
    </row>
    <row r="3769" spans="1:13" x14ac:dyDescent="0.35">
      <c r="A3769" s="4" t="s">
        <v>660</v>
      </c>
      <c r="B3769" s="4" t="s">
        <v>53</v>
      </c>
      <c r="E3769" s="4" t="s">
        <v>184</v>
      </c>
      <c r="F3769" s="8" t="str">
        <f>VLOOKUP(E3769,Mapping!$A$1:$C$71,3,0)</f>
        <v>iOS 14.5 Rollout</v>
      </c>
      <c r="G3769" s="8" t="str">
        <f>VLOOKUP(E3769,Mapping!$A$2:$B$207,2,0)</f>
        <v>iOS 14.5 Rollout</v>
      </c>
      <c r="H3769" s="4" t="s">
        <v>658</v>
      </c>
      <c r="I3769" s="63">
        <v>44385</v>
      </c>
      <c r="J3769" s="126" t="str">
        <f>VLOOKUP(I3769,Mapping!$H$2:$I$215,2,0)</f>
        <v>Post</v>
      </c>
      <c r="K3769" s="127">
        <f>VLOOKUP(I3769,Mapping!$H$2:$J$215,3,0)</f>
        <v>0</v>
      </c>
      <c r="L3769" s="4">
        <v>-7251.6366034000002</v>
      </c>
      <c r="M3769" s="4" t="e">
        <v>#N/A</v>
      </c>
    </row>
    <row r="3770" spans="1:13" x14ac:dyDescent="0.35">
      <c r="A3770" s="4" t="s">
        <v>660</v>
      </c>
      <c r="B3770" s="4" t="s">
        <v>53</v>
      </c>
      <c r="E3770" s="4" t="s">
        <v>184</v>
      </c>
      <c r="F3770" s="8" t="str">
        <f>VLOOKUP(E3770,Mapping!$A$1:$C$71,3,0)</f>
        <v>iOS 14.5 Rollout</v>
      </c>
      <c r="G3770" s="8" t="str">
        <f>VLOOKUP(E3770,Mapping!$A$2:$B$207,2,0)</f>
        <v>iOS 14.5 Rollout</v>
      </c>
      <c r="H3770" s="4" t="s">
        <v>658</v>
      </c>
      <c r="I3770" s="63">
        <v>44386</v>
      </c>
      <c r="J3770" s="126" t="str">
        <f>VLOOKUP(I3770,Mapping!$H$2:$I$215,2,0)</f>
        <v>Post</v>
      </c>
      <c r="K3770" s="127">
        <f>VLOOKUP(I3770,Mapping!$H$2:$J$215,3,0)</f>
        <v>0</v>
      </c>
      <c r="L3770" s="4">
        <v>-7340.0711961999996</v>
      </c>
      <c r="M3770" s="4" t="e">
        <v>#N/A</v>
      </c>
    </row>
    <row r="3771" spans="1:13" x14ac:dyDescent="0.35">
      <c r="A3771" s="4" t="s">
        <v>660</v>
      </c>
      <c r="B3771" s="4" t="s">
        <v>53</v>
      </c>
      <c r="E3771" s="4" t="s">
        <v>184</v>
      </c>
      <c r="F3771" s="8" t="str">
        <f>VLOOKUP(E3771,Mapping!$A$1:$C$71,3,0)</f>
        <v>iOS 14.5 Rollout</v>
      </c>
      <c r="G3771" s="8" t="str">
        <f>VLOOKUP(E3771,Mapping!$A$2:$B$207,2,0)</f>
        <v>iOS 14.5 Rollout</v>
      </c>
      <c r="H3771" s="4" t="s">
        <v>658</v>
      </c>
      <c r="I3771" s="63">
        <v>44387</v>
      </c>
      <c r="J3771" s="126" t="str">
        <f>VLOOKUP(I3771,Mapping!$H$2:$I$215,2,0)</f>
        <v>Post</v>
      </c>
      <c r="K3771" s="127">
        <f>VLOOKUP(I3771,Mapping!$H$2:$J$215,3,0)</f>
        <v>0</v>
      </c>
      <c r="L3771" s="4">
        <v>-7428.5057889</v>
      </c>
      <c r="M3771" s="4" t="e">
        <v>#N/A</v>
      </c>
    </row>
    <row r="3772" spans="1:13" x14ac:dyDescent="0.35">
      <c r="A3772" s="4" t="s">
        <v>660</v>
      </c>
      <c r="B3772" s="4" t="s">
        <v>53</v>
      </c>
      <c r="E3772" s="4" t="s">
        <v>184</v>
      </c>
      <c r="F3772" s="8" t="str">
        <f>VLOOKUP(E3772,Mapping!$A$1:$C$71,3,0)</f>
        <v>iOS 14.5 Rollout</v>
      </c>
      <c r="G3772" s="8" t="str">
        <f>VLOOKUP(E3772,Mapping!$A$2:$B$207,2,0)</f>
        <v>iOS 14.5 Rollout</v>
      </c>
      <c r="H3772" s="4" t="s">
        <v>658</v>
      </c>
      <c r="I3772" s="63">
        <v>44388</v>
      </c>
      <c r="J3772" s="126" t="str">
        <f>VLOOKUP(I3772,Mapping!$H$2:$I$215,2,0)</f>
        <v>Post</v>
      </c>
      <c r="K3772" s="127">
        <f>VLOOKUP(I3772,Mapping!$H$2:$J$215,3,0)</f>
        <v>0</v>
      </c>
      <c r="L3772" s="4">
        <v>-7516.9403816000004</v>
      </c>
      <c r="M3772" s="4" t="e">
        <v>#N/A</v>
      </c>
    </row>
    <row r="3773" spans="1:13" x14ac:dyDescent="0.35">
      <c r="A3773" s="4" t="s">
        <v>660</v>
      </c>
      <c r="B3773" s="4" t="s">
        <v>53</v>
      </c>
      <c r="E3773" s="4" t="s">
        <v>184</v>
      </c>
      <c r="F3773" s="8" t="str">
        <f>VLOOKUP(E3773,Mapping!$A$1:$C$71,3,0)</f>
        <v>iOS 14.5 Rollout</v>
      </c>
      <c r="G3773" s="8" t="str">
        <f>VLOOKUP(E3773,Mapping!$A$2:$B$207,2,0)</f>
        <v>iOS 14.5 Rollout</v>
      </c>
      <c r="H3773" s="4" t="s">
        <v>658</v>
      </c>
      <c r="I3773" s="63">
        <v>44389</v>
      </c>
      <c r="J3773" s="126" t="str">
        <f>VLOOKUP(I3773,Mapping!$H$2:$I$215,2,0)</f>
        <v>Post</v>
      </c>
      <c r="K3773" s="127">
        <f>VLOOKUP(I3773,Mapping!$H$2:$J$215,3,0)</f>
        <v>0</v>
      </c>
      <c r="L3773" s="4">
        <v>-7605.3749742999998</v>
      </c>
      <c r="M3773" s="4" t="e">
        <v>#N/A</v>
      </c>
    </row>
    <row r="3774" spans="1:13" x14ac:dyDescent="0.35">
      <c r="A3774" s="4" t="s">
        <v>660</v>
      </c>
      <c r="B3774" s="4" t="s">
        <v>53</v>
      </c>
      <c r="E3774" s="4" t="s">
        <v>184</v>
      </c>
      <c r="F3774" s="8" t="str">
        <f>VLOOKUP(E3774,Mapping!$A$1:$C$71,3,0)</f>
        <v>iOS 14.5 Rollout</v>
      </c>
      <c r="G3774" s="8" t="str">
        <f>VLOOKUP(E3774,Mapping!$A$2:$B$207,2,0)</f>
        <v>iOS 14.5 Rollout</v>
      </c>
      <c r="H3774" s="4" t="s">
        <v>658</v>
      </c>
      <c r="I3774" s="63">
        <v>44390</v>
      </c>
      <c r="J3774" s="126" t="str">
        <f>VLOOKUP(I3774,Mapping!$H$2:$I$215,2,0)</f>
        <v>Post</v>
      </c>
      <c r="K3774" s="127">
        <f>VLOOKUP(I3774,Mapping!$H$2:$J$215,3,0)</f>
        <v>0</v>
      </c>
      <c r="L3774" s="4">
        <v>-7693.8095671000001</v>
      </c>
      <c r="M3774" s="4" t="e">
        <v>#N/A</v>
      </c>
    </row>
    <row r="3775" spans="1:13" x14ac:dyDescent="0.35">
      <c r="A3775" s="4" t="s">
        <v>660</v>
      </c>
      <c r="B3775" s="4" t="s">
        <v>53</v>
      </c>
      <c r="E3775" s="4" t="s">
        <v>184</v>
      </c>
      <c r="F3775" s="8" t="str">
        <f>VLOOKUP(E3775,Mapping!$A$1:$C$71,3,0)</f>
        <v>iOS 14.5 Rollout</v>
      </c>
      <c r="G3775" s="8" t="str">
        <f>VLOOKUP(E3775,Mapping!$A$2:$B$207,2,0)</f>
        <v>iOS 14.5 Rollout</v>
      </c>
      <c r="H3775" s="4" t="s">
        <v>658</v>
      </c>
      <c r="I3775" s="63">
        <v>44391</v>
      </c>
      <c r="J3775" s="126" t="str">
        <f>VLOOKUP(I3775,Mapping!$H$2:$I$215,2,0)</f>
        <v>Post</v>
      </c>
      <c r="K3775" s="127">
        <f>VLOOKUP(I3775,Mapping!$H$2:$J$215,3,0)</f>
        <v>0</v>
      </c>
      <c r="L3775" s="4">
        <v>-7782.2441597999996</v>
      </c>
      <c r="M3775" s="4" t="e">
        <v>#N/A</v>
      </c>
    </row>
    <row r="3776" spans="1:13" x14ac:dyDescent="0.35">
      <c r="A3776" s="4" t="s">
        <v>660</v>
      </c>
      <c r="B3776" s="4" t="s">
        <v>53</v>
      </c>
      <c r="E3776" s="4" t="s">
        <v>184</v>
      </c>
      <c r="F3776" s="8" t="str">
        <f>VLOOKUP(E3776,Mapping!$A$1:$C$71,3,0)</f>
        <v>iOS 14.5 Rollout</v>
      </c>
      <c r="G3776" s="8" t="str">
        <f>VLOOKUP(E3776,Mapping!$A$2:$B$207,2,0)</f>
        <v>iOS 14.5 Rollout</v>
      </c>
      <c r="H3776" s="4" t="s">
        <v>658</v>
      </c>
      <c r="I3776" s="63">
        <v>44392</v>
      </c>
      <c r="J3776" s="126" t="str">
        <f>VLOOKUP(I3776,Mapping!$H$2:$I$215,2,0)</f>
        <v>Post</v>
      </c>
      <c r="K3776" s="127">
        <f>VLOOKUP(I3776,Mapping!$H$2:$J$215,3,0)</f>
        <v>0</v>
      </c>
      <c r="L3776" s="4">
        <v>-7870.6787525</v>
      </c>
      <c r="M3776" s="4" t="e">
        <v>#N/A</v>
      </c>
    </row>
    <row r="3777" spans="1:13" x14ac:dyDescent="0.35">
      <c r="A3777" s="4" t="s">
        <v>660</v>
      </c>
      <c r="B3777" s="4" t="s">
        <v>53</v>
      </c>
      <c r="E3777" s="4" t="s">
        <v>184</v>
      </c>
      <c r="F3777" s="8" t="str">
        <f>VLOOKUP(E3777,Mapping!$A$1:$C$71,3,0)</f>
        <v>iOS 14.5 Rollout</v>
      </c>
      <c r="G3777" s="8" t="str">
        <f>VLOOKUP(E3777,Mapping!$A$2:$B$207,2,0)</f>
        <v>iOS 14.5 Rollout</v>
      </c>
      <c r="H3777" s="4" t="s">
        <v>658</v>
      </c>
      <c r="I3777" s="63">
        <v>44393</v>
      </c>
      <c r="J3777" s="126" t="str">
        <f>VLOOKUP(I3777,Mapping!$H$2:$I$215,2,0)</f>
        <v>Post</v>
      </c>
      <c r="K3777" s="127">
        <f>VLOOKUP(I3777,Mapping!$H$2:$J$215,3,0)</f>
        <v>0</v>
      </c>
      <c r="L3777" s="4">
        <v>-7959.1133452000004</v>
      </c>
      <c r="M3777" s="4" t="e">
        <v>#N/A</v>
      </c>
    </row>
    <row r="3778" spans="1:13" x14ac:dyDescent="0.35">
      <c r="A3778" s="4" t="s">
        <v>660</v>
      </c>
      <c r="B3778" s="4" t="s">
        <v>53</v>
      </c>
      <c r="E3778" s="4" t="s">
        <v>184</v>
      </c>
      <c r="F3778" s="8" t="str">
        <f>VLOOKUP(E3778,Mapping!$A$1:$C$71,3,0)</f>
        <v>iOS 14.5 Rollout</v>
      </c>
      <c r="G3778" s="8" t="str">
        <f>VLOOKUP(E3778,Mapping!$A$2:$B$207,2,0)</f>
        <v>iOS 14.5 Rollout</v>
      </c>
      <c r="H3778" s="4" t="s">
        <v>658</v>
      </c>
      <c r="I3778" s="63">
        <v>44394</v>
      </c>
      <c r="J3778" s="126" t="str">
        <f>VLOOKUP(I3778,Mapping!$H$2:$I$215,2,0)</f>
        <v>Post</v>
      </c>
      <c r="K3778" s="127">
        <f>VLOOKUP(I3778,Mapping!$H$2:$J$215,3,0)</f>
        <v>0</v>
      </c>
      <c r="L3778" s="4">
        <v>-8047.5479379999997</v>
      </c>
      <c r="M3778" s="4" t="e">
        <v>#N/A</v>
      </c>
    </row>
    <row r="3779" spans="1:13" x14ac:dyDescent="0.35">
      <c r="A3779" s="4" t="s">
        <v>660</v>
      </c>
      <c r="B3779" s="4" t="s">
        <v>53</v>
      </c>
      <c r="E3779" s="4" t="s">
        <v>184</v>
      </c>
      <c r="F3779" s="8" t="str">
        <f>VLOOKUP(E3779,Mapping!$A$1:$C$71,3,0)</f>
        <v>iOS 14.5 Rollout</v>
      </c>
      <c r="G3779" s="8" t="str">
        <f>VLOOKUP(E3779,Mapping!$A$2:$B$207,2,0)</f>
        <v>iOS 14.5 Rollout</v>
      </c>
      <c r="H3779" s="4" t="s">
        <v>658</v>
      </c>
      <c r="I3779" s="63">
        <v>44395</v>
      </c>
      <c r="J3779" s="126" t="str">
        <f>VLOOKUP(I3779,Mapping!$H$2:$I$215,2,0)</f>
        <v>Post</v>
      </c>
      <c r="K3779" s="127">
        <f>VLOOKUP(I3779,Mapping!$H$2:$J$215,3,0)</f>
        <v>0</v>
      </c>
      <c r="L3779" s="4">
        <v>-8135.9825307000001</v>
      </c>
      <c r="M3779" s="4" t="e">
        <v>#N/A</v>
      </c>
    </row>
    <row r="3780" spans="1:13" x14ac:dyDescent="0.35">
      <c r="A3780" s="4" t="s">
        <v>660</v>
      </c>
      <c r="B3780" s="4" t="s">
        <v>53</v>
      </c>
      <c r="E3780" s="4" t="s">
        <v>184</v>
      </c>
      <c r="F3780" s="8" t="str">
        <f>VLOOKUP(E3780,Mapping!$A$1:$C$71,3,0)</f>
        <v>iOS 14.5 Rollout</v>
      </c>
      <c r="G3780" s="8" t="str">
        <f>VLOOKUP(E3780,Mapping!$A$2:$B$207,2,0)</f>
        <v>iOS 14.5 Rollout</v>
      </c>
      <c r="H3780" s="4" t="s">
        <v>658</v>
      </c>
      <c r="I3780" s="63">
        <v>44396</v>
      </c>
      <c r="J3780" s="126" t="str">
        <f>VLOOKUP(I3780,Mapping!$H$2:$I$215,2,0)</f>
        <v>Post</v>
      </c>
      <c r="K3780" s="127">
        <f>VLOOKUP(I3780,Mapping!$H$2:$J$215,3,0)</f>
        <v>0</v>
      </c>
      <c r="L3780" s="4">
        <v>-8224.4171234000005</v>
      </c>
      <c r="M3780" s="4" t="e">
        <v>#N/A</v>
      </c>
    </row>
    <row r="3781" spans="1:13" x14ac:dyDescent="0.35">
      <c r="A3781" s="4" t="s">
        <v>660</v>
      </c>
      <c r="B3781" s="4" t="s">
        <v>53</v>
      </c>
      <c r="E3781" s="4" t="s">
        <v>184</v>
      </c>
      <c r="F3781" s="8" t="str">
        <f>VLOOKUP(E3781,Mapping!$A$1:$C$71,3,0)</f>
        <v>iOS 14.5 Rollout</v>
      </c>
      <c r="G3781" s="8" t="str">
        <f>VLOOKUP(E3781,Mapping!$A$2:$B$207,2,0)</f>
        <v>iOS 14.5 Rollout</v>
      </c>
      <c r="H3781" s="4" t="s">
        <v>658</v>
      </c>
      <c r="I3781" s="63">
        <v>44397</v>
      </c>
      <c r="J3781" s="126" t="str">
        <f>VLOOKUP(I3781,Mapping!$H$2:$I$215,2,0)</f>
        <v>Post</v>
      </c>
      <c r="K3781" s="127">
        <f>VLOOKUP(I3781,Mapping!$H$2:$J$215,3,0)</f>
        <v>0</v>
      </c>
      <c r="L3781" s="4">
        <v>-8312.8517161</v>
      </c>
      <c r="M3781" s="4" t="e">
        <v>#N/A</v>
      </c>
    </row>
    <row r="3782" spans="1:13" x14ac:dyDescent="0.35">
      <c r="A3782" s="4" t="s">
        <v>660</v>
      </c>
      <c r="B3782" s="4" t="s">
        <v>53</v>
      </c>
      <c r="E3782" s="4" t="s">
        <v>184</v>
      </c>
      <c r="F3782" s="8" t="str">
        <f>VLOOKUP(E3782,Mapping!$A$1:$C$71,3,0)</f>
        <v>iOS 14.5 Rollout</v>
      </c>
      <c r="G3782" s="8" t="str">
        <f>VLOOKUP(E3782,Mapping!$A$2:$B$207,2,0)</f>
        <v>iOS 14.5 Rollout</v>
      </c>
      <c r="H3782" s="4" t="s">
        <v>658</v>
      </c>
      <c r="I3782" s="63">
        <v>44398</v>
      </c>
      <c r="J3782" s="126" t="str">
        <f>VLOOKUP(I3782,Mapping!$H$2:$I$215,2,0)</f>
        <v>Post</v>
      </c>
      <c r="K3782" s="127">
        <f>VLOOKUP(I3782,Mapping!$H$2:$J$215,3,0)</f>
        <v>0</v>
      </c>
      <c r="L3782" s="4">
        <v>-8401.2863089000002</v>
      </c>
      <c r="M3782" s="4" t="e">
        <v>#N/A</v>
      </c>
    </row>
    <row r="3783" spans="1:13" x14ac:dyDescent="0.35">
      <c r="A3783" s="4" t="s">
        <v>660</v>
      </c>
      <c r="B3783" s="4" t="s">
        <v>53</v>
      </c>
      <c r="E3783" s="4" t="s">
        <v>184</v>
      </c>
      <c r="F3783" s="8" t="str">
        <f>VLOOKUP(E3783,Mapping!$A$1:$C$71,3,0)</f>
        <v>iOS 14.5 Rollout</v>
      </c>
      <c r="G3783" s="8" t="str">
        <f>VLOOKUP(E3783,Mapping!$A$2:$B$207,2,0)</f>
        <v>iOS 14.5 Rollout</v>
      </c>
      <c r="H3783" s="4" t="s">
        <v>658</v>
      </c>
      <c r="I3783" s="63">
        <v>44399</v>
      </c>
      <c r="J3783" s="126" t="str">
        <f>VLOOKUP(I3783,Mapping!$H$2:$I$215,2,0)</f>
        <v>Post</v>
      </c>
      <c r="K3783" s="127">
        <f>VLOOKUP(I3783,Mapping!$H$2:$J$215,3,0)</f>
        <v>0</v>
      </c>
      <c r="L3783" s="4">
        <v>-8489.7209015999997</v>
      </c>
      <c r="M3783" s="4" t="e">
        <v>#N/A</v>
      </c>
    </row>
    <row r="3784" spans="1:13" x14ac:dyDescent="0.35">
      <c r="A3784" s="4" t="s">
        <v>660</v>
      </c>
      <c r="B3784" s="4" t="s">
        <v>53</v>
      </c>
      <c r="E3784" s="4" t="s">
        <v>184</v>
      </c>
      <c r="F3784" s="8" t="str">
        <f>VLOOKUP(E3784,Mapping!$A$1:$C$71,3,0)</f>
        <v>iOS 14.5 Rollout</v>
      </c>
      <c r="G3784" s="8" t="str">
        <f>VLOOKUP(E3784,Mapping!$A$2:$B$207,2,0)</f>
        <v>iOS 14.5 Rollout</v>
      </c>
      <c r="H3784" s="4" t="s">
        <v>658</v>
      </c>
      <c r="I3784" s="63">
        <v>44400</v>
      </c>
      <c r="J3784" s="126" t="str">
        <f>VLOOKUP(I3784,Mapping!$H$2:$I$215,2,0)</f>
        <v>Post</v>
      </c>
      <c r="K3784" s="127">
        <f>VLOOKUP(I3784,Mapping!$H$2:$J$215,3,0)</f>
        <v>0</v>
      </c>
      <c r="L3784" s="4">
        <v>-8578.1554942999992</v>
      </c>
      <c r="M3784" s="4" t="e">
        <v>#N/A</v>
      </c>
    </row>
    <row r="3785" spans="1:13" x14ac:dyDescent="0.35">
      <c r="A3785" s="4" t="s">
        <v>660</v>
      </c>
      <c r="B3785" s="4" t="s">
        <v>53</v>
      </c>
      <c r="E3785" s="4" t="s">
        <v>184</v>
      </c>
      <c r="F3785" s="8" t="str">
        <f>VLOOKUP(E3785,Mapping!$A$1:$C$71,3,0)</f>
        <v>iOS 14.5 Rollout</v>
      </c>
      <c r="G3785" s="8" t="str">
        <f>VLOOKUP(E3785,Mapping!$A$2:$B$207,2,0)</f>
        <v>iOS 14.5 Rollout</v>
      </c>
      <c r="H3785" s="4" t="s">
        <v>658</v>
      </c>
      <c r="I3785" s="63">
        <v>44401</v>
      </c>
      <c r="J3785" s="126" t="str">
        <f>VLOOKUP(I3785,Mapping!$H$2:$I$215,2,0)</f>
        <v>Post</v>
      </c>
      <c r="K3785" s="127">
        <f>VLOOKUP(I3785,Mapping!$H$2:$J$215,3,0)</f>
        <v>0</v>
      </c>
      <c r="L3785" s="4">
        <v>-8666.5900870000005</v>
      </c>
      <c r="M3785" s="4" t="e">
        <v>#N/A</v>
      </c>
    </row>
    <row r="3786" spans="1:13" x14ac:dyDescent="0.35">
      <c r="A3786" s="4" t="s">
        <v>660</v>
      </c>
      <c r="B3786" s="4" t="s">
        <v>53</v>
      </c>
      <c r="E3786" s="4" t="s">
        <v>184</v>
      </c>
      <c r="F3786" s="8" t="str">
        <f>VLOOKUP(E3786,Mapping!$A$1:$C$71,3,0)</f>
        <v>iOS 14.5 Rollout</v>
      </c>
      <c r="G3786" s="8" t="str">
        <f>VLOOKUP(E3786,Mapping!$A$2:$B$207,2,0)</f>
        <v>iOS 14.5 Rollout</v>
      </c>
      <c r="H3786" s="4" t="s">
        <v>658</v>
      </c>
      <c r="I3786" s="63">
        <v>44402</v>
      </c>
      <c r="J3786" s="126" t="str">
        <f>VLOOKUP(I3786,Mapping!$H$2:$I$215,2,0)</f>
        <v>Post</v>
      </c>
      <c r="K3786" s="127">
        <f>VLOOKUP(I3786,Mapping!$H$2:$J$215,3,0)</f>
        <v>0</v>
      </c>
      <c r="L3786" s="4">
        <v>-8755.0246798000007</v>
      </c>
      <c r="M3786" s="4" t="e">
        <v>#N/A</v>
      </c>
    </row>
    <row r="3787" spans="1:13" x14ac:dyDescent="0.35">
      <c r="A3787" s="4" t="s">
        <v>660</v>
      </c>
      <c r="B3787" s="4" t="s">
        <v>53</v>
      </c>
      <c r="E3787" s="4" t="s">
        <v>184</v>
      </c>
      <c r="F3787" s="8" t="str">
        <f>VLOOKUP(E3787,Mapping!$A$1:$C$71,3,0)</f>
        <v>iOS 14.5 Rollout</v>
      </c>
      <c r="G3787" s="8" t="str">
        <f>VLOOKUP(E3787,Mapping!$A$2:$B$207,2,0)</f>
        <v>iOS 14.5 Rollout</v>
      </c>
      <c r="H3787" s="4" t="s">
        <v>658</v>
      </c>
      <c r="I3787" s="63">
        <v>44403</v>
      </c>
      <c r="J3787" s="126" t="str">
        <f>VLOOKUP(I3787,Mapping!$H$2:$I$215,2,0)</f>
        <v>Post</v>
      </c>
      <c r="K3787" s="127">
        <f>VLOOKUP(I3787,Mapping!$H$2:$J$215,3,0)</f>
        <v>0</v>
      </c>
      <c r="L3787" s="4">
        <v>-8843.4592725000002</v>
      </c>
      <c r="M3787" s="4" t="e">
        <v>#N/A</v>
      </c>
    </row>
    <row r="3788" spans="1:13" x14ac:dyDescent="0.35">
      <c r="A3788" s="4" t="s">
        <v>660</v>
      </c>
      <c r="B3788" s="4" t="s">
        <v>53</v>
      </c>
      <c r="E3788" s="4" t="s">
        <v>184</v>
      </c>
      <c r="F3788" s="8" t="str">
        <f>VLOOKUP(E3788,Mapping!$A$1:$C$71,3,0)</f>
        <v>iOS 14.5 Rollout</v>
      </c>
      <c r="G3788" s="8" t="str">
        <f>VLOOKUP(E3788,Mapping!$A$2:$B$207,2,0)</f>
        <v>iOS 14.5 Rollout</v>
      </c>
      <c r="H3788" s="4" t="s">
        <v>658</v>
      </c>
      <c r="I3788" s="63">
        <v>44404</v>
      </c>
      <c r="J3788" s="126" t="str">
        <f>VLOOKUP(I3788,Mapping!$H$2:$I$215,2,0)</f>
        <v>Post</v>
      </c>
      <c r="K3788" s="127">
        <f>VLOOKUP(I3788,Mapping!$H$2:$J$215,3,0)</f>
        <v>0</v>
      </c>
      <c r="L3788" s="4">
        <v>-8931.8938651999997</v>
      </c>
      <c r="M3788" s="4" t="e">
        <v>#N/A</v>
      </c>
    </row>
    <row r="3789" spans="1:13" x14ac:dyDescent="0.35">
      <c r="A3789" s="4" t="s">
        <v>660</v>
      </c>
      <c r="B3789" s="4" t="s">
        <v>53</v>
      </c>
      <c r="E3789" s="4" t="s">
        <v>184</v>
      </c>
      <c r="F3789" s="8" t="str">
        <f>VLOOKUP(E3789,Mapping!$A$1:$C$71,3,0)</f>
        <v>iOS 14.5 Rollout</v>
      </c>
      <c r="G3789" s="8" t="str">
        <f>VLOOKUP(E3789,Mapping!$A$2:$B$207,2,0)</f>
        <v>iOS 14.5 Rollout</v>
      </c>
      <c r="H3789" s="4" t="s">
        <v>658</v>
      </c>
      <c r="I3789" s="63">
        <v>44405</v>
      </c>
      <c r="J3789" s="126" t="str">
        <f>VLOOKUP(I3789,Mapping!$H$2:$I$215,2,0)</f>
        <v>Post</v>
      </c>
      <c r="K3789" s="127">
        <f>VLOOKUP(I3789,Mapping!$H$2:$J$215,3,0)</f>
        <v>0</v>
      </c>
      <c r="L3789" s="4">
        <v>-9020.3284578999992</v>
      </c>
      <c r="M3789" s="4" t="e">
        <v>#N/A</v>
      </c>
    </row>
    <row r="3790" spans="1:13" x14ac:dyDescent="0.35">
      <c r="A3790" s="4" t="s">
        <v>660</v>
      </c>
      <c r="B3790" s="4" t="s">
        <v>53</v>
      </c>
      <c r="E3790" s="4" t="s">
        <v>184</v>
      </c>
      <c r="F3790" s="8" t="str">
        <f>VLOOKUP(E3790,Mapping!$A$1:$C$71,3,0)</f>
        <v>iOS 14.5 Rollout</v>
      </c>
      <c r="G3790" s="8" t="str">
        <f>VLOOKUP(E3790,Mapping!$A$2:$B$207,2,0)</f>
        <v>iOS 14.5 Rollout</v>
      </c>
      <c r="H3790" s="4" t="s">
        <v>658</v>
      </c>
      <c r="I3790" s="63">
        <v>44406</v>
      </c>
      <c r="J3790" s="126" t="str">
        <f>VLOOKUP(I3790,Mapping!$H$2:$I$215,2,0)</f>
        <v>Post</v>
      </c>
      <c r="K3790" s="127">
        <f>VLOOKUP(I3790,Mapping!$H$2:$J$215,3,0)</f>
        <v>0</v>
      </c>
      <c r="L3790" s="4">
        <v>-9108.7630506999994</v>
      </c>
      <c r="M3790" s="4" t="e">
        <v>#N/A</v>
      </c>
    </row>
    <row r="3791" spans="1:13" x14ac:dyDescent="0.35">
      <c r="A3791" s="4" t="s">
        <v>660</v>
      </c>
      <c r="B3791" s="4" t="s">
        <v>53</v>
      </c>
      <c r="E3791" s="4" t="s">
        <v>184</v>
      </c>
      <c r="F3791" s="8" t="str">
        <f>VLOOKUP(E3791,Mapping!$A$1:$C$71,3,0)</f>
        <v>iOS 14.5 Rollout</v>
      </c>
      <c r="G3791" s="8" t="str">
        <f>VLOOKUP(E3791,Mapping!$A$2:$B$207,2,0)</f>
        <v>iOS 14.5 Rollout</v>
      </c>
      <c r="H3791" s="4" t="s">
        <v>658</v>
      </c>
      <c r="I3791" s="63">
        <v>44407</v>
      </c>
      <c r="J3791" s="126" t="str">
        <f>VLOOKUP(I3791,Mapping!$H$2:$I$215,2,0)</f>
        <v>Post</v>
      </c>
      <c r="K3791" s="127">
        <f>VLOOKUP(I3791,Mapping!$H$2:$J$215,3,0)</f>
        <v>0</v>
      </c>
      <c r="L3791" s="4">
        <v>-9197.1976434000007</v>
      </c>
      <c r="M3791" s="4" t="e">
        <v>#N/A</v>
      </c>
    </row>
    <row r="3792" spans="1:13" x14ac:dyDescent="0.35">
      <c r="A3792" s="4" t="s">
        <v>660</v>
      </c>
      <c r="B3792" s="4" t="s">
        <v>53</v>
      </c>
      <c r="E3792" s="4" t="s">
        <v>184</v>
      </c>
      <c r="F3792" s="8" t="str">
        <f>VLOOKUP(E3792,Mapping!$A$1:$C$71,3,0)</f>
        <v>iOS 14.5 Rollout</v>
      </c>
      <c r="G3792" s="8" t="str">
        <f>VLOOKUP(E3792,Mapping!$A$2:$B$207,2,0)</f>
        <v>iOS 14.5 Rollout</v>
      </c>
      <c r="H3792" s="4" t="s">
        <v>658</v>
      </c>
      <c r="I3792" s="63">
        <v>44408</v>
      </c>
      <c r="J3792" s="126" t="str">
        <f>VLOOKUP(I3792,Mapping!$H$2:$I$215,2,0)</f>
        <v>Post</v>
      </c>
      <c r="K3792" s="127">
        <f>VLOOKUP(I3792,Mapping!$H$2:$J$215,3,0)</f>
        <v>0</v>
      </c>
      <c r="L3792" s="4">
        <v>-9285.6322361000002</v>
      </c>
      <c r="M3792" s="4" t="e">
        <v>#N/A</v>
      </c>
    </row>
    <row r="3793" spans="1:13" x14ac:dyDescent="0.35">
      <c r="A3793" s="4" t="s">
        <v>660</v>
      </c>
      <c r="B3793" s="4" t="s">
        <v>53</v>
      </c>
      <c r="E3793" s="4" t="s">
        <v>184</v>
      </c>
      <c r="F3793" s="8" t="str">
        <f>VLOOKUP(E3793,Mapping!$A$1:$C$71,3,0)</f>
        <v>iOS 14.5 Rollout</v>
      </c>
      <c r="G3793" s="8" t="str">
        <f>VLOOKUP(E3793,Mapping!$A$2:$B$207,2,0)</f>
        <v>iOS 14.5 Rollout</v>
      </c>
      <c r="H3793" s="4" t="s">
        <v>658</v>
      </c>
      <c r="I3793" s="63">
        <v>44409</v>
      </c>
      <c r="J3793" s="126" t="str">
        <f>VLOOKUP(I3793,Mapping!$H$2:$I$215,2,0)</f>
        <v>Post</v>
      </c>
      <c r="K3793" s="127">
        <f>VLOOKUP(I3793,Mapping!$H$2:$J$215,3,0)</f>
        <v>0</v>
      </c>
      <c r="L3793" s="4">
        <v>-9374.0668287999997</v>
      </c>
      <c r="M3793" s="4" t="e">
        <v>#N/A</v>
      </c>
    </row>
    <row r="3794" spans="1:13" x14ac:dyDescent="0.35">
      <c r="A3794" s="4" t="s">
        <v>660</v>
      </c>
      <c r="B3794" s="4" t="s">
        <v>53</v>
      </c>
      <c r="E3794" s="4" t="s">
        <v>184</v>
      </c>
      <c r="F3794" s="8" t="str">
        <f>VLOOKUP(E3794,Mapping!$A$1:$C$71,3,0)</f>
        <v>iOS 14.5 Rollout</v>
      </c>
      <c r="G3794" s="8" t="str">
        <f>VLOOKUP(E3794,Mapping!$A$2:$B$207,2,0)</f>
        <v>iOS 14.5 Rollout</v>
      </c>
      <c r="H3794" s="4" t="s">
        <v>658</v>
      </c>
      <c r="I3794" s="63">
        <v>44410</v>
      </c>
      <c r="J3794" s="126" t="str">
        <f>VLOOKUP(I3794,Mapping!$H$2:$I$215,2,0)</f>
        <v>Post</v>
      </c>
      <c r="K3794" s="127">
        <f>VLOOKUP(I3794,Mapping!$H$2:$J$215,3,0)</f>
        <v>0</v>
      </c>
      <c r="L3794" s="4">
        <v>-9462.5014216</v>
      </c>
      <c r="M3794" s="4" t="e">
        <v>#N/A</v>
      </c>
    </row>
    <row r="3795" spans="1:13" x14ac:dyDescent="0.35">
      <c r="A3795" s="4" t="s">
        <v>660</v>
      </c>
      <c r="B3795" s="4" t="s">
        <v>53</v>
      </c>
      <c r="E3795" s="4" t="s">
        <v>184</v>
      </c>
      <c r="F3795" s="8" t="str">
        <f>VLOOKUP(E3795,Mapping!$A$1:$C$71,3,0)</f>
        <v>iOS 14.5 Rollout</v>
      </c>
      <c r="G3795" s="8" t="str">
        <f>VLOOKUP(E3795,Mapping!$A$2:$B$207,2,0)</f>
        <v>iOS 14.5 Rollout</v>
      </c>
      <c r="H3795" s="4" t="s">
        <v>658</v>
      </c>
      <c r="I3795" s="63">
        <v>44411</v>
      </c>
      <c r="J3795" s="126" t="str">
        <f>VLOOKUP(I3795,Mapping!$H$2:$I$215,2,0)</f>
        <v>Post</v>
      </c>
      <c r="K3795" s="127">
        <f>VLOOKUP(I3795,Mapping!$H$2:$J$215,3,0)</f>
        <v>0</v>
      </c>
      <c r="L3795" s="4">
        <v>-9550.9360142999994</v>
      </c>
      <c r="M3795" s="4" t="e">
        <v>#N/A</v>
      </c>
    </row>
    <row r="3796" spans="1:13" x14ac:dyDescent="0.35">
      <c r="A3796" s="4" t="s">
        <v>660</v>
      </c>
      <c r="B3796" s="4" t="s">
        <v>53</v>
      </c>
      <c r="E3796" s="4" t="s">
        <v>184</v>
      </c>
      <c r="F3796" s="8" t="str">
        <f>VLOOKUP(E3796,Mapping!$A$1:$C$71,3,0)</f>
        <v>iOS 14.5 Rollout</v>
      </c>
      <c r="G3796" s="8" t="str">
        <f>VLOOKUP(E3796,Mapping!$A$2:$B$207,2,0)</f>
        <v>iOS 14.5 Rollout</v>
      </c>
      <c r="H3796" s="4" t="s">
        <v>658</v>
      </c>
      <c r="I3796" s="63">
        <v>44412</v>
      </c>
      <c r="J3796" s="126" t="str">
        <f>VLOOKUP(I3796,Mapping!$H$2:$I$215,2,0)</f>
        <v>Post</v>
      </c>
      <c r="K3796" s="127">
        <f>VLOOKUP(I3796,Mapping!$H$2:$J$215,3,0)</f>
        <v>0</v>
      </c>
      <c r="L3796" s="4">
        <v>-9639.3706070000007</v>
      </c>
      <c r="M3796" s="4" t="e">
        <v>#N/A</v>
      </c>
    </row>
    <row r="3797" spans="1:13" x14ac:dyDescent="0.35">
      <c r="A3797" s="4" t="s">
        <v>660</v>
      </c>
      <c r="B3797" s="4" t="s">
        <v>53</v>
      </c>
      <c r="E3797" s="4" t="s">
        <v>184</v>
      </c>
      <c r="F3797" s="8" t="str">
        <f>VLOOKUP(E3797,Mapping!$A$1:$C$71,3,0)</f>
        <v>iOS 14.5 Rollout</v>
      </c>
      <c r="G3797" s="8" t="str">
        <f>VLOOKUP(E3797,Mapping!$A$2:$B$207,2,0)</f>
        <v>iOS 14.5 Rollout</v>
      </c>
      <c r="H3797" s="4" t="s">
        <v>658</v>
      </c>
      <c r="I3797" s="63">
        <v>44413</v>
      </c>
      <c r="J3797" s="126" t="str">
        <f>VLOOKUP(I3797,Mapping!$H$2:$I$215,2,0)</f>
        <v>Post</v>
      </c>
      <c r="K3797" s="127">
        <f>VLOOKUP(I3797,Mapping!$H$2:$J$215,3,0)</f>
        <v>0</v>
      </c>
      <c r="L3797" s="4">
        <v>-9727.8051997000002</v>
      </c>
      <c r="M3797" s="4" t="e">
        <v>#N/A</v>
      </c>
    </row>
    <row r="3798" spans="1:13" x14ac:dyDescent="0.35">
      <c r="A3798" s="4" t="s">
        <v>660</v>
      </c>
      <c r="B3798" s="4" t="s">
        <v>53</v>
      </c>
      <c r="E3798" s="4" t="s">
        <v>184</v>
      </c>
      <c r="F3798" s="8" t="str">
        <f>VLOOKUP(E3798,Mapping!$A$1:$C$71,3,0)</f>
        <v>iOS 14.5 Rollout</v>
      </c>
      <c r="G3798" s="8" t="str">
        <f>VLOOKUP(E3798,Mapping!$A$2:$B$207,2,0)</f>
        <v>iOS 14.5 Rollout</v>
      </c>
      <c r="H3798" s="4" t="s">
        <v>658</v>
      </c>
      <c r="I3798" s="63">
        <v>44414</v>
      </c>
      <c r="J3798" s="126" t="str">
        <f>VLOOKUP(I3798,Mapping!$H$2:$I$215,2,0)</f>
        <v>Post</v>
      </c>
      <c r="K3798" s="127">
        <f>VLOOKUP(I3798,Mapping!$H$2:$J$215,3,0)</f>
        <v>0</v>
      </c>
      <c r="L3798" s="4">
        <v>-9816.2397925000005</v>
      </c>
      <c r="M3798" s="4" t="e">
        <v>#N/A</v>
      </c>
    </row>
    <row r="3799" spans="1:13" x14ac:dyDescent="0.35">
      <c r="A3799" s="4" t="s">
        <v>660</v>
      </c>
      <c r="B3799" s="4" t="s">
        <v>53</v>
      </c>
      <c r="E3799" s="4" t="s">
        <v>184</v>
      </c>
      <c r="F3799" s="8" t="str">
        <f>VLOOKUP(E3799,Mapping!$A$1:$C$71,3,0)</f>
        <v>iOS 14.5 Rollout</v>
      </c>
      <c r="G3799" s="8" t="str">
        <f>VLOOKUP(E3799,Mapping!$A$2:$B$207,2,0)</f>
        <v>iOS 14.5 Rollout</v>
      </c>
      <c r="H3799" s="4" t="s">
        <v>658</v>
      </c>
      <c r="I3799" s="63">
        <v>44415</v>
      </c>
      <c r="J3799" s="126" t="str">
        <f>VLOOKUP(I3799,Mapping!$H$2:$I$215,2,0)</f>
        <v>Post</v>
      </c>
      <c r="K3799" s="127">
        <f>VLOOKUP(I3799,Mapping!$H$2:$J$215,3,0)</f>
        <v>0</v>
      </c>
      <c r="L3799" s="4">
        <v>-9904.6743852</v>
      </c>
      <c r="M3799" s="4" t="e">
        <v>#N/A</v>
      </c>
    </row>
    <row r="3800" spans="1:13" x14ac:dyDescent="0.35">
      <c r="A3800" s="4" t="s">
        <v>660</v>
      </c>
      <c r="B3800" s="4" t="s">
        <v>53</v>
      </c>
      <c r="E3800" s="4" t="s">
        <v>184</v>
      </c>
      <c r="F3800" s="8" t="str">
        <f>VLOOKUP(E3800,Mapping!$A$1:$C$71,3,0)</f>
        <v>iOS 14.5 Rollout</v>
      </c>
      <c r="G3800" s="8" t="str">
        <f>VLOOKUP(E3800,Mapping!$A$2:$B$207,2,0)</f>
        <v>iOS 14.5 Rollout</v>
      </c>
      <c r="H3800" s="4" t="s">
        <v>658</v>
      </c>
      <c r="I3800" s="63">
        <v>44416</v>
      </c>
      <c r="J3800" s="126" t="str">
        <f>VLOOKUP(I3800,Mapping!$H$2:$I$215,2,0)</f>
        <v>Post</v>
      </c>
      <c r="K3800" s="127">
        <f>VLOOKUP(I3800,Mapping!$H$2:$J$215,3,0)</f>
        <v>0</v>
      </c>
      <c r="L3800" s="4">
        <v>-9993.1089778999994</v>
      </c>
      <c r="M3800" s="4" t="e">
        <v>#N/A</v>
      </c>
    </row>
    <row r="3801" spans="1:13" x14ac:dyDescent="0.35">
      <c r="A3801" s="4" t="s">
        <v>660</v>
      </c>
      <c r="B3801" s="4" t="s">
        <v>53</v>
      </c>
      <c r="E3801" s="4" t="s">
        <v>184</v>
      </c>
      <c r="F3801" s="8" t="str">
        <f>VLOOKUP(E3801,Mapping!$A$1:$C$71,3,0)</f>
        <v>iOS 14.5 Rollout</v>
      </c>
      <c r="G3801" s="8" t="str">
        <f>VLOOKUP(E3801,Mapping!$A$2:$B$207,2,0)</f>
        <v>iOS 14.5 Rollout</v>
      </c>
      <c r="H3801" s="4" t="s">
        <v>658</v>
      </c>
      <c r="I3801" s="63">
        <v>44417</v>
      </c>
      <c r="J3801" s="126" t="str">
        <f>VLOOKUP(I3801,Mapping!$H$2:$I$215,2,0)</f>
        <v>Post</v>
      </c>
      <c r="K3801" s="127">
        <f>VLOOKUP(I3801,Mapping!$H$2:$J$215,3,0)</f>
        <v>0</v>
      </c>
      <c r="L3801" s="4">
        <v>-10081.543570600001</v>
      </c>
      <c r="M3801" s="4" t="e">
        <v>#N/A</v>
      </c>
    </row>
    <row r="3802" spans="1:13" x14ac:dyDescent="0.35">
      <c r="A3802" s="4" t="s">
        <v>660</v>
      </c>
      <c r="B3802" s="4" t="s">
        <v>53</v>
      </c>
      <c r="E3802" s="4" t="s">
        <v>184</v>
      </c>
      <c r="F3802" s="8" t="str">
        <f>VLOOKUP(E3802,Mapping!$A$1:$C$71,3,0)</f>
        <v>iOS 14.5 Rollout</v>
      </c>
      <c r="G3802" s="8" t="str">
        <f>VLOOKUP(E3802,Mapping!$A$2:$B$207,2,0)</f>
        <v>iOS 14.5 Rollout</v>
      </c>
      <c r="H3802" s="4" t="s">
        <v>658</v>
      </c>
      <c r="I3802" s="63">
        <v>44418</v>
      </c>
      <c r="J3802" s="126" t="str">
        <f>VLOOKUP(I3802,Mapping!$H$2:$I$215,2,0)</f>
        <v>Post</v>
      </c>
      <c r="K3802" s="127">
        <f>VLOOKUP(I3802,Mapping!$H$2:$J$215,3,0)</f>
        <v>0</v>
      </c>
      <c r="L3802" s="4">
        <v>-10169.978163399999</v>
      </c>
      <c r="M3802" s="4" t="e">
        <v>#N/A</v>
      </c>
    </row>
    <row r="3803" spans="1:13" x14ac:dyDescent="0.35">
      <c r="A3803" s="4" t="s">
        <v>660</v>
      </c>
      <c r="B3803" s="4" t="s">
        <v>53</v>
      </c>
      <c r="E3803" s="4" t="s">
        <v>184</v>
      </c>
      <c r="F3803" s="8" t="str">
        <f>VLOOKUP(E3803,Mapping!$A$1:$C$71,3,0)</f>
        <v>iOS 14.5 Rollout</v>
      </c>
      <c r="G3803" s="8" t="str">
        <f>VLOOKUP(E3803,Mapping!$A$2:$B$207,2,0)</f>
        <v>iOS 14.5 Rollout</v>
      </c>
      <c r="H3803" s="4" t="s">
        <v>658</v>
      </c>
      <c r="I3803" s="63">
        <v>44419</v>
      </c>
      <c r="J3803" s="126" t="str">
        <f>VLOOKUP(I3803,Mapping!$H$2:$I$215,2,0)</f>
        <v>Post</v>
      </c>
      <c r="K3803" s="127">
        <f>VLOOKUP(I3803,Mapping!$H$2:$J$215,3,0)</f>
        <v>0</v>
      </c>
      <c r="L3803" s="4">
        <v>-10258.4127561</v>
      </c>
      <c r="M3803" s="4" t="e">
        <v>#N/A</v>
      </c>
    </row>
    <row r="3804" spans="1:13" x14ac:dyDescent="0.35">
      <c r="A3804" s="4" t="s">
        <v>660</v>
      </c>
      <c r="B3804" s="4" t="s">
        <v>53</v>
      </c>
      <c r="E3804" s="4" t="s">
        <v>184</v>
      </c>
      <c r="F3804" s="8" t="str">
        <f>VLOOKUP(E3804,Mapping!$A$1:$C$71,3,0)</f>
        <v>iOS 14.5 Rollout</v>
      </c>
      <c r="G3804" s="8" t="str">
        <f>VLOOKUP(E3804,Mapping!$A$2:$B$207,2,0)</f>
        <v>iOS 14.5 Rollout</v>
      </c>
      <c r="H3804" s="4" t="s">
        <v>658</v>
      </c>
      <c r="I3804" s="63">
        <v>44420</v>
      </c>
      <c r="J3804" s="126" t="str">
        <f>VLOOKUP(I3804,Mapping!$H$2:$I$215,2,0)</f>
        <v>Post</v>
      </c>
      <c r="K3804" s="127">
        <f>VLOOKUP(I3804,Mapping!$H$2:$J$215,3,0)</f>
        <v>0</v>
      </c>
      <c r="L3804" s="4">
        <v>-10346.8473488</v>
      </c>
      <c r="M3804" s="4" t="e">
        <v>#N/A</v>
      </c>
    </row>
    <row r="3805" spans="1:13" x14ac:dyDescent="0.35">
      <c r="A3805" s="4" t="s">
        <v>660</v>
      </c>
      <c r="B3805" s="4" t="s">
        <v>53</v>
      </c>
      <c r="E3805" s="4" t="s">
        <v>184</v>
      </c>
      <c r="F3805" s="8" t="str">
        <f>VLOOKUP(E3805,Mapping!$A$1:$C$71,3,0)</f>
        <v>iOS 14.5 Rollout</v>
      </c>
      <c r="G3805" s="8" t="str">
        <f>VLOOKUP(E3805,Mapping!$A$2:$B$207,2,0)</f>
        <v>iOS 14.5 Rollout</v>
      </c>
      <c r="H3805" s="4" t="s">
        <v>658</v>
      </c>
      <c r="I3805" s="63">
        <v>44421</v>
      </c>
      <c r="J3805" s="126" t="str">
        <f>VLOOKUP(I3805,Mapping!$H$2:$I$215,2,0)</f>
        <v>Post</v>
      </c>
      <c r="K3805" s="127">
        <f>VLOOKUP(I3805,Mapping!$H$2:$J$215,3,0)</f>
        <v>0</v>
      </c>
      <c r="L3805" s="4">
        <v>-10435.281941499999</v>
      </c>
      <c r="M3805" s="4" t="e">
        <v>#N/A</v>
      </c>
    </row>
    <row r="3806" spans="1:13" x14ac:dyDescent="0.35">
      <c r="A3806" s="4" t="s">
        <v>660</v>
      </c>
      <c r="B3806" s="4" t="s">
        <v>53</v>
      </c>
      <c r="E3806" s="4" t="s">
        <v>184</v>
      </c>
      <c r="F3806" s="8" t="str">
        <f>VLOOKUP(E3806,Mapping!$A$1:$C$71,3,0)</f>
        <v>iOS 14.5 Rollout</v>
      </c>
      <c r="G3806" s="8" t="str">
        <f>VLOOKUP(E3806,Mapping!$A$2:$B$207,2,0)</f>
        <v>iOS 14.5 Rollout</v>
      </c>
      <c r="H3806" s="4" t="s">
        <v>658</v>
      </c>
      <c r="I3806" s="63">
        <v>44422</v>
      </c>
      <c r="J3806" s="126" t="str">
        <f>VLOOKUP(I3806,Mapping!$H$2:$I$215,2,0)</f>
        <v>Post</v>
      </c>
      <c r="K3806" s="127">
        <f>VLOOKUP(I3806,Mapping!$H$2:$J$215,3,0)</f>
        <v>0</v>
      </c>
      <c r="L3806" s="4">
        <v>-10523.7165343</v>
      </c>
      <c r="M3806" s="4" t="e">
        <v>#N/A</v>
      </c>
    </row>
    <row r="3807" spans="1:13" x14ac:dyDescent="0.35">
      <c r="A3807" s="4" t="s">
        <v>660</v>
      </c>
      <c r="B3807" s="4" t="s">
        <v>53</v>
      </c>
      <c r="E3807" s="4" t="s">
        <v>184</v>
      </c>
      <c r="F3807" s="8" t="str">
        <f>VLOOKUP(E3807,Mapping!$A$1:$C$71,3,0)</f>
        <v>iOS 14.5 Rollout</v>
      </c>
      <c r="G3807" s="8" t="str">
        <f>VLOOKUP(E3807,Mapping!$A$2:$B$207,2,0)</f>
        <v>iOS 14.5 Rollout</v>
      </c>
      <c r="H3807" s="4" t="s">
        <v>658</v>
      </c>
      <c r="I3807" s="63">
        <v>44423</v>
      </c>
      <c r="J3807" s="126" t="str">
        <f>VLOOKUP(I3807,Mapping!$H$2:$I$215,2,0)</f>
        <v>Post</v>
      </c>
      <c r="K3807" s="127">
        <f>VLOOKUP(I3807,Mapping!$H$2:$J$215,3,0)</f>
        <v>0</v>
      </c>
      <c r="L3807" s="4">
        <v>-10612.151126999999</v>
      </c>
      <c r="M3807" s="4" t="e">
        <v>#N/A</v>
      </c>
    </row>
    <row r="3808" spans="1:13" x14ac:dyDescent="0.35">
      <c r="A3808" s="4" t="s">
        <v>660</v>
      </c>
      <c r="B3808" s="4" t="s">
        <v>53</v>
      </c>
      <c r="E3808" s="4" t="s">
        <v>184</v>
      </c>
      <c r="F3808" s="8" t="str">
        <f>VLOOKUP(E3808,Mapping!$A$1:$C$71,3,0)</f>
        <v>iOS 14.5 Rollout</v>
      </c>
      <c r="G3808" s="8" t="str">
        <f>VLOOKUP(E3808,Mapping!$A$2:$B$207,2,0)</f>
        <v>iOS 14.5 Rollout</v>
      </c>
      <c r="H3808" s="4" t="s">
        <v>658</v>
      </c>
      <c r="I3808" s="63">
        <v>44424</v>
      </c>
      <c r="J3808" s="126" t="str">
        <f>VLOOKUP(I3808,Mapping!$H$2:$I$215,2,0)</f>
        <v>Post</v>
      </c>
      <c r="K3808" s="127">
        <f>VLOOKUP(I3808,Mapping!$H$2:$J$215,3,0)</f>
        <v>0</v>
      </c>
      <c r="L3808" s="4">
        <v>-10700.5857197</v>
      </c>
      <c r="M3808" s="4" t="e">
        <v>#N/A</v>
      </c>
    </row>
    <row r="3809" spans="1:13" x14ac:dyDescent="0.35">
      <c r="A3809" s="4" t="s">
        <v>660</v>
      </c>
      <c r="B3809" s="4" t="s">
        <v>53</v>
      </c>
      <c r="E3809" s="4" t="s">
        <v>184</v>
      </c>
      <c r="F3809" s="8" t="str">
        <f>VLOOKUP(E3809,Mapping!$A$1:$C$71,3,0)</f>
        <v>iOS 14.5 Rollout</v>
      </c>
      <c r="G3809" s="8" t="str">
        <f>VLOOKUP(E3809,Mapping!$A$2:$B$207,2,0)</f>
        <v>iOS 14.5 Rollout</v>
      </c>
      <c r="H3809" s="4" t="s">
        <v>658</v>
      </c>
      <c r="I3809" s="63">
        <v>44425</v>
      </c>
      <c r="J3809" s="126" t="str">
        <f>VLOOKUP(I3809,Mapping!$H$2:$I$215,2,0)</f>
        <v>Post</v>
      </c>
      <c r="K3809" s="127">
        <f>VLOOKUP(I3809,Mapping!$H$2:$J$215,3,0)</f>
        <v>0</v>
      </c>
      <c r="L3809" s="4">
        <v>-10789.0203124</v>
      </c>
      <c r="M3809" s="4" t="e">
        <v>#N/A</v>
      </c>
    </row>
    <row r="3810" spans="1:13" x14ac:dyDescent="0.35">
      <c r="A3810" s="4" t="s">
        <v>660</v>
      </c>
      <c r="B3810" s="4" t="s">
        <v>53</v>
      </c>
      <c r="E3810" s="4" t="s">
        <v>184</v>
      </c>
      <c r="F3810" s="8" t="str">
        <f>VLOOKUP(E3810,Mapping!$A$1:$C$71,3,0)</f>
        <v>iOS 14.5 Rollout</v>
      </c>
      <c r="G3810" s="8" t="str">
        <f>VLOOKUP(E3810,Mapping!$A$2:$B$207,2,0)</f>
        <v>iOS 14.5 Rollout</v>
      </c>
      <c r="H3810" s="4" t="s">
        <v>658</v>
      </c>
      <c r="I3810" s="63">
        <v>44426</v>
      </c>
      <c r="J3810" s="126" t="str">
        <f>VLOOKUP(I3810,Mapping!$H$2:$I$215,2,0)</f>
        <v>Post</v>
      </c>
      <c r="K3810" s="127">
        <f>VLOOKUP(I3810,Mapping!$H$2:$J$215,3,0)</f>
        <v>0</v>
      </c>
      <c r="L3810" s="4">
        <v>-10877.4549052</v>
      </c>
      <c r="M3810" s="4" t="e">
        <v>#N/A</v>
      </c>
    </row>
    <row r="3811" spans="1:13" x14ac:dyDescent="0.35">
      <c r="A3811" s="4" t="s">
        <v>660</v>
      </c>
      <c r="B3811" s="4" t="s">
        <v>53</v>
      </c>
      <c r="E3811" s="4" t="s">
        <v>184</v>
      </c>
      <c r="F3811" s="8" t="str">
        <f>VLOOKUP(E3811,Mapping!$A$1:$C$71,3,0)</f>
        <v>iOS 14.5 Rollout</v>
      </c>
      <c r="G3811" s="8" t="str">
        <f>VLOOKUP(E3811,Mapping!$A$2:$B$207,2,0)</f>
        <v>iOS 14.5 Rollout</v>
      </c>
      <c r="H3811" s="4" t="s">
        <v>658</v>
      </c>
      <c r="I3811" s="63">
        <v>44427</v>
      </c>
      <c r="J3811" s="126" t="str">
        <f>VLOOKUP(I3811,Mapping!$H$2:$I$215,2,0)</f>
        <v>Post</v>
      </c>
      <c r="K3811" s="127">
        <f>VLOOKUP(I3811,Mapping!$H$2:$J$215,3,0)</f>
        <v>0</v>
      </c>
      <c r="L3811" s="4">
        <v>-10965.8894979</v>
      </c>
      <c r="M3811" s="4" t="e">
        <v>#N/A</v>
      </c>
    </row>
    <row r="3812" spans="1:13" x14ac:dyDescent="0.35">
      <c r="A3812" s="4" t="s">
        <v>660</v>
      </c>
      <c r="B3812" s="4" t="s">
        <v>53</v>
      </c>
      <c r="E3812" s="4" t="s">
        <v>184</v>
      </c>
      <c r="F3812" s="8" t="str">
        <f>VLOOKUP(E3812,Mapping!$A$1:$C$71,3,0)</f>
        <v>iOS 14.5 Rollout</v>
      </c>
      <c r="G3812" s="8" t="str">
        <f>VLOOKUP(E3812,Mapping!$A$2:$B$207,2,0)</f>
        <v>iOS 14.5 Rollout</v>
      </c>
      <c r="H3812" s="4" t="s">
        <v>658</v>
      </c>
      <c r="I3812" s="63">
        <v>44428</v>
      </c>
      <c r="J3812" s="126" t="str">
        <f>VLOOKUP(I3812,Mapping!$H$2:$I$215,2,0)</f>
        <v>Post</v>
      </c>
      <c r="K3812" s="127">
        <f>VLOOKUP(I3812,Mapping!$H$2:$J$215,3,0)</f>
        <v>0</v>
      </c>
      <c r="L3812" s="4">
        <v>-11054.324090599999</v>
      </c>
      <c r="M3812" s="4" t="e">
        <v>#N/A</v>
      </c>
    </row>
    <row r="3813" spans="1:13" x14ac:dyDescent="0.35">
      <c r="A3813" s="4" t="s">
        <v>660</v>
      </c>
      <c r="B3813" s="4" t="s">
        <v>53</v>
      </c>
      <c r="E3813" s="4" t="s">
        <v>184</v>
      </c>
      <c r="F3813" s="8" t="str">
        <f>VLOOKUP(E3813,Mapping!$A$1:$C$71,3,0)</f>
        <v>iOS 14.5 Rollout</v>
      </c>
      <c r="G3813" s="8" t="str">
        <f>VLOOKUP(E3813,Mapping!$A$2:$B$207,2,0)</f>
        <v>iOS 14.5 Rollout</v>
      </c>
      <c r="H3813" s="4" t="s">
        <v>658</v>
      </c>
      <c r="I3813" s="63">
        <v>44429</v>
      </c>
      <c r="J3813" s="126" t="str">
        <f>VLOOKUP(I3813,Mapping!$H$2:$I$215,2,0)</f>
        <v>Post</v>
      </c>
      <c r="K3813" s="127">
        <f>VLOOKUP(I3813,Mapping!$H$2:$J$215,3,0)</f>
        <v>0</v>
      </c>
      <c r="L3813" s="4">
        <v>-11142.7586833</v>
      </c>
      <c r="M3813" s="4" t="e">
        <v>#N/A</v>
      </c>
    </row>
    <row r="3814" spans="1:13" x14ac:dyDescent="0.35">
      <c r="A3814" s="4" t="s">
        <v>660</v>
      </c>
      <c r="B3814" s="4" t="s">
        <v>53</v>
      </c>
      <c r="E3814" s="4" t="s">
        <v>184</v>
      </c>
      <c r="F3814" s="8" t="str">
        <f>VLOOKUP(E3814,Mapping!$A$1:$C$71,3,0)</f>
        <v>iOS 14.5 Rollout</v>
      </c>
      <c r="G3814" s="8" t="str">
        <f>VLOOKUP(E3814,Mapping!$A$2:$B$207,2,0)</f>
        <v>iOS 14.5 Rollout</v>
      </c>
      <c r="H3814" s="4" t="s">
        <v>658</v>
      </c>
      <c r="I3814" s="63">
        <v>44430</v>
      </c>
      <c r="J3814" s="126" t="str">
        <f>VLOOKUP(I3814,Mapping!$H$2:$I$215,2,0)</f>
        <v>Post</v>
      </c>
      <c r="K3814" s="127">
        <f>VLOOKUP(I3814,Mapping!$H$2:$J$215,3,0)</f>
        <v>0</v>
      </c>
      <c r="L3814" s="4">
        <v>-11231.193276100001</v>
      </c>
      <c r="M3814" s="4" t="e">
        <v>#N/A</v>
      </c>
    </row>
    <row r="3815" spans="1:13" x14ac:dyDescent="0.35">
      <c r="A3815" s="4" t="s">
        <v>660</v>
      </c>
      <c r="B3815" s="4" t="s">
        <v>53</v>
      </c>
      <c r="E3815" s="4" t="s">
        <v>184</v>
      </c>
      <c r="F3815" s="8" t="str">
        <f>VLOOKUP(E3815,Mapping!$A$1:$C$71,3,0)</f>
        <v>iOS 14.5 Rollout</v>
      </c>
      <c r="G3815" s="8" t="str">
        <f>VLOOKUP(E3815,Mapping!$A$2:$B$207,2,0)</f>
        <v>iOS 14.5 Rollout</v>
      </c>
      <c r="H3815" s="4" t="s">
        <v>658</v>
      </c>
      <c r="I3815" s="63">
        <v>44431</v>
      </c>
      <c r="J3815" s="126" t="str">
        <f>VLOOKUP(I3815,Mapping!$H$2:$I$215,2,0)</f>
        <v>Post</v>
      </c>
      <c r="K3815" s="127">
        <f>VLOOKUP(I3815,Mapping!$H$2:$J$215,3,0)</f>
        <v>0</v>
      </c>
      <c r="L3815" s="4">
        <v>-11319.6278688</v>
      </c>
      <c r="M3815" s="4" t="e">
        <v>#N/A</v>
      </c>
    </row>
    <row r="3816" spans="1:13" x14ac:dyDescent="0.35">
      <c r="A3816" s="4" t="s">
        <v>660</v>
      </c>
      <c r="B3816" s="4" t="s">
        <v>53</v>
      </c>
      <c r="E3816" s="4" t="s">
        <v>184</v>
      </c>
      <c r="F3816" s="8" t="str">
        <f>VLOOKUP(E3816,Mapping!$A$1:$C$71,3,0)</f>
        <v>iOS 14.5 Rollout</v>
      </c>
      <c r="G3816" s="8" t="str">
        <f>VLOOKUP(E3816,Mapping!$A$2:$B$207,2,0)</f>
        <v>iOS 14.5 Rollout</v>
      </c>
      <c r="H3816" s="4" t="s">
        <v>658</v>
      </c>
      <c r="I3816" s="63">
        <v>44432</v>
      </c>
      <c r="J3816" s="126" t="str">
        <f>VLOOKUP(I3816,Mapping!$H$2:$I$215,2,0)</f>
        <v>Post</v>
      </c>
      <c r="K3816" s="127">
        <f>VLOOKUP(I3816,Mapping!$H$2:$J$215,3,0)</f>
        <v>0</v>
      </c>
      <c r="L3816" s="4">
        <v>-11408.0624615</v>
      </c>
      <c r="M3816" s="4" t="e">
        <v>#N/A</v>
      </c>
    </row>
    <row r="3817" spans="1:13" x14ac:dyDescent="0.35">
      <c r="A3817" s="4" t="s">
        <v>660</v>
      </c>
      <c r="B3817" s="4" t="s">
        <v>53</v>
      </c>
      <c r="E3817" s="4" t="s">
        <v>184</v>
      </c>
      <c r="F3817" s="8" t="str">
        <f>VLOOKUP(E3817,Mapping!$A$1:$C$71,3,0)</f>
        <v>iOS 14.5 Rollout</v>
      </c>
      <c r="G3817" s="8" t="str">
        <f>VLOOKUP(E3817,Mapping!$A$2:$B$207,2,0)</f>
        <v>iOS 14.5 Rollout</v>
      </c>
      <c r="H3817" s="4" t="s">
        <v>658</v>
      </c>
      <c r="I3817" s="63">
        <v>44433</v>
      </c>
      <c r="J3817" s="126" t="str">
        <f>VLOOKUP(I3817,Mapping!$H$2:$I$215,2,0)</f>
        <v>Post</v>
      </c>
      <c r="K3817" s="127">
        <f>VLOOKUP(I3817,Mapping!$H$2:$J$215,3,0)</f>
        <v>0</v>
      </c>
      <c r="L3817" s="4">
        <v>-11496.497054199999</v>
      </c>
      <c r="M3817" s="4" t="e">
        <v>#N/A</v>
      </c>
    </row>
    <row r="3818" spans="1:13" x14ac:dyDescent="0.35">
      <c r="A3818" s="4" t="s">
        <v>660</v>
      </c>
      <c r="B3818" s="4" t="s">
        <v>53</v>
      </c>
      <c r="E3818" s="4" t="s">
        <v>184</v>
      </c>
      <c r="F3818" s="8" t="str">
        <f>VLOOKUP(E3818,Mapping!$A$1:$C$71,3,0)</f>
        <v>iOS 14.5 Rollout</v>
      </c>
      <c r="G3818" s="8" t="str">
        <f>VLOOKUP(E3818,Mapping!$A$2:$B$207,2,0)</f>
        <v>iOS 14.5 Rollout</v>
      </c>
      <c r="H3818" s="4" t="s">
        <v>658</v>
      </c>
      <c r="I3818" s="63">
        <v>44434</v>
      </c>
      <c r="J3818" s="126" t="str">
        <f>VLOOKUP(I3818,Mapping!$H$2:$I$215,2,0)</f>
        <v>Post</v>
      </c>
      <c r="K3818" s="127">
        <f>VLOOKUP(I3818,Mapping!$H$2:$J$215,3,0)</f>
        <v>0</v>
      </c>
      <c r="L3818" s="4">
        <v>-11584.931646999999</v>
      </c>
      <c r="M3818" s="4" t="e">
        <v>#N/A</v>
      </c>
    </row>
    <row r="3819" spans="1:13" x14ac:dyDescent="0.35">
      <c r="A3819" s="4" t="s">
        <v>660</v>
      </c>
      <c r="B3819" s="4" t="s">
        <v>53</v>
      </c>
      <c r="E3819" s="4" t="s">
        <v>184</v>
      </c>
      <c r="F3819" s="8" t="str">
        <f>VLOOKUP(E3819,Mapping!$A$1:$C$71,3,0)</f>
        <v>iOS 14.5 Rollout</v>
      </c>
      <c r="G3819" s="8" t="str">
        <f>VLOOKUP(E3819,Mapping!$A$2:$B$207,2,0)</f>
        <v>iOS 14.5 Rollout</v>
      </c>
      <c r="H3819" s="4" t="s">
        <v>658</v>
      </c>
      <c r="I3819" s="63">
        <v>44435</v>
      </c>
      <c r="J3819" s="126" t="str">
        <f>VLOOKUP(I3819,Mapping!$H$2:$I$215,2,0)</f>
        <v>Post</v>
      </c>
      <c r="K3819" s="127">
        <f>VLOOKUP(I3819,Mapping!$H$2:$J$215,3,0)</f>
        <v>0</v>
      </c>
      <c r="L3819" s="4">
        <v>-11673.366239700001</v>
      </c>
      <c r="M3819" s="4" t="e">
        <v>#N/A</v>
      </c>
    </row>
    <row r="3820" spans="1:13" x14ac:dyDescent="0.35">
      <c r="A3820" s="4" t="s">
        <v>660</v>
      </c>
      <c r="B3820" s="4" t="s">
        <v>53</v>
      </c>
      <c r="E3820" s="4" t="s">
        <v>184</v>
      </c>
      <c r="F3820" s="8" t="str">
        <f>VLOOKUP(E3820,Mapping!$A$1:$C$71,3,0)</f>
        <v>iOS 14.5 Rollout</v>
      </c>
      <c r="G3820" s="8" t="str">
        <f>VLOOKUP(E3820,Mapping!$A$2:$B$207,2,0)</f>
        <v>iOS 14.5 Rollout</v>
      </c>
      <c r="H3820" s="4" t="s">
        <v>658</v>
      </c>
      <c r="I3820" s="63">
        <v>44436</v>
      </c>
      <c r="J3820" s="126" t="str">
        <f>VLOOKUP(I3820,Mapping!$H$2:$I$215,2,0)</f>
        <v>Post</v>
      </c>
      <c r="K3820" s="127">
        <f>VLOOKUP(I3820,Mapping!$H$2:$J$215,3,0)</f>
        <v>0</v>
      </c>
      <c r="L3820" s="4">
        <v>-11761.8008324</v>
      </c>
      <c r="M3820" s="4" t="e">
        <v>#N/A</v>
      </c>
    </row>
    <row r="3821" spans="1:13" x14ac:dyDescent="0.35">
      <c r="A3821" s="4" t="s">
        <v>660</v>
      </c>
      <c r="B3821" s="4" t="s">
        <v>53</v>
      </c>
      <c r="E3821" s="4" t="s">
        <v>184</v>
      </c>
      <c r="F3821" s="8" t="str">
        <f>VLOOKUP(E3821,Mapping!$A$1:$C$71,3,0)</f>
        <v>iOS 14.5 Rollout</v>
      </c>
      <c r="G3821" s="8" t="str">
        <f>VLOOKUP(E3821,Mapping!$A$2:$B$207,2,0)</f>
        <v>iOS 14.5 Rollout</v>
      </c>
      <c r="H3821" s="4" t="s">
        <v>658</v>
      </c>
      <c r="I3821" s="63">
        <v>44437</v>
      </c>
      <c r="J3821" s="126" t="str">
        <f>VLOOKUP(I3821,Mapping!$H$2:$I$215,2,0)</f>
        <v>Post</v>
      </c>
      <c r="K3821" s="127">
        <f>VLOOKUP(I3821,Mapping!$H$2:$J$215,3,0)</f>
        <v>0</v>
      </c>
      <c r="L3821" s="4">
        <v>-11850.2354251</v>
      </c>
      <c r="M3821" s="4" t="e">
        <v>#N/A</v>
      </c>
    </row>
    <row r="3822" spans="1:13" x14ac:dyDescent="0.35">
      <c r="A3822" s="4" t="s">
        <v>660</v>
      </c>
      <c r="B3822" s="4" t="s">
        <v>53</v>
      </c>
      <c r="E3822" s="4" t="s">
        <v>184</v>
      </c>
      <c r="F3822" s="8" t="str">
        <f>VLOOKUP(E3822,Mapping!$A$1:$C$71,3,0)</f>
        <v>iOS 14.5 Rollout</v>
      </c>
      <c r="G3822" s="8" t="str">
        <f>VLOOKUP(E3822,Mapping!$A$2:$B$207,2,0)</f>
        <v>iOS 14.5 Rollout</v>
      </c>
      <c r="H3822" s="4" t="s">
        <v>658</v>
      </c>
      <c r="I3822" s="63">
        <v>44438</v>
      </c>
      <c r="J3822" s="126" t="str">
        <f>VLOOKUP(I3822,Mapping!$H$2:$I$215,2,0)</f>
        <v>Post</v>
      </c>
      <c r="K3822" s="127">
        <f>VLOOKUP(I3822,Mapping!$H$2:$J$215,3,0)</f>
        <v>0</v>
      </c>
      <c r="L3822" s="4">
        <v>-11938.6700179</v>
      </c>
      <c r="M3822" s="4" t="e">
        <v>#N/A</v>
      </c>
    </row>
    <row r="3823" spans="1:13" x14ac:dyDescent="0.35">
      <c r="A3823" s="4" t="s">
        <v>660</v>
      </c>
      <c r="B3823" s="4" t="s">
        <v>53</v>
      </c>
      <c r="E3823" s="4" t="s">
        <v>184</v>
      </c>
      <c r="F3823" s="8" t="str">
        <f>VLOOKUP(E3823,Mapping!$A$1:$C$71,3,0)</f>
        <v>iOS 14.5 Rollout</v>
      </c>
      <c r="G3823" s="8" t="str">
        <f>VLOOKUP(E3823,Mapping!$A$2:$B$207,2,0)</f>
        <v>iOS 14.5 Rollout</v>
      </c>
      <c r="H3823" s="4" t="s">
        <v>658</v>
      </c>
      <c r="I3823" s="63">
        <v>44439</v>
      </c>
      <c r="J3823" s="126" t="str">
        <f>VLOOKUP(I3823,Mapping!$H$2:$I$215,2,0)</f>
        <v>Post</v>
      </c>
      <c r="K3823" s="127">
        <f>VLOOKUP(I3823,Mapping!$H$2:$J$215,3,0)</f>
        <v>0</v>
      </c>
      <c r="L3823" s="4">
        <v>-12027.104610599999</v>
      </c>
      <c r="M3823" s="4" t="e">
        <v>#N/A</v>
      </c>
    </row>
    <row r="3824" spans="1:13" x14ac:dyDescent="0.35">
      <c r="A3824" s="4" t="s">
        <v>660</v>
      </c>
      <c r="B3824" s="4" t="s">
        <v>53</v>
      </c>
      <c r="E3824" s="4" t="s">
        <v>184</v>
      </c>
      <c r="F3824" s="8" t="str">
        <f>VLOOKUP(E3824,Mapping!$A$1:$C$71,3,0)</f>
        <v>iOS 14.5 Rollout</v>
      </c>
      <c r="G3824" s="8" t="str">
        <f>VLOOKUP(E3824,Mapping!$A$2:$B$207,2,0)</f>
        <v>iOS 14.5 Rollout</v>
      </c>
      <c r="H3824" s="4" t="s">
        <v>658</v>
      </c>
      <c r="I3824" s="63">
        <v>44440</v>
      </c>
      <c r="J3824" s="126" t="str">
        <f>VLOOKUP(I3824,Mapping!$H$2:$I$215,2,0)</f>
        <v>Post</v>
      </c>
      <c r="K3824" s="127">
        <f>VLOOKUP(I3824,Mapping!$H$2:$J$215,3,0)</f>
        <v>0</v>
      </c>
      <c r="L3824" s="4">
        <v>-12115.539203300001</v>
      </c>
      <c r="M3824" s="4" t="e">
        <v>#N/A</v>
      </c>
    </row>
    <row r="3825" spans="1:13" x14ac:dyDescent="0.35">
      <c r="A3825" s="4" t="s">
        <v>660</v>
      </c>
      <c r="B3825" s="4" t="s">
        <v>53</v>
      </c>
      <c r="E3825" s="4" t="s">
        <v>184</v>
      </c>
      <c r="F3825" s="8" t="str">
        <f>VLOOKUP(E3825,Mapping!$A$1:$C$71,3,0)</f>
        <v>iOS 14.5 Rollout</v>
      </c>
      <c r="G3825" s="8" t="str">
        <f>VLOOKUP(E3825,Mapping!$A$2:$B$207,2,0)</f>
        <v>iOS 14.5 Rollout</v>
      </c>
      <c r="H3825" s="4" t="s">
        <v>658</v>
      </c>
      <c r="I3825" s="63">
        <v>44441</v>
      </c>
      <c r="J3825" s="126" t="str">
        <f>VLOOKUP(I3825,Mapping!$H$2:$I$215,2,0)</f>
        <v>Post</v>
      </c>
      <c r="K3825" s="127">
        <f>VLOOKUP(I3825,Mapping!$H$2:$J$215,3,0)</f>
        <v>0</v>
      </c>
      <c r="L3825" s="4">
        <v>-12203.973796</v>
      </c>
      <c r="M3825" s="4" t="e">
        <v>#N/A</v>
      </c>
    </row>
    <row r="3826" spans="1:13" x14ac:dyDescent="0.35">
      <c r="A3826" s="4" t="s">
        <v>660</v>
      </c>
      <c r="B3826" s="4" t="s">
        <v>53</v>
      </c>
      <c r="E3826" s="4" t="s">
        <v>184</v>
      </c>
      <c r="F3826" s="8" t="str">
        <f>VLOOKUP(E3826,Mapping!$A$1:$C$71,3,0)</f>
        <v>iOS 14.5 Rollout</v>
      </c>
      <c r="G3826" s="8" t="str">
        <f>VLOOKUP(E3826,Mapping!$A$2:$B$207,2,0)</f>
        <v>iOS 14.5 Rollout</v>
      </c>
      <c r="H3826" s="4" t="s">
        <v>658</v>
      </c>
      <c r="I3826" s="63">
        <v>44442</v>
      </c>
      <c r="J3826" s="126" t="str">
        <f>VLOOKUP(I3826,Mapping!$H$2:$I$215,2,0)</f>
        <v>Post</v>
      </c>
      <c r="K3826" s="127">
        <f>VLOOKUP(I3826,Mapping!$H$2:$J$215,3,0)</f>
        <v>0</v>
      </c>
      <c r="L3826" s="4">
        <v>-12292.4083888</v>
      </c>
      <c r="M3826" s="4" t="e">
        <v>#N/A</v>
      </c>
    </row>
    <row r="3827" spans="1:13" x14ac:dyDescent="0.35">
      <c r="A3827" s="4" t="s">
        <v>660</v>
      </c>
      <c r="B3827" s="4" t="s">
        <v>53</v>
      </c>
      <c r="E3827" s="4" t="s">
        <v>184</v>
      </c>
      <c r="F3827" s="8" t="str">
        <f>VLOOKUP(E3827,Mapping!$A$1:$C$71,3,0)</f>
        <v>iOS 14.5 Rollout</v>
      </c>
      <c r="G3827" s="8" t="str">
        <f>VLOOKUP(E3827,Mapping!$A$2:$B$207,2,0)</f>
        <v>iOS 14.5 Rollout</v>
      </c>
      <c r="H3827" s="4" t="s">
        <v>658</v>
      </c>
      <c r="I3827" s="63">
        <v>44443</v>
      </c>
      <c r="J3827" s="126" t="str">
        <f>VLOOKUP(I3827,Mapping!$H$2:$I$215,2,0)</f>
        <v>Post</v>
      </c>
      <c r="K3827" s="127">
        <f>VLOOKUP(I3827,Mapping!$H$2:$J$215,3,0)</f>
        <v>0</v>
      </c>
      <c r="L3827" s="4">
        <v>-12380.8429815</v>
      </c>
      <c r="M3827" s="4" t="e">
        <v>#N/A</v>
      </c>
    </row>
    <row r="3828" spans="1:13" x14ac:dyDescent="0.35">
      <c r="A3828" s="4" t="s">
        <v>660</v>
      </c>
      <c r="B3828" s="4" t="s">
        <v>53</v>
      </c>
      <c r="E3828" s="4" t="s">
        <v>184</v>
      </c>
      <c r="F3828" s="8" t="str">
        <f>VLOOKUP(E3828,Mapping!$A$1:$C$71,3,0)</f>
        <v>iOS 14.5 Rollout</v>
      </c>
      <c r="G3828" s="8" t="str">
        <f>VLOOKUP(E3828,Mapping!$A$2:$B$207,2,0)</f>
        <v>iOS 14.5 Rollout</v>
      </c>
      <c r="H3828" s="4" t="s">
        <v>658</v>
      </c>
      <c r="I3828" s="63">
        <v>44444</v>
      </c>
      <c r="J3828" s="126" t="str">
        <f>VLOOKUP(I3828,Mapping!$H$2:$I$215,2,0)</f>
        <v>Post</v>
      </c>
      <c r="K3828" s="127">
        <f>VLOOKUP(I3828,Mapping!$H$2:$J$215,3,0)</f>
        <v>0</v>
      </c>
      <c r="L3828" s="4">
        <v>-12469.277574199999</v>
      </c>
      <c r="M3828" s="4" t="e">
        <v>#N/A</v>
      </c>
    </row>
    <row r="3829" spans="1:13" x14ac:dyDescent="0.35">
      <c r="A3829" s="4" t="s">
        <v>660</v>
      </c>
      <c r="B3829" s="4" t="s">
        <v>53</v>
      </c>
      <c r="E3829" s="4" t="s">
        <v>184</v>
      </c>
      <c r="F3829" s="8" t="str">
        <f>VLOOKUP(E3829,Mapping!$A$1:$C$71,3,0)</f>
        <v>iOS 14.5 Rollout</v>
      </c>
      <c r="G3829" s="8" t="str">
        <f>VLOOKUP(E3829,Mapping!$A$2:$B$207,2,0)</f>
        <v>iOS 14.5 Rollout</v>
      </c>
      <c r="H3829" s="4" t="s">
        <v>658</v>
      </c>
      <c r="I3829" s="63">
        <v>44445</v>
      </c>
      <c r="J3829" s="126" t="str">
        <f>VLOOKUP(I3829,Mapping!$H$2:$I$215,2,0)</f>
        <v>Post</v>
      </c>
      <c r="K3829" s="127">
        <f>VLOOKUP(I3829,Mapping!$H$2:$J$215,3,0)</f>
        <v>0</v>
      </c>
      <c r="L3829" s="4">
        <v>-12557.712166900001</v>
      </c>
      <c r="M3829" s="4" t="e">
        <v>#N/A</v>
      </c>
    </row>
    <row r="3830" spans="1:13" x14ac:dyDescent="0.35">
      <c r="A3830" s="4" t="s">
        <v>660</v>
      </c>
      <c r="B3830" s="4" t="s">
        <v>53</v>
      </c>
      <c r="E3830" s="4" t="s">
        <v>184</v>
      </c>
      <c r="F3830" s="8" t="str">
        <f>VLOOKUP(E3830,Mapping!$A$1:$C$71,3,0)</f>
        <v>iOS 14.5 Rollout</v>
      </c>
      <c r="G3830" s="8" t="str">
        <f>VLOOKUP(E3830,Mapping!$A$2:$B$207,2,0)</f>
        <v>iOS 14.5 Rollout</v>
      </c>
      <c r="H3830" s="4" t="s">
        <v>658</v>
      </c>
      <c r="I3830" s="63">
        <v>44446</v>
      </c>
      <c r="J3830" s="126" t="str">
        <f>VLOOKUP(I3830,Mapping!$H$2:$I$215,2,0)</f>
        <v>Post</v>
      </c>
      <c r="K3830" s="127">
        <f>VLOOKUP(I3830,Mapping!$H$2:$J$215,3,0)</f>
        <v>0</v>
      </c>
      <c r="L3830" s="4">
        <v>-12646.146759699999</v>
      </c>
      <c r="M3830" s="4" t="e">
        <v>#N/A</v>
      </c>
    </row>
    <row r="3831" spans="1:13" x14ac:dyDescent="0.35">
      <c r="A3831" s="4" t="s">
        <v>660</v>
      </c>
      <c r="B3831" s="4" t="s">
        <v>53</v>
      </c>
      <c r="E3831" s="4" t="s">
        <v>184</v>
      </c>
      <c r="F3831" s="8" t="str">
        <f>VLOOKUP(E3831,Mapping!$A$1:$C$71,3,0)</f>
        <v>iOS 14.5 Rollout</v>
      </c>
      <c r="G3831" s="8" t="str">
        <f>VLOOKUP(E3831,Mapping!$A$2:$B$207,2,0)</f>
        <v>iOS 14.5 Rollout</v>
      </c>
      <c r="H3831" s="4" t="s">
        <v>658</v>
      </c>
      <c r="I3831" s="63">
        <v>44447</v>
      </c>
      <c r="J3831" s="126" t="str">
        <f>VLOOKUP(I3831,Mapping!$H$2:$I$215,2,0)</f>
        <v>Post</v>
      </c>
      <c r="K3831" s="127">
        <f>VLOOKUP(I3831,Mapping!$H$2:$J$215,3,0)</f>
        <v>0</v>
      </c>
      <c r="L3831" s="4">
        <v>-12734.5813524</v>
      </c>
      <c r="M3831" s="4" t="e">
        <v>#N/A</v>
      </c>
    </row>
    <row r="3832" spans="1:13" x14ac:dyDescent="0.35">
      <c r="A3832" s="4" t="s">
        <v>660</v>
      </c>
      <c r="B3832" s="4" t="s">
        <v>53</v>
      </c>
      <c r="E3832" s="4" t="s">
        <v>184</v>
      </c>
      <c r="F3832" s="8" t="str">
        <f>VLOOKUP(E3832,Mapping!$A$1:$C$71,3,0)</f>
        <v>iOS 14.5 Rollout</v>
      </c>
      <c r="G3832" s="8" t="str">
        <f>VLOOKUP(E3832,Mapping!$A$2:$B$207,2,0)</f>
        <v>iOS 14.5 Rollout</v>
      </c>
      <c r="H3832" s="4" t="s">
        <v>658</v>
      </c>
      <c r="I3832" s="63">
        <v>44448</v>
      </c>
      <c r="J3832" s="126" t="str">
        <f>VLOOKUP(I3832,Mapping!$H$2:$I$215,2,0)</f>
        <v>Post</v>
      </c>
      <c r="K3832" s="127">
        <f>VLOOKUP(I3832,Mapping!$H$2:$J$215,3,0)</f>
        <v>0</v>
      </c>
      <c r="L3832" s="4">
        <v>-12823.0159451</v>
      </c>
      <c r="M3832" s="4" t="e">
        <v>#N/A</v>
      </c>
    </row>
    <row r="3833" spans="1:13" x14ac:dyDescent="0.35">
      <c r="A3833" s="4" t="s">
        <v>660</v>
      </c>
      <c r="B3833" s="4" t="s">
        <v>53</v>
      </c>
      <c r="E3833" s="4" t="s">
        <v>184</v>
      </c>
      <c r="F3833" s="8" t="str">
        <f>VLOOKUP(E3833,Mapping!$A$1:$C$71,3,0)</f>
        <v>iOS 14.5 Rollout</v>
      </c>
      <c r="G3833" s="8" t="str">
        <f>VLOOKUP(E3833,Mapping!$A$2:$B$207,2,0)</f>
        <v>iOS 14.5 Rollout</v>
      </c>
      <c r="H3833" s="4" t="s">
        <v>658</v>
      </c>
      <c r="I3833" s="63">
        <v>44449</v>
      </c>
      <c r="J3833" s="126" t="str">
        <f>VLOOKUP(I3833,Mapping!$H$2:$I$215,2,0)</f>
        <v>Post</v>
      </c>
      <c r="K3833" s="127">
        <f>VLOOKUP(I3833,Mapping!$H$2:$J$215,3,0)</f>
        <v>0</v>
      </c>
      <c r="L3833" s="4">
        <v>-12911.450537799999</v>
      </c>
      <c r="M3833" s="4" t="e">
        <v>#N/A</v>
      </c>
    </row>
    <row r="3834" spans="1:13" x14ac:dyDescent="0.35">
      <c r="A3834" s="4" t="s">
        <v>660</v>
      </c>
      <c r="B3834" s="4" t="s">
        <v>53</v>
      </c>
      <c r="E3834" s="4" t="s">
        <v>184</v>
      </c>
      <c r="F3834" s="8" t="str">
        <f>VLOOKUP(E3834,Mapping!$A$1:$C$71,3,0)</f>
        <v>iOS 14.5 Rollout</v>
      </c>
      <c r="G3834" s="8" t="str">
        <f>VLOOKUP(E3834,Mapping!$A$2:$B$207,2,0)</f>
        <v>iOS 14.5 Rollout</v>
      </c>
      <c r="H3834" s="4" t="s">
        <v>658</v>
      </c>
      <c r="I3834" s="63">
        <v>44450</v>
      </c>
      <c r="J3834" s="126" t="str">
        <f>VLOOKUP(I3834,Mapping!$H$2:$I$215,2,0)</f>
        <v>Post</v>
      </c>
      <c r="K3834" s="127">
        <f>VLOOKUP(I3834,Mapping!$H$2:$J$215,3,0)</f>
        <v>0</v>
      </c>
      <c r="L3834" s="4">
        <v>-12999.8851306</v>
      </c>
      <c r="M3834" s="4" t="e">
        <v>#N/A</v>
      </c>
    </row>
    <row r="3835" spans="1:13" x14ac:dyDescent="0.35">
      <c r="A3835" s="4" t="s">
        <v>660</v>
      </c>
      <c r="B3835" s="4" t="s">
        <v>53</v>
      </c>
      <c r="E3835" s="4" t="s">
        <v>184</v>
      </c>
      <c r="F3835" s="8" t="str">
        <f>VLOOKUP(E3835,Mapping!$A$1:$C$71,3,0)</f>
        <v>iOS 14.5 Rollout</v>
      </c>
      <c r="G3835" s="8" t="str">
        <f>VLOOKUP(E3835,Mapping!$A$2:$B$207,2,0)</f>
        <v>iOS 14.5 Rollout</v>
      </c>
      <c r="H3835" s="4" t="s">
        <v>658</v>
      </c>
      <c r="I3835" s="63">
        <v>44451</v>
      </c>
      <c r="J3835" s="126" t="str">
        <f>VLOOKUP(I3835,Mapping!$H$2:$I$215,2,0)</f>
        <v>Post</v>
      </c>
      <c r="K3835" s="127">
        <f>VLOOKUP(I3835,Mapping!$H$2:$J$215,3,0)</f>
        <v>0</v>
      </c>
      <c r="L3835" s="4">
        <v>-13088.319723299999</v>
      </c>
      <c r="M3835" s="4" t="e">
        <v>#N/A</v>
      </c>
    </row>
    <row r="3836" spans="1:13" x14ac:dyDescent="0.35">
      <c r="A3836" s="4" t="s">
        <v>660</v>
      </c>
      <c r="B3836" s="4" t="s">
        <v>53</v>
      </c>
      <c r="E3836" s="4" t="s">
        <v>184</v>
      </c>
      <c r="F3836" s="8" t="str">
        <f>VLOOKUP(E3836,Mapping!$A$1:$C$71,3,0)</f>
        <v>iOS 14.5 Rollout</v>
      </c>
      <c r="G3836" s="8" t="str">
        <f>VLOOKUP(E3836,Mapping!$A$2:$B$207,2,0)</f>
        <v>iOS 14.5 Rollout</v>
      </c>
      <c r="H3836" s="4" t="s">
        <v>658</v>
      </c>
      <c r="I3836" s="63">
        <v>44452</v>
      </c>
      <c r="J3836" s="126" t="str">
        <f>VLOOKUP(I3836,Mapping!$H$2:$I$215,2,0)</f>
        <v>Post</v>
      </c>
      <c r="K3836" s="127">
        <f>VLOOKUP(I3836,Mapping!$H$2:$J$215,3,0)</f>
        <v>0</v>
      </c>
      <c r="L3836" s="4">
        <v>-13176.754316</v>
      </c>
      <c r="M3836" s="4" t="e">
        <v>#N/A</v>
      </c>
    </row>
    <row r="3837" spans="1:13" x14ac:dyDescent="0.35">
      <c r="A3837" s="4" t="s">
        <v>660</v>
      </c>
      <c r="B3837" s="4" t="s">
        <v>53</v>
      </c>
      <c r="E3837" s="4" t="s">
        <v>184</v>
      </c>
      <c r="F3837" s="8" t="str">
        <f>VLOOKUP(E3837,Mapping!$A$1:$C$71,3,0)</f>
        <v>iOS 14.5 Rollout</v>
      </c>
      <c r="G3837" s="8" t="str">
        <f>VLOOKUP(E3837,Mapping!$A$2:$B$207,2,0)</f>
        <v>iOS 14.5 Rollout</v>
      </c>
      <c r="H3837" s="4" t="s">
        <v>658</v>
      </c>
      <c r="I3837" s="63">
        <v>44453</v>
      </c>
      <c r="J3837" s="126" t="str">
        <f>VLOOKUP(I3837,Mapping!$H$2:$I$215,2,0)</f>
        <v>Post</v>
      </c>
      <c r="K3837" s="127">
        <f>VLOOKUP(I3837,Mapping!$H$2:$J$215,3,0)</f>
        <v>0</v>
      </c>
      <c r="L3837" s="4">
        <v>-13265.1889087</v>
      </c>
      <c r="M3837" s="4" t="e">
        <v>#N/A</v>
      </c>
    </row>
    <row r="3838" spans="1:13" x14ac:dyDescent="0.35">
      <c r="A3838" s="4" t="s">
        <v>660</v>
      </c>
      <c r="B3838" s="4" t="s">
        <v>53</v>
      </c>
      <c r="E3838" s="4" t="s">
        <v>184</v>
      </c>
      <c r="F3838" s="8" t="str">
        <f>VLOOKUP(E3838,Mapping!$A$1:$C$71,3,0)</f>
        <v>iOS 14.5 Rollout</v>
      </c>
      <c r="G3838" s="8" t="str">
        <f>VLOOKUP(E3838,Mapping!$A$2:$B$207,2,0)</f>
        <v>iOS 14.5 Rollout</v>
      </c>
      <c r="H3838" s="4" t="s">
        <v>658</v>
      </c>
      <c r="I3838" s="63">
        <v>44454</v>
      </c>
      <c r="J3838" s="126" t="str">
        <f>VLOOKUP(I3838,Mapping!$H$2:$I$215,2,0)</f>
        <v>Post</v>
      </c>
      <c r="K3838" s="127">
        <f>VLOOKUP(I3838,Mapping!$H$2:$J$215,3,0)</f>
        <v>0</v>
      </c>
      <c r="L3838" s="4">
        <v>-13353.6235015</v>
      </c>
      <c r="M3838" s="4" t="e">
        <v>#N/A</v>
      </c>
    </row>
    <row r="3839" spans="1:13" x14ac:dyDescent="0.35">
      <c r="A3839" s="4" t="s">
        <v>660</v>
      </c>
      <c r="B3839" s="4" t="s">
        <v>53</v>
      </c>
      <c r="E3839" s="4" t="s">
        <v>184</v>
      </c>
      <c r="F3839" s="8" t="str">
        <f>VLOOKUP(E3839,Mapping!$A$1:$C$71,3,0)</f>
        <v>iOS 14.5 Rollout</v>
      </c>
      <c r="G3839" s="8" t="str">
        <f>VLOOKUP(E3839,Mapping!$A$2:$B$207,2,0)</f>
        <v>iOS 14.5 Rollout</v>
      </c>
      <c r="H3839" s="4" t="s">
        <v>658</v>
      </c>
      <c r="I3839" s="63">
        <v>44455</v>
      </c>
      <c r="J3839" s="126" t="str">
        <f>VLOOKUP(I3839,Mapping!$H$2:$I$215,2,0)</f>
        <v>Post</v>
      </c>
      <c r="K3839" s="127">
        <f>VLOOKUP(I3839,Mapping!$H$2:$J$215,3,0)</f>
        <v>0</v>
      </c>
      <c r="L3839" s="4">
        <v>-13442.0580942</v>
      </c>
      <c r="M3839" s="4" t="e">
        <v>#N/A</v>
      </c>
    </row>
    <row r="3840" spans="1:13" x14ac:dyDescent="0.35">
      <c r="A3840" s="4" t="s">
        <v>660</v>
      </c>
      <c r="B3840" s="4" t="s">
        <v>53</v>
      </c>
      <c r="E3840" s="4" t="s">
        <v>184</v>
      </c>
      <c r="F3840" s="8" t="str">
        <f>VLOOKUP(E3840,Mapping!$A$1:$C$71,3,0)</f>
        <v>iOS 14.5 Rollout</v>
      </c>
      <c r="G3840" s="8" t="str">
        <f>VLOOKUP(E3840,Mapping!$A$2:$B$207,2,0)</f>
        <v>iOS 14.5 Rollout</v>
      </c>
      <c r="H3840" s="4" t="s">
        <v>658</v>
      </c>
      <c r="I3840" s="63">
        <v>44456</v>
      </c>
      <c r="J3840" s="126" t="str">
        <f>VLOOKUP(I3840,Mapping!$H$2:$I$215,2,0)</f>
        <v>Post</v>
      </c>
      <c r="K3840" s="127">
        <f>VLOOKUP(I3840,Mapping!$H$2:$J$215,3,0)</f>
        <v>0</v>
      </c>
      <c r="L3840" s="4">
        <v>-13530.492686899999</v>
      </c>
      <c r="M3840" s="4" t="e">
        <v>#N/A</v>
      </c>
    </row>
    <row r="3841" spans="1:13" x14ac:dyDescent="0.35">
      <c r="A3841" s="4" t="s">
        <v>660</v>
      </c>
      <c r="B3841" s="4" t="s">
        <v>53</v>
      </c>
      <c r="E3841" s="4" t="s">
        <v>184</v>
      </c>
      <c r="F3841" s="8" t="str">
        <f>VLOOKUP(E3841,Mapping!$A$1:$C$71,3,0)</f>
        <v>iOS 14.5 Rollout</v>
      </c>
      <c r="G3841" s="8" t="str">
        <f>VLOOKUP(E3841,Mapping!$A$2:$B$207,2,0)</f>
        <v>iOS 14.5 Rollout</v>
      </c>
      <c r="H3841" s="4" t="s">
        <v>658</v>
      </c>
      <c r="I3841" s="63">
        <v>44457</v>
      </c>
      <c r="J3841" s="126" t="str">
        <f>VLOOKUP(I3841,Mapping!$H$2:$I$215,2,0)</f>
        <v>Post</v>
      </c>
      <c r="K3841" s="127">
        <f>VLOOKUP(I3841,Mapping!$H$2:$J$215,3,0)</f>
        <v>0</v>
      </c>
      <c r="L3841" s="4">
        <v>-13618.9272796</v>
      </c>
      <c r="M3841" s="4" t="e">
        <v>#N/A</v>
      </c>
    </row>
    <row r="3842" spans="1:13" x14ac:dyDescent="0.35">
      <c r="A3842" s="4" t="s">
        <v>660</v>
      </c>
      <c r="B3842" s="4" t="s">
        <v>53</v>
      </c>
      <c r="E3842" s="4" t="s">
        <v>184</v>
      </c>
      <c r="F3842" s="8" t="str">
        <f>VLOOKUP(E3842,Mapping!$A$1:$C$71,3,0)</f>
        <v>iOS 14.5 Rollout</v>
      </c>
      <c r="G3842" s="8" t="str">
        <f>VLOOKUP(E3842,Mapping!$A$2:$B$207,2,0)</f>
        <v>iOS 14.5 Rollout</v>
      </c>
      <c r="H3842" s="4" t="s">
        <v>658</v>
      </c>
      <c r="I3842" s="63">
        <v>44458</v>
      </c>
      <c r="J3842" s="126" t="str">
        <f>VLOOKUP(I3842,Mapping!$H$2:$I$215,2,0)</f>
        <v>Post</v>
      </c>
      <c r="K3842" s="127">
        <f>VLOOKUP(I3842,Mapping!$H$2:$J$215,3,0)</f>
        <v>0</v>
      </c>
      <c r="L3842" s="4">
        <v>-13707.361872400001</v>
      </c>
      <c r="M3842" s="4" t="e">
        <v>#N/A</v>
      </c>
    </row>
    <row r="3843" spans="1:13" x14ac:dyDescent="0.35">
      <c r="A3843" s="4" t="s">
        <v>660</v>
      </c>
      <c r="B3843" s="4" t="s">
        <v>53</v>
      </c>
      <c r="E3843" s="4" t="s">
        <v>184</v>
      </c>
      <c r="F3843" s="8" t="str">
        <f>VLOOKUP(E3843,Mapping!$A$1:$C$71,3,0)</f>
        <v>iOS 14.5 Rollout</v>
      </c>
      <c r="G3843" s="8" t="str">
        <f>VLOOKUP(E3843,Mapping!$A$2:$B$207,2,0)</f>
        <v>iOS 14.5 Rollout</v>
      </c>
      <c r="H3843" s="4" t="s">
        <v>658</v>
      </c>
      <c r="I3843" s="63">
        <v>44459</v>
      </c>
      <c r="J3843" s="126" t="str">
        <f>VLOOKUP(I3843,Mapping!$H$2:$I$215,2,0)</f>
        <v>Post</v>
      </c>
      <c r="K3843" s="127">
        <f>VLOOKUP(I3843,Mapping!$H$2:$J$215,3,0)</f>
        <v>0</v>
      </c>
      <c r="L3843" s="4">
        <v>-13795.7964651</v>
      </c>
      <c r="M3843" s="4" t="e">
        <v>#N/A</v>
      </c>
    </row>
    <row r="3844" spans="1:13" x14ac:dyDescent="0.35">
      <c r="A3844" s="4" t="s">
        <v>660</v>
      </c>
      <c r="B3844" s="4" t="s">
        <v>53</v>
      </c>
      <c r="E3844" s="4" t="s">
        <v>184</v>
      </c>
      <c r="F3844" s="8" t="str">
        <f>VLOOKUP(E3844,Mapping!$A$1:$C$71,3,0)</f>
        <v>iOS 14.5 Rollout</v>
      </c>
      <c r="G3844" s="8" t="str">
        <f>VLOOKUP(E3844,Mapping!$A$2:$B$207,2,0)</f>
        <v>iOS 14.5 Rollout</v>
      </c>
      <c r="H3844" s="4" t="s">
        <v>658</v>
      </c>
      <c r="I3844" s="63">
        <v>44460</v>
      </c>
      <c r="J3844" s="126" t="str">
        <f>VLOOKUP(I3844,Mapping!$H$2:$I$215,2,0)</f>
        <v>Post</v>
      </c>
      <c r="K3844" s="127">
        <f>VLOOKUP(I3844,Mapping!$H$2:$J$215,3,0)</f>
        <v>0</v>
      </c>
      <c r="L3844" s="4">
        <v>-13884.2310578</v>
      </c>
      <c r="M3844" s="4" t="e">
        <v>#N/A</v>
      </c>
    </row>
    <row r="3845" spans="1:13" x14ac:dyDescent="0.35">
      <c r="A3845" s="4" t="s">
        <v>660</v>
      </c>
      <c r="B3845" s="4" t="s">
        <v>53</v>
      </c>
      <c r="E3845" s="4" t="s">
        <v>184</v>
      </c>
      <c r="F3845" s="8" t="str">
        <f>VLOOKUP(E3845,Mapping!$A$1:$C$71,3,0)</f>
        <v>iOS 14.5 Rollout</v>
      </c>
      <c r="G3845" s="8" t="str">
        <f>VLOOKUP(E3845,Mapping!$A$2:$B$207,2,0)</f>
        <v>iOS 14.5 Rollout</v>
      </c>
      <c r="H3845" s="4" t="s">
        <v>658</v>
      </c>
      <c r="I3845" s="63">
        <v>44461</v>
      </c>
      <c r="J3845" s="126" t="str">
        <f>VLOOKUP(I3845,Mapping!$H$2:$I$215,2,0)</f>
        <v>Post</v>
      </c>
      <c r="K3845" s="127">
        <f>VLOOKUP(I3845,Mapping!$H$2:$J$215,3,0)</f>
        <v>0</v>
      </c>
      <c r="L3845" s="4">
        <v>-13972.665650499999</v>
      </c>
      <c r="M3845" s="4" t="e">
        <v>#N/A</v>
      </c>
    </row>
    <row r="3846" spans="1:13" x14ac:dyDescent="0.35">
      <c r="A3846" s="4" t="s">
        <v>660</v>
      </c>
      <c r="B3846" s="4" t="s">
        <v>53</v>
      </c>
      <c r="E3846" s="4" t="s">
        <v>184</v>
      </c>
      <c r="F3846" s="8" t="str">
        <f>VLOOKUP(E3846,Mapping!$A$1:$C$71,3,0)</f>
        <v>iOS 14.5 Rollout</v>
      </c>
      <c r="G3846" s="8" t="str">
        <f>VLOOKUP(E3846,Mapping!$A$2:$B$207,2,0)</f>
        <v>iOS 14.5 Rollout</v>
      </c>
      <c r="H3846" s="4" t="s">
        <v>658</v>
      </c>
      <c r="I3846" s="63">
        <v>44462</v>
      </c>
      <c r="J3846" s="126" t="str">
        <f>VLOOKUP(I3846,Mapping!$H$2:$I$215,2,0)</f>
        <v>Post</v>
      </c>
      <c r="K3846" s="127">
        <f>VLOOKUP(I3846,Mapping!$H$2:$J$215,3,0)</f>
        <v>0</v>
      </c>
      <c r="L3846" s="4">
        <v>-14061.100243299999</v>
      </c>
      <c r="M3846" s="4" t="e">
        <v>#N/A</v>
      </c>
    </row>
    <row r="3847" spans="1:13" x14ac:dyDescent="0.35">
      <c r="A3847" s="4" t="s">
        <v>660</v>
      </c>
      <c r="B3847" s="4" t="s">
        <v>53</v>
      </c>
      <c r="E3847" s="4" t="s">
        <v>184</v>
      </c>
      <c r="F3847" s="8" t="str">
        <f>VLOOKUP(E3847,Mapping!$A$1:$C$71,3,0)</f>
        <v>iOS 14.5 Rollout</v>
      </c>
      <c r="G3847" s="8" t="str">
        <f>VLOOKUP(E3847,Mapping!$A$2:$B$207,2,0)</f>
        <v>iOS 14.5 Rollout</v>
      </c>
      <c r="H3847" s="4" t="s">
        <v>658</v>
      </c>
      <c r="I3847" s="63">
        <v>44463</v>
      </c>
      <c r="J3847" s="126" t="str">
        <f>VLOOKUP(I3847,Mapping!$H$2:$I$215,2,0)</f>
        <v>Post</v>
      </c>
      <c r="K3847" s="127">
        <f>VLOOKUP(I3847,Mapping!$H$2:$J$215,3,0)</f>
        <v>0</v>
      </c>
      <c r="L3847" s="4">
        <v>-14149.534836000001</v>
      </c>
      <c r="M3847" s="4" t="e">
        <v>#N/A</v>
      </c>
    </row>
    <row r="3848" spans="1:13" x14ac:dyDescent="0.35">
      <c r="A3848" s="4" t="s">
        <v>660</v>
      </c>
      <c r="B3848" s="4" t="s">
        <v>53</v>
      </c>
      <c r="E3848" s="4" t="s">
        <v>184</v>
      </c>
      <c r="F3848" s="8" t="str">
        <f>VLOOKUP(E3848,Mapping!$A$1:$C$71,3,0)</f>
        <v>iOS 14.5 Rollout</v>
      </c>
      <c r="G3848" s="8" t="str">
        <f>VLOOKUP(E3848,Mapping!$A$2:$B$207,2,0)</f>
        <v>iOS 14.5 Rollout</v>
      </c>
      <c r="H3848" s="4" t="s">
        <v>658</v>
      </c>
      <c r="I3848" s="63">
        <v>44464</v>
      </c>
      <c r="J3848" s="126" t="str">
        <f>VLOOKUP(I3848,Mapping!$H$2:$I$215,2,0)</f>
        <v>Post</v>
      </c>
      <c r="K3848" s="127">
        <f>VLOOKUP(I3848,Mapping!$H$2:$J$215,3,0)</f>
        <v>0</v>
      </c>
      <c r="L3848" s="4">
        <v>-14237.9694287</v>
      </c>
      <c r="M3848" s="4" t="e">
        <v>#N/A</v>
      </c>
    </row>
    <row r="3849" spans="1:13" x14ac:dyDescent="0.35">
      <c r="A3849" s="4" t="s">
        <v>660</v>
      </c>
      <c r="B3849" s="4" t="s">
        <v>53</v>
      </c>
      <c r="E3849" s="4" t="s">
        <v>184</v>
      </c>
      <c r="F3849" s="8" t="str">
        <f>VLOOKUP(E3849,Mapping!$A$1:$C$71,3,0)</f>
        <v>iOS 14.5 Rollout</v>
      </c>
      <c r="G3849" s="8" t="str">
        <f>VLOOKUP(E3849,Mapping!$A$2:$B$207,2,0)</f>
        <v>iOS 14.5 Rollout</v>
      </c>
      <c r="H3849" s="4" t="s">
        <v>658</v>
      </c>
      <c r="I3849" s="63">
        <v>44465</v>
      </c>
      <c r="J3849" s="126" t="str">
        <f>VLOOKUP(I3849,Mapping!$H$2:$I$215,2,0)</f>
        <v>Post</v>
      </c>
      <c r="K3849" s="127">
        <f>VLOOKUP(I3849,Mapping!$H$2:$J$215,3,0)</f>
        <v>0</v>
      </c>
      <c r="L3849" s="4">
        <v>-14326.4040214</v>
      </c>
      <c r="M3849" s="4" t="e">
        <v>#N/A</v>
      </c>
    </row>
    <row r="3850" spans="1:13" x14ac:dyDescent="0.35">
      <c r="A3850" s="4" t="s">
        <v>660</v>
      </c>
      <c r="B3850" s="4" t="s">
        <v>53</v>
      </c>
      <c r="E3850" s="4" t="s">
        <v>184</v>
      </c>
      <c r="F3850" s="8" t="str">
        <f>VLOOKUP(E3850,Mapping!$A$1:$C$71,3,0)</f>
        <v>iOS 14.5 Rollout</v>
      </c>
      <c r="G3850" s="8" t="str">
        <f>VLOOKUP(E3850,Mapping!$A$2:$B$207,2,0)</f>
        <v>iOS 14.5 Rollout</v>
      </c>
      <c r="H3850" s="4" t="s">
        <v>658</v>
      </c>
      <c r="I3850" s="63">
        <v>44466</v>
      </c>
      <c r="J3850" s="126" t="str">
        <f>VLOOKUP(I3850,Mapping!$H$2:$I$215,2,0)</f>
        <v>Post</v>
      </c>
      <c r="K3850" s="127">
        <f>VLOOKUP(I3850,Mapping!$H$2:$J$215,3,0)</f>
        <v>0</v>
      </c>
      <c r="L3850" s="4">
        <v>-14414.8386142</v>
      </c>
      <c r="M3850" s="4" t="e">
        <v>#N/A</v>
      </c>
    </row>
    <row r="3851" spans="1:13" x14ac:dyDescent="0.35">
      <c r="A3851" s="4" t="s">
        <v>660</v>
      </c>
      <c r="B3851" s="4" t="s">
        <v>53</v>
      </c>
      <c r="E3851" s="4" t="s">
        <v>184</v>
      </c>
      <c r="F3851" s="8" t="str">
        <f>VLOOKUP(E3851,Mapping!$A$1:$C$71,3,0)</f>
        <v>iOS 14.5 Rollout</v>
      </c>
      <c r="G3851" s="8" t="str">
        <f>VLOOKUP(E3851,Mapping!$A$2:$B$207,2,0)</f>
        <v>iOS 14.5 Rollout</v>
      </c>
      <c r="H3851" s="4" t="s">
        <v>658</v>
      </c>
      <c r="I3851" s="63">
        <v>44467</v>
      </c>
      <c r="J3851" s="126" t="str">
        <f>VLOOKUP(I3851,Mapping!$H$2:$I$215,2,0)</f>
        <v>Post</v>
      </c>
      <c r="K3851" s="127">
        <f>VLOOKUP(I3851,Mapping!$H$2:$J$215,3,0)</f>
        <v>0</v>
      </c>
      <c r="L3851" s="4">
        <v>-14503.273206899999</v>
      </c>
      <c r="M3851" s="4" t="e">
        <v>#N/A</v>
      </c>
    </row>
    <row r="3852" spans="1:13" x14ac:dyDescent="0.35">
      <c r="A3852" s="4" t="s">
        <v>660</v>
      </c>
      <c r="B3852" s="4" t="s">
        <v>53</v>
      </c>
      <c r="E3852" s="4" t="s">
        <v>184</v>
      </c>
      <c r="F3852" s="8" t="str">
        <f>VLOOKUP(E3852,Mapping!$A$1:$C$71,3,0)</f>
        <v>iOS 14.5 Rollout</v>
      </c>
      <c r="G3852" s="8" t="str">
        <f>VLOOKUP(E3852,Mapping!$A$2:$B$207,2,0)</f>
        <v>iOS 14.5 Rollout</v>
      </c>
      <c r="H3852" s="4" t="s">
        <v>658</v>
      </c>
      <c r="I3852" s="63">
        <v>44468</v>
      </c>
      <c r="J3852" s="126" t="str">
        <f>VLOOKUP(I3852,Mapping!$H$2:$I$215,2,0)</f>
        <v>Post</v>
      </c>
      <c r="K3852" s="127">
        <f>VLOOKUP(I3852,Mapping!$H$2:$J$215,3,0)</f>
        <v>0</v>
      </c>
      <c r="L3852" s="4">
        <v>-14591.707799600001</v>
      </c>
      <c r="M3852" s="4" t="e">
        <v>#N/A</v>
      </c>
    </row>
    <row r="3853" spans="1:13" x14ac:dyDescent="0.35">
      <c r="A3853" s="4" t="s">
        <v>660</v>
      </c>
      <c r="B3853" s="4" t="s">
        <v>53</v>
      </c>
      <c r="E3853" s="4" t="s">
        <v>184</v>
      </c>
      <c r="F3853" s="8" t="str">
        <f>VLOOKUP(E3853,Mapping!$A$1:$C$71,3,0)</f>
        <v>iOS 14.5 Rollout</v>
      </c>
      <c r="G3853" s="8" t="str">
        <f>VLOOKUP(E3853,Mapping!$A$2:$B$207,2,0)</f>
        <v>iOS 14.5 Rollout</v>
      </c>
      <c r="H3853" s="4" t="s">
        <v>658</v>
      </c>
      <c r="I3853" s="63">
        <v>44469</v>
      </c>
      <c r="J3853" s="126" t="str">
        <f>VLOOKUP(I3853,Mapping!$H$2:$I$215,2,0)</f>
        <v>Post</v>
      </c>
      <c r="K3853" s="127">
        <f>VLOOKUP(I3853,Mapping!$H$2:$J$215,3,0)</f>
        <v>0</v>
      </c>
      <c r="L3853" s="4">
        <v>-14680.1423923</v>
      </c>
      <c r="M3853" s="4" t="e">
        <v>#N/A</v>
      </c>
    </row>
    <row r="3854" spans="1:13" x14ac:dyDescent="0.35">
      <c r="A3854" s="4" t="s">
        <v>36</v>
      </c>
      <c r="B3854" s="4" t="s">
        <v>35</v>
      </c>
      <c r="E3854" s="4" t="s">
        <v>123</v>
      </c>
      <c r="F3854" s="8" t="str">
        <f>VLOOKUP(E3854,Mapping!$A$1:$C$71,3,0)</f>
        <v>Ironsource</v>
      </c>
      <c r="G3854" s="8" t="str">
        <f>VLOOKUP(E3854,Mapping!$A$2:$B$207,2,0)</f>
        <v>Ironsource</v>
      </c>
      <c r="H3854" s="4" t="s">
        <v>658</v>
      </c>
      <c r="I3854" s="63">
        <v>44256</v>
      </c>
      <c r="J3854" s="126" t="str">
        <f>VLOOKUP(I3854,Mapping!$H$2:$I$215,2,0)</f>
        <v>Pre</v>
      </c>
      <c r="K3854" s="127" t="str">
        <f>VLOOKUP(I3854,Mapping!$H$2:$J$215,3,0)</f>
        <v>Pre</v>
      </c>
      <c r="L3854" s="4">
        <v>0</v>
      </c>
      <c r="M3854" s="4" t="s">
        <v>170</v>
      </c>
    </row>
    <row r="3855" spans="1:13" x14ac:dyDescent="0.35">
      <c r="A3855" s="4" t="s">
        <v>36</v>
      </c>
      <c r="B3855" s="4" t="s">
        <v>35</v>
      </c>
      <c r="E3855" s="4" t="s">
        <v>123</v>
      </c>
      <c r="F3855" s="8" t="str">
        <f>VLOOKUP(E3855,Mapping!$A$1:$C$71,3,0)</f>
        <v>Ironsource</v>
      </c>
      <c r="G3855" s="8" t="str">
        <f>VLOOKUP(E3855,Mapping!$A$2:$B$207,2,0)</f>
        <v>Ironsource</v>
      </c>
      <c r="H3855" s="4" t="s">
        <v>658</v>
      </c>
      <c r="I3855" s="63">
        <v>44257</v>
      </c>
      <c r="J3855" s="126" t="str">
        <f>VLOOKUP(I3855,Mapping!$H$2:$I$215,2,0)</f>
        <v>Pre</v>
      </c>
      <c r="K3855" s="127" t="str">
        <f>VLOOKUP(I3855,Mapping!$H$2:$J$215,3,0)</f>
        <v>Pre</v>
      </c>
      <c r="L3855" s="4">
        <v>0</v>
      </c>
      <c r="M3855" s="4" t="s">
        <v>170</v>
      </c>
    </row>
    <row r="3856" spans="1:13" x14ac:dyDescent="0.35">
      <c r="A3856" s="4" t="s">
        <v>36</v>
      </c>
      <c r="B3856" s="4" t="s">
        <v>35</v>
      </c>
      <c r="E3856" s="4" t="s">
        <v>123</v>
      </c>
      <c r="F3856" s="8" t="str">
        <f>VLOOKUP(E3856,Mapping!$A$1:$C$71,3,0)</f>
        <v>Ironsource</v>
      </c>
      <c r="G3856" s="8" t="str">
        <f>VLOOKUP(E3856,Mapping!$A$2:$B$207,2,0)</f>
        <v>Ironsource</v>
      </c>
      <c r="H3856" s="4" t="s">
        <v>658</v>
      </c>
      <c r="I3856" s="63">
        <v>44258</v>
      </c>
      <c r="J3856" s="126" t="str">
        <f>VLOOKUP(I3856,Mapping!$H$2:$I$215,2,0)</f>
        <v>Pre</v>
      </c>
      <c r="K3856" s="127" t="str">
        <f>VLOOKUP(I3856,Mapping!$H$2:$J$215,3,0)</f>
        <v>Pre</v>
      </c>
      <c r="L3856" s="4">
        <v>0</v>
      </c>
      <c r="M3856" s="4" t="s">
        <v>170</v>
      </c>
    </row>
    <row r="3857" spans="1:13" x14ac:dyDescent="0.35">
      <c r="A3857" s="4" t="s">
        <v>36</v>
      </c>
      <c r="B3857" s="4" t="s">
        <v>35</v>
      </c>
      <c r="E3857" s="4" t="s">
        <v>123</v>
      </c>
      <c r="F3857" s="8" t="str">
        <f>VLOOKUP(E3857,Mapping!$A$1:$C$71,3,0)</f>
        <v>Ironsource</v>
      </c>
      <c r="G3857" s="8" t="str">
        <f>VLOOKUP(E3857,Mapping!$A$2:$B$207,2,0)</f>
        <v>Ironsource</v>
      </c>
      <c r="H3857" s="4" t="s">
        <v>658</v>
      </c>
      <c r="I3857" s="63">
        <v>44259</v>
      </c>
      <c r="J3857" s="126" t="str">
        <f>VLOOKUP(I3857,Mapping!$H$2:$I$215,2,0)</f>
        <v>Pre</v>
      </c>
      <c r="K3857" s="127" t="str">
        <f>VLOOKUP(I3857,Mapping!$H$2:$J$215,3,0)</f>
        <v>Pre</v>
      </c>
      <c r="L3857" s="4">
        <v>0</v>
      </c>
      <c r="M3857" s="4" t="s">
        <v>170</v>
      </c>
    </row>
    <row r="3858" spans="1:13" x14ac:dyDescent="0.35">
      <c r="A3858" s="4" t="s">
        <v>36</v>
      </c>
      <c r="B3858" s="4" t="s">
        <v>35</v>
      </c>
      <c r="E3858" s="4" t="s">
        <v>123</v>
      </c>
      <c r="F3858" s="8" t="str">
        <f>VLOOKUP(E3858,Mapping!$A$1:$C$71,3,0)</f>
        <v>Ironsource</v>
      </c>
      <c r="G3858" s="8" t="str">
        <f>VLOOKUP(E3858,Mapping!$A$2:$B$207,2,0)</f>
        <v>Ironsource</v>
      </c>
      <c r="H3858" s="4" t="s">
        <v>658</v>
      </c>
      <c r="I3858" s="63">
        <v>44260</v>
      </c>
      <c r="J3858" s="126" t="str">
        <f>VLOOKUP(I3858,Mapping!$H$2:$I$215,2,0)</f>
        <v>Pre</v>
      </c>
      <c r="K3858" s="127" t="str">
        <f>VLOOKUP(I3858,Mapping!$H$2:$J$215,3,0)</f>
        <v>Pre</v>
      </c>
      <c r="L3858" s="4">
        <v>0</v>
      </c>
      <c r="M3858" s="4" t="s">
        <v>170</v>
      </c>
    </row>
    <row r="3859" spans="1:13" x14ac:dyDescent="0.35">
      <c r="A3859" s="4" t="s">
        <v>36</v>
      </c>
      <c r="B3859" s="4" t="s">
        <v>35</v>
      </c>
      <c r="E3859" s="4" t="s">
        <v>123</v>
      </c>
      <c r="F3859" s="8" t="str">
        <f>VLOOKUP(E3859,Mapping!$A$1:$C$71,3,0)</f>
        <v>Ironsource</v>
      </c>
      <c r="G3859" s="8" t="str">
        <f>VLOOKUP(E3859,Mapping!$A$2:$B$207,2,0)</f>
        <v>Ironsource</v>
      </c>
      <c r="H3859" s="4" t="s">
        <v>658</v>
      </c>
      <c r="I3859" s="63">
        <v>44261</v>
      </c>
      <c r="J3859" s="126" t="str">
        <f>VLOOKUP(I3859,Mapping!$H$2:$I$215,2,0)</f>
        <v>Pre</v>
      </c>
      <c r="K3859" s="127" t="str">
        <f>VLOOKUP(I3859,Mapping!$H$2:$J$215,3,0)</f>
        <v>Pre</v>
      </c>
      <c r="L3859" s="4">
        <v>0</v>
      </c>
      <c r="M3859" s="4" t="s">
        <v>170</v>
      </c>
    </row>
    <row r="3860" spans="1:13" x14ac:dyDescent="0.35">
      <c r="A3860" s="4" t="s">
        <v>36</v>
      </c>
      <c r="B3860" s="4" t="s">
        <v>35</v>
      </c>
      <c r="E3860" s="4" t="s">
        <v>123</v>
      </c>
      <c r="F3860" s="8" t="str">
        <f>VLOOKUP(E3860,Mapping!$A$1:$C$71,3,0)</f>
        <v>Ironsource</v>
      </c>
      <c r="G3860" s="8" t="str">
        <f>VLOOKUP(E3860,Mapping!$A$2:$B$207,2,0)</f>
        <v>Ironsource</v>
      </c>
      <c r="H3860" s="4" t="s">
        <v>658</v>
      </c>
      <c r="I3860" s="63">
        <v>44262</v>
      </c>
      <c r="J3860" s="126" t="str">
        <f>VLOOKUP(I3860,Mapping!$H$2:$I$215,2,0)</f>
        <v>Pre</v>
      </c>
      <c r="K3860" s="127" t="str">
        <f>VLOOKUP(I3860,Mapping!$H$2:$J$215,3,0)</f>
        <v>Pre</v>
      </c>
      <c r="L3860" s="4">
        <v>0</v>
      </c>
      <c r="M3860" s="4" t="s">
        <v>170</v>
      </c>
    </row>
    <row r="3861" spans="1:13" x14ac:dyDescent="0.35">
      <c r="A3861" s="4" t="s">
        <v>36</v>
      </c>
      <c r="B3861" s="4" t="s">
        <v>35</v>
      </c>
      <c r="E3861" s="4" t="s">
        <v>123</v>
      </c>
      <c r="F3861" s="8" t="str">
        <f>VLOOKUP(E3861,Mapping!$A$1:$C$71,3,0)</f>
        <v>Ironsource</v>
      </c>
      <c r="G3861" s="8" t="str">
        <f>VLOOKUP(E3861,Mapping!$A$2:$B$207,2,0)</f>
        <v>Ironsource</v>
      </c>
      <c r="H3861" s="4" t="s">
        <v>658</v>
      </c>
      <c r="I3861" s="63">
        <v>44263</v>
      </c>
      <c r="J3861" s="126" t="str">
        <f>VLOOKUP(I3861,Mapping!$H$2:$I$215,2,0)</f>
        <v>Pre</v>
      </c>
      <c r="K3861" s="127" t="str">
        <f>VLOOKUP(I3861,Mapping!$H$2:$J$215,3,0)</f>
        <v>Pre</v>
      </c>
      <c r="L3861" s="4">
        <v>0</v>
      </c>
      <c r="M3861" s="4" t="s">
        <v>170</v>
      </c>
    </row>
    <row r="3862" spans="1:13" x14ac:dyDescent="0.35">
      <c r="A3862" s="4" t="s">
        <v>36</v>
      </c>
      <c r="B3862" s="4" t="s">
        <v>35</v>
      </c>
      <c r="E3862" s="4" t="s">
        <v>123</v>
      </c>
      <c r="F3862" s="8" t="str">
        <f>VLOOKUP(E3862,Mapping!$A$1:$C$71,3,0)</f>
        <v>Ironsource</v>
      </c>
      <c r="G3862" s="8" t="str">
        <f>VLOOKUP(E3862,Mapping!$A$2:$B$207,2,0)</f>
        <v>Ironsource</v>
      </c>
      <c r="H3862" s="4" t="s">
        <v>658</v>
      </c>
      <c r="I3862" s="63">
        <v>44264</v>
      </c>
      <c r="J3862" s="126" t="str">
        <f>VLOOKUP(I3862,Mapping!$H$2:$I$215,2,0)</f>
        <v>Pre</v>
      </c>
      <c r="K3862" s="127" t="str">
        <f>VLOOKUP(I3862,Mapping!$H$2:$J$215,3,0)</f>
        <v>Pre</v>
      </c>
      <c r="L3862" s="4">
        <v>0</v>
      </c>
      <c r="M3862" s="4" t="s">
        <v>170</v>
      </c>
    </row>
    <row r="3863" spans="1:13" x14ac:dyDescent="0.35">
      <c r="A3863" s="4" t="s">
        <v>36</v>
      </c>
      <c r="B3863" s="4" t="s">
        <v>35</v>
      </c>
      <c r="E3863" s="4" t="s">
        <v>123</v>
      </c>
      <c r="F3863" s="8" t="str">
        <f>VLOOKUP(E3863,Mapping!$A$1:$C$71,3,0)</f>
        <v>Ironsource</v>
      </c>
      <c r="G3863" s="8" t="str">
        <f>VLOOKUP(E3863,Mapping!$A$2:$B$207,2,0)</f>
        <v>Ironsource</v>
      </c>
      <c r="H3863" s="4" t="s">
        <v>658</v>
      </c>
      <c r="I3863" s="63">
        <v>44265</v>
      </c>
      <c r="J3863" s="126" t="str">
        <f>VLOOKUP(I3863,Mapping!$H$2:$I$215,2,0)</f>
        <v>Pre</v>
      </c>
      <c r="K3863" s="127" t="str">
        <f>VLOOKUP(I3863,Mapping!$H$2:$J$215,3,0)</f>
        <v>Pre</v>
      </c>
      <c r="L3863" s="4">
        <v>0</v>
      </c>
      <c r="M3863" s="4" t="s">
        <v>170</v>
      </c>
    </row>
    <row r="3864" spans="1:13" x14ac:dyDescent="0.35">
      <c r="A3864" s="4" t="s">
        <v>36</v>
      </c>
      <c r="B3864" s="4" t="s">
        <v>35</v>
      </c>
      <c r="E3864" s="4" t="s">
        <v>123</v>
      </c>
      <c r="F3864" s="8" t="str">
        <f>VLOOKUP(E3864,Mapping!$A$1:$C$71,3,0)</f>
        <v>Ironsource</v>
      </c>
      <c r="G3864" s="8" t="str">
        <f>VLOOKUP(E3864,Mapping!$A$2:$B$207,2,0)</f>
        <v>Ironsource</v>
      </c>
      <c r="H3864" s="4" t="s">
        <v>658</v>
      </c>
      <c r="I3864" s="63">
        <v>44266</v>
      </c>
      <c r="J3864" s="126" t="str">
        <f>VLOOKUP(I3864,Mapping!$H$2:$I$215,2,0)</f>
        <v>Pre</v>
      </c>
      <c r="K3864" s="127" t="str">
        <f>VLOOKUP(I3864,Mapping!$H$2:$J$215,3,0)</f>
        <v>Pre</v>
      </c>
      <c r="L3864" s="4">
        <v>0</v>
      </c>
      <c r="M3864" s="4" t="s">
        <v>170</v>
      </c>
    </row>
    <row r="3865" spans="1:13" x14ac:dyDescent="0.35">
      <c r="A3865" s="4" t="s">
        <v>36</v>
      </c>
      <c r="B3865" s="4" t="s">
        <v>35</v>
      </c>
      <c r="E3865" s="4" t="s">
        <v>123</v>
      </c>
      <c r="F3865" s="8" t="str">
        <f>VLOOKUP(E3865,Mapping!$A$1:$C$71,3,0)</f>
        <v>Ironsource</v>
      </c>
      <c r="G3865" s="8" t="str">
        <f>VLOOKUP(E3865,Mapping!$A$2:$B$207,2,0)</f>
        <v>Ironsource</v>
      </c>
      <c r="H3865" s="4" t="s">
        <v>658</v>
      </c>
      <c r="I3865" s="63">
        <v>44267</v>
      </c>
      <c r="J3865" s="126" t="str">
        <f>VLOOKUP(I3865,Mapping!$H$2:$I$215,2,0)</f>
        <v>Pre</v>
      </c>
      <c r="K3865" s="127" t="str">
        <f>VLOOKUP(I3865,Mapping!$H$2:$J$215,3,0)</f>
        <v>Pre</v>
      </c>
      <c r="L3865" s="4">
        <v>0</v>
      </c>
      <c r="M3865" s="4" t="s">
        <v>170</v>
      </c>
    </row>
    <row r="3866" spans="1:13" x14ac:dyDescent="0.35">
      <c r="A3866" s="4" t="s">
        <v>36</v>
      </c>
      <c r="B3866" s="4" t="s">
        <v>35</v>
      </c>
      <c r="E3866" s="4" t="s">
        <v>123</v>
      </c>
      <c r="F3866" s="8" t="str">
        <f>VLOOKUP(E3866,Mapping!$A$1:$C$71,3,0)</f>
        <v>Ironsource</v>
      </c>
      <c r="G3866" s="8" t="str">
        <f>VLOOKUP(E3866,Mapping!$A$2:$B$207,2,0)</f>
        <v>Ironsource</v>
      </c>
      <c r="H3866" s="4" t="s">
        <v>658</v>
      </c>
      <c r="I3866" s="63">
        <v>44268</v>
      </c>
      <c r="J3866" s="126" t="str">
        <f>VLOOKUP(I3866,Mapping!$H$2:$I$215,2,0)</f>
        <v>Pre</v>
      </c>
      <c r="K3866" s="127" t="str">
        <f>VLOOKUP(I3866,Mapping!$H$2:$J$215,3,0)</f>
        <v>Pre</v>
      </c>
      <c r="L3866" s="4">
        <v>0</v>
      </c>
      <c r="M3866" s="4" t="s">
        <v>170</v>
      </c>
    </row>
    <row r="3867" spans="1:13" x14ac:dyDescent="0.35">
      <c r="A3867" s="4" t="s">
        <v>36</v>
      </c>
      <c r="B3867" s="4" t="s">
        <v>35</v>
      </c>
      <c r="E3867" s="4" t="s">
        <v>123</v>
      </c>
      <c r="F3867" s="8" t="str">
        <f>VLOOKUP(E3867,Mapping!$A$1:$C$71,3,0)</f>
        <v>Ironsource</v>
      </c>
      <c r="G3867" s="8" t="str">
        <f>VLOOKUP(E3867,Mapping!$A$2:$B$207,2,0)</f>
        <v>Ironsource</v>
      </c>
      <c r="H3867" s="4" t="s">
        <v>658</v>
      </c>
      <c r="I3867" s="63">
        <v>44269</v>
      </c>
      <c r="J3867" s="126" t="str">
        <f>VLOOKUP(I3867,Mapping!$H$2:$I$215,2,0)</f>
        <v>Pre</v>
      </c>
      <c r="K3867" s="127" t="str">
        <f>VLOOKUP(I3867,Mapping!$H$2:$J$215,3,0)</f>
        <v>Pre</v>
      </c>
      <c r="L3867" s="4">
        <v>0</v>
      </c>
      <c r="M3867" s="4" t="s">
        <v>170</v>
      </c>
    </row>
    <row r="3868" spans="1:13" x14ac:dyDescent="0.35">
      <c r="A3868" s="4" t="s">
        <v>36</v>
      </c>
      <c r="B3868" s="4" t="s">
        <v>35</v>
      </c>
      <c r="E3868" s="4" t="s">
        <v>123</v>
      </c>
      <c r="F3868" s="8" t="str">
        <f>VLOOKUP(E3868,Mapping!$A$1:$C$71,3,0)</f>
        <v>Ironsource</v>
      </c>
      <c r="G3868" s="8" t="str">
        <f>VLOOKUP(E3868,Mapping!$A$2:$B$207,2,0)</f>
        <v>Ironsource</v>
      </c>
      <c r="H3868" s="4" t="s">
        <v>658</v>
      </c>
      <c r="I3868" s="63">
        <v>44270</v>
      </c>
      <c r="J3868" s="126" t="str">
        <f>VLOOKUP(I3868,Mapping!$H$2:$I$215,2,0)</f>
        <v>Pre</v>
      </c>
      <c r="K3868" s="127" t="str">
        <f>VLOOKUP(I3868,Mapping!$H$2:$J$215,3,0)</f>
        <v>Pre</v>
      </c>
      <c r="L3868" s="4">
        <v>0</v>
      </c>
      <c r="M3868" s="4" t="s">
        <v>170</v>
      </c>
    </row>
    <row r="3869" spans="1:13" x14ac:dyDescent="0.35">
      <c r="A3869" s="4" t="s">
        <v>36</v>
      </c>
      <c r="B3869" s="4" t="s">
        <v>35</v>
      </c>
      <c r="E3869" s="4" t="s">
        <v>123</v>
      </c>
      <c r="F3869" s="8" t="str">
        <f>VLOOKUP(E3869,Mapping!$A$1:$C$71,3,0)</f>
        <v>Ironsource</v>
      </c>
      <c r="G3869" s="8" t="str">
        <f>VLOOKUP(E3869,Mapping!$A$2:$B$207,2,0)</f>
        <v>Ironsource</v>
      </c>
      <c r="H3869" s="4" t="s">
        <v>658</v>
      </c>
      <c r="I3869" s="63">
        <v>44271</v>
      </c>
      <c r="J3869" s="126" t="str">
        <f>VLOOKUP(I3869,Mapping!$H$2:$I$215,2,0)</f>
        <v>Pre</v>
      </c>
      <c r="K3869" s="127" t="str">
        <f>VLOOKUP(I3869,Mapping!$H$2:$J$215,3,0)</f>
        <v>Pre</v>
      </c>
      <c r="L3869" s="4">
        <v>0</v>
      </c>
      <c r="M3869" s="4" t="s">
        <v>170</v>
      </c>
    </row>
    <row r="3870" spans="1:13" x14ac:dyDescent="0.35">
      <c r="A3870" s="4" t="s">
        <v>36</v>
      </c>
      <c r="B3870" s="4" t="s">
        <v>35</v>
      </c>
      <c r="E3870" s="4" t="s">
        <v>123</v>
      </c>
      <c r="F3870" s="8" t="str">
        <f>VLOOKUP(E3870,Mapping!$A$1:$C$71,3,0)</f>
        <v>Ironsource</v>
      </c>
      <c r="G3870" s="8" t="str">
        <f>VLOOKUP(E3870,Mapping!$A$2:$B$207,2,0)</f>
        <v>Ironsource</v>
      </c>
      <c r="H3870" s="4" t="s">
        <v>658</v>
      </c>
      <c r="I3870" s="63">
        <v>44272</v>
      </c>
      <c r="J3870" s="126" t="str">
        <f>VLOOKUP(I3870,Mapping!$H$2:$I$215,2,0)</f>
        <v>Pre</v>
      </c>
      <c r="K3870" s="127" t="str">
        <f>VLOOKUP(I3870,Mapping!$H$2:$J$215,3,0)</f>
        <v>Pre</v>
      </c>
      <c r="L3870" s="4">
        <v>0</v>
      </c>
      <c r="M3870" s="4" t="s">
        <v>170</v>
      </c>
    </row>
    <row r="3871" spans="1:13" x14ac:dyDescent="0.35">
      <c r="A3871" s="4" t="s">
        <v>36</v>
      </c>
      <c r="B3871" s="4" t="s">
        <v>35</v>
      </c>
      <c r="E3871" s="4" t="s">
        <v>123</v>
      </c>
      <c r="F3871" s="8" t="str">
        <f>VLOOKUP(E3871,Mapping!$A$1:$C$71,3,0)</f>
        <v>Ironsource</v>
      </c>
      <c r="G3871" s="8" t="str">
        <f>VLOOKUP(E3871,Mapping!$A$2:$B$207,2,0)</f>
        <v>Ironsource</v>
      </c>
      <c r="H3871" s="4" t="s">
        <v>658</v>
      </c>
      <c r="I3871" s="63">
        <v>44273</v>
      </c>
      <c r="J3871" s="126" t="str">
        <f>VLOOKUP(I3871,Mapping!$H$2:$I$215,2,0)</f>
        <v>Pre</v>
      </c>
      <c r="K3871" s="127" t="str">
        <f>VLOOKUP(I3871,Mapping!$H$2:$J$215,3,0)</f>
        <v>Pre</v>
      </c>
      <c r="L3871" s="4">
        <v>0</v>
      </c>
      <c r="M3871" s="4" t="s">
        <v>170</v>
      </c>
    </row>
    <row r="3872" spans="1:13" x14ac:dyDescent="0.35">
      <c r="A3872" s="4" t="s">
        <v>36</v>
      </c>
      <c r="B3872" s="4" t="s">
        <v>35</v>
      </c>
      <c r="E3872" s="4" t="s">
        <v>123</v>
      </c>
      <c r="F3872" s="8" t="str">
        <f>VLOOKUP(E3872,Mapping!$A$1:$C$71,3,0)</f>
        <v>Ironsource</v>
      </c>
      <c r="G3872" s="8" t="str">
        <f>VLOOKUP(E3872,Mapping!$A$2:$B$207,2,0)</f>
        <v>Ironsource</v>
      </c>
      <c r="H3872" s="4" t="s">
        <v>658</v>
      </c>
      <c r="I3872" s="63">
        <v>44274</v>
      </c>
      <c r="J3872" s="126" t="str">
        <f>VLOOKUP(I3872,Mapping!$H$2:$I$215,2,0)</f>
        <v>Pre</v>
      </c>
      <c r="K3872" s="127" t="str">
        <f>VLOOKUP(I3872,Mapping!$H$2:$J$215,3,0)</f>
        <v>Pre</v>
      </c>
      <c r="L3872" s="4">
        <v>0</v>
      </c>
      <c r="M3872" s="4" t="s">
        <v>170</v>
      </c>
    </row>
    <row r="3873" spans="1:13" x14ac:dyDescent="0.35">
      <c r="A3873" s="4" t="s">
        <v>36</v>
      </c>
      <c r="B3873" s="4" t="s">
        <v>35</v>
      </c>
      <c r="E3873" s="4" t="s">
        <v>123</v>
      </c>
      <c r="F3873" s="8" t="str">
        <f>VLOOKUP(E3873,Mapping!$A$1:$C$71,3,0)</f>
        <v>Ironsource</v>
      </c>
      <c r="G3873" s="8" t="str">
        <f>VLOOKUP(E3873,Mapping!$A$2:$B$207,2,0)</f>
        <v>Ironsource</v>
      </c>
      <c r="H3873" s="4" t="s">
        <v>658</v>
      </c>
      <c r="I3873" s="63">
        <v>44275</v>
      </c>
      <c r="J3873" s="126" t="str">
        <f>VLOOKUP(I3873,Mapping!$H$2:$I$215,2,0)</f>
        <v>Pre</v>
      </c>
      <c r="K3873" s="127" t="str">
        <f>VLOOKUP(I3873,Mapping!$H$2:$J$215,3,0)</f>
        <v>Pre</v>
      </c>
      <c r="L3873" s="4">
        <v>0</v>
      </c>
      <c r="M3873" s="4" t="s">
        <v>170</v>
      </c>
    </row>
    <row r="3874" spans="1:13" x14ac:dyDescent="0.35">
      <c r="A3874" s="4" t="s">
        <v>36</v>
      </c>
      <c r="B3874" s="4" t="s">
        <v>35</v>
      </c>
      <c r="E3874" s="4" t="s">
        <v>123</v>
      </c>
      <c r="F3874" s="8" t="str">
        <f>VLOOKUP(E3874,Mapping!$A$1:$C$71,3,0)</f>
        <v>Ironsource</v>
      </c>
      <c r="G3874" s="8" t="str">
        <f>VLOOKUP(E3874,Mapping!$A$2:$B$207,2,0)</f>
        <v>Ironsource</v>
      </c>
      <c r="H3874" s="4" t="s">
        <v>658</v>
      </c>
      <c r="I3874" s="63">
        <v>44276</v>
      </c>
      <c r="J3874" s="126" t="str">
        <f>VLOOKUP(I3874,Mapping!$H$2:$I$215,2,0)</f>
        <v>Pre</v>
      </c>
      <c r="K3874" s="127" t="str">
        <f>VLOOKUP(I3874,Mapping!$H$2:$J$215,3,0)</f>
        <v>Pre</v>
      </c>
      <c r="L3874" s="4">
        <v>0</v>
      </c>
      <c r="M3874" s="4" t="s">
        <v>170</v>
      </c>
    </row>
    <row r="3875" spans="1:13" x14ac:dyDescent="0.35">
      <c r="A3875" s="4" t="s">
        <v>36</v>
      </c>
      <c r="B3875" s="4" t="s">
        <v>35</v>
      </c>
      <c r="E3875" s="4" t="s">
        <v>123</v>
      </c>
      <c r="F3875" s="8" t="str">
        <f>VLOOKUP(E3875,Mapping!$A$1:$C$71,3,0)</f>
        <v>Ironsource</v>
      </c>
      <c r="G3875" s="8" t="str">
        <f>VLOOKUP(E3875,Mapping!$A$2:$B$207,2,0)</f>
        <v>Ironsource</v>
      </c>
      <c r="H3875" s="4" t="s">
        <v>658</v>
      </c>
      <c r="I3875" s="63">
        <v>44277</v>
      </c>
      <c r="J3875" s="126" t="str">
        <f>VLOOKUP(I3875,Mapping!$H$2:$I$215,2,0)</f>
        <v>Pre</v>
      </c>
      <c r="K3875" s="127" t="str">
        <f>VLOOKUP(I3875,Mapping!$H$2:$J$215,3,0)</f>
        <v>Pre</v>
      </c>
      <c r="L3875" s="4">
        <v>0</v>
      </c>
      <c r="M3875" s="4" t="s">
        <v>170</v>
      </c>
    </row>
    <row r="3876" spans="1:13" x14ac:dyDescent="0.35">
      <c r="A3876" s="4" t="s">
        <v>36</v>
      </c>
      <c r="B3876" s="4" t="s">
        <v>35</v>
      </c>
      <c r="E3876" s="4" t="s">
        <v>123</v>
      </c>
      <c r="F3876" s="8" t="str">
        <f>VLOOKUP(E3876,Mapping!$A$1:$C$71,3,0)</f>
        <v>Ironsource</v>
      </c>
      <c r="G3876" s="8" t="str">
        <f>VLOOKUP(E3876,Mapping!$A$2:$B$207,2,0)</f>
        <v>Ironsource</v>
      </c>
      <c r="H3876" s="4" t="s">
        <v>658</v>
      </c>
      <c r="I3876" s="63">
        <v>44278</v>
      </c>
      <c r="J3876" s="126" t="str">
        <f>VLOOKUP(I3876,Mapping!$H$2:$I$215,2,0)</f>
        <v>Pre</v>
      </c>
      <c r="K3876" s="127" t="str">
        <f>VLOOKUP(I3876,Mapping!$H$2:$J$215,3,0)</f>
        <v>Pre</v>
      </c>
      <c r="L3876" s="4">
        <v>0</v>
      </c>
      <c r="M3876" s="4" t="s">
        <v>170</v>
      </c>
    </row>
    <row r="3877" spans="1:13" x14ac:dyDescent="0.35">
      <c r="A3877" s="4" t="s">
        <v>36</v>
      </c>
      <c r="B3877" s="4" t="s">
        <v>35</v>
      </c>
      <c r="E3877" s="4" t="s">
        <v>123</v>
      </c>
      <c r="F3877" s="8" t="str">
        <f>VLOOKUP(E3877,Mapping!$A$1:$C$71,3,0)</f>
        <v>Ironsource</v>
      </c>
      <c r="G3877" s="8" t="str">
        <f>VLOOKUP(E3877,Mapping!$A$2:$B$207,2,0)</f>
        <v>Ironsource</v>
      </c>
      <c r="H3877" s="4" t="s">
        <v>658</v>
      </c>
      <c r="I3877" s="63">
        <v>44279</v>
      </c>
      <c r="J3877" s="126" t="str">
        <f>VLOOKUP(I3877,Mapping!$H$2:$I$215,2,0)</f>
        <v>Pre</v>
      </c>
      <c r="K3877" s="127" t="str">
        <f>VLOOKUP(I3877,Mapping!$H$2:$J$215,3,0)</f>
        <v>Pre</v>
      </c>
      <c r="L3877" s="4">
        <v>0</v>
      </c>
      <c r="M3877" s="4" t="s">
        <v>170</v>
      </c>
    </row>
    <row r="3878" spans="1:13" x14ac:dyDescent="0.35">
      <c r="A3878" s="4" t="s">
        <v>36</v>
      </c>
      <c r="B3878" s="4" t="s">
        <v>35</v>
      </c>
      <c r="E3878" s="4" t="s">
        <v>123</v>
      </c>
      <c r="F3878" s="8" t="str">
        <f>VLOOKUP(E3878,Mapping!$A$1:$C$71,3,0)</f>
        <v>Ironsource</v>
      </c>
      <c r="G3878" s="8" t="str">
        <f>VLOOKUP(E3878,Mapping!$A$2:$B$207,2,0)</f>
        <v>Ironsource</v>
      </c>
      <c r="H3878" s="4" t="s">
        <v>658</v>
      </c>
      <c r="I3878" s="63">
        <v>44280</v>
      </c>
      <c r="J3878" s="126" t="str">
        <f>VLOOKUP(I3878,Mapping!$H$2:$I$215,2,0)</f>
        <v>Pre</v>
      </c>
      <c r="K3878" s="127" t="str">
        <f>VLOOKUP(I3878,Mapping!$H$2:$J$215,3,0)</f>
        <v>Pre</v>
      </c>
      <c r="L3878" s="4">
        <v>0</v>
      </c>
      <c r="M3878" s="4" t="s">
        <v>170</v>
      </c>
    </row>
    <row r="3879" spans="1:13" x14ac:dyDescent="0.35">
      <c r="A3879" s="4" t="s">
        <v>36</v>
      </c>
      <c r="B3879" s="4" t="s">
        <v>35</v>
      </c>
      <c r="E3879" s="4" t="s">
        <v>123</v>
      </c>
      <c r="F3879" s="8" t="str">
        <f>VLOOKUP(E3879,Mapping!$A$1:$C$71,3,0)</f>
        <v>Ironsource</v>
      </c>
      <c r="G3879" s="8" t="str">
        <f>VLOOKUP(E3879,Mapping!$A$2:$B$207,2,0)</f>
        <v>Ironsource</v>
      </c>
      <c r="H3879" s="4" t="s">
        <v>658</v>
      </c>
      <c r="I3879" s="63">
        <v>44281</v>
      </c>
      <c r="J3879" s="126" t="str">
        <f>VLOOKUP(I3879,Mapping!$H$2:$I$215,2,0)</f>
        <v>Pre</v>
      </c>
      <c r="K3879" s="127" t="str">
        <f>VLOOKUP(I3879,Mapping!$H$2:$J$215,3,0)</f>
        <v>Pre</v>
      </c>
      <c r="L3879" s="4">
        <v>0</v>
      </c>
      <c r="M3879" s="4" t="s">
        <v>170</v>
      </c>
    </row>
    <row r="3880" spans="1:13" x14ac:dyDescent="0.35">
      <c r="A3880" s="4" t="s">
        <v>36</v>
      </c>
      <c r="B3880" s="4" t="s">
        <v>35</v>
      </c>
      <c r="E3880" s="4" t="s">
        <v>123</v>
      </c>
      <c r="F3880" s="8" t="str">
        <f>VLOOKUP(E3880,Mapping!$A$1:$C$71,3,0)</f>
        <v>Ironsource</v>
      </c>
      <c r="G3880" s="8" t="str">
        <f>VLOOKUP(E3880,Mapping!$A$2:$B$207,2,0)</f>
        <v>Ironsource</v>
      </c>
      <c r="H3880" s="4" t="s">
        <v>658</v>
      </c>
      <c r="I3880" s="63">
        <v>44282</v>
      </c>
      <c r="J3880" s="126" t="str">
        <f>VLOOKUP(I3880,Mapping!$H$2:$I$215,2,0)</f>
        <v>Pre</v>
      </c>
      <c r="K3880" s="127" t="str">
        <f>VLOOKUP(I3880,Mapping!$H$2:$J$215,3,0)</f>
        <v>Pre</v>
      </c>
      <c r="L3880" s="4">
        <v>0</v>
      </c>
      <c r="M3880" s="4" t="s">
        <v>170</v>
      </c>
    </row>
    <row r="3881" spans="1:13" x14ac:dyDescent="0.35">
      <c r="A3881" s="4" t="s">
        <v>36</v>
      </c>
      <c r="B3881" s="4" t="s">
        <v>35</v>
      </c>
      <c r="E3881" s="4" t="s">
        <v>123</v>
      </c>
      <c r="F3881" s="8" t="str">
        <f>VLOOKUP(E3881,Mapping!$A$1:$C$71,3,0)</f>
        <v>Ironsource</v>
      </c>
      <c r="G3881" s="8" t="str">
        <f>VLOOKUP(E3881,Mapping!$A$2:$B$207,2,0)</f>
        <v>Ironsource</v>
      </c>
      <c r="H3881" s="4" t="s">
        <v>658</v>
      </c>
      <c r="I3881" s="63">
        <v>44283</v>
      </c>
      <c r="J3881" s="126" t="str">
        <f>VLOOKUP(I3881,Mapping!$H$2:$I$215,2,0)</f>
        <v>Pre</v>
      </c>
      <c r="K3881" s="127" t="str">
        <f>VLOOKUP(I3881,Mapping!$H$2:$J$215,3,0)</f>
        <v>Pre</v>
      </c>
      <c r="L3881" s="4">
        <v>0</v>
      </c>
      <c r="M3881" s="4" t="s">
        <v>170</v>
      </c>
    </row>
    <row r="3882" spans="1:13" x14ac:dyDescent="0.35">
      <c r="A3882" s="4" t="s">
        <v>36</v>
      </c>
      <c r="B3882" s="4" t="s">
        <v>35</v>
      </c>
      <c r="E3882" s="4" t="s">
        <v>123</v>
      </c>
      <c r="F3882" s="8" t="str">
        <f>VLOOKUP(E3882,Mapping!$A$1:$C$71,3,0)</f>
        <v>Ironsource</v>
      </c>
      <c r="G3882" s="8" t="str">
        <f>VLOOKUP(E3882,Mapping!$A$2:$B$207,2,0)</f>
        <v>Ironsource</v>
      </c>
      <c r="H3882" s="4" t="s">
        <v>658</v>
      </c>
      <c r="I3882" s="63">
        <v>44284</v>
      </c>
      <c r="J3882" s="126" t="str">
        <f>VLOOKUP(I3882,Mapping!$H$2:$I$215,2,0)</f>
        <v>Pre</v>
      </c>
      <c r="K3882" s="127" t="str">
        <f>VLOOKUP(I3882,Mapping!$H$2:$J$215,3,0)</f>
        <v>Pre</v>
      </c>
      <c r="L3882" s="4">
        <v>0</v>
      </c>
      <c r="M3882" s="4" t="s">
        <v>170</v>
      </c>
    </row>
    <row r="3883" spans="1:13" x14ac:dyDescent="0.35">
      <c r="A3883" s="4" t="s">
        <v>36</v>
      </c>
      <c r="B3883" s="4" t="s">
        <v>35</v>
      </c>
      <c r="E3883" s="4" t="s">
        <v>123</v>
      </c>
      <c r="F3883" s="8" t="str">
        <f>VLOOKUP(E3883,Mapping!$A$1:$C$71,3,0)</f>
        <v>Ironsource</v>
      </c>
      <c r="G3883" s="8" t="str">
        <f>VLOOKUP(E3883,Mapping!$A$2:$B$207,2,0)</f>
        <v>Ironsource</v>
      </c>
      <c r="H3883" s="4" t="s">
        <v>658</v>
      </c>
      <c r="I3883" s="63">
        <v>44285</v>
      </c>
      <c r="J3883" s="126" t="str">
        <f>VLOOKUP(I3883,Mapping!$H$2:$I$215,2,0)</f>
        <v>Pre</v>
      </c>
      <c r="K3883" s="127" t="str">
        <f>VLOOKUP(I3883,Mapping!$H$2:$J$215,3,0)</f>
        <v>Pre</v>
      </c>
      <c r="L3883" s="4">
        <v>0</v>
      </c>
      <c r="M3883" s="4" t="s">
        <v>170</v>
      </c>
    </row>
    <row r="3884" spans="1:13" x14ac:dyDescent="0.35">
      <c r="A3884" s="4" t="s">
        <v>36</v>
      </c>
      <c r="B3884" s="4" t="s">
        <v>35</v>
      </c>
      <c r="E3884" s="4" t="s">
        <v>123</v>
      </c>
      <c r="F3884" s="8" t="str">
        <f>VLOOKUP(E3884,Mapping!$A$1:$C$71,3,0)</f>
        <v>Ironsource</v>
      </c>
      <c r="G3884" s="8" t="str">
        <f>VLOOKUP(E3884,Mapping!$A$2:$B$207,2,0)</f>
        <v>Ironsource</v>
      </c>
      <c r="H3884" s="4" t="s">
        <v>658</v>
      </c>
      <c r="I3884" s="63">
        <v>44286</v>
      </c>
      <c r="J3884" s="126" t="str">
        <f>VLOOKUP(I3884,Mapping!$H$2:$I$215,2,0)</f>
        <v>Pre</v>
      </c>
      <c r="K3884" s="127" t="str">
        <f>VLOOKUP(I3884,Mapping!$H$2:$J$215,3,0)</f>
        <v>Pre</v>
      </c>
      <c r="L3884" s="4">
        <v>0</v>
      </c>
      <c r="M3884" s="4" t="s">
        <v>170</v>
      </c>
    </row>
    <row r="3885" spans="1:13" x14ac:dyDescent="0.35">
      <c r="A3885" s="4" t="s">
        <v>36</v>
      </c>
      <c r="B3885" s="4" t="s">
        <v>35</v>
      </c>
      <c r="E3885" s="4" t="s">
        <v>123</v>
      </c>
      <c r="F3885" s="8" t="str">
        <f>VLOOKUP(E3885,Mapping!$A$1:$C$71,3,0)</f>
        <v>Ironsource</v>
      </c>
      <c r="G3885" s="8" t="str">
        <f>VLOOKUP(E3885,Mapping!$A$2:$B$207,2,0)</f>
        <v>Ironsource</v>
      </c>
      <c r="H3885" s="4" t="s">
        <v>658</v>
      </c>
      <c r="I3885" s="63">
        <v>44287</v>
      </c>
      <c r="J3885" s="126" t="str">
        <f>VLOOKUP(I3885,Mapping!$H$2:$I$215,2,0)</f>
        <v>Pre</v>
      </c>
      <c r="K3885" s="127" t="str">
        <f>VLOOKUP(I3885,Mapping!$H$2:$J$215,3,0)</f>
        <v>Pre</v>
      </c>
      <c r="L3885" s="4">
        <v>0</v>
      </c>
      <c r="M3885" s="4" t="s">
        <v>170</v>
      </c>
    </row>
    <row r="3886" spans="1:13" x14ac:dyDescent="0.35">
      <c r="A3886" s="4" t="s">
        <v>36</v>
      </c>
      <c r="B3886" s="4" t="s">
        <v>35</v>
      </c>
      <c r="E3886" s="4" t="s">
        <v>123</v>
      </c>
      <c r="F3886" s="8" t="str">
        <f>VLOOKUP(E3886,Mapping!$A$1:$C$71,3,0)</f>
        <v>Ironsource</v>
      </c>
      <c r="G3886" s="8" t="str">
        <f>VLOOKUP(E3886,Mapping!$A$2:$B$207,2,0)</f>
        <v>Ironsource</v>
      </c>
      <c r="H3886" s="4" t="s">
        <v>658</v>
      </c>
      <c r="I3886" s="63">
        <v>44288</v>
      </c>
      <c r="J3886" s="126" t="str">
        <f>VLOOKUP(I3886,Mapping!$H$2:$I$215,2,0)</f>
        <v>Pre</v>
      </c>
      <c r="K3886" s="127" t="str">
        <f>VLOOKUP(I3886,Mapping!$H$2:$J$215,3,0)</f>
        <v>Pre</v>
      </c>
      <c r="L3886" s="4">
        <v>0</v>
      </c>
      <c r="M3886" s="4" t="s">
        <v>170</v>
      </c>
    </row>
    <row r="3887" spans="1:13" x14ac:dyDescent="0.35">
      <c r="A3887" s="4" t="s">
        <v>36</v>
      </c>
      <c r="B3887" s="4" t="s">
        <v>35</v>
      </c>
      <c r="E3887" s="4" t="s">
        <v>123</v>
      </c>
      <c r="F3887" s="8" t="str">
        <f>VLOOKUP(E3887,Mapping!$A$1:$C$71,3,0)</f>
        <v>Ironsource</v>
      </c>
      <c r="G3887" s="8" t="str">
        <f>VLOOKUP(E3887,Mapping!$A$2:$B$207,2,0)</f>
        <v>Ironsource</v>
      </c>
      <c r="H3887" s="4" t="s">
        <v>658</v>
      </c>
      <c r="I3887" s="63">
        <v>44289</v>
      </c>
      <c r="J3887" s="126" t="str">
        <f>VLOOKUP(I3887,Mapping!$H$2:$I$215,2,0)</f>
        <v>Pre</v>
      </c>
      <c r="K3887" s="127" t="str">
        <f>VLOOKUP(I3887,Mapping!$H$2:$J$215,3,0)</f>
        <v>Pre</v>
      </c>
      <c r="L3887" s="4">
        <v>0</v>
      </c>
      <c r="M3887" s="4" t="s">
        <v>170</v>
      </c>
    </row>
    <row r="3888" spans="1:13" x14ac:dyDescent="0.35">
      <c r="A3888" s="4" t="s">
        <v>36</v>
      </c>
      <c r="B3888" s="4" t="s">
        <v>35</v>
      </c>
      <c r="E3888" s="4" t="s">
        <v>123</v>
      </c>
      <c r="F3888" s="8" t="str">
        <f>VLOOKUP(E3888,Mapping!$A$1:$C$71,3,0)</f>
        <v>Ironsource</v>
      </c>
      <c r="G3888" s="8" t="str">
        <f>VLOOKUP(E3888,Mapping!$A$2:$B$207,2,0)</f>
        <v>Ironsource</v>
      </c>
      <c r="H3888" s="4" t="s">
        <v>658</v>
      </c>
      <c r="I3888" s="63">
        <v>44290</v>
      </c>
      <c r="J3888" s="126" t="str">
        <f>VLOOKUP(I3888,Mapping!$H$2:$I$215,2,0)</f>
        <v>Pre</v>
      </c>
      <c r="K3888" s="127" t="str">
        <f>VLOOKUP(I3888,Mapping!$H$2:$J$215,3,0)</f>
        <v>Pre</v>
      </c>
      <c r="L3888" s="4">
        <v>0</v>
      </c>
      <c r="M3888" s="4" t="s">
        <v>170</v>
      </c>
    </row>
    <row r="3889" spans="1:13" x14ac:dyDescent="0.35">
      <c r="A3889" s="4" t="s">
        <v>36</v>
      </c>
      <c r="B3889" s="4" t="s">
        <v>35</v>
      </c>
      <c r="E3889" s="4" t="s">
        <v>123</v>
      </c>
      <c r="F3889" s="8" t="str">
        <f>VLOOKUP(E3889,Mapping!$A$1:$C$71,3,0)</f>
        <v>Ironsource</v>
      </c>
      <c r="G3889" s="8" t="str">
        <f>VLOOKUP(E3889,Mapping!$A$2:$B$207,2,0)</f>
        <v>Ironsource</v>
      </c>
      <c r="H3889" s="4" t="s">
        <v>658</v>
      </c>
      <c r="I3889" s="63">
        <v>44291</v>
      </c>
      <c r="J3889" s="126" t="str">
        <f>VLOOKUP(I3889,Mapping!$H$2:$I$215,2,0)</f>
        <v>Pre</v>
      </c>
      <c r="K3889" s="127" t="str">
        <f>VLOOKUP(I3889,Mapping!$H$2:$J$215,3,0)</f>
        <v>Pre</v>
      </c>
      <c r="L3889" s="4">
        <v>0</v>
      </c>
      <c r="M3889" s="4" t="s">
        <v>170</v>
      </c>
    </row>
    <row r="3890" spans="1:13" x14ac:dyDescent="0.35">
      <c r="A3890" s="4" t="s">
        <v>36</v>
      </c>
      <c r="B3890" s="4" t="s">
        <v>35</v>
      </c>
      <c r="E3890" s="4" t="s">
        <v>123</v>
      </c>
      <c r="F3890" s="8" t="str">
        <f>VLOOKUP(E3890,Mapping!$A$1:$C$71,3,0)</f>
        <v>Ironsource</v>
      </c>
      <c r="G3890" s="8" t="str">
        <f>VLOOKUP(E3890,Mapping!$A$2:$B$207,2,0)</f>
        <v>Ironsource</v>
      </c>
      <c r="H3890" s="4" t="s">
        <v>658</v>
      </c>
      <c r="I3890" s="63">
        <v>44292</v>
      </c>
      <c r="J3890" s="126" t="str">
        <f>VLOOKUP(I3890,Mapping!$H$2:$I$215,2,0)</f>
        <v>Pre</v>
      </c>
      <c r="K3890" s="127" t="str">
        <f>VLOOKUP(I3890,Mapping!$H$2:$J$215,3,0)</f>
        <v>Pre</v>
      </c>
      <c r="L3890" s="4">
        <v>0</v>
      </c>
      <c r="M3890" s="4" t="s">
        <v>170</v>
      </c>
    </row>
    <row r="3891" spans="1:13" x14ac:dyDescent="0.35">
      <c r="A3891" s="4" t="s">
        <v>36</v>
      </c>
      <c r="B3891" s="4" t="s">
        <v>35</v>
      </c>
      <c r="E3891" s="4" t="s">
        <v>123</v>
      </c>
      <c r="F3891" s="8" t="str">
        <f>VLOOKUP(E3891,Mapping!$A$1:$C$71,3,0)</f>
        <v>Ironsource</v>
      </c>
      <c r="G3891" s="8" t="str">
        <f>VLOOKUP(E3891,Mapping!$A$2:$B$207,2,0)</f>
        <v>Ironsource</v>
      </c>
      <c r="H3891" s="4" t="s">
        <v>658</v>
      </c>
      <c r="I3891" s="63">
        <v>44293</v>
      </c>
      <c r="J3891" s="126" t="str">
        <f>VLOOKUP(I3891,Mapping!$H$2:$I$215,2,0)</f>
        <v>Pre</v>
      </c>
      <c r="K3891" s="127" t="str">
        <f>VLOOKUP(I3891,Mapping!$H$2:$J$215,3,0)</f>
        <v>Pre</v>
      </c>
      <c r="L3891" s="4">
        <v>0</v>
      </c>
      <c r="M3891" s="4" t="s">
        <v>170</v>
      </c>
    </row>
    <row r="3892" spans="1:13" x14ac:dyDescent="0.35">
      <c r="A3892" s="4" t="s">
        <v>36</v>
      </c>
      <c r="B3892" s="4" t="s">
        <v>35</v>
      </c>
      <c r="E3892" s="4" t="s">
        <v>123</v>
      </c>
      <c r="F3892" s="8" t="str">
        <f>VLOOKUP(E3892,Mapping!$A$1:$C$71,3,0)</f>
        <v>Ironsource</v>
      </c>
      <c r="G3892" s="8" t="str">
        <f>VLOOKUP(E3892,Mapping!$A$2:$B$207,2,0)</f>
        <v>Ironsource</v>
      </c>
      <c r="H3892" s="4" t="s">
        <v>658</v>
      </c>
      <c r="I3892" s="63">
        <v>44294</v>
      </c>
      <c r="J3892" s="126" t="str">
        <f>VLOOKUP(I3892,Mapping!$H$2:$I$215,2,0)</f>
        <v>Pre</v>
      </c>
      <c r="K3892" s="127" t="str">
        <f>VLOOKUP(I3892,Mapping!$H$2:$J$215,3,0)</f>
        <v>Pre</v>
      </c>
      <c r="L3892" s="4">
        <v>0</v>
      </c>
      <c r="M3892" s="4" t="s">
        <v>170</v>
      </c>
    </row>
    <row r="3893" spans="1:13" x14ac:dyDescent="0.35">
      <c r="A3893" s="4" t="s">
        <v>36</v>
      </c>
      <c r="B3893" s="4" t="s">
        <v>35</v>
      </c>
      <c r="E3893" s="4" t="s">
        <v>123</v>
      </c>
      <c r="F3893" s="8" t="str">
        <f>VLOOKUP(E3893,Mapping!$A$1:$C$71,3,0)</f>
        <v>Ironsource</v>
      </c>
      <c r="G3893" s="8" t="str">
        <f>VLOOKUP(E3893,Mapping!$A$2:$B$207,2,0)</f>
        <v>Ironsource</v>
      </c>
      <c r="H3893" s="4" t="s">
        <v>658</v>
      </c>
      <c r="I3893" s="63">
        <v>44295</v>
      </c>
      <c r="J3893" s="126" t="str">
        <f>VLOOKUP(I3893,Mapping!$H$2:$I$215,2,0)</f>
        <v>Pre</v>
      </c>
      <c r="K3893" s="127" t="str">
        <f>VLOOKUP(I3893,Mapping!$H$2:$J$215,3,0)</f>
        <v>Pre</v>
      </c>
      <c r="L3893" s="4">
        <v>0</v>
      </c>
      <c r="M3893" s="4" t="s">
        <v>170</v>
      </c>
    </row>
    <row r="3894" spans="1:13" x14ac:dyDescent="0.35">
      <c r="A3894" s="4" t="s">
        <v>36</v>
      </c>
      <c r="B3894" s="4" t="s">
        <v>35</v>
      </c>
      <c r="E3894" s="4" t="s">
        <v>123</v>
      </c>
      <c r="F3894" s="8" t="str">
        <f>VLOOKUP(E3894,Mapping!$A$1:$C$71,3,0)</f>
        <v>Ironsource</v>
      </c>
      <c r="G3894" s="8" t="str">
        <f>VLOOKUP(E3894,Mapping!$A$2:$B$207,2,0)</f>
        <v>Ironsource</v>
      </c>
      <c r="H3894" s="4" t="s">
        <v>658</v>
      </c>
      <c r="I3894" s="63">
        <v>44296</v>
      </c>
      <c r="J3894" s="126" t="str">
        <f>VLOOKUP(I3894,Mapping!$H$2:$I$215,2,0)</f>
        <v>Pre</v>
      </c>
      <c r="K3894" s="127" t="str">
        <f>VLOOKUP(I3894,Mapping!$H$2:$J$215,3,0)</f>
        <v>Pre</v>
      </c>
      <c r="L3894" s="4">
        <v>0</v>
      </c>
      <c r="M3894" s="4" t="s">
        <v>170</v>
      </c>
    </row>
    <row r="3895" spans="1:13" x14ac:dyDescent="0.35">
      <c r="A3895" s="4" t="s">
        <v>36</v>
      </c>
      <c r="B3895" s="4" t="s">
        <v>35</v>
      </c>
      <c r="E3895" s="4" t="s">
        <v>123</v>
      </c>
      <c r="F3895" s="8" t="str">
        <f>VLOOKUP(E3895,Mapping!$A$1:$C$71,3,0)</f>
        <v>Ironsource</v>
      </c>
      <c r="G3895" s="8" t="str">
        <f>VLOOKUP(E3895,Mapping!$A$2:$B$207,2,0)</f>
        <v>Ironsource</v>
      </c>
      <c r="H3895" s="4" t="s">
        <v>658</v>
      </c>
      <c r="I3895" s="63">
        <v>44297</v>
      </c>
      <c r="J3895" s="126" t="str">
        <f>VLOOKUP(I3895,Mapping!$H$2:$I$215,2,0)</f>
        <v>Pre</v>
      </c>
      <c r="K3895" s="127" t="str">
        <f>VLOOKUP(I3895,Mapping!$H$2:$J$215,3,0)</f>
        <v>Pre</v>
      </c>
      <c r="L3895" s="4">
        <v>0</v>
      </c>
      <c r="M3895" s="4" t="s">
        <v>170</v>
      </c>
    </row>
    <row r="3896" spans="1:13" x14ac:dyDescent="0.35">
      <c r="A3896" s="4" t="s">
        <v>36</v>
      </c>
      <c r="B3896" s="4" t="s">
        <v>35</v>
      </c>
      <c r="E3896" s="4" t="s">
        <v>123</v>
      </c>
      <c r="F3896" s="8" t="str">
        <f>VLOOKUP(E3896,Mapping!$A$1:$C$71,3,0)</f>
        <v>Ironsource</v>
      </c>
      <c r="G3896" s="8" t="str">
        <f>VLOOKUP(E3896,Mapping!$A$2:$B$207,2,0)</f>
        <v>Ironsource</v>
      </c>
      <c r="H3896" s="4" t="s">
        <v>658</v>
      </c>
      <c r="I3896" s="63">
        <v>44298</v>
      </c>
      <c r="J3896" s="126" t="str">
        <f>VLOOKUP(I3896,Mapping!$H$2:$I$215,2,0)</f>
        <v>Pre</v>
      </c>
      <c r="K3896" s="127" t="str">
        <f>VLOOKUP(I3896,Mapping!$H$2:$J$215,3,0)</f>
        <v>Pre</v>
      </c>
      <c r="L3896" s="4">
        <v>0</v>
      </c>
      <c r="M3896" s="4" t="s">
        <v>170</v>
      </c>
    </row>
    <row r="3897" spans="1:13" x14ac:dyDescent="0.35">
      <c r="A3897" s="4" t="s">
        <v>36</v>
      </c>
      <c r="B3897" s="4" t="s">
        <v>35</v>
      </c>
      <c r="E3897" s="4" t="s">
        <v>123</v>
      </c>
      <c r="F3897" s="8" t="str">
        <f>VLOOKUP(E3897,Mapping!$A$1:$C$71,3,0)</f>
        <v>Ironsource</v>
      </c>
      <c r="G3897" s="8" t="str">
        <f>VLOOKUP(E3897,Mapping!$A$2:$B$207,2,0)</f>
        <v>Ironsource</v>
      </c>
      <c r="H3897" s="4" t="s">
        <v>658</v>
      </c>
      <c r="I3897" s="63">
        <v>44299</v>
      </c>
      <c r="J3897" s="126" t="str">
        <f>VLOOKUP(I3897,Mapping!$H$2:$I$215,2,0)</f>
        <v>Pre</v>
      </c>
      <c r="K3897" s="127" t="str">
        <f>VLOOKUP(I3897,Mapping!$H$2:$J$215,3,0)</f>
        <v>Pre</v>
      </c>
      <c r="L3897" s="4">
        <v>0</v>
      </c>
      <c r="M3897" s="4" t="s">
        <v>170</v>
      </c>
    </row>
    <row r="3898" spans="1:13" x14ac:dyDescent="0.35">
      <c r="A3898" s="4" t="s">
        <v>36</v>
      </c>
      <c r="B3898" s="4" t="s">
        <v>35</v>
      </c>
      <c r="E3898" s="4" t="s">
        <v>123</v>
      </c>
      <c r="F3898" s="8" t="str">
        <f>VLOOKUP(E3898,Mapping!$A$1:$C$71,3,0)</f>
        <v>Ironsource</v>
      </c>
      <c r="G3898" s="8" t="str">
        <f>VLOOKUP(E3898,Mapping!$A$2:$B$207,2,0)</f>
        <v>Ironsource</v>
      </c>
      <c r="H3898" s="4" t="s">
        <v>658</v>
      </c>
      <c r="I3898" s="63">
        <v>44300</v>
      </c>
      <c r="J3898" s="126" t="str">
        <f>VLOOKUP(I3898,Mapping!$H$2:$I$215,2,0)</f>
        <v>Pre</v>
      </c>
      <c r="K3898" s="127" t="str">
        <f>VLOOKUP(I3898,Mapping!$H$2:$J$215,3,0)</f>
        <v>Pre</v>
      </c>
      <c r="L3898" s="4">
        <v>0</v>
      </c>
      <c r="M3898" s="4" t="s">
        <v>170</v>
      </c>
    </row>
    <row r="3899" spans="1:13" x14ac:dyDescent="0.35">
      <c r="A3899" s="4" t="s">
        <v>36</v>
      </c>
      <c r="B3899" s="4" t="s">
        <v>35</v>
      </c>
      <c r="E3899" s="4" t="s">
        <v>123</v>
      </c>
      <c r="F3899" s="8" t="str">
        <f>VLOOKUP(E3899,Mapping!$A$1:$C$71,3,0)</f>
        <v>Ironsource</v>
      </c>
      <c r="G3899" s="8" t="str">
        <f>VLOOKUP(E3899,Mapping!$A$2:$B$207,2,0)</f>
        <v>Ironsource</v>
      </c>
      <c r="H3899" s="4" t="s">
        <v>658</v>
      </c>
      <c r="I3899" s="63">
        <v>44301</v>
      </c>
      <c r="J3899" s="126" t="str">
        <f>VLOOKUP(I3899,Mapping!$H$2:$I$215,2,0)</f>
        <v>Pre</v>
      </c>
      <c r="K3899" s="127" t="str">
        <f>VLOOKUP(I3899,Mapping!$H$2:$J$215,3,0)</f>
        <v>Pre</v>
      </c>
      <c r="L3899" s="4">
        <v>0</v>
      </c>
      <c r="M3899" s="4" t="s">
        <v>170</v>
      </c>
    </row>
    <row r="3900" spans="1:13" x14ac:dyDescent="0.35">
      <c r="A3900" s="4" t="s">
        <v>36</v>
      </c>
      <c r="B3900" s="4" t="s">
        <v>35</v>
      </c>
      <c r="E3900" s="4" t="s">
        <v>123</v>
      </c>
      <c r="F3900" s="8" t="str">
        <f>VLOOKUP(E3900,Mapping!$A$1:$C$71,3,0)</f>
        <v>Ironsource</v>
      </c>
      <c r="G3900" s="8" t="str">
        <f>VLOOKUP(E3900,Mapping!$A$2:$B$207,2,0)</f>
        <v>Ironsource</v>
      </c>
      <c r="H3900" s="4" t="s">
        <v>658</v>
      </c>
      <c r="I3900" s="63">
        <v>44302</v>
      </c>
      <c r="J3900" s="126" t="str">
        <f>VLOOKUP(I3900,Mapping!$H$2:$I$215,2,0)</f>
        <v>Pre</v>
      </c>
      <c r="K3900" s="127" t="str">
        <f>VLOOKUP(I3900,Mapping!$H$2:$J$215,3,0)</f>
        <v>Pre</v>
      </c>
      <c r="L3900" s="4">
        <v>0</v>
      </c>
      <c r="M3900" s="4" t="s">
        <v>170</v>
      </c>
    </row>
    <row r="3901" spans="1:13" x14ac:dyDescent="0.35">
      <c r="A3901" s="4" t="s">
        <v>36</v>
      </c>
      <c r="B3901" s="4" t="s">
        <v>35</v>
      </c>
      <c r="E3901" s="4" t="s">
        <v>123</v>
      </c>
      <c r="F3901" s="8" t="str">
        <f>VLOOKUP(E3901,Mapping!$A$1:$C$71,3,0)</f>
        <v>Ironsource</v>
      </c>
      <c r="G3901" s="8" t="str">
        <f>VLOOKUP(E3901,Mapping!$A$2:$B$207,2,0)</f>
        <v>Ironsource</v>
      </c>
      <c r="H3901" s="4" t="s">
        <v>658</v>
      </c>
      <c r="I3901" s="63">
        <v>44303</v>
      </c>
      <c r="J3901" s="126" t="str">
        <f>VLOOKUP(I3901,Mapping!$H$2:$I$215,2,0)</f>
        <v>Pre</v>
      </c>
      <c r="K3901" s="127" t="str">
        <f>VLOOKUP(I3901,Mapping!$H$2:$J$215,3,0)</f>
        <v>Pre</v>
      </c>
      <c r="L3901" s="4">
        <v>0</v>
      </c>
      <c r="M3901" s="4" t="s">
        <v>170</v>
      </c>
    </row>
    <row r="3902" spans="1:13" x14ac:dyDescent="0.35">
      <c r="A3902" s="4" t="s">
        <v>36</v>
      </c>
      <c r="B3902" s="4" t="s">
        <v>35</v>
      </c>
      <c r="E3902" s="4" t="s">
        <v>123</v>
      </c>
      <c r="F3902" s="8" t="str">
        <f>VLOOKUP(E3902,Mapping!$A$1:$C$71,3,0)</f>
        <v>Ironsource</v>
      </c>
      <c r="G3902" s="8" t="str">
        <f>VLOOKUP(E3902,Mapping!$A$2:$B$207,2,0)</f>
        <v>Ironsource</v>
      </c>
      <c r="H3902" s="4" t="s">
        <v>658</v>
      </c>
      <c r="I3902" s="63">
        <v>44304</v>
      </c>
      <c r="J3902" s="126" t="str">
        <f>VLOOKUP(I3902,Mapping!$H$2:$I$215,2,0)</f>
        <v>Pre</v>
      </c>
      <c r="K3902" s="127" t="str">
        <f>VLOOKUP(I3902,Mapping!$H$2:$J$215,3,0)</f>
        <v>Pre</v>
      </c>
      <c r="L3902" s="4">
        <v>0</v>
      </c>
      <c r="M3902" s="4" t="s">
        <v>170</v>
      </c>
    </row>
    <row r="3903" spans="1:13" x14ac:dyDescent="0.35">
      <c r="A3903" s="4" t="s">
        <v>36</v>
      </c>
      <c r="B3903" s="4" t="s">
        <v>35</v>
      </c>
      <c r="E3903" s="4" t="s">
        <v>123</v>
      </c>
      <c r="F3903" s="8" t="str">
        <f>VLOOKUP(E3903,Mapping!$A$1:$C$71,3,0)</f>
        <v>Ironsource</v>
      </c>
      <c r="G3903" s="8" t="str">
        <f>VLOOKUP(E3903,Mapping!$A$2:$B$207,2,0)</f>
        <v>Ironsource</v>
      </c>
      <c r="H3903" s="4" t="s">
        <v>658</v>
      </c>
      <c r="I3903" s="63">
        <v>44305</v>
      </c>
      <c r="J3903" s="126" t="str">
        <f>VLOOKUP(I3903,Mapping!$H$2:$I$215,2,0)</f>
        <v>Pre</v>
      </c>
      <c r="K3903" s="127" t="str">
        <f>VLOOKUP(I3903,Mapping!$H$2:$J$215,3,0)</f>
        <v>Pre</v>
      </c>
      <c r="L3903" s="4">
        <v>0</v>
      </c>
      <c r="M3903" s="4" t="s">
        <v>170</v>
      </c>
    </row>
    <row r="3904" spans="1:13" x14ac:dyDescent="0.35">
      <c r="A3904" s="4" t="s">
        <v>36</v>
      </c>
      <c r="B3904" s="4" t="s">
        <v>35</v>
      </c>
      <c r="E3904" s="4" t="s">
        <v>123</v>
      </c>
      <c r="F3904" s="8" t="str">
        <f>VLOOKUP(E3904,Mapping!$A$1:$C$71,3,0)</f>
        <v>Ironsource</v>
      </c>
      <c r="G3904" s="8" t="str">
        <f>VLOOKUP(E3904,Mapping!$A$2:$B$207,2,0)</f>
        <v>Ironsource</v>
      </c>
      <c r="H3904" s="4" t="s">
        <v>658</v>
      </c>
      <c r="I3904" s="63">
        <v>44306</v>
      </c>
      <c r="J3904" s="126" t="str">
        <f>VLOOKUP(I3904,Mapping!$H$2:$I$215,2,0)</f>
        <v>Pre</v>
      </c>
      <c r="K3904" s="127" t="str">
        <f>VLOOKUP(I3904,Mapping!$H$2:$J$215,3,0)</f>
        <v>Pre</v>
      </c>
      <c r="L3904" s="4">
        <v>0</v>
      </c>
      <c r="M3904" s="4" t="s">
        <v>170</v>
      </c>
    </row>
    <row r="3905" spans="1:13" x14ac:dyDescent="0.35">
      <c r="A3905" s="4" t="s">
        <v>36</v>
      </c>
      <c r="B3905" s="4" t="s">
        <v>35</v>
      </c>
      <c r="E3905" s="4" t="s">
        <v>123</v>
      </c>
      <c r="F3905" s="8" t="str">
        <f>VLOOKUP(E3905,Mapping!$A$1:$C$71,3,0)</f>
        <v>Ironsource</v>
      </c>
      <c r="G3905" s="8" t="str">
        <f>VLOOKUP(E3905,Mapping!$A$2:$B$207,2,0)</f>
        <v>Ironsource</v>
      </c>
      <c r="H3905" s="4" t="s">
        <v>658</v>
      </c>
      <c r="I3905" s="63">
        <v>44307</v>
      </c>
      <c r="J3905" s="126" t="str">
        <f>VLOOKUP(I3905,Mapping!$H$2:$I$215,2,0)</f>
        <v>Pre</v>
      </c>
      <c r="K3905" s="127" t="str">
        <f>VLOOKUP(I3905,Mapping!$H$2:$J$215,3,0)</f>
        <v>Pre</v>
      </c>
      <c r="L3905" s="4">
        <v>0</v>
      </c>
      <c r="M3905" s="4" t="s">
        <v>170</v>
      </c>
    </row>
    <row r="3906" spans="1:13" x14ac:dyDescent="0.35">
      <c r="A3906" s="4" t="s">
        <v>36</v>
      </c>
      <c r="B3906" s="4" t="s">
        <v>35</v>
      </c>
      <c r="E3906" s="4" t="s">
        <v>123</v>
      </c>
      <c r="F3906" s="8" t="str">
        <f>VLOOKUP(E3906,Mapping!$A$1:$C$71,3,0)</f>
        <v>Ironsource</v>
      </c>
      <c r="G3906" s="8" t="str">
        <f>VLOOKUP(E3906,Mapping!$A$2:$B$207,2,0)</f>
        <v>Ironsource</v>
      </c>
      <c r="H3906" s="4" t="s">
        <v>658</v>
      </c>
      <c r="I3906" s="63">
        <v>44308</v>
      </c>
      <c r="J3906" s="126" t="str">
        <f>VLOOKUP(I3906,Mapping!$H$2:$I$215,2,0)</f>
        <v>Pre</v>
      </c>
      <c r="K3906" s="127" t="str">
        <f>VLOOKUP(I3906,Mapping!$H$2:$J$215,3,0)</f>
        <v>Pre</v>
      </c>
      <c r="L3906" s="4">
        <v>0</v>
      </c>
      <c r="M3906" s="4" t="s">
        <v>170</v>
      </c>
    </row>
    <row r="3907" spans="1:13" x14ac:dyDescent="0.35">
      <c r="A3907" s="4" t="s">
        <v>36</v>
      </c>
      <c r="B3907" s="4" t="s">
        <v>35</v>
      </c>
      <c r="E3907" s="4" t="s">
        <v>123</v>
      </c>
      <c r="F3907" s="8" t="str">
        <f>VLOOKUP(E3907,Mapping!$A$1:$C$71,3,0)</f>
        <v>Ironsource</v>
      </c>
      <c r="G3907" s="8" t="str">
        <f>VLOOKUP(E3907,Mapping!$A$2:$B$207,2,0)</f>
        <v>Ironsource</v>
      </c>
      <c r="H3907" s="4" t="s">
        <v>658</v>
      </c>
      <c r="I3907" s="63">
        <v>44309</v>
      </c>
      <c r="J3907" s="126" t="str">
        <f>VLOOKUP(I3907,Mapping!$H$2:$I$215,2,0)</f>
        <v>Pre</v>
      </c>
      <c r="K3907" s="127" t="str">
        <f>VLOOKUP(I3907,Mapping!$H$2:$J$215,3,0)</f>
        <v>Pre</v>
      </c>
      <c r="L3907" s="4">
        <v>0</v>
      </c>
      <c r="M3907" s="4" t="s">
        <v>170</v>
      </c>
    </row>
    <row r="3908" spans="1:13" x14ac:dyDescent="0.35">
      <c r="A3908" s="4" t="s">
        <v>36</v>
      </c>
      <c r="B3908" s="4" t="s">
        <v>35</v>
      </c>
      <c r="E3908" s="4" t="s">
        <v>123</v>
      </c>
      <c r="F3908" s="8" t="str">
        <f>VLOOKUP(E3908,Mapping!$A$1:$C$71,3,0)</f>
        <v>Ironsource</v>
      </c>
      <c r="G3908" s="8" t="str">
        <f>VLOOKUP(E3908,Mapping!$A$2:$B$207,2,0)</f>
        <v>Ironsource</v>
      </c>
      <c r="H3908" s="4" t="s">
        <v>658</v>
      </c>
      <c r="I3908" s="63">
        <v>44310</v>
      </c>
      <c r="J3908" s="126" t="str">
        <f>VLOOKUP(I3908,Mapping!$H$2:$I$215,2,0)</f>
        <v>Pre</v>
      </c>
      <c r="K3908" s="127" t="str">
        <f>VLOOKUP(I3908,Mapping!$H$2:$J$215,3,0)</f>
        <v>Pre</v>
      </c>
      <c r="L3908" s="4">
        <v>0</v>
      </c>
      <c r="M3908" s="4" t="s">
        <v>170</v>
      </c>
    </row>
    <row r="3909" spans="1:13" x14ac:dyDescent="0.35">
      <c r="A3909" s="4" t="s">
        <v>36</v>
      </c>
      <c r="B3909" s="4" t="s">
        <v>35</v>
      </c>
      <c r="E3909" s="4" t="s">
        <v>123</v>
      </c>
      <c r="F3909" s="8" t="str">
        <f>VLOOKUP(E3909,Mapping!$A$1:$C$71,3,0)</f>
        <v>Ironsource</v>
      </c>
      <c r="G3909" s="8" t="str">
        <f>VLOOKUP(E3909,Mapping!$A$2:$B$207,2,0)</f>
        <v>Ironsource</v>
      </c>
      <c r="H3909" s="4" t="s">
        <v>658</v>
      </c>
      <c r="I3909" s="63">
        <v>44311</v>
      </c>
      <c r="J3909" s="126" t="str">
        <f>VLOOKUP(I3909,Mapping!$H$2:$I$215,2,0)</f>
        <v>Pre</v>
      </c>
      <c r="K3909" s="127" t="str">
        <f>VLOOKUP(I3909,Mapping!$H$2:$J$215,3,0)</f>
        <v>Pre</v>
      </c>
      <c r="L3909" s="4">
        <v>0</v>
      </c>
      <c r="M3909" s="4" t="s">
        <v>170</v>
      </c>
    </row>
    <row r="3910" spans="1:13" x14ac:dyDescent="0.35">
      <c r="A3910" s="4" t="s">
        <v>36</v>
      </c>
      <c r="B3910" s="4" t="s">
        <v>35</v>
      </c>
      <c r="E3910" s="4" t="s">
        <v>123</v>
      </c>
      <c r="F3910" s="8" t="str">
        <f>VLOOKUP(E3910,Mapping!$A$1:$C$71,3,0)</f>
        <v>Ironsource</v>
      </c>
      <c r="G3910" s="8" t="str">
        <f>VLOOKUP(E3910,Mapping!$A$2:$B$207,2,0)</f>
        <v>Ironsource</v>
      </c>
      <c r="H3910" s="4" t="s">
        <v>658</v>
      </c>
      <c r="I3910" s="63">
        <v>44312</v>
      </c>
      <c r="J3910" s="126" t="str">
        <f>VLOOKUP(I3910,Mapping!$H$2:$I$215,2,0)</f>
        <v>Pre</v>
      </c>
      <c r="K3910" s="127" t="str">
        <f>VLOOKUP(I3910,Mapping!$H$2:$J$215,3,0)</f>
        <v>Pre</v>
      </c>
      <c r="L3910" s="4">
        <v>0</v>
      </c>
      <c r="M3910" s="4" t="s">
        <v>170</v>
      </c>
    </row>
    <row r="3911" spans="1:13" x14ac:dyDescent="0.35">
      <c r="A3911" s="4" t="s">
        <v>36</v>
      </c>
      <c r="B3911" s="4" t="s">
        <v>35</v>
      </c>
      <c r="E3911" s="4" t="s">
        <v>123</v>
      </c>
      <c r="F3911" s="8" t="str">
        <f>VLOOKUP(E3911,Mapping!$A$1:$C$71,3,0)</f>
        <v>Ironsource</v>
      </c>
      <c r="G3911" s="8" t="str">
        <f>VLOOKUP(E3911,Mapping!$A$2:$B$207,2,0)</f>
        <v>Ironsource</v>
      </c>
      <c r="H3911" s="4" t="s">
        <v>658</v>
      </c>
      <c r="I3911" s="63">
        <v>44313</v>
      </c>
      <c r="J3911" s="126" t="str">
        <f>VLOOKUP(I3911,Mapping!$H$2:$I$215,2,0)</f>
        <v>Post</v>
      </c>
      <c r="K3911" s="127" t="str">
        <f>VLOOKUP(I3911,Mapping!$H$2:$J$215,3,0)</f>
        <v>Post</v>
      </c>
      <c r="L3911" s="4">
        <v>41.296432600000003</v>
      </c>
      <c r="M3911" s="4" t="s">
        <v>170</v>
      </c>
    </row>
    <row r="3912" spans="1:13" x14ac:dyDescent="0.35">
      <c r="A3912" s="4" t="s">
        <v>36</v>
      </c>
      <c r="B3912" s="4" t="s">
        <v>35</v>
      </c>
      <c r="E3912" s="4" t="s">
        <v>123</v>
      </c>
      <c r="F3912" s="8" t="str">
        <f>VLOOKUP(E3912,Mapping!$A$1:$C$71,3,0)</f>
        <v>Ironsource</v>
      </c>
      <c r="G3912" s="8" t="str">
        <f>VLOOKUP(E3912,Mapping!$A$2:$B$207,2,0)</f>
        <v>Ironsource</v>
      </c>
      <c r="H3912" s="4" t="s">
        <v>658</v>
      </c>
      <c r="I3912" s="63">
        <v>44314</v>
      </c>
      <c r="J3912" s="126" t="str">
        <f>VLOOKUP(I3912,Mapping!$H$2:$I$215,2,0)</f>
        <v>Post</v>
      </c>
      <c r="K3912" s="127" t="str">
        <f>VLOOKUP(I3912,Mapping!$H$2:$J$215,3,0)</f>
        <v>Post</v>
      </c>
      <c r="L3912" s="4">
        <v>100.2142339</v>
      </c>
      <c r="M3912" s="4" t="s">
        <v>170</v>
      </c>
    </row>
    <row r="3913" spans="1:13" x14ac:dyDescent="0.35">
      <c r="A3913" s="4" t="s">
        <v>36</v>
      </c>
      <c r="B3913" s="4" t="s">
        <v>35</v>
      </c>
      <c r="E3913" s="4" t="s">
        <v>123</v>
      </c>
      <c r="F3913" s="8" t="str">
        <f>VLOOKUP(E3913,Mapping!$A$1:$C$71,3,0)</f>
        <v>Ironsource</v>
      </c>
      <c r="G3913" s="8" t="str">
        <f>VLOOKUP(E3913,Mapping!$A$2:$B$207,2,0)</f>
        <v>Ironsource</v>
      </c>
      <c r="H3913" s="4" t="s">
        <v>658</v>
      </c>
      <c r="I3913" s="63">
        <v>44315</v>
      </c>
      <c r="J3913" s="126" t="str">
        <f>VLOOKUP(I3913,Mapping!$H$2:$I$215,2,0)</f>
        <v>Post</v>
      </c>
      <c r="K3913" s="127" t="str">
        <f>VLOOKUP(I3913,Mapping!$H$2:$J$215,3,0)</f>
        <v>Post</v>
      </c>
      <c r="L3913" s="4">
        <v>159.74327109999999</v>
      </c>
      <c r="M3913" s="4" t="s">
        <v>170</v>
      </c>
    </row>
    <row r="3914" spans="1:13" x14ac:dyDescent="0.35">
      <c r="A3914" s="4" t="s">
        <v>36</v>
      </c>
      <c r="B3914" s="4" t="s">
        <v>35</v>
      </c>
      <c r="E3914" s="4" t="s">
        <v>123</v>
      </c>
      <c r="F3914" s="8" t="str">
        <f>VLOOKUP(E3914,Mapping!$A$1:$C$71,3,0)</f>
        <v>Ironsource</v>
      </c>
      <c r="G3914" s="8" t="str">
        <f>VLOOKUP(E3914,Mapping!$A$2:$B$207,2,0)</f>
        <v>Ironsource</v>
      </c>
      <c r="H3914" s="4" t="s">
        <v>658</v>
      </c>
      <c r="I3914" s="63">
        <v>44316</v>
      </c>
      <c r="J3914" s="126" t="str">
        <f>VLOOKUP(I3914,Mapping!$H$2:$I$215,2,0)</f>
        <v>Post</v>
      </c>
      <c r="K3914" s="127" t="str">
        <f>VLOOKUP(I3914,Mapping!$H$2:$J$215,3,0)</f>
        <v>Post</v>
      </c>
      <c r="L3914" s="4">
        <v>218.70175929999999</v>
      </c>
      <c r="M3914" s="4" t="s">
        <v>170</v>
      </c>
    </row>
    <row r="3915" spans="1:13" x14ac:dyDescent="0.35">
      <c r="A3915" s="4" t="s">
        <v>36</v>
      </c>
      <c r="B3915" s="4" t="s">
        <v>35</v>
      </c>
      <c r="E3915" s="4" t="s">
        <v>123</v>
      </c>
      <c r="F3915" s="8" t="str">
        <f>VLOOKUP(E3915,Mapping!$A$1:$C$71,3,0)</f>
        <v>Ironsource</v>
      </c>
      <c r="G3915" s="8" t="str">
        <f>VLOOKUP(E3915,Mapping!$A$2:$B$207,2,0)</f>
        <v>Ironsource</v>
      </c>
      <c r="H3915" s="4" t="s">
        <v>658</v>
      </c>
      <c r="I3915" s="63">
        <v>44317</v>
      </c>
      <c r="J3915" s="126" t="str">
        <f>VLOOKUP(I3915,Mapping!$H$2:$I$215,2,0)</f>
        <v>Post</v>
      </c>
      <c r="K3915" s="127" t="str">
        <f>VLOOKUP(I3915,Mapping!$H$2:$J$215,3,0)</f>
        <v>Post</v>
      </c>
      <c r="L3915" s="4">
        <v>326.87938480000003</v>
      </c>
      <c r="M3915" s="4" t="s">
        <v>170</v>
      </c>
    </row>
    <row r="3916" spans="1:13" x14ac:dyDescent="0.35">
      <c r="A3916" s="4" t="s">
        <v>36</v>
      </c>
      <c r="B3916" s="4" t="s">
        <v>35</v>
      </c>
      <c r="E3916" s="4" t="s">
        <v>123</v>
      </c>
      <c r="F3916" s="8" t="str">
        <f>VLOOKUP(E3916,Mapping!$A$1:$C$71,3,0)</f>
        <v>Ironsource</v>
      </c>
      <c r="G3916" s="8" t="str">
        <f>VLOOKUP(E3916,Mapping!$A$2:$B$207,2,0)</f>
        <v>Ironsource</v>
      </c>
      <c r="H3916" s="4" t="s">
        <v>658</v>
      </c>
      <c r="I3916" s="63">
        <v>44318</v>
      </c>
      <c r="J3916" s="126" t="str">
        <f>VLOOKUP(I3916,Mapping!$H$2:$I$215,2,0)</f>
        <v>Post</v>
      </c>
      <c r="K3916" s="127" t="str">
        <f>VLOOKUP(I3916,Mapping!$H$2:$J$215,3,0)</f>
        <v>Post</v>
      </c>
      <c r="L3916" s="4">
        <v>479.04377030000001</v>
      </c>
      <c r="M3916" s="4" t="s">
        <v>170</v>
      </c>
    </row>
    <row r="3917" spans="1:13" x14ac:dyDescent="0.35">
      <c r="A3917" s="4" t="s">
        <v>36</v>
      </c>
      <c r="B3917" s="4" t="s">
        <v>35</v>
      </c>
      <c r="E3917" s="4" t="s">
        <v>123</v>
      </c>
      <c r="F3917" s="8" t="str">
        <f>VLOOKUP(E3917,Mapping!$A$1:$C$71,3,0)</f>
        <v>Ironsource</v>
      </c>
      <c r="G3917" s="8" t="str">
        <f>VLOOKUP(E3917,Mapping!$A$2:$B$207,2,0)</f>
        <v>Ironsource</v>
      </c>
      <c r="H3917" s="4" t="s">
        <v>658</v>
      </c>
      <c r="I3917" s="63">
        <v>44319</v>
      </c>
      <c r="J3917" s="126" t="str">
        <f>VLOOKUP(I3917,Mapping!$H$2:$I$215,2,0)</f>
        <v>Post</v>
      </c>
      <c r="K3917" s="127" t="str">
        <f>VLOOKUP(I3917,Mapping!$H$2:$J$215,3,0)</f>
        <v>Post</v>
      </c>
      <c r="L3917" s="4">
        <v>635.84515020000003</v>
      </c>
      <c r="M3917" s="4" t="s">
        <v>170</v>
      </c>
    </row>
    <row r="3918" spans="1:13" x14ac:dyDescent="0.35">
      <c r="A3918" s="4" t="s">
        <v>36</v>
      </c>
      <c r="B3918" s="4" t="s">
        <v>35</v>
      </c>
      <c r="E3918" s="4" t="s">
        <v>123</v>
      </c>
      <c r="F3918" s="8" t="str">
        <f>VLOOKUP(E3918,Mapping!$A$1:$C$71,3,0)</f>
        <v>Ironsource</v>
      </c>
      <c r="G3918" s="8" t="str">
        <f>VLOOKUP(E3918,Mapping!$A$2:$B$207,2,0)</f>
        <v>Ironsource</v>
      </c>
      <c r="H3918" s="4" t="s">
        <v>658</v>
      </c>
      <c r="I3918" s="63">
        <v>44320</v>
      </c>
      <c r="J3918" s="126" t="str">
        <f>VLOOKUP(I3918,Mapping!$H$2:$I$215,2,0)</f>
        <v>Post</v>
      </c>
      <c r="K3918" s="127" t="str">
        <f>VLOOKUP(I3918,Mapping!$H$2:$J$215,3,0)</f>
        <v>Post</v>
      </c>
      <c r="L3918" s="4">
        <v>752.94622879999997</v>
      </c>
      <c r="M3918" s="4" t="s">
        <v>170</v>
      </c>
    </row>
    <row r="3919" spans="1:13" x14ac:dyDescent="0.35">
      <c r="A3919" s="4" t="s">
        <v>36</v>
      </c>
      <c r="B3919" s="4" t="s">
        <v>35</v>
      </c>
      <c r="E3919" s="4" t="s">
        <v>123</v>
      </c>
      <c r="F3919" s="8" t="str">
        <f>VLOOKUP(E3919,Mapping!$A$1:$C$71,3,0)</f>
        <v>Ironsource</v>
      </c>
      <c r="G3919" s="8" t="str">
        <f>VLOOKUP(E3919,Mapping!$A$2:$B$207,2,0)</f>
        <v>Ironsource</v>
      </c>
      <c r="H3919" s="4" t="s">
        <v>658</v>
      </c>
      <c r="I3919" s="63">
        <v>44321</v>
      </c>
      <c r="J3919" s="126" t="str">
        <f>VLOOKUP(I3919,Mapping!$H$2:$I$215,2,0)</f>
        <v>Post</v>
      </c>
      <c r="K3919" s="127" t="str">
        <f>VLOOKUP(I3919,Mapping!$H$2:$J$215,3,0)</f>
        <v>Post</v>
      </c>
      <c r="L3919" s="4">
        <v>798.33518279999998</v>
      </c>
      <c r="M3919" s="4" t="s">
        <v>170</v>
      </c>
    </row>
    <row r="3920" spans="1:13" x14ac:dyDescent="0.35">
      <c r="A3920" s="4" t="s">
        <v>36</v>
      </c>
      <c r="B3920" s="4" t="s">
        <v>35</v>
      </c>
      <c r="E3920" s="4" t="s">
        <v>123</v>
      </c>
      <c r="F3920" s="8" t="str">
        <f>VLOOKUP(E3920,Mapping!$A$1:$C$71,3,0)</f>
        <v>Ironsource</v>
      </c>
      <c r="G3920" s="8" t="str">
        <f>VLOOKUP(E3920,Mapping!$A$2:$B$207,2,0)</f>
        <v>Ironsource</v>
      </c>
      <c r="H3920" s="4" t="s">
        <v>658</v>
      </c>
      <c r="I3920" s="63">
        <v>44322</v>
      </c>
      <c r="J3920" s="126" t="str">
        <f>VLOOKUP(I3920,Mapping!$H$2:$I$215,2,0)</f>
        <v>Post</v>
      </c>
      <c r="K3920" s="127" t="str">
        <f>VLOOKUP(I3920,Mapping!$H$2:$J$215,3,0)</f>
        <v>Post</v>
      </c>
      <c r="L3920" s="4">
        <v>776.75914950000004</v>
      </c>
      <c r="M3920" s="4" t="s">
        <v>170</v>
      </c>
    </row>
    <row r="3921" spans="1:13" x14ac:dyDescent="0.35">
      <c r="A3921" s="4" t="s">
        <v>36</v>
      </c>
      <c r="B3921" s="4" t="s">
        <v>35</v>
      </c>
      <c r="E3921" s="4" t="s">
        <v>123</v>
      </c>
      <c r="F3921" s="8" t="str">
        <f>VLOOKUP(E3921,Mapping!$A$1:$C$71,3,0)</f>
        <v>Ironsource</v>
      </c>
      <c r="G3921" s="8" t="str">
        <f>VLOOKUP(E3921,Mapping!$A$2:$B$207,2,0)</f>
        <v>Ironsource</v>
      </c>
      <c r="H3921" s="4" t="s">
        <v>658</v>
      </c>
      <c r="I3921" s="63">
        <v>44323</v>
      </c>
      <c r="J3921" s="126" t="str">
        <f>VLOOKUP(I3921,Mapping!$H$2:$I$215,2,0)</f>
        <v>Post</v>
      </c>
      <c r="K3921" s="127" t="str">
        <f>VLOOKUP(I3921,Mapping!$H$2:$J$215,3,0)</f>
        <v>Post</v>
      </c>
      <c r="L3921" s="4">
        <v>718.89168930000005</v>
      </c>
      <c r="M3921" s="4" t="s">
        <v>170</v>
      </c>
    </row>
    <row r="3922" spans="1:13" x14ac:dyDescent="0.35">
      <c r="A3922" s="4" t="s">
        <v>36</v>
      </c>
      <c r="B3922" s="4" t="s">
        <v>35</v>
      </c>
      <c r="E3922" s="4" t="s">
        <v>123</v>
      </c>
      <c r="F3922" s="8" t="str">
        <f>VLOOKUP(E3922,Mapping!$A$1:$C$71,3,0)</f>
        <v>Ironsource</v>
      </c>
      <c r="G3922" s="8" t="str">
        <f>VLOOKUP(E3922,Mapping!$A$2:$B$207,2,0)</f>
        <v>Ironsource</v>
      </c>
      <c r="H3922" s="4" t="s">
        <v>658</v>
      </c>
      <c r="I3922" s="63">
        <v>44324</v>
      </c>
      <c r="J3922" s="126" t="str">
        <f>VLOOKUP(I3922,Mapping!$H$2:$I$215,2,0)</f>
        <v>Post</v>
      </c>
      <c r="K3922" s="127" t="str">
        <f>VLOOKUP(I3922,Mapping!$H$2:$J$215,3,0)</f>
        <v>Post</v>
      </c>
      <c r="L3922" s="4">
        <v>649.94096139999999</v>
      </c>
      <c r="M3922" s="4" t="s">
        <v>170</v>
      </c>
    </row>
    <row r="3923" spans="1:13" x14ac:dyDescent="0.35">
      <c r="A3923" s="4" t="s">
        <v>36</v>
      </c>
      <c r="B3923" s="4" t="s">
        <v>35</v>
      </c>
      <c r="E3923" s="4" t="s">
        <v>123</v>
      </c>
      <c r="F3923" s="8" t="str">
        <f>VLOOKUP(E3923,Mapping!$A$1:$C$71,3,0)</f>
        <v>Ironsource</v>
      </c>
      <c r="G3923" s="8" t="str">
        <f>VLOOKUP(E3923,Mapping!$A$2:$B$207,2,0)</f>
        <v>Ironsource</v>
      </c>
      <c r="H3923" s="4" t="s">
        <v>658</v>
      </c>
      <c r="I3923" s="63">
        <v>44325</v>
      </c>
      <c r="J3923" s="126" t="str">
        <f>VLOOKUP(I3923,Mapping!$H$2:$I$215,2,0)</f>
        <v>Post</v>
      </c>
      <c r="K3923" s="127" t="str">
        <f>VLOOKUP(I3923,Mapping!$H$2:$J$215,3,0)</f>
        <v>Post</v>
      </c>
      <c r="L3923" s="4">
        <v>593.65973689999998</v>
      </c>
      <c r="M3923" s="4" t="s">
        <v>170</v>
      </c>
    </row>
    <row r="3924" spans="1:13" x14ac:dyDescent="0.35">
      <c r="A3924" s="4" t="s">
        <v>36</v>
      </c>
      <c r="B3924" s="4" t="s">
        <v>35</v>
      </c>
      <c r="E3924" s="4" t="s">
        <v>123</v>
      </c>
      <c r="F3924" s="8" t="str">
        <f>VLOOKUP(E3924,Mapping!$A$1:$C$71,3,0)</f>
        <v>Ironsource</v>
      </c>
      <c r="G3924" s="8" t="str">
        <f>VLOOKUP(E3924,Mapping!$A$2:$B$207,2,0)</f>
        <v>Ironsource</v>
      </c>
      <c r="H3924" s="4" t="s">
        <v>658</v>
      </c>
      <c r="I3924" s="63">
        <v>44326</v>
      </c>
      <c r="J3924" s="126" t="str">
        <f>VLOOKUP(I3924,Mapping!$H$2:$I$215,2,0)</f>
        <v>Post</v>
      </c>
      <c r="K3924" s="127" t="str">
        <f>VLOOKUP(I3924,Mapping!$H$2:$J$215,3,0)</f>
        <v>Post</v>
      </c>
      <c r="L3924" s="4">
        <v>524.60632529999998</v>
      </c>
      <c r="M3924" s="4" t="s">
        <v>170</v>
      </c>
    </row>
    <row r="3925" spans="1:13" x14ac:dyDescent="0.35">
      <c r="A3925" s="4" t="s">
        <v>36</v>
      </c>
      <c r="B3925" s="4" t="s">
        <v>35</v>
      </c>
      <c r="E3925" s="4" t="s">
        <v>123</v>
      </c>
      <c r="F3925" s="8" t="str">
        <f>VLOOKUP(E3925,Mapping!$A$1:$C$71,3,0)</f>
        <v>Ironsource</v>
      </c>
      <c r="G3925" s="8" t="str">
        <f>VLOOKUP(E3925,Mapping!$A$2:$B$207,2,0)</f>
        <v>Ironsource</v>
      </c>
      <c r="H3925" s="4" t="s">
        <v>658</v>
      </c>
      <c r="I3925" s="63">
        <v>44327</v>
      </c>
      <c r="J3925" s="126" t="str">
        <f>VLOOKUP(I3925,Mapping!$H$2:$I$215,2,0)</f>
        <v>Post</v>
      </c>
      <c r="K3925" s="127" t="str">
        <f>VLOOKUP(I3925,Mapping!$H$2:$J$215,3,0)</f>
        <v>Post</v>
      </c>
      <c r="L3925" s="4">
        <v>465.69694629999998</v>
      </c>
      <c r="M3925" s="4" t="s">
        <v>170</v>
      </c>
    </row>
    <row r="3926" spans="1:13" x14ac:dyDescent="0.35">
      <c r="A3926" s="4" t="s">
        <v>36</v>
      </c>
      <c r="B3926" s="4" t="s">
        <v>35</v>
      </c>
      <c r="E3926" s="4" t="s">
        <v>123</v>
      </c>
      <c r="F3926" s="8" t="str">
        <f>VLOOKUP(E3926,Mapping!$A$1:$C$71,3,0)</f>
        <v>Ironsource</v>
      </c>
      <c r="G3926" s="8" t="str">
        <f>VLOOKUP(E3926,Mapping!$A$2:$B$207,2,0)</f>
        <v>Ironsource</v>
      </c>
      <c r="H3926" s="4" t="s">
        <v>658</v>
      </c>
      <c r="I3926" s="63">
        <v>44328</v>
      </c>
      <c r="J3926" s="126" t="str">
        <f>VLOOKUP(I3926,Mapping!$H$2:$I$215,2,0)</f>
        <v>Post</v>
      </c>
      <c r="K3926" s="127" t="str">
        <f>VLOOKUP(I3926,Mapping!$H$2:$J$215,3,0)</f>
        <v>Post</v>
      </c>
      <c r="L3926" s="4">
        <v>443.7548888</v>
      </c>
      <c r="M3926" s="4" t="s">
        <v>170</v>
      </c>
    </row>
    <row r="3927" spans="1:13" x14ac:dyDescent="0.35">
      <c r="A3927" s="4" t="s">
        <v>36</v>
      </c>
      <c r="B3927" s="4" t="s">
        <v>35</v>
      </c>
      <c r="E3927" s="4" t="s">
        <v>123</v>
      </c>
      <c r="F3927" s="8" t="str">
        <f>VLOOKUP(E3927,Mapping!$A$1:$C$71,3,0)</f>
        <v>Ironsource</v>
      </c>
      <c r="G3927" s="8" t="str">
        <f>VLOOKUP(E3927,Mapping!$A$2:$B$207,2,0)</f>
        <v>Ironsource</v>
      </c>
      <c r="H3927" s="4" t="s">
        <v>658</v>
      </c>
      <c r="I3927" s="63">
        <v>44329</v>
      </c>
      <c r="J3927" s="126" t="str">
        <f>VLOOKUP(I3927,Mapping!$H$2:$I$215,2,0)</f>
        <v>Post</v>
      </c>
      <c r="K3927" s="127" t="str">
        <f>VLOOKUP(I3927,Mapping!$H$2:$J$215,3,0)</f>
        <v>Post</v>
      </c>
      <c r="L3927" s="4">
        <v>423.82519780000001</v>
      </c>
      <c r="M3927" s="4" t="s">
        <v>170</v>
      </c>
    </row>
    <row r="3928" spans="1:13" x14ac:dyDescent="0.35">
      <c r="A3928" s="4" t="s">
        <v>36</v>
      </c>
      <c r="B3928" s="4" t="s">
        <v>35</v>
      </c>
      <c r="E3928" s="4" t="s">
        <v>123</v>
      </c>
      <c r="F3928" s="8" t="str">
        <f>VLOOKUP(E3928,Mapping!$A$1:$C$71,3,0)</f>
        <v>Ironsource</v>
      </c>
      <c r="G3928" s="8" t="str">
        <f>VLOOKUP(E3928,Mapping!$A$2:$B$207,2,0)</f>
        <v>Ironsource</v>
      </c>
      <c r="H3928" s="4" t="s">
        <v>658</v>
      </c>
      <c r="I3928" s="63">
        <v>44330</v>
      </c>
      <c r="J3928" s="126" t="str">
        <f>VLOOKUP(I3928,Mapping!$H$2:$I$215,2,0)</f>
        <v>Post</v>
      </c>
      <c r="K3928" s="127" t="str">
        <f>VLOOKUP(I3928,Mapping!$H$2:$J$215,3,0)</f>
        <v>Post</v>
      </c>
      <c r="L3928" s="4">
        <v>421.2252044</v>
      </c>
      <c r="M3928" s="4" t="s">
        <v>170</v>
      </c>
    </row>
    <row r="3929" spans="1:13" x14ac:dyDescent="0.35">
      <c r="A3929" s="4" t="s">
        <v>36</v>
      </c>
      <c r="B3929" s="4" t="s">
        <v>35</v>
      </c>
      <c r="E3929" s="4" t="s">
        <v>123</v>
      </c>
      <c r="F3929" s="8" t="str">
        <f>VLOOKUP(E3929,Mapping!$A$1:$C$71,3,0)</f>
        <v>Ironsource</v>
      </c>
      <c r="G3929" s="8" t="str">
        <f>VLOOKUP(E3929,Mapping!$A$2:$B$207,2,0)</f>
        <v>Ironsource</v>
      </c>
      <c r="H3929" s="4" t="s">
        <v>658</v>
      </c>
      <c r="I3929" s="63">
        <v>44331</v>
      </c>
      <c r="J3929" s="126" t="str">
        <f>VLOOKUP(I3929,Mapping!$H$2:$I$215,2,0)</f>
        <v>Post</v>
      </c>
      <c r="K3929" s="127" t="str">
        <f>VLOOKUP(I3929,Mapping!$H$2:$J$215,3,0)</f>
        <v>Post</v>
      </c>
      <c r="L3929" s="4">
        <v>407.2523071</v>
      </c>
      <c r="M3929" s="4" t="s">
        <v>170</v>
      </c>
    </row>
    <row r="3930" spans="1:13" x14ac:dyDescent="0.35">
      <c r="A3930" s="4" t="s">
        <v>36</v>
      </c>
      <c r="B3930" s="4" t="s">
        <v>35</v>
      </c>
      <c r="E3930" s="4" t="s">
        <v>123</v>
      </c>
      <c r="F3930" s="8" t="str">
        <f>VLOOKUP(E3930,Mapping!$A$1:$C$71,3,0)</f>
        <v>Ironsource</v>
      </c>
      <c r="G3930" s="8" t="str">
        <f>VLOOKUP(E3930,Mapping!$A$2:$B$207,2,0)</f>
        <v>Ironsource</v>
      </c>
      <c r="H3930" s="4" t="s">
        <v>658</v>
      </c>
      <c r="I3930" s="63">
        <v>44332</v>
      </c>
      <c r="J3930" s="126" t="str">
        <f>VLOOKUP(I3930,Mapping!$H$2:$I$215,2,0)</f>
        <v>Post</v>
      </c>
      <c r="K3930" s="127" t="str">
        <f>VLOOKUP(I3930,Mapping!$H$2:$J$215,3,0)</f>
        <v>Post</v>
      </c>
      <c r="L3930" s="4">
        <v>395.022918</v>
      </c>
      <c r="M3930" s="4" t="s">
        <v>170</v>
      </c>
    </row>
    <row r="3931" spans="1:13" x14ac:dyDescent="0.35">
      <c r="A3931" s="4" t="s">
        <v>36</v>
      </c>
      <c r="B3931" s="4" t="s">
        <v>35</v>
      </c>
      <c r="E3931" s="4" t="s">
        <v>123</v>
      </c>
      <c r="F3931" s="8" t="str">
        <f>VLOOKUP(E3931,Mapping!$A$1:$C$71,3,0)</f>
        <v>Ironsource</v>
      </c>
      <c r="G3931" s="8" t="str">
        <f>VLOOKUP(E3931,Mapping!$A$2:$B$207,2,0)</f>
        <v>Ironsource</v>
      </c>
      <c r="H3931" s="4" t="s">
        <v>658</v>
      </c>
      <c r="I3931" s="63">
        <v>44333</v>
      </c>
      <c r="J3931" s="126" t="str">
        <f>VLOOKUP(I3931,Mapping!$H$2:$I$215,2,0)</f>
        <v>Post</v>
      </c>
      <c r="K3931" s="127" t="str">
        <f>VLOOKUP(I3931,Mapping!$H$2:$J$215,3,0)</f>
        <v>Post</v>
      </c>
      <c r="L3931" s="4">
        <v>399.38234460000001</v>
      </c>
      <c r="M3931" s="4" t="s">
        <v>170</v>
      </c>
    </row>
    <row r="3932" spans="1:13" x14ac:dyDescent="0.35">
      <c r="A3932" s="4" t="s">
        <v>36</v>
      </c>
      <c r="B3932" s="4" t="s">
        <v>35</v>
      </c>
      <c r="E3932" s="4" t="s">
        <v>123</v>
      </c>
      <c r="F3932" s="8" t="str">
        <f>VLOOKUP(E3932,Mapping!$A$1:$C$71,3,0)</f>
        <v>Ironsource</v>
      </c>
      <c r="G3932" s="8" t="str">
        <f>VLOOKUP(E3932,Mapping!$A$2:$B$207,2,0)</f>
        <v>Ironsource</v>
      </c>
      <c r="H3932" s="4" t="s">
        <v>658</v>
      </c>
      <c r="I3932" s="63">
        <v>44334</v>
      </c>
      <c r="J3932" s="126" t="str">
        <f>VLOOKUP(I3932,Mapping!$H$2:$I$215,2,0)</f>
        <v>Post</v>
      </c>
      <c r="K3932" s="127" t="str">
        <f>VLOOKUP(I3932,Mapping!$H$2:$J$215,3,0)</f>
        <v>Post</v>
      </c>
      <c r="L3932" s="4">
        <v>403.23319500000002</v>
      </c>
      <c r="M3932" s="4" t="s">
        <v>170</v>
      </c>
    </row>
    <row r="3933" spans="1:13" x14ac:dyDescent="0.35">
      <c r="A3933" s="4" t="s">
        <v>36</v>
      </c>
      <c r="B3933" s="4" t="s">
        <v>35</v>
      </c>
      <c r="E3933" s="4" t="s">
        <v>123</v>
      </c>
      <c r="F3933" s="8" t="str">
        <f>VLOOKUP(E3933,Mapping!$A$1:$C$71,3,0)</f>
        <v>Ironsource</v>
      </c>
      <c r="G3933" s="8" t="str">
        <f>VLOOKUP(E3933,Mapping!$A$2:$B$207,2,0)</f>
        <v>Ironsource</v>
      </c>
      <c r="H3933" s="4" t="s">
        <v>658</v>
      </c>
      <c r="I3933" s="63">
        <v>44335</v>
      </c>
      <c r="J3933" s="126" t="str">
        <f>VLOOKUP(I3933,Mapping!$H$2:$I$215,2,0)</f>
        <v>Post</v>
      </c>
      <c r="K3933" s="127" t="str">
        <f>VLOOKUP(I3933,Mapping!$H$2:$J$215,3,0)</f>
        <v>Post</v>
      </c>
      <c r="L3933" s="4">
        <v>405.17547990000003</v>
      </c>
      <c r="M3933" s="4" t="s">
        <v>170</v>
      </c>
    </row>
    <row r="3934" spans="1:13" x14ac:dyDescent="0.35">
      <c r="A3934" s="4" t="s">
        <v>36</v>
      </c>
      <c r="B3934" s="4" t="s">
        <v>35</v>
      </c>
      <c r="E3934" s="4" t="s">
        <v>123</v>
      </c>
      <c r="F3934" s="8" t="str">
        <f>VLOOKUP(E3934,Mapping!$A$1:$C$71,3,0)</f>
        <v>Ironsource</v>
      </c>
      <c r="G3934" s="8" t="str">
        <f>VLOOKUP(E3934,Mapping!$A$2:$B$207,2,0)</f>
        <v>Ironsource</v>
      </c>
      <c r="H3934" s="4" t="s">
        <v>658</v>
      </c>
      <c r="I3934" s="63">
        <v>44336</v>
      </c>
      <c r="J3934" s="126" t="str">
        <f>VLOOKUP(I3934,Mapping!$H$2:$I$215,2,0)</f>
        <v>Post</v>
      </c>
      <c r="K3934" s="127" t="str">
        <f>VLOOKUP(I3934,Mapping!$H$2:$J$215,3,0)</f>
        <v>Post</v>
      </c>
      <c r="L3934" s="4">
        <v>411.69628560000001</v>
      </c>
      <c r="M3934" s="4" t="s">
        <v>170</v>
      </c>
    </row>
    <row r="3935" spans="1:13" x14ac:dyDescent="0.35">
      <c r="A3935" s="4" t="s">
        <v>36</v>
      </c>
      <c r="B3935" s="4" t="s">
        <v>35</v>
      </c>
      <c r="E3935" s="4" t="s">
        <v>123</v>
      </c>
      <c r="F3935" s="8" t="str">
        <f>VLOOKUP(E3935,Mapping!$A$1:$C$71,3,0)</f>
        <v>Ironsource</v>
      </c>
      <c r="G3935" s="8" t="str">
        <f>VLOOKUP(E3935,Mapping!$A$2:$B$207,2,0)</f>
        <v>Ironsource</v>
      </c>
      <c r="H3935" s="4" t="s">
        <v>658</v>
      </c>
      <c r="I3935" s="63">
        <v>44337</v>
      </c>
      <c r="J3935" s="126" t="str">
        <f>VLOOKUP(I3935,Mapping!$H$2:$I$215,2,0)</f>
        <v>Post</v>
      </c>
      <c r="K3935" s="127" t="str">
        <f>VLOOKUP(I3935,Mapping!$H$2:$J$215,3,0)</f>
        <v>Post</v>
      </c>
      <c r="L3935" s="4">
        <v>390.62430110000003</v>
      </c>
      <c r="M3935" s="4" t="s">
        <v>170</v>
      </c>
    </row>
    <row r="3936" spans="1:13" x14ac:dyDescent="0.35">
      <c r="A3936" s="4" t="s">
        <v>36</v>
      </c>
      <c r="B3936" s="4" t="s">
        <v>35</v>
      </c>
      <c r="E3936" s="4" t="s">
        <v>123</v>
      </c>
      <c r="F3936" s="8" t="str">
        <f>VLOOKUP(E3936,Mapping!$A$1:$C$71,3,0)</f>
        <v>Ironsource</v>
      </c>
      <c r="G3936" s="8" t="str">
        <f>VLOOKUP(E3936,Mapping!$A$2:$B$207,2,0)</f>
        <v>Ironsource</v>
      </c>
      <c r="H3936" s="4" t="s">
        <v>658</v>
      </c>
      <c r="I3936" s="63">
        <v>44338</v>
      </c>
      <c r="J3936" s="126" t="str">
        <f>VLOOKUP(I3936,Mapping!$H$2:$I$215,2,0)</f>
        <v>Post</v>
      </c>
      <c r="K3936" s="127" t="str">
        <f>VLOOKUP(I3936,Mapping!$H$2:$J$215,3,0)</f>
        <v>Post</v>
      </c>
      <c r="L3936" s="4">
        <v>367.80320280000001</v>
      </c>
      <c r="M3936" s="4" t="s">
        <v>170</v>
      </c>
    </row>
    <row r="3937" spans="1:13" x14ac:dyDescent="0.35">
      <c r="A3937" s="4" t="s">
        <v>36</v>
      </c>
      <c r="B3937" s="4" t="s">
        <v>35</v>
      </c>
      <c r="E3937" s="4" t="s">
        <v>123</v>
      </c>
      <c r="F3937" s="8" t="str">
        <f>VLOOKUP(E3937,Mapping!$A$1:$C$71,3,0)</f>
        <v>Ironsource</v>
      </c>
      <c r="G3937" s="8" t="str">
        <f>VLOOKUP(E3937,Mapping!$A$2:$B$207,2,0)</f>
        <v>Ironsource</v>
      </c>
      <c r="H3937" s="4" t="s">
        <v>658</v>
      </c>
      <c r="I3937" s="63">
        <v>44339</v>
      </c>
      <c r="J3937" s="126" t="str">
        <f>VLOOKUP(I3937,Mapping!$H$2:$I$215,2,0)</f>
        <v>Post</v>
      </c>
      <c r="K3937" s="127" t="str">
        <f>VLOOKUP(I3937,Mapping!$H$2:$J$215,3,0)</f>
        <v>Post</v>
      </c>
      <c r="L3937" s="4">
        <v>365.2812381</v>
      </c>
      <c r="M3937" s="4" t="s">
        <v>170</v>
      </c>
    </row>
    <row r="3938" spans="1:13" x14ac:dyDescent="0.35">
      <c r="A3938" s="4" t="s">
        <v>36</v>
      </c>
      <c r="B3938" s="4" t="s">
        <v>35</v>
      </c>
      <c r="E3938" s="4" t="s">
        <v>123</v>
      </c>
      <c r="F3938" s="8" t="str">
        <f>VLOOKUP(E3938,Mapping!$A$1:$C$71,3,0)</f>
        <v>Ironsource</v>
      </c>
      <c r="G3938" s="8" t="str">
        <f>VLOOKUP(E3938,Mapping!$A$2:$B$207,2,0)</f>
        <v>Ironsource</v>
      </c>
      <c r="H3938" s="4" t="s">
        <v>658</v>
      </c>
      <c r="I3938" s="63">
        <v>44340</v>
      </c>
      <c r="J3938" s="126" t="str">
        <f>VLOOKUP(I3938,Mapping!$H$2:$I$215,2,0)</f>
        <v>Post</v>
      </c>
      <c r="K3938" s="127" t="str">
        <f>VLOOKUP(I3938,Mapping!$H$2:$J$215,3,0)</f>
        <v>Post</v>
      </c>
      <c r="L3938" s="4">
        <v>380.76731510000002</v>
      </c>
      <c r="M3938" s="4" t="s">
        <v>170</v>
      </c>
    </row>
    <row r="3939" spans="1:13" x14ac:dyDescent="0.35">
      <c r="A3939" s="4" t="s">
        <v>36</v>
      </c>
      <c r="B3939" s="4" t="s">
        <v>35</v>
      </c>
      <c r="E3939" s="4" t="s">
        <v>123</v>
      </c>
      <c r="F3939" s="8" t="str">
        <f>VLOOKUP(E3939,Mapping!$A$1:$C$71,3,0)</f>
        <v>Ironsource</v>
      </c>
      <c r="G3939" s="8" t="str">
        <f>VLOOKUP(E3939,Mapping!$A$2:$B$207,2,0)</f>
        <v>Ironsource</v>
      </c>
      <c r="H3939" s="4" t="s">
        <v>658</v>
      </c>
      <c r="I3939" s="63">
        <v>44341</v>
      </c>
      <c r="J3939" s="126" t="str">
        <f>VLOOKUP(I3939,Mapping!$H$2:$I$215,2,0)</f>
        <v>Post</v>
      </c>
      <c r="K3939" s="127" t="str">
        <f>VLOOKUP(I3939,Mapping!$H$2:$J$215,3,0)</f>
        <v>Post</v>
      </c>
      <c r="L3939" s="4">
        <v>399.60100299999999</v>
      </c>
      <c r="M3939" s="4" t="s">
        <v>170</v>
      </c>
    </row>
    <row r="3940" spans="1:13" x14ac:dyDescent="0.35">
      <c r="A3940" s="4" t="s">
        <v>36</v>
      </c>
      <c r="B3940" s="4" t="s">
        <v>35</v>
      </c>
      <c r="E3940" s="4" t="s">
        <v>123</v>
      </c>
      <c r="F3940" s="8" t="str">
        <f>VLOOKUP(E3940,Mapping!$A$1:$C$71,3,0)</f>
        <v>Ironsource</v>
      </c>
      <c r="G3940" s="8" t="str">
        <f>VLOOKUP(E3940,Mapping!$A$2:$B$207,2,0)</f>
        <v>Ironsource</v>
      </c>
      <c r="H3940" s="4" t="s">
        <v>658</v>
      </c>
      <c r="I3940" s="63">
        <v>44342</v>
      </c>
      <c r="J3940" s="126" t="str">
        <f>VLOOKUP(I3940,Mapping!$H$2:$I$215,2,0)</f>
        <v>Post</v>
      </c>
      <c r="K3940" s="127" t="str">
        <f>VLOOKUP(I3940,Mapping!$H$2:$J$215,3,0)</f>
        <v>Post</v>
      </c>
      <c r="L3940" s="4">
        <v>405.46762960000001</v>
      </c>
      <c r="M3940" s="4" t="s">
        <v>170</v>
      </c>
    </row>
    <row r="3941" spans="1:13" x14ac:dyDescent="0.35">
      <c r="A3941" s="4" t="s">
        <v>36</v>
      </c>
      <c r="B3941" s="4" t="s">
        <v>35</v>
      </c>
      <c r="E3941" s="4" t="s">
        <v>123</v>
      </c>
      <c r="F3941" s="8" t="str">
        <f>VLOOKUP(E3941,Mapping!$A$1:$C$71,3,0)</f>
        <v>Ironsource</v>
      </c>
      <c r="G3941" s="8" t="str">
        <f>VLOOKUP(E3941,Mapping!$A$2:$B$207,2,0)</f>
        <v>Ironsource</v>
      </c>
      <c r="H3941" s="4" t="s">
        <v>658</v>
      </c>
      <c r="I3941" s="63">
        <v>44343</v>
      </c>
      <c r="J3941" s="126" t="str">
        <f>VLOOKUP(I3941,Mapping!$H$2:$I$215,2,0)</f>
        <v>Post</v>
      </c>
      <c r="K3941" s="127" t="str">
        <f>VLOOKUP(I3941,Mapping!$H$2:$J$215,3,0)</f>
        <v>Post</v>
      </c>
      <c r="L3941" s="4">
        <v>396.56130180000002</v>
      </c>
      <c r="M3941" s="4" t="s">
        <v>170</v>
      </c>
    </row>
    <row r="3942" spans="1:13" x14ac:dyDescent="0.35">
      <c r="A3942" s="4" t="s">
        <v>36</v>
      </c>
      <c r="B3942" s="4" t="s">
        <v>35</v>
      </c>
      <c r="E3942" s="4" t="s">
        <v>123</v>
      </c>
      <c r="F3942" s="8" t="str">
        <f>VLOOKUP(E3942,Mapping!$A$1:$C$71,3,0)</f>
        <v>Ironsource</v>
      </c>
      <c r="G3942" s="8" t="str">
        <f>VLOOKUP(E3942,Mapping!$A$2:$B$207,2,0)</f>
        <v>Ironsource</v>
      </c>
      <c r="H3942" s="4" t="s">
        <v>658</v>
      </c>
      <c r="I3942" s="63">
        <v>44344</v>
      </c>
      <c r="J3942" s="126" t="str">
        <f>VLOOKUP(I3942,Mapping!$H$2:$I$215,2,0)</f>
        <v>Post</v>
      </c>
      <c r="K3942" s="127" t="str">
        <f>VLOOKUP(I3942,Mapping!$H$2:$J$215,3,0)</f>
        <v>Post</v>
      </c>
      <c r="L3942" s="4">
        <v>392.16368790000001</v>
      </c>
      <c r="M3942" s="4" t="s">
        <v>170</v>
      </c>
    </row>
    <row r="3943" spans="1:13" x14ac:dyDescent="0.35">
      <c r="A3943" s="4" t="s">
        <v>36</v>
      </c>
      <c r="B3943" s="4" t="s">
        <v>35</v>
      </c>
      <c r="E3943" s="4" t="s">
        <v>123</v>
      </c>
      <c r="F3943" s="8" t="str">
        <f>VLOOKUP(E3943,Mapping!$A$1:$C$71,3,0)</f>
        <v>Ironsource</v>
      </c>
      <c r="G3943" s="8" t="str">
        <f>VLOOKUP(E3943,Mapping!$A$2:$B$207,2,0)</f>
        <v>Ironsource</v>
      </c>
      <c r="H3943" s="4" t="s">
        <v>658</v>
      </c>
      <c r="I3943" s="63">
        <v>44345</v>
      </c>
      <c r="J3943" s="126" t="str">
        <f>VLOOKUP(I3943,Mapping!$H$2:$I$215,2,0)</f>
        <v>Post</v>
      </c>
      <c r="K3943" s="127" t="str">
        <f>VLOOKUP(I3943,Mapping!$H$2:$J$215,3,0)</f>
        <v>Post</v>
      </c>
      <c r="L3943" s="4">
        <v>391.08719960000002</v>
      </c>
      <c r="M3943" s="4" t="s">
        <v>170</v>
      </c>
    </row>
    <row r="3944" spans="1:13" x14ac:dyDescent="0.35">
      <c r="A3944" s="4" t="s">
        <v>36</v>
      </c>
      <c r="B3944" s="4" t="s">
        <v>35</v>
      </c>
      <c r="E3944" s="4" t="s">
        <v>123</v>
      </c>
      <c r="F3944" s="8" t="str">
        <f>VLOOKUP(E3944,Mapping!$A$1:$C$71,3,0)</f>
        <v>Ironsource</v>
      </c>
      <c r="G3944" s="8" t="str">
        <f>VLOOKUP(E3944,Mapping!$A$2:$B$207,2,0)</f>
        <v>Ironsource</v>
      </c>
      <c r="H3944" s="4" t="s">
        <v>658</v>
      </c>
      <c r="I3944" s="63">
        <v>44346</v>
      </c>
      <c r="J3944" s="126" t="str">
        <f>VLOOKUP(I3944,Mapping!$H$2:$I$215,2,0)</f>
        <v>Post</v>
      </c>
      <c r="K3944" s="127" t="str">
        <f>VLOOKUP(I3944,Mapping!$H$2:$J$215,3,0)</f>
        <v>Post</v>
      </c>
      <c r="L3944" s="4">
        <v>385.29204090000002</v>
      </c>
      <c r="M3944" s="4" t="s">
        <v>170</v>
      </c>
    </row>
    <row r="3945" spans="1:13" x14ac:dyDescent="0.35">
      <c r="A3945" s="4" t="s">
        <v>36</v>
      </c>
      <c r="B3945" s="4" t="s">
        <v>35</v>
      </c>
      <c r="E3945" s="4" t="s">
        <v>123</v>
      </c>
      <c r="F3945" s="8" t="str">
        <f>VLOOKUP(E3945,Mapping!$A$1:$C$71,3,0)</f>
        <v>Ironsource</v>
      </c>
      <c r="G3945" s="8" t="str">
        <f>VLOOKUP(E3945,Mapping!$A$2:$B$207,2,0)</f>
        <v>Ironsource</v>
      </c>
      <c r="H3945" s="4" t="s">
        <v>658</v>
      </c>
      <c r="I3945" s="63">
        <v>44347</v>
      </c>
      <c r="J3945" s="126" t="str">
        <f>VLOOKUP(I3945,Mapping!$H$2:$I$215,2,0)</f>
        <v>Post</v>
      </c>
      <c r="K3945" s="127" t="str">
        <f>VLOOKUP(I3945,Mapping!$H$2:$J$215,3,0)</f>
        <v>Post</v>
      </c>
      <c r="L3945" s="4">
        <v>390.92460849999998</v>
      </c>
      <c r="M3945" s="4" t="s">
        <v>170</v>
      </c>
    </row>
    <row r="3946" spans="1:13" x14ac:dyDescent="0.35">
      <c r="A3946" s="4" t="s">
        <v>36</v>
      </c>
      <c r="B3946" s="4" t="s">
        <v>35</v>
      </c>
      <c r="E3946" s="4" t="s">
        <v>123</v>
      </c>
      <c r="F3946" s="8" t="str">
        <f>VLOOKUP(E3946,Mapping!$A$1:$C$71,3,0)</f>
        <v>Ironsource</v>
      </c>
      <c r="G3946" s="8" t="str">
        <f>VLOOKUP(E3946,Mapping!$A$2:$B$207,2,0)</f>
        <v>Ironsource</v>
      </c>
      <c r="H3946" s="4" t="s">
        <v>658</v>
      </c>
      <c r="I3946" s="63">
        <v>44348</v>
      </c>
      <c r="J3946" s="126" t="str">
        <f>VLOOKUP(I3946,Mapping!$H$2:$I$215,2,0)</f>
        <v>Post</v>
      </c>
      <c r="K3946" s="127" t="str">
        <f>VLOOKUP(I3946,Mapping!$H$2:$J$215,3,0)</f>
        <v>Post</v>
      </c>
      <c r="L3946" s="4">
        <v>396.22867730000002</v>
      </c>
      <c r="M3946" s="4" t="s">
        <v>170</v>
      </c>
    </row>
    <row r="3947" spans="1:13" x14ac:dyDescent="0.35">
      <c r="A3947" s="4" t="s">
        <v>36</v>
      </c>
      <c r="B3947" s="4" t="s">
        <v>35</v>
      </c>
      <c r="E3947" s="4" t="s">
        <v>123</v>
      </c>
      <c r="F3947" s="8" t="str">
        <f>VLOOKUP(E3947,Mapping!$A$1:$C$71,3,0)</f>
        <v>Ironsource</v>
      </c>
      <c r="G3947" s="8" t="str">
        <f>VLOOKUP(E3947,Mapping!$A$2:$B$207,2,0)</f>
        <v>Ironsource</v>
      </c>
      <c r="H3947" s="4" t="s">
        <v>658</v>
      </c>
      <c r="I3947" s="63">
        <v>44349</v>
      </c>
      <c r="J3947" s="126" t="str">
        <f>VLOOKUP(I3947,Mapping!$H$2:$I$215,2,0)</f>
        <v>Post</v>
      </c>
      <c r="K3947" s="127" t="str">
        <f>VLOOKUP(I3947,Mapping!$H$2:$J$215,3,0)</f>
        <v>Post</v>
      </c>
      <c r="L3947" s="4">
        <v>397.44897930000002</v>
      </c>
      <c r="M3947" s="4" t="s">
        <v>170</v>
      </c>
    </row>
    <row r="3948" spans="1:13" x14ac:dyDescent="0.35">
      <c r="A3948" s="4" t="s">
        <v>36</v>
      </c>
      <c r="B3948" s="4" t="s">
        <v>35</v>
      </c>
      <c r="E3948" s="4" t="s">
        <v>123</v>
      </c>
      <c r="F3948" s="8" t="str">
        <f>VLOOKUP(E3948,Mapping!$A$1:$C$71,3,0)</f>
        <v>Ironsource</v>
      </c>
      <c r="G3948" s="8" t="str">
        <f>VLOOKUP(E3948,Mapping!$A$2:$B$207,2,0)</f>
        <v>Ironsource</v>
      </c>
      <c r="H3948" s="4" t="s">
        <v>658</v>
      </c>
      <c r="I3948" s="63">
        <v>44350</v>
      </c>
      <c r="J3948" s="126" t="str">
        <f>VLOOKUP(I3948,Mapping!$H$2:$I$215,2,0)</f>
        <v>Post</v>
      </c>
      <c r="K3948" s="127" t="str">
        <f>VLOOKUP(I3948,Mapping!$H$2:$J$215,3,0)</f>
        <v>Post</v>
      </c>
      <c r="L3948" s="4">
        <v>403.11291010000002</v>
      </c>
      <c r="M3948" s="4" t="s">
        <v>170</v>
      </c>
    </row>
    <row r="3949" spans="1:13" x14ac:dyDescent="0.35">
      <c r="A3949" s="4" t="s">
        <v>36</v>
      </c>
      <c r="B3949" s="4" t="s">
        <v>35</v>
      </c>
      <c r="E3949" s="4" t="s">
        <v>123</v>
      </c>
      <c r="F3949" s="8" t="str">
        <f>VLOOKUP(E3949,Mapping!$A$1:$C$71,3,0)</f>
        <v>Ironsource</v>
      </c>
      <c r="G3949" s="8" t="str">
        <f>VLOOKUP(E3949,Mapping!$A$2:$B$207,2,0)</f>
        <v>Ironsource</v>
      </c>
      <c r="H3949" s="4" t="s">
        <v>658</v>
      </c>
      <c r="I3949" s="63">
        <v>44351</v>
      </c>
      <c r="J3949" s="126" t="str">
        <f>VLOOKUP(I3949,Mapping!$H$2:$I$215,2,0)</f>
        <v>Post</v>
      </c>
      <c r="K3949" s="127" t="str">
        <f>VLOOKUP(I3949,Mapping!$H$2:$J$215,3,0)</f>
        <v>Post</v>
      </c>
      <c r="L3949" s="4">
        <v>417.92379319999998</v>
      </c>
      <c r="M3949" s="4" t="s">
        <v>170</v>
      </c>
    </row>
    <row r="3950" spans="1:13" x14ac:dyDescent="0.35">
      <c r="A3950" s="4" t="s">
        <v>36</v>
      </c>
      <c r="B3950" s="4" t="s">
        <v>35</v>
      </c>
      <c r="E3950" s="4" t="s">
        <v>123</v>
      </c>
      <c r="F3950" s="8" t="str">
        <f>VLOOKUP(E3950,Mapping!$A$1:$C$71,3,0)</f>
        <v>Ironsource</v>
      </c>
      <c r="G3950" s="8" t="str">
        <f>VLOOKUP(E3950,Mapping!$A$2:$B$207,2,0)</f>
        <v>Ironsource</v>
      </c>
      <c r="H3950" s="4" t="s">
        <v>658</v>
      </c>
      <c r="I3950" s="63">
        <v>44352</v>
      </c>
      <c r="J3950" s="126" t="str">
        <f>VLOOKUP(I3950,Mapping!$H$2:$I$215,2,0)</f>
        <v>Post</v>
      </c>
      <c r="K3950" s="127" t="str">
        <f>VLOOKUP(I3950,Mapping!$H$2:$J$215,3,0)</f>
        <v>Post</v>
      </c>
      <c r="L3950" s="4">
        <v>427.4321721</v>
      </c>
      <c r="M3950" s="4" t="s">
        <v>170</v>
      </c>
    </row>
    <row r="3951" spans="1:13" x14ac:dyDescent="0.35">
      <c r="A3951" s="4" t="s">
        <v>36</v>
      </c>
      <c r="B3951" s="4" t="s">
        <v>35</v>
      </c>
      <c r="E3951" s="4" t="s">
        <v>123</v>
      </c>
      <c r="F3951" s="8" t="str">
        <f>VLOOKUP(E3951,Mapping!$A$1:$C$71,3,0)</f>
        <v>Ironsource</v>
      </c>
      <c r="G3951" s="8" t="str">
        <f>VLOOKUP(E3951,Mapping!$A$2:$B$207,2,0)</f>
        <v>Ironsource</v>
      </c>
      <c r="H3951" s="4" t="s">
        <v>658</v>
      </c>
      <c r="I3951" s="63">
        <v>44353</v>
      </c>
      <c r="J3951" s="126" t="str">
        <f>VLOOKUP(I3951,Mapping!$H$2:$I$215,2,0)</f>
        <v>Post</v>
      </c>
      <c r="K3951" s="127" t="str">
        <f>VLOOKUP(I3951,Mapping!$H$2:$J$215,3,0)</f>
        <v>Post</v>
      </c>
      <c r="L3951" s="4">
        <v>452.33818639999998</v>
      </c>
      <c r="M3951" s="4" t="s">
        <v>170</v>
      </c>
    </row>
    <row r="3952" spans="1:13" x14ac:dyDescent="0.35">
      <c r="A3952" s="4" t="s">
        <v>36</v>
      </c>
      <c r="B3952" s="4" t="s">
        <v>35</v>
      </c>
      <c r="E3952" s="4" t="s">
        <v>123</v>
      </c>
      <c r="F3952" s="8" t="str">
        <f>VLOOKUP(E3952,Mapping!$A$1:$C$71,3,0)</f>
        <v>Ironsource</v>
      </c>
      <c r="G3952" s="8" t="str">
        <f>VLOOKUP(E3952,Mapping!$A$2:$B$207,2,0)</f>
        <v>Ironsource</v>
      </c>
      <c r="H3952" s="4" t="s">
        <v>658</v>
      </c>
      <c r="I3952" s="63">
        <v>44354</v>
      </c>
      <c r="J3952" s="126" t="str">
        <f>VLOOKUP(I3952,Mapping!$H$2:$I$215,2,0)</f>
        <v>Post</v>
      </c>
      <c r="K3952" s="127" t="str">
        <f>VLOOKUP(I3952,Mapping!$H$2:$J$215,3,0)</f>
        <v>Post</v>
      </c>
      <c r="L3952" s="4">
        <v>477.95843339999999</v>
      </c>
      <c r="M3952" s="4" t="s">
        <v>170</v>
      </c>
    </row>
    <row r="3953" spans="1:13" x14ac:dyDescent="0.35">
      <c r="A3953" s="4" t="s">
        <v>36</v>
      </c>
      <c r="B3953" s="4" t="s">
        <v>35</v>
      </c>
      <c r="E3953" s="4" t="s">
        <v>123</v>
      </c>
      <c r="F3953" s="8" t="str">
        <f>VLOOKUP(E3953,Mapping!$A$1:$C$71,3,0)</f>
        <v>Ironsource</v>
      </c>
      <c r="G3953" s="8" t="str">
        <f>VLOOKUP(E3953,Mapping!$A$2:$B$207,2,0)</f>
        <v>Ironsource</v>
      </c>
      <c r="H3953" s="4" t="s">
        <v>658</v>
      </c>
      <c r="I3953" s="63">
        <v>44355</v>
      </c>
      <c r="J3953" s="126" t="str">
        <f>VLOOKUP(I3953,Mapping!$H$2:$I$215,2,0)</f>
        <v>Post</v>
      </c>
      <c r="K3953" s="127" t="str">
        <f>VLOOKUP(I3953,Mapping!$H$2:$J$215,3,0)</f>
        <v>Post</v>
      </c>
      <c r="L3953" s="4">
        <v>494.95597070000002</v>
      </c>
      <c r="M3953" s="4" t="s">
        <v>170</v>
      </c>
    </row>
    <row r="3954" spans="1:13" x14ac:dyDescent="0.35">
      <c r="A3954" s="4" t="s">
        <v>36</v>
      </c>
      <c r="B3954" s="4" t="s">
        <v>35</v>
      </c>
      <c r="E3954" s="4" t="s">
        <v>123</v>
      </c>
      <c r="F3954" s="8" t="str">
        <f>VLOOKUP(E3954,Mapping!$A$1:$C$71,3,0)</f>
        <v>Ironsource</v>
      </c>
      <c r="G3954" s="8" t="str">
        <f>VLOOKUP(E3954,Mapping!$A$2:$B$207,2,0)</f>
        <v>Ironsource</v>
      </c>
      <c r="H3954" s="4" t="s">
        <v>658</v>
      </c>
      <c r="I3954" s="63">
        <v>44356</v>
      </c>
      <c r="J3954" s="126" t="str">
        <f>VLOOKUP(I3954,Mapping!$H$2:$I$215,2,0)</f>
        <v>Post</v>
      </c>
      <c r="K3954" s="127" t="str">
        <f>VLOOKUP(I3954,Mapping!$H$2:$J$215,3,0)</f>
        <v>Post</v>
      </c>
      <c r="L3954" s="4">
        <v>501.79900600000002</v>
      </c>
      <c r="M3954" s="4" t="s">
        <v>170</v>
      </c>
    </row>
    <row r="3955" spans="1:13" x14ac:dyDescent="0.35">
      <c r="A3955" s="4" t="s">
        <v>36</v>
      </c>
      <c r="B3955" s="4" t="s">
        <v>35</v>
      </c>
      <c r="E3955" s="4" t="s">
        <v>123</v>
      </c>
      <c r="F3955" s="8" t="str">
        <f>VLOOKUP(E3955,Mapping!$A$1:$C$71,3,0)</f>
        <v>Ironsource</v>
      </c>
      <c r="G3955" s="8" t="str">
        <f>VLOOKUP(E3955,Mapping!$A$2:$B$207,2,0)</f>
        <v>Ironsource</v>
      </c>
      <c r="H3955" s="4" t="s">
        <v>658</v>
      </c>
      <c r="I3955" s="63">
        <v>44357</v>
      </c>
      <c r="J3955" s="126" t="str">
        <f>VLOOKUP(I3955,Mapping!$H$2:$I$215,2,0)</f>
        <v>Post</v>
      </c>
      <c r="K3955" s="127" t="str">
        <f>VLOOKUP(I3955,Mapping!$H$2:$J$215,3,0)</f>
        <v>Post</v>
      </c>
      <c r="L3955" s="4">
        <v>516.99160380000001</v>
      </c>
      <c r="M3955" s="4" t="s">
        <v>170</v>
      </c>
    </row>
    <row r="3956" spans="1:13" x14ac:dyDescent="0.35">
      <c r="A3956" s="4" t="s">
        <v>36</v>
      </c>
      <c r="B3956" s="4" t="s">
        <v>35</v>
      </c>
      <c r="E3956" s="4" t="s">
        <v>123</v>
      </c>
      <c r="F3956" s="8" t="str">
        <f>VLOOKUP(E3956,Mapping!$A$1:$C$71,3,0)</f>
        <v>Ironsource</v>
      </c>
      <c r="G3956" s="8" t="str">
        <f>VLOOKUP(E3956,Mapping!$A$2:$B$207,2,0)</f>
        <v>Ironsource</v>
      </c>
      <c r="H3956" s="4" t="s">
        <v>658</v>
      </c>
      <c r="I3956" s="63">
        <v>44358</v>
      </c>
      <c r="J3956" s="126" t="str">
        <f>VLOOKUP(I3956,Mapping!$H$2:$I$215,2,0)</f>
        <v>Post</v>
      </c>
      <c r="K3956" s="127" t="str">
        <f>VLOOKUP(I3956,Mapping!$H$2:$J$215,3,0)</f>
        <v>Post</v>
      </c>
      <c r="L3956" s="4">
        <v>549.89784559999998</v>
      </c>
      <c r="M3956" s="4" t="s">
        <v>170</v>
      </c>
    </row>
    <row r="3957" spans="1:13" x14ac:dyDescent="0.35">
      <c r="A3957" s="4" t="s">
        <v>36</v>
      </c>
      <c r="B3957" s="4" t="s">
        <v>35</v>
      </c>
      <c r="E3957" s="4" t="s">
        <v>123</v>
      </c>
      <c r="F3957" s="8" t="str">
        <f>VLOOKUP(E3957,Mapping!$A$1:$C$71,3,0)</f>
        <v>Ironsource</v>
      </c>
      <c r="G3957" s="8" t="str">
        <f>VLOOKUP(E3957,Mapping!$A$2:$B$207,2,0)</f>
        <v>Ironsource</v>
      </c>
      <c r="H3957" s="4" t="s">
        <v>658</v>
      </c>
      <c r="I3957" s="63">
        <v>44359</v>
      </c>
      <c r="J3957" s="126" t="str">
        <f>VLOOKUP(I3957,Mapping!$H$2:$I$215,2,0)</f>
        <v>Post</v>
      </c>
      <c r="K3957" s="127" t="str">
        <f>VLOOKUP(I3957,Mapping!$H$2:$J$215,3,0)</f>
        <v>Post</v>
      </c>
      <c r="L3957" s="4">
        <v>647.66977320000001</v>
      </c>
      <c r="M3957" s="4" t="s">
        <v>170</v>
      </c>
    </row>
    <row r="3958" spans="1:13" x14ac:dyDescent="0.35">
      <c r="A3958" s="4" t="s">
        <v>36</v>
      </c>
      <c r="B3958" s="4" t="s">
        <v>35</v>
      </c>
      <c r="E3958" s="4" t="s">
        <v>123</v>
      </c>
      <c r="F3958" s="8" t="str">
        <f>VLOOKUP(E3958,Mapping!$A$1:$C$71,3,0)</f>
        <v>Ironsource</v>
      </c>
      <c r="G3958" s="8" t="str">
        <f>VLOOKUP(E3958,Mapping!$A$2:$B$207,2,0)</f>
        <v>Ironsource</v>
      </c>
      <c r="H3958" s="4" t="s">
        <v>658</v>
      </c>
      <c r="I3958" s="63">
        <v>44360</v>
      </c>
      <c r="J3958" s="126" t="str">
        <f>VLOOKUP(I3958,Mapping!$H$2:$I$215,2,0)</f>
        <v>Post</v>
      </c>
      <c r="K3958" s="127" t="str">
        <f>VLOOKUP(I3958,Mapping!$H$2:$J$215,3,0)</f>
        <v>Post</v>
      </c>
      <c r="L3958" s="4">
        <v>798.28618900000004</v>
      </c>
      <c r="M3958" s="4" t="s">
        <v>170</v>
      </c>
    </row>
    <row r="3959" spans="1:13" x14ac:dyDescent="0.35">
      <c r="A3959" s="4" t="s">
        <v>36</v>
      </c>
      <c r="B3959" s="4" t="s">
        <v>35</v>
      </c>
      <c r="E3959" s="4" t="s">
        <v>123</v>
      </c>
      <c r="F3959" s="8" t="str">
        <f>VLOOKUP(E3959,Mapping!$A$1:$C$71,3,0)</f>
        <v>Ironsource</v>
      </c>
      <c r="G3959" s="8" t="str">
        <f>VLOOKUP(E3959,Mapping!$A$2:$B$207,2,0)</f>
        <v>Ironsource</v>
      </c>
      <c r="H3959" s="4" t="s">
        <v>658</v>
      </c>
      <c r="I3959" s="63">
        <v>44361</v>
      </c>
      <c r="J3959" s="126" t="str">
        <f>VLOOKUP(I3959,Mapping!$H$2:$I$215,2,0)</f>
        <v>Post</v>
      </c>
      <c r="K3959" s="127" t="str">
        <f>VLOOKUP(I3959,Mapping!$H$2:$J$215,3,0)</f>
        <v>Post</v>
      </c>
      <c r="L3959" s="4">
        <v>876.08664910000005</v>
      </c>
      <c r="M3959" s="4" t="s">
        <v>170</v>
      </c>
    </row>
    <row r="3960" spans="1:13" x14ac:dyDescent="0.35">
      <c r="A3960" s="4" t="s">
        <v>36</v>
      </c>
      <c r="B3960" s="4" t="s">
        <v>35</v>
      </c>
      <c r="E3960" s="4" t="s">
        <v>123</v>
      </c>
      <c r="F3960" s="8" t="str">
        <f>VLOOKUP(E3960,Mapping!$A$1:$C$71,3,0)</f>
        <v>Ironsource</v>
      </c>
      <c r="G3960" s="8" t="str">
        <f>VLOOKUP(E3960,Mapping!$A$2:$B$207,2,0)</f>
        <v>Ironsource</v>
      </c>
      <c r="H3960" s="4" t="s">
        <v>658</v>
      </c>
      <c r="I3960" s="63">
        <v>44362</v>
      </c>
      <c r="J3960" s="126" t="str">
        <f>VLOOKUP(I3960,Mapping!$H$2:$I$215,2,0)</f>
        <v>Post</v>
      </c>
      <c r="K3960" s="127" t="str">
        <f>VLOOKUP(I3960,Mapping!$H$2:$J$215,3,0)</f>
        <v>Post</v>
      </c>
      <c r="L3960" s="4">
        <v>911.30298089999997</v>
      </c>
      <c r="M3960" s="4" t="s">
        <v>170</v>
      </c>
    </row>
    <row r="3961" spans="1:13" x14ac:dyDescent="0.35">
      <c r="A3961" s="4" t="s">
        <v>36</v>
      </c>
      <c r="B3961" s="4" t="s">
        <v>35</v>
      </c>
      <c r="E3961" s="4" t="s">
        <v>123</v>
      </c>
      <c r="F3961" s="8" t="str">
        <f>VLOOKUP(E3961,Mapping!$A$1:$C$71,3,0)</f>
        <v>Ironsource</v>
      </c>
      <c r="G3961" s="8" t="str">
        <f>VLOOKUP(E3961,Mapping!$A$2:$B$207,2,0)</f>
        <v>Ironsource</v>
      </c>
      <c r="H3961" s="4" t="s">
        <v>658</v>
      </c>
      <c r="I3961" s="63">
        <v>44363</v>
      </c>
      <c r="J3961" s="126" t="str">
        <f>VLOOKUP(I3961,Mapping!$H$2:$I$215,2,0)</f>
        <v>Post</v>
      </c>
      <c r="K3961" s="127" t="str">
        <f>VLOOKUP(I3961,Mapping!$H$2:$J$215,3,0)</f>
        <v>Post</v>
      </c>
      <c r="L3961" s="4">
        <v>875.70320230000004</v>
      </c>
      <c r="M3961" s="4" t="s">
        <v>170</v>
      </c>
    </row>
    <row r="3962" spans="1:13" x14ac:dyDescent="0.35">
      <c r="A3962" s="4" t="s">
        <v>36</v>
      </c>
      <c r="B3962" s="4" t="s">
        <v>35</v>
      </c>
      <c r="E3962" s="4" t="s">
        <v>123</v>
      </c>
      <c r="F3962" s="8" t="str">
        <f>VLOOKUP(E3962,Mapping!$A$1:$C$71,3,0)</f>
        <v>Ironsource</v>
      </c>
      <c r="G3962" s="8" t="str">
        <f>VLOOKUP(E3962,Mapping!$A$2:$B$207,2,0)</f>
        <v>Ironsource</v>
      </c>
      <c r="H3962" s="4" t="s">
        <v>658</v>
      </c>
      <c r="I3962" s="63">
        <v>44364</v>
      </c>
      <c r="J3962" s="126" t="str">
        <f>VLOOKUP(I3962,Mapping!$H$2:$I$215,2,0)</f>
        <v>Post</v>
      </c>
      <c r="K3962" s="127" t="str">
        <f>VLOOKUP(I3962,Mapping!$H$2:$J$215,3,0)</f>
        <v>Post</v>
      </c>
      <c r="L3962" s="4">
        <v>792.20069779999994</v>
      </c>
      <c r="M3962" s="4" t="s">
        <v>170</v>
      </c>
    </row>
    <row r="3963" spans="1:13" x14ac:dyDescent="0.35">
      <c r="A3963" s="4" t="s">
        <v>36</v>
      </c>
      <c r="B3963" s="4" t="s">
        <v>35</v>
      </c>
      <c r="E3963" s="4" t="s">
        <v>123</v>
      </c>
      <c r="F3963" s="8" t="str">
        <f>VLOOKUP(E3963,Mapping!$A$1:$C$71,3,0)</f>
        <v>Ironsource</v>
      </c>
      <c r="G3963" s="8" t="str">
        <f>VLOOKUP(E3963,Mapping!$A$2:$B$207,2,0)</f>
        <v>Ironsource</v>
      </c>
      <c r="H3963" s="4" t="s">
        <v>658</v>
      </c>
      <c r="I3963" s="63">
        <v>44365</v>
      </c>
      <c r="J3963" s="126" t="str">
        <f>VLOOKUP(I3963,Mapping!$H$2:$I$215,2,0)</f>
        <v>Post</v>
      </c>
      <c r="K3963" s="127" t="str">
        <f>VLOOKUP(I3963,Mapping!$H$2:$J$215,3,0)</f>
        <v>Post</v>
      </c>
      <c r="L3963" s="4">
        <v>687.03580280000006</v>
      </c>
      <c r="M3963" s="4" t="s">
        <v>170</v>
      </c>
    </row>
    <row r="3964" spans="1:13" x14ac:dyDescent="0.35">
      <c r="A3964" s="4" t="s">
        <v>36</v>
      </c>
      <c r="B3964" s="4" t="s">
        <v>35</v>
      </c>
      <c r="E3964" s="4" t="s">
        <v>123</v>
      </c>
      <c r="F3964" s="8" t="str">
        <f>VLOOKUP(E3964,Mapping!$A$1:$C$71,3,0)</f>
        <v>Ironsource</v>
      </c>
      <c r="G3964" s="8" t="str">
        <f>VLOOKUP(E3964,Mapping!$A$2:$B$207,2,0)</f>
        <v>Ironsource</v>
      </c>
      <c r="H3964" s="4" t="s">
        <v>658</v>
      </c>
      <c r="I3964" s="63">
        <v>44366</v>
      </c>
      <c r="J3964" s="126" t="str">
        <f>VLOOKUP(I3964,Mapping!$H$2:$I$215,2,0)</f>
        <v>Post</v>
      </c>
      <c r="K3964" s="127" t="str">
        <f>VLOOKUP(I3964,Mapping!$H$2:$J$215,3,0)</f>
        <v>Post</v>
      </c>
      <c r="L3964" s="4">
        <v>579.65477750000002</v>
      </c>
      <c r="M3964" s="4" t="s">
        <v>170</v>
      </c>
    </row>
    <row r="3965" spans="1:13" x14ac:dyDescent="0.35">
      <c r="A3965" s="4" t="s">
        <v>36</v>
      </c>
      <c r="B3965" s="4" t="s">
        <v>35</v>
      </c>
      <c r="E3965" s="4" t="s">
        <v>123</v>
      </c>
      <c r="F3965" s="8" t="str">
        <f>VLOOKUP(E3965,Mapping!$A$1:$C$71,3,0)</f>
        <v>Ironsource</v>
      </c>
      <c r="G3965" s="8" t="str">
        <f>VLOOKUP(E3965,Mapping!$A$2:$B$207,2,0)</f>
        <v>Ironsource</v>
      </c>
      <c r="H3965" s="4" t="s">
        <v>658</v>
      </c>
      <c r="I3965" s="63">
        <v>44367</v>
      </c>
      <c r="J3965" s="126" t="str">
        <f>VLOOKUP(I3965,Mapping!$H$2:$I$215,2,0)</f>
        <v>Post</v>
      </c>
      <c r="K3965" s="127" t="str">
        <f>VLOOKUP(I3965,Mapping!$H$2:$J$215,3,0)</f>
        <v>Post</v>
      </c>
      <c r="L3965" s="4">
        <v>494.84046080000002</v>
      </c>
      <c r="M3965" s="4" t="s">
        <v>170</v>
      </c>
    </row>
    <row r="3966" spans="1:13" x14ac:dyDescent="0.35">
      <c r="A3966" s="4" t="s">
        <v>36</v>
      </c>
      <c r="B3966" s="4" t="s">
        <v>35</v>
      </c>
      <c r="E3966" s="4" t="s">
        <v>123</v>
      </c>
      <c r="F3966" s="8" t="str">
        <f>VLOOKUP(E3966,Mapping!$A$1:$C$71,3,0)</f>
        <v>Ironsource</v>
      </c>
      <c r="G3966" s="8" t="str">
        <f>VLOOKUP(E3966,Mapping!$A$2:$B$207,2,0)</f>
        <v>Ironsource</v>
      </c>
      <c r="H3966" s="4" t="s">
        <v>658</v>
      </c>
      <c r="I3966" s="63">
        <v>44368</v>
      </c>
      <c r="J3966" s="126" t="str">
        <f>VLOOKUP(I3966,Mapping!$H$2:$I$215,2,0)</f>
        <v>Post</v>
      </c>
      <c r="K3966" s="127" t="str">
        <f>VLOOKUP(I3966,Mapping!$H$2:$J$215,3,0)</f>
        <v>Post</v>
      </c>
      <c r="L3966" s="4">
        <v>453.30858810000001</v>
      </c>
      <c r="M3966" s="4" t="s">
        <v>170</v>
      </c>
    </row>
    <row r="3967" spans="1:13" x14ac:dyDescent="0.35">
      <c r="A3967" s="4" t="s">
        <v>36</v>
      </c>
      <c r="B3967" s="4" t="s">
        <v>35</v>
      </c>
      <c r="E3967" s="4" t="s">
        <v>123</v>
      </c>
      <c r="F3967" s="8" t="str">
        <f>VLOOKUP(E3967,Mapping!$A$1:$C$71,3,0)</f>
        <v>Ironsource</v>
      </c>
      <c r="G3967" s="8" t="str">
        <f>VLOOKUP(E3967,Mapping!$A$2:$B$207,2,0)</f>
        <v>Ironsource</v>
      </c>
      <c r="H3967" s="4" t="s">
        <v>658</v>
      </c>
      <c r="I3967" s="63">
        <v>44369</v>
      </c>
      <c r="J3967" s="126" t="str">
        <f>VLOOKUP(I3967,Mapping!$H$2:$I$215,2,0)</f>
        <v>Post</v>
      </c>
      <c r="K3967" s="127" t="str">
        <f>VLOOKUP(I3967,Mapping!$H$2:$J$215,3,0)</f>
        <v>Post</v>
      </c>
      <c r="L3967" s="4">
        <v>420.34779099999997</v>
      </c>
      <c r="M3967" s="4" t="s">
        <v>170</v>
      </c>
    </row>
    <row r="3968" spans="1:13" x14ac:dyDescent="0.35">
      <c r="A3968" s="4" t="s">
        <v>36</v>
      </c>
      <c r="B3968" s="4" t="s">
        <v>35</v>
      </c>
      <c r="E3968" s="4" t="s">
        <v>123</v>
      </c>
      <c r="F3968" s="8" t="str">
        <f>VLOOKUP(E3968,Mapping!$A$1:$C$71,3,0)</f>
        <v>Ironsource</v>
      </c>
      <c r="G3968" s="8" t="str">
        <f>VLOOKUP(E3968,Mapping!$A$2:$B$207,2,0)</f>
        <v>Ironsource</v>
      </c>
      <c r="H3968" s="4" t="s">
        <v>658</v>
      </c>
      <c r="I3968" s="63">
        <v>44370</v>
      </c>
      <c r="J3968" s="126" t="str">
        <f>VLOOKUP(I3968,Mapping!$H$2:$I$215,2,0)</f>
        <v>Post</v>
      </c>
      <c r="K3968" s="127">
        <f>VLOOKUP(I3968,Mapping!$H$2:$J$215,3,0)</f>
        <v>0</v>
      </c>
      <c r="L3968" s="4">
        <v>398.95681949999999</v>
      </c>
      <c r="M3968" s="4" t="s">
        <v>170</v>
      </c>
    </row>
    <row r="3969" spans="1:13" x14ac:dyDescent="0.35">
      <c r="A3969" s="4" t="s">
        <v>36</v>
      </c>
      <c r="B3969" s="4" t="s">
        <v>35</v>
      </c>
      <c r="E3969" s="4" t="s">
        <v>123</v>
      </c>
      <c r="F3969" s="8" t="str">
        <f>VLOOKUP(E3969,Mapping!$A$1:$C$71,3,0)</f>
        <v>Ironsource</v>
      </c>
      <c r="G3969" s="8" t="str">
        <f>VLOOKUP(E3969,Mapping!$A$2:$B$207,2,0)</f>
        <v>Ironsource</v>
      </c>
      <c r="H3969" s="4" t="s">
        <v>658</v>
      </c>
      <c r="I3969" s="63">
        <v>44371</v>
      </c>
      <c r="J3969" s="126" t="str">
        <f>VLOOKUP(I3969,Mapping!$H$2:$I$215,2,0)</f>
        <v>Post</v>
      </c>
      <c r="K3969" s="127">
        <f>VLOOKUP(I3969,Mapping!$H$2:$J$215,3,0)</f>
        <v>0</v>
      </c>
      <c r="L3969" s="4">
        <v>381.63112059999997</v>
      </c>
      <c r="M3969" s="4" t="s">
        <v>170</v>
      </c>
    </row>
    <row r="3970" spans="1:13" x14ac:dyDescent="0.35">
      <c r="A3970" s="4" t="s">
        <v>36</v>
      </c>
      <c r="B3970" s="4" t="s">
        <v>35</v>
      </c>
      <c r="E3970" s="4" t="s">
        <v>123</v>
      </c>
      <c r="F3970" s="8" t="str">
        <f>VLOOKUP(E3970,Mapping!$A$1:$C$71,3,0)</f>
        <v>Ironsource</v>
      </c>
      <c r="G3970" s="8" t="str">
        <f>VLOOKUP(E3970,Mapping!$A$2:$B$207,2,0)</f>
        <v>Ironsource</v>
      </c>
      <c r="H3970" s="4" t="s">
        <v>658</v>
      </c>
      <c r="I3970" s="63">
        <v>44372</v>
      </c>
      <c r="J3970" s="126" t="str">
        <f>VLOOKUP(I3970,Mapping!$H$2:$I$215,2,0)</f>
        <v>Post</v>
      </c>
      <c r="K3970" s="127">
        <f>VLOOKUP(I3970,Mapping!$H$2:$J$215,3,0)</f>
        <v>0</v>
      </c>
      <c r="L3970" s="4">
        <v>363.5249207</v>
      </c>
      <c r="M3970" s="4" t="s">
        <v>170</v>
      </c>
    </row>
    <row r="3971" spans="1:13" x14ac:dyDescent="0.35">
      <c r="A3971" s="4" t="s">
        <v>36</v>
      </c>
      <c r="B3971" s="4" t="s">
        <v>35</v>
      </c>
      <c r="E3971" s="4" t="s">
        <v>123</v>
      </c>
      <c r="F3971" s="8" t="str">
        <f>VLOOKUP(E3971,Mapping!$A$1:$C$71,3,0)</f>
        <v>Ironsource</v>
      </c>
      <c r="G3971" s="8" t="str">
        <f>VLOOKUP(E3971,Mapping!$A$2:$B$207,2,0)</f>
        <v>Ironsource</v>
      </c>
      <c r="H3971" s="4" t="s">
        <v>658</v>
      </c>
      <c r="I3971" s="63">
        <v>44373</v>
      </c>
      <c r="J3971" s="126" t="str">
        <f>VLOOKUP(I3971,Mapping!$H$2:$I$215,2,0)</f>
        <v>Post</v>
      </c>
      <c r="K3971" s="127">
        <f>VLOOKUP(I3971,Mapping!$H$2:$J$215,3,0)</f>
        <v>0</v>
      </c>
      <c r="L3971" s="4">
        <v>348.55185599999999</v>
      </c>
      <c r="M3971" s="4" t="s">
        <v>170</v>
      </c>
    </row>
    <row r="3972" spans="1:13" x14ac:dyDescent="0.35">
      <c r="A3972" s="4" t="s">
        <v>36</v>
      </c>
      <c r="B3972" s="4" t="s">
        <v>35</v>
      </c>
      <c r="E3972" s="4" t="s">
        <v>123</v>
      </c>
      <c r="F3972" s="8" t="str">
        <f>VLOOKUP(E3972,Mapping!$A$1:$C$71,3,0)</f>
        <v>Ironsource</v>
      </c>
      <c r="G3972" s="8" t="str">
        <f>VLOOKUP(E3972,Mapping!$A$2:$B$207,2,0)</f>
        <v>Ironsource</v>
      </c>
      <c r="H3972" s="4" t="s">
        <v>658</v>
      </c>
      <c r="I3972" s="63">
        <v>44374</v>
      </c>
      <c r="J3972" s="126" t="str">
        <f>VLOOKUP(I3972,Mapping!$H$2:$I$215,2,0)</f>
        <v>Post</v>
      </c>
      <c r="K3972" s="127">
        <f>VLOOKUP(I3972,Mapping!$H$2:$J$215,3,0)</f>
        <v>0</v>
      </c>
      <c r="L3972" s="4">
        <v>361.24007660000001</v>
      </c>
      <c r="M3972" s="4" t="s">
        <v>170</v>
      </c>
    </row>
    <row r="3973" spans="1:13" x14ac:dyDescent="0.35">
      <c r="A3973" s="4" t="s">
        <v>36</v>
      </c>
      <c r="B3973" s="4" t="s">
        <v>35</v>
      </c>
      <c r="E3973" s="4" t="s">
        <v>123</v>
      </c>
      <c r="F3973" s="8" t="str">
        <f>VLOOKUP(E3973,Mapping!$A$1:$C$71,3,0)</f>
        <v>Ironsource</v>
      </c>
      <c r="G3973" s="8" t="str">
        <f>VLOOKUP(E3973,Mapping!$A$2:$B$207,2,0)</f>
        <v>Ironsource</v>
      </c>
      <c r="H3973" s="4" t="s">
        <v>658</v>
      </c>
      <c r="I3973" s="63">
        <v>44375</v>
      </c>
      <c r="J3973" s="126" t="str">
        <f>VLOOKUP(I3973,Mapping!$H$2:$I$215,2,0)</f>
        <v>Post</v>
      </c>
      <c r="K3973" s="127">
        <f>VLOOKUP(I3973,Mapping!$H$2:$J$215,3,0)</f>
        <v>0</v>
      </c>
      <c r="L3973" s="4">
        <v>372.91109030000001</v>
      </c>
      <c r="M3973" s="4" t="s">
        <v>170</v>
      </c>
    </row>
    <row r="3974" spans="1:13" x14ac:dyDescent="0.35">
      <c r="A3974" s="4" t="s">
        <v>36</v>
      </c>
      <c r="B3974" s="4" t="s">
        <v>35</v>
      </c>
      <c r="E3974" s="4" t="s">
        <v>123</v>
      </c>
      <c r="F3974" s="8" t="str">
        <f>VLOOKUP(E3974,Mapping!$A$1:$C$71,3,0)</f>
        <v>Ironsource</v>
      </c>
      <c r="G3974" s="8" t="str">
        <f>VLOOKUP(E3974,Mapping!$A$2:$B$207,2,0)</f>
        <v>Ironsource</v>
      </c>
      <c r="H3974" s="4" t="s">
        <v>658</v>
      </c>
      <c r="I3974" s="63">
        <v>44376</v>
      </c>
      <c r="J3974" s="126" t="str">
        <f>VLOOKUP(I3974,Mapping!$H$2:$I$215,2,0)</f>
        <v>Post</v>
      </c>
      <c r="K3974" s="127">
        <f>VLOOKUP(I3974,Mapping!$H$2:$J$215,3,0)</f>
        <v>0</v>
      </c>
      <c r="L3974" s="4">
        <v>379.08935350000002</v>
      </c>
      <c r="M3974" s="4" t="s">
        <v>170</v>
      </c>
    </row>
    <row r="3975" spans="1:13" x14ac:dyDescent="0.35">
      <c r="A3975" s="4" t="s">
        <v>36</v>
      </c>
      <c r="B3975" s="4" t="s">
        <v>35</v>
      </c>
      <c r="E3975" s="4" t="s">
        <v>123</v>
      </c>
      <c r="F3975" s="8" t="str">
        <f>VLOOKUP(E3975,Mapping!$A$1:$C$71,3,0)</f>
        <v>Ironsource</v>
      </c>
      <c r="G3975" s="8" t="str">
        <f>VLOOKUP(E3975,Mapping!$A$2:$B$207,2,0)</f>
        <v>Ironsource</v>
      </c>
      <c r="H3975" s="4" t="s">
        <v>658</v>
      </c>
      <c r="I3975" s="63">
        <v>44377</v>
      </c>
      <c r="J3975" s="126" t="str">
        <f>VLOOKUP(I3975,Mapping!$H$2:$I$215,2,0)</f>
        <v>Post</v>
      </c>
      <c r="K3975" s="127">
        <f>VLOOKUP(I3975,Mapping!$H$2:$J$215,3,0)</f>
        <v>0</v>
      </c>
      <c r="L3975" s="4">
        <v>375.63681759999997</v>
      </c>
      <c r="M3975" s="4" t="s">
        <v>170</v>
      </c>
    </row>
    <row r="3976" spans="1:13" x14ac:dyDescent="0.35">
      <c r="A3976" s="4" t="s">
        <v>36</v>
      </c>
      <c r="B3976" s="4" t="s">
        <v>35</v>
      </c>
      <c r="E3976" s="4" t="s">
        <v>123</v>
      </c>
      <c r="F3976" s="8" t="str">
        <f>VLOOKUP(E3976,Mapping!$A$1:$C$71,3,0)</f>
        <v>Ironsource</v>
      </c>
      <c r="G3976" s="8" t="str">
        <f>VLOOKUP(E3976,Mapping!$A$2:$B$207,2,0)</f>
        <v>Ironsource</v>
      </c>
      <c r="H3976" s="4" t="s">
        <v>658</v>
      </c>
      <c r="I3976" s="63">
        <v>44378</v>
      </c>
      <c r="J3976" s="126" t="str">
        <f>VLOOKUP(I3976,Mapping!$H$2:$I$215,2,0)</f>
        <v>Post</v>
      </c>
      <c r="K3976" s="127">
        <f>VLOOKUP(I3976,Mapping!$H$2:$J$215,3,0)</f>
        <v>0</v>
      </c>
      <c r="L3976" s="4">
        <v>370.34861560000002</v>
      </c>
      <c r="M3976" s="4" t="s">
        <v>170</v>
      </c>
    </row>
    <row r="3977" spans="1:13" x14ac:dyDescent="0.35">
      <c r="A3977" s="4" t="s">
        <v>36</v>
      </c>
      <c r="B3977" s="4" t="s">
        <v>35</v>
      </c>
      <c r="E3977" s="4" t="s">
        <v>123</v>
      </c>
      <c r="F3977" s="8" t="str">
        <f>VLOOKUP(E3977,Mapping!$A$1:$C$71,3,0)</f>
        <v>Ironsource</v>
      </c>
      <c r="G3977" s="8" t="str">
        <f>VLOOKUP(E3977,Mapping!$A$2:$B$207,2,0)</f>
        <v>Ironsource</v>
      </c>
      <c r="H3977" s="4" t="s">
        <v>658</v>
      </c>
      <c r="I3977" s="63">
        <v>44379</v>
      </c>
      <c r="J3977" s="126" t="str">
        <f>VLOOKUP(I3977,Mapping!$H$2:$I$215,2,0)</f>
        <v>Post</v>
      </c>
      <c r="K3977" s="127">
        <f>VLOOKUP(I3977,Mapping!$H$2:$J$215,3,0)</f>
        <v>0</v>
      </c>
      <c r="L3977" s="4">
        <v>363.92340769999998</v>
      </c>
      <c r="M3977" s="4" t="s">
        <v>170</v>
      </c>
    </row>
    <row r="3978" spans="1:13" x14ac:dyDescent="0.35">
      <c r="A3978" s="4" t="s">
        <v>36</v>
      </c>
      <c r="B3978" s="4" t="s">
        <v>35</v>
      </c>
      <c r="E3978" s="4" t="s">
        <v>123</v>
      </c>
      <c r="F3978" s="8" t="str">
        <f>VLOOKUP(E3978,Mapping!$A$1:$C$71,3,0)</f>
        <v>Ironsource</v>
      </c>
      <c r="G3978" s="8" t="str">
        <f>VLOOKUP(E3978,Mapping!$A$2:$B$207,2,0)</f>
        <v>Ironsource</v>
      </c>
      <c r="H3978" s="4" t="s">
        <v>658</v>
      </c>
      <c r="I3978" s="63">
        <v>44380</v>
      </c>
      <c r="J3978" s="126" t="str">
        <f>VLOOKUP(I3978,Mapping!$H$2:$I$215,2,0)</f>
        <v>Post</v>
      </c>
      <c r="K3978" s="127">
        <f>VLOOKUP(I3978,Mapping!$H$2:$J$215,3,0)</f>
        <v>0</v>
      </c>
      <c r="L3978" s="4">
        <v>356.19539759999998</v>
      </c>
      <c r="M3978" s="4" t="s">
        <v>170</v>
      </c>
    </row>
    <row r="3979" spans="1:13" x14ac:dyDescent="0.35">
      <c r="A3979" s="4" t="s">
        <v>36</v>
      </c>
      <c r="B3979" s="4" t="s">
        <v>35</v>
      </c>
      <c r="E3979" s="4" t="s">
        <v>123</v>
      </c>
      <c r="F3979" s="8" t="str">
        <f>VLOOKUP(E3979,Mapping!$A$1:$C$71,3,0)</f>
        <v>Ironsource</v>
      </c>
      <c r="G3979" s="8" t="str">
        <f>VLOOKUP(E3979,Mapping!$A$2:$B$207,2,0)</f>
        <v>Ironsource</v>
      </c>
      <c r="H3979" s="4" t="s">
        <v>658</v>
      </c>
      <c r="I3979" s="63">
        <v>44381</v>
      </c>
      <c r="J3979" s="126" t="str">
        <f>VLOOKUP(I3979,Mapping!$H$2:$I$215,2,0)</f>
        <v>Post</v>
      </c>
      <c r="K3979" s="127">
        <f>VLOOKUP(I3979,Mapping!$H$2:$J$215,3,0)</f>
        <v>0</v>
      </c>
      <c r="L3979" s="4">
        <v>360.70515690000002</v>
      </c>
      <c r="M3979" s="4" t="s">
        <v>170</v>
      </c>
    </row>
    <row r="3980" spans="1:13" x14ac:dyDescent="0.35">
      <c r="A3980" s="4" t="s">
        <v>36</v>
      </c>
      <c r="B3980" s="4" t="s">
        <v>35</v>
      </c>
      <c r="E3980" s="4" t="s">
        <v>123</v>
      </c>
      <c r="F3980" s="8" t="str">
        <f>VLOOKUP(E3980,Mapping!$A$1:$C$71,3,0)</f>
        <v>Ironsource</v>
      </c>
      <c r="G3980" s="8" t="str">
        <f>VLOOKUP(E3980,Mapping!$A$2:$B$207,2,0)</f>
        <v>Ironsource</v>
      </c>
      <c r="H3980" s="4" t="s">
        <v>658</v>
      </c>
      <c r="I3980" s="63">
        <v>44382</v>
      </c>
      <c r="J3980" s="126" t="str">
        <f>VLOOKUP(I3980,Mapping!$H$2:$I$215,2,0)</f>
        <v>Post</v>
      </c>
      <c r="K3980" s="127">
        <f>VLOOKUP(I3980,Mapping!$H$2:$J$215,3,0)</f>
        <v>0</v>
      </c>
      <c r="L3980" s="4">
        <v>393.40108880000003</v>
      </c>
      <c r="M3980" s="4" t="s">
        <v>170</v>
      </c>
    </row>
    <row r="3981" spans="1:13" x14ac:dyDescent="0.35">
      <c r="A3981" s="4" t="s">
        <v>36</v>
      </c>
      <c r="B3981" s="4" t="s">
        <v>35</v>
      </c>
      <c r="E3981" s="4" t="s">
        <v>123</v>
      </c>
      <c r="F3981" s="8" t="str">
        <f>VLOOKUP(E3981,Mapping!$A$1:$C$71,3,0)</f>
        <v>Ironsource</v>
      </c>
      <c r="G3981" s="8" t="str">
        <f>VLOOKUP(E3981,Mapping!$A$2:$B$207,2,0)</f>
        <v>Ironsource</v>
      </c>
      <c r="H3981" s="4" t="s">
        <v>658</v>
      </c>
      <c r="I3981" s="63">
        <v>44383</v>
      </c>
      <c r="J3981" s="126" t="str">
        <f>VLOOKUP(I3981,Mapping!$H$2:$I$215,2,0)</f>
        <v>Post</v>
      </c>
      <c r="K3981" s="127">
        <f>VLOOKUP(I3981,Mapping!$H$2:$J$215,3,0)</f>
        <v>0</v>
      </c>
      <c r="L3981" s="4">
        <v>442.36156929999999</v>
      </c>
      <c r="M3981" s="4" t="s">
        <v>170</v>
      </c>
    </row>
    <row r="3982" spans="1:13" x14ac:dyDescent="0.35">
      <c r="A3982" s="4" t="s">
        <v>36</v>
      </c>
      <c r="B3982" s="4" t="s">
        <v>35</v>
      </c>
      <c r="E3982" s="4" t="s">
        <v>123</v>
      </c>
      <c r="F3982" s="8" t="str">
        <f>VLOOKUP(E3982,Mapping!$A$1:$C$71,3,0)</f>
        <v>Ironsource</v>
      </c>
      <c r="G3982" s="8" t="str">
        <f>VLOOKUP(E3982,Mapping!$A$2:$B$207,2,0)</f>
        <v>Ironsource</v>
      </c>
      <c r="H3982" s="4" t="s">
        <v>658</v>
      </c>
      <c r="I3982" s="63">
        <v>44384</v>
      </c>
      <c r="J3982" s="126" t="str">
        <f>VLOOKUP(I3982,Mapping!$H$2:$I$215,2,0)</f>
        <v>Post</v>
      </c>
      <c r="K3982" s="127">
        <f>VLOOKUP(I3982,Mapping!$H$2:$J$215,3,0)</f>
        <v>0</v>
      </c>
      <c r="L3982" s="4">
        <v>492.17439869999998</v>
      </c>
      <c r="M3982" s="4" t="s">
        <v>170</v>
      </c>
    </row>
    <row r="3983" spans="1:13" x14ac:dyDescent="0.35">
      <c r="A3983" s="4" t="s">
        <v>36</v>
      </c>
      <c r="B3983" s="4" t="s">
        <v>35</v>
      </c>
      <c r="E3983" s="4" t="s">
        <v>123</v>
      </c>
      <c r="F3983" s="8" t="str">
        <f>VLOOKUP(E3983,Mapping!$A$1:$C$71,3,0)</f>
        <v>Ironsource</v>
      </c>
      <c r="G3983" s="8" t="str">
        <f>VLOOKUP(E3983,Mapping!$A$2:$B$207,2,0)</f>
        <v>Ironsource</v>
      </c>
      <c r="H3983" s="4" t="s">
        <v>658</v>
      </c>
      <c r="I3983" s="63">
        <v>44385</v>
      </c>
      <c r="J3983" s="126" t="str">
        <f>VLOOKUP(I3983,Mapping!$H$2:$I$215,2,0)</f>
        <v>Post</v>
      </c>
      <c r="K3983" s="127">
        <f>VLOOKUP(I3983,Mapping!$H$2:$J$215,3,0)</f>
        <v>0</v>
      </c>
      <c r="L3983" s="4">
        <v>523.11469839999995</v>
      </c>
      <c r="M3983" s="4" t="s">
        <v>170</v>
      </c>
    </row>
    <row r="3984" spans="1:13" x14ac:dyDescent="0.35">
      <c r="A3984" s="4" t="s">
        <v>36</v>
      </c>
      <c r="B3984" s="4" t="s">
        <v>35</v>
      </c>
      <c r="E3984" s="4" t="s">
        <v>123</v>
      </c>
      <c r="F3984" s="8" t="str">
        <f>VLOOKUP(E3984,Mapping!$A$1:$C$71,3,0)</f>
        <v>Ironsource</v>
      </c>
      <c r="G3984" s="8" t="str">
        <f>VLOOKUP(E3984,Mapping!$A$2:$B$207,2,0)</f>
        <v>Ironsource</v>
      </c>
      <c r="H3984" s="4" t="s">
        <v>658</v>
      </c>
      <c r="I3984" s="63">
        <v>44386</v>
      </c>
      <c r="J3984" s="126" t="str">
        <f>VLOOKUP(I3984,Mapping!$H$2:$I$215,2,0)</f>
        <v>Post</v>
      </c>
      <c r="K3984" s="127">
        <f>VLOOKUP(I3984,Mapping!$H$2:$J$215,3,0)</f>
        <v>0</v>
      </c>
      <c r="L3984" s="4">
        <v>542.33408710000003</v>
      </c>
      <c r="M3984" s="4" t="s">
        <v>170</v>
      </c>
    </row>
    <row r="3985" spans="1:13" x14ac:dyDescent="0.35">
      <c r="A3985" s="4" t="s">
        <v>36</v>
      </c>
      <c r="B3985" s="4" t="s">
        <v>35</v>
      </c>
      <c r="E3985" s="4" t="s">
        <v>123</v>
      </c>
      <c r="F3985" s="8" t="str">
        <f>VLOOKUP(E3985,Mapping!$A$1:$C$71,3,0)</f>
        <v>Ironsource</v>
      </c>
      <c r="G3985" s="8" t="str">
        <f>VLOOKUP(E3985,Mapping!$A$2:$B$207,2,0)</f>
        <v>Ironsource</v>
      </c>
      <c r="H3985" s="4" t="s">
        <v>658</v>
      </c>
      <c r="I3985" s="63">
        <v>44387</v>
      </c>
      <c r="J3985" s="126" t="str">
        <f>VLOOKUP(I3985,Mapping!$H$2:$I$215,2,0)</f>
        <v>Post</v>
      </c>
      <c r="K3985" s="127">
        <f>VLOOKUP(I3985,Mapping!$H$2:$J$215,3,0)</f>
        <v>0</v>
      </c>
      <c r="L3985" s="4">
        <v>550.87467749999996</v>
      </c>
      <c r="M3985" s="4" t="s">
        <v>170</v>
      </c>
    </row>
    <row r="3986" spans="1:13" x14ac:dyDescent="0.35">
      <c r="A3986" s="4" t="s">
        <v>36</v>
      </c>
      <c r="B3986" s="4" t="s">
        <v>35</v>
      </c>
      <c r="E3986" s="4" t="s">
        <v>123</v>
      </c>
      <c r="F3986" s="8" t="str">
        <f>VLOOKUP(E3986,Mapping!$A$1:$C$71,3,0)</f>
        <v>Ironsource</v>
      </c>
      <c r="G3986" s="8" t="str">
        <f>VLOOKUP(E3986,Mapping!$A$2:$B$207,2,0)</f>
        <v>Ironsource</v>
      </c>
      <c r="H3986" s="4" t="s">
        <v>658</v>
      </c>
      <c r="I3986" s="63">
        <v>44388</v>
      </c>
      <c r="J3986" s="126" t="str">
        <f>VLOOKUP(I3986,Mapping!$H$2:$I$215,2,0)</f>
        <v>Post</v>
      </c>
      <c r="K3986" s="127">
        <f>VLOOKUP(I3986,Mapping!$H$2:$J$215,3,0)</f>
        <v>0</v>
      </c>
      <c r="L3986" s="4">
        <v>560.76096070000006</v>
      </c>
      <c r="M3986" s="4" t="s">
        <v>170</v>
      </c>
    </row>
    <row r="3987" spans="1:13" x14ac:dyDescent="0.35">
      <c r="A3987" s="4" t="s">
        <v>36</v>
      </c>
      <c r="B3987" s="4" t="s">
        <v>35</v>
      </c>
      <c r="E3987" s="4" t="s">
        <v>123</v>
      </c>
      <c r="F3987" s="8" t="str">
        <f>VLOOKUP(E3987,Mapping!$A$1:$C$71,3,0)</f>
        <v>Ironsource</v>
      </c>
      <c r="G3987" s="8" t="str">
        <f>VLOOKUP(E3987,Mapping!$A$2:$B$207,2,0)</f>
        <v>Ironsource</v>
      </c>
      <c r="H3987" s="4" t="s">
        <v>658</v>
      </c>
      <c r="I3987" s="63">
        <v>44389</v>
      </c>
      <c r="J3987" s="126" t="str">
        <f>VLOOKUP(I3987,Mapping!$H$2:$I$215,2,0)</f>
        <v>Post</v>
      </c>
      <c r="K3987" s="127">
        <f>VLOOKUP(I3987,Mapping!$H$2:$J$215,3,0)</f>
        <v>0</v>
      </c>
      <c r="L3987" s="4">
        <v>604.44797500000004</v>
      </c>
      <c r="M3987" s="4" t="s">
        <v>170</v>
      </c>
    </row>
    <row r="3988" spans="1:13" x14ac:dyDescent="0.35">
      <c r="A3988" s="4" t="s">
        <v>36</v>
      </c>
      <c r="B3988" s="4" t="s">
        <v>35</v>
      </c>
      <c r="E3988" s="4" t="s">
        <v>123</v>
      </c>
      <c r="F3988" s="8" t="str">
        <f>VLOOKUP(E3988,Mapping!$A$1:$C$71,3,0)</f>
        <v>Ironsource</v>
      </c>
      <c r="G3988" s="8" t="str">
        <f>VLOOKUP(E3988,Mapping!$A$2:$B$207,2,0)</f>
        <v>Ironsource</v>
      </c>
      <c r="H3988" s="4" t="s">
        <v>658</v>
      </c>
      <c r="I3988" s="63">
        <v>44390</v>
      </c>
      <c r="J3988" s="126" t="str">
        <f>VLOOKUP(I3988,Mapping!$H$2:$I$215,2,0)</f>
        <v>Post</v>
      </c>
      <c r="K3988" s="127">
        <f>VLOOKUP(I3988,Mapping!$H$2:$J$215,3,0)</f>
        <v>0</v>
      </c>
      <c r="L3988" s="4">
        <v>668.52737390000004</v>
      </c>
      <c r="M3988" s="4" t="s">
        <v>170</v>
      </c>
    </row>
    <row r="3989" spans="1:13" x14ac:dyDescent="0.35">
      <c r="A3989" s="4" t="s">
        <v>36</v>
      </c>
      <c r="B3989" s="4" t="s">
        <v>35</v>
      </c>
      <c r="E3989" s="4" t="s">
        <v>123</v>
      </c>
      <c r="F3989" s="8" t="str">
        <f>VLOOKUP(E3989,Mapping!$A$1:$C$71,3,0)</f>
        <v>Ironsource</v>
      </c>
      <c r="G3989" s="8" t="str">
        <f>VLOOKUP(E3989,Mapping!$A$2:$B$207,2,0)</f>
        <v>Ironsource</v>
      </c>
      <c r="H3989" s="4" t="s">
        <v>658</v>
      </c>
      <c r="I3989" s="63">
        <v>44391</v>
      </c>
      <c r="J3989" s="126" t="str">
        <f>VLOOKUP(I3989,Mapping!$H$2:$I$215,2,0)</f>
        <v>Post</v>
      </c>
      <c r="K3989" s="127">
        <f>VLOOKUP(I3989,Mapping!$H$2:$J$215,3,0)</f>
        <v>0</v>
      </c>
      <c r="L3989" s="4">
        <v>733.46043750000001</v>
      </c>
      <c r="M3989" s="4" t="s">
        <v>170</v>
      </c>
    </row>
    <row r="3990" spans="1:13" x14ac:dyDescent="0.35">
      <c r="A3990" s="4" t="s">
        <v>36</v>
      </c>
      <c r="B3990" s="4" t="s">
        <v>35</v>
      </c>
      <c r="E3990" s="4" t="s">
        <v>123</v>
      </c>
      <c r="F3990" s="8" t="str">
        <f>VLOOKUP(E3990,Mapping!$A$1:$C$71,3,0)</f>
        <v>Ironsource</v>
      </c>
      <c r="G3990" s="8" t="str">
        <f>VLOOKUP(E3990,Mapping!$A$2:$B$207,2,0)</f>
        <v>Ironsource</v>
      </c>
      <c r="H3990" s="4" t="s">
        <v>658</v>
      </c>
      <c r="I3990" s="63">
        <v>44392</v>
      </c>
      <c r="J3990" s="126" t="str">
        <f>VLOOKUP(I3990,Mapping!$H$2:$I$215,2,0)</f>
        <v>Post</v>
      </c>
      <c r="K3990" s="127">
        <f>VLOOKUP(I3990,Mapping!$H$2:$J$215,3,0)</f>
        <v>0</v>
      </c>
      <c r="L3990" s="4">
        <v>764.38359030000004</v>
      </c>
      <c r="M3990" s="4" t="s">
        <v>170</v>
      </c>
    </row>
    <row r="3991" spans="1:13" x14ac:dyDescent="0.35">
      <c r="A3991" s="4" t="s">
        <v>36</v>
      </c>
      <c r="B3991" s="4" t="s">
        <v>35</v>
      </c>
      <c r="E3991" s="4" t="s">
        <v>123</v>
      </c>
      <c r="F3991" s="8" t="str">
        <f>VLOOKUP(E3991,Mapping!$A$1:$C$71,3,0)</f>
        <v>Ironsource</v>
      </c>
      <c r="G3991" s="8" t="str">
        <f>VLOOKUP(E3991,Mapping!$A$2:$B$207,2,0)</f>
        <v>Ironsource</v>
      </c>
      <c r="H3991" s="4" t="s">
        <v>658</v>
      </c>
      <c r="I3991" s="63">
        <v>44393</v>
      </c>
      <c r="J3991" s="126" t="str">
        <f>VLOOKUP(I3991,Mapping!$H$2:$I$215,2,0)</f>
        <v>Post</v>
      </c>
      <c r="K3991" s="127">
        <f>VLOOKUP(I3991,Mapping!$H$2:$J$215,3,0)</f>
        <v>0</v>
      </c>
      <c r="L3991" s="4">
        <v>755.18368859999998</v>
      </c>
      <c r="M3991" s="4" t="s">
        <v>170</v>
      </c>
    </row>
    <row r="3992" spans="1:13" x14ac:dyDescent="0.35">
      <c r="A3992" s="4" t="s">
        <v>36</v>
      </c>
      <c r="B3992" s="4" t="s">
        <v>35</v>
      </c>
      <c r="E3992" s="4" t="s">
        <v>123</v>
      </c>
      <c r="F3992" s="8" t="str">
        <f>VLOOKUP(E3992,Mapping!$A$1:$C$71,3,0)</f>
        <v>Ironsource</v>
      </c>
      <c r="G3992" s="8" t="str">
        <f>VLOOKUP(E3992,Mapping!$A$2:$B$207,2,0)</f>
        <v>Ironsource</v>
      </c>
      <c r="H3992" s="4" t="s">
        <v>658</v>
      </c>
      <c r="I3992" s="63">
        <v>44394</v>
      </c>
      <c r="J3992" s="126" t="str">
        <f>VLOOKUP(I3992,Mapping!$H$2:$I$215,2,0)</f>
        <v>Post</v>
      </c>
      <c r="K3992" s="127">
        <f>VLOOKUP(I3992,Mapping!$H$2:$J$215,3,0)</f>
        <v>0</v>
      </c>
      <c r="L3992" s="4">
        <v>743.85322180000003</v>
      </c>
      <c r="M3992" s="4" t="s">
        <v>170</v>
      </c>
    </row>
    <row r="3993" spans="1:13" x14ac:dyDescent="0.35">
      <c r="A3993" s="4" t="s">
        <v>36</v>
      </c>
      <c r="B3993" s="4" t="s">
        <v>35</v>
      </c>
      <c r="E3993" s="4" t="s">
        <v>123</v>
      </c>
      <c r="F3993" s="8" t="str">
        <f>VLOOKUP(E3993,Mapping!$A$1:$C$71,3,0)</f>
        <v>Ironsource</v>
      </c>
      <c r="G3993" s="8" t="str">
        <f>VLOOKUP(E3993,Mapping!$A$2:$B$207,2,0)</f>
        <v>Ironsource</v>
      </c>
      <c r="H3993" s="4" t="s">
        <v>658</v>
      </c>
      <c r="I3993" s="63">
        <v>44395</v>
      </c>
      <c r="J3993" s="126" t="str">
        <f>VLOOKUP(I3993,Mapping!$H$2:$I$215,2,0)</f>
        <v>Post</v>
      </c>
      <c r="K3993" s="127">
        <f>VLOOKUP(I3993,Mapping!$H$2:$J$215,3,0)</f>
        <v>0</v>
      </c>
      <c r="L3993" s="4">
        <v>731.70416499999999</v>
      </c>
      <c r="M3993" s="4" t="s">
        <v>170</v>
      </c>
    </row>
    <row r="3994" spans="1:13" x14ac:dyDescent="0.35">
      <c r="A3994" s="4" t="s">
        <v>36</v>
      </c>
      <c r="B3994" s="4" t="s">
        <v>35</v>
      </c>
      <c r="E3994" s="4" t="s">
        <v>123</v>
      </c>
      <c r="F3994" s="8" t="str">
        <f>VLOOKUP(E3994,Mapping!$A$1:$C$71,3,0)</f>
        <v>Ironsource</v>
      </c>
      <c r="G3994" s="8" t="str">
        <f>VLOOKUP(E3994,Mapping!$A$2:$B$207,2,0)</f>
        <v>Ironsource</v>
      </c>
      <c r="H3994" s="4" t="s">
        <v>658</v>
      </c>
      <c r="I3994" s="63">
        <v>44396</v>
      </c>
      <c r="J3994" s="126" t="str">
        <f>VLOOKUP(I3994,Mapping!$H$2:$I$215,2,0)</f>
        <v>Post</v>
      </c>
      <c r="K3994" s="127">
        <f>VLOOKUP(I3994,Mapping!$H$2:$J$215,3,0)</f>
        <v>0</v>
      </c>
      <c r="L3994" s="4">
        <v>682.39311250000003</v>
      </c>
      <c r="M3994" s="4" t="s">
        <v>170</v>
      </c>
    </row>
    <row r="3995" spans="1:13" x14ac:dyDescent="0.35">
      <c r="A3995" s="4" t="s">
        <v>36</v>
      </c>
      <c r="B3995" s="4" t="s">
        <v>35</v>
      </c>
      <c r="E3995" s="4" t="s">
        <v>123</v>
      </c>
      <c r="F3995" s="8" t="str">
        <f>VLOOKUP(E3995,Mapping!$A$1:$C$71,3,0)</f>
        <v>Ironsource</v>
      </c>
      <c r="G3995" s="8" t="str">
        <f>VLOOKUP(E3995,Mapping!$A$2:$B$207,2,0)</f>
        <v>Ironsource</v>
      </c>
      <c r="H3995" s="4" t="s">
        <v>658</v>
      </c>
      <c r="I3995" s="63">
        <v>44397</v>
      </c>
      <c r="J3995" s="126" t="str">
        <f>VLOOKUP(I3995,Mapping!$H$2:$I$215,2,0)</f>
        <v>Post</v>
      </c>
      <c r="K3995" s="127">
        <f>VLOOKUP(I3995,Mapping!$H$2:$J$215,3,0)</f>
        <v>0</v>
      </c>
      <c r="L3995" s="4">
        <v>615.64553149999995</v>
      </c>
      <c r="M3995" s="4" t="s">
        <v>170</v>
      </c>
    </row>
    <row r="3996" spans="1:13" x14ac:dyDescent="0.35">
      <c r="A3996" s="4" t="s">
        <v>36</v>
      </c>
      <c r="B3996" s="4" t="s">
        <v>35</v>
      </c>
      <c r="E3996" s="4" t="s">
        <v>123</v>
      </c>
      <c r="F3996" s="8" t="str">
        <f>VLOOKUP(E3996,Mapping!$A$1:$C$71,3,0)</f>
        <v>Ironsource</v>
      </c>
      <c r="G3996" s="8" t="str">
        <f>VLOOKUP(E3996,Mapping!$A$2:$B$207,2,0)</f>
        <v>Ironsource</v>
      </c>
      <c r="H3996" s="4" t="s">
        <v>658</v>
      </c>
      <c r="I3996" s="63">
        <v>44398</v>
      </c>
      <c r="J3996" s="126" t="str">
        <f>VLOOKUP(I3996,Mapping!$H$2:$I$215,2,0)</f>
        <v>Post</v>
      </c>
      <c r="K3996" s="127">
        <f>VLOOKUP(I3996,Mapping!$H$2:$J$215,3,0)</f>
        <v>0</v>
      </c>
      <c r="L3996" s="4">
        <v>560.19507620000002</v>
      </c>
      <c r="M3996" s="4" t="s">
        <v>170</v>
      </c>
    </row>
    <row r="3997" spans="1:13" x14ac:dyDescent="0.35">
      <c r="A3997" s="4" t="s">
        <v>36</v>
      </c>
      <c r="B3997" s="4" t="s">
        <v>35</v>
      </c>
      <c r="E3997" s="4" t="s">
        <v>123</v>
      </c>
      <c r="F3997" s="8" t="str">
        <f>VLOOKUP(E3997,Mapping!$A$1:$C$71,3,0)</f>
        <v>Ironsource</v>
      </c>
      <c r="G3997" s="8" t="str">
        <f>VLOOKUP(E3997,Mapping!$A$2:$B$207,2,0)</f>
        <v>Ironsource</v>
      </c>
      <c r="H3997" s="4" t="s">
        <v>658</v>
      </c>
      <c r="I3997" s="63">
        <v>44399</v>
      </c>
      <c r="J3997" s="126" t="str">
        <f>VLOOKUP(I3997,Mapping!$H$2:$I$215,2,0)</f>
        <v>Post</v>
      </c>
      <c r="K3997" s="127">
        <f>VLOOKUP(I3997,Mapping!$H$2:$J$215,3,0)</f>
        <v>0</v>
      </c>
      <c r="L3997" s="4">
        <v>515.47298130000001</v>
      </c>
      <c r="M3997" s="4" t="s">
        <v>170</v>
      </c>
    </row>
    <row r="3998" spans="1:13" x14ac:dyDescent="0.35">
      <c r="A3998" s="4" t="s">
        <v>36</v>
      </c>
      <c r="B3998" s="4" t="s">
        <v>35</v>
      </c>
      <c r="E3998" s="4" t="s">
        <v>123</v>
      </c>
      <c r="F3998" s="8" t="str">
        <f>VLOOKUP(E3998,Mapping!$A$1:$C$71,3,0)</f>
        <v>Ironsource</v>
      </c>
      <c r="G3998" s="8" t="str">
        <f>VLOOKUP(E3998,Mapping!$A$2:$B$207,2,0)</f>
        <v>Ironsource</v>
      </c>
      <c r="H3998" s="4" t="s">
        <v>658</v>
      </c>
      <c r="I3998" s="63">
        <v>44400</v>
      </c>
      <c r="J3998" s="126" t="str">
        <f>VLOOKUP(I3998,Mapping!$H$2:$I$215,2,0)</f>
        <v>Post</v>
      </c>
      <c r="K3998" s="127">
        <f>VLOOKUP(I3998,Mapping!$H$2:$J$215,3,0)</f>
        <v>0</v>
      </c>
      <c r="L3998" s="4">
        <v>491.38915450000002</v>
      </c>
      <c r="M3998" s="4" t="s">
        <v>170</v>
      </c>
    </row>
    <row r="3999" spans="1:13" x14ac:dyDescent="0.35">
      <c r="A3999" s="4" t="s">
        <v>36</v>
      </c>
      <c r="B3999" s="4" t="s">
        <v>35</v>
      </c>
      <c r="E3999" s="4" t="s">
        <v>123</v>
      </c>
      <c r="F3999" s="8" t="str">
        <f>VLOOKUP(E3999,Mapping!$A$1:$C$71,3,0)</f>
        <v>Ironsource</v>
      </c>
      <c r="G3999" s="8" t="str">
        <f>VLOOKUP(E3999,Mapping!$A$2:$B$207,2,0)</f>
        <v>Ironsource</v>
      </c>
      <c r="H3999" s="4" t="s">
        <v>658</v>
      </c>
      <c r="I3999" s="63">
        <v>44401</v>
      </c>
      <c r="J3999" s="126" t="str">
        <f>VLOOKUP(I3999,Mapping!$H$2:$I$215,2,0)</f>
        <v>Post</v>
      </c>
      <c r="K3999" s="127">
        <f>VLOOKUP(I3999,Mapping!$H$2:$J$215,3,0)</f>
        <v>0</v>
      </c>
      <c r="L3999" s="4">
        <v>484.0112613</v>
      </c>
      <c r="M3999" s="4" t="s">
        <v>170</v>
      </c>
    </row>
    <row r="4000" spans="1:13" x14ac:dyDescent="0.35">
      <c r="A4000" s="4" t="s">
        <v>36</v>
      </c>
      <c r="B4000" s="4" t="s">
        <v>35</v>
      </c>
      <c r="E4000" s="4" t="s">
        <v>123</v>
      </c>
      <c r="F4000" s="8" t="str">
        <f>VLOOKUP(E4000,Mapping!$A$1:$C$71,3,0)</f>
        <v>Ironsource</v>
      </c>
      <c r="G4000" s="8" t="str">
        <f>VLOOKUP(E4000,Mapping!$A$2:$B$207,2,0)</f>
        <v>Ironsource</v>
      </c>
      <c r="H4000" s="4" t="s">
        <v>658</v>
      </c>
      <c r="I4000" s="63">
        <v>44402</v>
      </c>
      <c r="J4000" s="126" t="str">
        <f>VLOOKUP(I4000,Mapping!$H$2:$I$215,2,0)</f>
        <v>Post</v>
      </c>
      <c r="K4000" s="127">
        <f>VLOOKUP(I4000,Mapping!$H$2:$J$215,3,0)</f>
        <v>0</v>
      </c>
      <c r="L4000" s="4">
        <v>508.10905079999998</v>
      </c>
      <c r="M4000" s="4" t="s">
        <v>170</v>
      </c>
    </row>
    <row r="4001" spans="1:13" x14ac:dyDescent="0.35">
      <c r="A4001" s="4" t="s">
        <v>36</v>
      </c>
      <c r="B4001" s="4" t="s">
        <v>35</v>
      </c>
      <c r="E4001" s="4" t="s">
        <v>123</v>
      </c>
      <c r="F4001" s="8" t="str">
        <f>VLOOKUP(E4001,Mapping!$A$1:$C$71,3,0)</f>
        <v>Ironsource</v>
      </c>
      <c r="G4001" s="8" t="str">
        <f>VLOOKUP(E4001,Mapping!$A$2:$B$207,2,0)</f>
        <v>Ironsource</v>
      </c>
      <c r="H4001" s="4" t="s">
        <v>658</v>
      </c>
      <c r="I4001" s="63">
        <v>44403</v>
      </c>
      <c r="J4001" s="126" t="str">
        <f>VLOOKUP(I4001,Mapping!$H$2:$I$215,2,0)</f>
        <v>Post</v>
      </c>
      <c r="K4001" s="127">
        <f>VLOOKUP(I4001,Mapping!$H$2:$J$215,3,0)</f>
        <v>0</v>
      </c>
      <c r="L4001" s="4">
        <v>444.93191960000001</v>
      </c>
      <c r="M4001" s="4" t="s">
        <v>170</v>
      </c>
    </row>
    <row r="4002" spans="1:13" x14ac:dyDescent="0.35">
      <c r="A4002" s="4" t="s">
        <v>36</v>
      </c>
      <c r="B4002" s="4" t="s">
        <v>35</v>
      </c>
      <c r="E4002" s="4" t="s">
        <v>123</v>
      </c>
      <c r="F4002" s="8" t="str">
        <f>VLOOKUP(E4002,Mapping!$A$1:$C$71,3,0)</f>
        <v>Ironsource</v>
      </c>
      <c r="G4002" s="8" t="str">
        <f>VLOOKUP(E4002,Mapping!$A$2:$B$207,2,0)</f>
        <v>Ironsource</v>
      </c>
      <c r="H4002" s="4" t="s">
        <v>658</v>
      </c>
      <c r="I4002" s="63">
        <v>44404</v>
      </c>
      <c r="J4002" s="126" t="str">
        <f>VLOOKUP(I4002,Mapping!$H$2:$I$215,2,0)</f>
        <v>Post</v>
      </c>
      <c r="K4002" s="127">
        <f>VLOOKUP(I4002,Mapping!$H$2:$J$215,3,0)</f>
        <v>0</v>
      </c>
      <c r="L4002" s="4">
        <v>352.67753829999998</v>
      </c>
      <c r="M4002" s="4" t="s">
        <v>170</v>
      </c>
    </row>
    <row r="4003" spans="1:13" x14ac:dyDescent="0.35">
      <c r="A4003" s="4" t="s">
        <v>36</v>
      </c>
      <c r="B4003" s="4" t="s">
        <v>35</v>
      </c>
      <c r="E4003" s="4" t="s">
        <v>123</v>
      </c>
      <c r="F4003" s="8" t="str">
        <f>VLOOKUP(E4003,Mapping!$A$1:$C$71,3,0)</f>
        <v>Ironsource</v>
      </c>
      <c r="G4003" s="8" t="str">
        <f>VLOOKUP(E4003,Mapping!$A$2:$B$207,2,0)</f>
        <v>Ironsource</v>
      </c>
      <c r="H4003" s="4" t="s">
        <v>658</v>
      </c>
      <c r="I4003" s="63">
        <v>44405</v>
      </c>
      <c r="J4003" s="126" t="str">
        <f>VLOOKUP(I4003,Mapping!$H$2:$I$215,2,0)</f>
        <v>Post</v>
      </c>
      <c r="K4003" s="127">
        <f>VLOOKUP(I4003,Mapping!$H$2:$J$215,3,0)</f>
        <v>0</v>
      </c>
      <c r="L4003" s="4">
        <v>256.55190729999998</v>
      </c>
      <c r="M4003" s="4" t="s">
        <v>170</v>
      </c>
    </row>
    <row r="4004" spans="1:13" x14ac:dyDescent="0.35">
      <c r="A4004" s="4" t="s">
        <v>36</v>
      </c>
      <c r="B4004" s="4" t="s">
        <v>35</v>
      </c>
      <c r="E4004" s="4" t="s">
        <v>123</v>
      </c>
      <c r="F4004" s="8" t="str">
        <f>VLOOKUP(E4004,Mapping!$A$1:$C$71,3,0)</f>
        <v>Ironsource</v>
      </c>
      <c r="G4004" s="8" t="str">
        <f>VLOOKUP(E4004,Mapping!$A$2:$B$207,2,0)</f>
        <v>Ironsource</v>
      </c>
      <c r="H4004" s="4" t="s">
        <v>658</v>
      </c>
      <c r="I4004" s="63">
        <v>44406</v>
      </c>
      <c r="J4004" s="126" t="str">
        <f>VLOOKUP(I4004,Mapping!$H$2:$I$215,2,0)</f>
        <v>Post</v>
      </c>
      <c r="K4004" s="127">
        <f>VLOOKUP(I4004,Mapping!$H$2:$J$215,3,0)</f>
        <v>0</v>
      </c>
      <c r="L4004" s="4">
        <v>176.26868469999999</v>
      </c>
      <c r="M4004" s="4" t="s">
        <v>170</v>
      </c>
    </row>
    <row r="4005" spans="1:13" x14ac:dyDescent="0.35">
      <c r="A4005" s="4" t="s">
        <v>36</v>
      </c>
      <c r="B4005" s="4" t="s">
        <v>35</v>
      </c>
      <c r="E4005" s="4" t="s">
        <v>123</v>
      </c>
      <c r="F4005" s="8" t="str">
        <f>VLOOKUP(E4005,Mapping!$A$1:$C$71,3,0)</f>
        <v>Ironsource</v>
      </c>
      <c r="G4005" s="8" t="str">
        <f>VLOOKUP(E4005,Mapping!$A$2:$B$207,2,0)</f>
        <v>Ironsource</v>
      </c>
      <c r="H4005" s="4" t="s">
        <v>658</v>
      </c>
      <c r="I4005" s="63">
        <v>44407</v>
      </c>
      <c r="J4005" s="126" t="str">
        <f>VLOOKUP(I4005,Mapping!$H$2:$I$215,2,0)</f>
        <v>Post</v>
      </c>
      <c r="K4005" s="127">
        <f>VLOOKUP(I4005,Mapping!$H$2:$J$215,3,0)</f>
        <v>0</v>
      </c>
      <c r="L4005" s="4">
        <v>107.9840007</v>
      </c>
      <c r="M4005" s="4" t="s">
        <v>170</v>
      </c>
    </row>
    <row r="4006" spans="1:13" x14ac:dyDescent="0.35">
      <c r="A4006" s="4" t="s">
        <v>36</v>
      </c>
      <c r="B4006" s="4" t="s">
        <v>35</v>
      </c>
      <c r="E4006" s="4" t="s">
        <v>123</v>
      </c>
      <c r="F4006" s="8" t="str">
        <f>VLOOKUP(E4006,Mapping!$A$1:$C$71,3,0)</f>
        <v>Ironsource</v>
      </c>
      <c r="G4006" s="8" t="str">
        <f>VLOOKUP(E4006,Mapping!$A$2:$B$207,2,0)</f>
        <v>Ironsource</v>
      </c>
      <c r="H4006" s="4" t="s">
        <v>658</v>
      </c>
      <c r="I4006" s="63">
        <v>44408</v>
      </c>
      <c r="J4006" s="126" t="str">
        <f>VLOOKUP(I4006,Mapping!$H$2:$I$215,2,0)</f>
        <v>Post</v>
      </c>
      <c r="K4006" s="127">
        <f>VLOOKUP(I4006,Mapping!$H$2:$J$215,3,0)</f>
        <v>0</v>
      </c>
      <c r="L4006" s="4">
        <v>50.593980500000001</v>
      </c>
      <c r="M4006" s="4" t="s">
        <v>170</v>
      </c>
    </row>
    <row r="4007" spans="1:13" x14ac:dyDescent="0.35">
      <c r="A4007" s="4" t="s">
        <v>36</v>
      </c>
      <c r="B4007" s="4" t="s">
        <v>35</v>
      </c>
      <c r="E4007" s="4" t="s">
        <v>123</v>
      </c>
      <c r="F4007" s="8" t="str">
        <f>VLOOKUP(E4007,Mapping!$A$1:$C$71,3,0)</f>
        <v>Ironsource</v>
      </c>
      <c r="G4007" s="8" t="str">
        <f>VLOOKUP(E4007,Mapping!$A$2:$B$207,2,0)</f>
        <v>Ironsource</v>
      </c>
      <c r="H4007" s="4" t="s">
        <v>658</v>
      </c>
      <c r="I4007" s="63">
        <v>44409</v>
      </c>
      <c r="J4007" s="126" t="str">
        <f>VLOOKUP(I4007,Mapping!$H$2:$I$215,2,0)</f>
        <v>Post</v>
      </c>
      <c r="K4007" s="127">
        <f>VLOOKUP(I4007,Mapping!$H$2:$J$215,3,0)</f>
        <v>0</v>
      </c>
      <c r="L4007" s="4">
        <v>0</v>
      </c>
      <c r="M4007" s="4" t="s">
        <v>170</v>
      </c>
    </row>
    <row r="4008" spans="1:13" x14ac:dyDescent="0.35">
      <c r="A4008" s="4" t="s">
        <v>36</v>
      </c>
      <c r="B4008" s="4" t="s">
        <v>35</v>
      </c>
      <c r="E4008" s="4" t="s">
        <v>123</v>
      </c>
      <c r="F4008" s="8" t="str">
        <f>VLOOKUP(E4008,Mapping!$A$1:$C$71,3,0)</f>
        <v>Ironsource</v>
      </c>
      <c r="G4008" s="8" t="str">
        <f>VLOOKUP(E4008,Mapping!$A$2:$B$207,2,0)</f>
        <v>Ironsource</v>
      </c>
      <c r="H4008" s="4" t="s">
        <v>658</v>
      </c>
      <c r="I4008" s="63">
        <v>44410</v>
      </c>
      <c r="J4008" s="126" t="str">
        <f>VLOOKUP(I4008,Mapping!$H$2:$I$215,2,0)</f>
        <v>Post</v>
      </c>
      <c r="K4008" s="127">
        <f>VLOOKUP(I4008,Mapping!$H$2:$J$215,3,0)</f>
        <v>0</v>
      </c>
      <c r="L4008" s="4">
        <v>0</v>
      </c>
      <c r="M4008" s="4" t="s">
        <v>170</v>
      </c>
    </row>
    <row r="4009" spans="1:13" x14ac:dyDescent="0.35">
      <c r="A4009" s="4" t="s">
        <v>36</v>
      </c>
      <c r="B4009" s="4" t="s">
        <v>35</v>
      </c>
      <c r="E4009" s="4" t="s">
        <v>123</v>
      </c>
      <c r="F4009" s="8" t="str">
        <f>VLOOKUP(E4009,Mapping!$A$1:$C$71,3,0)</f>
        <v>Ironsource</v>
      </c>
      <c r="G4009" s="8" t="str">
        <f>VLOOKUP(E4009,Mapping!$A$2:$B$207,2,0)</f>
        <v>Ironsource</v>
      </c>
      <c r="H4009" s="4" t="s">
        <v>658</v>
      </c>
      <c r="I4009" s="63">
        <v>44411</v>
      </c>
      <c r="J4009" s="126" t="str">
        <f>VLOOKUP(I4009,Mapping!$H$2:$I$215,2,0)</f>
        <v>Post</v>
      </c>
      <c r="K4009" s="127">
        <f>VLOOKUP(I4009,Mapping!$H$2:$J$215,3,0)</f>
        <v>0</v>
      </c>
      <c r="L4009" s="4">
        <v>0</v>
      </c>
      <c r="M4009" s="4" t="s">
        <v>170</v>
      </c>
    </row>
    <row r="4010" spans="1:13" x14ac:dyDescent="0.35">
      <c r="A4010" s="4" t="s">
        <v>36</v>
      </c>
      <c r="B4010" s="4" t="s">
        <v>35</v>
      </c>
      <c r="E4010" s="4" t="s">
        <v>123</v>
      </c>
      <c r="F4010" s="8" t="str">
        <f>VLOOKUP(E4010,Mapping!$A$1:$C$71,3,0)</f>
        <v>Ironsource</v>
      </c>
      <c r="G4010" s="8" t="str">
        <f>VLOOKUP(E4010,Mapping!$A$2:$B$207,2,0)</f>
        <v>Ironsource</v>
      </c>
      <c r="H4010" s="4" t="s">
        <v>658</v>
      </c>
      <c r="I4010" s="63">
        <v>44412</v>
      </c>
      <c r="J4010" s="126" t="str">
        <f>VLOOKUP(I4010,Mapping!$H$2:$I$215,2,0)</f>
        <v>Post</v>
      </c>
      <c r="K4010" s="127">
        <f>VLOOKUP(I4010,Mapping!$H$2:$J$215,3,0)</f>
        <v>0</v>
      </c>
      <c r="L4010" s="4">
        <v>0</v>
      </c>
      <c r="M4010" s="4" t="s">
        <v>170</v>
      </c>
    </row>
    <row r="4011" spans="1:13" x14ac:dyDescent="0.35">
      <c r="A4011" s="4" t="s">
        <v>36</v>
      </c>
      <c r="B4011" s="4" t="s">
        <v>35</v>
      </c>
      <c r="E4011" s="4" t="s">
        <v>123</v>
      </c>
      <c r="F4011" s="8" t="str">
        <f>VLOOKUP(E4011,Mapping!$A$1:$C$71,3,0)</f>
        <v>Ironsource</v>
      </c>
      <c r="G4011" s="8" t="str">
        <f>VLOOKUP(E4011,Mapping!$A$2:$B$207,2,0)</f>
        <v>Ironsource</v>
      </c>
      <c r="H4011" s="4" t="s">
        <v>658</v>
      </c>
      <c r="I4011" s="63">
        <v>44413</v>
      </c>
      <c r="J4011" s="126" t="str">
        <f>VLOOKUP(I4011,Mapping!$H$2:$I$215,2,0)</f>
        <v>Post</v>
      </c>
      <c r="K4011" s="127">
        <f>VLOOKUP(I4011,Mapping!$H$2:$J$215,3,0)</f>
        <v>0</v>
      </c>
      <c r="L4011" s="4">
        <v>0</v>
      </c>
      <c r="M4011" s="4" t="s">
        <v>170</v>
      </c>
    </row>
    <row r="4012" spans="1:13" x14ac:dyDescent="0.35">
      <c r="A4012" s="4" t="s">
        <v>36</v>
      </c>
      <c r="B4012" s="4" t="s">
        <v>35</v>
      </c>
      <c r="E4012" s="4" t="s">
        <v>123</v>
      </c>
      <c r="F4012" s="8" t="str">
        <f>VLOOKUP(E4012,Mapping!$A$1:$C$71,3,0)</f>
        <v>Ironsource</v>
      </c>
      <c r="G4012" s="8" t="str">
        <f>VLOOKUP(E4012,Mapping!$A$2:$B$207,2,0)</f>
        <v>Ironsource</v>
      </c>
      <c r="H4012" s="4" t="s">
        <v>658</v>
      </c>
      <c r="I4012" s="63">
        <v>44414</v>
      </c>
      <c r="J4012" s="126" t="str">
        <f>VLOOKUP(I4012,Mapping!$H$2:$I$215,2,0)</f>
        <v>Post</v>
      </c>
      <c r="K4012" s="127">
        <f>VLOOKUP(I4012,Mapping!$H$2:$J$215,3,0)</f>
        <v>0</v>
      </c>
      <c r="L4012" s="4">
        <v>0</v>
      </c>
      <c r="M4012" s="4" t="s">
        <v>170</v>
      </c>
    </row>
    <row r="4013" spans="1:13" x14ac:dyDescent="0.35">
      <c r="A4013" s="4" t="s">
        <v>36</v>
      </c>
      <c r="B4013" s="4" t="s">
        <v>35</v>
      </c>
      <c r="E4013" s="4" t="s">
        <v>123</v>
      </c>
      <c r="F4013" s="8" t="str">
        <f>VLOOKUP(E4013,Mapping!$A$1:$C$71,3,0)</f>
        <v>Ironsource</v>
      </c>
      <c r="G4013" s="8" t="str">
        <f>VLOOKUP(E4013,Mapping!$A$2:$B$207,2,0)</f>
        <v>Ironsource</v>
      </c>
      <c r="H4013" s="4" t="s">
        <v>658</v>
      </c>
      <c r="I4013" s="63">
        <v>44415</v>
      </c>
      <c r="J4013" s="126" t="str">
        <f>VLOOKUP(I4013,Mapping!$H$2:$I$215,2,0)</f>
        <v>Post</v>
      </c>
      <c r="K4013" s="127">
        <f>VLOOKUP(I4013,Mapping!$H$2:$J$215,3,0)</f>
        <v>0</v>
      </c>
      <c r="L4013" s="4">
        <v>0</v>
      </c>
      <c r="M4013" s="4" t="s">
        <v>170</v>
      </c>
    </row>
    <row r="4014" spans="1:13" x14ac:dyDescent="0.35">
      <c r="A4014" s="4" t="s">
        <v>36</v>
      </c>
      <c r="B4014" s="4" t="s">
        <v>35</v>
      </c>
      <c r="E4014" s="4" t="s">
        <v>123</v>
      </c>
      <c r="F4014" s="8" t="str">
        <f>VLOOKUP(E4014,Mapping!$A$1:$C$71,3,0)</f>
        <v>Ironsource</v>
      </c>
      <c r="G4014" s="8" t="str">
        <f>VLOOKUP(E4014,Mapping!$A$2:$B$207,2,0)</f>
        <v>Ironsource</v>
      </c>
      <c r="H4014" s="4" t="s">
        <v>658</v>
      </c>
      <c r="I4014" s="63">
        <v>44416</v>
      </c>
      <c r="J4014" s="126" t="str">
        <f>VLOOKUP(I4014,Mapping!$H$2:$I$215,2,0)</f>
        <v>Post</v>
      </c>
      <c r="K4014" s="127">
        <f>VLOOKUP(I4014,Mapping!$H$2:$J$215,3,0)</f>
        <v>0</v>
      </c>
      <c r="L4014" s="4">
        <v>0</v>
      </c>
      <c r="M4014" s="4" t="s">
        <v>170</v>
      </c>
    </row>
    <row r="4015" spans="1:13" x14ac:dyDescent="0.35">
      <c r="A4015" s="4" t="s">
        <v>36</v>
      </c>
      <c r="B4015" s="4" t="s">
        <v>35</v>
      </c>
      <c r="E4015" s="4" t="s">
        <v>123</v>
      </c>
      <c r="F4015" s="8" t="str">
        <f>VLOOKUP(E4015,Mapping!$A$1:$C$71,3,0)</f>
        <v>Ironsource</v>
      </c>
      <c r="G4015" s="8" t="str">
        <f>VLOOKUP(E4015,Mapping!$A$2:$B$207,2,0)</f>
        <v>Ironsource</v>
      </c>
      <c r="H4015" s="4" t="s">
        <v>658</v>
      </c>
      <c r="I4015" s="63">
        <v>44417</v>
      </c>
      <c r="J4015" s="126" t="str">
        <f>VLOOKUP(I4015,Mapping!$H$2:$I$215,2,0)</f>
        <v>Post</v>
      </c>
      <c r="K4015" s="127">
        <f>VLOOKUP(I4015,Mapping!$H$2:$J$215,3,0)</f>
        <v>0</v>
      </c>
      <c r="L4015" s="4">
        <v>0</v>
      </c>
      <c r="M4015" s="4" t="s">
        <v>170</v>
      </c>
    </row>
    <row r="4016" spans="1:13" x14ac:dyDescent="0.35">
      <c r="A4016" s="4" t="s">
        <v>36</v>
      </c>
      <c r="B4016" s="4" t="s">
        <v>35</v>
      </c>
      <c r="E4016" s="4" t="s">
        <v>123</v>
      </c>
      <c r="F4016" s="8" t="str">
        <f>VLOOKUP(E4016,Mapping!$A$1:$C$71,3,0)</f>
        <v>Ironsource</v>
      </c>
      <c r="G4016" s="8" t="str">
        <f>VLOOKUP(E4016,Mapping!$A$2:$B$207,2,0)</f>
        <v>Ironsource</v>
      </c>
      <c r="H4016" s="4" t="s">
        <v>658</v>
      </c>
      <c r="I4016" s="63">
        <v>44418</v>
      </c>
      <c r="J4016" s="126" t="str">
        <f>VLOOKUP(I4016,Mapping!$H$2:$I$215,2,0)</f>
        <v>Post</v>
      </c>
      <c r="K4016" s="127">
        <f>VLOOKUP(I4016,Mapping!$H$2:$J$215,3,0)</f>
        <v>0</v>
      </c>
      <c r="L4016" s="4">
        <v>0</v>
      </c>
      <c r="M4016" s="4" t="s">
        <v>170</v>
      </c>
    </row>
    <row r="4017" spans="1:13" x14ac:dyDescent="0.35">
      <c r="A4017" s="4" t="s">
        <v>36</v>
      </c>
      <c r="B4017" s="4" t="s">
        <v>35</v>
      </c>
      <c r="E4017" s="4" t="s">
        <v>123</v>
      </c>
      <c r="F4017" s="8" t="str">
        <f>VLOOKUP(E4017,Mapping!$A$1:$C$71,3,0)</f>
        <v>Ironsource</v>
      </c>
      <c r="G4017" s="8" t="str">
        <f>VLOOKUP(E4017,Mapping!$A$2:$B$207,2,0)</f>
        <v>Ironsource</v>
      </c>
      <c r="H4017" s="4" t="s">
        <v>658</v>
      </c>
      <c r="I4017" s="63">
        <v>44419</v>
      </c>
      <c r="J4017" s="126" t="str">
        <f>VLOOKUP(I4017,Mapping!$H$2:$I$215,2,0)</f>
        <v>Post</v>
      </c>
      <c r="K4017" s="127">
        <f>VLOOKUP(I4017,Mapping!$H$2:$J$215,3,0)</f>
        <v>0</v>
      </c>
      <c r="L4017" s="4">
        <v>0</v>
      </c>
      <c r="M4017" s="4" t="s">
        <v>170</v>
      </c>
    </row>
    <row r="4018" spans="1:13" x14ac:dyDescent="0.35">
      <c r="A4018" s="4" t="s">
        <v>36</v>
      </c>
      <c r="B4018" s="4" t="s">
        <v>35</v>
      </c>
      <c r="E4018" s="4" t="s">
        <v>123</v>
      </c>
      <c r="F4018" s="8" t="str">
        <f>VLOOKUP(E4018,Mapping!$A$1:$C$71,3,0)</f>
        <v>Ironsource</v>
      </c>
      <c r="G4018" s="8" t="str">
        <f>VLOOKUP(E4018,Mapping!$A$2:$B$207,2,0)</f>
        <v>Ironsource</v>
      </c>
      <c r="H4018" s="4" t="s">
        <v>658</v>
      </c>
      <c r="I4018" s="63">
        <v>44420</v>
      </c>
      <c r="J4018" s="126" t="str">
        <f>VLOOKUP(I4018,Mapping!$H$2:$I$215,2,0)</f>
        <v>Post</v>
      </c>
      <c r="K4018" s="127">
        <f>VLOOKUP(I4018,Mapping!$H$2:$J$215,3,0)</f>
        <v>0</v>
      </c>
      <c r="L4018" s="4">
        <v>0</v>
      </c>
      <c r="M4018" s="4" t="s">
        <v>170</v>
      </c>
    </row>
    <row r="4019" spans="1:13" x14ac:dyDescent="0.35">
      <c r="A4019" s="4" t="s">
        <v>36</v>
      </c>
      <c r="B4019" s="4" t="s">
        <v>35</v>
      </c>
      <c r="E4019" s="4" t="s">
        <v>123</v>
      </c>
      <c r="F4019" s="8" t="str">
        <f>VLOOKUP(E4019,Mapping!$A$1:$C$71,3,0)</f>
        <v>Ironsource</v>
      </c>
      <c r="G4019" s="8" t="str">
        <f>VLOOKUP(E4019,Mapping!$A$2:$B$207,2,0)</f>
        <v>Ironsource</v>
      </c>
      <c r="H4019" s="4" t="s">
        <v>658</v>
      </c>
      <c r="I4019" s="63">
        <v>44421</v>
      </c>
      <c r="J4019" s="126" t="str">
        <f>VLOOKUP(I4019,Mapping!$H$2:$I$215,2,0)</f>
        <v>Post</v>
      </c>
      <c r="K4019" s="127">
        <f>VLOOKUP(I4019,Mapping!$H$2:$J$215,3,0)</f>
        <v>0</v>
      </c>
      <c r="L4019" s="4">
        <v>0</v>
      </c>
      <c r="M4019" s="4" t="s">
        <v>170</v>
      </c>
    </row>
    <row r="4020" spans="1:13" x14ac:dyDescent="0.35">
      <c r="A4020" s="4" t="s">
        <v>36</v>
      </c>
      <c r="B4020" s="4" t="s">
        <v>35</v>
      </c>
      <c r="E4020" s="4" t="s">
        <v>123</v>
      </c>
      <c r="F4020" s="8" t="str">
        <f>VLOOKUP(E4020,Mapping!$A$1:$C$71,3,0)</f>
        <v>Ironsource</v>
      </c>
      <c r="G4020" s="8" t="str">
        <f>VLOOKUP(E4020,Mapping!$A$2:$B$207,2,0)</f>
        <v>Ironsource</v>
      </c>
      <c r="H4020" s="4" t="s">
        <v>658</v>
      </c>
      <c r="I4020" s="63">
        <v>44422</v>
      </c>
      <c r="J4020" s="126" t="str">
        <f>VLOOKUP(I4020,Mapping!$H$2:$I$215,2,0)</f>
        <v>Post</v>
      </c>
      <c r="K4020" s="127">
        <f>VLOOKUP(I4020,Mapping!$H$2:$J$215,3,0)</f>
        <v>0</v>
      </c>
      <c r="L4020" s="4">
        <v>130.2024341</v>
      </c>
      <c r="M4020" s="4" t="s">
        <v>170</v>
      </c>
    </row>
    <row r="4021" spans="1:13" x14ac:dyDescent="0.35">
      <c r="A4021" s="4" t="s">
        <v>36</v>
      </c>
      <c r="B4021" s="4" t="s">
        <v>35</v>
      </c>
      <c r="E4021" s="4" t="s">
        <v>123</v>
      </c>
      <c r="F4021" s="8" t="str">
        <f>VLOOKUP(E4021,Mapping!$A$1:$C$71,3,0)</f>
        <v>Ironsource</v>
      </c>
      <c r="G4021" s="8" t="str">
        <f>VLOOKUP(E4021,Mapping!$A$2:$B$207,2,0)</f>
        <v>Ironsource</v>
      </c>
      <c r="H4021" s="4" t="s">
        <v>658</v>
      </c>
      <c r="I4021" s="63">
        <v>44423</v>
      </c>
      <c r="J4021" s="126" t="str">
        <f>VLOOKUP(I4021,Mapping!$H$2:$I$215,2,0)</f>
        <v>Post</v>
      </c>
      <c r="K4021" s="127">
        <f>VLOOKUP(I4021,Mapping!$H$2:$J$215,3,0)</f>
        <v>0</v>
      </c>
      <c r="L4021" s="4">
        <v>291.30184630000002</v>
      </c>
      <c r="M4021" s="4" t="s">
        <v>170</v>
      </c>
    </row>
    <row r="4022" spans="1:13" x14ac:dyDescent="0.35">
      <c r="A4022" s="4" t="s">
        <v>36</v>
      </c>
      <c r="B4022" s="4" t="s">
        <v>35</v>
      </c>
      <c r="E4022" s="4" t="s">
        <v>123</v>
      </c>
      <c r="F4022" s="8" t="str">
        <f>VLOOKUP(E4022,Mapping!$A$1:$C$71,3,0)</f>
        <v>Ironsource</v>
      </c>
      <c r="G4022" s="8" t="str">
        <f>VLOOKUP(E4022,Mapping!$A$2:$B$207,2,0)</f>
        <v>Ironsource</v>
      </c>
      <c r="H4022" s="4" t="s">
        <v>658</v>
      </c>
      <c r="I4022" s="63">
        <v>44424</v>
      </c>
      <c r="J4022" s="126" t="str">
        <f>VLOOKUP(I4022,Mapping!$H$2:$I$215,2,0)</f>
        <v>Post</v>
      </c>
      <c r="K4022" s="127">
        <f>VLOOKUP(I4022,Mapping!$H$2:$J$215,3,0)</f>
        <v>0</v>
      </c>
      <c r="L4022" s="4">
        <v>418.99906390000001</v>
      </c>
      <c r="M4022" s="4" t="s">
        <v>170</v>
      </c>
    </row>
    <row r="4023" spans="1:13" x14ac:dyDescent="0.35">
      <c r="A4023" s="4" t="s">
        <v>36</v>
      </c>
      <c r="B4023" s="4" t="s">
        <v>35</v>
      </c>
      <c r="E4023" s="4" t="s">
        <v>123</v>
      </c>
      <c r="F4023" s="8" t="str">
        <f>VLOOKUP(E4023,Mapping!$A$1:$C$71,3,0)</f>
        <v>Ironsource</v>
      </c>
      <c r="G4023" s="8" t="str">
        <f>VLOOKUP(E4023,Mapping!$A$2:$B$207,2,0)</f>
        <v>Ironsource</v>
      </c>
      <c r="H4023" s="4" t="s">
        <v>658</v>
      </c>
      <c r="I4023" s="63">
        <v>44425</v>
      </c>
      <c r="J4023" s="126" t="str">
        <f>VLOOKUP(I4023,Mapping!$H$2:$I$215,2,0)</f>
        <v>Post</v>
      </c>
      <c r="K4023" s="127">
        <f>VLOOKUP(I4023,Mapping!$H$2:$J$215,3,0)</f>
        <v>0</v>
      </c>
      <c r="L4023" s="4">
        <v>496.00304619999997</v>
      </c>
      <c r="M4023" s="4" t="s">
        <v>170</v>
      </c>
    </row>
    <row r="4024" spans="1:13" x14ac:dyDescent="0.35">
      <c r="A4024" s="4" t="s">
        <v>36</v>
      </c>
      <c r="B4024" s="4" t="s">
        <v>35</v>
      </c>
      <c r="E4024" s="4" t="s">
        <v>123</v>
      </c>
      <c r="F4024" s="8" t="str">
        <f>VLOOKUP(E4024,Mapping!$A$1:$C$71,3,0)</f>
        <v>Ironsource</v>
      </c>
      <c r="G4024" s="8" t="str">
        <f>VLOOKUP(E4024,Mapping!$A$2:$B$207,2,0)</f>
        <v>Ironsource</v>
      </c>
      <c r="H4024" s="4" t="s">
        <v>658</v>
      </c>
      <c r="I4024" s="63">
        <v>44426</v>
      </c>
      <c r="J4024" s="126" t="str">
        <f>VLOOKUP(I4024,Mapping!$H$2:$I$215,2,0)</f>
        <v>Post</v>
      </c>
      <c r="K4024" s="127">
        <f>VLOOKUP(I4024,Mapping!$H$2:$J$215,3,0)</f>
        <v>0</v>
      </c>
      <c r="L4024" s="4">
        <v>521.08994919999998</v>
      </c>
      <c r="M4024" s="4" t="s">
        <v>170</v>
      </c>
    </row>
    <row r="4025" spans="1:13" x14ac:dyDescent="0.35">
      <c r="A4025" s="4" t="s">
        <v>36</v>
      </c>
      <c r="B4025" s="4" t="s">
        <v>35</v>
      </c>
      <c r="E4025" s="4" t="s">
        <v>123</v>
      </c>
      <c r="F4025" s="8" t="str">
        <f>VLOOKUP(E4025,Mapping!$A$1:$C$71,3,0)</f>
        <v>Ironsource</v>
      </c>
      <c r="G4025" s="8" t="str">
        <f>VLOOKUP(E4025,Mapping!$A$2:$B$207,2,0)</f>
        <v>Ironsource</v>
      </c>
      <c r="H4025" s="4" t="s">
        <v>658</v>
      </c>
      <c r="I4025" s="63">
        <v>44427</v>
      </c>
      <c r="J4025" s="126" t="str">
        <f>VLOOKUP(I4025,Mapping!$H$2:$I$215,2,0)</f>
        <v>Post</v>
      </c>
      <c r="K4025" s="127">
        <f>VLOOKUP(I4025,Mapping!$H$2:$J$215,3,0)</f>
        <v>0</v>
      </c>
      <c r="L4025" s="4">
        <v>514.16485069999999</v>
      </c>
      <c r="M4025" s="4" t="s">
        <v>170</v>
      </c>
    </row>
    <row r="4026" spans="1:13" x14ac:dyDescent="0.35">
      <c r="A4026" s="4" t="s">
        <v>36</v>
      </c>
      <c r="B4026" s="4" t="s">
        <v>35</v>
      </c>
      <c r="E4026" s="4" t="s">
        <v>123</v>
      </c>
      <c r="F4026" s="8" t="str">
        <f>VLOOKUP(E4026,Mapping!$A$1:$C$71,3,0)</f>
        <v>Ironsource</v>
      </c>
      <c r="G4026" s="8" t="str">
        <f>VLOOKUP(E4026,Mapping!$A$2:$B$207,2,0)</f>
        <v>Ironsource</v>
      </c>
      <c r="H4026" s="4" t="s">
        <v>658</v>
      </c>
      <c r="I4026" s="63">
        <v>44428</v>
      </c>
      <c r="J4026" s="126" t="str">
        <f>VLOOKUP(I4026,Mapping!$H$2:$I$215,2,0)</f>
        <v>Post</v>
      </c>
      <c r="K4026" s="127">
        <f>VLOOKUP(I4026,Mapping!$H$2:$J$215,3,0)</f>
        <v>0</v>
      </c>
      <c r="L4026" s="4">
        <v>499.04272379999998</v>
      </c>
      <c r="M4026" s="4" t="s">
        <v>170</v>
      </c>
    </row>
    <row r="4027" spans="1:13" x14ac:dyDescent="0.35">
      <c r="A4027" s="4" t="s">
        <v>36</v>
      </c>
      <c r="B4027" s="4" t="s">
        <v>35</v>
      </c>
      <c r="E4027" s="4" t="s">
        <v>123</v>
      </c>
      <c r="F4027" s="8" t="str">
        <f>VLOOKUP(E4027,Mapping!$A$1:$C$71,3,0)</f>
        <v>Ironsource</v>
      </c>
      <c r="G4027" s="8" t="str">
        <f>VLOOKUP(E4027,Mapping!$A$2:$B$207,2,0)</f>
        <v>Ironsource</v>
      </c>
      <c r="H4027" s="4" t="s">
        <v>658</v>
      </c>
      <c r="I4027" s="63">
        <v>44429</v>
      </c>
      <c r="J4027" s="126" t="str">
        <f>VLOOKUP(I4027,Mapping!$H$2:$I$215,2,0)</f>
        <v>Post</v>
      </c>
      <c r="K4027" s="127">
        <f>VLOOKUP(I4027,Mapping!$H$2:$J$215,3,0)</f>
        <v>0</v>
      </c>
      <c r="L4027" s="4">
        <v>438.96675390000001</v>
      </c>
      <c r="M4027" s="4" t="s">
        <v>170</v>
      </c>
    </row>
    <row r="4028" spans="1:13" x14ac:dyDescent="0.35">
      <c r="A4028" s="4" t="s">
        <v>36</v>
      </c>
      <c r="B4028" s="4" t="s">
        <v>35</v>
      </c>
      <c r="E4028" s="4" t="s">
        <v>123</v>
      </c>
      <c r="F4028" s="8" t="str">
        <f>VLOOKUP(E4028,Mapping!$A$1:$C$71,3,0)</f>
        <v>Ironsource</v>
      </c>
      <c r="G4028" s="8" t="str">
        <f>VLOOKUP(E4028,Mapping!$A$2:$B$207,2,0)</f>
        <v>Ironsource</v>
      </c>
      <c r="H4028" s="4" t="s">
        <v>658</v>
      </c>
      <c r="I4028" s="63">
        <v>44430</v>
      </c>
      <c r="J4028" s="126" t="str">
        <f>VLOOKUP(I4028,Mapping!$H$2:$I$215,2,0)</f>
        <v>Post</v>
      </c>
      <c r="K4028" s="127">
        <f>VLOOKUP(I4028,Mapping!$H$2:$J$215,3,0)</f>
        <v>0</v>
      </c>
      <c r="L4028" s="4">
        <v>411.87224989999999</v>
      </c>
      <c r="M4028" s="4" t="s">
        <v>170</v>
      </c>
    </row>
    <row r="4029" spans="1:13" x14ac:dyDescent="0.35">
      <c r="A4029" s="4" t="s">
        <v>36</v>
      </c>
      <c r="B4029" s="4" t="s">
        <v>35</v>
      </c>
      <c r="E4029" s="4" t="s">
        <v>123</v>
      </c>
      <c r="F4029" s="8" t="str">
        <f>VLOOKUP(E4029,Mapping!$A$1:$C$71,3,0)</f>
        <v>Ironsource</v>
      </c>
      <c r="G4029" s="8" t="str">
        <f>VLOOKUP(E4029,Mapping!$A$2:$B$207,2,0)</f>
        <v>Ironsource</v>
      </c>
      <c r="H4029" s="4" t="s">
        <v>658</v>
      </c>
      <c r="I4029" s="63">
        <v>44431</v>
      </c>
      <c r="J4029" s="126" t="str">
        <f>VLOOKUP(I4029,Mapping!$H$2:$I$215,2,0)</f>
        <v>Post</v>
      </c>
      <c r="K4029" s="127">
        <f>VLOOKUP(I4029,Mapping!$H$2:$J$215,3,0)</f>
        <v>0</v>
      </c>
      <c r="L4029" s="4">
        <v>398.62895250000003</v>
      </c>
      <c r="M4029" s="4" t="s">
        <v>170</v>
      </c>
    </row>
    <row r="4030" spans="1:13" x14ac:dyDescent="0.35">
      <c r="A4030" s="4" t="s">
        <v>36</v>
      </c>
      <c r="B4030" s="4" t="s">
        <v>35</v>
      </c>
      <c r="E4030" s="4" t="s">
        <v>123</v>
      </c>
      <c r="F4030" s="8" t="str">
        <f>VLOOKUP(E4030,Mapping!$A$1:$C$71,3,0)</f>
        <v>Ironsource</v>
      </c>
      <c r="G4030" s="8" t="str">
        <f>VLOOKUP(E4030,Mapping!$A$2:$B$207,2,0)</f>
        <v>Ironsource</v>
      </c>
      <c r="H4030" s="4" t="s">
        <v>658</v>
      </c>
      <c r="I4030" s="63">
        <v>44432</v>
      </c>
      <c r="J4030" s="126" t="str">
        <f>VLOOKUP(I4030,Mapping!$H$2:$I$215,2,0)</f>
        <v>Post</v>
      </c>
      <c r="K4030" s="127">
        <f>VLOOKUP(I4030,Mapping!$H$2:$J$215,3,0)</f>
        <v>0</v>
      </c>
      <c r="L4030" s="4">
        <v>397.58967790000003</v>
      </c>
      <c r="M4030" s="4" t="s">
        <v>170</v>
      </c>
    </row>
    <row r="4031" spans="1:13" x14ac:dyDescent="0.35">
      <c r="A4031" s="4" t="s">
        <v>36</v>
      </c>
      <c r="B4031" s="4" t="s">
        <v>35</v>
      </c>
      <c r="E4031" s="4" t="s">
        <v>123</v>
      </c>
      <c r="F4031" s="8" t="str">
        <f>VLOOKUP(E4031,Mapping!$A$1:$C$71,3,0)</f>
        <v>Ironsource</v>
      </c>
      <c r="G4031" s="8" t="str">
        <f>VLOOKUP(E4031,Mapping!$A$2:$B$207,2,0)</f>
        <v>Ironsource</v>
      </c>
      <c r="H4031" s="4" t="s">
        <v>658</v>
      </c>
      <c r="I4031" s="63">
        <v>44433</v>
      </c>
      <c r="J4031" s="126" t="str">
        <f>VLOOKUP(I4031,Mapping!$H$2:$I$215,2,0)</f>
        <v>Post</v>
      </c>
      <c r="K4031" s="127">
        <f>VLOOKUP(I4031,Mapping!$H$2:$J$215,3,0)</f>
        <v>0</v>
      </c>
      <c r="L4031" s="4">
        <v>383.04756259999999</v>
      </c>
      <c r="M4031" s="4" t="s">
        <v>170</v>
      </c>
    </row>
    <row r="4032" spans="1:13" x14ac:dyDescent="0.35">
      <c r="A4032" s="4" t="s">
        <v>36</v>
      </c>
      <c r="B4032" s="4" t="s">
        <v>35</v>
      </c>
      <c r="E4032" s="4" t="s">
        <v>123</v>
      </c>
      <c r="F4032" s="8" t="str">
        <f>VLOOKUP(E4032,Mapping!$A$1:$C$71,3,0)</f>
        <v>Ironsource</v>
      </c>
      <c r="G4032" s="8" t="str">
        <f>VLOOKUP(E4032,Mapping!$A$2:$B$207,2,0)</f>
        <v>Ironsource</v>
      </c>
      <c r="H4032" s="4" t="s">
        <v>658</v>
      </c>
      <c r="I4032" s="63">
        <v>44434</v>
      </c>
      <c r="J4032" s="126" t="str">
        <f>VLOOKUP(I4032,Mapping!$H$2:$I$215,2,0)</f>
        <v>Post</v>
      </c>
      <c r="K4032" s="127">
        <f>VLOOKUP(I4032,Mapping!$H$2:$J$215,3,0)</f>
        <v>0</v>
      </c>
      <c r="L4032" s="4">
        <v>350.41380270000002</v>
      </c>
      <c r="M4032" s="4" t="s">
        <v>170</v>
      </c>
    </row>
    <row r="4033" spans="1:13" x14ac:dyDescent="0.35">
      <c r="A4033" s="4" t="s">
        <v>36</v>
      </c>
      <c r="B4033" s="4" t="s">
        <v>35</v>
      </c>
      <c r="E4033" s="4" t="s">
        <v>123</v>
      </c>
      <c r="F4033" s="8" t="str">
        <f>VLOOKUP(E4033,Mapping!$A$1:$C$71,3,0)</f>
        <v>Ironsource</v>
      </c>
      <c r="G4033" s="8" t="str">
        <f>VLOOKUP(E4033,Mapping!$A$2:$B$207,2,0)</f>
        <v>Ironsource</v>
      </c>
      <c r="H4033" s="4" t="s">
        <v>658</v>
      </c>
      <c r="I4033" s="63">
        <v>44435</v>
      </c>
      <c r="J4033" s="126" t="str">
        <f>VLOOKUP(I4033,Mapping!$H$2:$I$215,2,0)</f>
        <v>Post</v>
      </c>
      <c r="K4033" s="127">
        <f>VLOOKUP(I4033,Mapping!$H$2:$J$215,3,0)</f>
        <v>0</v>
      </c>
      <c r="L4033" s="4">
        <v>310.30463950000001</v>
      </c>
      <c r="M4033" s="4" t="s">
        <v>170</v>
      </c>
    </row>
    <row r="4034" spans="1:13" x14ac:dyDescent="0.35">
      <c r="A4034" s="4" t="s">
        <v>36</v>
      </c>
      <c r="B4034" s="4" t="s">
        <v>35</v>
      </c>
      <c r="E4034" s="4" t="s">
        <v>123</v>
      </c>
      <c r="F4034" s="8" t="str">
        <f>VLOOKUP(E4034,Mapping!$A$1:$C$71,3,0)</f>
        <v>Ironsource</v>
      </c>
      <c r="G4034" s="8" t="str">
        <f>VLOOKUP(E4034,Mapping!$A$2:$B$207,2,0)</f>
        <v>Ironsource</v>
      </c>
      <c r="H4034" s="4" t="s">
        <v>658</v>
      </c>
      <c r="I4034" s="63">
        <v>44436</v>
      </c>
      <c r="J4034" s="126" t="str">
        <f>VLOOKUP(I4034,Mapping!$H$2:$I$215,2,0)</f>
        <v>Post</v>
      </c>
      <c r="K4034" s="127">
        <f>VLOOKUP(I4034,Mapping!$H$2:$J$215,3,0)</f>
        <v>0</v>
      </c>
      <c r="L4034" s="4">
        <v>277.01955340000001</v>
      </c>
      <c r="M4034" s="4" t="s">
        <v>170</v>
      </c>
    </row>
    <row r="4035" spans="1:13" x14ac:dyDescent="0.35">
      <c r="A4035" s="4" t="s">
        <v>36</v>
      </c>
      <c r="B4035" s="4" t="s">
        <v>35</v>
      </c>
      <c r="E4035" s="4" t="s">
        <v>123</v>
      </c>
      <c r="F4035" s="8" t="str">
        <f>VLOOKUP(E4035,Mapping!$A$1:$C$71,3,0)</f>
        <v>Ironsource</v>
      </c>
      <c r="G4035" s="8" t="str">
        <f>VLOOKUP(E4035,Mapping!$A$2:$B$207,2,0)</f>
        <v>Ironsource</v>
      </c>
      <c r="H4035" s="4" t="s">
        <v>658</v>
      </c>
      <c r="I4035" s="63">
        <v>44437</v>
      </c>
      <c r="J4035" s="126" t="str">
        <f>VLOOKUP(I4035,Mapping!$H$2:$I$215,2,0)</f>
        <v>Post</v>
      </c>
      <c r="K4035" s="127">
        <f>VLOOKUP(I4035,Mapping!$H$2:$J$215,3,0)</f>
        <v>0</v>
      </c>
      <c r="L4035" s="4">
        <v>256.92585300000002</v>
      </c>
      <c r="M4035" s="4" t="s">
        <v>170</v>
      </c>
    </row>
    <row r="4036" spans="1:13" x14ac:dyDescent="0.35">
      <c r="A4036" s="4" t="s">
        <v>36</v>
      </c>
      <c r="B4036" s="4" t="s">
        <v>35</v>
      </c>
      <c r="E4036" s="4" t="s">
        <v>123</v>
      </c>
      <c r="F4036" s="8" t="str">
        <f>VLOOKUP(E4036,Mapping!$A$1:$C$71,3,0)</f>
        <v>Ironsource</v>
      </c>
      <c r="G4036" s="8" t="str">
        <f>VLOOKUP(E4036,Mapping!$A$2:$B$207,2,0)</f>
        <v>Ironsource</v>
      </c>
      <c r="H4036" s="4" t="s">
        <v>658</v>
      </c>
      <c r="I4036" s="63">
        <v>44438</v>
      </c>
      <c r="J4036" s="126" t="str">
        <f>VLOOKUP(I4036,Mapping!$H$2:$I$215,2,0)</f>
        <v>Post</v>
      </c>
      <c r="K4036" s="127">
        <f>VLOOKUP(I4036,Mapping!$H$2:$J$215,3,0)</f>
        <v>0</v>
      </c>
      <c r="L4036" s="4">
        <v>248.27943930000001</v>
      </c>
      <c r="M4036" s="4" t="s">
        <v>170</v>
      </c>
    </row>
    <row r="4037" spans="1:13" x14ac:dyDescent="0.35">
      <c r="A4037" s="4" t="s">
        <v>36</v>
      </c>
      <c r="B4037" s="4" t="s">
        <v>35</v>
      </c>
      <c r="E4037" s="4" t="s">
        <v>123</v>
      </c>
      <c r="F4037" s="8" t="str">
        <f>VLOOKUP(E4037,Mapping!$A$1:$C$71,3,0)</f>
        <v>Ironsource</v>
      </c>
      <c r="G4037" s="8" t="str">
        <f>VLOOKUP(E4037,Mapping!$A$2:$B$207,2,0)</f>
        <v>Ironsource</v>
      </c>
      <c r="H4037" s="4" t="s">
        <v>658</v>
      </c>
      <c r="I4037" s="63">
        <v>44439</v>
      </c>
      <c r="J4037" s="126" t="str">
        <f>VLOOKUP(I4037,Mapping!$H$2:$I$215,2,0)</f>
        <v>Post</v>
      </c>
      <c r="K4037" s="127">
        <f>VLOOKUP(I4037,Mapping!$H$2:$J$215,3,0)</f>
        <v>0</v>
      </c>
      <c r="L4037" s="4">
        <v>236.4798959</v>
      </c>
      <c r="M4037" s="4" t="s">
        <v>170</v>
      </c>
    </row>
    <row r="4038" spans="1:13" x14ac:dyDescent="0.35">
      <c r="A4038" s="4" t="s">
        <v>36</v>
      </c>
      <c r="B4038" s="4" t="s">
        <v>35</v>
      </c>
      <c r="E4038" s="4" t="s">
        <v>123</v>
      </c>
      <c r="F4038" s="8" t="str">
        <f>VLOOKUP(E4038,Mapping!$A$1:$C$71,3,0)</f>
        <v>Ironsource</v>
      </c>
      <c r="G4038" s="8" t="str">
        <f>VLOOKUP(E4038,Mapping!$A$2:$B$207,2,0)</f>
        <v>Ironsource</v>
      </c>
      <c r="H4038" s="4" t="s">
        <v>658</v>
      </c>
      <c r="I4038" s="63">
        <v>44440</v>
      </c>
      <c r="J4038" s="126" t="str">
        <f>VLOOKUP(I4038,Mapping!$H$2:$I$215,2,0)</f>
        <v>Post</v>
      </c>
      <c r="K4038" s="127">
        <f>VLOOKUP(I4038,Mapping!$H$2:$J$215,3,0)</f>
        <v>0</v>
      </c>
      <c r="L4038" s="4">
        <v>227.4256365</v>
      </c>
      <c r="M4038" s="4" t="s">
        <v>170</v>
      </c>
    </row>
    <row r="4039" spans="1:13" x14ac:dyDescent="0.35">
      <c r="A4039" s="4" t="s">
        <v>36</v>
      </c>
      <c r="B4039" s="4" t="s">
        <v>35</v>
      </c>
      <c r="E4039" s="4" t="s">
        <v>123</v>
      </c>
      <c r="F4039" s="8" t="str">
        <f>VLOOKUP(E4039,Mapping!$A$1:$C$71,3,0)</f>
        <v>Ironsource</v>
      </c>
      <c r="G4039" s="8" t="str">
        <f>VLOOKUP(E4039,Mapping!$A$2:$B$207,2,0)</f>
        <v>Ironsource</v>
      </c>
      <c r="H4039" s="4" t="s">
        <v>658</v>
      </c>
      <c r="I4039" s="63">
        <v>44441</v>
      </c>
      <c r="J4039" s="126" t="str">
        <f>VLOOKUP(I4039,Mapping!$H$2:$I$215,2,0)</f>
        <v>Post</v>
      </c>
      <c r="K4039" s="127">
        <f>VLOOKUP(I4039,Mapping!$H$2:$J$215,3,0)</f>
        <v>0</v>
      </c>
      <c r="L4039" s="4">
        <v>215.0995471</v>
      </c>
      <c r="M4039" s="4" t="s">
        <v>170</v>
      </c>
    </row>
    <row r="4040" spans="1:13" x14ac:dyDescent="0.35">
      <c r="A4040" s="4" t="s">
        <v>36</v>
      </c>
      <c r="B4040" s="4" t="s">
        <v>35</v>
      </c>
      <c r="E4040" s="4" t="s">
        <v>123</v>
      </c>
      <c r="F4040" s="8" t="str">
        <f>VLOOKUP(E4040,Mapping!$A$1:$C$71,3,0)</f>
        <v>Ironsource</v>
      </c>
      <c r="G4040" s="8" t="str">
        <f>VLOOKUP(E4040,Mapping!$A$2:$B$207,2,0)</f>
        <v>Ironsource</v>
      </c>
      <c r="H4040" s="4" t="s">
        <v>658</v>
      </c>
      <c r="I4040" s="63">
        <v>44442</v>
      </c>
      <c r="J4040" s="126" t="str">
        <f>VLOOKUP(I4040,Mapping!$H$2:$I$215,2,0)</f>
        <v>Post</v>
      </c>
      <c r="K4040" s="127">
        <f>VLOOKUP(I4040,Mapping!$H$2:$J$215,3,0)</f>
        <v>0</v>
      </c>
      <c r="L4040" s="4">
        <v>197.34830479999999</v>
      </c>
      <c r="M4040" s="4" t="s">
        <v>170</v>
      </c>
    </row>
    <row r="4041" spans="1:13" x14ac:dyDescent="0.35">
      <c r="A4041" s="4" t="s">
        <v>36</v>
      </c>
      <c r="B4041" s="4" t="s">
        <v>35</v>
      </c>
      <c r="E4041" s="4" t="s">
        <v>123</v>
      </c>
      <c r="F4041" s="8" t="str">
        <f>VLOOKUP(E4041,Mapping!$A$1:$C$71,3,0)</f>
        <v>Ironsource</v>
      </c>
      <c r="G4041" s="8" t="str">
        <f>VLOOKUP(E4041,Mapping!$A$2:$B$207,2,0)</f>
        <v>Ironsource</v>
      </c>
      <c r="H4041" s="4" t="s">
        <v>658</v>
      </c>
      <c r="I4041" s="63">
        <v>44443</v>
      </c>
      <c r="J4041" s="126" t="str">
        <f>VLOOKUP(I4041,Mapping!$H$2:$I$215,2,0)</f>
        <v>Post</v>
      </c>
      <c r="K4041" s="127">
        <f>VLOOKUP(I4041,Mapping!$H$2:$J$215,3,0)</f>
        <v>0</v>
      </c>
      <c r="L4041" s="4">
        <v>179.56207420000001</v>
      </c>
      <c r="M4041" s="4" t="s">
        <v>170</v>
      </c>
    </row>
    <row r="4042" spans="1:13" x14ac:dyDescent="0.35">
      <c r="A4042" s="4" t="s">
        <v>36</v>
      </c>
      <c r="B4042" s="4" t="s">
        <v>35</v>
      </c>
      <c r="E4042" s="4" t="s">
        <v>123</v>
      </c>
      <c r="F4042" s="8" t="str">
        <f>VLOOKUP(E4042,Mapping!$A$1:$C$71,3,0)</f>
        <v>Ironsource</v>
      </c>
      <c r="G4042" s="8" t="str">
        <f>VLOOKUP(E4042,Mapping!$A$2:$B$207,2,0)</f>
        <v>Ironsource</v>
      </c>
      <c r="H4042" s="4" t="s">
        <v>658</v>
      </c>
      <c r="I4042" s="63">
        <v>44444</v>
      </c>
      <c r="J4042" s="126" t="str">
        <f>VLOOKUP(I4042,Mapping!$H$2:$I$215,2,0)</f>
        <v>Post</v>
      </c>
      <c r="K4042" s="127">
        <f>VLOOKUP(I4042,Mapping!$H$2:$J$215,3,0)</f>
        <v>0</v>
      </c>
      <c r="L4042" s="4">
        <v>165.8866214</v>
      </c>
      <c r="M4042" s="4" t="s">
        <v>170</v>
      </c>
    </row>
    <row r="4043" spans="1:13" x14ac:dyDescent="0.35">
      <c r="A4043" s="4" t="s">
        <v>36</v>
      </c>
      <c r="B4043" s="4" t="s">
        <v>35</v>
      </c>
      <c r="E4043" s="4" t="s">
        <v>123</v>
      </c>
      <c r="F4043" s="8" t="str">
        <f>VLOOKUP(E4043,Mapping!$A$1:$C$71,3,0)</f>
        <v>Ironsource</v>
      </c>
      <c r="G4043" s="8" t="str">
        <f>VLOOKUP(E4043,Mapping!$A$2:$B$207,2,0)</f>
        <v>Ironsource</v>
      </c>
      <c r="H4043" s="4" t="s">
        <v>658</v>
      </c>
      <c r="I4043" s="63">
        <v>44445</v>
      </c>
      <c r="J4043" s="126" t="str">
        <f>VLOOKUP(I4043,Mapping!$H$2:$I$215,2,0)</f>
        <v>Post</v>
      </c>
      <c r="K4043" s="127">
        <f>VLOOKUP(I4043,Mapping!$H$2:$J$215,3,0)</f>
        <v>0</v>
      </c>
      <c r="L4043" s="4">
        <v>172.24003970000001</v>
      </c>
      <c r="M4043" s="4" t="s">
        <v>170</v>
      </c>
    </row>
    <row r="4044" spans="1:13" x14ac:dyDescent="0.35">
      <c r="A4044" s="4" t="s">
        <v>36</v>
      </c>
      <c r="B4044" s="4" t="s">
        <v>35</v>
      </c>
      <c r="E4044" s="4" t="s">
        <v>123</v>
      </c>
      <c r="F4044" s="8" t="str">
        <f>VLOOKUP(E4044,Mapping!$A$1:$C$71,3,0)</f>
        <v>Ironsource</v>
      </c>
      <c r="G4044" s="8" t="str">
        <f>VLOOKUP(E4044,Mapping!$A$2:$B$207,2,0)</f>
        <v>Ironsource</v>
      </c>
      <c r="H4044" s="4" t="s">
        <v>658</v>
      </c>
      <c r="I4044" s="63">
        <v>44446</v>
      </c>
      <c r="J4044" s="126" t="str">
        <f>VLOOKUP(I4044,Mapping!$H$2:$I$215,2,0)</f>
        <v>Post</v>
      </c>
      <c r="K4044" s="127">
        <f>VLOOKUP(I4044,Mapping!$H$2:$J$215,3,0)</f>
        <v>0</v>
      </c>
      <c r="L4044" s="4">
        <v>181.09647430000001</v>
      </c>
      <c r="M4044" s="4" t="s">
        <v>170</v>
      </c>
    </row>
    <row r="4045" spans="1:13" x14ac:dyDescent="0.35">
      <c r="A4045" s="4" t="s">
        <v>36</v>
      </c>
      <c r="B4045" s="4" t="s">
        <v>35</v>
      </c>
      <c r="E4045" s="4" t="s">
        <v>123</v>
      </c>
      <c r="F4045" s="8" t="str">
        <f>VLOOKUP(E4045,Mapping!$A$1:$C$71,3,0)</f>
        <v>Ironsource</v>
      </c>
      <c r="G4045" s="8" t="str">
        <f>VLOOKUP(E4045,Mapping!$A$2:$B$207,2,0)</f>
        <v>Ironsource</v>
      </c>
      <c r="H4045" s="4" t="s">
        <v>658</v>
      </c>
      <c r="I4045" s="63">
        <v>44447</v>
      </c>
      <c r="J4045" s="126" t="str">
        <f>VLOOKUP(I4045,Mapping!$H$2:$I$215,2,0)</f>
        <v>Post</v>
      </c>
      <c r="K4045" s="127">
        <f>VLOOKUP(I4045,Mapping!$H$2:$J$215,3,0)</f>
        <v>0</v>
      </c>
      <c r="L4045" s="4">
        <v>191.46414139999999</v>
      </c>
      <c r="M4045" s="4" t="s">
        <v>170</v>
      </c>
    </row>
    <row r="4046" spans="1:13" x14ac:dyDescent="0.35">
      <c r="A4046" s="4" t="s">
        <v>36</v>
      </c>
      <c r="B4046" s="4" t="s">
        <v>35</v>
      </c>
      <c r="E4046" s="4" t="s">
        <v>123</v>
      </c>
      <c r="F4046" s="8" t="str">
        <f>VLOOKUP(E4046,Mapping!$A$1:$C$71,3,0)</f>
        <v>Ironsource</v>
      </c>
      <c r="G4046" s="8" t="str">
        <f>VLOOKUP(E4046,Mapping!$A$2:$B$207,2,0)</f>
        <v>Ironsource</v>
      </c>
      <c r="H4046" s="4" t="s">
        <v>658</v>
      </c>
      <c r="I4046" s="63">
        <v>44448</v>
      </c>
      <c r="J4046" s="126" t="str">
        <f>VLOOKUP(I4046,Mapping!$H$2:$I$215,2,0)</f>
        <v>Post</v>
      </c>
      <c r="K4046" s="127">
        <f>VLOOKUP(I4046,Mapping!$H$2:$J$215,3,0)</f>
        <v>0</v>
      </c>
      <c r="L4046" s="4">
        <v>204.35134020000001</v>
      </c>
      <c r="M4046" s="4" t="s">
        <v>170</v>
      </c>
    </row>
    <row r="4047" spans="1:13" x14ac:dyDescent="0.35">
      <c r="A4047" s="4" t="s">
        <v>36</v>
      </c>
      <c r="B4047" s="4" t="s">
        <v>35</v>
      </c>
      <c r="E4047" s="4" t="s">
        <v>123</v>
      </c>
      <c r="F4047" s="8" t="str">
        <f>VLOOKUP(E4047,Mapping!$A$1:$C$71,3,0)</f>
        <v>Ironsource</v>
      </c>
      <c r="G4047" s="8" t="str">
        <f>VLOOKUP(E4047,Mapping!$A$2:$B$207,2,0)</f>
        <v>Ironsource</v>
      </c>
      <c r="H4047" s="4" t="s">
        <v>658</v>
      </c>
      <c r="I4047" s="63">
        <v>44449</v>
      </c>
      <c r="J4047" s="126" t="str">
        <f>VLOOKUP(I4047,Mapping!$H$2:$I$215,2,0)</f>
        <v>Post</v>
      </c>
      <c r="K4047" s="127">
        <f>VLOOKUP(I4047,Mapping!$H$2:$J$215,3,0)</f>
        <v>0</v>
      </c>
      <c r="L4047" s="4">
        <v>221.1250632</v>
      </c>
      <c r="M4047" s="4" t="s">
        <v>170</v>
      </c>
    </row>
    <row r="4048" spans="1:13" x14ac:dyDescent="0.35">
      <c r="A4048" s="4" t="s">
        <v>36</v>
      </c>
      <c r="B4048" s="4" t="s">
        <v>35</v>
      </c>
      <c r="E4048" s="4" t="s">
        <v>123</v>
      </c>
      <c r="F4048" s="8" t="str">
        <f>VLOOKUP(E4048,Mapping!$A$1:$C$71,3,0)</f>
        <v>Ironsource</v>
      </c>
      <c r="G4048" s="8" t="str">
        <f>VLOOKUP(E4048,Mapping!$A$2:$B$207,2,0)</f>
        <v>Ironsource</v>
      </c>
      <c r="H4048" s="4" t="s">
        <v>658</v>
      </c>
      <c r="I4048" s="63">
        <v>44450</v>
      </c>
      <c r="J4048" s="126" t="str">
        <f>VLOOKUP(I4048,Mapping!$H$2:$I$215,2,0)</f>
        <v>Post</v>
      </c>
      <c r="K4048" s="127">
        <f>VLOOKUP(I4048,Mapping!$H$2:$J$215,3,0)</f>
        <v>0</v>
      </c>
      <c r="L4048" s="4">
        <v>249.8354205</v>
      </c>
      <c r="M4048" s="4" t="s">
        <v>170</v>
      </c>
    </row>
    <row r="4049" spans="1:13" x14ac:dyDescent="0.35">
      <c r="A4049" s="4" t="s">
        <v>36</v>
      </c>
      <c r="B4049" s="4" t="s">
        <v>35</v>
      </c>
      <c r="E4049" s="4" t="s">
        <v>123</v>
      </c>
      <c r="F4049" s="8" t="str">
        <f>VLOOKUP(E4049,Mapping!$A$1:$C$71,3,0)</f>
        <v>Ironsource</v>
      </c>
      <c r="G4049" s="8" t="str">
        <f>VLOOKUP(E4049,Mapping!$A$2:$B$207,2,0)</f>
        <v>Ironsource</v>
      </c>
      <c r="H4049" s="4" t="s">
        <v>658</v>
      </c>
      <c r="I4049" s="63">
        <v>44451</v>
      </c>
      <c r="J4049" s="126" t="str">
        <f>VLOOKUP(I4049,Mapping!$H$2:$I$215,2,0)</f>
        <v>Post</v>
      </c>
      <c r="K4049" s="127">
        <f>VLOOKUP(I4049,Mapping!$H$2:$J$215,3,0)</f>
        <v>0</v>
      </c>
      <c r="L4049" s="4">
        <v>321.80055599999997</v>
      </c>
      <c r="M4049" s="4" t="s">
        <v>170</v>
      </c>
    </row>
    <row r="4050" spans="1:13" x14ac:dyDescent="0.35">
      <c r="A4050" s="4" t="s">
        <v>36</v>
      </c>
      <c r="B4050" s="4" t="s">
        <v>35</v>
      </c>
      <c r="E4050" s="4" t="s">
        <v>123</v>
      </c>
      <c r="F4050" s="8" t="str">
        <f>VLOOKUP(E4050,Mapping!$A$1:$C$71,3,0)</f>
        <v>Ironsource</v>
      </c>
      <c r="G4050" s="8" t="str">
        <f>VLOOKUP(E4050,Mapping!$A$2:$B$207,2,0)</f>
        <v>Ironsource</v>
      </c>
      <c r="H4050" s="4" t="s">
        <v>658</v>
      </c>
      <c r="I4050" s="63">
        <v>44452</v>
      </c>
      <c r="J4050" s="126" t="str">
        <f>VLOOKUP(I4050,Mapping!$H$2:$I$215,2,0)</f>
        <v>Post</v>
      </c>
      <c r="K4050" s="127">
        <f>VLOOKUP(I4050,Mapping!$H$2:$J$215,3,0)</f>
        <v>0</v>
      </c>
      <c r="L4050" s="4">
        <v>363.21169400000002</v>
      </c>
      <c r="M4050" s="4" t="s">
        <v>170</v>
      </c>
    </row>
    <row r="4051" spans="1:13" x14ac:dyDescent="0.35">
      <c r="A4051" s="4" t="s">
        <v>36</v>
      </c>
      <c r="B4051" s="4" t="s">
        <v>35</v>
      </c>
      <c r="E4051" s="4" t="s">
        <v>123</v>
      </c>
      <c r="F4051" s="8" t="str">
        <f>VLOOKUP(E4051,Mapping!$A$1:$C$71,3,0)</f>
        <v>Ironsource</v>
      </c>
      <c r="G4051" s="8" t="str">
        <f>VLOOKUP(E4051,Mapping!$A$2:$B$207,2,0)</f>
        <v>Ironsource</v>
      </c>
      <c r="H4051" s="4" t="s">
        <v>658</v>
      </c>
      <c r="I4051" s="63">
        <v>44453</v>
      </c>
      <c r="J4051" s="126" t="str">
        <f>VLOOKUP(I4051,Mapping!$H$2:$I$215,2,0)</f>
        <v>Post</v>
      </c>
      <c r="K4051" s="127">
        <f>VLOOKUP(I4051,Mapping!$H$2:$J$215,3,0)</f>
        <v>0</v>
      </c>
      <c r="L4051" s="4">
        <v>378.39107150000001</v>
      </c>
      <c r="M4051" s="4" t="s">
        <v>170</v>
      </c>
    </row>
    <row r="4052" spans="1:13" x14ac:dyDescent="0.35">
      <c r="A4052" s="4" t="s">
        <v>36</v>
      </c>
      <c r="B4052" s="4" t="s">
        <v>35</v>
      </c>
      <c r="E4052" s="4" t="s">
        <v>123</v>
      </c>
      <c r="F4052" s="8" t="str">
        <f>VLOOKUP(E4052,Mapping!$A$1:$C$71,3,0)</f>
        <v>Ironsource</v>
      </c>
      <c r="G4052" s="8" t="str">
        <f>VLOOKUP(E4052,Mapping!$A$2:$B$207,2,0)</f>
        <v>Ironsource</v>
      </c>
      <c r="H4052" s="4" t="s">
        <v>658</v>
      </c>
      <c r="I4052" s="63">
        <v>44454</v>
      </c>
      <c r="J4052" s="126" t="str">
        <f>VLOOKUP(I4052,Mapping!$H$2:$I$215,2,0)</f>
        <v>Post</v>
      </c>
      <c r="K4052" s="127">
        <f>VLOOKUP(I4052,Mapping!$H$2:$J$215,3,0)</f>
        <v>0</v>
      </c>
      <c r="L4052" s="4">
        <v>366.9825032</v>
      </c>
      <c r="M4052" s="4" t="s">
        <v>170</v>
      </c>
    </row>
    <row r="4053" spans="1:13" x14ac:dyDescent="0.35">
      <c r="A4053" s="4" t="s">
        <v>36</v>
      </c>
      <c r="B4053" s="4" t="s">
        <v>35</v>
      </c>
      <c r="E4053" s="4" t="s">
        <v>123</v>
      </c>
      <c r="F4053" s="8" t="str">
        <f>VLOOKUP(E4053,Mapping!$A$1:$C$71,3,0)</f>
        <v>Ironsource</v>
      </c>
      <c r="G4053" s="8" t="str">
        <f>VLOOKUP(E4053,Mapping!$A$2:$B$207,2,0)</f>
        <v>Ironsource</v>
      </c>
      <c r="H4053" s="4" t="s">
        <v>658</v>
      </c>
      <c r="I4053" s="63">
        <v>44455</v>
      </c>
      <c r="J4053" s="126" t="str">
        <f>VLOOKUP(I4053,Mapping!$H$2:$I$215,2,0)</f>
        <v>Post</v>
      </c>
      <c r="K4053" s="127">
        <f>VLOOKUP(I4053,Mapping!$H$2:$J$215,3,0)</f>
        <v>0</v>
      </c>
      <c r="L4053" s="4">
        <v>342.76622739999999</v>
      </c>
      <c r="M4053" s="4" t="s">
        <v>170</v>
      </c>
    </row>
    <row r="4054" spans="1:13" x14ac:dyDescent="0.35">
      <c r="A4054" s="4" t="s">
        <v>36</v>
      </c>
      <c r="B4054" s="4" t="s">
        <v>35</v>
      </c>
      <c r="E4054" s="4" t="s">
        <v>123</v>
      </c>
      <c r="F4054" s="8" t="str">
        <f>VLOOKUP(E4054,Mapping!$A$1:$C$71,3,0)</f>
        <v>Ironsource</v>
      </c>
      <c r="G4054" s="8" t="str">
        <f>VLOOKUP(E4054,Mapping!$A$2:$B$207,2,0)</f>
        <v>Ironsource</v>
      </c>
      <c r="H4054" s="4" t="s">
        <v>658</v>
      </c>
      <c r="I4054" s="63">
        <v>44456</v>
      </c>
      <c r="J4054" s="126" t="str">
        <f>VLOOKUP(I4054,Mapping!$H$2:$I$215,2,0)</f>
        <v>Post</v>
      </c>
      <c r="K4054" s="127">
        <f>VLOOKUP(I4054,Mapping!$H$2:$J$215,3,0)</f>
        <v>0</v>
      </c>
      <c r="L4054" s="4">
        <v>313.96002229999999</v>
      </c>
      <c r="M4054" s="4" t="s">
        <v>170</v>
      </c>
    </row>
    <row r="4055" spans="1:13" x14ac:dyDescent="0.35">
      <c r="A4055" s="4" t="s">
        <v>36</v>
      </c>
      <c r="B4055" s="4" t="s">
        <v>35</v>
      </c>
      <c r="E4055" s="4" t="s">
        <v>123</v>
      </c>
      <c r="F4055" s="8" t="str">
        <f>VLOOKUP(E4055,Mapping!$A$1:$C$71,3,0)</f>
        <v>Ironsource</v>
      </c>
      <c r="G4055" s="8" t="str">
        <f>VLOOKUP(E4055,Mapping!$A$2:$B$207,2,0)</f>
        <v>Ironsource</v>
      </c>
      <c r="H4055" s="4" t="s">
        <v>658</v>
      </c>
      <c r="I4055" s="63">
        <v>44457</v>
      </c>
      <c r="J4055" s="126" t="str">
        <f>VLOOKUP(I4055,Mapping!$H$2:$I$215,2,0)</f>
        <v>Post</v>
      </c>
      <c r="K4055" s="127">
        <f>VLOOKUP(I4055,Mapping!$H$2:$J$215,3,0)</f>
        <v>0</v>
      </c>
      <c r="L4055" s="4">
        <v>284.92794720000001</v>
      </c>
      <c r="M4055" s="4" t="s">
        <v>170</v>
      </c>
    </row>
    <row r="4056" spans="1:13" x14ac:dyDescent="0.35">
      <c r="A4056" s="4" t="s">
        <v>36</v>
      </c>
      <c r="B4056" s="4" t="s">
        <v>35</v>
      </c>
      <c r="E4056" s="4" t="s">
        <v>123</v>
      </c>
      <c r="F4056" s="8" t="str">
        <f>VLOOKUP(E4056,Mapping!$A$1:$C$71,3,0)</f>
        <v>Ironsource</v>
      </c>
      <c r="G4056" s="8" t="str">
        <f>VLOOKUP(E4056,Mapping!$A$2:$B$207,2,0)</f>
        <v>Ironsource</v>
      </c>
      <c r="H4056" s="4" t="s">
        <v>658</v>
      </c>
      <c r="I4056" s="63">
        <v>44458</v>
      </c>
      <c r="J4056" s="126" t="str">
        <f>VLOOKUP(I4056,Mapping!$H$2:$I$215,2,0)</f>
        <v>Post</v>
      </c>
      <c r="K4056" s="127">
        <f>VLOOKUP(I4056,Mapping!$H$2:$J$215,3,0)</f>
        <v>0</v>
      </c>
      <c r="L4056" s="4">
        <v>252.44589339999999</v>
      </c>
      <c r="M4056" s="4" t="s">
        <v>170</v>
      </c>
    </row>
    <row r="4057" spans="1:13" x14ac:dyDescent="0.35">
      <c r="A4057" s="4" t="s">
        <v>36</v>
      </c>
      <c r="B4057" s="4" t="s">
        <v>35</v>
      </c>
      <c r="E4057" s="4" t="s">
        <v>123</v>
      </c>
      <c r="F4057" s="8" t="str">
        <f>VLOOKUP(E4057,Mapping!$A$1:$C$71,3,0)</f>
        <v>Ironsource</v>
      </c>
      <c r="G4057" s="8" t="str">
        <f>VLOOKUP(E4057,Mapping!$A$2:$B$207,2,0)</f>
        <v>Ironsource</v>
      </c>
      <c r="H4057" s="4" t="s">
        <v>658</v>
      </c>
      <c r="I4057" s="63">
        <v>44459</v>
      </c>
      <c r="J4057" s="126" t="str">
        <f>VLOOKUP(I4057,Mapping!$H$2:$I$215,2,0)</f>
        <v>Post</v>
      </c>
      <c r="K4057" s="127">
        <f>VLOOKUP(I4057,Mapping!$H$2:$J$215,3,0)</f>
        <v>0</v>
      </c>
      <c r="L4057" s="4">
        <v>234.51754450000001</v>
      </c>
      <c r="M4057" s="4" t="s">
        <v>170</v>
      </c>
    </row>
    <row r="4058" spans="1:13" x14ac:dyDescent="0.35">
      <c r="A4058" s="4" t="s">
        <v>36</v>
      </c>
      <c r="B4058" s="4" t="s">
        <v>35</v>
      </c>
      <c r="E4058" s="4" t="s">
        <v>123</v>
      </c>
      <c r="F4058" s="8" t="str">
        <f>VLOOKUP(E4058,Mapping!$A$1:$C$71,3,0)</f>
        <v>Ironsource</v>
      </c>
      <c r="G4058" s="8" t="str">
        <f>VLOOKUP(E4058,Mapping!$A$2:$B$207,2,0)</f>
        <v>Ironsource</v>
      </c>
      <c r="H4058" s="4" t="s">
        <v>658</v>
      </c>
      <c r="I4058" s="63">
        <v>44460</v>
      </c>
      <c r="J4058" s="126" t="str">
        <f>VLOOKUP(I4058,Mapping!$H$2:$I$215,2,0)</f>
        <v>Post</v>
      </c>
      <c r="K4058" s="127">
        <f>VLOOKUP(I4058,Mapping!$H$2:$J$215,3,0)</f>
        <v>0</v>
      </c>
      <c r="L4058" s="4">
        <v>222.6585158</v>
      </c>
      <c r="M4058" s="4" t="s">
        <v>170</v>
      </c>
    </row>
    <row r="4059" spans="1:13" x14ac:dyDescent="0.35">
      <c r="A4059" s="4" t="s">
        <v>36</v>
      </c>
      <c r="B4059" s="4" t="s">
        <v>35</v>
      </c>
      <c r="E4059" s="4" t="s">
        <v>123</v>
      </c>
      <c r="F4059" s="8" t="str">
        <f>VLOOKUP(E4059,Mapping!$A$1:$C$71,3,0)</f>
        <v>Ironsource</v>
      </c>
      <c r="G4059" s="8" t="str">
        <f>VLOOKUP(E4059,Mapping!$A$2:$B$207,2,0)</f>
        <v>Ironsource</v>
      </c>
      <c r="H4059" s="4" t="s">
        <v>658</v>
      </c>
      <c r="I4059" s="63">
        <v>44461</v>
      </c>
      <c r="J4059" s="126" t="str">
        <f>VLOOKUP(I4059,Mapping!$H$2:$I$215,2,0)</f>
        <v>Post</v>
      </c>
      <c r="K4059" s="127">
        <f>VLOOKUP(I4059,Mapping!$H$2:$J$215,3,0)</f>
        <v>0</v>
      </c>
      <c r="L4059" s="4">
        <v>214.39629389999999</v>
      </c>
      <c r="M4059" s="4" t="s">
        <v>170</v>
      </c>
    </row>
    <row r="4060" spans="1:13" x14ac:dyDescent="0.35">
      <c r="A4060" s="4" t="s">
        <v>36</v>
      </c>
      <c r="B4060" s="4" t="s">
        <v>35</v>
      </c>
      <c r="E4060" s="4" t="s">
        <v>123</v>
      </c>
      <c r="F4060" s="8" t="str">
        <f>VLOOKUP(E4060,Mapping!$A$1:$C$71,3,0)</f>
        <v>Ironsource</v>
      </c>
      <c r="G4060" s="8" t="str">
        <f>VLOOKUP(E4060,Mapping!$A$2:$B$207,2,0)</f>
        <v>Ironsource</v>
      </c>
      <c r="H4060" s="4" t="s">
        <v>658</v>
      </c>
      <c r="I4060" s="63">
        <v>44462</v>
      </c>
      <c r="J4060" s="126" t="str">
        <f>VLOOKUP(I4060,Mapping!$H$2:$I$215,2,0)</f>
        <v>Post</v>
      </c>
      <c r="K4060" s="127">
        <f>VLOOKUP(I4060,Mapping!$H$2:$J$215,3,0)</f>
        <v>0</v>
      </c>
      <c r="L4060" s="4">
        <v>204.47158339999999</v>
      </c>
      <c r="M4060" s="4" t="s">
        <v>170</v>
      </c>
    </row>
    <row r="4061" spans="1:13" x14ac:dyDescent="0.35">
      <c r="A4061" s="4" t="s">
        <v>36</v>
      </c>
      <c r="B4061" s="4" t="s">
        <v>35</v>
      </c>
      <c r="E4061" s="4" t="s">
        <v>123</v>
      </c>
      <c r="F4061" s="8" t="str">
        <f>VLOOKUP(E4061,Mapping!$A$1:$C$71,3,0)</f>
        <v>Ironsource</v>
      </c>
      <c r="G4061" s="8" t="str">
        <f>VLOOKUP(E4061,Mapping!$A$2:$B$207,2,0)</f>
        <v>Ironsource</v>
      </c>
      <c r="H4061" s="4" t="s">
        <v>658</v>
      </c>
      <c r="I4061" s="63">
        <v>44463</v>
      </c>
      <c r="J4061" s="126" t="str">
        <f>VLOOKUP(I4061,Mapping!$H$2:$I$215,2,0)</f>
        <v>Post</v>
      </c>
      <c r="K4061" s="127">
        <f>VLOOKUP(I4061,Mapping!$H$2:$J$215,3,0)</f>
        <v>0</v>
      </c>
      <c r="L4061" s="4">
        <v>196.08247009999999</v>
      </c>
      <c r="M4061" s="4" t="s">
        <v>170</v>
      </c>
    </row>
    <row r="4062" spans="1:13" x14ac:dyDescent="0.35">
      <c r="A4062" s="4" t="s">
        <v>36</v>
      </c>
      <c r="B4062" s="4" t="s">
        <v>35</v>
      </c>
      <c r="E4062" s="4" t="s">
        <v>123</v>
      </c>
      <c r="F4062" s="8" t="str">
        <f>VLOOKUP(E4062,Mapping!$A$1:$C$71,3,0)</f>
        <v>Ironsource</v>
      </c>
      <c r="G4062" s="8" t="str">
        <f>VLOOKUP(E4062,Mapping!$A$2:$B$207,2,0)</f>
        <v>Ironsource</v>
      </c>
      <c r="H4062" s="4" t="s">
        <v>658</v>
      </c>
      <c r="I4062" s="63">
        <v>44464</v>
      </c>
      <c r="J4062" s="126" t="str">
        <f>VLOOKUP(I4062,Mapping!$H$2:$I$215,2,0)</f>
        <v>Post</v>
      </c>
      <c r="K4062" s="127">
        <f>VLOOKUP(I4062,Mapping!$H$2:$J$215,3,0)</f>
        <v>0</v>
      </c>
      <c r="L4062" s="4">
        <v>198.67005829999999</v>
      </c>
      <c r="M4062" s="4" t="s">
        <v>170</v>
      </c>
    </row>
    <row r="4063" spans="1:13" x14ac:dyDescent="0.35">
      <c r="A4063" s="4" t="s">
        <v>36</v>
      </c>
      <c r="B4063" s="4" t="s">
        <v>35</v>
      </c>
      <c r="E4063" s="4" t="s">
        <v>123</v>
      </c>
      <c r="F4063" s="8" t="str">
        <f>VLOOKUP(E4063,Mapping!$A$1:$C$71,3,0)</f>
        <v>Ironsource</v>
      </c>
      <c r="G4063" s="8" t="str">
        <f>VLOOKUP(E4063,Mapping!$A$2:$B$207,2,0)</f>
        <v>Ironsource</v>
      </c>
      <c r="H4063" s="4" t="s">
        <v>658</v>
      </c>
      <c r="I4063" s="63">
        <v>44465</v>
      </c>
      <c r="J4063" s="126" t="str">
        <f>VLOOKUP(I4063,Mapping!$H$2:$I$215,2,0)</f>
        <v>Post</v>
      </c>
      <c r="K4063" s="127">
        <f>VLOOKUP(I4063,Mapping!$H$2:$J$215,3,0)</f>
        <v>0</v>
      </c>
      <c r="L4063" s="4">
        <v>207.65607069999999</v>
      </c>
      <c r="M4063" s="4" t="s">
        <v>170</v>
      </c>
    </row>
    <row r="4064" spans="1:13" x14ac:dyDescent="0.35">
      <c r="A4064" s="4" t="s">
        <v>36</v>
      </c>
      <c r="B4064" s="4" t="s">
        <v>35</v>
      </c>
      <c r="E4064" s="4" t="s">
        <v>123</v>
      </c>
      <c r="F4064" s="8" t="str">
        <f>VLOOKUP(E4064,Mapping!$A$1:$C$71,3,0)</f>
        <v>Ironsource</v>
      </c>
      <c r="G4064" s="8" t="str">
        <f>VLOOKUP(E4064,Mapping!$A$2:$B$207,2,0)</f>
        <v>Ironsource</v>
      </c>
      <c r="H4064" s="4" t="s">
        <v>658</v>
      </c>
      <c r="I4064" s="63">
        <v>44466</v>
      </c>
      <c r="J4064" s="126" t="str">
        <f>VLOOKUP(I4064,Mapping!$H$2:$I$215,2,0)</f>
        <v>Post</v>
      </c>
      <c r="K4064" s="127">
        <f>VLOOKUP(I4064,Mapping!$H$2:$J$215,3,0)</f>
        <v>0</v>
      </c>
      <c r="L4064" s="4">
        <v>213.5394493</v>
      </c>
      <c r="M4064" s="4" t="s">
        <v>170</v>
      </c>
    </row>
    <row r="4065" spans="1:13" x14ac:dyDescent="0.35">
      <c r="A4065" s="4" t="s">
        <v>36</v>
      </c>
      <c r="B4065" s="4" t="s">
        <v>35</v>
      </c>
      <c r="E4065" s="4" t="s">
        <v>123</v>
      </c>
      <c r="F4065" s="8" t="str">
        <f>VLOOKUP(E4065,Mapping!$A$1:$C$71,3,0)</f>
        <v>Ironsource</v>
      </c>
      <c r="G4065" s="8" t="str">
        <f>VLOOKUP(E4065,Mapping!$A$2:$B$207,2,0)</f>
        <v>Ironsource</v>
      </c>
      <c r="H4065" s="4" t="s">
        <v>658</v>
      </c>
      <c r="I4065" s="63">
        <v>44467</v>
      </c>
      <c r="J4065" s="126" t="str">
        <f>VLOOKUP(I4065,Mapping!$H$2:$I$215,2,0)</f>
        <v>Post</v>
      </c>
      <c r="K4065" s="127">
        <f>VLOOKUP(I4065,Mapping!$H$2:$J$215,3,0)</f>
        <v>0</v>
      </c>
      <c r="L4065" s="4">
        <v>214.20095910000001</v>
      </c>
      <c r="M4065" s="4" t="s">
        <v>170</v>
      </c>
    </row>
    <row r="4066" spans="1:13" x14ac:dyDescent="0.35">
      <c r="A4066" s="4" t="s">
        <v>36</v>
      </c>
      <c r="B4066" s="4" t="s">
        <v>35</v>
      </c>
      <c r="E4066" s="4" t="s">
        <v>123</v>
      </c>
      <c r="F4066" s="8" t="str">
        <f>VLOOKUP(E4066,Mapping!$A$1:$C$71,3,0)</f>
        <v>Ironsource</v>
      </c>
      <c r="G4066" s="8" t="str">
        <f>VLOOKUP(E4066,Mapping!$A$2:$B$207,2,0)</f>
        <v>Ironsource</v>
      </c>
      <c r="H4066" s="4" t="s">
        <v>658</v>
      </c>
      <c r="I4066" s="63">
        <v>44468</v>
      </c>
      <c r="J4066" s="126" t="str">
        <f>VLOOKUP(I4066,Mapping!$H$2:$I$215,2,0)</f>
        <v>Post</v>
      </c>
      <c r="K4066" s="127">
        <f>VLOOKUP(I4066,Mapping!$H$2:$J$215,3,0)</f>
        <v>0</v>
      </c>
      <c r="L4066" s="4">
        <v>212.9303333</v>
      </c>
      <c r="M4066" s="4" t="s">
        <v>170</v>
      </c>
    </row>
    <row r="4067" spans="1:13" x14ac:dyDescent="0.35">
      <c r="A4067" s="4" t="s">
        <v>36</v>
      </c>
      <c r="B4067" s="4" t="s">
        <v>35</v>
      </c>
      <c r="E4067" s="4" t="s">
        <v>123</v>
      </c>
      <c r="F4067" s="8" t="str">
        <f>VLOOKUP(E4067,Mapping!$A$1:$C$71,3,0)</f>
        <v>Ironsource</v>
      </c>
      <c r="G4067" s="8" t="str">
        <f>VLOOKUP(E4067,Mapping!$A$2:$B$207,2,0)</f>
        <v>Ironsource</v>
      </c>
      <c r="H4067" s="4" t="s">
        <v>658</v>
      </c>
      <c r="I4067" s="63">
        <v>44469</v>
      </c>
      <c r="J4067" s="126" t="str">
        <f>VLOOKUP(I4067,Mapping!$H$2:$I$215,2,0)</f>
        <v>Post</v>
      </c>
      <c r="K4067" s="127">
        <f>VLOOKUP(I4067,Mapping!$H$2:$J$215,3,0)</f>
        <v>0</v>
      </c>
      <c r="L4067" s="4">
        <v>216.87488020000001</v>
      </c>
      <c r="M4067" s="4" t="s">
        <v>170</v>
      </c>
    </row>
    <row r="4068" spans="1:13" x14ac:dyDescent="0.35">
      <c r="A4068" s="4" t="s">
        <v>36</v>
      </c>
      <c r="B4068" s="4" t="s">
        <v>35</v>
      </c>
      <c r="E4068" s="4" t="s">
        <v>124</v>
      </c>
      <c r="F4068" s="8" t="str">
        <f>VLOOKUP(E4068,Mapping!$A$1:$C$71,3,0)</f>
        <v>Ironsource</v>
      </c>
      <c r="G4068" s="8" t="str">
        <f>VLOOKUP(E4068,Mapping!$A$2:$B$207,2,0)</f>
        <v>Ironsource</v>
      </c>
      <c r="H4068" s="4" t="s">
        <v>658</v>
      </c>
      <c r="I4068" s="63">
        <v>44256</v>
      </c>
      <c r="J4068" s="126" t="str">
        <f>VLOOKUP(I4068,Mapping!$H$2:$I$215,2,0)</f>
        <v>Pre</v>
      </c>
      <c r="K4068" s="127" t="str">
        <f>VLOOKUP(I4068,Mapping!$H$2:$J$215,3,0)</f>
        <v>Pre</v>
      </c>
      <c r="L4068" s="4">
        <v>34.229504900000002</v>
      </c>
      <c r="M4068" s="4" t="s">
        <v>85</v>
      </c>
    </row>
    <row r="4069" spans="1:13" x14ac:dyDescent="0.35">
      <c r="A4069" s="4" t="s">
        <v>36</v>
      </c>
      <c r="B4069" s="4" t="s">
        <v>35</v>
      </c>
      <c r="E4069" s="4" t="s">
        <v>124</v>
      </c>
      <c r="F4069" s="8" t="str">
        <f>VLOOKUP(E4069,Mapping!$A$1:$C$71,3,0)</f>
        <v>Ironsource</v>
      </c>
      <c r="G4069" s="8" t="str">
        <f>VLOOKUP(E4069,Mapping!$A$2:$B$207,2,0)</f>
        <v>Ironsource</v>
      </c>
      <c r="H4069" s="4" t="s">
        <v>658</v>
      </c>
      <c r="I4069" s="63">
        <v>44257</v>
      </c>
      <c r="J4069" s="126" t="str">
        <f>VLOOKUP(I4069,Mapping!$H$2:$I$215,2,0)</f>
        <v>Pre</v>
      </c>
      <c r="K4069" s="127" t="str">
        <f>VLOOKUP(I4069,Mapping!$H$2:$J$215,3,0)</f>
        <v>Pre</v>
      </c>
      <c r="L4069" s="4">
        <v>72.656478000000007</v>
      </c>
      <c r="M4069" s="4" t="s">
        <v>85</v>
      </c>
    </row>
    <row r="4070" spans="1:13" x14ac:dyDescent="0.35">
      <c r="A4070" s="4" t="s">
        <v>36</v>
      </c>
      <c r="B4070" s="4" t="s">
        <v>35</v>
      </c>
      <c r="E4070" s="4" t="s">
        <v>124</v>
      </c>
      <c r="F4070" s="8" t="str">
        <f>VLOOKUP(E4070,Mapping!$A$1:$C$71,3,0)</f>
        <v>Ironsource</v>
      </c>
      <c r="G4070" s="8" t="str">
        <f>VLOOKUP(E4070,Mapping!$A$2:$B$207,2,0)</f>
        <v>Ironsource</v>
      </c>
      <c r="H4070" s="4" t="s">
        <v>658</v>
      </c>
      <c r="I4070" s="63">
        <v>44258</v>
      </c>
      <c r="J4070" s="126" t="str">
        <f>VLOOKUP(I4070,Mapping!$H$2:$I$215,2,0)</f>
        <v>Pre</v>
      </c>
      <c r="K4070" s="127" t="str">
        <f>VLOOKUP(I4070,Mapping!$H$2:$J$215,3,0)</f>
        <v>Pre</v>
      </c>
      <c r="L4070" s="4">
        <v>110.11627350000001</v>
      </c>
      <c r="M4070" s="4" t="s">
        <v>85</v>
      </c>
    </row>
    <row r="4071" spans="1:13" x14ac:dyDescent="0.35">
      <c r="A4071" s="4" t="s">
        <v>36</v>
      </c>
      <c r="B4071" s="4" t="s">
        <v>35</v>
      </c>
      <c r="E4071" s="4" t="s">
        <v>124</v>
      </c>
      <c r="F4071" s="8" t="str">
        <f>VLOOKUP(E4071,Mapping!$A$1:$C$71,3,0)</f>
        <v>Ironsource</v>
      </c>
      <c r="G4071" s="8" t="str">
        <f>VLOOKUP(E4071,Mapping!$A$2:$B$207,2,0)</f>
        <v>Ironsource</v>
      </c>
      <c r="H4071" s="4" t="s">
        <v>658</v>
      </c>
      <c r="I4071" s="63">
        <v>44259</v>
      </c>
      <c r="J4071" s="126" t="str">
        <f>VLOOKUP(I4071,Mapping!$H$2:$I$215,2,0)</f>
        <v>Pre</v>
      </c>
      <c r="K4071" s="127" t="str">
        <f>VLOOKUP(I4071,Mapping!$H$2:$J$215,3,0)</f>
        <v>Pre</v>
      </c>
      <c r="L4071" s="4">
        <v>142.64891549999999</v>
      </c>
      <c r="M4071" s="4" t="s">
        <v>85</v>
      </c>
    </row>
    <row r="4072" spans="1:13" x14ac:dyDescent="0.35">
      <c r="A4072" s="4" t="s">
        <v>36</v>
      </c>
      <c r="B4072" s="4" t="s">
        <v>35</v>
      </c>
      <c r="E4072" s="4" t="s">
        <v>124</v>
      </c>
      <c r="F4072" s="8" t="str">
        <f>VLOOKUP(E4072,Mapping!$A$1:$C$71,3,0)</f>
        <v>Ironsource</v>
      </c>
      <c r="G4072" s="8" t="str">
        <f>VLOOKUP(E4072,Mapping!$A$2:$B$207,2,0)</f>
        <v>Ironsource</v>
      </c>
      <c r="H4072" s="4" t="s">
        <v>658</v>
      </c>
      <c r="I4072" s="63">
        <v>44260</v>
      </c>
      <c r="J4072" s="126" t="str">
        <f>VLOOKUP(I4072,Mapping!$H$2:$I$215,2,0)</f>
        <v>Pre</v>
      </c>
      <c r="K4072" s="127" t="str">
        <f>VLOOKUP(I4072,Mapping!$H$2:$J$215,3,0)</f>
        <v>Pre</v>
      </c>
      <c r="L4072" s="4">
        <v>177.14260479999999</v>
      </c>
      <c r="M4072" s="4" t="s">
        <v>85</v>
      </c>
    </row>
    <row r="4073" spans="1:13" x14ac:dyDescent="0.35">
      <c r="A4073" s="4" t="s">
        <v>36</v>
      </c>
      <c r="B4073" s="4" t="s">
        <v>35</v>
      </c>
      <c r="E4073" s="4" t="s">
        <v>124</v>
      </c>
      <c r="F4073" s="8" t="str">
        <f>VLOOKUP(E4073,Mapping!$A$1:$C$71,3,0)</f>
        <v>Ironsource</v>
      </c>
      <c r="G4073" s="8" t="str">
        <f>VLOOKUP(E4073,Mapping!$A$2:$B$207,2,0)</f>
        <v>Ironsource</v>
      </c>
      <c r="H4073" s="4" t="s">
        <v>658</v>
      </c>
      <c r="I4073" s="63">
        <v>44261</v>
      </c>
      <c r="J4073" s="126" t="str">
        <f>VLOOKUP(I4073,Mapping!$H$2:$I$215,2,0)</f>
        <v>Pre</v>
      </c>
      <c r="K4073" s="127" t="str">
        <f>VLOOKUP(I4073,Mapping!$H$2:$J$215,3,0)</f>
        <v>Pre</v>
      </c>
      <c r="L4073" s="4">
        <v>210.47492059999999</v>
      </c>
      <c r="M4073" s="4" t="s">
        <v>85</v>
      </c>
    </row>
    <row r="4074" spans="1:13" x14ac:dyDescent="0.35">
      <c r="A4074" s="4" t="s">
        <v>36</v>
      </c>
      <c r="B4074" s="4" t="s">
        <v>35</v>
      </c>
      <c r="E4074" s="4" t="s">
        <v>124</v>
      </c>
      <c r="F4074" s="8" t="str">
        <f>VLOOKUP(E4074,Mapping!$A$1:$C$71,3,0)</f>
        <v>Ironsource</v>
      </c>
      <c r="G4074" s="8" t="str">
        <f>VLOOKUP(E4074,Mapping!$A$2:$B$207,2,0)</f>
        <v>Ironsource</v>
      </c>
      <c r="H4074" s="4" t="s">
        <v>658</v>
      </c>
      <c r="I4074" s="63">
        <v>44262</v>
      </c>
      <c r="J4074" s="126" t="str">
        <f>VLOOKUP(I4074,Mapping!$H$2:$I$215,2,0)</f>
        <v>Pre</v>
      </c>
      <c r="K4074" s="127" t="str">
        <f>VLOOKUP(I4074,Mapping!$H$2:$J$215,3,0)</f>
        <v>Pre</v>
      </c>
      <c r="L4074" s="4">
        <v>243.1492078</v>
      </c>
      <c r="M4074" s="4" t="s">
        <v>85</v>
      </c>
    </row>
    <row r="4075" spans="1:13" x14ac:dyDescent="0.35">
      <c r="A4075" s="4" t="s">
        <v>36</v>
      </c>
      <c r="B4075" s="4" t="s">
        <v>35</v>
      </c>
      <c r="E4075" s="4" t="s">
        <v>124</v>
      </c>
      <c r="F4075" s="8" t="str">
        <f>VLOOKUP(E4075,Mapping!$A$1:$C$71,3,0)</f>
        <v>Ironsource</v>
      </c>
      <c r="G4075" s="8" t="str">
        <f>VLOOKUP(E4075,Mapping!$A$2:$B$207,2,0)</f>
        <v>Ironsource</v>
      </c>
      <c r="H4075" s="4" t="s">
        <v>658</v>
      </c>
      <c r="I4075" s="63">
        <v>44263</v>
      </c>
      <c r="J4075" s="126" t="str">
        <f>VLOOKUP(I4075,Mapping!$H$2:$I$215,2,0)</f>
        <v>Pre</v>
      </c>
      <c r="K4075" s="127" t="str">
        <f>VLOOKUP(I4075,Mapping!$H$2:$J$215,3,0)</f>
        <v>Pre</v>
      </c>
      <c r="L4075" s="4">
        <v>369.61626159999997</v>
      </c>
      <c r="M4075" s="4" t="s">
        <v>85</v>
      </c>
    </row>
    <row r="4076" spans="1:13" x14ac:dyDescent="0.35">
      <c r="A4076" s="4" t="s">
        <v>36</v>
      </c>
      <c r="B4076" s="4" t="s">
        <v>35</v>
      </c>
      <c r="E4076" s="4" t="s">
        <v>124</v>
      </c>
      <c r="F4076" s="8" t="str">
        <f>VLOOKUP(E4076,Mapping!$A$1:$C$71,3,0)</f>
        <v>Ironsource</v>
      </c>
      <c r="G4076" s="8" t="str">
        <f>VLOOKUP(E4076,Mapping!$A$2:$B$207,2,0)</f>
        <v>Ironsource</v>
      </c>
      <c r="H4076" s="4" t="s">
        <v>658</v>
      </c>
      <c r="I4076" s="63">
        <v>44264</v>
      </c>
      <c r="J4076" s="126" t="str">
        <f>VLOOKUP(I4076,Mapping!$H$2:$I$215,2,0)</f>
        <v>Pre</v>
      </c>
      <c r="K4076" s="127" t="str">
        <f>VLOOKUP(I4076,Mapping!$H$2:$J$215,3,0)</f>
        <v>Pre</v>
      </c>
      <c r="L4076" s="4">
        <v>533.10026049999999</v>
      </c>
      <c r="M4076" s="4" t="s">
        <v>85</v>
      </c>
    </row>
    <row r="4077" spans="1:13" x14ac:dyDescent="0.35">
      <c r="A4077" s="4" t="s">
        <v>36</v>
      </c>
      <c r="B4077" s="4" t="s">
        <v>35</v>
      </c>
      <c r="E4077" s="4" t="s">
        <v>124</v>
      </c>
      <c r="F4077" s="8" t="str">
        <f>VLOOKUP(E4077,Mapping!$A$1:$C$71,3,0)</f>
        <v>Ironsource</v>
      </c>
      <c r="G4077" s="8" t="str">
        <f>VLOOKUP(E4077,Mapping!$A$2:$B$207,2,0)</f>
        <v>Ironsource</v>
      </c>
      <c r="H4077" s="4" t="s">
        <v>658</v>
      </c>
      <c r="I4077" s="63">
        <v>44265</v>
      </c>
      <c r="J4077" s="126" t="str">
        <f>VLOOKUP(I4077,Mapping!$H$2:$I$215,2,0)</f>
        <v>Pre</v>
      </c>
      <c r="K4077" s="127" t="str">
        <f>VLOOKUP(I4077,Mapping!$H$2:$J$215,3,0)</f>
        <v>Pre</v>
      </c>
      <c r="L4077" s="4">
        <v>719.55999429999997</v>
      </c>
      <c r="M4077" s="4" t="s">
        <v>85</v>
      </c>
    </row>
    <row r="4078" spans="1:13" x14ac:dyDescent="0.35">
      <c r="A4078" s="4" t="s">
        <v>36</v>
      </c>
      <c r="B4078" s="4" t="s">
        <v>35</v>
      </c>
      <c r="E4078" s="4" t="s">
        <v>124</v>
      </c>
      <c r="F4078" s="8" t="str">
        <f>VLOOKUP(E4078,Mapping!$A$1:$C$71,3,0)</f>
        <v>Ironsource</v>
      </c>
      <c r="G4078" s="8" t="str">
        <f>VLOOKUP(E4078,Mapping!$A$2:$B$207,2,0)</f>
        <v>Ironsource</v>
      </c>
      <c r="H4078" s="4" t="s">
        <v>658</v>
      </c>
      <c r="I4078" s="63">
        <v>44266</v>
      </c>
      <c r="J4078" s="126" t="str">
        <f>VLOOKUP(I4078,Mapping!$H$2:$I$215,2,0)</f>
        <v>Pre</v>
      </c>
      <c r="K4078" s="127" t="str">
        <f>VLOOKUP(I4078,Mapping!$H$2:$J$215,3,0)</f>
        <v>Pre</v>
      </c>
      <c r="L4078" s="4">
        <v>930.48111989999995</v>
      </c>
      <c r="M4078" s="4" t="s">
        <v>85</v>
      </c>
    </row>
    <row r="4079" spans="1:13" x14ac:dyDescent="0.35">
      <c r="A4079" s="4" t="s">
        <v>36</v>
      </c>
      <c r="B4079" s="4" t="s">
        <v>35</v>
      </c>
      <c r="E4079" s="4" t="s">
        <v>124</v>
      </c>
      <c r="F4079" s="8" t="str">
        <f>VLOOKUP(E4079,Mapping!$A$1:$C$71,3,0)</f>
        <v>Ironsource</v>
      </c>
      <c r="G4079" s="8" t="str">
        <f>VLOOKUP(E4079,Mapping!$A$2:$B$207,2,0)</f>
        <v>Ironsource</v>
      </c>
      <c r="H4079" s="4" t="s">
        <v>658</v>
      </c>
      <c r="I4079" s="63">
        <v>44267</v>
      </c>
      <c r="J4079" s="126" t="str">
        <f>VLOOKUP(I4079,Mapping!$H$2:$I$215,2,0)</f>
        <v>Pre</v>
      </c>
      <c r="K4079" s="127" t="str">
        <f>VLOOKUP(I4079,Mapping!$H$2:$J$215,3,0)</f>
        <v>Pre</v>
      </c>
      <c r="L4079" s="4">
        <v>1085.5427212</v>
      </c>
      <c r="M4079" s="4" t="s">
        <v>85</v>
      </c>
    </row>
    <row r="4080" spans="1:13" x14ac:dyDescent="0.35">
      <c r="A4080" s="4" t="s">
        <v>36</v>
      </c>
      <c r="B4080" s="4" t="s">
        <v>35</v>
      </c>
      <c r="E4080" s="4" t="s">
        <v>124</v>
      </c>
      <c r="F4080" s="8" t="str">
        <f>VLOOKUP(E4080,Mapping!$A$1:$C$71,3,0)</f>
        <v>Ironsource</v>
      </c>
      <c r="G4080" s="8" t="str">
        <f>VLOOKUP(E4080,Mapping!$A$2:$B$207,2,0)</f>
        <v>Ironsource</v>
      </c>
      <c r="H4080" s="4" t="s">
        <v>658</v>
      </c>
      <c r="I4080" s="63">
        <v>44268</v>
      </c>
      <c r="J4080" s="126" t="str">
        <f>VLOOKUP(I4080,Mapping!$H$2:$I$215,2,0)</f>
        <v>Pre</v>
      </c>
      <c r="K4080" s="127" t="str">
        <f>VLOOKUP(I4080,Mapping!$H$2:$J$215,3,0)</f>
        <v>Pre</v>
      </c>
      <c r="L4080" s="4">
        <v>1248.3229249000001</v>
      </c>
      <c r="M4080" s="4" t="s">
        <v>85</v>
      </c>
    </row>
    <row r="4081" spans="1:13" x14ac:dyDescent="0.35">
      <c r="A4081" s="4" t="s">
        <v>36</v>
      </c>
      <c r="B4081" s="4" t="s">
        <v>35</v>
      </c>
      <c r="E4081" s="4" t="s">
        <v>124</v>
      </c>
      <c r="F4081" s="8" t="str">
        <f>VLOOKUP(E4081,Mapping!$A$1:$C$71,3,0)</f>
        <v>Ironsource</v>
      </c>
      <c r="G4081" s="8" t="str">
        <f>VLOOKUP(E4081,Mapping!$A$2:$B$207,2,0)</f>
        <v>Ironsource</v>
      </c>
      <c r="H4081" s="4" t="s">
        <v>658</v>
      </c>
      <c r="I4081" s="63">
        <v>44269</v>
      </c>
      <c r="J4081" s="126" t="str">
        <f>VLOOKUP(I4081,Mapping!$H$2:$I$215,2,0)</f>
        <v>Pre</v>
      </c>
      <c r="K4081" s="127" t="str">
        <f>VLOOKUP(I4081,Mapping!$H$2:$J$215,3,0)</f>
        <v>Pre</v>
      </c>
      <c r="L4081" s="4">
        <v>1408.0068796</v>
      </c>
      <c r="M4081" s="4" t="s">
        <v>85</v>
      </c>
    </row>
    <row r="4082" spans="1:13" x14ac:dyDescent="0.35">
      <c r="A4082" s="4" t="s">
        <v>36</v>
      </c>
      <c r="B4082" s="4" t="s">
        <v>35</v>
      </c>
      <c r="E4082" s="4" t="s">
        <v>124</v>
      </c>
      <c r="F4082" s="8" t="str">
        <f>VLOOKUP(E4082,Mapping!$A$1:$C$71,3,0)</f>
        <v>Ironsource</v>
      </c>
      <c r="G4082" s="8" t="str">
        <f>VLOOKUP(E4082,Mapping!$A$2:$B$207,2,0)</f>
        <v>Ironsource</v>
      </c>
      <c r="H4082" s="4" t="s">
        <v>658</v>
      </c>
      <c r="I4082" s="63">
        <v>44270</v>
      </c>
      <c r="J4082" s="126" t="str">
        <f>VLOOKUP(I4082,Mapping!$H$2:$I$215,2,0)</f>
        <v>Pre</v>
      </c>
      <c r="K4082" s="127" t="str">
        <f>VLOOKUP(I4082,Mapping!$H$2:$J$215,3,0)</f>
        <v>Pre</v>
      </c>
      <c r="L4082" s="4">
        <v>1563.2046336999999</v>
      </c>
      <c r="M4082" s="4" t="s">
        <v>85</v>
      </c>
    </row>
    <row r="4083" spans="1:13" x14ac:dyDescent="0.35">
      <c r="A4083" s="4" t="s">
        <v>36</v>
      </c>
      <c r="B4083" s="4" t="s">
        <v>35</v>
      </c>
      <c r="E4083" s="4" t="s">
        <v>124</v>
      </c>
      <c r="F4083" s="8" t="str">
        <f>VLOOKUP(E4083,Mapping!$A$1:$C$71,3,0)</f>
        <v>Ironsource</v>
      </c>
      <c r="G4083" s="8" t="str">
        <f>VLOOKUP(E4083,Mapping!$A$2:$B$207,2,0)</f>
        <v>Ironsource</v>
      </c>
      <c r="H4083" s="4" t="s">
        <v>658</v>
      </c>
      <c r="I4083" s="63">
        <v>44271</v>
      </c>
      <c r="J4083" s="126" t="str">
        <f>VLOOKUP(I4083,Mapping!$H$2:$I$215,2,0)</f>
        <v>Pre</v>
      </c>
      <c r="K4083" s="127" t="str">
        <f>VLOOKUP(I4083,Mapping!$H$2:$J$215,3,0)</f>
        <v>Pre</v>
      </c>
      <c r="L4083" s="4">
        <v>1699.5223470000001</v>
      </c>
      <c r="M4083" s="4" t="s">
        <v>85</v>
      </c>
    </row>
    <row r="4084" spans="1:13" x14ac:dyDescent="0.35">
      <c r="A4084" s="4" t="s">
        <v>36</v>
      </c>
      <c r="B4084" s="4" t="s">
        <v>35</v>
      </c>
      <c r="E4084" s="4" t="s">
        <v>124</v>
      </c>
      <c r="F4084" s="8" t="str">
        <f>VLOOKUP(E4084,Mapping!$A$1:$C$71,3,0)</f>
        <v>Ironsource</v>
      </c>
      <c r="G4084" s="8" t="str">
        <f>VLOOKUP(E4084,Mapping!$A$2:$B$207,2,0)</f>
        <v>Ironsource</v>
      </c>
      <c r="H4084" s="4" t="s">
        <v>658</v>
      </c>
      <c r="I4084" s="63">
        <v>44272</v>
      </c>
      <c r="J4084" s="126" t="str">
        <f>VLOOKUP(I4084,Mapping!$H$2:$I$215,2,0)</f>
        <v>Pre</v>
      </c>
      <c r="K4084" s="127" t="str">
        <f>VLOOKUP(I4084,Mapping!$H$2:$J$215,3,0)</f>
        <v>Pre</v>
      </c>
      <c r="L4084" s="4">
        <v>1794.1568806</v>
      </c>
      <c r="M4084" s="4" t="s">
        <v>85</v>
      </c>
    </row>
    <row r="4085" spans="1:13" x14ac:dyDescent="0.35">
      <c r="A4085" s="4" t="s">
        <v>36</v>
      </c>
      <c r="B4085" s="4" t="s">
        <v>35</v>
      </c>
      <c r="E4085" s="4" t="s">
        <v>124</v>
      </c>
      <c r="F4085" s="8" t="str">
        <f>VLOOKUP(E4085,Mapping!$A$1:$C$71,3,0)</f>
        <v>Ironsource</v>
      </c>
      <c r="G4085" s="8" t="str">
        <f>VLOOKUP(E4085,Mapping!$A$2:$B$207,2,0)</f>
        <v>Ironsource</v>
      </c>
      <c r="H4085" s="4" t="s">
        <v>658</v>
      </c>
      <c r="I4085" s="63">
        <v>44273</v>
      </c>
      <c r="J4085" s="126" t="str">
        <f>VLOOKUP(I4085,Mapping!$H$2:$I$215,2,0)</f>
        <v>Pre</v>
      </c>
      <c r="K4085" s="127" t="str">
        <f>VLOOKUP(I4085,Mapping!$H$2:$J$215,3,0)</f>
        <v>Pre</v>
      </c>
      <c r="L4085" s="4">
        <v>1852.0436331000001</v>
      </c>
      <c r="M4085" s="4" t="s">
        <v>85</v>
      </c>
    </row>
    <row r="4086" spans="1:13" x14ac:dyDescent="0.35">
      <c r="A4086" s="4" t="s">
        <v>36</v>
      </c>
      <c r="B4086" s="4" t="s">
        <v>35</v>
      </c>
      <c r="E4086" s="4" t="s">
        <v>124</v>
      </c>
      <c r="F4086" s="8" t="str">
        <f>VLOOKUP(E4086,Mapping!$A$1:$C$71,3,0)</f>
        <v>Ironsource</v>
      </c>
      <c r="G4086" s="8" t="str">
        <f>VLOOKUP(E4086,Mapping!$A$2:$B$207,2,0)</f>
        <v>Ironsource</v>
      </c>
      <c r="H4086" s="4" t="s">
        <v>658</v>
      </c>
      <c r="I4086" s="63">
        <v>44274</v>
      </c>
      <c r="J4086" s="126" t="str">
        <f>VLOOKUP(I4086,Mapping!$H$2:$I$215,2,0)</f>
        <v>Pre</v>
      </c>
      <c r="K4086" s="127" t="str">
        <f>VLOOKUP(I4086,Mapping!$H$2:$J$215,3,0)</f>
        <v>Pre</v>
      </c>
      <c r="L4086" s="4">
        <v>1741.0744276</v>
      </c>
      <c r="M4086" s="4" t="s">
        <v>85</v>
      </c>
    </row>
    <row r="4087" spans="1:13" x14ac:dyDescent="0.35">
      <c r="A4087" s="4" t="s">
        <v>36</v>
      </c>
      <c r="B4087" s="4" t="s">
        <v>35</v>
      </c>
      <c r="E4087" s="4" t="s">
        <v>124</v>
      </c>
      <c r="F4087" s="8" t="str">
        <f>VLOOKUP(E4087,Mapping!$A$1:$C$71,3,0)</f>
        <v>Ironsource</v>
      </c>
      <c r="G4087" s="8" t="str">
        <f>VLOOKUP(E4087,Mapping!$A$2:$B$207,2,0)</f>
        <v>Ironsource</v>
      </c>
      <c r="H4087" s="4" t="s">
        <v>658</v>
      </c>
      <c r="I4087" s="63">
        <v>44275</v>
      </c>
      <c r="J4087" s="126" t="str">
        <f>VLOOKUP(I4087,Mapping!$H$2:$I$215,2,0)</f>
        <v>Pre</v>
      </c>
      <c r="K4087" s="127" t="str">
        <f>VLOOKUP(I4087,Mapping!$H$2:$J$215,3,0)</f>
        <v>Pre</v>
      </c>
      <c r="L4087" s="4">
        <v>1636.7831561</v>
      </c>
      <c r="M4087" s="4" t="s">
        <v>85</v>
      </c>
    </row>
    <row r="4088" spans="1:13" x14ac:dyDescent="0.35">
      <c r="A4088" s="4" t="s">
        <v>36</v>
      </c>
      <c r="B4088" s="4" t="s">
        <v>35</v>
      </c>
      <c r="E4088" s="4" t="s">
        <v>124</v>
      </c>
      <c r="F4088" s="8" t="str">
        <f>VLOOKUP(E4088,Mapping!$A$1:$C$71,3,0)</f>
        <v>Ironsource</v>
      </c>
      <c r="G4088" s="8" t="str">
        <f>VLOOKUP(E4088,Mapping!$A$2:$B$207,2,0)</f>
        <v>Ironsource</v>
      </c>
      <c r="H4088" s="4" t="s">
        <v>658</v>
      </c>
      <c r="I4088" s="63">
        <v>44276</v>
      </c>
      <c r="J4088" s="126" t="str">
        <f>VLOOKUP(I4088,Mapping!$H$2:$I$215,2,0)</f>
        <v>Pre</v>
      </c>
      <c r="K4088" s="127" t="str">
        <f>VLOOKUP(I4088,Mapping!$H$2:$J$215,3,0)</f>
        <v>Pre</v>
      </c>
      <c r="L4088" s="4">
        <v>1513.4760808999999</v>
      </c>
      <c r="M4088" s="4" t="s">
        <v>85</v>
      </c>
    </row>
    <row r="4089" spans="1:13" x14ac:dyDescent="0.35">
      <c r="A4089" s="4" t="s">
        <v>36</v>
      </c>
      <c r="B4089" s="4" t="s">
        <v>35</v>
      </c>
      <c r="E4089" s="4" t="s">
        <v>124</v>
      </c>
      <c r="F4089" s="8" t="str">
        <f>VLOOKUP(E4089,Mapping!$A$1:$C$71,3,0)</f>
        <v>Ironsource</v>
      </c>
      <c r="G4089" s="8" t="str">
        <f>VLOOKUP(E4089,Mapping!$A$2:$B$207,2,0)</f>
        <v>Ironsource</v>
      </c>
      <c r="H4089" s="4" t="s">
        <v>658</v>
      </c>
      <c r="I4089" s="63">
        <v>44277</v>
      </c>
      <c r="J4089" s="126" t="str">
        <f>VLOOKUP(I4089,Mapping!$H$2:$I$215,2,0)</f>
        <v>Pre</v>
      </c>
      <c r="K4089" s="127" t="str">
        <f>VLOOKUP(I4089,Mapping!$H$2:$J$215,3,0)</f>
        <v>Pre</v>
      </c>
      <c r="L4089" s="4">
        <v>1368.9338622</v>
      </c>
      <c r="M4089" s="4" t="s">
        <v>85</v>
      </c>
    </row>
    <row r="4090" spans="1:13" x14ac:dyDescent="0.35">
      <c r="A4090" s="4" t="s">
        <v>36</v>
      </c>
      <c r="B4090" s="4" t="s">
        <v>35</v>
      </c>
      <c r="E4090" s="4" t="s">
        <v>124</v>
      </c>
      <c r="F4090" s="8" t="str">
        <f>VLOOKUP(E4090,Mapping!$A$1:$C$71,3,0)</f>
        <v>Ironsource</v>
      </c>
      <c r="G4090" s="8" t="str">
        <f>VLOOKUP(E4090,Mapping!$A$2:$B$207,2,0)</f>
        <v>Ironsource</v>
      </c>
      <c r="H4090" s="4" t="s">
        <v>658</v>
      </c>
      <c r="I4090" s="63">
        <v>44278</v>
      </c>
      <c r="J4090" s="126" t="str">
        <f>VLOOKUP(I4090,Mapping!$H$2:$I$215,2,0)</f>
        <v>Pre</v>
      </c>
      <c r="K4090" s="127" t="str">
        <f>VLOOKUP(I4090,Mapping!$H$2:$J$215,3,0)</f>
        <v>Pre</v>
      </c>
      <c r="L4090" s="4">
        <v>1252.3673125</v>
      </c>
      <c r="M4090" s="4" t="s">
        <v>85</v>
      </c>
    </row>
    <row r="4091" spans="1:13" x14ac:dyDescent="0.35">
      <c r="A4091" s="4" t="s">
        <v>36</v>
      </c>
      <c r="B4091" s="4" t="s">
        <v>35</v>
      </c>
      <c r="E4091" s="4" t="s">
        <v>124</v>
      </c>
      <c r="F4091" s="8" t="str">
        <f>VLOOKUP(E4091,Mapping!$A$1:$C$71,3,0)</f>
        <v>Ironsource</v>
      </c>
      <c r="G4091" s="8" t="str">
        <f>VLOOKUP(E4091,Mapping!$A$2:$B$207,2,0)</f>
        <v>Ironsource</v>
      </c>
      <c r="H4091" s="4" t="s">
        <v>658</v>
      </c>
      <c r="I4091" s="63">
        <v>44279</v>
      </c>
      <c r="J4091" s="126" t="str">
        <f>VLOOKUP(I4091,Mapping!$H$2:$I$215,2,0)</f>
        <v>Pre</v>
      </c>
      <c r="K4091" s="127" t="str">
        <f>VLOOKUP(I4091,Mapping!$H$2:$J$215,3,0)</f>
        <v>Pre</v>
      </c>
      <c r="L4091" s="4">
        <v>1140.5452405000001</v>
      </c>
      <c r="M4091" s="4" t="s">
        <v>85</v>
      </c>
    </row>
    <row r="4092" spans="1:13" x14ac:dyDescent="0.35">
      <c r="A4092" s="4" t="s">
        <v>36</v>
      </c>
      <c r="B4092" s="4" t="s">
        <v>35</v>
      </c>
      <c r="E4092" s="4" t="s">
        <v>124</v>
      </c>
      <c r="F4092" s="8" t="str">
        <f>VLOOKUP(E4092,Mapping!$A$1:$C$71,3,0)</f>
        <v>Ironsource</v>
      </c>
      <c r="G4092" s="8" t="str">
        <f>VLOOKUP(E4092,Mapping!$A$2:$B$207,2,0)</f>
        <v>Ironsource</v>
      </c>
      <c r="H4092" s="4" t="s">
        <v>658</v>
      </c>
      <c r="I4092" s="63">
        <v>44280</v>
      </c>
      <c r="J4092" s="126" t="str">
        <f>VLOOKUP(I4092,Mapping!$H$2:$I$215,2,0)</f>
        <v>Pre</v>
      </c>
      <c r="K4092" s="127" t="str">
        <f>VLOOKUP(I4092,Mapping!$H$2:$J$215,3,0)</f>
        <v>Pre</v>
      </c>
      <c r="L4092" s="4">
        <v>1007.4260464</v>
      </c>
      <c r="M4092" s="4" t="s">
        <v>85</v>
      </c>
    </row>
    <row r="4093" spans="1:13" x14ac:dyDescent="0.35">
      <c r="A4093" s="4" t="s">
        <v>36</v>
      </c>
      <c r="B4093" s="4" t="s">
        <v>35</v>
      </c>
      <c r="E4093" s="4" t="s">
        <v>124</v>
      </c>
      <c r="F4093" s="8" t="str">
        <f>VLOOKUP(E4093,Mapping!$A$1:$C$71,3,0)</f>
        <v>Ironsource</v>
      </c>
      <c r="G4093" s="8" t="str">
        <f>VLOOKUP(E4093,Mapping!$A$2:$B$207,2,0)</f>
        <v>Ironsource</v>
      </c>
      <c r="H4093" s="4" t="s">
        <v>658</v>
      </c>
      <c r="I4093" s="63">
        <v>44281</v>
      </c>
      <c r="J4093" s="126" t="str">
        <f>VLOOKUP(I4093,Mapping!$H$2:$I$215,2,0)</f>
        <v>Pre</v>
      </c>
      <c r="K4093" s="127" t="str">
        <f>VLOOKUP(I4093,Mapping!$H$2:$J$215,3,0)</f>
        <v>Pre</v>
      </c>
      <c r="L4093" s="4">
        <v>875.70404429999996</v>
      </c>
      <c r="M4093" s="4" t="s">
        <v>85</v>
      </c>
    </row>
    <row r="4094" spans="1:13" x14ac:dyDescent="0.35">
      <c r="A4094" s="4" t="s">
        <v>36</v>
      </c>
      <c r="B4094" s="4" t="s">
        <v>35</v>
      </c>
      <c r="E4094" s="4" t="s">
        <v>124</v>
      </c>
      <c r="F4094" s="8" t="str">
        <f>VLOOKUP(E4094,Mapping!$A$1:$C$71,3,0)</f>
        <v>Ironsource</v>
      </c>
      <c r="G4094" s="8" t="str">
        <f>VLOOKUP(E4094,Mapping!$A$2:$B$207,2,0)</f>
        <v>Ironsource</v>
      </c>
      <c r="H4094" s="4" t="s">
        <v>658</v>
      </c>
      <c r="I4094" s="63">
        <v>44282</v>
      </c>
      <c r="J4094" s="126" t="str">
        <f>VLOOKUP(I4094,Mapping!$H$2:$I$215,2,0)</f>
        <v>Pre</v>
      </c>
      <c r="K4094" s="127" t="str">
        <f>VLOOKUP(I4094,Mapping!$H$2:$J$215,3,0)</f>
        <v>Pre</v>
      </c>
      <c r="L4094" s="4">
        <v>754.09546569999998</v>
      </c>
      <c r="M4094" s="4" t="s">
        <v>85</v>
      </c>
    </row>
    <row r="4095" spans="1:13" x14ac:dyDescent="0.35">
      <c r="A4095" s="4" t="s">
        <v>36</v>
      </c>
      <c r="B4095" s="4" t="s">
        <v>35</v>
      </c>
      <c r="E4095" s="4" t="s">
        <v>124</v>
      </c>
      <c r="F4095" s="8" t="str">
        <f>VLOOKUP(E4095,Mapping!$A$1:$C$71,3,0)</f>
        <v>Ironsource</v>
      </c>
      <c r="G4095" s="8" t="str">
        <f>VLOOKUP(E4095,Mapping!$A$2:$B$207,2,0)</f>
        <v>Ironsource</v>
      </c>
      <c r="H4095" s="4" t="s">
        <v>658</v>
      </c>
      <c r="I4095" s="63">
        <v>44283</v>
      </c>
      <c r="J4095" s="126" t="str">
        <f>VLOOKUP(I4095,Mapping!$H$2:$I$215,2,0)</f>
        <v>Pre</v>
      </c>
      <c r="K4095" s="127" t="str">
        <f>VLOOKUP(I4095,Mapping!$H$2:$J$215,3,0)</f>
        <v>Pre</v>
      </c>
      <c r="L4095" s="4">
        <v>695.61934189999999</v>
      </c>
      <c r="M4095" s="4" t="s">
        <v>85</v>
      </c>
    </row>
    <row r="4096" spans="1:13" x14ac:dyDescent="0.35">
      <c r="A4096" s="4" t="s">
        <v>36</v>
      </c>
      <c r="B4096" s="4" t="s">
        <v>35</v>
      </c>
      <c r="E4096" s="4" t="s">
        <v>124</v>
      </c>
      <c r="F4096" s="8" t="str">
        <f>VLOOKUP(E4096,Mapping!$A$1:$C$71,3,0)</f>
        <v>Ironsource</v>
      </c>
      <c r="G4096" s="8" t="str">
        <f>VLOOKUP(E4096,Mapping!$A$2:$B$207,2,0)</f>
        <v>Ironsource</v>
      </c>
      <c r="H4096" s="4" t="s">
        <v>658</v>
      </c>
      <c r="I4096" s="63">
        <v>44284</v>
      </c>
      <c r="J4096" s="126" t="str">
        <f>VLOOKUP(I4096,Mapping!$H$2:$I$215,2,0)</f>
        <v>Pre</v>
      </c>
      <c r="K4096" s="127" t="str">
        <f>VLOOKUP(I4096,Mapping!$H$2:$J$215,3,0)</f>
        <v>Pre</v>
      </c>
      <c r="L4096" s="4">
        <v>647.98017749999997</v>
      </c>
      <c r="M4096" s="4" t="s">
        <v>85</v>
      </c>
    </row>
    <row r="4097" spans="1:13" x14ac:dyDescent="0.35">
      <c r="A4097" s="4" t="s">
        <v>36</v>
      </c>
      <c r="B4097" s="4" t="s">
        <v>35</v>
      </c>
      <c r="E4097" s="4" t="s">
        <v>124</v>
      </c>
      <c r="F4097" s="8" t="str">
        <f>VLOOKUP(E4097,Mapping!$A$1:$C$71,3,0)</f>
        <v>Ironsource</v>
      </c>
      <c r="G4097" s="8" t="str">
        <f>VLOOKUP(E4097,Mapping!$A$2:$B$207,2,0)</f>
        <v>Ironsource</v>
      </c>
      <c r="H4097" s="4" t="s">
        <v>658</v>
      </c>
      <c r="I4097" s="63">
        <v>44285</v>
      </c>
      <c r="J4097" s="126" t="str">
        <f>VLOOKUP(I4097,Mapping!$H$2:$I$215,2,0)</f>
        <v>Pre</v>
      </c>
      <c r="K4097" s="127" t="str">
        <f>VLOOKUP(I4097,Mapping!$H$2:$J$215,3,0)</f>
        <v>Pre</v>
      </c>
      <c r="L4097" s="4">
        <v>629.02518150000003</v>
      </c>
      <c r="M4097" s="4" t="s">
        <v>85</v>
      </c>
    </row>
    <row r="4098" spans="1:13" x14ac:dyDescent="0.35">
      <c r="A4098" s="4" t="s">
        <v>36</v>
      </c>
      <c r="B4098" s="4" t="s">
        <v>35</v>
      </c>
      <c r="E4098" s="4" t="s">
        <v>124</v>
      </c>
      <c r="F4098" s="8" t="str">
        <f>VLOOKUP(E4098,Mapping!$A$1:$C$71,3,0)</f>
        <v>Ironsource</v>
      </c>
      <c r="G4098" s="8" t="str">
        <f>VLOOKUP(E4098,Mapping!$A$2:$B$207,2,0)</f>
        <v>Ironsource</v>
      </c>
      <c r="H4098" s="4" t="s">
        <v>658</v>
      </c>
      <c r="I4098" s="63">
        <v>44286</v>
      </c>
      <c r="J4098" s="126" t="str">
        <f>VLOOKUP(I4098,Mapping!$H$2:$I$215,2,0)</f>
        <v>Pre</v>
      </c>
      <c r="K4098" s="127" t="str">
        <f>VLOOKUP(I4098,Mapping!$H$2:$J$215,3,0)</f>
        <v>Pre</v>
      </c>
      <c r="L4098" s="4">
        <v>627.10645890000001</v>
      </c>
      <c r="M4098" s="4" t="s">
        <v>85</v>
      </c>
    </row>
    <row r="4099" spans="1:13" x14ac:dyDescent="0.35">
      <c r="A4099" s="4" t="s">
        <v>36</v>
      </c>
      <c r="B4099" s="4" t="s">
        <v>35</v>
      </c>
      <c r="E4099" s="4" t="s">
        <v>124</v>
      </c>
      <c r="F4099" s="8" t="str">
        <f>VLOOKUP(E4099,Mapping!$A$1:$C$71,3,0)</f>
        <v>Ironsource</v>
      </c>
      <c r="G4099" s="8" t="str">
        <f>VLOOKUP(E4099,Mapping!$A$2:$B$207,2,0)</f>
        <v>Ironsource</v>
      </c>
      <c r="H4099" s="4" t="s">
        <v>658</v>
      </c>
      <c r="I4099" s="63">
        <v>44287</v>
      </c>
      <c r="J4099" s="126" t="str">
        <f>VLOOKUP(I4099,Mapping!$H$2:$I$215,2,0)</f>
        <v>Pre</v>
      </c>
      <c r="K4099" s="127" t="str">
        <f>VLOOKUP(I4099,Mapping!$H$2:$J$215,3,0)</f>
        <v>Pre</v>
      </c>
      <c r="L4099" s="4">
        <v>635.01661230000002</v>
      </c>
      <c r="M4099" s="4" t="s">
        <v>85</v>
      </c>
    </row>
    <row r="4100" spans="1:13" x14ac:dyDescent="0.35">
      <c r="A4100" s="4" t="s">
        <v>36</v>
      </c>
      <c r="B4100" s="4" t="s">
        <v>35</v>
      </c>
      <c r="E4100" s="4" t="s">
        <v>124</v>
      </c>
      <c r="F4100" s="8" t="str">
        <f>VLOOKUP(E4100,Mapping!$A$1:$C$71,3,0)</f>
        <v>Ironsource</v>
      </c>
      <c r="G4100" s="8" t="str">
        <f>VLOOKUP(E4100,Mapping!$A$2:$B$207,2,0)</f>
        <v>Ironsource</v>
      </c>
      <c r="H4100" s="4" t="s">
        <v>658</v>
      </c>
      <c r="I4100" s="63">
        <v>44288</v>
      </c>
      <c r="J4100" s="126" t="str">
        <f>VLOOKUP(I4100,Mapping!$H$2:$I$215,2,0)</f>
        <v>Pre</v>
      </c>
      <c r="K4100" s="127" t="str">
        <f>VLOOKUP(I4100,Mapping!$H$2:$J$215,3,0)</f>
        <v>Pre</v>
      </c>
      <c r="L4100" s="4">
        <v>639.82408229999999</v>
      </c>
      <c r="M4100" s="4" t="s">
        <v>85</v>
      </c>
    </row>
    <row r="4101" spans="1:13" x14ac:dyDescent="0.35">
      <c r="A4101" s="4" t="s">
        <v>36</v>
      </c>
      <c r="B4101" s="4" t="s">
        <v>35</v>
      </c>
      <c r="E4101" s="4" t="s">
        <v>124</v>
      </c>
      <c r="F4101" s="8" t="str">
        <f>VLOOKUP(E4101,Mapping!$A$1:$C$71,3,0)</f>
        <v>Ironsource</v>
      </c>
      <c r="G4101" s="8" t="str">
        <f>VLOOKUP(E4101,Mapping!$A$2:$B$207,2,0)</f>
        <v>Ironsource</v>
      </c>
      <c r="H4101" s="4" t="s">
        <v>658</v>
      </c>
      <c r="I4101" s="63">
        <v>44289</v>
      </c>
      <c r="J4101" s="126" t="str">
        <f>VLOOKUP(I4101,Mapping!$H$2:$I$215,2,0)</f>
        <v>Pre</v>
      </c>
      <c r="K4101" s="127" t="str">
        <f>VLOOKUP(I4101,Mapping!$H$2:$J$215,3,0)</f>
        <v>Pre</v>
      </c>
      <c r="L4101" s="4">
        <v>651.17756380000003</v>
      </c>
      <c r="M4101" s="4" t="s">
        <v>85</v>
      </c>
    </row>
    <row r="4102" spans="1:13" x14ac:dyDescent="0.35">
      <c r="A4102" s="4" t="s">
        <v>36</v>
      </c>
      <c r="B4102" s="4" t="s">
        <v>35</v>
      </c>
      <c r="E4102" s="4" t="s">
        <v>124</v>
      </c>
      <c r="F4102" s="8" t="str">
        <f>VLOOKUP(E4102,Mapping!$A$1:$C$71,3,0)</f>
        <v>Ironsource</v>
      </c>
      <c r="G4102" s="8" t="str">
        <f>VLOOKUP(E4102,Mapping!$A$2:$B$207,2,0)</f>
        <v>Ironsource</v>
      </c>
      <c r="H4102" s="4" t="s">
        <v>658</v>
      </c>
      <c r="I4102" s="63">
        <v>44290</v>
      </c>
      <c r="J4102" s="126" t="str">
        <f>VLOOKUP(I4102,Mapping!$H$2:$I$215,2,0)</f>
        <v>Pre</v>
      </c>
      <c r="K4102" s="127" t="str">
        <f>VLOOKUP(I4102,Mapping!$H$2:$J$215,3,0)</f>
        <v>Pre</v>
      </c>
      <c r="L4102" s="4">
        <v>665.67367420000005</v>
      </c>
      <c r="M4102" s="4" t="s">
        <v>85</v>
      </c>
    </row>
    <row r="4103" spans="1:13" x14ac:dyDescent="0.35">
      <c r="A4103" s="4" t="s">
        <v>36</v>
      </c>
      <c r="B4103" s="4" t="s">
        <v>35</v>
      </c>
      <c r="E4103" s="4" t="s">
        <v>124</v>
      </c>
      <c r="F4103" s="8" t="str">
        <f>VLOOKUP(E4103,Mapping!$A$1:$C$71,3,0)</f>
        <v>Ironsource</v>
      </c>
      <c r="G4103" s="8" t="str">
        <f>VLOOKUP(E4103,Mapping!$A$2:$B$207,2,0)</f>
        <v>Ironsource</v>
      </c>
      <c r="H4103" s="4" t="s">
        <v>658</v>
      </c>
      <c r="I4103" s="63">
        <v>44291</v>
      </c>
      <c r="J4103" s="126" t="str">
        <f>VLOOKUP(I4103,Mapping!$H$2:$I$215,2,0)</f>
        <v>Pre</v>
      </c>
      <c r="K4103" s="127" t="str">
        <f>VLOOKUP(I4103,Mapping!$H$2:$J$215,3,0)</f>
        <v>Pre</v>
      </c>
      <c r="L4103" s="4">
        <v>677.70109419999994</v>
      </c>
      <c r="M4103" s="4" t="s">
        <v>85</v>
      </c>
    </row>
    <row r="4104" spans="1:13" x14ac:dyDescent="0.35">
      <c r="A4104" s="4" t="s">
        <v>36</v>
      </c>
      <c r="B4104" s="4" t="s">
        <v>35</v>
      </c>
      <c r="E4104" s="4" t="s">
        <v>124</v>
      </c>
      <c r="F4104" s="8" t="str">
        <f>VLOOKUP(E4104,Mapping!$A$1:$C$71,3,0)</f>
        <v>Ironsource</v>
      </c>
      <c r="G4104" s="8" t="str">
        <f>VLOOKUP(E4104,Mapping!$A$2:$B$207,2,0)</f>
        <v>Ironsource</v>
      </c>
      <c r="H4104" s="4" t="s">
        <v>658</v>
      </c>
      <c r="I4104" s="63">
        <v>44292</v>
      </c>
      <c r="J4104" s="126" t="str">
        <f>VLOOKUP(I4104,Mapping!$H$2:$I$215,2,0)</f>
        <v>Pre</v>
      </c>
      <c r="K4104" s="127" t="str">
        <f>VLOOKUP(I4104,Mapping!$H$2:$J$215,3,0)</f>
        <v>Pre</v>
      </c>
      <c r="L4104" s="4">
        <v>682.92784489999997</v>
      </c>
      <c r="M4104" s="4" t="s">
        <v>85</v>
      </c>
    </row>
    <row r="4105" spans="1:13" x14ac:dyDescent="0.35">
      <c r="A4105" s="4" t="s">
        <v>36</v>
      </c>
      <c r="B4105" s="4" t="s">
        <v>35</v>
      </c>
      <c r="E4105" s="4" t="s">
        <v>124</v>
      </c>
      <c r="F4105" s="8" t="str">
        <f>VLOOKUP(E4105,Mapping!$A$1:$C$71,3,0)</f>
        <v>Ironsource</v>
      </c>
      <c r="G4105" s="8" t="str">
        <f>VLOOKUP(E4105,Mapping!$A$2:$B$207,2,0)</f>
        <v>Ironsource</v>
      </c>
      <c r="H4105" s="4" t="s">
        <v>658</v>
      </c>
      <c r="I4105" s="63">
        <v>44293</v>
      </c>
      <c r="J4105" s="126" t="str">
        <f>VLOOKUP(I4105,Mapping!$H$2:$I$215,2,0)</f>
        <v>Pre</v>
      </c>
      <c r="K4105" s="127" t="str">
        <f>VLOOKUP(I4105,Mapping!$H$2:$J$215,3,0)</f>
        <v>Pre</v>
      </c>
      <c r="L4105" s="4">
        <v>682.9224428</v>
      </c>
      <c r="M4105" s="4" t="s">
        <v>85</v>
      </c>
    </row>
    <row r="4106" spans="1:13" x14ac:dyDescent="0.35">
      <c r="A4106" s="4" t="s">
        <v>36</v>
      </c>
      <c r="B4106" s="4" t="s">
        <v>35</v>
      </c>
      <c r="E4106" s="4" t="s">
        <v>124</v>
      </c>
      <c r="F4106" s="8" t="str">
        <f>VLOOKUP(E4106,Mapping!$A$1:$C$71,3,0)</f>
        <v>Ironsource</v>
      </c>
      <c r="G4106" s="8" t="str">
        <f>VLOOKUP(E4106,Mapping!$A$2:$B$207,2,0)</f>
        <v>Ironsource</v>
      </c>
      <c r="H4106" s="4" t="s">
        <v>658</v>
      </c>
      <c r="I4106" s="63">
        <v>44294</v>
      </c>
      <c r="J4106" s="126" t="str">
        <f>VLOOKUP(I4106,Mapping!$H$2:$I$215,2,0)</f>
        <v>Pre</v>
      </c>
      <c r="K4106" s="127" t="str">
        <f>VLOOKUP(I4106,Mapping!$H$2:$J$215,3,0)</f>
        <v>Pre</v>
      </c>
      <c r="L4106" s="4">
        <v>674.8249108</v>
      </c>
      <c r="M4106" s="4" t="s">
        <v>85</v>
      </c>
    </row>
    <row r="4107" spans="1:13" x14ac:dyDescent="0.35">
      <c r="A4107" s="4" t="s">
        <v>36</v>
      </c>
      <c r="B4107" s="4" t="s">
        <v>35</v>
      </c>
      <c r="E4107" s="4" t="s">
        <v>124</v>
      </c>
      <c r="F4107" s="8" t="str">
        <f>VLOOKUP(E4107,Mapping!$A$1:$C$71,3,0)</f>
        <v>Ironsource</v>
      </c>
      <c r="G4107" s="8" t="str">
        <f>VLOOKUP(E4107,Mapping!$A$2:$B$207,2,0)</f>
        <v>Ironsource</v>
      </c>
      <c r="H4107" s="4" t="s">
        <v>658</v>
      </c>
      <c r="I4107" s="63">
        <v>44295</v>
      </c>
      <c r="J4107" s="126" t="str">
        <f>VLOOKUP(I4107,Mapping!$H$2:$I$215,2,0)</f>
        <v>Pre</v>
      </c>
      <c r="K4107" s="127" t="str">
        <f>VLOOKUP(I4107,Mapping!$H$2:$J$215,3,0)</f>
        <v>Pre</v>
      </c>
      <c r="L4107" s="4">
        <v>662.34598400000004</v>
      </c>
      <c r="M4107" s="4" t="s">
        <v>85</v>
      </c>
    </row>
    <row r="4108" spans="1:13" x14ac:dyDescent="0.35">
      <c r="A4108" s="4" t="s">
        <v>36</v>
      </c>
      <c r="B4108" s="4" t="s">
        <v>35</v>
      </c>
      <c r="E4108" s="4" t="s">
        <v>124</v>
      </c>
      <c r="F4108" s="8" t="str">
        <f>VLOOKUP(E4108,Mapping!$A$1:$C$71,3,0)</f>
        <v>Ironsource</v>
      </c>
      <c r="G4108" s="8" t="str">
        <f>VLOOKUP(E4108,Mapping!$A$2:$B$207,2,0)</f>
        <v>Ironsource</v>
      </c>
      <c r="H4108" s="4" t="s">
        <v>658</v>
      </c>
      <c r="I4108" s="63">
        <v>44296</v>
      </c>
      <c r="J4108" s="126" t="str">
        <f>VLOOKUP(I4108,Mapping!$H$2:$I$215,2,0)</f>
        <v>Pre</v>
      </c>
      <c r="K4108" s="127" t="str">
        <f>VLOOKUP(I4108,Mapping!$H$2:$J$215,3,0)</f>
        <v>Pre</v>
      </c>
      <c r="L4108" s="4">
        <v>643.86853789999998</v>
      </c>
      <c r="M4108" s="4" t="s">
        <v>85</v>
      </c>
    </row>
    <row r="4109" spans="1:13" x14ac:dyDescent="0.35">
      <c r="A4109" s="4" t="s">
        <v>36</v>
      </c>
      <c r="B4109" s="4" t="s">
        <v>35</v>
      </c>
      <c r="E4109" s="4" t="s">
        <v>124</v>
      </c>
      <c r="F4109" s="8" t="str">
        <f>VLOOKUP(E4109,Mapping!$A$1:$C$71,3,0)</f>
        <v>Ironsource</v>
      </c>
      <c r="G4109" s="8" t="str">
        <f>VLOOKUP(E4109,Mapping!$A$2:$B$207,2,0)</f>
        <v>Ironsource</v>
      </c>
      <c r="H4109" s="4" t="s">
        <v>658</v>
      </c>
      <c r="I4109" s="63">
        <v>44297</v>
      </c>
      <c r="J4109" s="126" t="str">
        <f>VLOOKUP(I4109,Mapping!$H$2:$I$215,2,0)</f>
        <v>Pre</v>
      </c>
      <c r="K4109" s="127" t="str">
        <f>VLOOKUP(I4109,Mapping!$H$2:$J$215,3,0)</f>
        <v>Pre</v>
      </c>
      <c r="L4109" s="4">
        <v>630.00038059999997</v>
      </c>
      <c r="M4109" s="4" t="s">
        <v>85</v>
      </c>
    </row>
    <row r="4110" spans="1:13" x14ac:dyDescent="0.35">
      <c r="A4110" s="4" t="s">
        <v>36</v>
      </c>
      <c r="B4110" s="4" t="s">
        <v>35</v>
      </c>
      <c r="E4110" s="4" t="s">
        <v>124</v>
      </c>
      <c r="F4110" s="8" t="str">
        <f>VLOOKUP(E4110,Mapping!$A$1:$C$71,3,0)</f>
        <v>Ironsource</v>
      </c>
      <c r="G4110" s="8" t="str">
        <f>VLOOKUP(E4110,Mapping!$A$2:$B$207,2,0)</f>
        <v>Ironsource</v>
      </c>
      <c r="H4110" s="4" t="s">
        <v>658</v>
      </c>
      <c r="I4110" s="63">
        <v>44298</v>
      </c>
      <c r="J4110" s="126" t="str">
        <f>VLOOKUP(I4110,Mapping!$H$2:$I$215,2,0)</f>
        <v>Pre</v>
      </c>
      <c r="K4110" s="127" t="str">
        <f>VLOOKUP(I4110,Mapping!$H$2:$J$215,3,0)</f>
        <v>Pre</v>
      </c>
      <c r="L4110" s="4">
        <v>612.21198170000002</v>
      </c>
      <c r="M4110" s="4" t="s">
        <v>85</v>
      </c>
    </row>
    <row r="4111" spans="1:13" x14ac:dyDescent="0.35">
      <c r="A4111" s="4" t="s">
        <v>36</v>
      </c>
      <c r="B4111" s="4" t="s">
        <v>35</v>
      </c>
      <c r="E4111" s="4" t="s">
        <v>124</v>
      </c>
      <c r="F4111" s="8" t="str">
        <f>VLOOKUP(E4111,Mapping!$A$1:$C$71,3,0)</f>
        <v>Ironsource</v>
      </c>
      <c r="G4111" s="8" t="str">
        <f>VLOOKUP(E4111,Mapping!$A$2:$B$207,2,0)</f>
        <v>Ironsource</v>
      </c>
      <c r="H4111" s="4" t="s">
        <v>658</v>
      </c>
      <c r="I4111" s="63">
        <v>44299</v>
      </c>
      <c r="J4111" s="126" t="str">
        <f>VLOOKUP(I4111,Mapping!$H$2:$I$215,2,0)</f>
        <v>Pre</v>
      </c>
      <c r="K4111" s="127" t="str">
        <f>VLOOKUP(I4111,Mapping!$H$2:$J$215,3,0)</f>
        <v>Pre</v>
      </c>
      <c r="L4111" s="4">
        <v>599.62241979999999</v>
      </c>
      <c r="M4111" s="4" t="s">
        <v>85</v>
      </c>
    </row>
    <row r="4112" spans="1:13" x14ac:dyDescent="0.35">
      <c r="A4112" s="4" t="s">
        <v>36</v>
      </c>
      <c r="B4112" s="4" t="s">
        <v>35</v>
      </c>
      <c r="E4112" s="4" t="s">
        <v>124</v>
      </c>
      <c r="F4112" s="8" t="str">
        <f>VLOOKUP(E4112,Mapping!$A$1:$C$71,3,0)</f>
        <v>Ironsource</v>
      </c>
      <c r="G4112" s="8" t="str">
        <f>VLOOKUP(E4112,Mapping!$A$2:$B$207,2,0)</f>
        <v>Ironsource</v>
      </c>
      <c r="H4112" s="4" t="s">
        <v>658</v>
      </c>
      <c r="I4112" s="63">
        <v>44300</v>
      </c>
      <c r="J4112" s="126" t="str">
        <f>VLOOKUP(I4112,Mapping!$H$2:$I$215,2,0)</f>
        <v>Pre</v>
      </c>
      <c r="K4112" s="127" t="str">
        <f>VLOOKUP(I4112,Mapping!$H$2:$J$215,3,0)</f>
        <v>Pre</v>
      </c>
      <c r="L4112" s="4">
        <v>585.49234030000002</v>
      </c>
      <c r="M4112" s="4" t="s">
        <v>85</v>
      </c>
    </row>
    <row r="4113" spans="1:13" x14ac:dyDescent="0.35">
      <c r="A4113" s="4" t="s">
        <v>36</v>
      </c>
      <c r="B4113" s="4" t="s">
        <v>35</v>
      </c>
      <c r="E4113" s="4" t="s">
        <v>124</v>
      </c>
      <c r="F4113" s="8" t="str">
        <f>VLOOKUP(E4113,Mapping!$A$1:$C$71,3,0)</f>
        <v>Ironsource</v>
      </c>
      <c r="G4113" s="8" t="str">
        <f>VLOOKUP(E4113,Mapping!$A$2:$B$207,2,0)</f>
        <v>Ironsource</v>
      </c>
      <c r="H4113" s="4" t="s">
        <v>658</v>
      </c>
      <c r="I4113" s="63">
        <v>44301</v>
      </c>
      <c r="J4113" s="126" t="str">
        <f>VLOOKUP(I4113,Mapping!$H$2:$I$215,2,0)</f>
        <v>Pre</v>
      </c>
      <c r="K4113" s="127" t="str">
        <f>VLOOKUP(I4113,Mapping!$H$2:$J$215,3,0)</f>
        <v>Pre</v>
      </c>
      <c r="L4113" s="4">
        <v>578.17882870000005</v>
      </c>
      <c r="M4113" s="4" t="s">
        <v>85</v>
      </c>
    </row>
    <row r="4114" spans="1:13" x14ac:dyDescent="0.35">
      <c r="A4114" s="4" t="s">
        <v>36</v>
      </c>
      <c r="B4114" s="4" t="s">
        <v>35</v>
      </c>
      <c r="E4114" s="4" t="s">
        <v>124</v>
      </c>
      <c r="F4114" s="8" t="str">
        <f>VLOOKUP(E4114,Mapping!$A$1:$C$71,3,0)</f>
        <v>Ironsource</v>
      </c>
      <c r="G4114" s="8" t="str">
        <f>VLOOKUP(E4114,Mapping!$A$2:$B$207,2,0)</f>
        <v>Ironsource</v>
      </c>
      <c r="H4114" s="4" t="s">
        <v>658</v>
      </c>
      <c r="I4114" s="63">
        <v>44302</v>
      </c>
      <c r="J4114" s="126" t="str">
        <f>VLOOKUP(I4114,Mapping!$H$2:$I$215,2,0)</f>
        <v>Pre</v>
      </c>
      <c r="K4114" s="127" t="str">
        <f>VLOOKUP(I4114,Mapping!$H$2:$J$215,3,0)</f>
        <v>Pre</v>
      </c>
      <c r="L4114" s="4">
        <v>565.11312899999996</v>
      </c>
      <c r="M4114" s="4" t="s">
        <v>85</v>
      </c>
    </row>
    <row r="4115" spans="1:13" x14ac:dyDescent="0.35">
      <c r="A4115" s="4" t="s">
        <v>36</v>
      </c>
      <c r="B4115" s="4" t="s">
        <v>35</v>
      </c>
      <c r="E4115" s="4" t="s">
        <v>124</v>
      </c>
      <c r="F4115" s="8" t="str">
        <f>VLOOKUP(E4115,Mapping!$A$1:$C$71,3,0)</f>
        <v>Ironsource</v>
      </c>
      <c r="G4115" s="8" t="str">
        <f>VLOOKUP(E4115,Mapping!$A$2:$B$207,2,0)</f>
        <v>Ironsource</v>
      </c>
      <c r="H4115" s="4" t="s">
        <v>658</v>
      </c>
      <c r="I4115" s="63">
        <v>44303</v>
      </c>
      <c r="J4115" s="126" t="str">
        <f>VLOOKUP(I4115,Mapping!$H$2:$I$215,2,0)</f>
        <v>Pre</v>
      </c>
      <c r="K4115" s="127" t="str">
        <f>VLOOKUP(I4115,Mapping!$H$2:$J$215,3,0)</f>
        <v>Pre</v>
      </c>
      <c r="L4115" s="4">
        <v>544.36418260000005</v>
      </c>
      <c r="M4115" s="4" t="s">
        <v>85</v>
      </c>
    </row>
    <row r="4116" spans="1:13" x14ac:dyDescent="0.35">
      <c r="A4116" s="4" t="s">
        <v>36</v>
      </c>
      <c r="B4116" s="4" t="s">
        <v>35</v>
      </c>
      <c r="E4116" s="4" t="s">
        <v>124</v>
      </c>
      <c r="F4116" s="8" t="str">
        <f>VLOOKUP(E4116,Mapping!$A$1:$C$71,3,0)</f>
        <v>Ironsource</v>
      </c>
      <c r="G4116" s="8" t="str">
        <f>VLOOKUP(E4116,Mapping!$A$2:$B$207,2,0)</f>
        <v>Ironsource</v>
      </c>
      <c r="H4116" s="4" t="s">
        <v>658</v>
      </c>
      <c r="I4116" s="63">
        <v>44304</v>
      </c>
      <c r="J4116" s="126" t="str">
        <f>VLOOKUP(I4116,Mapping!$H$2:$I$215,2,0)</f>
        <v>Pre</v>
      </c>
      <c r="K4116" s="127" t="str">
        <f>VLOOKUP(I4116,Mapping!$H$2:$J$215,3,0)</f>
        <v>Pre</v>
      </c>
      <c r="L4116" s="4">
        <v>518.87260490000006</v>
      </c>
      <c r="M4116" s="4" t="s">
        <v>85</v>
      </c>
    </row>
    <row r="4117" spans="1:13" x14ac:dyDescent="0.35">
      <c r="A4117" s="4" t="s">
        <v>36</v>
      </c>
      <c r="B4117" s="4" t="s">
        <v>35</v>
      </c>
      <c r="E4117" s="4" t="s">
        <v>124</v>
      </c>
      <c r="F4117" s="8" t="str">
        <f>VLOOKUP(E4117,Mapping!$A$1:$C$71,3,0)</f>
        <v>Ironsource</v>
      </c>
      <c r="G4117" s="8" t="str">
        <f>VLOOKUP(E4117,Mapping!$A$2:$B$207,2,0)</f>
        <v>Ironsource</v>
      </c>
      <c r="H4117" s="4" t="s">
        <v>658</v>
      </c>
      <c r="I4117" s="63">
        <v>44305</v>
      </c>
      <c r="J4117" s="126" t="str">
        <f>VLOOKUP(I4117,Mapping!$H$2:$I$215,2,0)</f>
        <v>Pre</v>
      </c>
      <c r="K4117" s="127" t="str">
        <f>VLOOKUP(I4117,Mapping!$H$2:$J$215,3,0)</f>
        <v>Pre</v>
      </c>
      <c r="L4117" s="4">
        <v>489.37588799999997</v>
      </c>
      <c r="M4117" s="4" t="s">
        <v>85</v>
      </c>
    </row>
    <row r="4118" spans="1:13" x14ac:dyDescent="0.35">
      <c r="A4118" s="4" t="s">
        <v>36</v>
      </c>
      <c r="B4118" s="4" t="s">
        <v>35</v>
      </c>
      <c r="E4118" s="4" t="s">
        <v>124</v>
      </c>
      <c r="F4118" s="8" t="str">
        <f>VLOOKUP(E4118,Mapping!$A$1:$C$71,3,0)</f>
        <v>Ironsource</v>
      </c>
      <c r="G4118" s="8" t="str">
        <f>VLOOKUP(E4118,Mapping!$A$2:$B$207,2,0)</f>
        <v>Ironsource</v>
      </c>
      <c r="H4118" s="4" t="s">
        <v>658</v>
      </c>
      <c r="I4118" s="63">
        <v>44306</v>
      </c>
      <c r="J4118" s="126" t="str">
        <f>VLOOKUP(I4118,Mapping!$H$2:$I$215,2,0)</f>
        <v>Pre</v>
      </c>
      <c r="K4118" s="127" t="str">
        <f>VLOOKUP(I4118,Mapping!$H$2:$J$215,3,0)</f>
        <v>Pre</v>
      </c>
      <c r="L4118" s="4">
        <v>479.50633169999998</v>
      </c>
      <c r="M4118" s="4" t="s">
        <v>85</v>
      </c>
    </row>
    <row r="4119" spans="1:13" x14ac:dyDescent="0.35">
      <c r="A4119" s="4" t="s">
        <v>36</v>
      </c>
      <c r="B4119" s="4" t="s">
        <v>35</v>
      </c>
      <c r="E4119" s="4" t="s">
        <v>124</v>
      </c>
      <c r="F4119" s="8" t="str">
        <f>VLOOKUP(E4119,Mapping!$A$1:$C$71,3,0)</f>
        <v>Ironsource</v>
      </c>
      <c r="G4119" s="8" t="str">
        <f>VLOOKUP(E4119,Mapping!$A$2:$B$207,2,0)</f>
        <v>Ironsource</v>
      </c>
      <c r="H4119" s="4" t="s">
        <v>658</v>
      </c>
      <c r="I4119" s="63">
        <v>44307</v>
      </c>
      <c r="J4119" s="126" t="str">
        <f>VLOOKUP(I4119,Mapping!$H$2:$I$215,2,0)</f>
        <v>Pre</v>
      </c>
      <c r="K4119" s="127" t="str">
        <f>VLOOKUP(I4119,Mapping!$H$2:$J$215,3,0)</f>
        <v>Pre</v>
      </c>
      <c r="L4119" s="4">
        <v>468.61087850000001</v>
      </c>
      <c r="M4119" s="4" t="s">
        <v>85</v>
      </c>
    </row>
    <row r="4120" spans="1:13" x14ac:dyDescent="0.35">
      <c r="A4120" s="4" t="s">
        <v>36</v>
      </c>
      <c r="B4120" s="4" t="s">
        <v>35</v>
      </c>
      <c r="E4120" s="4" t="s">
        <v>124</v>
      </c>
      <c r="F4120" s="8" t="str">
        <f>VLOOKUP(E4120,Mapping!$A$1:$C$71,3,0)</f>
        <v>Ironsource</v>
      </c>
      <c r="G4120" s="8" t="str">
        <f>VLOOKUP(E4120,Mapping!$A$2:$B$207,2,0)</f>
        <v>Ironsource</v>
      </c>
      <c r="H4120" s="4" t="s">
        <v>658</v>
      </c>
      <c r="I4120" s="63">
        <v>44308</v>
      </c>
      <c r="J4120" s="126" t="str">
        <f>VLOOKUP(I4120,Mapping!$H$2:$I$215,2,0)</f>
        <v>Pre</v>
      </c>
      <c r="K4120" s="127" t="str">
        <f>VLOOKUP(I4120,Mapping!$H$2:$J$215,3,0)</f>
        <v>Pre</v>
      </c>
      <c r="L4120" s="4">
        <v>439.68941760000001</v>
      </c>
      <c r="M4120" s="4" t="s">
        <v>85</v>
      </c>
    </row>
    <row r="4121" spans="1:13" x14ac:dyDescent="0.35">
      <c r="A4121" s="4" t="s">
        <v>36</v>
      </c>
      <c r="B4121" s="4" t="s">
        <v>35</v>
      </c>
      <c r="E4121" s="4" t="s">
        <v>124</v>
      </c>
      <c r="F4121" s="8" t="str">
        <f>VLOOKUP(E4121,Mapping!$A$1:$C$71,3,0)</f>
        <v>Ironsource</v>
      </c>
      <c r="G4121" s="8" t="str">
        <f>VLOOKUP(E4121,Mapping!$A$2:$B$207,2,0)</f>
        <v>Ironsource</v>
      </c>
      <c r="H4121" s="4" t="s">
        <v>658</v>
      </c>
      <c r="I4121" s="63">
        <v>44309</v>
      </c>
      <c r="J4121" s="126" t="str">
        <f>VLOOKUP(I4121,Mapping!$H$2:$I$215,2,0)</f>
        <v>Pre</v>
      </c>
      <c r="K4121" s="127" t="str">
        <f>VLOOKUP(I4121,Mapping!$H$2:$J$215,3,0)</f>
        <v>Pre</v>
      </c>
      <c r="L4121" s="4">
        <v>415.1902283</v>
      </c>
      <c r="M4121" s="4" t="s">
        <v>85</v>
      </c>
    </row>
    <row r="4122" spans="1:13" x14ac:dyDescent="0.35">
      <c r="A4122" s="4" t="s">
        <v>36</v>
      </c>
      <c r="B4122" s="4" t="s">
        <v>35</v>
      </c>
      <c r="E4122" s="4" t="s">
        <v>124</v>
      </c>
      <c r="F4122" s="8" t="str">
        <f>VLOOKUP(E4122,Mapping!$A$1:$C$71,3,0)</f>
        <v>Ironsource</v>
      </c>
      <c r="G4122" s="8" t="str">
        <f>VLOOKUP(E4122,Mapping!$A$2:$B$207,2,0)</f>
        <v>Ironsource</v>
      </c>
      <c r="H4122" s="4" t="s">
        <v>658</v>
      </c>
      <c r="I4122" s="63">
        <v>44310</v>
      </c>
      <c r="J4122" s="126" t="str">
        <f>VLOOKUP(I4122,Mapping!$H$2:$I$215,2,0)</f>
        <v>Pre</v>
      </c>
      <c r="K4122" s="127" t="str">
        <f>VLOOKUP(I4122,Mapping!$H$2:$J$215,3,0)</f>
        <v>Pre</v>
      </c>
      <c r="L4122" s="4">
        <v>396.62867590000002</v>
      </c>
      <c r="M4122" s="4" t="s">
        <v>85</v>
      </c>
    </row>
    <row r="4123" spans="1:13" x14ac:dyDescent="0.35">
      <c r="A4123" s="4" t="s">
        <v>36</v>
      </c>
      <c r="B4123" s="4" t="s">
        <v>35</v>
      </c>
      <c r="E4123" s="4" t="s">
        <v>124</v>
      </c>
      <c r="F4123" s="8" t="str">
        <f>VLOOKUP(E4123,Mapping!$A$1:$C$71,3,0)</f>
        <v>Ironsource</v>
      </c>
      <c r="G4123" s="8" t="str">
        <f>VLOOKUP(E4123,Mapping!$A$2:$B$207,2,0)</f>
        <v>Ironsource</v>
      </c>
      <c r="H4123" s="4" t="s">
        <v>658</v>
      </c>
      <c r="I4123" s="63">
        <v>44311</v>
      </c>
      <c r="J4123" s="126" t="str">
        <f>VLOOKUP(I4123,Mapping!$H$2:$I$215,2,0)</f>
        <v>Pre</v>
      </c>
      <c r="K4123" s="127" t="str">
        <f>VLOOKUP(I4123,Mapping!$H$2:$J$215,3,0)</f>
        <v>Pre</v>
      </c>
      <c r="L4123" s="4">
        <v>386.15511140000001</v>
      </c>
      <c r="M4123" s="4" t="s">
        <v>85</v>
      </c>
    </row>
    <row r="4124" spans="1:13" x14ac:dyDescent="0.35">
      <c r="A4124" s="4" t="s">
        <v>36</v>
      </c>
      <c r="B4124" s="4" t="s">
        <v>35</v>
      </c>
      <c r="E4124" s="4" t="s">
        <v>124</v>
      </c>
      <c r="F4124" s="8" t="str">
        <f>VLOOKUP(E4124,Mapping!$A$1:$C$71,3,0)</f>
        <v>Ironsource</v>
      </c>
      <c r="G4124" s="8" t="str">
        <f>VLOOKUP(E4124,Mapping!$A$2:$B$207,2,0)</f>
        <v>Ironsource</v>
      </c>
      <c r="H4124" s="4" t="s">
        <v>658</v>
      </c>
      <c r="I4124" s="63">
        <v>44312</v>
      </c>
      <c r="J4124" s="126" t="str">
        <f>VLOOKUP(I4124,Mapping!$H$2:$I$215,2,0)</f>
        <v>Pre</v>
      </c>
      <c r="K4124" s="127" t="str">
        <f>VLOOKUP(I4124,Mapping!$H$2:$J$215,3,0)</f>
        <v>Pre</v>
      </c>
      <c r="L4124" s="4">
        <v>378.95285030000002</v>
      </c>
      <c r="M4124" s="4" t="s">
        <v>85</v>
      </c>
    </row>
    <row r="4125" spans="1:13" x14ac:dyDescent="0.35">
      <c r="A4125" s="4" t="s">
        <v>36</v>
      </c>
      <c r="B4125" s="4" t="s">
        <v>35</v>
      </c>
      <c r="E4125" s="4" t="s">
        <v>124</v>
      </c>
      <c r="F4125" s="8" t="str">
        <f>VLOOKUP(E4125,Mapping!$A$1:$C$71,3,0)</f>
        <v>Ironsource</v>
      </c>
      <c r="G4125" s="8" t="str">
        <f>VLOOKUP(E4125,Mapping!$A$2:$B$207,2,0)</f>
        <v>Ironsource</v>
      </c>
      <c r="H4125" s="4" t="s">
        <v>658</v>
      </c>
      <c r="I4125" s="63">
        <v>44313</v>
      </c>
      <c r="J4125" s="126" t="str">
        <f>VLOOKUP(I4125,Mapping!$H$2:$I$215,2,0)</f>
        <v>Post</v>
      </c>
      <c r="K4125" s="127" t="str">
        <f>VLOOKUP(I4125,Mapping!$H$2:$J$215,3,0)</f>
        <v>Post</v>
      </c>
      <c r="L4125" s="4">
        <v>365.22558930000002</v>
      </c>
      <c r="M4125" s="4" t="s">
        <v>85</v>
      </c>
    </row>
    <row r="4126" spans="1:13" x14ac:dyDescent="0.35">
      <c r="A4126" s="4" t="s">
        <v>36</v>
      </c>
      <c r="B4126" s="4" t="s">
        <v>35</v>
      </c>
      <c r="E4126" s="4" t="s">
        <v>124</v>
      </c>
      <c r="F4126" s="8" t="str">
        <f>VLOOKUP(E4126,Mapping!$A$1:$C$71,3,0)</f>
        <v>Ironsource</v>
      </c>
      <c r="G4126" s="8" t="str">
        <f>VLOOKUP(E4126,Mapping!$A$2:$B$207,2,0)</f>
        <v>Ironsource</v>
      </c>
      <c r="H4126" s="4" t="s">
        <v>658</v>
      </c>
      <c r="I4126" s="63">
        <v>44314</v>
      </c>
      <c r="J4126" s="126" t="str">
        <f>VLOOKUP(I4126,Mapping!$H$2:$I$215,2,0)</f>
        <v>Post</v>
      </c>
      <c r="K4126" s="127" t="str">
        <f>VLOOKUP(I4126,Mapping!$H$2:$J$215,3,0)</f>
        <v>Post</v>
      </c>
      <c r="L4126" s="4">
        <v>333.40532230000002</v>
      </c>
      <c r="M4126" s="4" t="s">
        <v>85</v>
      </c>
    </row>
    <row r="4127" spans="1:13" x14ac:dyDescent="0.35">
      <c r="A4127" s="4" t="s">
        <v>36</v>
      </c>
      <c r="B4127" s="4" t="s">
        <v>35</v>
      </c>
      <c r="E4127" s="4" t="s">
        <v>124</v>
      </c>
      <c r="F4127" s="8" t="str">
        <f>VLOOKUP(E4127,Mapping!$A$1:$C$71,3,0)</f>
        <v>Ironsource</v>
      </c>
      <c r="G4127" s="8" t="str">
        <f>VLOOKUP(E4127,Mapping!$A$2:$B$207,2,0)</f>
        <v>Ironsource</v>
      </c>
      <c r="H4127" s="4" t="s">
        <v>658</v>
      </c>
      <c r="I4127" s="63">
        <v>44315</v>
      </c>
      <c r="J4127" s="126" t="str">
        <f>VLOOKUP(I4127,Mapping!$H$2:$I$215,2,0)</f>
        <v>Post</v>
      </c>
      <c r="K4127" s="127" t="str">
        <f>VLOOKUP(I4127,Mapping!$H$2:$J$215,3,0)</f>
        <v>Post</v>
      </c>
      <c r="L4127" s="4">
        <v>292.86433840000001</v>
      </c>
      <c r="M4127" s="4" t="s">
        <v>85</v>
      </c>
    </row>
    <row r="4128" spans="1:13" x14ac:dyDescent="0.35">
      <c r="A4128" s="4" t="s">
        <v>36</v>
      </c>
      <c r="B4128" s="4" t="s">
        <v>35</v>
      </c>
      <c r="E4128" s="4" t="s">
        <v>124</v>
      </c>
      <c r="F4128" s="8" t="str">
        <f>VLOOKUP(E4128,Mapping!$A$1:$C$71,3,0)</f>
        <v>Ironsource</v>
      </c>
      <c r="G4128" s="8" t="str">
        <f>VLOOKUP(E4128,Mapping!$A$2:$B$207,2,0)</f>
        <v>Ironsource</v>
      </c>
      <c r="H4128" s="4" t="s">
        <v>658</v>
      </c>
      <c r="I4128" s="63">
        <v>44316</v>
      </c>
      <c r="J4128" s="126" t="str">
        <f>VLOOKUP(I4128,Mapping!$H$2:$I$215,2,0)</f>
        <v>Post</v>
      </c>
      <c r="K4128" s="127" t="str">
        <f>VLOOKUP(I4128,Mapping!$H$2:$J$215,3,0)</f>
        <v>Post</v>
      </c>
      <c r="L4128" s="4">
        <v>252.8838744</v>
      </c>
      <c r="M4128" s="4" t="s">
        <v>85</v>
      </c>
    </row>
    <row r="4129" spans="1:13" x14ac:dyDescent="0.35">
      <c r="A4129" s="4" t="s">
        <v>36</v>
      </c>
      <c r="B4129" s="4" t="s">
        <v>35</v>
      </c>
      <c r="E4129" s="4" t="s">
        <v>124</v>
      </c>
      <c r="F4129" s="8" t="str">
        <f>VLOOKUP(E4129,Mapping!$A$1:$C$71,3,0)</f>
        <v>Ironsource</v>
      </c>
      <c r="G4129" s="8" t="str">
        <f>VLOOKUP(E4129,Mapping!$A$2:$B$207,2,0)</f>
        <v>Ironsource</v>
      </c>
      <c r="H4129" s="4" t="s">
        <v>658</v>
      </c>
      <c r="I4129" s="63">
        <v>44317</v>
      </c>
      <c r="J4129" s="126" t="str">
        <f>VLOOKUP(I4129,Mapping!$H$2:$I$215,2,0)</f>
        <v>Post</v>
      </c>
      <c r="K4129" s="127" t="str">
        <f>VLOOKUP(I4129,Mapping!$H$2:$J$215,3,0)</f>
        <v>Post</v>
      </c>
      <c r="L4129" s="4">
        <v>209.65352569999999</v>
      </c>
      <c r="M4129" s="4" t="s">
        <v>85</v>
      </c>
    </row>
    <row r="4130" spans="1:13" x14ac:dyDescent="0.35">
      <c r="A4130" s="4" t="s">
        <v>36</v>
      </c>
      <c r="B4130" s="4" t="s">
        <v>35</v>
      </c>
      <c r="E4130" s="4" t="s">
        <v>124</v>
      </c>
      <c r="F4130" s="8" t="str">
        <f>VLOOKUP(E4130,Mapping!$A$1:$C$71,3,0)</f>
        <v>Ironsource</v>
      </c>
      <c r="G4130" s="8" t="str">
        <f>VLOOKUP(E4130,Mapping!$A$2:$B$207,2,0)</f>
        <v>Ironsource</v>
      </c>
      <c r="H4130" s="4" t="s">
        <v>658</v>
      </c>
      <c r="I4130" s="63">
        <v>44318</v>
      </c>
      <c r="J4130" s="126" t="str">
        <f>VLOOKUP(I4130,Mapping!$H$2:$I$215,2,0)</f>
        <v>Post</v>
      </c>
      <c r="K4130" s="127" t="str">
        <f>VLOOKUP(I4130,Mapping!$H$2:$J$215,3,0)</f>
        <v>Post</v>
      </c>
      <c r="L4130" s="4">
        <v>166.48648320000001</v>
      </c>
      <c r="M4130" s="4" t="s">
        <v>85</v>
      </c>
    </row>
    <row r="4131" spans="1:13" x14ac:dyDescent="0.35">
      <c r="A4131" s="4" t="s">
        <v>36</v>
      </c>
      <c r="B4131" s="4" t="s">
        <v>35</v>
      </c>
      <c r="E4131" s="4" t="s">
        <v>124</v>
      </c>
      <c r="F4131" s="8" t="str">
        <f>VLOOKUP(E4131,Mapping!$A$1:$C$71,3,0)</f>
        <v>Ironsource</v>
      </c>
      <c r="G4131" s="8" t="str">
        <f>VLOOKUP(E4131,Mapping!$A$2:$B$207,2,0)</f>
        <v>Ironsource</v>
      </c>
      <c r="H4131" s="4" t="s">
        <v>658</v>
      </c>
      <c r="I4131" s="63">
        <v>44319</v>
      </c>
      <c r="J4131" s="126" t="str">
        <f>VLOOKUP(I4131,Mapping!$H$2:$I$215,2,0)</f>
        <v>Post</v>
      </c>
      <c r="K4131" s="127" t="str">
        <f>VLOOKUP(I4131,Mapping!$H$2:$J$215,3,0)</f>
        <v>Post</v>
      </c>
      <c r="L4131" s="4">
        <v>128.23384160000001</v>
      </c>
      <c r="M4131" s="4" t="s">
        <v>85</v>
      </c>
    </row>
    <row r="4132" spans="1:13" x14ac:dyDescent="0.35">
      <c r="A4132" s="4" t="s">
        <v>36</v>
      </c>
      <c r="B4132" s="4" t="s">
        <v>35</v>
      </c>
      <c r="E4132" s="4" t="s">
        <v>124</v>
      </c>
      <c r="F4132" s="8" t="str">
        <f>VLOOKUP(E4132,Mapping!$A$1:$C$71,3,0)</f>
        <v>Ironsource</v>
      </c>
      <c r="G4132" s="8" t="str">
        <f>VLOOKUP(E4132,Mapping!$A$2:$B$207,2,0)</f>
        <v>Ironsource</v>
      </c>
      <c r="H4132" s="4" t="s">
        <v>658</v>
      </c>
      <c r="I4132" s="63">
        <v>44320</v>
      </c>
      <c r="J4132" s="126" t="str">
        <f>VLOOKUP(I4132,Mapping!$H$2:$I$215,2,0)</f>
        <v>Post</v>
      </c>
      <c r="K4132" s="127" t="str">
        <f>VLOOKUP(I4132,Mapping!$H$2:$J$215,3,0)</f>
        <v>Post</v>
      </c>
      <c r="L4132" s="4">
        <v>95.679372900000004</v>
      </c>
      <c r="M4132" s="4" t="s">
        <v>85</v>
      </c>
    </row>
    <row r="4133" spans="1:13" x14ac:dyDescent="0.35">
      <c r="A4133" s="4" t="s">
        <v>36</v>
      </c>
      <c r="B4133" s="4" t="s">
        <v>35</v>
      </c>
      <c r="E4133" s="4" t="s">
        <v>124</v>
      </c>
      <c r="F4133" s="8" t="str">
        <f>VLOOKUP(E4133,Mapping!$A$1:$C$71,3,0)</f>
        <v>Ironsource</v>
      </c>
      <c r="G4133" s="8" t="str">
        <f>VLOOKUP(E4133,Mapping!$A$2:$B$207,2,0)</f>
        <v>Ironsource</v>
      </c>
      <c r="H4133" s="4" t="s">
        <v>658</v>
      </c>
      <c r="I4133" s="63">
        <v>44321</v>
      </c>
      <c r="J4133" s="126" t="str">
        <f>VLOOKUP(I4133,Mapping!$H$2:$I$215,2,0)</f>
        <v>Post</v>
      </c>
      <c r="K4133" s="127" t="str">
        <f>VLOOKUP(I4133,Mapping!$H$2:$J$215,3,0)</f>
        <v>Post</v>
      </c>
      <c r="L4133" s="4">
        <v>61.789120599999997</v>
      </c>
      <c r="M4133" s="4" t="s">
        <v>85</v>
      </c>
    </row>
    <row r="4134" spans="1:13" x14ac:dyDescent="0.35">
      <c r="A4134" s="4" t="s">
        <v>36</v>
      </c>
      <c r="B4134" s="4" t="s">
        <v>35</v>
      </c>
      <c r="E4134" s="4" t="s">
        <v>124</v>
      </c>
      <c r="F4134" s="8" t="str">
        <f>VLOOKUP(E4134,Mapping!$A$1:$C$71,3,0)</f>
        <v>Ironsource</v>
      </c>
      <c r="G4134" s="8" t="str">
        <f>VLOOKUP(E4134,Mapping!$A$2:$B$207,2,0)</f>
        <v>Ironsource</v>
      </c>
      <c r="H4134" s="4" t="s">
        <v>658</v>
      </c>
      <c r="I4134" s="63">
        <v>44322</v>
      </c>
      <c r="J4134" s="126" t="str">
        <f>VLOOKUP(I4134,Mapping!$H$2:$I$215,2,0)</f>
        <v>Post</v>
      </c>
      <c r="K4134" s="127" t="str">
        <f>VLOOKUP(I4134,Mapping!$H$2:$J$215,3,0)</f>
        <v>Post</v>
      </c>
      <c r="L4134" s="4">
        <v>28.197231599999999</v>
      </c>
      <c r="M4134" s="4" t="s">
        <v>85</v>
      </c>
    </row>
    <row r="4135" spans="1:13" x14ac:dyDescent="0.35">
      <c r="A4135" s="4" t="s">
        <v>36</v>
      </c>
      <c r="B4135" s="4" t="s">
        <v>35</v>
      </c>
      <c r="E4135" s="4" t="s">
        <v>124</v>
      </c>
      <c r="F4135" s="8" t="str">
        <f>VLOOKUP(E4135,Mapping!$A$1:$C$71,3,0)</f>
        <v>Ironsource</v>
      </c>
      <c r="G4135" s="8" t="str">
        <f>VLOOKUP(E4135,Mapping!$A$2:$B$207,2,0)</f>
        <v>Ironsource</v>
      </c>
      <c r="H4135" s="4" t="s">
        <v>658</v>
      </c>
      <c r="I4135" s="63">
        <v>44323</v>
      </c>
      <c r="J4135" s="126" t="str">
        <f>VLOOKUP(I4135,Mapping!$H$2:$I$215,2,0)</f>
        <v>Post</v>
      </c>
      <c r="K4135" s="127" t="str">
        <f>VLOOKUP(I4135,Mapping!$H$2:$J$215,3,0)</f>
        <v>Post</v>
      </c>
      <c r="L4135" s="4">
        <v>0</v>
      </c>
      <c r="M4135" s="4" t="s">
        <v>85</v>
      </c>
    </row>
    <row r="4136" spans="1:13" x14ac:dyDescent="0.35">
      <c r="A4136" s="4" t="s">
        <v>36</v>
      </c>
      <c r="B4136" s="4" t="s">
        <v>35</v>
      </c>
      <c r="E4136" s="4" t="s">
        <v>124</v>
      </c>
      <c r="F4136" s="8" t="str">
        <f>VLOOKUP(E4136,Mapping!$A$1:$C$71,3,0)</f>
        <v>Ironsource</v>
      </c>
      <c r="G4136" s="8" t="str">
        <f>VLOOKUP(E4136,Mapping!$A$2:$B$207,2,0)</f>
        <v>Ironsource</v>
      </c>
      <c r="H4136" s="4" t="s">
        <v>658</v>
      </c>
      <c r="I4136" s="63">
        <v>44324</v>
      </c>
      <c r="J4136" s="126" t="str">
        <f>VLOOKUP(I4136,Mapping!$H$2:$I$215,2,0)</f>
        <v>Post</v>
      </c>
      <c r="K4136" s="127" t="str">
        <f>VLOOKUP(I4136,Mapping!$H$2:$J$215,3,0)</f>
        <v>Post</v>
      </c>
      <c r="L4136" s="4">
        <v>0</v>
      </c>
      <c r="M4136" s="4" t="s">
        <v>85</v>
      </c>
    </row>
    <row r="4137" spans="1:13" x14ac:dyDescent="0.35">
      <c r="A4137" s="4" t="s">
        <v>36</v>
      </c>
      <c r="B4137" s="4" t="s">
        <v>35</v>
      </c>
      <c r="E4137" s="4" t="s">
        <v>124</v>
      </c>
      <c r="F4137" s="8" t="str">
        <f>VLOOKUP(E4137,Mapping!$A$1:$C$71,3,0)</f>
        <v>Ironsource</v>
      </c>
      <c r="G4137" s="8" t="str">
        <f>VLOOKUP(E4137,Mapping!$A$2:$B$207,2,0)</f>
        <v>Ironsource</v>
      </c>
      <c r="H4137" s="4" t="s">
        <v>658</v>
      </c>
      <c r="I4137" s="63">
        <v>44325</v>
      </c>
      <c r="J4137" s="126" t="str">
        <f>VLOOKUP(I4137,Mapping!$H$2:$I$215,2,0)</f>
        <v>Post</v>
      </c>
      <c r="K4137" s="127" t="str">
        <f>VLOOKUP(I4137,Mapping!$H$2:$J$215,3,0)</f>
        <v>Post</v>
      </c>
      <c r="L4137" s="4">
        <v>0</v>
      </c>
      <c r="M4137" s="4" t="s">
        <v>85</v>
      </c>
    </row>
    <row r="4138" spans="1:13" x14ac:dyDescent="0.35">
      <c r="A4138" s="4" t="s">
        <v>36</v>
      </c>
      <c r="B4138" s="4" t="s">
        <v>35</v>
      </c>
      <c r="E4138" s="4" t="s">
        <v>124</v>
      </c>
      <c r="F4138" s="8" t="str">
        <f>VLOOKUP(E4138,Mapping!$A$1:$C$71,3,0)</f>
        <v>Ironsource</v>
      </c>
      <c r="G4138" s="8" t="str">
        <f>VLOOKUP(E4138,Mapping!$A$2:$B$207,2,0)</f>
        <v>Ironsource</v>
      </c>
      <c r="H4138" s="4" t="s">
        <v>658</v>
      </c>
      <c r="I4138" s="63">
        <v>44326</v>
      </c>
      <c r="J4138" s="126" t="str">
        <f>VLOOKUP(I4138,Mapping!$H$2:$I$215,2,0)</f>
        <v>Post</v>
      </c>
      <c r="K4138" s="127" t="str">
        <f>VLOOKUP(I4138,Mapping!$H$2:$J$215,3,0)</f>
        <v>Post</v>
      </c>
      <c r="L4138" s="4">
        <v>0</v>
      </c>
      <c r="M4138" s="4" t="s">
        <v>85</v>
      </c>
    </row>
    <row r="4139" spans="1:13" x14ac:dyDescent="0.35">
      <c r="A4139" s="4" t="s">
        <v>36</v>
      </c>
      <c r="B4139" s="4" t="s">
        <v>35</v>
      </c>
      <c r="E4139" s="4" t="s">
        <v>124</v>
      </c>
      <c r="F4139" s="8" t="str">
        <f>VLOOKUP(E4139,Mapping!$A$1:$C$71,3,0)</f>
        <v>Ironsource</v>
      </c>
      <c r="G4139" s="8" t="str">
        <f>VLOOKUP(E4139,Mapping!$A$2:$B$207,2,0)</f>
        <v>Ironsource</v>
      </c>
      <c r="H4139" s="4" t="s">
        <v>658</v>
      </c>
      <c r="I4139" s="63">
        <v>44327</v>
      </c>
      <c r="J4139" s="126" t="str">
        <f>VLOOKUP(I4139,Mapping!$H$2:$I$215,2,0)</f>
        <v>Post</v>
      </c>
      <c r="K4139" s="127" t="str">
        <f>VLOOKUP(I4139,Mapping!$H$2:$J$215,3,0)</f>
        <v>Post</v>
      </c>
      <c r="L4139" s="4">
        <v>0</v>
      </c>
      <c r="M4139" s="4" t="s">
        <v>85</v>
      </c>
    </row>
    <row r="4140" spans="1:13" x14ac:dyDescent="0.35">
      <c r="A4140" s="4" t="s">
        <v>36</v>
      </c>
      <c r="B4140" s="4" t="s">
        <v>35</v>
      </c>
      <c r="E4140" s="4" t="s">
        <v>124</v>
      </c>
      <c r="F4140" s="8" t="str">
        <f>VLOOKUP(E4140,Mapping!$A$1:$C$71,3,0)</f>
        <v>Ironsource</v>
      </c>
      <c r="G4140" s="8" t="str">
        <f>VLOOKUP(E4140,Mapping!$A$2:$B$207,2,0)</f>
        <v>Ironsource</v>
      </c>
      <c r="H4140" s="4" t="s">
        <v>658</v>
      </c>
      <c r="I4140" s="63">
        <v>44328</v>
      </c>
      <c r="J4140" s="126" t="str">
        <f>VLOOKUP(I4140,Mapping!$H$2:$I$215,2,0)</f>
        <v>Post</v>
      </c>
      <c r="K4140" s="127" t="str">
        <f>VLOOKUP(I4140,Mapping!$H$2:$J$215,3,0)</f>
        <v>Post</v>
      </c>
      <c r="L4140" s="4">
        <v>0</v>
      </c>
      <c r="M4140" s="4" t="s">
        <v>85</v>
      </c>
    </row>
    <row r="4141" spans="1:13" x14ac:dyDescent="0.35">
      <c r="A4141" s="4" t="s">
        <v>36</v>
      </c>
      <c r="B4141" s="4" t="s">
        <v>35</v>
      </c>
      <c r="E4141" s="4" t="s">
        <v>124</v>
      </c>
      <c r="F4141" s="8" t="str">
        <f>VLOOKUP(E4141,Mapping!$A$1:$C$71,3,0)</f>
        <v>Ironsource</v>
      </c>
      <c r="G4141" s="8" t="str">
        <f>VLOOKUP(E4141,Mapping!$A$2:$B$207,2,0)</f>
        <v>Ironsource</v>
      </c>
      <c r="H4141" s="4" t="s">
        <v>658</v>
      </c>
      <c r="I4141" s="63">
        <v>44329</v>
      </c>
      <c r="J4141" s="126" t="str">
        <f>VLOOKUP(I4141,Mapping!$H$2:$I$215,2,0)</f>
        <v>Post</v>
      </c>
      <c r="K4141" s="127" t="str">
        <f>VLOOKUP(I4141,Mapping!$H$2:$J$215,3,0)</f>
        <v>Post</v>
      </c>
      <c r="L4141" s="4">
        <v>0</v>
      </c>
      <c r="M4141" s="4" t="s">
        <v>85</v>
      </c>
    </row>
    <row r="4142" spans="1:13" x14ac:dyDescent="0.35">
      <c r="A4142" s="4" t="s">
        <v>36</v>
      </c>
      <c r="B4142" s="4" t="s">
        <v>35</v>
      </c>
      <c r="E4142" s="4" t="s">
        <v>124</v>
      </c>
      <c r="F4142" s="8" t="str">
        <f>VLOOKUP(E4142,Mapping!$A$1:$C$71,3,0)</f>
        <v>Ironsource</v>
      </c>
      <c r="G4142" s="8" t="str">
        <f>VLOOKUP(E4142,Mapping!$A$2:$B$207,2,0)</f>
        <v>Ironsource</v>
      </c>
      <c r="H4142" s="4" t="s">
        <v>658</v>
      </c>
      <c r="I4142" s="63">
        <v>44330</v>
      </c>
      <c r="J4142" s="126" t="str">
        <f>VLOOKUP(I4142,Mapping!$H$2:$I$215,2,0)</f>
        <v>Post</v>
      </c>
      <c r="K4142" s="127" t="str">
        <f>VLOOKUP(I4142,Mapping!$H$2:$J$215,3,0)</f>
        <v>Post</v>
      </c>
      <c r="L4142" s="4">
        <v>0</v>
      </c>
      <c r="M4142" s="4" t="s">
        <v>85</v>
      </c>
    </row>
    <row r="4143" spans="1:13" x14ac:dyDescent="0.35">
      <c r="A4143" s="4" t="s">
        <v>36</v>
      </c>
      <c r="B4143" s="4" t="s">
        <v>35</v>
      </c>
      <c r="E4143" s="4" t="s">
        <v>124</v>
      </c>
      <c r="F4143" s="8" t="str">
        <f>VLOOKUP(E4143,Mapping!$A$1:$C$71,3,0)</f>
        <v>Ironsource</v>
      </c>
      <c r="G4143" s="8" t="str">
        <f>VLOOKUP(E4143,Mapping!$A$2:$B$207,2,0)</f>
        <v>Ironsource</v>
      </c>
      <c r="H4143" s="4" t="s">
        <v>658</v>
      </c>
      <c r="I4143" s="63">
        <v>44331</v>
      </c>
      <c r="J4143" s="126" t="str">
        <f>VLOOKUP(I4143,Mapping!$H$2:$I$215,2,0)</f>
        <v>Post</v>
      </c>
      <c r="K4143" s="127" t="str">
        <f>VLOOKUP(I4143,Mapping!$H$2:$J$215,3,0)</f>
        <v>Post</v>
      </c>
      <c r="L4143" s="4">
        <v>0</v>
      </c>
      <c r="M4143" s="4" t="s">
        <v>85</v>
      </c>
    </row>
    <row r="4144" spans="1:13" x14ac:dyDescent="0.35">
      <c r="A4144" s="4" t="s">
        <v>36</v>
      </c>
      <c r="B4144" s="4" t="s">
        <v>35</v>
      </c>
      <c r="E4144" s="4" t="s">
        <v>124</v>
      </c>
      <c r="F4144" s="8" t="str">
        <f>VLOOKUP(E4144,Mapping!$A$1:$C$71,3,0)</f>
        <v>Ironsource</v>
      </c>
      <c r="G4144" s="8" t="str">
        <f>VLOOKUP(E4144,Mapping!$A$2:$B$207,2,0)</f>
        <v>Ironsource</v>
      </c>
      <c r="H4144" s="4" t="s">
        <v>658</v>
      </c>
      <c r="I4144" s="63">
        <v>44332</v>
      </c>
      <c r="J4144" s="126" t="str">
        <f>VLOOKUP(I4144,Mapping!$H$2:$I$215,2,0)</f>
        <v>Post</v>
      </c>
      <c r="K4144" s="127" t="str">
        <f>VLOOKUP(I4144,Mapping!$H$2:$J$215,3,0)</f>
        <v>Post</v>
      </c>
      <c r="L4144" s="4">
        <v>0</v>
      </c>
      <c r="M4144" s="4" t="s">
        <v>85</v>
      </c>
    </row>
    <row r="4145" spans="1:13" x14ac:dyDescent="0.35">
      <c r="A4145" s="4" t="s">
        <v>36</v>
      </c>
      <c r="B4145" s="4" t="s">
        <v>35</v>
      </c>
      <c r="E4145" s="4" t="s">
        <v>124</v>
      </c>
      <c r="F4145" s="8" t="str">
        <f>VLOOKUP(E4145,Mapping!$A$1:$C$71,3,0)</f>
        <v>Ironsource</v>
      </c>
      <c r="G4145" s="8" t="str">
        <f>VLOOKUP(E4145,Mapping!$A$2:$B$207,2,0)</f>
        <v>Ironsource</v>
      </c>
      <c r="H4145" s="4" t="s">
        <v>658</v>
      </c>
      <c r="I4145" s="63">
        <v>44333</v>
      </c>
      <c r="J4145" s="126" t="str">
        <f>VLOOKUP(I4145,Mapping!$H$2:$I$215,2,0)</f>
        <v>Post</v>
      </c>
      <c r="K4145" s="127" t="str">
        <f>VLOOKUP(I4145,Mapping!$H$2:$J$215,3,0)</f>
        <v>Post</v>
      </c>
      <c r="L4145" s="4">
        <v>0</v>
      </c>
      <c r="M4145" s="4" t="s">
        <v>85</v>
      </c>
    </row>
    <row r="4146" spans="1:13" x14ac:dyDescent="0.35">
      <c r="A4146" s="4" t="s">
        <v>36</v>
      </c>
      <c r="B4146" s="4" t="s">
        <v>35</v>
      </c>
      <c r="E4146" s="4" t="s">
        <v>124</v>
      </c>
      <c r="F4146" s="8" t="str">
        <f>VLOOKUP(E4146,Mapping!$A$1:$C$71,3,0)</f>
        <v>Ironsource</v>
      </c>
      <c r="G4146" s="8" t="str">
        <f>VLOOKUP(E4146,Mapping!$A$2:$B$207,2,0)</f>
        <v>Ironsource</v>
      </c>
      <c r="H4146" s="4" t="s">
        <v>658</v>
      </c>
      <c r="I4146" s="63">
        <v>44334</v>
      </c>
      <c r="J4146" s="126" t="str">
        <f>VLOOKUP(I4146,Mapping!$H$2:$I$215,2,0)</f>
        <v>Post</v>
      </c>
      <c r="K4146" s="127" t="str">
        <f>VLOOKUP(I4146,Mapping!$H$2:$J$215,3,0)</f>
        <v>Post</v>
      </c>
      <c r="L4146" s="4">
        <v>0</v>
      </c>
      <c r="M4146" s="4" t="s">
        <v>85</v>
      </c>
    </row>
    <row r="4147" spans="1:13" x14ac:dyDescent="0.35">
      <c r="A4147" s="4" t="s">
        <v>36</v>
      </c>
      <c r="B4147" s="4" t="s">
        <v>35</v>
      </c>
      <c r="E4147" s="4" t="s">
        <v>124</v>
      </c>
      <c r="F4147" s="8" t="str">
        <f>VLOOKUP(E4147,Mapping!$A$1:$C$71,3,0)</f>
        <v>Ironsource</v>
      </c>
      <c r="G4147" s="8" t="str">
        <f>VLOOKUP(E4147,Mapping!$A$2:$B$207,2,0)</f>
        <v>Ironsource</v>
      </c>
      <c r="H4147" s="4" t="s">
        <v>658</v>
      </c>
      <c r="I4147" s="63">
        <v>44335</v>
      </c>
      <c r="J4147" s="126" t="str">
        <f>VLOOKUP(I4147,Mapping!$H$2:$I$215,2,0)</f>
        <v>Post</v>
      </c>
      <c r="K4147" s="127" t="str">
        <f>VLOOKUP(I4147,Mapping!$H$2:$J$215,3,0)</f>
        <v>Post</v>
      </c>
      <c r="L4147" s="4">
        <v>0</v>
      </c>
      <c r="M4147" s="4" t="s">
        <v>85</v>
      </c>
    </row>
    <row r="4148" spans="1:13" x14ac:dyDescent="0.35">
      <c r="A4148" s="4" t="s">
        <v>36</v>
      </c>
      <c r="B4148" s="4" t="s">
        <v>35</v>
      </c>
      <c r="E4148" s="4" t="s">
        <v>124</v>
      </c>
      <c r="F4148" s="8" t="str">
        <f>VLOOKUP(E4148,Mapping!$A$1:$C$71,3,0)</f>
        <v>Ironsource</v>
      </c>
      <c r="G4148" s="8" t="str">
        <f>VLOOKUP(E4148,Mapping!$A$2:$B$207,2,0)</f>
        <v>Ironsource</v>
      </c>
      <c r="H4148" s="4" t="s">
        <v>658</v>
      </c>
      <c r="I4148" s="63">
        <v>44336</v>
      </c>
      <c r="J4148" s="126" t="str">
        <f>VLOOKUP(I4148,Mapping!$H$2:$I$215,2,0)</f>
        <v>Post</v>
      </c>
      <c r="K4148" s="127" t="str">
        <f>VLOOKUP(I4148,Mapping!$H$2:$J$215,3,0)</f>
        <v>Post</v>
      </c>
      <c r="L4148" s="4">
        <v>0</v>
      </c>
      <c r="M4148" s="4" t="s">
        <v>85</v>
      </c>
    </row>
    <row r="4149" spans="1:13" x14ac:dyDescent="0.35">
      <c r="A4149" s="4" t="s">
        <v>36</v>
      </c>
      <c r="B4149" s="4" t="s">
        <v>35</v>
      </c>
      <c r="E4149" s="4" t="s">
        <v>124</v>
      </c>
      <c r="F4149" s="8" t="str">
        <f>VLOOKUP(E4149,Mapping!$A$1:$C$71,3,0)</f>
        <v>Ironsource</v>
      </c>
      <c r="G4149" s="8" t="str">
        <f>VLOOKUP(E4149,Mapping!$A$2:$B$207,2,0)</f>
        <v>Ironsource</v>
      </c>
      <c r="H4149" s="4" t="s">
        <v>658</v>
      </c>
      <c r="I4149" s="63">
        <v>44337</v>
      </c>
      <c r="J4149" s="126" t="str">
        <f>VLOOKUP(I4149,Mapping!$H$2:$I$215,2,0)</f>
        <v>Post</v>
      </c>
      <c r="K4149" s="127" t="str">
        <f>VLOOKUP(I4149,Mapping!$H$2:$J$215,3,0)</f>
        <v>Post</v>
      </c>
      <c r="L4149" s="4">
        <v>0</v>
      </c>
      <c r="M4149" s="4" t="s">
        <v>85</v>
      </c>
    </row>
    <row r="4150" spans="1:13" x14ac:dyDescent="0.35">
      <c r="A4150" s="4" t="s">
        <v>36</v>
      </c>
      <c r="B4150" s="4" t="s">
        <v>35</v>
      </c>
      <c r="E4150" s="4" t="s">
        <v>124</v>
      </c>
      <c r="F4150" s="8" t="str">
        <f>VLOOKUP(E4150,Mapping!$A$1:$C$71,3,0)</f>
        <v>Ironsource</v>
      </c>
      <c r="G4150" s="8" t="str">
        <f>VLOOKUP(E4150,Mapping!$A$2:$B$207,2,0)</f>
        <v>Ironsource</v>
      </c>
      <c r="H4150" s="4" t="s">
        <v>658</v>
      </c>
      <c r="I4150" s="63">
        <v>44338</v>
      </c>
      <c r="J4150" s="126" t="str">
        <f>VLOOKUP(I4150,Mapping!$H$2:$I$215,2,0)</f>
        <v>Post</v>
      </c>
      <c r="K4150" s="127" t="str">
        <f>VLOOKUP(I4150,Mapping!$H$2:$J$215,3,0)</f>
        <v>Post</v>
      </c>
      <c r="L4150" s="4">
        <v>0</v>
      </c>
      <c r="M4150" s="4" t="s">
        <v>85</v>
      </c>
    </row>
    <row r="4151" spans="1:13" x14ac:dyDescent="0.35">
      <c r="A4151" s="4" t="s">
        <v>36</v>
      </c>
      <c r="B4151" s="4" t="s">
        <v>35</v>
      </c>
      <c r="E4151" s="4" t="s">
        <v>124</v>
      </c>
      <c r="F4151" s="8" t="str">
        <f>VLOOKUP(E4151,Mapping!$A$1:$C$71,3,0)</f>
        <v>Ironsource</v>
      </c>
      <c r="G4151" s="8" t="str">
        <f>VLOOKUP(E4151,Mapping!$A$2:$B$207,2,0)</f>
        <v>Ironsource</v>
      </c>
      <c r="H4151" s="4" t="s">
        <v>658</v>
      </c>
      <c r="I4151" s="63">
        <v>44339</v>
      </c>
      <c r="J4151" s="126" t="str">
        <f>VLOOKUP(I4151,Mapping!$H$2:$I$215,2,0)</f>
        <v>Post</v>
      </c>
      <c r="K4151" s="127" t="str">
        <f>VLOOKUP(I4151,Mapping!$H$2:$J$215,3,0)</f>
        <v>Post</v>
      </c>
      <c r="L4151" s="4">
        <v>0</v>
      </c>
      <c r="M4151" s="4" t="s">
        <v>85</v>
      </c>
    </row>
    <row r="4152" spans="1:13" x14ac:dyDescent="0.35">
      <c r="A4152" s="4" t="s">
        <v>36</v>
      </c>
      <c r="B4152" s="4" t="s">
        <v>35</v>
      </c>
      <c r="E4152" s="4" t="s">
        <v>124</v>
      </c>
      <c r="F4152" s="8" t="str">
        <f>VLOOKUP(E4152,Mapping!$A$1:$C$71,3,0)</f>
        <v>Ironsource</v>
      </c>
      <c r="G4152" s="8" t="str">
        <f>VLOOKUP(E4152,Mapping!$A$2:$B$207,2,0)</f>
        <v>Ironsource</v>
      </c>
      <c r="H4152" s="4" t="s">
        <v>658</v>
      </c>
      <c r="I4152" s="63">
        <v>44340</v>
      </c>
      <c r="J4152" s="126" t="str">
        <f>VLOOKUP(I4152,Mapping!$H$2:$I$215,2,0)</f>
        <v>Post</v>
      </c>
      <c r="K4152" s="127" t="str">
        <f>VLOOKUP(I4152,Mapping!$H$2:$J$215,3,0)</f>
        <v>Post</v>
      </c>
      <c r="L4152" s="4">
        <v>0</v>
      </c>
      <c r="M4152" s="4" t="s">
        <v>85</v>
      </c>
    </row>
    <row r="4153" spans="1:13" x14ac:dyDescent="0.35">
      <c r="A4153" s="4" t="s">
        <v>36</v>
      </c>
      <c r="B4153" s="4" t="s">
        <v>35</v>
      </c>
      <c r="E4153" s="4" t="s">
        <v>124</v>
      </c>
      <c r="F4153" s="8" t="str">
        <f>VLOOKUP(E4153,Mapping!$A$1:$C$71,3,0)</f>
        <v>Ironsource</v>
      </c>
      <c r="G4153" s="8" t="str">
        <f>VLOOKUP(E4153,Mapping!$A$2:$B$207,2,0)</f>
        <v>Ironsource</v>
      </c>
      <c r="H4153" s="4" t="s">
        <v>658</v>
      </c>
      <c r="I4153" s="63">
        <v>44341</v>
      </c>
      <c r="J4153" s="126" t="str">
        <f>VLOOKUP(I4153,Mapping!$H$2:$I$215,2,0)</f>
        <v>Post</v>
      </c>
      <c r="K4153" s="127" t="str">
        <f>VLOOKUP(I4153,Mapping!$H$2:$J$215,3,0)</f>
        <v>Post</v>
      </c>
      <c r="L4153" s="4">
        <v>0</v>
      </c>
      <c r="M4153" s="4" t="s">
        <v>85</v>
      </c>
    </row>
    <row r="4154" spans="1:13" x14ac:dyDescent="0.35">
      <c r="A4154" s="4" t="s">
        <v>36</v>
      </c>
      <c r="B4154" s="4" t="s">
        <v>35</v>
      </c>
      <c r="E4154" s="4" t="s">
        <v>124</v>
      </c>
      <c r="F4154" s="8" t="str">
        <f>VLOOKUP(E4154,Mapping!$A$1:$C$71,3,0)</f>
        <v>Ironsource</v>
      </c>
      <c r="G4154" s="8" t="str">
        <f>VLOOKUP(E4154,Mapping!$A$2:$B$207,2,0)</f>
        <v>Ironsource</v>
      </c>
      <c r="H4154" s="4" t="s">
        <v>658</v>
      </c>
      <c r="I4154" s="63">
        <v>44342</v>
      </c>
      <c r="J4154" s="126" t="str">
        <f>VLOOKUP(I4154,Mapping!$H$2:$I$215,2,0)</f>
        <v>Post</v>
      </c>
      <c r="K4154" s="127" t="str">
        <f>VLOOKUP(I4154,Mapping!$H$2:$J$215,3,0)</f>
        <v>Post</v>
      </c>
      <c r="L4154" s="4">
        <v>0</v>
      </c>
      <c r="M4154" s="4" t="s">
        <v>85</v>
      </c>
    </row>
    <row r="4155" spans="1:13" x14ac:dyDescent="0.35">
      <c r="A4155" s="4" t="s">
        <v>36</v>
      </c>
      <c r="B4155" s="4" t="s">
        <v>35</v>
      </c>
      <c r="E4155" s="4" t="s">
        <v>124</v>
      </c>
      <c r="F4155" s="8" t="str">
        <f>VLOOKUP(E4155,Mapping!$A$1:$C$71,3,0)</f>
        <v>Ironsource</v>
      </c>
      <c r="G4155" s="8" t="str">
        <f>VLOOKUP(E4155,Mapping!$A$2:$B$207,2,0)</f>
        <v>Ironsource</v>
      </c>
      <c r="H4155" s="4" t="s">
        <v>658</v>
      </c>
      <c r="I4155" s="63">
        <v>44343</v>
      </c>
      <c r="J4155" s="126" t="str">
        <f>VLOOKUP(I4155,Mapping!$H$2:$I$215,2,0)</f>
        <v>Post</v>
      </c>
      <c r="K4155" s="127" t="str">
        <f>VLOOKUP(I4155,Mapping!$H$2:$J$215,3,0)</f>
        <v>Post</v>
      </c>
      <c r="L4155" s="4">
        <v>0</v>
      </c>
      <c r="M4155" s="4" t="s">
        <v>85</v>
      </c>
    </row>
    <row r="4156" spans="1:13" x14ac:dyDescent="0.35">
      <c r="A4156" s="4" t="s">
        <v>36</v>
      </c>
      <c r="B4156" s="4" t="s">
        <v>35</v>
      </c>
      <c r="E4156" s="4" t="s">
        <v>124</v>
      </c>
      <c r="F4156" s="8" t="str">
        <f>VLOOKUP(E4156,Mapping!$A$1:$C$71,3,0)</f>
        <v>Ironsource</v>
      </c>
      <c r="G4156" s="8" t="str">
        <f>VLOOKUP(E4156,Mapping!$A$2:$B$207,2,0)</f>
        <v>Ironsource</v>
      </c>
      <c r="H4156" s="4" t="s">
        <v>658</v>
      </c>
      <c r="I4156" s="63">
        <v>44344</v>
      </c>
      <c r="J4156" s="126" t="str">
        <f>VLOOKUP(I4156,Mapping!$H$2:$I$215,2,0)</f>
        <v>Post</v>
      </c>
      <c r="K4156" s="127" t="str">
        <f>VLOOKUP(I4156,Mapping!$H$2:$J$215,3,0)</f>
        <v>Post</v>
      </c>
      <c r="L4156" s="4">
        <v>0</v>
      </c>
      <c r="M4156" s="4" t="s">
        <v>85</v>
      </c>
    </row>
    <row r="4157" spans="1:13" x14ac:dyDescent="0.35">
      <c r="A4157" s="4" t="s">
        <v>36</v>
      </c>
      <c r="B4157" s="4" t="s">
        <v>35</v>
      </c>
      <c r="E4157" s="4" t="s">
        <v>124</v>
      </c>
      <c r="F4157" s="8" t="str">
        <f>VLOOKUP(E4157,Mapping!$A$1:$C$71,3,0)</f>
        <v>Ironsource</v>
      </c>
      <c r="G4157" s="8" t="str">
        <f>VLOOKUP(E4157,Mapping!$A$2:$B$207,2,0)</f>
        <v>Ironsource</v>
      </c>
      <c r="H4157" s="4" t="s">
        <v>658</v>
      </c>
      <c r="I4157" s="63">
        <v>44345</v>
      </c>
      <c r="J4157" s="126" t="str">
        <f>VLOOKUP(I4157,Mapping!$H$2:$I$215,2,0)</f>
        <v>Post</v>
      </c>
      <c r="K4157" s="127" t="str">
        <f>VLOOKUP(I4157,Mapping!$H$2:$J$215,3,0)</f>
        <v>Post</v>
      </c>
      <c r="L4157" s="4">
        <v>0</v>
      </c>
      <c r="M4157" s="4" t="s">
        <v>85</v>
      </c>
    </row>
    <row r="4158" spans="1:13" x14ac:dyDescent="0.35">
      <c r="A4158" s="4" t="s">
        <v>36</v>
      </c>
      <c r="B4158" s="4" t="s">
        <v>35</v>
      </c>
      <c r="E4158" s="4" t="s">
        <v>124</v>
      </c>
      <c r="F4158" s="8" t="str">
        <f>VLOOKUP(E4158,Mapping!$A$1:$C$71,3,0)</f>
        <v>Ironsource</v>
      </c>
      <c r="G4158" s="8" t="str">
        <f>VLOOKUP(E4158,Mapping!$A$2:$B$207,2,0)</f>
        <v>Ironsource</v>
      </c>
      <c r="H4158" s="4" t="s">
        <v>658</v>
      </c>
      <c r="I4158" s="63">
        <v>44346</v>
      </c>
      <c r="J4158" s="126" t="str">
        <f>VLOOKUP(I4158,Mapping!$H$2:$I$215,2,0)</f>
        <v>Post</v>
      </c>
      <c r="K4158" s="127" t="str">
        <f>VLOOKUP(I4158,Mapping!$H$2:$J$215,3,0)</f>
        <v>Post</v>
      </c>
      <c r="L4158" s="4">
        <v>0</v>
      </c>
      <c r="M4158" s="4" t="s">
        <v>85</v>
      </c>
    </row>
    <row r="4159" spans="1:13" x14ac:dyDescent="0.35">
      <c r="A4159" s="4" t="s">
        <v>36</v>
      </c>
      <c r="B4159" s="4" t="s">
        <v>35</v>
      </c>
      <c r="E4159" s="4" t="s">
        <v>124</v>
      </c>
      <c r="F4159" s="8" t="str">
        <f>VLOOKUP(E4159,Mapping!$A$1:$C$71,3,0)</f>
        <v>Ironsource</v>
      </c>
      <c r="G4159" s="8" t="str">
        <f>VLOOKUP(E4159,Mapping!$A$2:$B$207,2,0)</f>
        <v>Ironsource</v>
      </c>
      <c r="H4159" s="4" t="s">
        <v>658</v>
      </c>
      <c r="I4159" s="63">
        <v>44347</v>
      </c>
      <c r="J4159" s="126" t="str">
        <f>VLOOKUP(I4159,Mapping!$H$2:$I$215,2,0)</f>
        <v>Post</v>
      </c>
      <c r="K4159" s="127" t="str">
        <f>VLOOKUP(I4159,Mapping!$H$2:$J$215,3,0)</f>
        <v>Post</v>
      </c>
      <c r="L4159" s="4">
        <v>0</v>
      </c>
      <c r="M4159" s="4" t="s">
        <v>85</v>
      </c>
    </row>
    <row r="4160" spans="1:13" x14ac:dyDescent="0.35">
      <c r="A4160" s="4" t="s">
        <v>36</v>
      </c>
      <c r="B4160" s="4" t="s">
        <v>35</v>
      </c>
      <c r="E4160" s="4" t="s">
        <v>124</v>
      </c>
      <c r="F4160" s="8" t="str">
        <f>VLOOKUP(E4160,Mapping!$A$1:$C$71,3,0)</f>
        <v>Ironsource</v>
      </c>
      <c r="G4160" s="8" t="str">
        <f>VLOOKUP(E4160,Mapping!$A$2:$B$207,2,0)</f>
        <v>Ironsource</v>
      </c>
      <c r="H4160" s="4" t="s">
        <v>658</v>
      </c>
      <c r="I4160" s="63">
        <v>44348</v>
      </c>
      <c r="J4160" s="126" t="str">
        <f>VLOOKUP(I4160,Mapping!$H$2:$I$215,2,0)</f>
        <v>Post</v>
      </c>
      <c r="K4160" s="127" t="str">
        <f>VLOOKUP(I4160,Mapping!$H$2:$J$215,3,0)</f>
        <v>Post</v>
      </c>
      <c r="L4160" s="4">
        <v>0</v>
      </c>
      <c r="M4160" s="4" t="s">
        <v>85</v>
      </c>
    </row>
    <row r="4161" spans="1:13" x14ac:dyDescent="0.35">
      <c r="A4161" s="4" t="s">
        <v>36</v>
      </c>
      <c r="B4161" s="4" t="s">
        <v>35</v>
      </c>
      <c r="E4161" s="4" t="s">
        <v>124</v>
      </c>
      <c r="F4161" s="8" t="str">
        <f>VLOOKUP(E4161,Mapping!$A$1:$C$71,3,0)</f>
        <v>Ironsource</v>
      </c>
      <c r="G4161" s="8" t="str">
        <f>VLOOKUP(E4161,Mapping!$A$2:$B$207,2,0)</f>
        <v>Ironsource</v>
      </c>
      <c r="H4161" s="4" t="s">
        <v>658</v>
      </c>
      <c r="I4161" s="63">
        <v>44349</v>
      </c>
      <c r="J4161" s="126" t="str">
        <f>VLOOKUP(I4161,Mapping!$H$2:$I$215,2,0)</f>
        <v>Post</v>
      </c>
      <c r="K4161" s="127" t="str">
        <f>VLOOKUP(I4161,Mapping!$H$2:$J$215,3,0)</f>
        <v>Post</v>
      </c>
      <c r="L4161" s="4">
        <v>0</v>
      </c>
      <c r="M4161" s="4" t="s">
        <v>85</v>
      </c>
    </row>
    <row r="4162" spans="1:13" x14ac:dyDescent="0.35">
      <c r="A4162" s="4" t="s">
        <v>36</v>
      </c>
      <c r="B4162" s="4" t="s">
        <v>35</v>
      </c>
      <c r="E4162" s="4" t="s">
        <v>124</v>
      </c>
      <c r="F4162" s="8" t="str">
        <f>VLOOKUP(E4162,Mapping!$A$1:$C$71,3,0)</f>
        <v>Ironsource</v>
      </c>
      <c r="G4162" s="8" t="str">
        <f>VLOOKUP(E4162,Mapping!$A$2:$B$207,2,0)</f>
        <v>Ironsource</v>
      </c>
      <c r="H4162" s="4" t="s">
        <v>658</v>
      </c>
      <c r="I4162" s="63">
        <v>44350</v>
      </c>
      <c r="J4162" s="126" t="str">
        <f>VLOOKUP(I4162,Mapping!$H$2:$I$215,2,0)</f>
        <v>Post</v>
      </c>
      <c r="K4162" s="127" t="str">
        <f>VLOOKUP(I4162,Mapping!$H$2:$J$215,3,0)</f>
        <v>Post</v>
      </c>
      <c r="L4162" s="4">
        <v>0</v>
      </c>
      <c r="M4162" s="4" t="s">
        <v>85</v>
      </c>
    </row>
    <row r="4163" spans="1:13" x14ac:dyDescent="0.35">
      <c r="A4163" s="4" t="s">
        <v>36</v>
      </c>
      <c r="B4163" s="4" t="s">
        <v>35</v>
      </c>
      <c r="E4163" s="4" t="s">
        <v>124</v>
      </c>
      <c r="F4163" s="8" t="str">
        <f>VLOOKUP(E4163,Mapping!$A$1:$C$71,3,0)</f>
        <v>Ironsource</v>
      </c>
      <c r="G4163" s="8" t="str">
        <f>VLOOKUP(E4163,Mapping!$A$2:$B$207,2,0)</f>
        <v>Ironsource</v>
      </c>
      <c r="H4163" s="4" t="s">
        <v>658</v>
      </c>
      <c r="I4163" s="63">
        <v>44351</v>
      </c>
      <c r="J4163" s="126" t="str">
        <f>VLOOKUP(I4163,Mapping!$H$2:$I$215,2,0)</f>
        <v>Post</v>
      </c>
      <c r="K4163" s="127" t="str">
        <f>VLOOKUP(I4163,Mapping!$H$2:$J$215,3,0)</f>
        <v>Post</v>
      </c>
      <c r="L4163" s="4">
        <v>0</v>
      </c>
      <c r="M4163" s="4" t="s">
        <v>85</v>
      </c>
    </row>
    <row r="4164" spans="1:13" x14ac:dyDescent="0.35">
      <c r="A4164" s="4" t="s">
        <v>36</v>
      </c>
      <c r="B4164" s="4" t="s">
        <v>35</v>
      </c>
      <c r="E4164" s="4" t="s">
        <v>124</v>
      </c>
      <c r="F4164" s="8" t="str">
        <f>VLOOKUP(E4164,Mapping!$A$1:$C$71,3,0)</f>
        <v>Ironsource</v>
      </c>
      <c r="G4164" s="8" t="str">
        <f>VLOOKUP(E4164,Mapping!$A$2:$B$207,2,0)</f>
        <v>Ironsource</v>
      </c>
      <c r="H4164" s="4" t="s">
        <v>658</v>
      </c>
      <c r="I4164" s="63">
        <v>44352</v>
      </c>
      <c r="J4164" s="126" t="str">
        <f>VLOOKUP(I4164,Mapping!$H$2:$I$215,2,0)</f>
        <v>Post</v>
      </c>
      <c r="K4164" s="127" t="str">
        <f>VLOOKUP(I4164,Mapping!$H$2:$J$215,3,0)</f>
        <v>Post</v>
      </c>
      <c r="L4164" s="4">
        <v>0</v>
      </c>
      <c r="M4164" s="4" t="s">
        <v>85</v>
      </c>
    </row>
    <row r="4165" spans="1:13" x14ac:dyDescent="0.35">
      <c r="A4165" s="4" t="s">
        <v>36</v>
      </c>
      <c r="B4165" s="4" t="s">
        <v>35</v>
      </c>
      <c r="E4165" s="4" t="s">
        <v>124</v>
      </c>
      <c r="F4165" s="8" t="str">
        <f>VLOOKUP(E4165,Mapping!$A$1:$C$71,3,0)</f>
        <v>Ironsource</v>
      </c>
      <c r="G4165" s="8" t="str">
        <f>VLOOKUP(E4165,Mapping!$A$2:$B$207,2,0)</f>
        <v>Ironsource</v>
      </c>
      <c r="H4165" s="4" t="s">
        <v>658</v>
      </c>
      <c r="I4165" s="63">
        <v>44353</v>
      </c>
      <c r="J4165" s="126" t="str">
        <f>VLOOKUP(I4165,Mapping!$H$2:$I$215,2,0)</f>
        <v>Post</v>
      </c>
      <c r="K4165" s="127" t="str">
        <f>VLOOKUP(I4165,Mapping!$H$2:$J$215,3,0)</f>
        <v>Post</v>
      </c>
      <c r="L4165" s="4">
        <v>0</v>
      </c>
      <c r="M4165" s="4" t="s">
        <v>85</v>
      </c>
    </row>
    <row r="4166" spans="1:13" x14ac:dyDescent="0.35">
      <c r="A4166" s="4" t="s">
        <v>36</v>
      </c>
      <c r="B4166" s="4" t="s">
        <v>35</v>
      </c>
      <c r="E4166" s="4" t="s">
        <v>124</v>
      </c>
      <c r="F4166" s="8" t="str">
        <f>VLOOKUP(E4166,Mapping!$A$1:$C$71,3,0)</f>
        <v>Ironsource</v>
      </c>
      <c r="G4166" s="8" t="str">
        <f>VLOOKUP(E4166,Mapping!$A$2:$B$207,2,0)</f>
        <v>Ironsource</v>
      </c>
      <c r="H4166" s="4" t="s">
        <v>658</v>
      </c>
      <c r="I4166" s="63">
        <v>44354</v>
      </c>
      <c r="J4166" s="126" t="str">
        <f>VLOOKUP(I4166,Mapping!$H$2:$I$215,2,0)</f>
        <v>Post</v>
      </c>
      <c r="K4166" s="127" t="str">
        <f>VLOOKUP(I4166,Mapping!$H$2:$J$215,3,0)</f>
        <v>Post</v>
      </c>
      <c r="L4166" s="4">
        <v>0</v>
      </c>
      <c r="M4166" s="4" t="s">
        <v>85</v>
      </c>
    </row>
    <row r="4167" spans="1:13" x14ac:dyDescent="0.35">
      <c r="A4167" s="4" t="s">
        <v>36</v>
      </c>
      <c r="B4167" s="4" t="s">
        <v>35</v>
      </c>
      <c r="E4167" s="4" t="s">
        <v>124</v>
      </c>
      <c r="F4167" s="8" t="str">
        <f>VLOOKUP(E4167,Mapping!$A$1:$C$71,3,0)</f>
        <v>Ironsource</v>
      </c>
      <c r="G4167" s="8" t="str">
        <f>VLOOKUP(E4167,Mapping!$A$2:$B$207,2,0)</f>
        <v>Ironsource</v>
      </c>
      <c r="H4167" s="4" t="s">
        <v>658</v>
      </c>
      <c r="I4167" s="63">
        <v>44355</v>
      </c>
      <c r="J4167" s="126" t="str">
        <f>VLOOKUP(I4167,Mapping!$H$2:$I$215,2,0)</f>
        <v>Post</v>
      </c>
      <c r="K4167" s="127" t="str">
        <f>VLOOKUP(I4167,Mapping!$H$2:$J$215,3,0)</f>
        <v>Post</v>
      </c>
      <c r="L4167" s="4">
        <v>0</v>
      </c>
      <c r="M4167" s="4" t="s">
        <v>85</v>
      </c>
    </row>
    <row r="4168" spans="1:13" x14ac:dyDescent="0.35">
      <c r="A4168" s="4" t="s">
        <v>36</v>
      </c>
      <c r="B4168" s="4" t="s">
        <v>35</v>
      </c>
      <c r="E4168" s="4" t="s">
        <v>124</v>
      </c>
      <c r="F4168" s="8" t="str">
        <f>VLOOKUP(E4168,Mapping!$A$1:$C$71,3,0)</f>
        <v>Ironsource</v>
      </c>
      <c r="G4168" s="8" t="str">
        <f>VLOOKUP(E4168,Mapping!$A$2:$B$207,2,0)</f>
        <v>Ironsource</v>
      </c>
      <c r="H4168" s="4" t="s">
        <v>658</v>
      </c>
      <c r="I4168" s="63">
        <v>44356</v>
      </c>
      <c r="J4168" s="126" t="str">
        <f>VLOOKUP(I4168,Mapping!$H$2:$I$215,2,0)</f>
        <v>Post</v>
      </c>
      <c r="K4168" s="127" t="str">
        <f>VLOOKUP(I4168,Mapping!$H$2:$J$215,3,0)</f>
        <v>Post</v>
      </c>
      <c r="L4168" s="4">
        <v>0</v>
      </c>
      <c r="M4168" s="4" t="s">
        <v>85</v>
      </c>
    </row>
    <row r="4169" spans="1:13" x14ac:dyDescent="0.35">
      <c r="A4169" s="4" t="s">
        <v>36</v>
      </c>
      <c r="B4169" s="4" t="s">
        <v>35</v>
      </c>
      <c r="E4169" s="4" t="s">
        <v>124</v>
      </c>
      <c r="F4169" s="8" t="str">
        <f>VLOOKUP(E4169,Mapping!$A$1:$C$71,3,0)</f>
        <v>Ironsource</v>
      </c>
      <c r="G4169" s="8" t="str">
        <f>VLOOKUP(E4169,Mapping!$A$2:$B$207,2,0)</f>
        <v>Ironsource</v>
      </c>
      <c r="H4169" s="4" t="s">
        <v>658</v>
      </c>
      <c r="I4169" s="63">
        <v>44357</v>
      </c>
      <c r="J4169" s="126" t="str">
        <f>VLOOKUP(I4169,Mapping!$H$2:$I$215,2,0)</f>
        <v>Post</v>
      </c>
      <c r="K4169" s="127" t="str">
        <f>VLOOKUP(I4169,Mapping!$H$2:$J$215,3,0)</f>
        <v>Post</v>
      </c>
      <c r="L4169" s="4">
        <v>0</v>
      </c>
      <c r="M4169" s="4" t="s">
        <v>85</v>
      </c>
    </row>
    <row r="4170" spans="1:13" x14ac:dyDescent="0.35">
      <c r="A4170" s="4" t="s">
        <v>36</v>
      </c>
      <c r="B4170" s="4" t="s">
        <v>35</v>
      </c>
      <c r="E4170" s="4" t="s">
        <v>124</v>
      </c>
      <c r="F4170" s="8" t="str">
        <f>VLOOKUP(E4170,Mapping!$A$1:$C$71,3,0)</f>
        <v>Ironsource</v>
      </c>
      <c r="G4170" s="8" t="str">
        <f>VLOOKUP(E4170,Mapping!$A$2:$B$207,2,0)</f>
        <v>Ironsource</v>
      </c>
      <c r="H4170" s="4" t="s">
        <v>658</v>
      </c>
      <c r="I4170" s="63">
        <v>44358</v>
      </c>
      <c r="J4170" s="126" t="str">
        <f>VLOOKUP(I4170,Mapping!$H$2:$I$215,2,0)</f>
        <v>Post</v>
      </c>
      <c r="K4170" s="127" t="str">
        <f>VLOOKUP(I4170,Mapping!$H$2:$J$215,3,0)</f>
        <v>Post</v>
      </c>
      <c r="L4170" s="4">
        <v>0</v>
      </c>
      <c r="M4170" s="4" t="s">
        <v>85</v>
      </c>
    </row>
    <row r="4171" spans="1:13" x14ac:dyDescent="0.35">
      <c r="A4171" s="4" t="s">
        <v>36</v>
      </c>
      <c r="B4171" s="4" t="s">
        <v>35</v>
      </c>
      <c r="E4171" s="4" t="s">
        <v>124</v>
      </c>
      <c r="F4171" s="8" t="str">
        <f>VLOOKUP(E4171,Mapping!$A$1:$C$71,3,0)</f>
        <v>Ironsource</v>
      </c>
      <c r="G4171" s="8" t="str">
        <f>VLOOKUP(E4171,Mapping!$A$2:$B$207,2,0)</f>
        <v>Ironsource</v>
      </c>
      <c r="H4171" s="4" t="s">
        <v>658</v>
      </c>
      <c r="I4171" s="63">
        <v>44359</v>
      </c>
      <c r="J4171" s="126" t="str">
        <f>VLOOKUP(I4171,Mapping!$H$2:$I$215,2,0)</f>
        <v>Post</v>
      </c>
      <c r="K4171" s="127" t="str">
        <f>VLOOKUP(I4171,Mapping!$H$2:$J$215,3,0)</f>
        <v>Post</v>
      </c>
      <c r="L4171" s="4">
        <v>0</v>
      </c>
      <c r="M4171" s="4" t="s">
        <v>85</v>
      </c>
    </row>
    <row r="4172" spans="1:13" x14ac:dyDescent="0.35">
      <c r="A4172" s="4" t="s">
        <v>36</v>
      </c>
      <c r="B4172" s="4" t="s">
        <v>35</v>
      </c>
      <c r="E4172" s="4" t="s">
        <v>124</v>
      </c>
      <c r="F4172" s="8" t="str">
        <f>VLOOKUP(E4172,Mapping!$A$1:$C$71,3,0)</f>
        <v>Ironsource</v>
      </c>
      <c r="G4172" s="8" t="str">
        <f>VLOOKUP(E4172,Mapping!$A$2:$B$207,2,0)</f>
        <v>Ironsource</v>
      </c>
      <c r="H4172" s="4" t="s">
        <v>658</v>
      </c>
      <c r="I4172" s="63">
        <v>44360</v>
      </c>
      <c r="J4172" s="126" t="str">
        <f>VLOOKUP(I4172,Mapping!$H$2:$I$215,2,0)</f>
        <v>Post</v>
      </c>
      <c r="K4172" s="127" t="str">
        <f>VLOOKUP(I4172,Mapping!$H$2:$J$215,3,0)</f>
        <v>Post</v>
      </c>
      <c r="L4172" s="4">
        <v>0</v>
      </c>
      <c r="M4172" s="4" t="s">
        <v>85</v>
      </c>
    </row>
    <row r="4173" spans="1:13" x14ac:dyDescent="0.35">
      <c r="A4173" s="4" t="s">
        <v>36</v>
      </c>
      <c r="B4173" s="4" t="s">
        <v>35</v>
      </c>
      <c r="E4173" s="4" t="s">
        <v>124</v>
      </c>
      <c r="F4173" s="8" t="str">
        <f>VLOOKUP(E4173,Mapping!$A$1:$C$71,3,0)</f>
        <v>Ironsource</v>
      </c>
      <c r="G4173" s="8" t="str">
        <f>VLOOKUP(E4173,Mapping!$A$2:$B$207,2,0)</f>
        <v>Ironsource</v>
      </c>
      <c r="H4173" s="4" t="s">
        <v>658</v>
      </c>
      <c r="I4173" s="63">
        <v>44361</v>
      </c>
      <c r="J4173" s="126" t="str">
        <f>VLOOKUP(I4173,Mapping!$H$2:$I$215,2,0)</f>
        <v>Post</v>
      </c>
      <c r="K4173" s="127" t="str">
        <f>VLOOKUP(I4173,Mapping!$H$2:$J$215,3,0)</f>
        <v>Post</v>
      </c>
      <c r="L4173" s="4">
        <v>0</v>
      </c>
      <c r="M4173" s="4" t="s">
        <v>85</v>
      </c>
    </row>
    <row r="4174" spans="1:13" x14ac:dyDescent="0.35">
      <c r="A4174" s="4" t="s">
        <v>36</v>
      </c>
      <c r="B4174" s="4" t="s">
        <v>35</v>
      </c>
      <c r="E4174" s="4" t="s">
        <v>124</v>
      </c>
      <c r="F4174" s="8" t="str">
        <f>VLOOKUP(E4174,Mapping!$A$1:$C$71,3,0)</f>
        <v>Ironsource</v>
      </c>
      <c r="G4174" s="8" t="str">
        <f>VLOOKUP(E4174,Mapping!$A$2:$B$207,2,0)</f>
        <v>Ironsource</v>
      </c>
      <c r="H4174" s="4" t="s">
        <v>658</v>
      </c>
      <c r="I4174" s="63">
        <v>44362</v>
      </c>
      <c r="J4174" s="126" t="str">
        <f>VLOOKUP(I4174,Mapping!$H$2:$I$215,2,0)</f>
        <v>Post</v>
      </c>
      <c r="K4174" s="127" t="str">
        <f>VLOOKUP(I4174,Mapping!$H$2:$J$215,3,0)</f>
        <v>Post</v>
      </c>
      <c r="L4174" s="4">
        <v>0</v>
      </c>
      <c r="M4174" s="4" t="s">
        <v>85</v>
      </c>
    </row>
    <row r="4175" spans="1:13" x14ac:dyDescent="0.35">
      <c r="A4175" s="4" t="s">
        <v>36</v>
      </c>
      <c r="B4175" s="4" t="s">
        <v>35</v>
      </c>
      <c r="E4175" s="4" t="s">
        <v>124</v>
      </c>
      <c r="F4175" s="8" t="str">
        <f>VLOOKUP(E4175,Mapping!$A$1:$C$71,3,0)</f>
        <v>Ironsource</v>
      </c>
      <c r="G4175" s="8" t="str">
        <f>VLOOKUP(E4175,Mapping!$A$2:$B$207,2,0)</f>
        <v>Ironsource</v>
      </c>
      <c r="H4175" s="4" t="s">
        <v>658</v>
      </c>
      <c r="I4175" s="63">
        <v>44363</v>
      </c>
      <c r="J4175" s="126" t="str">
        <f>VLOOKUP(I4175,Mapping!$H$2:$I$215,2,0)</f>
        <v>Post</v>
      </c>
      <c r="K4175" s="127" t="str">
        <f>VLOOKUP(I4175,Mapping!$H$2:$J$215,3,0)</f>
        <v>Post</v>
      </c>
      <c r="L4175" s="4">
        <v>0</v>
      </c>
      <c r="M4175" s="4" t="s">
        <v>85</v>
      </c>
    </row>
    <row r="4176" spans="1:13" x14ac:dyDescent="0.35">
      <c r="A4176" s="4" t="s">
        <v>36</v>
      </c>
      <c r="B4176" s="4" t="s">
        <v>35</v>
      </c>
      <c r="E4176" s="4" t="s">
        <v>124</v>
      </c>
      <c r="F4176" s="8" t="str">
        <f>VLOOKUP(E4176,Mapping!$A$1:$C$71,3,0)</f>
        <v>Ironsource</v>
      </c>
      <c r="G4176" s="8" t="str">
        <f>VLOOKUP(E4176,Mapping!$A$2:$B$207,2,0)</f>
        <v>Ironsource</v>
      </c>
      <c r="H4176" s="4" t="s">
        <v>658</v>
      </c>
      <c r="I4176" s="63">
        <v>44364</v>
      </c>
      <c r="J4176" s="126" t="str">
        <f>VLOOKUP(I4176,Mapping!$H$2:$I$215,2,0)</f>
        <v>Post</v>
      </c>
      <c r="K4176" s="127" t="str">
        <f>VLOOKUP(I4176,Mapping!$H$2:$J$215,3,0)</f>
        <v>Post</v>
      </c>
      <c r="L4176" s="4">
        <v>0</v>
      </c>
      <c r="M4176" s="4" t="s">
        <v>85</v>
      </c>
    </row>
    <row r="4177" spans="1:13" x14ac:dyDescent="0.35">
      <c r="A4177" s="4" t="s">
        <v>36</v>
      </c>
      <c r="B4177" s="4" t="s">
        <v>35</v>
      </c>
      <c r="E4177" s="4" t="s">
        <v>124</v>
      </c>
      <c r="F4177" s="8" t="str">
        <f>VLOOKUP(E4177,Mapping!$A$1:$C$71,3,0)</f>
        <v>Ironsource</v>
      </c>
      <c r="G4177" s="8" t="str">
        <f>VLOOKUP(E4177,Mapping!$A$2:$B$207,2,0)</f>
        <v>Ironsource</v>
      </c>
      <c r="H4177" s="4" t="s">
        <v>658</v>
      </c>
      <c r="I4177" s="63">
        <v>44365</v>
      </c>
      <c r="J4177" s="126" t="str">
        <f>VLOOKUP(I4177,Mapping!$H$2:$I$215,2,0)</f>
        <v>Post</v>
      </c>
      <c r="K4177" s="127" t="str">
        <f>VLOOKUP(I4177,Mapping!$H$2:$J$215,3,0)</f>
        <v>Post</v>
      </c>
      <c r="L4177" s="4">
        <v>0</v>
      </c>
      <c r="M4177" s="4" t="s">
        <v>85</v>
      </c>
    </row>
    <row r="4178" spans="1:13" x14ac:dyDescent="0.35">
      <c r="A4178" s="4" t="s">
        <v>36</v>
      </c>
      <c r="B4178" s="4" t="s">
        <v>35</v>
      </c>
      <c r="E4178" s="4" t="s">
        <v>124</v>
      </c>
      <c r="F4178" s="8" t="str">
        <f>VLOOKUP(E4178,Mapping!$A$1:$C$71,3,0)</f>
        <v>Ironsource</v>
      </c>
      <c r="G4178" s="8" t="str">
        <f>VLOOKUP(E4178,Mapping!$A$2:$B$207,2,0)</f>
        <v>Ironsource</v>
      </c>
      <c r="H4178" s="4" t="s">
        <v>658</v>
      </c>
      <c r="I4178" s="63">
        <v>44366</v>
      </c>
      <c r="J4178" s="126" t="str">
        <f>VLOOKUP(I4178,Mapping!$H$2:$I$215,2,0)</f>
        <v>Post</v>
      </c>
      <c r="K4178" s="127" t="str">
        <f>VLOOKUP(I4178,Mapping!$H$2:$J$215,3,0)</f>
        <v>Post</v>
      </c>
      <c r="L4178" s="4">
        <v>0</v>
      </c>
      <c r="M4178" s="4" t="s">
        <v>85</v>
      </c>
    </row>
    <row r="4179" spans="1:13" x14ac:dyDescent="0.35">
      <c r="A4179" s="4" t="s">
        <v>36</v>
      </c>
      <c r="B4179" s="4" t="s">
        <v>35</v>
      </c>
      <c r="E4179" s="4" t="s">
        <v>124</v>
      </c>
      <c r="F4179" s="8" t="str">
        <f>VLOOKUP(E4179,Mapping!$A$1:$C$71,3,0)</f>
        <v>Ironsource</v>
      </c>
      <c r="G4179" s="8" t="str">
        <f>VLOOKUP(E4179,Mapping!$A$2:$B$207,2,0)</f>
        <v>Ironsource</v>
      </c>
      <c r="H4179" s="4" t="s">
        <v>658</v>
      </c>
      <c r="I4179" s="63">
        <v>44367</v>
      </c>
      <c r="J4179" s="126" t="str">
        <f>VLOOKUP(I4179,Mapping!$H$2:$I$215,2,0)</f>
        <v>Post</v>
      </c>
      <c r="K4179" s="127" t="str">
        <f>VLOOKUP(I4179,Mapping!$H$2:$J$215,3,0)</f>
        <v>Post</v>
      </c>
      <c r="L4179" s="4">
        <v>0</v>
      </c>
      <c r="M4179" s="4" t="s">
        <v>85</v>
      </c>
    </row>
    <row r="4180" spans="1:13" x14ac:dyDescent="0.35">
      <c r="A4180" s="4" t="s">
        <v>36</v>
      </c>
      <c r="B4180" s="4" t="s">
        <v>35</v>
      </c>
      <c r="E4180" s="4" t="s">
        <v>124</v>
      </c>
      <c r="F4180" s="8" t="str">
        <f>VLOOKUP(E4180,Mapping!$A$1:$C$71,3,0)</f>
        <v>Ironsource</v>
      </c>
      <c r="G4180" s="8" t="str">
        <f>VLOOKUP(E4180,Mapping!$A$2:$B$207,2,0)</f>
        <v>Ironsource</v>
      </c>
      <c r="H4180" s="4" t="s">
        <v>658</v>
      </c>
      <c r="I4180" s="63">
        <v>44368</v>
      </c>
      <c r="J4180" s="126" t="str">
        <f>VLOOKUP(I4180,Mapping!$H$2:$I$215,2,0)</f>
        <v>Post</v>
      </c>
      <c r="K4180" s="127" t="str">
        <f>VLOOKUP(I4180,Mapping!$H$2:$J$215,3,0)</f>
        <v>Post</v>
      </c>
      <c r="L4180" s="4">
        <v>0</v>
      </c>
      <c r="M4180" s="4" t="s">
        <v>85</v>
      </c>
    </row>
    <row r="4181" spans="1:13" x14ac:dyDescent="0.35">
      <c r="A4181" s="4" t="s">
        <v>36</v>
      </c>
      <c r="B4181" s="4" t="s">
        <v>35</v>
      </c>
      <c r="E4181" s="4" t="s">
        <v>124</v>
      </c>
      <c r="F4181" s="8" t="str">
        <f>VLOOKUP(E4181,Mapping!$A$1:$C$71,3,0)</f>
        <v>Ironsource</v>
      </c>
      <c r="G4181" s="8" t="str">
        <f>VLOOKUP(E4181,Mapping!$A$2:$B$207,2,0)</f>
        <v>Ironsource</v>
      </c>
      <c r="H4181" s="4" t="s">
        <v>658</v>
      </c>
      <c r="I4181" s="63">
        <v>44369</v>
      </c>
      <c r="J4181" s="126" t="str">
        <f>VLOOKUP(I4181,Mapping!$H$2:$I$215,2,0)</f>
        <v>Post</v>
      </c>
      <c r="K4181" s="127" t="str">
        <f>VLOOKUP(I4181,Mapping!$H$2:$J$215,3,0)</f>
        <v>Post</v>
      </c>
      <c r="L4181" s="4">
        <v>0</v>
      </c>
      <c r="M4181" s="4" t="s">
        <v>85</v>
      </c>
    </row>
    <row r="4182" spans="1:13" x14ac:dyDescent="0.35">
      <c r="A4182" s="4" t="s">
        <v>36</v>
      </c>
      <c r="B4182" s="4" t="s">
        <v>35</v>
      </c>
      <c r="E4182" s="4" t="s">
        <v>124</v>
      </c>
      <c r="F4182" s="8" t="str">
        <f>VLOOKUP(E4182,Mapping!$A$1:$C$71,3,0)</f>
        <v>Ironsource</v>
      </c>
      <c r="G4182" s="8" t="str">
        <f>VLOOKUP(E4182,Mapping!$A$2:$B$207,2,0)</f>
        <v>Ironsource</v>
      </c>
      <c r="H4182" s="4" t="s">
        <v>658</v>
      </c>
      <c r="I4182" s="63">
        <v>44370</v>
      </c>
      <c r="J4182" s="126" t="str">
        <f>VLOOKUP(I4182,Mapping!$H$2:$I$215,2,0)</f>
        <v>Post</v>
      </c>
      <c r="K4182" s="127">
        <f>VLOOKUP(I4182,Mapping!$H$2:$J$215,3,0)</f>
        <v>0</v>
      </c>
      <c r="L4182" s="4">
        <v>0</v>
      </c>
      <c r="M4182" s="4" t="s">
        <v>85</v>
      </c>
    </row>
    <row r="4183" spans="1:13" x14ac:dyDescent="0.35">
      <c r="A4183" s="4" t="s">
        <v>36</v>
      </c>
      <c r="B4183" s="4" t="s">
        <v>35</v>
      </c>
      <c r="E4183" s="4" t="s">
        <v>124</v>
      </c>
      <c r="F4183" s="8" t="str">
        <f>VLOOKUP(E4183,Mapping!$A$1:$C$71,3,0)</f>
        <v>Ironsource</v>
      </c>
      <c r="G4183" s="8" t="str">
        <f>VLOOKUP(E4183,Mapping!$A$2:$B$207,2,0)</f>
        <v>Ironsource</v>
      </c>
      <c r="H4183" s="4" t="s">
        <v>658</v>
      </c>
      <c r="I4183" s="63">
        <v>44371</v>
      </c>
      <c r="J4183" s="126" t="str">
        <f>VLOOKUP(I4183,Mapping!$H$2:$I$215,2,0)</f>
        <v>Post</v>
      </c>
      <c r="K4183" s="127">
        <f>VLOOKUP(I4183,Mapping!$H$2:$J$215,3,0)</f>
        <v>0</v>
      </c>
      <c r="L4183" s="4">
        <v>0</v>
      </c>
      <c r="M4183" s="4" t="s">
        <v>85</v>
      </c>
    </row>
    <row r="4184" spans="1:13" x14ac:dyDescent="0.35">
      <c r="A4184" s="4" t="s">
        <v>36</v>
      </c>
      <c r="B4184" s="4" t="s">
        <v>35</v>
      </c>
      <c r="E4184" s="4" t="s">
        <v>124</v>
      </c>
      <c r="F4184" s="8" t="str">
        <f>VLOOKUP(E4184,Mapping!$A$1:$C$71,3,0)</f>
        <v>Ironsource</v>
      </c>
      <c r="G4184" s="8" t="str">
        <f>VLOOKUP(E4184,Mapping!$A$2:$B$207,2,0)</f>
        <v>Ironsource</v>
      </c>
      <c r="H4184" s="4" t="s">
        <v>658</v>
      </c>
      <c r="I4184" s="63">
        <v>44372</v>
      </c>
      <c r="J4184" s="126" t="str">
        <f>VLOOKUP(I4184,Mapping!$H$2:$I$215,2,0)</f>
        <v>Post</v>
      </c>
      <c r="K4184" s="127">
        <f>VLOOKUP(I4184,Mapping!$H$2:$J$215,3,0)</f>
        <v>0</v>
      </c>
      <c r="L4184" s="4">
        <v>0</v>
      </c>
      <c r="M4184" s="4" t="s">
        <v>85</v>
      </c>
    </row>
    <row r="4185" spans="1:13" x14ac:dyDescent="0.35">
      <c r="A4185" s="4" t="s">
        <v>36</v>
      </c>
      <c r="B4185" s="4" t="s">
        <v>35</v>
      </c>
      <c r="E4185" s="4" t="s">
        <v>124</v>
      </c>
      <c r="F4185" s="8" t="str">
        <f>VLOOKUP(E4185,Mapping!$A$1:$C$71,3,0)</f>
        <v>Ironsource</v>
      </c>
      <c r="G4185" s="8" t="str">
        <f>VLOOKUP(E4185,Mapping!$A$2:$B$207,2,0)</f>
        <v>Ironsource</v>
      </c>
      <c r="H4185" s="4" t="s">
        <v>658</v>
      </c>
      <c r="I4185" s="63">
        <v>44373</v>
      </c>
      <c r="J4185" s="126" t="str">
        <f>VLOOKUP(I4185,Mapping!$H$2:$I$215,2,0)</f>
        <v>Post</v>
      </c>
      <c r="K4185" s="127">
        <f>VLOOKUP(I4185,Mapping!$H$2:$J$215,3,0)</f>
        <v>0</v>
      </c>
      <c r="L4185" s="4">
        <v>0</v>
      </c>
      <c r="M4185" s="4" t="s">
        <v>85</v>
      </c>
    </row>
    <row r="4186" spans="1:13" x14ac:dyDescent="0.35">
      <c r="A4186" s="4" t="s">
        <v>36</v>
      </c>
      <c r="B4186" s="4" t="s">
        <v>35</v>
      </c>
      <c r="E4186" s="4" t="s">
        <v>124</v>
      </c>
      <c r="F4186" s="8" t="str">
        <f>VLOOKUP(E4186,Mapping!$A$1:$C$71,3,0)</f>
        <v>Ironsource</v>
      </c>
      <c r="G4186" s="8" t="str">
        <f>VLOOKUP(E4186,Mapping!$A$2:$B$207,2,0)</f>
        <v>Ironsource</v>
      </c>
      <c r="H4186" s="4" t="s">
        <v>658</v>
      </c>
      <c r="I4186" s="63">
        <v>44374</v>
      </c>
      <c r="J4186" s="126" t="str">
        <f>VLOOKUP(I4186,Mapping!$H$2:$I$215,2,0)</f>
        <v>Post</v>
      </c>
      <c r="K4186" s="127">
        <f>VLOOKUP(I4186,Mapping!$H$2:$J$215,3,0)</f>
        <v>0</v>
      </c>
      <c r="L4186" s="4">
        <v>0</v>
      </c>
      <c r="M4186" s="4" t="s">
        <v>85</v>
      </c>
    </row>
    <row r="4187" spans="1:13" x14ac:dyDescent="0.35">
      <c r="A4187" s="4" t="s">
        <v>36</v>
      </c>
      <c r="B4187" s="4" t="s">
        <v>35</v>
      </c>
      <c r="E4187" s="4" t="s">
        <v>124</v>
      </c>
      <c r="F4187" s="8" t="str">
        <f>VLOOKUP(E4187,Mapping!$A$1:$C$71,3,0)</f>
        <v>Ironsource</v>
      </c>
      <c r="G4187" s="8" t="str">
        <f>VLOOKUP(E4187,Mapping!$A$2:$B$207,2,0)</f>
        <v>Ironsource</v>
      </c>
      <c r="H4187" s="4" t="s">
        <v>658</v>
      </c>
      <c r="I4187" s="63">
        <v>44375</v>
      </c>
      <c r="J4187" s="126" t="str">
        <f>VLOOKUP(I4187,Mapping!$H$2:$I$215,2,0)</f>
        <v>Post</v>
      </c>
      <c r="K4187" s="127">
        <f>VLOOKUP(I4187,Mapping!$H$2:$J$215,3,0)</f>
        <v>0</v>
      </c>
      <c r="L4187" s="4">
        <v>0</v>
      </c>
      <c r="M4187" s="4" t="s">
        <v>85</v>
      </c>
    </row>
    <row r="4188" spans="1:13" x14ac:dyDescent="0.35">
      <c r="A4188" s="4" t="s">
        <v>36</v>
      </c>
      <c r="B4188" s="4" t="s">
        <v>35</v>
      </c>
      <c r="E4188" s="4" t="s">
        <v>124</v>
      </c>
      <c r="F4188" s="8" t="str">
        <f>VLOOKUP(E4188,Mapping!$A$1:$C$71,3,0)</f>
        <v>Ironsource</v>
      </c>
      <c r="G4188" s="8" t="str">
        <f>VLOOKUP(E4188,Mapping!$A$2:$B$207,2,0)</f>
        <v>Ironsource</v>
      </c>
      <c r="H4188" s="4" t="s">
        <v>658</v>
      </c>
      <c r="I4188" s="63">
        <v>44376</v>
      </c>
      <c r="J4188" s="126" t="str">
        <f>VLOOKUP(I4188,Mapping!$H$2:$I$215,2,0)</f>
        <v>Post</v>
      </c>
      <c r="K4188" s="127">
        <f>VLOOKUP(I4188,Mapping!$H$2:$J$215,3,0)</f>
        <v>0</v>
      </c>
      <c r="L4188" s="4">
        <v>0</v>
      </c>
      <c r="M4188" s="4" t="s">
        <v>85</v>
      </c>
    </row>
    <row r="4189" spans="1:13" x14ac:dyDescent="0.35">
      <c r="A4189" s="4" t="s">
        <v>36</v>
      </c>
      <c r="B4189" s="4" t="s">
        <v>35</v>
      </c>
      <c r="E4189" s="4" t="s">
        <v>124</v>
      </c>
      <c r="F4189" s="8" t="str">
        <f>VLOOKUP(E4189,Mapping!$A$1:$C$71,3,0)</f>
        <v>Ironsource</v>
      </c>
      <c r="G4189" s="8" t="str">
        <f>VLOOKUP(E4189,Mapping!$A$2:$B$207,2,0)</f>
        <v>Ironsource</v>
      </c>
      <c r="H4189" s="4" t="s">
        <v>658</v>
      </c>
      <c r="I4189" s="63">
        <v>44377</v>
      </c>
      <c r="J4189" s="126" t="str">
        <f>VLOOKUP(I4189,Mapping!$H$2:$I$215,2,0)</f>
        <v>Post</v>
      </c>
      <c r="K4189" s="127">
        <f>VLOOKUP(I4189,Mapping!$H$2:$J$215,3,0)</f>
        <v>0</v>
      </c>
      <c r="L4189" s="4">
        <v>0</v>
      </c>
      <c r="M4189" s="4" t="s">
        <v>85</v>
      </c>
    </row>
    <row r="4190" spans="1:13" x14ac:dyDescent="0.35">
      <c r="A4190" s="4" t="s">
        <v>36</v>
      </c>
      <c r="B4190" s="4" t="s">
        <v>35</v>
      </c>
      <c r="E4190" s="4" t="s">
        <v>124</v>
      </c>
      <c r="F4190" s="8" t="str">
        <f>VLOOKUP(E4190,Mapping!$A$1:$C$71,3,0)</f>
        <v>Ironsource</v>
      </c>
      <c r="G4190" s="8" t="str">
        <f>VLOOKUP(E4190,Mapping!$A$2:$B$207,2,0)</f>
        <v>Ironsource</v>
      </c>
      <c r="H4190" s="4" t="s">
        <v>658</v>
      </c>
      <c r="I4190" s="63">
        <v>44378</v>
      </c>
      <c r="J4190" s="126" t="str">
        <f>VLOOKUP(I4190,Mapping!$H$2:$I$215,2,0)</f>
        <v>Post</v>
      </c>
      <c r="K4190" s="127">
        <f>VLOOKUP(I4190,Mapping!$H$2:$J$215,3,0)</f>
        <v>0</v>
      </c>
      <c r="L4190" s="4">
        <v>0</v>
      </c>
      <c r="M4190" s="4" t="s">
        <v>85</v>
      </c>
    </row>
    <row r="4191" spans="1:13" x14ac:dyDescent="0.35">
      <c r="A4191" s="4" t="s">
        <v>36</v>
      </c>
      <c r="B4191" s="4" t="s">
        <v>35</v>
      </c>
      <c r="E4191" s="4" t="s">
        <v>124</v>
      </c>
      <c r="F4191" s="8" t="str">
        <f>VLOOKUP(E4191,Mapping!$A$1:$C$71,3,0)</f>
        <v>Ironsource</v>
      </c>
      <c r="G4191" s="8" t="str">
        <f>VLOOKUP(E4191,Mapping!$A$2:$B$207,2,0)</f>
        <v>Ironsource</v>
      </c>
      <c r="H4191" s="4" t="s">
        <v>658</v>
      </c>
      <c r="I4191" s="63">
        <v>44379</v>
      </c>
      <c r="J4191" s="126" t="str">
        <f>VLOOKUP(I4191,Mapping!$H$2:$I$215,2,0)</f>
        <v>Post</v>
      </c>
      <c r="K4191" s="127">
        <f>VLOOKUP(I4191,Mapping!$H$2:$J$215,3,0)</f>
        <v>0</v>
      </c>
      <c r="L4191" s="4">
        <v>0</v>
      </c>
      <c r="M4191" s="4" t="s">
        <v>85</v>
      </c>
    </row>
    <row r="4192" spans="1:13" x14ac:dyDescent="0.35">
      <c r="A4192" s="4" t="s">
        <v>36</v>
      </c>
      <c r="B4192" s="4" t="s">
        <v>35</v>
      </c>
      <c r="E4192" s="4" t="s">
        <v>124</v>
      </c>
      <c r="F4192" s="8" t="str">
        <f>VLOOKUP(E4192,Mapping!$A$1:$C$71,3,0)</f>
        <v>Ironsource</v>
      </c>
      <c r="G4192" s="8" t="str">
        <f>VLOOKUP(E4192,Mapping!$A$2:$B$207,2,0)</f>
        <v>Ironsource</v>
      </c>
      <c r="H4192" s="4" t="s">
        <v>658</v>
      </c>
      <c r="I4192" s="63">
        <v>44380</v>
      </c>
      <c r="J4192" s="126" t="str">
        <f>VLOOKUP(I4192,Mapping!$H$2:$I$215,2,0)</f>
        <v>Post</v>
      </c>
      <c r="K4192" s="127">
        <f>VLOOKUP(I4192,Mapping!$H$2:$J$215,3,0)</f>
        <v>0</v>
      </c>
      <c r="L4192" s="4">
        <v>0</v>
      </c>
      <c r="M4192" s="4" t="s">
        <v>85</v>
      </c>
    </row>
    <row r="4193" spans="1:13" x14ac:dyDescent="0.35">
      <c r="A4193" s="4" t="s">
        <v>36</v>
      </c>
      <c r="B4193" s="4" t="s">
        <v>35</v>
      </c>
      <c r="E4193" s="4" t="s">
        <v>124</v>
      </c>
      <c r="F4193" s="8" t="str">
        <f>VLOOKUP(E4193,Mapping!$A$1:$C$71,3,0)</f>
        <v>Ironsource</v>
      </c>
      <c r="G4193" s="8" t="str">
        <f>VLOOKUP(E4193,Mapping!$A$2:$B$207,2,0)</f>
        <v>Ironsource</v>
      </c>
      <c r="H4193" s="4" t="s">
        <v>658</v>
      </c>
      <c r="I4193" s="63">
        <v>44381</v>
      </c>
      <c r="J4193" s="126" t="str">
        <f>VLOOKUP(I4193,Mapping!$H$2:$I$215,2,0)</f>
        <v>Post</v>
      </c>
      <c r="K4193" s="127">
        <f>VLOOKUP(I4193,Mapping!$H$2:$J$215,3,0)</f>
        <v>0</v>
      </c>
      <c r="L4193" s="4">
        <v>0</v>
      </c>
      <c r="M4193" s="4" t="s">
        <v>85</v>
      </c>
    </row>
    <row r="4194" spans="1:13" x14ac:dyDescent="0.35">
      <c r="A4194" s="4" t="s">
        <v>36</v>
      </c>
      <c r="B4194" s="4" t="s">
        <v>35</v>
      </c>
      <c r="E4194" s="4" t="s">
        <v>124</v>
      </c>
      <c r="F4194" s="8" t="str">
        <f>VLOOKUP(E4194,Mapping!$A$1:$C$71,3,0)</f>
        <v>Ironsource</v>
      </c>
      <c r="G4194" s="8" t="str">
        <f>VLOOKUP(E4194,Mapping!$A$2:$B$207,2,0)</f>
        <v>Ironsource</v>
      </c>
      <c r="H4194" s="4" t="s">
        <v>658</v>
      </c>
      <c r="I4194" s="63">
        <v>44382</v>
      </c>
      <c r="J4194" s="126" t="str">
        <f>VLOOKUP(I4194,Mapping!$H$2:$I$215,2,0)</f>
        <v>Post</v>
      </c>
      <c r="K4194" s="127">
        <f>VLOOKUP(I4194,Mapping!$H$2:$J$215,3,0)</f>
        <v>0</v>
      </c>
      <c r="L4194" s="4">
        <v>0</v>
      </c>
      <c r="M4194" s="4" t="s">
        <v>85</v>
      </c>
    </row>
    <row r="4195" spans="1:13" x14ac:dyDescent="0.35">
      <c r="A4195" s="4" t="s">
        <v>36</v>
      </c>
      <c r="B4195" s="4" t="s">
        <v>35</v>
      </c>
      <c r="E4195" s="4" t="s">
        <v>124</v>
      </c>
      <c r="F4195" s="8" t="str">
        <f>VLOOKUP(E4195,Mapping!$A$1:$C$71,3,0)</f>
        <v>Ironsource</v>
      </c>
      <c r="G4195" s="8" t="str">
        <f>VLOOKUP(E4195,Mapping!$A$2:$B$207,2,0)</f>
        <v>Ironsource</v>
      </c>
      <c r="H4195" s="4" t="s">
        <v>658</v>
      </c>
      <c r="I4195" s="63">
        <v>44383</v>
      </c>
      <c r="J4195" s="126" t="str">
        <f>VLOOKUP(I4195,Mapping!$H$2:$I$215,2,0)</f>
        <v>Post</v>
      </c>
      <c r="K4195" s="127">
        <f>VLOOKUP(I4195,Mapping!$H$2:$J$215,3,0)</f>
        <v>0</v>
      </c>
      <c r="L4195" s="4">
        <v>0</v>
      </c>
      <c r="M4195" s="4" t="s">
        <v>85</v>
      </c>
    </row>
    <row r="4196" spans="1:13" x14ac:dyDescent="0.35">
      <c r="A4196" s="4" t="s">
        <v>36</v>
      </c>
      <c r="B4196" s="4" t="s">
        <v>35</v>
      </c>
      <c r="E4196" s="4" t="s">
        <v>124</v>
      </c>
      <c r="F4196" s="8" t="str">
        <f>VLOOKUP(E4196,Mapping!$A$1:$C$71,3,0)</f>
        <v>Ironsource</v>
      </c>
      <c r="G4196" s="8" t="str">
        <f>VLOOKUP(E4196,Mapping!$A$2:$B$207,2,0)</f>
        <v>Ironsource</v>
      </c>
      <c r="H4196" s="4" t="s">
        <v>658</v>
      </c>
      <c r="I4196" s="63">
        <v>44384</v>
      </c>
      <c r="J4196" s="126" t="str">
        <f>VLOOKUP(I4196,Mapping!$H$2:$I$215,2,0)</f>
        <v>Post</v>
      </c>
      <c r="K4196" s="127">
        <f>VLOOKUP(I4196,Mapping!$H$2:$J$215,3,0)</f>
        <v>0</v>
      </c>
      <c r="L4196" s="4">
        <v>0</v>
      </c>
      <c r="M4196" s="4" t="s">
        <v>85</v>
      </c>
    </row>
    <row r="4197" spans="1:13" x14ac:dyDescent="0.35">
      <c r="A4197" s="4" t="s">
        <v>36</v>
      </c>
      <c r="B4197" s="4" t="s">
        <v>35</v>
      </c>
      <c r="E4197" s="4" t="s">
        <v>124</v>
      </c>
      <c r="F4197" s="8" t="str">
        <f>VLOOKUP(E4197,Mapping!$A$1:$C$71,3,0)</f>
        <v>Ironsource</v>
      </c>
      <c r="G4197" s="8" t="str">
        <f>VLOOKUP(E4197,Mapping!$A$2:$B$207,2,0)</f>
        <v>Ironsource</v>
      </c>
      <c r="H4197" s="4" t="s">
        <v>658</v>
      </c>
      <c r="I4197" s="63">
        <v>44385</v>
      </c>
      <c r="J4197" s="126" t="str">
        <f>VLOOKUP(I4197,Mapping!$H$2:$I$215,2,0)</f>
        <v>Post</v>
      </c>
      <c r="K4197" s="127">
        <f>VLOOKUP(I4197,Mapping!$H$2:$J$215,3,0)</f>
        <v>0</v>
      </c>
      <c r="L4197" s="4">
        <v>0</v>
      </c>
      <c r="M4197" s="4" t="s">
        <v>85</v>
      </c>
    </row>
    <row r="4198" spans="1:13" x14ac:dyDescent="0.35">
      <c r="A4198" s="4" t="s">
        <v>36</v>
      </c>
      <c r="B4198" s="4" t="s">
        <v>35</v>
      </c>
      <c r="E4198" s="4" t="s">
        <v>124</v>
      </c>
      <c r="F4198" s="8" t="str">
        <f>VLOOKUP(E4198,Mapping!$A$1:$C$71,3,0)</f>
        <v>Ironsource</v>
      </c>
      <c r="G4198" s="8" t="str">
        <f>VLOOKUP(E4198,Mapping!$A$2:$B$207,2,0)</f>
        <v>Ironsource</v>
      </c>
      <c r="H4198" s="4" t="s">
        <v>658</v>
      </c>
      <c r="I4198" s="63">
        <v>44386</v>
      </c>
      <c r="J4198" s="126" t="str">
        <f>VLOOKUP(I4198,Mapping!$H$2:$I$215,2,0)</f>
        <v>Post</v>
      </c>
      <c r="K4198" s="127">
        <f>VLOOKUP(I4198,Mapping!$H$2:$J$215,3,0)</f>
        <v>0</v>
      </c>
      <c r="L4198" s="4">
        <v>0</v>
      </c>
      <c r="M4198" s="4" t="s">
        <v>85</v>
      </c>
    </row>
    <row r="4199" spans="1:13" x14ac:dyDescent="0.35">
      <c r="A4199" s="4" t="s">
        <v>36</v>
      </c>
      <c r="B4199" s="4" t="s">
        <v>35</v>
      </c>
      <c r="E4199" s="4" t="s">
        <v>124</v>
      </c>
      <c r="F4199" s="8" t="str">
        <f>VLOOKUP(E4199,Mapping!$A$1:$C$71,3,0)</f>
        <v>Ironsource</v>
      </c>
      <c r="G4199" s="8" t="str">
        <f>VLOOKUP(E4199,Mapping!$A$2:$B$207,2,0)</f>
        <v>Ironsource</v>
      </c>
      <c r="H4199" s="4" t="s">
        <v>658</v>
      </c>
      <c r="I4199" s="63">
        <v>44387</v>
      </c>
      <c r="J4199" s="126" t="str">
        <f>VLOOKUP(I4199,Mapping!$H$2:$I$215,2,0)</f>
        <v>Post</v>
      </c>
      <c r="K4199" s="127">
        <f>VLOOKUP(I4199,Mapping!$H$2:$J$215,3,0)</f>
        <v>0</v>
      </c>
      <c r="L4199" s="4">
        <v>0</v>
      </c>
      <c r="M4199" s="4" t="s">
        <v>85</v>
      </c>
    </row>
    <row r="4200" spans="1:13" x14ac:dyDescent="0.35">
      <c r="A4200" s="4" t="s">
        <v>36</v>
      </c>
      <c r="B4200" s="4" t="s">
        <v>35</v>
      </c>
      <c r="E4200" s="4" t="s">
        <v>124</v>
      </c>
      <c r="F4200" s="8" t="str">
        <f>VLOOKUP(E4200,Mapping!$A$1:$C$71,3,0)</f>
        <v>Ironsource</v>
      </c>
      <c r="G4200" s="8" t="str">
        <f>VLOOKUP(E4200,Mapping!$A$2:$B$207,2,0)</f>
        <v>Ironsource</v>
      </c>
      <c r="H4200" s="4" t="s">
        <v>658</v>
      </c>
      <c r="I4200" s="63">
        <v>44388</v>
      </c>
      <c r="J4200" s="126" t="str">
        <f>VLOOKUP(I4200,Mapping!$H$2:$I$215,2,0)</f>
        <v>Post</v>
      </c>
      <c r="K4200" s="127">
        <f>VLOOKUP(I4200,Mapping!$H$2:$J$215,3,0)</f>
        <v>0</v>
      </c>
      <c r="L4200" s="4">
        <v>0</v>
      </c>
      <c r="M4200" s="4" t="s">
        <v>85</v>
      </c>
    </row>
    <row r="4201" spans="1:13" x14ac:dyDescent="0.35">
      <c r="A4201" s="4" t="s">
        <v>36</v>
      </c>
      <c r="B4201" s="4" t="s">
        <v>35</v>
      </c>
      <c r="E4201" s="4" t="s">
        <v>124</v>
      </c>
      <c r="F4201" s="8" t="str">
        <f>VLOOKUP(E4201,Mapping!$A$1:$C$71,3,0)</f>
        <v>Ironsource</v>
      </c>
      <c r="G4201" s="8" t="str">
        <f>VLOOKUP(E4201,Mapping!$A$2:$B$207,2,0)</f>
        <v>Ironsource</v>
      </c>
      <c r="H4201" s="4" t="s">
        <v>658</v>
      </c>
      <c r="I4201" s="63">
        <v>44389</v>
      </c>
      <c r="J4201" s="126" t="str">
        <f>VLOOKUP(I4201,Mapping!$H$2:$I$215,2,0)</f>
        <v>Post</v>
      </c>
      <c r="K4201" s="127">
        <f>VLOOKUP(I4201,Mapping!$H$2:$J$215,3,0)</f>
        <v>0</v>
      </c>
      <c r="L4201" s="4">
        <v>0</v>
      </c>
      <c r="M4201" s="4" t="s">
        <v>85</v>
      </c>
    </row>
    <row r="4202" spans="1:13" x14ac:dyDescent="0.35">
      <c r="A4202" s="4" t="s">
        <v>36</v>
      </c>
      <c r="B4202" s="4" t="s">
        <v>35</v>
      </c>
      <c r="E4202" s="4" t="s">
        <v>124</v>
      </c>
      <c r="F4202" s="8" t="str">
        <f>VLOOKUP(E4202,Mapping!$A$1:$C$71,3,0)</f>
        <v>Ironsource</v>
      </c>
      <c r="G4202" s="8" t="str">
        <f>VLOOKUP(E4202,Mapping!$A$2:$B$207,2,0)</f>
        <v>Ironsource</v>
      </c>
      <c r="H4202" s="4" t="s">
        <v>658</v>
      </c>
      <c r="I4202" s="63">
        <v>44390</v>
      </c>
      <c r="J4202" s="126" t="str">
        <f>VLOOKUP(I4202,Mapping!$H$2:$I$215,2,0)</f>
        <v>Post</v>
      </c>
      <c r="K4202" s="127">
        <f>VLOOKUP(I4202,Mapping!$H$2:$J$215,3,0)</f>
        <v>0</v>
      </c>
      <c r="L4202" s="4">
        <v>0</v>
      </c>
      <c r="M4202" s="4" t="s">
        <v>85</v>
      </c>
    </row>
    <row r="4203" spans="1:13" x14ac:dyDescent="0.35">
      <c r="A4203" s="4" t="s">
        <v>36</v>
      </c>
      <c r="B4203" s="4" t="s">
        <v>35</v>
      </c>
      <c r="E4203" s="4" t="s">
        <v>124</v>
      </c>
      <c r="F4203" s="8" t="str">
        <f>VLOOKUP(E4203,Mapping!$A$1:$C$71,3,0)</f>
        <v>Ironsource</v>
      </c>
      <c r="G4203" s="8" t="str">
        <f>VLOOKUP(E4203,Mapping!$A$2:$B$207,2,0)</f>
        <v>Ironsource</v>
      </c>
      <c r="H4203" s="4" t="s">
        <v>658</v>
      </c>
      <c r="I4203" s="63">
        <v>44391</v>
      </c>
      <c r="J4203" s="126" t="str">
        <f>VLOOKUP(I4203,Mapping!$H$2:$I$215,2,0)</f>
        <v>Post</v>
      </c>
      <c r="K4203" s="127">
        <f>VLOOKUP(I4203,Mapping!$H$2:$J$215,3,0)</f>
        <v>0</v>
      </c>
      <c r="L4203" s="4">
        <v>0</v>
      </c>
      <c r="M4203" s="4" t="s">
        <v>85</v>
      </c>
    </row>
    <row r="4204" spans="1:13" x14ac:dyDescent="0.35">
      <c r="A4204" s="4" t="s">
        <v>36</v>
      </c>
      <c r="B4204" s="4" t="s">
        <v>35</v>
      </c>
      <c r="E4204" s="4" t="s">
        <v>124</v>
      </c>
      <c r="F4204" s="8" t="str">
        <f>VLOOKUP(E4204,Mapping!$A$1:$C$71,3,0)</f>
        <v>Ironsource</v>
      </c>
      <c r="G4204" s="8" t="str">
        <f>VLOOKUP(E4204,Mapping!$A$2:$B$207,2,0)</f>
        <v>Ironsource</v>
      </c>
      <c r="H4204" s="4" t="s">
        <v>658</v>
      </c>
      <c r="I4204" s="63">
        <v>44392</v>
      </c>
      <c r="J4204" s="126" t="str">
        <f>VLOOKUP(I4204,Mapping!$H$2:$I$215,2,0)</f>
        <v>Post</v>
      </c>
      <c r="K4204" s="127">
        <f>VLOOKUP(I4204,Mapping!$H$2:$J$215,3,0)</f>
        <v>0</v>
      </c>
      <c r="L4204" s="4">
        <v>0</v>
      </c>
      <c r="M4204" s="4" t="s">
        <v>85</v>
      </c>
    </row>
    <row r="4205" spans="1:13" x14ac:dyDescent="0.35">
      <c r="A4205" s="4" t="s">
        <v>36</v>
      </c>
      <c r="B4205" s="4" t="s">
        <v>35</v>
      </c>
      <c r="E4205" s="4" t="s">
        <v>124</v>
      </c>
      <c r="F4205" s="8" t="str">
        <f>VLOOKUP(E4205,Mapping!$A$1:$C$71,3,0)</f>
        <v>Ironsource</v>
      </c>
      <c r="G4205" s="8" t="str">
        <f>VLOOKUP(E4205,Mapping!$A$2:$B$207,2,0)</f>
        <v>Ironsource</v>
      </c>
      <c r="H4205" s="4" t="s">
        <v>658</v>
      </c>
      <c r="I4205" s="63">
        <v>44393</v>
      </c>
      <c r="J4205" s="126" t="str">
        <f>VLOOKUP(I4205,Mapping!$H$2:$I$215,2,0)</f>
        <v>Post</v>
      </c>
      <c r="K4205" s="127">
        <f>VLOOKUP(I4205,Mapping!$H$2:$J$215,3,0)</f>
        <v>0</v>
      </c>
      <c r="L4205" s="4">
        <v>0</v>
      </c>
      <c r="M4205" s="4" t="s">
        <v>85</v>
      </c>
    </row>
    <row r="4206" spans="1:13" x14ac:dyDescent="0.35">
      <c r="A4206" s="4" t="s">
        <v>36</v>
      </c>
      <c r="B4206" s="4" t="s">
        <v>35</v>
      </c>
      <c r="E4206" s="4" t="s">
        <v>124</v>
      </c>
      <c r="F4206" s="8" t="str">
        <f>VLOOKUP(E4206,Mapping!$A$1:$C$71,3,0)</f>
        <v>Ironsource</v>
      </c>
      <c r="G4206" s="8" t="str">
        <f>VLOOKUP(E4206,Mapping!$A$2:$B$207,2,0)</f>
        <v>Ironsource</v>
      </c>
      <c r="H4206" s="4" t="s">
        <v>658</v>
      </c>
      <c r="I4206" s="63">
        <v>44394</v>
      </c>
      <c r="J4206" s="126" t="str">
        <f>VLOOKUP(I4206,Mapping!$H$2:$I$215,2,0)</f>
        <v>Post</v>
      </c>
      <c r="K4206" s="127">
        <f>VLOOKUP(I4206,Mapping!$H$2:$J$215,3,0)</f>
        <v>0</v>
      </c>
      <c r="L4206" s="4">
        <v>0</v>
      </c>
      <c r="M4206" s="4" t="s">
        <v>85</v>
      </c>
    </row>
    <row r="4207" spans="1:13" x14ac:dyDescent="0.35">
      <c r="A4207" s="4" t="s">
        <v>36</v>
      </c>
      <c r="B4207" s="4" t="s">
        <v>35</v>
      </c>
      <c r="E4207" s="4" t="s">
        <v>124</v>
      </c>
      <c r="F4207" s="8" t="str">
        <f>VLOOKUP(E4207,Mapping!$A$1:$C$71,3,0)</f>
        <v>Ironsource</v>
      </c>
      <c r="G4207" s="8" t="str">
        <f>VLOOKUP(E4207,Mapping!$A$2:$B$207,2,0)</f>
        <v>Ironsource</v>
      </c>
      <c r="H4207" s="4" t="s">
        <v>658</v>
      </c>
      <c r="I4207" s="63">
        <v>44395</v>
      </c>
      <c r="J4207" s="126" t="str">
        <f>VLOOKUP(I4207,Mapping!$H$2:$I$215,2,0)</f>
        <v>Post</v>
      </c>
      <c r="K4207" s="127">
        <f>VLOOKUP(I4207,Mapping!$H$2:$J$215,3,0)</f>
        <v>0</v>
      </c>
      <c r="L4207" s="4">
        <v>0</v>
      </c>
      <c r="M4207" s="4" t="s">
        <v>85</v>
      </c>
    </row>
    <row r="4208" spans="1:13" x14ac:dyDescent="0.35">
      <c r="A4208" s="4" t="s">
        <v>36</v>
      </c>
      <c r="B4208" s="4" t="s">
        <v>35</v>
      </c>
      <c r="E4208" s="4" t="s">
        <v>124</v>
      </c>
      <c r="F4208" s="8" t="str">
        <f>VLOOKUP(E4208,Mapping!$A$1:$C$71,3,0)</f>
        <v>Ironsource</v>
      </c>
      <c r="G4208" s="8" t="str">
        <f>VLOOKUP(E4208,Mapping!$A$2:$B$207,2,0)</f>
        <v>Ironsource</v>
      </c>
      <c r="H4208" s="4" t="s">
        <v>658</v>
      </c>
      <c r="I4208" s="63">
        <v>44396</v>
      </c>
      <c r="J4208" s="126" t="str">
        <f>VLOOKUP(I4208,Mapping!$H$2:$I$215,2,0)</f>
        <v>Post</v>
      </c>
      <c r="K4208" s="127">
        <f>VLOOKUP(I4208,Mapping!$H$2:$J$215,3,0)</f>
        <v>0</v>
      </c>
      <c r="L4208" s="4">
        <v>0</v>
      </c>
      <c r="M4208" s="4" t="s">
        <v>85</v>
      </c>
    </row>
    <row r="4209" spans="1:13" x14ac:dyDescent="0.35">
      <c r="A4209" s="4" t="s">
        <v>36</v>
      </c>
      <c r="B4209" s="4" t="s">
        <v>35</v>
      </c>
      <c r="E4209" s="4" t="s">
        <v>124</v>
      </c>
      <c r="F4209" s="8" t="str">
        <f>VLOOKUP(E4209,Mapping!$A$1:$C$71,3,0)</f>
        <v>Ironsource</v>
      </c>
      <c r="G4209" s="8" t="str">
        <f>VLOOKUP(E4209,Mapping!$A$2:$B$207,2,0)</f>
        <v>Ironsource</v>
      </c>
      <c r="H4209" s="4" t="s">
        <v>658</v>
      </c>
      <c r="I4209" s="63">
        <v>44397</v>
      </c>
      <c r="J4209" s="126" t="str">
        <f>VLOOKUP(I4209,Mapping!$H$2:$I$215,2,0)</f>
        <v>Post</v>
      </c>
      <c r="K4209" s="127">
        <f>VLOOKUP(I4209,Mapping!$H$2:$J$215,3,0)</f>
        <v>0</v>
      </c>
      <c r="L4209" s="4">
        <v>0</v>
      </c>
      <c r="M4209" s="4" t="s">
        <v>85</v>
      </c>
    </row>
    <row r="4210" spans="1:13" x14ac:dyDescent="0.35">
      <c r="A4210" s="4" t="s">
        <v>36</v>
      </c>
      <c r="B4210" s="4" t="s">
        <v>35</v>
      </c>
      <c r="E4210" s="4" t="s">
        <v>124</v>
      </c>
      <c r="F4210" s="8" t="str">
        <f>VLOOKUP(E4210,Mapping!$A$1:$C$71,3,0)</f>
        <v>Ironsource</v>
      </c>
      <c r="G4210" s="8" t="str">
        <f>VLOOKUP(E4210,Mapping!$A$2:$B$207,2,0)</f>
        <v>Ironsource</v>
      </c>
      <c r="H4210" s="4" t="s">
        <v>658</v>
      </c>
      <c r="I4210" s="63">
        <v>44398</v>
      </c>
      <c r="J4210" s="126" t="str">
        <f>VLOOKUP(I4210,Mapping!$H$2:$I$215,2,0)</f>
        <v>Post</v>
      </c>
      <c r="K4210" s="127">
        <f>VLOOKUP(I4210,Mapping!$H$2:$J$215,3,0)</f>
        <v>0</v>
      </c>
      <c r="L4210" s="4">
        <v>0</v>
      </c>
      <c r="M4210" s="4" t="s">
        <v>85</v>
      </c>
    </row>
    <row r="4211" spans="1:13" x14ac:dyDescent="0.35">
      <c r="A4211" s="4" t="s">
        <v>36</v>
      </c>
      <c r="B4211" s="4" t="s">
        <v>35</v>
      </c>
      <c r="E4211" s="4" t="s">
        <v>124</v>
      </c>
      <c r="F4211" s="8" t="str">
        <f>VLOOKUP(E4211,Mapping!$A$1:$C$71,3,0)</f>
        <v>Ironsource</v>
      </c>
      <c r="G4211" s="8" t="str">
        <f>VLOOKUP(E4211,Mapping!$A$2:$B$207,2,0)</f>
        <v>Ironsource</v>
      </c>
      <c r="H4211" s="4" t="s">
        <v>658</v>
      </c>
      <c r="I4211" s="63">
        <v>44399</v>
      </c>
      <c r="J4211" s="126" t="str">
        <f>VLOOKUP(I4211,Mapping!$H$2:$I$215,2,0)</f>
        <v>Post</v>
      </c>
      <c r="K4211" s="127">
        <f>VLOOKUP(I4211,Mapping!$H$2:$J$215,3,0)</f>
        <v>0</v>
      </c>
      <c r="L4211" s="4">
        <v>0</v>
      </c>
      <c r="M4211" s="4" t="s">
        <v>85</v>
      </c>
    </row>
    <row r="4212" spans="1:13" x14ac:dyDescent="0.35">
      <c r="A4212" s="4" t="s">
        <v>36</v>
      </c>
      <c r="B4212" s="4" t="s">
        <v>35</v>
      </c>
      <c r="E4212" s="4" t="s">
        <v>124</v>
      </c>
      <c r="F4212" s="8" t="str">
        <f>VLOOKUP(E4212,Mapping!$A$1:$C$71,3,0)</f>
        <v>Ironsource</v>
      </c>
      <c r="G4212" s="8" t="str">
        <f>VLOOKUP(E4212,Mapping!$A$2:$B$207,2,0)</f>
        <v>Ironsource</v>
      </c>
      <c r="H4212" s="4" t="s">
        <v>658</v>
      </c>
      <c r="I4212" s="63">
        <v>44400</v>
      </c>
      <c r="J4212" s="126" t="str">
        <f>VLOOKUP(I4212,Mapping!$H$2:$I$215,2,0)</f>
        <v>Post</v>
      </c>
      <c r="K4212" s="127">
        <f>VLOOKUP(I4212,Mapping!$H$2:$J$215,3,0)</f>
        <v>0</v>
      </c>
      <c r="L4212" s="4">
        <v>0</v>
      </c>
      <c r="M4212" s="4" t="s">
        <v>85</v>
      </c>
    </row>
    <row r="4213" spans="1:13" x14ac:dyDescent="0.35">
      <c r="A4213" s="4" t="s">
        <v>36</v>
      </c>
      <c r="B4213" s="4" t="s">
        <v>35</v>
      </c>
      <c r="E4213" s="4" t="s">
        <v>124</v>
      </c>
      <c r="F4213" s="8" t="str">
        <f>VLOOKUP(E4213,Mapping!$A$1:$C$71,3,0)</f>
        <v>Ironsource</v>
      </c>
      <c r="G4213" s="8" t="str">
        <f>VLOOKUP(E4213,Mapping!$A$2:$B$207,2,0)</f>
        <v>Ironsource</v>
      </c>
      <c r="H4213" s="4" t="s">
        <v>658</v>
      </c>
      <c r="I4213" s="63">
        <v>44401</v>
      </c>
      <c r="J4213" s="126" t="str">
        <f>VLOOKUP(I4213,Mapping!$H$2:$I$215,2,0)</f>
        <v>Post</v>
      </c>
      <c r="K4213" s="127">
        <f>VLOOKUP(I4213,Mapping!$H$2:$J$215,3,0)</f>
        <v>0</v>
      </c>
      <c r="L4213" s="4">
        <v>0</v>
      </c>
      <c r="M4213" s="4" t="s">
        <v>85</v>
      </c>
    </row>
    <row r="4214" spans="1:13" x14ac:dyDescent="0.35">
      <c r="A4214" s="4" t="s">
        <v>36</v>
      </c>
      <c r="B4214" s="4" t="s">
        <v>35</v>
      </c>
      <c r="E4214" s="4" t="s">
        <v>124</v>
      </c>
      <c r="F4214" s="8" t="str">
        <f>VLOOKUP(E4214,Mapping!$A$1:$C$71,3,0)</f>
        <v>Ironsource</v>
      </c>
      <c r="G4214" s="8" t="str">
        <f>VLOOKUP(E4214,Mapping!$A$2:$B$207,2,0)</f>
        <v>Ironsource</v>
      </c>
      <c r="H4214" s="4" t="s">
        <v>658</v>
      </c>
      <c r="I4214" s="63">
        <v>44402</v>
      </c>
      <c r="J4214" s="126" t="str">
        <f>VLOOKUP(I4214,Mapping!$H$2:$I$215,2,0)</f>
        <v>Post</v>
      </c>
      <c r="K4214" s="127">
        <f>VLOOKUP(I4214,Mapping!$H$2:$J$215,3,0)</f>
        <v>0</v>
      </c>
      <c r="L4214" s="4">
        <v>0</v>
      </c>
      <c r="M4214" s="4" t="s">
        <v>85</v>
      </c>
    </row>
    <row r="4215" spans="1:13" x14ac:dyDescent="0.35">
      <c r="A4215" s="4" t="s">
        <v>36</v>
      </c>
      <c r="B4215" s="4" t="s">
        <v>35</v>
      </c>
      <c r="E4215" s="4" t="s">
        <v>124</v>
      </c>
      <c r="F4215" s="8" t="str">
        <f>VLOOKUP(E4215,Mapping!$A$1:$C$71,3,0)</f>
        <v>Ironsource</v>
      </c>
      <c r="G4215" s="8" t="str">
        <f>VLOOKUP(E4215,Mapping!$A$2:$B$207,2,0)</f>
        <v>Ironsource</v>
      </c>
      <c r="H4215" s="4" t="s">
        <v>658</v>
      </c>
      <c r="I4215" s="63">
        <v>44403</v>
      </c>
      <c r="J4215" s="126" t="str">
        <f>VLOOKUP(I4215,Mapping!$H$2:$I$215,2,0)</f>
        <v>Post</v>
      </c>
      <c r="K4215" s="127">
        <f>VLOOKUP(I4215,Mapping!$H$2:$J$215,3,0)</f>
        <v>0</v>
      </c>
      <c r="L4215" s="4">
        <v>0</v>
      </c>
      <c r="M4215" s="4" t="s">
        <v>85</v>
      </c>
    </row>
    <row r="4216" spans="1:13" x14ac:dyDescent="0.35">
      <c r="A4216" s="4" t="s">
        <v>36</v>
      </c>
      <c r="B4216" s="4" t="s">
        <v>35</v>
      </c>
      <c r="E4216" s="4" t="s">
        <v>124</v>
      </c>
      <c r="F4216" s="8" t="str">
        <f>VLOOKUP(E4216,Mapping!$A$1:$C$71,3,0)</f>
        <v>Ironsource</v>
      </c>
      <c r="G4216" s="8" t="str">
        <f>VLOOKUP(E4216,Mapping!$A$2:$B$207,2,0)</f>
        <v>Ironsource</v>
      </c>
      <c r="H4216" s="4" t="s">
        <v>658</v>
      </c>
      <c r="I4216" s="63">
        <v>44404</v>
      </c>
      <c r="J4216" s="126" t="str">
        <f>VLOOKUP(I4216,Mapping!$H$2:$I$215,2,0)</f>
        <v>Post</v>
      </c>
      <c r="K4216" s="127">
        <f>VLOOKUP(I4216,Mapping!$H$2:$J$215,3,0)</f>
        <v>0</v>
      </c>
      <c r="L4216" s="4">
        <v>0</v>
      </c>
      <c r="M4216" s="4" t="s">
        <v>85</v>
      </c>
    </row>
    <row r="4217" spans="1:13" x14ac:dyDescent="0.35">
      <c r="A4217" s="4" t="s">
        <v>36</v>
      </c>
      <c r="B4217" s="4" t="s">
        <v>35</v>
      </c>
      <c r="E4217" s="4" t="s">
        <v>124</v>
      </c>
      <c r="F4217" s="8" t="str">
        <f>VLOOKUP(E4217,Mapping!$A$1:$C$71,3,0)</f>
        <v>Ironsource</v>
      </c>
      <c r="G4217" s="8" t="str">
        <f>VLOOKUP(E4217,Mapping!$A$2:$B$207,2,0)</f>
        <v>Ironsource</v>
      </c>
      <c r="H4217" s="4" t="s">
        <v>658</v>
      </c>
      <c r="I4217" s="63">
        <v>44405</v>
      </c>
      <c r="J4217" s="126" t="str">
        <f>VLOOKUP(I4217,Mapping!$H$2:$I$215,2,0)</f>
        <v>Post</v>
      </c>
      <c r="K4217" s="127">
        <f>VLOOKUP(I4217,Mapping!$H$2:$J$215,3,0)</f>
        <v>0</v>
      </c>
      <c r="L4217" s="4">
        <v>0</v>
      </c>
      <c r="M4217" s="4" t="s">
        <v>85</v>
      </c>
    </row>
    <row r="4218" spans="1:13" x14ac:dyDescent="0.35">
      <c r="A4218" s="4" t="s">
        <v>36</v>
      </c>
      <c r="B4218" s="4" t="s">
        <v>35</v>
      </c>
      <c r="E4218" s="4" t="s">
        <v>124</v>
      </c>
      <c r="F4218" s="8" t="str">
        <f>VLOOKUP(E4218,Mapping!$A$1:$C$71,3,0)</f>
        <v>Ironsource</v>
      </c>
      <c r="G4218" s="8" t="str">
        <f>VLOOKUP(E4218,Mapping!$A$2:$B$207,2,0)</f>
        <v>Ironsource</v>
      </c>
      <c r="H4218" s="4" t="s">
        <v>658</v>
      </c>
      <c r="I4218" s="63">
        <v>44406</v>
      </c>
      <c r="J4218" s="126" t="str">
        <f>VLOOKUP(I4218,Mapping!$H$2:$I$215,2,0)</f>
        <v>Post</v>
      </c>
      <c r="K4218" s="127">
        <f>VLOOKUP(I4218,Mapping!$H$2:$J$215,3,0)</f>
        <v>0</v>
      </c>
      <c r="L4218" s="4">
        <v>0</v>
      </c>
      <c r="M4218" s="4" t="s">
        <v>85</v>
      </c>
    </row>
    <row r="4219" spans="1:13" x14ac:dyDescent="0.35">
      <c r="A4219" s="4" t="s">
        <v>36</v>
      </c>
      <c r="B4219" s="4" t="s">
        <v>35</v>
      </c>
      <c r="E4219" s="4" t="s">
        <v>124</v>
      </c>
      <c r="F4219" s="8" t="str">
        <f>VLOOKUP(E4219,Mapping!$A$1:$C$71,3,0)</f>
        <v>Ironsource</v>
      </c>
      <c r="G4219" s="8" t="str">
        <f>VLOOKUP(E4219,Mapping!$A$2:$B$207,2,0)</f>
        <v>Ironsource</v>
      </c>
      <c r="H4219" s="4" t="s">
        <v>658</v>
      </c>
      <c r="I4219" s="63">
        <v>44407</v>
      </c>
      <c r="J4219" s="126" t="str">
        <f>VLOOKUP(I4219,Mapping!$H$2:$I$215,2,0)</f>
        <v>Post</v>
      </c>
      <c r="K4219" s="127">
        <f>VLOOKUP(I4219,Mapping!$H$2:$J$215,3,0)</f>
        <v>0</v>
      </c>
      <c r="L4219" s="4">
        <v>0</v>
      </c>
      <c r="M4219" s="4" t="s">
        <v>85</v>
      </c>
    </row>
    <row r="4220" spans="1:13" x14ac:dyDescent="0.35">
      <c r="A4220" s="4" t="s">
        <v>36</v>
      </c>
      <c r="B4220" s="4" t="s">
        <v>35</v>
      </c>
      <c r="E4220" s="4" t="s">
        <v>124</v>
      </c>
      <c r="F4220" s="8" t="str">
        <f>VLOOKUP(E4220,Mapping!$A$1:$C$71,3,0)</f>
        <v>Ironsource</v>
      </c>
      <c r="G4220" s="8" t="str">
        <f>VLOOKUP(E4220,Mapping!$A$2:$B$207,2,0)</f>
        <v>Ironsource</v>
      </c>
      <c r="H4220" s="4" t="s">
        <v>658</v>
      </c>
      <c r="I4220" s="63">
        <v>44408</v>
      </c>
      <c r="J4220" s="126" t="str">
        <f>VLOOKUP(I4220,Mapping!$H$2:$I$215,2,0)</f>
        <v>Post</v>
      </c>
      <c r="K4220" s="127">
        <f>VLOOKUP(I4220,Mapping!$H$2:$J$215,3,0)</f>
        <v>0</v>
      </c>
      <c r="L4220" s="4">
        <v>0</v>
      </c>
      <c r="M4220" s="4" t="s">
        <v>85</v>
      </c>
    </row>
    <row r="4221" spans="1:13" x14ac:dyDescent="0.35">
      <c r="A4221" s="4" t="s">
        <v>36</v>
      </c>
      <c r="B4221" s="4" t="s">
        <v>35</v>
      </c>
      <c r="E4221" s="4" t="s">
        <v>124</v>
      </c>
      <c r="F4221" s="8" t="str">
        <f>VLOOKUP(E4221,Mapping!$A$1:$C$71,3,0)</f>
        <v>Ironsource</v>
      </c>
      <c r="G4221" s="8" t="str">
        <f>VLOOKUP(E4221,Mapping!$A$2:$B$207,2,0)</f>
        <v>Ironsource</v>
      </c>
      <c r="H4221" s="4" t="s">
        <v>658</v>
      </c>
      <c r="I4221" s="63">
        <v>44409</v>
      </c>
      <c r="J4221" s="126" t="str">
        <f>VLOOKUP(I4221,Mapping!$H$2:$I$215,2,0)</f>
        <v>Post</v>
      </c>
      <c r="K4221" s="127">
        <f>VLOOKUP(I4221,Mapping!$H$2:$J$215,3,0)</f>
        <v>0</v>
      </c>
      <c r="L4221" s="4">
        <v>0</v>
      </c>
      <c r="M4221" s="4" t="s">
        <v>85</v>
      </c>
    </row>
    <row r="4222" spans="1:13" x14ac:dyDescent="0.35">
      <c r="A4222" s="4" t="s">
        <v>36</v>
      </c>
      <c r="B4222" s="4" t="s">
        <v>35</v>
      </c>
      <c r="E4222" s="4" t="s">
        <v>124</v>
      </c>
      <c r="F4222" s="8" t="str">
        <f>VLOOKUP(E4222,Mapping!$A$1:$C$71,3,0)</f>
        <v>Ironsource</v>
      </c>
      <c r="G4222" s="8" t="str">
        <f>VLOOKUP(E4222,Mapping!$A$2:$B$207,2,0)</f>
        <v>Ironsource</v>
      </c>
      <c r="H4222" s="4" t="s">
        <v>658</v>
      </c>
      <c r="I4222" s="63">
        <v>44410</v>
      </c>
      <c r="J4222" s="126" t="str">
        <f>VLOOKUP(I4222,Mapping!$H$2:$I$215,2,0)</f>
        <v>Post</v>
      </c>
      <c r="K4222" s="127">
        <f>VLOOKUP(I4222,Mapping!$H$2:$J$215,3,0)</f>
        <v>0</v>
      </c>
      <c r="L4222" s="4">
        <v>0</v>
      </c>
      <c r="M4222" s="4" t="s">
        <v>85</v>
      </c>
    </row>
    <row r="4223" spans="1:13" x14ac:dyDescent="0.35">
      <c r="A4223" s="4" t="s">
        <v>36</v>
      </c>
      <c r="B4223" s="4" t="s">
        <v>35</v>
      </c>
      <c r="E4223" s="4" t="s">
        <v>124</v>
      </c>
      <c r="F4223" s="8" t="str">
        <f>VLOOKUP(E4223,Mapping!$A$1:$C$71,3,0)</f>
        <v>Ironsource</v>
      </c>
      <c r="G4223" s="8" t="str">
        <f>VLOOKUP(E4223,Mapping!$A$2:$B$207,2,0)</f>
        <v>Ironsource</v>
      </c>
      <c r="H4223" s="4" t="s">
        <v>658</v>
      </c>
      <c r="I4223" s="63">
        <v>44411</v>
      </c>
      <c r="J4223" s="126" t="str">
        <f>VLOOKUP(I4223,Mapping!$H$2:$I$215,2,0)</f>
        <v>Post</v>
      </c>
      <c r="K4223" s="127">
        <f>VLOOKUP(I4223,Mapping!$H$2:$J$215,3,0)</f>
        <v>0</v>
      </c>
      <c r="L4223" s="4">
        <v>0</v>
      </c>
      <c r="M4223" s="4" t="s">
        <v>85</v>
      </c>
    </row>
    <row r="4224" spans="1:13" x14ac:dyDescent="0.35">
      <c r="A4224" s="4" t="s">
        <v>36</v>
      </c>
      <c r="B4224" s="4" t="s">
        <v>35</v>
      </c>
      <c r="E4224" s="4" t="s">
        <v>124</v>
      </c>
      <c r="F4224" s="8" t="str">
        <f>VLOOKUP(E4224,Mapping!$A$1:$C$71,3,0)</f>
        <v>Ironsource</v>
      </c>
      <c r="G4224" s="8" t="str">
        <f>VLOOKUP(E4224,Mapping!$A$2:$B$207,2,0)</f>
        <v>Ironsource</v>
      </c>
      <c r="H4224" s="4" t="s">
        <v>658</v>
      </c>
      <c r="I4224" s="63">
        <v>44412</v>
      </c>
      <c r="J4224" s="126" t="str">
        <f>VLOOKUP(I4224,Mapping!$H$2:$I$215,2,0)</f>
        <v>Post</v>
      </c>
      <c r="K4224" s="127">
        <f>VLOOKUP(I4224,Mapping!$H$2:$J$215,3,0)</f>
        <v>0</v>
      </c>
      <c r="L4224" s="4">
        <v>0</v>
      </c>
      <c r="M4224" s="4" t="s">
        <v>85</v>
      </c>
    </row>
    <row r="4225" spans="1:13" x14ac:dyDescent="0.35">
      <c r="A4225" s="4" t="s">
        <v>36</v>
      </c>
      <c r="B4225" s="4" t="s">
        <v>35</v>
      </c>
      <c r="E4225" s="4" t="s">
        <v>124</v>
      </c>
      <c r="F4225" s="8" t="str">
        <f>VLOOKUP(E4225,Mapping!$A$1:$C$71,3,0)</f>
        <v>Ironsource</v>
      </c>
      <c r="G4225" s="8" t="str">
        <f>VLOOKUP(E4225,Mapping!$A$2:$B$207,2,0)</f>
        <v>Ironsource</v>
      </c>
      <c r="H4225" s="4" t="s">
        <v>658</v>
      </c>
      <c r="I4225" s="63">
        <v>44413</v>
      </c>
      <c r="J4225" s="126" t="str">
        <f>VLOOKUP(I4225,Mapping!$H$2:$I$215,2,0)</f>
        <v>Post</v>
      </c>
      <c r="K4225" s="127">
        <f>VLOOKUP(I4225,Mapping!$H$2:$J$215,3,0)</f>
        <v>0</v>
      </c>
      <c r="L4225" s="4">
        <v>0</v>
      </c>
      <c r="M4225" s="4" t="s">
        <v>85</v>
      </c>
    </row>
    <row r="4226" spans="1:13" x14ac:dyDescent="0.35">
      <c r="A4226" s="4" t="s">
        <v>36</v>
      </c>
      <c r="B4226" s="4" t="s">
        <v>35</v>
      </c>
      <c r="E4226" s="4" t="s">
        <v>124</v>
      </c>
      <c r="F4226" s="8" t="str">
        <f>VLOOKUP(E4226,Mapping!$A$1:$C$71,3,0)</f>
        <v>Ironsource</v>
      </c>
      <c r="G4226" s="8" t="str">
        <f>VLOOKUP(E4226,Mapping!$A$2:$B$207,2,0)</f>
        <v>Ironsource</v>
      </c>
      <c r="H4226" s="4" t="s">
        <v>658</v>
      </c>
      <c r="I4226" s="63">
        <v>44414</v>
      </c>
      <c r="J4226" s="126" t="str">
        <f>VLOOKUP(I4226,Mapping!$H$2:$I$215,2,0)</f>
        <v>Post</v>
      </c>
      <c r="K4226" s="127">
        <f>VLOOKUP(I4226,Mapping!$H$2:$J$215,3,0)</f>
        <v>0</v>
      </c>
      <c r="L4226" s="4">
        <v>0</v>
      </c>
      <c r="M4226" s="4" t="s">
        <v>85</v>
      </c>
    </row>
    <row r="4227" spans="1:13" x14ac:dyDescent="0.35">
      <c r="A4227" s="4" t="s">
        <v>36</v>
      </c>
      <c r="B4227" s="4" t="s">
        <v>35</v>
      </c>
      <c r="E4227" s="4" t="s">
        <v>124</v>
      </c>
      <c r="F4227" s="8" t="str">
        <f>VLOOKUP(E4227,Mapping!$A$1:$C$71,3,0)</f>
        <v>Ironsource</v>
      </c>
      <c r="G4227" s="8" t="str">
        <f>VLOOKUP(E4227,Mapping!$A$2:$B$207,2,0)</f>
        <v>Ironsource</v>
      </c>
      <c r="H4227" s="4" t="s">
        <v>658</v>
      </c>
      <c r="I4227" s="63">
        <v>44415</v>
      </c>
      <c r="J4227" s="126" t="str">
        <f>VLOOKUP(I4227,Mapping!$H$2:$I$215,2,0)</f>
        <v>Post</v>
      </c>
      <c r="K4227" s="127">
        <f>VLOOKUP(I4227,Mapping!$H$2:$J$215,3,0)</f>
        <v>0</v>
      </c>
      <c r="L4227" s="4">
        <v>0</v>
      </c>
      <c r="M4227" s="4" t="s">
        <v>85</v>
      </c>
    </row>
    <row r="4228" spans="1:13" x14ac:dyDescent="0.35">
      <c r="A4228" s="4" t="s">
        <v>36</v>
      </c>
      <c r="B4228" s="4" t="s">
        <v>35</v>
      </c>
      <c r="E4228" s="4" t="s">
        <v>124</v>
      </c>
      <c r="F4228" s="8" t="str">
        <f>VLOOKUP(E4228,Mapping!$A$1:$C$71,3,0)</f>
        <v>Ironsource</v>
      </c>
      <c r="G4228" s="8" t="str">
        <f>VLOOKUP(E4228,Mapping!$A$2:$B$207,2,0)</f>
        <v>Ironsource</v>
      </c>
      <c r="H4228" s="4" t="s">
        <v>658</v>
      </c>
      <c r="I4228" s="63">
        <v>44416</v>
      </c>
      <c r="J4228" s="126" t="str">
        <f>VLOOKUP(I4228,Mapping!$H$2:$I$215,2,0)</f>
        <v>Post</v>
      </c>
      <c r="K4228" s="127">
        <f>VLOOKUP(I4228,Mapping!$H$2:$J$215,3,0)</f>
        <v>0</v>
      </c>
      <c r="L4228" s="4">
        <v>0</v>
      </c>
      <c r="M4228" s="4" t="s">
        <v>85</v>
      </c>
    </row>
    <row r="4229" spans="1:13" x14ac:dyDescent="0.35">
      <c r="A4229" s="4" t="s">
        <v>36</v>
      </c>
      <c r="B4229" s="4" t="s">
        <v>35</v>
      </c>
      <c r="E4229" s="4" t="s">
        <v>124</v>
      </c>
      <c r="F4229" s="8" t="str">
        <f>VLOOKUP(E4229,Mapping!$A$1:$C$71,3,0)</f>
        <v>Ironsource</v>
      </c>
      <c r="G4229" s="8" t="str">
        <f>VLOOKUP(E4229,Mapping!$A$2:$B$207,2,0)</f>
        <v>Ironsource</v>
      </c>
      <c r="H4229" s="4" t="s">
        <v>658</v>
      </c>
      <c r="I4229" s="63">
        <v>44417</v>
      </c>
      <c r="J4229" s="126" t="str">
        <f>VLOOKUP(I4229,Mapping!$H$2:$I$215,2,0)</f>
        <v>Post</v>
      </c>
      <c r="K4229" s="127">
        <f>VLOOKUP(I4229,Mapping!$H$2:$J$215,3,0)</f>
        <v>0</v>
      </c>
      <c r="L4229" s="4">
        <v>0</v>
      </c>
      <c r="M4229" s="4" t="s">
        <v>85</v>
      </c>
    </row>
    <row r="4230" spans="1:13" x14ac:dyDescent="0.35">
      <c r="A4230" s="4" t="s">
        <v>36</v>
      </c>
      <c r="B4230" s="4" t="s">
        <v>35</v>
      </c>
      <c r="E4230" s="4" t="s">
        <v>124</v>
      </c>
      <c r="F4230" s="8" t="str">
        <f>VLOOKUP(E4230,Mapping!$A$1:$C$71,3,0)</f>
        <v>Ironsource</v>
      </c>
      <c r="G4230" s="8" t="str">
        <f>VLOOKUP(E4230,Mapping!$A$2:$B$207,2,0)</f>
        <v>Ironsource</v>
      </c>
      <c r="H4230" s="4" t="s">
        <v>658</v>
      </c>
      <c r="I4230" s="63">
        <v>44418</v>
      </c>
      <c r="J4230" s="126" t="str">
        <f>VLOOKUP(I4230,Mapping!$H$2:$I$215,2,0)</f>
        <v>Post</v>
      </c>
      <c r="K4230" s="127">
        <f>VLOOKUP(I4230,Mapping!$H$2:$J$215,3,0)</f>
        <v>0</v>
      </c>
      <c r="L4230" s="4">
        <v>0</v>
      </c>
      <c r="M4230" s="4" t="s">
        <v>85</v>
      </c>
    </row>
    <row r="4231" spans="1:13" x14ac:dyDescent="0.35">
      <c r="A4231" s="4" t="s">
        <v>36</v>
      </c>
      <c r="B4231" s="4" t="s">
        <v>35</v>
      </c>
      <c r="E4231" s="4" t="s">
        <v>124</v>
      </c>
      <c r="F4231" s="8" t="str">
        <f>VLOOKUP(E4231,Mapping!$A$1:$C$71,3,0)</f>
        <v>Ironsource</v>
      </c>
      <c r="G4231" s="8" t="str">
        <f>VLOOKUP(E4231,Mapping!$A$2:$B$207,2,0)</f>
        <v>Ironsource</v>
      </c>
      <c r="H4231" s="4" t="s">
        <v>658</v>
      </c>
      <c r="I4231" s="63">
        <v>44419</v>
      </c>
      <c r="J4231" s="126" t="str">
        <f>VLOOKUP(I4231,Mapping!$H$2:$I$215,2,0)</f>
        <v>Post</v>
      </c>
      <c r="K4231" s="127">
        <f>VLOOKUP(I4231,Mapping!$H$2:$J$215,3,0)</f>
        <v>0</v>
      </c>
      <c r="L4231" s="4">
        <v>0</v>
      </c>
      <c r="M4231" s="4" t="s">
        <v>85</v>
      </c>
    </row>
    <row r="4232" spans="1:13" x14ac:dyDescent="0.35">
      <c r="A4232" s="4" t="s">
        <v>36</v>
      </c>
      <c r="B4232" s="4" t="s">
        <v>35</v>
      </c>
      <c r="E4232" s="4" t="s">
        <v>124</v>
      </c>
      <c r="F4232" s="8" t="str">
        <f>VLOOKUP(E4232,Mapping!$A$1:$C$71,3,0)</f>
        <v>Ironsource</v>
      </c>
      <c r="G4232" s="8" t="str">
        <f>VLOOKUP(E4232,Mapping!$A$2:$B$207,2,0)</f>
        <v>Ironsource</v>
      </c>
      <c r="H4232" s="4" t="s">
        <v>658</v>
      </c>
      <c r="I4232" s="63">
        <v>44420</v>
      </c>
      <c r="J4232" s="126" t="str">
        <f>VLOOKUP(I4232,Mapping!$H$2:$I$215,2,0)</f>
        <v>Post</v>
      </c>
      <c r="K4232" s="127">
        <f>VLOOKUP(I4232,Mapping!$H$2:$J$215,3,0)</f>
        <v>0</v>
      </c>
      <c r="L4232" s="4">
        <v>0</v>
      </c>
      <c r="M4232" s="4" t="s">
        <v>85</v>
      </c>
    </row>
    <row r="4233" spans="1:13" x14ac:dyDescent="0.35">
      <c r="A4233" s="4" t="s">
        <v>36</v>
      </c>
      <c r="B4233" s="4" t="s">
        <v>35</v>
      </c>
      <c r="E4233" s="4" t="s">
        <v>124</v>
      </c>
      <c r="F4233" s="8" t="str">
        <f>VLOOKUP(E4233,Mapping!$A$1:$C$71,3,0)</f>
        <v>Ironsource</v>
      </c>
      <c r="G4233" s="8" t="str">
        <f>VLOOKUP(E4233,Mapping!$A$2:$B$207,2,0)</f>
        <v>Ironsource</v>
      </c>
      <c r="H4233" s="4" t="s">
        <v>658</v>
      </c>
      <c r="I4233" s="63">
        <v>44421</v>
      </c>
      <c r="J4233" s="126" t="str">
        <f>VLOOKUP(I4233,Mapping!$H$2:$I$215,2,0)</f>
        <v>Post</v>
      </c>
      <c r="K4233" s="127">
        <f>VLOOKUP(I4233,Mapping!$H$2:$J$215,3,0)</f>
        <v>0</v>
      </c>
      <c r="L4233" s="4">
        <v>0</v>
      </c>
      <c r="M4233" s="4" t="s">
        <v>85</v>
      </c>
    </row>
    <row r="4234" spans="1:13" x14ac:dyDescent="0.35">
      <c r="A4234" s="4" t="s">
        <v>36</v>
      </c>
      <c r="B4234" s="4" t="s">
        <v>35</v>
      </c>
      <c r="E4234" s="4" t="s">
        <v>124</v>
      </c>
      <c r="F4234" s="8" t="str">
        <f>VLOOKUP(E4234,Mapping!$A$1:$C$71,3,0)</f>
        <v>Ironsource</v>
      </c>
      <c r="G4234" s="8" t="str">
        <f>VLOOKUP(E4234,Mapping!$A$2:$B$207,2,0)</f>
        <v>Ironsource</v>
      </c>
      <c r="H4234" s="4" t="s">
        <v>658</v>
      </c>
      <c r="I4234" s="63">
        <v>44422</v>
      </c>
      <c r="J4234" s="126" t="str">
        <f>VLOOKUP(I4234,Mapping!$H$2:$I$215,2,0)</f>
        <v>Post</v>
      </c>
      <c r="K4234" s="127">
        <f>VLOOKUP(I4234,Mapping!$H$2:$J$215,3,0)</f>
        <v>0</v>
      </c>
      <c r="L4234" s="4">
        <v>0</v>
      </c>
      <c r="M4234" s="4" t="s">
        <v>85</v>
      </c>
    </row>
    <row r="4235" spans="1:13" x14ac:dyDescent="0.35">
      <c r="A4235" s="4" t="s">
        <v>36</v>
      </c>
      <c r="B4235" s="4" t="s">
        <v>35</v>
      </c>
      <c r="E4235" s="4" t="s">
        <v>124</v>
      </c>
      <c r="F4235" s="8" t="str">
        <f>VLOOKUP(E4235,Mapping!$A$1:$C$71,3,0)</f>
        <v>Ironsource</v>
      </c>
      <c r="G4235" s="8" t="str">
        <f>VLOOKUP(E4235,Mapping!$A$2:$B$207,2,0)</f>
        <v>Ironsource</v>
      </c>
      <c r="H4235" s="4" t="s">
        <v>658</v>
      </c>
      <c r="I4235" s="63">
        <v>44423</v>
      </c>
      <c r="J4235" s="126" t="str">
        <f>VLOOKUP(I4235,Mapping!$H$2:$I$215,2,0)</f>
        <v>Post</v>
      </c>
      <c r="K4235" s="127">
        <f>VLOOKUP(I4235,Mapping!$H$2:$J$215,3,0)</f>
        <v>0</v>
      </c>
      <c r="L4235" s="4">
        <v>0</v>
      </c>
      <c r="M4235" s="4" t="s">
        <v>85</v>
      </c>
    </row>
    <row r="4236" spans="1:13" x14ac:dyDescent="0.35">
      <c r="A4236" s="4" t="s">
        <v>36</v>
      </c>
      <c r="B4236" s="4" t="s">
        <v>35</v>
      </c>
      <c r="E4236" s="4" t="s">
        <v>124</v>
      </c>
      <c r="F4236" s="8" t="str">
        <f>VLOOKUP(E4236,Mapping!$A$1:$C$71,3,0)</f>
        <v>Ironsource</v>
      </c>
      <c r="G4236" s="8" t="str">
        <f>VLOOKUP(E4236,Mapping!$A$2:$B$207,2,0)</f>
        <v>Ironsource</v>
      </c>
      <c r="H4236" s="4" t="s">
        <v>658</v>
      </c>
      <c r="I4236" s="63">
        <v>44424</v>
      </c>
      <c r="J4236" s="126" t="str">
        <f>VLOOKUP(I4236,Mapping!$H$2:$I$215,2,0)</f>
        <v>Post</v>
      </c>
      <c r="K4236" s="127">
        <f>VLOOKUP(I4236,Mapping!$H$2:$J$215,3,0)</f>
        <v>0</v>
      </c>
      <c r="L4236" s="4">
        <v>0</v>
      </c>
      <c r="M4236" s="4" t="s">
        <v>85</v>
      </c>
    </row>
    <row r="4237" spans="1:13" x14ac:dyDescent="0.35">
      <c r="A4237" s="4" t="s">
        <v>36</v>
      </c>
      <c r="B4237" s="4" t="s">
        <v>35</v>
      </c>
      <c r="E4237" s="4" t="s">
        <v>124</v>
      </c>
      <c r="F4237" s="8" t="str">
        <f>VLOOKUP(E4237,Mapping!$A$1:$C$71,3,0)</f>
        <v>Ironsource</v>
      </c>
      <c r="G4237" s="8" t="str">
        <f>VLOOKUP(E4237,Mapping!$A$2:$B$207,2,0)</f>
        <v>Ironsource</v>
      </c>
      <c r="H4237" s="4" t="s">
        <v>658</v>
      </c>
      <c r="I4237" s="63">
        <v>44425</v>
      </c>
      <c r="J4237" s="126" t="str">
        <f>VLOOKUP(I4237,Mapping!$H$2:$I$215,2,0)</f>
        <v>Post</v>
      </c>
      <c r="K4237" s="127">
        <f>VLOOKUP(I4237,Mapping!$H$2:$J$215,3,0)</f>
        <v>0</v>
      </c>
      <c r="L4237" s="4">
        <v>0</v>
      </c>
      <c r="M4237" s="4" t="s">
        <v>85</v>
      </c>
    </row>
    <row r="4238" spans="1:13" x14ac:dyDescent="0.35">
      <c r="A4238" s="4" t="s">
        <v>36</v>
      </c>
      <c r="B4238" s="4" t="s">
        <v>35</v>
      </c>
      <c r="E4238" s="4" t="s">
        <v>124</v>
      </c>
      <c r="F4238" s="8" t="str">
        <f>VLOOKUP(E4238,Mapping!$A$1:$C$71,3,0)</f>
        <v>Ironsource</v>
      </c>
      <c r="G4238" s="8" t="str">
        <f>VLOOKUP(E4238,Mapping!$A$2:$B$207,2,0)</f>
        <v>Ironsource</v>
      </c>
      <c r="H4238" s="4" t="s">
        <v>658</v>
      </c>
      <c r="I4238" s="63">
        <v>44426</v>
      </c>
      <c r="J4238" s="126" t="str">
        <f>VLOOKUP(I4238,Mapping!$H$2:$I$215,2,0)</f>
        <v>Post</v>
      </c>
      <c r="K4238" s="127">
        <f>VLOOKUP(I4238,Mapping!$H$2:$J$215,3,0)</f>
        <v>0</v>
      </c>
      <c r="L4238" s="4">
        <v>0</v>
      </c>
      <c r="M4238" s="4" t="s">
        <v>85</v>
      </c>
    </row>
    <row r="4239" spans="1:13" x14ac:dyDescent="0.35">
      <c r="A4239" s="4" t="s">
        <v>36</v>
      </c>
      <c r="B4239" s="4" t="s">
        <v>35</v>
      </c>
      <c r="E4239" s="4" t="s">
        <v>124</v>
      </c>
      <c r="F4239" s="8" t="str">
        <f>VLOOKUP(E4239,Mapping!$A$1:$C$71,3,0)</f>
        <v>Ironsource</v>
      </c>
      <c r="G4239" s="8" t="str">
        <f>VLOOKUP(E4239,Mapping!$A$2:$B$207,2,0)</f>
        <v>Ironsource</v>
      </c>
      <c r="H4239" s="4" t="s">
        <v>658</v>
      </c>
      <c r="I4239" s="63">
        <v>44427</v>
      </c>
      <c r="J4239" s="126" t="str">
        <f>VLOOKUP(I4239,Mapping!$H$2:$I$215,2,0)</f>
        <v>Post</v>
      </c>
      <c r="K4239" s="127">
        <f>VLOOKUP(I4239,Mapping!$H$2:$J$215,3,0)</f>
        <v>0</v>
      </c>
      <c r="L4239" s="4">
        <v>0</v>
      </c>
      <c r="M4239" s="4" t="s">
        <v>85</v>
      </c>
    </row>
    <row r="4240" spans="1:13" x14ac:dyDescent="0.35">
      <c r="A4240" s="4" t="s">
        <v>36</v>
      </c>
      <c r="B4240" s="4" t="s">
        <v>35</v>
      </c>
      <c r="E4240" s="4" t="s">
        <v>124</v>
      </c>
      <c r="F4240" s="8" t="str">
        <f>VLOOKUP(E4240,Mapping!$A$1:$C$71,3,0)</f>
        <v>Ironsource</v>
      </c>
      <c r="G4240" s="8" t="str">
        <f>VLOOKUP(E4240,Mapping!$A$2:$B$207,2,0)</f>
        <v>Ironsource</v>
      </c>
      <c r="H4240" s="4" t="s">
        <v>658</v>
      </c>
      <c r="I4240" s="63">
        <v>44428</v>
      </c>
      <c r="J4240" s="126" t="str">
        <f>VLOOKUP(I4240,Mapping!$H$2:$I$215,2,0)</f>
        <v>Post</v>
      </c>
      <c r="K4240" s="127">
        <f>VLOOKUP(I4240,Mapping!$H$2:$J$215,3,0)</f>
        <v>0</v>
      </c>
      <c r="L4240" s="4">
        <v>0</v>
      </c>
      <c r="M4240" s="4" t="s">
        <v>85</v>
      </c>
    </row>
    <row r="4241" spans="1:13" x14ac:dyDescent="0.35">
      <c r="A4241" s="4" t="s">
        <v>36</v>
      </c>
      <c r="B4241" s="4" t="s">
        <v>35</v>
      </c>
      <c r="E4241" s="4" t="s">
        <v>124</v>
      </c>
      <c r="F4241" s="8" t="str">
        <f>VLOOKUP(E4241,Mapping!$A$1:$C$71,3,0)</f>
        <v>Ironsource</v>
      </c>
      <c r="G4241" s="8" t="str">
        <f>VLOOKUP(E4241,Mapping!$A$2:$B$207,2,0)</f>
        <v>Ironsource</v>
      </c>
      <c r="H4241" s="4" t="s">
        <v>658</v>
      </c>
      <c r="I4241" s="63">
        <v>44429</v>
      </c>
      <c r="J4241" s="126" t="str">
        <f>VLOOKUP(I4241,Mapping!$H$2:$I$215,2,0)</f>
        <v>Post</v>
      </c>
      <c r="K4241" s="127">
        <f>VLOOKUP(I4241,Mapping!$H$2:$J$215,3,0)</f>
        <v>0</v>
      </c>
      <c r="L4241" s="4">
        <v>0</v>
      </c>
      <c r="M4241" s="4" t="s">
        <v>85</v>
      </c>
    </row>
    <row r="4242" spans="1:13" x14ac:dyDescent="0.35">
      <c r="A4242" s="4" t="s">
        <v>36</v>
      </c>
      <c r="B4242" s="4" t="s">
        <v>35</v>
      </c>
      <c r="E4242" s="4" t="s">
        <v>124</v>
      </c>
      <c r="F4242" s="8" t="str">
        <f>VLOOKUP(E4242,Mapping!$A$1:$C$71,3,0)</f>
        <v>Ironsource</v>
      </c>
      <c r="G4242" s="8" t="str">
        <f>VLOOKUP(E4242,Mapping!$A$2:$B$207,2,0)</f>
        <v>Ironsource</v>
      </c>
      <c r="H4242" s="4" t="s">
        <v>658</v>
      </c>
      <c r="I4242" s="63">
        <v>44430</v>
      </c>
      <c r="J4242" s="126" t="str">
        <f>VLOOKUP(I4242,Mapping!$H$2:$I$215,2,0)</f>
        <v>Post</v>
      </c>
      <c r="K4242" s="127">
        <f>VLOOKUP(I4242,Mapping!$H$2:$J$215,3,0)</f>
        <v>0</v>
      </c>
      <c r="L4242" s="4">
        <v>0</v>
      </c>
      <c r="M4242" s="4" t="s">
        <v>85</v>
      </c>
    </row>
    <row r="4243" spans="1:13" x14ac:dyDescent="0.35">
      <c r="A4243" s="4" t="s">
        <v>36</v>
      </c>
      <c r="B4243" s="4" t="s">
        <v>35</v>
      </c>
      <c r="E4243" s="4" t="s">
        <v>124</v>
      </c>
      <c r="F4243" s="8" t="str">
        <f>VLOOKUP(E4243,Mapping!$A$1:$C$71,3,0)</f>
        <v>Ironsource</v>
      </c>
      <c r="G4243" s="8" t="str">
        <f>VLOOKUP(E4243,Mapping!$A$2:$B$207,2,0)</f>
        <v>Ironsource</v>
      </c>
      <c r="H4243" s="4" t="s">
        <v>658</v>
      </c>
      <c r="I4243" s="63">
        <v>44431</v>
      </c>
      <c r="J4243" s="126" t="str">
        <f>VLOOKUP(I4243,Mapping!$H$2:$I$215,2,0)</f>
        <v>Post</v>
      </c>
      <c r="K4243" s="127">
        <f>VLOOKUP(I4243,Mapping!$H$2:$J$215,3,0)</f>
        <v>0</v>
      </c>
      <c r="L4243" s="4">
        <v>0</v>
      </c>
      <c r="M4243" s="4" t="s">
        <v>85</v>
      </c>
    </row>
    <row r="4244" spans="1:13" x14ac:dyDescent="0.35">
      <c r="A4244" s="4" t="s">
        <v>36</v>
      </c>
      <c r="B4244" s="4" t="s">
        <v>35</v>
      </c>
      <c r="E4244" s="4" t="s">
        <v>124</v>
      </c>
      <c r="F4244" s="8" t="str">
        <f>VLOOKUP(E4244,Mapping!$A$1:$C$71,3,0)</f>
        <v>Ironsource</v>
      </c>
      <c r="G4244" s="8" t="str">
        <f>VLOOKUP(E4244,Mapping!$A$2:$B$207,2,0)</f>
        <v>Ironsource</v>
      </c>
      <c r="H4244" s="4" t="s">
        <v>658</v>
      </c>
      <c r="I4244" s="63">
        <v>44432</v>
      </c>
      <c r="J4244" s="126" t="str">
        <f>VLOOKUP(I4244,Mapping!$H$2:$I$215,2,0)</f>
        <v>Post</v>
      </c>
      <c r="K4244" s="127">
        <f>VLOOKUP(I4244,Mapping!$H$2:$J$215,3,0)</f>
        <v>0</v>
      </c>
      <c r="L4244" s="4">
        <v>0</v>
      </c>
      <c r="M4244" s="4" t="s">
        <v>85</v>
      </c>
    </row>
    <row r="4245" spans="1:13" x14ac:dyDescent="0.35">
      <c r="A4245" s="4" t="s">
        <v>36</v>
      </c>
      <c r="B4245" s="4" t="s">
        <v>35</v>
      </c>
      <c r="E4245" s="4" t="s">
        <v>124</v>
      </c>
      <c r="F4245" s="8" t="str">
        <f>VLOOKUP(E4245,Mapping!$A$1:$C$71,3,0)</f>
        <v>Ironsource</v>
      </c>
      <c r="G4245" s="8" t="str">
        <f>VLOOKUP(E4245,Mapping!$A$2:$B$207,2,0)</f>
        <v>Ironsource</v>
      </c>
      <c r="H4245" s="4" t="s">
        <v>658</v>
      </c>
      <c r="I4245" s="63">
        <v>44433</v>
      </c>
      <c r="J4245" s="126" t="str">
        <f>VLOOKUP(I4245,Mapping!$H$2:$I$215,2,0)</f>
        <v>Post</v>
      </c>
      <c r="K4245" s="127">
        <f>VLOOKUP(I4245,Mapping!$H$2:$J$215,3,0)</f>
        <v>0</v>
      </c>
      <c r="L4245" s="4">
        <v>0</v>
      </c>
      <c r="M4245" s="4" t="s">
        <v>85</v>
      </c>
    </row>
    <row r="4246" spans="1:13" x14ac:dyDescent="0.35">
      <c r="A4246" s="4" t="s">
        <v>36</v>
      </c>
      <c r="B4246" s="4" t="s">
        <v>35</v>
      </c>
      <c r="E4246" s="4" t="s">
        <v>124</v>
      </c>
      <c r="F4246" s="8" t="str">
        <f>VLOOKUP(E4246,Mapping!$A$1:$C$71,3,0)</f>
        <v>Ironsource</v>
      </c>
      <c r="G4246" s="8" t="str">
        <f>VLOOKUP(E4246,Mapping!$A$2:$B$207,2,0)</f>
        <v>Ironsource</v>
      </c>
      <c r="H4246" s="4" t="s">
        <v>658</v>
      </c>
      <c r="I4246" s="63">
        <v>44434</v>
      </c>
      <c r="J4246" s="126" t="str">
        <f>VLOOKUP(I4246,Mapping!$H$2:$I$215,2,0)</f>
        <v>Post</v>
      </c>
      <c r="K4246" s="127">
        <f>VLOOKUP(I4246,Mapping!$H$2:$J$215,3,0)</f>
        <v>0</v>
      </c>
      <c r="L4246" s="4">
        <v>0</v>
      </c>
      <c r="M4246" s="4" t="s">
        <v>85</v>
      </c>
    </row>
    <row r="4247" spans="1:13" x14ac:dyDescent="0.35">
      <c r="A4247" s="4" t="s">
        <v>36</v>
      </c>
      <c r="B4247" s="4" t="s">
        <v>35</v>
      </c>
      <c r="E4247" s="4" t="s">
        <v>124</v>
      </c>
      <c r="F4247" s="8" t="str">
        <f>VLOOKUP(E4247,Mapping!$A$1:$C$71,3,0)</f>
        <v>Ironsource</v>
      </c>
      <c r="G4247" s="8" t="str">
        <f>VLOOKUP(E4247,Mapping!$A$2:$B$207,2,0)</f>
        <v>Ironsource</v>
      </c>
      <c r="H4247" s="4" t="s">
        <v>658</v>
      </c>
      <c r="I4247" s="63">
        <v>44435</v>
      </c>
      <c r="J4247" s="126" t="str">
        <f>VLOOKUP(I4247,Mapping!$H$2:$I$215,2,0)</f>
        <v>Post</v>
      </c>
      <c r="K4247" s="127">
        <f>VLOOKUP(I4247,Mapping!$H$2:$J$215,3,0)</f>
        <v>0</v>
      </c>
      <c r="L4247" s="4">
        <v>0</v>
      </c>
      <c r="M4247" s="4" t="s">
        <v>85</v>
      </c>
    </row>
    <row r="4248" spans="1:13" x14ac:dyDescent="0.35">
      <c r="A4248" s="4" t="s">
        <v>36</v>
      </c>
      <c r="B4248" s="4" t="s">
        <v>35</v>
      </c>
      <c r="E4248" s="4" t="s">
        <v>124</v>
      </c>
      <c r="F4248" s="8" t="str">
        <f>VLOOKUP(E4248,Mapping!$A$1:$C$71,3,0)</f>
        <v>Ironsource</v>
      </c>
      <c r="G4248" s="8" t="str">
        <f>VLOOKUP(E4248,Mapping!$A$2:$B$207,2,0)</f>
        <v>Ironsource</v>
      </c>
      <c r="H4248" s="4" t="s">
        <v>658</v>
      </c>
      <c r="I4248" s="63">
        <v>44436</v>
      </c>
      <c r="J4248" s="126" t="str">
        <f>VLOOKUP(I4248,Mapping!$H$2:$I$215,2,0)</f>
        <v>Post</v>
      </c>
      <c r="K4248" s="127">
        <f>VLOOKUP(I4248,Mapping!$H$2:$J$215,3,0)</f>
        <v>0</v>
      </c>
      <c r="L4248" s="4">
        <v>0</v>
      </c>
      <c r="M4248" s="4" t="s">
        <v>85</v>
      </c>
    </row>
    <row r="4249" spans="1:13" x14ac:dyDescent="0.35">
      <c r="A4249" s="4" t="s">
        <v>36</v>
      </c>
      <c r="B4249" s="4" t="s">
        <v>35</v>
      </c>
      <c r="E4249" s="4" t="s">
        <v>124</v>
      </c>
      <c r="F4249" s="8" t="str">
        <f>VLOOKUP(E4249,Mapping!$A$1:$C$71,3,0)</f>
        <v>Ironsource</v>
      </c>
      <c r="G4249" s="8" t="str">
        <f>VLOOKUP(E4249,Mapping!$A$2:$B$207,2,0)</f>
        <v>Ironsource</v>
      </c>
      <c r="H4249" s="4" t="s">
        <v>658</v>
      </c>
      <c r="I4249" s="63">
        <v>44437</v>
      </c>
      <c r="J4249" s="126" t="str">
        <f>VLOOKUP(I4249,Mapping!$H$2:$I$215,2,0)</f>
        <v>Post</v>
      </c>
      <c r="K4249" s="127">
        <f>VLOOKUP(I4249,Mapping!$H$2:$J$215,3,0)</f>
        <v>0</v>
      </c>
      <c r="L4249" s="4">
        <v>0</v>
      </c>
      <c r="M4249" s="4" t="s">
        <v>85</v>
      </c>
    </row>
    <row r="4250" spans="1:13" x14ac:dyDescent="0.35">
      <c r="A4250" s="4" t="s">
        <v>36</v>
      </c>
      <c r="B4250" s="4" t="s">
        <v>35</v>
      </c>
      <c r="E4250" s="4" t="s">
        <v>124</v>
      </c>
      <c r="F4250" s="8" t="str">
        <f>VLOOKUP(E4250,Mapping!$A$1:$C$71,3,0)</f>
        <v>Ironsource</v>
      </c>
      <c r="G4250" s="8" t="str">
        <f>VLOOKUP(E4250,Mapping!$A$2:$B$207,2,0)</f>
        <v>Ironsource</v>
      </c>
      <c r="H4250" s="4" t="s">
        <v>658</v>
      </c>
      <c r="I4250" s="63">
        <v>44438</v>
      </c>
      <c r="J4250" s="126" t="str">
        <f>VLOOKUP(I4250,Mapping!$H$2:$I$215,2,0)</f>
        <v>Post</v>
      </c>
      <c r="K4250" s="127">
        <f>VLOOKUP(I4250,Mapping!$H$2:$J$215,3,0)</f>
        <v>0</v>
      </c>
      <c r="L4250" s="4">
        <v>0</v>
      </c>
      <c r="M4250" s="4" t="s">
        <v>85</v>
      </c>
    </row>
    <row r="4251" spans="1:13" x14ac:dyDescent="0.35">
      <c r="A4251" s="4" t="s">
        <v>36</v>
      </c>
      <c r="B4251" s="4" t="s">
        <v>35</v>
      </c>
      <c r="E4251" s="4" t="s">
        <v>124</v>
      </c>
      <c r="F4251" s="8" t="str">
        <f>VLOOKUP(E4251,Mapping!$A$1:$C$71,3,0)</f>
        <v>Ironsource</v>
      </c>
      <c r="G4251" s="8" t="str">
        <f>VLOOKUP(E4251,Mapping!$A$2:$B$207,2,0)</f>
        <v>Ironsource</v>
      </c>
      <c r="H4251" s="4" t="s">
        <v>658</v>
      </c>
      <c r="I4251" s="63">
        <v>44439</v>
      </c>
      <c r="J4251" s="126" t="str">
        <f>VLOOKUP(I4251,Mapping!$H$2:$I$215,2,0)</f>
        <v>Post</v>
      </c>
      <c r="K4251" s="127">
        <f>VLOOKUP(I4251,Mapping!$H$2:$J$215,3,0)</f>
        <v>0</v>
      </c>
      <c r="L4251" s="4">
        <v>0</v>
      </c>
      <c r="M4251" s="4" t="s">
        <v>85</v>
      </c>
    </row>
    <row r="4252" spans="1:13" x14ac:dyDescent="0.35">
      <c r="A4252" s="4" t="s">
        <v>36</v>
      </c>
      <c r="B4252" s="4" t="s">
        <v>35</v>
      </c>
      <c r="E4252" s="4" t="s">
        <v>124</v>
      </c>
      <c r="F4252" s="8" t="str">
        <f>VLOOKUP(E4252,Mapping!$A$1:$C$71,3,0)</f>
        <v>Ironsource</v>
      </c>
      <c r="G4252" s="8" t="str">
        <f>VLOOKUP(E4252,Mapping!$A$2:$B$207,2,0)</f>
        <v>Ironsource</v>
      </c>
      <c r="H4252" s="4" t="s">
        <v>658</v>
      </c>
      <c r="I4252" s="63">
        <v>44440</v>
      </c>
      <c r="J4252" s="126" t="str">
        <f>VLOOKUP(I4252,Mapping!$H$2:$I$215,2,0)</f>
        <v>Post</v>
      </c>
      <c r="K4252" s="127">
        <f>VLOOKUP(I4252,Mapping!$H$2:$J$215,3,0)</f>
        <v>0</v>
      </c>
      <c r="L4252" s="4">
        <v>0</v>
      </c>
      <c r="M4252" s="4" t="s">
        <v>85</v>
      </c>
    </row>
    <row r="4253" spans="1:13" x14ac:dyDescent="0.35">
      <c r="A4253" s="4" t="s">
        <v>36</v>
      </c>
      <c r="B4253" s="4" t="s">
        <v>35</v>
      </c>
      <c r="E4253" s="4" t="s">
        <v>124</v>
      </c>
      <c r="F4253" s="8" t="str">
        <f>VLOOKUP(E4253,Mapping!$A$1:$C$71,3,0)</f>
        <v>Ironsource</v>
      </c>
      <c r="G4253" s="8" t="str">
        <f>VLOOKUP(E4253,Mapping!$A$2:$B$207,2,0)</f>
        <v>Ironsource</v>
      </c>
      <c r="H4253" s="4" t="s">
        <v>658</v>
      </c>
      <c r="I4253" s="63">
        <v>44441</v>
      </c>
      <c r="J4253" s="126" t="str">
        <f>VLOOKUP(I4253,Mapping!$H$2:$I$215,2,0)</f>
        <v>Post</v>
      </c>
      <c r="K4253" s="127">
        <f>VLOOKUP(I4253,Mapping!$H$2:$J$215,3,0)</f>
        <v>0</v>
      </c>
      <c r="L4253" s="4">
        <v>0</v>
      </c>
      <c r="M4253" s="4" t="s">
        <v>85</v>
      </c>
    </row>
    <row r="4254" spans="1:13" x14ac:dyDescent="0.35">
      <c r="A4254" s="4" t="s">
        <v>36</v>
      </c>
      <c r="B4254" s="4" t="s">
        <v>35</v>
      </c>
      <c r="E4254" s="4" t="s">
        <v>124</v>
      </c>
      <c r="F4254" s="8" t="str">
        <f>VLOOKUP(E4254,Mapping!$A$1:$C$71,3,0)</f>
        <v>Ironsource</v>
      </c>
      <c r="G4254" s="8" t="str">
        <f>VLOOKUP(E4254,Mapping!$A$2:$B$207,2,0)</f>
        <v>Ironsource</v>
      </c>
      <c r="H4254" s="4" t="s">
        <v>658</v>
      </c>
      <c r="I4254" s="63">
        <v>44442</v>
      </c>
      <c r="J4254" s="126" t="str">
        <f>VLOOKUP(I4254,Mapping!$H$2:$I$215,2,0)</f>
        <v>Post</v>
      </c>
      <c r="K4254" s="127">
        <f>VLOOKUP(I4254,Mapping!$H$2:$J$215,3,0)</f>
        <v>0</v>
      </c>
      <c r="L4254" s="4">
        <v>0</v>
      </c>
      <c r="M4254" s="4" t="s">
        <v>85</v>
      </c>
    </row>
    <row r="4255" spans="1:13" x14ac:dyDescent="0.35">
      <c r="A4255" s="4" t="s">
        <v>36</v>
      </c>
      <c r="B4255" s="4" t="s">
        <v>35</v>
      </c>
      <c r="E4255" s="4" t="s">
        <v>124</v>
      </c>
      <c r="F4255" s="8" t="str">
        <f>VLOOKUP(E4255,Mapping!$A$1:$C$71,3,0)</f>
        <v>Ironsource</v>
      </c>
      <c r="G4255" s="8" t="str">
        <f>VLOOKUP(E4255,Mapping!$A$2:$B$207,2,0)</f>
        <v>Ironsource</v>
      </c>
      <c r="H4255" s="4" t="s">
        <v>658</v>
      </c>
      <c r="I4255" s="63">
        <v>44443</v>
      </c>
      <c r="J4255" s="126" t="str">
        <f>VLOOKUP(I4255,Mapping!$H$2:$I$215,2,0)</f>
        <v>Post</v>
      </c>
      <c r="K4255" s="127">
        <f>VLOOKUP(I4255,Mapping!$H$2:$J$215,3,0)</f>
        <v>0</v>
      </c>
      <c r="L4255" s="4">
        <v>0</v>
      </c>
      <c r="M4255" s="4" t="s">
        <v>85</v>
      </c>
    </row>
    <row r="4256" spans="1:13" x14ac:dyDescent="0.35">
      <c r="A4256" s="4" t="s">
        <v>36</v>
      </c>
      <c r="B4256" s="4" t="s">
        <v>35</v>
      </c>
      <c r="E4256" s="4" t="s">
        <v>124</v>
      </c>
      <c r="F4256" s="8" t="str">
        <f>VLOOKUP(E4256,Mapping!$A$1:$C$71,3,0)</f>
        <v>Ironsource</v>
      </c>
      <c r="G4256" s="8" t="str">
        <f>VLOOKUP(E4256,Mapping!$A$2:$B$207,2,0)</f>
        <v>Ironsource</v>
      </c>
      <c r="H4256" s="4" t="s">
        <v>658</v>
      </c>
      <c r="I4256" s="63">
        <v>44444</v>
      </c>
      <c r="J4256" s="126" t="str">
        <f>VLOOKUP(I4256,Mapping!$H$2:$I$215,2,0)</f>
        <v>Post</v>
      </c>
      <c r="K4256" s="127">
        <f>VLOOKUP(I4256,Mapping!$H$2:$J$215,3,0)</f>
        <v>0</v>
      </c>
      <c r="L4256" s="4">
        <v>0</v>
      </c>
      <c r="M4256" s="4" t="s">
        <v>85</v>
      </c>
    </row>
    <row r="4257" spans="1:13" x14ac:dyDescent="0.35">
      <c r="A4257" s="4" t="s">
        <v>36</v>
      </c>
      <c r="B4257" s="4" t="s">
        <v>35</v>
      </c>
      <c r="E4257" s="4" t="s">
        <v>124</v>
      </c>
      <c r="F4257" s="8" t="str">
        <f>VLOOKUP(E4257,Mapping!$A$1:$C$71,3,0)</f>
        <v>Ironsource</v>
      </c>
      <c r="G4257" s="8" t="str">
        <f>VLOOKUP(E4257,Mapping!$A$2:$B$207,2,0)</f>
        <v>Ironsource</v>
      </c>
      <c r="H4257" s="4" t="s">
        <v>658</v>
      </c>
      <c r="I4257" s="63">
        <v>44445</v>
      </c>
      <c r="J4257" s="126" t="str">
        <f>VLOOKUP(I4257,Mapping!$H$2:$I$215,2,0)</f>
        <v>Post</v>
      </c>
      <c r="K4257" s="127">
        <f>VLOOKUP(I4257,Mapping!$H$2:$J$215,3,0)</f>
        <v>0</v>
      </c>
      <c r="L4257" s="4">
        <v>0</v>
      </c>
      <c r="M4257" s="4" t="s">
        <v>85</v>
      </c>
    </row>
    <row r="4258" spans="1:13" x14ac:dyDescent="0.35">
      <c r="A4258" s="4" t="s">
        <v>36</v>
      </c>
      <c r="B4258" s="4" t="s">
        <v>35</v>
      </c>
      <c r="E4258" s="4" t="s">
        <v>124</v>
      </c>
      <c r="F4258" s="8" t="str">
        <f>VLOOKUP(E4258,Mapping!$A$1:$C$71,3,0)</f>
        <v>Ironsource</v>
      </c>
      <c r="G4258" s="8" t="str">
        <f>VLOOKUP(E4258,Mapping!$A$2:$B$207,2,0)</f>
        <v>Ironsource</v>
      </c>
      <c r="H4258" s="4" t="s">
        <v>658</v>
      </c>
      <c r="I4258" s="63">
        <v>44446</v>
      </c>
      <c r="J4258" s="126" t="str">
        <f>VLOOKUP(I4258,Mapping!$H$2:$I$215,2,0)</f>
        <v>Post</v>
      </c>
      <c r="K4258" s="127">
        <f>VLOOKUP(I4258,Mapping!$H$2:$J$215,3,0)</f>
        <v>0</v>
      </c>
      <c r="L4258" s="4">
        <v>0</v>
      </c>
      <c r="M4258" s="4" t="s">
        <v>85</v>
      </c>
    </row>
    <row r="4259" spans="1:13" x14ac:dyDescent="0.35">
      <c r="A4259" s="4" t="s">
        <v>36</v>
      </c>
      <c r="B4259" s="4" t="s">
        <v>35</v>
      </c>
      <c r="E4259" s="4" t="s">
        <v>124</v>
      </c>
      <c r="F4259" s="8" t="str">
        <f>VLOOKUP(E4259,Mapping!$A$1:$C$71,3,0)</f>
        <v>Ironsource</v>
      </c>
      <c r="G4259" s="8" t="str">
        <f>VLOOKUP(E4259,Mapping!$A$2:$B$207,2,0)</f>
        <v>Ironsource</v>
      </c>
      <c r="H4259" s="4" t="s">
        <v>658</v>
      </c>
      <c r="I4259" s="63">
        <v>44447</v>
      </c>
      <c r="J4259" s="126" t="str">
        <f>VLOOKUP(I4259,Mapping!$H$2:$I$215,2,0)</f>
        <v>Post</v>
      </c>
      <c r="K4259" s="127">
        <f>VLOOKUP(I4259,Mapping!$H$2:$J$215,3,0)</f>
        <v>0</v>
      </c>
      <c r="L4259" s="4">
        <v>0</v>
      </c>
      <c r="M4259" s="4" t="s">
        <v>85</v>
      </c>
    </row>
    <row r="4260" spans="1:13" x14ac:dyDescent="0.35">
      <c r="A4260" s="4" t="s">
        <v>36</v>
      </c>
      <c r="B4260" s="4" t="s">
        <v>35</v>
      </c>
      <c r="E4260" s="4" t="s">
        <v>124</v>
      </c>
      <c r="F4260" s="8" t="str">
        <f>VLOOKUP(E4260,Mapping!$A$1:$C$71,3,0)</f>
        <v>Ironsource</v>
      </c>
      <c r="G4260" s="8" t="str">
        <f>VLOOKUP(E4260,Mapping!$A$2:$B$207,2,0)</f>
        <v>Ironsource</v>
      </c>
      <c r="H4260" s="4" t="s">
        <v>658</v>
      </c>
      <c r="I4260" s="63">
        <v>44448</v>
      </c>
      <c r="J4260" s="126" t="str">
        <f>VLOOKUP(I4260,Mapping!$H$2:$I$215,2,0)</f>
        <v>Post</v>
      </c>
      <c r="K4260" s="127">
        <f>VLOOKUP(I4260,Mapping!$H$2:$J$215,3,0)</f>
        <v>0</v>
      </c>
      <c r="L4260" s="4">
        <v>0</v>
      </c>
      <c r="M4260" s="4" t="s">
        <v>85</v>
      </c>
    </row>
    <row r="4261" spans="1:13" x14ac:dyDescent="0.35">
      <c r="A4261" s="4" t="s">
        <v>36</v>
      </c>
      <c r="B4261" s="4" t="s">
        <v>35</v>
      </c>
      <c r="E4261" s="4" t="s">
        <v>124</v>
      </c>
      <c r="F4261" s="8" t="str">
        <f>VLOOKUP(E4261,Mapping!$A$1:$C$71,3,0)</f>
        <v>Ironsource</v>
      </c>
      <c r="G4261" s="8" t="str">
        <f>VLOOKUP(E4261,Mapping!$A$2:$B$207,2,0)</f>
        <v>Ironsource</v>
      </c>
      <c r="H4261" s="4" t="s">
        <v>658</v>
      </c>
      <c r="I4261" s="63">
        <v>44449</v>
      </c>
      <c r="J4261" s="126" t="str">
        <f>VLOOKUP(I4261,Mapping!$H$2:$I$215,2,0)</f>
        <v>Post</v>
      </c>
      <c r="K4261" s="127">
        <f>VLOOKUP(I4261,Mapping!$H$2:$J$215,3,0)</f>
        <v>0</v>
      </c>
      <c r="L4261" s="4">
        <v>0</v>
      </c>
      <c r="M4261" s="4" t="s">
        <v>85</v>
      </c>
    </row>
    <row r="4262" spans="1:13" x14ac:dyDescent="0.35">
      <c r="A4262" s="4" t="s">
        <v>36</v>
      </c>
      <c r="B4262" s="4" t="s">
        <v>35</v>
      </c>
      <c r="E4262" s="4" t="s">
        <v>124</v>
      </c>
      <c r="F4262" s="8" t="str">
        <f>VLOOKUP(E4262,Mapping!$A$1:$C$71,3,0)</f>
        <v>Ironsource</v>
      </c>
      <c r="G4262" s="8" t="str">
        <f>VLOOKUP(E4262,Mapping!$A$2:$B$207,2,0)</f>
        <v>Ironsource</v>
      </c>
      <c r="H4262" s="4" t="s">
        <v>658</v>
      </c>
      <c r="I4262" s="63">
        <v>44450</v>
      </c>
      <c r="J4262" s="126" t="str">
        <f>VLOOKUP(I4262,Mapping!$H$2:$I$215,2,0)</f>
        <v>Post</v>
      </c>
      <c r="K4262" s="127">
        <f>VLOOKUP(I4262,Mapping!$H$2:$J$215,3,0)</f>
        <v>0</v>
      </c>
      <c r="L4262" s="4">
        <v>0</v>
      </c>
      <c r="M4262" s="4" t="s">
        <v>85</v>
      </c>
    </row>
    <row r="4263" spans="1:13" x14ac:dyDescent="0.35">
      <c r="A4263" s="4" t="s">
        <v>36</v>
      </c>
      <c r="B4263" s="4" t="s">
        <v>35</v>
      </c>
      <c r="E4263" s="4" t="s">
        <v>124</v>
      </c>
      <c r="F4263" s="8" t="str">
        <f>VLOOKUP(E4263,Mapping!$A$1:$C$71,3,0)</f>
        <v>Ironsource</v>
      </c>
      <c r="G4263" s="8" t="str">
        <f>VLOOKUP(E4263,Mapping!$A$2:$B$207,2,0)</f>
        <v>Ironsource</v>
      </c>
      <c r="H4263" s="4" t="s">
        <v>658</v>
      </c>
      <c r="I4263" s="63">
        <v>44451</v>
      </c>
      <c r="J4263" s="126" t="str">
        <f>VLOOKUP(I4263,Mapping!$H$2:$I$215,2,0)</f>
        <v>Post</v>
      </c>
      <c r="K4263" s="127">
        <f>VLOOKUP(I4263,Mapping!$H$2:$J$215,3,0)</f>
        <v>0</v>
      </c>
      <c r="L4263" s="4">
        <v>0</v>
      </c>
      <c r="M4263" s="4" t="s">
        <v>85</v>
      </c>
    </row>
    <row r="4264" spans="1:13" x14ac:dyDescent="0.35">
      <c r="A4264" s="4" t="s">
        <v>36</v>
      </c>
      <c r="B4264" s="4" t="s">
        <v>35</v>
      </c>
      <c r="E4264" s="4" t="s">
        <v>124</v>
      </c>
      <c r="F4264" s="8" t="str">
        <f>VLOOKUP(E4264,Mapping!$A$1:$C$71,3,0)</f>
        <v>Ironsource</v>
      </c>
      <c r="G4264" s="8" t="str">
        <f>VLOOKUP(E4264,Mapping!$A$2:$B$207,2,0)</f>
        <v>Ironsource</v>
      </c>
      <c r="H4264" s="4" t="s">
        <v>658</v>
      </c>
      <c r="I4264" s="63">
        <v>44452</v>
      </c>
      <c r="J4264" s="126" t="str">
        <f>VLOOKUP(I4264,Mapping!$H$2:$I$215,2,0)</f>
        <v>Post</v>
      </c>
      <c r="K4264" s="127">
        <f>VLOOKUP(I4264,Mapping!$H$2:$J$215,3,0)</f>
        <v>0</v>
      </c>
      <c r="L4264" s="4">
        <v>0</v>
      </c>
      <c r="M4264" s="4" t="s">
        <v>85</v>
      </c>
    </row>
    <row r="4265" spans="1:13" x14ac:dyDescent="0.35">
      <c r="A4265" s="4" t="s">
        <v>36</v>
      </c>
      <c r="B4265" s="4" t="s">
        <v>35</v>
      </c>
      <c r="E4265" s="4" t="s">
        <v>124</v>
      </c>
      <c r="F4265" s="8" t="str">
        <f>VLOOKUP(E4265,Mapping!$A$1:$C$71,3,0)</f>
        <v>Ironsource</v>
      </c>
      <c r="G4265" s="8" t="str">
        <f>VLOOKUP(E4265,Mapping!$A$2:$B$207,2,0)</f>
        <v>Ironsource</v>
      </c>
      <c r="H4265" s="4" t="s">
        <v>658</v>
      </c>
      <c r="I4265" s="63">
        <v>44453</v>
      </c>
      <c r="J4265" s="126" t="str">
        <f>VLOOKUP(I4265,Mapping!$H$2:$I$215,2,0)</f>
        <v>Post</v>
      </c>
      <c r="K4265" s="127">
        <f>VLOOKUP(I4265,Mapping!$H$2:$J$215,3,0)</f>
        <v>0</v>
      </c>
      <c r="L4265" s="4">
        <v>0</v>
      </c>
      <c r="M4265" s="4" t="s">
        <v>85</v>
      </c>
    </row>
    <row r="4266" spans="1:13" x14ac:dyDescent="0.35">
      <c r="A4266" s="4" t="s">
        <v>36</v>
      </c>
      <c r="B4266" s="4" t="s">
        <v>35</v>
      </c>
      <c r="E4266" s="4" t="s">
        <v>124</v>
      </c>
      <c r="F4266" s="8" t="str">
        <f>VLOOKUP(E4266,Mapping!$A$1:$C$71,3,0)</f>
        <v>Ironsource</v>
      </c>
      <c r="G4266" s="8" t="str">
        <f>VLOOKUP(E4266,Mapping!$A$2:$B$207,2,0)</f>
        <v>Ironsource</v>
      </c>
      <c r="H4266" s="4" t="s">
        <v>658</v>
      </c>
      <c r="I4266" s="63">
        <v>44454</v>
      </c>
      <c r="J4266" s="126" t="str">
        <f>VLOOKUP(I4266,Mapping!$H$2:$I$215,2,0)</f>
        <v>Post</v>
      </c>
      <c r="K4266" s="127">
        <f>VLOOKUP(I4266,Mapping!$H$2:$J$215,3,0)</f>
        <v>0</v>
      </c>
      <c r="L4266" s="4">
        <v>0</v>
      </c>
      <c r="M4266" s="4" t="s">
        <v>85</v>
      </c>
    </row>
    <row r="4267" spans="1:13" x14ac:dyDescent="0.35">
      <c r="A4267" s="4" t="s">
        <v>36</v>
      </c>
      <c r="B4267" s="4" t="s">
        <v>35</v>
      </c>
      <c r="E4267" s="4" t="s">
        <v>124</v>
      </c>
      <c r="F4267" s="8" t="str">
        <f>VLOOKUP(E4267,Mapping!$A$1:$C$71,3,0)</f>
        <v>Ironsource</v>
      </c>
      <c r="G4267" s="8" t="str">
        <f>VLOOKUP(E4267,Mapping!$A$2:$B$207,2,0)</f>
        <v>Ironsource</v>
      </c>
      <c r="H4267" s="4" t="s">
        <v>658</v>
      </c>
      <c r="I4267" s="63">
        <v>44455</v>
      </c>
      <c r="J4267" s="126" t="str">
        <f>VLOOKUP(I4267,Mapping!$H$2:$I$215,2,0)</f>
        <v>Post</v>
      </c>
      <c r="K4267" s="127">
        <f>VLOOKUP(I4267,Mapping!$H$2:$J$215,3,0)</f>
        <v>0</v>
      </c>
      <c r="L4267" s="4">
        <v>0</v>
      </c>
      <c r="M4267" s="4" t="s">
        <v>85</v>
      </c>
    </row>
    <row r="4268" spans="1:13" x14ac:dyDescent="0.35">
      <c r="A4268" s="4" t="s">
        <v>36</v>
      </c>
      <c r="B4268" s="4" t="s">
        <v>35</v>
      </c>
      <c r="E4268" s="4" t="s">
        <v>124</v>
      </c>
      <c r="F4268" s="8" t="str">
        <f>VLOOKUP(E4268,Mapping!$A$1:$C$71,3,0)</f>
        <v>Ironsource</v>
      </c>
      <c r="G4268" s="8" t="str">
        <f>VLOOKUP(E4268,Mapping!$A$2:$B$207,2,0)</f>
        <v>Ironsource</v>
      </c>
      <c r="H4268" s="4" t="s">
        <v>658</v>
      </c>
      <c r="I4268" s="63">
        <v>44456</v>
      </c>
      <c r="J4268" s="126" t="str">
        <f>VLOOKUP(I4268,Mapping!$H$2:$I$215,2,0)</f>
        <v>Post</v>
      </c>
      <c r="K4268" s="127">
        <f>VLOOKUP(I4268,Mapping!$H$2:$J$215,3,0)</f>
        <v>0</v>
      </c>
      <c r="L4268" s="4">
        <v>0</v>
      </c>
      <c r="M4268" s="4" t="s">
        <v>85</v>
      </c>
    </row>
    <row r="4269" spans="1:13" x14ac:dyDescent="0.35">
      <c r="A4269" s="4" t="s">
        <v>36</v>
      </c>
      <c r="B4269" s="4" t="s">
        <v>35</v>
      </c>
      <c r="E4269" s="4" t="s">
        <v>124</v>
      </c>
      <c r="F4269" s="8" t="str">
        <f>VLOOKUP(E4269,Mapping!$A$1:$C$71,3,0)</f>
        <v>Ironsource</v>
      </c>
      <c r="G4269" s="8" t="str">
        <f>VLOOKUP(E4269,Mapping!$A$2:$B$207,2,0)</f>
        <v>Ironsource</v>
      </c>
      <c r="H4269" s="4" t="s">
        <v>658</v>
      </c>
      <c r="I4269" s="63">
        <v>44457</v>
      </c>
      <c r="J4269" s="126" t="str">
        <f>VLOOKUP(I4269,Mapping!$H$2:$I$215,2,0)</f>
        <v>Post</v>
      </c>
      <c r="K4269" s="127">
        <f>VLOOKUP(I4269,Mapping!$H$2:$J$215,3,0)</f>
        <v>0</v>
      </c>
      <c r="L4269" s="4">
        <v>0</v>
      </c>
      <c r="M4269" s="4" t="s">
        <v>85</v>
      </c>
    </row>
    <row r="4270" spans="1:13" x14ac:dyDescent="0.35">
      <c r="A4270" s="4" t="s">
        <v>36</v>
      </c>
      <c r="B4270" s="4" t="s">
        <v>35</v>
      </c>
      <c r="E4270" s="4" t="s">
        <v>124</v>
      </c>
      <c r="F4270" s="8" t="str">
        <f>VLOOKUP(E4270,Mapping!$A$1:$C$71,3,0)</f>
        <v>Ironsource</v>
      </c>
      <c r="G4270" s="8" t="str">
        <f>VLOOKUP(E4270,Mapping!$A$2:$B$207,2,0)</f>
        <v>Ironsource</v>
      </c>
      <c r="H4270" s="4" t="s">
        <v>658</v>
      </c>
      <c r="I4270" s="63">
        <v>44458</v>
      </c>
      <c r="J4270" s="126" t="str">
        <f>VLOOKUP(I4270,Mapping!$H$2:$I$215,2,0)</f>
        <v>Post</v>
      </c>
      <c r="K4270" s="127">
        <f>VLOOKUP(I4270,Mapping!$H$2:$J$215,3,0)</f>
        <v>0</v>
      </c>
      <c r="L4270" s="4">
        <v>0</v>
      </c>
      <c r="M4270" s="4" t="s">
        <v>85</v>
      </c>
    </row>
    <row r="4271" spans="1:13" x14ac:dyDescent="0.35">
      <c r="A4271" s="4" t="s">
        <v>36</v>
      </c>
      <c r="B4271" s="4" t="s">
        <v>35</v>
      </c>
      <c r="E4271" s="4" t="s">
        <v>124</v>
      </c>
      <c r="F4271" s="8" t="str">
        <f>VLOOKUP(E4271,Mapping!$A$1:$C$71,3,0)</f>
        <v>Ironsource</v>
      </c>
      <c r="G4271" s="8" t="str">
        <f>VLOOKUP(E4271,Mapping!$A$2:$B$207,2,0)</f>
        <v>Ironsource</v>
      </c>
      <c r="H4271" s="4" t="s">
        <v>658</v>
      </c>
      <c r="I4271" s="63">
        <v>44459</v>
      </c>
      <c r="J4271" s="126" t="str">
        <f>VLOOKUP(I4271,Mapping!$H$2:$I$215,2,0)</f>
        <v>Post</v>
      </c>
      <c r="K4271" s="127">
        <f>VLOOKUP(I4271,Mapping!$H$2:$J$215,3,0)</f>
        <v>0</v>
      </c>
      <c r="L4271" s="4">
        <v>0</v>
      </c>
      <c r="M4271" s="4" t="s">
        <v>85</v>
      </c>
    </row>
    <row r="4272" spans="1:13" x14ac:dyDescent="0.35">
      <c r="A4272" s="4" t="s">
        <v>36</v>
      </c>
      <c r="B4272" s="4" t="s">
        <v>35</v>
      </c>
      <c r="E4272" s="4" t="s">
        <v>124</v>
      </c>
      <c r="F4272" s="8" t="str">
        <f>VLOOKUP(E4272,Mapping!$A$1:$C$71,3,0)</f>
        <v>Ironsource</v>
      </c>
      <c r="G4272" s="8" t="str">
        <f>VLOOKUP(E4272,Mapping!$A$2:$B$207,2,0)</f>
        <v>Ironsource</v>
      </c>
      <c r="H4272" s="4" t="s">
        <v>658</v>
      </c>
      <c r="I4272" s="63">
        <v>44460</v>
      </c>
      <c r="J4272" s="126" t="str">
        <f>VLOOKUP(I4272,Mapping!$H$2:$I$215,2,0)</f>
        <v>Post</v>
      </c>
      <c r="K4272" s="127">
        <f>VLOOKUP(I4272,Mapping!$H$2:$J$215,3,0)</f>
        <v>0</v>
      </c>
      <c r="L4272" s="4">
        <v>0</v>
      </c>
      <c r="M4272" s="4" t="s">
        <v>85</v>
      </c>
    </row>
    <row r="4273" spans="1:13" x14ac:dyDescent="0.35">
      <c r="A4273" s="4" t="s">
        <v>36</v>
      </c>
      <c r="B4273" s="4" t="s">
        <v>35</v>
      </c>
      <c r="E4273" s="4" t="s">
        <v>124</v>
      </c>
      <c r="F4273" s="8" t="str">
        <f>VLOOKUP(E4273,Mapping!$A$1:$C$71,3,0)</f>
        <v>Ironsource</v>
      </c>
      <c r="G4273" s="8" t="str">
        <f>VLOOKUP(E4273,Mapping!$A$2:$B$207,2,0)</f>
        <v>Ironsource</v>
      </c>
      <c r="H4273" s="4" t="s">
        <v>658</v>
      </c>
      <c r="I4273" s="63">
        <v>44461</v>
      </c>
      <c r="J4273" s="126" t="str">
        <f>VLOOKUP(I4273,Mapping!$H$2:$I$215,2,0)</f>
        <v>Post</v>
      </c>
      <c r="K4273" s="127">
        <f>VLOOKUP(I4273,Mapping!$H$2:$J$215,3,0)</f>
        <v>0</v>
      </c>
      <c r="L4273" s="4">
        <v>0</v>
      </c>
      <c r="M4273" s="4" t="s">
        <v>85</v>
      </c>
    </row>
    <row r="4274" spans="1:13" x14ac:dyDescent="0.35">
      <c r="A4274" s="4" t="s">
        <v>36</v>
      </c>
      <c r="B4274" s="4" t="s">
        <v>35</v>
      </c>
      <c r="E4274" s="4" t="s">
        <v>124</v>
      </c>
      <c r="F4274" s="8" t="str">
        <f>VLOOKUP(E4274,Mapping!$A$1:$C$71,3,0)</f>
        <v>Ironsource</v>
      </c>
      <c r="G4274" s="8" t="str">
        <f>VLOOKUP(E4274,Mapping!$A$2:$B$207,2,0)</f>
        <v>Ironsource</v>
      </c>
      <c r="H4274" s="4" t="s">
        <v>658</v>
      </c>
      <c r="I4274" s="63">
        <v>44462</v>
      </c>
      <c r="J4274" s="126" t="str">
        <f>VLOOKUP(I4274,Mapping!$H$2:$I$215,2,0)</f>
        <v>Post</v>
      </c>
      <c r="K4274" s="127">
        <f>VLOOKUP(I4274,Mapping!$H$2:$J$215,3,0)</f>
        <v>0</v>
      </c>
      <c r="L4274" s="4">
        <v>0</v>
      </c>
      <c r="M4274" s="4" t="s">
        <v>85</v>
      </c>
    </row>
    <row r="4275" spans="1:13" x14ac:dyDescent="0.35">
      <c r="A4275" s="4" t="s">
        <v>36</v>
      </c>
      <c r="B4275" s="4" t="s">
        <v>35</v>
      </c>
      <c r="E4275" s="4" t="s">
        <v>124</v>
      </c>
      <c r="F4275" s="8" t="str">
        <f>VLOOKUP(E4275,Mapping!$A$1:$C$71,3,0)</f>
        <v>Ironsource</v>
      </c>
      <c r="G4275" s="8" t="str">
        <f>VLOOKUP(E4275,Mapping!$A$2:$B$207,2,0)</f>
        <v>Ironsource</v>
      </c>
      <c r="H4275" s="4" t="s">
        <v>658</v>
      </c>
      <c r="I4275" s="63">
        <v>44463</v>
      </c>
      <c r="J4275" s="126" t="str">
        <f>VLOOKUP(I4275,Mapping!$H$2:$I$215,2,0)</f>
        <v>Post</v>
      </c>
      <c r="K4275" s="127">
        <f>VLOOKUP(I4275,Mapping!$H$2:$J$215,3,0)</f>
        <v>0</v>
      </c>
      <c r="L4275" s="4">
        <v>0</v>
      </c>
      <c r="M4275" s="4" t="s">
        <v>85</v>
      </c>
    </row>
    <row r="4276" spans="1:13" x14ac:dyDescent="0.35">
      <c r="A4276" s="4" t="s">
        <v>36</v>
      </c>
      <c r="B4276" s="4" t="s">
        <v>35</v>
      </c>
      <c r="E4276" s="4" t="s">
        <v>124</v>
      </c>
      <c r="F4276" s="8" t="str">
        <f>VLOOKUP(E4276,Mapping!$A$1:$C$71,3,0)</f>
        <v>Ironsource</v>
      </c>
      <c r="G4276" s="8" t="str">
        <f>VLOOKUP(E4276,Mapping!$A$2:$B$207,2,0)</f>
        <v>Ironsource</v>
      </c>
      <c r="H4276" s="4" t="s">
        <v>658</v>
      </c>
      <c r="I4276" s="63">
        <v>44464</v>
      </c>
      <c r="J4276" s="126" t="str">
        <f>VLOOKUP(I4276,Mapping!$H$2:$I$215,2,0)</f>
        <v>Post</v>
      </c>
      <c r="K4276" s="127">
        <f>VLOOKUP(I4276,Mapping!$H$2:$J$215,3,0)</f>
        <v>0</v>
      </c>
      <c r="L4276" s="4">
        <v>0</v>
      </c>
      <c r="M4276" s="4" t="s">
        <v>85</v>
      </c>
    </row>
    <row r="4277" spans="1:13" x14ac:dyDescent="0.35">
      <c r="A4277" s="4" t="s">
        <v>36</v>
      </c>
      <c r="B4277" s="4" t="s">
        <v>35</v>
      </c>
      <c r="E4277" s="4" t="s">
        <v>124</v>
      </c>
      <c r="F4277" s="8" t="str">
        <f>VLOOKUP(E4277,Mapping!$A$1:$C$71,3,0)</f>
        <v>Ironsource</v>
      </c>
      <c r="G4277" s="8" t="str">
        <f>VLOOKUP(E4277,Mapping!$A$2:$B$207,2,0)</f>
        <v>Ironsource</v>
      </c>
      <c r="H4277" s="4" t="s">
        <v>658</v>
      </c>
      <c r="I4277" s="63">
        <v>44465</v>
      </c>
      <c r="J4277" s="126" t="str">
        <f>VLOOKUP(I4277,Mapping!$H$2:$I$215,2,0)</f>
        <v>Post</v>
      </c>
      <c r="K4277" s="127">
        <f>VLOOKUP(I4277,Mapping!$H$2:$J$215,3,0)</f>
        <v>0</v>
      </c>
      <c r="L4277" s="4">
        <v>0</v>
      </c>
      <c r="M4277" s="4" t="s">
        <v>85</v>
      </c>
    </row>
    <row r="4278" spans="1:13" x14ac:dyDescent="0.35">
      <c r="A4278" s="4" t="s">
        <v>36</v>
      </c>
      <c r="B4278" s="4" t="s">
        <v>35</v>
      </c>
      <c r="E4278" s="4" t="s">
        <v>124</v>
      </c>
      <c r="F4278" s="8" t="str">
        <f>VLOOKUP(E4278,Mapping!$A$1:$C$71,3,0)</f>
        <v>Ironsource</v>
      </c>
      <c r="G4278" s="8" t="str">
        <f>VLOOKUP(E4278,Mapping!$A$2:$B$207,2,0)</f>
        <v>Ironsource</v>
      </c>
      <c r="H4278" s="4" t="s">
        <v>658</v>
      </c>
      <c r="I4278" s="63">
        <v>44466</v>
      </c>
      <c r="J4278" s="126" t="str">
        <f>VLOOKUP(I4278,Mapping!$H$2:$I$215,2,0)</f>
        <v>Post</v>
      </c>
      <c r="K4278" s="127">
        <f>VLOOKUP(I4278,Mapping!$H$2:$J$215,3,0)</f>
        <v>0</v>
      </c>
      <c r="L4278" s="4">
        <v>0</v>
      </c>
      <c r="M4278" s="4" t="s">
        <v>85</v>
      </c>
    </row>
    <row r="4279" spans="1:13" x14ac:dyDescent="0.35">
      <c r="A4279" s="4" t="s">
        <v>36</v>
      </c>
      <c r="B4279" s="4" t="s">
        <v>35</v>
      </c>
      <c r="E4279" s="4" t="s">
        <v>124</v>
      </c>
      <c r="F4279" s="8" t="str">
        <f>VLOOKUP(E4279,Mapping!$A$1:$C$71,3,0)</f>
        <v>Ironsource</v>
      </c>
      <c r="G4279" s="8" t="str">
        <f>VLOOKUP(E4279,Mapping!$A$2:$B$207,2,0)</f>
        <v>Ironsource</v>
      </c>
      <c r="H4279" s="4" t="s">
        <v>658</v>
      </c>
      <c r="I4279" s="63">
        <v>44467</v>
      </c>
      <c r="J4279" s="126" t="str">
        <f>VLOOKUP(I4279,Mapping!$H$2:$I$215,2,0)</f>
        <v>Post</v>
      </c>
      <c r="K4279" s="127">
        <f>VLOOKUP(I4279,Mapping!$H$2:$J$215,3,0)</f>
        <v>0</v>
      </c>
      <c r="L4279" s="4">
        <v>0</v>
      </c>
      <c r="M4279" s="4" t="s">
        <v>85</v>
      </c>
    </row>
    <row r="4280" spans="1:13" x14ac:dyDescent="0.35">
      <c r="A4280" s="4" t="s">
        <v>36</v>
      </c>
      <c r="B4280" s="4" t="s">
        <v>35</v>
      </c>
      <c r="E4280" s="4" t="s">
        <v>124</v>
      </c>
      <c r="F4280" s="8" t="str">
        <f>VLOOKUP(E4280,Mapping!$A$1:$C$71,3,0)</f>
        <v>Ironsource</v>
      </c>
      <c r="G4280" s="8" t="str">
        <f>VLOOKUP(E4280,Mapping!$A$2:$B$207,2,0)</f>
        <v>Ironsource</v>
      </c>
      <c r="H4280" s="4" t="s">
        <v>658</v>
      </c>
      <c r="I4280" s="63">
        <v>44468</v>
      </c>
      <c r="J4280" s="126" t="str">
        <f>VLOOKUP(I4280,Mapping!$H$2:$I$215,2,0)</f>
        <v>Post</v>
      </c>
      <c r="K4280" s="127">
        <f>VLOOKUP(I4280,Mapping!$H$2:$J$215,3,0)</f>
        <v>0</v>
      </c>
      <c r="L4280" s="4">
        <v>0</v>
      </c>
      <c r="M4280" s="4" t="s">
        <v>85</v>
      </c>
    </row>
    <row r="4281" spans="1:13" x14ac:dyDescent="0.35">
      <c r="A4281" s="4" t="s">
        <v>36</v>
      </c>
      <c r="B4281" s="4" t="s">
        <v>35</v>
      </c>
      <c r="E4281" s="4" t="s">
        <v>124</v>
      </c>
      <c r="F4281" s="8" t="str">
        <f>VLOOKUP(E4281,Mapping!$A$1:$C$71,3,0)</f>
        <v>Ironsource</v>
      </c>
      <c r="G4281" s="8" t="str">
        <f>VLOOKUP(E4281,Mapping!$A$2:$B$207,2,0)</f>
        <v>Ironsource</v>
      </c>
      <c r="H4281" s="4" t="s">
        <v>658</v>
      </c>
      <c r="I4281" s="63">
        <v>44469</v>
      </c>
      <c r="J4281" s="126" t="str">
        <f>VLOOKUP(I4281,Mapping!$H$2:$I$215,2,0)</f>
        <v>Post</v>
      </c>
      <c r="K4281" s="127">
        <f>VLOOKUP(I4281,Mapping!$H$2:$J$215,3,0)</f>
        <v>0</v>
      </c>
      <c r="L4281" s="4">
        <v>0</v>
      </c>
      <c r="M4281" s="4" t="s">
        <v>85</v>
      </c>
    </row>
    <row r="4282" spans="1:13" x14ac:dyDescent="0.35">
      <c r="A4282" s="4" t="s">
        <v>36</v>
      </c>
      <c r="B4282" s="4" t="s">
        <v>35</v>
      </c>
      <c r="E4282" s="4" t="s">
        <v>126</v>
      </c>
      <c r="F4282" s="8" t="str">
        <f>VLOOKUP(E4282,Mapping!$A$1:$C$71,3,0)</f>
        <v>Liftoff</v>
      </c>
      <c r="G4282" s="8" t="str">
        <f>VLOOKUP(E4282,Mapping!$A$2:$B$207,2,0)</f>
        <v>Liftoff</v>
      </c>
      <c r="H4282" s="4" t="s">
        <v>658</v>
      </c>
      <c r="I4282" s="63">
        <v>44256</v>
      </c>
      <c r="J4282" s="126" t="str">
        <f>VLOOKUP(I4282,Mapping!$H$2:$I$215,2,0)</f>
        <v>Pre</v>
      </c>
      <c r="K4282" s="127" t="str">
        <f>VLOOKUP(I4282,Mapping!$H$2:$J$215,3,0)</f>
        <v>Pre</v>
      </c>
      <c r="L4282" s="4">
        <v>0</v>
      </c>
      <c r="M4282" s="4" t="s">
        <v>170</v>
      </c>
    </row>
    <row r="4283" spans="1:13" x14ac:dyDescent="0.35">
      <c r="A4283" s="4" t="s">
        <v>36</v>
      </c>
      <c r="B4283" s="4" t="s">
        <v>35</v>
      </c>
      <c r="E4283" s="4" t="s">
        <v>126</v>
      </c>
      <c r="F4283" s="8" t="str">
        <f>VLOOKUP(E4283,Mapping!$A$1:$C$71,3,0)</f>
        <v>Liftoff</v>
      </c>
      <c r="G4283" s="8" t="str">
        <f>VLOOKUP(E4283,Mapping!$A$2:$B$207,2,0)</f>
        <v>Liftoff</v>
      </c>
      <c r="H4283" s="4" t="s">
        <v>658</v>
      </c>
      <c r="I4283" s="63">
        <v>44257</v>
      </c>
      <c r="J4283" s="126" t="str">
        <f>VLOOKUP(I4283,Mapping!$H$2:$I$215,2,0)</f>
        <v>Pre</v>
      </c>
      <c r="K4283" s="127" t="str">
        <f>VLOOKUP(I4283,Mapping!$H$2:$J$215,3,0)</f>
        <v>Pre</v>
      </c>
      <c r="L4283" s="4">
        <v>0</v>
      </c>
      <c r="M4283" s="4" t="s">
        <v>170</v>
      </c>
    </row>
    <row r="4284" spans="1:13" x14ac:dyDescent="0.35">
      <c r="A4284" s="4" t="s">
        <v>36</v>
      </c>
      <c r="B4284" s="4" t="s">
        <v>35</v>
      </c>
      <c r="E4284" s="4" t="s">
        <v>126</v>
      </c>
      <c r="F4284" s="8" t="str">
        <f>VLOOKUP(E4284,Mapping!$A$1:$C$71,3,0)</f>
        <v>Liftoff</v>
      </c>
      <c r="G4284" s="8" t="str">
        <f>VLOOKUP(E4284,Mapping!$A$2:$B$207,2,0)</f>
        <v>Liftoff</v>
      </c>
      <c r="H4284" s="4" t="s">
        <v>658</v>
      </c>
      <c r="I4284" s="63">
        <v>44258</v>
      </c>
      <c r="J4284" s="126" t="str">
        <f>VLOOKUP(I4284,Mapping!$H$2:$I$215,2,0)</f>
        <v>Pre</v>
      </c>
      <c r="K4284" s="127" t="str">
        <f>VLOOKUP(I4284,Mapping!$H$2:$J$215,3,0)</f>
        <v>Pre</v>
      </c>
      <c r="L4284" s="4">
        <v>0</v>
      </c>
      <c r="M4284" s="4" t="s">
        <v>170</v>
      </c>
    </row>
    <row r="4285" spans="1:13" x14ac:dyDescent="0.35">
      <c r="A4285" s="4" t="s">
        <v>36</v>
      </c>
      <c r="B4285" s="4" t="s">
        <v>35</v>
      </c>
      <c r="E4285" s="4" t="s">
        <v>126</v>
      </c>
      <c r="F4285" s="8" t="str">
        <f>VLOOKUP(E4285,Mapping!$A$1:$C$71,3,0)</f>
        <v>Liftoff</v>
      </c>
      <c r="G4285" s="8" t="str">
        <f>VLOOKUP(E4285,Mapping!$A$2:$B$207,2,0)</f>
        <v>Liftoff</v>
      </c>
      <c r="H4285" s="4" t="s">
        <v>658</v>
      </c>
      <c r="I4285" s="63">
        <v>44259</v>
      </c>
      <c r="J4285" s="126" t="str">
        <f>VLOOKUP(I4285,Mapping!$H$2:$I$215,2,0)</f>
        <v>Pre</v>
      </c>
      <c r="K4285" s="127" t="str">
        <f>VLOOKUP(I4285,Mapping!$H$2:$J$215,3,0)</f>
        <v>Pre</v>
      </c>
      <c r="L4285" s="4">
        <v>0</v>
      </c>
      <c r="M4285" s="4" t="s">
        <v>170</v>
      </c>
    </row>
    <row r="4286" spans="1:13" x14ac:dyDescent="0.35">
      <c r="A4286" s="4" t="s">
        <v>36</v>
      </c>
      <c r="B4286" s="4" t="s">
        <v>35</v>
      </c>
      <c r="E4286" s="4" t="s">
        <v>126</v>
      </c>
      <c r="F4286" s="8" t="str">
        <f>VLOOKUP(E4286,Mapping!$A$1:$C$71,3,0)</f>
        <v>Liftoff</v>
      </c>
      <c r="G4286" s="8" t="str">
        <f>VLOOKUP(E4286,Mapping!$A$2:$B$207,2,0)</f>
        <v>Liftoff</v>
      </c>
      <c r="H4286" s="4" t="s">
        <v>658</v>
      </c>
      <c r="I4286" s="63">
        <v>44260</v>
      </c>
      <c r="J4286" s="126" t="str">
        <f>VLOOKUP(I4286,Mapping!$H$2:$I$215,2,0)</f>
        <v>Pre</v>
      </c>
      <c r="K4286" s="127" t="str">
        <f>VLOOKUP(I4286,Mapping!$H$2:$J$215,3,0)</f>
        <v>Pre</v>
      </c>
      <c r="L4286" s="4">
        <v>0</v>
      </c>
      <c r="M4286" s="4" t="s">
        <v>170</v>
      </c>
    </row>
    <row r="4287" spans="1:13" x14ac:dyDescent="0.35">
      <c r="A4287" s="4" t="s">
        <v>36</v>
      </c>
      <c r="B4287" s="4" t="s">
        <v>35</v>
      </c>
      <c r="E4287" s="4" t="s">
        <v>126</v>
      </c>
      <c r="F4287" s="8" t="str">
        <f>VLOOKUP(E4287,Mapping!$A$1:$C$71,3,0)</f>
        <v>Liftoff</v>
      </c>
      <c r="G4287" s="8" t="str">
        <f>VLOOKUP(E4287,Mapping!$A$2:$B$207,2,0)</f>
        <v>Liftoff</v>
      </c>
      <c r="H4287" s="4" t="s">
        <v>658</v>
      </c>
      <c r="I4287" s="63">
        <v>44261</v>
      </c>
      <c r="J4287" s="126" t="str">
        <f>VLOOKUP(I4287,Mapping!$H$2:$I$215,2,0)</f>
        <v>Pre</v>
      </c>
      <c r="K4287" s="127" t="str">
        <f>VLOOKUP(I4287,Mapping!$H$2:$J$215,3,0)</f>
        <v>Pre</v>
      </c>
      <c r="L4287" s="4">
        <v>0</v>
      </c>
      <c r="M4287" s="4" t="s">
        <v>170</v>
      </c>
    </row>
    <row r="4288" spans="1:13" x14ac:dyDescent="0.35">
      <c r="A4288" s="4" t="s">
        <v>36</v>
      </c>
      <c r="B4288" s="4" t="s">
        <v>35</v>
      </c>
      <c r="E4288" s="4" t="s">
        <v>126</v>
      </c>
      <c r="F4288" s="8" t="str">
        <f>VLOOKUP(E4288,Mapping!$A$1:$C$71,3,0)</f>
        <v>Liftoff</v>
      </c>
      <c r="G4288" s="8" t="str">
        <f>VLOOKUP(E4288,Mapping!$A$2:$B$207,2,0)</f>
        <v>Liftoff</v>
      </c>
      <c r="H4288" s="4" t="s">
        <v>658</v>
      </c>
      <c r="I4288" s="63">
        <v>44262</v>
      </c>
      <c r="J4288" s="126" t="str">
        <f>VLOOKUP(I4288,Mapping!$H$2:$I$215,2,0)</f>
        <v>Pre</v>
      </c>
      <c r="K4288" s="127" t="str">
        <f>VLOOKUP(I4288,Mapping!$H$2:$J$215,3,0)</f>
        <v>Pre</v>
      </c>
      <c r="L4288" s="4">
        <v>0</v>
      </c>
      <c r="M4288" s="4" t="s">
        <v>170</v>
      </c>
    </row>
    <row r="4289" spans="1:13" x14ac:dyDescent="0.35">
      <c r="A4289" s="4" t="s">
        <v>36</v>
      </c>
      <c r="B4289" s="4" t="s">
        <v>35</v>
      </c>
      <c r="E4289" s="4" t="s">
        <v>126</v>
      </c>
      <c r="F4289" s="8" t="str">
        <f>VLOOKUP(E4289,Mapping!$A$1:$C$71,3,0)</f>
        <v>Liftoff</v>
      </c>
      <c r="G4289" s="8" t="str">
        <f>VLOOKUP(E4289,Mapping!$A$2:$B$207,2,0)</f>
        <v>Liftoff</v>
      </c>
      <c r="H4289" s="4" t="s">
        <v>658</v>
      </c>
      <c r="I4289" s="63">
        <v>44263</v>
      </c>
      <c r="J4289" s="126" t="str">
        <f>VLOOKUP(I4289,Mapping!$H$2:$I$215,2,0)</f>
        <v>Pre</v>
      </c>
      <c r="K4289" s="127" t="str">
        <f>VLOOKUP(I4289,Mapping!$H$2:$J$215,3,0)</f>
        <v>Pre</v>
      </c>
      <c r="L4289" s="4">
        <v>0</v>
      </c>
      <c r="M4289" s="4" t="s">
        <v>170</v>
      </c>
    </row>
    <row r="4290" spans="1:13" x14ac:dyDescent="0.35">
      <c r="A4290" s="4" t="s">
        <v>36</v>
      </c>
      <c r="B4290" s="4" t="s">
        <v>35</v>
      </c>
      <c r="E4290" s="4" t="s">
        <v>126</v>
      </c>
      <c r="F4290" s="8" t="str">
        <f>VLOOKUP(E4290,Mapping!$A$1:$C$71,3,0)</f>
        <v>Liftoff</v>
      </c>
      <c r="G4290" s="8" t="str">
        <f>VLOOKUP(E4290,Mapping!$A$2:$B$207,2,0)</f>
        <v>Liftoff</v>
      </c>
      <c r="H4290" s="4" t="s">
        <v>658</v>
      </c>
      <c r="I4290" s="63">
        <v>44264</v>
      </c>
      <c r="J4290" s="126" t="str">
        <f>VLOOKUP(I4290,Mapping!$H$2:$I$215,2,0)</f>
        <v>Pre</v>
      </c>
      <c r="K4290" s="127" t="str">
        <f>VLOOKUP(I4290,Mapping!$H$2:$J$215,3,0)</f>
        <v>Pre</v>
      </c>
      <c r="L4290" s="4">
        <v>0</v>
      </c>
      <c r="M4290" s="4" t="s">
        <v>170</v>
      </c>
    </row>
    <row r="4291" spans="1:13" x14ac:dyDescent="0.35">
      <c r="A4291" s="4" t="s">
        <v>36</v>
      </c>
      <c r="B4291" s="4" t="s">
        <v>35</v>
      </c>
      <c r="E4291" s="4" t="s">
        <v>126</v>
      </c>
      <c r="F4291" s="8" t="str">
        <f>VLOOKUP(E4291,Mapping!$A$1:$C$71,3,0)</f>
        <v>Liftoff</v>
      </c>
      <c r="G4291" s="8" t="str">
        <f>VLOOKUP(E4291,Mapping!$A$2:$B$207,2,0)</f>
        <v>Liftoff</v>
      </c>
      <c r="H4291" s="4" t="s">
        <v>658</v>
      </c>
      <c r="I4291" s="63">
        <v>44265</v>
      </c>
      <c r="J4291" s="126" t="str">
        <f>VLOOKUP(I4291,Mapping!$H$2:$I$215,2,0)</f>
        <v>Pre</v>
      </c>
      <c r="K4291" s="127" t="str">
        <f>VLOOKUP(I4291,Mapping!$H$2:$J$215,3,0)</f>
        <v>Pre</v>
      </c>
      <c r="L4291" s="4">
        <v>0</v>
      </c>
      <c r="M4291" s="4" t="s">
        <v>170</v>
      </c>
    </row>
    <row r="4292" spans="1:13" x14ac:dyDescent="0.35">
      <c r="A4292" s="4" t="s">
        <v>36</v>
      </c>
      <c r="B4292" s="4" t="s">
        <v>35</v>
      </c>
      <c r="E4292" s="4" t="s">
        <v>126</v>
      </c>
      <c r="F4292" s="8" t="str">
        <f>VLOOKUP(E4292,Mapping!$A$1:$C$71,3,0)</f>
        <v>Liftoff</v>
      </c>
      <c r="G4292" s="8" t="str">
        <f>VLOOKUP(E4292,Mapping!$A$2:$B$207,2,0)</f>
        <v>Liftoff</v>
      </c>
      <c r="H4292" s="4" t="s">
        <v>658</v>
      </c>
      <c r="I4292" s="63">
        <v>44266</v>
      </c>
      <c r="J4292" s="126" t="str">
        <f>VLOOKUP(I4292,Mapping!$H$2:$I$215,2,0)</f>
        <v>Pre</v>
      </c>
      <c r="K4292" s="127" t="str">
        <f>VLOOKUP(I4292,Mapping!$H$2:$J$215,3,0)</f>
        <v>Pre</v>
      </c>
      <c r="L4292" s="4">
        <v>0</v>
      </c>
      <c r="M4292" s="4" t="s">
        <v>170</v>
      </c>
    </row>
    <row r="4293" spans="1:13" x14ac:dyDescent="0.35">
      <c r="A4293" s="4" t="s">
        <v>36</v>
      </c>
      <c r="B4293" s="4" t="s">
        <v>35</v>
      </c>
      <c r="E4293" s="4" t="s">
        <v>126</v>
      </c>
      <c r="F4293" s="8" t="str">
        <f>VLOOKUP(E4293,Mapping!$A$1:$C$71,3,0)</f>
        <v>Liftoff</v>
      </c>
      <c r="G4293" s="8" t="str">
        <f>VLOOKUP(E4293,Mapping!$A$2:$B$207,2,0)</f>
        <v>Liftoff</v>
      </c>
      <c r="H4293" s="4" t="s">
        <v>658</v>
      </c>
      <c r="I4293" s="63">
        <v>44267</v>
      </c>
      <c r="J4293" s="126" t="str">
        <f>VLOOKUP(I4293,Mapping!$H$2:$I$215,2,0)</f>
        <v>Pre</v>
      </c>
      <c r="K4293" s="127" t="str">
        <f>VLOOKUP(I4293,Mapping!$H$2:$J$215,3,0)</f>
        <v>Pre</v>
      </c>
      <c r="L4293" s="4">
        <v>0</v>
      </c>
      <c r="M4293" s="4" t="s">
        <v>170</v>
      </c>
    </row>
    <row r="4294" spans="1:13" x14ac:dyDescent="0.35">
      <c r="A4294" s="4" t="s">
        <v>36</v>
      </c>
      <c r="B4294" s="4" t="s">
        <v>35</v>
      </c>
      <c r="E4294" s="4" t="s">
        <v>126</v>
      </c>
      <c r="F4294" s="8" t="str">
        <f>VLOOKUP(E4294,Mapping!$A$1:$C$71,3,0)</f>
        <v>Liftoff</v>
      </c>
      <c r="G4294" s="8" t="str">
        <f>VLOOKUP(E4294,Mapping!$A$2:$B$207,2,0)</f>
        <v>Liftoff</v>
      </c>
      <c r="H4294" s="4" t="s">
        <v>658</v>
      </c>
      <c r="I4294" s="63">
        <v>44268</v>
      </c>
      <c r="J4294" s="126" t="str">
        <f>VLOOKUP(I4294,Mapping!$H$2:$I$215,2,0)</f>
        <v>Pre</v>
      </c>
      <c r="K4294" s="127" t="str">
        <f>VLOOKUP(I4294,Mapping!$H$2:$J$215,3,0)</f>
        <v>Pre</v>
      </c>
      <c r="L4294" s="4">
        <v>0</v>
      </c>
      <c r="M4294" s="4" t="s">
        <v>170</v>
      </c>
    </row>
    <row r="4295" spans="1:13" x14ac:dyDescent="0.35">
      <c r="A4295" s="4" t="s">
        <v>36</v>
      </c>
      <c r="B4295" s="4" t="s">
        <v>35</v>
      </c>
      <c r="E4295" s="4" t="s">
        <v>126</v>
      </c>
      <c r="F4295" s="8" t="str">
        <f>VLOOKUP(E4295,Mapping!$A$1:$C$71,3,0)</f>
        <v>Liftoff</v>
      </c>
      <c r="G4295" s="8" t="str">
        <f>VLOOKUP(E4295,Mapping!$A$2:$B$207,2,0)</f>
        <v>Liftoff</v>
      </c>
      <c r="H4295" s="4" t="s">
        <v>658</v>
      </c>
      <c r="I4295" s="63">
        <v>44269</v>
      </c>
      <c r="J4295" s="126" t="str">
        <f>VLOOKUP(I4295,Mapping!$H$2:$I$215,2,0)</f>
        <v>Pre</v>
      </c>
      <c r="K4295" s="127" t="str">
        <f>VLOOKUP(I4295,Mapping!$H$2:$J$215,3,0)</f>
        <v>Pre</v>
      </c>
      <c r="L4295" s="4">
        <v>0</v>
      </c>
      <c r="M4295" s="4" t="s">
        <v>170</v>
      </c>
    </row>
    <row r="4296" spans="1:13" x14ac:dyDescent="0.35">
      <c r="A4296" s="4" t="s">
        <v>36</v>
      </c>
      <c r="B4296" s="4" t="s">
        <v>35</v>
      </c>
      <c r="E4296" s="4" t="s">
        <v>126</v>
      </c>
      <c r="F4296" s="8" t="str">
        <f>VLOOKUP(E4296,Mapping!$A$1:$C$71,3,0)</f>
        <v>Liftoff</v>
      </c>
      <c r="G4296" s="8" t="str">
        <f>VLOOKUP(E4296,Mapping!$A$2:$B$207,2,0)</f>
        <v>Liftoff</v>
      </c>
      <c r="H4296" s="4" t="s">
        <v>658</v>
      </c>
      <c r="I4296" s="63">
        <v>44270</v>
      </c>
      <c r="J4296" s="126" t="str">
        <f>VLOOKUP(I4296,Mapping!$H$2:$I$215,2,0)</f>
        <v>Pre</v>
      </c>
      <c r="K4296" s="127" t="str">
        <f>VLOOKUP(I4296,Mapping!$H$2:$J$215,3,0)</f>
        <v>Pre</v>
      </c>
      <c r="L4296" s="4">
        <v>0</v>
      </c>
      <c r="M4296" s="4" t="s">
        <v>170</v>
      </c>
    </row>
    <row r="4297" spans="1:13" x14ac:dyDescent="0.35">
      <c r="A4297" s="4" t="s">
        <v>36</v>
      </c>
      <c r="B4297" s="4" t="s">
        <v>35</v>
      </c>
      <c r="E4297" s="4" t="s">
        <v>126</v>
      </c>
      <c r="F4297" s="8" t="str">
        <f>VLOOKUP(E4297,Mapping!$A$1:$C$71,3,0)</f>
        <v>Liftoff</v>
      </c>
      <c r="G4297" s="8" t="str">
        <f>VLOOKUP(E4297,Mapping!$A$2:$B$207,2,0)</f>
        <v>Liftoff</v>
      </c>
      <c r="H4297" s="4" t="s">
        <v>658</v>
      </c>
      <c r="I4297" s="63">
        <v>44271</v>
      </c>
      <c r="J4297" s="126" t="str">
        <f>VLOOKUP(I4297,Mapping!$H$2:$I$215,2,0)</f>
        <v>Pre</v>
      </c>
      <c r="K4297" s="127" t="str">
        <f>VLOOKUP(I4297,Mapping!$H$2:$J$215,3,0)</f>
        <v>Pre</v>
      </c>
      <c r="L4297" s="4">
        <v>0</v>
      </c>
      <c r="M4297" s="4" t="s">
        <v>170</v>
      </c>
    </row>
    <row r="4298" spans="1:13" x14ac:dyDescent="0.35">
      <c r="A4298" s="4" t="s">
        <v>36</v>
      </c>
      <c r="B4298" s="4" t="s">
        <v>35</v>
      </c>
      <c r="E4298" s="4" t="s">
        <v>126</v>
      </c>
      <c r="F4298" s="8" t="str">
        <f>VLOOKUP(E4298,Mapping!$A$1:$C$71,3,0)</f>
        <v>Liftoff</v>
      </c>
      <c r="G4298" s="8" t="str">
        <f>VLOOKUP(E4298,Mapping!$A$2:$B$207,2,0)</f>
        <v>Liftoff</v>
      </c>
      <c r="H4298" s="4" t="s">
        <v>658</v>
      </c>
      <c r="I4298" s="63">
        <v>44272</v>
      </c>
      <c r="J4298" s="126" t="str">
        <f>VLOOKUP(I4298,Mapping!$H$2:$I$215,2,0)</f>
        <v>Pre</v>
      </c>
      <c r="K4298" s="127" t="str">
        <f>VLOOKUP(I4298,Mapping!$H$2:$J$215,3,0)</f>
        <v>Pre</v>
      </c>
      <c r="L4298" s="4">
        <v>0</v>
      </c>
      <c r="M4298" s="4" t="s">
        <v>170</v>
      </c>
    </row>
    <row r="4299" spans="1:13" x14ac:dyDescent="0.35">
      <c r="A4299" s="4" t="s">
        <v>36</v>
      </c>
      <c r="B4299" s="4" t="s">
        <v>35</v>
      </c>
      <c r="E4299" s="4" t="s">
        <v>126</v>
      </c>
      <c r="F4299" s="8" t="str">
        <f>VLOOKUP(E4299,Mapping!$A$1:$C$71,3,0)</f>
        <v>Liftoff</v>
      </c>
      <c r="G4299" s="8" t="str">
        <f>VLOOKUP(E4299,Mapping!$A$2:$B$207,2,0)</f>
        <v>Liftoff</v>
      </c>
      <c r="H4299" s="4" t="s">
        <v>658</v>
      </c>
      <c r="I4299" s="63">
        <v>44273</v>
      </c>
      <c r="J4299" s="126" t="str">
        <f>VLOOKUP(I4299,Mapping!$H$2:$I$215,2,0)</f>
        <v>Pre</v>
      </c>
      <c r="K4299" s="127" t="str">
        <f>VLOOKUP(I4299,Mapping!$H$2:$J$215,3,0)</f>
        <v>Pre</v>
      </c>
      <c r="L4299" s="4">
        <v>0</v>
      </c>
      <c r="M4299" s="4" t="s">
        <v>170</v>
      </c>
    </row>
    <row r="4300" spans="1:13" x14ac:dyDescent="0.35">
      <c r="A4300" s="4" t="s">
        <v>36</v>
      </c>
      <c r="B4300" s="4" t="s">
        <v>35</v>
      </c>
      <c r="E4300" s="4" t="s">
        <v>126</v>
      </c>
      <c r="F4300" s="8" t="str">
        <f>VLOOKUP(E4300,Mapping!$A$1:$C$71,3,0)</f>
        <v>Liftoff</v>
      </c>
      <c r="G4300" s="8" t="str">
        <f>VLOOKUP(E4300,Mapping!$A$2:$B$207,2,0)</f>
        <v>Liftoff</v>
      </c>
      <c r="H4300" s="4" t="s">
        <v>658</v>
      </c>
      <c r="I4300" s="63">
        <v>44274</v>
      </c>
      <c r="J4300" s="126" t="str">
        <f>VLOOKUP(I4300,Mapping!$H$2:$I$215,2,0)</f>
        <v>Pre</v>
      </c>
      <c r="K4300" s="127" t="str">
        <f>VLOOKUP(I4300,Mapping!$H$2:$J$215,3,0)</f>
        <v>Pre</v>
      </c>
      <c r="L4300" s="4">
        <v>0</v>
      </c>
      <c r="M4300" s="4" t="s">
        <v>170</v>
      </c>
    </row>
    <row r="4301" spans="1:13" x14ac:dyDescent="0.35">
      <c r="A4301" s="4" t="s">
        <v>36</v>
      </c>
      <c r="B4301" s="4" t="s">
        <v>35</v>
      </c>
      <c r="E4301" s="4" t="s">
        <v>126</v>
      </c>
      <c r="F4301" s="8" t="str">
        <f>VLOOKUP(E4301,Mapping!$A$1:$C$71,3,0)</f>
        <v>Liftoff</v>
      </c>
      <c r="G4301" s="8" t="str">
        <f>VLOOKUP(E4301,Mapping!$A$2:$B$207,2,0)</f>
        <v>Liftoff</v>
      </c>
      <c r="H4301" s="4" t="s">
        <v>658</v>
      </c>
      <c r="I4301" s="63">
        <v>44275</v>
      </c>
      <c r="J4301" s="126" t="str">
        <f>VLOOKUP(I4301,Mapping!$H$2:$I$215,2,0)</f>
        <v>Pre</v>
      </c>
      <c r="K4301" s="127" t="str">
        <f>VLOOKUP(I4301,Mapping!$H$2:$J$215,3,0)</f>
        <v>Pre</v>
      </c>
      <c r="L4301" s="4">
        <v>0</v>
      </c>
      <c r="M4301" s="4" t="s">
        <v>170</v>
      </c>
    </row>
    <row r="4302" spans="1:13" x14ac:dyDescent="0.35">
      <c r="A4302" s="4" t="s">
        <v>36</v>
      </c>
      <c r="B4302" s="4" t="s">
        <v>35</v>
      </c>
      <c r="E4302" s="4" t="s">
        <v>126</v>
      </c>
      <c r="F4302" s="8" t="str">
        <f>VLOOKUP(E4302,Mapping!$A$1:$C$71,3,0)</f>
        <v>Liftoff</v>
      </c>
      <c r="G4302" s="8" t="str">
        <f>VLOOKUP(E4302,Mapping!$A$2:$B$207,2,0)</f>
        <v>Liftoff</v>
      </c>
      <c r="H4302" s="4" t="s">
        <v>658</v>
      </c>
      <c r="I4302" s="63">
        <v>44276</v>
      </c>
      <c r="J4302" s="126" t="str">
        <f>VLOOKUP(I4302,Mapping!$H$2:$I$215,2,0)</f>
        <v>Pre</v>
      </c>
      <c r="K4302" s="127" t="str">
        <f>VLOOKUP(I4302,Mapping!$H$2:$J$215,3,0)</f>
        <v>Pre</v>
      </c>
      <c r="L4302" s="4">
        <v>0</v>
      </c>
      <c r="M4302" s="4" t="s">
        <v>170</v>
      </c>
    </row>
    <row r="4303" spans="1:13" x14ac:dyDescent="0.35">
      <c r="A4303" s="4" t="s">
        <v>36</v>
      </c>
      <c r="B4303" s="4" t="s">
        <v>35</v>
      </c>
      <c r="E4303" s="4" t="s">
        <v>126</v>
      </c>
      <c r="F4303" s="8" t="str">
        <f>VLOOKUP(E4303,Mapping!$A$1:$C$71,3,0)</f>
        <v>Liftoff</v>
      </c>
      <c r="G4303" s="8" t="str">
        <f>VLOOKUP(E4303,Mapping!$A$2:$B$207,2,0)</f>
        <v>Liftoff</v>
      </c>
      <c r="H4303" s="4" t="s">
        <v>658</v>
      </c>
      <c r="I4303" s="63">
        <v>44277</v>
      </c>
      <c r="J4303" s="126" t="str">
        <f>VLOOKUP(I4303,Mapping!$H$2:$I$215,2,0)</f>
        <v>Pre</v>
      </c>
      <c r="K4303" s="127" t="str">
        <f>VLOOKUP(I4303,Mapping!$H$2:$J$215,3,0)</f>
        <v>Pre</v>
      </c>
      <c r="L4303" s="4">
        <v>0</v>
      </c>
      <c r="M4303" s="4" t="s">
        <v>170</v>
      </c>
    </row>
    <row r="4304" spans="1:13" x14ac:dyDescent="0.35">
      <c r="A4304" s="4" t="s">
        <v>36</v>
      </c>
      <c r="B4304" s="4" t="s">
        <v>35</v>
      </c>
      <c r="E4304" s="4" t="s">
        <v>126</v>
      </c>
      <c r="F4304" s="8" t="str">
        <f>VLOOKUP(E4304,Mapping!$A$1:$C$71,3,0)</f>
        <v>Liftoff</v>
      </c>
      <c r="G4304" s="8" t="str">
        <f>VLOOKUP(E4304,Mapping!$A$2:$B$207,2,0)</f>
        <v>Liftoff</v>
      </c>
      <c r="H4304" s="4" t="s">
        <v>658</v>
      </c>
      <c r="I4304" s="63">
        <v>44278</v>
      </c>
      <c r="J4304" s="126" t="str">
        <f>VLOOKUP(I4304,Mapping!$H$2:$I$215,2,0)</f>
        <v>Pre</v>
      </c>
      <c r="K4304" s="127" t="str">
        <f>VLOOKUP(I4304,Mapping!$H$2:$J$215,3,0)</f>
        <v>Pre</v>
      </c>
      <c r="L4304" s="4">
        <v>0</v>
      </c>
      <c r="M4304" s="4" t="s">
        <v>170</v>
      </c>
    </row>
    <row r="4305" spans="1:13" x14ac:dyDescent="0.35">
      <c r="A4305" s="4" t="s">
        <v>36</v>
      </c>
      <c r="B4305" s="4" t="s">
        <v>35</v>
      </c>
      <c r="E4305" s="4" t="s">
        <v>126</v>
      </c>
      <c r="F4305" s="8" t="str">
        <f>VLOOKUP(E4305,Mapping!$A$1:$C$71,3,0)</f>
        <v>Liftoff</v>
      </c>
      <c r="G4305" s="8" t="str">
        <f>VLOOKUP(E4305,Mapping!$A$2:$B$207,2,0)</f>
        <v>Liftoff</v>
      </c>
      <c r="H4305" s="4" t="s">
        <v>658</v>
      </c>
      <c r="I4305" s="63">
        <v>44279</v>
      </c>
      <c r="J4305" s="126" t="str">
        <f>VLOOKUP(I4305,Mapping!$H$2:$I$215,2,0)</f>
        <v>Pre</v>
      </c>
      <c r="K4305" s="127" t="str">
        <f>VLOOKUP(I4305,Mapping!$H$2:$J$215,3,0)</f>
        <v>Pre</v>
      </c>
      <c r="L4305" s="4">
        <v>0</v>
      </c>
      <c r="M4305" s="4" t="s">
        <v>170</v>
      </c>
    </row>
    <row r="4306" spans="1:13" x14ac:dyDescent="0.35">
      <c r="A4306" s="4" t="s">
        <v>36</v>
      </c>
      <c r="B4306" s="4" t="s">
        <v>35</v>
      </c>
      <c r="E4306" s="4" t="s">
        <v>126</v>
      </c>
      <c r="F4306" s="8" t="str">
        <f>VLOOKUP(E4306,Mapping!$A$1:$C$71,3,0)</f>
        <v>Liftoff</v>
      </c>
      <c r="G4306" s="8" t="str">
        <f>VLOOKUP(E4306,Mapping!$A$2:$B$207,2,0)</f>
        <v>Liftoff</v>
      </c>
      <c r="H4306" s="4" t="s">
        <v>658</v>
      </c>
      <c r="I4306" s="63">
        <v>44280</v>
      </c>
      <c r="J4306" s="126" t="str">
        <f>VLOOKUP(I4306,Mapping!$H$2:$I$215,2,0)</f>
        <v>Pre</v>
      </c>
      <c r="K4306" s="127" t="str">
        <f>VLOOKUP(I4306,Mapping!$H$2:$J$215,3,0)</f>
        <v>Pre</v>
      </c>
      <c r="L4306" s="4">
        <v>0</v>
      </c>
      <c r="M4306" s="4" t="s">
        <v>170</v>
      </c>
    </row>
    <row r="4307" spans="1:13" x14ac:dyDescent="0.35">
      <c r="A4307" s="4" t="s">
        <v>36</v>
      </c>
      <c r="B4307" s="4" t="s">
        <v>35</v>
      </c>
      <c r="E4307" s="4" t="s">
        <v>126</v>
      </c>
      <c r="F4307" s="8" t="str">
        <f>VLOOKUP(E4307,Mapping!$A$1:$C$71,3,0)</f>
        <v>Liftoff</v>
      </c>
      <c r="G4307" s="8" t="str">
        <f>VLOOKUP(E4307,Mapping!$A$2:$B$207,2,0)</f>
        <v>Liftoff</v>
      </c>
      <c r="H4307" s="4" t="s">
        <v>658</v>
      </c>
      <c r="I4307" s="63">
        <v>44281</v>
      </c>
      <c r="J4307" s="126" t="str">
        <f>VLOOKUP(I4307,Mapping!$H$2:$I$215,2,0)</f>
        <v>Pre</v>
      </c>
      <c r="K4307" s="127" t="str">
        <f>VLOOKUP(I4307,Mapping!$H$2:$J$215,3,0)</f>
        <v>Pre</v>
      </c>
      <c r="L4307" s="4">
        <v>0</v>
      </c>
      <c r="M4307" s="4" t="s">
        <v>170</v>
      </c>
    </row>
    <row r="4308" spans="1:13" x14ac:dyDescent="0.35">
      <c r="A4308" s="4" t="s">
        <v>36</v>
      </c>
      <c r="B4308" s="4" t="s">
        <v>35</v>
      </c>
      <c r="E4308" s="4" t="s">
        <v>126</v>
      </c>
      <c r="F4308" s="8" t="str">
        <f>VLOOKUP(E4308,Mapping!$A$1:$C$71,3,0)</f>
        <v>Liftoff</v>
      </c>
      <c r="G4308" s="8" t="str">
        <f>VLOOKUP(E4308,Mapping!$A$2:$B$207,2,0)</f>
        <v>Liftoff</v>
      </c>
      <c r="H4308" s="4" t="s">
        <v>658</v>
      </c>
      <c r="I4308" s="63">
        <v>44282</v>
      </c>
      <c r="J4308" s="126" t="str">
        <f>VLOOKUP(I4308,Mapping!$H$2:$I$215,2,0)</f>
        <v>Pre</v>
      </c>
      <c r="K4308" s="127" t="str">
        <f>VLOOKUP(I4308,Mapping!$H$2:$J$215,3,0)</f>
        <v>Pre</v>
      </c>
      <c r="L4308" s="4">
        <v>0</v>
      </c>
      <c r="M4308" s="4" t="s">
        <v>170</v>
      </c>
    </row>
    <row r="4309" spans="1:13" x14ac:dyDescent="0.35">
      <c r="A4309" s="4" t="s">
        <v>36</v>
      </c>
      <c r="B4309" s="4" t="s">
        <v>35</v>
      </c>
      <c r="E4309" s="4" t="s">
        <v>126</v>
      </c>
      <c r="F4309" s="8" t="str">
        <f>VLOOKUP(E4309,Mapping!$A$1:$C$71,3,0)</f>
        <v>Liftoff</v>
      </c>
      <c r="G4309" s="8" t="str">
        <f>VLOOKUP(E4309,Mapping!$A$2:$B$207,2,0)</f>
        <v>Liftoff</v>
      </c>
      <c r="H4309" s="4" t="s">
        <v>658</v>
      </c>
      <c r="I4309" s="63">
        <v>44283</v>
      </c>
      <c r="J4309" s="126" t="str">
        <f>VLOOKUP(I4309,Mapping!$H$2:$I$215,2,0)</f>
        <v>Pre</v>
      </c>
      <c r="K4309" s="127" t="str">
        <f>VLOOKUP(I4309,Mapping!$H$2:$J$215,3,0)</f>
        <v>Pre</v>
      </c>
      <c r="L4309" s="4">
        <v>0</v>
      </c>
      <c r="M4309" s="4" t="s">
        <v>170</v>
      </c>
    </row>
    <row r="4310" spans="1:13" x14ac:dyDescent="0.35">
      <c r="A4310" s="4" t="s">
        <v>36</v>
      </c>
      <c r="B4310" s="4" t="s">
        <v>35</v>
      </c>
      <c r="E4310" s="4" t="s">
        <v>126</v>
      </c>
      <c r="F4310" s="8" t="str">
        <f>VLOOKUP(E4310,Mapping!$A$1:$C$71,3,0)</f>
        <v>Liftoff</v>
      </c>
      <c r="G4310" s="8" t="str">
        <f>VLOOKUP(E4310,Mapping!$A$2:$B$207,2,0)</f>
        <v>Liftoff</v>
      </c>
      <c r="H4310" s="4" t="s">
        <v>658</v>
      </c>
      <c r="I4310" s="63">
        <v>44284</v>
      </c>
      <c r="J4310" s="126" t="str">
        <f>VLOOKUP(I4310,Mapping!$H$2:$I$215,2,0)</f>
        <v>Pre</v>
      </c>
      <c r="K4310" s="127" t="str">
        <f>VLOOKUP(I4310,Mapping!$H$2:$J$215,3,0)</f>
        <v>Pre</v>
      </c>
      <c r="L4310" s="4">
        <v>0</v>
      </c>
      <c r="M4310" s="4" t="s">
        <v>170</v>
      </c>
    </row>
    <row r="4311" spans="1:13" x14ac:dyDescent="0.35">
      <c r="A4311" s="4" t="s">
        <v>36</v>
      </c>
      <c r="B4311" s="4" t="s">
        <v>35</v>
      </c>
      <c r="E4311" s="4" t="s">
        <v>126</v>
      </c>
      <c r="F4311" s="8" t="str">
        <f>VLOOKUP(E4311,Mapping!$A$1:$C$71,3,0)</f>
        <v>Liftoff</v>
      </c>
      <c r="G4311" s="8" t="str">
        <f>VLOOKUP(E4311,Mapping!$A$2:$B$207,2,0)</f>
        <v>Liftoff</v>
      </c>
      <c r="H4311" s="4" t="s">
        <v>658</v>
      </c>
      <c r="I4311" s="63">
        <v>44285</v>
      </c>
      <c r="J4311" s="126" t="str">
        <f>VLOOKUP(I4311,Mapping!$H$2:$I$215,2,0)</f>
        <v>Pre</v>
      </c>
      <c r="K4311" s="127" t="str">
        <f>VLOOKUP(I4311,Mapping!$H$2:$J$215,3,0)</f>
        <v>Pre</v>
      </c>
      <c r="L4311" s="4">
        <v>0</v>
      </c>
      <c r="M4311" s="4" t="s">
        <v>170</v>
      </c>
    </row>
    <row r="4312" spans="1:13" x14ac:dyDescent="0.35">
      <c r="A4312" s="4" t="s">
        <v>36</v>
      </c>
      <c r="B4312" s="4" t="s">
        <v>35</v>
      </c>
      <c r="E4312" s="4" t="s">
        <v>126</v>
      </c>
      <c r="F4312" s="8" t="str">
        <f>VLOOKUP(E4312,Mapping!$A$1:$C$71,3,0)</f>
        <v>Liftoff</v>
      </c>
      <c r="G4312" s="8" t="str">
        <f>VLOOKUP(E4312,Mapping!$A$2:$B$207,2,0)</f>
        <v>Liftoff</v>
      </c>
      <c r="H4312" s="4" t="s">
        <v>658</v>
      </c>
      <c r="I4312" s="63">
        <v>44286</v>
      </c>
      <c r="J4312" s="126" t="str">
        <f>VLOOKUP(I4312,Mapping!$H$2:$I$215,2,0)</f>
        <v>Pre</v>
      </c>
      <c r="K4312" s="127" t="str">
        <f>VLOOKUP(I4312,Mapping!$H$2:$J$215,3,0)</f>
        <v>Pre</v>
      </c>
      <c r="L4312" s="4">
        <v>0</v>
      </c>
      <c r="M4312" s="4" t="s">
        <v>170</v>
      </c>
    </row>
    <row r="4313" spans="1:13" x14ac:dyDescent="0.35">
      <c r="A4313" s="4" t="s">
        <v>36</v>
      </c>
      <c r="B4313" s="4" t="s">
        <v>35</v>
      </c>
      <c r="E4313" s="4" t="s">
        <v>126</v>
      </c>
      <c r="F4313" s="8" t="str">
        <f>VLOOKUP(E4313,Mapping!$A$1:$C$71,3,0)</f>
        <v>Liftoff</v>
      </c>
      <c r="G4313" s="8" t="str">
        <f>VLOOKUP(E4313,Mapping!$A$2:$B$207,2,0)</f>
        <v>Liftoff</v>
      </c>
      <c r="H4313" s="4" t="s">
        <v>658</v>
      </c>
      <c r="I4313" s="63">
        <v>44287</v>
      </c>
      <c r="J4313" s="126" t="str">
        <f>VLOOKUP(I4313,Mapping!$H$2:$I$215,2,0)</f>
        <v>Pre</v>
      </c>
      <c r="K4313" s="127" t="str">
        <f>VLOOKUP(I4313,Mapping!$H$2:$J$215,3,0)</f>
        <v>Pre</v>
      </c>
      <c r="L4313" s="4">
        <v>0</v>
      </c>
      <c r="M4313" s="4" t="s">
        <v>170</v>
      </c>
    </row>
    <row r="4314" spans="1:13" x14ac:dyDescent="0.35">
      <c r="A4314" s="4" t="s">
        <v>36</v>
      </c>
      <c r="B4314" s="4" t="s">
        <v>35</v>
      </c>
      <c r="E4314" s="4" t="s">
        <v>126</v>
      </c>
      <c r="F4314" s="8" t="str">
        <f>VLOOKUP(E4314,Mapping!$A$1:$C$71,3,0)</f>
        <v>Liftoff</v>
      </c>
      <c r="G4314" s="8" t="str">
        <f>VLOOKUP(E4314,Mapping!$A$2:$B$207,2,0)</f>
        <v>Liftoff</v>
      </c>
      <c r="H4314" s="4" t="s">
        <v>658</v>
      </c>
      <c r="I4314" s="63">
        <v>44288</v>
      </c>
      <c r="J4314" s="126" t="str">
        <f>VLOOKUP(I4314,Mapping!$H$2:$I$215,2,0)</f>
        <v>Pre</v>
      </c>
      <c r="K4314" s="127" t="str">
        <f>VLOOKUP(I4314,Mapping!$H$2:$J$215,3,0)</f>
        <v>Pre</v>
      </c>
      <c r="L4314" s="4">
        <v>0</v>
      </c>
      <c r="M4314" s="4" t="s">
        <v>170</v>
      </c>
    </row>
    <row r="4315" spans="1:13" x14ac:dyDescent="0.35">
      <c r="A4315" s="4" t="s">
        <v>36</v>
      </c>
      <c r="B4315" s="4" t="s">
        <v>35</v>
      </c>
      <c r="E4315" s="4" t="s">
        <v>126</v>
      </c>
      <c r="F4315" s="8" t="str">
        <f>VLOOKUP(E4315,Mapping!$A$1:$C$71,3,0)</f>
        <v>Liftoff</v>
      </c>
      <c r="G4315" s="8" t="str">
        <f>VLOOKUP(E4315,Mapping!$A$2:$B$207,2,0)</f>
        <v>Liftoff</v>
      </c>
      <c r="H4315" s="4" t="s">
        <v>658</v>
      </c>
      <c r="I4315" s="63">
        <v>44289</v>
      </c>
      <c r="J4315" s="126" t="str">
        <f>VLOOKUP(I4315,Mapping!$H$2:$I$215,2,0)</f>
        <v>Pre</v>
      </c>
      <c r="K4315" s="127" t="str">
        <f>VLOOKUP(I4315,Mapping!$H$2:$J$215,3,0)</f>
        <v>Pre</v>
      </c>
      <c r="L4315" s="4">
        <v>0</v>
      </c>
      <c r="M4315" s="4" t="s">
        <v>170</v>
      </c>
    </row>
    <row r="4316" spans="1:13" x14ac:dyDescent="0.35">
      <c r="A4316" s="4" t="s">
        <v>36</v>
      </c>
      <c r="B4316" s="4" t="s">
        <v>35</v>
      </c>
      <c r="E4316" s="4" t="s">
        <v>126</v>
      </c>
      <c r="F4316" s="8" t="str">
        <f>VLOOKUP(E4316,Mapping!$A$1:$C$71,3,0)</f>
        <v>Liftoff</v>
      </c>
      <c r="G4316" s="8" t="str">
        <f>VLOOKUP(E4316,Mapping!$A$2:$B$207,2,0)</f>
        <v>Liftoff</v>
      </c>
      <c r="H4316" s="4" t="s">
        <v>658</v>
      </c>
      <c r="I4316" s="63">
        <v>44290</v>
      </c>
      <c r="J4316" s="126" t="str">
        <f>VLOOKUP(I4316,Mapping!$H$2:$I$215,2,0)</f>
        <v>Pre</v>
      </c>
      <c r="K4316" s="127" t="str">
        <f>VLOOKUP(I4316,Mapping!$H$2:$J$215,3,0)</f>
        <v>Pre</v>
      </c>
      <c r="L4316" s="4">
        <v>0</v>
      </c>
      <c r="M4316" s="4" t="s">
        <v>170</v>
      </c>
    </row>
    <row r="4317" spans="1:13" x14ac:dyDescent="0.35">
      <c r="A4317" s="4" t="s">
        <v>36</v>
      </c>
      <c r="B4317" s="4" t="s">
        <v>35</v>
      </c>
      <c r="E4317" s="4" t="s">
        <v>126</v>
      </c>
      <c r="F4317" s="8" t="str">
        <f>VLOOKUP(E4317,Mapping!$A$1:$C$71,3,0)</f>
        <v>Liftoff</v>
      </c>
      <c r="G4317" s="8" t="str">
        <f>VLOOKUP(E4317,Mapping!$A$2:$B$207,2,0)</f>
        <v>Liftoff</v>
      </c>
      <c r="H4317" s="4" t="s">
        <v>658</v>
      </c>
      <c r="I4317" s="63">
        <v>44291</v>
      </c>
      <c r="J4317" s="126" t="str">
        <f>VLOOKUP(I4317,Mapping!$H$2:$I$215,2,0)</f>
        <v>Pre</v>
      </c>
      <c r="K4317" s="127" t="str">
        <f>VLOOKUP(I4317,Mapping!$H$2:$J$215,3,0)</f>
        <v>Pre</v>
      </c>
      <c r="L4317" s="4">
        <v>0</v>
      </c>
      <c r="M4317" s="4" t="s">
        <v>170</v>
      </c>
    </row>
    <row r="4318" spans="1:13" x14ac:dyDescent="0.35">
      <c r="A4318" s="4" t="s">
        <v>36</v>
      </c>
      <c r="B4318" s="4" t="s">
        <v>35</v>
      </c>
      <c r="E4318" s="4" t="s">
        <v>126</v>
      </c>
      <c r="F4318" s="8" t="str">
        <f>VLOOKUP(E4318,Mapping!$A$1:$C$71,3,0)</f>
        <v>Liftoff</v>
      </c>
      <c r="G4318" s="8" t="str">
        <f>VLOOKUP(E4318,Mapping!$A$2:$B$207,2,0)</f>
        <v>Liftoff</v>
      </c>
      <c r="H4318" s="4" t="s">
        <v>658</v>
      </c>
      <c r="I4318" s="63">
        <v>44292</v>
      </c>
      <c r="J4318" s="126" t="str">
        <f>VLOOKUP(I4318,Mapping!$H$2:$I$215,2,0)</f>
        <v>Pre</v>
      </c>
      <c r="K4318" s="127" t="str">
        <f>VLOOKUP(I4318,Mapping!$H$2:$J$215,3,0)</f>
        <v>Pre</v>
      </c>
      <c r="L4318" s="4">
        <v>0</v>
      </c>
      <c r="M4318" s="4" t="s">
        <v>170</v>
      </c>
    </row>
    <row r="4319" spans="1:13" x14ac:dyDescent="0.35">
      <c r="A4319" s="4" t="s">
        <v>36</v>
      </c>
      <c r="B4319" s="4" t="s">
        <v>35</v>
      </c>
      <c r="E4319" s="4" t="s">
        <v>126</v>
      </c>
      <c r="F4319" s="8" t="str">
        <f>VLOOKUP(E4319,Mapping!$A$1:$C$71,3,0)</f>
        <v>Liftoff</v>
      </c>
      <c r="G4319" s="8" t="str">
        <f>VLOOKUP(E4319,Mapping!$A$2:$B$207,2,0)</f>
        <v>Liftoff</v>
      </c>
      <c r="H4319" s="4" t="s">
        <v>658</v>
      </c>
      <c r="I4319" s="63">
        <v>44293</v>
      </c>
      <c r="J4319" s="126" t="str">
        <f>VLOOKUP(I4319,Mapping!$H$2:$I$215,2,0)</f>
        <v>Pre</v>
      </c>
      <c r="K4319" s="127" t="str">
        <f>VLOOKUP(I4319,Mapping!$H$2:$J$215,3,0)</f>
        <v>Pre</v>
      </c>
      <c r="L4319" s="4">
        <v>0</v>
      </c>
      <c r="M4319" s="4" t="s">
        <v>170</v>
      </c>
    </row>
    <row r="4320" spans="1:13" x14ac:dyDescent="0.35">
      <c r="A4320" s="4" t="s">
        <v>36</v>
      </c>
      <c r="B4320" s="4" t="s">
        <v>35</v>
      </c>
      <c r="E4320" s="4" t="s">
        <v>126</v>
      </c>
      <c r="F4320" s="8" t="str">
        <f>VLOOKUP(E4320,Mapping!$A$1:$C$71,3,0)</f>
        <v>Liftoff</v>
      </c>
      <c r="G4320" s="8" t="str">
        <f>VLOOKUP(E4320,Mapping!$A$2:$B$207,2,0)</f>
        <v>Liftoff</v>
      </c>
      <c r="H4320" s="4" t="s">
        <v>658</v>
      </c>
      <c r="I4320" s="63">
        <v>44294</v>
      </c>
      <c r="J4320" s="126" t="str">
        <f>VLOOKUP(I4320,Mapping!$H$2:$I$215,2,0)</f>
        <v>Pre</v>
      </c>
      <c r="K4320" s="127" t="str">
        <f>VLOOKUP(I4320,Mapping!$H$2:$J$215,3,0)</f>
        <v>Pre</v>
      </c>
      <c r="L4320" s="4">
        <v>0</v>
      </c>
      <c r="M4320" s="4" t="s">
        <v>170</v>
      </c>
    </row>
    <row r="4321" spans="1:13" x14ac:dyDescent="0.35">
      <c r="A4321" s="4" t="s">
        <v>36</v>
      </c>
      <c r="B4321" s="4" t="s">
        <v>35</v>
      </c>
      <c r="E4321" s="4" t="s">
        <v>126</v>
      </c>
      <c r="F4321" s="8" t="str">
        <f>VLOOKUP(E4321,Mapping!$A$1:$C$71,3,0)</f>
        <v>Liftoff</v>
      </c>
      <c r="G4321" s="8" t="str">
        <f>VLOOKUP(E4321,Mapping!$A$2:$B$207,2,0)</f>
        <v>Liftoff</v>
      </c>
      <c r="H4321" s="4" t="s">
        <v>658</v>
      </c>
      <c r="I4321" s="63">
        <v>44295</v>
      </c>
      <c r="J4321" s="126" t="str">
        <f>VLOOKUP(I4321,Mapping!$H$2:$I$215,2,0)</f>
        <v>Pre</v>
      </c>
      <c r="K4321" s="127" t="str">
        <f>VLOOKUP(I4321,Mapping!$H$2:$J$215,3,0)</f>
        <v>Pre</v>
      </c>
      <c r="L4321" s="4">
        <v>0</v>
      </c>
      <c r="M4321" s="4" t="s">
        <v>170</v>
      </c>
    </row>
    <row r="4322" spans="1:13" x14ac:dyDescent="0.35">
      <c r="A4322" s="4" t="s">
        <v>36</v>
      </c>
      <c r="B4322" s="4" t="s">
        <v>35</v>
      </c>
      <c r="E4322" s="4" t="s">
        <v>126</v>
      </c>
      <c r="F4322" s="8" t="str">
        <f>VLOOKUP(E4322,Mapping!$A$1:$C$71,3,0)</f>
        <v>Liftoff</v>
      </c>
      <c r="G4322" s="8" t="str">
        <f>VLOOKUP(E4322,Mapping!$A$2:$B$207,2,0)</f>
        <v>Liftoff</v>
      </c>
      <c r="H4322" s="4" t="s">
        <v>658</v>
      </c>
      <c r="I4322" s="63">
        <v>44296</v>
      </c>
      <c r="J4322" s="126" t="str">
        <f>VLOOKUP(I4322,Mapping!$H$2:$I$215,2,0)</f>
        <v>Pre</v>
      </c>
      <c r="K4322" s="127" t="str">
        <f>VLOOKUP(I4322,Mapping!$H$2:$J$215,3,0)</f>
        <v>Pre</v>
      </c>
      <c r="L4322" s="4">
        <v>0</v>
      </c>
      <c r="M4322" s="4" t="s">
        <v>170</v>
      </c>
    </row>
    <row r="4323" spans="1:13" x14ac:dyDescent="0.35">
      <c r="A4323" s="4" t="s">
        <v>36</v>
      </c>
      <c r="B4323" s="4" t="s">
        <v>35</v>
      </c>
      <c r="E4323" s="4" t="s">
        <v>126</v>
      </c>
      <c r="F4323" s="8" t="str">
        <f>VLOOKUP(E4323,Mapping!$A$1:$C$71,3,0)</f>
        <v>Liftoff</v>
      </c>
      <c r="G4323" s="8" t="str">
        <f>VLOOKUP(E4323,Mapping!$A$2:$B$207,2,0)</f>
        <v>Liftoff</v>
      </c>
      <c r="H4323" s="4" t="s">
        <v>658</v>
      </c>
      <c r="I4323" s="63">
        <v>44297</v>
      </c>
      <c r="J4323" s="126" t="str">
        <f>VLOOKUP(I4323,Mapping!$H$2:$I$215,2,0)</f>
        <v>Pre</v>
      </c>
      <c r="K4323" s="127" t="str">
        <f>VLOOKUP(I4323,Mapping!$H$2:$J$215,3,0)</f>
        <v>Pre</v>
      </c>
      <c r="L4323" s="4">
        <v>0</v>
      </c>
      <c r="M4323" s="4" t="s">
        <v>170</v>
      </c>
    </row>
    <row r="4324" spans="1:13" x14ac:dyDescent="0.35">
      <c r="A4324" s="4" t="s">
        <v>36</v>
      </c>
      <c r="B4324" s="4" t="s">
        <v>35</v>
      </c>
      <c r="E4324" s="4" t="s">
        <v>126</v>
      </c>
      <c r="F4324" s="8" t="str">
        <f>VLOOKUP(E4324,Mapping!$A$1:$C$71,3,0)</f>
        <v>Liftoff</v>
      </c>
      <c r="G4324" s="8" t="str">
        <f>VLOOKUP(E4324,Mapping!$A$2:$B$207,2,0)</f>
        <v>Liftoff</v>
      </c>
      <c r="H4324" s="4" t="s">
        <v>658</v>
      </c>
      <c r="I4324" s="63">
        <v>44298</v>
      </c>
      <c r="J4324" s="126" t="str">
        <f>VLOOKUP(I4324,Mapping!$H$2:$I$215,2,0)</f>
        <v>Pre</v>
      </c>
      <c r="K4324" s="127" t="str">
        <f>VLOOKUP(I4324,Mapping!$H$2:$J$215,3,0)</f>
        <v>Pre</v>
      </c>
      <c r="L4324" s="4">
        <v>0</v>
      </c>
      <c r="M4324" s="4" t="s">
        <v>170</v>
      </c>
    </row>
    <row r="4325" spans="1:13" x14ac:dyDescent="0.35">
      <c r="A4325" s="4" t="s">
        <v>36</v>
      </c>
      <c r="B4325" s="4" t="s">
        <v>35</v>
      </c>
      <c r="E4325" s="4" t="s">
        <v>126</v>
      </c>
      <c r="F4325" s="8" t="str">
        <f>VLOOKUP(E4325,Mapping!$A$1:$C$71,3,0)</f>
        <v>Liftoff</v>
      </c>
      <c r="G4325" s="8" t="str">
        <f>VLOOKUP(E4325,Mapping!$A$2:$B$207,2,0)</f>
        <v>Liftoff</v>
      </c>
      <c r="H4325" s="4" t="s">
        <v>658</v>
      </c>
      <c r="I4325" s="63">
        <v>44299</v>
      </c>
      <c r="J4325" s="126" t="str">
        <f>VLOOKUP(I4325,Mapping!$H$2:$I$215,2,0)</f>
        <v>Pre</v>
      </c>
      <c r="K4325" s="127" t="str">
        <f>VLOOKUP(I4325,Mapping!$H$2:$J$215,3,0)</f>
        <v>Pre</v>
      </c>
      <c r="L4325" s="4">
        <v>0</v>
      </c>
      <c r="M4325" s="4" t="s">
        <v>170</v>
      </c>
    </row>
    <row r="4326" spans="1:13" x14ac:dyDescent="0.35">
      <c r="A4326" s="4" t="s">
        <v>36</v>
      </c>
      <c r="B4326" s="4" t="s">
        <v>35</v>
      </c>
      <c r="E4326" s="4" t="s">
        <v>126</v>
      </c>
      <c r="F4326" s="8" t="str">
        <f>VLOOKUP(E4326,Mapping!$A$1:$C$71,3,0)</f>
        <v>Liftoff</v>
      </c>
      <c r="G4326" s="8" t="str">
        <f>VLOOKUP(E4326,Mapping!$A$2:$B$207,2,0)</f>
        <v>Liftoff</v>
      </c>
      <c r="H4326" s="4" t="s">
        <v>658</v>
      </c>
      <c r="I4326" s="63">
        <v>44300</v>
      </c>
      <c r="J4326" s="126" t="str">
        <f>VLOOKUP(I4326,Mapping!$H$2:$I$215,2,0)</f>
        <v>Pre</v>
      </c>
      <c r="K4326" s="127" t="str">
        <f>VLOOKUP(I4326,Mapping!$H$2:$J$215,3,0)</f>
        <v>Pre</v>
      </c>
      <c r="L4326" s="4">
        <v>0</v>
      </c>
      <c r="M4326" s="4" t="s">
        <v>170</v>
      </c>
    </row>
    <row r="4327" spans="1:13" x14ac:dyDescent="0.35">
      <c r="A4327" s="4" t="s">
        <v>36</v>
      </c>
      <c r="B4327" s="4" t="s">
        <v>35</v>
      </c>
      <c r="E4327" s="4" t="s">
        <v>126</v>
      </c>
      <c r="F4327" s="8" t="str">
        <f>VLOOKUP(E4327,Mapping!$A$1:$C$71,3,0)</f>
        <v>Liftoff</v>
      </c>
      <c r="G4327" s="8" t="str">
        <f>VLOOKUP(E4327,Mapping!$A$2:$B$207,2,0)</f>
        <v>Liftoff</v>
      </c>
      <c r="H4327" s="4" t="s">
        <v>658</v>
      </c>
      <c r="I4327" s="63">
        <v>44301</v>
      </c>
      <c r="J4327" s="126" t="str">
        <f>VLOOKUP(I4327,Mapping!$H$2:$I$215,2,0)</f>
        <v>Pre</v>
      </c>
      <c r="K4327" s="127" t="str">
        <f>VLOOKUP(I4327,Mapping!$H$2:$J$215,3,0)</f>
        <v>Pre</v>
      </c>
      <c r="L4327" s="4">
        <v>0</v>
      </c>
      <c r="M4327" s="4" t="s">
        <v>170</v>
      </c>
    </row>
    <row r="4328" spans="1:13" x14ac:dyDescent="0.35">
      <c r="A4328" s="4" t="s">
        <v>36</v>
      </c>
      <c r="B4328" s="4" t="s">
        <v>35</v>
      </c>
      <c r="E4328" s="4" t="s">
        <v>126</v>
      </c>
      <c r="F4328" s="8" t="str">
        <f>VLOOKUP(E4328,Mapping!$A$1:$C$71,3,0)</f>
        <v>Liftoff</v>
      </c>
      <c r="G4328" s="8" t="str">
        <f>VLOOKUP(E4328,Mapping!$A$2:$B$207,2,0)</f>
        <v>Liftoff</v>
      </c>
      <c r="H4328" s="4" t="s">
        <v>658</v>
      </c>
      <c r="I4328" s="63">
        <v>44302</v>
      </c>
      <c r="J4328" s="126" t="str">
        <f>VLOOKUP(I4328,Mapping!$H$2:$I$215,2,0)</f>
        <v>Pre</v>
      </c>
      <c r="K4328" s="127" t="str">
        <f>VLOOKUP(I4328,Mapping!$H$2:$J$215,3,0)</f>
        <v>Pre</v>
      </c>
      <c r="L4328" s="4">
        <v>0</v>
      </c>
      <c r="M4328" s="4" t="s">
        <v>170</v>
      </c>
    </row>
    <row r="4329" spans="1:13" x14ac:dyDescent="0.35">
      <c r="A4329" s="4" t="s">
        <v>36</v>
      </c>
      <c r="B4329" s="4" t="s">
        <v>35</v>
      </c>
      <c r="E4329" s="4" t="s">
        <v>126</v>
      </c>
      <c r="F4329" s="8" t="str">
        <f>VLOOKUP(E4329,Mapping!$A$1:$C$71,3,0)</f>
        <v>Liftoff</v>
      </c>
      <c r="G4329" s="8" t="str">
        <f>VLOOKUP(E4329,Mapping!$A$2:$B$207,2,0)</f>
        <v>Liftoff</v>
      </c>
      <c r="H4329" s="4" t="s">
        <v>658</v>
      </c>
      <c r="I4329" s="63">
        <v>44303</v>
      </c>
      <c r="J4329" s="126" t="str">
        <f>VLOOKUP(I4329,Mapping!$H$2:$I$215,2,0)</f>
        <v>Pre</v>
      </c>
      <c r="K4329" s="127" t="str">
        <f>VLOOKUP(I4329,Mapping!$H$2:$J$215,3,0)</f>
        <v>Pre</v>
      </c>
      <c r="L4329" s="4">
        <v>0</v>
      </c>
      <c r="M4329" s="4" t="s">
        <v>170</v>
      </c>
    </row>
    <row r="4330" spans="1:13" x14ac:dyDescent="0.35">
      <c r="A4330" s="4" t="s">
        <v>36</v>
      </c>
      <c r="B4330" s="4" t="s">
        <v>35</v>
      </c>
      <c r="E4330" s="4" t="s">
        <v>126</v>
      </c>
      <c r="F4330" s="8" t="str">
        <f>VLOOKUP(E4330,Mapping!$A$1:$C$71,3,0)</f>
        <v>Liftoff</v>
      </c>
      <c r="G4330" s="8" t="str">
        <f>VLOOKUP(E4330,Mapping!$A$2:$B$207,2,0)</f>
        <v>Liftoff</v>
      </c>
      <c r="H4330" s="4" t="s">
        <v>658</v>
      </c>
      <c r="I4330" s="63">
        <v>44304</v>
      </c>
      <c r="J4330" s="126" t="str">
        <f>VLOOKUP(I4330,Mapping!$H$2:$I$215,2,0)</f>
        <v>Pre</v>
      </c>
      <c r="K4330" s="127" t="str">
        <f>VLOOKUP(I4330,Mapping!$H$2:$J$215,3,0)</f>
        <v>Pre</v>
      </c>
      <c r="L4330" s="4">
        <v>0</v>
      </c>
      <c r="M4330" s="4" t="s">
        <v>170</v>
      </c>
    </row>
    <row r="4331" spans="1:13" x14ac:dyDescent="0.35">
      <c r="A4331" s="4" t="s">
        <v>36</v>
      </c>
      <c r="B4331" s="4" t="s">
        <v>35</v>
      </c>
      <c r="E4331" s="4" t="s">
        <v>126</v>
      </c>
      <c r="F4331" s="8" t="str">
        <f>VLOOKUP(E4331,Mapping!$A$1:$C$71,3,0)</f>
        <v>Liftoff</v>
      </c>
      <c r="G4331" s="8" t="str">
        <f>VLOOKUP(E4331,Mapping!$A$2:$B$207,2,0)</f>
        <v>Liftoff</v>
      </c>
      <c r="H4331" s="4" t="s">
        <v>658</v>
      </c>
      <c r="I4331" s="63">
        <v>44305</v>
      </c>
      <c r="J4331" s="126" t="str">
        <f>VLOOKUP(I4331,Mapping!$H$2:$I$215,2,0)</f>
        <v>Pre</v>
      </c>
      <c r="K4331" s="127" t="str">
        <f>VLOOKUP(I4331,Mapping!$H$2:$J$215,3,0)</f>
        <v>Pre</v>
      </c>
      <c r="L4331" s="4">
        <v>0</v>
      </c>
      <c r="M4331" s="4" t="s">
        <v>170</v>
      </c>
    </row>
    <row r="4332" spans="1:13" x14ac:dyDescent="0.35">
      <c r="A4332" s="4" t="s">
        <v>36</v>
      </c>
      <c r="B4332" s="4" t="s">
        <v>35</v>
      </c>
      <c r="E4332" s="4" t="s">
        <v>126</v>
      </c>
      <c r="F4332" s="8" t="str">
        <f>VLOOKUP(E4332,Mapping!$A$1:$C$71,3,0)</f>
        <v>Liftoff</v>
      </c>
      <c r="G4332" s="8" t="str">
        <f>VLOOKUP(E4332,Mapping!$A$2:$B$207,2,0)</f>
        <v>Liftoff</v>
      </c>
      <c r="H4332" s="4" t="s">
        <v>658</v>
      </c>
      <c r="I4332" s="63">
        <v>44306</v>
      </c>
      <c r="J4332" s="126" t="str">
        <f>VLOOKUP(I4332,Mapping!$H$2:$I$215,2,0)</f>
        <v>Pre</v>
      </c>
      <c r="K4332" s="127" t="str">
        <f>VLOOKUP(I4332,Mapping!$H$2:$J$215,3,0)</f>
        <v>Pre</v>
      </c>
      <c r="L4332" s="4">
        <v>0</v>
      </c>
      <c r="M4332" s="4" t="s">
        <v>170</v>
      </c>
    </row>
    <row r="4333" spans="1:13" x14ac:dyDescent="0.35">
      <c r="A4333" s="4" t="s">
        <v>36</v>
      </c>
      <c r="B4333" s="4" t="s">
        <v>35</v>
      </c>
      <c r="E4333" s="4" t="s">
        <v>126</v>
      </c>
      <c r="F4333" s="8" t="str">
        <f>VLOOKUP(E4333,Mapping!$A$1:$C$71,3,0)</f>
        <v>Liftoff</v>
      </c>
      <c r="G4333" s="8" t="str">
        <f>VLOOKUP(E4333,Mapping!$A$2:$B$207,2,0)</f>
        <v>Liftoff</v>
      </c>
      <c r="H4333" s="4" t="s">
        <v>658</v>
      </c>
      <c r="I4333" s="63">
        <v>44307</v>
      </c>
      <c r="J4333" s="126" t="str">
        <f>VLOOKUP(I4333,Mapping!$H$2:$I$215,2,0)</f>
        <v>Pre</v>
      </c>
      <c r="K4333" s="127" t="str">
        <f>VLOOKUP(I4333,Mapping!$H$2:$J$215,3,0)</f>
        <v>Pre</v>
      </c>
      <c r="L4333" s="4">
        <v>0</v>
      </c>
      <c r="M4333" s="4" t="s">
        <v>170</v>
      </c>
    </row>
    <row r="4334" spans="1:13" x14ac:dyDescent="0.35">
      <c r="A4334" s="4" t="s">
        <v>36</v>
      </c>
      <c r="B4334" s="4" t="s">
        <v>35</v>
      </c>
      <c r="E4334" s="4" t="s">
        <v>126</v>
      </c>
      <c r="F4334" s="8" t="str">
        <f>VLOOKUP(E4334,Mapping!$A$1:$C$71,3,0)</f>
        <v>Liftoff</v>
      </c>
      <c r="G4334" s="8" t="str">
        <f>VLOOKUP(E4334,Mapping!$A$2:$B$207,2,0)</f>
        <v>Liftoff</v>
      </c>
      <c r="H4334" s="4" t="s">
        <v>658</v>
      </c>
      <c r="I4334" s="63">
        <v>44308</v>
      </c>
      <c r="J4334" s="126" t="str">
        <f>VLOOKUP(I4334,Mapping!$H$2:$I$215,2,0)</f>
        <v>Pre</v>
      </c>
      <c r="K4334" s="127" t="str">
        <f>VLOOKUP(I4334,Mapping!$H$2:$J$215,3,0)</f>
        <v>Pre</v>
      </c>
      <c r="L4334" s="4">
        <v>0</v>
      </c>
      <c r="M4334" s="4" t="s">
        <v>170</v>
      </c>
    </row>
    <row r="4335" spans="1:13" x14ac:dyDescent="0.35">
      <c r="A4335" s="4" t="s">
        <v>36</v>
      </c>
      <c r="B4335" s="4" t="s">
        <v>35</v>
      </c>
      <c r="E4335" s="4" t="s">
        <v>126</v>
      </c>
      <c r="F4335" s="8" t="str">
        <f>VLOOKUP(E4335,Mapping!$A$1:$C$71,3,0)</f>
        <v>Liftoff</v>
      </c>
      <c r="G4335" s="8" t="str">
        <f>VLOOKUP(E4335,Mapping!$A$2:$B$207,2,0)</f>
        <v>Liftoff</v>
      </c>
      <c r="H4335" s="4" t="s">
        <v>658</v>
      </c>
      <c r="I4335" s="63">
        <v>44309</v>
      </c>
      <c r="J4335" s="126" t="str">
        <f>VLOOKUP(I4335,Mapping!$H$2:$I$215,2,0)</f>
        <v>Pre</v>
      </c>
      <c r="K4335" s="127" t="str">
        <f>VLOOKUP(I4335,Mapping!$H$2:$J$215,3,0)</f>
        <v>Pre</v>
      </c>
      <c r="L4335" s="4">
        <v>0</v>
      </c>
      <c r="M4335" s="4" t="s">
        <v>170</v>
      </c>
    </row>
    <row r="4336" spans="1:13" x14ac:dyDescent="0.35">
      <c r="A4336" s="4" t="s">
        <v>36</v>
      </c>
      <c r="B4336" s="4" t="s">
        <v>35</v>
      </c>
      <c r="E4336" s="4" t="s">
        <v>126</v>
      </c>
      <c r="F4336" s="8" t="str">
        <f>VLOOKUP(E4336,Mapping!$A$1:$C$71,3,0)</f>
        <v>Liftoff</v>
      </c>
      <c r="G4336" s="8" t="str">
        <f>VLOOKUP(E4336,Mapping!$A$2:$B$207,2,0)</f>
        <v>Liftoff</v>
      </c>
      <c r="H4336" s="4" t="s">
        <v>658</v>
      </c>
      <c r="I4336" s="63">
        <v>44310</v>
      </c>
      <c r="J4336" s="126" t="str">
        <f>VLOOKUP(I4336,Mapping!$H$2:$I$215,2,0)</f>
        <v>Pre</v>
      </c>
      <c r="K4336" s="127" t="str">
        <f>VLOOKUP(I4336,Mapping!$H$2:$J$215,3,0)</f>
        <v>Pre</v>
      </c>
      <c r="L4336" s="4">
        <v>0</v>
      </c>
      <c r="M4336" s="4" t="s">
        <v>170</v>
      </c>
    </row>
    <row r="4337" spans="1:13" x14ac:dyDescent="0.35">
      <c r="A4337" s="4" t="s">
        <v>36</v>
      </c>
      <c r="B4337" s="4" t="s">
        <v>35</v>
      </c>
      <c r="E4337" s="4" t="s">
        <v>126</v>
      </c>
      <c r="F4337" s="8" t="str">
        <f>VLOOKUP(E4337,Mapping!$A$1:$C$71,3,0)</f>
        <v>Liftoff</v>
      </c>
      <c r="G4337" s="8" t="str">
        <f>VLOOKUP(E4337,Mapping!$A$2:$B$207,2,0)</f>
        <v>Liftoff</v>
      </c>
      <c r="H4337" s="4" t="s">
        <v>658</v>
      </c>
      <c r="I4337" s="63">
        <v>44311</v>
      </c>
      <c r="J4337" s="126" t="str">
        <f>VLOOKUP(I4337,Mapping!$H$2:$I$215,2,0)</f>
        <v>Pre</v>
      </c>
      <c r="K4337" s="127" t="str">
        <f>VLOOKUP(I4337,Mapping!$H$2:$J$215,3,0)</f>
        <v>Pre</v>
      </c>
      <c r="L4337" s="4">
        <v>0</v>
      </c>
      <c r="M4337" s="4" t="s">
        <v>170</v>
      </c>
    </row>
    <row r="4338" spans="1:13" x14ac:dyDescent="0.35">
      <c r="A4338" s="4" t="s">
        <v>36</v>
      </c>
      <c r="B4338" s="4" t="s">
        <v>35</v>
      </c>
      <c r="E4338" s="4" t="s">
        <v>126</v>
      </c>
      <c r="F4338" s="8" t="str">
        <f>VLOOKUP(E4338,Mapping!$A$1:$C$71,3,0)</f>
        <v>Liftoff</v>
      </c>
      <c r="G4338" s="8" t="str">
        <f>VLOOKUP(E4338,Mapping!$A$2:$B$207,2,0)</f>
        <v>Liftoff</v>
      </c>
      <c r="H4338" s="4" t="s">
        <v>658</v>
      </c>
      <c r="I4338" s="63">
        <v>44312</v>
      </c>
      <c r="J4338" s="126" t="str">
        <f>VLOOKUP(I4338,Mapping!$H$2:$I$215,2,0)</f>
        <v>Pre</v>
      </c>
      <c r="K4338" s="127" t="str">
        <f>VLOOKUP(I4338,Mapping!$H$2:$J$215,3,0)</f>
        <v>Pre</v>
      </c>
      <c r="L4338" s="4">
        <v>0</v>
      </c>
      <c r="M4338" s="4" t="s">
        <v>170</v>
      </c>
    </row>
    <row r="4339" spans="1:13" x14ac:dyDescent="0.35">
      <c r="A4339" s="4" t="s">
        <v>36</v>
      </c>
      <c r="B4339" s="4" t="s">
        <v>35</v>
      </c>
      <c r="E4339" s="4" t="s">
        <v>126</v>
      </c>
      <c r="F4339" s="8" t="str">
        <f>VLOOKUP(E4339,Mapping!$A$1:$C$71,3,0)</f>
        <v>Liftoff</v>
      </c>
      <c r="G4339" s="8" t="str">
        <f>VLOOKUP(E4339,Mapping!$A$2:$B$207,2,0)</f>
        <v>Liftoff</v>
      </c>
      <c r="H4339" s="4" t="s">
        <v>658</v>
      </c>
      <c r="I4339" s="63">
        <v>44313</v>
      </c>
      <c r="J4339" s="126" t="str">
        <f>VLOOKUP(I4339,Mapping!$H$2:$I$215,2,0)</f>
        <v>Post</v>
      </c>
      <c r="K4339" s="127" t="str">
        <f>VLOOKUP(I4339,Mapping!$H$2:$J$215,3,0)</f>
        <v>Post</v>
      </c>
      <c r="L4339" s="4">
        <v>0</v>
      </c>
      <c r="M4339" s="4" t="s">
        <v>170</v>
      </c>
    </row>
    <row r="4340" spans="1:13" x14ac:dyDescent="0.35">
      <c r="A4340" s="4" t="s">
        <v>36</v>
      </c>
      <c r="B4340" s="4" t="s">
        <v>35</v>
      </c>
      <c r="E4340" s="4" t="s">
        <v>126</v>
      </c>
      <c r="F4340" s="8" t="str">
        <f>VLOOKUP(E4340,Mapping!$A$1:$C$71,3,0)</f>
        <v>Liftoff</v>
      </c>
      <c r="G4340" s="8" t="str">
        <f>VLOOKUP(E4340,Mapping!$A$2:$B$207,2,0)</f>
        <v>Liftoff</v>
      </c>
      <c r="H4340" s="4" t="s">
        <v>658</v>
      </c>
      <c r="I4340" s="63">
        <v>44314</v>
      </c>
      <c r="J4340" s="126" t="str">
        <f>VLOOKUP(I4340,Mapping!$H$2:$I$215,2,0)</f>
        <v>Post</v>
      </c>
      <c r="K4340" s="127" t="str">
        <f>VLOOKUP(I4340,Mapping!$H$2:$J$215,3,0)</f>
        <v>Post</v>
      </c>
      <c r="L4340" s="4">
        <v>0</v>
      </c>
      <c r="M4340" s="4" t="s">
        <v>170</v>
      </c>
    </row>
    <row r="4341" spans="1:13" x14ac:dyDescent="0.35">
      <c r="A4341" s="4" t="s">
        <v>36</v>
      </c>
      <c r="B4341" s="4" t="s">
        <v>35</v>
      </c>
      <c r="E4341" s="4" t="s">
        <v>126</v>
      </c>
      <c r="F4341" s="8" t="str">
        <f>VLOOKUP(E4341,Mapping!$A$1:$C$71,3,0)</f>
        <v>Liftoff</v>
      </c>
      <c r="G4341" s="8" t="str">
        <f>VLOOKUP(E4341,Mapping!$A$2:$B$207,2,0)</f>
        <v>Liftoff</v>
      </c>
      <c r="H4341" s="4" t="s">
        <v>658</v>
      </c>
      <c r="I4341" s="63">
        <v>44315</v>
      </c>
      <c r="J4341" s="126" t="str">
        <f>VLOOKUP(I4341,Mapping!$H$2:$I$215,2,0)</f>
        <v>Post</v>
      </c>
      <c r="K4341" s="127" t="str">
        <f>VLOOKUP(I4341,Mapping!$H$2:$J$215,3,0)</f>
        <v>Post</v>
      </c>
      <c r="L4341" s="4">
        <v>0</v>
      </c>
      <c r="M4341" s="4" t="s">
        <v>170</v>
      </c>
    </row>
    <row r="4342" spans="1:13" x14ac:dyDescent="0.35">
      <c r="A4342" s="4" t="s">
        <v>36</v>
      </c>
      <c r="B4342" s="4" t="s">
        <v>35</v>
      </c>
      <c r="E4342" s="4" t="s">
        <v>126</v>
      </c>
      <c r="F4342" s="8" t="str">
        <f>VLOOKUP(E4342,Mapping!$A$1:$C$71,3,0)</f>
        <v>Liftoff</v>
      </c>
      <c r="G4342" s="8" t="str">
        <f>VLOOKUP(E4342,Mapping!$A$2:$B$207,2,0)</f>
        <v>Liftoff</v>
      </c>
      <c r="H4342" s="4" t="s">
        <v>658</v>
      </c>
      <c r="I4342" s="63">
        <v>44316</v>
      </c>
      <c r="J4342" s="126" t="str">
        <f>VLOOKUP(I4342,Mapping!$H$2:$I$215,2,0)</f>
        <v>Post</v>
      </c>
      <c r="K4342" s="127" t="str">
        <f>VLOOKUP(I4342,Mapping!$H$2:$J$215,3,0)</f>
        <v>Post</v>
      </c>
      <c r="L4342" s="4">
        <v>0</v>
      </c>
      <c r="M4342" s="4" t="s">
        <v>170</v>
      </c>
    </row>
    <row r="4343" spans="1:13" x14ac:dyDescent="0.35">
      <c r="A4343" s="4" t="s">
        <v>36</v>
      </c>
      <c r="B4343" s="4" t="s">
        <v>35</v>
      </c>
      <c r="E4343" s="4" t="s">
        <v>126</v>
      </c>
      <c r="F4343" s="8" t="str">
        <f>VLOOKUP(E4343,Mapping!$A$1:$C$71,3,0)</f>
        <v>Liftoff</v>
      </c>
      <c r="G4343" s="8" t="str">
        <f>VLOOKUP(E4343,Mapping!$A$2:$B$207,2,0)</f>
        <v>Liftoff</v>
      </c>
      <c r="H4343" s="4" t="s">
        <v>658</v>
      </c>
      <c r="I4343" s="63">
        <v>44317</v>
      </c>
      <c r="J4343" s="126" t="str">
        <f>VLOOKUP(I4343,Mapping!$H$2:$I$215,2,0)</f>
        <v>Post</v>
      </c>
      <c r="K4343" s="127" t="str">
        <f>VLOOKUP(I4343,Mapping!$H$2:$J$215,3,0)</f>
        <v>Post</v>
      </c>
      <c r="L4343" s="4">
        <v>0</v>
      </c>
      <c r="M4343" s="4" t="s">
        <v>170</v>
      </c>
    </row>
    <row r="4344" spans="1:13" x14ac:dyDescent="0.35">
      <c r="A4344" s="4" t="s">
        <v>36</v>
      </c>
      <c r="B4344" s="4" t="s">
        <v>35</v>
      </c>
      <c r="E4344" s="4" t="s">
        <v>126</v>
      </c>
      <c r="F4344" s="8" t="str">
        <f>VLOOKUP(E4344,Mapping!$A$1:$C$71,3,0)</f>
        <v>Liftoff</v>
      </c>
      <c r="G4344" s="8" t="str">
        <f>VLOOKUP(E4344,Mapping!$A$2:$B$207,2,0)</f>
        <v>Liftoff</v>
      </c>
      <c r="H4344" s="4" t="s">
        <v>658</v>
      </c>
      <c r="I4344" s="63">
        <v>44318</v>
      </c>
      <c r="J4344" s="126" t="str">
        <f>VLOOKUP(I4344,Mapping!$H$2:$I$215,2,0)</f>
        <v>Post</v>
      </c>
      <c r="K4344" s="127" t="str">
        <f>VLOOKUP(I4344,Mapping!$H$2:$J$215,3,0)</f>
        <v>Post</v>
      </c>
      <c r="L4344" s="4">
        <v>0</v>
      </c>
      <c r="M4344" s="4" t="s">
        <v>170</v>
      </c>
    </row>
    <row r="4345" spans="1:13" x14ac:dyDescent="0.35">
      <c r="A4345" s="4" t="s">
        <v>36</v>
      </c>
      <c r="B4345" s="4" t="s">
        <v>35</v>
      </c>
      <c r="E4345" s="4" t="s">
        <v>126</v>
      </c>
      <c r="F4345" s="8" t="str">
        <f>VLOOKUP(E4345,Mapping!$A$1:$C$71,3,0)</f>
        <v>Liftoff</v>
      </c>
      <c r="G4345" s="8" t="str">
        <f>VLOOKUP(E4345,Mapping!$A$2:$B$207,2,0)</f>
        <v>Liftoff</v>
      </c>
      <c r="H4345" s="4" t="s">
        <v>658</v>
      </c>
      <c r="I4345" s="63">
        <v>44319</v>
      </c>
      <c r="J4345" s="126" t="str">
        <f>VLOOKUP(I4345,Mapping!$H$2:$I$215,2,0)</f>
        <v>Post</v>
      </c>
      <c r="K4345" s="127" t="str">
        <f>VLOOKUP(I4345,Mapping!$H$2:$J$215,3,0)</f>
        <v>Post</v>
      </c>
      <c r="L4345" s="4">
        <v>0</v>
      </c>
      <c r="M4345" s="4" t="s">
        <v>170</v>
      </c>
    </row>
    <row r="4346" spans="1:13" x14ac:dyDescent="0.35">
      <c r="A4346" s="4" t="s">
        <v>36</v>
      </c>
      <c r="B4346" s="4" t="s">
        <v>35</v>
      </c>
      <c r="E4346" s="4" t="s">
        <v>126</v>
      </c>
      <c r="F4346" s="8" t="str">
        <f>VLOOKUP(E4346,Mapping!$A$1:$C$71,3,0)</f>
        <v>Liftoff</v>
      </c>
      <c r="G4346" s="8" t="str">
        <f>VLOOKUP(E4346,Mapping!$A$2:$B$207,2,0)</f>
        <v>Liftoff</v>
      </c>
      <c r="H4346" s="4" t="s">
        <v>658</v>
      </c>
      <c r="I4346" s="63">
        <v>44320</v>
      </c>
      <c r="J4346" s="126" t="str">
        <f>VLOOKUP(I4346,Mapping!$H$2:$I$215,2,0)</f>
        <v>Post</v>
      </c>
      <c r="K4346" s="127" t="str">
        <f>VLOOKUP(I4346,Mapping!$H$2:$J$215,3,0)</f>
        <v>Post</v>
      </c>
      <c r="L4346" s="4">
        <v>0</v>
      </c>
      <c r="M4346" s="4" t="s">
        <v>170</v>
      </c>
    </row>
    <row r="4347" spans="1:13" x14ac:dyDescent="0.35">
      <c r="A4347" s="4" t="s">
        <v>36</v>
      </c>
      <c r="B4347" s="4" t="s">
        <v>35</v>
      </c>
      <c r="E4347" s="4" t="s">
        <v>126</v>
      </c>
      <c r="F4347" s="8" t="str">
        <f>VLOOKUP(E4347,Mapping!$A$1:$C$71,3,0)</f>
        <v>Liftoff</v>
      </c>
      <c r="G4347" s="8" t="str">
        <f>VLOOKUP(E4347,Mapping!$A$2:$B$207,2,0)</f>
        <v>Liftoff</v>
      </c>
      <c r="H4347" s="4" t="s">
        <v>658</v>
      </c>
      <c r="I4347" s="63">
        <v>44321</v>
      </c>
      <c r="J4347" s="126" t="str">
        <f>VLOOKUP(I4347,Mapping!$H$2:$I$215,2,0)</f>
        <v>Post</v>
      </c>
      <c r="K4347" s="127" t="str">
        <f>VLOOKUP(I4347,Mapping!$H$2:$J$215,3,0)</f>
        <v>Post</v>
      </c>
      <c r="L4347" s="4">
        <v>0</v>
      </c>
      <c r="M4347" s="4" t="s">
        <v>170</v>
      </c>
    </row>
    <row r="4348" spans="1:13" x14ac:dyDescent="0.35">
      <c r="A4348" s="4" t="s">
        <v>36</v>
      </c>
      <c r="B4348" s="4" t="s">
        <v>35</v>
      </c>
      <c r="E4348" s="4" t="s">
        <v>126</v>
      </c>
      <c r="F4348" s="8" t="str">
        <f>VLOOKUP(E4348,Mapping!$A$1:$C$71,3,0)</f>
        <v>Liftoff</v>
      </c>
      <c r="G4348" s="8" t="str">
        <f>VLOOKUP(E4348,Mapping!$A$2:$B$207,2,0)</f>
        <v>Liftoff</v>
      </c>
      <c r="H4348" s="4" t="s">
        <v>658</v>
      </c>
      <c r="I4348" s="63">
        <v>44322</v>
      </c>
      <c r="J4348" s="126" t="str">
        <f>VLOOKUP(I4348,Mapping!$H$2:$I$215,2,0)</f>
        <v>Post</v>
      </c>
      <c r="K4348" s="127" t="str">
        <f>VLOOKUP(I4348,Mapping!$H$2:$J$215,3,0)</f>
        <v>Post</v>
      </c>
      <c r="L4348" s="4">
        <v>0</v>
      </c>
      <c r="M4348" s="4" t="s">
        <v>170</v>
      </c>
    </row>
    <row r="4349" spans="1:13" x14ac:dyDescent="0.35">
      <c r="A4349" s="4" t="s">
        <v>36</v>
      </c>
      <c r="B4349" s="4" t="s">
        <v>35</v>
      </c>
      <c r="E4349" s="4" t="s">
        <v>126</v>
      </c>
      <c r="F4349" s="8" t="str">
        <f>VLOOKUP(E4349,Mapping!$A$1:$C$71,3,0)</f>
        <v>Liftoff</v>
      </c>
      <c r="G4349" s="8" t="str">
        <f>VLOOKUP(E4349,Mapping!$A$2:$B$207,2,0)</f>
        <v>Liftoff</v>
      </c>
      <c r="H4349" s="4" t="s">
        <v>658</v>
      </c>
      <c r="I4349" s="63">
        <v>44323</v>
      </c>
      <c r="J4349" s="126" t="str">
        <f>VLOOKUP(I4349,Mapping!$H$2:$I$215,2,0)</f>
        <v>Post</v>
      </c>
      <c r="K4349" s="127" t="str">
        <f>VLOOKUP(I4349,Mapping!$H$2:$J$215,3,0)</f>
        <v>Post</v>
      </c>
      <c r="L4349" s="4">
        <v>0</v>
      </c>
      <c r="M4349" s="4" t="s">
        <v>170</v>
      </c>
    </row>
    <row r="4350" spans="1:13" x14ac:dyDescent="0.35">
      <c r="A4350" s="4" t="s">
        <v>36</v>
      </c>
      <c r="B4350" s="4" t="s">
        <v>35</v>
      </c>
      <c r="E4350" s="4" t="s">
        <v>126</v>
      </c>
      <c r="F4350" s="8" t="str">
        <f>VLOOKUP(E4350,Mapping!$A$1:$C$71,3,0)</f>
        <v>Liftoff</v>
      </c>
      <c r="G4350" s="8" t="str">
        <f>VLOOKUP(E4350,Mapping!$A$2:$B$207,2,0)</f>
        <v>Liftoff</v>
      </c>
      <c r="H4350" s="4" t="s">
        <v>658</v>
      </c>
      <c r="I4350" s="63">
        <v>44324</v>
      </c>
      <c r="J4350" s="126" t="str">
        <f>VLOOKUP(I4350,Mapping!$H$2:$I$215,2,0)</f>
        <v>Post</v>
      </c>
      <c r="K4350" s="127" t="str">
        <f>VLOOKUP(I4350,Mapping!$H$2:$J$215,3,0)</f>
        <v>Post</v>
      </c>
      <c r="L4350" s="4">
        <v>0</v>
      </c>
      <c r="M4350" s="4" t="s">
        <v>170</v>
      </c>
    </row>
    <row r="4351" spans="1:13" x14ac:dyDescent="0.35">
      <c r="A4351" s="4" t="s">
        <v>36</v>
      </c>
      <c r="B4351" s="4" t="s">
        <v>35</v>
      </c>
      <c r="E4351" s="4" t="s">
        <v>126</v>
      </c>
      <c r="F4351" s="8" t="str">
        <f>VLOOKUP(E4351,Mapping!$A$1:$C$71,3,0)</f>
        <v>Liftoff</v>
      </c>
      <c r="G4351" s="8" t="str">
        <f>VLOOKUP(E4351,Mapping!$A$2:$B$207,2,0)</f>
        <v>Liftoff</v>
      </c>
      <c r="H4351" s="4" t="s">
        <v>658</v>
      </c>
      <c r="I4351" s="63">
        <v>44325</v>
      </c>
      <c r="J4351" s="126" t="str">
        <f>VLOOKUP(I4351,Mapping!$H$2:$I$215,2,0)</f>
        <v>Post</v>
      </c>
      <c r="K4351" s="127" t="str">
        <f>VLOOKUP(I4351,Mapping!$H$2:$J$215,3,0)</f>
        <v>Post</v>
      </c>
      <c r="L4351" s="4">
        <v>0</v>
      </c>
      <c r="M4351" s="4" t="s">
        <v>170</v>
      </c>
    </row>
    <row r="4352" spans="1:13" x14ac:dyDescent="0.35">
      <c r="A4352" s="4" t="s">
        <v>36</v>
      </c>
      <c r="B4352" s="4" t="s">
        <v>35</v>
      </c>
      <c r="E4352" s="4" t="s">
        <v>126</v>
      </c>
      <c r="F4352" s="8" t="str">
        <f>VLOOKUP(E4352,Mapping!$A$1:$C$71,3,0)</f>
        <v>Liftoff</v>
      </c>
      <c r="G4352" s="8" t="str">
        <f>VLOOKUP(E4352,Mapping!$A$2:$B$207,2,0)</f>
        <v>Liftoff</v>
      </c>
      <c r="H4352" s="4" t="s">
        <v>658</v>
      </c>
      <c r="I4352" s="63">
        <v>44326</v>
      </c>
      <c r="J4352" s="126" t="str">
        <f>VLOOKUP(I4352,Mapping!$H$2:$I$215,2,0)</f>
        <v>Post</v>
      </c>
      <c r="K4352" s="127" t="str">
        <f>VLOOKUP(I4352,Mapping!$H$2:$J$215,3,0)</f>
        <v>Post</v>
      </c>
      <c r="L4352" s="4">
        <v>0</v>
      </c>
      <c r="M4352" s="4" t="s">
        <v>170</v>
      </c>
    </row>
    <row r="4353" spans="1:13" x14ac:dyDescent="0.35">
      <c r="A4353" s="4" t="s">
        <v>36</v>
      </c>
      <c r="B4353" s="4" t="s">
        <v>35</v>
      </c>
      <c r="E4353" s="4" t="s">
        <v>126</v>
      </c>
      <c r="F4353" s="8" t="str">
        <f>VLOOKUP(E4353,Mapping!$A$1:$C$71,3,0)</f>
        <v>Liftoff</v>
      </c>
      <c r="G4353" s="8" t="str">
        <f>VLOOKUP(E4353,Mapping!$A$2:$B$207,2,0)</f>
        <v>Liftoff</v>
      </c>
      <c r="H4353" s="4" t="s">
        <v>658</v>
      </c>
      <c r="I4353" s="63">
        <v>44327</v>
      </c>
      <c r="J4353" s="126" t="str">
        <f>VLOOKUP(I4353,Mapping!$H$2:$I$215,2,0)</f>
        <v>Post</v>
      </c>
      <c r="K4353" s="127" t="str">
        <f>VLOOKUP(I4353,Mapping!$H$2:$J$215,3,0)</f>
        <v>Post</v>
      </c>
      <c r="L4353" s="4">
        <v>0</v>
      </c>
      <c r="M4353" s="4" t="s">
        <v>170</v>
      </c>
    </row>
    <row r="4354" spans="1:13" x14ac:dyDescent="0.35">
      <c r="A4354" s="4" t="s">
        <v>36</v>
      </c>
      <c r="B4354" s="4" t="s">
        <v>35</v>
      </c>
      <c r="E4354" s="4" t="s">
        <v>126</v>
      </c>
      <c r="F4354" s="8" t="str">
        <f>VLOOKUP(E4354,Mapping!$A$1:$C$71,3,0)</f>
        <v>Liftoff</v>
      </c>
      <c r="G4354" s="8" t="str">
        <f>VLOOKUP(E4354,Mapping!$A$2:$B$207,2,0)</f>
        <v>Liftoff</v>
      </c>
      <c r="H4354" s="4" t="s">
        <v>658</v>
      </c>
      <c r="I4354" s="63">
        <v>44328</v>
      </c>
      <c r="J4354" s="126" t="str">
        <f>VLOOKUP(I4354,Mapping!$H$2:$I$215,2,0)</f>
        <v>Post</v>
      </c>
      <c r="K4354" s="127" t="str">
        <f>VLOOKUP(I4354,Mapping!$H$2:$J$215,3,0)</f>
        <v>Post</v>
      </c>
      <c r="L4354" s="4">
        <v>0</v>
      </c>
      <c r="M4354" s="4" t="s">
        <v>170</v>
      </c>
    </row>
    <row r="4355" spans="1:13" x14ac:dyDescent="0.35">
      <c r="A4355" s="4" t="s">
        <v>36</v>
      </c>
      <c r="B4355" s="4" t="s">
        <v>35</v>
      </c>
      <c r="E4355" s="4" t="s">
        <v>126</v>
      </c>
      <c r="F4355" s="8" t="str">
        <f>VLOOKUP(E4355,Mapping!$A$1:$C$71,3,0)</f>
        <v>Liftoff</v>
      </c>
      <c r="G4355" s="8" t="str">
        <f>VLOOKUP(E4355,Mapping!$A$2:$B$207,2,0)</f>
        <v>Liftoff</v>
      </c>
      <c r="H4355" s="4" t="s">
        <v>658</v>
      </c>
      <c r="I4355" s="63">
        <v>44329</v>
      </c>
      <c r="J4355" s="126" t="str">
        <f>VLOOKUP(I4355,Mapping!$H$2:$I$215,2,0)</f>
        <v>Post</v>
      </c>
      <c r="K4355" s="127" t="str">
        <f>VLOOKUP(I4355,Mapping!$H$2:$J$215,3,0)</f>
        <v>Post</v>
      </c>
      <c r="L4355" s="4">
        <v>0</v>
      </c>
      <c r="M4355" s="4" t="s">
        <v>170</v>
      </c>
    </row>
    <row r="4356" spans="1:13" x14ac:dyDescent="0.35">
      <c r="A4356" s="4" t="s">
        <v>36</v>
      </c>
      <c r="B4356" s="4" t="s">
        <v>35</v>
      </c>
      <c r="E4356" s="4" t="s">
        <v>126</v>
      </c>
      <c r="F4356" s="8" t="str">
        <f>VLOOKUP(E4356,Mapping!$A$1:$C$71,3,0)</f>
        <v>Liftoff</v>
      </c>
      <c r="G4356" s="8" t="str">
        <f>VLOOKUP(E4356,Mapping!$A$2:$B$207,2,0)</f>
        <v>Liftoff</v>
      </c>
      <c r="H4356" s="4" t="s">
        <v>658</v>
      </c>
      <c r="I4356" s="63">
        <v>44330</v>
      </c>
      <c r="J4356" s="126" t="str">
        <f>VLOOKUP(I4356,Mapping!$H$2:$I$215,2,0)</f>
        <v>Post</v>
      </c>
      <c r="K4356" s="127" t="str">
        <f>VLOOKUP(I4356,Mapping!$H$2:$J$215,3,0)</f>
        <v>Post</v>
      </c>
      <c r="L4356" s="4">
        <v>0</v>
      </c>
      <c r="M4356" s="4" t="s">
        <v>170</v>
      </c>
    </row>
    <row r="4357" spans="1:13" x14ac:dyDescent="0.35">
      <c r="A4357" s="4" t="s">
        <v>36</v>
      </c>
      <c r="B4357" s="4" t="s">
        <v>35</v>
      </c>
      <c r="E4357" s="4" t="s">
        <v>126</v>
      </c>
      <c r="F4357" s="8" t="str">
        <f>VLOOKUP(E4357,Mapping!$A$1:$C$71,3,0)</f>
        <v>Liftoff</v>
      </c>
      <c r="G4357" s="8" t="str">
        <f>VLOOKUP(E4357,Mapping!$A$2:$B$207,2,0)</f>
        <v>Liftoff</v>
      </c>
      <c r="H4357" s="4" t="s">
        <v>658</v>
      </c>
      <c r="I4357" s="63">
        <v>44331</v>
      </c>
      <c r="J4357" s="126" t="str">
        <f>VLOOKUP(I4357,Mapping!$H$2:$I$215,2,0)</f>
        <v>Post</v>
      </c>
      <c r="K4357" s="127" t="str">
        <f>VLOOKUP(I4357,Mapping!$H$2:$J$215,3,0)</f>
        <v>Post</v>
      </c>
      <c r="L4357" s="4">
        <v>0</v>
      </c>
      <c r="M4357" s="4" t="s">
        <v>170</v>
      </c>
    </row>
    <row r="4358" spans="1:13" x14ac:dyDescent="0.35">
      <c r="A4358" s="4" t="s">
        <v>36</v>
      </c>
      <c r="B4358" s="4" t="s">
        <v>35</v>
      </c>
      <c r="E4358" s="4" t="s">
        <v>126</v>
      </c>
      <c r="F4358" s="8" t="str">
        <f>VLOOKUP(E4358,Mapping!$A$1:$C$71,3,0)</f>
        <v>Liftoff</v>
      </c>
      <c r="G4358" s="8" t="str">
        <f>VLOOKUP(E4358,Mapping!$A$2:$B$207,2,0)</f>
        <v>Liftoff</v>
      </c>
      <c r="H4358" s="4" t="s">
        <v>658</v>
      </c>
      <c r="I4358" s="63">
        <v>44332</v>
      </c>
      <c r="J4358" s="126" t="str">
        <f>VLOOKUP(I4358,Mapping!$H$2:$I$215,2,0)</f>
        <v>Post</v>
      </c>
      <c r="K4358" s="127" t="str">
        <f>VLOOKUP(I4358,Mapping!$H$2:$J$215,3,0)</f>
        <v>Post</v>
      </c>
      <c r="L4358" s="4">
        <v>0</v>
      </c>
      <c r="M4358" s="4" t="s">
        <v>170</v>
      </c>
    </row>
    <row r="4359" spans="1:13" x14ac:dyDescent="0.35">
      <c r="A4359" s="4" t="s">
        <v>36</v>
      </c>
      <c r="B4359" s="4" t="s">
        <v>35</v>
      </c>
      <c r="E4359" s="4" t="s">
        <v>126</v>
      </c>
      <c r="F4359" s="8" t="str">
        <f>VLOOKUP(E4359,Mapping!$A$1:$C$71,3,0)</f>
        <v>Liftoff</v>
      </c>
      <c r="G4359" s="8" t="str">
        <f>VLOOKUP(E4359,Mapping!$A$2:$B$207,2,0)</f>
        <v>Liftoff</v>
      </c>
      <c r="H4359" s="4" t="s">
        <v>658</v>
      </c>
      <c r="I4359" s="63">
        <v>44333</v>
      </c>
      <c r="J4359" s="126" t="str">
        <f>VLOOKUP(I4359,Mapping!$H$2:$I$215,2,0)</f>
        <v>Post</v>
      </c>
      <c r="K4359" s="127" t="str">
        <f>VLOOKUP(I4359,Mapping!$H$2:$J$215,3,0)</f>
        <v>Post</v>
      </c>
      <c r="L4359" s="4">
        <v>0</v>
      </c>
      <c r="M4359" s="4" t="s">
        <v>170</v>
      </c>
    </row>
    <row r="4360" spans="1:13" x14ac:dyDescent="0.35">
      <c r="A4360" s="4" t="s">
        <v>36</v>
      </c>
      <c r="B4360" s="4" t="s">
        <v>35</v>
      </c>
      <c r="E4360" s="4" t="s">
        <v>126</v>
      </c>
      <c r="F4360" s="8" t="str">
        <f>VLOOKUP(E4360,Mapping!$A$1:$C$71,3,0)</f>
        <v>Liftoff</v>
      </c>
      <c r="G4360" s="8" t="str">
        <f>VLOOKUP(E4360,Mapping!$A$2:$B$207,2,0)</f>
        <v>Liftoff</v>
      </c>
      <c r="H4360" s="4" t="s">
        <v>658</v>
      </c>
      <c r="I4360" s="63">
        <v>44334</v>
      </c>
      <c r="J4360" s="126" t="str">
        <f>VLOOKUP(I4360,Mapping!$H$2:$I$215,2,0)</f>
        <v>Post</v>
      </c>
      <c r="K4360" s="127" t="str">
        <f>VLOOKUP(I4360,Mapping!$H$2:$J$215,3,0)</f>
        <v>Post</v>
      </c>
      <c r="L4360" s="4">
        <v>0</v>
      </c>
      <c r="M4360" s="4" t="s">
        <v>170</v>
      </c>
    </row>
    <row r="4361" spans="1:13" x14ac:dyDescent="0.35">
      <c r="A4361" s="4" t="s">
        <v>36</v>
      </c>
      <c r="B4361" s="4" t="s">
        <v>35</v>
      </c>
      <c r="E4361" s="4" t="s">
        <v>126</v>
      </c>
      <c r="F4361" s="8" t="str">
        <f>VLOOKUP(E4361,Mapping!$A$1:$C$71,3,0)</f>
        <v>Liftoff</v>
      </c>
      <c r="G4361" s="8" t="str">
        <f>VLOOKUP(E4361,Mapping!$A$2:$B$207,2,0)</f>
        <v>Liftoff</v>
      </c>
      <c r="H4361" s="4" t="s">
        <v>658</v>
      </c>
      <c r="I4361" s="63">
        <v>44335</v>
      </c>
      <c r="J4361" s="126" t="str">
        <f>VLOOKUP(I4361,Mapping!$H$2:$I$215,2,0)</f>
        <v>Post</v>
      </c>
      <c r="K4361" s="127" t="str">
        <f>VLOOKUP(I4361,Mapping!$H$2:$J$215,3,0)</f>
        <v>Post</v>
      </c>
      <c r="L4361" s="4">
        <v>0</v>
      </c>
      <c r="M4361" s="4" t="s">
        <v>170</v>
      </c>
    </row>
    <row r="4362" spans="1:13" x14ac:dyDescent="0.35">
      <c r="A4362" s="4" t="s">
        <v>36</v>
      </c>
      <c r="B4362" s="4" t="s">
        <v>35</v>
      </c>
      <c r="E4362" s="4" t="s">
        <v>126</v>
      </c>
      <c r="F4362" s="8" t="str">
        <f>VLOOKUP(E4362,Mapping!$A$1:$C$71,3,0)</f>
        <v>Liftoff</v>
      </c>
      <c r="G4362" s="8" t="str">
        <f>VLOOKUP(E4362,Mapping!$A$2:$B$207,2,0)</f>
        <v>Liftoff</v>
      </c>
      <c r="H4362" s="4" t="s">
        <v>658</v>
      </c>
      <c r="I4362" s="63">
        <v>44336</v>
      </c>
      <c r="J4362" s="126" t="str">
        <f>VLOOKUP(I4362,Mapping!$H$2:$I$215,2,0)</f>
        <v>Post</v>
      </c>
      <c r="K4362" s="127" t="str">
        <f>VLOOKUP(I4362,Mapping!$H$2:$J$215,3,0)</f>
        <v>Post</v>
      </c>
      <c r="L4362" s="4">
        <v>0</v>
      </c>
      <c r="M4362" s="4" t="s">
        <v>170</v>
      </c>
    </row>
    <row r="4363" spans="1:13" x14ac:dyDescent="0.35">
      <c r="A4363" s="4" t="s">
        <v>36</v>
      </c>
      <c r="B4363" s="4" t="s">
        <v>35</v>
      </c>
      <c r="E4363" s="4" t="s">
        <v>126</v>
      </c>
      <c r="F4363" s="8" t="str">
        <f>VLOOKUP(E4363,Mapping!$A$1:$C$71,3,0)</f>
        <v>Liftoff</v>
      </c>
      <c r="G4363" s="8" t="str">
        <f>VLOOKUP(E4363,Mapping!$A$2:$B$207,2,0)</f>
        <v>Liftoff</v>
      </c>
      <c r="H4363" s="4" t="s">
        <v>658</v>
      </c>
      <c r="I4363" s="63">
        <v>44337</v>
      </c>
      <c r="J4363" s="126" t="str">
        <f>VLOOKUP(I4363,Mapping!$H$2:$I$215,2,0)</f>
        <v>Post</v>
      </c>
      <c r="K4363" s="127" t="str">
        <f>VLOOKUP(I4363,Mapping!$H$2:$J$215,3,0)</f>
        <v>Post</v>
      </c>
      <c r="L4363" s="4">
        <v>0</v>
      </c>
      <c r="M4363" s="4" t="s">
        <v>170</v>
      </c>
    </row>
    <row r="4364" spans="1:13" x14ac:dyDescent="0.35">
      <c r="A4364" s="4" t="s">
        <v>36</v>
      </c>
      <c r="B4364" s="4" t="s">
        <v>35</v>
      </c>
      <c r="E4364" s="4" t="s">
        <v>126</v>
      </c>
      <c r="F4364" s="8" t="str">
        <f>VLOOKUP(E4364,Mapping!$A$1:$C$71,3,0)</f>
        <v>Liftoff</v>
      </c>
      <c r="G4364" s="8" t="str">
        <f>VLOOKUP(E4364,Mapping!$A$2:$B$207,2,0)</f>
        <v>Liftoff</v>
      </c>
      <c r="H4364" s="4" t="s">
        <v>658</v>
      </c>
      <c r="I4364" s="63">
        <v>44338</v>
      </c>
      <c r="J4364" s="126" t="str">
        <f>VLOOKUP(I4364,Mapping!$H$2:$I$215,2,0)</f>
        <v>Post</v>
      </c>
      <c r="K4364" s="127" t="str">
        <f>VLOOKUP(I4364,Mapping!$H$2:$J$215,3,0)</f>
        <v>Post</v>
      </c>
      <c r="L4364" s="4">
        <v>0</v>
      </c>
      <c r="M4364" s="4" t="s">
        <v>170</v>
      </c>
    </row>
    <row r="4365" spans="1:13" x14ac:dyDescent="0.35">
      <c r="A4365" s="4" t="s">
        <v>36</v>
      </c>
      <c r="B4365" s="4" t="s">
        <v>35</v>
      </c>
      <c r="E4365" s="4" t="s">
        <v>126</v>
      </c>
      <c r="F4365" s="8" t="str">
        <f>VLOOKUP(E4365,Mapping!$A$1:$C$71,3,0)</f>
        <v>Liftoff</v>
      </c>
      <c r="G4365" s="8" t="str">
        <f>VLOOKUP(E4365,Mapping!$A$2:$B$207,2,0)</f>
        <v>Liftoff</v>
      </c>
      <c r="H4365" s="4" t="s">
        <v>658</v>
      </c>
      <c r="I4365" s="63">
        <v>44339</v>
      </c>
      <c r="J4365" s="126" t="str">
        <f>VLOOKUP(I4365,Mapping!$H$2:$I$215,2,0)</f>
        <v>Post</v>
      </c>
      <c r="K4365" s="127" t="str">
        <f>VLOOKUP(I4365,Mapping!$H$2:$J$215,3,0)</f>
        <v>Post</v>
      </c>
      <c r="L4365" s="4">
        <v>0</v>
      </c>
      <c r="M4365" s="4" t="s">
        <v>170</v>
      </c>
    </row>
    <row r="4366" spans="1:13" x14ac:dyDescent="0.35">
      <c r="A4366" s="4" t="s">
        <v>36</v>
      </c>
      <c r="B4366" s="4" t="s">
        <v>35</v>
      </c>
      <c r="E4366" s="4" t="s">
        <v>126</v>
      </c>
      <c r="F4366" s="8" t="str">
        <f>VLOOKUP(E4366,Mapping!$A$1:$C$71,3,0)</f>
        <v>Liftoff</v>
      </c>
      <c r="G4366" s="8" t="str">
        <f>VLOOKUP(E4366,Mapping!$A$2:$B$207,2,0)</f>
        <v>Liftoff</v>
      </c>
      <c r="H4366" s="4" t="s">
        <v>658</v>
      </c>
      <c r="I4366" s="63">
        <v>44340</v>
      </c>
      <c r="J4366" s="126" t="str">
        <f>VLOOKUP(I4366,Mapping!$H$2:$I$215,2,0)</f>
        <v>Post</v>
      </c>
      <c r="K4366" s="127" t="str">
        <f>VLOOKUP(I4366,Mapping!$H$2:$J$215,3,0)</f>
        <v>Post</v>
      </c>
      <c r="L4366" s="4">
        <v>0</v>
      </c>
      <c r="M4366" s="4" t="s">
        <v>170</v>
      </c>
    </row>
    <row r="4367" spans="1:13" x14ac:dyDescent="0.35">
      <c r="A4367" s="4" t="s">
        <v>36</v>
      </c>
      <c r="B4367" s="4" t="s">
        <v>35</v>
      </c>
      <c r="E4367" s="4" t="s">
        <v>126</v>
      </c>
      <c r="F4367" s="8" t="str">
        <f>VLOOKUP(E4367,Mapping!$A$1:$C$71,3,0)</f>
        <v>Liftoff</v>
      </c>
      <c r="G4367" s="8" t="str">
        <f>VLOOKUP(E4367,Mapping!$A$2:$B$207,2,0)</f>
        <v>Liftoff</v>
      </c>
      <c r="H4367" s="4" t="s">
        <v>658</v>
      </c>
      <c r="I4367" s="63">
        <v>44341</v>
      </c>
      <c r="J4367" s="126" t="str">
        <f>VLOOKUP(I4367,Mapping!$H$2:$I$215,2,0)</f>
        <v>Post</v>
      </c>
      <c r="K4367" s="127" t="str">
        <f>VLOOKUP(I4367,Mapping!$H$2:$J$215,3,0)</f>
        <v>Post</v>
      </c>
      <c r="L4367" s="4">
        <v>0</v>
      </c>
      <c r="M4367" s="4" t="s">
        <v>170</v>
      </c>
    </row>
    <row r="4368" spans="1:13" x14ac:dyDescent="0.35">
      <c r="A4368" s="4" t="s">
        <v>36</v>
      </c>
      <c r="B4368" s="4" t="s">
        <v>35</v>
      </c>
      <c r="E4368" s="4" t="s">
        <v>126</v>
      </c>
      <c r="F4368" s="8" t="str">
        <f>VLOOKUP(E4368,Mapping!$A$1:$C$71,3,0)</f>
        <v>Liftoff</v>
      </c>
      <c r="G4368" s="8" t="str">
        <f>VLOOKUP(E4368,Mapping!$A$2:$B$207,2,0)</f>
        <v>Liftoff</v>
      </c>
      <c r="H4368" s="4" t="s">
        <v>658</v>
      </c>
      <c r="I4368" s="63">
        <v>44342</v>
      </c>
      <c r="J4368" s="126" t="str">
        <f>VLOOKUP(I4368,Mapping!$H$2:$I$215,2,0)</f>
        <v>Post</v>
      </c>
      <c r="K4368" s="127" t="str">
        <f>VLOOKUP(I4368,Mapping!$H$2:$J$215,3,0)</f>
        <v>Post</v>
      </c>
      <c r="L4368" s="4">
        <v>0</v>
      </c>
      <c r="M4368" s="4" t="s">
        <v>170</v>
      </c>
    </row>
    <row r="4369" spans="1:13" x14ac:dyDescent="0.35">
      <c r="A4369" s="4" t="s">
        <v>36</v>
      </c>
      <c r="B4369" s="4" t="s">
        <v>35</v>
      </c>
      <c r="E4369" s="4" t="s">
        <v>126</v>
      </c>
      <c r="F4369" s="8" t="str">
        <f>VLOOKUP(E4369,Mapping!$A$1:$C$71,3,0)</f>
        <v>Liftoff</v>
      </c>
      <c r="G4369" s="8" t="str">
        <f>VLOOKUP(E4369,Mapping!$A$2:$B$207,2,0)</f>
        <v>Liftoff</v>
      </c>
      <c r="H4369" s="4" t="s">
        <v>658</v>
      </c>
      <c r="I4369" s="63">
        <v>44343</v>
      </c>
      <c r="J4369" s="126" t="str">
        <f>VLOOKUP(I4369,Mapping!$H$2:$I$215,2,0)</f>
        <v>Post</v>
      </c>
      <c r="K4369" s="127" t="str">
        <f>VLOOKUP(I4369,Mapping!$H$2:$J$215,3,0)</f>
        <v>Post</v>
      </c>
      <c r="L4369" s="4">
        <v>0</v>
      </c>
      <c r="M4369" s="4" t="s">
        <v>170</v>
      </c>
    </row>
    <row r="4370" spans="1:13" x14ac:dyDescent="0.35">
      <c r="A4370" s="4" t="s">
        <v>36</v>
      </c>
      <c r="B4370" s="4" t="s">
        <v>35</v>
      </c>
      <c r="E4370" s="4" t="s">
        <v>126</v>
      </c>
      <c r="F4370" s="8" t="str">
        <f>VLOOKUP(E4370,Mapping!$A$1:$C$71,3,0)</f>
        <v>Liftoff</v>
      </c>
      <c r="G4370" s="8" t="str">
        <f>VLOOKUP(E4370,Mapping!$A$2:$B$207,2,0)</f>
        <v>Liftoff</v>
      </c>
      <c r="H4370" s="4" t="s">
        <v>658</v>
      </c>
      <c r="I4370" s="63">
        <v>44344</v>
      </c>
      <c r="J4370" s="126" t="str">
        <f>VLOOKUP(I4370,Mapping!$H$2:$I$215,2,0)</f>
        <v>Post</v>
      </c>
      <c r="K4370" s="127" t="str">
        <f>VLOOKUP(I4370,Mapping!$H$2:$J$215,3,0)</f>
        <v>Post</v>
      </c>
      <c r="L4370" s="4">
        <v>0</v>
      </c>
      <c r="M4370" s="4" t="s">
        <v>170</v>
      </c>
    </row>
    <row r="4371" spans="1:13" x14ac:dyDescent="0.35">
      <c r="A4371" s="4" t="s">
        <v>36</v>
      </c>
      <c r="B4371" s="4" t="s">
        <v>35</v>
      </c>
      <c r="E4371" s="4" t="s">
        <v>126</v>
      </c>
      <c r="F4371" s="8" t="str">
        <f>VLOOKUP(E4371,Mapping!$A$1:$C$71,3,0)</f>
        <v>Liftoff</v>
      </c>
      <c r="G4371" s="8" t="str">
        <f>VLOOKUP(E4371,Mapping!$A$2:$B$207,2,0)</f>
        <v>Liftoff</v>
      </c>
      <c r="H4371" s="4" t="s">
        <v>658</v>
      </c>
      <c r="I4371" s="63">
        <v>44345</v>
      </c>
      <c r="J4371" s="126" t="str">
        <f>VLOOKUP(I4371,Mapping!$H$2:$I$215,2,0)</f>
        <v>Post</v>
      </c>
      <c r="K4371" s="127" t="str">
        <f>VLOOKUP(I4371,Mapping!$H$2:$J$215,3,0)</f>
        <v>Post</v>
      </c>
      <c r="L4371" s="4">
        <v>0</v>
      </c>
      <c r="M4371" s="4" t="s">
        <v>170</v>
      </c>
    </row>
    <row r="4372" spans="1:13" x14ac:dyDescent="0.35">
      <c r="A4372" s="4" t="s">
        <v>36</v>
      </c>
      <c r="B4372" s="4" t="s">
        <v>35</v>
      </c>
      <c r="E4372" s="4" t="s">
        <v>126</v>
      </c>
      <c r="F4372" s="8" t="str">
        <f>VLOOKUP(E4372,Mapping!$A$1:$C$71,3,0)</f>
        <v>Liftoff</v>
      </c>
      <c r="G4372" s="8" t="str">
        <f>VLOOKUP(E4372,Mapping!$A$2:$B$207,2,0)</f>
        <v>Liftoff</v>
      </c>
      <c r="H4372" s="4" t="s">
        <v>658</v>
      </c>
      <c r="I4372" s="63">
        <v>44346</v>
      </c>
      <c r="J4372" s="126" t="str">
        <f>VLOOKUP(I4372,Mapping!$H$2:$I$215,2,0)</f>
        <v>Post</v>
      </c>
      <c r="K4372" s="127" t="str">
        <f>VLOOKUP(I4372,Mapping!$H$2:$J$215,3,0)</f>
        <v>Post</v>
      </c>
      <c r="L4372" s="4">
        <v>0</v>
      </c>
      <c r="M4372" s="4" t="s">
        <v>170</v>
      </c>
    </row>
    <row r="4373" spans="1:13" x14ac:dyDescent="0.35">
      <c r="A4373" s="4" t="s">
        <v>36</v>
      </c>
      <c r="B4373" s="4" t="s">
        <v>35</v>
      </c>
      <c r="E4373" s="4" t="s">
        <v>126</v>
      </c>
      <c r="F4373" s="8" t="str">
        <f>VLOOKUP(E4373,Mapping!$A$1:$C$71,3,0)</f>
        <v>Liftoff</v>
      </c>
      <c r="G4373" s="8" t="str">
        <f>VLOOKUP(E4373,Mapping!$A$2:$B$207,2,0)</f>
        <v>Liftoff</v>
      </c>
      <c r="H4373" s="4" t="s">
        <v>658</v>
      </c>
      <c r="I4373" s="63">
        <v>44347</v>
      </c>
      <c r="J4373" s="126" t="str">
        <f>VLOOKUP(I4373,Mapping!$H$2:$I$215,2,0)</f>
        <v>Post</v>
      </c>
      <c r="K4373" s="127" t="str">
        <f>VLOOKUP(I4373,Mapping!$H$2:$J$215,3,0)</f>
        <v>Post</v>
      </c>
      <c r="L4373" s="4">
        <v>0</v>
      </c>
      <c r="M4373" s="4" t="s">
        <v>170</v>
      </c>
    </row>
    <row r="4374" spans="1:13" x14ac:dyDescent="0.35">
      <c r="A4374" s="4" t="s">
        <v>36</v>
      </c>
      <c r="B4374" s="4" t="s">
        <v>35</v>
      </c>
      <c r="E4374" s="4" t="s">
        <v>126</v>
      </c>
      <c r="F4374" s="8" t="str">
        <f>VLOOKUP(E4374,Mapping!$A$1:$C$71,3,0)</f>
        <v>Liftoff</v>
      </c>
      <c r="G4374" s="8" t="str">
        <f>VLOOKUP(E4374,Mapping!$A$2:$B$207,2,0)</f>
        <v>Liftoff</v>
      </c>
      <c r="H4374" s="4" t="s">
        <v>658</v>
      </c>
      <c r="I4374" s="63">
        <v>44348</v>
      </c>
      <c r="J4374" s="126" t="str">
        <f>VLOOKUP(I4374,Mapping!$H$2:$I$215,2,0)</f>
        <v>Post</v>
      </c>
      <c r="K4374" s="127" t="str">
        <f>VLOOKUP(I4374,Mapping!$H$2:$J$215,3,0)</f>
        <v>Post</v>
      </c>
      <c r="L4374" s="4">
        <v>0</v>
      </c>
      <c r="M4374" s="4" t="s">
        <v>170</v>
      </c>
    </row>
    <row r="4375" spans="1:13" x14ac:dyDescent="0.35">
      <c r="A4375" s="4" t="s">
        <v>36</v>
      </c>
      <c r="B4375" s="4" t="s">
        <v>35</v>
      </c>
      <c r="E4375" s="4" t="s">
        <v>126</v>
      </c>
      <c r="F4375" s="8" t="str">
        <f>VLOOKUP(E4375,Mapping!$A$1:$C$71,3,0)</f>
        <v>Liftoff</v>
      </c>
      <c r="G4375" s="8" t="str">
        <f>VLOOKUP(E4375,Mapping!$A$2:$B$207,2,0)</f>
        <v>Liftoff</v>
      </c>
      <c r="H4375" s="4" t="s">
        <v>658</v>
      </c>
      <c r="I4375" s="63">
        <v>44349</v>
      </c>
      <c r="J4375" s="126" t="str">
        <f>VLOOKUP(I4375,Mapping!$H$2:$I$215,2,0)</f>
        <v>Post</v>
      </c>
      <c r="K4375" s="127" t="str">
        <f>VLOOKUP(I4375,Mapping!$H$2:$J$215,3,0)</f>
        <v>Post</v>
      </c>
      <c r="L4375" s="4">
        <v>0</v>
      </c>
      <c r="M4375" s="4" t="s">
        <v>170</v>
      </c>
    </row>
    <row r="4376" spans="1:13" x14ac:dyDescent="0.35">
      <c r="A4376" s="4" t="s">
        <v>36</v>
      </c>
      <c r="B4376" s="4" t="s">
        <v>35</v>
      </c>
      <c r="E4376" s="4" t="s">
        <v>126</v>
      </c>
      <c r="F4376" s="8" t="str">
        <f>VLOOKUP(E4376,Mapping!$A$1:$C$71,3,0)</f>
        <v>Liftoff</v>
      </c>
      <c r="G4376" s="8" t="str">
        <f>VLOOKUP(E4376,Mapping!$A$2:$B$207,2,0)</f>
        <v>Liftoff</v>
      </c>
      <c r="H4376" s="4" t="s">
        <v>658</v>
      </c>
      <c r="I4376" s="63">
        <v>44350</v>
      </c>
      <c r="J4376" s="126" t="str">
        <f>VLOOKUP(I4376,Mapping!$H$2:$I$215,2,0)</f>
        <v>Post</v>
      </c>
      <c r="K4376" s="127" t="str">
        <f>VLOOKUP(I4376,Mapping!$H$2:$J$215,3,0)</f>
        <v>Post</v>
      </c>
      <c r="L4376" s="4">
        <v>0</v>
      </c>
      <c r="M4376" s="4" t="s">
        <v>170</v>
      </c>
    </row>
    <row r="4377" spans="1:13" x14ac:dyDescent="0.35">
      <c r="A4377" s="4" t="s">
        <v>36</v>
      </c>
      <c r="B4377" s="4" t="s">
        <v>35</v>
      </c>
      <c r="E4377" s="4" t="s">
        <v>126</v>
      </c>
      <c r="F4377" s="8" t="str">
        <f>VLOOKUP(E4377,Mapping!$A$1:$C$71,3,0)</f>
        <v>Liftoff</v>
      </c>
      <c r="G4377" s="8" t="str">
        <f>VLOOKUP(E4377,Mapping!$A$2:$B$207,2,0)</f>
        <v>Liftoff</v>
      </c>
      <c r="H4377" s="4" t="s">
        <v>658</v>
      </c>
      <c r="I4377" s="63">
        <v>44351</v>
      </c>
      <c r="J4377" s="126" t="str">
        <f>VLOOKUP(I4377,Mapping!$H$2:$I$215,2,0)</f>
        <v>Post</v>
      </c>
      <c r="K4377" s="127" t="str">
        <f>VLOOKUP(I4377,Mapping!$H$2:$J$215,3,0)</f>
        <v>Post</v>
      </c>
      <c r="L4377" s="4">
        <v>0</v>
      </c>
      <c r="M4377" s="4" t="s">
        <v>170</v>
      </c>
    </row>
    <row r="4378" spans="1:13" x14ac:dyDescent="0.35">
      <c r="A4378" s="4" t="s">
        <v>36</v>
      </c>
      <c r="B4378" s="4" t="s">
        <v>35</v>
      </c>
      <c r="E4378" s="4" t="s">
        <v>126</v>
      </c>
      <c r="F4378" s="8" t="str">
        <f>VLOOKUP(E4378,Mapping!$A$1:$C$71,3,0)</f>
        <v>Liftoff</v>
      </c>
      <c r="G4378" s="8" t="str">
        <f>VLOOKUP(E4378,Mapping!$A$2:$B$207,2,0)</f>
        <v>Liftoff</v>
      </c>
      <c r="H4378" s="4" t="s">
        <v>658</v>
      </c>
      <c r="I4378" s="63">
        <v>44352</v>
      </c>
      <c r="J4378" s="126" t="str">
        <f>VLOOKUP(I4378,Mapping!$H$2:$I$215,2,0)</f>
        <v>Post</v>
      </c>
      <c r="K4378" s="127" t="str">
        <f>VLOOKUP(I4378,Mapping!$H$2:$J$215,3,0)</f>
        <v>Post</v>
      </c>
      <c r="L4378" s="4">
        <v>0</v>
      </c>
      <c r="M4378" s="4" t="s">
        <v>170</v>
      </c>
    </row>
    <row r="4379" spans="1:13" x14ac:dyDescent="0.35">
      <c r="A4379" s="4" t="s">
        <v>36</v>
      </c>
      <c r="B4379" s="4" t="s">
        <v>35</v>
      </c>
      <c r="E4379" s="4" t="s">
        <v>126</v>
      </c>
      <c r="F4379" s="8" t="str">
        <f>VLOOKUP(E4379,Mapping!$A$1:$C$71,3,0)</f>
        <v>Liftoff</v>
      </c>
      <c r="G4379" s="8" t="str">
        <f>VLOOKUP(E4379,Mapping!$A$2:$B$207,2,0)</f>
        <v>Liftoff</v>
      </c>
      <c r="H4379" s="4" t="s">
        <v>658</v>
      </c>
      <c r="I4379" s="63">
        <v>44353</v>
      </c>
      <c r="J4379" s="126" t="str">
        <f>VLOOKUP(I4379,Mapping!$H$2:$I$215,2,0)</f>
        <v>Post</v>
      </c>
      <c r="K4379" s="127" t="str">
        <f>VLOOKUP(I4379,Mapping!$H$2:$J$215,3,0)</f>
        <v>Post</v>
      </c>
      <c r="L4379" s="4">
        <v>0</v>
      </c>
      <c r="M4379" s="4" t="s">
        <v>170</v>
      </c>
    </row>
    <row r="4380" spans="1:13" x14ac:dyDescent="0.35">
      <c r="A4380" s="4" t="s">
        <v>36</v>
      </c>
      <c r="B4380" s="4" t="s">
        <v>35</v>
      </c>
      <c r="E4380" s="4" t="s">
        <v>126</v>
      </c>
      <c r="F4380" s="8" t="str">
        <f>VLOOKUP(E4380,Mapping!$A$1:$C$71,3,0)</f>
        <v>Liftoff</v>
      </c>
      <c r="G4380" s="8" t="str">
        <f>VLOOKUP(E4380,Mapping!$A$2:$B$207,2,0)</f>
        <v>Liftoff</v>
      </c>
      <c r="H4380" s="4" t="s">
        <v>658</v>
      </c>
      <c r="I4380" s="63">
        <v>44354</v>
      </c>
      <c r="J4380" s="126" t="str">
        <f>VLOOKUP(I4380,Mapping!$H$2:$I$215,2,0)</f>
        <v>Post</v>
      </c>
      <c r="K4380" s="127" t="str">
        <f>VLOOKUP(I4380,Mapping!$H$2:$J$215,3,0)</f>
        <v>Post</v>
      </c>
      <c r="L4380" s="4">
        <v>0</v>
      </c>
      <c r="M4380" s="4" t="s">
        <v>170</v>
      </c>
    </row>
    <row r="4381" spans="1:13" x14ac:dyDescent="0.35">
      <c r="A4381" s="4" t="s">
        <v>36</v>
      </c>
      <c r="B4381" s="4" t="s">
        <v>35</v>
      </c>
      <c r="E4381" s="4" t="s">
        <v>126</v>
      </c>
      <c r="F4381" s="8" t="str">
        <f>VLOOKUP(E4381,Mapping!$A$1:$C$71,3,0)</f>
        <v>Liftoff</v>
      </c>
      <c r="G4381" s="8" t="str">
        <f>VLOOKUP(E4381,Mapping!$A$2:$B$207,2,0)</f>
        <v>Liftoff</v>
      </c>
      <c r="H4381" s="4" t="s">
        <v>658</v>
      </c>
      <c r="I4381" s="63">
        <v>44355</v>
      </c>
      <c r="J4381" s="126" t="str">
        <f>VLOOKUP(I4381,Mapping!$H$2:$I$215,2,0)</f>
        <v>Post</v>
      </c>
      <c r="K4381" s="127" t="str">
        <f>VLOOKUP(I4381,Mapping!$H$2:$J$215,3,0)</f>
        <v>Post</v>
      </c>
      <c r="L4381" s="4">
        <v>0</v>
      </c>
      <c r="M4381" s="4" t="s">
        <v>170</v>
      </c>
    </row>
    <row r="4382" spans="1:13" x14ac:dyDescent="0.35">
      <c r="A4382" s="4" t="s">
        <v>36</v>
      </c>
      <c r="B4382" s="4" t="s">
        <v>35</v>
      </c>
      <c r="E4382" s="4" t="s">
        <v>126</v>
      </c>
      <c r="F4382" s="8" t="str">
        <f>VLOOKUP(E4382,Mapping!$A$1:$C$71,3,0)</f>
        <v>Liftoff</v>
      </c>
      <c r="G4382" s="8" t="str">
        <f>VLOOKUP(E4382,Mapping!$A$2:$B$207,2,0)</f>
        <v>Liftoff</v>
      </c>
      <c r="H4382" s="4" t="s">
        <v>658</v>
      </c>
      <c r="I4382" s="63">
        <v>44356</v>
      </c>
      <c r="J4382" s="126" t="str">
        <f>VLOOKUP(I4382,Mapping!$H$2:$I$215,2,0)</f>
        <v>Post</v>
      </c>
      <c r="K4382" s="127" t="str">
        <f>VLOOKUP(I4382,Mapping!$H$2:$J$215,3,0)</f>
        <v>Post</v>
      </c>
      <c r="L4382" s="4">
        <v>0</v>
      </c>
      <c r="M4382" s="4" t="s">
        <v>170</v>
      </c>
    </row>
    <row r="4383" spans="1:13" x14ac:dyDescent="0.35">
      <c r="A4383" s="4" t="s">
        <v>36</v>
      </c>
      <c r="B4383" s="4" t="s">
        <v>35</v>
      </c>
      <c r="E4383" s="4" t="s">
        <v>126</v>
      </c>
      <c r="F4383" s="8" t="str">
        <f>VLOOKUP(E4383,Mapping!$A$1:$C$71,3,0)</f>
        <v>Liftoff</v>
      </c>
      <c r="G4383" s="8" t="str">
        <f>VLOOKUP(E4383,Mapping!$A$2:$B$207,2,0)</f>
        <v>Liftoff</v>
      </c>
      <c r="H4383" s="4" t="s">
        <v>658</v>
      </c>
      <c r="I4383" s="63">
        <v>44357</v>
      </c>
      <c r="J4383" s="126" t="str">
        <f>VLOOKUP(I4383,Mapping!$H$2:$I$215,2,0)</f>
        <v>Post</v>
      </c>
      <c r="K4383" s="127" t="str">
        <f>VLOOKUP(I4383,Mapping!$H$2:$J$215,3,0)</f>
        <v>Post</v>
      </c>
      <c r="L4383" s="4">
        <v>0</v>
      </c>
      <c r="M4383" s="4" t="s">
        <v>170</v>
      </c>
    </row>
    <row r="4384" spans="1:13" x14ac:dyDescent="0.35">
      <c r="A4384" s="4" t="s">
        <v>36</v>
      </c>
      <c r="B4384" s="4" t="s">
        <v>35</v>
      </c>
      <c r="E4384" s="4" t="s">
        <v>126</v>
      </c>
      <c r="F4384" s="8" t="str">
        <f>VLOOKUP(E4384,Mapping!$A$1:$C$71,3,0)</f>
        <v>Liftoff</v>
      </c>
      <c r="G4384" s="8" t="str">
        <f>VLOOKUP(E4384,Mapping!$A$2:$B$207,2,0)</f>
        <v>Liftoff</v>
      </c>
      <c r="H4384" s="4" t="s">
        <v>658</v>
      </c>
      <c r="I4384" s="63">
        <v>44358</v>
      </c>
      <c r="J4384" s="126" t="str">
        <f>VLOOKUP(I4384,Mapping!$H$2:$I$215,2,0)</f>
        <v>Post</v>
      </c>
      <c r="K4384" s="127" t="str">
        <f>VLOOKUP(I4384,Mapping!$H$2:$J$215,3,0)</f>
        <v>Post</v>
      </c>
      <c r="L4384" s="4">
        <v>0</v>
      </c>
      <c r="M4384" s="4" t="s">
        <v>170</v>
      </c>
    </row>
    <row r="4385" spans="1:13" x14ac:dyDescent="0.35">
      <c r="A4385" s="4" t="s">
        <v>36</v>
      </c>
      <c r="B4385" s="4" t="s">
        <v>35</v>
      </c>
      <c r="E4385" s="4" t="s">
        <v>126</v>
      </c>
      <c r="F4385" s="8" t="str">
        <f>VLOOKUP(E4385,Mapping!$A$1:$C$71,3,0)</f>
        <v>Liftoff</v>
      </c>
      <c r="G4385" s="8" t="str">
        <f>VLOOKUP(E4385,Mapping!$A$2:$B$207,2,0)</f>
        <v>Liftoff</v>
      </c>
      <c r="H4385" s="4" t="s">
        <v>658</v>
      </c>
      <c r="I4385" s="63">
        <v>44359</v>
      </c>
      <c r="J4385" s="126" t="str">
        <f>VLOOKUP(I4385,Mapping!$H$2:$I$215,2,0)</f>
        <v>Post</v>
      </c>
      <c r="K4385" s="127" t="str">
        <f>VLOOKUP(I4385,Mapping!$H$2:$J$215,3,0)</f>
        <v>Post</v>
      </c>
      <c r="L4385" s="4">
        <v>0</v>
      </c>
      <c r="M4385" s="4" t="s">
        <v>170</v>
      </c>
    </row>
    <row r="4386" spans="1:13" x14ac:dyDescent="0.35">
      <c r="A4386" s="4" t="s">
        <v>36</v>
      </c>
      <c r="B4386" s="4" t="s">
        <v>35</v>
      </c>
      <c r="E4386" s="4" t="s">
        <v>126</v>
      </c>
      <c r="F4386" s="8" t="str">
        <f>VLOOKUP(E4386,Mapping!$A$1:$C$71,3,0)</f>
        <v>Liftoff</v>
      </c>
      <c r="G4386" s="8" t="str">
        <f>VLOOKUP(E4386,Mapping!$A$2:$B$207,2,0)</f>
        <v>Liftoff</v>
      </c>
      <c r="H4386" s="4" t="s">
        <v>658</v>
      </c>
      <c r="I4386" s="63">
        <v>44360</v>
      </c>
      <c r="J4386" s="126" t="str">
        <f>VLOOKUP(I4386,Mapping!$H$2:$I$215,2,0)</f>
        <v>Post</v>
      </c>
      <c r="K4386" s="127" t="str">
        <f>VLOOKUP(I4386,Mapping!$H$2:$J$215,3,0)</f>
        <v>Post</v>
      </c>
      <c r="L4386" s="4">
        <v>0</v>
      </c>
      <c r="M4386" s="4" t="s">
        <v>170</v>
      </c>
    </row>
    <row r="4387" spans="1:13" x14ac:dyDescent="0.35">
      <c r="A4387" s="4" t="s">
        <v>36</v>
      </c>
      <c r="B4387" s="4" t="s">
        <v>35</v>
      </c>
      <c r="E4387" s="4" t="s">
        <v>126</v>
      </c>
      <c r="F4387" s="8" t="str">
        <f>VLOOKUP(E4387,Mapping!$A$1:$C$71,3,0)</f>
        <v>Liftoff</v>
      </c>
      <c r="G4387" s="8" t="str">
        <f>VLOOKUP(E4387,Mapping!$A$2:$B$207,2,0)</f>
        <v>Liftoff</v>
      </c>
      <c r="H4387" s="4" t="s">
        <v>658</v>
      </c>
      <c r="I4387" s="63">
        <v>44361</v>
      </c>
      <c r="J4387" s="126" t="str">
        <f>VLOOKUP(I4387,Mapping!$H$2:$I$215,2,0)</f>
        <v>Post</v>
      </c>
      <c r="K4387" s="127" t="str">
        <f>VLOOKUP(I4387,Mapping!$H$2:$J$215,3,0)</f>
        <v>Post</v>
      </c>
      <c r="L4387" s="4">
        <v>0</v>
      </c>
      <c r="M4387" s="4" t="s">
        <v>170</v>
      </c>
    </row>
    <row r="4388" spans="1:13" x14ac:dyDescent="0.35">
      <c r="A4388" s="4" t="s">
        <v>36</v>
      </c>
      <c r="B4388" s="4" t="s">
        <v>35</v>
      </c>
      <c r="E4388" s="4" t="s">
        <v>126</v>
      </c>
      <c r="F4388" s="8" t="str">
        <f>VLOOKUP(E4388,Mapping!$A$1:$C$71,3,0)</f>
        <v>Liftoff</v>
      </c>
      <c r="G4388" s="8" t="str">
        <f>VLOOKUP(E4388,Mapping!$A$2:$B$207,2,0)</f>
        <v>Liftoff</v>
      </c>
      <c r="H4388" s="4" t="s">
        <v>658</v>
      </c>
      <c r="I4388" s="63">
        <v>44362</v>
      </c>
      <c r="J4388" s="126" t="str">
        <f>VLOOKUP(I4388,Mapping!$H$2:$I$215,2,0)</f>
        <v>Post</v>
      </c>
      <c r="K4388" s="127" t="str">
        <f>VLOOKUP(I4388,Mapping!$H$2:$J$215,3,0)</f>
        <v>Post</v>
      </c>
      <c r="L4388" s="4">
        <v>0</v>
      </c>
      <c r="M4388" s="4" t="s">
        <v>170</v>
      </c>
    </row>
    <row r="4389" spans="1:13" x14ac:dyDescent="0.35">
      <c r="A4389" s="4" t="s">
        <v>36</v>
      </c>
      <c r="B4389" s="4" t="s">
        <v>35</v>
      </c>
      <c r="E4389" s="4" t="s">
        <v>126</v>
      </c>
      <c r="F4389" s="8" t="str">
        <f>VLOOKUP(E4389,Mapping!$A$1:$C$71,3,0)</f>
        <v>Liftoff</v>
      </c>
      <c r="G4389" s="8" t="str">
        <f>VLOOKUP(E4389,Mapping!$A$2:$B$207,2,0)</f>
        <v>Liftoff</v>
      </c>
      <c r="H4389" s="4" t="s">
        <v>658</v>
      </c>
      <c r="I4389" s="63">
        <v>44363</v>
      </c>
      <c r="J4389" s="126" t="str">
        <f>VLOOKUP(I4389,Mapping!$H$2:$I$215,2,0)</f>
        <v>Post</v>
      </c>
      <c r="K4389" s="127" t="str">
        <f>VLOOKUP(I4389,Mapping!$H$2:$J$215,3,0)</f>
        <v>Post</v>
      </c>
      <c r="L4389" s="4">
        <v>0</v>
      </c>
      <c r="M4389" s="4" t="s">
        <v>170</v>
      </c>
    </row>
    <row r="4390" spans="1:13" x14ac:dyDescent="0.35">
      <c r="A4390" s="4" t="s">
        <v>36</v>
      </c>
      <c r="B4390" s="4" t="s">
        <v>35</v>
      </c>
      <c r="E4390" s="4" t="s">
        <v>126</v>
      </c>
      <c r="F4390" s="8" t="str">
        <f>VLOOKUP(E4390,Mapping!$A$1:$C$71,3,0)</f>
        <v>Liftoff</v>
      </c>
      <c r="G4390" s="8" t="str">
        <f>VLOOKUP(E4390,Mapping!$A$2:$B$207,2,0)</f>
        <v>Liftoff</v>
      </c>
      <c r="H4390" s="4" t="s">
        <v>658</v>
      </c>
      <c r="I4390" s="63">
        <v>44364</v>
      </c>
      <c r="J4390" s="126" t="str">
        <f>VLOOKUP(I4390,Mapping!$H$2:$I$215,2,0)</f>
        <v>Post</v>
      </c>
      <c r="K4390" s="127" t="str">
        <f>VLOOKUP(I4390,Mapping!$H$2:$J$215,3,0)</f>
        <v>Post</v>
      </c>
      <c r="L4390" s="4">
        <v>0</v>
      </c>
      <c r="M4390" s="4" t="s">
        <v>170</v>
      </c>
    </row>
    <row r="4391" spans="1:13" x14ac:dyDescent="0.35">
      <c r="A4391" s="4" t="s">
        <v>36</v>
      </c>
      <c r="B4391" s="4" t="s">
        <v>35</v>
      </c>
      <c r="E4391" s="4" t="s">
        <v>126</v>
      </c>
      <c r="F4391" s="8" t="str">
        <f>VLOOKUP(E4391,Mapping!$A$1:$C$71,3,0)</f>
        <v>Liftoff</v>
      </c>
      <c r="G4391" s="8" t="str">
        <f>VLOOKUP(E4391,Mapping!$A$2:$B$207,2,0)</f>
        <v>Liftoff</v>
      </c>
      <c r="H4391" s="4" t="s">
        <v>658</v>
      </c>
      <c r="I4391" s="63">
        <v>44365</v>
      </c>
      <c r="J4391" s="126" t="str">
        <f>VLOOKUP(I4391,Mapping!$H$2:$I$215,2,0)</f>
        <v>Post</v>
      </c>
      <c r="K4391" s="127" t="str">
        <f>VLOOKUP(I4391,Mapping!$H$2:$J$215,3,0)</f>
        <v>Post</v>
      </c>
      <c r="L4391" s="4">
        <v>0</v>
      </c>
      <c r="M4391" s="4" t="s">
        <v>170</v>
      </c>
    </row>
    <row r="4392" spans="1:13" x14ac:dyDescent="0.35">
      <c r="A4392" s="4" t="s">
        <v>36</v>
      </c>
      <c r="B4392" s="4" t="s">
        <v>35</v>
      </c>
      <c r="E4392" s="4" t="s">
        <v>126</v>
      </c>
      <c r="F4392" s="8" t="str">
        <f>VLOOKUP(E4392,Mapping!$A$1:$C$71,3,0)</f>
        <v>Liftoff</v>
      </c>
      <c r="G4392" s="8" t="str">
        <f>VLOOKUP(E4392,Mapping!$A$2:$B$207,2,0)</f>
        <v>Liftoff</v>
      </c>
      <c r="H4392" s="4" t="s">
        <v>658</v>
      </c>
      <c r="I4392" s="63">
        <v>44366</v>
      </c>
      <c r="J4392" s="126" t="str">
        <f>VLOOKUP(I4392,Mapping!$H$2:$I$215,2,0)</f>
        <v>Post</v>
      </c>
      <c r="K4392" s="127" t="str">
        <f>VLOOKUP(I4392,Mapping!$H$2:$J$215,3,0)</f>
        <v>Post</v>
      </c>
      <c r="L4392" s="4">
        <v>0</v>
      </c>
      <c r="M4392" s="4" t="s">
        <v>170</v>
      </c>
    </row>
    <row r="4393" spans="1:13" x14ac:dyDescent="0.35">
      <c r="A4393" s="4" t="s">
        <v>36</v>
      </c>
      <c r="B4393" s="4" t="s">
        <v>35</v>
      </c>
      <c r="E4393" s="4" t="s">
        <v>126</v>
      </c>
      <c r="F4393" s="8" t="str">
        <f>VLOOKUP(E4393,Mapping!$A$1:$C$71,3,0)</f>
        <v>Liftoff</v>
      </c>
      <c r="G4393" s="8" t="str">
        <f>VLOOKUP(E4393,Mapping!$A$2:$B$207,2,0)</f>
        <v>Liftoff</v>
      </c>
      <c r="H4393" s="4" t="s">
        <v>658</v>
      </c>
      <c r="I4393" s="63">
        <v>44367</v>
      </c>
      <c r="J4393" s="126" t="str">
        <f>VLOOKUP(I4393,Mapping!$H$2:$I$215,2,0)</f>
        <v>Post</v>
      </c>
      <c r="K4393" s="127" t="str">
        <f>VLOOKUP(I4393,Mapping!$H$2:$J$215,3,0)</f>
        <v>Post</v>
      </c>
      <c r="L4393" s="4">
        <v>0</v>
      </c>
      <c r="M4393" s="4" t="s">
        <v>170</v>
      </c>
    </row>
    <row r="4394" spans="1:13" x14ac:dyDescent="0.35">
      <c r="A4394" s="4" t="s">
        <v>36</v>
      </c>
      <c r="B4394" s="4" t="s">
        <v>35</v>
      </c>
      <c r="E4394" s="4" t="s">
        <v>126</v>
      </c>
      <c r="F4394" s="8" t="str">
        <f>VLOOKUP(E4394,Mapping!$A$1:$C$71,3,0)</f>
        <v>Liftoff</v>
      </c>
      <c r="G4394" s="8" t="str">
        <f>VLOOKUP(E4394,Mapping!$A$2:$B$207,2,0)</f>
        <v>Liftoff</v>
      </c>
      <c r="H4394" s="4" t="s">
        <v>658</v>
      </c>
      <c r="I4394" s="63">
        <v>44368</v>
      </c>
      <c r="J4394" s="126" t="str">
        <f>VLOOKUP(I4394,Mapping!$H$2:$I$215,2,0)</f>
        <v>Post</v>
      </c>
      <c r="K4394" s="127" t="str">
        <f>VLOOKUP(I4394,Mapping!$H$2:$J$215,3,0)</f>
        <v>Post</v>
      </c>
      <c r="L4394" s="4">
        <v>0</v>
      </c>
      <c r="M4394" s="4" t="s">
        <v>170</v>
      </c>
    </row>
    <row r="4395" spans="1:13" x14ac:dyDescent="0.35">
      <c r="A4395" s="4" t="s">
        <v>36</v>
      </c>
      <c r="B4395" s="4" t="s">
        <v>35</v>
      </c>
      <c r="E4395" s="4" t="s">
        <v>126</v>
      </c>
      <c r="F4395" s="8" t="str">
        <f>VLOOKUP(E4395,Mapping!$A$1:$C$71,3,0)</f>
        <v>Liftoff</v>
      </c>
      <c r="G4395" s="8" t="str">
        <f>VLOOKUP(E4395,Mapping!$A$2:$B$207,2,0)</f>
        <v>Liftoff</v>
      </c>
      <c r="H4395" s="4" t="s">
        <v>658</v>
      </c>
      <c r="I4395" s="63">
        <v>44369</v>
      </c>
      <c r="J4395" s="126" t="str">
        <f>VLOOKUP(I4395,Mapping!$H$2:$I$215,2,0)</f>
        <v>Post</v>
      </c>
      <c r="K4395" s="127" t="str">
        <f>VLOOKUP(I4395,Mapping!$H$2:$J$215,3,0)</f>
        <v>Post</v>
      </c>
      <c r="L4395" s="4">
        <v>0</v>
      </c>
      <c r="M4395" s="4" t="s">
        <v>170</v>
      </c>
    </row>
    <row r="4396" spans="1:13" x14ac:dyDescent="0.35">
      <c r="A4396" s="4" t="s">
        <v>36</v>
      </c>
      <c r="B4396" s="4" t="s">
        <v>35</v>
      </c>
      <c r="E4396" s="4" t="s">
        <v>126</v>
      </c>
      <c r="F4396" s="8" t="str">
        <f>VLOOKUP(E4396,Mapping!$A$1:$C$71,3,0)</f>
        <v>Liftoff</v>
      </c>
      <c r="G4396" s="8" t="str">
        <f>VLOOKUP(E4396,Mapping!$A$2:$B$207,2,0)</f>
        <v>Liftoff</v>
      </c>
      <c r="H4396" s="4" t="s">
        <v>658</v>
      </c>
      <c r="I4396" s="63">
        <v>44370</v>
      </c>
      <c r="J4396" s="126" t="str">
        <f>VLOOKUP(I4396,Mapping!$H$2:$I$215,2,0)</f>
        <v>Post</v>
      </c>
      <c r="K4396" s="127">
        <f>VLOOKUP(I4396,Mapping!$H$2:$J$215,3,0)</f>
        <v>0</v>
      </c>
      <c r="L4396" s="4">
        <v>0</v>
      </c>
      <c r="M4396" s="4" t="s">
        <v>170</v>
      </c>
    </row>
    <row r="4397" spans="1:13" x14ac:dyDescent="0.35">
      <c r="A4397" s="4" t="s">
        <v>36</v>
      </c>
      <c r="B4397" s="4" t="s">
        <v>35</v>
      </c>
      <c r="E4397" s="4" t="s">
        <v>126</v>
      </c>
      <c r="F4397" s="8" t="str">
        <f>VLOOKUP(E4397,Mapping!$A$1:$C$71,3,0)</f>
        <v>Liftoff</v>
      </c>
      <c r="G4397" s="8" t="str">
        <f>VLOOKUP(E4397,Mapping!$A$2:$B$207,2,0)</f>
        <v>Liftoff</v>
      </c>
      <c r="H4397" s="4" t="s">
        <v>658</v>
      </c>
      <c r="I4397" s="63">
        <v>44371</v>
      </c>
      <c r="J4397" s="126" t="str">
        <f>VLOOKUP(I4397,Mapping!$H$2:$I$215,2,0)</f>
        <v>Post</v>
      </c>
      <c r="K4397" s="127">
        <f>VLOOKUP(I4397,Mapping!$H$2:$J$215,3,0)</f>
        <v>0</v>
      </c>
      <c r="L4397" s="4">
        <v>0</v>
      </c>
      <c r="M4397" s="4" t="s">
        <v>170</v>
      </c>
    </row>
    <row r="4398" spans="1:13" x14ac:dyDescent="0.35">
      <c r="A4398" s="4" t="s">
        <v>36</v>
      </c>
      <c r="B4398" s="4" t="s">
        <v>35</v>
      </c>
      <c r="E4398" s="4" t="s">
        <v>126</v>
      </c>
      <c r="F4398" s="8" t="str">
        <f>VLOOKUP(E4398,Mapping!$A$1:$C$71,3,0)</f>
        <v>Liftoff</v>
      </c>
      <c r="G4398" s="8" t="str">
        <f>VLOOKUP(E4398,Mapping!$A$2:$B$207,2,0)</f>
        <v>Liftoff</v>
      </c>
      <c r="H4398" s="4" t="s">
        <v>658</v>
      </c>
      <c r="I4398" s="63">
        <v>44372</v>
      </c>
      <c r="J4398" s="126" t="str">
        <f>VLOOKUP(I4398,Mapping!$H$2:$I$215,2,0)</f>
        <v>Post</v>
      </c>
      <c r="K4398" s="127">
        <f>VLOOKUP(I4398,Mapping!$H$2:$J$215,3,0)</f>
        <v>0</v>
      </c>
      <c r="L4398" s="4">
        <v>0</v>
      </c>
      <c r="M4398" s="4" t="s">
        <v>170</v>
      </c>
    </row>
    <row r="4399" spans="1:13" x14ac:dyDescent="0.35">
      <c r="A4399" s="4" t="s">
        <v>36</v>
      </c>
      <c r="B4399" s="4" t="s">
        <v>35</v>
      </c>
      <c r="E4399" s="4" t="s">
        <v>126</v>
      </c>
      <c r="F4399" s="8" t="str">
        <f>VLOOKUP(E4399,Mapping!$A$1:$C$71,3,0)</f>
        <v>Liftoff</v>
      </c>
      <c r="G4399" s="8" t="str">
        <f>VLOOKUP(E4399,Mapping!$A$2:$B$207,2,0)</f>
        <v>Liftoff</v>
      </c>
      <c r="H4399" s="4" t="s">
        <v>658</v>
      </c>
      <c r="I4399" s="63">
        <v>44373</v>
      </c>
      <c r="J4399" s="126" t="str">
        <f>VLOOKUP(I4399,Mapping!$H$2:$I$215,2,0)</f>
        <v>Post</v>
      </c>
      <c r="K4399" s="127">
        <f>VLOOKUP(I4399,Mapping!$H$2:$J$215,3,0)</f>
        <v>0</v>
      </c>
      <c r="L4399" s="4">
        <v>0</v>
      </c>
      <c r="M4399" s="4" t="s">
        <v>170</v>
      </c>
    </row>
    <row r="4400" spans="1:13" x14ac:dyDescent="0.35">
      <c r="A4400" s="4" t="s">
        <v>36</v>
      </c>
      <c r="B4400" s="4" t="s">
        <v>35</v>
      </c>
      <c r="E4400" s="4" t="s">
        <v>126</v>
      </c>
      <c r="F4400" s="8" t="str">
        <f>VLOOKUP(E4400,Mapping!$A$1:$C$71,3,0)</f>
        <v>Liftoff</v>
      </c>
      <c r="G4400" s="8" t="str">
        <f>VLOOKUP(E4400,Mapping!$A$2:$B$207,2,0)</f>
        <v>Liftoff</v>
      </c>
      <c r="H4400" s="4" t="s">
        <v>658</v>
      </c>
      <c r="I4400" s="63">
        <v>44374</v>
      </c>
      <c r="J4400" s="126" t="str">
        <f>VLOOKUP(I4400,Mapping!$H$2:$I$215,2,0)</f>
        <v>Post</v>
      </c>
      <c r="K4400" s="127">
        <f>VLOOKUP(I4400,Mapping!$H$2:$J$215,3,0)</f>
        <v>0</v>
      </c>
      <c r="L4400" s="4">
        <v>0</v>
      </c>
      <c r="M4400" s="4" t="s">
        <v>170</v>
      </c>
    </row>
    <row r="4401" spans="1:13" x14ac:dyDescent="0.35">
      <c r="A4401" s="4" t="s">
        <v>36</v>
      </c>
      <c r="B4401" s="4" t="s">
        <v>35</v>
      </c>
      <c r="E4401" s="4" t="s">
        <v>126</v>
      </c>
      <c r="F4401" s="8" t="str">
        <f>VLOOKUP(E4401,Mapping!$A$1:$C$71,3,0)</f>
        <v>Liftoff</v>
      </c>
      <c r="G4401" s="8" t="str">
        <f>VLOOKUP(E4401,Mapping!$A$2:$B$207,2,0)</f>
        <v>Liftoff</v>
      </c>
      <c r="H4401" s="4" t="s">
        <v>658</v>
      </c>
      <c r="I4401" s="63">
        <v>44375</v>
      </c>
      <c r="J4401" s="126" t="str">
        <f>VLOOKUP(I4401,Mapping!$H$2:$I$215,2,0)</f>
        <v>Post</v>
      </c>
      <c r="K4401" s="127">
        <f>VLOOKUP(I4401,Mapping!$H$2:$J$215,3,0)</f>
        <v>0</v>
      </c>
      <c r="L4401" s="4">
        <v>0</v>
      </c>
      <c r="M4401" s="4" t="s">
        <v>170</v>
      </c>
    </row>
    <row r="4402" spans="1:13" x14ac:dyDescent="0.35">
      <c r="A4402" s="4" t="s">
        <v>36</v>
      </c>
      <c r="B4402" s="4" t="s">
        <v>35</v>
      </c>
      <c r="E4402" s="4" t="s">
        <v>126</v>
      </c>
      <c r="F4402" s="8" t="str">
        <f>VLOOKUP(E4402,Mapping!$A$1:$C$71,3,0)</f>
        <v>Liftoff</v>
      </c>
      <c r="G4402" s="8" t="str">
        <f>VLOOKUP(E4402,Mapping!$A$2:$B$207,2,0)</f>
        <v>Liftoff</v>
      </c>
      <c r="H4402" s="4" t="s">
        <v>658</v>
      </c>
      <c r="I4402" s="63">
        <v>44376</v>
      </c>
      <c r="J4402" s="126" t="str">
        <f>VLOOKUP(I4402,Mapping!$H$2:$I$215,2,0)</f>
        <v>Post</v>
      </c>
      <c r="K4402" s="127">
        <f>VLOOKUP(I4402,Mapping!$H$2:$J$215,3,0)</f>
        <v>0</v>
      </c>
      <c r="L4402" s="4">
        <v>0</v>
      </c>
      <c r="M4402" s="4" t="s">
        <v>170</v>
      </c>
    </row>
    <row r="4403" spans="1:13" x14ac:dyDescent="0.35">
      <c r="A4403" s="4" t="s">
        <v>36</v>
      </c>
      <c r="B4403" s="4" t="s">
        <v>35</v>
      </c>
      <c r="E4403" s="4" t="s">
        <v>126</v>
      </c>
      <c r="F4403" s="8" t="str">
        <f>VLOOKUP(E4403,Mapping!$A$1:$C$71,3,0)</f>
        <v>Liftoff</v>
      </c>
      <c r="G4403" s="8" t="str">
        <f>VLOOKUP(E4403,Mapping!$A$2:$B$207,2,0)</f>
        <v>Liftoff</v>
      </c>
      <c r="H4403" s="4" t="s">
        <v>658</v>
      </c>
      <c r="I4403" s="63">
        <v>44377</v>
      </c>
      <c r="J4403" s="126" t="str">
        <f>VLOOKUP(I4403,Mapping!$H$2:$I$215,2,0)</f>
        <v>Post</v>
      </c>
      <c r="K4403" s="127">
        <f>VLOOKUP(I4403,Mapping!$H$2:$J$215,3,0)</f>
        <v>0</v>
      </c>
      <c r="L4403" s="4">
        <v>0</v>
      </c>
      <c r="M4403" s="4" t="s">
        <v>170</v>
      </c>
    </row>
    <row r="4404" spans="1:13" x14ac:dyDescent="0.35">
      <c r="A4404" s="4" t="s">
        <v>36</v>
      </c>
      <c r="B4404" s="4" t="s">
        <v>35</v>
      </c>
      <c r="E4404" s="4" t="s">
        <v>126</v>
      </c>
      <c r="F4404" s="8" t="str">
        <f>VLOOKUP(E4404,Mapping!$A$1:$C$71,3,0)</f>
        <v>Liftoff</v>
      </c>
      <c r="G4404" s="8" t="str">
        <f>VLOOKUP(E4404,Mapping!$A$2:$B$207,2,0)</f>
        <v>Liftoff</v>
      </c>
      <c r="H4404" s="4" t="s">
        <v>658</v>
      </c>
      <c r="I4404" s="63">
        <v>44378</v>
      </c>
      <c r="J4404" s="126" t="str">
        <f>VLOOKUP(I4404,Mapping!$H$2:$I$215,2,0)</f>
        <v>Post</v>
      </c>
      <c r="K4404" s="127">
        <f>VLOOKUP(I4404,Mapping!$H$2:$J$215,3,0)</f>
        <v>0</v>
      </c>
      <c r="L4404" s="4">
        <v>0</v>
      </c>
      <c r="M4404" s="4" t="s">
        <v>170</v>
      </c>
    </row>
    <row r="4405" spans="1:13" x14ac:dyDescent="0.35">
      <c r="A4405" s="4" t="s">
        <v>36</v>
      </c>
      <c r="B4405" s="4" t="s">
        <v>35</v>
      </c>
      <c r="E4405" s="4" t="s">
        <v>126</v>
      </c>
      <c r="F4405" s="8" t="str">
        <f>VLOOKUP(E4405,Mapping!$A$1:$C$71,3,0)</f>
        <v>Liftoff</v>
      </c>
      <c r="G4405" s="8" t="str">
        <f>VLOOKUP(E4405,Mapping!$A$2:$B$207,2,0)</f>
        <v>Liftoff</v>
      </c>
      <c r="H4405" s="4" t="s">
        <v>658</v>
      </c>
      <c r="I4405" s="63">
        <v>44379</v>
      </c>
      <c r="J4405" s="126" t="str">
        <f>VLOOKUP(I4405,Mapping!$H$2:$I$215,2,0)</f>
        <v>Post</v>
      </c>
      <c r="K4405" s="127">
        <f>VLOOKUP(I4405,Mapping!$H$2:$J$215,3,0)</f>
        <v>0</v>
      </c>
      <c r="L4405" s="4">
        <v>0</v>
      </c>
      <c r="M4405" s="4" t="s">
        <v>170</v>
      </c>
    </row>
    <row r="4406" spans="1:13" x14ac:dyDescent="0.35">
      <c r="A4406" s="4" t="s">
        <v>36</v>
      </c>
      <c r="B4406" s="4" t="s">
        <v>35</v>
      </c>
      <c r="E4406" s="4" t="s">
        <v>126</v>
      </c>
      <c r="F4406" s="8" t="str">
        <f>VLOOKUP(E4406,Mapping!$A$1:$C$71,3,0)</f>
        <v>Liftoff</v>
      </c>
      <c r="G4406" s="8" t="str">
        <f>VLOOKUP(E4406,Mapping!$A$2:$B$207,2,0)</f>
        <v>Liftoff</v>
      </c>
      <c r="H4406" s="4" t="s">
        <v>658</v>
      </c>
      <c r="I4406" s="63">
        <v>44380</v>
      </c>
      <c r="J4406" s="126" t="str">
        <f>VLOOKUP(I4406,Mapping!$H$2:$I$215,2,0)</f>
        <v>Post</v>
      </c>
      <c r="K4406" s="127">
        <f>VLOOKUP(I4406,Mapping!$H$2:$J$215,3,0)</f>
        <v>0</v>
      </c>
      <c r="L4406" s="4">
        <v>0</v>
      </c>
      <c r="M4406" s="4" t="s">
        <v>170</v>
      </c>
    </row>
    <row r="4407" spans="1:13" x14ac:dyDescent="0.35">
      <c r="A4407" s="4" t="s">
        <v>36</v>
      </c>
      <c r="B4407" s="4" t="s">
        <v>35</v>
      </c>
      <c r="E4407" s="4" t="s">
        <v>126</v>
      </c>
      <c r="F4407" s="8" t="str">
        <f>VLOOKUP(E4407,Mapping!$A$1:$C$71,3,0)</f>
        <v>Liftoff</v>
      </c>
      <c r="G4407" s="8" t="str">
        <f>VLOOKUP(E4407,Mapping!$A$2:$B$207,2,0)</f>
        <v>Liftoff</v>
      </c>
      <c r="H4407" s="4" t="s">
        <v>658</v>
      </c>
      <c r="I4407" s="63">
        <v>44381</v>
      </c>
      <c r="J4407" s="126" t="str">
        <f>VLOOKUP(I4407,Mapping!$H$2:$I$215,2,0)</f>
        <v>Post</v>
      </c>
      <c r="K4407" s="127">
        <f>VLOOKUP(I4407,Mapping!$H$2:$J$215,3,0)</f>
        <v>0</v>
      </c>
      <c r="L4407" s="4">
        <v>0</v>
      </c>
      <c r="M4407" s="4" t="s">
        <v>170</v>
      </c>
    </row>
    <row r="4408" spans="1:13" x14ac:dyDescent="0.35">
      <c r="A4408" s="4" t="s">
        <v>36</v>
      </c>
      <c r="B4408" s="4" t="s">
        <v>35</v>
      </c>
      <c r="E4408" s="4" t="s">
        <v>126</v>
      </c>
      <c r="F4408" s="8" t="str">
        <f>VLOOKUP(E4408,Mapping!$A$1:$C$71,3,0)</f>
        <v>Liftoff</v>
      </c>
      <c r="G4408" s="8" t="str">
        <f>VLOOKUP(E4408,Mapping!$A$2:$B$207,2,0)</f>
        <v>Liftoff</v>
      </c>
      <c r="H4408" s="4" t="s">
        <v>658</v>
      </c>
      <c r="I4408" s="63">
        <v>44382</v>
      </c>
      <c r="J4408" s="126" t="str">
        <f>VLOOKUP(I4408,Mapping!$H$2:$I$215,2,0)</f>
        <v>Post</v>
      </c>
      <c r="K4408" s="127">
        <f>VLOOKUP(I4408,Mapping!$H$2:$J$215,3,0)</f>
        <v>0</v>
      </c>
      <c r="L4408" s="4">
        <v>0</v>
      </c>
      <c r="M4408" s="4" t="s">
        <v>170</v>
      </c>
    </row>
    <row r="4409" spans="1:13" x14ac:dyDescent="0.35">
      <c r="A4409" s="4" t="s">
        <v>36</v>
      </c>
      <c r="B4409" s="4" t="s">
        <v>35</v>
      </c>
      <c r="E4409" s="4" t="s">
        <v>126</v>
      </c>
      <c r="F4409" s="8" t="str">
        <f>VLOOKUP(E4409,Mapping!$A$1:$C$71,3,0)</f>
        <v>Liftoff</v>
      </c>
      <c r="G4409" s="8" t="str">
        <f>VLOOKUP(E4409,Mapping!$A$2:$B$207,2,0)</f>
        <v>Liftoff</v>
      </c>
      <c r="H4409" s="4" t="s">
        <v>658</v>
      </c>
      <c r="I4409" s="63">
        <v>44383</v>
      </c>
      <c r="J4409" s="126" t="str">
        <f>VLOOKUP(I4409,Mapping!$H$2:$I$215,2,0)</f>
        <v>Post</v>
      </c>
      <c r="K4409" s="127">
        <f>VLOOKUP(I4409,Mapping!$H$2:$J$215,3,0)</f>
        <v>0</v>
      </c>
      <c r="L4409" s="4">
        <v>0</v>
      </c>
      <c r="M4409" s="4" t="s">
        <v>170</v>
      </c>
    </row>
    <row r="4410" spans="1:13" x14ac:dyDescent="0.35">
      <c r="A4410" s="4" t="s">
        <v>36</v>
      </c>
      <c r="B4410" s="4" t="s">
        <v>35</v>
      </c>
      <c r="E4410" s="4" t="s">
        <v>126</v>
      </c>
      <c r="F4410" s="8" t="str">
        <f>VLOOKUP(E4410,Mapping!$A$1:$C$71,3,0)</f>
        <v>Liftoff</v>
      </c>
      <c r="G4410" s="8" t="str">
        <f>VLOOKUP(E4410,Mapping!$A$2:$B$207,2,0)</f>
        <v>Liftoff</v>
      </c>
      <c r="H4410" s="4" t="s">
        <v>658</v>
      </c>
      <c r="I4410" s="63">
        <v>44384</v>
      </c>
      <c r="J4410" s="126" t="str">
        <f>VLOOKUP(I4410,Mapping!$H$2:$I$215,2,0)</f>
        <v>Post</v>
      </c>
      <c r="K4410" s="127">
        <f>VLOOKUP(I4410,Mapping!$H$2:$J$215,3,0)</f>
        <v>0</v>
      </c>
      <c r="L4410" s="4">
        <v>0</v>
      </c>
      <c r="M4410" s="4" t="s">
        <v>170</v>
      </c>
    </row>
    <row r="4411" spans="1:13" x14ac:dyDescent="0.35">
      <c r="A4411" s="4" t="s">
        <v>36</v>
      </c>
      <c r="B4411" s="4" t="s">
        <v>35</v>
      </c>
      <c r="E4411" s="4" t="s">
        <v>126</v>
      </c>
      <c r="F4411" s="8" t="str">
        <f>VLOOKUP(E4411,Mapping!$A$1:$C$71,3,0)</f>
        <v>Liftoff</v>
      </c>
      <c r="G4411" s="8" t="str">
        <f>VLOOKUP(E4411,Mapping!$A$2:$B$207,2,0)</f>
        <v>Liftoff</v>
      </c>
      <c r="H4411" s="4" t="s">
        <v>658</v>
      </c>
      <c r="I4411" s="63">
        <v>44385</v>
      </c>
      <c r="J4411" s="126" t="str">
        <f>VLOOKUP(I4411,Mapping!$H$2:$I$215,2,0)</f>
        <v>Post</v>
      </c>
      <c r="K4411" s="127">
        <f>VLOOKUP(I4411,Mapping!$H$2:$J$215,3,0)</f>
        <v>0</v>
      </c>
      <c r="L4411" s="4">
        <v>0</v>
      </c>
      <c r="M4411" s="4" t="s">
        <v>170</v>
      </c>
    </row>
    <row r="4412" spans="1:13" x14ac:dyDescent="0.35">
      <c r="A4412" s="4" t="s">
        <v>36</v>
      </c>
      <c r="B4412" s="4" t="s">
        <v>35</v>
      </c>
      <c r="E4412" s="4" t="s">
        <v>126</v>
      </c>
      <c r="F4412" s="8" t="str">
        <f>VLOOKUP(E4412,Mapping!$A$1:$C$71,3,0)</f>
        <v>Liftoff</v>
      </c>
      <c r="G4412" s="8" t="str">
        <f>VLOOKUP(E4412,Mapping!$A$2:$B$207,2,0)</f>
        <v>Liftoff</v>
      </c>
      <c r="H4412" s="4" t="s">
        <v>658</v>
      </c>
      <c r="I4412" s="63">
        <v>44386</v>
      </c>
      <c r="J4412" s="126" t="str">
        <f>VLOOKUP(I4412,Mapping!$H$2:$I$215,2,0)</f>
        <v>Post</v>
      </c>
      <c r="K4412" s="127">
        <f>VLOOKUP(I4412,Mapping!$H$2:$J$215,3,0)</f>
        <v>0</v>
      </c>
      <c r="L4412" s="4">
        <v>0</v>
      </c>
      <c r="M4412" s="4" t="s">
        <v>170</v>
      </c>
    </row>
    <row r="4413" spans="1:13" x14ac:dyDescent="0.35">
      <c r="A4413" s="4" t="s">
        <v>36</v>
      </c>
      <c r="B4413" s="4" t="s">
        <v>35</v>
      </c>
      <c r="E4413" s="4" t="s">
        <v>126</v>
      </c>
      <c r="F4413" s="8" t="str">
        <f>VLOOKUP(E4413,Mapping!$A$1:$C$71,3,0)</f>
        <v>Liftoff</v>
      </c>
      <c r="G4413" s="8" t="str">
        <f>VLOOKUP(E4413,Mapping!$A$2:$B$207,2,0)</f>
        <v>Liftoff</v>
      </c>
      <c r="H4413" s="4" t="s">
        <v>658</v>
      </c>
      <c r="I4413" s="63">
        <v>44387</v>
      </c>
      <c r="J4413" s="126" t="str">
        <f>VLOOKUP(I4413,Mapping!$H$2:$I$215,2,0)</f>
        <v>Post</v>
      </c>
      <c r="K4413" s="127">
        <f>VLOOKUP(I4413,Mapping!$H$2:$J$215,3,0)</f>
        <v>0</v>
      </c>
      <c r="L4413" s="4">
        <v>0</v>
      </c>
      <c r="M4413" s="4" t="s">
        <v>170</v>
      </c>
    </row>
    <row r="4414" spans="1:13" x14ac:dyDescent="0.35">
      <c r="A4414" s="4" t="s">
        <v>36</v>
      </c>
      <c r="B4414" s="4" t="s">
        <v>35</v>
      </c>
      <c r="E4414" s="4" t="s">
        <v>126</v>
      </c>
      <c r="F4414" s="8" t="str">
        <f>VLOOKUP(E4414,Mapping!$A$1:$C$71,3,0)</f>
        <v>Liftoff</v>
      </c>
      <c r="G4414" s="8" t="str">
        <f>VLOOKUP(E4414,Mapping!$A$2:$B$207,2,0)</f>
        <v>Liftoff</v>
      </c>
      <c r="H4414" s="4" t="s">
        <v>658</v>
      </c>
      <c r="I4414" s="63">
        <v>44388</v>
      </c>
      <c r="J4414" s="126" t="str">
        <f>VLOOKUP(I4414,Mapping!$H$2:$I$215,2,0)</f>
        <v>Post</v>
      </c>
      <c r="K4414" s="127">
        <f>VLOOKUP(I4414,Mapping!$H$2:$J$215,3,0)</f>
        <v>0</v>
      </c>
      <c r="L4414" s="4">
        <v>0</v>
      </c>
      <c r="M4414" s="4" t="s">
        <v>170</v>
      </c>
    </row>
    <row r="4415" spans="1:13" x14ac:dyDescent="0.35">
      <c r="A4415" s="4" t="s">
        <v>36</v>
      </c>
      <c r="B4415" s="4" t="s">
        <v>35</v>
      </c>
      <c r="E4415" s="4" t="s">
        <v>126</v>
      </c>
      <c r="F4415" s="8" t="str">
        <f>VLOOKUP(E4415,Mapping!$A$1:$C$71,3,0)</f>
        <v>Liftoff</v>
      </c>
      <c r="G4415" s="8" t="str">
        <f>VLOOKUP(E4415,Mapping!$A$2:$B$207,2,0)</f>
        <v>Liftoff</v>
      </c>
      <c r="H4415" s="4" t="s">
        <v>658</v>
      </c>
      <c r="I4415" s="63">
        <v>44389</v>
      </c>
      <c r="J4415" s="126" t="str">
        <f>VLOOKUP(I4415,Mapping!$H$2:$I$215,2,0)</f>
        <v>Post</v>
      </c>
      <c r="K4415" s="127">
        <f>VLOOKUP(I4415,Mapping!$H$2:$J$215,3,0)</f>
        <v>0</v>
      </c>
      <c r="L4415" s="4">
        <v>0</v>
      </c>
      <c r="M4415" s="4" t="s">
        <v>170</v>
      </c>
    </row>
    <row r="4416" spans="1:13" x14ac:dyDescent="0.35">
      <c r="A4416" s="4" t="s">
        <v>36</v>
      </c>
      <c r="B4416" s="4" t="s">
        <v>35</v>
      </c>
      <c r="E4416" s="4" t="s">
        <v>126</v>
      </c>
      <c r="F4416" s="8" t="str">
        <f>VLOOKUP(E4416,Mapping!$A$1:$C$71,3,0)</f>
        <v>Liftoff</v>
      </c>
      <c r="G4416" s="8" t="str">
        <f>VLOOKUP(E4416,Mapping!$A$2:$B$207,2,0)</f>
        <v>Liftoff</v>
      </c>
      <c r="H4416" s="4" t="s">
        <v>658</v>
      </c>
      <c r="I4416" s="63">
        <v>44390</v>
      </c>
      <c r="J4416" s="126" t="str">
        <f>VLOOKUP(I4416,Mapping!$H$2:$I$215,2,0)</f>
        <v>Post</v>
      </c>
      <c r="K4416" s="127">
        <f>VLOOKUP(I4416,Mapping!$H$2:$J$215,3,0)</f>
        <v>0</v>
      </c>
      <c r="L4416" s="4">
        <v>0</v>
      </c>
      <c r="M4416" s="4" t="s">
        <v>170</v>
      </c>
    </row>
    <row r="4417" spans="1:13" x14ac:dyDescent="0.35">
      <c r="A4417" s="4" t="s">
        <v>36</v>
      </c>
      <c r="B4417" s="4" t="s">
        <v>35</v>
      </c>
      <c r="E4417" s="4" t="s">
        <v>126</v>
      </c>
      <c r="F4417" s="8" t="str">
        <f>VLOOKUP(E4417,Mapping!$A$1:$C$71,3,0)</f>
        <v>Liftoff</v>
      </c>
      <c r="G4417" s="8" t="str">
        <f>VLOOKUP(E4417,Mapping!$A$2:$B$207,2,0)</f>
        <v>Liftoff</v>
      </c>
      <c r="H4417" s="4" t="s">
        <v>658</v>
      </c>
      <c r="I4417" s="63">
        <v>44391</v>
      </c>
      <c r="J4417" s="126" t="str">
        <f>VLOOKUP(I4417,Mapping!$H$2:$I$215,2,0)</f>
        <v>Post</v>
      </c>
      <c r="K4417" s="127">
        <f>VLOOKUP(I4417,Mapping!$H$2:$J$215,3,0)</f>
        <v>0</v>
      </c>
      <c r="L4417" s="4">
        <v>0</v>
      </c>
      <c r="M4417" s="4" t="s">
        <v>170</v>
      </c>
    </row>
    <row r="4418" spans="1:13" x14ac:dyDescent="0.35">
      <c r="A4418" s="4" t="s">
        <v>36</v>
      </c>
      <c r="B4418" s="4" t="s">
        <v>35</v>
      </c>
      <c r="E4418" s="4" t="s">
        <v>126</v>
      </c>
      <c r="F4418" s="8" t="str">
        <f>VLOOKUP(E4418,Mapping!$A$1:$C$71,3,0)</f>
        <v>Liftoff</v>
      </c>
      <c r="G4418" s="8" t="str">
        <f>VLOOKUP(E4418,Mapping!$A$2:$B$207,2,0)</f>
        <v>Liftoff</v>
      </c>
      <c r="H4418" s="4" t="s">
        <v>658</v>
      </c>
      <c r="I4418" s="63">
        <v>44392</v>
      </c>
      <c r="J4418" s="126" t="str">
        <f>VLOOKUP(I4418,Mapping!$H$2:$I$215,2,0)</f>
        <v>Post</v>
      </c>
      <c r="K4418" s="127">
        <f>VLOOKUP(I4418,Mapping!$H$2:$J$215,3,0)</f>
        <v>0</v>
      </c>
      <c r="L4418" s="4">
        <v>0</v>
      </c>
      <c r="M4418" s="4" t="s">
        <v>170</v>
      </c>
    </row>
    <row r="4419" spans="1:13" x14ac:dyDescent="0.35">
      <c r="A4419" s="4" t="s">
        <v>36</v>
      </c>
      <c r="B4419" s="4" t="s">
        <v>35</v>
      </c>
      <c r="E4419" s="4" t="s">
        <v>126</v>
      </c>
      <c r="F4419" s="8" t="str">
        <f>VLOOKUP(E4419,Mapping!$A$1:$C$71,3,0)</f>
        <v>Liftoff</v>
      </c>
      <c r="G4419" s="8" t="str">
        <f>VLOOKUP(E4419,Mapping!$A$2:$B$207,2,0)</f>
        <v>Liftoff</v>
      </c>
      <c r="H4419" s="4" t="s">
        <v>658</v>
      </c>
      <c r="I4419" s="63">
        <v>44393</v>
      </c>
      <c r="J4419" s="126" t="str">
        <f>VLOOKUP(I4419,Mapping!$H$2:$I$215,2,0)</f>
        <v>Post</v>
      </c>
      <c r="K4419" s="127">
        <f>VLOOKUP(I4419,Mapping!$H$2:$J$215,3,0)</f>
        <v>0</v>
      </c>
      <c r="L4419" s="4">
        <v>0</v>
      </c>
      <c r="M4419" s="4" t="s">
        <v>170</v>
      </c>
    </row>
    <row r="4420" spans="1:13" x14ac:dyDescent="0.35">
      <c r="A4420" s="4" t="s">
        <v>36</v>
      </c>
      <c r="B4420" s="4" t="s">
        <v>35</v>
      </c>
      <c r="E4420" s="4" t="s">
        <v>126</v>
      </c>
      <c r="F4420" s="8" t="str">
        <f>VLOOKUP(E4420,Mapping!$A$1:$C$71,3,0)</f>
        <v>Liftoff</v>
      </c>
      <c r="G4420" s="8" t="str">
        <f>VLOOKUP(E4420,Mapping!$A$2:$B$207,2,0)</f>
        <v>Liftoff</v>
      </c>
      <c r="H4420" s="4" t="s">
        <v>658</v>
      </c>
      <c r="I4420" s="63">
        <v>44394</v>
      </c>
      <c r="J4420" s="126" t="str">
        <f>VLOOKUP(I4420,Mapping!$H$2:$I$215,2,0)</f>
        <v>Post</v>
      </c>
      <c r="K4420" s="127">
        <f>VLOOKUP(I4420,Mapping!$H$2:$J$215,3,0)</f>
        <v>0</v>
      </c>
      <c r="L4420" s="4">
        <v>0</v>
      </c>
      <c r="M4420" s="4" t="s">
        <v>170</v>
      </c>
    </row>
    <row r="4421" spans="1:13" x14ac:dyDescent="0.35">
      <c r="A4421" s="4" t="s">
        <v>36</v>
      </c>
      <c r="B4421" s="4" t="s">
        <v>35</v>
      </c>
      <c r="E4421" s="4" t="s">
        <v>126</v>
      </c>
      <c r="F4421" s="8" t="str">
        <f>VLOOKUP(E4421,Mapping!$A$1:$C$71,3,0)</f>
        <v>Liftoff</v>
      </c>
      <c r="G4421" s="8" t="str">
        <f>VLOOKUP(E4421,Mapping!$A$2:$B$207,2,0)</f>
        <v>Liftoff</v>
      </c>
      <c r="H4421" s="4" t="s">
        <v>658</v>
      </c>
      <c r="I4421" s="63">
        <v>44395</v>
      </c>
      <c r="J4421" s="126" t="str">
        <f>VLOOKUP(I4421,Mapping!$H$2:$I$215,2,0)</f>
        <v>Post</v>
      </c>
      <c r="K4421" s="127">
        <f>VLOOKUP(I4421,Mapping!$H$2:$J$215,3,0)</f>
        <v>0</v>
      </c>
      <c r="L4421" s="4">
        <v>0</v>
      </c>
      <c r="M4421" s="4" t="s">
        <v>170</v>
      </c>
    </row>
    <row r="4422" spans="1:13" x14ac:dyDescent="0.35">
      <c r="A4422" s="4" t="s">
        <v>36</v>
      </c>
      <c r="B4422" s="4" t="s">
        <v>35</v>
      </c>
      <c r="E4422" s="4" t="s">
        <v>126</v>
      </c>
      <c r="F4422" s="8" t="str">
        <f>VLOOKUP(E4422,Mapping!$A$1:$C$71,3,0)</f>
        <v>Liftoff</v>
      </c>
      <c r="G4422" s="8" t="str">
        <f>VLOOKUP(E4422,Mapping!$A$2:$B$207,2,0)</f>
        <v>Liftoff</v>
      </c>
      <c r="H4422" s="4" t="s">
        <v>658</v>
      </c>
      <c r="I4422" s="63">
        <v>44396</v>
      </c>
      <c r="J4422" s="126" t="str">
        <f>VLOOKUP(I4422,Mapping!$H$2:$I$215,2,0)</f>
        <v>Post</v>
      </c>
      <c r="K4422" s="127">
        <f>VLOOKUP(I4422,Mapping!$H$2:$J$215,3,0)</f>
        <v>0</v>
      </c>
      <c r="L4422" s="4">
        <v>0</v>
      </c>
      <c r="M4422" s="4" t="s">
        <v>170</v>
      </c>
    </row>
    <row r="4423" spans="1:13" x14ac:dyDescent="0.35">
      <c r="A4423" s="4" t="s">
        <v>36</v>
      </c>
      <c r="B4423" s="4" t="s">
        <v>35</v>
      </c>
      <c r="E4423" s="4" t="s">
        <v>126</v>
      </c>
      <c r="F4423" s="8" t="str">
        <f>VLOOKUP(E4423,Mapping!$A$1:$C$71,3,0)</f>
        <v>Liftoff</v>
      </c>
      <c r="G4423" s="8" t="str">
        <f>VLOOKUP(E4423,Mapping!$A$2:$B$207,2,0)</f>
        <v>Liftoff</v>
      </c>
      <c r="H4423" s="4" t="s">
        <v>658</v>
      </c>
      <c r="I4423" s="63">
        <v>44397</v>
      </c>
      <c r="J4423" s="126" t="str">
        <f>VLOOKUP(I4423,Mapping!$H$2:$I$215,2,0)</f>
        <v>Post</v>
      </c>
      <c r="K4423" s="127">
        <f>VLOOKUP(I4423,Mapping!$H$2:$J$215,3,0)</f>
        <v>0</v>
      </c>
      <c r="L4423" s="4">
        <v>0</v>
      </c>
      <c r="M4423" s="4" t="s">
        <v>170</v>
      </c>
    </row>
    <row r="4424" spans="1:13" x14ac:dyDescent="0.35">
      <c r="A4424" s="4" t="s">
        <v>36</v>
      </c>
      <c r="B4424" s="4" t="s">
        <v>35</v>
      </c>
      <c r="E4424" s="4" t="s">
        <v>126</v>
      </c>
      <c r="F4424" s="8" t="str">
        <f>VLOOKUP(E4424,Mapping!$A$1:$C$71,3,0)</f>
        <v>Liftoff</v>
      </c>
      <c r="G4424" s="8" t="str">
        <f>VLOOKUP(E4424,Mapping!$A$2:$B$207,2,0)</f>
        <v>Liftoff</v>
      </c>
      <c r="H4424" s="4" t="s">
        <v>658</v>
      </c>
      <c r="I4424" s="63">
        <v>44398</v>
      </c>
      <c r="J4424" s="126" t="str">
        <f>VLOOKUP(I4424,Mapping!$H$2:$I$215,2,0)</f>
        <v>Post</v>
      </c>
      <c r="K4424" s="127">
        <f>VLOOKUP(I4424,Mapping!$H$2:$J$215,3,0)</f>
        <v>0</v>
      </c>
      <c r="L4424" s="4">
        <v>0</v>
      </c>
      <c r="M4424" s="4" t="s">
        <v>170</v>
      </c>
    </row>
    <row r="4425" spans="1:13" x14ac:dyDescent="0.35">
      <c r="A4425" s="4" t="s">
        <v>36</v>
      </c>
      <c r="B4425" s="4" t="s">
        <v>35</v>
      </c>
      <c r="E4425" s="4" t="s">
        <v>126</v>
      </c>
      <c r="F4425" s="8" t="str">
        <f>VLOOKUP(E4425,Mapping!$A$1:$C$71,3,0)</f>
        <v>Liftoff</v>
      </c>
      <c r="G4425" s="8" t="str">
        <f>VLOOKUP(E4425,Mapping!$A$2:$B$207,2,0)</f>
        <v>Liftoff</v>
      </c>
      <c r="H4425" s="4" t="s">
        <v>658</v>
      </c>
      <c r="I4425" s="63">
        <v>44399</v>
      </c>
      <c r="J4425" s="126" t="str">
        <f>VLOOKUP(I4425,Mapping!$H$2:$I$215,2,0)</f>
        <v>Post</v>
      </c>
      <c r="K4425" s="127">
        <f>VLOOKUP(I4425,Mapping!$H$2:$J$215,3,0)</f>
        <v>0</v>
      </c>
      <c r="L4425" s="4">
        <v>0</v>
      </c>
      <c r="M4425" s="4" t="s">
        <v>170</v>
      </c>
    </row>
    <row r="4426" spans="1:13" x14ac:dyDescent="0.35">
      <c r="A4426" s="4" t="s">
        <v>36</v>
      </c>
      <c r="B4426" s="4" t="s">
        <v>35</v>
      </c>
      <c r="E4426" s="4" t="s">
        <v>126</v>
      </c>
      <c r="F4426" s="8" t="str">
        <f>VLOOKUP(E4426,Mapping!$A$1:$C$71,3,0)</f>
        <v>Liftoff</v>
      </c>
      <c r="G4426" s="8" t="str">
        <f>VLOOKUP(E4426,Mapping!$A$2:$B$207,2,0)</f>
        <v>Liftoff</v>
      </c>
      <c r="H4426" s="4" t="s">
        <v>658</v>
      </c>
      <c r="I4426" s="63">
        <v>44400</v>
      </c>
      <c r="J4426" s="126" t="str">
        <f>VLOOKUP(I4426,Mapping!$H$2:$I$215,2,0)</f>
        <v>Post</v>
      </c>
      <c r="K4426" s="127">
        <f>VLOOKUP(I4426,Mapping!$H$2:$J$215,3,0)</f>
        <v>0</v>
      </c>
      <c r="L4426" s="4">
        <v>0</v>
      </c>
      <c r="M4426" s="4" t="s">
        <v>170</v>
      </c>
    </row>
    <row r="4427" spans="1:13" x14ac:dyDescent="0.35">
      <c r="A4427" s="4" t="s">
        <v>36</v>
      </c>
      <c r="B4427" s="4" t="s">
        <v>35</v>
      </c>
      <c r="E4427" s="4" t="s">
        <v>126</v>
      </c>
      <c r="F4427" s="8" t="str">
        <f>VLOOKUP(E4427,Mapping!$A$1:$C$71,3,0)</f>
        <v>Liftoff</v>
      </c>
      <c r="G4427" s="8" t="str">
        <f>VLOOKUP(E4427,Mapping!$A$2:$B$207,2,0)</f>
        <v>Liftoff</v>
      </c>
      <c r="H4427" s="4" t="s">
        <v>658</v>
      </c>
      <c r="I4427" s="63">
        <v>44401</v>
      </c>
      <c r="J4427" s="126" t="str">
        <f>VLOOKUP(I4427,Mapping!$H$2:$I$215,2,0)</f>
        <v>Post</v>
      </c>
      <c r="K4427" s="127">
        <f>VLOOKUP(I4427,Mapping!$H$2:$J$215,3,0)</f>
        <v>0</v>
      </c>
      <c r="L4427" s="4">
        <v>0</v>
      </c>
      <c r="M4427" s="4" t="s">
        <v>170</v>
      </c>
    </row>
    <row r="4428" spans="1:13" x14ac:dyDescent="0.35">
      <c r="A4428" s="4" t="s">
        <v>36</v>
      </c>
      <c r="B4428" s="4" t="s">
        <v>35</v>
      </c>
      <c r="E4428" s="4" t="s">
        <v>126</v>
      </c>
      <c r="F4428" s="8" t="str">
        <f>VLOOKUP(E4428,Mapping!$A$1:$C$71,3,0)</f>
        <v>Liftoff</v>
      </c>
      <c r="G4428" s="8" t="str">
        <f>VLOOKUP(E4428,Mapping!$A$2:$B$207,2,0)</f>
        <v>Liftoff</v>
      </c>
      <c r="H4428" s="4" t="s">
        <v>658</v>
      </c>
      <c r="I4428" s="63">
        <v>44402</v>
      </c>
      <c r="J4428" s="126" t="str">
        <f>VLOOKUP(I4428,Mapping!$H$2:$I$215,2,0)</f>
        <v>Post</v>
      </c>
      <c r="K4428" s="127">
        <f>VLOOKUP(I4428,Mapping!$H$2:$J$215,3,0)</f>
        <v>0</v>
      </c>
      <c r="L4428" s="4">
        <v>0</v>
      </c>
      <c r="M4428" s="4" t="s">
        <v>170</v>
      </c>
    </row>
    <row r="4429" spans="1:13" x14ac:dyDescent="0.35">
      <c r="A4429" s="4" t="s">
        <v>36</v>
      </c>
      <c r="B4429" s="4" t="s">
        <v>35</v>
      </c>
      <c r="E4429" s="4" t="s">
        <v>126</v>
      </c>
      <c r="F4429" s="8" t="str">
        <f>VLOOKUP(E4429,Mapping!$A$1:$C$71,3,0)</f>
        <v>Liftoff</v>
      </c>
      <c r="G4429" s="8" t="str">
        <f>VLOOKUP(E4429,Mapping!$A$2:$B$207,2,0)</f>
        <v>Liftoff</v>
      </c>
      <c r="H4429" s="4" t="s">
        <v>658</v>
      </c>
      <c r="I4429" s="63">
        <v>44403</v>
      </c>
      <c r="J4429" s="126" t="str">
        <f>VLOOKUP(I4429,Mapping!$H$2:$I$215,2,0)</f>
        <v>Post</v>
      </c>
      <c r="K4429" s="127">
        <f>VLOOKUP(I4429,Mapping!$H$2:$J$215,3,0)</f>
        <v>0</v>
      </c>
      <c r="L4429" s="4">
        <v>0</v>
      </c>
      <c r="M4429" s="4" t="s">
        <v>170</v>
      </c>
    </row>
    <row r="4430" spans="1:13" x14ac:dyDescent="0.35">
      <c r="A4430" s="4" t="s">
        <v>36</v>
      </c>
      <c r="B4430" s="4" t="s">
        <v>35</v>
      </c>
      <c r="E4430" s="4" t="s">
        <v>126</v>
      </c>
      <c r="F4430" s="8" t="str">
        <f>VLOOKUP(E4430,Mapping!$A$1:$C$71,3,0)</f>
        <v>Liftoff</v>
      </c>
      <c r="G4430" s="8" t="str">
        <f>VLOOKUP(E4430,Mapping!$A$2:$B$207,2,0)</f>
        <v>Liftoff</v>
      </c>
      <c r="H4430" s="4" t="s">
        <v>658</v>
      </c>
      <c r="I4430" s="63">
        <v>44404</v>
      </c>
      <c r="J4430" s="126" t="str">
        <f>VLOOKUP(I4430,Mapping!$H$2:$I$215,2,0)</f>
        <v>Post</v>
      </c>
      <c r="K4430" s="127">
        <f>VLOOKUP(I4430,Mapping!$H$2:$J$215,3,0)</f>
        <v>0</v>
      </c>
      <c r="L4430" s="4">
        <v>0</v>
      </c>
      <c r="M4430" s="4" t="s">
        <v>170</v>
      </c>
    </row>
    <row r="4431" spans="1:13" x14ac:dyDescent="0.35">
      <c r="A4431" s="4" t="s">
        <v>36</v>
      </c>
      <c r="B4431" s="4" t="s">
        <v>35</v>
      </c>
      <c r="E4431" s="4" t="s">
        <v>126</v>
      </c>
      <c r="F4431" s="8" t="str">
        <f>VLOOKUP(E4431,Mapping!$A$1:$C$71,3,0)</f>
        <v>Liftoff</v>
      </c>
      <c r="G4431" s="8" t="str">
        <f>VLOOKUP(E4431,Mapping!$A$2:$B$207,2,0)</f>
        <v>Liftoff</v>
      </c>
      <c r="H4431" s="4" t="s">
        <v>658</v>
      </c>
      <c r="I4431" s="63">
        <v>44405</v>
      </c>
      <c r="J4431" s="126" t="str">
        <f>VLOOKUP(I4431,Mapping!$H$2:$I$215,2,0)</f>
        <v>Post</v>
      </c>
      <c r="K4431" s="127">
        <f>VLOOKUP(I4431,Mapping!$H$2:$J$215,3,0)</f>
        <v>0</v>
      </c>
      <c r="L4431" s="4">
        <v>1.42E-5</v>
      </c>
      <c r="M4431" s="4" t="s">
        <v>170</v>
      </c>
    </row>
    <row r="4432" spans="1:13" x14ac:dyDescent="0.35">
      <c r="A4432" s="4" t="s">
        <v>36</v>
      </c>
      <c r="B4432" s="4" t="s">
        <v>35</v>
      </c>
      <c r="E4432" s="4" t="s">
        <v>126</v>
      </c>
      <c r="F4432" s="8" t="str">
        <f>VLOOKUP(E4432,Mapping!$A$1:$C$71,3,0)</f>
        <v>Liftoff</v>
      </c>
      <c r="G4432" s="8" t="str">
        <f>VLOOKUP(E4432,Mapping!$A$2:$B$207,2,0)</f>
        <v>Liftoff</v>
      </c>
      <c r="H4432" s="4" t="s">
        <v>658</v>
      </c>
      <c r="I4432" s="63">
        <v>44406</v>
      </c>
      <c r="J4432" s="126" t="str">
        <f>VLOOKUP(I4432,Mapping!$H$2:$I$215,2,0)</f>
        <v>Post</v>
      </c>
      <c r="K4432" s="127">
        <f>VLOOKUP(I4432,Mapping!$H$2:$J$215,3,0)</f>
        <v>0</v>
      </c>
      <c r="L4432" s="4">
        <v>8.3759999999999998E-4</v>
      </c>
      <c r="M4432" s="4" t="s">
        <v>170</v>
      </c>
    </row>
    <row r="4433" spans="1:13" x14ac:dyDescent="0.35">
      <c r="A4433" s="4" t="s">
        <v>36</v>
      </c>
      <c r="B4433" s="4" t="s">
        <v>35</v>
      </c>
      <c r="E4433" s="4" t="s">
        <v>126</v>
      </c>
      <c r="F4433" s="8" t="str">
        <f>VLOOKUP(E4433,Mapping!$A$1:$C$71,3,0)</f>
        <v>Liftoff</v>
      </c>
      <c r="G4433" s="8" t="str">
        <f>VLOOKUP(E4433,Mapping!$A$2:$B$207,2,0)</f>
        <v>Liftoff</v>
      </c>
      <c r="H4433" s="4" t="s">
        <v>658</v>
      </c>
      <c r="I4433" s="63">
        <v>44407</v>
      </c>
      <c r="J4433" s="126" t="str">
        <f>VLOOKUP(I4433,Mapping!$H$2:$I$215,2,0)</f>
        <v>Post</v>
      </c>
      <c r="K4433" s="127">
        <f>VLOOKUP(I4433,Mapping!$H$2:$J$215,3,0)</f>
        <v>0</v>
      </c>
      <c r="L4433" s="4">
        <v>9.4386000000000001E-3</v>
      </c>
      <c r="M4433" s="4" t="s">
        <v>170</v>
      </c>
    </row>
    <row r="4434" spans="1:13" x14ac:dyDescent="0.35">
      <c r="A4434" s="4" t="s">
        <v>36</v>
      </c>
      <c r="B4434" s="4" t="s">
        <v>35</v>
      </c>
      <c r="E4434" s="4" t="s">
        <v>126</v>
      </c>
      <c r="F4434" s="8" t="str">
        <f>VLOOKUP(E4434,Mapping!$A$1:$C$71,3,0)</f>
        <v>Liftoff</v>
      </c>
      <c r="G4434" s="8" t="str">
        <f>VLOOKUP(E4434,Mapping!$A$2:$B$207,2,0)</f>
        <v>Liftoff</v>
      </c>
      <c r="H4434" s="4" t="s">
        <v>658</v>
      </c>
      <c r="I4434" s="63">
        <v>44408</v>
      </c>
      <c r="J4434" s="126" t="str">
        <f>VLOOKUP(I4434,Mapping!$H$2:$I$215,2,0)</f>
        <v>Post</v>
      </c>
      <c r="K4434" s="127">
        <f>VLOOKUP(I4434,Mapping!$H$2:$J$215,3,0)</f>
        <v>0</v>
      </c>
      <c r="L4434" s="4">
        <v>5.3710000000000001E-2</v>
      </c>
      <c r="M4434" s="4" t="s">
        <v>170</v>
      </c>
    </row>
    <row r="4435" spans="1:13" x14ac:dyDescent="0.35">
      <c r="A4435" s="4" t="s">
        <v>36</v>
      </c>
      <c r="B4435" s="4" t="s">
        <v>35</v>
      </c>
      <c r="E4435" s="4" t="s">
        <v>126</v>
      </c>
      <c r="F4435" s="8" t="str">
        <f>VLOOKUP(E4435,Mapping!$A$1:$C$71,3,0)</f>
        <v>Liftoff</v>
      </c>
      <c r="G4435" s="8" t="str">
        <f>VLOOKUP(E4435,Mapping!$A$2:$B$207,2,0)</f>
        <v>Liftoff</v>
      </c>
      <c r="H4435" s="4" t="s">
        <v>658</v>
      </c>
      <c r="I4435" s="63">
        <v>44409</v>
      </c>
      <c r="J4435" s="126" t="str">
        <f>VLOOKUP(I4435,Mapping!$H$2:$I$215,2,0)</f>
        <v>Post</v>
      </c>
      <c r="K4435" s="127">
        <f>VLOOKUP(I4435,Mapping!$H$2:$J$215,3,0)</f>
        <v>0</v>
      </c>
      <c r="L4435" s="4">
        <v>0.20741019999999999</v>
      </c>
      <c r="M4435" s="4" t="s">
        <v>170</v>
      </c>
    </row>
    <row r="4436" spans="1:13" x14ac:dyDescent="0.35">
      <c r="A4436" s="4" t="s">
        <v>36</v>
      </c>
      <c r="B4436" s="4" t="s">
        <v>35</v>
      </c>
      <c r="E4436" s="4" t="s">
        <v>126</v>
      </c>
      <c r="F4436" s="8" t="str">
        <f>VLOOKUP(E4436,Mapping!$A$1:$C$71,3,0)</f>
        <v>Liftoff</v>
      </c>
      <c r="G4436" s="8" t="str">
        <f>VLOOKUP(E4436,Mapping!$A$2:$B$207,2,0)</f>
        <v>Liftoff</v>
      </c>
      <c r="H4436" s="4" t="s">
        <v>658</v>
      </c>
      <c r="I4436" s="63">
        <v>44410</v>
      </c>
      <c r="J4436" s="126" t="str">
        <f>VLOOKUP(I4436,Mapping!$H$2:$I$215,2,0)</f>
        <v>Post</v>
      </c>
      <c r="K4436" s="127">
        <f>VLOOKUP(I4436,Mapping!$H$2:$J$215,3,0)</f>
        <v>0</v>
      </c>
      <c r="L4436" s="4">
        <v>0.62312140000000005</v>
      </c>
      <c r="M4436" s="4" t="s">
        <v>170</v>
      </c>
    </row>
    <row r="4437" spans="1:13" x14ac:dyDescent="0.35">
      <c r="A4437" s="4" t="s">
        <v>36</v>
      </c>
      <c r="B4437" s="4" t="s">
        <v>35</v>
      </c>
      <c r="E4437" s="4" t="s">
        <v>126</v>
      </c>
      <c r="F4437" s="8" t="str">
        <f>VLOOKUP(E4437,Mapping!$A$1:$C$71,3,0)</f>
        <v>Liftoff</v>
      </c>
      <c r="G4437" s="8" t="str">
        <f>VLOOKUP(E4437,Mapping!$A$2:$B$207,2,0)</f>
        <v>Liftoff</v>
      </c>
      <c r="H4437" s="4" t="s">
        <v>658</v>
      </c>
      <c r="I4437" s="63">
        <v>44411</v>
      </c>
      <c r="J4437" s="126" t="str">
        <f>VLOOKUP(I4437,Mapping!$H$2:$I$215,2,0)</f>
        <v>Post</v>
      </c>
      <c r="K4437" s="127">
        <f>VLOOKUP(I4437,Mapping!$H$2:$J$215,3,0)</f>
        <v>0</v>
      </c>
      <c r="L4437" s="4">
        <v>1.5708179</v>
      </c>
      <c r="M4437" s="4" t="s">
        <v>170</v>
      </c>
    </row>
    <row r="4438" spans="1:13" x14ac:dyDescent="0.35">
      <c r="A4438" s="4" t="s">
        <v>36</v>
      </c>
      <c r="B4438" s="4" t="s">
        <v>35</v>
      </c>
      <c r="E4438" s="4" t="s">
        <v>126</v>
      </c>
      <c r="F4438" s="8" t="str">
        <f>VLOOKUP(E4438,Mapping!$A$1:$C$71,3,0)</f>
        <v>Liftoff</v>
      </c>
      <c r="G4438" s="8" t="str">
        <f>VLOOKUP(E4438,Mapping!$A$2:$B$207,2,0)</f>
        <v>Liftoff</v>
      </c>
      <c r="H4438" s="4" t="s">
        <v>658</v>
      </c>
      <c r="I4438" s="63">
        <v>44412</v>
      </c>
      <c r="J4438" s="126" t="str">
        <f>VLOOKUP(I4438,Mapping!$H$2:$I$215,2,0)</f>
        <v>Post</v>
      </c>
      <c r="K4438" s="127">
        <f>VLOOKUP(I4438,Mapping!$H$2:$J$215,3,0)</f>
        <v>0</v>
      </c>
      <c r="L4438" s="4">
        <v>3.4793873999999998</v>
      </c>
      <c r="M4438" s="4" t="s">
        <v>170</v>
      </c>
    </row>
    <row r="4439" spans="1:13" x14ac:dyDescent="0.35">
      <c r="A4439" s="4" t="s">
        <v>36</v>
      </c>
      <c r="B4439" s="4" t="s">
        <v>35</v>
      </c>
      <c r="E4439" s="4" t="s">
        <v>126</v>
      </c>
      <c r="F4439" s="8" t="str">
        <f>VLOOKUP(E4439,Mapping!$A$1:$C$71,3,0)</f>
        <v>Liftoff</v>
      </c>
      <c r="G4439" s="8" t="str">
        <f>VLOOKUP(E4439,Mapping!$A$2:$B$207,2,0)</f>
        <v>Liftoff</v>
      </c>
      <c r="H4439" s="4" t="s">
        <v>658</v>
      </c>
      <c r="I4439" s="63">
        <v>44413</v>
      </c>
      <c r="J4439" s="126" t="str">
        <f>VLOOKUP(I4439,Mapping!$H$2:$I$215,2,0)</f>
        <v>Post</v>
      </c>
      <c r="K4439" s="127">
        <f>VLOOKUP(I4439,Mapping!$H$2:$J$215,3,0)</f>
        <v>0</v>
      </c>
      <c r="L4439" s="4">
        <v>6.9778450999999997</v>
      </c>
      <c r="M4439" s="4" t="s">
        <v>170</v>
      </c>
    </row>
    <row r="4440" spans="1:13" x14ac:dyDescent="0.35">
      <c r="A4440" s="4" t="s">
        <v>36</v>
      </c>
      <c r="B4440" s="4" t="s">
        <v>35</v>
      </c>
      <c r="E4440" s="4" t="s">
        <v>126</v>
      </c>
      <c r="F4440" s="8" t="str">
        <f>VLOOKUP(E4440,Mapping!$A$1:$C$71,3,0)</f>
        <v>Liftoff</v>
      </c>
      <c r="G4440" s="8" t="str">
        <f>VLOOKUP(E4440,Mapping!$A$2:$B$207,2,0)</f>
        <v>Liftoff</v>
      </c>
      <c r="H4440" s="4" t="s">
        <v>658</v>
      </c>
      <c r="I4440" s="63">
        <v>44414</v>
      </c>
      <c r="J4440" s="126" t="str">
        <f>VLOOKUP(I4440,Mapping!$H$2:$I$215,2,0)</f>
        <v>Post</v>
      </c>
      <c r="K4440" s="127">
        <f>VLOOKUP(I4440,Mapping!$H$2:$J$215,3,0)</f>
        <v>0</v>
      </c>
      <c r="L4440" s="4">
        <v>12.9326568</v>
      </c>
      <c r="M4440" s="4" t="s">
        <v>170</v>
      </c>
    </row>
    <row r="4441" spans="1:13" x14ac:dyDescent="0.35">
      <c r="A4441" s="4" t="s">
        <v>36</v>
      </c>
      <c r="B4441" s="4" t="s">
        <v>35</v>
      </c>
      <c r="E4441" s="4" t="s">
        <v>126</v>
      </c>
      <c r="F4441" s="8" t="str">
        <f>VLOOKUP(E4441,Mapping!$A$1:$C$71,3,0)</f>
        <v>Liftoff</v>
      </c>
      <c r="G4441" s="8" t="str">
        <f>VLOOKUP(E4441,Mapping!$A$2:$B$207,2,0)</f>
        <v>Liftoff</v>
      </c>
      <c r="H4441" s="4" t="s">
        <v>658</v>
      </c>
      <c r="I4441" s="63">
        <v>44415</v>
      </c>
      <c r="J4441" s="126" t="str">
        <f>VLOOKUP(I4441,Mapping!$H$2:$I$215,2,0)</f>
        <v>Post</v>
      </c>
      <c r="K4441" s="127">
        <f>VLOOKUP(I4441,Mapping!$H$2:$J$215,3,0)</f>
        <v>0</v>
      </c>
      <c r="L4441" s="4">
        <v>22.477978400000001</v>
      </c>
      <c r="M4441" s="4" t="s">
        <v>170</v>
      </c>
    </row>
    <row r="4442" spans="1:13" x14ac:dyDescent="0.35">
      <c r="A4442" s="4" t="s">
        <v>36</v>
      </c>
      <c r="B4442" s="4" t="s">
        <v>35</v>
      </c>
      <c r="E4442" s="4" t="s">
        <v>126</v>
      </c>
      <c r="F4442" s="8" t="str">
        <f>VLOOKUP(E4442,Mapping!$A$1:$C$71,3,0)</f>
        <v>Liftoff</v>
      </c>
      <c r="G4442" s="8" t="str">
        <f>VLOOKUP(E4442,Mapping!$A$2:$B$207,2,0)</f>
        <v>Liftoff</v>
      </c>
      <c r="H4442" s="4" t="s">
        <v>658</v>
      </c>
      <c r="I4442" s="63">
        <v>44416</v>
      </c>
      <c r="J4442" s="126" t="str">
        <f>VLOOKUP(I4442,Mapping!$H$2:$I$215,2,0)</f>
        <v>Post</v>
      </c>
      <c r="K4442" s="127">
        <f>VLOOKUP(I4442,Mapping!$H$2:$J$215,3,0)</f>
        <v>0</v>
      </c>
      <c r="L4442" s="4">
        <v>37.037030799999997</v>
      </c>
      <c r="M4442" s="4" t="s">
        <v>170</v>
      </c>
    </row>
    <row r="4443" spans="1:13" x14ac:dyDescent="0.35">
      <c r="A4443" s="4" t="s">
        <v>36</v>
      </c>
      <c r="B4443" s="4" t="s">
        <v>35</v>
      </c>
      <c r="E4443" s="4" t="s">
        <v>126</v>
      </c>
      <c r="F4443" s="8" t="str">
        <f>VLOOKUP(E4443,Mapping!$A$1:$C$71,3,0)</f>
        <v>Liftoff</v>
      </c>
      <c r="G4443" s="8" t="str">
        <f>VLOOKUP(E4443,Mapping!$A$2:$B$207,2,0)</f>
        <v>Liftoff</v>
      </c>
      <c r="H4443" s="4" t="s">
        <v>658</v>
      </c>
      <c r="I4443" s="63">
        <v>44417</v>
      </c>
      <c r="J4443" s="126" t="str">
        <f>VLOOKUP(I4443,Mapping!$H$2:$I$215,2,0)</f>
        <v>Post</v>
      </c>
      <c r="K4443" s="127">
        <f>VLOOKUP(I4443,Mapping!$H$2:$J$215,3,0)</f>
        <v>0</v>
      </c>
      <c r="L4443" s="4">
        <v>58.3335984</v>
      </c>
      <c r="M4443" s="4" t="s">
        <v>170</v>
      </c>
    </row>
    <row r="4444" spans="1:13" x14ac:dyDescent="0.35">
      <c r="A4444" s="4" t="s">
        <v>36</v>
      </c>
      <c r="B4444" s="4" t="s">
        <v>35</v>
      </c>
      <c r="E4444" s="4" t="s">
        <v>126</v>
      </c>
      <c r="F4444" s="8" t="str">
        <f>VLOOKUP(E4444,Mapping!$A$1:$C$71,3,0)</f>
        <v>Liftoff</v>
      </c>
      <c r="G4444" s="8" t="str">
        <f>VLOOKUP(E4444,Mapping!$A$2:$B$207,2,0)</f>
        <v>Liftoff</v>
      </c>
      <c r="H4444" s="4" t="s">
        <v>658</v>
      </c>
      <c r="I4444" s="63">
        <v>44418</v>
      </c>
      <c r="J4444" s="126" t="str">
        <f>VLOOKUP(I4444,Mapping!$H$2:$I$215,2,0)</f>
        <v>Post</v>
      </c>
      <c r="K4444" s="127">
        <f>VLOOKUP(I4444,Mapping!$H$2:$J$215,3,0)</f>
        <v>0</v>
      </c>
      <c r="L4444" s="4">
        <v>88.392873100000003</v>
      </c>
      <c r="M4444" s="4" t="s">
        <v>170</v>
      </c>
    </row>
    <row r="4445" spans="1:13" x14ac:dyDescent="0.35">
      <c r="A4445" s="4" t="s">
        <v>36</v>
      </c>
      <c r="B4445" s="4" t="s">
        <v>35</v>
      </c>
      <c r="E4445" s="4" t="s">
        <v>126</v>
      </c>
      <c r="F4445" s="8" t="str">
        <f>VLOOKUP(E4445,Mapping!$A$1:$C$71,3,0)</f>
        <v>Liftoff</v>
      </c>
      <c r="G4445" s="8" t="str">
        <f>VLOOKUP(E4445,Mapping!$A$2:$B$207,2,0)</f>
        <v>Liftoff</v>
      </c>
      <c r="H4445" s="4" t="s">
        <v>658</v>
      </c>
      <c r="I4445" s="63">
        <v>44419</v>
      </c>
      <c r="J4445" s="126" t="str">
        <f>VLOOKUP(I4445,Mapping!$H$2:$I$215,2,0)</f>
        <v>Post</v>
      </c>
      <c r="K4445" s="127">
        <f>VLOOKUP(I4445,Mapping!$H$2:$J$215,3,0)</f>
        <v>0</v>
      </c>
      <c r="L4445" s="4">
        <v>129.53142740000001</v>
      </c>
      <c r="M4445" s="4" t="s">
        <v>170</v>
      </c>
    </row>
    <row r="4446" spans="1:13" x14ac:dyDescent="0.35">
      <c r="A4446" s="4" t="s">
        <v>36</v>
      </c>
      <c r="B4446" s="4" t="s">
        <v>35</v>
      </c>
      <c r="E4446" s="4" t="s">
        <v>126</v>
      </c>
      <c r="F4446" s="8" t="str">
        <f>VLOOKUP(E4446,Mapping!$A$1:$C$71,3,0)</f>
        <v>Liftoff</v>
      </c>
      <c r="G4446" s="8" t="str">
        <f>VLOOKUP(E4446,Mapping!$A$2:$B$207,2,0)</f>
        <v>Liftoff</v>
      </c>
      <c r="H4446" s="4" t="s">
        <v>658</v>
      </c>
      <c r="I4446" s="63">
        <v>44420</v>
      </c>
      <c r="J4446" s="126" t="str">
        <f>VLOOKUP(I4446,Mapping!$H$2:$I$215,2,0)</f>
        <v>Post</v>
      </c>
      <c r="K4446" s="127">
        <f>VLOOKUP(I4446,Mapping!$H$2:$J$215,3,0)</f>
        <v>0</v>
      </c>
      <c r="L4446" s="4">
        <v>184.33686950000001</v>
      </c>
      <c r="M4446" s="4" t="s">
        <v>170</v>
      </c>
    </row>
    <row r="4447" spans="1:13" x14ac:dyDescent="0.35">
      <c r="A4447" s="4" t="s">
        <v>36</v>
      </c>
      <c r="B4447" s="4" t="s">
        <v>35</v>
      </c>
      <c r="E4447" s="4" t="s">
        <v>126</v>
      </c>
      <c r="F4447" s="8" t="str">
        <f>VLOOKUP(E4447,Mapping!$A$1:$C$71,3,0)</f>
        <v>Liftoff</v>
      </c>
      <c r="G4447" s="8" t="str">
        <f>VLOOKUP(E4447,Mapping!$A$2:$B$207,2,0)</f>
        <v>Liftoff</v>
      </c>
      <c r="H4447" s="4" t="s">
        <v>658</v>
      </c>
      <c r="I4447" s="63">
        <v>44421</v>
      </c>
      <c r="J4447" s="126" t="str">
        <f>VLOOKUP(I4447,Mapping!$H$2:$I$215,2,0)</f>
        <v>Post</v>
      </c>
      <c r="K4447" s="127">
        <f>VLOOKUP(I4447,Mapping!$H$2:$J$215,3,0)</f>
        <v>0</v>
      </c>
      <c r="L4447" s="4">
        <v>255.63808599999999</v>
      </c>
      <c r="M4447" s="4" t="s">
        <v>170</v>
      </c>
    </row>
    <row r="4448" spans="1:13" x14ac:dyDescent="0.35">
      <c r="A4448" s="4" t="s">
        <v>36</v>
      </c>
      <c r="B4448" s="4" t="s">
        <v>35</v>
      </c>
      <c r="E4448" s="4" t="s">
        <v>126</v>
      </c>
      <c r="F4448" s="8" t="str">
        <f>VLOOKUP(E4448,Mapping!$A$1:$C$71,3,0)</f>
        <v>Liftoff</v>
      </c>
      <c r="G4448" s="8" t="str">
        <f>VLOOKUP(E4448,Mapping!$A$2:$B$207,2,0)</f>
        <v>Liftoff</v>
      </c>
      <c r="H4448" s="4" t="s">
        <v>658</v>
      </c>
      <c r="I4448" s="63">
        <v>44422</v>
      </c>
      <c r="J4448" s="126" t="str">
        <f>VLOOKUP(I4448,Mapping!$H$2:$I$215,2,0)</f>
        <v>Post</v>
      </c>
      <c r="K4448" s="127">
        <f>VLOOKUP(I4448,Mapping!$H$2:$J$215,3,0)</f>
        <v>0</v>
      </c>
      <c r="L4448" s="4">
        <v>346.46724590000002</v>
      </c>
      <c r="M4448" s="4" t="s">
        <v>170</v>
      </c>
    </row>
    <row r="4449" spans="1:13" x14ac:dyDescent="0.35">
      <c r="A4449" s="4" t="s">
        <v>36</v>
      </c>
      <c r="B4449" s="4" t="s">
        <v>35</v>
      </c>
      <c r="E4449" s="4" t="s">
        <v>126</v>
      </c>
      <c r="F4449" s="8" t="str">
        <f>VLOOKUP(E4449,Mapping!$A$1:$C$71,3,0)</f>
        <v>Liftoff</v>
      </c>
      <c r="G4449" s="8" t="str">
        <f>VLOOKUP(E4449,Mapping!$A$2:$B$207,2,0)</f>
        <v>Liftoff</v>
      </c>
      <c r="H4449" s="4" t="s">
        <v>658</v>
      </c>
      <c r="I4449" s="63">
        <v>44423</v>
      </c>
      <c r="J4449" s="126" t="str">
        <f>VLOOKUP(I4449,Mapping!$H$2:$I$215,2,0)</f>
        <v>Post</v>
      </c>
      <c r="K4449" s="127">
        <f>VLOOKUP(I4449,Mapping!$H$2:$J$215,3,0)</f>
        <v>0</v>
      </c>
      <c r="L4449" s="4">
        <v>460.01565670000002</v>
      </c>
      <c r="M4449" s="4" t="s">
        <v>170</v>
      </c>
    </row>
    <row r="4450" spans="1:13" x14ac:dyDescent="0.35">
      <c r="A4450" s="4" t="s">
        <v>36</v>
      </c>
      <c r="B4450" s="4" t="s">
        <v>35</v>
      </c>
      <c r="E4450" s="4" t="s">
        <v>126</v>
      </c>
      <c r="F4450" s="8" t="str">
        <f>VLOOKUP(E4450,Mapping!$A$1:$C$71,3,0)</f>
        <v>Liftoff</v>
      </c>
      <c r="G4450" s="8" t="str">
        <f>VLOOKUP(E4450,Mapping!$A$2:$B$207,2,0)</f>
        <v>Liftoff</v>
      </c>
      <c r="H4450" s="4" t="s">
        <v>658</v>
      </c>
      <c r="I4450" s="63">
        <v>44424</v>
      </c>
      <c r="J4450" s="126" t="str">
        <f>VLOOKUP(I4450,Mapping!$H$2:$I$215,2,0)</f>
        <v>Post</v>
      </c>
      <c r="K4450" s="127">
        <f>VLOOKUP(I4450,Mapping!$H$2:$J$215,3,0)</f>
        <v>0</v>
      </c>
      <c r="L4450" s="4">
        <v>599.5857737</v>
      </c>
      <c r="M4450" s="4" t="s">
        <v>170</v>
      </c>
    </row>
    <row r="4451" spans="1:13" x14ac:dyDescent="0.35">
      <c r="A4451" s="4" t="s">
        <v>36</v>
      </c>
      <c r="B4451" s="4" t="s">
        <v>35</v>
      </c>
      <c r="E4451" s="4" t="s">
        <v>126</v>
      </c>
      <c r="F4451" s="8" t="str">
        <f>VLOOKUP(E4451,Mapping!$A$1:$C$71,3,0)</f>
        <v>Liftoff</v>
      </c>
      <c r="G4451" s="8" t="str">
        <f>VLOOKUP(E4451,Mapping!$A$2:$B$207,2,0)</f>
        <v>Liftoff</v>
      </c>
      <c r="H4451" s="4" t="s">
        <v>658</v>
      </c>
      <c r="I4451" s="63">
        <v>44425</v>
      </c>
      <c r="J4451" s="126" t="str">
        <f>VLOOKUP(I4451,Mapping!$H$2:$I$215,2,0)</f>
        <v>Post</v>
      </c>
      <c r="K4451" s="127">
        <f>VLOOKUP(I4451,Mapping!$H$2:$J$215,3,0)</f>
        <v>0</v>
      </c>
      <c r="L4451" s="4">
        <v>768.541293</v>
      </c>
      <c r="M4451" s="4" t="s">
        <v>170</v>
      </c>
    </row>
    <row r="4452" spans="1:13" x14ac:dyDescent="0.35">
      <c r="A4452" s="4" t="s">
        <v>36</v>
      </c>
      <c r="B4452" s="4" t="s">
        <v>35</v>
      </c>
      <c r="E4452" s="4" t="s">
        <v>126</v>
      </c>
      <c r="F4452" s="8" t="str">
        <f>VLOOKUP(E4452,Mapping!$A$1:$C$71,3,0)</f>
        <v>Liftoff</v>
      </c>
      <c r="G4452" s="8" t="str">
        <f>VLOOKUP(E4452,Mapping!$A$2:$B$207,2,0)</f>
        <v>Liftoff</v>
      </c>
      <c r="H4452" s="4" t="s">
        <v>658</v>
      </c>
      <c r="I4452" s="63">
        <v>44426</v>
      </c>
      <c r="J4452" s="126" t="str">
        <f>VLOOKUP(I4452,Mapping!$H$2:$I$215,2,0)</f>
        <v>Post</v>
      </c>
      <c r="K4452" s="127">
        <f>VLOOKUP(I4452,Mapping!$H$2:$J$215,3,0)</f>
        <v>0</v>
      </c>
      <c r="L4452" s="4">
        <v>773.43377650000002</v>
      </c>
      <c r="M4452" s="4" t="s">
        <v>170</v>
      </c>
    </row>
    <row r="4453" spans="1:13" x14ac:dyDescent="0.35">
      <c r="A4453" s="4" t="s">
        <v>36</v>
      </c>
      <c r="B4453" s="4" t="s">
        <v>35</v>
      </c>
      <c r="E4453" s="4" t="s">
        <v>126</v>
      </c>
      <c r="F4453" s="8" t="str">
        <f>VLOOKUP(E4453,Mapping!$A$1:$C$71,3,0)</f>
        <v>Liftoff</v>
      </c>
      <c r="G4453" s="8" t="str">
        <f>VLOOKUP(E4453,Mapping!$A$2:$B$207,2,0)</f>
        <v>Liftoff</v>
      </c>
      <c r="H4453" s="4" t="s">
        <v>658</v>
      </c>
      <c r="I4453" s="63">
        <v>44427</v>
      </c>
      <c r="J4453" s="126" t="str">
        <f>VLOOKUP(I4453,Mapping!$H$2:$I$215,2,0)</f>
        <v>Post</v>
      </c>
      <c r="K4453" s="127">
        <f>VLOOKUP(I4453,Mapping!$H$2:$J$215,3,0)</f>
        <v>0</v>
      </c>
      <c r="L4453" s="4">
        <v>744.25611049999998</v>
      </c>
      <c r="M4453" s="4" t="s">
        <v>170</v>
      </c>
    </row>
    <row r="4454" spans="1:13" x14ac:dyDescent="0.35">
      <c r="A4454" s="4" t="s">
        <v>36</v>
      </c>
      <c r="B4454" s="4" t="s">
        <v>35</v>
      </c>
      <c r="E4454" s="4" t="s">
        <v>126</v>
      </c>
      <c r="F4454" s="8" t="str">
        <f>VLOOKUP(E4454,Mapping!$A$1:$C$71,3,0)</f>
        <v>Liftoff</v>
      </c>
      <c r="G4454" s="8" t="str">
        <f>VLOOKUP(E4454,Mapping!$A$2:$B$207,2,0)</f>
        <v>Liftoff</v>
      </c>
      <c r="H4454" s="4" t="s">
        <v>658</v>
      </c>
      <c r="I4454" s="63">
        <v>44428</v>
      </c>
      <c r="J4454" s="126" t="str">
        <f>VLOOKUP(I4454,Mapping!$H$2:$I$215,2,0)</f>
        <v>Post</v>
      </c>
      <c r="K4454" s="127">
        <f>VLOOKUP(I4454,Mapping!$H$2:$J$215,3,0)</f>
        <v>0</v>
      </c>
      <c r="L4454" s="4">
        <v>763.42212319999999</v>
      </c>
      <c r="M4454" s="4" t="s">
        <v>170</v>
      </c>
    </row>
    <row r="4455" spans="1:13" x14ac:dyDescent="0.35">
      <c r="A4455" s="4" t="s">
        <v>36</v>
      </c>
      <c r="B4455" s="4" t="s">
        <v>35</v>
      </c>
      <c r="E4455" s="4" t="s">
        <v>126</v>
      </c>
      <c r="F4455" s="8" t="str">
        <f>VLOOKUP(E4455,Mapping!$A$1:$C$71,3,0)</f>
        <v>Liftoff</v>
      </c>
      <c r="G4455" s="8" t="str">
        <f>VLOOKUP(E4455,Mapping!$A$2:$B$207,2,0)</f>
        <v>Liftoff</v>
      </c>
      <c r="H4455" s="4" t="s">
        <v>658</v>
      </c>
      <c r="I4455" s="63">
        <v>44429</v>
      </c>
      <c r="J4455" s="126" t="str">
        <f>VLOOKUP(I4455,Mapping!$H$2:$I$215,2,0)</f>
        <v>Post</v>
      </c>
      <c r="K4455" s="127">
        <f>VLOOKUP(I4455,Mapping!$H$2:$J$215,3,0)</f>
        <v>0</v>
      </c>
      <c r="L4455" s="4">
        <v>780.48945990000004</v>
      </c>
      <c r="M4455" s="4" t="s">
        <v>170</v>
      </c>
    </row>
    <row r="4456" spans="1:13" x14ac:dyDescent="0.35">
      <c r="A4456" s="4" t="s">
        <v>36</v>
      </c>
      <c r="B4456" s="4" t="s">
        <v>35</v>
      </c>
      <c r="E4456" s="4" t="s">
        <v>126</v>
      </c>
      <c r="F4456" s="8" t="str">
        <f>VLOOKUP(E4456,Mapping!$A$1:$C$71,3,0)</f>
        <v>Liftoff</v>
      </c>
      <c r="G4456" s="8" t="str">
        <f>VLOOKUP(E4456,Mapping!$A$2:$B$207,2,0)</f>
        <v>Liftoff</v>
      </c>
      <c r="H4456" s="4" t="s">
        <v>658</v>
      </c>
      <c r="I4456" s="63">
        <v>44430</v>
      </c>
      <c r="J4456" s="126" t="str">
        <f>VLOOKUP(I4456,Mapping!$H$2:$I$215,2,0)</f>
        <v>Post</v>
      </c>
      <c r="K4456" s="127">
        <f>VLOOKUP(I4456,Mapping!$H$2:$J$215,3,0)</f>
        <v>0</v>
      </c>
      <c r="L4456" s="4">
        <v>752.52238690000001</v>
      </c>
      <c r="M4456" s="4" t="s">
        <v>170</v>
      </c>
    </row>
    <row r="4457" spans="1:13" x14ac:dyDescent="0.35">
      <c r="A4457" s="4" t="s">
        <v>36</v>
      </c>
      <c r="B4457" s="4" t="s">
        <v>35</v>
      </c>
      <c r="E4457" s="4" t="s">
        <v>126</v>
      </c>
      <c r="F4457" s="8" t="str">
        <f>VLOOKUP(E4457,Mapping!$A$1:$C$71,3,0)</f>
        <v>Liftoff</v>
      </c>
      <c r="G4457" s="8" t="str">
        <f>VLOOKUP(E4457,Mapping!$A$2:$B$207,2,0)</f>
        <v>Liftoff</v>
      </c>
      <c r="H4457" s="4" t="s">
        <v>658</v>
      </c>
      <c r="I4457" s="63">
        <v>44431</v>
      </c>
      <c r="J4457" s="126" t="str">
        <f>VLOOKUP(I4457,Mapping!$H$2:$I$215,2,0)</f>
        <v>Post</v>
      </c>
      <c r="K4457" s="127">
        <f>VLOOKUP(I4457,Mapping!$H$2:$J$215,3,0)</f>
        <v>0</v>
      </c>
      <c r="L4457" s="4">
        <v>735.88058049999995</v>
      </c>
      <c r="M4457" s="4" t="s">
        <v>170</v>
      </c>
    </row>
    <row r="4458" spans="1:13" x14ac:dyDescent="0.35">
      <c r="A4458" s="4" t="s">
        <v>36</v>
      </c>
      <c r="B4458" s="4" t="s">
        <v>35</v>
      </c>
      <c r="E4458" s="4" t="s">
        <v>126</v>
      </c>
      <c r="F4458" s="8" t="str">
        <f>VLOOKUP(E4458,Mapping!$A$1:$C$71,3,0)</f>
        <v>Liftoff</v>
      </c>
      <c r="G4458" s="8" t="str">
        <f>VLOOKUP(E4458,Mapping!$A$2:$B$207,2,0)</f>
        <v>Liftoff</v>
      </c>
      <c r="H4458" s="4" t="s">
        <v>658</v>
      </c>
      <c r="I4458" s="63">
        <v>44432</v>
      </c>
      <c r="J4458" s="126" t="str">
        <f>VLOOKUP(I4458,Mapping!$H$2:$I$215,2,0)</f>
        <v>Post</v>
      </c>
      <c r="K4458" s="127">
        <f>VLOOKUP(I4458,Mapping!$H$2:$J$215,3,0)</f>
        <v>0</v>
      </c>
      <c r="L4458" s="4">
        <v>710.13236110000003</v>
      </c>
      <c r="M4458" s="4" t="s">
        <v>170</v>
      </c>
    </row>
    <row r="4459" spans="1:13" x14ac:dyDescent="0.35">
      <c r="A4459" s="4" t="s">
        <v>36</v>
      </c>
      <c r="B4459" s="4" t="s">
        <v>35</v>
      </c>
      <c r="E4459" s="4" t="s">
        <v>126</v>
      </c>
      <c r="F4459" s="8" t="str">
        <f>VLOOKUP(E4459,Mapping!$A$1:$C$71,3,0)</f>
        <v>Liftoff</v>
      </c>
      <c r="G4459" s="8" t="str">
        <f>VLOOKUP(E4459,Mapping!$A$2:$B$207,2,0)</f>
        <v>Liftoff</v>
      </c>
      <c r="H4459" s="4" t="s">
        <v>658</v>
      </c>
      <c r="I4459" s="63">
        <v>44433</v>
      </c>
      <c r="J4459" s="126" t="str">
        <f>VLOOKUP(I4459,Mapping!$H$2:$I$215,2,0)</f>
        <v>Post</v>
      </c>
      <c r="K4459" s="127">
        <f>VLOOKUP(I4459,Mapping!$H$2:$J$215,3,0)</f>
        <v>0</v>
      </c>
      <c r="L4459" s="4">
        <v>711.78714019999995</v>
      </c>
      <c r="M4459" s="4" t="s">
        <v>170</v>
      </c>
    </row>
    <row r="4460" spans="1:13" x14ac:dyDescent="0.35">
      <c r="A4460" s="4" t="s">
        <v>36</v>
      </c>
      <c r="B4460" s="4" t="s">
        <v>35</v>
      </c>
      <c r="E4460" s="4" t="s">
        <v>126</v>
      </c>
      <c r="F4460" s="8" t="str">
        <f>VLOOKUP(E4460,Mapping!$A$1:$C$71,3,0)</f>
        <v>Liftoff</v>
      </c>
      <c r="G4460" s="8" t="str">
        <f>VLOOKUP(E4460,Mapping!$A$2:$B$207,2,0)</f>
        <v>Liftoff</v>
      </c>
      <c r="H4460" s="4" t="s">
        <v>658</v>
      </c>
      <c r="I4460" s="63">
        <v>44434</v>
      </c>
      <c r="J4460" s="126" t="str">
        <f>VLOOKUP(I4460,Mapping!$H$2:$I$215,2,0)</f>
        <v>Post</v>
      </c>
      <c r="K4460" s="127">
        <f>VLOOKUP(I4460,Mapping!$H$2:$J$215,3,0)</f>
        <v>0</v>
      </c>
      <c r="L4460" s="4">
        <v>715.32368389999999</v>
      </c>
      <c r="M4460" s="4" t="s">
        <v>170</v>
      </c>
    </row>
    <row r="4461" spans="1:13" x14ac:dyDescent="0.35">
      <c r="A4461" s="4" t="s">
        <v>36</v>
      </c>
      <c r="B4461" s="4" t="s">
        <v>35</v>
      </c>
      <c r="E4461" s="4" t="s">
        <v>126</v>
      </c>
      <c r="F4461" s="8" t="str">
        <f>VLOOKUP(E4461,Mapping!$A$1:$C$71,3,0)</f>
        <v>Liftoff</v>
      </c>
      <c r="G4461" s="8" t="str">
        <f>VLOOKUP(E4461,Mapping!$A$2:$B$207,2,0)</f>
        <v>Liftoff</v>
      </c>
      <c r="H4461" s="4" t="s">
        <v>658</v>
      </c>
      <c r="I4461" s="63">
        <v>44435</v>
      </c>
      <c r="J4461" s="126" t="str">
        <f>VLOOKUP(I4461,Mapping!$H$2:$I$215,2,0)</f>
        <v>Post</v>
      </c>
      <c r="K4461" s="127">
        <f>VLOOKUP(I4461,Mapping!$H$2:$J$215,3,0)</f>
        <v>0</v>
      </c>
      <c r="L4461" s="4">
        <v>692.92193410000004</v>
      </c>
      <c r="M4461" s="4" t="s">
        <v>170</v>
      </c>
    </row>
    <row r="4462" spans="1:13" x14ac:dyDescent="0.35">
      <c r="A4462" s="4" t="s">
        <v>36</v>
      </c>
      <c r="B4462" s="4" t="s">
        <v>35</v>
      </c>
      <c r="E4462" s="4" t="s">
        <v>126</v>
      </c>
      <c r="F4462" s="8" t="str">
        <f>VLOOKUP(E4462,Mapping!$A$1:$C$71,3,0)</f>
        <v>Liftoff</v>
      </c>
      <c r="G4462" s="8" t="str">
        <f>VLOOKUP(E4462,Mapping!$A$2:$B$207,2,0)</f>
        <v>Liftoff</v>
      </c>
      <c r="H4462" s="4" t="s">
        <v>658</v>
      </c>
      <c r="I4462" s="63">
        <v>44436</v>
      </c>
      <c r="J4462" s="126" t="str">
        <f>VLOOKUP(I4462,Mapping!$H$2:$I$215,2,0)</f>
        <v>Post</v>
      </c>
      <c r="K4462" s="127">
        <f>VLOOKUP(I4462,Mapping!$H$2:$J$215,3,0)</f>
        <v>0</v>
      </c>
      <c r="L4462" s="4">
        <v>688.86313159999997</v>
      </c>
      <c r="M4462" s="4" t="s">
        <v>170</v>
      </c>
    </row>
    <row r="4463" spans="1:13" x14ac:dyDescent="0.35">
      <c r="A4463" s="4" t="s">
        <v>36</v>
      </c>
      <c r="B4463" s="4" t="s">
        <v>35</v>
      </c>
      <c r="E4463" s="4" t="s">
        <v>126</v>
      </c>
      <c r="F4463" s="8" t="str">
        <f>VLOOKUP(E4463,Mapping!$A$1:$C$71,3,0)</f>
        <v>Liftoff</v>
      </c>
      <c r="G4463" s="8" t="str">
        <f>VLOOKUP(E4463,Mapping!$A$2:$B$207,2,0)</f>
        <v>Liftoff</v>
      </c>
      <c r="H4463" s="4" t="s">
        <v>658</v>
      </c>
      <c r="I4463" s="63">
        <v>44437</v>
      </c>
      <c r="J4463" s="126" t="str">
        <f>VLOOKUP(I4463,Mapping!$H$2:$I$215,2,0)</f>
        <v>Post</v>
      </c>
      <c r="K4463" s="127">
        <f>VLOOKUP(I4463,Mapping!$H$2:$J$215,3,0)</f>
        <v>0</v>
      </c>
      <c r="L4463" s="4">
        <v>691.63216590000002</v>
      </c>
      <c r="M4463" s="4" t="s">
        <v>170</v>
      </c>
    </row>
    <row r="4464" spans="1:13" x14ac:dyDescent="0.35">
      <c r="A4464" s="4" t="s">
        <v>36</v>
      </c>
      <c r="B4464" s="4" t="s">
        <v>35</v>
      </c>
      <c r="E4464" s="4" t="s">
        <v>126</v>
      </c>
      <c r="F4464" s="8" t="str">
        <f>VLOOKUP(E4464,Mapping!$A$1:$C$71,3,0)</f>
        <v>Liftoff</v>
      </c>
      <c r="G4464" s="8" t="str">
        <f>VLOOKUP(E4464,Mapping!$A$2:$B$207,2,0)</f>
        <v>Liftoff</v>
      </c>
      <c r="H4464" s="4" t="s">
        <v>658</v>
      </c>
      <c r="I4464" s="63">
        <v>44438</v>
      </c>
      <c r="J4464" s="126" t="str">
        <f>VLOOKUP(I4464,Mapping!$H$2:$I$215,2,0)</f>
        <v>Post</v>
      </c>
      <c r="K4464" s="127">
        <f>VLOOKUP(I4464,Mapping!$H$2:$J$215,3,0)</f>
        <v>0</v>
      </c>
      <c r="L4464" s="4">
        <v>703.98427860000004</v>
      </c>
      <c r="M4464" s="4" t="s">
        <v>170</v>
      </c>
    </row>
    <row r="4465" spans="1:13" x14ac:dyDescent="0.35">
      <c r="A4465" s="4" t="s">
        <v>36</v>
      </c>
      <c r="B4465" s="4" t="s">
        <v>35</v>
      </c>
      <c r="E4465" s="4" t="s">
        <v>126</v>
      </c>
      <c r="F4465" s="8" t="str">
        <f>VLOOKUP(E4465,Mapping!$A$1:$C$71,3,0)</f>
        <v>Liftoff</v>
      </c>
      <c r="G4465" s="8" t="str">
        <f>VLOOKUP(E4465,Mapping!$A$2:$B$207,2,0)</f>
        <v>Liftoff</v>
      </c>
      <c r="H4465" s="4" t="s">
        <v>658</v>
      </c>
      <c r="I4465" s="63">
        <v>44439</v>
      </c>
      <c r="J4465" s="126" t="str">
        <f>VLOOKUP(I4465,Mapping!$H$2:$I$215,2,0)</f>
        <v>Post</v>
      </c>
      <c r="K4465" s="127">
        <f>VLOOKUP(I4465,Mapping!$H$2:$J$215,3,0)</f>
        <v>0</v>
      </c>
      <c r="L4465" s="4">
        <v>709.6859561</v>
      </c>
      <c r="M4465" s="4" t="s">
        <v>170</v>
      </c>
    </row>
    <row r="4466" spans="1:13" x14ac:dyDescent="0.35">
      <c r="A4466" s="4" t="s">
        <v>36</v>
      </c>
      <c r="B4466" s="4" t="s">
        <v>35</v>
      </c>
      <c r="E4466" s="4" t="s">
        <v>126</v>
      </c>
      <c r="F4466" s="8" t="str">
        <f>VLOOKUP(E4466,Mapping!$A$1:$C$71,3,0)</f>
        <v>Liftoff</v>
      </c>
      <c r="G4466" s="8" t="str">
        <f>VLOOKUP(E4466,Mapping!$A$2:$B$207,2,0)</f>
        <v>Liftoff</v>
      </c>
      <c r="H4466" s="4" t="s">
        <v>658</v>
      </c>
      <c r="I4466" s="63">
        <v>44440</v>
      </c>
      <c r="J4466" s="126" t="str">
        <f>VLOOKUP(I4466,Mapping!$H$2:$I$215,2,0)</f>
        <v>Post</v>
      </c>
      <c r="K4466" s="127">
        <f>VLOOKUP(I4466,Mapping!$H$2:$J$215,3,0)</f>
        <v>0</v>
      </c>
      <c r="L4466" s="4">
        <v>736.13952540000003</v>
      </c>
      <c r="M4466" s="4" t="s">
        <v>170</v>
      </c>
    </row>
    <row r="4467" spans="1:13" x14ac:dyDescent="0.35">
      <c r="A4467" s="4" t="s">
        <v>36</v>
      </c>
      <c r="B4467" s="4" t="s">
        <v>35</v>
      </c>
      <c r="E4467" s="4" t="s">
        <v>126</v>
      </c>
      <c r="F4467" s="8" t="str">
        <f>VLOOKUP(E4467,Mapping!$A$1:$C$71,3,0)</f>
        <v>Liftoff</v>
      </c>
      <c r="G4467" s="8" t="str">
        <f>VLOOKUP(E4467,Mapping!$A$2:$B$207,2,0)</f>
        <v>Liftoff</v>
      </c>
      <c r="H4467" s="4" t="s">
        <v>658</v>
      </c>
      <c r="I4467" s="63">
        <v>44441</v>
      </c>
      <c r="J4467" s="126" t="str">
        <f>VLOOKUP(I4467,Mapping!$H$2:$I$215,2,0)</f>
        <v>Post</v>
      </c>
      <c r="K4467" s="127">
        <f>VLOOKUP(I4467,Mapping!$H$2:$J$215,3,0)</f>
        <v>0</v>
      </c>
      <c r="L4467" s="4">
        <v>774.80049259999998</v>
      </c>
      <c r="M4467" s="4" t="s">
        <v>170</v>
      </c>
    </row>
    <row r="4468" spans="1:13" x14ac:dyDescent="0.35">
      <c r="A4468" s="4" t="s">
        <v>36</v>
      </c>
      <c r="B4468" s="4" t="s">
        <v>35</v>
      </c>
      <c r="E4468" s="4" t="s">
        <v>126</v>
      </c>
      <c r="F4468" s="8" t="str">
        <f>VLOOKUP(E4468,Mapping!$A$1:$C$71,3,0)</f>
        <v>Liftoff</v>
      </c>
      <c r="G4468" s="8" t="str">
        <f>VLOOKUP(E4468,Mapping!$A$2:$B$207,2,0)</f>
        <v>Liftoff</v>
      </c>
      <c r="H4468" s="4" t="s">
        <v>658</v>
      </c>
      <c r="I4468" s="63">
        <v>44442</v>
      </c>
      <c r="J4468" s="126" t="str">
        <f>VLOOKUP(I4468,Mapping!$H$2:$I$215,2,0)</f>
        <v>Post</v>
      </c>
      <c r="K4468" s="127">
        <f>VLOOKUP(I4468,Mapping!$H$2:$J$215,3,0)</f>
        <v>0</v>
      </c>
      <c r="L4468" s="4">
        <v>781.51155240000003</v>
      </c>
      <c r="M4468" s="4" t="s">
        <v>170</v>
      </c>
    </row>
    <row r="4469" spans="1:13" x14ac:dyDescent="0.35">
      <c r="A4469" s="4" t="s">
        <v>36</v>
      </c>
      <c r="B4469" s="4" t="s">
        <v>35</v>
      </c>
      <c r="E4469" s="4" t="s">
        <v>126</v>
      </c>
      <c r="F4469" s="8" t="str">
        <f>VLOOKUP(E4469,Mapping!$A$1:$C$71,3,0)</f>
        <v>Liftoff</v>
      </c>
      <c r="G4469" s="8" t="str">
        <f>VLOOKUP(E4469,Mapping!$A$2:$B$207,2,0)</f>
        <v>Liftoff</v>
      </c>
      <c r="H4469" s="4" t="s">
        <v>658</v>
      </c>
      <c r="I4469" s="63">
        <v>44443</v>
      </c>
      <c r="J4469" s="126" t="str">
        <f>VLOOKUP(I4469,Mapping!$H$2:$I$215,2,0)</f>
        <v>Post</v>
      </c>
      <c r="K4469" s="127">
        <f>VLOOKUP(I4469,Mapping!$H$2:$J$215,3,0)</f>
        <v>0</v>
      </c>
      <c r="L4469" s="4">
        <v>807.8843875</v>
      </c>
      <c r="M4469" s="4" t="s">
        <v>170</v>
      </c>
    </row>
    <row r="4470" spans="1:13" x14ac:dyDescent="0.35">
      <c r="A4470" s="4" t="s">
        <v>36</v>
      </c>
      <c r="B4470" s="4" t="s">
        <v>35</v>
      </c>
      <c r="E4470" s="4" t="s">
        <v>126</v>
      </c>
      <c r="F4470" s="8" t="str">
        <f>VLOOKUP(E4470,Mapping!$A$1:$C$71,3,0)</f>
        <v>Liftoff</v>
      </c>
      <c r="G4470" s="8" t="str">
        <f>VLOOKUP(E4470,Mapping!$A$2:$B$207,2,0)</f>
        <v>Liftoff</v>
      </c>
      <c r="H4470" s="4" t="s">
        <v>658</v>
      </c>
      <c r="I4470" s="63">
        <v>44444</v>
      </c>
      <c r="J4470" s="126" t="str">
        <f>VLOOKUP(I4470,Mapping!$H$2:$I$215,2,0)</f>
        <v>Post</v>
      </c>
      <c r="K4470" s="127">
        <f>VLOOKUP(I4470,Mapping!$H$2:$J$215,3,0)</f>
        <v>0</v>
      </c>
      <c r="L4470" s="4">
        <v>832.99960120000003</v>
      </c>
      <c r="M4470" s="4" t="s">
        <v>170</v>
      </c>
    </row>
    <row r="4471" spans="1:13" x14ac:dyDescent="0.35">
      <c r="A4471" s="4" t="s">
        <v>36</v>
      </c>
      <c r="B4471" s="4" t="s">
        <v>35</v>
      </c>
      <c r="E4471" s="4" t="s">
        <v>126</v>
      </c>
      <c r="F4471" s="8" t="str">
        <f>VLOOKUP(E4471,Mapping!$A$1:$C$71,3,0)</f>
        <v>Liftoff</v>
      </c>
      <c r="G4471" s="8" t="str">
        <f>VLOOKUP(E4471,Mapping!$A$2:$B$207,2,0)</f>
        <v>Liftoff</v>
      </c>
      <c r="H4471" s="4" t="s">
        <v>658</v>
      </c>
      <c r="I4471" s="63">
        <v>44445</v>
      </c>
      <c r="J4471" s="126" t="str">
        <f>VLOOKUP(I4471,Mapping!$H$2:$I$215,2,0)</f>
        <v>Post</v>
      </c>
      <c r="K4471" s="127">
        <f>VLOOKUP(I4471,Mapping!$H$2:$J$215,3,0)</f>
        <v>0</v>
      </c>
      <c r="L4471" s="4">
        <v>840.01686440000003</v>
      </c>
      <c r="M4471" s="4" t="s">
        <v>170</v>
      </c>
    </row>
    <row r="4472" spans="1:13" x14ac:dyDescent="0.35">
      <c r="A4472" s="4" t="s">
        <v>36</v>
      </c>
      <c r="B4472" s="4" t="s">
        <v>35</v>
      </c>
      <c r="E4472" s="4" t="s">
        <v>126</v>
      </c>
      <c r="F4472" s="8" t="str">
        <f>VLOOKUP(E4472,Mapping!$A$1:$C$71,3,0)</f>
        <v>Liftoff</v>
      </c>
      <c r="G4472" s="8" t="str">
        <f>VLOOKUP(E4472,Mapping!$A$2:$B$207,2,0)</f>
        <v>Liftoff</v>
      </c>
      <c r="H4472" s="4" t="s">
        <v>658</v>
      </c>
      <c r="I4472" s="63">
        <v>44446</v>
      </c>
      <c r="J4472" s="126" t="str">
        <f>VLOOKUP(I4472,Mapping!$H$2:$I$215,2,0)</f>
        <v>Post</v>
      </c>
      <c r="K4472" s="127">
        <f>VLOOKUP(I4472,Mapping!$H$2:$J$215,3,0)</f>
        <v>0</v>
      </c>
      <c r="L4472" s="4">
        <v>834.35259350000001</v>
      </c>
      <c r="M4472" s="4" t="s">
        <v>170</v>
      </c>
    </row>
    <row r="4473" spans="1:13" x14ac:dyDescent="0.35">
      <c r="A4473" s="4" t="s">
        <v>36</v>
      </c>
      <c r="B4473" s="4" t="s">
        <v>35</v>
      </c>
      <c r="E4473" s="4" t="s">
        <v>126</v>
      </c>
      <c r="F4473" s="8" t="str">
        <f>VLOOKUP(E4473,Mapping!$A$1:$C$71,3,0)</f>
        <v>Liftoff</v>
      </c>
      <c r="G4473" s="8" t="str">
        <f>VLOOKUP(E4473,Mapping!$A$2:$B$207,2,0)</f>
        <v>Liftoff</v>
      </c>
      <c r="H4473" s="4" t="s">
        <v>658</v>
      </c>
      <c r="I4473" s="63">
        <v>44447</v>
      </c>
      <c r="J4473" s="126" t="str">
        <f>VLOOKUP(I4473,Mapping!$H$2:$I$215,2,0)</f>
        <v>Post</v>
      </c>
      <c r="K4473" s="127">
        <f>VLOOKUP(I4473,Mapping!$H$2:$J$215,3,0)</f>
        <v>0</v>
      </c>
      <c r="L4473" s="4">
        <v>844.70757990000004</v>
      </c>
      <c r="M4473" s="4" t="s">
        <v>170</v>
      </c>
    </row>
    <row r="4474" spans="1:13" x14ac:dyDescent="0.35">
      <c r="A4474" s="4" t="s">
        <v>36</v>
      </c>
      <c r="B4474" s="4" t="s">
        <v>35</v>
      </c>
      <c r="E4474" s="4" t="s">
        <v>126</v>
      </c>
      <c r="F4474" s="8" t="str">
        <f>VLOOKUP(E4474,Mapping!$A$1:$C$71,3,0)</f>
        <v>Liftoff</v>
      </c>
      <c r="G4474" s="8" t="str">
        <f>VLOOKUP(E4474,Mapping!$A$2:$B$207,2,0)</f>
        <v>Liftoff</v>
      </c>
      <c r="H4474" s="4" t="s">
        <v>658</v>
      </c>
      <c r="I4474" s="63">
        <v>44448</v>
      </c>
      <c r="J4474" s="126" t="str">
        <f>VLOOKUP(I4474,Mapping!$H$2:$I$215,2,0)</f>
        <v>Post</v>
      </c>
      <c r="K4474" s="127">
        <f>VLOOKUP(I4474,Mapping!$H$2:$J$215,3,0)</f>
        <v>0</v>
      </c>
      <c r="L4474" s="4">
        <v>812.84056910000004</v>
      </c>
      <c r="M4474" s="4" t="s">
        <v>170</v>
      </c>
    </row>
    <row r="4475" spans="1:13" x14ac:dyDescent="0.35">
      <c r="A4475" s="4" t="s">
        <v>36</v>
      </c>
      <c r="B4475" s="4" t="s">
        <v>35</v>
      </c>
      <c r="E4475" s="4" t="s">
        <v>126</v>
      </c>
      <c r="F4475" s="8" t="str">
        <f>VLOOKUP(E4475,Mapping!$A$1:$C$71,3,0)</f>
        <v>Liftoff</v>
      </c>
      <c r="G4475" s="8" t="str">
        <f>VLOOKUP(E4475,Mapping!$A$2:$B$207,2,0)</f>
        <v>Liftoff</v>
      </c>
      <c r="H4475" s="4" t="s">
        <v>658</v>
      </c>
      <c r="I4475" s="63">
        <v>44449</v>
      </c>
      <c r="J4475" s="126" t="str">
        <f>VLOOKUP(I4475,Mapping!$H$2:$I$215,2,0)</f>
        <v>Post</v>
      </c>
      <c r="K4475" s="127">
        <f>VLOOKUP(I4475,Mapping!$H$2:$J$215,3,0)</f>
        <v>0</v>
      </c>
      <c r="L4475" s="4">
        <v>817.17437629999995</v>
      </c>
      <c r="M4475" s="4" t="s">
        <v>170</v>
      </c>
    </row>
    <row r="4476" spans="1:13" x14ac:dyDescent="0.35">
      <c r="A4476" s="4" t="s">
        <v>36</v>
      </c>
      <c r="B4476" s="4" t="s">
        <v>35</v>
      </c>
      <c r="E4476" s="4" t="s">
        <v>126</v>
      </c>
      <c r="F4476" s="8" t="str">
        <f>VLOOKUP(E4476,Mapping!$A$1:$C$71,3,0)</f>
        <v>Liftoff</v>
      </c>
      <c r="G4476" s="8" t="str">
        <f>VLOOKUP(E4476,Mapping!$A$2:$B$207,2,0)</f>
        <v>Liftoff</v>
      </c>
      <c r="H4476" s="4" t="s">
        <v>658</v>
      </c>
      <c r="I4476" s="63">
        <v>44450</v>
      </c>
      <c r="J4476" s="126" t="str">
        <f>VLOOKUP(I4476,Mapping!$H$2:$I$215,2,0)</f>
        <v>Post</v>
      </c>
      <c r="K4476" s="127">
        <f>VLOOKUP(I4476,Mapping!$H$2:$J$215,3,0)</f>
        <v>0</v>
      </c>
      <c r="L4476" s="4">
        <v>806.37828779999995</v>
      </c>
      <c r="M4476" s="4" t="s">
        <v>170</v>
      </c>
    </row>
    <row r="4477" spans="1:13" x14ac:dyDescent="0.35">
      <c r="A4477" s="4" t="s">
        <v>36</v>
      </c>
      <c r="B4477" s="4" t="s">
        <v>35</v>
      </c>
      <c r="E4477" s="4" t="s">
        <v>126</v>
      </c>
      <c r="F4477" s="8" t="str">
        <f>VLOOKUP(E4477,Mapping!$A$1:$C$71,3,0)</f>
        <v>Liftoff</v>
      </c>
      <c r="G4477" s="8" t="str">
        <f>VLOOKUP(E4477,Mapping!$A$2:$B$207,2,0)</f>
        <v>Liftoff</v>
      </c>
      <c r="H4477" s="4" t="s">
        <v>658</v>
      </c>
      <c r="I4477" s="63">
        <v>44451</v>
      </c>
      <c r="J4477" s="126" t="str">
        <f>VLOOKUP(I4477,Mapping!$H$2:$I$215,2,0)</f>
        <v>Post</v>
      </c>
      <c r="K4477" s="127">
        <f>VLOOKUP(I4477,Mapping!$H$2:$J$215,3,0)</f>
        <v>0</v>
      </c>
      <c r="L4477" s="4">
        <v>791.69079690000001</v>
      </c>
      <c r="M4477" s="4" t="s">
        <v>170</v>
      </c>
    </row>
    <row r="4478" spans="1:13" x14ac:dyDescent="0.35">
      <c r="A4478" s="4" t="s">
        <v>36</v>
      </c>
      <c r="B4478" s="4" t="s">
        <v>35</v>
      </c>
      <c r="E4478" s="4" t="s">
        <v>126</v>
      </c>
      <c r="F4478" s="8" t="str">
        <f>VLOOKUP(E4478,Mapping!$A$1:$C$71,3,0)</f>
        <v>Liftoff</v>
      </c>
      <c r="G4478" s="8" t="str">
        <f>VLOOKUP(E4478,Mapping!$A$2:$B$207,2,0)</f>
        <v>Liftoff</v>
      </c>
      <c r="H4478" s="4" t="s">
        <v>658</v>
      </c>
      <c r="I4478" s="63">
        <v>44452</v>
      </c>
      <c r="J4478" s="126" t="str">
        <f>VLOOKUP(I4478,Mapping!$H$2:$I$215,2,0)</f>
        <v>Post</v>
      </c>
      <c r="K4478" s="127">
        <f>VLOOKUP(I4478,Mapping!$H$2:$J$215,3,0)</f>
        <v>0</v>
      </c>
      <c r="L4478" s="4">
        <v>772.77176840000004</v>
      </c>
      <c r="M4478" s="4" t="s">
        <v>170</v>
      </c>
    </row>
    <row r="4479" spans="1:13" x14ac:dyDescent="0.35">
      <c r="A4479" s="4" t="s">
        <v>36</v>
      </c>
      <c r="B4479" s="4" t="s">
        <v>35</v>
      </c>
      <c r="E4479" s="4" t="s">
        <v>126</v>
      </c>
      <c r="F4479" s="8" t="str">
        <f>VLOOKUP(E4479,Mapping!$A$1:$C$71,3,0)</f>
        <v>Liftoff</v>
      </c>
      <c r="G4479" s="8" t="str">
        <f>VLOOKUP(E4479,Mapping!$A$2:$B$207,2,0)</f>
        <v>Liftoff</v>
      </c>
      <c r="H4479" s="4" t="s">
        <v>658</v>
      </c>
      <c r="I4479" s="63">
        <v>44453</v>
      </c>
      <c r="J4479" s="126" t="str">
        <f>VLOOKUP(I4479,Mapping!$H$2:$I$215,2,0)</f>
        <v>Post</v>
      </c>
      <c r="K4479" s="127">
        <f>VLOOKUP(I4479,Mapping!$H$2:$J$215,3,0)</f>
        <v>0</v>
      </c>
      <c r="L4479" s="4">
        <v>760.51404839999998</v>
      </c>
      <c r="M4479" s="4" t="s">
        <v>170</v>
      </c>
    </row>
    <row r="4480" spans="1:13" x14ac:dyDescent="0.35">
      <c r="A4480" s="4" t="s">
        <v>36</v>
      </c>
      <c r="B4480" s="4" t="s">
        <v>35</v>
      </c>
      <c r="E4480" s="4" t="s">
        <v>126</v>
      </c>
      <c r="F4480" s="8" t="str">
        <f>VLOOKUP(E4480,Mapping!$A$1:$C$71,3,0)</f>
        <v>Liftoff</v>
      </c>
      <c r="G4480" s="8" t="str">
        <f>VLOOKUP(E4480,Mapping!$A$2:$B$207,2,0)</f>
        <v>Liftoff</v>
      </c>
      <c r="H4480" s="4" t="s">
        <v>658</v>
      </c>
      <c r="I4480" s="63">
        <v>44454</v>
      </c>
      <c r="J4480" s="126" t="str">
        <f>VLOOKUP(I4480,Mapping!$H$2:$I$215,2,0)</f>
        <v>Post</v>
      </c>
      <c r="K4480" s="127">
        <f>VLOOKUP(I4480,Mapping!$H$2:$J$215,3,0)</f>
        <v>0</v>
      </c>
      <c r="L4480" s="4">
        <v>727.48379939999995</v>
      </c>
      <c r="M4480" s="4" t="s">
        <v>170</v>
      </c>
    </row>
    <row r="4481" spans="1:13" x14ac:dyDescent="0.35">
      <c r="A4481" s="4" t="s">
        <v>36</v>
      </c>
      <c r="B4481" s="4" t="s">
        <v>35</v>
      </c>
      <c r="E4481" s="4" t="s">
        <v>126</v>
      </c>
      <c r="F4481" s="8" t="str">
        <f>VLOOKUP(E4481,Mapping!$A$1:$C$71,3,0)</f>
        <v>Liftoff</v>
      </c>
      <c r="G4481" s="8" t="str">
        <f>VLOOKUP(E4481,Mapping!$A$2:$B$207,2,0)</f>
        <v>Liftoff</v>
      </c>
      <c r="H4481" s="4" t="s">
        <v>658</v>
      </c>
      <c r="I4481" s="63">
        <v>44455</v>
      </c>
      <c r="J4481" s="126" t="str">
        <f>VLOOKUP(I4481,Mapping!$H$2:$I$215,2,0)</f>
        <v>Post</v>
      </c>
      <c r="K4481" s="127">
        <f>VLOOKUP(I4481,Mapping!$H$2:$J$215,3,0)</f>
        <v>0</v>
      </c>
      <c r="L4481" s="4">
        <v>707.44519060000005</v>
      </c>
      <c r="M4481" s="4" t="s">
        <v>170</v>
      </c>
    </row>
    <row r="4482" spans="1:13" x14ac:dyDescent="0.35">
      <c r="A4482" s="4" t="s">
        <v>36</v>
      </c>
      <c r="B4482" s="4" t="s">
        <v>35</v>
      </c>
      <c r="E4482" s="4" t="s">
        <v>126</v>
      </c>
      <c r="F4482" s="8" t="str">
        <f>VLOOKUP(E4482,Mapping!$A$1:$C$71,3,0)</f>
        <v>Liftoff</v>
      </c>
      <c r="G4482" s="8" t="str">
        <f>VLOOKUP(E4482,Mapping!$A$2:$B$207,2,0)</f>
        <v>Liftoff</v>
      </c>
      <c r="H4482" s="4" t="s">
        <v>658</v>
      </c>
      <c r="I4482" s="63">
        <v>44456</v>
      </c>
      <c r="J4482" s="126" t="str">
        <f>VLOOKUP(I4482,Mapping!$H$2:$I$215,2,0)</f>
        <v>Post</v>
      </c>
      <c r="K4482" s="127">
        <f>VLOOKUP(I4482,Mapping!$H$2:$J$215,3,0)</f>
        <v>0</v>
      </c>
      <c r="L4482" s="4">
        <v>654.66365410000003</v>
      </c>
      <c r="M4482" s="4" t="s">
        <v>170</v>
      </c>
    </row>
    <row r="4483" spans="1:13" x14ac:dyDescent="0.35">
      <c r="A4483" s="4" t="s">
        <v>36</v>
      </c>
      <c r="B4483" s="4" t="s">
        <v>35</v>
      </c>
      <c r="E4483" s="4" t="s">
        <v>126</v>
      </c>
      <c r="F4483" s="8" t="str">
        <f>VLOOKUP(E4483,Mapping!$A$1:$C$71,3,0)</f>
        <v>Liftoff</v>
      </c>
      <c r="G4483" s="8" t="str">
        <f>VLOOKUP(E4483,Mapping!$A$2:$B$207,2,0)</f>
        <v>Liftoff</v>
      </c>
      <c r="H4483" s="4" t="s">
        <v>658</v>
      </c>
      <c r="I4483" s="63">
        <v>44457</v>
      </c>
      <c r="J4483" s="126" t="str">
        <f>VLOOKUP(I4483,Mapping!$H$2:$I$215,2,0)</f>
        <v>Post</v>
      </c>
      <c r="K4483" s="127">
        <f>VLOOKUP(I4483,Mapping!$H$2:$J$215,3,0)</f>
        <v>0</v>
      </c>
      <c r="L4483" s="4">
        <v>624.06070409999995</v>
      </c>
      <c r="M4483" s="4" t="s">
        <v>170</v>
      </c>
    </row>
    <row r="4484" spans="1:13" x14ac:dyDescent="0.35">
      <c r="A4484" s="4" t="s">
        <v>36</v>
      </c>
      <c r="B4484" s="4" t="s">
        <v>35</v>
      </c>
      <c r="E4484" s="4" t="s">
        <v>126</v>
      </c>
      <c r="F4484" s="8" t="str">
        <f>VLOOKUP(E4484,Mapping!$A$1:$C$71,3,0)</f>
        <v>Liftoff</v>
      </c>
      <c r="G4484" s="8" t="str">
        <f>VLOOKUP(E4484,Mapping!$A$2:$B$207,2,0)</f>
        <v>Liftoff</v>
      </c>
      <c r="H4484" s="4" t="s">
        <v>658</v>
      </c>
      <c r="I4484" s="63">
        <v>44458</v>
      </c>
      <c r="J4484" s="126" t="str">
        <f>VLOOKUP(I4484,Mapping!$H$2:$I$215,2,0)</f>
        <v>Post</v>
      </c>
      <c r="K4484" s="127">
        <f>VLOOKUP(I4484,Mapping!$H$2:$J$215,3,0)</f>
        <v>0</v>
      </c>
      <c r="L4484" s="4">
        <v>623.8183798</v>
      </c>
      <c r="M4484" s="4" t="s">
        <v>170</v>
      </c>
    </row>
    <row r="4485" spans="1:13" x14ac:dyDescent="0.35">
      <c r="A4485" s="4" t="s">
        <v>36</v>
      </c>
      <c r="B4485" s="4" t="s">
        <v>35</v>
      </c>
      <c r="E4485" s="4" t="s">
        <v>126</v>
      </c>
      <c r="F4485" s="8" t="str">
        <f>VLOOKUP(E4485,Mapping!$A$1:$C$71,3,0)</f>
        <v>Liftoff</v>
      </c>
      <c r="G4485" s="8" t="str">
        <f>VLOOKUP(E4485,Mapping!$A$2:$B$207,2,0)</f>
        <v>Liftoff</v>
      </c>
      <c r="H4485" s="4" t="s">
        <v>658</v>
      </c>
      <c r="I4485" s="63">
        <v>44459</v>
      </c>
      <c r="J4485" s="126" t="str">
        <f>VLOOKUP(I4485,Mapping!$H$2:$I$215,2,0)</f>
        <v>Post</v>
      </c>
      <c r="K4485" s="127">
        <f>VLOOKUP(I4485,Mapping!$H$2:$J$215,3,0)</f>
        <v>0</v>
      </c>
      <c r="L4485" s="4">
        <v>584.58553870000003</v>
      </c>
      <c r="M4485" s="4" t="s">
        <v>170</v>
      </c>
    </row>
    <row r="4486" spans="1:13" x14ac:dyDescent="0.35">
      <c r="A4486" s="4" t="s">
        <v>36</v>
      </c>
      <c r="B4486" s="4" t="s">
        <v>35</v>
      </c>
      <c r="E4486" s="4" t="s">
        <v>126</v>
      </c>
      <c r="F4486" s="8" t="str">
        <f>VLOOKUP(E4486,Mapping!$A$1:$C$71,3,0)</f>
        <v>Liftoff</v>
      </c>
      <c r="G4486" s="8" t="str">
        <f>VLOOKUP(E4486,Mapping!$A$2:$B$207,2,0)</f>
        <v>Liftoff</v>
      </c>
      <c r="H4486" s="4" t="s">
        <v>658</v>
      </c>
      <c r="I4486" s="63">
        <v>44460</v>
      </c>
      <c r="J4486" s="126" t="str">
        <f>VLOOKUP(I4486,Mapping!$H$2:$I$215,2,0)</f>
        <v>Post</v>
      </c>
      <c r="K4486" s="127">
        <f>VLOOKUP(I4486,Mapping!$H$2:$J$215,3,0)</f>
        <v>0</v>
      </c>
      <c r="L4486" s="4">
        <v>545.95025980000003</v>
      </c>
      <c r="M4486" s="4" t="s">
        <v>170</v>
      </c>
    </row>
    <row r="4487" spans="1:13" x14ac:dyDescent="0.35">
      <c r="A4487" s="4" t="s">
        <v>36</v>
      </c>
      <c r="B4487" s="4" t="s">
        <v>35</v>
      </c>
      <c r="E4487" s="4" t="s">
        <v>126</v>
      </c>
      <c r="F4487" s="8" t="str">
        <f>VLOOKUP(E4487,Mapping!$A$1:$C$71,3,0)</f>
        <v>Liftoff</v>
      </c>
      <c r="G4487" s="8" t="str">
        <f>VLOOKUP(E4487,Mapping!$A$2:$B$207,2,0)</f>
        <v>Liftoff</v>
      </c>
      <c r="H4487" s="4" t="s">
        <v>658</v>
      </c>
      <c r="I4487" s="63">
        <v>44461</v>
      </c>
      <c r="J4487" s="126" t="str">
        <f>VLOOKUP(I4487,Mapping!$H$2:$I$215,2,0)</f>
        <v>Post</v>
      </c>
      <c r="K4487" s="127">
        <f>VLOOKUP(I4487,Mapping!$H$2:$J$215,3,0)</f>
        <v>0</v>
      </c>
      <c r="L4487" s="4">
        <v>522.31765959999996</v>
      </c>
      <c r="M4487" s="4" t="s">
        <v>170</v>
      </c>
    </row>
    <row r="4488" spans="1:13" x14ac:dyDescent="0.35">
      <c r="A4488" s="4" t="s">
        <v>36</v>
      </c>
      <c r="B4488" s="4" t="s">
        <v>35</v>
      </c>
      <c r="E4488" s="4" t="s">
        <v>126</v>
      </c>
      <c r="F4488" s="8" t="str">
        <f>VLOOKUP(E4488,Mapping!$A$1:$C$71,3,0)</f>
        <v>Liftoff</v>
      </c>
      <c r="G4488" s="8" t="str">
        <f>VLOOKUP(E4488,Mapping!$A$2:$B$207,2,0)</f>
        <v>Liftoff</v>
      </c>
      <c r="H4488" s="4" t="s">
        <v>658</v>
      </c>
      <c r="I4488" s="63">
        <v>44462</v>
      </c>
      <c r="J4488" s="126" t="str">
        <f>VLOOKUP(I4488,Mapping!$H$2:$I$215,2,0)</f>
        <v>Post</v>
      </c>
      <c r="K4488" s="127">
        <f>VLOOKUP(I4488,Mapping!$H$2:$J$215,3,0)</f>
        <v>0</v>
      </c>
      <c r="L4488" s="4">
        <v>483.94685349999997</v>
      </c>
      <c r="M4488" s="4" t="s">
        <v>170</v>
      </c>
    </row>
    <row r="4489" spans="1:13" x14ac:dyDescent="0.35">
      <c r="A4489" s="4" t="s">
        <v>36</v>
      </c>
      <c r="B4489" s="4" t="s">
        <v>35</v>
      </c>
      <c r="E4489" s="4" t="s">
        <v>126</v>
      </c>
      <c r="F4489" s="8" t="str">
        <f>VLOOKUP(E4489,Mapping!$A$1:$C$71,3,0)</f>
        <v>Liftoff</v>
      </c>
      <c r="G4489" s="8" t="str">
        <f>VLOOKUP(E4489,Mapping!$A$2:$B$207,2,0)</f>
        <v>Liftoff</v>
      </c>
      <c r="H4489" s="4" t="s">
        <v>658</v>
      </c>
      <c r="I4489" s="63">
        <v>44463</v>
      </c>
      <c r="J4489" s="126" t="str">
        <f>VLOOKUP(I4489,Mapping!$H$2:$I$215,2,0)</f>
        <v>Post</v>
      </c>
      <c r="K4489" s="127">
        <f>VLOOKUP(I4489,Mapping!$H$2:$J$215,3,0)</f>
        <v>0</v>
      </c>
      <c r="L4489" s="4">
        <v>467.52967360000002</v>
      </c>
      <c r="M4489" s="4" t="s">
        <v>170</v>
      </c>
    </row>
    <row r="4490" spans="1:13" x14ac:dyDescent="0.35">
      <c r="A4490" s="4" t="s">
        <v>36</v>
      </c>
      <c r="B4490" s="4" t="s">
        <v>35</v>
      </c>
      <c r="E4490" s="4" t="s">
        <v>126</v>
      </c>
      <c r="F4490" s="8" t="str">
        <f>VLOOKUP(E4490,Mapping!$A$1:$C$71,3,0)</f>
        <v>Liftoff</v>
      </c>
      <c r="G4490" s="8" t="str">
        <f>VLOOKUP(E4490,Mapping!$A$2:$B$207,2,0)</f>
        <v>Liftoff</v>
      </c>
      <c r="H4490" s="4" t="s">
        <v>658</v>
      </c>
      <c r="I4490" s="63">
        <v>44464</v>
      </c>
      <c r="J4490" s="126" t="str">
        <f>VLOOKUP(I4490,Mapping!$H$2:$I$215,2,0)</f>
        <v>Post</v>
      </c>
      <c r="K4490" s="127">
        <f>VLOOKUP(I4490,Mapping!$H$2:$J$215,3,0)</f>
        <v>0</v>
      </c>
      <c r="L4490" s="4">
        <v>446.86281830000001</v>
      </c>
      <c r="M4490" s="4" t="s">
        <v>170</v>
      </c>
    </row>
    <row r="4491" spans="1:13" x14ac:dyDescent="0.35">
      <c r="A4491" s="4" t="s">
        <v>36</v>
      </c>
      <c r="B4491" s="4" t="s">
        <v>35</v>
      </c>
      <c r="E4491" s="4" t="s">
        <v>126</v>
      </c>
      <c r="F4491" s="8" t="str">
        <f>VLOOKUP(E4491,Mapping!$A$1:$C$71,3,0)</f>
        <v>Liftoff</v>
      </c>
      <c r="G4491" s="8" t="str">
        <f>VLOOKUP(E4491,Mapping!$A$2:$B$207,2,0)</f>
        <v>Liftoff</v>
      </c>
      <c r="H4491" s="4" t="s">
        <v>658</v>
      </c>
      <c r="I4491" s="63">
        <v>44465</v>
      </c>
      <c r="J4491" s="126" t="str">
        <f>VLOOKUP(I4491,Mapping!$H$2:$I$215,2,0)</f>
        <v>Post</v>
      </c>
      <c r="K4491" s="127">
        <f>VLOOKUP(I4491,Mapping!$H$2:$J$215,3,0)</f>
        <v>0</v>
      </c>
      <c r="L4491" s="4">
        <v>425.87277130000001</v>
      </c>
      <c r="M4491" s="4" t="s">
        <v>170</v>
      </c>
    </row>
    <row r="4492" spans="1:13" x14ac:dyDescent="0.35">
      <c r="A4492" s="4" t="s">
        <v>36</v>
      </c>
      <c r="B4492" s="4" t="s">
        <v>35</v>
      </c>
      <c r="E4492" s="4" t="s">
        <v>126</v>
      </c>
      <c r="F4492" s="8" t="str">
        <f>VLOOKUP(E4492,Mapping!$A$1:$C$71,3,0)</f>
        <v>Liftoff</v>
      </c>
      <c r="G4492" s="8" t="str">
        <f>VLOOKUP(E4492,Mapping!$A$2:$B$207,2,0)</f>
        <v>Liftoff</v>
      </c>
      <c r="H4492" s="4" t="s">
        <v>658</v>
      </c>
      <c r="I4492" s="63">
        <v>44466</v>
      </c>
      <c r="J4492" s="126" t="str">
        <f>VLOOKUP(I4492,Mapping!$H$2:$I$215,2,0)</f>
        <v>Post</v>
      </c>
      <c r="K4492" s="127">
        <f>VLOOKUP(I4492,Mapping!$H$2:$J$215,3,0)</f>
        <v>0</v>
      </c>
      <c r="L4492" s="4">
        <v>409.4051991</v>
      </c>
      <c r="M4492" s="4" t="s">
        <v>170</v>
      </c>
    </row>
    <row r="4493" spans="1:13" x14ac:dyDescent="0.35">
      <c r="A4493" s="4" t="s">
        <v>36</v>
      </c>
      <c r="B4493" s="4" t="s">
        <v>35</v>
      </c>
      <c r="E4493" s="4" t="s">
        <v>126</v>
      </c>
      <c r="F4493" s="8" t="str">
        <f>VLOOKUP(E4493,Mapping!$A$1:$C$71,3,0)</f>
        <v>Liftoff</v>
      </c>
      <c r="G4493" s="8" t="str">
        <f>VLOOKUP(E4493,Mapping!$A$2:$B$207,2,0)</f>
        <v>Liftoff</v>
      </c>
      <c r="H4493" s="4" t="s">
        <v>658</v>
      </c>
      <c r="I4493" s="63">
        <v>44467</v>
      </c>
      <c r="J4493" s="126" t="str">
        <f>VLOOKUP(I4493,Mapping!$H$2:$I$215,2,0)</f>
        <v>Post</v>
      </c>
      <c r="K4493" s="127">
        <f>VLOOKUP(I4493,Mapping!$H$2:$J$215,3,0)</f>
        <v>0</v>
      </c>
      <c r="L4493" s="4">
        <v>406.43560389999999</v>
      </c>
      <c r="M4493" s="4" t="s">
        <v>170</v>
      </c>
    </row>
    <row r="4494" spans="1:13" x14ac:dyDescent="0.35">
      <c r="A4494" s="4" t="s">
        <v>36</v>
      </c>
      <c r="B4494" s="4" t="s">
        <v>35</v>
      </c>
      <c r="E4494" s="4" t="s">
        <v>126</v>
      </c>
      <c r="F4494" s="8" t="str">
        <f>VLOOKUP(E4494,Mapping!$A$1:$C$71,3,0)</f>
        <v>Liftoff</v>
      </c>
      <c r="G4494" s="8" t="str">
        <f>VLOOKUP(E4494,Mapping!$A$2:$B$207,2,0)</f>
        <v>Liftoff</v>
      </c>
      <c r="H4494" s="4" t="s">
        <v>658</v>
      </c>
      <c r="I4494" s="63">
        <v>44468</v>
      </c>
      <c r="J4494" s="126" t="str">
        <f>VLOOKUP(I4494,Mapping!$H$2:$I$215,2,0)</f>
        <v>Post</v>
      </c>
      <c r="K4494" s="127">
        <f>VLOOKUP(I4494,Mapping!$H$2:$J$215,3,0)</f>
        <v>0</v>
      </c>
      <c r="L4494" s="4">
        <v>412.24043080000001</v>
      </c>
      <c r="M4494" s="4" t="s">
        <v>170</v>
      </c>
    </row>
    <row r="4495" spans="1:13" x14ac:dyDescent="0.35">
      <c r="A4495" s="4" t="s">
        <v>36</v>
      </c>
      <c r="B4495" s="4" t="s">
        <v>35</v>
      </c>
      <c r="E4495" s="4" t="s">
        <v>126</v>
      </c>
      <c r="F4495" s="8" t="str">
        <f>VLOOKUP(E4495,Mapping!$A$1:$C$71,3,0)</f>
        <v>Liftoff</v>
      </c>
      <c r="G4495" s="8" t="str">
        <f>VLOOKUP(E4495,Mapping!$A$2:$B$207,2,0)</f>
        <v>Liftoff</v>
      </c>
      <c r="H4495" s="4" t="s">
        <v>658</v>
      </c>
      <c r="I4495" s="63">
        <v>44469</v>
      </c>
      <c r="J4495" s="126" t="str">
        <f>VLOOKUP(I4495,Mapping!$H$2:$I$215,2,0)</f>
        <v>Post</v>
      </c>
      <c r="K4495" s="127">
        <f>VLOOKUP(I4495,Mapping!$H$2:$J$215,3,0)</f>
        <v>0</v>
      </c>
      <c r="L4495" s="4">
        <v>422.4276868</v>
      </c>
      <c r="M4495" s="4" t="s">
        <v>170</v>
      </c>
    </row>
    <row r="4496" spans="1:13" x14ac:dyDescent="0.35">
      <c r="A4496" s="4" t="s">
        <v>36</v>
      </c>
      <c r="B4496" s="4" t="s">
        <v>35</v>
      </c>
      <c r="E4496" s="4" t="s">
        <v>128</v>
      </c>
      <c r="F4496" s="8" t="str">
        <f>VLOOKUP(E4496,Mapping!$A$1:$C$71,3,0)</f>
        <v>Unity</v>
      </c>
      <c r="G4496" s="8" t="str">
        <f>VLOOKUP(E4496,Mapping!$A$2:$B$207,2,0)</f>
        <v>Unity</v>
      </c>
      <c r="H4496" s="4" t="s">
        <v>658</v>
      </c>
      <c r="I4496" s="63">
        <v>44256</v>
      </c>
      <c r="J4496" s="126" t="str">
        <f>VLOOKUP(I4496,Mapping!$H$2:$I$215,2,0)</f>
        <v>Pre</v>
      </c>
      <c r="K4496" s="127" t="str">
        <f>VLOOKUP(I4496,Mapping!$H$2:$J$215,3,0)</f>
        <v>Pre</v>
      </c>
      <c r="L4496" s="4">
        <v>0</v>
      </c>
      <c r="M4496" s="4" t="s">
        <v>170</v>
      </c>
    </row>
    <row r="4497" spans="1:13" x14ac:dyDescent="0.35">
      <c r="A4497" s="4" t="s">
        <v>36</v>
      </c>
      <c r="B4497" s="4" t="s">
        <v>35</v>
      </c>
      <c r="E4497" s="4" t="s">
        <v>128</v>
      </c>
      <c r="F4497" s="8" t="str">
        <f>VLOOKUP(E4497,Mapping!$A$1:$C$71,3,0)</f>
        <v>Unity</v>
      </c>
      <c r="G4497" s="8" t="str">
        <f>VLOOKUP(E4497,Mapping!$A$2:$B$207,2,0)</f>
        <v>Unity</v>
      </c>
      <c r="H4497" s="4" t="s">
        <v>658</v>
      </c>
      <c r="I4497" s="63">
        <v>44257</v>
      </c>
      <c r="J4497" s="126" t="str">
        <f>VLOOKUP(I4497,Mapping!$H$2:$I$215,2,0)</f>
        <v>Pre</v>
      </c>
      <c r="K4497" s="127" t="str">
        <f>VLOOKUP(I4497,Mapping!$H$2:$J$215,3,0)</f>
        <v>Pre</v>
      </c>
      <c r="L4497" s="4">
        <v>0</v>
      </c>
      <c r="M4497" s="4" t="s">
        <v>170</v>
      </c>
    </row>
    <row r="4498" spans="1:13" x14ac:dyDescent="0.35">
      <c r="A4498" s="4" t="s">
        <v>36</v>
      </c>
      <c r="B4498" s="4" t="s">
        <v>35</v>
      </c>
      <c r="E4498" s="4" t="s">
        <v>128</v>
      </c>
      <c r="F4498" s="8" t="str">
        <f>VLOOKUP(E4498,Mapping!$A$1:$C$71,3,0)</f>
        <v>Unity</v>
      </c>
      <c r="G4498" s="8" t="str">
        <f>VLOOKUP(E4498,Mapping!$A$2:$B$207,2,0)</f>
        <v>Unity</v>
      </c>
      <c r="H4498" s="4" t="s">
        <v>658</v>
      </c>
      <c r="I4498" s="63">
        <v>44258</v>
      </c>
      <c r="J4498" s="126" t="str">
        <f>VLOOKUP(I4498,Mapping!$H$2:$I$215,2,0)</f>
        <v>Pre</v>
      </c>
      <c r="K4498" s="127" t="str">
        <f>VLOOKUP(I4498,Mapping!$H$2:$J$215,3,0)</f>
        <v>Pre</v>
      </c>
      <c r="L4498" s="4">
        <v>0</v>
      </c>
      <c r="M4498" s="4" t="s">
        <v>170</v>
      </c>
    </row>
    <row r="4499" spans="1:13" x14ac:dyDescent="0.35">
      <c r="A4499" s="4" t="s">
        <v>36</v>
      </c>
      <c r="B4499" s="4" t="s">
        <v>35</v>
      </c>
      <c r="E4499" s="4" t="s">
        <v>128</v>
      </c>
      <c r="F4499" s="8" t="str">
        <f>VLOOKUP(E4499,Mapping!$A$1:$C$71,3,0)</f>
        <v>Unity</v>
      </c>
      <c r="G4499" s="8" t="str">
        <f>VLOOKUP(E4499,Mapping!$A$2:$B$207,2,0)</f>
        <v>Unity</v>
      </c>
      <c r="H4499" s="4" t="s">
        <v>658</v>
      </c>
      <c r="I4499" s="63">
        <v>44259</v>
      </c>
      <c r="J4499" s="126" t="str">
        <f>VLOOKUP(I4499,Mapping!$H$2:$I$215,2,0)</f>
        <v>Pre</v>
      </c>
      <c r="K4499" s="127" t="str">
        <f>VLOOKUP(I4499,Mapping!$H$2:$J$215,3,0)</f>
        <v>Pre</v>
      </c>
      <c r="L4499" s="4">
        <v>0</v>
      </c>
      <c r="M4499" s="4" t="s">
        <v>170</v>
      </c>
    </row>
    <row r="4500" spans="1:13" x14ac:dyDescent="0.35">
      <c r="A4500" s="4" t="s">
        <v>36</v>
      </c>
      <c r="B4500" s="4" t="s">
        <v>35</v>
      </c>
      <c r="E4500" s="4" t="s">
        <v>128</v>
      </c>
      <c r="F4500" s="8" t="str">
        <f>VLOOKUP(E4500,Mapping!$A$1:$C$71,3,0)</f>
        <v>Unity</v>
      </c>
      <c r="G4500" s="8" t="str">
        <f>VLOOKUP(E4500,Mapping!$A$2:$B$207,2,0)</f>
        <v>Unity</v>
      </c>
      <c r="H4500" s="4" t="s">
        <v>658</v>
      </c>
      <c r="I4500" s="63">
        <v>44260</v>
      </c>
      <c r="J4500" s="126" t="str">
        <f>VLOOKUP(I4500,Mapping!$H$2:$I$215,2,0)</f>
        <v>Pre</v>
      </c>
      <c r="K4500" s="127" t="str">
        <f>VLOOKUP(I4500,Mapping!$H$2:$J$215,3,0)</f>
        <v>Pre</v>
      </c>
      <c r="L4500" s="4">
        <v>0</v>
      </c>
      <c r="M4500" s="4" t="s">
        <v>170</v>
      </c>
    </row>
    <row r="4501" spans="1:13" x14ac:dyDescent="0.35">
      <c r="A4501" s="4" t="s">
        <v>36</v>
      </c>
      <c r="B4501" s="4" t="s">
        <v>35</v>
      </c>
      <c r="E4501" s="4" t="s">
        <v>128</v>
      </c>
      <c r="F4501" s="8" t="str">
        <f>VLOOKUP(E4501,Mapping!$A$1:$C$71,3,0)</f>
        <v>Unity</v>
      </c>
      <c r="G4501" s="8" t="str">
        <f>VLOOKUP(E4501,Mapping!$A$2:$B$207,2,0)</f>
        <v>Unity</v>
      </c>
      <c r="H4501" s="4" t="s">
        <v>658</v>
      </c>
      <c r="I4501" s="63">
        <v>44261</v>
      </c>
      <c r="J4501" s="126" t="str">
        <f>VLOOKUP(I4501,Mapping!$H$2:$I$215,2,0)</f>
        <v>Pre</v>
      </c>
      <c r="K4501" s="127" t="str">
        <f>VLOOKUP(I4501,Mapping!$H$2:$J$215,3,0)</f>
        <v>Pre</v>
      </c>
      <c r="L4501" s="4">
        <v>0</v>
      </c>
      <c r="M4501" s="4" t="s">
        <v>170</v>
      </c>
    </row>
    <row r="4502" spans="1:13" x14ac:dyDescent="0.35">
      <c r="A4502" s="4" t="s">
        <v>36</v>
      </c>
      <c r="B4502" s="4" t="s">
        <v>35</v>
      </c>
      <c r="E4502" s="4" t="s">
        <v>128</v>
      </c>
      <c r="F4502" s="8" t="str">
        <f>VLOOKUP(E4502,Mapping!$A$1:$C$71,3,0)</f>
        <v>Unity</v>
      </c>
      <c r="G4502" s="8" t="str">
        <f>VLOOKUP(E4502,Mapping!$A$2:$B$207,2,0)</f>
        <v>Unity</v>
      </c>
      <c r="H4502" s="4" t="s">
        <v>658</v>
      </c>
      <c r="I4502" s="63">
        <v>44262</v>
      </c>
      <c r="J4502" s="126" t="str">
        <f>VLOOKUP(I4502,Mapping!$H$2:$I$215,2,0)</f>
        <v>Pre</v>
      </c>
      <c r="K4502" s="127" t="str">
        <f>VLOOKUP(I4502,Mapping!$H$2:$J$215,3,0)</f>
        <v>Pre</v>
      </c>
      <c r="L4502" s="4">
        <v>0</v>
      </c>
      <c r="M4502" s="4" t="s">
        <v>170</v>
      </c>
    </row>
    <row r="4503" spans="1:13" x14ac:dyDescent="0.35">
      <c r="A4503" s="4" t="s">
        <v>36</v>
      </c>
      <c r="B4503" s="4" t="s">
        <v>35</v>
      </c>
      <c r="E4503" s="4" t="s">
        <v>128</v>
      </c>
      <c r="F4503" s="8" t="str">
        <f>VLOOKUP(E4503,Mapping!$A$1:$C$71,3,0)</f>
        <v>Unity</v>
      </c>
      <c r="G4503" s="8" t="str">
        <f>VLOOKUP(E4503,Mapping!$A$2:$B$207,2,0)</f>
        <v>Unity</v>
      </c>
      <c r="H4503" s="4" t="s">
        <v>658</v>
      </c>
      <c r="I4503" s="63">
        <v>44263</v>
      </c>
      <c r="J4503" s="126" t="str">
        <f>VLOOKUP(I4503,Mapping!$H$2:$I$215,2,0)</f>
        <v>Pre</v>
      </c>
      <c r="K4503" s="127" t="str">
        <f>VLOOKUP(I4503,Mapping!$H$2:$J$215,3,0)</f>
        <v>Pre</v>
      </c>
      <c r="L4503" s="4">
        <v>0</v>
      </c>
      <c r="M4503" s="4" t="s">
        <v>170</v>
      </c>
    </row>
    <row r="4504" spans="1:13" x14ac:dyDescent="0.35">
      <c r="A4504" s="4" t="s">
        <v>36</v>
      </c>
      <c r="B4504" s="4" t="s">
        <v>35</v>
      </c>
      <c r="E4504" s="4" t="s">
        <v>128</v>
      </c>
      <c r="F4504" s="8" t="str">
        <f>VLOOKUP(E4504,Mapping!$A$1:$C$71,3,0)</f>
        <v>Unity</v>
      </c>
      <c r="G4504" s="8" t="str">
        <f>VLOOKUP(E4504,Mapping!$A$2:$B$207,2,0)</f>
        <v>Unity</v>
      </c>
      <c r="H4504" s="4" t="s">
        <v>658</v>
      </c>
      <c r="I4504" s="63">
        <v>44264</v>
      </c>
      <c r="J4504" s="126" t="str">
        <f>VLOOKUP(I4504,Mapping!$H$2:$I$215,2,0)</f>
        <v>Pre</v>
      </c>
      <c r="K4504" s="127" t="str">
        <f>VLOOKUP(I4504,Mapping!$H$2:$J$215,3,0)</f>
        <v>Pre</v>
      </c>
      <c r="L4504" s="4">
        <v>0</v>
      </c>
      <c r="M4504" s="4" t="s">
        <v>170</v>
      </c>
    </row>
    <row r="4505" spans="1:13" x14ac:dyDescent="0.35">
      <c r="A4505" s="4" t="s">
        <v>36</v>
      </c>
      <c r="B4505" s="4" t="s">
        <v>35</v>
      </c>
      <c r="E4505" s="4" t="s">
        <v>128</v>
      </c>
      <c r="F4505" s="8" t="str">
        <f>VLOOKUP(E4505,Mapping!$A$1:$C$71,3,0)</f>
        <v>Unity</v>
      </c>
      <c r="G4505" s="8" t="str">
        <f>VLOOKUP(E4505,Mapping!$A$2:$B$207,2,0)</f>
        <v>Unity</v>
      </c>
      <c r="H4505" s="4" t="s">
        <v>658</v>
      </c>
      <c r="I4505" s="63">
        <v>44265</v>
      </c>
      <c r="J4505" s="126" t="str">
        <f>VLOOKUP(I4505,Mapping!$H$2:$I$215,2,0)</f>
        <v>Pre</v>
      </c>
      <c r="K4505" s="127" t="str">
        <f>VLOOKUP(I4505,Mapping!$H$2:$J$215,3,0)</f>
        <v>Pre</v>
      </c>
      <c r="L4505" s="4">
        <v>0</v>
      </c>
      <c r="M4505" s="4" t="s">
        <v>170</v>
      </c>
    </row>
    <row r="4506" spans="1:13" x14ac:dyDescent="0.35">
      <c r="A4506" s="4" t="s">
        <v>36</v>
      </c>
      <c r="B4506" s="4" t="s">
        <v>35</v>
      </c>
      <c r="E4506" s="4" t="s">
        <v>128</v>
      </c>
      <c r="F4506" s="8" t="str">
        <f>VLOOKUP(E4506,Mapping!$A$1:$C$71,3,0)</f>
        <v>Unity</v>
      </c>
      <c r="G4506" s="8" t="str">
        <f>VLOOKUP(E4506,Mapping!$A$2:$B$207,2,0)</f>
        <v>Unity</v>
      </c>
      <c r="H4506" s="4" t="s">
        <v>658</v>
      </c>
      <c r="I4506" s="63">
        <v>44266</v>
      </c>
      <c r="J4506" s="126" t="str">
        <f>VLOOKUP(I4506,Mapping!$H$2:$I$215,2,0)</f>
        <v>Pre</v>
      </c>
      <c r="K4506" s="127" t="str">
        <f>VLOOKUP(I4506,Mapping!$H$2:$J$215,3,0)</f>
        <v>Pre</v>
      </c>
      <c r="L4506" s="4">
        <v>0</v>
      </c>
      <c r="M4506" s="4" t="s">
        <v>170</v>
      </c>
    </row>
    <row r="4507" spans="1:13" x14ac:dyDescent="0.35">
      <c r="A4507" s="4" t="s">
        <v>36</v>
      </c>
      <c r="B4507" s="4" t="s">
        <v>35</v>
      </c>
      <c r="E4507" s="4" t="s">
        <v>128</v>
      </c>
      <c r="F4507" s="8" t="str">
        <f>VLOOKUP(E4507,Mapping!$A$1:$C$71,3,0)</f>
        <v>Unity</v>
      </c>
      <c r="G4507" s="8" t="str">
        <f>VLOOKUP(E4507,Mapping!$A$2:$B$207,2,0)</f>
        <v>Unity</v>
      </c>
      <c r="H4507" s="4" t="s">
        <v>658</v>
      </c>
      <c r="I4507" s="63">
        <v>44267</v>
      </c>
      <c r="J4507" s="126" t="str">
        <f>VLOOKUP(I4507,Mapping!$H$2:$I$215,2,0)</f>
        <v>Pre</v>
      </c>
      <c r="K4507" s="127" t="str">
        <f>VLOOKUP(I4507,Mapping!$H$2:$J$215,3,0)</f>
        <v>Pre</v>
      </c>
      <c r="L4507" s="4">
        <v>0</v>
      </c>
      <c r="M4507" s="4" t="s">
        <v>170</v>
      </c>
    </row>
    <row r="4508" spans="1:13" x14ac:dyDescent="0.35">
      <c r="A4508" s="4" t="s">
        <v>36</v>
      </c>
      <c r="B4508" s="4" t="s">
        <v>35</v>
      </c>
      <c r="E4508" s="4" t="s">
        <v>128</v>
      </c>
      <c r="F4508" s="8" t="str">
        <f>VLOOKUP(E4508,Mapping!$A$1:$C$71,3,0)</f>
        <v>Unity</v>
      </c>
      <c r="G4508" s="8" t="str">
        <f>VLOOKUP(E4508,Mapping!$A$2:$B$207,2,0)</f>
        <v>Unity</v>
      </c>
      <c r="H4508" s="4" t="s">
        <v>658</v>
      </c>
      <c r="I4508" s="63">
        <v>44268</v>
      </c>
      <c r="J4508" s="126" t="str">
        <f>VLOOKUP(I4508,Mapping!$H$2:$I$215,2,0)</f>
        <v>Pre</v>
      </c>
      <c r="K4508" s="127" t="str">
        <f>VLOOKUP(I4508,Mapping!$H$2:$J$215,3,0)</f>
        <v>Pre</v>
      </c>
      <c r="L4508" s="4">
        <v>0</v>
      </c>
      <c r="M4508" s="4" t="s">
        <v>170</v>
      </c>
    </row>
    <row r="4509" spans="1:13" x14ac:dyDescent="0.35">
      <c r="A4509" s="4" t="s">
        <v>36</v>
      </c>
      <c r="B4509" s="4" t="s">
        <v>35</v>
      </c>
      <c r="E4509" s="4" t="s">
        <v>128</v>
      </c>
      <c r="F4509" s="8" t="str">
        <f>VLOOKUP(E4509,Mapping!$A$1:$C$71,3,0)</f>
        <v>Unity</v>
      </c>
      <c r="G4509" s="8" t="str">
        <f>VLOOKUP(E4509,Mapping!$A$2:$B$207,2,0)</f>
        <v>Unity</v>
      </c>
      <c r="H4509" s="4" t="s">
        <v>658</v>
      </c>
      <c r="I4509" s="63">
        <v>44269</v>
      </c>
      <c r="J4509" s="126" t="str">
        <f>VLOOKUP(I4509,Mapping!$H$2:$I$215,2,0)</f>
        <v>Pre</v>
      </c>
      <c r="K4509" s="127" t="str">
        <f>VLOOKUP(I4509,Mapping!$H$2:$J$215,3,0)</f>
        <v>Pre</v>
      </c>
      <c r="L4509" s="4">
        <v>0</v>
      </c>
      <c r="M4509" s="4" t="s">
        <v>170</v>
      </c>
    </row>
    <row r="4510" spans="1:13" x14ac:dyDescent="0.35">
      <c r="A4510" s="4" t="s">
        <v>36</v>
      </c>
      <c r="B4510" s="4" t="s">
        <v>35</v>
      </c>
      <c r="E4510" s="4" t="s">
        <v>128</v>
      </c>
      <c r="F4510" s="8" t="str">
        <f>VLOOKUP(E4510,Mapping!$A$1:$C$71,3,0)</f>
        <v>Unity</v>
      </c>
      <c r="G4510" s="8" t="str">
        <f>VLOOKUP(E4510,Mapping!$A$2:$B$207,2,0)</f>
        <v>Unity</v>
      </c>
      <c r="H4510" s="4" t="s">
        <v>658</v>
      </c>
      <c r="I4510" s="63">
        <v>44270</v>
      </c>
      <c r="J4510" s="126" t="str">
        <f>VLOOKUP(I4510,Mapping!$H$2:$I$215,2,0)</f>
        <v>Pre</v>
      </c>
      <c r="K4510" s="127" t="str">
        <f>VLOOKUP(I4510,Mapping!$H$2:$J$215,3,0)</f>
        <v>Pre</v>
      </c>
      <c r="L4510" s="4">
        <v>0</v>
      </c>
      <c r="M4510" s="4" t="s">
        <v>170</v>
      </c>
    </row>
    <row r="4511" spans="1:13" x14ac:dyDescent="0.35">
      <c r="A4511" s="4" t="s">
        <v>36</v>
      </c>
      <c r="B4511" s="4" t="s">
        <v>35</v>
      </c>
      <c r="E4511" s="4" t="s">
        <v>128</v>
      </c>
      <c r="F4511" s="8" t="str">
        <f>VLOOKUP(E4511,Mapping!$A$1:$C$71,3,0)</f>
        <v>Unity</v>
      </c>
      <c r="G4511" s="8" t="str">
        <f>VLOOKUP(E4511,Mapping!$A$2:$B$207,2,0)</f>
        <v>Unity</v>
      </c>
      <c r="H4511" s="4" t="s">
        <v>658</v>
      </c>
      <c r="I4511" s="63">
        <v>44271</v>
      </c>
      <c r="J4511" s="126" t="str">
        <f>VLOOKUP(I4511,Mapping!$H$2:$I$215,2,0)</f>
        <v>Pre</v>
      </c>
      <c r="K4511" s="127" t="str">
        <f>VLOOKUP(I4511,Mapping!$H$2:$J$215,3,0)</f>
        <v>Pre</v>
      </c>
      <c r="L4511" s="4">
        <v>0</v>
      </c>
      <c r="M4511" s="4" t="s">
        <v>170</v>
      </c>
    </row>
    <row r="4512" spans="1:13" x14ac:dyDescent="0.35">
      <c r="A4512" s="4" t="s">
        <v>36</v>
      </c>
      <c r="B4512" s="4" t="s">
        <v>35</v>
      </c>
      <c r="E4512" s="4" t="s">
        <v>128</v>
      </c>
      <c r="F4512" s="8" t="str">
        <f>VLOOKUP(E4512,Mapping!$A$1:$C$71,3,0)</f>
        <v>Unity</v>
      </c>
      <c r="G4512" s="8" t="str">
        <f>VLOOKUP(E4512,Mapping!$A$2:$B$207,2,0)</f>
        <v>Unity</v>
      </c>
      <c r="H4512" s="4" t="s">
        <v>658</v>
      </c>
      <c r="I4512" s="63">
        <v>44272</v>
      </c>
      <c r="J4512" s="126" t="str">
        <f>VLOOKUP(I4512,Mapping!$H$2:$I$215,2,0)</f>
        <v>Pre</v>
      </c>
      <c r="K4512" s="127" t="str">
        <f>VLOOKUP(I4512,Mapping!$H$2:$J$215,3,0)</f>
        <v>Pre</v>
      </c>
      <c r="L4512" s="4">
        <v>0</v>
      </c>
      <c r="M4512" s="4" t="s">
        <v>170</v>
      </c>
    </row>
    <row r="4513" spans="1:13" x14ac:dyDescent="0.35">
      <c r="A4513" s="4" t="s">
        <v>36</v>
      </c>
      <c r="B4513" s="4" t="s">
        <v>35</v>
      </c>
      <c r="E4513" s="4" t="s">
        <v>128</v>
      </c>
      <c r="F4513" s="8" t="str">
        <f>VLOOKUP(E4513,Mapping!$A$1:$C$71,3,0)</f>
        <v>Unity</v>
      </c>
      <c r="G4513" s="8" t="str">
        <f>VLOOKUP(E4513,Mapping!$A$2:$B$207,2,0)</f>
        <v>Unity</v>
      </c>
      <c r="H4513" s="4" t="s">
        <v>658</v>
      </c>
      <c r="I4513" s="63">
        <v>44273</v>
      </c>
      <c r="J4513" s="126" t="str">
        <f>VLOOKUP(I4513,Mapping!$H$2:$I$215,2,0)</f>
        <v>Pre</v>
      </c>
      <c r="K4513" s="127" t="str">
        <f>VLOOKUP(I4513,Mapping!$H$2:$J$215,3,0)</f>
        <v>Pre</v>
      </c>
      <c r="L4513" s="4">
        <v>0</v>
      </c>
      <c r="M4513" s="4" t="s">
        <v>170</v>
      </c>
    </row>
    <row r="4514" spans="1:13" x14ac:dyDescent="0.35">
      <c r="A4514" s="4" t="s">
        <v>36</v>
      </c>
      <c r="B4514" s="4" t="s">
        <v>35</v>
      </c>
      <c r="E4514" s="4" t="s">
        <v>128</v>
      </c>
      <c r="F4514" s="8" t="str">
        <f>VLOOKUP(E4514,Mapping!$A$1:$C$71,3,0)</f>
        <v>Unity</v>
      </c>
      <c r="G4514" s="8" t="str">
        <f>VLOOKUP(E4514,Mapping!$A$2:$B$207,2,0)</f>
        <v>Unity</v>
      </c>
      <c r="H4514" s="4" t="s">
        <v>658</v>
      </c>
      <c r="I4514" s="63">
        <v>44274</v>
      </c>
      <c r="J4514" s="126" t="str">
        <f>VLOOKUP(I4514,Mapping!$H$2:$I$215,2,0)</f>
        <v>Pre</v>
      </c>
      <c r="K4514" s="127" t="str">
        <f>VLOOKUP(I4514,Mapping!$H$2:$J$215,3,0)</f>
        <v>Pre</v>
      </c>
      <c r="L4514" s="4">
        <v>0</v>
      </c>
      <c r="M4514" s="4" t="s">
        <v>170</v>
      </c>
    </row>
    <row r="4515" spans="1:13" x14ac:dyDescent="0.35">
      <c r="A4515" s="4" t="s">
        <v>36</v>
      </c>
      <c r="B4515" s="4" t="s">
        <v>35</v>
      </c>
      <c r="E4515" s="4" t="s">
        <v>128</v>
      </c>
      <c r="F4515" s="8" t="str">
        <f>VLOOKUP(E4515,Mapping!$A$1:$C$71,3,0)</f>
        <v>Unity</v>
      </c>
      <c r="G4515" s="8" t="str">
        <f>VLOOKUP(E4515,Mapping!$A$2:$B$207,2,0)</f>
        <v>Unity</v>
      </c>
      <c r="H4515" s="4" t="s">
        <v>658</v>
      </c>
      <c r="I4515" s="63">
        <v>44275</v>
      </c>
      <c r="J4515" s="126" t="str">
        <f>VLOOKUP(I4515,Mapping!$H$2:$I$215,2,0)</f>
        <v>Pre</v>
      </c>
      <c r="K4515" s="127" t="str">
        <f>VLOOKUP(I4515,Mapping!$H$2:$J$215,3,0)</f>
        <v>Pre</v>
      </c>
      <c r="L4515" s="4">
        <v>0</v>
      </c>
      <c r="M4515" s="4" t="s">
        <v>170</v>
      </c>
    </row>
    <row r="4516" spans="1:13" x14ac:dyDescent="0.35">
      <c r="A4516" s="4" t="s">
        <v>36</v>
      </c>
      <c r="B4516" s="4" t="s">
        <v>35</v>
      </c>
      <c r="E4516" s="4" t="s">
        <v>128</v>
      </c>
      <c r="F4516" s="8" t="str">
        <f>VLOOKUP(E4516,Mapping!$A$1:$C$71,3,0)</f>
        <v>Unity</v>
      </c>
      <c r="G4516" s="8" t="str">
        <f>VLOOKUP(E4516,Mapping!$A$2:$B$207,2,0)</f>
        <v>Unity</v>
      </c>
      <c r="H4516" s="4" t="s">
        <v>658</v>
      </c>
      <c r="I4516" s="63">
        <v>44276</v>
      </c>
      <c r="J4516" s="126" t="str">
        <f>VLOOKUP(I4516,Mapping!$H$2:$I$215,2,0)</f>
        <v>Pre</v>
      </c>
      <c r="K4516" s="127" t="str">
        <f>VLOOKUP(I4516,Mapping!$H$2:$J$215,3,0)</f>
        <v>Pre</v>
      </c>
      <c r="L4516" s="4">
        <v>0</v>
      </c>
      <c r="M4516" s="4" t="s">
        <v>170</v>
      </c>
    </row>
    <row r="4517" spans="1:13" x14ac:dyDescent="0.35">
      <c r="A4517" s="4" t="s">
        <v>36</v>
      </c>
      <c r="B4517" s="4" t="s">
        <v>35</v>
      </c>
      <c r="E4517" s="4" t="s">
        <v>128</v>
      </c>
      <c r="F4517" s="8" t="str">
        <f>VLOOKUP(E4517,Mapping!$A$1:$C$71,3,0)</f>
        <v>Unity</v>
      </c>
      <c r="G4517" s="8" t="str">
        <f>VLOOKUP(E4517,Mapping!$A$2:$B$207,2,0)</f>
        <v>Unity</v>
      </c>
      <c r="H4517" s="4" t="s">
        <v>658</v>
      </c>
      <c r="I4517" s="63">
        <v>44277</v>
      </c>
      <c r="J4517" s="126" t="str">
        <f>VLOOKUP(I4517,Mapping!$H$2:$I$215,2,0)</f>
        <v>Pre</v>
      </c>
      <c r="K4517" s="127" t="str">
        <f>VLOOKUP(I4517,Mapping!$H$2:$J$215,3,0)</f>
        <v>Pre</v>
      </c>
      <c r="L4517" s="4">
        <v>0</v>
      </c>
      <c r="M4517" s="4" t="s">
        <v>170</v>
      </c>
    </row>
    <row r="4518" spans="1:13" x14ac:dyDescent="0.35">
      <c r="A4518" s="4" t="s">
        <v>36</v>
      </c>
      <c r="B4518" s="4" t="s">
        <v>35</v>
      </c>
      <c r="E4518" s="4" t="s">
        <v>128</v>
      </c>
      <c r="F4518" s="8" t="str">
        <f>VLOOKUP(E4518,Mapping!$A$1:$C$71,3,0)</f>
        <v>Unity</v>
      </c>
      <c r="G4518" s="8" t="str">
        <f>VLOOKUP(E4518,Mapping!$A$2:$B$207,2,0)</f>
        <v>Unity</v>
      </c>
      <c r="H4518" s="4" t="s">
        <v>658</v>
      </c>
      <c r="I4518" s="63">
        <v>44278</v>
      </c>
      <c r="J4518" s="126" t="str">
        <f>VLOOKUP(I4518,Mapping!$H$2:$I$215,2,0)</f>
        <v>Pre</v>
      </c>
      <c r="K4518" s="127" t="str">
        <f>VLOOKUP(I4518,Mapping!$H$2:$J$215,3,0)</f>
        <v>Pre</v>
      </c>
      <c r="L4518" s="4">
        <v>0</v>
      </c>
      <c r="M4518" s="4" t="s">
        <v>170</v>
      </c>
    </row>
    <row r="4519" spans="1:13" x14ac:dyDescent="0.35">
      <c r="A4519" s="4" t="s">
        <v>36</v>
      </c>
      <c r="B4519" s="4" t="s">
        <v>35</v>
      </c>
      <c r="E4519" s="4" t="s">
        <v>128</v>
      </c>
      <c r="F4519" s="8" t="str">
        <f>VLOOKUP(E4519,Mapping!$A$1:$C$71,3,0)</f>
        <v>Unity</v>
      </c>
      <c r="G4519" s="8" t="str">
        <f>VLOOKUP(E4519,Mapping!$A$2:$B$207,2,0)</f>
        <v>Unity</v>
      </c>
      <c r="H4519" s="4" t="s">
        <v>658</v>
      </c>
      <c r="I4519" s="63">
        <v>44279</v>
      </c>
      <c r="J4519" s="126" t="str">
        <f>VLOOKUP(I4519,Mapping!$H$2:$I$215,2,0)</f>
        <v>Pre</v>
      </c>
      <c r="K4519" s="127" t="str">
        <f>VLOOKUP(I4519,Mapping!$H$2:$J$215,3,0)</f>
        <v>Pre</v>
      </c>
      <c r="L4519" s="4">
        <v>0</v>
      </c>
      <c r="M4519" s="4" t="s">
        <v>170</v>
      </c>
    </row>
    <row r="4520" spans="1:13" x14ac:dyDescent="0.35">
      <c r="A4520" s="4" t="s">
        <v>36</v>
      </c>
      <c r="B4520" s="4" t="s">
        <v>35</v>
      </c>
      <c r="E4520" s="4" t="s">
        <v>128</v>
      </c>
      <c r="F4520" s="8" t="str">
        <f>VLOOKUP(E4520,Mapping!$A$1:$C$71,3,0)</f>
        <v>Unity</v>
      </c>
      <c r="G4520" s="8" t="str">
        <f>VLOOKUP(E4520,Mapping!$A$2:$B$207,2,0)</f>
        <v>Unity</v>
      </c>
      <c r="H4520" s="4" t="s">
        <v>658</v>
      </c>
      <c r="I4520" s="63">
        <v>44280</v>
      </c>
      <c r="J4520" s="126" t="str">
        <f>VLOOKUP(I4520,Mapping!$H$2:$I$215,2,0)</f>
        <v>Pre</v>
      </c>
      <c r="K4520" s="127" t="str">
        <f>VLOOKUP(I4520,Mapping!$H$2:$J$215,3,0)</f>
        <v>Pre</v>
      </c>
      <c r="L4520" s="4">
        <v>0</v>
      </c>
      <c r="M4520" s="4" t="s">
        <v>170</v>
      </c>
    </row>
    <row r="4521" spans="1:13" x14ac:dyDescent="0.35">
      <c r="A4521" s="4" t="s">
        <v>36</v>
      </c>
      <c r="B4521" s="4" t="s">
        <v>35</v>
      </c>
      <c r="E4521" s="4" t="s">
        <v>128</v>
      </c>
      <c r="F4521" s="8" t="str">
        <f>VLOOKUP(E4521,Mapping!$A$1:$C$71,3,0)</f>
        <v>Unity</v>
      </c>
      <c r="G4521" s="8" t="str">
        <f>VLOOKUP(E4521,Mapping!$A$2:$B$207,2,0)</f>
        <v>Unity</v>
      </c>
      <c r="H4521" s="4" t="s">
        <v>658</v>
      </c>
      <c r="I4521" s="63">
        <v>44281</v>
      </c>
      <c r="J4521" s="126" t="str">
        <f>VLOOKUP(I4521,Mapping!$H$2:$I$215,2,0)</f>
        <v>Pre</v>
      </c>
      <c r="K4521" s="127" t="str">
        <f>VLOOKUP(I4521,Mapping!$H$2:$J$215,3,0)</f>
        <v>Pre</v>
      </c>
      <c r="L4521" s="4">
        <v>0</v>
      </c>
      <c r="M4521" s="4" t="s">
        <v>170</v>
      </c>
    </row>
    <row r="4522" spans="1:13" x14ac:dyDescent="0.35">
      <c r="A4522" s="4" t="s">
        <v>36</v>
      </c>
      <c r="B4522" s="4" t="s">
        <v>35</v>
      </c>
      <c r="E4522" s="4" t="s">
        <v>128</v>
      </c>
      <c r="F4522" s="8" t="str">
        <f>VLOOKUP(E4522,Mapping!$A$1:$C$71,3,0)</f>
        <v>Unity</v>
      </c>
      <c r="G4522" s="8" t="str">
        <f>VLOOKUP(E4522,Mapping!$A$2:$B$207,2,0)</f>
        <v>Unity</v>
      </c>
      <c r="H4522" s="4" t="s">
        <v>658</v>
      </c>
      <c r="I4522" s="63">
        <v>44282</v>
      </c>
      <c r="J4522" s="126" t="str">
        <f>VLOOKUP(I4522,Mapping!$H$2:$I$215,2,0)</f>
        <v>Pre</v>
      </c>
      <c r="K4522" s="127" t="str">
        <f>VLOOKUP(I4522,Mapping!$H$2:$J$215,3,0)</f>
        <v>Pre</v>
      </c>
      <c r="L4522" s="4">
        <v>0</v>
      </c>
      <c r="M4522" s="4" t="s">
        <v>170</v>
      </c>
    </row>
    <row r="4523" spans="1:13" x14ac:dyDescent="0.35">
      <c r="A4523" s="4" t="s">
        <v>36</v>
      </c>
      <c r="B4523" s="4" t="s">
        <v>35</v>
      </c>
      <c r="E4523" s="4" t="s">
        <v>128</v>
      </c>
      <c r="F4523" s="8" t="str">
        <f>VLOOKUP(E4523,Mapping!$A$1:$C$71,3,0)</f>
        <v>Unity</v>
      </c>
      <c r="G4523" s="8" t="str">
        <f>VLOOKUP(E4523,Mapping!$A$2:$B$207,2,0)</f>
        <v>Unity</v>
      </c>
      <c r="H4523" s="4" t="s">
        <v>658</v>
      </c>
      <c r="I4523" s="63">
        <v>44283</v>
      </c>
      <c r="J4523" s="126" t="str">
        <f>VLOOKUP(I4523,Mapping!$H$2:$I$215,2,0)</f>
        <v>Pre</v>
      </c>
      <c r="K4523" s="127" t="str">
        <f>VLOOKUP(I4523,Mapping!$H$2:$J$215,3,0)</f>
        <v>Pre</v>
      </c>
      <c r="L4523" s="4">
        <v>0</v>
      </c>
      <c r="M4523" s="4" t="s">
        <v>170</v>
      </c>
    </row>
    <row r="4524" spans="1:13" x14ac:dyDescent="0.35">
      <c r="A4524" s="4" t="s">
        <v>36</v>
      </c>
      <c r="B4524" s="4" t="s">
        <v>35</v>
      </c>
      <c r="E4524" s="4" t="s">
        <v>128</v>
      </c>
      <c r="F4524" s="8" t="str">
        <f>VLOOKUP(E4524,Mapping!$A$1:$C$71,3,0)</f>
        <v>Unity</v>
      </c>
      <c r="G4524" s="8" t="str">
        <f>VLOOKUP(E4524,Mapping!$A$2:$B$207,2,0)</f>
        <v>Unity</v>
      </c>
      <c r="H4524" s="4" t="s">
        <v>658</v>
      </c>
      <c r="I4524" s="63">
        <v>44284</v>
      </c>
      <c r="J4524" s="126" t="str">
        <f>VLOOKUP(I4524,Mapping!$H$2:$I$215,2,0)</f>
        <v>Pre</v>
      </c>
      <c r="K4524" s="127" t="str">
        <f>VLOOKUP(I4524,Mapping!$H$2:$J$215,3,0)</f>
        <v>Pre</v>
      </c>
      <c r="L4524" s="4">
        <v>0</v>
      </c>
      <c r="M4524" s="4" t="s">
        <v>170</v>
      </c>
    </row>
    <row r="4525" spans="1:13" x14ac:dyDescent="0.35">
      <c r="A4525" s="4" t="s">
        <v>36</v>
      </c>
      <c r="B4525" s="4" t="s">
        <v>35</v>
      </c>
      <c r="E4525" s="4" t="s">
        <v>128</v>
      </c>
      <c r="F4525" s="8" t="str">
        <f>VLOOKUP(E4525,Mapping!$A$1:$C$71,3,0)</f>
        <v>Unity</v>
      </c>
      <c r="G4525" s="8" t="str">
        <f>VLOOKUP(E4525,Mapping!$A$2:$B$207,2,0)</f>
        <v>Unity</v>
      </c>
      <c r="H4525" s="4" t="s">
        <v>658</v>
      </c>
      <c r="I4525" s="63">
        <v>44285</v>
      </c>
      <c r="J4525" s="126" t="str">
        <f>VLOOKUP(I4525,Mapping!$H$2:$I$215,2,0)</f>
        <v>Pre</v>
      </c>
      <c r="K4525" s="127" t="str">
        <f>VLOOKUP(I4525,Mapping!$H$2:$J$215,3,0)</f>
        <v>Pre</v>
      </c>
      <c r="L4525" s="4">
        <v>0</v>
      </c>
      <c r="M4525" s="4" t="s">
        <v>170</v>
      </c>
    </row>
    <row r="4526" spans="1:13" x14ac:dyDescent="0.35">
      <c r="A4526" s="4" t="s">
        <v>36</v>
      </c>
      <c r="B4526" s="4" t="s">
        <v>35</v>
      </c>
      <c r="E4526" s="4" t="s">
        <v>128</v>
      </c>
      <c r="F4526" s="8" t="str">
        <f>VLOOKUP(E4526,Mapping!$A$1:$C$71,3,0)</f>
        <v>Unity</v>
      </c>
      <c r="G4526" s="8" t="str">
        <f>VLOOKUP(E4526,Mapping!$A$2:$B$207,2,0)</f>
        <v>Unity</v>
      </c>
      <c r="H4526" s="4" t="s">
        <v>658</v>
      </c>
      <c r="I4526" s="63">
        <v>44286</v>
      </c>
      <c r="J4526" s="126" t="str">
        <f>VLOOKUP(I4526,Mapping!$H$2:$I$215,2,0)</f>
        <v>Pre</v>
      </c>
      <c r="K4526" s="127" t="str">
        <f>VLOOKUP(I4526,Mapping!$H$2:$J$215,3,0)</f>
        <v>Pre</v>
      </c>
      <c r="L4526" s="4">
        <v>0</v>
      </c>
      <c r="M4526" s="4" t="s">
        <v>170</v>
      </c>
    </row>
    <row r="4527" spans="1:13" x14ac:dyDescent="0.35">
      <c r="A4527" s="4" t="s">
        <v>36</v>
      </c>
      <c r="B4527" s="4" t="s">
        <v>35</v>
      </c>
      <c r="E4527" s="4" t="s">
        <v>128</v>
      </c>
      <c r="F4527" s="8" t="str">
        <f>VLOOKUP(E4527,Mapping!$A$1:$C$71,3,0)</f>
        <v>Unity</v>
      </c>
      <c r="G4527" s="8" t="str">
        <f>VLOOKUP(E4527,Mapping!$A$2:$B$207,2,0)</f>
        <v>Unity</v>
      </c>
      <c r="H4527" s="4" t="s">
        <v>658</v>
      </c>
      <c r="I4527" s="63">
        <v>44287</v>
      </c>
      <c r="J4527" s="126" t="str">
        <f>VLOOKUP(I4527,Mapping!$H$2:$I$215,2,0)</f>
        <v>Pre</v>
      </c>
      <c r="K4527" s="127" t="str">
        <f>VLOOKUP(I4527,Mapping!$H$2:$J$215,3,0)</f>
        <v>Pre</v>
      </c>
      <c r="L4527" s="4">
        <v>0</v>
      </c>
      <c r="M4527" s="4" t="s">
        <v>170</v>
      </c>
    </row>
    <row r="4528" spans="1:13" x14ac:dyDescent="0.35">
      <c r="A4528" s="4" t="s">
        <v>36</v>
      </c>
      <c r="B4528" s="4" t="s">
        <v>35</v>
      </c>
      <c r="E4528" s="4" t="s">
        <v>128</v>
      </c>
      <c r="F4528" s="8" t="str">
        <f>VLOOKUP(E4528,Mapping!$A$1:$C$71,3,0)</f>
        <v>Unity</v>
      </c>
      <c r="G4528" s="8" t="str">
        <f>VLOOKUP(E4528,Mapping!$A$2:$B$207,2,0)</f>
        <v>Unity</v>
      </c>
      <c r="H4528" s="4" t="s">
        <v>658</v>
      </c>
      <c r="I4528" s="63">
        <v>44288</v>
      </c>
      <c r="J4528" s="126" t="str">
        <f>VLOOKUP(I4528,Mapping!$H$2:$I$215,2,0)</f>
        <v>Pre</v>
      </c>
      <c r="K4528" s="127" t="str">
        <f>VLOOKUP(I4528,Mapping!$H$2:$J$215,3,0)</f>
        <v>Pre</v>
      </c>
      <c r="L4528" s="4">
        <v>0</v>
      </c>
      <c r="M4528" s="4" t="s">
        <v>170</v>
      </c>
    </row>
    <row r="4529" spans="1:13" x14ac:dyDescent="0.35">
      <c r="A4529" s="4" t="s">
        <v>36</v>
      </c>
      <c r="B4529" s="4" t="s">
        <v>35</v>
      </c>
      <c r="E4529" s="4" t="s">
        <v>128</v>
      </c>
      <c r="F4529" s="8" t="str">
        <f>VLOOKUP(E4529,Mapping!$A$1:$C$71,3,0)</f>
        <v>Unity</v>
      </c>
      <c r="G4529" s="8" t="str">
        <f>VLOOKUP(E4529,Mapping!$A$2:$B$207,2,0)</f>
        <v>Unity</v>
      </c>
      <c r="H4529" s="4" t="s">
        <v>658</v>
      </c>
      <c r="I4529" s="63">
        <v>44289</v>
      </c>
      <c r="J4529" s="126" t="str">
        <f>VLOOKUP(I4529,Mapping!$H$2:$I$215,2,0)</f>
        <v>Pre</v>
      </c>
      <c r="K4529" s="127" t="str">
        <f>VLOOKUP(I4529,Mapping!$H$2:$J$215,3,0)</f>
        <v>Pre</v>
      </c>
      <c r="L4529" s="4">
        <v>0</v>
      </c>
      <c r="M4529" s="4" t="s">
        <v>170</v>
      </c>
    </row>
    <row r="4530" spans="1:13" x14ac:dyDescent="0.35">
      <c r="A4530" s="4" t="s">
        <v>36</v>
      </c>
      <c r="B4530" s="4" t="s">
        <v>35</v>
      </c>
      <c r="E4530" s="4" t="s">
        <v>128</v>
      </c>
      <c r="F4530" s="8" t="str">
        <f>VLOOKUP(E4530,Mapping!$A$1:$C$71,3,0)</f>
        <v>Unity</v>
      </c>
      <c r="G4530" s="8" t="str">
        <f>VLOOKUP(E4530,Mapping!$A$2:$B$207,2,0)</f>
        <v>Unity</v>
      </c>
      <c r="H4530" s="4" t="s">
        <v>658</v>
      </c>
      <c r="I4530" s="63">
        <v>44290</v>
      </c>
      <c r="J4530" s="126" t="str">
        <f>VLOOKUP(I4530,Mapping!$H$2:$I$215,2,0)</f>
        <v>Pre</v>
      </c>
      <c r="K4530" s="127" t="str">
        <f>VLOOKUP(I4530,Mapping!$H$2:$J$215,3,0)</f>
        <v>Pre</v>
      </c>
      <c r="L4530" s="4">
        <v>0</v>
      </c>
      <c r="M4530" s="4" t="s">
        <v>170</v>
      </c>
    </row>
    <row r="4531" spans="1:13" x14ac:dyDescent="0.35">
      <c r="A4531" s="4" t="s">
        <v>36</v>
      </c>
      <c r="B4531" s="4" t="s">
        <v>35</v>
      </c>
      <c r="E4531" s="4" t="s">
        <v>128</v>
      </c>
      <c r="F4531" s="8" t="str">
        <f>VLOOKUP(E4531,Mapping!$A$1:$C$71,3,0)</f>
        <v>Unity</v>
      </c>
      <c r="G4531" s="8" t="str">
        <f>VLOOKUP(E4531,Mapping!$A$2:$B$207,2,0)</f>
        <v>Unity</v>
      </c>
      <c r="H4531" s="4" t="s">
        <v>658</v>
      </c>
      <c r="I4531" s="63">
        <v>44291</v>
      </c>
      <c r="J4531" s="126" t="str">
        <f>VLOOKUP(I4531,Mapping!$H$2:$I$215,2,0)</f>
        <v>Pre</v>
      </c>
      <c r="K4531" s="127" t="str">
        <f>VLOOKUP(I4531,Mapping!$H$2:$J$215,3,0)</f>
        <v>Pre</v>
      </c>
      <c r="L4531" s="4">
        <v>0</v>
      </c>
      <c r="M4531" s="4" t="s">
        <v>170</v>
      </c>
    </row>
    <row r="4532" spans="1:13" x14ac:dyDescent="0.35">
      <c r="A4532" s="4" t="s">
        <v>36</v>
      </c>
      <c r="B4532" s="4" t="s">
        <v>35</v>
      </c>
      <c r="E4532" s="4" t="s">
        <v>128</v>
      </c>
      <c r="F4532" s="8" t="str">
        <f>VLOOKUP(E4532,Mapping!$A$1:$C$71,3,0)</f>
        <v>Unity</v>
      </c>
      <c r="G4532" s="8" t="str">
        <f>VLOOKUP(E4532,Mapping!$A$2:$B$207,2,0)</f>
        <v>Unity</v>
      </c>
      <c r="H4532" s="4" t="s">
        <v>658</v>
      </c>
      <c r="I4532" s="63">
        <v>44292</v>
      </c>
      <c r="J4532" s="126" t="str">
        <f>VLOOKUP(I4532,Mapping!$H$2:$I$215,2,0)</f>
        <v>Pre</v>
      </c>
      <c r="K4532" s="127" t="str">
        <f>VLOOKUP(I4532,Mapping!$H$2:$J$215,3,0)</f>
        <v>Pre</v>
      </c>
      <c r="L4532" s="4">
        <v>0</v>
      </c>
      <c r="M4532" s="4" t="s">
        <v>170</v>
      </c>
    </row>
    <row r="4533" spans="1:13" x14ac:dyDescent="0.35">
      <c r="A4533" s="4" t="s">
        <v>36</v>
      </c>
      <c r="B4533" s="4" t="s">
        <v>35</v>
      </c>
      <c r="E4533" s="4" t="s">
        <v>128</v>
      </c>
      <c r="F4533" s="8" t="str">
        <f>VLOOKUP(E4533,Mapping!$A$1:$C$71,3,0)</f>
        <v>Unity</v>
      </c>
      <c r="G4533" s="8" t="str">
        <f>VLOOKUP(E4533,Mapping!$A$2:$B$207,2,0)</f>
        <v>Unity</v>
      </c>
      <c r="H4533" s="4" t="s">
        <v>658</v>
      </c>
      <c r="I4533" s="63">
        <v>44293</v>
      </c>
      <c r="J4533" s="126" t="str">
        <f>VLOOKUP(I4533,Mapping!$H$2:$I$215,2,0)</f>
        <v>Pre</v>
      </c>
      <c r="K4533" s="127" t="str">
        <f>VLOOKUP(I4533,Mapping!$H$2:$J$215,3,0)</f>
        <v>Pre</v>
      </c>
      <c r="L4533" s="4">
        <v>0</v>
      </c>
      <c r="M4533" s="4" t="s">
        <v>170</v>
      </c>
    </row>
    <row r="4534" spans="1:13" x14ac:dyDescent="0.35">
      <c r="A4534" s="4" t="s">
        <v>36</v>
      </c>
      <c r="B4534" s="4" t="s">
        <v>35</v>
      </c>
      <c r="E4534" s="4" t="s">
        <v>128</v>
      </c>
      <c r="F4534" s="8" t="str">
        <f>VLOOKUP(E4534,Mapping!$A$1:$C$71,3,0)</f>
        <v>Unity</v>
      </c>
      <c r="G4534" s="8" t="str">
        <f>VLOOKUP(E4534,Mapping!$A$2:$B$207,2,0)</f>
        <v>Unity</v>
      </c>
      <c r="H4534" s="4" t="s">
        <v>658</v>
      </c>
      <c r="I4534" s="63">
        <v>44294</v>
      </c>
      <c r="J4534" s="126" t="str">
        <f>VLOOKUP(I4534,Mapping!$H$2:$I$215,2,0)</f>
        <v>Pre</v>
      </c>
      <c r="K4534" s="127" t="str">
        <f>VLOOKUP(I4534,Mapping!$H$2:$J$215,3,0)</f>
        <v>Pre</v>
      </c>
      <c r="L4534" s="4">
        <v>0</v>
      </c>
      <c r="M4534" s="4" t="s">
        <v>170</v>
      </c>
    </row>
    <row r="4535" spans="1:13" x14ac:dyDescent="0.35">
      <c r="A4535" s="4" t="s">
        <v>36</v>
      </c>
      <c r="B4535" s="4" t="s">
        <v>35</v>
      </c>
      <c r="E4535" s="4" t="s">
        <v>128</v>
      </c>
      <c r="F4535" s="8" t="str">
        <f>VLOOKUP(E4535,Mapping!$A$1:$C$71,3,0)</f>
        <v>Unity</v>
      </c>
      <c r="G4535" s="8" t="str">
        <f>VLOOKUP(E4535,Mapping!$A$2:$B$207,2,0)</f>
        <v>Unity</v>
      </c>
      <c r="H4535" s="4" t="s">
        <v>658</v>
      </c>
      <c r="I4535" s="63">
        <v>44295</v>
      </c>
      <c r="J4535" s="126" t="str">
        <f>VLOOKUP(I4535,Mapping!$H$2:$I$215,2,0)</f>
        <v>Pre</v>
      </c>
      <c r="K4535" s="127" t="str">
        <f>VLOOKUP(I4535,Mapping!$H$2:$J$215,3,0)</f>
        <v>Pre</v>
      </c>
      <c r="L4535" s="4">
        <v>0</v>
      </c>
      <c r="M4535" s="4" t="s">
        <v>170</v>
      </c>
    </row>
    <row r="4536" spans="1:13" x14ac:dyDescent="0.35">
      <c r="A4536" s="4" t="s">
        <v>36</v>
      </c>
      <c r="B4536" s="4" t="s">
        <v>35</v>
      </c>
      <c r="E4536" s="4" t="s">
        <v>128</v>
      </c>
      <c r="F4536" s="8" t="str">
        <f>VLOOKUP(E4536,Mapping!$A$1:$C$71,3,0)</f>
        <v>Unity</v>
      </c>
      <c r="G4536" s="8" t="str">
        <f>VLOOKUP(E4536,Mapping!$A$2:$B$207,2,0)</f>
        <v>Unity</v>
      </c>
      <c r="H4536" s="4" t="s">
        <v>658</v>
      </c>
      <c r="I4536" s="63">
        <v>44296</v>
      </c>
      <c r="J4536" s="126" t="str">
        <f>VLOOKUP(I4536,Mapping!$H$2:$I$215,2,0)</f>
        <v>Pre</v>
      </c>
      <c r="K4536" s="127" t="str">
        <f>VLOOKUP(I4536,Mapping!$H$2:$J$215,3,0)</f>
        <v>Pre</v>
      </c>
      <c r="L4536" s="4">
        <v>0</v>
      </c>
      <c r="M4536" s="4" t="s">
        <v>170</v>
      </c>
    </row>
    <row r="4537" spans="1:13" x14ac:dyDescent="0.35">
      <c r="A4537" s="4" t="s">
        <v>36</v>
      </c>
      <c r="B4537" s="4" t="s">
        <v>35</v>
      </c>
      <c r="E4537" s="4" t="s">
        <v>128</v>
      </c>
      <c r="F4537" s="8" t="str">
        <f>VLOOKUP(E4537,Mapping!$A$1:$C$71,3,0)</f>
        <v>Unity</v>
      </c>
      <c r="G4537" s="8" t="str">
        <f>VLOOKUP(E4537,Mapping!$A$2:$B$207,2,0)</f>
        <v>Unity</v>
      </c>
      <c r="H4537" s="4" t="s">
        <v>658</v>
      </c>
      <c r="I4537" s="63">
        <v>44297</v>
      </c>
      <c r="J4537" s="126" t="str">
        <f>VLOOKUP(I4537,Mapping!$H$2:$I$215,2,0)</f>
        <v>Pre</v>
      </c>
      <c r="K4537" s="127" t="str">
        <f>VLOOKUP(I4537,Mapping!$H$2:$J$215,3,0)</f>
        <v>Pre</v>
      </c>
      <c r="L4537" s="4">
        <v>0</v>
      </c>
      <c r="M4537" s="4" t="s">
        <v>170</v>
      </c>
    </row>
    <row r="4538" spans="1:13" x14ac:dyDescent="0.35">
      <c r="A4538" s="4" t="s">
        <v>36</v>
      </c>
      <c r="B4538" s="4" t="s">
        <v>35</v>
      </c>
      <c r="E4538" s="4" t="s">
        <v>128</v>
      </c>
      <c r="F4538" s="8" t="str">
        <f>VLOOKUP(E4538,Mapping!$A$1:$C$71,3,0)</f>
        <v>Unity</v>
      </c>
      <c r="G4538" s="8" t="str">
        <f>VLOOKUP(E4538,Mapping!$A$2:$B$207,2,0)</f>
        <v>Unity</v>
      </c>
      <c r="H4538" s="4" t="s">
        <v>658</v>
      </c>
      <c r="I4538" s="63">
        <v>44298</v>
      </c>
      <c r="J4538" s="126" t="str">
        <f>VLOOKUP(I4538,Mapping!$H$2:$I$215,2,0)</f>
        <v>Pre</v>
      </c>
      <c r="K4538" s="127" t="str">
        <f>VLOOKUP(I4538,Mapping!$H$2:$J$215,3,0)</f>
        <v>Pre</v>
      </c>
      <c r="L4538" s="4">
        <v>0</v>
      </c>
      <c r="M4538" s="4" t="s">
        <v>170</v>
      </c>
    </row>
    <row r="4539" spans="1:13" x14ac:dyDescent="0.35">
      <c r="A4539" s="4" t="s">
        <v>36</v>
      </c>
      <c r="B4539" s="4" t="s">
        <v>35</v>
      </c>
      <c r="E4539" s="4" t="s">
        <v>128</v>
      </c>
      <c r="F4539" s="8" t="str">
        <f>VLOOKUP(E4539,Mapping!$A$1:$C$71,3,0)</f>
        <v>Unity</v>
      </c>
      <c r="G4539" s="8" t="str">
        <f>VLOOKUP(E4539,Mapping!$A$2:$B$207,2,0)</f>
        <v>Unity</v>
      </c>
      <c r="H4539" s="4" t="s">
        <v>658</v>
      </c>
      <c r="I4539" s="63">
        <v>44299</v>
      </c>
      <c r="J4539" s="126" t="str">
        <f>VLOOKUP(I4539,Mapping!$H$2:$I$215,2,0)</f>
        <v>Pre</v>
      </c>
      <c r="K4539" s="127" t="str">
        <f>VLOOKUP(I4539,Mapping!$H$2:$J$215,3,0)</f>
        <v>Pre</v>
      </c>
      <c r="L4539" s="4">
        <v>0</v>
      </c>
      <c r="M4539" s="4" t="s">
        <v>170</v>
      </c>
    </row>
    <row r="4540" spans="1:13" x14ac:dyDescent="0.35">
      <c r="A4540" s="4" t="s">
        <v>36</v>
      </c>
      <c r="B4540" s="4" t="s">
        <v>35</v>
      </c>
      <c r="E4540" s="4" t="s">
        <v>128</v>
      </c>
      <c r="F4540" s="8" t="str">
        <f>VLOOKUP(E4540,Mapping!$A$1:$C$71,3,0)</f>
        <v>Unity</v>
      </c>
      <c r="G4540" s="8" t="str">
        <f>VLOOKUP(E4540,Mapping!$A$2:$B$207,2,0)</f>
        <v>Unity</v>
      </c>
      <c r="H4540" s="4" t="s">
        <v>658</v>
      </c>
      <c r="I4540" s="63">
        <v>44300</v>
      </c>
      <c r="J4540" s="126" t="str">
        <f>VLOOKUP(I4540,Mapping!$H$2:$I$215,2,0)</f>
        <v>Pre</v>
      </c>
      <c r="K4540" s="127" t="str">
        <f>VLOOKUP(I4540,Mapping!$H$2:$J$215,3,0)</f>
        <v>Pre</v>
      </c>
      <c r="L4540" s="4">
        <v>0</v>
      </c>
      <c r="M4540" s="4" t="s">
        <v>170</v>
      </c>
    </row>
    <row r="4541" spans="1:13" x14ac:dyDescent="0.35">
      <c r="A4541" s="4" t="s">
        <v>36</v>
      </c>
      <c r="B4541" s="4" t="s">
        <v>35</v>
      </c>
      <c r="E4541" s="4" t="s">
        <v>128</v>
      </c>
      <c r="F4541" s="8" t="str">
        <f>VLOOKUP(E4541,Mapping!$A$1:$C$71,3,0)</f>
        <v>Unity</v>
      </c>
      <c r="G4541" s="8" t="str">
        <f>VLOOKUP(E4541,Mapping!$A$2:$B$207,2,0)</f>
        <v>Unity</v>
      </c>
      <c r="H4541" s="4" t="s">
        <v>658</v>
      </c>
      <c r="I4541" s="63">
        <v>44301</v>
      </c>
      <c r="J4541" s="126" t="str">
        <f>VLOOKUP(I4541,Mapping!$H$2:$I$215,2,0)</f>
        <v>Pre</v>
      </c>
      <c r="K4541" s="127" t="str">
        <f>VLOOKUP(I4541,Mapping!$H$2:$J$215,3,0)</f>
        <v>Pre</v>
      </c>
      <c r="L4541" s="4">
        <v>0</v>
      </c>
      <c r="M4541" s="4" t="s">
        <v>170</v>
      </c>
    </row>
    <row r="4542" spans="1:13" x14ac:dyDescent="0.35">
      <c r="A4542" s="4" t="s">
        <v>36</v>
      </c>
      <c r="B4542" s="4" t="s">
        <v>35</v>
      </c>
      <c r="E4542" s="4" t="s">
        <v>128</v>
      </c>
      <c r="F4542" s="8" t="str">
        <f>VLOOKUP(E4542,Mapping!$A$1:$C$71,3,0)</f>
        <v>Unity</v>
      </c>
      <c r="G4542" s="8" t="str">
        <f>VLOOKUP(E4542,Mapping!$A$2:$B$207,2,0)</f>
        <v>Unity</v>
      </c>
      <c r="H4542" s="4" t="s">
        <v>658</v>
      </c>
      <c r="I4542" s="63">
        <v>44302</v>
      </c>
      <c r="J4542" s="126" t="str">
        <f>VLOOKUP(I4542,Mapping!$H$2:$I$215,2,0)</f>
        <v>Pre</v>
      </c>
      <c r="K4542" s="127" t="str">
        <f>VLOOKUP(I4542,Mapping!$H$2:$J$215,3,0)</f>
        <v>Pre</v>
      </c>
      <c r="L4542" s="4">
        <v>0</v>
      </c>
      <c r="M4542" s="4" t="s">
        <v>170</v>
      </c>
    </row>
    <row r="4543" spans="1:13" x14ac:dyDescent="0.35">
      <c r="A4543" s="4" t="s">
        <v>36</v>
      </c>
      <c r="B4543" s="4" t="s">
        <v>35</v>
      </c>
      <c r="E4543" s="4" t="s">
        <v>128</v>
      </c>
      <c r="F4543" s="8" t="str">
        <f>VLOOKUP(E4543,Mapping!$A$1:$C$71,3,0)</f>
        <v>Unity</v>
      </c>
      <c r="G4543" s="8" t="str">
        <f>VLOOKUP(E4543,Mapping!$A$2:$B$207,2,0)</f>
        <v>Unity</v>
      </c>
      <c r="H4543" s="4" t="s">
        <v>658</v>
      </c>
      <c r="I4543" s="63">
        <v>44303</v>
      </c>
      <c r="J4543" s="126" t="str">
        <f>VLOOKUP(I4543,Mapping!$H$2:$I$215,2,0)</f>
        <v>Pre</v>
      </c>
      <c r="K4543" s="127" t="str">
        <f>VLOOKUP(I4543,Mapping!$H$2:$J$215,3,0)</f>
        <v>Pre</v>
      </c>
      <c r="L4543" s="4">
        <v>0</v>
      </c>
      <c r="M4543" s="4" t="s">
        <v>170</v>
      </c>
    </row>
    <row r="4544" spans="1:13" x14ac:dyDescent="0.35">
      <c r="A4544" s="4" t="s">
        <v>36</v>
      </c>
      <c r="B4544" s="4" t="s">
        <v>35</v>
      </c>
      <c r="E4544" s="4" t="s">
        <v>128</v>
      </c>
      <c r="F4544" s="8" t="str">
        <f>VLOOKUP(E4544,Mapping!$A$1:$C$71,3,0)</f>
        <v>Unity</v>
      </c>
      <c r="G4544" s="8" t="str">
        <f>VLOOKUP(E4544,Mapping!$A$2:$B$207,2,0)</f>
        <v>Unity</v>
      </c>
      <c r="H4544" s="4" t="s">
        <v>658</v>
      </c>
      <c r="I4544" s="63">
        <v>44304</v>
      </c>
      <c r="J4544" s="126" t="str">
        <f>VLOOKUP(I4544,Mapping!$H$2:$I$215,2,0)</f>
        <v>Pre</v>
      </c>
      <c r="K4544" s="127" t="str">
        <f>VLOOKUP(I4544,Mapping!$H$2:$J$215,3,0)</f>
        <v>Pre</v>
      </c>
      <c r="L4544" s="4">
        <v>0</v>
      </c>
      <c r="M4544" s="4" t="s">
        <v>170</v>
      </c>
    </row>
    <row r="4545" spans="1:13" x14ac:dyDescent="0.35">
      <c r="A4545" s="4" t="s">
        <v>36</v>
      </c>
      <c r="B4545" s="4" t="s">
        <v>35</v>
      </c>
      <c r="E4545" s="4" t="s">
        <v>128</v>
      </c>
      <c r="F4545" s="8" t="str">
        <f>VLOOKUP(E4545,Mapping!$A$1:$C$71,3,0)</f>
        <v>Unity</v>
      </c>
      <c r="G4545" s="8" t="str">
        <f>VLOOKUP(E4545,Mapping!$A$2:$B$207,2,0)</f>
        <v>Unity</v>
      </c>
      <c r="H4545" s="4" t="s">
        <v>658</v>
      </c>
      <c r="I4545" s="63">
        <v>44305</v>
      </c>
      <c r="J4545" s="126" t="str">
        <f>VLOOKUP(I4545,Mapping!$H$2:$I$215,2,0)</f>
        <v>Pre</v>
      </c>
      <c r="K4545" s="127" t="str">
        <f>VLOOKUP(I4545,Mapping!$H$2:$J$215,3,0)</f>
        <v>Pre</v>
      </c>
      <c r="L4545" s="4">
        <v>0</v>
      </c>
      <c r="M4545" s="4" t="s">
        <v>170</v>
      </c>
    </row>
    <row r="4546" spans="1:13" x14ac:dyDescent="0.35">
      <c r="A4546" s="4" t="s">
        <v>36</v>
      </c>
      <c r="B4546" s="4" t="s">
        <v>35</v>
      </c>
      <c r="E4546" s="4" t="s">
        <v>128</v>
      </c>
      <c r="F4546" s="8" t="str">
        <f>VLOOKUP(E4546,Mapping!$A$1:$C$71,3,0)</f>
        <v>Unity</v>
      </c>
      <c r="G4546" s="8" t="str">
        <f>VLOOKUP(E4546,Mapping!$A$2:$B$207,2,0)</f>
        <v>Unity</v>
      </c>
      <c r="H4546" s="4" t="s">
        <v>658</v>
      </c>
      <c r="I4546" s="63">
        <v>44306</v>
      </c>
      <c r="J4546" s="126" t="str">
        <f>VLOOKUP(I4546,Mapping!$H$2:$I$215,2,0)</f>
        <v>Pre</v>
      </c>
      <c r="K4546" s="127" t="str">
        <f>VLOOKUP(I4546,Mapping!$H$2:$J$215,3,0)</f>
        <v>Pre</v>
      </c>
      <c r="L4546" s="4">
        <v>0</v>
      </c>
      <c r="M4546" s="4" t="s">
        <v>170</v>
      </c>
    </row>
    <row r="4547" spans="1:13" x14ac:dyDescent="0.35">
      <c r="A4547" s="4" t="s">
        <v>36</v>
      </c>
      <c r="B4547" s="4" t="s">
        <v>35</v>
      </c>
      <c r="E4547" s="4" t="s">
        <v>128</v>
      </c>
      <c r="F4547" s="8" t="str">
        <f>VLOOKUP(E4547,Mapping!$A$1:$C$71,3,0)</f>
        <v>Unity</v>
      </c>
      <c r="G4547" s="8" t="str">
        <f>VLOOKUP(E4547,Mapping!$A$2:$B$207,2,0)</f>
        <v>Unity</v>
      </c>
      <c r="H4547" s="4" t="s">
        <v>658</v>
      </c>
      <c r="I4547" s="63">
        <v>44307</v>
      </c>
      <c r="J4547" s="126" t="str">
        <f>VLOOKUP(I4547,Mapping!$H$2:$I$215,2,0)</f>
        <v>Pre</v>
      </c>
      <c r="K4547" s="127" t="str">
        <f>VLOOKUP(I4547,Mapping!$H$2:$J$215,3,0)</f>
        <v>Pre</v>
      </c>
      <c r="L4547" s="4">
        <v>0</v>
      </c>
      <c r="M4547" s="4" t="s">
        <v>170</v>
      </c>
    </row>
    <row r="4548" spans="1:13" x14ac:dyDescent="0.35">
      <c r="A4548" s="4" t="s">
        <v>36</v>
      </c>
      <c r="B4548" s="4" t="s">
        <v>35</v>
      </c>
      <c r="E4548" s="4" t="s">
        <v>128</v>
      </c>
      <c r="F4548" s="8" t="str">
        <f>VLOOKUP(E4548,Mapping!$A$1:$C$71,3,0)</f>
        <v>Unity</v>
      </c>
      <c r="G4548" s="8" t="str">
        <f>VLOOKUP(E4548,Mapping!$A$2:$B$207,2,0)</f>
        <v>Unity</v>
      </c>
      <c r="H4548" s="4" t="s">
        <v>658</v>
      </c>
      <c r="I4548" s="63">
        <v>44308</v>
      </c>
      <c r="J4548" s="126" t="str">
        <f>VLOOKUP(I4548,Mapping!$H$2:$I$215,2,0)</f>
        <v>Pre</v>
      </c>
      <c r="K4548" s="127" t="str">
        <f>VLOOKUP(I4548,Mapping!$H$2:$J$215,3,0)</f>
        <v>Pre</v>
      </c>
      <c r="L4548" s="4">
        <v>0</v>
      </c>
      <c r="M4548" s="4" t="s">
        <v>170</v>
      </c>
    </row>
    <row r="4549" spans="1:13" x14ac:dyDescent="0.35">
      <c r="A4549" s="4" t="s">
        <v>36</v>
      </c>
      <c r="B4549" s="4" t="s">
        <v>35</v>
      </c>
      <c r="E4549" s="4" t="s">
        <v>128</v>
      </c>
      <c r="F4549" s="8" t="str">
        <f>VLOOKUP(E4549,Mapping!$A$1:$C$71,3,0)</f>
        <v>Unity</v>
      </c>
      <c r="G4549" s="8" t="str">
        <f>VLOOKUP(E4549,Mapping!$A$2:$B$207,2,0)</f>
        <v>Unity</v>
      </c>
      <c r="H4549" s="4" t="s">
        <v>658</v>
      </c>
      <c r="I4549" s="63">
        <v>44309</v>
      </c>
      <c r="J4549" s="126" t="str">
        <f>VLOOKUP(I4549,Mapping!$H$2:$I$215,2,0)</f>
        <v>Pre</v>
      </c>
      <c r="K4549" s="127" t="str">
        <f>VLOOKUP(I4549,Mapping!$H$2:$J$215,3,0)</f>
        <v>Pre</v>
      </c>
      <c r="L4549" s="4">
        <v>0</v>
      </c>
      <c r="M4549" s="4" t="s">
        <v>170</v>
      </c>
    </row>
    <row r="4550" spans="1:13" x14ac:dyDescent="0.35">
      <c r="A4550" s="4" t="s">
        <v>36</v>
      </c>
      <c r="B4550" s="4" t="s">
        <v>35</v>
      </c>
      <c r="E4550" s="4" t="s">
        <v>128</v>
      </c>
      <c r="F4550" s="8" t="str">
        <f>VLOOKUP(E4550,Mapping!$A$1:$C$71,3,0)</f>
        <v>Unity</v>
      </c>
      <c r="G4550" s="8" t="str">
        <f>VLOOKUP(E4550,Mapping!$A$2:$B$207,2,0)</f>
        <v>Unity</v>
      </c>
      <c r="H4550" s="4" t="s">
        <v>658</v>
      </c>
      <c r="I4550" s="63">
        <v>44310</v>
      </c>
      <c r="J4550" s="126" t="str">
        <f>VLOOKUP(I4550,Mapping!$H$2:$I$215,2,0)</f>
        <v>Pre</v>
      </c>
      <c r="K4550" s="127" t="str">
        <f>VLOOKUP(I4550,Mapping!$H$2:$J$215,3,0)</f>
        <v>Pre</v>
      </c>
      <c r="L4550" s="4">
        <v>0</v>
      </c>
      <c r="M4550" s="4" t="s">
        <v>170</v>
      </c>
    </row>
    <row r="4551" spans="1:13" x14ac:dyDescent="0.35">
      <c r="A4551" s="4" t="s">
        <v>36</v>
      </c>
      <c r="B4551" s="4" t="s">
        <v>35</v>
      </c>
      <c r="E4551" s="4" t="s">
        <v>128</v>
      </c>
      <c r="F4551" s="8" t="str">
        <f>VLOOKUP(E4551,Mapping!$A$1:$C$71,3,0)</f>
        <v>Unity</v>
      </c>
      <c r="G4551" s="8" t="str">
        <f>VLOOKUP(E4551,Mapping!$A$2:$B$207,2,0)</f>
        <v>Unity</v>
      </c>
      <c r="H4551" s="4" t="s">
        <v>658</v>
      </c>
      <c r="I4551" s="63">
        <v>44311</v>
      </c>
      <c r="J4551" s="126" t="str">
        <f>VLOOKUP(I4551,Mapping!$H$2:$I$215,2,0)</f>
        <v>Pre</v>
      </c>
      <c r="K4551" s="127" t="str">
        <f>VLOOKUP(I4551,Mapping!$H$2:$J$215,3,0)</f>
        <v>Pre</v>
      </c>
      <c r="L4551" s="4">
        <v>0</v>
      </c>
      <c r="M4551" s="4" t="s">
        <v>170</v>
      </c>
    </row>
    <row r="4552" spans="1:13" x14ac:dyDescent="0.35">
      <c r="A4552" s="4" t="s">
        <v>36</v>
      </c>
      <c r="B4552" s="4" t="s">
        <v>35</v>
      </c>
      <c r="E4552" s="4" t="s">
        <v>128</v>
      </c>
      <c r="F4552" s="8" t="str">
        <f>VLOOKUP(E4552,Mapping!$A$1:$C$71,3,0)</f>
        <v>Unity</v>
      </c>
      <c r="G4552" s="8" t="str">
        <f>VLOOKUP(E4552,Mapping!$A$2:$B$207,2,0)</f>
        <v>Unity</v>
      </c>
      <c r="H4552" s="4" t="s">
        <v>658</v>
      </c>
      <c r="I4552" s="63">
        <v>44312</v>
      </c>
      <c r="J4552" s="126" t="str">
        <f>VLOOKUP(I4552,Mapping!$H$2:$I$215,2,0)</f>
        <v>Pre</v>
      </c>
      <c r="K4552" s="127" t="str">
        <f>VLOOKUP(I4552,Mapping!$H$2:$J$215,3,0)</f>
        <v>Pre</v>
      </c>
      <c r="L4552" s="4">
        <v>0</v>
      </c>
      <c r="M4552" s="4" t="s">
        <v>170</v>
      </c>
    </row>
    <row r="4553" spans="1:13" x14ac:dyDescent="0.35">
      <c r="A4553" s="4" t="s">
        <v>36</v>
      </c>
      <c r="B4553" s="4" t="s">
        <v>35</v>
      </c>
      <c r="E4553" s="4" t="s">
        <v>128</v>
      </c>
      <c r="F4553" s="8" t="str">
        <f>VLOOKUP(E4553,Mapping!$A$1:$C$71,3,0)</f>
        <v>Unity</v>
      </c>
      <c r="G4553" s="8" t="str">
        <f>VLOOKUP(E4553,Mapping!$A$2:$B$207,2,0)</f>
        <v>Unity</v>
      </c>
      <c r="H4553" s="4" t="s">
        <v>658</v>
      </c>
      <c r="I4553" s="63">
        <v>44313</v>
      </c>
      <c r="J4553" s="126" t="str">
        <f>VLOOKUP(I4553,Mapping!$H$2:$I$215,2,0)</f>
        <v>Post</v>
      </c>
      <c r="K4553" s="127" t="str">
        <f>VLOOKUP(I4553,Mapping!$H$2:$J$215,3,0)</f>
        <v>Post</v>
      </c>
      <c r="L4553" s="4">
        <v>75.312027299999997</v>
      </c>
      <c r="M4553" s="4" t="s">
        <v>170</v>
      </c>
    </row>
    <row r="4554" spans="1:13" x14ac:dyDescent="0.35">
      <c r="A4554" s="4" t="s">
        <v>36</v>
      </c>
      <c r="B4554" s="4" t="s">
        <v>35</v>
      </c>
      <c r="E4554" s="4" t="s">
        <v>128</v>
      </c>
      <c r="F4554" s="8" t="str">
        <f>VLOOKUP(E4554,Mapping!$A$1:$C$71,3,0)</f>
        <v>Unity</v>
      </c>
      <c r="G4554" s="8" t="str">
        <f>VLOOKUP(E4554,Mapping!$A$2:$B$207,2,0)</f>
        <v>Unity</v>
      </c>
      <c r="H4554" s="4" t="s">
        <v>658</v>
      </c>
      <c r="I4554" s="63">
        <v>44314</v>
      </c>
      <c r="J4554" s="126" t="str">
        <f>VLOOKUP(I4554,Mapping!$H$2:$I$215,2,0)</f>
        <v>Post</v>
      </c>
      <c r="K4554" s="127" t="str">
        <f>VLOOKUP(I4554,Mapping!$H$2:$J$215,3,0)</f>
        <v>Post</v>
      </c>
      <c r="L4554" s="4">
        <v>227.1595772</v>
      </c>
      <c r="M4554" s="4" t="s">
        <v>170</v>
      </c>
    </row>
    <row r="4555" spans="1:13" x14ac:dyDescent="0.35">
      <c r="A4555" s="4" t="s">
        <v>36</v>
      </c>
      <c r="B4555" s="4" t="s">
        <v>35</v>
      </c>
      <c r="E4555" s="4" t="s">
        <v>128</v>
      </c>
      <c r="F4555" s="8" t="str">
        <f>VLOOKUP(E4555,Mapping!$A$1:$C$71,3,0)</f>
        <v>Unity</v>
      </c>
      <c r="G4555" s="8" t="str">
        <f>VLOOKUP(E4555,Mapping!$A$2:$B$207,2,0)</f>
        <v>Unity</v>
      </c>
      <c r="H4555" s="4" t="s">
        <v>658</v>
      </c>
      <c r="I4555" s="63">
        <v>44315</v>
      </c>
      <c r="J4555" s="126" t="str">
        <f>VLOOKUP(I4555,Mapping!$H$2:$I$215,2,0)</f>
        <v>Post</v>
      </c>
      <c r="K4555" s="127" t="str">
        <f>VLOOKUP(I4555,Mapping!$H$2:$J$215,3,0)</f>
        <v>Post</v>
      </c>
      <c r="L4555" s="4">
        <v>436.8546073</v>
      </c>
      <c r="M4555" s="4" t="s">
        <v>170</v>
      </c>
    </row>
    <row r="4556" spans="1:13" x14ac:dyDescent="0.35">
      <c r="A4556" s="4" t="s">
        <v>36</v>
      </c>
      <c r="B4556" s="4" t="s">
        <v>35</v>
      </c>
      <c r="E4556" s="4" t="s">
        <v>128</v>
      </c>
      <c r="F4556" s="8" t="str">
        <f>VLOOKUP(E4556,Mapping!$A$1:$C$71,3,0)</f>
        <v>Unity</v>
      </c>
      <c r="G4556" s="8" t="str">
        <f>VLOOKUP(E4556,Mapping!$A$2:$B$207,2,0)</f>
        <v>Unity</v>
      </c>
      <c r="H4556" s="4" t="s">
        <v>658</v>
      </c>
      <c r="I4556" s="63">
        <v>44316</v>
      </c>
      <c r="J4556" s="126" t="str">
        <f>VLOOKUP(I4556,Mapping!$H$2:$I$215,2,0)</f>
        <v>Post</v>
      </c>
      <c r="K4556" s="127" t="str">
        <f>VLOOKUP(I4556,Mapping!$H$2:$J$215,3,0)</f>
        <v>Post</v>
      </c>
      <c r="L4556" s="4">
        <v>686.09282940000003</v>
      </c>
      <c r="M4556" s="4" t="s">
        <v>170</v>
      </c>
    </row>
    <row r="4557" spans="1:13" x14ac:dyDescent="0.35">
      <c r="A4557" s="4" t="s">
        <v>36</v>
      </c>
      <c r="B4557" s="4" t="s">
        <v>35</v>
      </c>
      <c r="E4557" s="4" t="s">
        <v>128</v>
      </c>
      <c r="F4557" s="8" t="str">
        <f>VLOOKUP(E4557,Mapping!$A$1:$C$71,3,0)</f>
        <v>Unity</v>
      </c>
      <c r="G4557" s="8" t="str">
        <f>VLOOKUP(E4557,Mapping!$A$2:$B$207,2,0)</f>
        <v>Unity</v>
      </c>
      <c r="H4557" s="4" t="s">
        <v>658</v>
      </c>
      <c r="I4557" s="63">
        <v>44317</v>
      </c>
      <c r="J4557" s="126" t="str">
        <f>VLOOKUP(I4557,Mapping!$H$2:$I$215,2,0)</f>
        <v>Post</v>
      </c>
      <c r="K4557" s="127" t="str">
        <f>VLOOKUP(I4557,Mapping!$H$2:$J$215,3,0)</f>
        <v>Post</v>
      </c>
      <c r="L4557" s="4">
        <v>964.79475420000006</v>
      </c>
      <c r="M4557" s="4" t="s">
        <v>170</v>
      </c>
    </row>
    <row r="4558" spans="1:13" x14ac:dyDescent="0.35">
      <c r="A4558" s="4" t="s">
        <v>36</v>
      </c>
      <c r="B4558" s="4" t="s">
        <v>35</v>
      </c>
      <c r="E4558" s="4" t="s">
        <v>128</v>
      </c>
      <c r="F4558" s="8" t="str">
        <f>VLOOKUP(E4558,Mapping!$A$1:$C$71,3,0)</f>
        <v>Unity</v>
      </c>
      <c r="G4558" s="8" t="str">
        <f>VLOOKUP(E4558,Mapping!$A$2:$B$207,2,0)</f>
        <v>Unity</v>
      </c>
      <c r="H4558" s="4" t="s">
        <v>658</v>
      </c>
      <c r="I4558" s="63">
        <v>44318</v>
      </c>
      <c r="J4558" s="126" t="str">
        <f>VLOOKUP(I4558,Mapping!$H$2:$I$215,2,0)</f>
        <v>Post</v>
      </c>
      <c r="K4558" s="127" t="str">
        <f>VLOOKUP(I4558,Mapping!$H$2:$J$215,3,0)</f>
        <v>Post</v>
      </c>
      <c r="L4558" s="4">
        <v>1276.8747178000001</v>
      </c>
      <c r="M4558" s="4" t="s">
        <v>170</v>
      </c>
    </row>
    <row r="4559" spans="1:13" x14ac:dyDescent="0.35">
      <c r="A4559" s="4" t="s">
        <v>36</v>
      </c>
      <c r="B4559" s="4" t="s">
        <v>35</v>
      </c>
      <c r="E4559" s="4" t="s">
        <v>128</v>
      </c>
      <c r="F4559" s="8" t="str">
        <f>VLOOKUP(E4559,Mapping!$A$1:$C$71,3,0)</f>
        <v>Unity</v>
      </c>
      <c r="G4559" s="8" t="str">
        <f>VLOOKUP(E4559,Mapping!$A$2:$B$207,2,0)</f>
        <v>Unity</v>
      </c>
      <c r="H4559" s="4" t="s">
        <v>658</v>
      </c>
      <c r="I4559" s="63">
        <v>44319</v>
      </c>
      <c r="J4559" s="126" t="str">
        <f>VLOOKUP(I4559,Mapping!$H$2:$I$215,2,0)</f>
        <v>Post</v>
      </c>
      <c r="K4559" s="127" t="str">
        <f>VLOOKUP(I4559,Mapping!$H$2:$J$215,3,0)</f>
        <v>Post</v>
      </c>
      <c r="L4559" s="4">
        <v>1621.7475391</v>
      </c>
      <c r="M4559" s="4" t="s">
        <v>170</v>
      </c>
    </row>
    <row r="4560" spans="1:13" x14ac:dyDescent="0.35">
      <c r="A4560" s="4" t="s">
        <v>36</v>
      </c>
      <c r="B4560" s="4" t="s">
        <v>35</v>
      </c>
      <c r="E4560" s="4" t="s">
        <v>128</v>
      </c>
      <c r="F4560" s="8" t="str">
        <f>VLOOKUP(E4560,Mapping!$A$1:$C$71,3,0)</f>
        <v>Unity</v>
      </c>
      <c r="G4560" s="8" t="str">
        <f>VLOOKUP(E4560,Mapping!$A$2:$B$207,2,0)</f>
        <v>Unity</v>
      </c>
      <c r="H4560" s="4" t="s">
        <v>658</v>
      </c>
      <c r="I4560" s="63">
        <v>44320</v>
      </c>
      <c r="J4560" s="126" t="str">
        <f>VLOOKUP(I4560,Mapping!$H$2:$I$215,2,0)</f>
        <v>Post</v>
      </c>
      <c r="K4560" s="127" t="str">
        <f>VLOOKUP(I4560,Mapping!$H$2:$J$215,3,0)</f>
        <v>Post</v>
      </c>
      <c r="L4560" s="4">
        <v>2033.5977247999999</v>
      </c>
      <c r="M4560" s="4" t="s">
        <v>170</v>
      </c>
    </row>
    <row r="4561" spans="1:13" x14ac:dyDescent="0.35">
      <c r="A4561" s="4" t="s">
        <v>36</v>
      </c>
      <c r="B4561" s="4" t="s">
        <v>35</v>
      </c>
      <c r="E4561" s="4" t="s">
        <v>128</v>
      </c>
      <c r="F4561" s="8" t="str">
        <f>VLOOKUP(E4561,Mapping!$A$1:$C$71,3,0)</f>
        <v>Unity</v>
      </c>
      <c r="G4561" s="8" t="str">
        <f>VLOOKUP(E4561,Mapping!$A$2:$B$207,2,0)</f>
        <v>Unity</v>
      </c>
      <c r="H4561" s="4" t="s">
        <v>658</v>
      </c>
      <c r="I4561" s="63">
        <v>44321</v>
      </c>
      <c r="J4561" s="126" t="str">
        <f>VLOOKUP(I4561,Mapping!$H$2:$I$215,2,0)</f>
        <v>Post</v>
      </c>
      <c r="K4561" s="127" t="str">
        <f>VLOOKUP(I4561,Mapping!$H$2:$J$215,3,0)</f>
        <v>Post</v>
      </c>
      <c r="L4561" s="4">
        <v>2458.4261873999999</v>
      </c>
      <c r="M4561" s="4" t="s">
        <v>170</v>
      </c>
    </row>
    <row r="4562" spans="1:13" x14ac:dyDescent="0.35">
      <c r="A4562" s="4" t="s">
        <v>36</v>
      </c>
      <c r="B4562" s="4" t="s">
        <v>35</v>
      </c>
      <c r="E4562" s="4" t="s">
        <v>128</v>
      </c>
      <c r="F4562" s="8" t="str">
        <f>VLOOKUP(E4562,Mapping!$A$1:$C$71,3,0)</f>
        <v>Unity</v>
      </c>
      <c r="G4562" s="8" t="str">
        <f>VLOOKUP(E4562,Mapping!$A$2:$B$207,2,0)</f>
        <v>Unity</v>
      </c>
      <c r="H4562" s="4" t="s">
        <v>658</v>
      </c>
      <c r="I4562" s="63">
        <v>44322</v>
      </c>
      <c r="J4562" s="126" t="str">
        <f>VLOOKUP(I4562,Mapping!$H$2:$I$215,2,0)</f>
        <v>Post</v>
      </c>
      <c r="K4562" s="127" t="str">
        <f>VLOOKUP(I4562,Mapping!$H$2:$J$215,3,0)</f>
        <v>Post</v>
      </c>
      <c r="L4562" s="4">
        <v>2868.4243526999999</v>
      </c>
      <c r="M4562" s="4" t="s">
        <v>170</v>
      </c>
    </row>
    <row r="4563" spans="1:13" x14ac:dyDescent="0.35">
      <c r="A4563" s="4" t="s">
        <v>36</v>
      </c>
      <c r="B4563" s="4" t="s">
        <v>35</v>
      </c>
      <c r="E4563" s="4" t="s">
        <v>128</v>
      </c>
      <c r="F4563" s="8" t="str">
        <f>VLOOKUP(E4563,Mapping!$A$1:$C$71,3,0)</f>
        <v>Unity</v>
      </c>
      <c r="G4563" s="8" t="str">
        <f>VLOOKUP(E4563,Mapping!$A$2:$B$207,2,0)</f>
        <v>Unity</v>
      </c>
      <c r="H4563" s="4" t="s">
        <v>658</v>
      </c>
      <c r="I4563" s="63">
        <v>44323</v>
      </c>
      <c r="J4563" s="126" t="str">
        <f>VLOOKUP(I4563,Mapping!$H$2:$I$215,2,0)</f>
        <v>Post</v>
      </c>
      <c r="K4563" s="127" t="str">
        <f>VLOOKUP(I4563,Mapping!$H$2:$J$215,3,0)</f>
        <v>Post</v>
      </c>
      <c r="L4563" s="4">
        <v>3246.9418510999999</v>
      </c>
      <c r="M4563" s="4" t="s">
        <v>170</v>
      </c>
    </row>
    <row r="4564" spans="1:13" x14ac:dyDescent="0.35">
      <c r="A4564" s="4" t="s">
        <v>36</v>
      </c>
      <c r="B4564" s="4" t="s">
        <v>35</v>
      </c>
      <c r="E4564" s="4" t="s">
        <v>128</v>
      </c>
      <c r="F4564" s="8" t="str">
        <f>VLOOKUP(E4564,Mapping!$A$1:$C$71,3,0)</f>
        <v>Unity</v>
      </c>
      <c r="G4564" s="8" t="str">
        <f>VLOOKUP(E4564,Mapping!$A$2:$B$207,2,0)</f>
        <v>Unity</v>
      </c>
      <c r="H4564" s="4" t="s">
        <v>658</v>
      </c>
      <c r="I4564" s="63">
        <v>44324</v>
      </c>
      <c r="J4564" s="126" t="str">
        <f>VLOOKUP(I4564,Mapping!$H$2:$I$215,2,0)</f>
        <v>Post</v>
      </c>
      <c r="K4564" s="127" t="str">
        <f>VLOOKUP(I4564,Mapping!$H$2:$J$215,3,0)</f>
        <v>Post</v>
      </c>
      <c r="L4564" s="4">
        <v>3601.2628835999999</v>
      </c>
      <c r="M4564" s="4" t="s">
        <v>170</v>
      </c>
    </row>
    <row r="4565" spans="1:13" x14ac:dyDescent="0.35">
      <c r="A4565" s="4" t="s">
        <v>36</v>
      </c>
      <c r="B4565" s="4" t="s">
        <v>35</v>
      </c>
      <c r="E4565" s="4" t="s">
        <v>128</v>
      </c>
      <c r="F4565" s="8" t="str">
        <f>VLOOKUP(E4565,Mapping!$A$1:$C$71,3,0)</f>
        <v>Unity</v>
      </c>
      <c r="G4565" s="8" t="str">
        <f>VLOOKUP(E4565,Mapping!$A$2:$B$207,2,0)</f>
        <v>Unity</v>
      </c>
      <c r="H4565" s="4" t="s">
        <v>658</v>
      </c>
      <c r="I4565" s="63">
        <v>44325</v>
      </c>
      <c r="J4565" s="126" t="str">
        <f>VLOOKUP(I4565,Mapping!$H$2:$I$215,2,0)</f>
        <v>Post</v>
      </c>
      <c r="K4565" s="127" t="str">
        <f>VLOOKUP(I4565,Mapping!$H$2:$J$215,3,0)</f>
        <v>Post</v>
      </c>
      <c r="L4565" s="4">
        <v>3942.7341938999998</v>
      </c>
      <c r="M4565" s="4" t="s">
        <v>170</v>
      </c>
    </row>
    <row r="4566" spans="1:13" x14ac:dyDescent="0.35">
      <c r="A4566" s="4" t="s">
        <v>36</v>
      </c>
      <c r="B4566" s="4" t="s">
        <v>35</v>
      </c>
      <c r="E4566" s="4" t="s">
        <v>128</v>
      </c>
      <c r="F4566" s="8" t="str">
        <f>VLOOKUP(E4566,Mapping!$A$1:$C$71,3,0)</f>
        <v>Unity</v>
      </c>
      <c r="G4566" s="8" t="str">
        <f>VLOOKUP(E4566,Mapping!$A$2:$B$207,2,0)</f>
        <v>Unity</v>
      </c>
      <c r="H4566" s="4" t="s">
        <v>658</v>
      </c>
      <c r="I4566" s="63">
        <v>44326</v>
      </c>
      <c r="J4566" s="126" t="str">
        <f>VLOOKUP(I4566,Mapping!$H$2:$I$215,2,0)</f>
        <v>Post</v>
      </c>
      <c r="K4566" s="127" t="str">
        <f>VLOOKUP(I4566,Mapping!$H$2:$J$215,3,0)</f>
        <v>Post</v>
      </c>
      <c r="L4566" s="4">
        <v>4271.5853380999997</v>
      </c>
      <c r="M4566" s="4" t="s">
        <v>170</v>
      </c>
    </row>
    <row r="4567" spans="1:13" x14ac:dyDescent="0.35">
      <c r="A4567" s="4" t="s">
        <v>36</v>
      </c>
      <c r="B4567" s="4" t="s">
        <v>35</v>
      </c>
      <c r="E4567" s="4" t="s">
        <v>128</v>
      </c>
      <c r="F4567" s="8" t="str">
        <f>VLOOKUP(E4567,Mapping!$A$1:$C$71,3,0)</f>
        <v>Unity</v>
      </c>
      <c r="G4567" s="8" t="str">
        <f>VLOOKUP(E4567,Mapping!$A$2:$B$207,2,0)</f>
        <v>Unity</v>
      </c>
      <c r="H4567" s="4" t="s">
        <v>658</v>
      </c>
      <c r="I4567" s="63">
        <v>44327</v>
      </c>
      <c r="J4567" s="126" t="str">
        <f>VLOOKUP(I4567,Mapping!$H$2:$I$215,2,0)</f>
        <v>Post</v>
      </c>
      <c r="K4567" s="127" t="str">
        <f>VLOOKUP(I4567,Mapping!$H$2:$J$215,3,0)</f>
        <v>Post</v>
      </c>
      <c r="L4567" s="4">
        <v>4612.2769528999997</v>
      </c>
      <c r="M4567" s="4" t="s">
        <v>170</v>
      </c>
    </row>
    <row r="4568" spans="1:13" x14ac:dyDescent="0.35">
      <c r="A4568" s="4" t="s">
        <v>36</v>
      </c>
      <c r="B4568" s="4" t="s">
        <v>35</v>
      </c>
      <c r="E4568" s="4" t="s">
        <v>128</v>
      </c>
      <c r="F4568" s="8" t="str">
        <f>VLOOKUP(E4568,Mapping!$A$1:$C$71,3,0)</f>
        <v>Unity</v>
      </c>
      <c r="G4568" s="8" t="str">
        <f>VLOOKUP(E4568,Mapping!$A$2:$B$207,2,0)</f>
        <v>Unity</v>
      </c>
      <c r="H4568" s="4" t="s">
        <v>658</v>
      </c>
      <c r="I4568" s="63">
        <v>44328</v>
      </c>
      <c r="J4568" s="126" t="str">
        <f>VLOOKUP(I4568,Mapping!$H$2:$I$215,2,0)</f>
        <v>Post</v>
      </c>
      <c r="K4568" s="127" t="str">
        <f>VLOOKUP(I4568,Mapping!$H$2:$J$215,3,0)</f>
        <v>Post</v>
      </c>
      <c r="L4568" s="4">
        <v>4977.8215553999999</v>
      </c>
      <c r="M4568" s="4" t="s">
        <v>170</v>
      </c>
    </row>
    <row r="4569" spans="1:13" x14ac:dyDescent="0.35">
      <c r="A4569" s="4" t="s">
        <v>36</v>
      </c>
      <c r="B4569" s="4" t="s">
        <v>35</v>
      </c>
      <c r="E4569" s="4" t="s">
        <v>128</v>
      </c>
      <c r="F4569" s="8" t="str">
        <f>VLOOKUP(E4569,Mapping!$A$1:$C$71,3,0)</f>
        <v>Unity</v>
      </c>
      <c r="G4569" s="8" t="str">
        <f>VLOOKUP(E4569,Mapping!$A$2:$B$207,2,0)</f>
        <v>Unity</v>
      </c>
      <c r="H4569" s="4" t="s">
        <v>658</v>
      </c>
      <c r="I4569" s="63">
        <v>44329</v>
      </c>
      <c r="J4569" s="126" t="str">
        <f>VLOOKUP(I4569,Mapping!$H$2:$I$215,2,0)</f>
        <v>Post</v>
      </c>
      <c r="K4569" s="127" t="str">
        <f>VLOOKUP(I4569,Mapping!$H$2:$J$215,3,0)</f>
        <v>Post</v>
      </c>
      <c r="L4569" s="4">
        <v>5347.9891465000001</v>
      </c>
      <c r="M4569" s="4" t="s">
        <v>170</v>
      </c>
    </row>
    <row r="4570" spans="1:13" x14ac:dyDescent="0.35">
      <c r="A4570" s="4" t="s">
        <v>36</v>
      </c>
      <c r="B4570" s="4" t="s">
        <v>35</v>
      </c>
      <c r="E4570" s="4" t="s">
        <v>128</v>
      </c>
      <c r="F4570" s="8" t="str">
        <f>VLOOKUP(E4570,Mapping!$A$1:$C$71,3,0)</f>
        <v>Unity</v>
      </c>
      <c r="G4570" s="8" t="str">
        <f>VLOOKUP(E4570,Mapping!$A$2:$B$207,2,0)</f>
        <v>Unity</v>
      </c>
      <c r="H4570" s="4" t="s">
        <v>658</v>
      </c>
      <c r="I4570" s="63">
        <v>44330</v>
      </c>
      <c r="J4570" s="126" t="str">
        <f>VLOOKUP(I4570,Mapping!$H$2:$I$215,2,0)</f>
        <v>Post</v>
      </c>
      <c r="K4570" s="127" t="str">
        <f>VLOOKUP(I4570,Mapping!$H$2:$J$215,3,0)</f>
        <v>Post</v>
      </c>
      <c r="L4570" s="4">
        <v>5731.6697955999998</v>
      </c>
      <c r="M4570" s="4" t="s">
        <v>170</v>
      </c>
    </row>
    <row r="4571" spans="1:13" x14ac:dyDescent="0.35">
      <c r="A4571" s="4" t="s">
        <v>36</v>
      </c>
      <c r="B4571" s="4" t="s">
        <v>35</v>
      </c>
      <c r="E4571" s="4" t="s">
        <v>128</v>
      </c>
      <c r="F4571" s="8" t="str">
        <f>VLOOKUP(E4571,Mapping!$A$1:$C$71,3,0)</f>
        <v>Unity</v>
      </c>
      <c r="G4571" s="8" t="str">
        <f>VLOOKUP(E4571,Mapping!$A$2:$B$207,2,0)</f>
        <v>Unity</v>
      </c>
      <c r="H4571" s="4" t="s">
        <v>658</v>
      </c>
      <c r="I4571" s="63">
        <v>44331</v>
      </c>
      <c r="J4571" s="126" t="str">
        <f>VLOOKUP(I4571,Mapping!$H$2:$I$215,2,0)</f>
        <v>Post</v>
      </c>
      <c r="K4571" s="127" t="str">
        <f>VLOOKUP(I4571,Mapping!$H$2:$J$215,3,0)</f>
        <v>Post</v>
      </c>
      <c r="L4571" s="4">
        <v>6143.0176289999999</v>
      </c>
      <c r="M4571" s="4" t="s">
        <v>170</v>
      </c>
    </row>
    <row r="4572" spans="1:13" x14ac:dyDescent="0.35">
      <c r="A4572" s="4" t="s">
        <v>36</v>
      </c>
      <c r="B4572" s="4" t="s">
        <v>35</v>
      </c>
      <c r="E4572" s="4" t="s">
        <v>128</v>
      </c>
      <c r="F4572" s="8" t="str">
        <f>VLOOKUP(E4572,Mapping!$A$1:$C$71,3,0)</f>
        <v>Unity</v>
      </c>
      <c r="G4572" s="8" t="str">
        <f>VLOOKUP(E4572,Mapping!$A$2:$B$207,2,0)</f>
        <v>Unity</v>
      </c>
      <c r="H4572" s="4" t="s">
        <v>658</v>
      </c>
      <c r="I4572" s="63">
        <v>44332</v>
      </c>
      <c r="J4572" s="126" t="str">
        <f>VLOOKUP(I4572,Mapping!$H$2:$I$215,2,0)</f>
        <v>Post</v>
      </c>
      <c r="K4572" s="127" t="str">
        <f>VLOOKUP(I4572,Mapping!$H$2:$J$215,3,0)</f>
        <v>Post</v>
      </c>
      <c r="L4572" s="4">
        <v>6582.3086923999999</v>
      </c>
      <c r="M4572" s="4" t="s">
        <v>170</v>
      </c>
    </row>
    <row r="4573" spans="1:13" x14ac:dyDescent="0.35">
      <c r="A4573" s="4" t="s">
        <v>36</v>
      </c>
      <c r="B4573" s="4" t="s">
        <v>35</v>
      </c>
      <c r="E4573" s="4" t="s">
        <v>128</v>
      </c>
      <c r="F4573" s="8" t="str">
        <f>VLOOKUP(E4573,Mapping!$A$1:$C$71,3,0)</f>
        <v>Unity</v>
      </c>
      <c r="G4573" s="8" t="str">
        <f>VLOOKUP(E4573,Mapping!$A$2:$B$207,2,0)</f>
        <v>Unity</v>
      </c>
      <c r="H4573" s="4" t="s">
        <v>658</v>
      </c>
      <c r="I4573" s="63">
        <v>44333</v>
      </c>
      <c r="J4573" s="126" t="str">
        <f>VLOOKUP(I4573,Mapping!$H$2:$I$215,2,0)</f>
        <v>Post</v>
      </c>
      <c r="K4573" s="127" t="str">
        <f>VLOOKUP(I4573,Mapping!$H$2:$J$215,3,0)</f>
        <v>Post</v>
      </c>
      <c r="L4573" s="4">
        <v>7068.0398451000001</v>
      </c>
      <c r="M4573" s="4" t="s">
        <v>170</v>
      </c>
    </row>
    <row r="4574" spans="1:13" x14ac:dyDescent="0.35">
      <c r="A4574" s="4" t="s">
        <v>36</v>
      </c>
      <c r="B4574" s="4" t="s">
        <v>35</v>
      </c>
      <c r="E4574" s="4" t="s">
        <v>128</v>
      </c>
      <c r="F4574" s="8" t="str">
        <f>VLOOKUP(E4574,Mapping!$A$1:$C$71,3,0)</f>
        <v>Unity</v>
      </c>
      <c r="G4574" s="8" t="str">
        <f>VLOOKUP(E4574,Mapping!$A$2:$B$207,2,0)</f>
        <v>Unity</v>
      </c>
      <c r="H4574" s="4" t="s">
        <v>658</v>
      </c>
      <c r="I4574" s="63">
        <v>44334</v>
      </c>
      <c r="J4574" s="126" t="str">
        <f>VLOOKUP(I4574,Mapping!$H$2:$I$215,2,0)</f>
        <v>Post</v>
      </c>
      <c r="K4574" s="127" t="str">
        <f>VLOOKUP(I4574,Mapping!$H$2:$J$215,3,0)</f>
        <v>Post</v>
      </c>
      <c r="L4574" s="4">
        <v>7331.6932456000004</v>
      </c>
      <c r="M4574" s="4" t="s">
        <v>170</v>
      </c>
    </row>
    <row r="4575" spans="1:13" x14ac:dyDescent="0.35">
      <c r="A4575" s="4" t="s">
        <v>36</v>
      </c>
      <c r="B4575" s="4" t="s">
        <v>35</v>
      </c>
      <c r="E4575" s="4" t="s">
        <v>128</v>
      </c>
      <c r="F4575" s="8" t="str">
        <f>VLOOKUP(E4575,Mapping!$A$1:$C$71,3,0)</f>
        <v>Unity</v>
      </c>
      <c r="G4575" s="8" t="str">
        <f>VLOOKUP(E4575,Mapping!$A$2:$B$207,2,0)</f>
        <v>Unity</v>
      </c>
      <c r="H4575" s="4" t="s">
        <v>658</v>
      </c>
      <c r="I4575" s="63">
        <v>44335</v>
      </c>
      <c r="J4575" s="126" t="str">
        <f>VLOOKUP(I4575,Mapping!$H$2:$I$215,2,0)</f>
        <v>Post</v>
      </c>
      <c r="K4575" s="127" t="str">
        <f>VLOOKUP(I4575,Mapping!$H$2:$J$215,3,0)</f>
        <v>Post</v>
      </c>
      <c r="L4575" s="4">
        <v>7517.0898459</v>
      </c>
      <c r="M4575" s="4" t="s">
        <v>170</v>
      </c>
    </row>
    <row r="4576" spans="1:13" x14ac:dyDescent="0.35">
      <c r="A4576" s="4" t="s">
        <v>36</v>
      </c>
      <c r="B4576" s="4" t="s">
        <v>35</v>
      </c>
      <c r="E4576" s="4" t="s">
        <v>128</v>
      </c>
      <c r="F4576" s="8" t="str">
        <f>VLOOKUP(E4576,Mapping!$A$1:$C$71,3,0)</f>
        <v>Unity</v>
      </c>
      <c r="G4576" s="8" t="str">
        <f>VLOOKUP(E4576,Mapping!$A$2:$B$207,2,0)</f>
        <v>Unity</v>
      </c>
      <c r="H4576" s="4" t="s">
        <v>658</v>
      </c>
      <c r="I4576" s="63">
        <v>44336</v>
      </c>
      <c r="J4576" s="126" t="str">
        <f>VLOOKUP(I4576,Mapping!$H$2:$I$215,2,0)</f>
        <v>Post</v>
      </c>
      <c r="K4576" s="127" t="str">
        <f>VLOOKUP(I4576,Mapping!$H$2:$J$215,3,0)</f>
        <v>Post</v>
      </c>
      <c r="L4576" s="4">
        <v>7675.8052618000002</v>
      </c>
      <c r="M4576" s="4" t="s">
        <v>170</v>
      </c>
    </row>
    <row r="4577" spans="1:13" x14ac:dyDescent="0.35">
      <c r="A4577" s="4" t="s">
        <v>36</v>
      </c>
      <c r="B4577" s="4" t="s">
        <v>35</v>
      </c>
      <c r="E4577" s="4" t="s">
        <v>128</v>
      </c>
      <c r="F4577" s="8" t="str">
        <f>VLOOKUP(E4577,Mapping!$A$1:$C$71,3,0)</f>
        <v>Unity</v>
      </c>
      <c r="G4577" s="8" t="str">
        <f>VLOOKUP(E4577,Mapping!$A$2:$B$207,2,0)</f>
        <v>Unity</v>
      </c>
      <c r="H4577" s="4" t="s">
        <v>658</v>
      </c>
      <c r="I4577" s="63">
        <v>44337</v>
      </c>
      <c r="J4577" s="126" t="str">
        <f>VLOOKUP(I4577,Mapping!$H$2:$I$215,2,0)</f>
        <v>Post</v>
      </c>
      <c r="K4577" s="127" t="str">
        <f>VLOOKUP(I4577,Mapping!$H$2:$J$215,3,0)</f>
        <v>Post</v>
      </c>
      <c r="L4577" s="4">
        <v>7808.3742044000001</v>
      </c>
      <c r="M4577" s="4" t="s">
        <v>170</v>
      </c>
    </row>
    <row r="4578" spans="1:13" x14ac:dyDescent="0.35">
      <c r="A4578" s="4" t="s">
        <v>36</v>
      </c>
      <c r="B4578" s="4" t="s">
        <v>35</v>
      </c>
      <c r="E4578" s="4" t="s">
        <v>128</v>
      </c>
      <c r="F4578" s="8" t="str">
        <f>VLOOKUP(E4578,Mapping!$A$1:$C$71,3,0)</f>
        <v>Unity</v>
      </c>
      <c r="G4578" s="8" t="str">
        <f>VLOOKUP(E4578,Mapping!$A$2:$B$207,2,0)</f>
        <v>Unity</v>
      </c>
      <c r="H4578" s="4" t="s">
        <v>658</v>
      </c>
      <c r="I4578" s="63">
        <v>44338</v>
      </c>
      <c r="J4578" s="126" t="str">
        <f>VLOOKUP(I4578,Mapping!$H$2:$I$215,2,0)</f>
        <v>Post</v>
      </c>
      <c r="K4578" s="127" t="str">
        <f>VLOOKUP(I4578,Mapping!$H$2:$J$215,3,0)</f>
        <v>Post</v>
      </c>
      <c r="L4578" s="4">
        <v>7908.3864247000001</v>
      </c>
      <c r="M4578" s="4" t="s">
        <v>170</v>
      </c>
    </row>
    <row r="4579" spans="1:13" x14ac:dyDescent="0.35">
      <c r="A4579" s="4" t="s">
        <v>36</v>
      </c>
      <c r="B4579" s="4" t="s">
        <v>35</v>
      </c>
      <c r="E4579" s="4" t="s">
        <v>128</v>
      </c>
      <c r="F4579" s="8" t="str">
        <f>VLOOKUP(E4579,Mapping!$A$1:$C$71,3,0)</f>
        <v>Unity</v>
      </c>
      <c r="G4579" s="8" t="str">
        <f>VLOOKUP(E4579,Mapping!$A$2:$B$207,2,0)</f>
        <v>Unity</v>
      </c>
      <c r="H4579" s="4" t="s">
        <v>658</v>
      </c>
      <c r="I4579" s="63">
        <v>44339</v>
      </c>
      <c r="J4579" s="126" t="str">
        <f>VLOOKUP(I4579,Mapping!$H$2:$I$215,2,0)</f>
        <v>Post</v>
      </c>
      <c r="K4579" s="127" t="str">
        <f>VLOOKUP(I4579,Mapping!$H$2:$J$215,3,0)</f>
        <v>Post</v>
      </c>
      <c r="L4579" s="4">
        <v>7946.3787861000001</v>
      </c>
      <c r="M4579" s="4" t="s">
        <v>170</v>
      </c>
    </row>
    <row r="4580" spans="1:13" x14ac:dyDescent="0.35">
      <c r="A4580" s="4" t="s">
        <v>36</v>
      </c>
      <c r="B4580" s="4" t="s">
        <v>35</v>
      </c>
      <c r="E4580" s="4" t="s">
        <v>128</v>
      </c>
      <c r="F4580" s="8" t="str">
        <f>VLOOKUP(E4580,Mapping!$A$1:$C$71,3,0)</f>
        <v>Unity</v>
      </c>
      <c r="G4580" s="8" t="str">
        <f>VLOOKUP(E4580,Mapping!$A$2:$B$207,2,0)</f>
        <v>Unity</v>
      </c>
      <c r="H4580" s="4" t="s">
        <v>658</v>
      </c>
      <c r="I4580" s="63">
        <v>44340</v>
      </c>
      <c r="J4580" s="126" t="str">
        <f>VLOOKUP(I4580,Mapping!$H$2:$I$215,2,0)</f>
        <v>Post</v>
      </c>
      <c r="K4580" s="127" t="str">
        <f>VLOOKUP(I4580,Mapping!$H$2:$J$215,3,0)</f>
        <v>Post</v>
      </c>
      <c r="L4580" s="4">
        <v>7935.8355517</v>
      </c>
      <c r="M4580" s="4" t="s">
        <v>170</v>
      </c>
    </row>
    <row r="4581" spans="1:13" x14ac:dyDescent="0.35">
      <c r="A4581" s="4" t="s">
        <v>36</v>
      </c>
      <c r="B4581" s="4" t="s">
        <v>35</v>
      </c>
      <c r="E4581" s="4" t="s">
        <v>128</v>
      </c>
      <c r="F4581" s="8" t="str">
        <f>VLOOKUP(E4581,Mapping!$A$1:$C$71,3,0)</f>
        <v>Unity</v>
      </c>
      <c r="G4581" s="8" t="str">
        <f>VLOOKUP(E4581,Mapping!$A$2:$B$207,2,0)</f>
        <v>Unity</v>
      </c>
      <c r="H4581" s="4" t="s">
        <v>658</v>
      </c>
      <c r="I4581" s="63">
        <v>44341</v>
      </c>
      <c r="J4581" s="126" t="str">
        <f>VLOOKUP(I4581,Mapping!$H$2:$I$215,2,0)</f>
        <v>Post</v>
      </c>
      <c r="K4581" s="127" t="str">
        <f>VLOOKUP(I4581,Mapping!$H$2:$J$215,3,0)</f>
        <v>Post</v>
      </c>
      <c r="L4581" s="4">
        <v>7798.3643709999997</v>
      </c>
      <c r="M4581" s="4" t="s">
        <v>170</v>
      </c>
    </row>
    <row r="4582" spans="1:13" x14ac:dyDescent="0.35">
      <c r="A4582" s="4" t="s">
        <v>36</v>
      </c>
      <c r="B4582" s="4" t="s">
        <v>35</v>
      </c>
      <c r="E4582" s="4" t="s">
        <v>128</v>
      </c>
      <c r="F4582" s="8" t="str">
        <f>VLOOKUP(E4582,Mapping!$A$1:$C$71,3,0)</f>
        <v>Unity</v>
      </c>
      <c r="G4582" s="8" t="str">
        <f>VLOOKUP(E4582,Mapping!$A$2:$B$207,2,0)</f>
        <v>Unity</v>
      </c>
      <c r="H4582" s="4" t="s">
        <v>658</v>
      </c>
      <c r="I4582" s="63">
        <v>44342</v>
      </c>
      <c r="J4582" s="126" t="str">
        <f>VLOOKUP(I4582,Mapping!$H$2:$I$215,2,0)</f>
        <v>Post</v>
      </c>
      <c r="K4582" s="127" t="str">
        <f>VLOOKUP(I4582,Mapping!$H$2:$J$215,3,0)</f>
        <v>Post</v>
      </c>
      <c r="L4582" s="4">
        <v>7770.6801292999999</v>
      </c>
      <c r="M4582" s="4" t="s">
        <v>170</v>
      </c>
    </row>
    <row r="4583" spans="1:13" x14ac:dyDescent="0.35">
      <c r="A4583" s="4" t="s">
        <v>36</v>
      </c>
      <c r="B4583" s="4" t="s">
        <v>35</v>
      </c>
      <c r="E4583" s="4" t="s">
        <v>128</v>
      </c>
      <c r="F4583" s="8" t="str">
        <f>VLOOKUP(E4583,Mapping!$A$1:$C$71,3,0)</f>
        <v>Unity</v>
      </c>
      <c r="G4583" s="8" t="str">
        <f>VLOOKUP(E4583,Mapping!$A$2:$B$207,2,0)</f>
        <v>Unity</v>
      </c>
      <c r="H4583" s="4" t="s">
        <v>658</v>
      </c>
      <c r="I4583" s="63">
        <v>44343</v>
      </c>
      <c r="J4583" s="126" t="str">
        <f>VLOOKUP(I4583,Mapping!$H$2:$I$215,2,0)</f>
        <v>Post</v>
      </c>
      <c r="K4583" s="127" t="str">
        <f>VLOOKUP(I4583,Mapping!$H$2:$J$215,3,0)</f>
        <v>Post</v>
      </c>
      <c r="L4583" s="4">
        <v>7774.6016025999998</v>
      </c>
      <c r="M4583" s="4" t="s">
        <v>170</v>
      </c>
    </row>
    <row r="4584" spans="1:13" x14ac:dyDescent="0.35">
      <c r="A4584" s="4" t="s">
        <v>36</v>
      </c>
      <c r="B4584" s="4" t="s">
        <v>35</v>
      </c>
      <c r="E4584" s="4" t="s">
        <v>128</v>
      </c>
      <c r="F4584" s="8" t="str">
        <f>VLOOKUP(E4584,Mapping!$A$1:$C$71,3,0)</f>
        <v>Unity</v>
      </c>
      <c r="G4584" s="8" t="str">
        <f>VLOOKUP(E4584,Mapping!$A$2:$B$207,2,0)</f>
        <v>Unity</v>
      </c>
      <c r="H4584" s="4" t="s">
        <v>658</v>
      </c>
      <c r="I4584" s="63">
        <v>44344</v>
      </c>
      <c r="J4584" s="126" t="str">
        <f>VLOOKUP(I4584,Mapping!$H$2:$I$215,2,0)</f>
        <v>Post</v>
      </c>
      <c r="K4584" s="127" t="str">
        <f>VLOOKUP(I4584,Mapping!$H$2:$J$215,3,0)</f>
        <v>Post</v>
      </c>
      <c r="L4584" s="4">
        <v>7788.9455728000003</v>
      </c>
      <c r="M4584" s="4" t="s">
        <v>170</v>
      </c>
    </row>
    <row r="4585" spans="1:13" x14ac:dyDescent="0.35">
      <c r="A4585" s="4" t="s">
        <v>36</v>
      </c>
      <c r="B4585" s="4" t="s">
        <v>35</v>
      </c>
      <c r="E4585" s="4" t="s">
        <v>128</v>
      </c>
      <c r="F4585" s="8" t="str">
        <f>VLOOKUP(E4585,Mapping!$A$1:$C$71,3,0)</f>
        <v>Unity</v>
      </c>
      <c r="G4585" s="8" t="str">
        <f>VLOOKUP(E4585,Mapping!$A$2:$B$207,2,0)</f>
        <v>Unity</v>
      </c>
      <c r="H4585" s="4" t="s">
        <v>658</v>
      </c>
      <c r="I4585" s="63">
        <v>44345</v>
      </c>
      <c r="J4585" s="126" t="str">
        <f>VLOOKUP(I4585,Mapping!$H$2:$I$215,2,0)</f>
        <v>Post</v>
      </c>
      <c r="K4585" s="127" t="str">
        <f>VLOOKUP(I4585,Mapping!$H$2:$J$215,3,0)</f>
        <v>Post</v>
      </c>
      <c r="L4585" s="4">
        <v>7769.5010806</v>
      </c>
      <c r="M4585" s="4" t="s">
        <v>170</v>
      </c>
    </row>
    <row r="4586" spans="1:13" x14ac:dyDescent="0.35">
      <c r="A4586" s="4" t="s">
        <v>36</v>
      </c>
      <c r="B4586" s="4" t="s">
        <v>35</v>
      </c>
      <c r="E4586" s="4" t="s">
        <v>128</v>
      </c>
      <c r="F4586" s="8" t="str">
        <f>VLOOKUP(E4586,Mapping!$A$1:$C$71,3,0)</f>
        <v>Unity</v>
      </c>
      <c r="G4586" s="8" t="str">
        <f>VLOOKUP(E4586,Mapping!$A$2:$B$207,2,0)</f>
        <v>Unity</v>
      </c>
      <c r="H4586" s="4" t="s">
        <v>658</v>
      </c>
      <c r="I4586" s="63">
        <v>44346</v>
      </c>
      <c r="J4586" s="126" t="str">
        <f>VLOOKUP(I4586,Mapping!$H$2:$I$215,2,0)</f>
        <v>Post</v>
      </c>
      <c r="K4586" s="127" t="str">
        <f>VLOOKUP(I4586,Mapping!$H$2:$J$215,3,0)</f>
        <v>Post</v>
      </c>
      <c r="L4586" s="4">
        <v>7700.7167495000003</v>
      </c>
      <c r="M4586" s="4" t="s">
        <v>170</v>
      </c>
    </row>
    <row r="4587" spans="1:13" x14ac:dyDescent="0.35">
      <c r="A4587" s="4" t="s">
        <v>36</v>
      </c>
      <c r="B4587" s="4" t="s">
        <v>35</v>
      </c>
      <c r="E4587" s="4" t="s">
        <v>128</v>
      </c>
      <c r="F4587" s="8" t="str">
        <f>VLOOKUP(E4587,Mapping!$A$1:$C$71,3,0)</f>
        <v>Unity</v>
      </c>
      <c r="G4587" s="8" t="str">
        <f>VLOOKUP(E4587,Mapping!$A$2:$B$207,2,0)</f>
        <v>Unity</v>
      </c>
      <c r="H4587" s="4" t="s">
        <v>658</v>
      </c>
      <c r="I4587" s="63">
        <v>44347</v>
      </c>
      <c r="J4587" s="126" t="str">
        <f>VLOOKUP(I4587,Mapping!$H$2:$I$215,2,0)</f>
        <v>Post</v>
      </c>
      <c r="K4587" s="127" t="str">
        <f>VLOOKUP(I4587,Mapping!$H$2:$J$215,3,0)</f>
        <v>Post</v>
      </c>
      <c r="L4587" s="4">
        <v>7613.0820524000001</v>
      </c>
      <c r="M4587" s="4" t="s">
        <v>170</v>
      </c>
    </row>
    <row r="4588" spans="1:13" x14ac:dyDescent="0.35">
      <c r="A4588" s="4" t="s">
        <v>36</v>
      </c>
      <c r="B4588" s="4" t="s">
        <v>35</v>
      </c>
      <c r="E4588" s="4" t="s">
        <v>128</v>
      </c>
      <c r="F4588" s="8" t="str">
        <f>VLOOKUP(E4588,Mapping!$A$1:$C$71,3,0)</f>
        <v>Unity</v>
      </c>
      <c r="G4588" s="8" t="str">
        <f>VLOOKUP(E4588,Mapping!$A$2:$B$207,2,0)</f>
        <v>Unity</v>
      </c>
      <c r="H4588" s="4" t="s">
        <v>658</v>
      </c>
      <c r="I4588" s="63">
        <v>44348</v>
      </c>
      <c r="J4588" s="126" t="str">
        <f>VLOOKUP(I4588,Mapping!$H$2:$I$215,2,0)</f>
        <v>Post</v>
      </c>
      <c r="K4588" s="127" t="str">
        <f>VLOOKUP(I4588,Mapping!$H$2:$J$215,3,0)</f>
        <v>Post</v>
      </c>
      <c r="L4588" s="4">
        <v>7441.6956207000003</v>
      </c>
      <c r="M4588" s="4" t="s">
        <v>170</v>
      </c>
    </row>
    <row r="4589" spans="1:13" x14ac:dyDescent="0.35">
      <c r="A4589" s="4" t="s">
        <v>36</v>
      </c>
      <c r="B4589" s="4" t="s">
        <v>35</v>
      </c>
      <c r="E4589" s="4" t="s">
        <v>128</v>
      </c>
      <c r="F4589" s="8" t="str">
        <f>VLOOKUP(E4589,Mapping!$A$1:$C$71,3,0)</f>
        <v>Unity</v>
      </c>
      <c r="G4589" s="8" t="str">
        <f>VLOOKUP(E4589,Mapping!$A$2:$B$207,2,0)</f>
        <v>Unity</v>
      </c>
      <c r="H4589" s="4" t="s">
        <v>658</v>
      </c>
      <c r="I4589" s="63">
        <v>44349</v>
      </c>
      <c r="J4589" s="126" t="str">
        <f>VLOOKUP(I4589,Mapping!$H$2:$I$215,2,0)</f>
        <v>Post</v>
      </c>
      <c r="K4589" s="127" t="str">
        <f>VLOOKUP(I4589,Mapping!$H$2:$J$215,3,0)</f>
        <v>Post</v>
      </c>
      <c r="L4589" s="4">
        <v>7220.9060551000002</v>
      </c>
      <c r="M4589" s="4" t="s">
        <v>170</v>
      </c>
    </row>
    <row r="4590" spans="1:13" x14ac:dyDescent="0.35">
      <c r="A4590" s="4" t="s">
        <v>36</v>
      </c>
      <c r="B4590" s="4" t="s">
        <v>35</v>
      </c>
      <c r="E4590" s="4" t="s">
        <v>128</v>
      </c>
      <c r="F4590" s="8" t="str">
        <f>VLOOKUP(E4590,Mapping!$A$1:$C$71,3,0)</f>
        <v>Unity</v>
      </c>
      <c r="G4590" s="8" t="str">
        <f>VLOOKUP(E4590,Mapping!$A$2:$B$207,2,0)</f>
        <v>Unity</v>
      </c>
      <c r="H4590" s="4" t="s">
        <v>658</v>
      </c>
      <c r="I4590" s="63">
        <v>44350</v>
      </c>
      <c r="J4590" s="126" t="str">
        <f>VLOOKUP(I4590,Mapping!$H$2:$I$215,2,0)</f>
        <v>Post</v>
      </c>
      <c r="K4590" s="127" t="str">
        <f>VLOOKUP(I4590,Mapping!$H$2:$J$215,3,0)</f>
        <v>Post</v>
      </c>
      <c r="L4590" s="4">
        <v>7036.8602195000003</v>
      </c>
      <c r="M4590" s="4" t="s">
        <v>170</v>
      </c>
    </row>
    <row r="4591" spans="1:13" x14ac:dyDescent="0.35">
      <c r="A4591" s="4" t="s">
        <v>36</v>
      </c>
      <c r="B4591" s="4" t="s">
        <v>35</v>
      </c>
      <c r="E4591" s="4" t="s">
        <v>128</v>
      </c>
      <c r="F4591" s="8" t="str">
        <f>VLOOKUP(E4591,Mapping!$A$1:$C$71,3,0)</f>
        <v>Unity</v>
      </c>
      <c r="G4591" s="8" t="str">
        <f>VLOOKUP(E4591,Mapping!$A$2:$B$207,2,0)</f>
        <v>Unity</v>
      </c>
      <c r="H4591" s="4" t="s">
        <v>658</v>
      </c>
      <c r="I4591" s="63">
        <v>44351</v>
      </c>
      <c r="J4591" s="126" t="str">
        <f>VLOOKUP(I4591,Mapping!$H$2:$I$215,2,0)</f>
        <v>Post</v>
      </c>
      <c r="K4591" s="127" t="str">
        <f>VLOOKUP(I4591,Mapping!$H$2:$J$215,3,0)</f>
        <v>Post</v>
      </c>
      <c r="L4591" s="4">
        <v>6831.3215237000004</v>
      </c>
      <c r="M4591" s="4" t="s">
        <v>170</v>
      </c>
    </row>
    <row r="4592" spans="1:13" x14ac:dyDescent="0.35">
      <c r="A4592" s="4" t="s">
        <v>36</v>
      </c>
      <c r="B4592" s="4" t="s">
        <v>35</v>
      </c>
      <c r="E4592" s="4" t="s">
        <v>128</v>
      </c>
      <c r="F4592" s="8" t="str">
        <f>VLOOKUP(E4592,Mapping!$A$1:$C$71,3,0)</f>
        <v>Unity</v>
      </c>
      <c r="G4592" s="8" t="str">
        <f>VLOOKUP(E4592,Mapping!$A$2:$B$207,2,0)</f>
        <v>Unity</v>
      </c>
      <c r="H4592" s="4" t="s">
        <v>658</v>
      </c>
      <c r="I4592" s="63">
        <v>44352</v>
      </c>
      <c r="J4592" s="126" t="str">
        <f>VLOOKUP(I4592,Mapping!$H$2:$I$215,2,0)</f>
        <v>Post</v>
      </c>
      <c r="K4592" s="127" t="str">
        <f>VLOOKUP(I4592,Mapping!$H$2:$J$215,3,0)</f>
        <v>Post</v>
      </c>
      <c r="L4592" s="4">
        <v>6564.6369237999997</v>
      </c>
      <c r="M4592" s="4" t="s">
        <v>170</v>
      </c>
    </row>
    <row r="4593" spans="1:13" x14ac:dyDescent="0.35">
      <c r="A4593" s="4" t="s">
        <v>36</v>
      </c>
      <c r="B4593" s="4" t="s">
        <v>35</v>
      </c>
      <c r="E4593" s="4" t="s">
        <v>128</v>
      </c>
      <c r="F4593" s="8" t="str">
        <f>VLOOKUP(E4593,Mapping!$A$1:$C$71,3,0)</f>
        <v>Unity</v>
      </c>
      <c r="G4593" s="8" t="str">
        <f>VLOOKUP(E4593,Mapping!$A$2:$B$207,2,0)</f>
        <v>Unity</v>
      </c>
      <c r="H4593" s="4" t="s">
        <v>658</v>
      </c>
      <c r="I4593" s="63">
        <v>44353</v>
      </c>
      <c r="J4593" s="126" t="str">
        <f>VLOOKUP(I4593,Mapping!$H$2:$I$215,2,0)</f>
        <v>Post</v>
      </c>
      <c r="K4593" s="127" t="str">
        <f>VLOOKUP(I4593,Mapping!$H$2:$J$215,3,0)</f>
        <v>Post</v>
      </c>
      <c r="L4593" s="4">
        <v>6280.5688043</v>
      </c>
      <c r="M4593" s="4" t="s">
        <v>170</v>
      </c>
    </row>
    <row r="4594" spans="1:13" x14ac:dyDescent="0.35">
      <c r="A4594" s="4" t="s">
        <v>36</v>
      </c>
      <c r="B4594" s="4" t="s">
        <v>35</v>
      </c>
      <c r="E4594" s="4" t="s">
        <v>128</v>
      </c>
      <c r="F4594" s="8" t="str">
        <f>VLOOKUP(E4594,Mapping!$A$1:$C$71,3,0)</f>
        <v>Unity</v>
      </c>
      <c r="G4594" s="8" t="str">
        <f>VLOOKUP(E4594,Mapping!$A$2:$B$207,2,0)</f>
        <v>Unity</v>
      </c>
      <c r="H4594" s="4" t="s">
        <v>658</v>
      </c>
      <c r="I4594" s="63">
        <v>44354</v>
      </c>
      <c r="J4594" s="126" t="str">
        <f>VLOOKUP(I4594,Mapping!$H$2:$I$215,2,0)</f>
        <v>Post</v>
      </c>
      <c r="K4594" s="127" t="str">
        <f>VLOOKUP(I4594,Mapping!$H$2:$J$215,3,0)</f>
        <v>Post</v>
      </c>
      <c r="L4594" s="4">
        <v>5923.3212643999996</v>
      </c>
      <c r="M4594" s="4" t="s">
        <v>170</v>
      </c>
    </row>
    <row r="4595" spans="1:13" x14ac:dyDescent="0.35">
      <c r="A4595" s="4" t="s">
        <v>36</v>
      </c>
      <c r="B4595" s="4" t="s">
        <v>35</v>
      </c>
      <c r="E4595" s="4" t="s">
        <v>128</v>
      </c>
      <c r="F4595" s="8" t="str">
        <f>VLOOKUP(E4595,Mapping!$A$1:$C$71,3,0)</f>
        <v>Unity</v>
      </c>
      <c r="G4595" s="8" t="str">
        <f>VLOOKUP(E4595,Mapping!$A$2:$B$207,2,0)</f>
        <v>Unity</v>
      </c>
      <c r="H4595" s="4" t="s">
        <v>658</v>
      </c>
      <c r="I4595" s="63">
        <v>44355</v>
      </c>
      <c r="J4595" s="126" t="str">
        <f>VLOOKUP(I4595,Mapping!$H$2:$I$215,2,0)</f>
        <v>Post</v>
      </c>
      <c r="K4595" s="127" t="str">
        <f>VLOOKUP(I4595,Mapping!$H$2:$J$215,3,0)</f>
        <v>Post</v>
      </c>
      <c r="L4595" s="4">
        <v>5711.2804397999998</v>
      </c>
      <c r="M4595" s="4" t="s">
        <v>170</v>
      </c>
    </row>
    <row r="4596" spans="1:13" x14ac:dyDescent="0.35">
      <c r="A4596" s="4" t="s">
        <v>36</v>
      </c>
      <c r="B4596" s="4" t="s">
        <v>35</v>
      </c>
      <c r="E4596" s="4" t="s">
        <v>128</v>
      </c>
      <c r="F4596" s="8" t="str">
        <f>VLOOKUP(E4596,Mapping!$A$1:$C$71,3,0)</f>
        <v>Unity</v>
      </c>
      <c r="G4596" s="8" t="str">
        <f>VLOOKUP(E4596,Mapping!$A$2:$B$207,2,0)</f>
        <v>Unity</v>
      </c>
      <c r="H4596" s="4" t="s">
        <v>658</v>
      </c>
      <c r="I4596" s="63">
        <v>44356</v>
      </c>
      <c r="J4596" s="126" t="str">
        <f>VLOOKUP(I4596,Mapping!$H$2:$I$215,2,0)</f>
        <v>Post</v>
      </c>
      <c r="K4596" s="127" t="str">
        <f>VLOOKUP(I4596,Mapping!$H$2:$J$215,3,0)</f>
        <v>Post</v>
      </c>
      <c r="L4596" s="4">
        <v>5564.5511737999996</v>
      </c>
      <c r="M4596" s="4" t="s">
        <v>170</v>
      </c>
    </row>
    <row r="4597" spans="1:13" x14ac:dyDescent="0.35">
      <c r="A4597" s="4" t="s">
        <v>36</v>
      </c>
      <c r="B4597" s="4" t="s">
        <v>35</v>
      </c>
      <c r="E4597" s="4" t="s">
        <v>128</v>
      </c>
      <c r="F4597" s="8" t="str">
        <f>VLOOKUP(E4597,Mapping!$A$1:$C$71,3,0)</f>
        <v>Unity</v>
      </c>
      <c r="G4597" s="8" t="str">
        <f>VLOOKUP(E4597,Mapping!$A$2:$B$207,2,0)</f>
        <v>Unity</v>
      </c>
      <c r="H4597" s="4" t="s">
        <v>658</v>
      </c>
      <c r="I4597" s="63">
        <v>44357</v>
      </c>
      <c r="J4597" s="126" t="str">
        <f>VLOOKUP(I4597,Mapping!$H$2:$I$215,2,0)</f>
        <v>Post</v>
      </c>
      <c r="K4597" s="127" t="str">
        <f>VLOOKUP(I4597,Mapping!$H$2:$J$215,3,0)</f>
        <v>Post</v>
      </c>
      <c r="L4597" s="4">
        <v>5466.0890226000001</v>
      </c>
      <c r="M4597" s="4" t="s">
        <v>170</v>
      </c>
    </row>
    <row r="4598" spans="1:13" x14ac:dyDescent="0.35">
      <c r="A4598" s="4" t="s">
        <v>36</v>
      </c>
      <c r="B4598" s="4" t="s">
        <v>35</v>
      </c>
      <c r="E4598" s="4" t="s">
        <v>128</v>
      </c>
      <c r="F4598" s="8" t="str">
        <f>VLOOKUP(E4598,Mapping!$A$1:$C$71,3,0)</f>
        <v>Unity</v>
      </c>
      <c r="G4598" s="8" t="str">
        <f>VLOOKUP(E4598,Mapping!$A$2:$B$207,2,0)</f>
        <v>Unity</v>
      </c>
      <c r="H4598" s="4" t="s">
        <v>658</v>
      </c>
      <c r="I4598" s="63">
        <v>44358</v>
      </c>
      <c r="J4598" s="126" t="str">
        <f>VLOOKUP(I4598,Mapping!$H$2:$I$215,2,0)</f>
        <v>Post</v>
      </c>
      <c r="K4598" s="127" t="str">
        <f>VLOOKUP(I4598,Mapping!$H$2:$J$215,3,0)</f>
        <v>Post</v>
      </c>
      <c r="L4598" s="4">
        <v>5410.6964122999998</v>
      </c>
      <c r="M4598" s="4" t="s">
        <v>170</v>
      </c>
    </row>
    <row r="4599" spans="1:13" x14ac:dyDescent="0.35">
      <c r="A4599" s="4" t="s">
        <v>36</v>
      </c>
      <c r="B4599" s="4" t="s">
        <v>35</v>
      </c>
      <c r="E4599" s="4" t="s">
        <v>128</v>
      </c>
      <c r="F4599" s="8" t="str">
        <f>VLOOKUP(E4599,Mapping!$A$1:$C$71,3,0)</f>
        <v>Unity</v>
      </c>
      <c r="G4599" s="8" t="str">
        <f>VLOOKUP(E4599,Mapping!$A$2:$B$207,2,0)</f>
        <v>Unity</v>
      </c>
      <c r="H4599" s="4" t="s">
        <v>658</v>
      </c>
      <c r="I4599" s="63">
        <v>44359</v>
      </c>
      <c r="J4599" s="126" t="str">
        <f>VLOOKUP(I4599,Mapping!$H$2:$I$215,2,0)</f>
        <v>Post</v>
      </c>
      <c r="K4599" s="127" t="str">
        <f>VLOOKUP(I4599,Mapping!$H$2:$J$215,3,0)</f>
        <v>Post</v>
      </c>
      <c r="L4599" s="4">
        <v>5358.6681138000004</v>
      </c>
      <c r="M4599" s="4" t="s">
        <v>170</v>
      </c>
    </row>
    <row r="4600" spans="1:13" x14ac:dyDescent="0.35">
      <c r="A4600" s="4" t="s">
        <v>36</v>
      </c>
      <c r="B4600" s="4" t="s">
        <v>35</v>
      </c>
      <c r="E4600" s="4" t="s">
        <v>128</v>
      </c>
      <c r="F4600" s="8" t="str">
        <f>VLOOKUP(E4600,Mapping!$A$1:$C$71,3,0)</f>
        <v>Unity</v>
      </c>
      <c r="G4600" s="8" t="str">
        <f>VLOOKUP(E4600,Mapping!$A$2:$B$207,2,0)</f>
        <v>Unity</v>
      </c>
      <c r="H4600" s="4" t="s">
        <v>658</v>
      </c>
      <c r="I4600" s="63">
        <v>44360</v>
      </c>
      <c r="J4600" s="126" t="str">
        <f>VLOOKUP(I4600,Mapping!$H$2:$I$215,2,0)</f>
        <v>Post</v>
      </c>
      <c r="K4600" s="127" t="str">
        <f>VLOOKUP(I4600,Mapping!$H$2:$J$215,3,0)</f>
        <v>Post</v>
      </c>
      <c r="L4600" s="4">
        <v>5311.7503643999999</v>
      </c>
      <c r="M4600" s="4" t="s">
        <v>170</v>
      </c>
    </row>
    <row r="4601" spans="1:13" x14ac:dyDescent="0.35">
      <c r="A4601" s="4" t="s">
        <v>36</v>
      </c>
      <c r="B4601" s="4" t="s">
        <v>35</v>
      </c>
      <c r="E4601" s="4" t="s">
        <v>128</v>
      </c>
      <c r="F4601" s="8" t="str">
        <f>VLOOKUP(E4601,Mapping!$A$1:$C$71,3,0)</f>
        <v>Unity</v>
      </c>
      <c r="G4601" s="8" t="str">
        <f>VLOOKUP(E4601,Mapping!$A$2:$B$207,2,0)</f>
        <v>Unity</v>
      </c>
      <c r="H4601" s="4" t="s">
        <v>658</v>
      </c>
      <c r="I4601" s="63">
        <v>44361</v>
      </c>
      <c r="J4601" s="126" t="str">
        <f>VLOOKUP(I4601,Mapping!$H$2:$I$215,2,0)</f>
        <v>Post</v>
      </c>
      <c r="K4601" s="127" t="str">
        <f>VLOOKUP(I4601,Mapping!$H$2:$J$215,3,0)</f>
        <v>Post</v>
      </c>
      <c r="L4601" s="4">
        <v>5294.8995942000001</v>
      </c>
      <c r="M4601" s="4" t="s">
        <v>170</v>
      </c>
    </row>
    <row r="4602" spans="1:13" x14ac:dyDescent="0.35">
      <c r="A4602" s="4" t="s">
        <v>36</v>
      </c>
      <c r="B4602" s="4" t="s">
        <v>35</v>
      </c>
      <c r="E4602" s="4" t="s">
        <v>128</v>
      </c>
      <c r="F4602" s="8" t="str">
        <f>VLOOKUP(E4602,Mapping!$A$1:$C$71,3,0)</f>
        <v>Unity</v>
      </c>
      <c r="G4602" s="8" t="str">
        <f>VLOOKUP(E4602,Mapping!$A$2:$B$207,2,0)</f>
        <v>Unity</v>
      </c>
      <c r="H4602" s="4" t="s">
        <v>658</v>
      </c>
      <c r="I4602" s="63">
        <v>44362</v>
      </c>
      <c r="J4602" s="126" t="str">
        <f>VLOOKUP(I4602,Mapping!$H$2:$I$215,2,0)</f>
        <v>Post</v>
      </c>
      <c r="K4602" s="127" t="str">
        <f>VLOOKUP(I4602,Mapping!$H$2:$J$215,3,0)</f>
        <v>Post</v>
      </c>
      <c r="L4602" s="4">
        <v>5279.9953888999999</v>
      </c>
      <c r="M4602" s="4" t="s">
        <v>170</v>
      </c>
    </row>
    <row r="4603" spans="1:13" x14ac:dyDescent="0.35">
      <c r="A4603" s="4" t="s">
        <v>36</v>
      </c>
      <c r="B4603" s="4" t="s">
        <v>35</v>
      </c>
      <c r="E4603" s="4" t="s">
        <v>128</v>
      </c>
      <c r="F4603" s="8" t="str">
        <f>VLOOKUP(E4603,Mapping!$A$1:$C$71,3,0)</f>
        <v>Unity</v>
      </c>
      <c r="G4603" s="8" t="str">
        <f>VLOOKUP(E4603,Mapping!$A$2:$B$207,2,0)</f>
        <v>Unity</v>
      </c>
      <c r="H4603" s="4" t="s">
        <v>658</v>
      </c>
      <c r="I4603" s="63">
        <v>44363</v>
      </c>
      <c r="J4603" s="126" t="str">
        <f>VLOOKUP(I4603,Mapping!$H$2:$I$215,2,0)</f>
        <v>Post</v>
      </c>
      <c r="K4603" s="127" t="str">
        <f>VLOOKUP(I4603,Mapping!$H$2:$J$215,3,0)</f>
        <v>Post</v>
      </c>
      <c r="L4603" s="4">
        <v>5245.2893721</v>
      </c>
      <c r="M4603" s="4" t="s">
        <v>170</v>
      </c>
    </row>
    <row r="4604" spans="1:13" x14ac:dyDescent="0.35">
      <c r="A4604" s="4" t="s">
        <v>36</v>
      </c>
      <c r="B4604" s="4" t="s">
        <v>35</v>
      </c>
      <c r="E4604" s="4" t="s">
        <v>128</v>
      </c>
      <c r="F4604" s="8" t="str">
        <f>VLOOKUP(E4604,Mapping!$A$1:$C$71,3,0)</f>
        <v>Unity</v>
      </c>
      <c r="G4604" s="8" t="str">
        <f>VLOOKUP(E4604,Mapping!$A$2:$B$207,2,0)</f>
        <v>Unity</v>
      </c>
      <c r="H4604" s="4" t="s">
        <v>658</v>
      </c>
      <c r="I4604" s="63">
        <v>44364</v>
      </c>
      <c r="J4604" s="126" t="str">
        <f>VLOOKUP(I4604,Mapping!$H$2:$I$215,2,0)</f>
        <v>Post</v>
      </c>
      <c r="K4604" s="127" t="str">
        <f>VLOOKUP(I4604,Mapping!$H$2:$J$215,3,0)</f>
        <v>Post</v>
      </c>
      <c r="L4604" s="4">
        <v>5258.1420163000003</v>
      </c>
      <c r="M4604" s="4" t="s">
        <v>170</v>
      </c>
    </row>
    <row r="4605" spans="1:13" x14ac:dyDescent="0.35">
      <c r="A4605" s="4" t="s">
        <v>36</v>
      </c>
      <c r="B4605" s="4" t="s">
        <v>35</v>
      </c>
      <c r="E4605" s="4" t="s">
        <v>128</v>
      </c>
      <c r="F4605" s="8" t="str">
        <f>VLOOKUP(E4605,Mapping!$A$1:$C$71,3,0)</f>
        <v>Unity</v>
      </c>
      <c r="G4605" s="8" t="str">
        <f>VLOOKUP(E4605,Mapping!$A$2:$B$207,2,0)</f>
        <v>Unity</v>
      </c>
      <c r="H4605" s="4" t="s">
        <v>658</v>
      </c>
      <c r="I4605" s="63">
        <v>44365</v>
      </c>
      <c r="J4605" s="126" t="str">
        <f>VLOOKUP(I4605,Mapping!$H$2:$I$215,2,0)</f>
        <v>Post</v>
      </c>
      <c r="K4605" s="127" t="str">
        <f>VLOOKUP(I4605,Mapping!$H$2:$J$215,3,0)</f>
        <v>Post</v>
      </c>
      <c r="L4605" s="4">
        <v>5259.2780876999996</v>
      </c>
      <c r="M4605" s="4" t="s">
        <v>170</v>
      </c>
    </row>
    <row r="4606" spans="1:13" x14ac:dyDescent="0.35">
      <c r="A4606" s="4" t="s">
        <v>36</v>
      </c>
      <c r="B4606" s="4" t="s">
        <v>35</v>
      </c>
      <c r="E4606" s="4" t="s">
        <v>128</v>
      </c>
      <c r="F4606" s="8" t="str">
        <f>VLOOKUP(E4606,Mapping!$A$1:$C$71,3,0)</f>
        <v>Unity</v>
      </c>
      <c r="G4606" s="8" t="str">
        <f>VLOOKUP(E4606,Mapping!$A$2:$B$207,2,0)</f>
        <v>Unity</v>
      </c>
      <c r="H4606" s="4" t="s">
        <v>658</v>
      </c>
      <c r="I4606" s="63">
        <v>44366</v>
      </c>
      <c r="J4606" s="126" t="str">
        <f>VLOOKUP(I4606,Mapping!$H$2:$I$215,2,0)</f>
        <v>Post</v>
      </c>
      <c r="K4606" s="127" t="str">
        <f>VLOOKUP(I4606,Mapping!$H$2:$J$215,3,0)</f>
        <v>Post</v>
      </c>
      <c r="L4606" s="4">
        <v>5217.1492065000002</v>
      </c>
      <c r="M4606" s="4" t="s">
        <v>170</v>
      </c>
    </row>
    <row r="4607" spans="1:13" x14ac:dyDescent="0.35">
      <c r="A4607" s="4" t="s">
        <v>36</v>
      </c>
      <c r="B4607" s="4" t="s">
        <v>35</v>
      </c>
      <c r="E4607" s="4" t="s">
        <v>128</v>
      </c>
      <c r="F4607" s="8" t="str">
        <f>VLOOKUP(E4607,Mapping!$A$1:$C$71,3,0)</f>
        <v>Unity</v>
      </c>
      <c r="G4607" s="8" t="str">
        <f>VLOOKUP(E4607,Mapping!$A$2:$B$207,2,0)</f>
        <v>Unity</v>
      </c>
      <c r="H4607" s="4" t="s">
        <v>658</v>
      </c>
      <c r="I4607" s="63">
        <v>44367</v>
      </c>
      <c r="J4607" s="126" t="str">
        <f>VLOOKUP(I4607,Mapping!$H$2:$I$215,2,0)</f>
        <v>Post</v>
      </c>
      <c r="K4607" s="127" t="str">
        <f>VLOOKUP(I4607,Mapping!$H$2:$J$215,3,0)</f>
        <v>Post</v>
      </c>
      <c r="L4607" s="4">
        <v>5165.4213992000005</v>
      </c>
      <c r="M4607" s="4" t="s">
        <v>170</v>
      </c>
    </row>
    <row r="4608" spans="1:13" x14ac:dyDescent="0.35">
      <c r="A4608" s="4" t="s">
        <v>36</v>
      </c>
      <c r="B4608" s="4" t="s">
        <v>35</v>
      </c>
      <c r="E4608" s="4" t="s">
        <v>128</v>
      </c>
      <c r="F4608" s="8" t="str">
        <f>VLOOKUP(E4608,Mapping!$A$1:$C$71,3,0)</f>
        <v>Unity</v>
      </c>
      <c r="G4608" s="8" t="str">
        <f>VLOOKUP(E4608,Mapping!$A$2:$B$207,2,0)</f>
        <v>Unity</v>
      </c>
      <c r="H4608" s="4" t="s">
        <v>658</v>
      </c>
      <c r="I4608" s="63">
        <v>44368</v>
      </c>
      <c r="J4608" s="126" t="str">
        <f>VLOOKUP(I4608,Mapping!$H$2:$I$215,2,0)</f>
        <v>Post</v>
      </c>
      <c r="K4608" s="127" t="str">
        <f>VLOOKUP(I4608,Mapping!$H$2:$J$215,3,0)</f>
        <v>Post</v>
      </c>
      <c r="L4608" s="4">
        <v>5096.6325342</v>
      </c>
      <c r="M4608" s="4" t="s">
        <v>170</v>
      </c>
    </row>
    <row r="4609" spans="1:13" x14ac:dyDescent="0.35">
      <c r="A4609" s="4" t="s">
        <v>36</v>
      </c>
      <c r="B4609" s="4" t="s">
        <v>35</v>
      </c>
      <c r="E4609" s="4" t="s">
        <v>128</v>
      </c>
      <c r="F4609" s="8" t="str">
        <f>VLOOKUP(E4609,Mapping!$A$1:$C$71,3,0)</f>
        <v>Unity</v>
      </c>
      <c r="G4609" s="8" t="str">
        <f>VLOOKUP(E4609,Mapping!$A$2:$B$207,2,0)</f>
        <v>Unity</v>
      </c>
      <c r="H4609" s="4" t="s">
        <v>658</v>
      </c>
      <c r="I4609" s="63">
        <v>44369</v>
      </c>
      <c r="J4609" s="126" t="str">
        <f>VLOOKUP(I4609,Mapping!$H$2:$I$215,2,0)</f>
        <v>Post</v>
      </c>
      <c r="K4609" s="127" t="str">
        <f>VLOOKUP(I4609,Mapping!$H$2:$J$215,3,0)</f>
        <v>Post</v>
      </c>
      <c r="L4609" s="4">
        <v>5030.9394697999996</v>
      </c>
      <c r="M4609" s="4" t="s">
        <v>170</v>
      </c>
    </row>
    <row r="4610" spans="1:13" x14ac:dyDescent="0.35">
      <c r="A4610" s="4" t="s">
        <v>36</v>
      </c>
      <c r="B4610" s="4" t="s">
        <v>35</v>
      </c>
      <c r="E4610" s="4" t="s">
        <v>128</v>
      </c>
      <c r="F4610" s="8" t="str">
        <f>VLOOKUP(E4610,Mapping!$A$1:$C$71,3,0)</f>
        <v>Unity</v>
      </c>
      <c r="G4610" s="8" t="str">
        <f>VLOOKUP(E4610,Mapping!$A$2:$B$207,2,0)</f>
        <v>Unity</v>
      </c>
      <c r="H4610" s="4" t="s">
        <v>658</v>
      </c>
      <c r="I4610" s="63">
        <v>44370</v>
      </c>
      <c r="J4610" s="126" t="str">
        <f>VLOOKUP(I4610,Mapping!$H$2:$I$215,2,0)</f>
        <v>Post</v>
      </c>
      <c r="K4610" s="127">
        <f>VLOOKUP(I4610,Mapping!$H$2:$J$215,3,0)</f>
        <v>0</v>
      </c>
      <c r="L4610" s="4">
        <v>4919.1310273999998</v>
      </c>
      <c r="M4610" s="4" t="s">
        <v>170</v>
      </c>
    </row>
    <row r="4611" spans="1:13" x14ac:dyDescent="0.35">
      <c r="A4611" s="4" t="s">
        <v>36</v>
      </c>
      <c r="B4611" s="4" t="s">
        <v>35</v>
      </c>
      <c r="E4611" s="4" t="s">
        <v>128</v>
      </c>
      <c r="F4611" s="8" t="str">
        <f>VLOOKUP(E4611,Mapping!$A$1:$C$71,3,0)</f>
        <v>Unity</v>
      </c>
      <c r="G4611" s="8" t="str">
        <f>VLOOKUP(E4611,Mapping!$A$2:$B$207,2,0)</f>
        <v>Unity</v>
      </c>
      <c r="H4611" s="4" t="s">
        <v>658</v>
      </c>
      <c r="I4611" s="63">
        <v>44371</v>
      </c>
      <c r="J4611" s="126" t="str">
        <f>VLOOKUP(I4611,Mapping!$H$2:$I$215,2,0)</f>
        <v>Post</v>
      </c>
      <c r="K4611" s="127">
        <f>VLOOKUP(I4611,Mapping!$H$2:$J$215,3,0)</f>
        <v>0</v>
      </c>
      <c r="L4611" s="4">
        <v>4797.7971215999996</v>
      </c>
      <c r="M4611" s="4" t="s">
        <v>170</v>
      </c>
    </row>
    <row r="4612" spans="1:13" x14ac:dyDescent="0.35">
      <c r="A4612" s="4" t="s">
        <v>36</v>
      </c>
      <c r="B4612" s="4" t="s">
        <v>35</v>
      </c>
      <c r="E4612" s="4" t="s">
        <v>128</v>
      </c>
      <c r="F4612" s="8" t="str">
        <f>VLOOKUP(E4612,Mapping!$A$1:$C$71,3,0)</f>
        <v>Unity</v>
      </c>
      <c r="G4612" s="8" t="str">
        <f>VLOOKUP(E4612,Mapping!$A$2:$B$207,2,0)</f>
        <v>Unity</v>
      </c>
      <c r="H4612" s="4" t="s">
        <v>658</v>
      </c>
      <c r="I4612" s="63">
        <v>44372</v>
      </c>
      <c r="J4612" s="126" t="str">
        <f>VLOOKUP(I4612,Mapping!$H$2:$I$215,2,0)</f>
        <v>Post</v>
      </c>
      <c r="K4612" s="127">
        <f>VLOOKUP(I4612,Mapping!$H$2:$J$215,3,0)</f>
        <v>0</v>
      </c>
      <c r="L4612" s="4">
        <v>4667.2722680999996</v>
      </c>
      <c r="M4612" s="4" t="s">
        <v>170</v>
      </c>
    </row>
    <row r="4613" spans="1:13" x14ac:dyDescent="0.35">
      <c r="A4613" s="4" t="s">
        <v>36</v>
      </c>
      <c r="B4613" s="4" t="s">
        <v>35</v>
      </c>
      <c r="E4613" s="4" t="s">
        <v>128</v>
      </c>
      <c r="F4613" s="8" t="str">
        <f>VLOOKUP(E4613,Mapping!$A$1:$C$71,3,0)</f>
        <v>Unity</v>
      </c>
      <c r="G4613" s="8" t="str">
        <f>VLOOKUP(E4613,Mapping!$A$2:$B$207,2,0)</f>
        <v>Unity</v>
      </c>
      <c r="H4613" s="4" t="s">
        <v>658</v>
      </c>
      <c r="I4613" s="63">
        <v>44373</v>
      </c>
      <c r="J4613" s="126" t="str">
        <f>VLOOKUP(I4613,Mapping!$H$2:$I$215,2,0)</f>
        <v>Post</v>
      </c>
      <c r="K4613" s="127">
        <f>VLOOKUP(I4613,Mapping!$H$2:$J$215,3,0)</f>
        <v>0</v>
      </c>
      <c r="L4613" s="4">
        <v>4604.1216805000004</v>
      </c>
      <c r="M4613" s="4" t="s">
        <v>170</v>
      </c>
    </row>
    <row r="4614" spans="1:13" x14ac:dyDescent="0.35">
      <c r="A4614" s="4" t="s">
        <v>36</v>
      </c>
      <c r="B4614" s="4" t="s">
        <v>35</v>
      </c>
      <c r="E4614" s="4" t="s">
        <v>128</v>
      </c>
      <c r="F4614" s="8" t="str">
        <f>VLOOKUP(E4614,Mapping!$A$1:$C$71,3,0)</f>
        <v>Unity</v>
      </c>
      <c r="G4614" s="8" t="str">
        <f>VLOOKUP(E4614,Mapping!$A$2:$B$207,2,0)</f>
        <v>Unity</v>
      </c>
      <c r="H4614" s="4" t="s">
        <v>658</v>
      </c>
      <c r="I4614" s="63">
        <v>44374</v>
      </c>
      <c r="J4614" s="126" t="str">
        <f>VLOOKUP(I4614,Mapping!$H$2:$I$215,2,0)</f>
        <v>Post</v>
      </c>
      <c r="K4614" s="127">
        <f>VLOOKUP(I4614,Mapping!$H$2:$J$215,3,0)</f>
        <v>0</v>
      </c>
      <c r="L4614" s="4">
        <v>4548.8244622000002</v>
      </c>
      <c r="M4614" s="4" t="s">
        <v>170</v>
      </c>
    </row>
    <row r="4615" spans="1:13" x14ac:dyDescent="0.35">
      <c r="A4615" s="4" t="s">
        <v>36</v>
      </c>
      <c r="B4615" s="4" t="s">
        <v>35</v>
      </c>
      <c r="E4615" s="4" t="s">
        <v>128</v>
      </c>
      <c r="F4615" s="8" t="str">
        <f>VLOOKUP(E4615,Mapping!$A$1:$C$71,3,0)</f>
        <v>Unity</v>
      </c>
      <c r="G4615" s="8" t="str">
        <f>VLOOKUP(E4615,Mapping!$A$2:$B$207,2,0)</f>
        <v>Unity</v>
      </c>
      <c r="H4615" s="4" t="s">
        <v>658</v>
      </c>
      <c r="I4615" s="63">
        <v>44375</v>
      </c>
      <c r="J4615" s="126" t="str">
        <f>VLOOKUP(I4615,Mapping!$H$2:$I$215,2,0)</f>
        <v>Post</v>
      </c>
      <c r="K4615" s="127">
        <f>VLOOKUP(I4615,Mapping!$H$2:$J$215,3,0)</f>
        <v>0</v>
      </c>
      <c r="L4615" s="4">
        <v>4553.5019660999997</v>
      </c>
      <c r="M4615" s="4" t="s">
        <v>170</v>
      </c>
    </row>
    <row r="4616" spans="1:13" x14ac:dyDescent="0.35">
      <c r="A4616" s="4" t="s">
        <v>36</v>
      </c>
      <c r="B4616" s="4" t="s">
        <v>35</v>
      </c>
      <c r="E4616" s="4" t="s">
        <v>128</v>
      </c>
      <c r="F4616" s="8" t="str">
        <f>VLOOKUP(E4616,Mapping!$A$1:$C$71,3,0)</f>
        <v>Unity</v>
      </c>
      <c r="G4616" s="8" t="str">
        <f>VLOOKUP(E4616,Mapping!$A$2:$B$207,2,0)</f>
        <v>Unity</v>
      </c>
      <c r="H4616" s="4" t="s">
        <v>658</v>
      </c>
      <c r="I4616" s="63">
        <v>44376</v>
      </c>
      <c r="J4616" s="126" t="str">
        <f>VLOOKUP(I4616,Mapping!$H$2:$I$215,2,0)</f>
        <v>Post</v>
      </c>
      <c r="K4616" s="127">
        <f>VLOOKUP(I4616,Mapping!$H$2:$J$215,3,0)</f>
        <v>0</v>
      </c>
      <c r="L4616" s="4">
        <v>4619.0442401999999</v>
      </c>
      <c r="M4616" s="4" t="s">
        <v>170</v>
      </c>
    </row>
    <row r="4617" spans="1:13" x14ac:dyDescent="0.35">
      <c r="A4617" s="4" t="s">
        <v>36</v>
      </c>
      <c r="B4617" s="4" t="s">
        <v>35</v>
      </c>
      <c r="E4617" s="4" t="s">
        <v>128</v>
      </c>
      <c r="F4617" s="8" t="str">
        <f>VLOOKUP(E4617,Mapping!$A$1:$C$71,3,0)</f>
        <v>Unity</v>
      </c>
      <c r="G4617" s="8" t="str">
        <f>VLOOKUP(E4617,Mapping!$A$2:$B$207,2,0)</f>
        <v>Unity</v>
      </c>
      <c r="H4617" s="4" t="s">
        <v>658</v>
      </c>
      <c r="I4617" s="63">
        <v>44377</v>
      </c>
      <c r="J4617" s="126" t="str">
        <f>VLOOKUP(I4617,Mapping!$H$2:$I$215,2,0)</f>
        <v>Post</v>
      </c>
      <c r="K4617" s="127">
        <f>VLOOKUP(I4617,Mapping!$H$2:$J$215,3,0)</f>
        <v>0</v>
      </c>
      <c r="L4617" s="4">
        <v>4718.3818165000002</v>
      </c>
      <c r="M4617" s="4" t="s">
        <v>170</v>
      </c>
    </row>
    <row r="4618" spans="1:13" x14ac:dyDescent="0.35">
      <c r="A4618" s="4" t="s">
        <v>36</v>
      </c>
      <c r="B4618" s="4" t="s">
        <v>35</v>
      </c>
      <c r="E4618" s="4" t="s">
        <v>128</v>
      </c>
      <c r="F4618" s="8" t="str">
        <f>VLOOKUP(E4618,Mapping!$A$1:$C$71,3,0)</f>
        <v>Unity</v>
      </c>
      <c r="G4618" s="8" t="str">
        <f>VLOOKUP(E4618,Mapping!$A$2:$B$207,2,0)</f>
        <v>Unity</v>
      </c>
      <c r="H4618" s="4" t="s">
        <v>658</v>
      </c>
      <c r="I4618" s="63">
        <v>44378</v>
      </c>
      <c r="J4618" s="126" t="str">
        <f>VLOOKUP(I4618,Mapping!$H$2:$I$215,2,0)</f>
        <v>Post</v>
      </c>
      <c r="K4618" s="127">
        <f>VLOOKUP(I4618,Mapping!$H$2:$J$215,3,0)</f>
        <v>0</v>
      </c>
      <c r="L4618" s="4">
        <v>4714.1456668000001</v>
      </c>
      <c r="M4618" s="4" t="s">
        <v>170</v>
      </c>
    </row>
    <row r="4619" spans="1:13" x14ac:dyDescent="0.35">
      <c r="A4619" s="4" t="s">
        <v>36</v>
      </c>
      <c r="B4619" s="4" t="s">
        <v>35</v>
      </c>
      <c r="E4619" s="4" t="s">
        <v>128</v>
      </c>
      <c r="F4619" s="8" t="str">
        <f>VLOOKUP(E4619,Mapping!$A$1:$C$71,3,0)</f>
        <v>Unity</v>
      </c>
      <c r="G4619" s="8" t="str">
        <f>VLOOKUP(E4619,Mapping!$A$2:$B$207,2,0)</f>
        <v>Unity</v>
      </c>
      <c r="H4619" s="4" t="s">
        <v>658</v>
      </c>
      <c r="I4619" s="63">
        <v>44379</v>
      </c>
      <c r="J4619" s="126" t="str">
        <f>VLOOKUP(I4619,Mapping!$H$2:$I$215,2,0)</f>
        <v>Post</v>
      </c>
      <c r="K4619" s="127">
        <f>VLOOKUP(I4619,Mapping!$H$2:$J$215,3,0)</f>
        <v>0</v>
      </c>
      <c r="L4619" s="4">
        <v>4717.8262006000004</v>
      </c>
      <c r="M4619" s="4" t="s">
        <v>170</v>
      </c>
    </row>
    <row r="4620" spans="1:13" x14ac:dyDescent="0.35">
      <c r="A4620" s="4" t="s">
        <v>36</v>
      </c>
      <c r="B4620" s="4" t="s">
        <v>35</v>
      </c>
      <c r="E4620" s="4" t="s">
        <v>128</v>
      </c>
      <c r="F4620" s="8" t="str">
        <f>VLOOKUP(E4620,Mapping!$A$1:$C$71,3,0)</f>
        <v>Unity</v>
      </c>
      <c r="G4620" s="8" t="str">
        <f>VLOOKUP(E4620,Mapping!$A$2:$B$207,2,0)</f>
        <v>Unity</v>
      </c>
      <c r="H4620" s="4" t="s">
        <v>658</v>
      </c>
      <c r="I4620" s="63">
        <v>44380</v>
      </c>
      <c r="J4620" s="126" t="str">
        <f>VLOOKUP(I4620,Mapping!$H$2:$I$215,2,0)</f>
        <v>Post</v>
      </c>
      <c r="K4620" s="127">
        <f>VLOOKUP(I4620,Mapping!$H$2:$J$215,3,0)</f>
        <v>0</v>
      </c>
      <c r="L4620" s="4">
        <v>4706.7611764000003</v>
      </c>
      <c r="M4620" s="4" t="s">
        <v>170</v>
      </c>
    </row>
    <row r="4621" spans="1:13" x14ac:dyDescent="0.35">
      <c r="A4621" s="4" t="s">
        <v>36</v>
      </c>
      <c r="B4621" s="4" t="s">
        <v>35</v>
      </c>
      <c r="E4621" s="4" t="s">
        <v>128</v>
      </c>
      <c r="F4621" s="8" t="str">
        <f>VLOOKUP(E4621,Mapping!$A$1:$C$71,3,0)</f>
        <v>Unity</v>
      </c>
      <c r="G4621" s="8" t="str">
        <f>VLOOKUP(E4621,Mapping!$A$2:$B$207,2,0)</f>
        <v>Unity</v>
      </c>
      <c r="H4621" s="4" t="s">
        <v>658</v>
      </c>
      <c r="I4621" s="63">
        <v>44381</v>
      </c>
      <c r="J4621" s="126" t="str">
        <f>VLOOKUP(I4621,Mapping!$H$2:$I$215,2,0)</f>
        <v>Post</v>
      </c>
      <c r="K4621" s="127">
        <f>VLOOKUP(I4621,Mapping!$H$2:$J$215,3,0)</f>
        <v>0</v>
      </c>
      <c r="L4621" s="4">
        <v>4692.2405246999997</v>
      </c>
      <c r="M4621" s="4" t="s">
        <v>170</v>
      </c>
    </row>
    <row r="4622" spans="1:13" x14ac:dyDescent="0.35">
      <c r="A4622" s="4" t="s">
        <v>36</v>
      </c>
      <c r="B4622" s="4" t="s">
        <v>35</v>
      </c>
      <c r="E4622" s="4" t="s">
        <v>128</v>
      </c>
      <c r="F4622" s="8" t="str">
        <f>VLOOKUP(E4622,Mapping!$A$1:$C$71,3,0)</f>
        <v>Unity</v>
      </c>
      <c r="G4622" s="8" t="str">
        <f>VLOOKUP(E4622,Mapping!$A$2:$B$207,2,0)</f>
        <v>Unity</v>
      </c>
      <c r="H4622" s="4" t="s">
        <v>658</v>
      </c>
      <c r="I4622" s="63">
        <v>44382</v>
      </c>
      <c r="J4622" s="126" t="str">
        <f>VLOOKUP(I4622,Mapping!$H$2:$I$215,2,0)</f>
        <v>Post</v>
      </c>
      <c r="K4622" s="127">
        <f>VLOOKUP(I4622,Mapping!$H$2:$J$215,3,0)</f>
        <v>0</v>
      </c>
      <c r="L4622" s="4">
        <v>4640.7156438000002</v>
      </c>
      <c r="M4622" s="4" t="s">
        <v>170</v>
      </c>
    </row>
    <row r="4623" spans="1:13" x14ac:dyDescent="0.35">
      <c r="A4623" s="4" t="s">
        <v>36</v>
      </c>
      <c r="B4623" s="4" t="s">
        <v>35</v>
      </c>
      <c r="E4623" s="4" t="s">
        <v>128</v>
      </c>
      <c r="F4623" s="8" t="str">
        <f>VLOOKUP(E4623,Mapping!$A$1:$C$71,3,0)</f>
        <v>Unity</v>
      </c>
      <c r="G4623" s="8" t="str">
        <f>VLOOKUP(E4623,Mapping!$A$2:$B$207,2,0)</f>
        <v>Unity</v>
      </c>
      <c r="H4623" s="4" t="s">
        <v>658</v>
      </c>
      <c r="I4623" s="63">
        <v>44383</v>
      </c>
      <c r="J4623" s="126" t="str">
        <f>VLOOKUP(I4623,Mapping!$H$2:$I$215,2,0)</f>
        <v>Post</v>
      </c>
      <c r="K4623" s="127">
        <f>VLOOKUP(I4623,Mapping!$H$2:$J$215,3,0)</f>
        <v>0</v>
      </c>
      <c r="L4623" s="4">
        <v>4621.4665023999996</v>
      </c>
      <c r="M4623" s="4" t="s">
        <v>170</v>
      </c>
    </row>
    <row r="4624" spans="1:13" x14ac:dyDescent="0.35">
      <c r="A4624" s="4" t="s">
        <v>36</v>
      </c>
      <c r="B4624" s="4" t="s">
        <v>35</v>
      </c>
      <c r="E4624" s="4" t="s">
        <v>128</v>
      </c>
      <c r="F4624" s="8" t="str">
        <f>VLOOKUP(E4624,Mapping!$A$1:$C$71,3,0)</f>
        <v>Unity</v>
      </c>
      <c r="G4624" s="8" t="str">
        <f>VLOOKUP(E4624,Mapping!$A$2:$B$207,2,0)</f>
        <v>Unity</v>
      </c>
      <c r="H4624" s="4" t="s">
        <v>658</v>
      </c>
      <c r="I4624" s="63">
        <v>44384</v>
      </c>
      <c r="J4624" s="126" t="str">
        <f>VLOOKUP(I4624,Mapping!$H$2:$I$215,2,0)</f>
        <v>Post</v>
      </c>
      <c r="K4624" s="127">
        <f>VLOOKUP(I4624,Mapping!$H$2:$J$215,3,0)</f>
        <v>0</v>
      </c>
      <c r="L4624" s="4">
        <v>4733.6690537000004</v>
      </c>
      <c r="M4624" s="4" t="s">
        <v>170</v>
      </c>
    </row>
    <row r="4625" spans="1:13" x14ac:dyDescent="0.35">
      <c r="A4625" s="4" t="s">
        <v>36</v>
      </c>
      <c r="B4625" s="4" t="s">
        <v>35</v>
      </c>
      <c r="E4625" s="4" t="s">
        <v>128</v>
      </c>
      <c r="F4625" s="8" t="str">
        <f>VLOOKUP(E4625,Mapping!$A$1:$C$71,3,0)</f>
        <v>Unity</v>
      </c>
      <c r="G4625" s="8" t="str">
        <f>VLOOKUP(E4625,Mapping!$A$2:$B$207,2,0)</f>
        <v>Unity</v>
      </c>
      <c r="H4625" s="4" t="s">
        <v>658</v>
      </c>
      <c r="I4625" s="63">
        <v>44385</v>
      </c>
      <c r="J4625" s="126" t="str">
        <f>VLOOKUP(I4625,Mapping!$H$2:$I$215,2,0)</f>
        <v>Post</v>
      </c>
      <c r="K4625" s="127">
        <f>VLOOKUP(I4625,Mapping!$H$2:$J$215,3,0)</f>
        <v>0</v>
      </c>
      <c r="L4625" s="4">
        <v>4974.1592995000001</v>
      </c>
      <c r="M4625" s="4" t="s">
        <v>170</v>
      </c>
    </row>
    <row r="4626" spans="1:13" x14ac:dyDescent="0.35">
      <c r="A4626" s="4" t="s">
        <v>36</v>
      </c>
      <c r="B4626" s="4" t="s">
        <v>35</v>
      </c>
      <c r="E4626" s="4" t="s">
        <v>128</v>
      </c>
      <c r="F4626" s="8" t="str">
        <f>VLOOKUP(E4626,Mapping!$A$1:$C$71,3,0)</f>
        <v>Unity</v>
      </c>
      <c r="G4626" s="8" t="str">
        <f>VLOOKUP(E4626,Mapping!$A$2:$B$207,2,0)</f>
        <v>Unity</v>
      </c>
      <c r="H4626" s="4" t="s">
        <v>658</v>
      </c>
      <c r="I4626" s="63">
        <v>44386</v>
      </c>
      <c r="J4626" s="126" t="str">
        <f>VLOOKUP(I4626,Mapping!$H$2:$I$215,2,0)</f>
        <v>Post</v>
      </c>
      <c r="K4626" s="127">
        <f>VLOOKUP(I4626,Mapping!$H$2:$J$215,3,0)</f>
        <v>0</v>
      </c>
      <c r="L4626" s="4">
        <v>5223.2594603999996</v>
      </c>
      <c r="M4626" s="4" t="s">
        <v>170</v>
      </c>
    </row>
    <row r="4627" spans="1:13" x14ac:dyDescent="0.35">
      <c r="A4627" s="4" t="s">
        <v>36</v>
      </c>
      <c r="B4627" s="4" t="s">
        <v>35</v>
      </c>
      <c r="E4627" s="4" t="s">
        <v>128</v>
      </c>
      <c r="F4627" s="8" t="str">
        <f>VLOOKUP(E4627,Mapping!$A$1:$C$71,3,0)</f>
        <v>Unity</v>
      </c>
      <c r="G4627" s="8" t="str">
        <f>VLOOKUP(E4627,Mapping!$A$2:$B$207,2,0)</f>
        <v>Unity</v>
      </c>
      <c r="H4627" s="4" t="s">
        <v>658</v>
      </c>
      <c r="I4627" s="63">
        <v>44387</v>
      </c>
      <c r="J4627" s="126" t="str">
        <f>VLOOKUP(I4627,Mapping!$H$2:$I$215,2,0)</f>
        <v>Post</v>
      </c>
      <c r="K4627" s="127">
        <f>VLOOKUP(I4627,Mapping!$H$2:$J$215,3,0)</f>
        <v>0</v>
      </c>
      <c r="L4627" s="4">
        <v>5446.3452143000004</v>
      </c>
      <c r="M4627" s="4" t="s">
        <v>170</v>
      </c>
    </row>
    <row r="4628" spans="1:13" x14ac:dyDescent="0.35">
      <c r="A4628" s="4" t="s">
        <v>36</v>
      </c>
      <c r="B4628" s="4" t="s">
        <v>35</v>
      </c>
      <c r="E4628" s="4" t="s">
        <v>128</v>
      </c>
      <c r="F4628" s="8" t="str">
        <f>VLOOKUP(E4628,Mapping!$A$1:$C$71,3,0)</f>
        <v>Unity</v>
      </c>
      <c r="G4628" s="8" t="str">
        <f>VLOOKUP(E4628,Mapping!$A$2:$B$207,2,0)</f>
        <v>Unity</v>
      </c>
      <c r="H4628" s="4" t="s">
        <v>658</v>
      </c>
      <c r="I4628" s="63">
        <v>44388</v>
      </c>
      <c r="J4628" s="126" t="str">
        <f>VLOOKUP(I4628,Mapping!$H$2:$I$215,2,0)</f>
        <v>Post</v>
      </c>
      <c r="K4628" s="127">
        <f>VLOOKUP(I4628,Mapping!$H$2:$J$215,3,0)</f>
        <v>0</v>
      </c>
      <c r="L4628" s="4">
        <v>5701.5477784000004</v>
      </c>
      <c r="M4628" s="4" t="s">
        <v>170</v>
      </c>
    </row>
    <row r="4629" spans="1:13" x14ac:dyDescent="0.35">
      <c r="A4629" s="4" t="s">
        <v>36</v>
      </c>
      <c r="B4629" s="4" t="s">
        <v>35</v>
      </c>
      <c r="E4629" s="4" t="s">
        <v>128</v>
      </c>
      <c r="F4629" s="8" t="str">
        <f>VLOOKUP(E4629,Mapping!$A$1:$C$71,3,0)</f>
        <v>Unity</v>
      </c>
      <c r="G4629" s="8" t="str">
        <f>VLOOKUP(E4629,Mapping!$A$2:$B$207,2,0)</f>
        <v>Unity</v>
      </c>
      <c r="H4629" s="4" t="s">
        <v>658</v>
      </c>
      <c r="I4629" s="63">
        <v>44389</v>
      </c>
      <c r="J4629" s="126" t="str">
        <f>VLOOKUP(I4629,Mapping!$H$2:$I$215,2,0)</f>
        <v>Post</v>
      </c>
      <c r="K4629" s="127">
        <f>VLOOKUP(I4629,Mapping!$H$2:$J$215,3,0)</f>
        <v>0</v>
      </c>
      <c r="L4629" s="4">
        <v>5911.614697</v>
      </c>
      <c r="M4629" s="4" t="s">
        <v>170</v>
      </c>
    </row>
    <row r="4630" spans="1:13" x14ac:dyDescent="0.35">
      <c r="A4630" s="4" t="s">
        <v>36</v>
      </c>
      <c r="B4630" s="4" t="s">
        <v>35</v>
      </c>
      <c r="E4630" s="4" t="s">
        <v>128</v>
      </c>
      <c r="F4630" s="8" t="str">
        <f>VLOOKUP(E4630,Mapping!$A$1:$C$71,3,0)</f>
        <v>Unity</v>
      </c>
      <c r="G4630" s="8" t="str">
        <f>VLOOKUP(E4630,Mapping!$A$2:$B$207,2,0)</f>
        <v>Unity</v>
      </c>
      <c r="H4630" s="4" t="s">
        <v>658</v>
      </c>
      <c r="I4630" s="63">
        <v>44390</v>
      </c>
      <c r="J4630" s="126" t="str">
        <f>VLOOKUP(I4630,Mapping!$H$2:$I$215,2,0)</f>
        <v>Post</v>
      </c>
      <c r="K4630" s="127">
        <f>VLOOKUP(I4630,Mapping!$H$2:$J$215,3,0)</f>
        <v>0</v>
      </c>
      <c r="L4630" s="4">
        <v>6065.6565504999999</v>
      </c>
      <c r="M4630" s="4" t="s">
        <v>170</v>
      </c>
    </row>
    <row r="4631" spans="1:13" x14ac:dyDescent="0.35">
      <c r="A4631" s="4" t="s">
        <v>36</v>
      </c>
      <c r="B4631" s="4" t="s">
        <v>35</v>
      </c>
      <c r="E4631" s="4" t="s">
        <v>128</v>
      </c>
      <c r="F4631" s="8" t="str">
        <f>VLOOKUP(E4631,Mapping!$A$1:$C$71,3,0)</f>
        <v>Unity</v>
      </c>
      <c r="G4631" s="8" t="str">
        <f>VLOOKUP(E4631,Mapping!$A$2:$B$207,2,0)</f>
        <v>Unity</v>
      </c>
      <c r="H4631" s="4" t="s">
        <v>658</v>
      </c>
      <c r="I4631" s="63">
        <v>44391</v>
      </c>
      <c r="J4631" s="126" t="str">
        <f>VLOOKUP(I4631,Mapping!$H$2:$I$215,2,0)</f>
        <v>Post</v>
      </c>
      <c r="K4631" s="127">
        <f>VLOOKUP(I4631,Mapping!$H$2:$J$215,3,0)</f>
        <v>0</v>
      </c>
      <c r="L4631" s="4">
        <v>6241.2892843</v>
      </c>
      <c r="M4631" s="4" t="s">
        <v>170</v>
      </c>
    </row>
    <row r="4632" spans="1:13" x14ac:dyDescent="0.35">
      <c r="A4632" s="4" t="s">
        <v>36</v>
      </c>
      <c r="B4632" s="4" t="s">
        <v>35</v>
      </c>
      <c r="E4632" s="4" t="s">
        <v>128</v>
      </c>
      <c r="F4632" s="8" t="str">
        <f>VLOOKUP(E4632,Mapping!$A$1:$C$71,3,0)</f>
        <v>Unity</v>
      </c>
      <c r="G4632" s="8" t="str">
        <f>VLOOKUP(E4632,Mapping!$A$2:$B$207,2,0)</f>
        <v>Unity</v>
      </c>
      <c r="H4632" s="4" t="s">
        <v>658</v>
      </c>
      <c r="I4632" s="63">
        <v>44392</v>
      </c>
      <c r="J4632" s="126" t="str">
        <f>VLOOKUP(I4632,Mapping!$H$2:$I$215,2,0)</f>
        <v>Post</v>
      </c>
      <c r="K4632" s="127">
        <f>VLOOKUP(I4632,Mapping!$H$2:$J$215,3,0)</f>
        <v>0</v>
      </c>
      <c r="L4632" s="4">
        <v>6400.4522573000004</v>
      </c>
      <c r="M4632" s="4" t="s">
        <v>170</v>
      </c>
    </row>
    <row r="4633" spans="1:13" x14ac:dyDescent="0.35">
      <c r="A4633" s="4" t="s">
        <v>36</v>
      </c>
      <c r="B4633" s="4" t="s">
        <v>35</v>
      </c>
      <c r="E4633" s="4" t="s">
        <v>128</v>
      </c>
      <c r="F4633" s="8" t="str">
        <f>VLOOKUP(E4633,Mapping!$A$1:$C$71,3,0)</f>
        <v>Unity</v>
      </c>
      <c r="G4633" s="8" t="str">
        <f>VLOOKUP(E4633,Mapping!$A$2:$B$207,2,0)</f>
        <v>Unity</v>
      </c>
      <c r="H4633" s="4" t="s">
        <v>658</v>
      </c>
      <c r="I4633" s="63">
        <v>44393</v>
      </c>
      <c r="J4633" s="126" t="str">
        <f>VLOOKUP(I4633,Mapping!$H$2:$I$215,2,0)</f>
        <v>Post</v>
      </c>
      <c r="K4633" s="127">
        <f>VLOOKUP(I4633,Mapping!$H$2:$J$215,3,0)</f>
        <v>0</v>
      </c>
      <c r="L4633" s="4">
        <v>6450.2409903999996</v>
      </c>
      <c r="M4633" s="4" t="s">
        <v>170</v>
      </c>
    </row>
    <row r="4634" spans="1:13" x14ac:dyDescent="0.35">
      <c r="A4634" s="4" t="s">
        <v>36</v>
      </c>
      <c r="B4634" s="4" t="s">
        <v>35</v>
      </c>
      <c r="E4634" s="4" t="s">
        <v>128</v>
      </c>
      <c r="F4634" s="8" t="str">
        <f>VLOOKUP(E4634,Mapping!$A$1:$C$71,3,0)</f>
        <v>Unity</v>
      </c>
      <c r="G4634" s="8" t="str">
        <f>VLOOKUP(E4634,Mapping!$A$2:$B$207,2,0)</f>
        <v>Unity</v>
      </c>
      <c r="H4634" s="4" t="s">
        <v>658</v>
      </c>
      <c r="I4634" s="63">
        <v>44394</v>
      </c>
      <c r="J4634" s="126" t="str">
        <f>VLOOKUP(I4634,Mapping!$H$2:$I$215,2,0)</f>
        <v>Post</v>
      </c>
      <c r="K4634" s="127">
        <f>VLOOKUP(I4634,Mapping!$H$2:$J$215,3,0)</f>
        <v>0</v>
      </c>
      <c r="L4634" s="4">
        <v>6505.1218477000002</v>
      </c>
      <c r="M4634" s="4" t="s">
        <v>170</v>
      </c>
    </row>
    <row r="4635" spans="1:13" x14ac:dyDescent="0.35">
      <c r="A4635" s="4" t="s">
        <v>36</v>
      </c>
      <c r="B4635" s="4" t="s">
        <v>35</v>
      </c>
      <c r="E4635" s="4" t="s">
        <v>128</v>
      </c>
      <c r="F4635" s="8" t="str">
        <f>VLOOKUP(E4635,Mapping!$A$1:$C$71,3,0)</f>
        <v>Unity</v>
      </c>
      <c r="G4635" s="8" t="str">
        <f>VLOOKUP(E4635,Mapping!$A$2:$B$207,2,0)</f>
        <v>Unity</v>
      </c>
      <c r="H4635" s="4" t="s">
        <v>658</v>
      </c>
      <c r="I4635" s="63">
        <v>44395</v>
      </c>
      <c r="J4635" s="126" t="str">
        <f>VLOOKUP(I4635,Mapping!$H$2:$I$215,2,0)</f>
        <v>Post</v>
      </c>
      <c r="K4635" s="127">
        <f>VLOOKUP(I4635,Mapping!$H$2:$J$215,3,0)</f>
        <v>0</v>
      </c>
      <c r="L4635" s="4">
        <v>6454.6986168000003</v>
      </c>
      <c r="M4635" s="4" t="s">
        <v>170</v>
      </c>
    </row>
    <row r="4636" spans="1:13" x14ac:dyDescent="0.35">
      <c r="A4636" s="4" t="s">
        <v>36</v>
      </c>
      <c r="B4636" s="4" t="s">
        <v>35</v>
      </c>
      <c r="E4636" s="4" t="s">
        <v>128</v>
      </c>
      <c r="F4636" s="8" t="str">
        <f>VLOOKUP(E4636,Mapping!$A$1:$C$71,3,0)</f>
        <v>Unity</v>
      </c>
      <c r="G4636" s="8" t="str">
        <f>VLOOKUP(E4636,Mapping!$A$2:$B$207,2,0)</f>
        <v>Unity</v>
      </c>
      <c r="H4636" s="4" t="s">
        <v>658</v>
      </c>
      <c r="I4636" s="63">
        <v>44396</v>
      </c>
      <c r="J4636" s="126" t="str">
        <f>VLOOKUP(I4636,Mapping!$H$2:$I$215,2,0)</f>
        <v>Post</v>
      </c>
      <c r="K4636" s="127">
        <f>VLOOKUP(I4636,Mapping!$H$2:$J$215,3,0)</f>
        <v>0</v>
      </c>
      <c r="L4636" s="4">
        <v>6326.9308246999999</v>
      </c>
      <c r="M4636" s="4" t="s">
        <v>170</v>
      </c>
    </row>
    <row r="4637" spans="1:13" x14ac:dyDescent="0.35">
      <c r="A4637" s="4" t="s">
        <v>36</v>
      </c>
      <c r="B4637" s="4" t="s">
        <v>35</v>
      </c>
      <c r="E4637" s="4" t="s">
        <v>128</v>
      </c>
      <c r="F4637" s="8" t="str">
        <f>VLOOKUP(E4637,Mapping!$A$1:$C$71,3,0)</f>
        <v>Unity</v>
      </c>
      <c r="G4637" s="8" t="str">
        <f>VLOOKUP(E4637,Mapping!$A$2:$B$207,2,0)</f>
        <v>Unity</v>
      </c>
      <c r="H4637" s="4" t="s">
        <v>658</v>
      </c>
      <c r="I4637" s="63">
        <v>44397</v>
      </c>
      <c r="J4637" s="126" t="str">
        <f>VLOOKUP(I4637,Mapping!$H$2:$I$215,2,0)</f>
        <v>Post</v>
      </c>
      <c r="K4637" s="127">
        <f>VLOOKUP(I4637,Mapping!$H$2:$J$215,3,0)</f>
        <v>0</v>
      </c>
      <c r="L4637" s="4">
        <v>6099.2991253</v>
      </c>
      <c r="M4637" s="4" t="s">
        <v>170</v>
      </c>
    </row>
    <row r="4638" spans="1:13" x14ac:dyDescent="0.35">
      <c r="A4638" s="4" t="s">
        <v>36</v>
      </c>
      <c r="B4638" s="4" t="s">
        <v>35</v>
      </c>
      <c r="E4638" s="4" t="s">
        <v>128</v>
      </c>
      <c r="F4638" s="8" t="str">
        <f>VLOOKUP(E4638,Mapping!$A$1:$C$71,3,0)</f>
        <v>Unity</v>
      </c>
      <c r="G4638" s="8" t="str">
        <f>VLOOKUP(E4638,Mapping!$A$2:$B$207,2,0)</f>
        <v>Unity</v>
      </c>
      <c r="H4638" s="4" t="s">
        <v>658</v>
      </c>
      <c r="I4638" s="63">
        <v>44398</v>
      </c>
      <c r="J4638" s="126" t="str">
        <f>VLOOKUP(I4638,Mapping!$H$2:$I$215,2,0)</f>
        <v>Post</v>
      </c>
      <c r="K4638" s="127">
        <f>VLOOKUP(I4638,Mapping!$H$2:$J$215,3,0)</f>
        <v>0</v>
      </c>
      <c r="L4638" s="4">
        <v>5893.6225329999997</v>
      </c>
      <c r="M4638" s="4" t="s">
        <v>170</v>
      </c>
    </row>
    <row r="4639" spans="1:13" x14ac:dyDescent="0.35">
      <c r="A4639" s="4" t="s">
        <v>36</v>
      </c>
      <c r="B4639" s="4" t="s">
        <v>35</v>
      </c>
      <c r="E4639" s="4" t="s">
        <v>128</v>
      </c>
      <c r="F4639" s="8" t="str">
        <f>VLOOKUP(E4639,Mapping!$A$1:$C$71,3,0)</f>
        <v>Unity</v>
      </c>
      <c r="G4639" s="8" t="str">
        <f>VLOOKUP(E4639,Mapping!$A$2:$B$207,2,0)</f>
        <v>Unity</v>
      </c>
      <c r="H4639" s="4" t="s">
        <v>658</v>
      </c>
      <c r="I4639" s="63">
        <v>44399</v>
      </c>
      <c r="J4639" s="126" t="str">
        <f>VLOOKUP(I4639,Mapping!$H$2:$I$215,2,0)</f>
        <v>Post</v>
      </c>
      <c r="K4639" s="127">
        <f>VLOOKUP(I4639,Mapping!$H$2:$J$215,3,0)</f>
        <v>0</v>
      </c>
      <c r="L4639" s="4">
        <v>5675.2495509999999</v>
      </c>
      <c r="M4639" s="4" t="s">
        <v>170</v>
      </c>
    </row>
    <row r="4640" spans="1:13" x14ac:dyDescent="0.35">
      <c r="A4640" s="4" t="s">
        <v>36</v>
      </c>
      <c r="B4640" s="4" t="s">
        <v>35</v>
      </c>
      <c r="E4640" s="4" t="s">
        <v>128</v>
      </c>
      <c r="F4640" s="8" t="str">
        <f>VLOOKUP(E4640,Mapping!$A$1:$C$71,3,0)</f>
        <v>Unity</v>
      </c>
      <c r="G4640" s="8" t="str">
        <f>VLOOKUP(E4640,Mapping!$A$2:$B$207,2,0)</f>
        <v>Unity</v>
      </c>
      <c r="H4640" s="4" t="s">
        <v>658</v>
      </c>
      <c r="I4640" s="63">
        <v>44400</v>
      </c>
      <c r="J4640" s="126" t="str">
        <f>VLOOKUP(I4640,Mapping!$H$2:$I$215,2,0)</f>
        <v>Post</v>
      </c>
      <c r="K4640" s="127">
        <f>VLOOKUP(I4640,Mapping!$H$2:$J$215,3,0)</f>
        <v>0</v>
      </c>
      <c r="L4640" s="4">
        <v>5512.6696718000003</v>
      </c>
      <c r="M4640" s="4" t="s">
        <v>170</v>
      </c>
    </row>
    <row r="4641" spans="1:13" x14ac:dyDescent="0.35">
      <c r="A4641" s="4" t="s">
        <v>36</v>
      </c>
      <c r="B4641" s="4" t="s">
        <v>35</v>
      </c>
      <c r="E4641" s="4" t="s">
        <v>128</v>
      </c>
      <c r="F4641" s="8" t="str">
        <f>VLOOKUP(E4641,Mapping!$A$1:$C$71,3,0)</f>
        <v>Unity</v>
      </c>
      <c r="G4641" s="8" t="str">
        <f>VLOOKUP(E4641,Mapping!$A$2:$B$207,2,0)</f>
        <v>Unity</v>
      </c>
      <c r="H4641" s="4" t="s">
        <v>658</v>
      </c>
      <c r="I4641" s="63">
        <v>44401</v>
      </c>
      <c r="J4641" s="126" t="str">
        <f>VLOOKUP(I4641,Mapping!$H$2:$I$215,2,0)</f>
        <v>Post</v>
      </c>
      <c r="K4641" s="127">
        <f>VLOOKUP(I4641,Mapping!$H$2:$J$215,3,0)</f>
        <v>0</v>
      </c>
      <c r="L4641" s="4">
        <v>5317.0999246000001</v>
      </c>
      <c r="M4641" s="4" t="s">
        <v>170</v>
      </c>
    </row>
    <row r="4642" spans="1:13" x14ac:dyDescent="0.35">
      <c r="A4642" s="4" t="s">
        <v>36</v>
      </c>
      <c r="B4642" s="4" t="s">
        <v>35</v>
      </c>
      <c r="E4642" s="4" t="s">
        <v>128</v>
      </c>
      <c r="F4642" s="8" t="str">
        <f>VLOOKUP(E4642,Mapping!$A$1:$C$71,3,0)</f>
        <v>Unity</v>
      </c>
      <c r="G4642" s="8" t="str">
        <f>VLOOKUP(E4642,Mapping!$A$2:$B$207,2,0)</f>
        <v>Unity</v>
      </c>
      <c r="H4642" s="4" t="s">
        <v>658</v>
      </c>
      <c r="I4642" s="63">
        <v>44402</v>
      </c>
      <c r="J4642" s="126" t="str">
        <f>VLOOKUP(I4642,Mapping!$H$2:$I$215,2,0)</f>
        <v>Post</v>
      </c>
      <c r="K4642" s="127">
        <f>VLOOKUP(I4642,Mapping!$H$2:$J$215,3,0)</f>
        <v>0</v>
      </c>
      <c r="L4642" s="4">
        <v>5107.9030032000001</v>
      </c>
      <c r="M4642" s="4" t="s">
        <v>170</v>
      </c>
    </row>
    <row r="4643" spans="1:13" x14ac:dyDescent="0.35">
      <c r="A4643" s="4" t="s">
        <v>36</v>
      </c>
      <c r="B4643" s="4" t="s">
        <v>35</v>
      </c>
      <c r="E4643" s="4" t="s">
        <v>128</v>
      </c>
      <c r="F4643" s="8" t="str">
        <f>VLOOKUP(E4643,Mapping!$A$1:$C$71,3,0)</f>
        <v>Unity</v>
      </c>
      <c r="G4643" s="8" t="str">
        <f>VLOOKUP(E4643,Mapping!$A$2:$B$207,2,0)</f>
        <v>Unity</v>
      </c>
      <c r="H4643" s="4" t="s">
        <v>658</v>
      </c>
      <c r="I4643" s="63">
        <v>44403</v>
      </c>
      <c r="J4643" s="126" t="str">
        <f>VLOOKUP(I4643,Mapping!$H$2:$I$215,2,0)</f>
        <v>Post</v>
      </c>
      <c r="K4643" s="127">
        <f>VLOOKUP(I4643,Mapping!$H$2:$J$215,3,0)</f>
        <v>0</v>
      </c>
      <c r="L4643" s="4">
        <v>4777.8796887999997</v>
      </c>
      <c r="M4643" s="4" t="s">
        <v>170</v>
      </c>
    </row>
    <row r="4644" spans="1:13" x14ac:dyDescent="0.35">
      <c r="A4644" s="4" t="s">
        <v>36</v>
      </c>
      <c r="B4644" s="4" t="s">
        <v>35</v>
      </c>
      <c r="E4644" s="4" t="s">
        <v>128</v>
      </c>
      <c r="F4644" s="8" t="str">
        <f>VLOOKUP(E4644,Mapping!$A$1:$C$71,3,0)</f>
        <v>Unity</v>
      </c>
      <c r="G4644" s="8" t="str">
        <f>VLOOKUP(E4644,Mapping!$A$2:$B$207,2,0)</f>
        <v>Unity</v>
      </c>
      <c r="H4644" s="4" t="s">
        <v>658</v>
      </c>
      <c r="I4644" s="63">
        <v>44404</v>
      </c>
      <c r="J4644" s="126" t="str">
        <f>VLOOKUP(I4644,Mapping!$H$2:$I$215,2,0)</f>
        <v>Post</v>
      </c>
      <c r="K4644" s="127">
        <f>VLOOKUP(I4644,Mapping!$H$2:$J$215,3,0)</f>
        <v>0</v>
      </c>
      <c r="L4644" s="4">
        <v>4339.4285263000002</v>
      </c>
      <c r="M4644" s="4" t="s">
        <v>170</v>
      </c>
    </row>
    <row r="4645" spans="1:13" x14ac:dyDescent="0.35">
      <c r="A4645" s="4" t="s">
        <v>36</v>
      </c>
      <c r="B4645" s="4" t="s">
        <v>35</v>
      </c>
      <c r="E4645" s="4" t="s">
        <v>128</v>
      </c>
      <c r="F4645" s="8" t="str">
        <f>VLOOKUP(E4645,Mapping!$A$1:$C$71,3,0)</f>
        <v>Unity</v>
      </c>
      <c r="G4645" s="8" t="str">
        <f>VLOOKUP(E4645,Mapping!$A$2:$B$207,2,0)</f>
        <v>Unity</v>
      </c>
      <c r="H4645" s="4" t="s">
        <v>658</v>
      </c>
      <c r="I4645" s="63">
        <v>44405</v>
      </c>
      <c r="J4645" s="126" t="str">
        <f>VLOOKUP(I4645,Mapping!$H$2:$I$215,2,0)</f>
        <v>Post</v>
      </c>
      <c r="K4645" s="127">
        <f>VLOOKUP(I4645,Mapping!$H$2:$J$215,3,0)</f>
        <v>0</v>
      </c>
      <c r="L4645" s="4">
        <v>3832.1966173999999</v>
      </c>
      <c r="M4645" s="4" t="s">
        <v>170</v>
      </c>
    </row>
    <row r="4646" spans="1:13" x14ac:dyDescent="0.35">
      <c r="A4646" s="4" t="s">
        <v>36</v>
      </c>
      <c r="B4646" s="4" t="s">
        <v>35</v>
      </c>
      <c r="E4646" s="4" t="s">
        <v>128</v>
      </c>
      <c r="F4646" s="8" t="str">
        <f>VLOOKUP(E4646,Mapping!$A$1:$C$71,3,0)</f>
        <v>Unity</v>
      </c>
      <c r="G4646" s="8" t="str">
        <f>VLOOKUP(E4646,Mapping!$A$2:$B$207,2,0)</f>
        <v>Unity</v>
      </c>
      <c r="H4646" s="4" t="s">
        <v>658</v>
      </c>
      <c r="I4646" s="63">
        <v>44406</v>
      </c>
      <c r="J4646" s="126" t="str">
        <f>VLOOKUP(I4646,Mapping!$H$2:$I$215,2,0)</f>
        <v>Post</v>
      </c>
      <c r="K4646" s="127">
        <f>VLOOKUP(I4646,Mapping!$H$2:$J$215,3,0)</f>
        <v>0</v>
      </c>
      <c r="L4646" s="4">
        <v>3397.9879630999999</v>
      </c>
      <c r="M4646" s="4" t="s">
        <v>170</v>
      </c>
    </row>
    <row r="4647" spans="1:13" x14ac:dyDescent="0.35">
      <c r="A4647" s="4" t="s">
        <v>36</v>
      </c>
      <c r="B4647" s="4" t="s">
        <v>35</v>
      </c>
      <c r="E4647" s="4" t="s">
        <v>128</v>
      </c>
      <c r="F4647" s="8" t="str">
        <f>VLOOKUP(E4647,Mapping!$A$1:$C$71,3,0)</f>
        <v>Unity</v>
      </c>
      <c r="G4647" s="8" t="str">
        <f>VLOOKUP(E4647,Mapping!$A$2:$B$207,2,0)</f>
        <v>Unity</v>
      </c>
      <c r="H4647" s="4" t="s">
        <v>658</v>
      </c>
      <c r="I4647" s="63">
        <v>44407</v>
      </c>
      <c r="J4647" s="126" t="str">
        <f>VLOOKUP(I4647,Mapping!$H$2:$I$215,2,0)</f>
        <v>Post</v>
      </c>
      <c r="K4647" s="127">
        <f>VLOOKUP(I4647,Mapping!$H$2:$J$215,3,0)</f>
        <v>0</v>
      </c>
      <c r="L4647" s="4">
        <v>3062.521925</v>
      </c>
      <c r="M4647" s="4" t="s">
        <v>170</v>
      </c>
    </row>
    <row r="4648" spans="1:13" x14ac:dyDescent="0.35">
      <c r="A4648" s="4" t="s">
        <v>36</v>
      </c>
      <c r="B4648" s="4" t="s">
        <v>35</v>
      </c>
      <c r="E4648" s="4" t="s">
        <v>128</v>
      </c>
      <c r="F4648" s="8" t="str">
        <f>VLOOKUP(E4648,Mapping!$A$1:$C$71,3,0)</f>
        <v>Unity</v>
      </c>
      <c r="G4648" s="8" t="str">
        <f>VLOOKUP(E4648,Mapping!$A$2:$B$207,2,0)</f>
        <v>Unity</v>
      </c>
      <c r="H4648" s="4" t="s">
        <v>658</v>
      </c>
      <c r="I4648" s="63">
        <v>44408</v>
      </c>
      <c r="J4648" s="126" t="str">
        <f>VLOOKUP(I4648,Mapping!$H$2:$I$215,2,0)</f>
        <v>Post</v>
      </c>
      <c r="K4648" s="127">
        <f>VLOOKUP(I4648,Mapping!$H$2:$J$215,3,0)</f>
        <v>0</v>
      </c>
      <c r="L4648" s="4">
        <v>2774.9718456000001</v>
      </c>
      <c r="M4648" s="4" t="s">
        <v>170</v>
      </c>
    </row>
    <row r="4649" spans="1:13" x14ac:dyDescent="0.35">
      <c r="A4649" s="4" t="s">
        <v>36</v>
      </c>
      <c r="B4649" s="4" t="s">
        <v>35</v>
      </c>
      <c r="E4649" s="4" t="s">
        <v>128</v>
      </c>
      <c r="F4649" s="8" t="str">
        <f>VLOOKUP(E4649,Mapping!$A$1:$C$71,3,0)</f>
        <v>Unity</v>
      </c>
      <c r="G4649" s="8" t="str">
        <f>VLOOKUP(E4649,Mapping!$A$2:$B$207,2,0)</f>
        <v>Unity</v>
      </c>
      <c r="H4649" s="4" t="s">
        <v>658</v>
      </c>
      <c r="I4649" s="63">
        <v>44409</v>
      </c>
      <c r="J4649" s="126" t="str">
        <f>VLOOKUP(I4649,Mapping!$H$2:$I$215,2,0)</f>
        <v>Post</v>
      </c>
      <c r="K4649" s="127">
        <f>VLOOKUP(I4649,Mapping!$H$2:$J$215,3,0)</f>
        <v>0</v>
      </c>
      <c r="L4649" s="4">
        <v>2440.8012981000002</v>
      </c>
      <c r="M4649" s="4" t="s">
        <v>170</v>
      </c>
    </row>
    <row r="4650" spans="1:13" x14ac:dyDescent="0.35">
      <c r="A4650" s="4" t="s">
        <v>36</v>
      </c>
      <c r="B4650" s="4" t="s">
        <v>35</v>
      </c>
      <c r="E4650" s="4" t="s">
        <v>128</v>
      </c>
      <c r="F4650" s="8" t="str">
        <f>VLOOKUP(E4650,Mapping!$A$1:$C$71,3,0)</f>
        <v>Unity</v>
      </c>
      <c r="G4650" s="8" t="str">
        <f>VLOOKUP(E4650,Mapping!$A$2:$B$207,2,0)</f>
        <v>Unity</v>
      </c>
      <c r="H4650" s="4" t="s">
        <v>658</v>
      </c>
      <c r="I4650" s="63">
        <v>44410</v>
      </c>
      <c r="J4650" s="126" t="str">
        <f>VLOOKUP(I4650,Mapping!$H$2:$I$215,2,0)</f>
        <v>Post</v>
      </c>
      <c r="K4650" s="127">
        <f>VLOOKUP(I4650,Mapping!$H$2:$J$215,3,0)</f>
        <v>0</v>
      </c>
      <c r="L4650" s="4">
        <v>2214.7458836000001</v>
      </c>
      <c r="M4650" s="4" t="s">
        <v>170</v>
      </c>
    </row>
    <row r="4651" spans="1:13" x14ac:dyDescent="0.35">
      <c r="A4651" s="4" t="s">
        <v>36</v>
      </c>
      <c r="B4651" s="4" t="s">
        <v>35</v>
      </c>
      <c r="E4651" s="4" t="s">
        <v>128</v>
      </c>
      <c r="F4651" s="8" t="str">
        <f>VLOOKUP(E4651,Mapping!$A$1:$C$71,3,0)</f>
        <v>Unity</v>
      </c>
      <c r="G4651" s="8" t="str">
        <f>VLOOKUP(E4651,Mapping!$A$2:$B$207,2,0)</f>
        <v>Unity</v>
      </c>
      <c r="H4651" s="4" t="s">
        <v>658</v>
      </c>
      <c r="I4651" s="63">
        <v>44411</v>
      </c>
      <c r="J4651" s="126" t="str">
        <f>VLOOKUP(I4651,Mapping!$H$2:$I$215,2,0)</f>
        <v>Post</v>
      </c>
      <c r="K4651" s="127">
        <f>VLOOKUP(I4651,Mapping!$H$2:$J$215,3,0)</f>
        <v>0</v>
      </c>
      <c r="L4651" s="4">
        <v>2012.3377754000001</v>
      </c>
      <c r="M4651" s="4" t="s">
        <v>170</v>
      </c>
    </row>
    <row r="4652" spans="1:13" x14ac:dyDescent="0.35">
      <c r="A4652" s="4" t="s">
        <v>36</v>
      </c>
      <c r="B4652" s="4" t="s">
        <v>35</v>
      </c>
      <c r="E4652" s="4" t="s">
        <v>128</v>
      </c>
      <c r="F4652" s="8" t="str">
        <f>VLOOKUP(E4652,Mapping!$A$1:$C$71,3,0)</f>
        <v>Unity</v>
      </c>
      <c r="G4652" s="8" t="str">
        <f>VLOOKUP(E4652,Mapping!$A$2:$B$207,2,0)</f>
        <v>Unity</v>
      </c>
      <c r="H4652" s="4" t="s">
        <v>658</v>
      </c>
      <c r="I4652" s="63">
        <v>44412</v>
      </c>
      <c r="J4652" s="126" t="str">
        <f>VLOOKUP(I4652,Mapping!$H$2:$I$215,2,0)</f>
        <v>Post</v>
      </c>
      <c r="K4652" s="127">
        <f>VLOOKUP(I4652,Mapping!$H$2:$J$215,3,0)</f>
        <v>0</v>
      </c>
      <c r="L4652" s="4">
        <v>1799.8384272000001</v>
      </c>
      <c r="M4652" s="4" t="s">
        <v>170</v>
      </c>
    </row>
    <row r="4653" spans="1:13" x14ac:dyDescent="0.35">
      <c r="A4653" s="4" t="s">
        <v>36</v>
      </c>
      <c r="B4653" s="4" t="s">
        <v>35</v>
      </c>
      <c r="E4653" s="4" t="s">
        <v>128</v>
      </c>
      <c r="F4653" s="8" t="str">
        <f>VLOOKUP(E4653,Mapping!$A$1:$C$71,3,0)</f>
        <v>Unity</v>
      </c>
      <c r="G4653" s="8" t="str">
        <f>VLOOKUP(E4653,Mapping!$A$2:$B$207,2,0)</f>
        <v>Unity</v>
      </c>
      <c r="H4653" s="4" t="s">
        <v>658</v>
      </c>
      <c r="I4653" s="63">
        <v>44413</v>
      </c>
      <c r="J4653" s="126" t="str">
        <f>VLOOKUP(I4653,Mapping!$H$2:$I$215,2,0)</f>
        <v>Post</v>
      </c>
      <c r="K4653" s="127">
        <f>VLOOKUP(I4653,Mapping!$H$2:$J$215,3,0)</f>
        <v>0</v>
      </c>
      <c r="L4653" s="4">
        <v>1516.1841274000001</v>
      </c>
      <c r="M4653" s="4" t="s">
        <v>170</v>
      </c>
    </row>
    <row r="4654" spans="1:13" x14ac:dyDescent="0.35">
      <c r="A4654" s="4" t="s">
        <v>36</v>
      </c>
      <c r="B4654" s="4" t="s">
        <v>35</v>
      </c>
      <c r="E4654" s="4" t="s">
        <v>128</v>
      </c>
      <c r="F4654" s="8" t="str">
        <f>VLOOKUP(E4654,Mapping!$A$1:$C$71,3,0)</f>
        <v>Unity</v>
      </c>
      <c r="G4654" s="8" t="str">
        <f>VLOOKUP(E4654,Mapping!$A$2:$B$207,2,0)</f>
        <v>Unity</v>
      </c>
      <c r="H4654" s="4" t="s">
        <v>658</v>
      </c>
      <c r="I4654" s="63">
        <v>44414</v>
      </c>
      <c r="J4654" s="126" t="str">
        <f>VLOOKUP(I4654,Mapping!$H$2:$I$215,2,0)</f>
        <v>Post</v>
      </c>
      <c r="K4654" s="127">
        <f>VLOOKUP(I4654,Mapping!$H$2:$J$215,3,0)</f>
        <v>0</v>
      </c>
      <c r="L4654" s="4">
        <v>1325.4958471</v>
      </c>
      <c r="M4654" s="4" t="s">
        <v>170</v>
      </c>
    </row>
    <row r="4655" spans="1:13" x14ac:dyDescent="0.35">
      <c r="A4655" s="4" t="s">
        <v>36</v>
      </c>
      <c r="B4655" s="4" t="s">
        <v>35</v>
      </c>
      <c r="E4655" s="4" t="s">
        <v>128</v>
      </c>
      <c r="F4655" s="8" t="str">
        <f>VLOOKUP(E4655,Mapping!$A$1:$C$71,3,0)</f>
        <v>Unity</v>
      </c>
      <c r="G4655" s="8" t="str">
        <f>VLOOKUP(E4655,Mapping!$A$2:$B$207,2,0)</f>
        <v>Unity</v>
      </c>
      <c r="H4655" s="4" t="s">
        <v>658</v>
      </c>
      <c r="I4655" s="63">
        <v>44415</v>
      </c>
      <c r="J4655" s="126" t="str">
        <f>VLOOKUP(I4655,Mapping!$H$2:$I$215,2,0)</f>
        <v>Post</v>
      </c>
      <c r="K4655" s="127">
        <f>VLOOKUP(I4655,Mapping!$H$2:$J$215,3,0)</f>
        <v>0</v>
      </c>
      <c r="L4655" s="4">
        <v>1133.8192127</v>
      </c>
      <c r="M4655" s="4" t="s">
        <v>170</v>
      </c>
    </row>
    <row r="4656" spans="1:13" x14ac:dyDescent="0.35">
      <c r="A4656" s="4" t="s">
        <v>36</v>
      </c>
      <c r="B4656" s="4" t="s">
        <v>35</v>
      </c>
      <c r="E4656" s="4" t="s">
        <v>128</v>
      </c>
      <c r="F4656" s="8" t="str">
        <f>VLOOKUP(E4656,Mapping!$A$1:$C$71,3,0)</f>
        <v>Unity</v>
      </c>
      <c r="G4656" s="8" t="str">
        <f>VLOOKUP(E4656,Mapping!$A$2:$B$207,2,0)</f>
        <v>Unity</v>
      </c>
      <c r="H4656" s="4" t="s">
        <v>658</v>
      </c>
      <c r="I4656" s="63">
        <v>44416</v>
      </c>
      <c r="J4656" s="126" t="str">
        <f>VLOOKUP(I4656,Mapping!$H$2:$I$215,2,0)</f>
        <v>Post</v>
      </c>
      <c r="K4656" s="127">
        <f>VLOOKUP(I4656,Mapping!$H$2:$J$215,3,0)</f>
        <v>0</v>
      </c>
      <c r="L4656" s="4">
        <v>1004.1096781</v>
      </c>
      <c r="M4656" s="4" t="s">
        <v>170</v>
      </c>
    </row>
    <row r="4657" spans="1:13" x14ac:dyDescent="0.35">
      <c r="A4657" s="4" t="s">
        <v>36</v>
      </c>
      <c r="B4657" s="4" t="s">
        <v>35</v>
      </c>
      <c r="E4657" s="4" t="s">
        <v>128</v>
      </c>
      <c r="F4657" s="8" t="str">
        <f>VLOOKUP(E4657,Mapping!$A$1:$C$71,3,0)</f>
        <v>Unity</v>
      </c>
      <c r="G4657" s="8" t="str">
        <f>VLOOKUP(E4657,Mapping!$A$2:$B$207,2,0)</f>
        <v>Unity</v>
      </c>
      <c r="H4657" s="4" t="s">
        <v>658</v>
      </c>
      <c r="I4657" s="63">
        <v>44417</v>
      </c>
      <c r="J4657" s="126" t="str">
        <f>VLOOKUP(I4657,Mapping!$H$2:$I$215,2,0)</f>
        <v>Post</v>
      </c>
      <c r="K4657" s="127">
        <f>VLOOKUP(I4657,Mapping!$H$2:$J$215,3,0)</f>
        <v>0</v>
      </c>
      <c r="L4657" s="4">
        <v>915.09945449999998</v>
      </c>
      <c r="M4657" s="4" t="s">
        <v>170</v>
      </c>
    </row>
    <row r="4658" spans="1:13" x14ac:dyDescent="0.35">
      <c r="A4658" s="4" t="s">
        <v>36</v>
      </c>
      <c r="B4658" s="4" t="s">
        <v>35</v>
      </c>
      <c r="E4658" s="4" t="s">
        <v>128</v>
      </c>
      <c r="F4658" s="8" t="str">
        <f>VLOOKUP(E4658,Mapping!$A$1:$C$71,3,0)</f>
        <v>Unity</v>
      </c>
      <c r="G4658" s="8" t="str">
        <f>VLOOKUP(E4658,Mapping!$A$2:$B$207,2,0)</f>
        <v>Unity</v>
      </c>
      <c r="H4658" s="4" t="s">
        <v>658</v>
      </c>
      <c r="I4658" s="63">
        <v>44418</v>
      </c>
      <c r="J4658" s="126" t="str">
        <f>VLOOKUP(I4658,Mapping!$H$2:$I$215,2,0)</f>
        <v>Post</v>
      </c>
      <c r="K4658" s="127">
        <f>VLOOKUP(I4658,Mapping!$H$2:$J$215,3,0)</f>
        <v>0</v>
      </c>
      <c r="L4658" s="4">
        <v>867.76895209999998</v>
      </c>
      <c r="M4658" s="4" t="s">
        <v>170</v>
      </c>
    </row>
    <row r="4659" spans="1:13" x14ac:dyDescent="0.35">
      <c r="A4659" s="4" t="s">
        <v>36</v>
      </c>
      <c r="B4659" s="4" t="s">
        <v>35</v>
      </c>
      <c r="E4659" s="4" t="s">
        <v>128</v>
      </c>
      <c r="F4659" s="8" t="str">
        <f>VLOOKUP(E4659,Mapping!$A$1:$C$71,3,0)</f>
        <v>Unity</v>
      </c>
      <c r="G4659" s="8" t="str">
        <f>VLOOKUP(E4659,Mapping!$A$2:$B$207,2,0)</f>
        <v>Unity</v>
      </c>
      <c r="H4659" s="4" t="s">
        <v>658</v>
      </c>
      <c r="I4659" s="63">
        <v>44419</v>
      </c>
      <c r="J4659" s="126" t="str">
        <f>VLOOKUP(I4659,Mapping!$H$2:$I$215,2,0)</f>
        <v>Post</v>
      </c>
      <c r="K4659" s="127">
        <f>VLOOKUP(I4659,Mapping!$H$2:$J$215,3,0)</f>
        <v>0</v>
      </c>
      <c r="L4659" s="4">
        <v>827.9498979</v>
      </c>
      <c r="M4659" s="4" t="s">
        <v>170</v>
      </c>
    </row>
    <row r="4660" spans="1:13" x14ac:dyDescent="0.35">
      <c r="A4660" s="4" t="s">
        <v>36</v>
      </c>
      <c r="B4660" s="4" t="s">
        <v>35</v>
      </c>
      <c r="E4660" s="4" t="s">
        <v>128</v>
      </c>
      <c r="F4660" s="8" t="str">
        <f>VLOOKUP(E4660,Mapping!$A$1:$C$71,3,0)</f>
        <v>Unity</v>
      </c>
      <c r="G4660" s="8" t="str">
        <f>VLOOKUP(E4660,Mapping!$A$2:$B$207,2,0)</f>
        <v>Unity</v>
      </c>
      <c r="H4660" s="4" t="s">
        <v>658</v>
      </c>
      <c r="I4660" s="63">
        <v>44420</v>
      </c>
      <c r="J4660" s="126" t="str">
        <f>VLOOKUP(I4660,Mapping!$H$2:$I$215,2,0)</f>
        <v>Post</v>
      </c>
      <c r="K4660" s="127">
        <f>VLOOKUP(I4660,Mapping!$H$2:$J$215,3,0)</f>
        <v>0</v>
      </c>
      <c r="L4660" s="4">
        <v>793.38719330000004</v>
      </c>
      <c r="M4660" s="4" t="s">
        <v>170</v>
      </c>
    </row>
    <row r="4661" spans="1:13" x14ac:dyDescent="0.35">
      <c r="A4661" s="4" t="s">
        <v>36</v>
      </c>
      <c r="B4661" s="4" t="s">
        <v>35</v>
      </c>
      <c r="E4661" s="4" t="s">
        <v>128</v>
      </c>
      <c r="F4661" s="8" t="str">
        <f>VLOOKUP(E4661,Mapping!$A$1:$C$71,3,0)</f>
        <v>Unity</v>
      </c>
      <c r="G4661" s="8" t="str">
        <f>VLOOKUP(E4661,Mapping!$A$2:$B$207,2,0)</f>
        <v>Unity</v>
      </c>
      <c r="H4661" s="4" t="s">
        <v>658</v>
      </c>
      <c r="I4661" s="63">
        <v>44421</v>
      </c>
      <c r="J4661" s="126" t="str">
        <f>VLOOKUP(I4661,Mapping!$H$2:$I$215,2,0)</f>
        <v>Post</v>
      </c>
      <c r="K4661" s="127">
        <f>VLOOKUP(I4661,Mapping!$H$2:$J$215,3,0)</f>
        <v>0</v>
      </c>
      <c r="L4661" s="4">
        <v>761.72705980000001</v>
      </c>
      <c r="M4661" s="4" t="s">
        <v>170</v>
      </c>
    </row>
    <row r="4662" spans="1:13" x14ac:dyDescent="0.35">
      <c r="A4662" s="4" t="s">
        <v>36</v>
      </c>
      <c r="B4662" s="4" t="s">
        <v>35</v>
      </c>
      <c r="E4662" s="4" t="s">
        <v>128</v>
      </c>
      <c r="F4662" s="8" t="str">
        <f>VLOOKUP(E4662,Mapping!$A$1:$C$71,3,0)</f>
        <v>Unity</v>
      </c>
      <c r="G4662" s="8" t="str">
        <f>VLOOKUP(E4662,Mapping!$A$2:$B$207,2,0)</f>
        <v>Unity</v>
      </c>
      <c r="H4662" s="4" t="s">
        <v>658</v>
      </c>
      <c r="I4662" s="63">
        <v>44422</v>
      </c>
      <c r="J4662" s="126" t="str">
        <f>VLOOKUP(I4662,Mapping!$H$2:$I$215,2,0)</f>
        <v>Post</v>
      </c>
      <c r="K4662" s="127">
        <f>VLOOKUP(I4662,Mapping!$H$2:$J$215,3,0)</f>
        <v>0</v>
      </c>
      <c r="L4662" s="4">
        <v>739.01008060000004</v>
      </c>
      <c r="M4662" s="4" t="s">
        <v>170</v>
      </c>
    </row>
    <row r="4663" spans="1:13" x14ac:dyDescent="0.35">
      <c r="A4663" s="4" t="s">
        <v>36</v>
      </c>
      <c r="B4663" s="4" t="s">
        <v>35</v>
      </c>
      <c r="E4663" s="4" t="s">
        <v>128</v>
      </c>
      <c r="F4663" s="8" t="str">
        <f>VLOOKUP(E4663,Mapping!$A$1:$C$71,3,0)</f>
        <v>Unity</v>
      </c>
      <c r="G4663" s="8" t="str">
        <f>VLOOKUP(E4663,Mapping!$A$2:$B$207,2,0)</f>
        <v>Unity</v>
      </c>
      <c r="H4663" s="4" t="s">
        <v>658</v>
      </c>
      <c r="I4663" s="63">
        <v>44423</v>
      </c>
      <c r="J4663" s="126" t="str">
        <f>VLOOKUP(I4663,Mapping!$H$2:$I$215,2,0)</f>
        <v>Post</v>
      </c>
      <c r="K4663" s="127">
        <f>VLOOKUP(I4663,Mapping!$H$2:$J$215,3,0)</f>
        <v>0</v>
      </c>
      <c r="L4663" s="4">
        <v>723.30781209999998</v>
      </c>
      <c r="M4663" s="4" t="s">
        <v>170</v>
      </c>
    </row>
    <row r="4664" spans="1:13" x14ac:dyDescent="0.35">
      <c r="A4664" s="4" t="s">
        <v>36</v>
      </c>
      <c r="B4664" s="4" t="s">
        <v>35</v>
      </c>
      <c r="E4664" s="4" t="s">
        <v>128</v>
      </c>
      <c r="F4664" s="8" t="str">
        <f>VLOOKUP(E4664,Mapping!$A$1:$C$71,3,0)</f>
        <v>Unity</v>
      </c>
      <c r="G4664" s="8" t="str">
        <f>VLOOKUP(E4664,Mapping!$A$2:$B$207,2,0)</f>
        <v>Unity</v>
      </c>
      <c r="H4664" s="4" t="s">
        <v>658</v>
      </c>
      <c r="I4664" s="63">
        <v>44424</v>
      </c>
      <c r="J4664" s="126" t="str">
        <f>VLOOKUP(I4664,Mapping!$H$2:$I$215,2,0)</f>
        <v>Post</v>
      </c>
      <c r="K4664" s="127">
        <f>VLOOKUP(I4664,Mapping!$H$2:$J$215,3,0)</f>
        <v>0</v>
      </c>
      <c r="L4664" s="4">
        <v>730.40567399999998</v>
      </c>
      <c r="M4664" s="4" t="s">
        <v>170</v>
      </c>
    </row>
    <row r="4665" spans="1:13" x14ac:dyDescent="0.35">
      <c r="A4665" s="4" t="s">
        <v>36</v>
      </c>
      <c r="B4665" s="4" t="s">
        <v>35</v>
      </c>
      <c r="E4665" s="4" t="s">
        <v>128</v>
      </c>
      <c r="F4665" s="8" t="str">
        <f>VLOOKUP(E4665,Mapping!$A$1:$C$71,3,0)</f>
        <v>Unity</v>
      </c>
      <c r="G4665" s="8" t="str">
        <f>VLOOKUP(E4665,Mapping!$A$2:$B$207,2,0)</f>
        <v>Unity</v>
      </c>
      <c r="H4665" s="4" t="s">
        <v>658</v>
      </c>
      <c r="I4665" s="63">
        <v>44425</v>
      </c>
      <c r="J4665" s="126" t="str">
        <f>VLOOKUP(I4665,Mapping!$H$2:$I$215,2,0)</f>
        <v>Post</v>
      </c>
      <c r="K4665" s="127">
        <f>VLOOKUP(I4665,Mapping!$H$2:$J$215,3,0)</f>
        <v>0</v>
      </c>
      <c r="L4665" s="4">
        <v>756.54624079999996</v>
      </c>
      <c r="M4665" s="4" t="s">
        <v>170</v>
      </c>
    </row>
    <row r="4666" spans="1:13" x14ac:dyDescent="0.35">
      <c r="A4666" s="4" t="s">
        <v>36</v>
      </c>
      <c r="B4666" s="4" t="s">
        <v>35</v>
      </c>
      <c r="E4666" s="4" t="s">
        <v>128</v>
      </c>
      <c r="F4666" s="8" t="str">
        <f>VLOOKUP(E4666,Mapping!$A$1:$C$71,3,0)</f>
        <v>Unity</v>
      </c>
      <c r="G4666" s="8" t="str">
        <f>VLOOKUP(E4666,Mapping!$A$2:$B$207,2,0)</f>
        <v>Unity</v>
      </c>
      <c r="H4666" s="4" t="s">
        <v>658</v>
      </c>
      <c r="I4666" s="63">
        <v>44426</v>
      </c>
      <c r="J4666" s="126" t="str">
        <f>VLOOKUP(I4666,Mapping!$H$2:$I$215,2,0)</f>
        <v>Post</v>
      </c>
      <c r="K4666" s="127">
        <f>VLOOKUP(I4666,Mapping!$H$2:$J$215,3,0)</f>
        <v>0</v>
      </c>
      <c r="L4666" s="4">
        <v>802.70269210000004</v>
      </c>
      <c r="M4666" s="4" t="s">
        <v>170</v>
      </c>
    </row>
    <row r="4667" spans="1:13" x14ac:dyDescent="0.35">
      <c r="A4667" s="4" t="s">
        <v>36</v>
      </c>
      <c r="B4667" s="4" t="s">
        <v>35</v>
      </c>
      <c r="E4667" s="4" t="s">
        <v>128</v>
      </c>
      <c r="F4667" s="8" t="str">
        <f>VLOOKUP(E4667,Mapping!$A$1:$C$71,3,0)</f>
        <v>Unity</v>
      </c>
      <c r="G4667" s="8" t="str">
        <f>VLOOKUP(E4667,Mapping!$A$2:$B$207,2,0)</f>
        <v>Unity</v>
      </c>
      <c r="H4667" s="4" t="s">
        <v>658</v>
      </c>
      <c r="I4667" s="63">
        <v>44427</v>
      </c>
      <c r="J4667" s="126" t="str">
        <f>VLOOKUP(I4667,Mapping!$H$2:$I$215,2,0)</f>
        <v>Post</v>
      </c>
      <c r="K4667" s="127">
        <f>VLOOKUP(I4667,Mapping!$H$2:$J$215,3,0)</f>
        <v>0</v>
      </c>
      <c r="L4667" s="4">
        <v>859.2624879</v>
      </c>
      <c r="M4667" s="4" t="s">
        <v>170</v>
      </c>
    </row>
    <row r="4668" spans="1:13" x14ac:dyDescent="0.35">
      <c r="A4668" s="4" t="s">
        <v>36</v>
      </c>
      <c r="B4668" s="4" t="s">
        <v>35</v>
      </c>
      <c r="E4668" s="4" t="s">
        <v>128</v>
      </c>
      <c r="F4668" s="8" t="str">
        <f>VLOOKUP(E4668,Mapping!$A$1:$C$71,3,0)</f>
        <v>Unity</v>
      </c>
      <c r="G4668" s="8" t="str">
        <f>VLOOKUP(E4668,Mapping!$A$2:$B$207,2,0)</f>
        <v>Unity</v>
      </c>
      <c r="H4668" s="4" t="s">
        <v>658</v>
      </c>
      <c r="I4668" s="63">
        <v>44428</v>
      </c>
      <c r="J4668" s="126" t="str">
        <f>VLOOKUP(I4668,Mapping!$H$2:$I$215,2,0)</f>
        <v>Post</v>
      </c>
      <c r="K4668" s="127">
        <f>VLOOKUP(I4668,Mapping!$H$2:$J$215,3,0)</f>
        <v>0</v>
      </c>
      <c r="L4668" s="4">
        <v>926.75590060000002</v>
      </c>
      <c r="M4668" s="4" t="s">
        <v>170</v>
      </c>
    </row>
    <row r="4669" spans="1:13" x14ac:dyDescent="0.35">
      <c r="A4669" s="4" t="s">
        <v>36</v>
      </c>
      <c r="B4669" s="4" t="s">
        <v>35</v>
      </c>
      <c r="E4669" s="4" t="s">
        <v>128</v>
      </c>
      <c r="F4669" s="8" t="str">
        <f>VLOOKUP(E4669,Mapping!$A$1:$C$71,3,0)</f>
        <v>Unity</v>
      </c>
      <c r="G4669" s="8" t="str">
        <f>VLOOKUP(E4669,Mapping!$A$2:$B$207,2,0)</f>
        <v>Unity</v>
      </c>
      <c r="H4669" s="4" t="s">
        <v>658</v>
      </c>
      <c r="I4669" s="63">
        <v>44429</v>
      </c>
      <c r="J4669" s="126" t="str">
        <f>VLOOKUP(I4669,Mapping!$H$2:$I$215,2,0)</f>
        <v>Post</v>
      </c>
      <c r="K4669" s="127">
        <f>VLOOKUP(I4669,Mapping!$H$2:$J$215,3,0)</f>
        <v>0</v>
      </c>
      <c r="L4669" s="4">
        <v>994.16174309999997</v>
      </c>
      <c r="M4669" s="4" t="s">
        <v>170</v>
      </c>
    </row>
    <row r="4670" spans="1:13" x14ac:dyDescent="0.35">
      <c r="A4670" s="4" t="s">
        <v>36</v>
      </c>
      <c r="B4670" s="4" t="s">
        <v>35</v>
      </c>
      <c r="E4670" s="4" t="s">
        <v>128</v>
      </c>
      <c r="F4670" s="8" t="str">
        <f>VLOOKUP(E4670,Mapping!$A$1:$C$71,3,0)</f>
        <v>Unity</v>
      </c>
      <c r="G4670" s="8" t="str">
        <f>VLOOKUP(E4670,Mapping!$A$2:$B$207,2,0)</f>
        <v>Unity</v>
      </c>
      <c r="H4670" s="4" t="s">
        <v>658</v>
      </c>
      <c r="I4670" s="63">
        <v>44430</v>
      </c>
      <c r="J4670" s="126" t="str">
        <f>VLOOKUP(I4670,Mapping!$H$2:$I$215,2,0)</f>
        <v>Post</v>
      </c>
      <c r="K4670" s="127">
        <f>VLOOKUP(I4670,Mapping!$H$2:$J$215,3,0)</f>
        <v>0</v>
      </c>
      <c r="L4670" s="4">
        <v>1089.9871544</v>
      </c>
      <c r="M4670" s="4" t="s">
        <v>170</v>
      </c>
    </row>
    <row r="4671" spans="1:13" x14ac:dyDescent="0.35">
      <c r="A4671" s="4" t="s">
        <v>36</v>
      </c>
      <c r="B4671" s="4" t="s">
        <v>35</v>
      </c>
      <c r="E4671" s="4" t="s">
        <v>128</v>
      </c>
      <c r="F4671" s="8" t="str">
        <f>VLOOKUP(E4671,Mapping!$A$1:$C$71,3,0)</f>
        <v>Unity</v>
      </c>
      <c r="G4671" s="8" t="str">
        <f>VLOOKUP(E4671,Mapping!$A$2:$B$207,2,0)</f>
        <v>Unity</v>
      </c>
      <c r="H4671" s="4" t="s">
        <v>658</v>
      </c>
      <c r="I4671" s="63">
        <v>44431</v>
      </c>
      <c r="J4671" s="126" t="str">
        <f>VLOOKUP(I4671,Mapping!$H$2:$I$215,2,0)</f>
        <v>Post</v>
      </c>
      <c r="K4671" s="127">
        <f>VLOOKUP(I4671,Mapping!$H$2:$J$215,3,0)</f>
        <v>0</v>
      </c>
      <c r="L4671" s="4">
        <v>1243.7365609000001</v>
      </c>
      <c r="M4671" s="4" t="s">
        <v>170</v>
      </c>
    </row>
    <row r="4672" spans="1:13" x14ac:dyDescent="0.35">
      <c r="A4672" s="4" t="s">
        <v>36</v>
      </c>
      <c r="B4672" s="4" t="s">
        <v>35</v>
      </c>
      <c r="E4672" s="4" t="s">
        <v>128</v>
      </c>
      <c r="F4672" s="8" t="str">
        <f>VLOOKUP(E4672,Mapping!$A$1:$C$71,3,0)</f>
        <v>Unity</v>
      </c>
      <c r="G4672" s="8" t="str">
        <f>VLOOKUP(E4672,Mapping!$A$2:$B$207,2,0)</f>
        <v>Unity</v>
      </c>
      <c r="H4672" s="4" t="s">
        <v>658</v>
      </c>
      <c r="I4672" s="63">
        <v>44432</v>
      </c>
      <c r="J4672" s="126" t="str">
        <f>VLOOKUP(I4672,Mapping!$H$2:$I$215,2,0)</f>
        <v>Post</v>
      </c>
      <c r="K4672" s="127">
        <f>VLOOKUP(I4672,Mapping!$H$2:$J$215,3,0)</f>
        <v>0</v>
      </c>
      <c r="L4672" s="4">
        <v>1460.333617</v>
      </c>
      <c r="M4672" s="4" t="s">
        <v>170</v>
      </c>
    </row>
    <row r="4673" spans="1:13" x14ac:dyDescent="0.35">
      <c r="A4673" s="4" t="s">
        <v>36</v>
      </c>
      <c r="B4673" s="4" t="s">
        <v>35</v>
      </c>
      <c r="E4673" s="4" t="s">
        <v>128</v>
      </c>
      <c r="F4673" s="8" t="str">
        <f>VLOOKUP(E4673,Mapping!$A$1:$C$71,3,0)</f>
        <v>Unity</v>
      </c>
      <c r="G4673" s="8" t="str">
        <f>VLOOKUP(E4673,Mapping!$A$2:$B$207,2,0)</f>
        <v>Unity</v>
      </c>
      <c r="H4673" s="4" t="s">
        <v>658</v>
      </c>
      <c r="I4673" s="63">
        <v>44433</v>
      </c>
      <c r="J4673" s="126" t="str">
        <f>VLOOKUP(I4673,Mapping!$H$2:$I$215,2,0)</f>
        <v>Post</v>
      </c>
      <c r="K4673" s="127">
        <f>VLOOKUP(I4673,Mapping!$H$2:$J$215,3,0)</f>
        <v>0</v>
      </c>
      <c r="L4673" s="4">
        <v>1700.952063</v>
      </c>
      <c r="M4673" s="4" t="s">
        <v>170</v>
      </c>
    </row>
    <row r="4674" spans="1:13" x14ac:dyDescent="0.35">
      <c r="A4674" s="4" t="s">
        <v>36</v>
      </c>
      <c r="B4674" s="4" t="s">
        <v>35</v>
      </c>
      <c r="E4674" s="4" t="s">
        <v>128</v>
      </c>
      <c r="F4674" s="8" t="str">
        <f>VLOOKUP(E4674,Mapping!$A$1:$C$71,3,0)</f>
        <v>Unity</v>
      </c>
      <c r="G4674" s="8" t="str">
        <f>VLOOKUP(E4674,Mapping!$A$2:$B$207,2,0)</f>
        <v>Unity</v>
      </c>
      <c r="H4674" s="4" t="s">
        <v>658</v>
      </c>
      <c r="I4674" s="63">
        <v>44434</v>
      </c>
      <c r="J4674" s="126" t="str">
        <f>VLOOKUP(I4674,Mapping!$H$2:$I$215,2,0)</f>
        <v>Post</v>
      </c>
      <c r="K4674" s="127">
        <f>VLOOKUP(I4674,Mapping!$H$2:$J$215,3,0)</f>
        <v>0</v>
      </c>
      <c r="L4674" s="4">
        <v>1955.3250441</v>
      </c>
      <c r="M4674" s="4" t="s">
        <v>170</v>
      </c>
    </row>
    <row r="4675" spans="1:13" x14ac:dyDescent="0.35">
      <c r="A4675" s="4" t="s">
        <v>36</v>
      </c>
      <c r="B4675" s="4" t="s">
        <v>35</v>
      </c>
      <c r="E4675" s="4" t="s">
        <v>128</v>
      </c>
      <c r="F4675" s="8" t="str">
        <f>VLOOKUP(E4675,Mapping!$A$1:$C$71,3,0)</f>
        <v>Unity</v>
      </c>
      <c r="G4675" s="8" t="str">
        <f>VLOOKUP(E4675,Mapping!$A$2:$B$207,2,0)</f>
        <v>Unity</v>
      </c>
      <c r="H4675" s="4" t="s">
        <v>658</v>
      </c>
      <c r="I4675" s="63">
        <v>44435</v>
      </c>
      <c r="J4675" s="126" t="str">
        <f>VLOOKUP(I4675,Mapping!$H$2:$I$215,2,0)</f>
        <v>Post</v>
      </c>
      <c r="K4675" s="127">
        <f>VLOOKUP(I4675,Mapping!$H$2:$J$215,3,0)</f>
        <v>0</v>
      </c>
      <c r="L4675" s="4">
        <v>2227.1219246000001</v>
      </c>
      <c r="M4675" s="4" t="s">
        <v>170</v>
      </c>
    </row>
    <row r="4676" spans="1:13" x14ac:dyDescent="0.35">
      <c r="A4676" s="4" t="s">
        <v>36</v>
      </c>
      <c r="B4676" s="4" t="s">
        <v>35</v>
      </c>
      <c r="E4676" s="4" t="s">
        <v>128</v>
      </c>
      <c r="F4676" s="8" t="str">
        <f>VLOOKUP(E4676,Mapping!$A$1:$C$71,3,0)</f>
        <v>Unity</v>
      </c>
      <c r="G4676" s="8" t="str">
        <f>VLOOKUP(E4676,Mapping!$A$2:$B$207,2,0)</f>
        <v>Unity</v>
      </c>
      <c r="H4676" s="4" t="s">
        <v>658</v>
      </c>
      <c r="I4676" s="63">
        <v>44436</v>
      </c>
      <c r="J4676" s="126" t="str">
        <f>VLOOKUP(I4676,Mapping!$H$2:$I$215,2,0)</f>
        <v>Post</v>
      </c>
      <c r="K4676" s="127">
        <f>VLOOKUP(I4676,Mapping!$H$2:$J$215,3,0)</f>
        <v>0</v>
      </c>
      <c r="L4676" s="4">
        <v>2514.7784921000002</v>
      </c>
      <c r="M4676" s="4" t="s">
        <v>170</v>
      </c>
    </row>
    <row r="4677" spans="1:13" x14ac:dyDescent="0.35">
      <c r="A4677" s="4" t="s">
        <v>36</v>
      </c>
      <c r="B4677" s="4" t="s">
        <v>35</v>
      </c>
      <c r="E4677" s="4" t="s">
        <v>128</v>
      </c>
      <c r="F4677" s="8" t="str">
        <f>VLOOKUP(E4677,Mapping!$A$1:$C$71,3,0)</f>
        <v>Unity</v>
      </c>
      <c r="G4677" s="8" t="str">
        <f>VLOOKUP(E4677,Mapping!$A$2:$B$207,2,0)</f>
        <v>Unity</v>
      </c>
      <c r="H4677" s="4" t="s">
        <v>658</v>
      </c>
      <c r="I4677" s="63">
        <v>44437</v>
      </c>
      <c r="J4677" s="126" t="str">
        <f>VLOOKUP(I4677,Mapping!$H$2:$I$215,2,0)</f>
        <v>Post</v>
      </c>
      <c r="K4677" s="127">
        <f>VLOOKUP(I4677,Mapping!$H$2:$J$215,3,0)</f>
        <v>0</v>
      </c>
      <c r="L4677" s="4">
        <v>2801.3284271000002</v>
      </c>
      <c r="M4677" s="4" t="s">
        <v>170</v>
      </c>
    </row>
    <row r="4678" spans="1:13" x14ac:dyDescent="0.35">
      <c r="A4678" s="4" t="s">
        <v>36</v>
      </c>
      <c r="B4678" s="4" t="s">
        <v>35</v>
      </c>
      <c r="E4678" s="4" t="s">
        <v>128</v>
      </c>
      <c r="F4678" s="8" t="str">
        <f>VLOOKUP(E4678,Mapping!$A$1:$C$71,3,0)</f>
        <v>Unity</v>
      </c>
      <c r="G4678" s="8" t="str">
        <f>VLOOKUP(E4678,Mapping!$A$2:$B$207,2,0)</f>
        <v>Unity</v>
      </c>
      <c r="H4678" s="4" t="s">
        <v>658</v>
      </c>
      <c r="I4678" s="63">
        <v>44438</v>
      </c>
      <c r="J4678" s="126" t="str">
        <f>VLOOKUP(I4678,Mapping!$H$2:$I$215,2,0)</f>
        <v>Post</v>
      </c>
      <c r="K4678" s="127">
        <f>VLOOKUP(I4678,Mapping!$H$2:$J$215,3,0)</f>
        <v>0</v>
      </c>
      <c r="L4678" s="4">
        <v>3080.5893836999999</v>
      </c>
      <c r="M4678" s="4" t="s">
        <v>170</v>
      </c>
    </row>
    <row r="4679" spans="1:13" x14ac:dyDescent="0.35">
      <c r="A4679" s="4" t="s">
        <v>36</v>
      </c>
      <c r="B4679" s="4" t="s">
        <v>35</v>
      </c>
      <c r="E4679" s="4" t="s">
        <v>128</v>
      </c>
      <c r="F4679" s="8" t="str">
        <f>VLOOKUP(E4679,Mapping!$A$1:$C$71,3,0)</f>
        <v>Unity</v>
      </c>
      <c r="G4679" s="8" t="str">
        <f>VLOOKUP(E4679,Mapping!$A$2:$B$207,2,0)</f>
        <v>Unity</v>
      </c>
      <c r="H4679" s="4" t="s">
        <v>658</v>
      </c>
      <c r="I4679" s="63">
        <v>44439</v>
      </c>
      <c r="J4679" s="126" t="str">
        <f>VLOOKUP(I4679,Mapping!$H$2:$I$215,2,0)</f>
        <v>Post</v>
      </c>
      <c r="K4679" s="127">
        <f>VLOOKUP(I4679,Mapping!$H$2:$J$215,3,0)</f>
        <v>0</v>
      </c>
      <c r="L4679" s="4">
        <v>3380.9890313000001</v>
      </c>
      <c r="M4679" s="4" t="s">
        <v>170</v>
      </c>
    </row>
    <row r="4680" spans="1:13" x14ac:dyDescent="0.35">
      <c r="A4680" s="4" t="s">
        <v>36</v>
      </c>
      <c r="B4680" s="4" t="s">
        <v>35</v>
      </c>
      <c r="E4680" s="4" t="s">
        <v>128</v>
      </c>
      <c r="F4680" s="8" t="str">
        <f>VLOOKUP(E4680,Mapping!$A$1:$C$71,3,0)</f>
        <v>Unity</v>
      </c>
      <c r="G4680" s="8" t="str">
        <f>VLOOKUP(E4680,Mapping!$A$2:$B$207,2,0)</f>
        <v>Unity</v>
      </c>
      <c r="H4680" s="4" t="s">
        <v>658</v>
      </c>
      <c r="I4680" s="63">
        <v>44440</v>
      </c>
      <c r="J4680" s="126" t="str">
        <f>VLOOKUP(I4680,Mapping!$H$2:$I$215,2,0)</f>
        <v>Post</v>
      </c>
      <c r="K4680" s="127">
        <f>VLOOKUP(I4680,Mapping!$H$2:$J$215,3,0)</f>
        <v>0</v>
      </c>
      <c r="L4680" s="4">
        <v>3666.9619696</v>
      </c>
      <c r="M4680" s="4" t="s">
        <v>170</v>
      </c>
    </row>
    <row r="4681" spans="1:13" x14ac:dyDescent="0.35">
      <c r="A4681" s="4" t="s">
        <v>36</v>
      </c>
      <c r="B4681" s="4" t="s">
        <v>35</v>
      </c>
      <c r="E4681" s="4" t="s">
        <v>128</v>
      </c>
      <c r="F4681" s="8" t="str">
        <f>VLOOKUP(E4681,Mapping!$A$1:$C$71,3,0)</f>
        <v>Unity</v>
      </c>
      <c r="G4681" s="8" t="str">
        <f>VLOOKUP(E4681,Mapping!$A$2:$B$207,2,0)</f>
        <v>Unity</v>
      </c>
      <c r="H4681" s="4" t="s">
        <v>658</v>
      </c>
      <c r="I4681" s="63">
        <v>44441</v>
      </c>
      <c r="J4681" s="126" t="str">
        <f>VLOOKUP(I4681,Mapping!$H$2:$I$215,2,0)</f>
        <v>Post</v>
      </c>
      <c r="K4681" s="127">
        <f>VLOOKUP(I4681,Mapping!$H$2:$J$215,3,0)</f>
        <v>0</v>
      </c>
      <c r="L4681" s="4">
        <v>3954.5295019999999</v>
      </c>
      <c r="M4681" s="4" t="s">
        <v>170</v>
      </c>
    </row>
    <row r="4682" spans="1:13" x14ac:dyDescent="0.35">
      <c r="A4682" s="4" t="s">
        <v>36</v>
      </c>
      <c r="B4682" s="4" t="s">
        <v>35</v>
      </c>
      <c r="E4682" s="4" t="s">
        <v>128</v>
      </c>
      <c r="F4682" s="8" t="str">
        <f>VLOOKUP(E4682,Mapping!$A$1:$C$71,3,0)</f>
        <v>Unity</v>
      </c>
      <c r="G4682" s="8" t="str">
        <f>VLOOKUP(E4682,Mapping!$A$2:$B$207,2,0)</f>
        <v>Unity</v>
      </c>
      <c r="H4682" s="4" t="s">
        <v>658</v>
      </c>
      <c r="I4682" s="63">
        <v>44442</v>
      </c>
      <c r="J4682" s="126" t="str">
        <f>VLOOKUP(I4682,Mapping!$H$2:$I$215,2,0)</f>
        <v>Post</v>
      </c>
      <c r="K4682" s="127">
        <f>VLOOKUP(I4682,Mapping!$H$2:$J$215,3,0)</f>
        <v>0</v>
      </c>
      <c r="L4682" s="4">
        <v>4273.0065950999997</v>
      </c>
      <c r="M4682" s="4" t="s">
        <v>170</v>
      </c>
    </row>
    <row r="4683" spans="1:13" x14ac:dyDescent="0.35">
      <c r="A4683" s="4" t="s">
        <v>36</v>
      </c>
      <c r="B4683" s="4" t="s">
        <v>35</v>
      </c>
      <c r="E4683" s="4" t="s">
        <v>128</v>
      </c>
      <c r="F4683" s="8" t="str">
        <f>VLOOKUP(E4683,Mapping!$A$1:$C$71,3,0)</f>
        <v>Unity</v>
      </c>
      <c r="G4683" s="8" t="str">
        <f>VLOOKUP(E4683,Mapping!$A$2:$B$207,2,0)</f>
        <v>Unity</v>
      </c>
      <c r="H4683" s="4" t="s">
        <v>658</v>
      </c>
      <c r="I4683" s="63">
        <v>44443</v>
      </c>
      <c r="J4683" s="126" t="str">
        <f>VLOOKUP(I4683,Mapping!$H$2:$I$215,2,0)</f>
        <v>Post</v>
      </c>
      <c r="K4683" s="127">
        <f>VLOOKUP(I4683,Mapping!$H$2:$J$215,3,0)</f>
        <v>0</v>
      </c>
      <c r="L4683" s="4">
        <v>4624.6551148999997</v>
      </c>
      <c r="M4683" s="4" t="s">
        <v>170</v>
      </c>
    </row>
    <row r="4684" spans="1:13" x14ac:dyDescent="0.35">
      <c r="A4684" s="4" t="s">
        <v>36</v>
      </c>
      <c r="B4684" s="4" t="s">
        <v>35</v>
      </c>
      <c r="E4684" s="4" t="s">
        <v>128</v>
      </c>
      <c r="F4684" s="8" t="str">
        <f>VLOOKUP(E4684,Mapping!$A$1:$C$71,3,0)</f>
        <v>Unity</v>
      </c>
      <c r="G4684" s="8" t="str">
        <f>VLOOKUP(E4684,Mapping!$A$2:$B$207,2,0)</f>
        <v>Unity</v>
      </c>
      <c r="H4684" s="4" t="s">
        <v>658</v>
      </c>
      <c r="I4684" s="63">
        <v>44444</v>
      </c>
      <c r="J4684" s="126" t="str">
        <f>VLOOKUP(I4684,Mapping!$H$2:$I$215,2,0)</f>
        <v>Post</v>
      </c>
      <c r="K4684" s="127">
        <f>VLOOKUP(I4684,Mapping!$H$2:$J$215,3,0)</f>
        <v>0</v>
      </c>
      <c r="L4684" s="4">
        <v>4991.7659249999997</v>
      </c>
      <c r="M4684" s="4" t="s">
        <v>170</v>
      </c>
    </row>
    <row r="4685" spans="1:13" x14ac:dyDescent="0.35">
      <c r="A4685" s="4" t="s">
        <v>36</v>
      </c>
      <c r="B4685" s="4" t="s">
        <v>35</v>
      </c>
      <c r="E4685" s="4" t="s">
        <v>128</v>
      </c>
      <c r="F4685" s="8" t="str">
        <f>VLOOKUP(E4685,Mapping!$A$1:$C$71,3,0)</f>
        <v>Unity</v>
      </c>
      <c r="G4685" s="8" t="str">
        <f>VLOOKUP(E4685,Mapping!$A$2:$B$207,2,0)</f>
        <v>Unity</v>
      </c>
      <c r="H4685" s="4" t="s">
        <v>658</v>
      </c>
      <c r="I4685" s="63">
        <v>44445</v>
      </c>
      <c r="J4685" s="126" t="str">
        <f>VLOOKUP(I4685,Mapping!$H$2:$I$215,2,0)</f>
        <v>Post</v>
      </c>
      <c r="K4685" s="127">
        <f>VLOOKUP(I4685,Mapping!$H$2:$J$215,3,0)</f>
        <v>0</v>
      </c>
      <c r="L4685" s="4">
        <v>5318.4656677000003</v>
      </c>
      <c r="M4685" s="4" t="s">
        <v>170</v>
      </c>
    </row>
    <row r="4686" spans="1:13" x14ac:dyDescent="0.35">
      <c r="A4686" s="4" t="s">
        <v>36</v>
      </c>
      <c r="B4686" s="4" t="s">
        <v>35</v>
      </c>
      <c r="E4686" s="4" t="s">
        <v>128</v>
      </c>
      <c r="F4686" s="8" t="str">
        <f>VLOOKUP(E4686,Mapping!$A$1:$C$71,3,0)</f>
        <v>Unity</v>
      </c>
      <c r="G4686" s="8" t="str">
        <f>VLOOKUP(E4686,Mapping!$A$2:$B$207,2,0)</f>
        <v>Unity</v>
      </c>
      <c r="H4686" s="4" t="s">
        <v>658</v>
      </c>
      <c r="I4686" s="63">
        <v>44446</v>
      </c>
      <c r="J4686" s="126" t="str">
        <f>VLOOKUP(I4686,Mapping!$H$2:$I$215,2,0)</f>
        <v>Post</v>
      </c>
      <c r="K4686" s="127">
        <f>VLOOKUP(I4686,Mapping!$H$2:$J$215,3,0)</f>
        <v>0</v>
      </c>
      <c r="L4686" s="4">
        <v>5652.6408938000004</v>
      </c>
      <c r="M4686" s="4" t="s">
        <v>170</v>
      </c>
    </row>
    <row r="4687" spans="1:13" x14ac:dyDescent="0.35">
      <c r="A4687" s="4" t="s">
        <v>36</v>
      </c>
      <c r="B4687" s="4" t="s">
        <v>35</v>
      </c>
      <c r="E4687" s="4" t="s">
        <v>128</v>
      </c>
      <c r="F4687" s="8" t="str">
        <f>VLOOKUP(E4687,Mapping!$A$1:$C$71,3,0)</f>
        <v>Unity</v>
      </c>
      <c r="G4687" s="8" t="str">
        <f>VLOOKUP(E4687,Mapping!$A$2:$B$207,2,0)</f>
        <v>Unity</v>
      </c>
      <c r="H4687" s="4" t="s">
        <v>658</v>
      </c>
      <c r="I4687" s="63">
        <v>44447</v>
      </c>
      <c r="J4687" s="126" t="str">
        <f>VLOOKUP(I4687,Mapping!$H$2:$I$215,2,0)</f>
        <v>Post</v>
      </c>
      <c r="K4687" s="127">
        <f>VLOOKUP(I4687,Mapping!$H$2:$J$215,3,0)</f>
        <v>0</v>
      </c>
      <c r="L4687" s="4">
        <v>5948.5663244999996</v>
      </c>
      <c r="M4687" s="4" t="s">
        <v>170</v>
      </c>
    </row>
    <row r="4688" spans="1:13" x14ac:dyDescent="0.35">
      <c r="A4688" s="4" t="s">
        <v>36</v>
      </c>
      <c r="B4688" s="4" t="s">
        <v>35</v>
      </c>
      <c r="E4688" s="4" t="s">
        <v>128</v>
      </c>
      <c r="F4688" s="8" t="str">
        <f>VLOOKUP(E4688,Mapping!$A$1:$C$71,3,0)</f>
        <v>Unity</v>
      </c>
      <c r="G4688" s="8" t="str">
        <f>VLOOKUP(E4688,Mapping!$A$2:$B$207,2,0)</f>
        <v>Unity</v>
      </c>
      <c r="H4688" s="4" t="s">
        <v>658</v>
      </c>
      <c r="I4688" s="63">
        <v>44448</v>
      </c>
      <c r="J4688" s="126" t="str">
        <f>VLOOKUP(I4688,Mapping!$H$2:$I$215,2,0)</f>
        <v>Post</v>
      </c>
      <c r="K4688" s="127">
        <f>VLOOKUP(I4688,Mapping!$H$2:$J$215,3,0)</f>
        <v>0</v>
      </c>
      <c r="L4688" s="4">
        <v>6219.9760695000004</v>
      </c>
      <c r="M4688" s="4" t="s">
        <v>170</v>
      </c>
    </row>
    <row r="4689" spans="1:13" x14ac:dyDescent="0.35">
      <c r="A4689" s="4" t="s">
        <v>36</v>
      </c>
      <c r="B4689" s="4" t="s">
        <v>35</v>
      </c>
      <c r="E4689" s="4" t="s">
        <v>128</v>
      </c>
      <c r="F4689" s="8" t="str">
        <f>VLOOKUP(E4689,Mapping!$A$1:$C$71,3,0)</f>
        <v>Unity</v>
      </c>
      <c r="G4689" s="8" t="str">
        <f>VLOOKUP(E4689,Mapping!$A$2:$B$207,2,0)</f>
        <v>Unity</v>
      </c>
      <c r="H4689" s="4" t="s">
        <v>658</v>
      </c>
      <c r="I4689" s="63">
        <v>44449</v>
      </c>
      <c r="J4689" s="126" t="str">
        <f>VLOOKUP(I4689,Mapping!$H$2:$I$215,2,0)</f>
        <v>Post</v>
      </c>
      <c r="K4689" s="127">
        <f>VLOOKUP(I4689,Mapping!$H$2:$J$215,3,0)</f>
        <v>0</v>
      </c>
      <c r="L4689" s="4">
        <v>6425.8614040000002</v>
      </c>
      <c r="M4689" s="4" t="s">
        <v>170</v>
      </c>
    </row>
    <row r="4690" spans="1:13" x14ac:dyDescent="0.35">
      <c r="A4690" s="4" t="s">
        <v>36</v>
      </c>
      <c r="B4690" s="4" t="s">
        <v>35</v>
      </c>
      <c r="E4690" s="4" t="s">
        <v>128</v>
      </c>
      <c r="F4690" s="8" t="str">
        <f>VLOOKUP(E4690,Mapping!$A$1:$C$71,3,0)</f>
        <v>Unity</v>
      </c>
      <c r="G4690" s="8" t="str">
        <f>VLOOKUP(E4690,Mapping!$A$2:$B$207,2,0)</f>
        <v>Unity</v>
      </c>
      <c r="H4690" s="4" t="s">
        <v>658</v>
      </c>
      <c r="I4690" s="63">
        <v>44450</v>
      </c>
      <c r="J4690" s="126" t="str">
        <f>VLOOKUP(I4690,Mapping!$H$2:$I$215,2,0)</f>
        <v>Post</v>
      </c>
      <c r="K4690" s="127">
        <f>VLOOKUP(I4690,Mapping!$H$2:$J$215,3,0)</f>
        <v>0</v>
      </c>
      <c r="L4690" s="4">
        <v>6582.9983124999999</v>
      </c>
      <c r="M4690" s="4" t="s">
        <v>170</v>
      </c>
    </row>
    <row r="4691" spans="1:13" x14ac:dyDescent="0.35">
      <c r="A4691" s="4" t="s">
        <v>36</v>
      </c>
      <c r="B4691" s="4" t="s">
        <v>35</v>
      </c>
      <c r="E4691" s="4" t="s">
        <v>128</v>
      </c>
      <c r="F4691" s="8" t="str">
        <f>VLOOKUP(E4691,Mapping!$A$1:$C$71,3,0)</f>
        <v>Unity</v>
      </c>
      <c r="G4691" s="8" t="str">
        <f>VLOOKUP(E4691,Mapping!$A$2:$B$207,2,0)</f>
        <v>Unity</v>
      </c>
      <c r="H4691" s="4" t="s">
        <v>658</v>
      </c>
      <c r="I4691" s="63">
        <v>44451</v>
      </c>
      <c r="J4691" s="126" t="str">
        <f>VLOOKUP(I4691,Mapping!$H$2:$I$215,2,0)</f>
        <v>Post</v>
      </c>
      <c r="K4691" s="127">
        <f>VLOOKUP(I4691,Mapping!$H$2:$J$215,3,0)</f>
        <v>0</v>
      </c>
      <c r="L4691" s="4">
        <v>6740.3484341000003</v>
      </c>
      <c r="M4691" s="4" t="s">
        <v>170</v>
      </c>
    </row>
    <row r="4692" spans="1:13" x14ac:dyDescent="0.35">
      <c r="A4692" s="4" t="s">
        <v>36</v>
      </c>
      <c r="B4692" s="4" t="s">
        <v>35</v>
      </c>
      <c r="E4692" s="4" t="s">
        <v>128</v>
      </c>
      <c r="F4692" s="8" t="str">
        <f>VLOOKUP(E4692,Mapping!$A$1:$C$71,3,0)</f>
        <v>Unity</v>
      </c>
      <c r="G4692" s="8" t="str">
        <f>VLOOKUP(E4692,Mapping!$A$2:$B$207,2,0)</f>
        <v>Unity</v>
      </c>
      <c r="H4692" s="4" t="s">
        <v>658</v>
      </c>
      <c r="I4692" s="63">
        <v>44452</v>
      </c>
      <c r="J4692" s="126" t="str">
        <f>VLOOKUP(I4692,Mapping!$H$2:$I$215,2,0)</f>
        <v>Post</v>
      </c>
      <c r="K4692" s="127">
        <f>VLOOKUP(I4692,Mapping!$H$2:$J$215,3,0)</f>
        <v>0</v>
      </c>
      <c r="L4692" s="4">
        <v>6810.6227650999999</v>
      </c>
      <c r="M4692" s="4" t="s">
        <v>170</v>
      </c>
    </row>
    <row r="4693" spans="1:13" x14ac:dyDescent="0.35">
      <c r="A4693" s="4" t="s">
        <v>36</v>
      </c>
      <c r="B4693" s="4" t="s">
        <v>35</v>
      </c>
      <c r="E4693" s="4" t="s">
        <v>128</v>
      </c>
      <c r="F4693" s="8" t="str">
        <f>VLOOKUP(E4693,Mapping!$A$1:$C$71,3,0)</f>
        <v>Unity</v>
      </c>
      <c r="G4693" s="8" t="str">
        <f>VLOOKUP(E4693,Mapping!$A$2:$B$207,2,0)</f>
        <v>Unity</v>
      </c>
      <c r="H4693" s="4" t="s">
        <v>658</v>
      </c>
      <c r="I4693" s="63">
        <v>44453</v>
      </c>
      <c r="J4693" s="126" t="str">
        <f>VLOOKUP(I4693,Mapping!$H$2:$I$215,2,0)</f>
        <v>Post</v>
      </c>
      <c r="K4693" s="127">
        <f>VLOOKUP(I4693,Mapping!$H$2:$J$215,3,0)</f>
        <v>0</v>
      </c>
      <c r="L4693" s="4">
        <v>6807.4632794999998</v>
      </c>
      <c r="M4693" s="4" t="s">
        <v>170</v>
      </c>
    </row>
    <row r="4694" spans="1:13" x14ac:dyDescent="0.35">
      <c r="A4694" s="4" t="s">
        <v>36</v>
      </c>
      <c r="B4694" s="4" t="s">
        <v>35</v>
      </c>
      <c r="E4694" s="4" t="s">
        <v>128</v>
      </c>
      <c r="F4694" s="8" t="str">
        <f>VLOOKUP(E4694,Mapping!$A$1:$C$71,3,0)</f>
        <v>Unity</v>
      </c>
      <c r="G4694" s="8" t="str">
        <f>VLOOKUP(E4694,Mapping!$A$2:$B$207,2,0)</f>
        <v>Unity</v>
      </c>
      <c r="H4694" s="4" t="s">
        <v>658</v>
      </c>
      <c r="I4694" s="63">
        <v>44454</v>
      </c>
      <c r="J4694" s="126" t="str">
        <f>VLOOKUP(I4694,Mapping!$H$2:$I$215,2,0)</f>
        <v>Post</v>
      </c>
      <c r="K4694" s="127">
        <f>VLOOKUP(I4694,Mapping!$H$2:$J$215,3,0)</f>
        <v>0</v>
      </c>
      <c r="L4694" s="4">
        <v>6853.4314210000002</v>
      </c>
      <c r="M4694" s="4" t="s">
        <v>170</v>
      </c>
    </row>
    <row r="4695" spans="1:13" x14ac:dyDescent="0.35">
      <c r="A4695" s="4" t="s">
        <v>36</v>
      </c>
      <c r="B4695" s="4" t="s">
        <v>35</v>
      </c>
      <c r="E4695" s="4" t="s">
        <v>128</v>
      </c>
      <c r="F4695" s="8" t="str">
        <f>VLOOKUP(E4695,Mapping!$A$1:$C$71,3,0)</f>
        <v>Unity</v>
      </c>
      <c r="G4695" s="8" t="str">
        <f>VLOOKUP(E4695,Mapping!$A$2:$B$207,2,0)</f>
        <v>Unity</v>
      </c>
      <c r="H4695" s="4" t="s">
        <v>658</v>
      </c>
      <c r="I4695" s="63">
        <v>44455</v>
      </c>
      <c r="J4695" s="126" t="str">
        <f>VLOOKUP(I4695,Mapping!$H$2:$I$215,2,0)</f>
        <v>Post</v>
      </c>
      <c r="K4695" s="127">
        <f>VLOOKUP(I4695,Mapping!$H$2:$J$215,3,0)</f>
        <v>0</v>
      </c>
      <c r="L4695" s="4">
        <v>6862.0466022999999</v>
      </c>
      <c r="M4695" s="4" t="s">
        <v>170</v>
      </c>
    </row>
    <row r="4696" spans="1:13" x14ac:dyDescent="0.35">
      <c r="A4696" s="4" t="s">
        <v>36</v>
      </c>
      <c r="B4696" s="4" t="s">
        <v>35</v>
      </c>
      <c r="E4696" s="4" t="s">
        <v>128</v>
      </c>
      <c r="F4696" s="8" t="str">
        <f>VLOOKUP(E4696,Mapping!$A$1:$C$71,3,0)</f>
        <v>Unity</v>
      </c>
      <c r="G4696" s="8" t="str">
        <f>VLOOKUP(E4696,Mapping!$A$2:$B$207,2,0)</f>
        <v>Unity</v>
      </c>
      <c r="H4696" s="4" t="s">
        <v>658</v>
      </c>
      <c r="I4696" s="63">
        <v>44456</v>
      </c>
      <c r="J4696" s="126" t="str">
        <f>VLOOKUP(I4696,Mapping!$H$2:$I$215,2,0)</f>
        <v>Post</v>
      </c>
      <c r="K4696" s="127">
        <f>VLOOKUP(I4696,Mapping!$H$2:$J$215,3,0)</f>
        <v>0</v>
      </c>
      <c r="L4696" s="4">
        <v>6824.6702107000001</v>
      </c>
      <c r="M4696" s="4" t="s">
        <v>170</v>
      </c>
    </row>
    <row r="4697" spans="1:13" x14ac:dyDescent="0.35">
      <c r="A4697" s="4" t="s">
        <v>36</v>
      </c>
      <c r="B4697" s="4" t="s">
        <v>35</v>
      </c>
      <c r="E4697" s="4" t="s">
        <v>128</v>
      </c>
      <c r="F4697" s="8" t="str">
        <f>VLOOKUP(E4697,Mapping!$A$1:$C$71,3,0)</f>
        <v>Unity</v>
      </c>
      <c r="G4697" s="8" t="str">
        <f>VLOOKUP(E4697,Mapping!$A$2:$B$207,2,0)</f>
        <v>Unity</v>
      </c>
      <c r="H4697" s="4" t="s">
        <v>658</v>
      </c>
      <c r="I4697" s="63">
        <v>44457</v>
      </c>
      <c r="J4697" s="126" t="str">
        <f>VLOOKUP(I4697,Mapping!$H$2:$I$215,2,0)</f>
        <v>Post</v>
      </c>
      <c r="K4697" s="127">
        <f>VLOOKUP(I4697,Mapping!$H$2:$J$215,3,0)</f>
        <v>0</v>
      </c>
      <c r="L4697" s="4">
        <v>6785.0774036000003</v>
      </c>
      <c r="M4697" s="4" t="s">
        <v>170</v>
      </c>
    </row>
    <row r="4698" spans="1:13" x14ac:dyDescent="0.35">
      <c r="A4698" s="4" t="s">
        <v>36</v>
      </c>
      <c r="B4698" s="4" t="s">
        <v>35</v>
      </c>
      <c r="E4698" s="4" t="s">
        <v>128</v>
      </c>
      <c r="F4698" s="8" t="str">
        <f>VLOOKUP(E4698,Mapping!$A$1:$C$71,3,0)</f>
        <v>Unity</v>
      </c>
      <c r="G4698" s="8" t="str">
        <f>VLOOKUP(E4698,Mapping!$A$2:$B$207,2,0)</f>
        <v>Unity</v>
      </c>
      <c r="H4698" s="4" t="s">
        <v>658</v>
      </c>
      <c r="I4698" s="63">
        <v>44458</v>
      </c>
      <c r="J4698" s="126" t="str">
        <f>VLOOKUP(I4698,Mapping!$H$2:$I$215,2,0)</f>
        <v>Post</v>
      </c>
      <c r="K4698" s="127">
        <f>VLOOKUP(I4698,Mapping!$H$2:$J$215,3,0)</f>
        <v>0</v>
      </c>
      <c r="L4698" s="4">
        <v>6738.5641972000003</v>
      </c>
      <c r="M4698" s="4" t="s">
        <v>170</v>
      </c>
    </row>
    <row r="4699" spans="1:13" x14ac:dyDescent="0.35">
      <c r="A4699" s="4" t="s">
        <v>36</v>
      </c>
      <c r="B4699" s="4" t="s">
        <v>35</v>
      </c>
      <c r="E4699" s="4" t="s">
        <v>128</v>
      </c>
      <c r="F4699" s="8" t="str">
        <f>VLOOKUP(E4699,Mapping!$A$1:$C$71,3,0)</f>
        <v>Unity</v>
      </c>
      <c r="G4699" s="8" t="str">
        <f>VLOOKUP(E4699,Mapping!$A$2:$B$207,2,0)</f>
        <v>Unity</v>
      </c>
      <c r="H4699" s="4" t="s">
        <v>658</v>
      </c>
      <c r="I4699" s="63">
        <v>44459</v>
      </c>
      <c r="J4699" s="126" t="str">
        <f>VLOOKUP(I4699,Mapping!$H$2:$I$215,2,0)</f>
        <v>Post</v>
      </c>
      <c r="K4699" s="127">
        <f>VLOOKUP(I4699,Mapping!$H$2:$J$215,3,0)</f>
        <v>0</v>
      </c>
      <c r="L4699" s="4">
        <v>6675.6996730999999</v>
      </c>
      <c r="M4699" s="4" t="s">
        <v>170</v>
      </c>
    </row>
    <row r="4700" spans="1:13" x14ac:dyDescent="0.35">
      <c r="A4700" s="4" t="s">
        <v>36</v>
      </c>
      <c r="B4700" s="4" t="s">
        <v>35</v>
      </c>
      <c r="E4700" s="4" t="s">
        <v>128</v>
      </c>
      <c r="F4700" s="8" t="str">
        <f>VLOOKUP(E4700,Mapping!$A$1:$C$71,3,0)</f>
        <v>Unity</v>
      </c>
      <c r="G4700" s="8" t="str">
        <f>VLOOKUP(E4700,Mapping!$A$2:$B$207,2,0)</f>
        <v>Unity</v>
      </c>
      <c r="H4700" s="4" t="s">
        <v>658</v>
      </c>
      <c r="I4700" s="63">
        <v>44460</v>
      </c>
      <c r="J4700" s="126" t="str">
        <f>VLOOKUP(I4700,Mapping!$H$2:$I$215,2,0)</f>
        <v>Post</v>
      </c>
      <c r="K4700" s="127">
        <f>VLOOKUP(I4700,Mapping!$H$2:$J$215,3,0)</f>
        <v>0</v>
      </c>
      <c r="L4700" s="4">
        <v>6538.9261470000001</v>
      </c>
      <c r="M4700" s="4" t="s">
        <v>170</v>
      </c>
    </row>
    <row r="4701" spans="1:13" x14ac:dyDescent="0.35">
      <c r="A4701" s="4" t="s">
        <v>36</v>
      </c>
      <c r="B4701" s="4" t="s">
        <v>35</v>
      </c>
      <c r="E4701" s="4" t="s">
        <v>128</v>
      </c>
      <c r="F4701" s="8" t="str">
        <f>VLOOKUP(E4701,Mapping!$A$1:$C$71,3,0)</f>
        <v>Unity</v>
      </c>
      <c r="G4701" s="8" t="str">
        <f>VLOOKUP(E4701,Mapping!$A$2:$B$207,2,0)</f>
        <v>Unity</v>
      </c>
      <c r="H4701" s="4" t="s">
        <v>658</v>
      </c>
      <c r="I4701" s="63">
        <v>44461</v>
      </c>
      <c r="J4701" s="126" t="str">
        <f>VLOOKUP(I4701,Mapping!$H$2:$I$215,2,0)</f>
        <v>Post</v>
      </c>
      <c r="K4701" s="127">
        <f>VLOOKUP(I4701,Mapping!$H$2:$J$215,3,0)</f>
        <v>0</v>
      </c>
      <c r="L4701" s="4">
        <v>6452.0859423000002</v>
      </c>
      <c r="M4701" s="4" t="s">
        <v>170</v>
      </c>
    </row>
    <row r="4702" spans="1:13" x14ac:dyDescent="0.35">
      <c r="A4702" s="4" t="s">
        <v>36</v>
      </c>
      <c r="B4702" s="4" t="s">
        <v>35</v>
      </c>
      <c r="E4702" s="4" t="s">
        <v>128</v>
      </c>
      <c r="F4702" s="8" t="str">
        <f>VLOOKUP(E4702,Mapping!$A$1:$C$71,3,0)</f>
        <v>Unity</v>
      </c>
      <c r="G4702" s="8" t="str">
        <f>VLOOKUP(E4702,Mapping!$A$2:$B$207,2,0)</f>
        <v>Unity</v>
      </c>
      <c r="H4702" s="4" t="s">
        <v>658</v>
      </c>
      <c r="I4702" s="63">
        <v>44462</v>
      </c>
      <c r="J4702" s="126" t="str">
        <f>VLOOKUP(I4702,Mapping!$H$2:$I$215,2,0)</f>
        <v>Post</v>
      </c>
      <c r="K4702" s="127">
        <f>VLOOKUP(I4702,Mapping!$H$2:$J$215,3,0)</f>
        <v>0</v>
      </c>
      <c r="L4702" s="4">
        <v>6353.6666408000001</v>
      </c>
      <c r="M4702" s="4" t="s">
        <v>170</v>
      </c>
    </row>
    <row r="4703" spans="1:13" x14ac:dyDescent="0.35">
      <c r="A4703" s="4" t="s">
        <v>36</v>
      </c>
      <c r="B4703" s="4" t="s">
        <v>35</v>
      </c>
      <c r="E4703" s="4" t="s">
        <v>128</v>
      </c>
      <c r="F4703" s="8" t="str">
        <f>VLOOKUP(E4703,Mapping!$A$1:$C$71,3,0)</f>
        <v>Unity</v>
      </c>
      <c r="G4703" s="8" t="str">
        <f>VLOOKUP(E4703,Mapping!$A$2:$B$207,2,0)</f>
        <v>Unity</v>
      </c>
      <c r="H4703" s="4" t="s">
        <v>658</v>
      </c>
      <c r="I4703" s="63">
        <v>44463</v>
      </c>
      <c r="J4703" s="126" t="str">
        <f>VLOOKUP(I4703,Mapping!$H$2:$I$215,2,0)</f>
        <v>Post</v>
      </c>
      <c r="K4703" s="127">
        <f>VLOOKUP(I4703,Mapping!$H$2:$J$215,3,0)</f>
        <v>0</v>
      </c>
      <c r="L4703" s="4">
        <v>6219.9307755999998</v>
      </c>
      <c r="M4703" s="4" t="s">
        <v>170</v>
      </c>
    </row>
    <row r="4704" spans="1:13" x14ac:dyDescent="0.35">
      <c r="A4704" s="4" t="s">
        <v>36</v>
      </c>
      <c r="B4704" s="4" t="s">
        <v>35</v>
      </c>
      <c r="E4704" s="4" t="s">
        <v>128</v>
      </c>
      <c r="F4704" s="8" t="str">
        <f>VLOOKUP(E4704,Mapping!$A$1:$C$71,3,0)</f>
        <v>Unity</v>
      </c>
      <c r="G4704" s="8" t="str">
        <f>VLOOKUP(E4704,Mapping!$A$2:$B$207,2,0)</f>
        <v>Unity</v>
      </c>
      <c r="H4704" s="4" t="s">
        <v>658</v>
      </c>
      <c r="I4704" s="63">
        <v>44464</v>
      </c>
      <c r="J4704" s="126" t="str">
        <f>VLOOKUP(I4704,Mapping!$H$2:$I$215,2,0)</f>
        <v>Post</v>
      </c>
      <c r="K4704" s="127">
        <f>VLOOKUP(I4704,Mapping!$H$2:$J$215,3,0)</f>
        <v>0</v>
      </c>
      <c r="L4704" s="4">
        <v>6044.1284850000002</v>
      </c>
      <c r="M4704" s="4" t="s">
        <v>170</v>
      </c>
    </row>
    <row r="4705" spans="1:13" x14ac:dyDescent="0.35">
      <c r="A4705" s="4" t="s">
        <v>36</v>
      </c>
      <c r="B4705" s="4" t="s">
        <v>35</v>
      </c>
      <c r="E4705" s="4" t="s">
        <v>128</v>
      </c>
      <c r="F4705" s="8" t="str">
        <f>VLOOKUP(E4705,Mapping!$A$1:$C$71,3,0)</f>
        <v>Unity</v>
      </c>
      <c r="G4705" s="8" t="str">
        <f>VLOOKUP(E4705,Mapping!$A$2:$B$207,2,0)</f>
        <v>Unity</v>
      </c>
      <c r="H4705" s="4" t="s">
        <v>658</v>
      </c>
      <c r="I4705" s="63">
        <v>44465</v>
      </c>
      <c r="J4705" s="126" t="str">
        <f>VLOOKUP(I4705,Mapping!$H$2:$I$215,2,0)</f>
        <v>Post</v>
      </c>
      <c r="K4705" s="127">
        <f>VLOOKUP(I4705,Mapping!$H$2:$J$215,3,0)</f>
        <v>0</v>
      </c>
      <c r="L4705" s="4">
        <v>5883.3682121000002</v>
      </c>
      <c r="M4705" s="4" t="s">
        <v>170</v>
      </c>
    </row>
    <row r="4706" spans="1:13" x14ac:dyDescent="0.35">
      <c r="A4706" s="4" t="s">
        <v>36</v>
      </c>
      <c r="B4706" s="4" t="s">
        <v>35</v>
      </c>
      <c r="E4706" s="4" t="s">
        <v>128</v>
      </c>
      <c r="F4706" s="8" t="str">
        <f>VLOOKUP(E4706,Mapping!$A$1:$C$71,3,0)</f>
        <v>Unity</v>
      </c>
      <c r="G4706" s="8" t="str">
        <f>VLOOKUP(E4706,Mapping!$A$2:$B$207,2,0)</f>
        <v>Unity</v>
      </c>
      <c r="H4706" s="4" t="s">
        <v>658</v>
      </c>
      <c r="I4706" s="63">
        <v>44466</v>
      </c>
      <c r="J4706" s="126" t="str">
        <f>VLOOKUP(I4706,Mapping!$H$2:$I$215,2,0)</f>
        <v>Post</v>
      </c>
      <c r="K4706" s="127">
        <f>VLOOKUP(I4706,Mapping!$H$2:$J$215,3,0)</f>
        <v>0</v>
      </c>
      <c r="L4706" s="4">
        <v>5710.2048566000003</v>
      </c>
      <c r="M4706" s="4" t="s">
        <v>170</v>
      </c>
    </row>
    <row r="4707" spans="1:13" x14ac:dyDescent="0.35">
      <c r="A4707" s="4" t="s">
        <v>36</v>
      </c>
      <c r="B4707" s="4" t="s">
        <v>35</v>
      </c>
      <c r="E4707" s="4" t="s">
        <v>128</v>
      </c>
      <c r="F4707" s="8" t="str">
        <f>VLOOKUP(E4707,Mapping!$A$1:$C$71,3,0)</f>
        <v>Unity</v>
      </c>
      <c r="G4707" s="8" t="str">
        <f>VLOOKUP(E4707,Mapping!$A$2:$B$207,2,0)</f>
        <v>Unity</v>
      </c>
      <c r="H4707" s="4" t="s">
        <v>658</v>
      </c>
      <c r="I4707" s="63">
        <v>44467</v>
      </c>
      <c r="J4707" s="126" t="str">
        <f>VLOOKUP(I4707,Mapping!$H$2:$I$215,2,0)</f>
        <v>Post</v>
      </c>
      <c r="K4707" s="127">
        <f>VLOOKUP(I4707,Mapping!$H$2:$J$215,3,0)</f>
        <v>0</v>
      </c>
      <c r="L4707" s="4">
        <v>5541.5653375000002</v>
      </c>
      <c r="M4707" s="4" t="s">
        <v>170</v>
      </c>
    </row>
    <row r="4708" spans="1:13" x14ac:dyDescent="0.35">
      <c r="A4708" s="4" t="s">
        <v>36</v>
      </c>
      <c r="B4708" s="4" t="s">
        <v>35</v>
      </c>
      <c r="E4708" s="4" t="s">
        <v>128</v>
      </c>
      <c r="F4708" s="8" t="str">
        <f>VLOOKUP(E4708,Mapping!$A$1:$C$71,3,0)</f>
        <v>Unity</v>
      </c>
      <c r="G4708" s="8" t="str">
        <f>VLOOKUP(E4708,Mapping!$A$2:$B$207,2,0)</f>
        <v>Unity</v>
      </c>
      <c r="H4708" s="4" t="s">
        <v>658</v>
      </c>
      <c r="I4708" s="63">
        <v>44468</v>
      </c>
      <c r="J4708" s="126" t="str">
        <f>VLOOKUP(I4708,Mapping!$H$2:$I$215,2,0)</f>
        <v>Post</v>
      </c>
      <c r="K4708" s="127">
        <f>VLOOKUP(I4708,Mapping!$H$2:$J$215,3,0)</f>
        <v>0</v>
      </c>
      <c r="L4708" s="4">
        <v>5481.3882116000004</v>
      </c>
      <c r="M4708" s="4" t="s">
        <v>170</v>
      </c>
    </row>
    <row r="4709" spans="1:13" x14ac:dyDescent="0.35">
      <c r="A4709" s="4" t="s">
        <v>36</v>
      </c>
      <c r="B4709" s="4" t="s">
        <v>35</v>
      </c>
      <c r="E4709" s="4" t="s">
        <v>128</v>
      </c>
      <c r="F4709" s="8" t="str">
        <f>VLOOKUP(E4709,Mapping!$A$1:$C$71,3,0)</f>
        <v>Unity</v>
      </c>
      <c r="G4709" s="8" t="str">
        <f>VLOOKUP(E4709,Mapping!$A$2:$B$207,2,0)</f>
        <v>Unity</v>
      </c>
      <c r="H4709" s="4" t="s">
        <v>658</v>
      </c>
      <c r="I4709" s="63">
        <v>44469</v>
      </c>
      <c r="J4709" s="126" t="str">
        <f>VLOOKUP(I4709,Mapping!$H$2:$I$215,2,0)</f>
        <v>Post</v>
      </c>
      <c r="K4709" s="127">
        <f>VLOOKUP(I4709,Mapping!$H$2:$J$215,3,0)</f>
        <v>0</v>
      </c>
      <c r="L4709" s="4">
        <v>5474.9950464000003</v>
      </c>
      <c r="M4709" s="4" t="s">
        <v>170</v>
      </c>
    </row>
    <row r="4710" spans="1:13" x14ac:dyDescent="0.35">
      <c r="A4710" s="4" t="s">
        <v>36</v>
      </c>
      <c r="B4710" s="4" t="s">
        <v>35</v>
      </c>
      <c r="E4710" s="4" t="s">
        <v>130</v>
      </c>
      <c r="F4710" s="8" t="str">
        <f>VLOOKUP(E4710,Mapping!$A$1:$C$71,3,0)</f>
        <v>Unity</v>
      </c>
      <c r="G4710" s="8" t="str">
        <f>VLOOKUP(E4710,Mapping!$A$2:$B$207,2,0)</f>
        <v>Unity</v>
      </c>
      <c r="H4710" s="4" t="s">
        <v>658</v>
      </c>
      <c r="I4710" s="63">
        <v>44256</v>
      </c>
      <c r="J4710" s="126" t="str">
        <f>VLOOKUP(I4710,Mapping!$H$2:$I$215,2,0)</f>
        <v>Pre</v>
      </c>
      <c r="K4710" s="127" t="str">
        <f>VLOOKUP(I4710,Mapping!$H$2:$J$215,3,0)</f>
        <v>Pre</v>
      </c>
      <c r="L4710" s="4">
        <v>1868.6481223000001</v>
      </c>
      <c r="M4710" s="4" t="s">
        <v>85</v>
      </c>
    </row>
    <row r="4711" spans="1:13" x14ac:dyDescent="0.35">
      <c r="A4711" s="4" t="s">
        <v>36</v>
      </c>
      <c r="B4711" s="4" t="s">
        <v>35</v>
      </c>
      <c r="E4711" s="4" t="s">
        <v>130</v>
      </c>
      <c r="F4711" s="8" t="str">
        <f>VLOOKUP(E4711,Mapping!$A$1:$C$71,3,0)</f>
        <v>Unity</v>
      </c>
      <c r="G4711" s="8" t="str">
        <f>VLOOKUP(E4711,Mapping!$A$2:$B$207,2,0)</f>
        <v>Unity</v>
      </c>
      <c r="H4711" s="4" t="s">
        <v>658</v>
      </c>
      <c r="I4711" s="63">
        <v>44257</v>
      </c>
      <c r="J4711" s="126" t="str">
        <f>VLOOKUP(I4711,Mapping!$H$2:$I$215,2,0)</f>
        <v>Pre</v>
      </c>
      <c r="K4711" s="127" t="str">
        <f>VLOOKUP(I4711,Mapping!$H$2:$J$215,3,0)</f>
        <v>Pre</v>
      </c>
      <c r="L4711" s="4">
        <v>2577.2412199999999</v>
      </c>
      <c r="M4711" s="4" t="s">
        <v>85</v>
      </c>
    </row>
    <row r="4712" spans="1:13" x14ac:dyDescent="0.35">
      <c r="A4712" s="4" t="s">
        <v>36</v>
      </c>
      <c r="B4712" s="4" t="s">
        <v>35</v>
      </c>
      <c r="E4712" s="4" t="s">
        <v>130</v>
      </c>
      <c r="F4712" s="8" t="str">
        <f>VLOOKUP(E4712,Mapping!$A$1:$C$71,3,0)</f>
        <v>Unity</v>
      </c>
      <c r="G4712" s="8" t="str">
        <f>VLOOKUP(E4712,Mapping!$A$2:$B$207,2,0)</f>
        <v>Unity</v>
      </c>
      <c r="H4712" s="4" t="s">
        <v>658</v>
      </c>
      <c r="I4712" s="63">
        <v>44258</v>
      </c>
      <c r="J4712" s="126" t="str">
        <f>VLOOKUP(I4712,Mapping!$H$2:$I$215,2,0)</f>
        <v>Pre</v>
      </c>
      <c r="K4712" s="127" t="str">
        <f>VLOOKUP(I4712,Mapping!$H$2:$J$215,3,0)</f>
        <v>Pre</v>
      </c>
      <c r="L4712" s="4">
        <v>3333.2716304999999</v>
      </c>
      <c r="M4712" s="4" t="s">
        <v>85</v>
      </c>
    </row>
    <row r="4713" spans="1:13" x14ac:dyDescent="0.35">
      <c r="A4713" s="4" t="s">
        <v>36</v>
      </c>
      <c r="B4713" s="4" t="s">
        <v>35</v>
      </c>
      <c r="E4713" s="4" t="s">
        <v>130</v>
      </c>
      <c r="F4713" s="8" t="str">
        <f>VLOOKUP(E4713,Mapping!$A$1:$C$71,3,0)</f>
        <v>Unity</v>
      </c>
      <c r="G4713" s="8" t="str">
        <f>VLOOKUP(E4713,Mapping!$A$2:$B$207,2,0)</f>
        <v>Unity</v>
      </c>
      <c r="H4713" s="4" t="s">
        <v>658</v>
      </c>
      <c r="I4713" s="63">
        <v>44259</v>
      </c>
      <c r="J4713" s="126" t="str">
        <f>VLOOKUP(I4713,Mapping!$H$2:$I$215,2,0)</f>
        <v>Pre</v>
      </c>
      <c r="K4713" s="127" t="str">
        <f>VLOOKUP(I4713,Mapping!$H$2:$J$215,3,0)</f>
        <v>Pre</v>
      </c>
      <c r="L4713" s="4">
        <v>4021.6864546000002</v>
      </c>
      <c r="M4713" s="4" t="s">
        <v>85</v>
      </c>
    </row>
    <row r="4714" spans="1:13" x14ac:dyDescent="0.35">
      <c r="A4714" s="4" t="s">
        <v>36</v>
      </c>
      <c r="B4714" s="4" t="s">
        <v>35</v>
      </c>
      <c r="E4714" s="4" t="s">
        <v>130</v>
      </c>
      <c r="F4714" s="8" t="str">
        <f>VLOOKUP(E4714,Mapping!$A$1:$C$71,3,0)</f>
        <v>Unity</v>
      </c>
      <c r="G4714" s="8" t="str">
        <f>VLOOKUP(E4714,Mapping!$A$2:$B$207,2,0)</f>
        <v>Unity</v>
      </c>
      <c r="H4714" s="4" t="s">
        <v>658</v>
      </c>
      <c r="I4714" s="63">
        <v>44260</v>
      </c>
      <c r="J4714" s="126" t="str">
        <f>VLOOKUP(I4714,Mapping!$H$2:$I$215,2,0)</f>
        <v>Pre</v>
      </c>
      <c r="K4714" s="127" t="str">
        <f>VLOOKUP(I4714,Mapping!$H$2:$J$215,3,0)</f>
        <v>Pre</v>
      </c>
      <c r="L4714" s="4">
        <v>4284.4420098000001</v>
      </c>
      <c r="M4714" s="4" t="s">
        <v>85</v>
      </c>
    </row>
    <row r="4715" spans="1:13" x14ac:dyDescent="0.35">
      <c r="A4715" s="4" t="s">
        <v>36</v>
      </c>
      <c r="B4715" s="4" t="s">
        <v>35</v>
      </c>
      <c r="E4715" s="4" t="s">
        <v>130</v>
      </c>
      <c r="F4715" s="8" t="str">
        <f>VLOOKUP(E4715,Mapping!$A$1:$C$71,3,0)</f>
        <v>Unity</v>
      </c>
      <c r="G4715" s="8" t="str">
        <f>VLOOKUP(E4715,Mapping!$A$2:$B$207,2,0)</f>
        <v>Unity</v>
      </c>
      <c r="H4715" s="4" t="s">
        <v>658</v>
      </c>
      <c r="I4715" s="63">
        <v>44261</v>
      </c>
      <c r="J4715" s="126" t="str">
        <f>VLOOKUP(I4715,Mapping!$H$2:$I$215,2,0)</f>
        <v>Pre</v>
      </c>
      <c r="K4715" s="127" t="str">
        <f>VLOOKUP(I4715,Mapping!$H$2:$J$215,3,0)</f>
        <v>Pre</v>
      </c>
      <c r="L4715" s="4">
        <v>4029.1717201000001</v>
      </c>
      <c r="M4715" s="4" t="s">
        <v>85</v>
      </c>
    </row>
    <row r="4716" spans="1:13" x14ac:dyDescent="0.35">
      <c r="A4716" s="4" t="s">
        <v>36</v>
      </c>
      <c r="B4716" s="4" t="s">
        <v>35</v>
      </c>
      <c r="E4716" s="4" t="s">
        <v>130</v>
      </c>
      <c r="F4716" s="8" t="str">
        <f>VLOOKUP(E4716,Mapping!$A$1:$C$71,3,0)</f>
        <v>Unity</v>
      </c>
      <c r="G4716" s="8" t="str">
        <f>VLOOKUP(E4716,Mapping!$A$2:$B$207,2,0)</f>
        <v>Unity</v>
      </c>
      <c r="H4716" s="4" t="s">
        <v>658</v>
      </c>
      <c r="I4716" s="63">
        <v>44262</v>
      </c>
      <c r="J4716" s="126" t="str">
        <f>VLOOKUP(I4716,Mapping!$H$2:$I$215,2,0)</f>
        <v>Pre</v>
      </c>
      <c r="K4716" s="127" t="str">
        <f>VLOOKUP(I4716,Mapping!$H$2:$J$215,3,0)</f>
        <v>Pre</v>
      </c>
      <c r="L4716" s="4">
        <v>3903.6965037999998</v>
      </c>
      <c r="M4716" s="4" t="s">
        <v>85</v>
      </c>
    </row>
    <row r="4717" spans="1:13" x14ac:dyDescent="0.35">
      <c r="A4717" s="4" t="s">
        <v>36</v>
      </c>
      <c r="B4717" s="4" t="s">
        <v>35</v>
      </c>
      <c r="E4717" s="4" t="s">
        <v>130</v>
      </c>
      <c r="F4717" s="8" t="str">
        <f>VLOOKUP(E4717,Mapping!$A$1:$C$71,3,0)</f>
        <v>Unity</v>
      </c>
      <c r="G4717" s="8" t="str">
        <f>VLOOKUP(E4717,Mapping!$A$2:$B$207,2,0)</f>
        <v>Unity</v>
      </c>
      <c r="H4717" s="4" t="s">
        <v>658</v>
      </c>
      <c r="I4717" s="63">
        <v>44263</v>
      </c>
      <c r="J4717" s="126" t="str">
        <f>VLOOKUP(I4717,Mapping!$H$2:$I$215,2,0)</f>
        <v>Pre</v>
      </c>
      <c r="K4717" s="127" t="str">
        <f>VLOOKUP(I4717,Mapping!$H$2:$J$215,3,0)</f>
        <v>Pre</v>
      </c>
      <c r="L4717" s="4">
        <v>3825.4830539999998</v>
      </c>
      <c r="M4717" s="4" t="s">
        <v>85</v>
      </c>
    </row>
    <row r="4718" spans="1:13" x14ac:dyDescent="0.35">
      <c r="A4718" s="4" t="s">
        <v>36</v>
      </c>
      <c r="B4718" s="4" t="s">
        <v>35</v>
      </c>
      <c r="E4718" s="4" t="s">
        <v>130</v>
      </c>
      <c r="F4718" s="8" t="str">
        <f>VLOOKUP(E4718,Mapping!$A$1:$C$71,3,0)</f>
        <v>Unity</v>
      </c>
      <c r="G4718" s="8" t="str">
        <f>VLOOKUP(E4718,Mapping!$A$2:$B$207,2,0)</f>
        <v>Unity</v>
      </c>
      <c r="H4718" s="4" t="s">
        <v>658</v>
      </c>
      <c r="I4718" s="63">
        <v>44264</v>
      </c>
      <c r="J4718" s="126" t="str">
        <f>VLOOKUP(I4718,Mapping!$H$2:$I$215,2,0)</f>
        <v>Pre</v>
      </c>
      <c r="K4718" s="127" t="str">
        <f>VLOOKUP(I4718,Mapping!$H$2:$J$215,3,0)</f>
        <v>Pre</v>
      </c>
      <c r="L4718" s="4">
        <v>4335.8397316999999</v>
      </c>
      <c r="M4718" s="4" t="s">
        <v>85</v>
      </c>
    </row>
    <row r="4719" spans="1:13" x14ac:dyDescent="0.35">
      <c r="A4719" s="4" t="s">
        <v>36</v>
      </c>
      <c r="B4719" s="4" t="s">
        <v>35</v>
      </c>
      <c r="E4719" s="4" t="s">
        <v>130</v>
      </c>
      <c r="F4719" s="8" t="str">
        <f>VLOOKUP(E4719,Mapping!$A$1:$C$71,3,0)</f>
        <v>Unity</v>
      </c>
      <c r="G4719" s="8" t="str">
        <f>VLOOKUP(E4719,Mapping!$A$2:$B$207,2,0)</f>
        <v>Unity</v>
      </c>
      <c r="H4719" s="4" t="s">
        <v>658</v>
      </c>
      <c r="I4719" s="63">
        <v>44265</v>
      </c>
      <c r="J4719" s="126" t="str">
        <f>VLOOKUP(I4719,Mapping!$H$2:$I$215,2,0)</f>
        <v>Pre</v>
      </c>
      <c r="K4719" s="127" t="str">
        <f>VLOOKUP(I4719,Mapping!$H$2:$J$215,3,0)</f>
        <v>Pre</v>
      </c>
      <c r="L4719" s="4">
        <v>4724.0921873999996</v>
      </c>
      <c r="M4719" s="4" t="s">
        <v>85</v>
      </c>
    </row>
    <row r="4720" spans="1:13" x14ac:dyDescent="0.35">
      <c r="A4720" s="4" t="s">
        <v>36</v>
      </c>
      <c r="B4720" s="4" t="s">
        <v>35</v>
      </c>
      <c r="E4720" s="4" t="s">
        <v>130</v>
      </c>
      <c r="F4720" s="8" t="str">
        <f>VLOOKUP(E4720,Mapping!$A$1:$C$71,3,0)</f>
        <v>Unity</v>
      </c>
      <c r="G4720" s="8" t="str">
        <f>VLOOKUP(E4720,Mapping!$A$2:$B$207,2,0)</f>
        <v>Unity</v>
      </c>
      <c r="H4720" s="4" t="s">
        <v>658</v>
      </c>
      <c r="I4720" s="63">
        <v>44266</v>
      </c>
      <c r="J4720" s="126" t="str">
        <f>VLOOKUP(I4720,Mapping!$H$2:$I$215,2,0)</f>
        <v>Pre</v>
      </c>
      <c r="K4720" s="127" t="str">
        <f>VLOOKUP(I4720,Mapping!$H$2:$J$215,3,0)</f>
        <v>Pre</v>
      </c>
      <c r="L4720" s="4">
        <v>4869.0259104999996</v>
      </c>
      <c r="M4720" s="4" t="s">
        <v>85</v>
      </c>
    </row>
    <row r="4721" spans="1:13" x14ac:dyDescent="0.35">
      <c r="A4721" s="4" t="s">
        <v>36</v>
      </c>
      <c r="B4721" s="4" t="s">
        <v>35</v>
      </c>
      <c r="E4721" s="4" t="s">
        <v>130</v>
      </c>
      <c r="F4721" s="8" t="str">
        <f>VLOOKUP(E4721,Mapping!$A$1:$C$71,3,0)</f>
        <v>Unity</v>
      </c>
      <c r="G4721" s="8" t="str">
        <f>VLOOKUP(E4721,Mapping!$A$2:$B$207,2,0)</f>
        <v>Unity</v>
      </c>
      <c r="H4721" s="4" t="s">
        <v>658</v>
      </c>
      <c r="I4721" s="63">
        <v>44267</v>
      </c>
      <c r="J4721" s="126" t="str">
        <f>VLOOKUP(I4721,Mapping!$H$2:$I$215,2,0)</f>
        <v>Pre</v>
      </c>
      <c r="K4721" s="127" t="str">
        <f>VLOOKUP(I4721,Mapping!$H$2:$J$215,3,0)</f>
        <v>Pre</v>
      </c>
      <c r="L4721" s="4">
        <v>5051.8920490999999</v>
      </c>
      <c r="M4721" s="4" t="s">
        <v>85</v>
      </c>
    </row>
    <row r="4722" spans="1:13" x14ac:dyDescent="0.35">
      <c r="A4722" s="4" t="s">
        <v>36</v>
      </c>
      <c r="B4722" s="4" t="s">
        <v>35</v>
      </c>
      <c r="E4722" s="4" t="s">
        <v>130</v>
      </c>
      <c r="F4722" s="8" t="str">
        <f>VLOOKUP(E4722,Mapping!$A$1:$C$71,3,0)</f>
        <v>Unity</v>
      </c>
      <c r="G4722" s="8" t="str">
        <f>VLOOKUP(E4722,Mapping!$A$2:$B$207,2,0)</f>
        <v>Unity</v>
      </c>
      <c r="H4722" s="4" t="s">
        <v>658</v>
      </c>
      <c r="I4722" s="63">
        <v>44268</v>
      </c>
      <c r="J4722" s="126" t="str">
        <f>VLOOKUP(I4722,Mapping!$H$2:$I$215,2,0)</f>
        <v>Pre</v>
      </c>
      <c r="K4722" s="127" t="str">
        <f>VLOOKUP(I4722,Mapping!$H$2:$J$215,3,0)</f>
        <v>Pre</v>
      </c>
      <c r="L4722" s="4">
        <v>5275.3173489000001</v>
      </c>
      <c r="M4722" s="4" t="s">
        <v>85</v>
      </c>
    </row>
    <row r="4723" spans="1:13" x14ac:dyDescent="0.35">
      <c r="A4723" s="4" t="s">
        <v>36</v>
      </c>
      <c r="B4723" s="4" t="s">
        <v>35</v>
      </c>
      <c r="E4723" s="4" t="s">
        <v>130</v>
      </c>
      <c r="F4723" s="8" t="str">
        <f>VLOOKUP(E4723,Mapping!$A$1:$C$71,3,0)</f>
        <v>Unity</v>
      </c>
      <c r="G4723" s="8" t="str">
        <f>VLOOKUP(E4723,Mapping!$A$2:$B$207,2,0)</f>
        <v>Unity</v>
      </c>
      <c r="H4723" s="4" t="s">
        <v>658</v>
      </c>
      <c r="I4723" s="63">
        <v>44269</v>
      </c>
      <c r="J4723" s="126" t="str">
        <f>VLOOKUP(I4723,Mapping!$H$2:$I$215,2,0)</f>
        <v>Pre</v>
      </c>
      <c r="K4723" s="127" t="str">
        <f>VLOOKUP(I4723,Mapping!$H$2:$J$215,3,0)</f>
        <v>Pre</v>
      </c>
      <c r="L4723" s="4">
        <v>5290.9763003999997</v>
      </c>
      <c r="M4723" s="4" t="s">
        <v>85</v>
      </c>
    </row>
    <row r="4724" spans="1:13" x14ac:dyDescent="0.35">
      <c r="A4724" s="4" t="s">
        <v>36</v>
      </c>
      <c r="B4724" s="4" t="s">
        <v>35</v>
      </c>
      <c r="E4724" s="4" t="s">
        <v>130</v>
      </c>
      <c r="F4724" s="8" t="str">
        <f>VLOOKUP(E4724,Mapping!$A$1:$C$71,3,0)</f>
        <v>Unity</v>
      </c>
      <c r="G4724" s="8" t="str">
        <f>VLOOKUP(E4724,Mapping!$A$2:$B$207,2,0)</f>
        <v>Unity</v>
      </c>
      <c r="H4724" s="4" t="s">
        <v>658</v>
      </c>
      <c r="I4724" s="63">
        <v>44270</v>
      </c>
      <c r="J4724" s="126" t="str">
        <f>VLOOKUP(I4724,Mapping!$H$2:$I$215,2,0)</f>
        <v>Pre</v>
      </c>
      <c r="K4724" s="127" t="str">
        <f>VLOOKUP(I4724,Mapping!$H$2:$J$215,3,0)</f>
        <v>Pre</v>
      </c>
      <c r="L4724" s="4">
        <v>5115.1551160999998</v>
      </c>
      <c r="M4724" s="4" t="s">
        <v>85</v>
      </c>
    </row>
    <row r="4725" spans="1:13" x14ac:dyDescent="0.35">
      <c r="A4725" s="4" t="s">
        <v>36</v>
      </c>
      <c r="B4725" s="4" t="s">
        <v>35</v>
      </c>
      <c r="E4725" s="4" t="s">
        <v>130</v>
      </c>
      <c r="F4725" s="8" t="str">
        <f>VLOOKUP(E4725,Mapping!$A$1:$C$71,3,0)</f>
        <v>Unity</v>
      </c>
      <c r="G4725" s="8" t="str">
        <f>VLOOKUP(E4725,Mapping!$A$2:$B$207,2,0)</f>
        <v>Unity</v>
      </c>
      <c r="H4725" s="4" t="s">
        <v>658</v>
      </c>
      <c r="I4725" s="63">
        <v>44271</v>
      </c>
      <c r="J4725" s="126" t="str">
        <f>VLOOKUP(I4725,Mapping!$H$2:$I$215,2,0)</f>
        <v>Pre</v>
      </c>
      <c r="K4725" s="127" t="str">
        <f>VLOOKUP(I4725,Mapping!$H$2:$J$215,3,0)</f>
        <v>Pre</v>
      </c>
      <c r="L4725" s="4">
        <v>5111.2944276999997</v>
      </c>
      <c r="M4725" s="4" t="s">
        <v>85</v>
      </c>
    </row>
    <row r="4726" spans="1:13" x14ac:dyDescent="0.35">
      <c r="A4726" s="4" t="s">
        <v>36</v>
      </c>
      <c r="B4726" s="4" t="s">
        <v>35</v>
      </c>
      <c r="E4726" s="4" t="s">
        <v>130</v>
      </c>
      <c r="F4726" s="8" t="str">
        <f>VLOOKUP(E4726,Mapping!$A$1:$C$71,3,0)</f>
        <v>Unity</v>
      </c>
      <c r="G4726" s="8" t="str">
        <f>VLOOKUP(E4726,Mapping!$A$2:$B$207,2,0)</f>
        <v>Unity</v>
      </c>
      <c r="H4726" s="4" t="s">
        <v>658</v>
      </c>
      <c r="I4726" s="63">
        <v>44272</v>
      </c>
      <c r="J4726" s="126" t="str">
        <f>VLOOKUP(I4726,Mapping!$H$2:$I$215,2,0)</f>
        <v>Pre</v>
      </c>
      <c r="K4726" s="127" t="str">
        <f>VLOOKUP(I4726,Mapping!$H$2:$J$215,3,0)</f>
        <v>Pre</v>
      </c>
      <c r="L4726" s="4">
        <v>5157.5190917</v>
      </c>
      <c r="M4726" s="4" t="s">
        <v>85</v>
      </c>
    </row>
    <row r="4727" spans="1:13" x14ac:dyDescent="0.35">
      <c r="A4727" s="4" t="s">
        <v>36</v>
      </c>
      <c r="B4727" s="4" t="s">
        <v>35</v>
      </c>
      <c r="E4727" s="4" t="s">
        <v>130</v>
      </c>
      <c r="F4727" s="8" t="str">
        <f>VLOOKUP(E4727,Mapping!$A$1:$C$71,3,0)</f>
        <v>Unity</v>
      </c>
      <c r="G4727" s="8" t="str">
        <f>VLOOKUP(E4727,Mapping!$A$2:$B$207,2,0)</f>
        <v>Unity</v>
      </c>
      <c r="H4727" s="4" t="s">
        <v>658</v>
      </c>
      <c r="I4727" s="63">
        <v>44273</v>
      </c>
      <c r="J4727" s="126" t="str">
        <f>VLOOKUP(I4727,Mapping!$H$2:$I$215,2,0)</f>
        <v>Pre</v>
      </c>
      <c r="K4727" s="127" t="str">
        <f>VLOOKUP(I4727,Mapping!$H$2:$J$215,3,0)</f>
        <v>Pre</v>
      </c>
      <c r="L4727" s="4">
        <v>5071.8617592999999</v>
      </c>
      <c r="M4727" s="4" t="s">
        <v>85</v>
      </c>
    </row>
    <row r="4728" spans="1:13" x14ac:dyDescent="0.35">
      <c r="A4728" s="4" t="s">
        <v>36</v>
      </c>
      <c r="B4728" s="4" t="s">
        <v>35</v>
      </c>
      <c r="E4728" s="4" t="s">
        <v>130</v>
      </c>
      <c r="F4728" s="8" t="str">
        <f>VLOOKUP(E4728,Mapping!$A$1:$C$71,3,0)</f>
        <v>Unity</v>
      </c>
      <c r="G4728" s="8" t="str">
        <f>VLOOKUP(E4728,Mapping!$A$2:$B$207,2,0)</f>
        <v>Unity</v>
      </c>
      <c r="H4728" s="4" t="s">
        <v>658</v>
      </c>
      <c r="I4728" s="63">
        <v>44274</v>
      </c>
      <c r="J4728" s="126" t="str">
        <f>VLOOKUP(I4728,Mapping!$H$2:$I$215,2,0)</f>
        <v>Pre</v>
      </c>
      <c r="K4728" s="127" t="str">
        <f>VLOOKUP(I4728,Mapping!$H$2:$J$215,3,0)</f>
        <v>Pre</v>
      </c>
      <c r="L4728" s="4">
        <v>5163.4373312999996</v>
      </c>
      <c r="M4728" s="4" t="s">
        <v>85</v>
      </c>
    </row>
    <row r="4729" spans="1:13" x14ac:dyDescent="0.35">
      <c r="A4729" s="4" t="s">
        <v>36</v>
      </c>
      <c r="B4729" s="4" t="s">
        <v>35</v>
      </c>
      <c r="E4729" s="4" t="s">
        <v>130</v>
      </c>
      <c r="F4729" s="8" t="str">
        <f>VLOOKUP(E4729,Mapping!$A$1:$C$71,3,0)</f>
        <v>Unity</v>
      </c>
      <c r="G4729" s="8" t="str">
        <f>VLOOKUP(E4729,Mapping!$A$2:$B$207,2,0)</f>
        <v>Unity</v>
      </c>
      <c r="H4729" s="4" t="s">
        <v>658</v>
      </c>
      <c r="I4729" s="63">
        <v>44275</v>
      </c>
      <c r="J4729" s="126" t="str">
        <f>VLOOKUP(I4729,Mapping!$H$2:$I$215,2,0)</f>
        <v>Pre</v>
      </c>
      <c r="K4729" s="127" t="str">
        <f>VLOOKUP(I4729,Mapping!$H$2:$J$215,3,0)</f>
        <v>Pre</v>
      </c>
      <c r="L4729" s="4">
        <v>5177.4868876</v>
      </c>
      <c r="M4729" s="4" t="s">
        <v>85</v>
      </c>
    </row>
    <row r="4730" spans="1:13" x14ac:dyDescent="0.35">
      <c r="A4730" s="4" t="s">
        <v>36</v>
      </c>
      <c r="B4730" s="4" t="s">
        <v>35</v>
      </c>
      <c r="E4730" s="4" t="s">
        <v>130</v>
      </c>
      <c r="F4730" s="8" t="str">
        <f>VLOOKUP(E4730,Mapping!$A$1:$C$71,3,0)</f>
        <v>Unity</v>
      </c>
      <c r="G4730" s="8" t="str">
        <f>VLOOKUP(E4730,Mapping!$A$2:$B$207,2,0)</f>
        <v>Unity</v>
      </c>
      <c r="H4730" s="4" t="s">
        <v>658</v>
      </c>
      <c r="I4730" s="63">
        <v>44276</v>
      </c>
      <c r="J4730" s="126" t="str">
        <f>VLOOKUP(I4730,Mapping!$H$2:$I$215,2,0)</f>
        <v>Pre</v>
      </c>
      <c r="K4730" s="127" t="str">
        <f>VLOOKUP(I4730,Mapping!$H$2:$J$215,3,0)</f>
        <v>Pre</v>
      </c>
      <c r="L4730" s="4">
        <v>5409.7433283999999</v>
      </c>
      <c r="M4730" s="4" t="s">
        <v>85</v>
      </c>
    </row>
    <row r="4731" spans="1:13" x14ac:dyDescent="0.35">
      <c r="A4731" s="4" t="s">
        <v>36</v>
      </c>
      <c r="B4731" s="4" t="s">
        <v>35</v>
      </c>
      <c r="E4731" s="4" t="s">
        <v>130</v>
      </c>
      <c r="F4731" s="8" t="str">
        <f>VLOOKUP(E4731,Mapping!$A$1:$C$71,3,0)</f>
        <v>Unity</v>
      </c>
      <c r="G4731" s="8" t="str">
        <f>VLOOKUP(E4731,Mapping!$A$2:$B$207,2,0)</f>
        <v>Unity</v>
      </c>
      <c r="H4731" s="4" t="s">
        <v>658</v>
      </c>
      <c r="I4731" s="63">
        <v>44277</v>
      </c>
      <c r="J4731" s="126" t="str">
        <f>VLOOKUP(I4731,Mapping!$H$2:$I$215,2,0)</f>
        <v>Pre</v>
      </c>
      <c r="K4731" s="127" t="str">
        <f>VLOOKUP(I4731,Mapping!$H$2:$J$215,3,0)</f>
        <v>Pre</v>
      </c>
      <c r="L4731" s="4">
        <v>5513.9331953999999</v>
      </c>
      <c r="M4731" s="4" t="s">
        <v>85</v>
      </c>
    </row>
    <row r="4732" spans="1:13" x14ac:dyDescent="0.35">
      <c r="A4732" s="4" t="s">
        <v>36</v>
      </c>
      <c r="B4732" s="4" t="s">
        <v>35</v>
      </c>
      <c r="E4732" s="4" t="s">
        <v>130</v>
      </c>
      <c r="F4732" s="8" t="str">
        <f>VLOOKUP(E4732,Mapping!$A$1:$C$71,3,0)</f>
        <v>Unity</v>
      </c>
      <c r="G4732" s="8" t="str">
        <f>VLOOKUP(E4732,Mapping!$A$2:$B$207,2,0)</f>
        <v>Unity</v>
      </c>
      <c r="H4732" s="4" t="s">
        <v>658</v>
      </c>
      <c r="I4732" s="63">
        <v>44278</v>
      </c>
      <c r="J4732" s="126" t="str">
        <f>VLOOKUP(I4732,Mapping!$H$2:$I$215,2,0)</f>
        <v>Pre</v>
      </c>
      <c r="K4732" s="127" t="str">
        <f>VLOOKUP(I4732,Mapping!$H$2:$J$215,3,0)</f>
        <v>Pre</v>
      </c>
      <c r="L4732" s="4">
        <v>5517.8571356000002</v>
      </c>
      <c r="M4732" s="4" t="s">
        <v>85</v>
      </c>
    </row>
    <row r="4733" spans="1:13" x14ac:dyDescent="0.35">
      <c r="A4733" s="4" t="s">
        <v>36</v>
      </c>
      <c r="B4733" s="4" t="s">
        <v>35</v>
      </c>
      <c r="E4733" s="4" t="s">
        <v>130</v>
      </c>
      <c r="F4733" s="8" t="str">
        <f>VLOOKUP(E4733,Mapping!$A$1:$C$71,3,0)</f>
        <v>Unity</v>
      </c>
      <c r="G4733" s="8" t="str">
        <f>VLOOKUP(E4733,Mapping!$A$2:$B$207,2,0)</f>
        <v>Unity</v>
      </c>
      <c r="H4733" s="4" t="s">
        <v>658</v>
      </c>
      <c r="I4733" s="63">
        <v>44279</v>
      </c>
      <c r="J4733" s="126" t="str">
        <f>VLOOKUP(I4733,Mapping!$H$2:$I$215,2,0)</f>
        <v>Pre</v>
      </c>
      <c r="K4733" s="127" t="str">
        <f>VLOOKUP(I4733,Mapping!$H$2:$J$215,3,0)</f>
        <v>Pre</v>
      </c>
      <c r="L4733" s="4">
        <v>5441.1994664000003</v>
      </c>
      <c r="M4733" s="4" t="s">
        <v>85</v>
      </c>
    </row>
    <row r="4734" spans="1:13" x14ac:dyDescent="0.35">
      <c r="A4734" s="4" t="s">
        <v>36</v>
      </c>
      <c r="B4734" s="4" t="s">
        <v>35</v>
      </c>
      <c r="E4734" s="4" t="s">
        <v>130</v>
      </c>
      <c r="F4734" s="8" t="str">
        <f>VLOOKUP(E4734,Mapping!$A$1:$C$71,3,0)</f>
        <v>Unity</v>
      </c>
      <c r="G4734" s="8" t="str">
        <f>VLOOKUP(E4734,Mapping!$A$2:$B$207,2,0)</f>
        <v>Unity</v>
      </c>
      <c r="H4734" s="4" t="s">
        <v>658</v>
      </c>
      <c r="I4734" s="63">
        <v>44280</v>
      </c>
      <c r="J4734" s="126" t="str">
        <f>VLOOKUP(I4734,Mapping!$H$2:$I$215,2,0)</f>
        <v>Pre</v>
      </c>
      <c r="K4734" s="127" t="str">
        <f>VLOOKUP(I4734,Mapping!$H$2:$J$215,3,0)</f>
        <v>Pre</v>
      </c>
      <c r="L4734" s="4">
        <v>5262.8427494999996</v>
      </c>
      <c r="M4734" s="4" t="s">
        <v>85</v>
      </c>
    </row>
    <row r="4735" spans="1:13" x14ac:dyDescent="0.35">
      <c r="A4735" s="4" t="s">
        <v>36</v>
      </c>
      <c r="B4735" s="4" t="s">
        <v>35</v>
      </c>
      <c r="E4735" s="4" t="s">
        <v>130</v>
      </c>
      <c r="F4735" s="8" t="str">
        <f>VLOOKUP(E4735,Mapping!$A$1:$C$71,3,0)</f>
        <v>Unity</v>
      </c>
      <c r="G4735" s="8" t="str">
        <f>VLOOKUP(E4735,Mapping!$A$2:$B$207,2,0)</f>
        <v>Unity</v>
      </c>
      <c r="H4735" s="4" t="s">
        <v>658</v>
      </c>
      <c r="I4735" s="63">
        <v>44281</v>
      </c>
      <c r="J4735" s="126" t="str">
        <f>VLOOKUP(I4735,Mapping!$H$2:$I$215,2,0)</f>
        <v>Pre</v>
      </c>
      <c r="K4735" s="127" t="str">
        <f>VLOOKUP(I4735,Mapping!$H$2:$J$215,3,0)</f>
        <v>Pre</v>
      </c>
      <c r="L4735" s="4">
        <v>5134.3079236000003</v>
      </c>
      <c r="M4735" s="4" t="s">
        <v>85</v>
      </c>
    </row>
    <row r="4736" spans="1:13" x14ac:dyDescent="0.35">
      <c r="A4736" s="4" t="s">
        <v>36</v>
      </c>
      <c r="B4736" s="4" t="s">
        <v>35</v>
      </c>
      <c r="E4736" s="4" t="s">
        <v>130</v>
      </c>
      <c r="F4736" s="8" t="str">
        <f>VLOOKUP(E4736,Mapping!$A$1:$C$71,3,0)</f>
        <v>Unity</v>
      </c>
      <c r="G4736" s="8" t="str">
        <f>VLOOKUP(E4736,Mapping!$A$2:$B$207,2,0)</f>
        <v>Unity</v>
      </c>
      <c r="H4736" s="4" t="s">
        <v>658</v>
      </c>
      <c r="I4736" s="63">
        <v>44282</v>
      </c>
      <c r="J4736" s="126" t="str">
        <f>VLOOKUP(I4736,Mapping!$H$2:$I$215,2,0)</f>
        <v>Pre</v>
      </c>
      <c r="K4736" s="127" t="str">
        <f>VLOOKUP(I4736,Mapping!$H$2:$J$215,3,0)</f>
        <v>Pre</v>
      </c>
      <c r="L4736" s="4">
        <v>4879.5902004999998</v>
      </c>
      <c r="M4736" s="4" t="s">
        <v>85</v>
      </c>
    </row>
    <row r="4737" spans="1:13" x14ac:dyDescent="0.35">
      <c r="A4737" s="4" t="s">
        <v>36</v>
      </c>
      <c r="B4737" s="4" t="s">
        <v>35</v>
      </c>
      <c r="E4737" s="4" t="s">
        <v>130</v>
      </c>
      <c r="F4737" s="8" t="str">
        <f>VLOOKUP(E4737,Mapping!$A$1:$C$71,3,0)</f>
        <v>Unity</v>
      </c>
      <c r="G4737" s="8" t="str">
        <f>VLOOKUP(E4737,Mapping!$A$2:$B$207,2,0)</f>
        <v>Unity</v>
      </c>
      <c r="H4737" s="4" t="s">
        <v>658</v>
      </c>
      <c r="I4737" s="63">
        <v>44283</v>
      </c>
      <c r="J4737" s="126" t="str">
        <f>VLOOKUP(I4737,Mapping!$H$2:$I$215,2,0)</f>
        <v>Pre</v>
      </c>
      <c r="K4737" s="127" t="str">
        <f>VLOOKUP(I4737,Mapping!$H$2:$J$215,3,0)</f>
        <v>Pre</v>
      </c>
      <c r="L4737" s="4">
        <v>4620.9343586000005</v>
      </c>
      <c r="M4737" s="4" t="s">
        <v>85</v>
      </c>
    </row>
    <row r="4738" spans="1:13" x14ac:dyDescent="0.35">
      <c r="A4738" s="4" t="s">
        <v>36</v>
      </c>
      <c r="B4738" s="4" t="s">
        <v>35</v>
      </c>
      <c r="E4738" s="4" t="s">
        <v>130</v>
      </c>
      <c r="F4738" s="8" t="str">
        <f>VLOOKUP(E4738,Mapping!$A$1:$C$71,3,0)</f>
        <v>Unity</v>
      </c>
      <c r="G4738" s="8" t="str">
        <f>VLOOKUP(E4738,Mapping!$A$2:$B$207,2,0)</f>
        <v>Unity</v>
      </c>
      <c r="H4738" s="4" t="s">
        <v>658</v>
      </c>
      <c r="I4738" s="63">
        <v>44284</v>
      </c>
      <c r="J4738" s="126" t="str">
        <f>VLOOKUP(I4738,Mapping!$H$2:$I$215,2,0)</f>
        <v>Pre</v>
      </c>
      <c r="K4738" s="127" t="str">
        <f>VLOOKUP(I4738,Mapping!$H$2:$J$215,3,0)</f>
        <v>Pre</v>
      </c>
      <c r="L4738" s="4">
        <v>4419.0194062</v>
      </c>
      <c r="M4738" s="4" t="s">
        <v>85</v>
      </c>
    </row>
    <row r="4739" spans="1:13" x14ac:dyDescent="0.35">
      <c r="A4739" s="4" t="s">
        <v>36</v>
      </c>
      <c r="B4739" s="4" t="s">
        <v>35</v>
      </c>
      <c r="E4739" s="4" t="s">
        <v>130</v>
      </c>
      <c r="F4739" s="8" t="str">
        <f>VLOOKUP(E4739,Mapping!$A$1:$C$71,3,0)</f>
        <v>Unity</v>
      </c>
      <c r="G4739" s="8" t="str">
        <f>VLOOKUP(E4739,Mapping!$A$2:$B$207,2,0)</f>
        <v>Unity</v>
      </c>
      <c r="H4739" s="4" t="s">
        <v>658</v>
      </c>
      <c r="I4739" s="63">
        <v>44285</v>
      </c>
      <c r="J4739" s="126" t="str">
        <f>VLOOKUP(I4739,Mapping!$H$2:$I$215,2,0)</f>
        <v>Pre</v>
      </c>
      <c r="K4739" s="127" t="str">
        <f>VLOOKUP(I4739,Mapping!$H$2:$J$215,3,0)</f>
        <v>Pre</v>
      </c>
      <c r="L4739" s="4">
        <v>4225.4452985999997</v>
      </c>
      <c r="M4739" s="4" t="s">
        <v>85</v>
      </c>
    </row>
    <row r="4740" spans="1:13" x14ac:dyDescent="0.35">
      <c r="A4740" s="4" t="s">
        <v>36</v>
      </c>
      <c r="B4740" s="4" t="s">
        <v>35</v>
      </c>
      <c r="E4740" s="4" t="s">
        <v>130</v>
      </c>
      <c r="F4740" s="8" t="str">
        <f>VLOOKUP(E4740,Mapping!$A$1:$C$71,3,0)</f>
        <v>Unity</v>
      </c>
      <c r="G4740" s="8" t="str">
        <f>VLOOKUP(E4740,Mapping!$A$2:$B$207,2,0)</f>
        <v>Unity</v>
      </c>
      <c r="H4740" s="4" t="s">
        <v>658</v>
      </c>
      <c r="I4740" s="63">
        <v>44286</v>
      </c>
      <c r="J4740" s="126" t="str">
        <f>VLOOKUP(I4740,Mapping!$H$2:$I$215,2,0)</f>
        <v>Pre</v>
      </c>
      <c r="K4740" s="127" t="str">
        <f>VLOOKUP(I4740,Mapping!$H$2:$J$215,3,0)</f>
        <v>Pre</v>
      </c>
      <c r="L4740" s="4">
        <v>4614.3625382</v>
      </c>
      <c r="M4740" s="4" t="s">
        <v>85</v>
      </c>
    </row>
    <row r="4741" spans="1:13" x14ac:dyDescent="0.35">
      <c r="A4741" s="4" t="s">
        <v>36</v>
      </c>
      <c r="B4741" s="4" t="s">
        <v>35</v>
      </c>
      <c r="E4741" s="4" t="s">
        <v>130</v>
      </c>
      <c r="F4741" s="8" t="str">
        <f>VLOOKUP(E4741,Mapping!$A$1:$C$71,3,0)</f>
        <v>Unity</v>
      </c>
      <c r="G4741" s="8" t="str">
        <f>VLOOKUP(E4741,Mapping!$A$2:$B$207,2,0)</f>
        <v>Unity</v>
      </c>
      <c r="H4741" s="4" t="s">
        <v>658</v>
      </c>
      <c r="I4741" s="63">
        <v>44287</v>
      </c>
      <c r="J4741" s="126" t="str">
        <f>VLOOKUP(I4741,Mapping!$H$2:$I$215,2,0)</f>
        <v>Pre</v>
      </c>
      <c r="K4741" s="127" t="str">
        <f>VLOOKUP(I4741,Mapping!$H$2:$J$215,3,0)</f>
        <v>Pre</v>
      </c>
      <c r="L4741" s="4">
        <v>4914.8714151000004</v>
      </c>
      <c r="M4741" s="4" t="s">
        <v>85</v>
      </c>
    </row>
    <row r="4742" spans="1:13" x14ac:dyDescent="0.35">
      <c r="A4742" s="4" t="s">
        <v>36</v>
      </c>
      <c r="B4742" s="4" t="s">
        <v>35</v>
      </c>
      <c r="E4742" s="4" t="s">
        <v>130</v>
      </c>
      <c r="F4742" s="8" t="str">
        <f>VLOOKUP(E4742,Mapping!$A$1:$C$71,3,0)</f>
        <v>Unity</v>
      </c>
      <c r="G4742" s="8" t="str">
        <f>VLOOKUP(E4742,Mapping!$A$2:$B$207,2,0)</f>
        <v>Unity</v>
      </c>
      <c r="H4742" s="4" t="s">
        <v>658</v>
      </c>
      <c r="I4742" s="63">
        <v>44288</v>
      </c>
      <c r="J4742" s="126" t="str">
        <f>VLOOKUP(I4742,Mapping!$H$2:$I$215,2,0)</f>
        <v>Pre</v>
      </c>
      <c r="K4742" s="127" t="str">
        <f>VLOOKUP(I4742,Mapping!$H$2:$J$215,3,0)</f>
        <v>Pre</v>
      </c>
      <c r="L4742" s="4">
        <v>4989.1265578000002</v>
      </c>
      <c r="M4742" s="4" t="s">
        <v>85</v>
      </c>
    </row>
    <row r="4743" spans="1:13" x14ac:dyDescent="0.35">
      <c r="A4743" s="4" t="s">
        <v>36</v>
      </c>
      <c r="B4743" s="4" t="s">
        <v>35</v>
      </c>
      <c r="E4743" s="4" t="s">
        <v>130</v>
      </c>
      <c r="F4743" s="8" t="str">
        <f>VLOOKUP(E4743,Mapping!$A$1:$C$71,3,0)</f>
        <v>Unity</v>
      </c>
      <c r="G4743" s="8" t="str">
        <f>VLOOKUP(E4743,Mapping!$A$2:$B$207,2,0)</f>
        <v>Unity</v>
      </c>
      <c r="H4743" s="4" t="s">
        <v>658</v>
      </c>
      <c r="I4743" s="63">
        <v>44289</v>
      </c>
      <c r="J4743" s="126" t="str">
        <f>VLOOKUP(I4743,Mapping!$H$2:$I$215,2,0)</f>
        <v>Pre</v>
      </c>
      <c r="K4743" s="127" t="str">
        <f>VLOOKUP(I4743,Mapping!$H$2:$J$215,3,0)</f>
        <v>Pre</v>
      </c>
      <c r="L4743" s="4">
        <v>5084.5711072000004</v>
      </c>
      <c r="M4743" s="4" t="s">
        <v>85</v>
      </c>
    </row>
    <row r="4744" spans="1:13" x14ac:dyDescent="0.35">
      <c r="A4744" s="4" t="s">
        <v>36</v>
      </c>
      <c r="B4744" s="4" t="s">
        <v>35</v>
      </c>
      <c r="E4744" s="4" t="s">
        <v>130</v>
      </c>
      <c r="F4744" s="8" t="str">
        <f>VLOOKUP(E4744,Mapping!$A$1:$C$71,3,0)</f>
        <v>Unity</v>
      </c>
      <c r="G4744" s="8" t="str">
        <f>VLOOKUP(E4744,Mapping!$A$2:$B$207,2,0)</f>
        <v>Unity</v>
      </c>
      <c r="H4744" s="4" t="s">
        <v>658</v>
      </c>
      <c r="I4744" s="63">
        <v>44290</v>
      </c>
      <c r="J4744" s="126" t="str">
        <f>VLOOKUP(I4744,Mapping!$H$2:$I$215,2,0)</f>
        <v>Pre</v>
      </c>
      <c r="K4744" s="127" t="str">
        <f>VLOOKUP(I4744,Mapping!$H$2:$J$215,3,0)</f>
        <v>Pre</v>
      </c>
      <c r="L4744" s="4">
        <v>5111.4097766000004</v>
      </c>
      <c r="M4744" s="4" t="s">
        <v>85</v>
      </c>
    </row>
    <row r="4745" spans="1:13" x14ac:dyDescent="0.35">
      <c r="A4745" s="4" t="s">
        <v>36</v>
      </c>
      <c r="B4745" s="4" t="s">
        <v>35</v>
      </c>
      <c r="E4745" s="4" t="s">
        <v>130</v>
      </c>
      <c r="F4745" s="8" t="str">
        <f>VLOOKUP(E4745,Mapping!$A$1:$C$71,3,0)</f>
        <v>Unity</v>
      </c>
      <c r="G4745" s="8" t="str">
        <f>VLOOKUP(E4745,Mapping!$A$2:$B$207,2,0)</f>
        <v>Unity</v>
      </c>
      <c r="H4745" s="4" t="s">
        <v>658</v>
      </c>
      <c r="I4745" s="63">
        <v>44291</v>
      </c>
      <c r="J4745" s="126" t="str">
        <f>VLOOKUP(I4745,Mapping!$H$2:$I$215,2,0)</f>
        <v>Pre</v>
      </c>
      <c r="K4745" s="127" t="str">
        <f>VLOOKUP(I4745,Mapping!$H$2:$J$215,3,0)</f>
        <v>Pre</v>
      </c>
      <c r="L4745" s="4">
        <v>5178.4161653000001</v>
      </c>
      <c r="M4745" s="4" t="s">
        <v>85</v>
      </c>
    </row>
    <row r="4746" spans="1:13" x14ac:dyDescent="0.35">
      <c r="A4746" s="4" t="s">
        <v>36</v>
      </c>
      <c r="B4746" s="4" t="s">
        <v>35</v>
      </c>
      <c r="E4746" s="4" t="s">
        <v>130</v>
      </c>
      <c r="F4746" s="8" t="str">
        <f>VLOOKUP(E4746,Mapping!$A$1:$C$71,3,0)</f>
        <v>Unity</v>
      </c>
      <c r="G4746" s="8" t="str">
        <f>VLOOKUP(E4746,Mapping!$A$2:$B$207,2,0)</f>
        <v>Unity</v>
      </c>
      <c r="H4746" s="4" t="s">
        <v>658</v>
      </c>
      <c r="I4746" s="63">
        <v>44292</v>
      </c>
      <c r="J4746" s="126" t="str">
        <f>VLOOKUP(I4746,Mapping!$H$2:$I$215,2,0)</f>
        <v>Pre</v>
      </c>
      <c r="K4746" s="127" t="str">
        <f>VLOOKUP(I4746,Mapping!$H$2:$J$215,3,0)</f>
        <v>Pre</v>
      </c>
      <c r="L4746" s="4">
        <v>5065.4297267000002</v>
      </c>
      <c r="M4746" s="4" t="s">
        <v>85</v>
      </c>
    </row>
    <row r="4747" spans="1:13" x14ac:dyDescent="0.35">
      <c r="A4747" s="4" t="s">
        <v>36</v>
      </c>
      <c r="B4747" s="4" t="s">
        <v>35</v>
      </c>
      <c r="E4747" s="4" t="s">
        <v>130</v>
      </c>
      <c r="F4747" s="8" t="str">
        <f>VLOOKUP(E4747,Mapping!$A$1:$C$71,3,0)</f>
        <v>Unity</v>
      </c>
      <c r="G4747" s="8" t="str">
        <f>VLOOKUP(E4747,Mapping!$A$2:$B$207,2,0)</f>
        <v>Unity</v>
      </c>
      <c r="H4747" s="4" t="s">
        <v>658</v>
      </c>
      <c r="I4747" s="63">
        <v>44293</v>
      </c>
      <c r="J4747" s="126" t="str">
        <f>VLOOKUP(I4747,Mapping!$H$2:$I$215,2,0)</f>
        <v>Pre</v>
      </c>
      <c r="K4747" s="127" t="str">
        <f>VLOOKUP(I4747,Mapping!$H$2:$J$215,3,0)</f>
        <v>Pre</v>
      </c>
      <c r="L4747" s="4">
        <v>5077.5959120999996</v>
      </c>
      <c r="M4747" s="4" t="s">
        <v>85</v>
      </c>
    </row>
    <row r="4748" spans="1:13" x14ac:dyDescent="0.35">
      <c r="A4748" s="4" t="s">
        <v>36</v>
      </c>
      <c r="B4748" s="4" t="s">
        <v>35</v>
      </c>
      <c r="E4748" s="4" t="s">
        <v>130</v>
      </c>
      <c r="F4748" s="8" t="str">
        <f>VLOOKUP(E4748,Mapping!$A$1:$C$71,3,0)</f>
        <v>Unity</v>
      </c>
      <c r="G4748" s="8" t="str">
        <f>VLOOKUP(E4748,Mapping!$A$2:$B$207,2,0)</f>
        <v>Unity</v>
      </c>
      <c r="H4748" s="4" t="s">
        <v>658</v>
      </c>
      <c r="I4748" s="63">
        <v>44294</v>
      </c>
      <c r="J4748" s="126" t="str">
        <f>VLOOKUP(I4748,Mapping!$H$2:$I$215,2,0)</f>
        <v>Pre</v>
      </c>
      <c r="K4748" s="127" t="str">
        <f>VLOOKUP(I4748,Mapping!$H$2:$J$215,3,0)</f>
        <v>Pre</v>
      </c>
      <c r="L4748" s="4">
        <v>5299.0286581</v>
      </c>
      <c r="M4748" s="4" t="s">
        <v>85</v>
      </c>
    </row>
    <row r="4749" spans="1:13" x14ac:dyDescent="0.35">
      <c r="A4749" s="4" t="s">
        <v>36</v>
      </c>
      <c r="B4749" s="4" t="s">
        <v>35</v>
      </c>
      <c r="E4749" s="4" t="s">
        <v>130</v>
      </c>
      <c r="F4749" s="8" t="str">
        <f>VLOOKUP(E4749,Mapping!$A$1:$C$71,3,0)</f>
        <v>Unity</v>
      </c>
      <c r="G4749" s="8" t="str">
        <f>VLOOKUP(E4749,Mapping!$A$2:$B$207,2,0)</f>
        <v>Unity</v>
      </c>
      <c r="H4749" s="4" t="s">
        <v>658</v>
      </c>
      <c r="I4749" s="63">
        <v>44295</v>
      </c>
      <c r="J4749" s="126" t="str">
        <f>VLOOKUP(I4749,Mapping!$H$2:$I$215,2,0)</f>
        <v>Pre</v>
      </c>
      <c r="K4749" s="127" t="str">
        <f>VLOOKUP(I4749,Mapping!$H$2:$J$215,3,0)</f>
        <v>Pre</v>
      </c>
      <c r="L4749" s="4">
        <v>5534.6144381000004</v>
      </c>
      <c r="M4749" s="4" t="s">
        <v>85</v>
      </c>
    </row>
    <row r="4750" spans="1:13" x14ac:dyDescent="0.35">
      <c r="A4750" s="4" t="s">
        <v>36</v>
      </c>
      <c r="B4750" s="4" t="s">
        <v>35</v>
      </c>
      <c r="E4750" s="4" t="s">
        <v>130</v>
      </c>
      <c r="F4750" s="8" t="str">
        <f>VLOOKUP(E4750,Mapping!$A$1:$C$71,3,0)</f>
        <v>Unity</v>
      </c>
      <c r="G4750" s="8" t="str">
        <f>VLOOKUP(E4750,Mapping!$A$2:$B$207,2,0)</f>
        <v>Unity</v>
      </c>
      <c r="H4750" s="4" t="s">
        <v>658</v>
      </c>
      <c r="I4750" s="63">
        <v>44296</v>
      </c>
      <c r="J4750" s="126" t="str">
        <f>VLOOKUP(I4750,Mapping!$H$2:$I$215,2,0)</f>
        <v>Pre</v>
      </c>
      <c r="K4750" s="127" t="str">
        <f>VLOOKUP(I4750,Mapping!$H$2:$J$215,3,0)</f>
        <v>Pre</v>
      </c>
      <c r="L4750" s="4">
        <v>5788.6909814999999</v>
      </c>
      <c r="M4750" s="4" t="s">
        <v>85</v>
      </c>
    </row>
    <row r="4751" spans="1:13" x14ac:dyDescent="0.35">
      <c r="A4751" s="4" t="s">
        <v>36</v>
      </c>
      <c r="B4751" s="4" t="s">
        <v>35</v>
      </c>
      <c r="E4751" s="4" t="s">
        <v>130</v>
      </c>
      <c r="F4751" s="8" t="str">
        <f>VLOOKUP(E4751,Mapping!$A$1:$C$71,3,0)</f>
        <v>Unity</v>
      </c>
      <c r="G4751" s="8" t="str">
        <f>VLOOKUP(E4751,Mapping!$A$2:$B$207,2,0)</f>
        <v>Unity</v>
      </c>
      <c r="H4751" s="4" t="s">
        <v>658</v>
      </c>
      <c r="I4751" s="63">
        <v>44297</v>
      </c>
      <c r="J4751" s="126" t="str">
        <f>VLOOKUP(I4751,Mapping!$H$2:$I$215,2,0)</f>
        <v>Pre</v>
      </c>
      <c r="K4751" s="127" t="str">
        <f>VLOOKUP(I4751,Mapping!$H$2:$J$215,3,0)</f>
        <v>Pre</v>
      </c>
      <c r="L4751" s="4">
        <v>6103.9307589</v>
      </c>
      <c r="M4751" s="4" t="s">
        <v>85</v>
      </c>
    </row>
    <row r="4752" spans="1:13" x14ac:dyDescent="0.35">
      <c r="A4752" s="4" t="s">
        <v>36</v>
      </c>
      <c r="B4752" s="4" t="s">
        <v>35</v>
      </c>
      <c r="E4752" s="4" t="s">
        <v>130</v>
      </c>
      <c r="F4752" s="8" t="str">
        <f>VLOOKUP(E4752,Mapping!$A$1:$C$71,3,0)</f>
        <v>Unity</v>
      </c>
      <c r="G4752" s="8" t="str">
        <f>VLOOKUP(E4752,Mapping!$A$2:$B$207,2,0)</f>
        <v>Unity</v>
      </c>
      <c r="H4752" s="4" t="s">
        <v>658</v>
      </c>
      <c r="I4752" s="63">
        <v>44298</v>
      </c>
      <c r="J4752" s="126" t="str">
        <f>VLOOKUP(I4752,Mapping!$H$2:$I$215,2,0)</f>
        <v>Pre</v>
      </c>
      <c r="K4752" s="127" t="str">
        <f>VLOOKUP(I4752,Mapping!$H$2:$J$215,3,0)</f>
        <v>Pre</v>
      </c>
      <c r="L4752" s="4">
        <v>6158.3808286000003</v>
      </c>
      <c r="M4752" s="4" t="s">
        <v>85</v>
      </c>
    </row>
    <row r="4753" spans="1:13" x14ac:dyDescent="0.35">
      <c r="A4753" s="4" t="s">
        <v>36</v>
      </c>
      <c r="B4753" s="4" t="s">
        <v>35</v>
      </c>
      <c r="E4753" s="4" t="s">
        <v>130</v>
      </c>
      <c r="F4753" s="8" t="str">
        <f>VLOOKUP(E4753,Mapping!$A$1:$C$71,3,0)</f>
        <v>Unity</v>
      </c>
      <c r="G4753" s="8" t="str">
        <f>VLOOKUP(E4753,Mapping!$A$2:$B$207,2,0)</f>
        <v>Unity</v>
      </c>
      <c r="H4753" s="4" t="s">
        <v>658</v>
      </c>
      <c r="I4753" s="63">
        <v>44299</v>
      </c>
      <c r="J4753" s="126" t="str">
        <f>VLOOKUP(I4753,Mapping!$H$2:$I$215,2,0)</f>
        <v>Pre</v>
      </c>
      <c r="K4753" s="127" t="str">
        <f>VLOOKUP(I4753,Mapping!$H$2:$J$215,3,0)</f>
        <v>Pre</v>
      </c>
      <c r="L4753" s="4">
        <v>6109.4361992000004</v>
      </c>
      <c r="M4753" s="4" t="s">
        <v>85</v>
      </c>
    </row>
    <row r="4754" spans="1:13" x14ac:dyDescent="0.35">
      <c r="A4754" s="4" t="s">
        <v>36</v>
      </c>
      <c r="B4754" s="4" t="s">
        <v>35</v>
      </c>
      <c r="E4754" s="4" t="s">
        <v>130</v>
      </c>
      <c r="F4754" s="8" t="str">
        <f>VLOOKUP(E4754,Mapping!$A$1:$C$71,3,0)</f>
        <v>Unity</v>
      </c>
      <c r="G4754" s="8" t="str">
        <f>VLOOKUP(E4754,Mapping!$A$2:$B$207,2,0)</f>
        <v>Unity</v>
      </c>
      <c r="H4754" s="4" t="s">
        <v>658</v>
      </c>
      <c r="I4754" s="63">
        <v>44300</v>
      </c>
      <c r="J4754" s="126" t="str">
        <f>VLOOKUP(I4754,Mapping!$H$2:$I$215,2,0)</f>
        <v>Pre</v>
      </c>
      <c r="K4754" s="127" t="str">
        <f>VLOOKUP(I4754,Mapping!$H$2:$J$215,3,0)</f>
        <v>Pre</v>
      </c>
      <c r="L4754" s="4">
        <v>6056.0122328999996</v>
      </c>
      <c r="M4754" s="4" t="s">
        <v>85</v>
      </c>
    </row>
    <row r="4755" spans="1:13" x14ac:dyDescent="0.35">
      <c r="A4755" s="4" t="s">
        <v>36</v>
      </c>
      <c r="B4755" s="4" t="s">
        <v>35</v>
      </c>
      <c r="E4755" s="4" t="s">
        <v>130</v>
      </c>
      <c r="F4755" s="8" t="str">
        <f>VLOOKUP(E4755,Mapping!$A$1:$C$71,3,0)</f>
        <v>Unity</v>
      </c>
      <c r="G4755" s="8" t="str">
        <f>VLOOKUP(E4755,Mapping!$A$2:$B$207,2,0)</f>
        <v>Unity</v>
      </c>
      <c r="H4755" s="4" t="s">
        <v>658</v>
      </c>
      <c r="I4755" s="63">
        <v>44301</v>
      </c>
      <c r="J4755" s="126" t="str">
        <f>VLOOKUP(I4755,Mapping!$H$2:$I$215,2,0)</f>
        <v>Pre</v>
      </c>
      <c r="K4755" s="127" t="str">
        <f>VLOOKUP(I4755,Mapping!$H$2:$J$215,3,0)</f>
        <v>Pre</v>
      </c>
      <c r="L4755" s="4">
        <v>5876.9803413</v>
      </c>
      <c r="M4755" s="4" t="s">
        <v>85</v>
      </c>
    </row>
    <row r="4756" spans="1:13" x14ac:dyDescent="0.35">
      <c r="A4756" s="4" t="s">
        <v>36</v>
      </c>
      <c r="B4756" s="4" t="s">
        <v>35</v>
      </c>
      <c r="E4756" s="4" t="s">
        <v>130</v>
      </c>
      <c r="F4756" s="8" t="str">
        <f>VLOOKUP(E4756,Mapping!$A$1:$C$71,3,0)</f>
        <v>Unity</v>
      </c>
      <c r="G4756" s="8" t="str">
        <f>VLOOKUP(E4756,Mapping!$A$2:$B$207,2,0)</f>
        <v>Unity</v>
      </c>
      <c r="H4756" s="4" t="s">
        <v>658</v>
      </c>
      <c r="I4756" s="63">
        <v>44302</v>
      </c>
      <c r="J4756" s="126" t="str">
        <f>VLOOKUP(I4756,Mapping!$H$2:$I$215,2,0)</f>
        <v>Pre</v>
      </c>
      <c r="K4756" s="127" t="str">
        <f>VLOOKUP(I4756,Mapping!$H$2:$J$215,3,0)</f>
        <v>Pre</v>
      </c>
      <c r="L4756" s="4">
        <v>5556.5110175999998</v>
      </c>
      <c r="M4756" s="4" t="s">
        <v>85</v>
      </c>
    </row>
    <row r="4757" spans="1:13" x14ac:dyDescent="0.35">
      <c r="A4757" s="4" t="s">
        <v>36</v>
      </c>
      <c r="B4757" s="4" t="s">
        <v>35</v>
      </c>
      <c r="E4757" s="4" t="s">
        <v>130</v>
      </c>
      <c r="F4757" s="8" t="str">
        <f>VLOOKUP(E4757,Mapping!$A$1:$C$71,3,0)</f>
        <v>Unity</v>
      </c>
      <c r="G4757" s="8" t="str">
        <f>VLOOKUP(E4757,Mapping!$A$2:$B$207,2,0)</f>
        <v>Unity</v>
      </c>
      <c r="H4757" s="4" t="s">
        <v>658</v>
      </c>
      <c r="I4757" s="63">
        <v>44303</v>
      </c>
      <c r="J4757" s="126" t="str">
        <f>VLOOKUP(I4757,Mapping!$H$2:$I$215,2,0)</f>
        <v>Pre</v>
      </c>
      <c r="K4757" s="127" t="str">
        <f>VLOOKUP(I4757,Mapping!$H$2:$J$215,3,0)</f>
        <v>Pre</v>
      </c>
      <c r="L4757" s="4">
        <v>5196.1075276000001</v>
      </c>
      <c r="M4757" s="4" t="s">
        <v>85</v>
      </c>
    </row>
    <row r="4758" spans="1:13" x14ac:dyDescent="0.35">
      <c r="A4758" s="4" t="s">
        <v>36</v>
      </c>
      <c r="B4758" s="4" t="s">
        <v>35</v>
      </c>
      <c r="E4758" s="4" t="s">
        <v>130</v>
      </c>
      <c r="F4758" s="8" t="str">
        <f>VLOOKUP(E4758,Mapping!$A$1:$C$71,3,0)</f>
        <v>Unity</v>
      </c>
      <c r="G4758" s="8" t="str">
        <f>VLOOKUP(E4758,Mapping!$A$2:$B$207,2,0)</f>
        <v>Unity</v>
      </c>
      <c r="H4758" s="4" t="s">
        <v>658</v>
      </c>
      <c r="I4758" s="63">
        <v>44304</v>
      </c>
      <c r="J4758" s="126" t="str">
        <f>VLOOKUP(I4758,Mapping!$H$2:$I$215,2,0)</f>
        <v>Pre</v>
      </c>
      <c r="K4758" s="127" t="str">
        <f>VLOOKUP(I4758,Mapping!$H$2:$J$215,3,0)</f>
        <v>Pre</v>
      </c>
      <c r="L4758" s="4">
        <v>4897.8894942999996</v>
      </c>
      <c r="M4758" s="4" t="s">
        <v>85</v>
      </c>
    </row>
    <row r="4759" spans="1:13" x14ac:dyDescent="0.35">
      <c r="A4759" s="4" t="s">
        <v>36</v>
      </c>
      <c r="B4759" s="4" t="s">
        <v>35</v>
      </c>
      <c r="E4759" s="4" t="s">
        <v>130</v>
      </c>
      <c r="F4759" s="8" t="str">
        <f>VLOOKUP(E4759,Mapping!$A$1:$C$71,3,0)</f>
        <v>Unity</v>
      </c>
      <c r="G4759" s="8" t="str">
        <f>VLOOKUP(E4759,Mapping!$A$2:$B$207,2,0)</f>
        <v>Unity</v>
      </c>
      <c r="H4759" s="4" t="s">
        <v>658</v>
      </c>
      <c r="I4759" s="63">
        <v>44305</v>
      </c>
      <c r="J4759" s="126" t="str">
        <f>VLOOKUP(I4759,Mapping!$H$2:$I$215,2,0)</f>
        <v>Pre</v>
      </c>
      <c r="K4759" s="127" t="str">
        <f>VLOOKUP(I4759,Mapping!$H$2:$J$215,3,0)</f>
        <v>Pre</v>
      </c>
      <c r="L4759" s="4">
        <v>4618.7651569</v>
      </c>
      <c r="M4759" s="4" t="s">
        <v>85</v>
      </c>
    </row>
    <row r="4760" spans="1:13" x14ac:dyDescent="0.35">
      <c r="A4760" s="4" t="s">
        <v>36</v>
      </c>
      <c r="B4760" s="4" t="s">
        <v>35</v>
      </c>
      <c r="E4760" s="4" t="s">
        <v>130</v>
      </c>
      <c r="F4760" s="8" t="str">
        <f>VLOOKUP(E4760,Mapping!$A$1:$C$71,3,0)</f>
        <v>Unity</v>
      </c>
      <c r="G4760" s="8" t="str">
        <f>VLOOKUP(E4760,Mapping!$A$2:$B$207,2,0)</f>
        <v>Unity</v>
      </c>
      <c r="H4760" s="4" t="s">
        <v>658</v>
      </c>
      <c r="I4760" s="63">
        <v>44306</v>
      </c>
      <c r="J4760" s="126" t="str">
        <f>VLOOKUP(I4760,Mapping!$H$2:$I$215,2,0)</f>
        <v>Pre</v>
      </c>
      <c r="K4760" s="127" t="str">
        <f>VLOOKUP(I4760,Mapping!$H$2:$J$215,3,0)</f>
        <v>Pre</v>
      </c>
      <c r="L4760" s="4">
        <v>4416.9046810999998</v>
      </c>
      <c r="M4760" s="4" t="s">
        <v>85</v>
      </c>
    </row>
    <row r="4761" spans="1:13" x14ac:dyDescent="0.35">
      <c r="A4761" s="4" t="s">
        <v>36</v>
      </c>
      <c r="B4761" s="4" t="s">
        <v>35</v>
      </c>
      <c r="E4761" s="4" t="s">
        <v>130</v>
      </c>
      <c r="F4761" s="8" t="str">
        <f>VLOOKUP(E4761,Mapping!$A$1:$C$71,3,0)</f>
        <v>Unity</v>
      </c>
      <c r="G4761" s="8" t="str">
        <f>VLOOKUP(E4761,Mapping!$A$2:$B$207,2,0)</f>
        <v>Unity</v>
      </c>
      <c r="H4761" s="4" t="s">
        <v>658</v>
      </c>
      <c r="I4761" s="63">
        <v>44307</v>
      </c>
      <c r="J4761" s="126" t="str">
        <f>VLOOKUP(I4761,Mapping!$H$2:$I$215,2,0)</f>
        <v>Pre</v>
      </c>
      <c r="K4761" s="127" t="str">
        <f>VLOOKUP(I4761,Mapping!$H$2:$J$215,3,0)</f>
        <v>Pre</v>
      </c>
      <c r="L4761" s="4">
        <v>4152.9507208000005</v>
      </c>
      <c r="M4761" s="4" t="s">
        <v>85</v>
      </c>
    </row>
    <row r="4762" spans="1:13" x14ac:dyDescent="0.35">
      <c r="A4762" s="4" t="s">
        <v>36</v>
      </c>
      <c r="B4762" s="4" t="s">
        <v>35</v>
      </c>
      <c r="E4762" s="4" t="s">
        <v>130</v>
      </c>
      <c r="F4762" s="8" t="str">
        <f>VLOOKUP(E4762,Mapping!$A$1:$C$71,3,0)</f>
        <v>Unity</v>
      </c>
      <c r="G4762" s="8" t="str">
        <f>VLOOKUP(E4762,Mapping!$A$2:$B$207,2,0)</f>
        <v>Unity</v>
      </c>
      <c r="H4762" s="4" t="s">
        <v>658</v>
      </c>
      <c r="I4762" s="63">
        <v>44308</v>
      </c>
      <c r="J4762" s="126" t="str">
        <f>VLOOKUP(I4762,Mapping!$H$2:$I$215,2,0)</f>
        <v>Pre</v>
      </c>
      <c r="K4762" s="127" t="str">
        <f>VLOOKUP(I4762,Mapping!$H$2:$J$215,3,0)</f>
        <v>Pre</v>
      </c>
      <c r="L4762" s="4">
        <v>3852.3686616</v>
      </c>
      <c r="M4762" s="4" t="s">
        <v>85</v>
      </c>
    </row>
    <row r="4763" spans="1:13" x14ac:dyDescent="0.35">
      <c r="A4763" s="4" t="s">
        <v>36</v>
      </c>
      <c r="B4763" s="4" t="s">
        <v>35</v>
      </c>
      <c r="E4763" s="4" t="s">
        <v>130</v>
      </c>
      <c r="F4763" s="8" t="str">
        <f>VLOOKUP(E4763,Mapping!$A$1:$C$71,3,0)</f>
        <v>Unity</v>
      </c>
      <c r="G4763" s="8" t="str">
        <f>VLOOKUP(E4763,Mapping!$A$2:$B$207,2,0)</f>
        <v>Unity</v>
      </c>
      <c r="H4763" s="4" t="s">
        <v>658</v>
      </c>
      <c r="I4763" s="63">
        <v>44309</v>
      </c>
      <c r="J4763" s="126" t="str">
        <f>VLOOKUP(I4763,Mapping!$H$2:$I$215,2,0)</f>
        <v>Pre</v>
      </c>
      <c r="K4763" s="127" t="str">
        <f>VLOOKUP(I4763,Mapping!$H$2:$J$215,3,0)</f>
        <v>Pre</v>
      </c>
      <c r="L4763" s="4">
        <v>3729.1990096</v>
      </c>
      <c r="M4763" s="4" t="s">
        <v>85</v>
      </c>
    </row>
    <row r="4764" spans="1:13" x14ac:dyDescent="0.35">
      <c r="A4764" s="4" t="s">
        <v>36</v>
      </c>
      <c r="B4764" s="4" t="s">
        <v>35</v>
      </c>
      <c r="E4764" s="4" t="s">
        <v>130</v>
      </c>
      <c r="F4764" s="8" t="str">
        <f>VLOOKUP(E4764,Mapping!$A$1:$C$71,3,0)</f>
        <v>Unity</v>
      </c>
      <c r="G4764" s="8" t="str">
        <f>VLOOKUP(E4764,Mapping!$A$2:$B$207,2,0)</f>
        <v>Unity</v>
      </c>
      <c r="H4764" s="4" t="s">
        <v>658</v>
      </c>
      <c r="I4764" s="63">
        <v>44310</v>
      </c>
      <c r="J4764" s="126" t="str">
        <f>VLOOKUP(I4764,Mapping!$H$2:$I$215,2,0)</f>
        <v>Pre</v>
      </c>
      <c r="K4764" s="127" t="str">
        <f>VLOOKUP(I4764,Mapping!$H$2:$J$215,3,0)</f>
        <v>Pre</v>
      </c>
      <c r="L4764" s="4">
        <v>3633.0092872</v>
      </c>
      <c r="M4764" s="4" t="s">
        <v>85</v>
      </c>
    </row>
    <row r="4765" spans="1:13" x14ac:dyDescent="0.35">
      <c r="A4765" s="4" t="s">
        <v>36</v>
      </c>
      <c r="B4765" s="4" t="s">
        <v>35</v>
      </c>
      <c r="E4765" s="4" t="s">
        <v>130</v>
      </c>
      <c r="F4765" s="8" t="str">
        <f>VLOOKUP(E4765,Mapping!$A$1:$C$71,3,0)</f>
        <v>Unity</v>
      </c>
      <c r="G4765" s="8" t="str">
        <f>VLOOKUP(E4765,Mapping!$A$2:$B$207,2,0)</f>
        <v>Unity</v>
      </c>
      <c r="H4765" s="4" t="s">
        <v>658</v>
      </c>
      <c r="I4765" s="63">
        <v>44311</v>
      </c>
      <c r="J4765" s="126" t="str">
        <f>VLOOKUP(I4765,Mapping!$H$2:$I$215,2,0)</f>
        <v>Pre</v>
      </c>
      <c r="K4765" s="127" t="str">
        <f>VLOOKUP(I4765,Mapping!$H$2:$J$215,3,0)</f>
        <v>Pre</v>
      </c>
      <c r="L4765" s="4">
        <v>3681.2741999999998</v>
      </c>
      <c r="M4765" s="4" t="s">
        <v>85</v>
      </c>
    </row>
    <row r="4766" spans="1:13" x14ac:dyDescent="0.35">
      <c r="A4766" s="4" t="s">
        <v>36</v>
      </c>
      <c r="B4766" s="4" t="s">
        <v>35</v>
      </c>
      <c r="E4766" s="4" t="s">
        <v>130</v>
      </c>
      <c r="F4766" s="8" t="str">
        <f>VLOOKUP(E4766,Mapping!$A$1:$C$71,3,0)</f>
        <v>Unity</v>
      </c>
      <c r="G4766" s="8" t="str">
        <f>VLOOKUP(E4766,Mapping!$A$2:$B$207,2,0)</f>
        <v>Unity</v>
      </c>
      <c r="H4766" s="4" t="s">
        <v>658</v>
      </c>
      <c r="I4766" s="63">
        <v>44312</v>
      </c>
      <c r="J4766" s="126" t="str">
        <f>VLOOKUP(I4766,Mapping!$H$2:$I$215,2,0)</f>
        <v>Pre</v>
      </c>
      <c r="K4766" s="127" t="str">
        <f>VLOOKUP(I4766,Mapping!$H$2:$J$215,3,0)</f>
        <v>Pre</v>
      </c>
      <c r="L4766" s="4">
        <v>3733.0294368</v>
      </c>
      <c r="M4766" s="4" t="s">
        <v>85</v>
      </c>
    </row>
    <row r="4767" spans="1:13" x14ac:dyDescent="0.35">
      <c r="A4767" s="4" t="s">
        <v>36</v>
      </c>
      <c r="B4767" s="4" t="s">
        <v>35</v>
      </c>
      <c r="E4767" s="4" t="s">
        <v>130</v>
      </c>
      <c r="F4767" s="8" t="str">
        <f>VLOOKUP(E4767,Mapping!$A$1:$C$71,3,0)</f>
        <v>Unity</v>
      </c>
      <c r="G4767" s="8" t="str">
        <f>VLOOKUP(E4767,Mapping!$A$2:$B$207,2,0)</f>
        <v>Unity</v>
      </c>
      <c r="H4767" s="4" t="s">
        <v>658</v>
      </c>
      <c r="I4767" s="63">
        <v>44313</v>
      </c>
      <c r="J4767" s="126" t="str">
        <f>VLOOKUP(I4767,Mapping!$H$2:$I$215,2,0)</f>
        <v>Post</v>
      </c>
      <c r="K4767" s="127" t="str">
        <f>VLOOKUP(I4767,Mapping!$H$2:$J$215,3,0)</f>
        <v>Post</v>
      </c>
      <c r="L4767" s="4">
        <v>3043.7565033999999</v>
      </c>
      <c r="M4767" s="4" t="s">
        <v>85</v>
      </c>
    </row>
    <row r="4768" spans="1:13" x14ac:dyDescent="0.35">
      <c r="A4768" s="4" t="s">
        <v>36</v>
      </c>
      <c r="B4768" s="4" t="s">
        <v>35</v>
      </c>
      <c r="E4768" s="4" t="s">
        <v>130</v>
      </c>
      <c r="F4768" s="8" t="str">
        <f>VLOOKUP(E4768,Mapping!$A$1:$C$71,3,0)</f>
        <v>Unity</v>
      </c>
      <c r="G4768" s="8" t="str">
        <f>VLOOKUP(E4768,Mapping!$A$2:$B$207,2,0)</f>
        <v>Unity</v>
      </c>
      <c r="H4768" s="4" t="s">
        <v>658</v>
      </c>
      <c r="I4768" s="63">
        <v>44314</v>
      </c>
      <c r="J4768" s="126" t="str">
        <f>VLOOKUP(I4768,Mapping!$H$2:$I$215,2,0)</f>
        <v>Post</v>
      </c>
      <c r="K4768" s="127" t="str">
        <f>VLOOKUP(I4768,Mapping!$H$2:$J$215,3,0)</f>
        <v>Post</v>
      </c>
      <c r="L4768" s="4">
        <v>2477.8468386</v>
      </c>
      <c r="M4768" s="4" t="s">
        <v>85</v>
      </c>
    </row>
    <row r="4769" spans="1:13" x14ac:dyDescent="0.35">
      <c r="A4769" s="4" t="s">
        <v>36</v>
      </c>
      <c r="B4769" s="4" t="s">
        <v>35</v>
      </c>
      <c r="E4769" s="4" t="s">
        <v>130</v>
      </c>
      <c r="F4769" s="8" t="str">
        <f>VLOOKUP(E4769,Mapping!$A$1:$C$71,3,0)</f>
        <v>Unity</v>
      </c>
      <c r="G4769" s="8" t="str">
        <f>VLOOKUP(E4769,Mapping!$A$2:$B$207,2,0)</f>
        <v>Unity</v>
      </c>
      <c r="H4769" s="4" t="s">
        <v>658</v>
      </c>
      <c r="I4769" s="63">
        <v>44315</v>
      </c>
      <c r="J4769" s="126" t="str">
        <f>VLOOKUP(I4769,Mapping!$H$2:$I$215,2,0)</f>
        <v>Post</v>
      </c>
      <c r="K4769" s="127" t="str">
        <f>VLOOKUP(I4769,Mapping!$H$2:$J$215,3,0)</f>
        <v>Post</v>
      </c>
      <c r="L4769" s="4">
        <v>2011.3758209</v>
      </c>
      <c r="M4769" s="4" t="s">
        <v>85</v>
      </c>
    </row>
    <row r="4770" spans="1:13" x14ac:dyDescent="0.35">
      <c r="A4770" s="4" t="s">
        <v>36</v>
      </c>
      <c r="B4770" s="4" t="s">
        <v>35</v>
      </c>
      <c r="E4770" s="4" t="s">
        <v>130</v>
      </c>
      <c r="F4770" s="8" t="str">
        <f>VLOOKUP(E4770,Mapping!$A$1:$C$71,3,0)</f>
        <v>Unity</v>
      </c>
      <c r="G4770" s="8" t="str">
        <f>VLOOKUP(E4770,Mapping!$A$2:$B$207,2,0)</f>
        <v>Unity</v>
      </c>
      <c r="H4770" s="4" t="s">
        <v>658</v>
      </c>
      <c r="I4770" s="63">
        <v>44316</v>
      </c>
      <c r="J4770" s="126" t="str">
        <f>VLOOKUP(I4770,Mapping!$H$2:$I$215,2,0)</f>
        <v>Post</v>
      </c>
      <c r="K4770" s="127" t="str">
        <f>VLOOKUP(I4770,Mapping!$H$2:$J$215,3,0)</f>
        <v>Post</v>
      </c>
      <c r="L4770" s="4">
        <v>1628.6111513999999</v>
      </c>
      <c r="M4770" s="4" t="s">
        <v>85</v>
      </c>
    </row>
    <row r="4771" spans="1:13" x14ac:dyDescent="0.35">
      <c r="A4771" s="4" t="s">
        <v>36</v>
      </c>
      <c r="B4771" s="4" t="s">
        <v>35</v>
      </c>
      <c r="E4771" s="4" t="s">
        <v>130</v>
      </c>
      <c r="F4771" s="8" t="str">
        <f>VLOOKUP(E4771,Mapping!$A$1:$C$71,3,0)</f>
        <v>Unity</v>
      </c>
      <c r="G4771" s="8" t="str">
        <f>VLOOKUP(E4771,Mapping!$A$2:$B$207,2,0)</f>
        <v>Unity</v>
      </c>
      <c r="H4771" s="4" t="s">
        <v>658</v>
      </c>
      <c r="I4771" s="63">
        <v>44317</v>
      </c>
      <c r="J4771" s="126" t="str">
        <f>VLOOKUP(I4771,Mapping!$H$2:$I$215,2,0)</f>
        <v>Post</v>
      </c>
      <c r="K4771" s="127" t="str">
        <f>VLOOKUP(I4771,Mapping!$H$2:$J$215,3,0)</f>
        <v>Post</v>
      </c>
      <c r="L4771" s="4">
        <v>1314.3259879</v>
      </c>
      <c r="M4771" s="4" t="s">
        <v>85</v>
      </c>
    </row>
    <row r="4772" spans="1:13" x14ac:dyDescent="0.35">
      <c r="A4772" s="4" t="s">
        <v>36</v>
      </c>
      <c r="B4772" s="4" t="s">
        <v>35</v>
      </c>
      <c r="E4772" s="4" t="s">
        <v>130</v>
      </c>
      <c r="F4772" s="8" t="str">
        <f>VLOOKUP(E4772,Mapping!$A$1:$C$71,3,0)</f>
        <v>Unity</v>
      </c>
      <c r="G4772" s="8" t="str">
        <f>VLOOKUP(E4772,Mapping!$A$2:$B$207,2,0)</f>
        <v>Unity</v>
      </c>
      <c r="H4772" s="4" t="s">
        <v>658</v>
      </c>
      <c r="I4772" s="63">
        <v>44318</v>
      </c>
      <c r="J4772" s="126" t="str">
        <f>VLOOKUP(I4772,Mapping!$H$2:$I$215,2,0)</f>
        <v>Post</v>
      </c>
      <c r="K4772" s="127" t="str">
        <f>VLOOKUP(I4772,Mapping!$H$2:$J$215,3,0)</f>
        <v>Post</v>
      </c>
      <c r="L4772" s="4">
        <v>1055.3536008999999</v>
      </c>
      <c r="M4772" s="4" t="s">
        <v>85</v>
      </c>
    </row>
    <row r="4773" spans="1:13" x14ac:dyDescent="0.35">
      <c r="A4773" s="4" t="s">
        <v>36</v>
      </c>
      <c r="B4773" s="4" t="s">
        <v>35</v>
      </c>
      <c r="E4773" s="4" t="s">
        <v>130</v>
      </c>
      <c r="F4773" s="8" t="str">
        <f>VLOOKUP(E4773,Mapping!$A$1:$C$71,3,0)</f>
        <v>Unity</v>
      </c>
      <c r="G4773" s="8" t="str">
        <f>VLOOKUP(E4773,Mapping!$A$2:$B$207,2,0)</f>
        <v>Unity</v>
      </c>
      <c r="H4773" s="4" t="s">
        <v>658</v>
      </c>
      <c r="I4773" s="63">
        <v>44319</v>
      </c>
      <c r="J4773" s="126" t="str">
        <f>VLOOKUP(I4773,Mapping!$H$2:$I$215,2,0)</f>
        <v>Post</v>
      </c>
      <c r="K4773" s="127" t="str">
        <f>VLOOKUP(I4773,Mapping!$H$2:$J$215,3,0)</f>
        <v>Post</v>
      </c>
      <c r="L4773" s="4">
        <v>846.39176889999999</v>
      </c>
      <c r="M4773" s="4" t="s">
        <v>85</v>
      </c>
    </row>
    <row r="4774" spans="1:13" x14ac:dyDescent="0.35">
      <c r="A4774" s="4" t="s">
        <v>36</v>
      </c>
      <c r="B4774" s="4" t="s">
        <v>35</v>
      </c>
      <c r="E4774" s="4" t="s">
        <v>130</v>
      </c>
      <c r="F4774" s="8" t="str">
        <f>VLOOKUP(E4774,Mapping!$A$1:$C$71,3,0)</f>
        <v>Unity</v>
      </c>
      <c r="G4774" s="8" t="str">
        <f>VLOOKUP(E4774,Mapping!$A$2:$B$207,2,0)</f>
        <v>Unity</v>
      </c>
      <c r="H4774" s="4" t="s">
        <v>658</v>
      </c>
      <c r="I4774" s="63">
        <v>44320</v>
      </c>
      <c r="J4774" s="126" t="str">
        <f>VLOOKUP(I4774,Mapping!$H$2:$I$215,2,0)</f>
        <v>Post</v>
      </c>
      <c r="K4774" s="127" t="str">
        <f>VLOOKUP(I4774,Mapping!$H$2:$J$215,3,0)</f>
        <v>Post</v>
      </c>
      <c r="L4774" s="4">
        <v>676.73181480000005</v>
      </c>
      <c r="M4774" s="4" t="s">
        <v>85</v>
      </c>
    </row>
    <row r="4775" spans="1:13" x14ac:dyDescent="0.35">
      <c r="A4775" s="4" t="s">
        <v>36</v>
      </c>
      <c r="B4775" s="4" t="s">
        <v>35</v>
      </c>
      <c r="E4775" s="4" t="s">
        <v>130</v>
      </c>
      <c r="F4775" s="8" t="str">
        <f>VLOOKUP(E4775,Mapping!$A$1:$C$71,3,0)</f>
        <v>Unity</v>
      </c>
      <c r="G4775" s="8" t="str">
        <f>VLOOKUP(E4775,Mapping!$A$2:$B$207,2,0)</f>
        <v>Unity</v>
      </c>
      <c r="H4775" s="4" t="s">
        <v>658</v>
      </c>
      <c r="I4775" s="63">
        <v>44321</v>
      </c>
      <c r="J4775" s="126" t="str">
        <f>VLOOKUP(I4775,Mapping!$H$2:$I$215,2,0)</f>
        <v>Post</v>
      </c>
      <c r="K4775" s="127" t="str">
        <f>VLOOKUP(I4775,Mapping!$H$2:$J$215,3,0)</f>
        <v>Post</v>
      </c>
      <c r="L4775" s="4">
        <v>538.04357340000001</v>
      </c>
      <c r="M4775" s="4" t="s">
        <v>85</v>
      </c>
    </row>
    <row r="4776" spans="1:13" x14ac:dyDescent="0.35">
      <c r="A4776" s="4" t="s">
        <v>36</v>
      </c>
      <c r="B4776" s="4" t="s">
        <v>35</v>
      </c>
      <c r="E4776" s="4" t="s">
        <v>130</v>
      </c>
      <c r="F4776" s="8" t="str">
        <f>VLOOKUP(E4776,Mapping!$A$1:$C$71,3,0)</f>
        <v>Unity</v>
      </c>
      <c r="G4776" s="8" t="str">
        <f>VLOOKUP(E4776,Mapping!$A$2:$B$207,2,0)</f>
        <v>Unity</v>
      </c>
      <c r="H4776" s="4" t="s">
        <v>658</v>
      </c>
      <c r="I4776" s="63">
        <v>44322</v>
      </c>
      <c r="J4776" s="126" t="str">
        <f>VLOOKUP(I4776,Mapping!$H$2:$I$215,2,0)</f>
        <v>Post</v>
      </c>
      <c r="K4776" s="127" t="str">
        <f>VLOOKUP(I4776,Mapping!$H$2:$J$215,3,0)</f>
        <v>Post</v>
      </c>
      <c r="L4776" s="4">
        <v>426.54978670000003</v>
      </c>
      <c r="M4776" s="4" t="s">
        <v>85</v>
      </c>
    </row>
    <row r="4777" spans="1:13" x14ac:dyDescent="0.35">
      <c r="A4777" s="4" t="s">
        <v>36</v>
      </c>
      <c r="B4777" s="4" t="s">
        <v>35</v>
      </c>
      <c r="E4777" s="4" t="s">
        <v>130</v>
      </c>
      <c r="F4777" s="8" t="str">
        <f>VLOOKUP(E4777,Mapping!$A$1:$C$71,3,0)</f>
        <v>Unity</v>
      </c>
      <c r="G4777" s="8" t="str">
        <f>VLOOKUP(E4777,Mapping!$A$2:$B$207,2,0)</f>
        <v>Unity</v>
      </c>
      <c r="H4777" s="4" t="s">
        <v>658</v>
      </c>
      <c r="I4777" s="63">
        <v>44323</v>
      </c>
      <c r="J4777" s="126" t="str">
        <f>VLOOKUP(I4777,Mapping!$H$2:$I$215,2,0)</f>
        <v>Post</v>
      </c>
      <c r="K4777" s="127" t="str">
        <f>VLOOKUP(I4777,Mapping!$H$2:$J$215,3,0)</f>
        <v>Post</v>
      </c>
      <c r="L4777" s="4">
        <v>337.87106299999999</v>
      </c>
      <c r="M4777" s="4" t="s">
        <v>85</v>
      </c>
    </row>
    <row r="4778" spans="1:13" x14ac:dyDescent="0.35">
      <c r="A4778" s="4" t="s">
        <v>36</v>
      </c>
      <c r="B4778" s="4" t="s">
        <v>35</v>
      </c>
      <c r="E4778" s="4" t="s">
        <v>130</v>
      </c>
      <c r="F4778" s="8" t="str">
        <f>VLOOKUP(E4778,Mapping!$A$1:$C$71,3,0)</f>
        <v>Unity</v>
      </c>
      <c r="G4778" s="8" t="str">
        <f>VLOOKUP(E4778,Mapping!$A$2:$B$207,2,0)</f>
        <v>Unity</v>
      </c>
      <c r="H4778" s="4" t="s">
        <v>658</v>
      </c>
      <c r="I4778" s="63">
        <v>44324</v>
      </c>
      <c r="J4778" s="126" t="str">
        <f>VLOOKUP(I4778,Mapping!$H$2:$I$215,2,0)</f>
        <v>Post</v>
      </c>
      <c r="K4778" s="127" t="str">
        <f>VLOOKUP(I4778,Mapping!$H$2:$J$215,3,0)</f>
        <v>Post</v>
      </c>
      <c r="L4778" s="4">
        <v>266.77221209999999</v>
      </c>
      <c r="M4778" s="4" t="s">
        <v>85</v>
      </c>
    </row>
    <row r="4779" spans="1:13" x14ac:dyDescent="0.35">
      <c r="A4779" s="4" t="s">
        <v>36</v>
      </c>
      <c r="B4779" s="4" t="s">
        <v>35</v>
      </c>
      <c r="E4779" s="4" t="s">
        <v>130</v>
      </c>
      <c r="F4779" s="8" t="str">
        <f>VLOOKUP(E4779,Mapping!$A$1:$C$71,3,0)</f>
        <v>Unity</v>
      </c>
      <c r="G4779" s="8" t="str">
        <f>VLOOKUP(E4779,Mapping!$A$2:$B$207,2,0)</f>
        <v>Unity</v>
      </c>
      <c r="H4779" s="4" t="s">
        <v>658</v>
      </c>
      <c r="I4779" s="63">
        <v>44325</v>
      </c>
      <c r="J4779" s="126" t="str">
        <f>VLOOKUP(I4779,Mapping!$H$2:$I$215,2,0)</f>
        <v>Post</v>
      </c>
      <c r="K4779" s="127" t="str">
        <f>VLOOKUP(I4779,Mapping!$H$2:$J$215,3,0)</f>
        <v>Post</v>
      </c>
      <c r="L4779" s="4">
        <v>208.61953819999999</v>
      </c>
      <c r="M4779" s="4" t="s">
        <v>85</v>
      </c>
    </row>
    <row r="4780" spans="1:13" x14ac:dyDescent="0.35">
      <c r="A4780" s="4" t="s">
        <v>36</v>
      </c>
      <c r="B4780" s="4" t="s">
        <v>35</v>
      </c>
      <c r="E4780" s="4" t="s">
        <v>130</v>
      </c>
      <c r="F4780" s="8" t="str">
        <f>VLOOKUP(E4780,Mapping!$A$1:$C$71,3,0)</f>
        <v>Unity</v>
      </c>
      <c r="G4780" s="8" t="str">
        <f>VLOOKUP(E4780,Mapping!$A$2:$B$207,2,0)</f>
        <v>Unity</v>
      </c>
      <c r="H4780" s="4" t="s">
        <v>658</v>
      </c>
      <c r="I4780" s="63">
        <v>44326</v>
      </c>
      <c r="J4780" s="126" t="str">
        <f>VLOOKUP(I4780,Mapping!$H$2:$I$215,2,0)</f>
        <v>Post</v>
      </c>
      <c r="K4780" s="127" t="str">
        <f>VLOOKUP(I4780,Mapping!$H$2:$J$215,3,0)</f>
        <v>Post</v>
      </c>
      <c r="L4780" s="4">
        <v>161.53016339999999</v>
      </c>
      <c r="M4780" s="4" t="s">
        <v>85</v>
      </c>
    </row>
    <row r="4781" spans="1:13" x14ac:dyDescent="0.35">
      <c r="A4781" s="4" t="s">
        <v>36</v>
      </c>
      <c r="B4781" s="4" t="s">
        <v>35</v>
      </c>
      <c r="E4781" s="4" t="s">
        <v>130</v>
      </c>
      <c r="F4781" s="8" t="str">
        <f>VLOOKUP(E4781,Mapping!$A$1:$C$71,3,0)</f>
        <v>Unity</v>
      </c>
      <c r="G4781" s="8" t="str">
        <f>VLOOKUP(E4781,Mapping!$A$2:$B$207,2,0)</f>
        <v>Unity</v>
      </c>
      <c r="H4781" s="4" t="s">
        <v>658</v>
      </c>
      <c r="I4781" s="63">
        <v>44327</v>
      </c>
      <c r="J4781" s="126" t="str">
        <f>VLOOKUP(I4781,Mapping!$H$2:$I$215,2,0)</f>
        <v>Post</v>
      </c>
      <c r="K4781" s="127" t="str">
        <f>VLOOKUP(I4781,Mapping!$H$2:$J$215,3,0)</f>
        <v>Post</v>
      </c>
      <c r="L4781" s="4">
        <v>122.5811719</v>
      </c>
      <c r="M4781" s="4" t="s">
        <v>85</v>
      </c>
    </row>
    <row r="4782" spans="1:13" x14ac:dyDescent="0.35">
      <c r="A4782" s="4" t="s">
        <v>36</v>
      </c>
      <c r="B4782" s="4" t="s">
        <v>35</v>
      </c>
      <c r="E4782" s="4" t="s">
        <v>130</v>
      </c>
      <c r="F4782" s="8" t="str">
        <f>VLOOKUP(E4782,Mapping!$A$1:$C$71,3,0)</f>
        <v>Unity</v>
      </c>
      <c r="G4782" s="8" t="str">
        <f>VLOOKUP(E4782,Mapping!$A$2:$B$207,2,0)</f>
        <v>Unity</v>
      </c>
      <c r="H4782" s="4" t="s">
        <v>658</v>
      </c>
      <c r="I4782" s="63">
        <v>44328</v>
      </c>
      <c r="J4782" s="126" t="str">
        <f>VLOOKUP(I4782,Mapping!$H$2:$I$215,2,0)</f>
        <v>Post</v>
      </c>
      <c r="K4782" s="127" t="str">
        <f>VLOOKUP(I4782,Mapping!$H$2:$J$215,3,0)</f>
        <v>Post</v>
      </c>
      <c r="L4782" s="4">
        <v>92.049273900000003</v>
      </c>
      <c r="M4782" s="4" t="s">
        <v>85</v>
      </c>
    </row>
    <row r="4783" spans="1:13" x14ac:dyDescent="0.35">
      <c r="A4783" s="4" t="s">
        <v>36</v>
      </c>
      <c r="B4783" s="4" t="s">
        <v>35</v>
      </c>
      <c r="E4783" s="4" t="s">
        <v>130</v>
      </c>
      <c r="F4783" s="8" t="str">
        <f>VLOOKUP(E4783,Mapping!$A$1:$C$71,3,0)</f>
        <v>Unity</v>
      </c>
      <c r="G4783" s="8" t="str">
        <f>VLOOKUP(E4783,Mapping!$A$2:$B$207,2,0)</f>
        <v>Unity</v>
      </c>
      <c r="H4783" s="4" t="s">
        <v>658</v>
      </c>
      <c r="I4783" s="63">
        <v>44329</v>
      </c>
      <c r="J4783" s="126" t="str">
        <f>VLOOKUP(I4783,Mapping!$H$2:$I$215,2,0)</f>
        <v>Post</v>
      </c>
      <c r="K4783" s="127" t="str">
        <f>VLOOKUP(I4783,Mapping!$H$2:$J$215,3,0)</f>
        <v>Post</v>
      </c>
      <c r="L4783" s="4">
        <v>68.323229299999994</v>
      </c>
      <c r="M4783" s="4" t="s">
        <v>85</v>
      </c>
    </row>
    <row r="4784" spans="1:13" x14ac:dyDescent="0.35">
      <c r="A4784" s="4" t="s">
        <v>36</v>
      </c>
      <c r="B4784" s="4" t="s">
        <v>35</v>
      </c>
      <c r="E4784" s="4" t="s">
        <v>130</v>
      </c>
      <c r="F4784" s="8" t="str">
        <f>VLOOKUP(E4784,Mapping!$A$1:$C$71,3,0)</f>
        <v>Unity</v>
      </c>
      <c r="G4784" s="8" t="str">
        <f>VLOOKUP(E4784,Mapping!$A$2:$B$207,2,0)</f>
        <v>Unity</v>
      </c>
      <c r="H4784" s="4" t="s">
        <v>658</v>
      </c>
      <c r="I4784" s="63">
        <v>44330</v>
      </c>
      <c r="J4784" s="126" t="str">
        <f>VLOOKUP(I4784,Mapping!$H$2:$I$215,2,0)</f>
        <v>Post</v>
      </c>
      <c r="K4784" s="127" t="str">
        <f>VLOOKUP(I4784,Mapping!$H$2:$J$215,3,0)</f>
        <v>Post</v>
      </c>
      <c r="L4784" s="4">
        <v>47.0930502</v>
      </c>
      <c r="M4784" s="4" t="s">
        <v>85</v>
      </c>
    </row>
    <row r="4785" spans="1:13" x14ac:dyDescent="0.35">
      <c r="A4785" s="4" t="s">
        <v>36</v>
      </c>
      <c r="B4785" s="4" t="s">
        <v>35</v>
      </c>
      <c r="E4785" s="4" t="s">
        <v>130</v>
      </c>
      <c r="F4785" s="8" t="str">
        <f>VLOOKUP(E4785,Mapping!$A$1:$C$71,3,0)</f>
        <v>Unity</v>
      </c>
      <c r="G4785" s="8" t="str">
        <f>VLOOKUP(E4785,Mapping!$A$2:$B$207,2,0)</f>
        <v>Unity</v>
      </c>
      <c r="H4785" s="4" t="s">
        <v>658</v>
      </c>
      <c r="I4785" s="63">
        <v>44331</v>
      </c>
      <c r="J4785" s="126" t="str">
        <f>VLOOKUP(I4785,Mapping!$H$2:$I$215,2,0)</f>
        <v>Post</v>
      </c>
      <c r="K4785" s="127" t="str">
        <f>VLOOKUP(I4785,Mapping!$H$2:$J$215,3,0)</f>
        <v>Post</v>
      </c>
      <c r="L4785" s="4">
        <v>29.633434300000001</v>
      </c>
      <c r="M4785" s="4" t="s">
        <v>85</v>
      </c>
    </row>
    <row r="4786" spans="1:13" x14ac:dyDescent="0.35">
      <c r="A4786" s="4" t="s">
        <v>36</v>
      </c>
      <c r="B4786" s="4" t="s">
        <v>35</v>
      </c>
      <c r="E4786" s="4" t="s">
        <v>130</v>
      </c>
      <c r="F4786" s="8" t="str">
        <f>VLOOKUP(E4786,Mapping!$A$1:$C$71,3,0)</f>
        <v>Unity</v>
      </c>
      <c r="G4786" s="8" t="str">
        <f>VLOOKUP(E4786,Mapping!$A$2:$B$207,2,0)</f>
        <v>Unity</v>
      </c>
      <c r="H4786" s="4" t="s">
        <v>658</v>
      </c>
      <c r="I4786" s="63">
        <v>44332</v>
      </c>
      <c r="J4786" s="126" t="str">
        <f>VLOOKUP(I4786,Mapping!$H$2:$I$215,2,0)</f>
        <v>Post</v>
      </c>
      <c r="K4786" s="127" t="str">
        <f>VLOOKUP(I4786,Mapping!$H$2:$J$215,3,0)</f>
        <v>Post</v>
      </c>
      <c r="L4786" s="4">
        <v>13.446096499999999</v>
      </c>
      <c r="M4786" s="4" t="s">
        <v>85</v>
      </c>
    </row>
    <row r="4787" spans="1:13" x14ac:dyDescent="0.35">
      <c r="A4787" s="4" t="s">
        <v>36</v>
      </c>
      <c r="B4787" s="4" t="s">
        <v>35</v>
      </c>
      <c r="E4787" s="4" t="s">
        <v>130</v>
      </c>
      <c r="F4787" s="8" t="str">
        <f>VLOOKUP(E4787,Mapping!$A$1:$C$71,3,0)</f>
        <v>Unity</v>
      </c>
      <c r="G4787" s="8" t="str">
        <f>VLOOKUP(E4787,Mapping!$A$2:$B$207,2,0)</f>
        <v>Unity</v>
      </c>
      <c r="H4787" s="4" t="s">
        <v>658</v>
      </c>
      <c r="I4787" s="63">
        <v>44333</v>
      </c>
      <c r="J4787" s="126" t="str">
        <f>VLOOKUP(I4787,Mapping!$H$2:$I$215,2,0)</f>
        <v>Post</v>
      </c>
      <c r="K4787" s="127" t="str">
        <f>VLOOKUP(I4787,Mapping!$H$2:$J$215,3,0)</f>
        <v>Post</v>
      </c>
      <c r="L4787" s="4">
        <v>0</v>
      </c>
      <c r="M4787" s="4" t="s">
        <v>85</v>
      </c>
    </row>
    <row r="4788" spans="1:13" x14ac:dyDescent="0.35">
      <c r="A4788" s="4" t="s">
        <v>36</v>
      </c>
      <c r="B4788" s="4" t="s">
        <v>35</v>
      </c>
      <c r="E4788" s="4" t="s">
        <v>130</v>
      </c>
      <c r="F4788" s="8" t="str">
        <f>VLOOKUP(E4788,Mapping!$A$1:$C$71,3,0)</f>
        <v>Unity</v>
      </c>
      <c r="G4788" s="8" t="str">
        <f>VLOOKUP(E4788,Mapping!$A$2:$B$207,2,0)</f>
        <v>Unity</v>
      </c>
      <c r="H4788" s="4" t="s">
        <v>658</v>
      </c>
      <c r="I4788" s="63">
        <v>44334</v>
      </c>
      <c r="J4788" s="126" t="str">
        <f>VLOOKUP(I4788,Mapping!$H$2:$I$215,2,0)</f>
        <v>Post</v>
      </c>
      <c r="K4788" s="127" t="str">
        <f>VLOOKUP(I4788,Mapping!$H$2:$J$215,3,0)</f>
        <v>Post</v>
      </c>
      <c r="L4788" s="4">
        <v>0</v>
      </c>
      <c r="M4788" s="4" t="s">
        <v>85</v>
      </c>
    </row>
    <row r="4789" spans="1:13" x14ac:dyDescent="0.35">
      <c r="A4789" s="4" t="s">
        <v>36</v>
      </c>
      <c r="B4789" s="4" t="s">
        <v>35</v>
      </c>
      <c r="E4789" s="4" t="s">
        <v>130</v>
      </c>
      <c r="F4789" s="8" t="str">
        <f>VLOOKUP(E4789,Mapping!$A$1:$C$71,3,0)</f>
        <v>Unity</v>
      </c>
      <c r="G4789" s="8" t="str">
        <f>VLOOKUP(E4789,Mapping!$A$2:$B$207,2,0)</f>
        <v>Unity</v>
      </c>
      <c r="H4789" s="4" t="s">
        <v>658</v>
      </c>
      <c r="I4789" s="63">
        <v>44335</v>
      </c>
      <c r="J4789" s="126" t="str">
        <f>VLOOKUP(I4789,Mapping!$H$2:$I$215,2,0)</f>
        <v>Post</v>
      </c>
      <c r="K4789" s="127" t="str">
        <f>VLOOKUP(I4789,Mapping!$H$2:$J$215,3,0)</f>
        <v>Post</v>
      </c>
      <c r="L4789" s="4">
        <v>0</v>
      </c>
      <c r="M4789" s="4" t="s">
        <v>85</v>
      </c>
    </row>
    <row r="4790" spans="1:13" x14ac:dyDescent="0.35">
      <c r="A4790" s="4" t="s">
        <v>36</v>
      </c>
      <c r="B4790" s="4" t="s">
        <v>35</v>
      </c>
      <c r="E4790" s="4" t="s">
        <v>130</v>
      </c>
      <c r="F4790" s="8" t="str">
        <f>VLOOKUP(E4790,Mapping!$A$1:$C$71,3,0)</f>
        <v>Unity</v>
      </c>
      <c r="G4790" s="8" t="str">
        <f>VLOOKUP(E4790,Mapping!$A$2:$B$207,2,0)</f>
        <v>Unity</v>
      </c>
      <c r="H4790" s="4" t="s">
        <v>658</v>
      </c>
      <c r="I4790" s="63">
        <v>44336</v>
      </c>
      <c r="J4790" s="126" t="str">
        <f>VLOOKUP(I4790,Mapping!$H$2:$I$215,2,0)</f>
        <v>Post</v>
      </c>
      <c r="K4790" s="127" t="str">
        <f>VLOOKUP(I4790,Mapping!$H$2:$J$215,3,0)</f>
        <v>Post</v>
      </c>
      <c r="L4790" s="4">
        <v>0</v>
      </c>
      <c r="M4790" s="4" t="s">
        <v>85</v>
      </c>
    </row>
    <row r="4791" spans="1:13" x14ac:dyDescent="0.35">
      <c r="A4791" s="4" t="s">
        <v>36</v>
      </c>
      <c r="B4791" s="4" t="s">
        <v>35</v>
      </c>
      <c r="E4791" s="4" t="s">
        <v>130</v>
      </c>
      <c r="F4791" s="8" t="str">
        <f>VLOOKUP(E4791,Mapping!$A$1:$C$71,3,0)</f>
        <v>Unity</v>
      </c>
      <c r="G4791" s="8" t="str">
        <f>VLOOKUP(E4791,Mapping!$A$2:$B$207,2,0)</f>
        <v>Unity</v>
      </c>
      <c r="H4791" s="4" t="s">
        <v>658</v>
      </c>
      <c r="I4791" s="63">
        <v>44337</v>
      </c>
      <c r="J4791" s="126" t="str">
        <f>VLOOKUP(I4791,Mapping!$H$2:$I$215,2,0)</f>
        <v>Post</v>
      </c>
      <c r="K4791" s="127" t="str">
        <f>VLOOKUP(I4791,Mapping!$H$2:$J$215,3,0)</f>
        <v>Post</v>
      </c>
      <c r="L4791" s="4">
        <v>0</v>
      </c>
      <c r="M4791" s="4" t="s">
        <v>85</v>
      </c>
    </row>
    <row r="4792" spans="1:13" x14ac:dyDescent="0.35">
      <c r="A4792" s="4" t="s">
        <v>36</v>
      </c>
      <c r="B4792" s="4" t="s">
        <v>35</v>
      </c>
      <c r="E4792" s="4" t="s">
        <v>130</v>
      </c>
      <c r="F4792" s="8" t="str">
        <f>VLOOKUP(E4792,Mapping!$A$1:$C$71,3,0)</f>
        <v>Unity</v>
      </c>
      <c r="G4792" s="8" t="str">
        <f>VLOOKUP(E4792,Mapping!$A$2:$B$207,2,0)</f>
        <v>Unity</v>
      </c>
      <c r="H4792" s="4" t="s">
        <v>658</v>
      </c>
      <c r="I4792" s="63">
        <v>44338</v>
      </c>
      <c r="J4792" s="126" t="str">
        <f>VLOOKUP(I4792,Mapping!$H$2:$I$215,2,0)</f>
        <v>Post</v>
      </c>
      <c r="K4792" s="127" t="str">
        <f>VLOOKUP(I4792,Mapping!$H$2:$J$215,3,0)</f>
        <v>Post</v>
      </c>
      <c r="L4792" s="4">
        <v>0</v>
      </c>
      <c r="M4792" s="4" t="s">
        <v>85</v>
      </c>
    </row>
    <row r="4793" spans="1:13" x14ac:dyDescent="0.35">
      <c r="A4793" s="4" t="s">
        <v>36</v>
      </c>
      <c r="B4793" s="4" t="s">
        <v>35</v>
      </c>
      <c r="E4793" s="4" t="s">
        <v>130</v>
      </c>
      <c r="F4793" s="8" t="str">
        <f>VLOOKUP(E4793,Mapping!$A$1:$C$71,3,0)</f>
        <v>Unity</v>
      </c>
      <c r="G4793" s="8" t="str">
        <f>VLOOKUP(E4793,Mapping!$A$2:$B$207,2,0)</f>
        <v>Unity</v>
      </c>
      <c r="H4793" s="4" t="s">
        <v>658</v>
      </c>
      <c r="I4793" s="63">
        <v>44339</v>
      </c>
      <c r="J4793" s="126" t="str">
        <f>VLOOKUP(I4793,Mapping!$H$2:$I$215,2,0)</f>
        <v>Post</v>
      </c>
      <c r="K4793" s="127" t="str">
        <f>VLOOKUP(I4793,Mapping!$H$2:$J$215,3,0)</f>
        <v>Post</v>
      </c>
      <c r="L4793" s="4">
        <v>0</v>
      </c>
      <c r="M4793" s="4" t="s">
        <v>85</v>
      </c>
    </row>
    <row r="4794" spans="1:13" x14ac:dyDescent="0.35">
      <c r="A4794" s="4" t="s">
        <v>36</v>
      </c>
      <c r="B4794" s="4" t="s">
        <v>35</v>
      </c>
      <c r="E4794" s="4" t="s">
        <v>130</v>
      </c>
      <c r="F4794" s="8" t="str">
        <f>VLOOKUP(E4794,Mapping!$A$1:$C$71,3,0)</f>
        <v>Unity</v>
      </c>
      <c r="G4794" s="8" t="str">
        <f>VLOOKUP(E4794,Mapping!$A$2:$B$207,2,0)</f>
        <v>Unity</v>
      </c>
      <c r="H4794" s="4" t="s">
        <v>658</v>
      </c>
      <c r="I4794" s="63">
        <v>44340</v>
      </c>
      <c r="J4794" s="126" t="str">
        <f>VLOOKUP(I4794,Mapping!$H$2:$I$215,2,0)</f>
        <v>Post</v>
      </c>
      <c r="K4794" s="127" t="str">
        <f>VLOOKUP(I4794,Mapping!$H$2:$J$215,3,0)</f>
        <v>Post</v>
      </c>
      <c r="L4794" s="4">
        <v>0</v>
      </c>
      <c r="M4794" s="4" t="s">
        <v>85</v>
      </c>
    </row>
    <row r="4795" spans="1:13" x14ac:dyDescent="0.35">
      <c r="A4795" s="4" t="s">
        <v>36</v>
      </c>
      <c r="B4795" s="4" t="s">
        <v>35</v>
      </c>
      <c r="E4795" s="4" t="s">
        <v>130</v>
      </c>
      <c r="F4795" s="8" t="str">
        <f>VLOOKUP(E4795,Mapping!$A$1:$C$71,3,0)</f>
        <v>Unity</v>
      </c>
      <c r="G4795" s="8" t="str">
        <f>VLOOKUP(E4795,Mapping!$A$2:$B$207,2,0)</f>
        <v>Unity</v>
      </c>
      <c r="H4795" s="4" t="s">
        <v>658</v>
      </c>
      <c r="I4795" s="63">
        <v>44341</v>
      </c>
      <c r="J4795" s="126" t="str">
        <f>VLOOKUP(I4795,Mapping!$H$2:$I$215,2,0)</f>
        <v>Post</v>
      </c>
      <c r="K4795" s="127" t="str">
        <f>VLOOKUP(I4795,Mapping!$H$2:$J$215,3,0)</f>
        <v>Post</v>
      </c>
      <c r="L4795" s="4">
        <v>0</v>
      </c>
      <c r="M4795" s="4" t="s">
        <v>85</v>
      </c>
    </row>
    <row r="4796" spans="1:13" x14ac:dyDescent="0.35">
      <c r="A4796" s="4" t="s">
        <v>36</v>
      </c>
      <c r="B4796" s="4" t="s">
        <v>35</v>
      </c>
      <c r="E4796" s="4" t="s">
        <v>130</v>
      </c>
      <c r="F4796" s="8" t="str">
        <f>VLOOKUP(E4796,Mapping!$A$1:$C$71,3,0)</f>
        <v>Unity</v>
      </c>
      <c r="G4796" s="8" t="str">
        <f>VLOOKUP(E4796,Mapping!$A$2:$B$207,2,0)</f>
        <v>Unity</v>
      </c>
      <c r="H4796" s="4" t="s">
        <v>658</v>
      </c>
      <c r="I4796" s="63">
        <v>44342</v>
      </c>
      <c r="J4796" s="126" t="str">
        <f>VLOOKUP(I4796,Mapping!$H$2:$I$215,2,0)</f>
        <v>Post</v>
      </c>
      <c r="K4796" s="127" t="str">
        <f>VLOOKUP(I4796,Mapping!$H$2:$J$215,3,0)</f>
        <v>Post</v>
      </c>
      <c r="L4796" s="4">
        <v>0</v>
      </c>
      <c r="M4796" s="4" t="s">
        <v>85</v>
      </c>
    </row>
    <row r="4797" spans="1:13" x14ac:dyDescent="0.35">
      <c r="A4797" s="4" t="s">
        <v>36</v>
      </c>
      <c r="B4797" s="4" t="s">
        <v>35</v>
      </c>
      <c r="E4797" s="4" t="s">
        <v>130</v>
      </c>
      <c r="F4797" s="8" t="str">
        <f>VLOOKUP(E4797,Mapping!$A$1:$C$71,3,0)</f>
        <v>Unity</v>
      </c>
      <c r="G4797" s="8" t="str">
        <f>VLOOKUP(E4797,Mapping!$A$2:$B$207,2,0)</f>
        <v>Unity</v>
      </c>
      <c r="H4797" s="4" t="s">
        <v>658</v>
      </c>
      <c r="I4797" s="63">
        <v>44343</v>
      </c>
      <c r="J4797" s="126" t="str">
        <f>VLOOKUP(I4797,Mapping!$H$2:$I$215,2,0)</f>
        <v>Post</v>
      </c>
      <c r="K4797" s="127" t="str">
        <f>VLOOKUP(I4797,Mapping!$H$2:$J$215,3,0)</f>
        <v>Post</v>
      </c>
      <c r="L4797" s="4">
        <v>0</v>
      </c>
      <c r="M4797" s="4" t="s">
        <v>85</v>
      </c>
    </row>
    <row r="4798" spans="1:13" x14ac:dyDescent="0.35">
      <c r="A4798" s="4" t="s">
        <v>36</v>
      </c>
      <c r="B4798" s="4" t="s">
        <v>35</v>
      </c>
      <c r="E4798" s="4" t="s">
        <v>130</v>
      </c>
      <c r="F4798" s="8" t="str">
        <f>VLOOKUP(E4798,Mapping!$A$1:$C$71,3,0)</f>
        <v>Unity</v>
      </c>
      <c r="G4798" s="8" t="str">
        <f>VLOOKUP(E4798,Mapping!$A$2:$B$207,2,0)</f>
        <v>Unity</v>
      </c>
      <c r="H4798" s="4" t="s">
        <v>658</v>
      </c>
      <c r="I4798" s="63">
        <v>44344</v>
      </c>
      <c r="J4798" s="126" t="str">
        <f>VLOOKUP(I4798,Mapping!$H$2:$I$215,2,0)</f>
        <v>Post</v>
      </c>
      <c r="K4798" s="127" t="str">
        <f>VLOOKUP(I4798,Mapping!$H$2:$J$215,3,0)</f>
        <v>Post</v>
      </c>
      <c r="L4798" s="4">
        <v>0</v>
      </c>
      <c r="M4798" s="4" t="s">
        <v>85</v>
      </c>
    </row>
    <row r="4799" spans="1:13" x14ac:dyDescent="0.35">
      <c r="A4799" s="4" t="s">
        <v>36</v>
      </c>
      <c r="B4799" s="4" t="s">
        <v>35</v>
      </c>
      <c r="E4799" s="4" t="s">
        <v>130</v>
      </c>
      <c r="F4799" s="8" t="str">
        <f>VLOOKUP(E4799,Mapping!$A$1:$C$71,3,0)</f>
        <v>Unity</v>
      </c>
      <c r="G4799" s="8" t="str">
        <f>VLOOKUP(E4799,Mapping!$A$2:$B$207,2,0)</f>
        <v>Unity</v>
      </c>
      <c r="H4799" s="4" t="s">
        <v>658</v>
      </c>
      <c r="I4799" s="63">
        <v>44345</v>
      </c>
      <c r="J4799" s="126" t="str">
        <f>VLOOKUP(I4799,Mapping!$H$2:$I$215,2,0)</f>
        <v>Post</v>
      </c>
      <c r="K4799" s="127" t="str">
        <f>VLOOKUP(I4799,Mapping!$H$2:$J$215,3,0)</f>
        <v>Post</v>
      </c>
      <c r="L4799" s="4">
        <v>0</v>
      </c>
      <c r="M4799" s="4" t="s">
        <v>85</v>
      </c>
    </row>
    <row r="4800" spans="1:13" x14ac:dyDescent="0.35">
      <c r="A4800" s="4" t="s">
        <v>36</v>
      </c>
      <c r="B4800" s="4" t="s">
        <v>35</v>
      </c>
      <c r="E4800" s="4" t="s">
        <v>130</v>
      </c>
      <c r="F4800" s="8" t="str">
        <f>VLOOKUP(E4800,Mapping!$A$1:$C$71,3,0)</f>
        <v>Unity</v>
      </c>
      <c r="G4800" s="8" t="str">
        <f>VLOOKUP(E4800,Mapping!$A$2:$B$207,2,0)</f>
        <v>Unity</v>
      </c>
      <c r="H4800" s="4" t="s">
        <v>658</v>
      </c>
      <c r="I4800" s="63">
        <v>44346</v>
      </c>
      <c r="J4800" s="126" t="str">
        <f>VLOOKUP(I4800,Mapping!$H$2:$I$215,2,0)</f>
        <v>Post</v>
      </c>
      <c r="K4800" s="127" t="str">
        <f>VLOOKUP(I4800,Mapping!$H$2:$J$215,3,0)</f>
        <v>Post</v>
      </c>
      <c r="L4800" s="4">
        <v>0</v>
      </c>
      <c r="M4800" s="4" t="s">
        <v>85</v>
      </c>
    </row>
    <row r="4801" spans="1:13" x14ac:dyDescent="0.35">
      <c r="A4801" s="4" t="s">
        <v>36</v>
      </c>
      <c r="B4801" s="4" t="s">
        <v>35</v>
      </c>
      <c r="E4801" s="4" t="s">
        <v>130</v>
      </c>
      <c r="F4801" s="8" t="str">
        <f>VLOOKUP(E4801,Mapping!$A$1:$C$71,3,0)</f>
        <v>Unity</v>
      </c>
      <c r="G4801" s="8" t="str">
        <f>VLOOKUP(E4801,Mapping!$A$2:$B$207,2,0)</f>
        <v>Unity</v>
      </c>
      <c r="H4801" s="4" t="s">
        <v>658</v>
      </c>
      <c r="I4801" s="63">
        <v>44347</v>
      </c>
      <c r="J4801" s="126" t="str">
        <f>VLOOKUP(I4801,Mapping!$H$2:$I$215,2,0)</f>
        <v>Post</v>
      </c>
      <c r="K4801" s="127" t="str">
        <f>VLOOKUP(I4801,Mapping!$H$2:$J$215,3,0)</f>
        <v>Post</v>
      </c>
      <c r="L4801" s="4">
        <v>0</v>
      </c>
      <c r="M4801" s="4" t="s">
        <v>85</v>
      </c>
    </row>
    <row r="4802" spans="1:13" x14ac:dyDescent="0.35">
      <c r="A4802" s="4" t="s">
        <v>36</v>
      </c>
      <c r="B4802" s="4" t="s">
        <v>35</v>
      </c>
      <c r="E4802" s="4" t="s">
        <v>130</v>
      </c>
      <c r="F4802" s="8" t="str">
        <f>VLOOKUP(E4802,Mapping!$A$1:$C$71,3,0)</f>
        <v>Unity</v>
      </c>
      <c r="G4802" s="8" t="str">
        <f>VLOOKUP(E4802,Mapping!$A$2:$B$207,2,0)</f>
        <v>Unity</v>
      </c>
      <c r="H4802" s="4" t="s">
        <v>658</v>
      </c>
      <c r="I4802" s="63">
        <v>44348</v>
      </c>
      <c r="J4802" s="126" t="str">
        <f>VLOOKUP(I4802,Mapping!$H$2:$I$215,2,0)</f>
        <v>Post</v>
      </c>
      <c r="K4802" s="127" t="str">
        <f>VLOOKUP(I4802,Mapping!$H$2:$J$215,3,0)</f>
        <v>Post</v>
      </c>
      <c r="L4802" s="4">
        <v>0</v>
      </c>
      <c r="M4802" s="4" t="s">
        <v>85</v>
      </c>
    </row>
    <row r="4803" spans="1:13" x14ac:dyDescent="0.35">
      <c r="A4803" s="4" t="s">
        <v>36</v>
      </c>
      <c r="B4803" s="4" t="s">
        <v>35</v>
      </c>
      <c r="E4803" s="4" t="s">
        <v>130</v>
      </c>
      <c r="F4803" s="8" t="str">
        <f>VLOOKUP(E4803,Mapping!$A$1:$C$71,3,0)</f>
        <v>Unity</v>
      </c>
      <c r="G4803" s="8" t="str">
        <f>VLOOKUP(E4803,Mapping!$A$2:$B$207,2,0)</f>
        <v>Unity</v>
      </c>
      <c r="H4803" s="4" t="s">
        <v>658</v>
      </c>
      <c r="I4803" s="63">
        <v>44349</v>
      </c>
      <c r="J4803" s="126" t="str">
        <f>VLOOKUP(I4803,Mapping!$H$2:$I$215,2,0)</f>
        <v>Post</v>
      </c>
      <c r="K4803" s="127" t="str">
        <f>VLOOKUP(I4803,Mapping!$H$2:$J$215,3,0)</f>
        <v>Post</v>
      </c>
      <c r="L4803" s="4">
        <v>0</v>
      </c>
      <c r="M4803" s="4" t="s">
        <v>85</v>
      </c>
    </row>
    <row r="4804" spans="1:13" x14ac:dyDescent="0.35">
      <c r="A4804" s="4" t="s">
        <v>36</v>
      </c>
      <c r="B4804" s="4" t="s">
        <v>35</v>
      </c>
      <c r="E4804" s="4" t="s">
        <v>130</v>
      </c>
      <c r="F4804" s="8" t="str">
        <f>VLOOKUP(E4804,Mapping!$A$1:$C$71,3,0)</f>
        <v>Unity</v>
      </c>
      <c r="G4804" s="8" t="str">
        <f>VLOOKUP(E4804,Mapping!$A$2:$B$207,2,0)</f>
        <v>Unity</v>
      </c>
      <c r="H4804" s="4" t="s">
        <v>658</v>
      </c>
      <c r="I4804" s="63">
        <v>44350</v>
      </c>
      <c r="J4804" s="126" t="str">
        <f>VLOOKUP(I4804,Mapping!$H$2:$I$215,2,0)</f>
        <v>Post</v>
      </c>
      <c r="K4804" s="127" t="str">
        <f>VLOOKUP(I4804,Mapping!$H$2:$J$215,3,0)</f>
        <v>Post</v>
      </c>
      <c r="L4804" s="4">
        <v>0</v>
      </c>
      <c r="M4804" s="4" t="s">
        <v>85</v>
      </c>
    </row>
    <row r="4805" spans="1:13" x14ac:dyDescent="0.35">
      <c r="A4805" s="4" t="s">
        <v>36</v>
      </c>
      <c r="B4805" s="4" t="s">
        <v>35</v>
      </c>
      <c r="E4805" s="4" t="s">
        <v>130</v>
      </c>
      <c r="F4805" s="8" t="str">
        <f>VLOOKUP(E4805,Mapping!$A$1:$C$71,3,0)</f>
        <v>Unity</v>
      </c>
      <c r="G4805" s="8" t="str">
        <f>VLOOKUP(E4805,Mapping!$A$2:$B$207,2,0)</f>
        <v>Unity</v>
      </c>
      <c r="H4805" s="4" t="s">
        <v>658</v>
      </c>
      <c r="I4805" s="63">
        <v>44351</v>
      </c>
      <c r="J4805" s="126" t="str">
        <f>VLOOKUP(I4805,Mapping!$H$2:$I$215,2,0)</f>
        <v>Post</v>
      </c>
      <c r="K4805" s="127" t="str">
        <f>VLOOKUP(I4805,Mapping!$H$2:$J$215,3,0)</f>
        <v>Post</v>
      </c>
      <c r="L4805" s="4">
        <v>0</v>
      </c>
      <c r="M4805" s="4" t="s">
        <v>85</v>
      </c>
    </row>
    <row r="4806" spans="1:13" x14ac:dyDescent="0.35">
      <c r="A4806" s="4" t="s">
        <v>36</v>
      </c>
      <c r="B4806" s="4" t="s">
        <v>35</v>
      </c>
      <c r="E4806" s="4" t="s">
        <v>130</v>
      </c>
      <c r="F4806" s="8" t="str">
        <f>VLOOKUP(E4806,Mapping!$A$1:$C$71,3,0)</f>
        <v>Unity</v>
      </c>
      <c r="G4806" s="8" t="str">
        <f>VLOOKUP(E4806,Mapping!$A$2:$B$207,2,0)</f>
        <v>Unity</v>
      </c>
      <c r="H4806" s="4" t="s">
        <v>658</v>
      </c>
      <c r="I4806" s="63">
        <v>44352</v>
      </c>
      <c r="J4806" s="126" t="str">
        <f>VLOOKUP(I4806,Mapping!$H$2:$I$215,2,0)</f>
        <v>Post</v>
      </c>
      <c r="K4806" s="127" t="str">
        <f>VLOOKUP(I4806,Mapping!$H$2:$J$215,3,0)</f>
        <v>Post</v>
      </c>
      <c r="L4806" s="4">
        <v>0</v>
      </c>
      <c r="M4806" s="4" t="s">
        <v>85</v>
      </c>
    </row>
    <row r="4807" spans="1:13" x14ac:dyDescent="0.35">
      <c r="A4807" s="4" t="s">
        <v>36</v>
      </c>
      <c r="B4807" s="4" t="s">
        <v>35</v>
      </c>
      <c r="E4807" s="4" t="s">
        <v>130</v>
      </c>
      <c r="F4807" s="8" t="str">
        <f>VLOOKUP(E4807,Mapping!$A$1:$C$71,3,0)</f>
        <v>Unity</v>
      </c>
      <c r="G4807" s="8" t="str">
        <f>VLOOKUP(E4807,Mapping!$A$2:$B$207,2,0)</f>
        <v>Unity</v>
      </c>
      <c r="H4807" s="4" t="s">
        <v>658</v>
      </c>
      <c r="I4807" s="63">
        <v>44353</v>
      </c>
      <c r="J4807" s="126" t="str">
        <f>VLOOKUP(I4807,Mapping!$H$2:$I$215,2,0)</f>
        <v>Post</v>
      </c>
      <c r="K4807" s="127" t="str">
        <f>VLOOKUP(I4807,Mapping!$H$2:$J$215,3,0)</f>
        <v>Post</v>
      </c>
      <c r="L4807" s="4">
        <v>0</v>
      </c>
      <c r="M4807" s="4" t="s">
        <v>85</v>
      </c>
    </row>
    <row r="4808" spans="1:13" x14ac:dyDescent="0.35">
      <c r="A4808" s="4" t="s">
        <v>36</v>
      </c>
      <c r="B4808" s="4" t="s">
        <v>35</v>
      </c>
      <c r="E4808" s="4" t="s">
        <v>130</v>
      </c>
      <c r="F4808" s="8" t="str">
        <f>VLOOKUP(E4808,Mapping!$A$1:$C$71,3,0)</f>
        <v>Unity</v>
      </c>
      <c r="G4808" s="8" t="str">
        <f>VLOOKUP(E4808,Mapping!$A$2:$B$207,2,0)</f>
        <v>Unity</v>
      </c>
      <c r="H4808" s="4" t="s">
        <v>658</v>
      </c>
      <c r="I4808" s="63">
        <v>44354</v>
      </c>
      <c r="J4808" s="126" t="str">
        <f>VLOOKUP(I4808,Mapping!$H$2:$I$215,2,0)</f>
        <v>Post</v>
      </c>
      <c r="K4808" s="127" t="str">
        <f>VLOOKUP(I4808,Mapping!$H$2:$J$215,3,0)</f>
        <v>Post</v>
      </c>
      <c r="L4808" s="4">
        <v>0</v>
      </c>
      <c r="M4808" s="4" t="s">
        <v>85</v>
      </c>
    </row>
    <row r="4809" spans="1:13" x14ac:dyDescent="0.35">
      <c r="A4809" s="4" t="s">
        <v>36</v>
      </c>
      <c r="B4809" s="4" t="s">
        <v>35</v>
      </c>
      <c r="E4809" s="4" t="s">
        <v>130</v>
      </c>
      <c r="F4809" s="8" t="str">
        <f>VLOOKUP(E4809,Mapping!$A$1:$C$71,3,0)</f>
        <v>Unity</v>
      </c>
      <c r="G4809" s="8" t="str">
        <f>VLOOKUP(E4809,Mapping!$A$2:$B$207,2,0)</f>
        <v>Unity</v>
      </c>
      <c r="H4809" s="4" t="s">
        <v>658</v>
      </c>
      <c r="I4809" s="63">
        <v>44355</v>
      </c>
      <c r="J4809" s="126" t="str">
        <f>VLOOKUP(I4809,Mapping!$H$2:$I$215,2,0)</f>
        <v>Post</v>
      </c>
      <c r="K4809" s="127" t="str">
        <f>VLOOKUP(I4809,Mapping!$H$2:$J$215,3,0)</f>
        <v>Post</v>
      </c>
      <c r="L4809" s="4">
        <v>0</v>
      </c>
      <c r="M4809" s="4" t="s">
        <v>85</v>
      </c>
    </row>
    <row r="4810" spans="1:13" x14ac:dyDescent="0.35">
      <c r="A4810" s="4" t="s">
        <v>36</v>
      </c>
      <c r="B4810" s="4" t="s">
        <v>35</v>
      </c>
      <c r="E4810" s="4" t="s">
        <v>130</v>
      </c>
      <c r="F4810" s="8" t="str">
        <f>VLOOKUP(E4810,Mapping!$A$1:$C$71,3,0)</f>
        <v>Unity</v>
      </c>
      <c r="G4810" s="8" t="str">
        <f>VLOOKUP(E4810,Mapping!$A$2:$B$207,2,0)</f>
        <v>Unity</v>
      </c>
      <c r="H4810" s="4" t="s">
        <v>658</v>
      </c>
      <c r="I4810" s="63">
        <v>44356</v>
      </c>
      <c r="J4810" s="126" t="str">
        <f>VLOOKUP(I4810,Mapping!$H$2:$I$215,2,0)</f>
        <v>Post</v>
      </c>
      <c r="K4810" s="127" t="str">
        <f>VLOOKUP(I4810,Mapping!$H$2:$J$215,3,0)</f>
        <v>Post</v>
      </c>
      <c r="L4810" s="4">
        <v>0</v>
      </c>
      <c r="M4810" s="4" t="s">
        <v>85</v>
      </c>
    </row>
    <row r="4811" spans="1:13" x14ac:dyDescent="0.35">
      <c r="A4811" s="4" t="s">
        <v>36</v>
      </c>
      <c r="B4811" s="4" t="s">
        <v>35</v>
      </c>
      <c r="E4811" s="4" t="s">
        <v>130</v>
      </c>
      <c r="F4811" s="8" t="str">
        <f>VLOOKUP(E4811,Mapping!$A$1:$C$71,3,0)</f>
        <v>Unity</v>
      </c>
      <c r="G4811" s="8" t="str">
        <f>VLOOKUP(E4811,Mapping!$A$2:$B$207,2,0)</f>
        <v>Unity</v>
      </c>
      <c r="H4811" s="4" t="s">
        <v>658</v>
      </c>
      <c r="I4811" s="63">
        <v>44357</v>
      </c>
      <c r="J4811" s="126" t="str">
        <f>VLOOKUP(I4811,Mapping!$H$2:$I$215,2,0)</f>
        <v>Post</v>
      </c>
      <c r="K4811" s="127" t="str">
        <f>VLOOKUP(I4811,Mapping!$H$2:$J$215,3,0)</f>
        <v>Post</v>
      </c>
      <c r="L4811" s="4">
        <v>0</v>
      </c>
      <c r="M4811" s="4" t="s">
        <v>85</v>
      </c>
    </row>
    <row r="4812" spans="1:13" x14ac:dyDescent="0.35">
      <c r="A4812" s="4" t="s">
        <v>36</v>
      </c>
      <c r="B4812" s="4" t="s">
        <v>35</v>
      </c>
      <c r="E4812" s="4" t="s">
        <v>130</v>
      </c>
      <c r="F4812" s="8" t="str">
        <f>VLOOKUP(E4812,Mapping!$A$1:$C$71,3,0)</f>
        <v>Unity</v>
      </c>
      <c r="G4812" s="8" t="str">
        <f>VLOOKUP(E4812,Mapping!$A$2:$B$207,2,0)</f>
        <v>Unity</v>
      </c>
      <c r="H4812" s="4" t="s">
        <v>658</v>
      </c>
      <c r="I4812" s="63">
        <v>44358</v>
      </c>
      <c r="J4812" s="126" t="str">
        <f>VLOOKUP(I4812,Mapping!$H$2:$I$215,2,0)</f>
        <v>Post</v>
      </c>
      <c r="K4812" s="127" t="str">
        <f>VLOOKUP(I4812,Mapping!$H$2:$J$215,3,0)</f>
        <v>Post</v>
      </c>
      <c r="L4812" s="4">
        <v>0</v>
      </c>
      <c r="M4812" s="4" t="s">
        <v>85</v>
      </c>
    </row>
    <row r="4813" spans="1:13" x14ac:dyDescent="0.35">
      <c r="A4813" s="4" t="s">
        <v>36</v>
      </c>
      <c r="B4813" s="4" t="s">
        <v>35</v>
      </c>
      <c r="E4813" s="4" t="s">
        <v>130</v>
      </c>
      <c r="F4813" s="8" t="str">
        <f>VLOOKUP(E4813,Mapping!$A$1:$C$71,3,0)</f>
        <v>Unity</v>
      </c>
      <c r="G4813" s="8" t="str">
        <f>VLOOKUP(E4813,Mapping!$A$2:$B$207,2,0)</f>
        <v>Unity</v>
      </c>
      <c r="H4813" s="4" t="s">
        <v>658</v>
      </c>
      <c r="I4813" s="63">
        <v>44359</v>
      </c>
      <c r="J4813" s="126" t="str">
        <f>VLOOKUP(I4813,Mapping!$H$2:$I$215,2,0)</f>
        <v>Post</v>
      </c>
      <c r="K4813" s="127" t="str">
        <f>VLOOKUP(I4813,Mapping!$H$2:$J$215,3,0)</f>
        <v>Post</v>
      </c>
      <c r="L4813" s="4">
        <v>0</v>
      </c>
      <c r="M4813" s="4" t="s">
        <v>85</v>
      </c>
    </row>
    <row r="4814" spans="1:13" x14ac:dyDescent="0.35">
      <c r="A4814" s="4" t="s">
        <v>36</v>
      </c>
      <c r="B4814" s="4" t="s">
        <v>35</v>
      </c>
      <c r="E4814" s="4" t="s">
        <v>130</v>
      </c>
      <c r="F4814" s="8" t="str">
        <f>VLOOKUP(E4814,Mapping!$A$1:$C$71,3,0)</f>
        <v>Unity</v>
      </c>
      <c r="G4814" s="8" t="str">
        <f>VLOOKUP(E4814,Mapping!$A$2:$B$207,2,0)</f>
        <v>Unity</v>
      </c>
      <c r="H4814" s="4" t="s">
        <v>658</v>
      </c>
      <c r="I4814" s="63">
        <v>44360</v>
      </c>
      <c r="J4814" s="126" t="str">
        <f>VLOOKUP(I4814,Mapping!$H$2:$I$215,2,0)</f>
        <v>Post</v>
      </c>
      <c r="K4814" s="127" t="str">
        <f>VLOOKUP(I4814,Mapping!$H$2:$J$215,3,0)</f>
        <v>Post</v>
      </c>
      <c r="L4814" s="4">
        <v>0</v>
      </c>
      <c r="M4814" s="4" t="s">
        <v>85</v>
      </c>
    </row>
    <row r="4815" spans="1:13" x14ac:dyDescent="0.35">
      <c r="A4815" s="4" t="s">
        <v>36</v>
      </c>
      <c r="B4815" s="4" t="s">
        <v>35</v>
      </c>
      <c r="E4815" s="4" t="s">
        <v>130</v>
      </c>
      <c r="F4815" s="8" t="str">
        <f>VLOOKUP(E4815,Mapping!$A$1:$C$71,3,0)</f>
        <v>Unity</v>
      </c>
      <c r="G4815" s="8" t="str">
        <f>VLOOKUP(E4815,Mapping!$A$2:$B$207,2,0)</f>
        <v>Unity</v>
      </c>
      <c r="H4815" s="4" t="s">
        <v>658</v>
      </c>
      <c r="I4815" s="63">
        <v>44361</v>
      </c>
      <c r="J4815" s="126" t="str">
        <f>VLOOKUP(I4815,Mapping!$H$2:$I$215,2,0)</f>
        <v>Post</v>
      </c>
      <c r="K4815" s="127" t="str">
        <f>VLOOKUP(I4815,Mapping!$H$2:$J$215,3,0)</f>
        <v>Post</v>
      </c>
      <c r="L4815" s="4">
        <v>0</v>
      </c>
      <c r="M4815" s="4" t="s">
        <v>85</v>
      </c>
    </row>
    <row r="4816" spans="1:13" x14ac:dyDescent="0.35">
      <c r="A4816" s="4" t="s">
        <v>36</v>
      </c>
      <c r="B4816" s="4" t="s">
        <v>35</v>
      </c>
      <c r="E4816" s="4" t="s">
        <v>130</v>
      </c>
      <c r="F4816" s="8" t="str">
        <f>VLOOKUP(E4816,Mapping!$A$1:$C$71,3,0)</f>
        <v>Unity</v>
      </c>
      <c r="G4816" s="8" t="str">
        <f>VLOOKUP(E4816,Mapping!$A$2:$B$207,2,0)</f>
        <v>Unity</v>
      </c>
      <c r="H4816" s="4" t="s">
        <v>658</v>
      </c>
      <c r="I4816" s="63">
        <v>44362</v>
      </c>
      <c r="J4816" s="126" t="str">
        <f>VLOOKUP(I4816,Mapping!$H$2:$I$215,2,0)</f>
        <v>Post</v>
      </c>
      <c r="K4816" s="127" t="str">
        <f>VLOOKUP(I4816,Mapping!$H$2:$J$215,3,0)</f>
        <v>Post</v>
      </c>
      <c r="L4816" s="4">
        <v>0</v>
      </c>
      <c r="M4816" s="4" t="s">
        <v>85</v>
      </c>
    </row>
    <row r="4817" spans="1:13" x14ac:dyDescent="0.35">
      <c r="A4817" s="4" t="s">
        <v>36</v>
      </c>
      <c r="B4817" s="4" t="s">
        <v>35</v>
      </c>
      <c r="E4817" s="4" t="s">
        <v>130</v>
      </c>
      <c r="F4817" s="8" t="str">
        <f>VLOOKUP(E4817,Mapping!$A$1:$C$71,3,0)</f>
        <v>Unity</v>
      </c>
      <c r="G4817" s="8" t="str">
        <f>VLOOKUP(E4817,Mapping!$A$2:$B$207,2,0)</f>
        <v>Unity</v>
      </c>
      <c r="H4817" s="4" t="s">
        <v>658</v>
      </c>
      <c r="I4817" s="63">
        <v>44363</v>
      </c>
      <c r="J4817" s="126" t="str">
        <f>VLOOKUP(I4817,Mapping!$H$2:$I$215,2,0)</f>
        <v>Post</v>
      </c>
      <c r="K4817" s="127" t="str">
        <f>VLOOKUP(I4817,Mapping!$H$2:$J$215,3,0)</f>
        <v>Post</v>
      </c>
      <c r="L4817" s="4">
        <v>0</v>
      </c>
      <c r="M4817" s="4" t="s">
        <v>85</v>
      </c>
    </row>
    <row r="4818" spans="1:13" x14ac:dyDescent="0.35">
      <c r="A4818" s="4" t="s">
        <v>36</v>
      </c>
      <c r="B4818" s="4" t="s">
        <v>35</v>
      </c>
      <c r="E4818" s="4" t="s">
        <v>130</v>
      </c>
      <c r="F4818" s="8" t="str">
        <f>VLOOKUP(E4818,Mapping!$A$1:$C$71,3,0)</f>
        <v>Unity</v>
      </c>
      <c r="G4818" s="8" t="str">
        <f>VLOOKUP(E4818,Mapping!$A$2:$B$207,2,0)</f>
        <v>Unity</v>
      </c>
      <c r="H4818" s="4" t="s">
        <v>658</v>
      </c>
      <c r="I4818" s="63">
        <v>44364</v>
      </c>
      <c r="J4818" s="126" t="str">
        <f>VLOOKUP(I4818,Mapping!$H$2:$I$215,2,0)</f>
        <v>Post</v>
      </c>
      <c r="K4818" s="127" t="str">
        <f>VLOOKUP(I4818,Mapping!$H$2:$J$215,3,0)</f>
        <v>Post</v>
      </c>
      <c r="L4818" s="4">
        <v>0</v>
      </c>
      <c r="M4818" s="4" t="s">
        <v>85</v>
      </c>
    </row>
    <row r="4819" spans="1:13" x14ac:dyDescent="0.35">
      <c r="A4819" s="4" t="s">
        <v>36</v>
      </c>
      <c r="B4819" s="4" t="s">
        <v>35</v>
      </c>
      <c r="E4819" s="4" t="s">
        <v>130</v>
      </c>
      <c r="F4819" s="8" t="str">
        <f>VLOOKUP(E4819,Mapping!$A$1:$C$71,3,0)</f>
        <v>Unity</v>
      </c>
      <c r="G4819" s="8" t="str">
        <f>VLOOKUP(E4819,Mapping!$A$2:$B$207,2,0)</f>
        <v>Unity</v>
      </c>
      <c r="H4819" s="4" t="s">
        <v>658</v>
      </c>
      <c r="I4819" s="63">
        <v>44365</v>
      </c>
      <c r="J4819" s="126" t="str">
        <f>VLOOKUP(I4819,Mapping!$H$2:$I$215,2,0)</f>
        <v>Post</v>
      </c>
      <c r="K4819" s="127" t="str">
        <f>VLOOKUP(I4819,Mapping!$H$2:$J$215,3,0)</f>
        <v>Post</v>
      </c>
      <c r="L4819" s="4">
        <v>0</v>
      </c>
      <c r="M4819" s="4" t="s">
        <v>85</v>
      </c>
    </row>
    <row r="4820" spans="1:13" x14ac:dyDescent="0.35">
      <c r="A4820" s="4" t="s">
        <v>36</v>
      </c>
      <c r="B4820" s="4" t="s">
        <v>35</v>
      </c>
      <c r="E4820" s="4" t="s">
        <v>130</v>
      </c>
      <c r="F4820" s="8" t="str">
        <f>VLOOKUP(E4820,Mapping!$A$1:$C$71,3,0)</f>
        <v>Unity</v>
      </c>
      <c r="G4820" s="8" t="str">
        <f>VLOOKUP(E4820,Mapping!$A$2:$B$207,2,0)</f>
        <v>Unity</v>
      </c>
      <c r="H4820" s="4" t="s">
        <v>658</v>
      </c>
      <c r="I4820" s="63">
        <v>44366</v>
      </c>
      <c r="J4820" s="126" t="str">
        <f>VLOOKUP(I4820,Mapping!$H$2:$I$215,2,0)</f>
        <v>Post</v>
      </c>
      <c r="K4820" s="127" t="str">
        <f>VLOOKUP(I4820,Mapping!$H$2:$J$215,3,0)</f>
        <v>Post</v>
      </c>
      <c r="L4820" s="4">
        <v>0</v>
      </c>
      <c r="M4820" s="4" t="s">
        <v>85</v>
      </c>
    </row>
    <row r="4821" spans="1:13" x14ac:dyDescent="0.35">
      <c r="A4821" s="4" t="s">
        <v>36</v>
      </c>
      <c r="B4821" s="4" t="s">
        <v>35</v>
      </c>
      <c r="E4821" s="4" t="s">
        <v>130</v>
      </c>
      <c r="F4821" s="8" t="str">
        <f>VLOOKUP(E4821,Mapping!$A$1:$C$71,3,0)</f>
        <v>Unity</v>
      </c>
      <c r="G4821" s="8" t="str">
        <f>VLOOKUP(E4821,Mapping!$A$2:$B$207,2,0)</f>
        <v>Unity</v>
      </c>
      <c r="H4821" s="4" t="s">
        <v>658</v>
      </c>
      <c r="I4821" s="63">
        <v>44367</v>
      </c>
      <c r="J4821" s="126" t="str">
        <f>VLOOKUP(I4821,Mapping!$H$2:$I$215,2,0)</f>
        <v>Post</v>
      </c>
      <c r="K4821" s="127" t="str">
        <f>VLOOKUP(I4821,Mapping!$H$2:$J$215,3,0)</f>
        <v>Post</v>
      </c>
      <c r="L4821" s="4">
        <v>0</v>
      </c>
      <c r="M4821" s="4" t="s">
        <v>85</v>
      </c>
    </row>
    <row r="4822" spans="1:13" x14ac:dyDescent="0.35">
      <c r="A4822" s="4" t="s">
        <v>36</v>
      </c>
      <c r="B4822" s="4" t="s">
        <v>35</v>
      </c>
      <c r="E4822" s="4" t="s">
        <v>130</v>
      </c>
      <c r="F4822" s="8" t="str">
        <f>VLOOKUP(E4822,Mapping!$A$1:$C$71,3,0)</f>
        <v>Unity</v>
      </c>
      <c r="G4822" s="8" t="str">
        <f>VLOOKUP(E4822,Mapping!$A$2:$B$207,2,0)</f>
        <v>Unity</v>
      </c>
      <c r="H4822" s="4" t="s">
        <v>658</v>
      </c>
      <c r="I4822" s="63">
        <v>44368</v>
      </c>
      <c r="J4822" s="126" t="str">
        <f>VLOOKUP(I4822,Mapping!$H$2:$I$215,2,0)</f>
        <v>Post</v>
      </c>
      <c r="K4822" s="127" t="str">
        <f>VLOOKUP(I4822,Mapping!$H$2:$J$215,3,0)</f>
        <v>Post</v>
      </c>
      <c r="L4822" s="4">
        <v>0</v>
      </c>
      <c r="M4822" s="4" t="s">
        <v>85</v>
      </c>
    </row>
    <row r="4823" spans="1:13" x14ac:dyDescent="0.35">
      <c r="A4823" s="4" t="s">
        <v>36</v>
      </c>
      <c r="B4823" s="4" t="s">
        <v>35</v>
      </c>
      <c r="E4823" s="4" t="s">
        <v>130</v>
      </c>
      <c r="F4823" s="8" t="str">
        <f>VLOOKUP(E4823,Mapping!$A$1:$C$71,3,0)</f>
        <v>Unity</v>
      </c>
      <c r="G4823" s="8" t="str">
        <f>VLOOKUP(E4823,Mapping!$A$2:$B$207,2,0)</f>
        <v>Unity</v>
      </c>
      <c r="H4823" s="4" t="s">
        <v>658</v>
      </c>
      <c r="I4823" s="63">
        <v>44369</v>
      </c>
      <c r="J4823" s="126" t="str">
        <f>VLOOKUP(I4823,Mapping!$H$2:$I$215,2,0)</f>
        <v>Post</v>
      </c>
      <c r="K4823" s="127" t="str">
        <f>VLOOKUP(I4823,Mapping!$H$2:$J$215,3,0)</f>
        <v>Post</v>
      </c>
      <c r="L4823" s="4">
        <v>0</v>
      </c>
      <c r="M4823" s="4" t="s">
        <v>85</v>
      </c>
    </row>
    <row r="4824" spans="1:13" x14ac:dyDescent="0.35">
      <c r="A4824" s="4" t="s">
        <v>36</v>
      </c>
      <c r="B4824" s="4" t="s">
        <v>35</v>
      </c>
      <c r="E4824" s="4" t="s">
        <v>130</v>
      </c>
      <c r="F4824" s="8" t="str">
        <f>VLOOKUP(E4824,Mapping!$A$1:$C$71,3,0)</f>
        <v>Unity</v>
      </c>
      <c r="G4824" s="8" t="str">
        <f>VLOOKUP(E4824,Mapping!$A$2:$B$207,2,0)</f>
        <v>Unity</v>
      </c>
      <c r="H4824" s="4" t="s">
        <v>658</v>
      </c>
      <c r="I4824" s="63">
        <v>44370</v>
      </c>
      <c r="J4824" s="126" t="str">
        <f>VLOOKUP(I4824,Mapping!$H$2:$I$215,2,0)</f>
        <v>Post</v>
      </c>
      <c r="K4824" s="127">
        <f>VLOOKUP(I4824,Mapping!$H$2:$J$215,3,0)</f>
        <v>0</v>
      </c>
      <c r="L4824" s="4">
        <v>0</v>
      </c>
      <c r="M4824" s="4" t="s">
        <v>85</v>
      </c>
    </row>
    <row r="4825" spans="1:13" x14ac:dyDescent="0.35">
      <c r="A4825" s="4" t="s">
        <v>36</v>
      </c>
      <c r="B4825" s="4" t="s">
        <v>35</v>
      </c>
      <c r="E4825" s="4" t="s">
        <v>130</v>
      </c>
      <c r="F4825" s="8" t="str">
        <f>VLOOKUP(E4825,Mapping!$A$1:$C$71,3,0)</f>
        <v>Unity</v>
      </c>
      <c r="G4825" s="8" t="str">
        <f>VLOOKUP(E4825,Mapping!$A$2:$B$207,2,0)</f>
        <v>Unity</v>
      </c>
      <c r="H4825" s="4" t="s">
        <v>658</v>
      </c>
      <c r="I4825" s="63">
        <v>44371</v>
      </c>
      <c r="J4825" s="126" t="str">
        <f>VLOOKUP(I4825,Mapping!$H$2:$I$215,2,0)</f>
        <v>Post</v>
      </c>
      <c r="K4825" s="127">
        <f>VLOOKUP(I4825,Mapping!$H$2:$J$215,3,0)</f>
        <v>0</v>
      </c>
      <c r="L4825" s="4">
        <v>0</v>
      </c>
      <c r="M4825" s="4" t="s">
        <v>85</v>
      </c>
    </row>
    <row r="4826" spans="1:13" x14ac:dyDescent="0.35">
      <c r="A4826" s="4" t="s">
        <v>36</v>
      </c>
      <c r="B4826" s="4" t="s">
        <v>35</v>
      </c>
      <c r="E4826" s="4" t="s">
        <v>130</v>
      </c>
      <c r="F4826" s="8" t="str">
        <f>VLOOKUP(E4826,Mapping!$A$1:$C$71,3,0)</f>
        <v>Unity</v>
      </c>
      <c r="G4826" s="8" t="str">
        <f>VLOOKUP(E4826,Mapping!$A$2:$B$207,2,0)</f>
        <v>Unity</v>
      </c>
      <c r="H4826" s="4" t="s">
        <v>658</v>
      </c>
      <c r="I4826" s="63">
        <v>44372</v>
      </c>
      <c r="J4826" s="126" t="str">
        <f>VLOOKUP(I4826,Mapping!$H$2:$I$215,2,0)</f>
        <v>Post</v>
      </c>
      <c r="K4826" s="127">
        <f>VLOOKUP(I4826,Mapping!$H$2:$J$215,3,0)</f>
        <v>0</v>
      </c>
      <c r="L4826" s="4">
        <v>0</v>
      </c>
      <c r="M4826" s="4" t="s">
        <v>85</v>
      </c>
    </row>
    <row r="4827" spans="1:13" x14ac:dyDescent="0.35">
      <c r="A4827" s="4" t="s">
        <v>36</v>
      </c>
      <c r="B4827" s="4" t="s">
        <v>35</v>
      </c>
      <c r="E4827" s="4" t="s">
        <v>130</v>
      </c>
      <c r="F4827" s="8" t="str">
        <f>VLOOKUP(E4827,Mapping!$A$1:$C$71,3,0)</f>
        <v>Unity</v>
      </c>
      <c r="G4827" s="8" t="str">
        <f>VLOOKUP(E4827,Mapping!$A$2:$B$207,2,0)</f>
        <v>Unity</v>
      </c>
      <c r="H4827" s="4" t="s">
        <v>658</v>
      </c>
      <c r="I4827" s="63">
        <v>44373</v>
      </c>
      <c r="J4827" s="126" t="str">
        <f>VLOOKUP(I4827,Mapping!$H$2:$I$215,2,0)</f>
        <v>Post</v>
      </c>
      <c r="K4827" s="127">
        <f>VLOOKUP(I4827,Mapping!$H$2:$J$215,3,0)</f>
        <v>0</v>
      </c>
      <c r="L4827" s="4">
        <v>0</v>
      </c>
      <c r="M4827" s="4" t="s">
        <v>85</v>
      </c>
    </row>
    <row r="4828" spans="1:13" x14ac:dyDescent="0.35">
      <c r="A4828" s="4" t="s">
        <v>36</v>
      </c>
      <c r="B4828" s="4" t="s">
        <v>35</v>
      </c>
      <c r="E4828" s="4" t="s">
        <v>130</v>
      </c>
      <c r="F4828" s="8" t="str">
        <f>VLOOKUP(E4828,Mapping!$A$1:$C$71,3,0)</f>
        <v>Unity</v>
      </c>
      <c r="G4828" s="8" t="str">
        <f>VLOOKUP(E4828,Mapping!$A$2:$B$207,2,0)</f>
        <v>Unity</v>
      </c>
      <c r="H4828" s="4" t="s">
        <v>658</v>
      </c>
      <c r="I4828" s="63">
        <v>44374</v>
      </c>
      <c r="J4828" s="126" t="str">
        <f>VLOOKUP(I4828,Mapping!$H$2:$I$215,2,0)</f>
        <v>Post</v>
      </c>
      <c r="K4828" s="127">
        <f>VLOOKUP(I4828,Mapping!$H$2:$J$215,3,0)</f>
        <v>0</v>
      </c>
      <c r="L4828" s="4">
        <v>0</v>
      </c>
      <c r="M4828" s="4" t="s">
        <v>85</v>
      </c>
    </row>
    <row r="4829" spans="1:13" x14ac:dyDescent="0.35">
      <c r="A4829" s="4" t="s">
        <v>36</v>
      </c>
      <c r="B4829" s="4" t="s">
        <v>35</v>
      </c>
      <c r="E4829" s="4" t="s">
        <v>130</v>
      </c>
      <c r="F4829" s="8" t="str">
        <f>VLOOKUP(E4829,Mapping!$A$1:$C$71,3,0)</f>
        <v>Unity</v>
      </c>
      <c r="G4829" s="8" t="str">
        <f>VLOOKUP(E4829,Mapping!$A$2:$B$207,2,0)</f>
        <v>Unity</v>
      </c>
      <c r="H4829" s="4" t="s">
        <v>658</v>
      </c>
      <c r="I4829" s="63">
        <v>44375</v>
      </c>
      <c r="J4829" s="126" t="str">
        <f>VLOOKUP(I4829,Mapping!$H$2:$I$215,2,0)</f>
        <v>Post</v>
      </c>
      <c r="K4829" s="127">
        <f>VLOOKUP(I4829,Mapping!$H$2:$J$215,3,0)</f>
        <v>0</v>
      </c>
      <c r="L4829" s="4">
        <v>0</v>
      </c>
      <c r="M4829" s="4" t="s">
        <v>85</v>
      </c>
    </row>
    <row r="4830" spans="1:13" x14ac:dyDescent="0.35">
      <c r="A4830" s="4" t="s">
        <v>36</v>
      </c>
      <c r="B4830" s="4" t="s">
        <v>35</v>
      </c>
      <c r="E4830" s="4" t="s">
        <v>130</v>
      </c>
      <c r="F4830" s="8" t="str">
        <f>VLOOKUP(E4830,Mapping!$A$1:$C$71,3,0)</f>
        <v>Unity</v>
      </c>
      <c r="G4830" s="8" t="str">
        <f>VLOOKUP(E4830,Mapping!$A$2:$B$207,2,0)</f>
        <v>Unity</v>
      </c>
      <c r="H4830" s="4" t="s">
        <v>658</v>
      </c>
      <c r="I4830" s="63">
        <v>44376</v>
      </c>
      <c r="J4830" s="126" t="str">
        <f>VLOOKUP(I4830,Mapping!$H$2:$I$215,2,0)</f>
        <v>Post</v>
      </c>
      <c r="K4830" s="127">
        <f>VLOOKUP(I4830,Mapping!$H$2:$J$215,3,0)</f>
        <v>0</v>
      </c>
      <c r="L4830" s="4">
        <v>0</v>
      </c>
      <c r="M4830" s="4" t="s">
        <v>85</v>
      </c>
    </row>
    <row r="4831" spans="1:13" x14ac:dyDescent="0.35">
      <c r="A4831" s="4" t="s">
        <v>36</v>
      </c>
      <c r="B4831" s="4" t="s">
        <v>35</v>
      </c>
      <c r="E4831" s="4" t="s">
        <v>130</v>
      </c>
      <c r="F4831" s="8" t="str">
        <f>VLOOKUP(E4831,Mapping!$A$1:$C$71,3,0)</f>
        <v>Unity</v>
      </c>
      <c r="G4831" s="8" t="str">
        <f>VLOOKUP(E4831,Mapping!$A$2:$B$207,2,0)</f>
        <v>Unity</v>
      </c>
      <c r="H4831" s="4" t="s">
        <v>658</v>
      </c>
      <c r="I4831" s="63">
        <v>44377</v>
      </c>
      <c r="J4831" s="126" t="str">
        <f>VLOOKUP(I4831,Mapping!$H$2:$I$215,2,0)</f>
        <v>Post</v>
      </c>
      <c r="K4831" s="127">
        <f>VLOOKUP(I4831,Mapping!$H$2:$J$215,3,0)</f>
        <v>0</v>
      </c>
      <c r="L4831" s="4">
        <v>0</v>
      </c>
      <c r="M4831" s="4" t="s">
        <v>85</v>
      </c>
    </row>
    <row r="4832" spans="1:13" x14ac:dyDescent="0.35">
      <c r="A4832" s="4" t="s">
        <v>36</v>
      </c>
      <c r="B4832" s="4" t="s">
        <v>35</v>
      </c>
      <c r="E4832" s="4" t="s">
        <v>130</v>
      </c>
      <c r="F4832" s="8" t="str">
        <f>VLOOKUP(E4832,Mapping!$A$1:$C$71,3,0)</f>
        <v>Unity</v>
      </c>
      <c r="G4832" s="8" t="str">
        <f>VLOOKUP(E4832,Mapping!$A$2:$B$207,2,0)</f>
        <v>Unity</v>
      </c>
      <c r="H4832" s="4" t="s">
        <v>658</v>
      </c>
      <c r="I4832" s="63">
        <v>44378</v>
      </c>
      <c r="J4832" s="126" t="str">
        <f>VLOOKUP(I4832,Mapping!$H$2:$I$215,2,0)</f>
        <v>Post</v>
      </c>
      <c r="K4832" s="127">
        <f>VLOOKUP(I4832,Mapping!$H$2:$J$215,3,0)</f>
        <v>0</v>
      </c>
      <c r="L4832" s="4">
        <v>0</v>
      </c>
      <c r="M4832" s="4" t="s">
        <v>85</v>
      </c>
    </row>
    <row r="4833" spans="1:13" x14ac:dyDescent="0.35">
      <c r="A4833" s="4" t="s">
        <v>36</v>
      </c>
      <c r="B4833" s="4" t="s">
        <v>35</v>
      </c>
      <c r="E4833" s="4" t="s">
        <v>130</v>
      </c>
      <c r="F4833" s="8" t="str">
        <f>VLOOKUP(E4833,Mapping!$A$1:$C$71,3,0)</f>
        <v>Unity</v>
      </c>
      <c r="G4833" s="8" t="str">
        <f>VLOOKUP(E4833,Mapping!$A$2:$B$207,2,0)</f>
        <v>Unity</v>
      </c>
      <c r="H4833" s="4" t="s">
        <v>658</v>
      </c>
      <c r="I4833" s="63">
        <v>44379</v>
      </c>
      <c r="J4833" s="126" t="str">
        <f>VLOOKUP(I4833,Mapping!$H$2:$I$215,2,0)</f>
        <v>Post</v>
      </c>
      <c r="K4833" s="127">
        <f>VLOOKUP(I4833,Mapping!$H$2:$J$215,3,0)</f>
        <v>0</v>
      </c>
      <c r="L4833" s="4">
        <v>0</v>
      </c>
      <c r="M4833" s="4" t="s">
        <v>85</v>
      </c>
    </row>
    <row r="4834" spans="1:13" x14ac:dyDescent="0.35">
      <c r="A4834" s="4" t="s">
        <v>36</v>
      </c>
      <c r="B4834" s="4" t="s">
        <v>35</v>
      </c>
      <c r="E4834" s="4" t="s">
        <v>130</v>
      </c>
      <c r="F4834" s="8" t="str">
        <f>VLOOKUP(E4834,Mapping!$A$1:$C$71,3,0)</f>
        <v>Unity</v>
      </c>
      <c r="G4834" s="8" t="str">
        <f>VLOOKUP(E4834,Mapping!$A$2:$B$207,2,0)</f>
        <v>Unity</v>
      </c>
      <c r="H4834" s="4" t="s">
        <v>658</v>
      </c>
      <c r="I4834" s="63">
        <v>44380</v>
      </c>
      <c r="J4834" s="126" t="str">
        <f>VLOOKUP(I4834,Mapping!$H$2:$I$215,2,0)</f>
        <v>Post</v>
      </c>
      <c r="K4834" s="127">
        <f>VLOOKUP(I4834,Mapping!$H$2:$J$215,3,0)</f>
        <v>0</v>
      </c>
      <c r="L4834" s="4">
        <v>0</v>
      </c>
      <c r="M4834" s="4" t="s">
        <v>85</v>
      </c>
    </row>
    <row r="4835" spans="1:13" x14ac:dyDescent="0.35">
      <c r="A4835" s="4" t="s">
        <v>36</v>
      </c>
      <c r="B4835" s="4" t="s">
        <v>35</v>
      </c>
      <c r="E4835" s="4" t="s">
        <v>130</v>
      </c>
      <c r="F4835" s="8" t="str">
        <f>VLOOKUP(E4835,Mapping!$A$1:$C$71,3,0)</f>
        <v>Unity</v>
      </c>
      <c r="G4835" s="8" t="str">
        <f>VLOOKUP(E4835,Mapping!$A$2:$B$207,2,0)</f>
        <v>Unity</v>
      </c>
      <c r="H4835" s="4" t="s">
        <v>658</v>
      </c>
      <c r="I4835" s="63">
        <v>44381</v>
      </c>
      <c r="J4835" s="126" t="str">
        <f>VLOOKUP(I4835,Mapping!$H$2:$I$215,2,0)</f>
        <v>Post</v>
      </c>
      <c r="K4835" s="127">
        <f>VLOOKUP(I4835,Mapping!$H$2:$J$215,3,0)</f>
        <v>0</v>
      </c>
      <c r="L4835" s="4">
        <v>0</v>
      </c>
      <c r="M4835" s="4" t="s">
        <v>85</v>
      </c>
    </row>
    <row r="4836" spans="1:13" x14ac:dyDescent="0.35">
      <c r="A4836" s="4" t="s">
        <v>36</v>
      </c>
      <c r="B4836" s="4" t="s">
        <v>35</v>
      </c>
      <c r="E4836" s="4" t="s">
        <v>130</v>
      </c>
      <c r="F4836" s="8" t="str">
        <f>VLOOKUP(E4836,Mapping!$A$1:$C$71,3,0)</f>
        <v>Unity</v>
      </c>
      <c r="G4836" s="8" t="str">
        <f>VLOOKUP(E4836,Mapping!$A$2:$B$207,2,0)</f>
        <v>Unity</v>
      </c>
      <c r="H4836" s="4" t="s">
        <v>658</v>
      </c>
      <c r="I4836" s="63">
        <v>44382</v>
      </c>
      <c r="J4836" s="126" t="str">
        <f>VLOOKUP(I4836,Mapping!$H$2:$I$215,2,0)</f>
        <v>Post</v>
      </c>
      <c r="K4836" s="127">
        <f>VLOOKUP(I4836,Mapping!$H$2:$J$215,3,0)</f>
        <v>0</v>
      </c>
      <c r="L4836" s="4">
        <v>0</v>
      </c>
      <c r="M4836" s="4" t="s">
        <v>85</v>
      </c>
    </row>
    <row r="4837" spans="1:13" x14ac:dyDescent="0.35">
      <c r="A4837" s="4" t="s">
        <v>36</v>
      </c>
      <c r="B4837" s="4" t="s">
        <v>35</v>
      </c>
      <c r="E4837" s="4" t="s">
        <v>130</v>
      </c>
      <c r="F4837" s="8" t="str">
        <f>VLOOKUP(E4837,Mapping!$A$1:$C$71,3,0)</f>
        <v>Unity</v>
      </c>
      <c r="G4837" s="8" t="str">
        <f>VLOOKUP(E4837,Mapping!$A$2:$B$207,2,0)</f>
        <v>Unity</v>
      </c>
      <c r="H4837" s="4" t="s">
        <v>658</v>
      </c>
      <c r="I4837" s="63">
        <v>44383</v>
      </c>
      <c r="J4837" s="126" t="str">
        <f>VLOOKUP(I4837,Mapping!$H$2:$I$215,2,0)</f>
        <v>Post</v>
      </c>
      <c r="K4837" s="127">
        <f>VLOOKUP(I4837,Mapping!$H$2:$J$215,3,0)</f>
        <v>0</v>
      </c>
      <c r="L4837" s="4">
        <v>0</v>
      </c>
      <c r="M4837" s="4" t="s">
        <v>85</v>
      </c>
    </row>
    <row r="4838" spans="1:13" x14ac:dyDescent="0.35">
      <c r="A4838" s="4" t="s">
        <v>36</v>
      </c>
      <c r="B4838" s="4" t="s">
        <v>35</v>
      </c>
      <c r="E4838" s="4" t="s">
        <v>130</v>
      </c>
      <c r="F4838" s="8" t="str">
        <f>VLOOKUP(E4838,Mapping!$A$1:$C$71,3,0)</f>
        <v>Unity</v>
      </c>
      <c r="G4838" s="8" t="str">
        <f>VLOOKUP(E4838,Mapping!$A$2:$B$207,2,0)</f>
        <v>Unity</v>
      </c>
      <c r="H4838" s="4" t="s">
        <v>658</v>
      </c>
      <c r="I4838" s="63">
        <v>44384</v>
      </c>
      <c r="J4838" s="126" t="str">
        <f>VLOOKUP(I4838,Mapping!$H$2:$I$215,2,0)</f>
        <v>Post</v>
      </c>
      <c r="K4838" s="127">
        <f>VLOOKUP(I4838,Mapping!$H$2:$J$215,3,0)</f>
        <v>0</v>
      </c>
      <c r="L4838" s="4">
        <v>0</v>
      </c>
      <c r="M4838" s="4" t="s">
        <v>85</v>
      </c>
    </row>
    <row r="4839" spans="1:13" x14ac:dyDescent="0.35">
      <c r="A4839" s="4" t="s">
        <v>36</v>
      </c>
      <c r="B4839" s="4" t="s">
        <v>35</v>
      </c>
      <c r="E4839" s="4" t="s">
        <v>130</v>
      </c>
      <c r="F4839" s="8" t="str">
        <f>VLOOKUP(E4839,Mapping!$A$1:$C$71,3,0)</f>
        <v>Unity</v>
      </c>
      <c r="G4839" s="8" t="str">
        <f>VLOOKUP(E4839,Mapping!$A$2:$B$207,2,0)</f>
        <v>Unity</v>
      </c>
      <c r="H4839" s="4" t="s">
        <v>658</v>
      </c>
      <c r="I4839" s="63">
        <v>44385</v>
      </c>
      <c r="J4839" s="126" t="str">
        <f>VLOOKUP(I4839,Mapping!$H$2:$I$215,2,0)</f>
        <v>Post</v>
      </c>
      <c r="K4839" s="127">
        <f>VLOOKUP(I4839,Mapping!$H$2:$J$215,3,0)</f>
        <v>0</v>
      </c>
      <c r="L4839" s="4">
        <v>0</v>
      </c>
      <c r="M4839" s="4" t="s">
        <v>85</v>
      </c>
    </row>
    <row r="4840" spans="1:13" x14ac:dyDescent="0.35">
      <c r="A4840" s="4" t="s">
        <v>36</v>
      </c>
      <c r="B4840" s="4" t="s">
        <v>35</v>
      </c>
      <c r="E4840" s="4" t="s">
        <v>130</v>
      </c>
      <c r="F4840" s="8" t="str">
        <f>VLOOKUP(E4840,Mapping!$A$1:$C$71,3,0)</f>
        <v>Unity</v>
      </c>
      <c r="G4840" s="8" t="str">
        <f>VLOOKUP(E4840,Mapping!$A$2:$B$207,2,0)</f>
        <v>Unity</v>
      </c>
      <c r="H4840" s="4" t="s">
        <v>658</v>
      </c>
      <c r="I4840" s="63">
        <v>44386</v>
      </c>
      <c r="J4840" s="126" t="str">
        <f>VLOOKUP(I4840,Mapping!$H$2:$I$215,2,0)</f>
        <v>Post</v>
      </c>
      <c r="K4840" s="127">
        <f>VLOOKUP(I4840,Mapping!$H$2:$J$215,3,0)</f>
        <v>0</v>
      </c>
      <c r="L4840" s="4">
        <v>0</v>
      </c>
      <c r="M4840" s="4" t="s">
        <v>85</v>
      </c>
    </row>
    <row r="4841" spans="1:13" x14ac:dyDescent="0.35">
      <c r="A4841" s="4" t="s">
        <v>36</v>
      </c>
      <c r="B4841" s="4" t="s">
        <v>35</v>
      </c>
      <c r="E4841" s="4" t="s">
        <v>130</v>
      </c>
      <c r="F4841" s="8" t="str">
        <f>VLOOKUP(E4841,Mapping!$A$1:$C$71,3,0)</f>
        <v>Unity</v>
      </c>
      <c r="G4841" s="8" t="str">
        <f>VLOOKUP(E4841,Mapping!$A$2:$B$207,2,0)</f>
        <v>Unity</v>
      </c>
      <c r="H4841" s="4" t="s">
        <v>658</v>
      </c>
      <c r="I4841" s="63">
        <v>44387</v>
      </c>
      <c r="J4841" s="126" t="str">
        <f>VLOOKUP(I4841,Mapping!$H$2:$I$215,2,0)</f>
        <v>Post</v>
      </c>
      <c r="K4841" s="127">
        <f>VLOOKUP(I4841,Mapping!$H$2:$J$215,3,0)</f>
        <v>0</v>
      </c>
      <c r="L4841" s="4">
        <v>0</v>
      </c>
      <c r="M4841" s="4" t="s">
        <v>85</v>
      </c>
    </row>
    <row r="4842" spans="1:13" x14ac:dyDescent="0.35">
      <c r="A4842" s="4" t="s">
        <v>36</v>
      </c>
      <c r="B4842" s="4" t="s">
        <v>35</v>
      </c>
      <c r="E4842" s="4" t="s">
        <v>130</v>
      </c>
      <c r="F4842" s="8" t="str">
        <f>VLOOKUP(E4842,Mapping!$A$1:$C$71,3,0)</f>
        <v>Unity</v>
      </c>
      <c r="G4842" s="8" t="str">
        <f>VLOOKUP(E4842,Mapping!$A$2:$B$207,2,0)</f>
        <v>Unity</v>
      </c>
      <c r="H4842" s="4" t="s">
        <v>658</v>
      </c>
      <c r="I4842" s="63">
        <v>44388</v>
      </c>
      <c r="J4842" s="126" t="str">
        <f>VLOOKUP(I4842,Mapping!$H$2:$I$215,2,0)</f>
        <v>Post</v>
      </c>
      <c r="K4842" s="127">
        <f>VLOOKUP(I4842,Mapping!$H$2:$J$215,3,0)</f>
        <v>0</v>
      </c>
      <c r="L4842" s="4">
        <v>0</v>
      </c>
      <c r="M4842" s="4" t="s">
        <v>85</v>
      </c>
    </row>
    <row r="4843" spans="1:13" x14ac:dyDescent="0.35">
      <c r="A4843" s="4" t="s">
        <v>36</v>
      </c>
      <c r="B4843" s="4" t="s">
        <v>35</v>
      </c>
      <c r="E4843" s="4" t="s">
        <v>130</v>
      </c>
      <c r="F4843" s="8" t="str">
        <f>VLOOKUP(E4843,Mapping!$A$1:$C$71,3,0)</f>
        <v>Unity</v>
      </c>
      <c r="G4843" s="8" t="str">
        <f>VLOOKUP(E4843,Mapping!$A$2:$B$207,2,0)</f>
        <v>Unity</v>
      </c>
      <c r="H4843" s="4" t="s">
        <v>658</v>
      </c>
      <c r="I4843" s="63">
        <v>44389</v>
      </c>
      <c r="J4843" s="126" t="str">
        <f>VLOOKUP(I4843,Mapping!$H$2:$I$215,2,0)</f>
        <v>Post</v>
      </c>
      <c r="K4843" s="127">
        <f>VLOOKUP(I4843,Mapping!$H$2:$J$215,3,0)</f>
        <v>0</v>
      </c>
      <c r="L4843" s="4">
        <v>0</v>
      </c>
      <c r="M4843" s="4" t="s">
        <v>85</v>
      </c>
    </row>
    <row r="4844" spans="1:13" x14ac:dyDescent="0.35">
      <c r="A4844" s="4" t="s">
        <v>36</v>
      </c>
      <c r="B4844" s="4" t="s">
        <v>35</v>
      </c>
      <c r="E4844" s="4" t="s">
        <v>130</v>
      </c>
      <c r="F4844" s="8" t="str">
        <f>VLOOKUP(E4844,Mapping!$A$1:$C$71,3,0)</f>
        <v>Unity</v>
      </c>
      <c r="G4844" s="8" t="str">
        <f>VLOOKUP(E4844,Mapping!$A$2:$B$207,2,0)</f>
        <v>Unity</v>
      </c>
      <c r="H4844" s="4" t="s">
        <v>658</v>
      </c>
      <c r="I4844" s="63">
        <v>44390</v>
      </c>
      <c r="J4844" s="126" t="str">
        <f>VLOOKUP(I4844,Mapping!$H$2:$I$215,2,0)</f>
        <v>Post</v>
      </c>
      <c r="K4844" s="127">
        <f>VLOOKUP(I4844,Mapping!$H$2:$J$215,3,0)</f>
        <v>0</v>
      </c>
      <c r="L4844" s="4">
        <v>0</v>
      </c>
      <c r="M4844" s="4" t="s">
        <v>85</v>
      </c>
    </row>
    <row r="4845" spans="1:13" x14ac:dyDescent="0.35">
      <c r="A4845" s="4" t="s">
        <v>36</v>
      </c>
      <c r="B4845" s="4" t="s">
        <v>35</v>
      </c>
      <c r="E4845" s="4" t="s">
        <v>130</v>
      </c>
      <c r="F4845" s="8" t="str">
        <f>VLOOKUP(E4845,Mapping!$A$1:$C$71,3,0)</f>
        <v>Unity</v>
      </c>
      <c r="G4845" s="8" t="str">
        <f>VLOOKUP(E4845,Mapping!$A$2:$B$207,2,0)</f>
        <v>Unity</v>
      </c>
      <c r="H4845" s="4" t="s">
        <v>658</v>
      </c>
      <c r="I4845" s="63">
        <v>44391</v>
      </c>
      <c r="J4845" s="126" t="str">
        <f>VLOOKUP(I4845,Mapping!$H$2:$I$215,2,0)</f>
        <v>Post</v>
      </c>
      <c r="K4845" s="127">
        <f>VLOOKUP(I4845,Mapping!$H$2:$J$215,3,0)</f>
        <v>0</v>
      </c>
      <c r="L4845" s="4">
        <v>0</v>
      </c>
      <c r="M4845" s="4" t="s">
        <v>85</v>
      </c>
    </row>
    <row r="4846" spans="1:13" x14ac:dyDescent="0.35">
      <c r="A4846" s="4" t="s">
        <v>36</v>
      </c>
      <c r="B4846" s="4" t="s">
        <v>35</v>
      </c>
      <c r="E4846" s="4" t="s">
        <v>130</v>
      </c>
      <c r="F4846" s="8" t="str">
        <f>VLOOKUP(E4846,Mapping!$A$1:$C$71,3,0)</f>
        <v>Unity</v>
      </c>
      <c r="G4846" s="8" t="str">
        <f>VLOOKUP(E4846,Mapping!$A$2:$B$207,2,0)</f>
        <v>Unity</v>
      </c>
      <c r="H4846" s="4" t="s">
        <v>658</v>
      </c>
      <c r="I4846" s="63">
        <v>44392</v>
      </c>
      <c r="J4846" s="126" t="str">
        <f>VLOOKUP(I4846,Mapping!$H$2:$I$215,2,0)</f>
        <v>Post</v>
      </c>
      <c r="K4846" s="127">
        <f>VLOOKUP(I4846,Mapping!$H$2:$J$215,3,0)</f>
        <v>0</v>
      </c>
      <c r="L4846" s="4">
        <v>0</v>
      </c>
      <c r="M4846" s="4" t="s">
        <v>85</v>
      </c>
    </row>
    <row r="4847" spans="1:13" x14ac:dyDescent="0.35">
      <c r="A4847" s="4" t="s">
        <v>36</v>
      </c>
      <c r="B4847" s="4" t="s">
        <v>35</v>
      </c>
      <c r="E4847" s="4" t="s">
        <v>130</v>
      </c>
      <c r="F4847" s="8" t="str">
        <f>VLOOKUP(E4847,Mapping!$A$1:$C$71,3,0)</f>
        <v>Unity</v>
      </c>
      <c r="G4847" s="8" t="str">
        <f>VLOOKUP(E4847,Mapping!$A$2:$B$207,2,0)</f>
        <v>Unity</v>
      </c>
      <c r="H4847" s="4" t="s">
        <v>658</v>
      </c>
      <c r="I4847" s="63">
        <v>44393</v>
      </c>
      <c r="J4847" s="126" t="str">
        <f>VLOOKUP(I4847,Mapping!$H$2:$I$215,2,0)</f>
        <v>Post</v>
      </c>
      <c r="K4847" s="127">
        <f>VLOOKUP(I4847,Mapping!$H$2:$J$215,3,0)</f>
        <v>0</v>
      </c>
      <c r="L4847" s="4">
        <v>0</v>
      </c>
      <c r="M4847" s="4" t="s">
        <v>85</v>
      </c>
    </row>
    <row r="4848" spans="1:13" x14ac:dyDescent="0.35">
      <c r="A4848" s="4" t="s">
        <v>36</v>
      </c>
      <c r="B4848" s="4" t="s">
        <v>35</v>
      </c>
      <c r="E4848" s="4" t="s">
        <v>130</v>
      </c>
      <c r="F4848" s="8" t="str">
        <f>VLOOKUP(E4848,Mapping!$A$1:$C$71,3,0)</f>
        <v>Unity</v>
      </c>
      <c r="G4848" s="8" t="str">
        <f>VLOOKUP(E4848,Mapping!$A$2:$B$207,2,0)</f>
        <v>Unity</v>
      </c>
      <c r="H4848" s="4" t="s">
        <v>658</v>
      </c>
      <c r="I4848" s="63">
        <v>44394</v>
      </c>
      <c r="J4848" s="126" t="str">
        <f>VLOOKUP(I4848,Mapping!$H$2:$I$215,2,0)</f>
        <v>Post</v>
      </c>
      <c r="K4848" s="127">
        <f>VLOOKUP(I4848,Mapping!$H$2:$J$215,3,0)</f>
        <v>0</v>
      </c>
      <c r="L4848" s="4">
        <v>0</v>
      </c>
      <c r="M4848" s="4" t="s">
        <v>85</v>
      </c>
    </row>
    <row r="4849" spans="1:13" x14ac:dyDescent="0.35">
      <c r="A4849" s="4" t="s">
        <v>36</v>
      </c>
      <c r="B4849" s="4" t="s">
        <v>35</v>
      </c>
      <c r="E4849" s="4" t="s">
        <v>130</v>
      </c>
      <c r="F4849" s="8" t="str">
        <f>VLOOKUP(E4849,Mapping!$A$1:$C$71,3,0)</f>
        <v>Unity</v>
      </c>
      <c r="G4849" s="8" t="str">
        <f>VLOOKUP(E4849,Mapping!$A$2:$B$207,2,0)</f>
        <v>Unity</v>
      </c>
      <c r="H4849" s="4" t="s">
        <v>658</v>
      </c>
      <c r="I4849" s="63">
        <v>44395</v>
      </c>
      <c r="J4849" s="126" t="str">
        <f>VLOOKUP(I4849,Mapping!$H$2:$I$215,2,0)</f>
        <v>Post</v>
      </c>
      <c r="K4849" s="127">
        <f>VLOOKUP(I4849,Mapping!$H$2:$J$215,3,0)</f>
        <v>0</v>
      </c>
      <c r="L4849" s="4">
        <v>0</v>
      </c>
      <c r="M4849" s="4" t="s">
        <v>85</v>
      </c>
    </row>
    <row r="4850" spans="1:13" x14ac:dyDescent="0.35">
      <c r="A4850" s="4" t="s">
        <v>36</v>
      </c>
      <c r="B4850" s="4" t="s">
        <v>35</v>
      </c>
      <c r="E4850" s="4" t="s">
        <v>130</v>
      </c>
      <c r="F4850" s="8" t="str">
        <f>VLOOKUP(E4850,Mapping!$A$1:$C$71,3,0)</f>
        <v>Unity</v>
      </c>
      <c r="G4850" s="8" t="str">
        <f>VLOOKUP(E4850,Mapping!$A$2:$B$207,2,0)</f>
        <v>Unity</v>
      </c>
      <c r="H4850" s="4" t="s">
        <v>658</v>
      </c>
      <c r="I4850" s="63">
        <v>44396</v>
      </c>
      <c r="J4850" s="126" t="str">
        <f>VLOOKUP(I4850,Mapping!$H$2:$I$215,2,0)</f>
        <v>Post</v>
      </c>
      <c r="K4850" s="127">
        <f>VLOOKUP(I4850,Mapping!$H$2:$J$215,3,0)</f>
        <v>0</v>
      </c>
      <c r="L4850" s="4">
        <v>0</v>
      </c>
      <c r="M4850" s="4" t="s">
        <v>85</v>
      </c>
    </row>
    <row r="4851" spans="1:13" x14ac:dyDescent="0.35">
      <c r="A4851" s="4" t="s">
        <v>36</v>
      </c>
      <c r="B4851" s="4" t="s">
        <v>35</v>
      </c>
      <c r="E4851" s="4" t="s">
        <v>130</v>
      </c>
      <c r="F4851" s="8" t="str">
        <f>VLOOKUP(E4851,Mapping!$A$1:$C$71,3,0)</f>
        <v>Unity</v>
      </c>
      <c r="G4851" s="8" t="str">
        <f>VLOOKUP(E4851,Mapping!$A$2:$B$207,2,0)</f>
        <v>Unity</v>
      </c>
      <c r="H4851" s="4" t="s">
        <v>658</v>
      </c>
      <c r="I4851" s="63">
        <v>44397</v>
      </c>
      <c r="J4851" s="126" t="str">
        <f>VLOOKUP(I4851,Mapping!$H$2:$I$215,2,0)</f>
        <v>Post</v>
      </c>
      <c r="K4851" s="127">
        <f>VLOOKUP(I4851,Mapping!$H$2:$J$215,3,0)</f>
        <v>0</v>
      </c>
      <c r="L4851" s="4">
        <v>0</v>
      </c>
      <c r="M4851" s="4" t="s">
        <v>85</v>
      </c>
    </row>
    <row r="4852" spans="1:13" x14ac:dyDescent="0.35">
      <c r="A4852" s="4" t="s">
        <v>36</v>
      </c>
      <c r="B4852" s="4" t="s">
        <v>35</v>
      </c>
      <c r="E4852" s="4" t="s">
        <v>130</v>
      </c>
      <c r="F4852" s="8" t="str">
        <f>VLOOKUP(E4852,Mapping!$A$1:$C$71,3,0)</f>
        <v>Unity</v>
      </c>
      <c r="G4852" s="8" t="str">
        <f>VLOOKUP(E4852,Mapping!$A$2:$B$207,2,0)</f>
        <v>Unity</v>
      </c>
      <c r="H4852" s="4" t="s">
        <v>658</v>
      </c>
      <c r="I4852" s="63">
        <v>44398</v>
      </c>
      <c r="J4852" s="126" t="str">
        <f>VLOOKUP(I4852,Mapping!$H$2:$I$215,2,0)</f>
        <v>Post</v>
      </c>
      <c r="K4852" s="127">
        <f>VLOOKUP(I4852,Mapping!$H$2:$J$215,3,0)</f>
        <v>0</v>
      </c>
      <c r="L4852" s="4">
        <v>0</v>
      </c>
      <c r="M4852" s="4" t="s">
        <v>85</v>
      </c>
    </row>
    <row r="4853" spans="1:13" x14ac:dyDescent="0.35">
      <c r="A4853" s="4" t="s">
        <v>36</v>
      </c>
      <c r="B4853" s="4" t="s">
        <v>35</v>
      </c>
      <c r="E4853" s="4" t="s">
        <v>130</v>
      </c>
      <c r="F4853" s="8" t="str">
        <f>VLOOKUP(E4853,Mapping!$A$1:$C$71,3,0)</f>
        <v>Unity</v>
      </c>
      <c r="G4853" s="8" t="str">
        <f>VLOOKUP(E4853,Mapping!$A$2:$B$207,2,0)</f>
        <v>Unity</v>
      </c>
      <c r="H4853" s="4" t="s">
        <v>658</v>
      </c>
      <c r="I4853" s="63">
        <v>44399</v>
      </c>
      <c r="J4853" s="126" t="str">
        <f>VLOOKUP(I4853,Mapping!$H$2:$I$215,2,0)</f>
        <v>Post</v>
      </c>
      <c r="K4853" s="127">
        <f>VLOOKUP(I4853,Mapping!$H$2:$J$215,3,0)</f>
        <v>0</v>
      </c>
      <c r="L4853" s="4">
        <v>0</v>
      </c>
      <c r="M4853" s="4" t="s">
        <v>85</v>
      </c>
    </row>
    <row r="4854" spans="1:13" x14ac:dyDescent="0.35">
      <c r="A4854" s="4" t="s">
        <v>36</v>
      </c>
      <c r="B4854" s="4" t="s">
        <v>35</v>
      </c>
      <c r="E4854" s="4" t="s">
        <v>130</v>
      </c>
      <c r="F4854" s="8" t="str">
        <f>VLOOKUP(E4854,Mapping!$A$1:$C$71,3,0)</f>
        <v>Unity</v>
      </c>
      <c r="G4854" s="8" t="str">
        <f>VLOOKUP(E4854,Mapping!$A$2:$B$207,2,0)</f>
        <v>Unity</v>
      </c>
      <c r="H4854" s="4" t="s">
        <v>658</v>
      </c>
      <c r="I4854" s="63">
        <v>44400</v>
      </c>
      <c r="J4854" s="126" t="str">
        <f>VLOOKUP(I4854,Mapping!$H$2:$I$215,2,0)</f>
        <v>Post</v>
      </c>
      <c r="K4854" s="127">
        <f>VLOOKUP(I4854,Mapping!$H$2:$J$215,3,0)</f>
        <v>0</v>
      </c>
      <c r="L4854" s="4">
        <v>0</v>
      </c>
      <c r="M4854" s="4" t="s">
        <v>85</v>
      </c>
    </row>
    <row r="4855" spans="1:13" x14ac:dyDescent="0.35">
      <c r="A4855" s="4" t="s">
        <v>36</v>
      </c>
      <c r="B4855" s="4" t="s">
        <v>35</v>
      </c>
      <c r="E4855" s="4" t="s">
        <v>130</v>
      </c>
      <c r="F4855" s="8" t="str">
        <f>VLOOKUP(E4855,Mapping!$A$1:$C$71,3,0)</f>
        <v>Unity</v>
      </c>
      <c r="G4855" s="8" t="str">
        <f>VLOOKUP(E4855,Mapping!$A$2:$B$207,2,0)</f>
        <v>Unity</v>
      </c>
      <c r="H4855" s="4" t="s">
        <v>658</v>
      </c>
      <c r="I4855" s="63">
        <v>44401</v>
      </c>
      <c r="J4855" s="126" t="str">
        <f>VLOOKUP(I4855,Mapping!$H$2:$I$215,2,0)</f>
        <v>Post</v>
      </c>
      <c r="K4855" s="127">
        <f>VLOOKUP(I4855,Mapping!$H$2:$J$215,3,0)</f>
        <v>0</v>
      </c>
      <c r="L4855" s="4">
        <v>0</v>
      </c>
      <c r="M4855" s="4" t="s">
        <v>85</v>
      </c>
    </row>
    <row r="4856" spans="1:13" x14ac:dyDescent="0.35">
      <c r="A4856" s="4" t="s">
        <v>36</v>
      </c>
      <c r="B4856" s="4" t="s">
        <v>35</v>
      </c>
      <c r="E4856" s="4" t="s">
        <v>130</v>
      </c>
      <c r="F4856" s="8" t="str">
        <f>VLOOKUP(E4856,Mapping!$A$1:$C$71,3,0)</f>
        <v>Unity</v>
      </c>
      <c r="G4856" s="8" t="str">
        <f>VLOOKUP(E4856,Mapping!$A$2:$B$207,2,0)</f>
        <v>Unity</v>
      </c>
      <c r="H4856" s="4" t="s">
        <v>658</v>
      </c>
      <c r="I4856" s="63">
        <v>44402</v>
      </c>
      <c r="J4856" s="126" t="str">
        <f>VLOOKUP(I4856,Mapping!$H$2:$I$215,2,0)</f>
        <v>Post</v>
      </c>
      <c r="K4856" s="127">
        <f>VLOOKUP(I4856,Mapping!$H$2:$J$215,3,0)</f>
        <v>0</v>
      </c>
      <c r="L4856" s="4">
        <v>0</v>
      </c>
      <c r="M4856" s="4" t="s">
        <v>85</v>
      </c>
    </row>
    <row r="4857" spans="1:13" x14ac:dyDescent="0.35">
      <c r="A4857" s="4" t="s">
        <v>36</v>
      </c>
      <c r="B4857" s="4" t="s">
        <v>35</v>
      </c>
      <c r="E4857" s="4" t="s">
        <v>130</v>
      </c>
      <c r="F4857" s="8" t="str">
        <f>VLOOKUP(E4857,Mapping!$A$1:$C$71,3,0)</f>
        <v>Unity</v>
      </c>
      <c r="G4857" s="8" t="str">
        <f>VLOOKUP(E4857,Mapping!$A$2:$B$207,2,0)</f>
        <v>Unity</v>
      </c>
      <c r="H4857" s="4" t="s">
        <v>658</v>
      </c>
      <c r="I4857" s="63">
        <v>44403</v>
      </c>
      <c r="J4857" s="126" t="str">
        <f>VLOOKUP(I4857,Mapping!$H$2:$I$215,2,0)</f>
        <v>Post</v>
      </c>
      <c r="K4857" s="127">
        <f>VLOOKUP(I4857,Mapping!$H$2:$J$215,3,0)</f>
        <v>0</v>
      </c>
      <c r="L4857" s="4">
        <v>0</v>
      </c>
      <c r="M4857" s="4" t="s">
        <v>85</v>
      </c>
    </row>
    <row r="4858" spans="1:13" x14ac:dyDescent="0.35">
      <c r="A4858" s="4" t="s">
        <v>36</v>
      </c>
      <c r="B4858" s="4" t="s">
        <v>35</v>
      </c>
      <c r="E4858" s="4" t="s">
        <v>130</v>
      </c>
      <c r="F4858" s="8" t="str">
        <f>VLOOKUP(E4858,Mapping!$A$1:$C$71,3,0)</f>
        <v>Unity</v>
      </c>
      <c r="G4858" s="8" t="str">
        <f>VLOOKUP(E4858,Mapping!$A$2:$B$207,2,0)</f>
        <v>Unity</v>
      </c>
      <c r="H4858" s="4" t="s">
        <v>658</v>
      </c>
      <c r="I4858" s="63">
        <v>44404</v>
      </c>
      <c r="J4858" s="126" t="str">
        <f>VLOOKUP(I4858,Mapping!$H$2:$I$215,2,0)</f>
        <v>Post</v>
      </c>
      <c r="K4858" s="127">
        <f>VLOOKUP(I4858,Mapping!$H$2:$J$215,3,0)</f>
        <v>0</v>
      </c>
      <c r="L4858" s="4">
        <v>0</v>
      </c>
      <c r="M4858" s="4" t="s">
        <v>85</v>
      </c>
    </row>
    <row r="4859" spans="1:13" x14ac:dyDescent="0.35">
      <c r="A4859" s="4" t="s">
        <v>36</v>
      </c>
      <c r="B4859" s="4" t="s">
        <v>35</v>
      </c>
      <c r="E4859" s="4" t="s">
        <v>130</v>
      </c>
      <c r="F4859" s="8" t="str">
        <f>VLOOKUP(E4859,Mapping!$A$1:$C$71,3,0)</f>
        <v>Unity</v>
      </c>
      <c r="G4859" s="8" t="str">
        <f>VLOOKUP(E4859,Mapping!$A$2:$B$207,2,0)</f>
        <v>Unity</v>
      </c>
      <c r="H4859" s="4" t="s">
        <v>658</v>
      </c>
      <c r="I4859" s="63">
        <v>44405</v>
      </c>
      <c r="J4859" s="126" t="str">
        <f>VLOOKUP(I4859,Mapping!$H$2:$I$215,2,0)</f>
        <v>Post</v>
      </c>
      <c r="K4859" s="127">
        <f>VLOOKUP(I4859,Mapping!$H$2:$J$215,3,0)</f>
        <v>0</v>
      </c>
      <c r="L4859" s="4">
        <v>0</v>
      </c>
      <c r="M4859" s="4" t="s">
        <v>85</v>
      </c>
    </row>
    <row r="4860" spans="1:13" x14ac:dyDescent="0.35">
      <c r="A4860" s="4" t="s">
        <v>36</v>
      </c>
      <c r="B4860" s="4" t="s">
        <v>35</v>
      </c>
      <c r="E4860" s="4" t="s">
        <v>130</v>
      </c>
      <c r="F4860" s="8" t="str">
        <f>VLOOKUP(E4860,Mapping!$A$1:$C$71,3,0)</f>
        <v>Unity</v>
      </c>
      <c r="G4860" s="8" t="str">
        <f>VLOOKUP(E4860,Mapping!$A$2:$B$207,2,0)</f>
        <v>Unity</v>
      </c>
      <c r="H4860" s="4" t="s">
        <v>658</v>
      </c>
      <c r="I4860" s="63">
        <v>44406</v>
      </c>
      <c r="J4860" s="126" t="str">
        <f>VLOOKUP(I4860,Mapping!$H$2:$I$215,2,0)</f>
        <v>Post</v>
      </c>
      <c r="K4860" s="127">
        <f>VLOOKUP(I4860,Mapping!$H$2:$J$215,3,0)</f>
        <v>0</v>
      </c>
      <c r="L4860" s="4">
        <v>0</v>
      </c>
      <c r="M4860" s="4" t="s">
        <v>85</v>
      </c>
    </row>
    <row r="4861" spans="1:13" x14ac:dyDescent="0.35">
      <c r="A4861" s="4" t="s">
        <v>36</v>
      </c>
      <c r="B4861" s="4" t="s">
        <v>35</v>
      </c>
      <c r="E4861" s="4" t="s">
        <v>130</v>
      </c>
      <c r="F4861" s="8" t="str">
        <f>VLOOKUP(E4861,Mapping!$A$1:$C$71,3,0)</f>
        <v>Unity</v>
      </c>
      <c r="G4861" s="8" t="str">
        <f>VLOOKUP(E4861,Mapping!$A$2:$B$207,2,0)</f>
        <v>Unity</v>
      </c>
      <c r="H4861" s="4" t="s">
        <v>658</v>
      </c>
      <c r="I4861" s="63">
        <v>44407</v>
      </c>
      <c r="J4861" s="126" t="str">
        <f>VLOOKUP(I4861,Mapping!$H$2:$I$215,2,0)</f>
        <v>Post</v>
      </c>
      <c r="K4861" s="127">
        <f>VLOOKUP(I4861,Mapping!$H$2:$J$215,3,0)</f>
        <v>0</v>
      </c>
      <c r="L4861" s="4">
        <v>0</v>
      </c>
      <c r="M4861" s="4" t="s">
        <v>85</v>
      </c>
    </row>
    <row r="4862" spans="1:13" x14ac:dyDescent="0.35">
      <c r="A4862" s="4" t="s">
        <v>36</v>
      </c>
      <c r="B4862" s="4" t="s">
        <v>35</v>
      </c>
      <c r="E4862" s="4" t="s">
        <v>130</v>
      </c>
      <c r="F4862" s="8" t="str">
        <f>VLOOKUP(E4862,Mapping!$A$1:$C$71,3,0)</f>
        <v>Unity</v>
      </c>
      <c r="G4862" s="8" t="str">
        <f>VLOOKUP(E4862,Mapping!$A$2:$B$207,2,0)</f>
        <v>Unity</v>
      </c>
      <c r="H4862" s="4" t="s">
        <v>658</v>
      </c>
      <c r="I4862" s="63">
        <v>44408</v>
      </c>
      <c r="J4862" s="126" t="str">
        <f>VLOOKUP(I4862,Mapping!$H$2:$I$215,2,0)</f>
        <v>Post</v>
      </c>
      <c r="K4862" s="127">
        <f>VLOOKUP(I4862,Mapping!$H$2:$J$215,3,0)</f>
        <v>0</v>
      </c>
      <c r="L4862" s="4">
        <v>0</v>
      </c>
      <c r="M4862" s="4" t="s">
        <v>85</v>
      </c>
    </row>
    <row r="4863" spans="1:13" x14ac:dyDescent="0.35">
      <c r="A4863" s="4" t="s">
        <v>36</v>
      </c>
      <c r="B4863" s="4" t="s">
        <v>35</v>
      </c>
      <c r="E4863" s="4" t="s">
        <v>130</v>
      </c>
      <c r="F4863" s="8" t="str">
        <f>VLOOKUP(E4863,Mapping!$A$1:$C$71,3,0)</f>
        <v>Unity</v>
      </c>
      <c r="G4863" s="8" t="str">
        <f>VLOOKUP(E4863,Mapping!$A$2:$B$207,2,0)</f>
        <v>Unity</v>
      </c>
      <c r="H4863" s="4" t="s">
        <v>658</v>
      </c>
      <c r="I4863" s="63">
        <v>44409</v>
      </c>
      <c r="J4863" s="126" t="str">
        <f>VLOOKUP(I4863,Mapping!$H$2:$I$215,2,0)</f>
        <v>Post</v>
      </c>
      <c r="K4863" s="127">
        <f>VLOOKUP(I4863,Mapping!$H$2:$J$215,3,0)</f>
        <v>0</v>
      </c>
      <c r="L4863" s="4">
        <v>0</v>
      </c>
      <c r="M4863" s="4" t="s">
        <v>85</v>
      </c>
    </row>
    <row r="4864" spans="1:13" x14ac:dyDescent="0.35">
      <c r="A4864" s="4" t="s">
        <v>36</v>
      </c>
      <c r="B4864" s="4" t="s">
        <v>35</v>
      </c>
      <c r="E4864" s="4" t="s">
        <v>130</v>
      </c>
      <c r="F4864" s="8" t="str">
        <f>VLOOKUP(E4864,Mapping!$A$1:$C$71,3,0)</f>
        <v>Unity</v>
      </c>
      <c r="G4864" s="8" t="str">
        <f>VLOOKUP(E4864,Mapping!$A$2:$B$207,2,0)</f>
        <v>Unity</v>
      </c>
      <c r="H4864" s="4" t="s">
        <v>658</v>
      </c>
      <c r="I4864" s="63">
        <v>44410</v>
      </c>
      <c r="J4864" s="126" t="str">
        <f>VLOOKUP(I4864,Mapping!$H$2:$I$215,2,0)</f>
        <v>Post</v>
      </c>
      <c r="K4864" s="127">
        <f>VLOOKUP(I4864,Mapping!$H$2:$J$215,3,0)</f>
        <v>0</v>
      </c>
      <c r="L4864" s="4">
        <v>0</v>
      </c>
      <c r="M4864" s="4" t="s">
        <v>85</v>
      </c>
    </row>
    <row r="4865" spans="1:13" x14ac:dyDescent="0.35">
      <c r="A4865" s="4" t="s">
        <v>36</v>
      </c>
      <c r="B4865" s="4" t="s">
        <v>35</v>
      </c>
      <c r="E4865" s="4" t="s">
        <v>130</v>
      </c>
      <c r="F4865" s="8" t="str">
        <f>VLOOKUP(E4865,Mapping!$A$1:$C$71,3,0)</f>
        <v>Unity</v>
      </c>
      <c r="G4865" s="8" t="str">
        <f>VLOOKUP(E4865,Mapping!$A$2:$B$207,2,0)</f>
        <v>Unity</v>
      </c>
      <c r="H4865" s="4" t="s">
        <v>658</v>
      </c>
      <c r="I4865" s="63">
        <v>44411</v>
      </c>
      <c r="J4865" s="126" t="str">
        <f>VLOOKUP(I4865,Mapping!$H$2:$I$215,2,0)</f>
        <v>Post</v>
      </c>
      <c r="K4865" s="127">
        <f>VLOOKUP(I4865,Mapping!$H$2:$J$215,3,0)</f>
        <v>0</v>
      </c>
      <c r="L4865" s="4">
        <v>0</v>
      </c>
      <c r="M4865" s="4" t="s">
        <v>85</v>
      </c>
    </row>
    <row r="4866" spans="1:13" x14ac:dyDescent="0.35">
      <c r="A4866" s="4" t="s">
        <v>36</v>
      </c>
      <c r="B4866" s="4" t="s">
        <v>35</v>
      </c>
      <c r="E4866" s="4" t="s">
        <v>130</v>
      </c>
      <c r="F4866" s="8" t="str">
        <f>VLOOKUP(E4866,Mapping!$A$1:$C$71,3,0)</f>
        <v>Unity</v>
      </c>
      <c r="G4866" s="8" t="str">
        <f>VLOOKUP(E4866,Mapping!$A$2:$B$207,2,0)</f>
        <v>Unity</v>
      </c>
      <c r="H4866" s="4" t="s">
        <v>658</v>
      </c>
      <c r="I4866" s="63">
        <v>44412</v>
      </c>
      <c r="J4866" s="126" t="str">
        <f>VLOOKUP(I4866,Mapping!$H$2:$I$215,2,0)</f>
        <v>Post</v>
      </c>
      <c r="K4866" s="127">
        <f>VLOOKUP(I4866,Mapping!$H$2:$J$215,3,0)</f>
        <v>0</v>
      </c>
      <c r="L4866" s="4">
        <v>0</v>
      </c>
      <c r="M4866" s="4" t="s">
        <v>85</v>
      </c>
    </row>
    <row r="4867" spans="1:13" x14ac:dyDescent="0.35">
      <c r="A4867" s="4" t="s">
        <v>36</v>
      </c>
      <c r="B4867" s="4" t="s">
        <v>35</v>
      </c>
      <c r="E4867" s="4" t="s">
        <v>130</v>
      </c>
      <c r="F4867" s="8" t="str">
        <f>VLOOKUP(E4867,Mapping!$A$1:$C$71,3,0)</f>
        <v>Unity</v>
      </c>
      <c r="G4867" s="8" t="str">
        <f>VLOOKUP(E4867,Mapping!$A$2:$B$207,2,0)</f>
        <v>Unity</v>
      </c>
      <c r="H4867" s="4" t="s">
        <v>658</v>
      </c>
      <c r="I4867" s="63">
        <v>44413</v>
      </c>
      <c r="J4867" s="126" t="str">
        <f>VLOOKUP(I4867,Mapping!$H$2:$I$215,2,0)</f>
        <v>Post</v>
      </c>
      <c r="K4867" s="127">
        <f>VLOOKUP(I4867,Mapping!$H$2:$J$215,3,0)</f>
        <v>0</v>
      </c>
      <c r="L4867" s="4">
        <v>0</v>
      </c>
      <c r="M4867" s="4" t="s">
        <v>85</v>
      </c>
    </row>
    <row r="4868" spans="1:13" x14ac:dyDescent="0.35">
      <c r="A4868" s="4" t="s">
        <v>36</v>
      </c>
      <c r="B4868" s="4" t="s">
        <v>35</v>
      </c>
      <c r="E4868" s="4" t="s">
        <v>130</v>
      </c>
      <c r="F4868" s="8" t="str">
        <f>VLOOKUP(E4868,Mapping!$A$1:$C$71,3,0)</f>
        <v>Unity</v>
      </c>
      <c r="G4868" s="8" t="str">
        <f>VLOOKUP(E4868,Mapping!$A$2:$B$207,2,0)</f>
        <v>Unity</v>
      </c>
      <c r="H4868" s="4" t="s">
        <v>658</v>
      </c>
      <c r="I4868" s="63">
        <v>44414</v>
      </c>
      <c r="J4868" s="126" t="str">
        <f>VLOOKUP(I4868,Mapping!$H$2:$I$215,2,0)</f>
        <v>Post</v>
      </c>
      <c r="K4868" s="127">
        <f>VLOOKUP(I4868,Mapping!$H$2:$J$215,3,0)</f>
        <v>0</v>
      </c>
      <c r="L4868" s="4">
        <v>0</v>
      </c>
      <c r="M4868" s="4" t="s">
        <v>85</v>
      </c>
    </row>
    <row r="4869" spans="1:13" x14ac:dyDescent="0.35">
      <c r="A4869" s="4" t="s">
        <v>36</v>
      </c>
      <c r="B4869" s="4" t="s">
        <v>35</v>
      </c>
      <c r="E4869" s="4" t="s">
        <v>130</v>
      </c>
      <c r="F4869" s="8" t="str">
        <f>VLOOKUP(E4869,Mapping!$A$1:$C$71,3,0)</f>
        <v>Unity</v>
      </c>
      <c r="G4869" s="8" t="str">
        <f>VLOOKUP(E4869,Mapping!$A$2:$B$207,2,0)</f>
        <v>Unity</v>
      </c>
      <c r="H4869" s="4" t="s">
        <v>658</v>
      </c>
      <c r="I4869" s="63">
        <v>44415</v>
      </c>
      <c r="J4869" s="126" t="str">
        <f>VLOOKUP(I4869,Mapping!$H$2:$I$215,2,0)</f>
        <v>Post</v>
      </c>
      <c r="K4869" s="127">
        <f>VLOOKUP(I4869,Mapping!$H$2:$J$215,3,0)</f>
        <v>0</v>
      </c>
      <c r="L4869" s="4">
        <v>0</v>
      </c>
      <c r="M4869" s="4" t="s">
        <v>85</v>
      </c>
    </row>
    <row r="4870" spans="1:13" x14ac:dyDescent="0.35">
      <c r="A4870" s="4" t="s">
        <v>36</v>
      </c>
      <c r="B4870" s="4" t="s">
        <v>35</v>
      </c>
      <c r="E4870" s="4" t="s">
        <v>130</v>
      </c>
      <c r="F4870" s="8" t="str">
        <f>VLOOKUP(E4870,Mapping!$A$1:$C$71,3,0)</f>
        <v>Unity</v>
      </c>
      <c r="G4870" s="8" t="str">
        <f>VLOOKUP(E4870,Mapping!$A$2:$B$207,2,0)</f>
        <v>Unity</v>
      </c>
      <c r="H4870" s="4" t="s">
        <v>658</v>
      </c>
      <c r="I4870" s="63">
        <v>44416</v>
      </c>
      <c r="J4870" s="126" t="str">
        <f>VLOOKUP(I4870,Mapping!$H$2:$I$215,2,0)</f>
        <v>Post</v>
      </c>
      <c r="K4870" s="127">
        <f>VLOOKUP(I4870,Mapping!$H$2:$J$215,3,0)</f>
        <v>0</v>
      </c>
      <c r="L4870" s="4">
        <v>0</v>
      </c>
      <c r="M4870" s="4" t="s">
        <v>85</v>
      </c>
    </row>
    <row r="4871" spans="1:13" x14ac:dyDescent="0.35">
      <c r="A4871" s="4" t="s">
        <v>36</v>
      </c>
      <c r="B4871" s="4" t="s">
        <v>35</v>
      </c>
      <c r="E4871" s="4" t="s">
        <v>130</v>
      </c>
      <c r="F4871" s="8" t="str">
        <f>VLOOKUP(E4871,Mapping!$A$1:$C$71,3,0)</f>
        <v>Unity</v>
      </c>
      <c r="G4871" s="8" t="str">
        <f>VLOOKUP(E4871,Mapping!$A$2:$B$207,2,0)</f>
        <v>Unity</v>
      </c>
      <c r="H4871" s="4" t="s">
        <v>658</v>
      </c>
      <c r="I4871" s="63">
        <v>44417</v>
      </c>
      <c r="J4871" s="126" t="str">
        <f>VLOOKUP(I4871,Mapping!$H$2:$I$215,2,0)</f>
        <v>Post</v>
      </c>
      <c r="K4871" s="127">
        <f>VLOOKUP(I4871,Mapping!$H$2:$J$215,3,0)</f>
        <v>0</v>
      </c>
      <c r="L4871" s="4">
        <v>0</v>
      </c>
      <c r="M4871" s="4" t="s">
        <v>85</v>
      </c>
    </row>
    <row r="4872" spans="1:13" x14ac:dyDescent="0.35">
      <c r="A4872" s="4" t="s">
        <v>36</v>
      </c>
      <c r="B4872" s="4" t="s">
        <v>35</v>
      </c>
      <c r="E4872" s="4" t="s">
        <v>130</v>
      </c>
      <c r="F4872" s="8" t="str">
        <f>VLOOKUP(E4872,Mapping!$A$1:$C$71,3,0)</f>
        <v>Unity</v>
      </c>
      <c r="G4872" s="8" t="str">
        <f>VLOOKUP(E4872,Mapping!$A$2:$B$207,2,0)</f>
        <v>Unity</v>
      </c>
      <c r="H4872" s="4" t="s">
        <v>658</v>
      </c>
      <c r="I4872" s="63">
        <v>44418</v>
      </c>
      <c r="J4872" s="126" t="str">
        <f>VLOOKUP(I4872,Mapping!$H$2:$I$215,2,0)</f>
        <v>Post</v>
      </c>
      <c r="K4872" s="127">
        <f>VLOOKUP(I4872,Mapping!$H$2:$J$215,3,0)</f>
        <v>0</v>
      </c>
      <c r="L4872" s="4">
        <v>0</v>
      </c>
      <c r="M4872" s="4" t="s">
        <v>85</v>
      </c>
    </row>
    <row r="4873" spans="1:13" x14ac:dyDescent="0.35">
      <c r="A4873" s="4" t="s">
        <v>36</v>
      </c>
      <c r="B4873" s="4" t="s">
        <v>35</v>
      </c>
      <c r="E4873" s="4" t="s">
        <v>130</v>
      </c>
      <c r="F4873" s="8" t="str">
        <f>VLOOKUP(E4873,Mapping!$A$1:$C$71,3,0)</f>
        <v>Unity</v>
      </c>
      <c r="G4873" s="8" t="str">
        <f>VLOOKUP(E4873,Mapping!$A$2:$B$207,2,0)</f>
        <v>Unity</v>
      </c>
      <c r="H4873" s="4" t="s">
        <v>658</v>
      </c>
      <c r="I4873" s="63">
        <v>44419</v>
      </c>
      <c r="J4873" s="126" t="str">
        <f>VLOOKUP(I4873,Mapping!$H$2:$I$215,2,0)</f>
        <v>Post</v>
      </c>
      <c r="K4873" s="127">
        <f>VLOOKUP(I4873,Mapping!$H$2:$J$215,3,0)</f>
        <v>0</v>
      </c>
      <c r="L4873" s="4">
        <v>0</v>
      </c>
      <c r="M4873" s="4" t="s">
        <v>85</v>
      </c>
    </row>
    <row r="4874" spans="1:13" x14ac:dyDescent="0.35">
      <c r="A4874" s="4" t="s">
        <v>36</v>
      </c>
      <c r="B4874" s="4" t="s">
        <v>35</v>
      </c>
      <c r="E4874" s="4" t="s">
        <v>130</v>
      </c>
      <c r="F4874" s="8" t="str">
        <f>VLOOKUP(E4874,Mapping!$A$1:$C$71,3,0)</f>
        <v>Unity</v>
      </c>
      <c r="G4874" s="8" t="str">
        <f>VLOOKUP(E4874,Mapping!$A$2:$B$207,2,0)</f>
        <v>Unity</v>
      </c>
      <c r="H4874" s="4" t="s">
        <v>658</v>
      </c>
      <c r="I4874" s="63">
        <v>44420</v>
      </c>
      <c r="J4874" s="126" t="str">
        <f>VLOOKUP(I4874,Mapping!$H$2:$I$215,2,0)</f>
        <v>Post</v>
      </c>
      <c r="K4874" s="127">
        <f>VLOOKUP(I4874,Mapping!$H$2:$J$215,3,0)</f>
        <v>0</v>
      </c>
      <c r="L4874" s="4">
        <v>0</v>
      </c>
      <c r="M4874" s="4" t="s">
        <v>85</v>
      </c>
    </row>
    <row r="4875" spans="1:13" x14ac:dyDescent="0.35">
      <c r="A4875" s="4" t="s">
        <v>36</v>
      </c>
      <c r="B4875" s="4" t="s">
        <v>35</v>
      </c>
      <c r="E4875" s="4" t="s">
        <v>130</v>
      </c>
      <c r="F4875" s="8" t="str">
        <f>VLOOKUP(E4875,Mapping!$A$1:$C$71,3,0)</f>
        <v>Unity</v>
      </c>
      <c r="G4875" s="8" t="str">
        <f>VLOOKUP(E4875,Mapping!$A$2:$B$207,2,0)</f>
        <v>Unity</v>
      </c>
      <c r="H4875" s="4" t="s">
        <v>658</v>
      </c>
      <c r="I4875" s="63">
        <v>44421</v>
      </c>
      <c r="J4875" s="126" t="str">
        <f>VLOOKUP(I4875,Mapping!$H$2:$I$215,2,0)</f>
        <v>Post</v>
      </c>
      <c r="K4875" s="127">
        <f>VLOOKUP(I4875,Mapping!$H$2:$J$215,3,0)</f>
        <v>0</v>
      </c>
      <c r="L4875" s="4">
        <v>0</v>
      </c>
      <c r="M4875" s="4" t="s">
        <v>85</v>
      </c>
    </row>
    <row r="4876" spans="1:13" x14ac:dyDescent="0.35">
      <c r="A4876" s="4" t="s">
        <v>36</v>
      </c>
      <c r="B4876" s="4" t="s">
        <v>35</v>
      </c>
      <c r="E4876" s="4" t="s">
        <v>130</v>
      </c>
      <c r="F4876" s="8" t="str">
        <f>VLOOKUP(E4876,Mapping!$A$1:$C$71,3,0)</f>
        <v>Unity</v>
      </c>
      <c r="G4876" s="8" t="str">
        <f>VLOOKUP(E4876,Mapping!$A$2:$B$207,2,0)</f>
        <v>Unity</v>
      </c>
      <c r="H4876" s="4" t="s">
        <v>658</v>
      </c>
      <c r="I4876" s="63">
        <v>44422</v>
      </c>
      <c r="J4876" s="126" t="str">
        <f>VLOOKUP(I4876,Mapping!$H$2:$I$215,2,0)</f>
        <v>Post</v>
      </c>
      <c r="K4876" s="127">
        <f>VLOOKUP(I4876,Mapping!$H$2:$J$215,3,0)</f>
        <v>0</v>
      </c>
      <c r="L4876" s="4">
        <v>0</v>
      </c>
      <c r="M4876" s="4" t="s">
        <v>85</v>
      </c>
    </row>
    <row r="4877" spans="1:13" x14ac:dyDescent="0.35">
      <c r="A4877" s="4" t="s">
        <v>36</v>
      </c>
      <c r="B4877" s="4" t="s">
        <v>35</v>
      </c>
      <c r="E4877" s="4" t="s">
        <v>130</v>
      </c>
      <c r="F4877" s="8" t="str">
        <f>VLOOKUP(E4877,Mapping!$A$1:$C$71,3,0)</f>
        <v>Unity</v>
      </c>
      <c r="G4877" s="8" t="str">
        <f>VLOOKUP(E4877,Mapping!$A$2:$B$207,2,0)</f>
        <v>Unity</v>
      </c>
      <c r="H4877" s="4" t="s">
        <v>658</v>
      </c>
      <c r="I4877" s="63">
        <v>44423</v>
      </c>
      <c r="J4877" s="126" t="str">
        <f>VLOOKUP(I4877,Mapping!$H$2:$I$215,2,0)</f>
        <v>Post</v>
      </c>
      <c r="K4877" s="127">
        <f>VLOOKUP(I4877,Mapping!$H$2:$J$215,3,0)</f>
        <v>0</v>
      </c>
      <c r="L4877" s="4">
        <v>0</v>
      </c>
      <c r="M4877" s="4" t="s">
        <v>85</v>
      </c>
    </row>
    <row r="4878" spans="1:13" x14ac:dyDescent="0.35">
      <c r="A4878" s="4" t="s">
        <v>36</v>
      </c>
      <c r="B4878" s="4" t="s">
        <v>35</v>
      </c>
      <c r="E4878" s="4" t="s">
        <v>130</v>
      </c>
      <c r="F4878" s="8" t="str">
        <f>VLOOKUP(E4878,Mapping!$A$1:$C$71,3,0)</f>
        <v>Unity</v>
      </c>
      <c r="G4878" s="8" t="str">
        <f>VLOOKUP(E4878,Mapping!$A$2:$B$207,2,0)</f>
        <v>Unity</v>
      </c>
      <c r="H4878" s="4" t="s">
        <v>658</v>
      </c>
      <c r="I4878" s="63">
        <v>44424</v>
      </c>
      <c r="J4878" s="126" t="str">
        <f>VLOOKUP(I4878,Mapping!$H$2:$I$215,2,0)</f>
        <v>Post</v>
      </c>
      <c r="K4878" s="127">
        <f>VLOOKUP(I4878,Mapping!$H$2:$J$215,3,0)</f>
        <v>0</v>
      </c>
      <c r="L4878" s="4">
        <v>0</v>
      </c>
      <c r="M4878" s="4" t="s">
        <v>85</v>
      </c>
    </row>
    <row r="4879" spans="1:13" x14ac:dyDescent="0.35">
      <c r="A4879" s="4" t="s">
        <v>36</v>
      </c>
      <c r="B4879" s="4" t="s">
        <v>35</v>
      </c>
      <c r="E4879" s="4" t="s">
        <v>130</v>
      </c>
      <c r="F4879" s="8" t="str">
        <f>VLOOKUP(E4879,Mapping!$A$1:$C$71,3,0)</f>
        <v>Unity</v>
      </c>
      <c r="G4879" s="8" t="str">
        <f>VLOOKUP(E4879,Mapping!$A$2:$B$207,2,0)</f>
        <v>Unity</v>
      </c>
      <c r="H4879" s="4" t="s">
        <v>658</v>
      </c>
      <c r="I4879" s="63">
        <v>44425</v>
      </c>
      <c r="J4879" s="126" t="str">
        <f>VLOOKUP(I4879,Mapping!$H$2:$I$215,2,0)</f>
        <v>Post</v>
      </c>
      <c r="K4879" s="127">
        <f>VLOOKUP(I4879,Mapping!$H$2:$J$215,3,0)</f>
        <v>0</v>
      </c>
      <c r="L4879" s="4">
        <v>0</v>
      </c>
      <c r="M4879" s="4" t="s">
        <v>85</v>
      </c>
    </row>
    <row r="4880" spans="1:13" x14ac:dyDescent="0.35">
      <c r="A4880" s="4" t="s">
        <v>36</v>
      </c>
      <c r="B4880" s="4" t="s">
        <v>35</v>
      </c>
      <c r="E4880" s="4" t="s">
        <v>130</v>
      </c>
      <c r="F4880" s="8" t="str">
        <f>VLOOKUP(E4880,Mapping!$A$1:$C$71,3,0)</f>
        <v>Unity</v>
      </c>
      <c r="G4880" s="8" t="str">
        <f>VLOOKUP(E4880,Mapping!$A$2:$B$207,2,0)</f>
        <v>Unity</v>
      </c>
      <c r="H4880" s="4" t="s">
        <v>658</v>
      </c>
      <c r="I4880" s="63">
        <v>44426</v>
      </c>
      <c r="J4880" s="126" t="str">
        <f>VLOOKUP(I4880,Mapping!$H$2:$I$215,2,0)</f>
        <v>Post</v>
      </c>
      <c r="K4880" s="127">
        <f>VLOOKUP(I4880,Mapping!$H$2:$J$215,3,0)</f>
        <v>0</v>
      </c>
      <c r="L4880" s="4">
        <v>0</v>
      </c>
      <c r="M4880" s="4" t="s">
        <v>85</v>
      </c>
    </row>
    <row r="4881" spans="1:13" x14ac:dyDescent="0.35">
      <c r="A4881" s="4" t="s">
        <v>36</v>
      </c>
      <c r="B4881" s="4" t="s">
        <v>35</v>
      </c>
      <c r="E4881" s="4" t="s">
        <v>130</v>
      </c>
      <c r="F4881" s="8" t="str">
        <f>VLOOKUP(E4881,Mapping!$A$1:$C$71,3,0)</f>
        <v>Unity</v>
      </c>
      <c r="G4881" s="8" t="str">
        <f>VLOOKUP(E4881,Mapping!$A$2:$B$207,2,0)</f>
        <v>Unity</v>
      </c>
      <c r="H4881" s="4" t="s">
        <v>658</v>
      </c>
      <c r="I4881" s="63">
        <v>44427</v>
      </c>
      <c r="J4881" s="126" t="str">
        <f>VLOOKUP(I4881,Mapping!$H$2:$I$215,2,0)</f>
        <v>Post</v>
      </c>
      <c r="K4881" s="127">
        <f>VLOOKUP(I4881,Mapping!$H$2:$J$215,3,0)</f>
        <v>0</v>
      </c>
      <c r="L4881" s="4">
        <v>0</v>
      </c>
      <c r="M4881" s="4" t="s">
        <v>85</v>
      </c>
    </row>
    <row r="4882" spans="1:13" x14ac:dyDescent="0.35">
      <c r="A4882" s="4" t="s">
        <v>36</v>
      </c>
      <c r="B4882" s="4" t="s">
        <v>35</v>
      </c>
      <c r="E4882" s="4" t="s">
        <v>130</v>
      </c>
      <c r="F4882" s="8" t="str">
        <f>VLOOKUP(E4882,Mapping!$A$1:$C$71,3,0)</f>
        <v>Unity</v>
      </c>
      <c r="G4882" s="8" t="str">
        <f>VLOOKUP(E4882,Mapping!$A$2:$B$207,2,0)</f>
        <v>Unity</v>
      </c>
      <c r="H4882" s="4" t="s">
        <v>658</v>
      </c>
      <c r="I4882" s="63">
        <v>44428</v>
      </c>
      <c r="J4882" s="126" t="str">
        <f>VLOOKUP(I4882,Mapping!$H$2:$I$215,2,0)</f>
        <v>Post</v>
      </c>
      <c r="K4882" s="127">
        <f>VLOOKUP(I4882,Mapping!$H$2:$J$215,3,0)</f>
        <v>0</v>
      </c>
      <c r="L4882" s="4">
        <v>0</v>
      </c>
      <c r="M4882" s="4" t="s">
        <v>85</v>
      </c>
    </row>
    <row r="4883" spans="1:13" x14ac:dyDescent="0.35">
      <c r="A4883" s="4" t="s">
        <v>36</v>
      </c>
      <c r="B4883" s="4" t="s">
        <v>35</v>
      </c>
      <c r="E4883" s="4" t="s">
        <v>130</v>
      </c>
      <c r="F4883" s="8" t="str">
        <f>VLOOKUP(E4883,Mapping!$A$1:$C$71,3,0)</f>
        <v>Unity</v>
      </c>
      <c r="G4883" s="8" t="str">
        <f>VLOOKUP(E4883,Mapping!$A$2:$B$207,2,0)</f>
        <v>Unity</v>
      </c>
      <c r="H4883" s="4" t="s">
        <v>658</v>
      </c>
      <c r="I4883" s="63">
        <v>44429</v>
      </c>
      <c r="J4883" s="126" t="str">
        <f>VLOOKUP(I4883,Mapping!$H$2:$I$215,2,0)</f>
        <v>Post</v>
      </c>
      <c r="K4883" s="127">
        <f>VLOOKUP(I4883,Mapping!$H$2:$J$215,3,0)</f>
        <v>0</v>
      </c>
      <c r="L4883" s="4">
        <v>0</v>
      </c>
      <c r="M4883" s="4" t="s">
        <v>85</v>
      </c>
    </row>
    <row r="4884" spans="1:13" x14ac:dyDescent="0.35">
      <c r="A4884" s="4" t="s">
        <v>36</v>
      </c>
      <c r="B4884" s="4" t="s">
        <v>35</v>
      </c>
      <c r="E4884" s="4" t="s">
        <v>130</v>
      </c>
      <c r="F4884" s="8" t="str">
        <f>VLOOKUP(E4884,Mapping!$A$1:$C$71,3,0)</f>
        <v>Unity</v>
      </c>
      <c r="G4884" s="8" t="str">
        <f>VLOOKUP(E4884,Mapping!$A$2:$B$207,2,0)</f>
        <v>Unity</v>
      </c>
      <c r="H4884" s="4" t="s">
        <v>658</v>
      </c>
      <c r="I4884" s="63">
        <v>44430</v>
      </c>
      <c r="J4884" s="126" t="str">
        <f>VLOOKUP(I4884,Mapping!$H$2:$I$215,2,0)</f>
        <v>Post</v>
      </c>
      <c r="K4884" s="127">
        <f>VLOOKUP(I4884,Mapping!$H$2:$J$215,3,0)</f>
        <v>0</v>
      </c>
      <c r="L4884" s="4">
        <v>0</v>
      </c>
      <c r="M4884" s="4" t="s">
        <v>85</v>
      </c>
    </row>
    <row r="4885" spans="1:13" x14ac:dyDescent="0.35">
      <c r="A4885" s="4" t="s">
        <v>36</v>
      </c>
      <c r="B4885" s="4" t="s">
        <v>35</v>
      </c>
      <c r="E4885" s="4" t="s">
        <v>130</v>
      </c>
      <c r="F4885" s="8" t="str">
        <f>VLOOKUP(E4885,Mapping!$A$1:$C$71,3,0)</f>
        <v>Unity</v>
      </c>
      <c r="G4885" s="8" t="str">
        <f>VLOOKUP(E4885,Mapping!$A$2:$B$207,2,0)</f>
        <v>Unity</v>
      </c>
      <c r="H4885" s="4" t="s">
        <v>658</v>
      </c>
      <c r="I4885" s="63">
        <v>44431</v>
      </c>
      <c r="J4885" s="126" t="str">
        <f>VLOOKUP(I4885,Mapping!$H$2:$I$215,2,0)</f>
        <v>Post</v>
      </c>
      <c r="K4885" s="127">
        <f>VLOOKUP(I4885,Mapping!$H$2:$J$215,3,0)</f>
        <v>0</v>
      </c>
      <c r="L4885" s="4">
        <v>0</v>
      </c>
      <c r="M4885" s="4" t="s">
        <v>85</v>
      </c>
    </row>
    <row r="4886" spans="1:13" x14ac:dyDescent="0.35">
      <c r="A4886" s="4" t="s">
        <v>36</v>
      </c>
      <c r="B4886" s="4" t="s">
        <v>35</v>
      </c>
      <c r="E4886" s="4" t="s">
        <v>130</v>
      </c>
      <c r="F4886" s="8" t="str">
        <f>VLOOKUP(E4886,Mapping!$A$1:$C$71,3,0)</f>
        <v>Unity</v>
      </c>
      <c r="G4886" s="8" t="str">
        <f>VLOOKUP(E4886,Mapping!$A$2:$B$207,2,0)</f>
        <v>Unity</v>
      </c>
      <c r="H4886" s="4" t="s">
        <v>658</v>
      </c>
      <c r="I4886" s="63">
        <v>44432</v>
      </c>
      <c r="J4886" s="126" t="str">
        <f>VLOOKUP(I4886,Mapping!$H$2:$I$215,2,0)</f>
        <v>Post</v>
      </c>
      <c r="K4886" s="127">
        <f>VLOOKUP(I4886,Mapping!$H$2:$J$215,3,0)</f>
        <v>0</v>
      </c>
      <c r="L4886" s="4">
        <v>0</v>
      </c>
      <c r="M4886" s="4" t="s">
        <v>85</v>
      </c>
    </row>
    <row r="4887" spans="1:13" x14ac:dyDescent="0.35">
      <c r="A4887" s="4" t="s">
        <v>36</v>
      </c>
      <c r="B4887" s="4" t="s">
        <v>35</v>
      </c>
      <c r="E4887" s="4" t="s">
        <v>130</v>
      </c>
      <c r="F4887" s="8" t="str">
        <f>VLOOKUP(E4887,Mapping!$A$1:$C$71,3,0)</f>
        <v>Unity</v>
      </c>
      <c r="G4887" s="8" t="str">
        <f>VLOOKUP(E4887,Mapping!$A$2:$B$207,2,0)</f>
        <v>Unity</v>
      </c>
      <c r="H4887" s="4" t="s">
        <v>658</v>
      </c>
      <c r="I4887" s="63">
        <v>44433</v>
      </c>
      <c r="J4887" s="126" t="str">
        <f>VLOOKUP(I4887,Mapping!$H$2:$I$215,2,0)</f>
        <v>Post</v>
      </c>
      <c r="K4887" s="127">
        <f>VLOOKUP(I4887,Mapping!$H$2:$J$215,3,0)</f>
        <v>0</v>
      </c>
      <c r="L4887" s="4">
        <v>0</v>
      </c>
      <c r="M4887" s="4" t="s">
        <v>85</v>
      </c>
    </row>
    <row r="4888" spans="1:13" x14ac:dyDescent="0.35">
      <c r="A4888" s="4" t="s">
        <v>36</v>
      </c>
      <c r="B4888" s="4" t="s">
        <v>35</v>
      </c>
      <c r="E4888" s="4" t="s">
        <v>130</v>
      </c>
      <c r="F4888" s="8" t="str">
        <f>VLOOKUP(E4888,Mapping!$A$1:$C$71,3,0)</f>
        <v>Unity</v>
      </c>
      <c r="G4888" s="8" t="str">
        <f>VLOOKUP(E4888,Mapping!$A$2:$B$207,2,0)</f>
        <v>Unity</v>
      </c>
      <c r="H4888" s="4" t="s">
        <v>658</v>
      </c>
      <c r="I4888" s="63">
        <v>44434</v>
      </c>
      <c r="J4888" s="126" t="str">
        <f>VLOOKUP(I4888,Mapping!$H$2:$I$215,2,0)</f>
        <v>Post</v>
      </c>
      <c r="K4888" s="127">
        <f>VLOOKUP(I4888,Mapping!$H$2:$J$215,3,0)</f>
        <v>0</v>
      </c>
      <c r="L4888" s="4">
        <v>0</v>
      </c>
      <c r="M4888" s="4" t="s">
        <v>85</v>
      </c>
    </row>
    <row r="4889" spans="1:13" x14ac:dyDescent="0.35">
      <c r="A4889" s="4" t="s">
        <v>36</v>
      </c>
      <c r="B4889" s="4" t="s">
        <v>35</v>
      </c>
      <c r="E4889" s="4" t="s">
        <v>130</v>
      </c>
      <c r="F4889" s="8" t="str">
        <f>VLOOKUP(E4889,Mapping!$A$1:$C$71,3,0)</f>
        <v>Unity</v>
      </c>
      <c r="G4889" s="8" t="str">
        <f>VLOOKUP(E4889,Mapping!$A$2:$B$207,2,0)</f>
        <v>Unity</v>
      </c>
      <c r="H4889" s="4" t="s">
        <v>658</v>
      </c>
      <c r="I4889" s="63">
        <v>44435</v>
      </c>
      <c r="J4889" s="126" t="str">
        <f>VLOOKUP(I4889,Mapping!$H$2:$I$215,2,0)</f>
        <v>Post</v>
      </c>
      <c r="K4889" s="127">
        <f>VLOOKUP(I4889,Mapping!$H$2:$J$215,3,0)</f>
        <v>0</v>
      </c>
      <c r="L4889" s="4">
        <v>0</v>
      </c>
      <c r="M4889" s="4" t="s">
        <v>85</v>
      </c>
    </row>
    <row r="4890" spans="1:13" x14ac:dyDescent="0.35">
      <c r="A4890" s="4" t="s">
        <v>36</v>
      </c>
      <c r="B4890" s="4" t="s">
        <v>35</v>
      </c>
      <c r="E4890" s="4" t="s">
        <v>130</v>
      </c>
      <c r="F4890" s="8" t="str">
        <f>VLOOKUP(E4890,Mapping!$A$1:$C$71,3,0)</f>
        <v>Unity</v>
      </c>
      <c r="G4890" s="8" t="str">
        <f>VLOOKUP(E4890,Mapping!$A$2:$B$207,2,0)</f>
        <v>Unity</v>
      </c>
      <c r="H4890" s="4" t="s">
        <v>658</v>
      </c>
      <c r="I4890" s="63">
        <v>44436</v>
      </c>
      <c r="J4890" s="126" t="str">
        <f>VLOOKUP(I4890,Mapping!$H$2:$I$215,2,0)</f>
        <v>Post</v>
      </c>
      <c r="K4890" s="127">
        <f>VLOOKUP(I4890,Mapping!$H$2:$J$215,3,0)</f>
        <v>0</v>
      </c>
      <c r="L4890" s="4">
        <v>0</v>
      </c>
      <c r="M4890" s="4" t="s">
        <v>85</v>
      </c>
    </row>
    <row r="4891" spans="1:13" x14ac:dyDescent="0.35">
      <c r="A4891" s="4" t="s">
        <v>36</v>
      </c>
      <c r="B4891" s="4" t="s">
        <v>35</v>
      </c>
      <c r="E4891" s="4" t="s">
        <v>130</v>
      </c>
      <c r="F4891" s="8" t="str">
        <f>VLOOKUP(E4891,Mapping!$A$1:$C$71,3,0)</f>
        <v>Unity</v>
      </c>
      <c r="G4891" s="8" t="str">
        <f>VLOOKUP(E4891,Mapping!$A$2:$B$207,2,0)</f>
        <v>Unity</v>
      </c>
      <c r="H4891" s="4" t="s">
        <v>658</v>
      </c>
      <c r="I4891" s="63">
        <v>44437</v>
      </c>
      <c r="J4891" s="126" t="str">
        <f>VLOOKUP(I4891,Mapping!$H$2:$I$215,2,0)</f>
        <v>Post</v>
      </c>
      <c r="K4891" s="127">
        <f>VLOOKUP(I4891,Mapping!$H$2:$J$215,3,0)</f>
        <v>0</v>
      </c>
      <c r="L4891" s="4">
        <v>0</v>
      </c>
      <c r="M4891" s="4" t="s">
        <v>85</v>
      </c>
    </row>
    <row r="4892" spans="1:13" x14ac:dyDescent="0.35">
      <c r="A4892" s="4" t="s">
        <v>36</v>
      </c>
      <c r="B4892" s="4" t="s">
        <v>35</v>
      </c>
      <c r="E4892" s="4" t="s">
        <v>130</v>
      </c>
      <c r="F4892" s="8" t="str">
        <f>VLOOKUP(E4892,Mapping!$A$1:$C$71,3,0)</f>
        <v>Unity</v>
      </c>
      <c r="G4892" s="8" t="str">
        <f>VLOOKUP(E4892,Mapping!$A$2:$B$207,2,0)</f>
        <v>Unity</v>
      </c>
      <c r="H4892" s="4" t="s">
        <v>658</v>
      </c>
      <c r="I4892" s="63">
        <v>44438</v>
      </c>
      <c r="J4892" s="126" t="str">
        <f>VLOOKUP(I4892,Mapping!$H$2:$I$215,2,0)</f>
        <v>Post</v>
      </c>
      <c r="K4892" s="127">
        <f>VLOOKUP(I4892,Mapping!$H$2:$J$215,3,0)</f>
        <v>0</v>
      </c>
      <c r="L4892" s="4">
        <v>0</v>
      </c>
      <c r="M4892" s="4" t="s">
        <v>85</v>
      </c>
    </row>
    <row r="4893" spans="1:13" x14ac:dyDescent="0.35">
      <c r="A4893" s="4" t="s">
        <v>36</v>
      </c>
      <c r="B4893" s="4" t="s">
        <v>35</v>
      </c>
      <c r="E4893" s="4" t="s">
        <v>130</v>
      </c>
      <c r="F4893" s="8" t="str">
        <f>VLOOKUP(E4893,Mapping!$A$1:$C$71,3,0)</f>
        <v>Unity</v>
      </c>
      <c r="G4893" s="8" t="str">
        <f>VLOOKUP(E4893,Mapping!$A$2:$B$207,2,0)</f>
        <v>Unity</v>
      </c>
      <c r="H4893" s="4" t="s">
        <v>658</v>
      </c>
      <c r="I4893" s="63">
        <v>44439</v>
      </c>
      <c r="J4893" s="126" t="str">
        <f>VLOOKUP(I4893,Mapping!$H$2:$I$215,2,0)</f>
        <v>Post</v>
      </c>
      <c r="K4893" s="127">
        <f>VLOOKUP(I4893,Mapping!$H$2:$J$215,3,0)</f>
        <v>0</v>
      </c>
      <c r="L4893" s="4">
        <v>0</v>
      </c>
      <c r="M4893" s="4" t="s">
        <v>85</v>
      </c>
    </row>
    <row r="4894" spans="1:13" x14ac:dyDescent="0.35">
      <c r="A4894" s="4" t="s">
        <v>36</v>
      </c>
      <c r="B4894" s="4" t="s">
        <v>35</v>
      </c>
      <c r="E4894" s="4" t="s">
        <v>130</v>
      </c>
      <c r="F4894" s="8" t="str">
        <f>VLOOKUP(E4894,Mapping!$A$1:$C$71,3,0)</f>
        <v>Unity</v>
      </c>
      <c r="G4894" s="8" t="str">
        <f>VLOOKUP(E4894,Mapping!$A$2:$B$207,2,0)</f>
        <v>Unity</v>
      </c>
      <c r="H4894" s="4" t="s">
        <v>658</v>
      </c>
      <c r="I4894" s="63">
        <v>44440</v>
      </c>
      <c r="J4894" s="126" t="str">
        <f>VLOOKUP(I4894,Mapping!$H$2:$I$215,2,0)</f>
        <v>Post</v>
      </c>
      <c r="K4894" s="127">
        <f>VLOOKUP(I4894,Mapping!$H$2:$J$215,3,0)</f>
        <v>0</v>
      </c>
      <c r="L4894" s="4">
        <v>0</v>
      </c>
      <c r="M4894" s="4" t="s">
        <v>85</v>
      </c>
    </row>
    <row r="4895" spans="1:13" x14ac:dyDescent="0.35">
      <c r="A4895" s="4" t="s">
        <v>36</v>
      </c>
      <c r="B4895" s="4" t="s">
        <v>35</v>
      </c>
      <c r="E4895" s="4" t="s">
        <v>130</v>
      </c>
      <c r="F4895" s="8" t="str">
        <f>VLOOKUP(E4895,Mapping!$A$1:$C$71,3,0)</f>
        <v>Unity</v>
      </c>
      <c r="G4895" s="8" t="str">
        <f>VLOOKUP(E4895,Mapping!$A$2:$B$207,2,0)</f>
        <v>Unity</v>
      </c>
      <c r="H4895" s="4" t="s">
        <v>658</v>
      </c>
      <c r="I4895" s="63">
        <v>44441</v>
      </c>
      <c r="J4895" s="126" t="str">
        <f>VLOOKUP(I4895,Mapping!$H$2:$I$215,2,0)</f>
        <v>Post</v>
      </c>
      <c r="K4895" s="127">
        <f>VLOOKUP(I4895,Mapping!$H$2:$J$215,3,0)</f>
        <v>0</v>
      </c>
      <c r="L4895" s="4">
        <v>0</v>
      </c>
      <c r="M4895" s="4" t="s">
        <v>85</v>
      </c>
    </row>
    <row r="4896" spans="1:13" x14ac:dyDescent="0.35">
      <c r="A4896" s="4" t="s">
        <v>36</v>
      </c>
      <c r="B4896" s="4" t="s">
        <v>35</v>
      </c>
      <c r="E4896" s="4" t="s">
        <v>130</v>
      </c>
      <c r="F4896" s="8" t="str">
        <f>VLOOKUP(E4896,Mapping!$A$1:$C$71,3,0)</f>
        <v>Unity</v>
      </c>
      <c r="G4896" s="8" t="str">
        <f>VLOOKUP(E4896,Mapping!$A$2:$B$207,2,0)</f>
        <v>Unity</v>
      </c>
      <c r="H4896" s="4" t="s">
        <v>658</v>
      </c>
      <c r="I4896" s="63">
        <v>44442</v>
      </c>
      <c r="J4896" s="126" t="str">
        <f>VLOOKUP(I4896,Mapping!$H$2:$I$215,2,0)</f>
        <v>Post</v>
      </c>
      <c r="K4896" s="127">
        <f>VLOOKUP(I4896,Mapping!$H$2:$J$215,3,0)</f>
        <v>0</v>
      </c>
      <c r="L4896" s="4">
        <v>0</v>
      </c>
      <c r="M4896" s="4" t="s">
        <v>85</v>
      </c>
    </row>
    <row r="4897" spans="1:13" x14ac:dyDescent="0.35">
      <c r="A4897" s="4" t="s">
        <v>36</v>
      </c>
      <c r="B4897" s="4" t="s">
        <v>35</v>
      </c>
      <c r="E4897" s="4" t="s">
        <v>130</v>
      </c>
      <c r="F4897" s="8" t="str">
        <f>VLOOKUP(E4897,Mapping!$A$1:$C$71,3,0)</f>
        <v>Unity</v>
      </c>
      <c r="G4897" s="8" t="str">
        <f>VLOOKUP(E4897,Mapping!$A$2:$B$207,2,0)</f>
        <v>Unity</v>
      </c>
      <c r="H4897" s="4" t="s">
        <v>658</v>
      </c>
      <c r="I4897" s="63">
        <v>44443</v>
      </c>
      <c r="J4897" s="126" t="str">
        <f>VLOOKUP(I4897,Mapping!$H$2:$I$215,2,0)</f>
        <v>Post</v>
      </c>
      <c r="K4897" s="127">
        <f>VLOOKUP(I4897,Mapping!$H$2:$J$215,3,0)</f>
        <v>0</v>
      </c>
      <c r="L4897" s="4">
        <v>0</v>
      </c>
      <c r="M4897" s="4" t="s">
        <v>85</v>
      </c>
    </row>
    <row r="4898" spans="1:13" x14ac:dyDescent="0.35">
      <c r="A4898" s="4" t="s">
        <v>36</v>
      </c>
      <c r="B4898" s="4" t="s">
        <v>35</v>
      </c>
      <c r="E4898" s="4" t="s">
        <v>130</v>
      </c>
      <c r="F4898" s="8" t="str">
        <f>VLOOKUP(E4898,Mapping!$A$1:$C$71,3,0)</f>
        <v>Unity</v>
      </c>
      <c r="G4898" s="8" t="str">
        <f>VLOOKUP(E4898,Mapping!$A$2:$B$207,2,0)</f>
        <v>Unity</v>
      </c>
      <c r="H4898" s="4" t="s">
        <v>658</v>
      </c>
      <c r="I4898" s="63">
        <v>44444</v>
      </c>
      <c r="J4898" s="126" t="str">
        <f>VLOOKUP(I4898,Mapping!$H$2:$I$215,2,0)</f>
        <v>Post</v>
      </c>
      <c r="K4898" s="127">
        <f>VLOOKUP(I4898,Mapping!$H$2:$J$215,3,0)</f>
        <v>0</v>
      </c>
      <c r="L4898" s="4">
        <v>0</v>
      </c>
      <c r="M4898" s="4" t="s">
        <v>85</v>
      </c>
    </row>
    <row r="4899" spans="1:13" x14ac:dyDescent="0.35">
      <c r="A4899" s="4" t="s">
        <v>36</v>
      </c>
      <c r="B4899" s="4" t="s">
        <v>35</v>
      </c>
      <c r="E4899" s="4" t="s">
        <v>130</v>
      </c>
      <c r="F4899" s="8" t="str">
        <f>VLOOKUP(E4899,Mapping!$A$1:$C$71,3,0)</f>
        <v>Unity</v>
      </c>
      <c r="G4899" s="8" t="str">
        <f>VLOOKUP(E4899,Mapping!$A$2:$B$207,2,0)</f>
        <v>Unity</v>
      </c>
      <c r="H4899" s="4" t="s">
        <v>658</v>
      </c>
      <c r="I4899" s="63">
        <v>44445</v>
      </c>
      <c r="J4899" s="126" t="str">
        <f>VLOOKUP(I4899,Mapping!$H$2:$I$215,2,0)</f>
        <v>Post</v>
      </c>
      <c r="K4899" s="127">
        <f>VLOOKUP(I4899,Mapping!$H$2:$J$215,3,0)</f>
        <v>0</v>
      </c>
      <c r="L4899" s="4">
        <v>0</v>
      </c>
      <c r="M4899" s="4" t="s">
        <v>85</v>
      </c>
    </row>
    <row r="4900" spans="1:13" x14ac:dyDescent="0.35">
      <c r="A4900" s="4" t="s">
        <v>36</v>
      </c>
      <c r="B4900" s="4" t="s">
        <v>35</v>
      </c>
      <c r="E4900" s="4" t="s">
        <v>130</v>
      </c>
      <c r="F4900" s="8" t="str">
        <f>VLOOKUP(E4900,Mapping!$A$1:$C$71,3,0)</f>
        <v>Unity</v>
      </c>
      <c r="G4900" s="8" t="str">
        <f>VLOOKUP(E4900,Mapping!$A$2:$B$207,2,0)</f>
        <v>Unity</v>
      </c>
      <c r="H4900" s="4" t="s">
        <v>658</v>
      </c>
      <c r="I4900" s="63">
        <v>44446</v>
      </c>
      <c r="J4900" s="126" t="str">
        <f>VLOOKUP(I4900,Mapping!$H$2:$I$215,2,0)</f>
        <v>Post</v>
      </c>
      <c r="K4900" s="127">
        <f>VLOOKUP(I4900,Mapping!$H$2:$J$215,3,0)</f>
        <v>0</v>
      </c>
      <c r="L4900" s="4">
        <v>0</v>
      </c>
      <c r="M4900" s="4" t="s">
        <v>85</v>
      </c>
    </row>
    <row r="4901" spans="1:13" x14ac:dyDescent="0.35">
      <c r="A4901" s="4" t="s">
        <v>36</v>
      </c>
      <c r="B4901" s="4" t="s">
        <v>35</v>
      </c>
      <c r="E4901" s="4" t="s">
        <v>130</v>
      </c>
      <c r="F4901" s="8" t="str">
        <f>VLOOKUP(E4901,Mapping!$A$1:$C$71,3,0)</f>
        <v>Unity</v>
      </c>
      <c r="G4901" s="8" t="str">
        <f>VLOOKUP(E4901,Mapping!$A$2:$B$207,2,0)</f>
        <v>Unity</v>
      </c>
      <c r="H4901" s="4" t="s">
        <v>658</v>
      </c>
      <c r="I4901" s="63">
        <v>44447</v>
      </c>
      <c r="J4901" s="126" t="str">
        <f>VLOOKUP(I4901,Mapping!$H$2:$I$215,2,0)</f>
        <v>Post</v>
      </c>
      <c r="K4901" s="127">
        <f>VLOOKUP(I4901,Mapping!$H$2:$J$215,3,0)</f>
        <v>0</v>
      </c>
      <c r="L4901" s="4">
        <v>0</v>
      </c>
      <c r="M4901" s="4" t="s">
        <v>85</v>
      </c>
    </row>
    <row r="4902" spans="1:13" x14ac:dyDescent="0.35">
      <c r="A4902" s="4" t="s">
        <v>36</v>
      </c>
      <c r="B4902" s="4" t="s">
        <v>35</v>
      </c>
      <c r="E4902" s="4" t="s">
        <v>130</v>
      </c>
      <c r="F4902" s="8" t="str">
        <f>VLOOKUP(E4902,Mapping!$A$1:$C$71,3,0)</f>
        <v>Unity</v>
      </c>
      <c r="G4902" s="8" t="str">
        <f>VLOOKUP(E4902,Mapping!$A$2:$B$207,2,0)</f>
        <v>Unity</v>
      </c>
      <c r="H4902" s="4" t="s">
        <v>658</v>
      </c>
      <c r="I4902" s="63">
        <v>44448</v>
      </c>
      <c r="J4902" s="126" t="str">
        <f>VLOOKUP(I4902,Mapping!$H$2:$I$215,2,0)</f>
        <v>Post</v>
      </c>
      <c r="K4902" s="127">
        <f>VLOOKUP(I4902,Mapping!$H$2:$J$215,3,0)</f>
        <v>0</v>
      </c>
      <c r="L4902" s="4">
        <v>0</v>
      </c>
      <c r="M4902" s="4" t="s">
        <v>85</v>
      </c>
    </row>
    <row r="4903" spans="1:13" x14ac:dyDescent="0.35">
      <c r="A4903" s="4" t="s">
        <v>36</v>
      </c>
      <c r="B4903" s="4" t="s">
        <v>35</v>
      </c>
      <c r="E4903" s="4" t="s">
        <v>130</v>
      </c>
      <c r="F4903" s="8" t="str">
        <f>VLOOKUP(E4903,Mapping!$A$1:$C$71,3,0)</f>
        <v>Unity</v>
      </c>
      <c r="G4903" s="8" t="str">
        <f>VLOOKUP(E4903,Mapping!$A$2:$B$207,2,0)</f>
        <v>Unity</v>
      </c>
      <c r="H4903" s="4" t="s">
        <v>658</v>
      </c>
      <c r="I4903" s="63">
        <v>44449</v>
      </c>
      <c r="J4903" s="126" t="str">
        <f>VLOOKUP(I4903,Mapping!$H$2:$I$215,2,0)</f>
        <v>Post</v>
      </c>
      <c r="K4903" s="127">
        <f>VLOOKUP(I4903,Mapping!$H$2:$J$215,3,0)</f>
        <v>0</v>
      </c>
      <c r="L4903" s="4">
        <v>0</v>
      </c>
      <c r="M4903" s="4" t="s">
        <v>85</v>
      </c>
    </row>
    <row r="4904" spans="1:13" x14ac:dyDescent="0.35">
      <c r="A4904" s="4" t="s">
        <v>36</v>
      </c>
      <c r="B4904" s="4" t="s">
        <v>35</v>
      </c>
      <c r="E4904" s="4" t="s">
        <v>130</v>
      </c>
      <c r="F4904" s="8" t="str">
        <f>VLOOKUP(E4904,Mapping!$A$1:$C$71,3,0)</f>
        <v>Unity</v>
      </c>
      <c r="G4904" s="8" t="str">
        <f>VLOOKUP(E4904,Mapping!$A$2:$B$207,2,0)</f>
        <v>Unity</v>
      </c>
      <c r="H4904" s="4" t="s">
        <v>658</v>
      </c>
      <c r="I4904" s="63">
        <v>44450</v>
      </c>
      <c r="J4904" s="126" t="str">
        <f>VLOOKUP(I4904,Mapping!$H$2:$I$215,2,0)</f>
        <v>Post</v>
      </c>
      <c r="K4904" s="127">
        <f>VLOOKUP(I4904,Mapping!$H$2:$J$215,3,0)</f>
        <v>0</v>
      </c>
      <c r="L4904" s="4">
        <v>0</v>
      </c>
      <c r="M4904" s="4" t="s">
        <v>85</v>
      </c>
    </row>
    <row r="4905" spans="1:13" x14ac:dyDescent="0.35">
      <c r="A4905" s="4" t="s">
        <v>36</v>
      </c>
      <c r="B4905" s="4" t="s">
        <v>35</v>
      </c>
      <c r="E4905" s="4" t="s">
        <v>130</v>
      </c>
      <c r="F4905" s="8" t="str">
        <f>VLOOKUP(E4905,Mapping!$A$1:$C$71,3,0)</f>
        <v>Unity</v>
      </c>
      <c r="G4905" s="8" t="str">
        <f>VLOOKUP(E4905,Mapping!$A$2:$B$207,2,0)</f>
        <v>Unity</v>
      </c>
      <c r="H4905" s="4" t="s">
        <v>658</v>
      </c>
      <c r="I4905" s="63">
        <v>44451</v>
      </c>
      <c r="J4905" s="126" t="str">
        <f>VLOOKUP(I4905,Mapping!$H$2:$I$215,2,0)</f>
        <v>Post</v>
      </c>
      <c r="K4905" s="127">
        <f>VLOOKUP(I4905,Mapping!$H$2:$J$215,3,0)</f>
        <v>0</v>
      </c>
      <c r="L4905" s="4">
        <v>0</v>
      </c>
      <c r="M4905" s="4" t="s">
        <v>85</v>
      </c>
    </row>
    <row r="4906" spans="1:13" x14ac:dyDescent="0.35">
      <c r="A4906" s="4" t="s">
        <v>36</v>
      </c>
      <c r="B4906" s="4" t="s">
        <v>35</v>
      </c>
      <c r="E4906" s="4" t="s">
        <v>130</v>
      </c>
      <c r="F4906" s="8" t="str">
        <f>VLOOKUP(E4906,Mapping!$A$1:$C$71,3,0)</f>
        <v>Unity</v>
      </c>
      <c r="G4906" s="8" t="str">
        <f>VLOOKUP(E4906,Mapping!$A$2:$B$207,2,0)</f>
        <v>Unity</v>
      </c>
      <c r="H4906" s="4" t="s">
        <v>658</v>
      </c>
      <c r="I4906" s="63">
        <v>44452</v>
      </c>
      <c r="J4906" s="126" t="str">
        <f>VLOOKUP(I4906,Mapping!$H$2:$I$215,2,0)</f>
        <v>Post</v>
      </c>
      <c r="K4906" s="127">
        <f>VLOOKUP(I4906,Mapping!$H$2:$J$215,3,0)</f>
        <v>0</v>
      </c>
      <c r="L4906" s="4">
        <v>0</v>
      </c>
      <c r="M4906" s="4" t="s">
        <v>85</v>
      </c>
    </row>
    <row r="4907" spans="1:13" x14ac:dyDescent="0.35">
      <c r="A4907" s="4" t="s">
        <v>36</v>
      </c>
      <c r="B4907" s="4" t="s">
        <v>35</v>
      </c>
      <c r="E4907" s="4" t="s">
        <v>130</v>
      </c>
      <c r="F4907" s="8" t="str">
        <f>VLOOKUP(E4907,Mapping!$A$1:$C$71,3,0)</f>
        <v>Unity</v>
      </c>
      <c r="G4907" s="8" t="str">
        <f>VLOOKUP(E4907,Mapping!$A$2:$B$207,2,0)</f>
        <v>Unity</v>
      </c>
      <c r="H4907" s="4" t="s">
        <v>658</v>
      </c>
      <c r="I4907" s="63">
        <v>44453</v>
      </c>
      <c r="J4907" s="126" t="str">
        <f>VLOOKUP(I4907,Mapping!$H$2:$I$215,2,0)</f>
        <v>Post</v>
      </c>
      <c r="K4907" s="127">
        <f>VLOOKUP(I4907,Mapping!$H$2:$J$215,3,0)</f>
        <v>0</v>
      </c>
      <c r="L4907" s="4">
        <v>0</v>
      </c>
      <c r="M4907" s="4" t="s">
        <v>85</v>
      </c>
    </row>
    <row r="4908" spans="1:13" x14ac:dyDescent="0.35">
      <c r="A4908" s="4" t="s">
        <v>36</v>
      </c>
      <c r="B4908" s="4" t="s">
        <v>35</v>
      </c>
      <c r="E4908" s="4" t="s">
        <v>130</v>
      </c>
      <c r="F4908" s="8" t="str">
        <f>VLOOKUP(E4908,Mapping!$A$1:$C$71,3,0)</f>
        <v>Unity</v>
      </c>
      <c r="G4908" s="8" t="str">
        <f>VLOOKUP(E4908,Mapping!$A$2:$B$207,2,0)</f>
        <v>Unity</v>
      </c>
      <c r="H4908" s="4" t="s">
        <v>658</v>
      </c>
      <c r="I4908" s="63">
        <v>44454</v>
      </c>
      <c r="J4908" s="126" t="str">
        <f>VLOOKUP(I4908,Mapping!$H$2:$I$215,2,0)</f>
        <v>Post</v>
      </c>
      <c r="K4908" s="127">
        <f>VLOOKUP(I4908,Mapping!$H$2:$J$215,3,0)</f>
        <v>0</v>
      </c>
      <c r="L4908" s="4">
        <v>0</v>
      </c>
      <c r="M4908" s="4" t="s">
        <v>85</v>
      </c>
    </row>
    <row r="4909" spans="1:13" x14ac:dyDescent="0.35">
      <c r="A4909" s="4" t="s">
        <v>36</v>
      </c>
      <c r="B4909" s="4" t="s">
        <v>35</v>
      </c>
      <c r="E4909" s="4" t="s">
        <v>130</v>
      </c>
      <c r="F4909" s="8" t="str">
        <f>VLOOKUP(E4909,Mapping!$A$1:$C$71,3,0)</f>
        <v>Unity</v>
      </c>
      <c r="G4909" s="8" t="str">
        <f>VLOOKUP(E4909,Mapping!$A$2:$B$207,2,0)</f>
        <v>Unity</v>
      </c>
      <c r="H4909" s="4" t="s">
        <v>658</v>
      </c>
      <c r="I4909" s="63">
        <v>44455</v>
      </c>
      <c r="J4909" s="126" t="str">
        <f>VLOOKUP(I4909,Mapping!$H$2:$I$215,2,0)</f>
        <v>Post</v>
      </c>
      <c r="K4909" s="127">
        <f>VLOOKUP(I4909,Mapping!$H$2:$J$215,3,0)</f>
        <v>0</v>
      </c>
      <c r="L4909" s="4">
        <v>0</v>
      </c>
      <c r="M4909" s="4" t="s">
        <v>85</v>
      </c>
    </row>
    <row r="4910" spans="1:13" x14ac:dyDescent="0.35">
      <c r="A4910" s="4" t="s">
        <v>36</v>
      </c>
      <c r="B4910" s="4" t="s">
        <v>35</v>
      </c>
      <c r="E4910" s="4" t="s">
        <v>130</v>
      </c>
      <c r="F4910" s="8" t="str">
        <f>VLOOKUP(E4910,Mapping!$A$1:$C$71,3,0)</f>
        <v>Unity</v>
      </c>
      <c r="G4910" s="8" t="str">
        <f>VLOOKUP(E4910,Mapping!$A$2:$B$207,2,0)</f>
        <v>Unity</v>
      </c>
      <c r="H4910" s="4" t="s">
        <v>658</v>
      </c>
      <c r="I4910" s="63">
        <v>44456</v>
      </c>
      <c r="J4910" s="126" t="str">
        <f>VLOOKUP(I4910,Mapping!$H$2:$I$215,2,0)</f>
        <v>Post</v>
      </c>
      <c r="K4910" s="127">
        <f>VLOOKUP(I4910,Mapping!$H$2:$J$215,3,0)</f>
        <v>0</v>
      </c>
      <c r="L4910" s="4">
        <v>0</v>
      </c>
      <c r="M4910" s="4" t="s">
        <v>85</v>
      </c>
    </row>
    <row r="4911" spans="1:13" x14ac:dyDescent="0.35">
      <c r="A4911" s="4" t="s">
        <v>36</v>
      </c>
      <c r="B4911" s="4" t="s">
        <v>35</v>
      </c>
      <c r="E4911" s="4" t="s">
        <v>130</v>
      </c>
      <c r="F4911" s="8" t="str">
        <f>VLOOKUP(E4911,Mapping!$A$1:$C$71,3,0)</f>
        <v>Unity</v>
      </c>
      <c r="G4911" s="8" t="str">
        <f>VLOOKUP(E4911,Mapping!$A$2:$B$207,2,0)</f>
        <v>Unity</v>
      </c>
      <c r="H4911" s="4" t="s">
        <v>658</v>
      </c>
      <c r="I4911" s="63">
        <v>44457</v>
      </c>
      <c r="J4911" s="126" t="str">
        <f>VLOOKUP(I4911,Mapping!$H$2:$I$215,2,0)</f>
        <v>Post</v>
      </c>
      <c r="K4911" s="127">
        <f>VLOOKUP(I4911,Mapping!$H$2:$J$215,3,0)</f>
        <v>0</v>
      </c>
      <c r="L4911" s="4">
        <v>0</v>
      </c>
      <c r="M4911" s="4" t="s">
        <v>85</v>
      </c>
    </row>
    <row r="4912" spans="1:13" x14ac:dyDescent="0.35">
      <c r="A4912" s="4" t="s">
        <v>36</v>
      </c>
      <c r="B4912" s="4" t="s">
        <v>35</v>
      </c>
      <c r="E4912" s="4" t="s">
        <v>130</v>
      </c>
      <c r="F4912" s="8" t="str">
        <f>VLOOKUP(E4912,Mapping!$A$1:$C$71,3,0)</f>
        <v>Unity</v>
      </c>
      <c r="G4912" s="8" t="str">
        <f>VLOOKUP(E4912,Mapping!$A$2:$B$207,2,0)</f>
        <v>Unity</v>
      </c>
      <c r="H4912" s="4" t="s">
        <v>658</v>
      </c>
      <c r="I4912" s="63">
        <v>44458</v>
      </c>
      <c r="J4912" s="126" t="str">
        <f>VLOOKUP(I4912,Mapping!$H$2:$I$215,2,0)</f>
        <v>Post</v>
      </c>
      <c r="K4912" s="127">
        <f>VLOOKUP(I4912,Mapping!$H$2:$J$215,3,0)</f>
        <v>0</v>
      </c>
      <c r="L4912" s="4">
        <v>0</v>
      </c>
      <c r="M4912" s="4" t="s">
        <v>85</v>
      </c>
    </row>
    <row r="4913" spans="1:13" x14ac:dyDescent="0.35">
      <c r="A4913" s="4" t="s">
        <v>36</v>
      </c>
      <c r="B4913" s="4" t="s">
        <v>35</v>
      </c>
      <c r="E4913" s="4" t="s">
        <v>130</v>
      </c>
      <c r="F4913" s="8" t="str">
        <f>VLOOKUP(E4913,Mapping!$A$1:$C$71,3,0)</f>
        <v>Unity</v>
      </c>
      <c r="G4913" s="8" t="str">
        <f>VLOOKUP(E4913,Mapping!$A$2:$B$207,2,0)</f>
        <v>Unity</v>
      </c>
      <c r="H4913" s="4" t="s">
        <v>658</v>
      </c>
      <c r="I4913" s="63">
        <v>44459</v>
      </c>
      <c r="J4913" s="126" t="str">
        <f>VLOOKUP(I4913,Mapping!$H$2:$I$215,2,0)</f>
        <v>Post</v>
      </c>
      <c r="K4913" s="127">
        <f>VLOOKUP(I4913,Mapping!$H$2:$J$215,3,0)</f>
        <v>0</v>
      </c>
      <c r="L4913" s="4">
        <v>0</v>
      </c>
      <c r="M4913" s="4" t="s">
        <v>85</v>
      </c>
    </row>
    <row r="4914" spans="1:13" x14ac:dyDescent="0.35">
      <c r="A4914" s="4" t="s">
        <v>36</v>
      </c>
      <c r="B4914" s="4" t="s">
        <v>35</v>
      </c>
      <c r="E4914" s="4" t="s">
        <v>130</v>
      </c>
      <c r="F4914" s="8" t="str">
        <f>VLOOKUP(E4914,Mapping!$A$1:$C$71,3,0)</f>
        <v>Unity</v>
      </c>
      <c r="G4914" s="8" t="str">
        <f>VLOOKUP(E4914,Mapping!$A$2:$B$207,2,0)</f>
        <v>Unity</v>
      </c>
      <c r="H4914" s="4" t="s">
        <v>658</v>
      </c>
      <c r="I4914" s="63">
        <v>44460</v>
      </c>
      <c r="J4914" s="126" t="str">
        <f>VLOOKUP(I4914,Mapping!$H$2:$I$215,2,0)</f>
        <v>Post</v>
      </c>
      <c r="K4914" s="127">
        <f>VLOOKUP(I4914,Mapping!$H$2:$J$215,3,0)</f>
        <v>0</v>
      </c>
      <c r="L4914" s="4">
        <v>0</v>
      </c>
      <c r="M4914" s="4" t="s">
        <v>85</v>
      </c>
    </row>
    <row r="4915" spans="1:13" x14ac:dyDescent="0.35">
      <c r="A4915" s="4" t="s">
        <v>36</v>
      </c>
      <c r="B4915" s="4" t="s">
        <v>35</v>
      </c>
      <c r="E4915" s="4" t="s">
        <v>130</v>
      </c>
      <c r="F4915" s="8" t="str">
        <f>VLOOKUP(E4915,Mapping!$A$1:$C$71,3,0)</f>
        <v>Unity</v>
      </c>
      <c r="G4915" s="8" t="str">
        <f>VLOOKUP(E4915,Mapping!$A$2:$B$207,2,0)</f>
        <v>Unity</v>
      </c>
      <c r="H4915" s="4" t="s">
        <v>658</v>
      </c>
      <c r="I4915" s="63">
        <v>44461</v>
      </c>
      <c r="J4915" s="126" t="str">
        <f>VLOOKUP(I4915,Mapping!$H$2:$I$215,2,0)</f>
        <v>Post</v>
      </c>
      <c r="K4915" s="127">
        <f>VLOOKUP(I4915,Mapping!$H$2:$J$215,3,0)</f>
        <v>0</v>
      </c>
      <c r="L4915" s="4">
        <v>0</v>
      </c>
      <c r="M4915" s="4" t="s">
        <v>85</v>
      </c>
    </row>
    <row r="4916" spans="1:13" x14ac:dyDescent="0.35">
      <c r="A4916" s="4" t="s">
        <v>36</v>
      </c>
      <c r="B4916" s="4" t="s">
        <v>35</v>
      </c>
      <c r="E4916" s="4" t="s">
        <v>130</v>
      </c>
      <c r="F4916" s="8" t="str">
        <f>VLOOKUP(E4916,Mapping!$A$1:$C$71,3,0)</f>
        <v>Unity</v>
      </c>
      <c r="G4916" s="8" t="str">
        <f>VLOOKUP(E4916,Mapping!$A$2:$B$207,2,0)</f>
        <v>Unity</v>
      </c>
      <c r="H4916" s="4" t="s">
        <v>658</v>
      </c>
      <c r="I4916" s="63">
        <v>44462</v>
      </c>
      <c r="J4916" s="126" t="str">
        <f>VLOOKUP(I4916,Mapping!$H$2:$I$215,2,0)</f>
        <v>Post</v>
      </c>
      <c r="K4916" s="127">
        <f>VLOOKUP(I4916,Mapping!$H$2:$J$215,3,0)</f>
        <v>0</v>
      </c>
      <c r="L4916" s="4">
        <v>0</v>
      </c>
      <c r="M4916" s="4" t="s">
        <v>85</v>
      </c>
    </row>
    <row r="4917" spans="1:13" x14ac:dyDescent="0.35">
      <c r="A4917" s="4" t="s">
        <v>36</v>
      </c>
      <c r="B4917" s="4" t="s">
        <v>35</v>
      </c>
      <c r="E4917" s="4" t="s">
        <v>130</v>
      </c>
      <c r="F4917" s="8" t="str">
        <f>VLOOKUP(E4917,Mapping!$A$1:$C$71,3,0)</f>
        <v>Unity</v>
      </c>
      <c r="G4917" s="8" t="str">
        <f>VLOOKUP(E4917,Mapping!$A$2:$B$207,2,0)</f>
        <v>Unity</v>
      </c>
      <c r="H4917" s="4" t="s">
        <v>658</v>
      </c>
      <c r="I4917" s="63">
        <v>44463</v>
      </c>
      <c r="J4917" s="126" t="str">
        <f>VLOOKUP(I4917,Mapping!$H$2:$I$215,2,0)</f>
        <v>Post</v>
      </c>
      <c r="K4917" s="127">
        <f>VLOOKUP(I4917,Mapping!$H$2:$J$215,3,0)</f>
        <v>0</v>
      </c>
      <c r="L4917" s="4">
        <v>0</v>
      </c>
      <c r="M4917" s="4" t="s">
        <v>85</v>
      </c>
    </row>
    <row r="4918" spans="1:13" x14ac:dyDescent="0.35">
      <c r="A4918" s="4" t="s">
        <v>36</v>
      </c>
      <c r="B4918" s="4" t="s">
        <v>35</v>
      </c>
      <c r="E4918" s="4" t="s">
        <v>130</v>
      </c>
      <c r="F4918" s="8" t="str">
        <f>VLOOKUP(E4918,Mapping!$A$1:$C$71,3,0)</f>
        <v>Unity</v>
      </c>
      <c r="G4918" s="8" t="str">
        <f>VLOOKUP(E4918,Mapping!$A$2:$B$207,2,0)</f>
        <v>Unity</v>
      </c>
      <c r="H4918" s="4" t="s">
        <v>658</v>
      </c>
      <c r="I4918" s="63">
        <v>44464</v>
      </c>
      <c r="J4918" s="126" t="str">
        <f>VLOOKUP(I4918,Mapping!$H$2:$I$215,2,0)</f>
        <v>Post</v>
      </c>
      <c r="K4918" s="127">
        <f>VLOOKUP(I4918,Mapping!$H$2:$J$215,3,0)</f>
        <v>0</v>
      </c>
      <c r="L4918" s="4">
        <v>0</v>
      </c>
      <c r="M4918" s="4" t="s">
        <v>85</v>
      </c>
    </row>
    <row r="4919" spans="1:13" x14ac:dyDescent="0.35">
      <c r="A4919" s="4" t="s">
        <v>36</v>
      </c>
      <c r="B4919" s="4" t="s">
        <v>35</v>
      </c>
      <c r="E4919" s="4" t="s">
        <v>130</v>
      </c>
      <c r="F4919" s="8" t="str">
        <f>VLOOKUP(E4919,Mapping!$A$1:$C$71,3,0)</f>
        <v>Unity</v>
      </c>
      <c r="G4919" s="8" t="str">
        <f>VLOOKUP(E4919,Mapping!$A$2:$B$207,2,0)</f>
        <v>Unity</v>
      </c>
      <c r="H4919" s="4" t="s">
        <v>658</v>
      </c>
      <c r="I4919" s="63">
        <v>44465</v>
      </c>
      <c r="J4919" s="126" t="str">
        <f>VLOOKUP(I4919,Mapping!$H$2:$I$215,2,0)</f>
        <v>Post</v>
      </c>
      <c r="K4919" s="127">
        <f>VLOOKUP(I4919,Mapping!$H$2:$J$215,3,0)</f>
        <v>0</v>
      </c>
      <c r="L4919" s="4">
        <v>0</v>
      </c>
      <c r="M4919" s="4" t="s">
        <v>85</v>
      </c>
    </row>
    <row r="4920" spans="1:13" x14ac:dyDescent="0.35">
      <c r="A4920" s="4" t="s">
        <v>36</v>
      </c>
      <c r="B4920" s="4" t="s">
        <v>35</v>
      </c>
      <c r="E4920" s="4" t="s">
        <v>130</v>
      </c>
      <c r="F4920" s="8" t="str">
        <f>VLOOKUP(E4920,Mapping!$A$1:$C$71,3,0)</f>
        <v>Unity</v>
      </c>
      <c r="G4920" s="8" t="str">
        <f>VLOOKUP(E4920,Mapping!$A$2:$B$207,2,0)</f>
        <v>Unity</v>
      </c>
      <c r="H4920" s="4" t="s">
        <v>658</v>
      </c>
      <c r="I4920" s="63">
        <v>44466</v>
      </c>
      <c r="J4920" s="126" t="str">
        <f>VLOOKUP(I4920,Mapping!$H$2:$I$215,2,0)</f>
        <v>Post</v>
      </c>
      <c r="K4920" s="127">
        <f>VLOOKUP(I4920,Mapping!$H$2:$J$215,3,0)</f>
        <v>0</v>
      </c>
      <c r="L4920" s="4">
        <v>0</v>
      </c>
      <c r="M4920" s="4" t="s">
        <v>85</v>
      </c>
    </row>
    <row r="4921" spans="1:13" x14ac:dyDescent="0.35">
      <c r="A4921" s="4" t="s">
        <v>36</v>
      </c>
      <c r="B4921" s="4" t="s">
        <v>35</v>
      </c>
      <c r="E4921" s="4" t="s">
        <v>130</v>
      </c>
      <c r="F4921" s="8" t="str">
        <f>VLOOKUP(E4921,Mapping!$A$1:$C$71,3,0)</f>
        <v>Unity</v>
      </c>
      <c r="G4921" s="8" t="str">
        <f>VLOOKUP(E4921,Mapping!$A$2:$B$207,2,0)</f>
        <v>Unity</v>
      </c>
      <c r="H4921" s="4" t="s">
        <v>658</v>
      </c>
      <c r="I4921" s="63">
        <v>44467</v>
      </c>
      <c r="J4921" s="126" t="str">
        <f>VLOOKUP(I4921,Mapping!$H$2:$I$215,2,0)</f>
        <v>Post</v>
      </c>
      <c r="K4921" s="127">
        <f>VLOOKUP(I4921,Mapping!$H$2:$J$215,3,0)</f>
        <v>0</v>
      </c>
      <c r="L4921" s="4">
        <v>0</v>
      </c>
      <c r="M4921" s="4" t="s">
        <v>85</v>
      </c>
    </row>
    <row r="4922" spans="1:13" x14ac:dyDescent="0.35">
      <c r="A4922" s="4" t="s">
        <v>36</v>
      </c>
      <c r="B4922" s="4" t="s">
        <v>35</v>
      </c>
      <c r="E4922" s="4" t="s">
        <v>130</v>
      </c>
      <c r="F4922" s="8" t="str">
        <f>VLOOKUP(E4922,Mapping!$A$1:$C$71,3,0)</f>
        <v>Unity</v>
      </c>
      <c r="G4922" s="8" t="str">
        <f>VLOOKUP(E4922,Mapping!$A$2:$B$207,2,0)</f>
        <v>Unity</v>
      </c>
      <c r="H4922" s="4" t="s">
        <v>658</v>
      </c>
      <c r="I4922" s="63">
        <v>44468</v>
      </c>
      <c r="J4922" s="126" t="str">
        <f>VLOOKUP(I4922,Mapping!$H$2:$I$215,2,0)</f>
        <v>Post</v>
      </c>
      <c r="K4922" s="127">
        <f>VLOOKUP(I4922,Mapping!$H$2:$J$215,3,0)</f>
        <v>0</v>
      </c>
      <c r="L4922" s="4">
        <v>0</v>
      </c>
      <c r="M4922" s="4" t="s">
        <v>85</v>
      </c>
    </row>
    <row r="4923" spans="1:13" x14ac:dyDescent="0.35">
      <c r="A4923" s="4" t="s">
        <v>36</v>
      </c>
      <c r="B4923" s="4" t="s">
        <v>35</v>
      </c>
      <c r="E4923" s="4" t="s">
        <v>130</v>
      </c>
      <c r="F4923" s="8" t="str">
        <f>VLOOKUP(E4923,Mapping!$A$1:$C$71,3,0)</f>
        <v>Unity</v>
      </c>
      <c r="G4923" s="8" t="str">
        <f>VLOOKUP(E4923,Mapping!$A$2:$B$207,2,0)</f>
        <v>Unity</v>
      </c>
      <c r="H4923" s="4" t="s">
        <v>658</v>
      </c>
      <c r="I4923" s="63">
        <v>44469</v>
      </c>
      <c r="J4923" s="126" t="str">
        <f>VLOOKUP(I4923,Mapping!$H$2:$I$215,2,0)</f>
        <v>Post</v>
      </c>
      <c r="K4923" s="127">
        <f>VLOOKUP(I4923,Mapping!$H$2:$J$215,3,0)</f>
        <v>0</v>
      </c>
      <c r="L4923" s="4">
        <v>0</v>
      </c>
      <c r="M4923" s="4" t="s">
        <v>85</v>
      </c>
    </row>
    <row r="4924" spans="1:13" x14ac:dyDescent="0.35">
      <c r="A4924" s="4" t="s">
        <v>36</v>
      </c>
      <c r="B4924" s="4" t="s">
        <v>35</v>
      </c>
      <c r="E4924" s="4" t="s">
        <v>132</v>
      </c>
      <c r="F4924" s="8" t="str">
        <f>VLOOKUP(E4924,Mapping!$A$1:$C$71,3,0)</f>
        <v>Vungle</v>
      </c>
      <c r="G4924" s="8" t="str">
        <f>VLOOKUP(E4924,Mapping!$A$2:$B$207,2,0)</f>
        <v>Vungle</v>
      </c>
      <c r="H4924" s="4" t="s">
        <v>658</v>
      </c>
      <c r="I4924" s="63">
        <v>44256</v>
      </c>
      <c r="J4924" s="126" t="str">
        <f>VLOOKUP(I4924,Mapping!$H$2:$I$215,2,0)</f>
        <v>Pre</v>
      </c>
      <c r="K4924" s="127" t="str">
        <f>VLOOKUP(I4924,Mapping!$H$2:$J$215,3,0)</f>
        <v>Pre</v>
      </c>
      <c r="L4924" s="4">
        <v>0</v>
      </c>
      <c r="M4924" s="4" t="s">
        <v>170</v>
      </c>
    </row>
    <row r="4925" spans="1:13" x14ac:dyDescent="0.35">
      <c r="A4925" s="4" t="s">
        <v>36</v>
      </c>
      <c r="B4925" s="4" t="s">
        <v>35</v>
      </c>
      <c r="E4925" s="4" t="s">
        <v>132</v>
      </c>
      <c r="F4925" s="8" t="str">
        <f>VLOOKUP(E4925,Mapping!$A$1:$C$71,3,0)</f>
        <v>Vungle</v>
      </c>
      <c r="G4925" s="8" t="str">
        <f>VLOOKUP(E4925,Mapping!$A$2:$B$207,2,0)</f>
        <v>Vungle</v>
      </c>
      <c r="H4925" s="4" t="s">
        <v>658</v>
      </c>
      <c r="I4925" s="63">
        <v>44257</v>
      </c>
      <c r="J4925" s="126" t="str">
        <f>VLOOKUP(I4925,Mapping!$H$2:$I$215,2,0)</f>
        <v>Pre</v>
      </c>
      <c r="K4925" s="127" t="str">
        <f>VLOOKUP(I4925,Mapping!$H$2:$J$215,3,0)</f>
        <v>Pre</v>
      </c>
      <c r="L4925" s="4">
        <v>0</v>
      </c>
      <c r="M4925" s="4" t="s">
        <v>170</v>
      </c>
    </row>
    <row r="4926" spans="1:13" x14ac:dyDescent="0.35">
      <c r="A4926" s="4" t="s">
        <v>36</v>
      </c>
      <c r="B4926" s="4" t="s">
        <v>35</v>
      </c>
      <c r="E4926" s="4" t="s">
        <v>132</v>
      </c>
      <c r="F4926" s="8" t="str">
        <f>VLOOKUP(E4926,Mapping!$A$1:$C$71,3,0)</f>
        <v>Vungle</v>
      </c>
      <c r="G4926" s="8" t="str">
        <f>VLOOKUP(E4926,Mapping!$A$2:$B$207,2,0)</f>
        <v>Vungle</v>
      </c>
      <c r="H4926" s="4" t="s">
        <v>658</v>
      </c>
      <c r="I4926" s="63">
        <v>44258</v>
      </c>
      <c r="J4926" s="126" t="str">
        <f>VLOOKUP(I4926,Mapping!$H$2:$I$215,2,0)</f>
        <v>Pre</v>
      </c>
      <c r="K4926" s="127" t="str">
        <f>VLOOKUP(I4926,Mapping!$H$2:$J$215,3,0)</f>
        <v>Pre</v>
      </c>
      <c r="L4926" s="4">
        <v>0</v>
      </c>
      <c r="M4926" s="4" t="s">
        <v>170</v>
      </c>
    </row>
    <row r="4927" spans="1:13" x14ac:dyDescent="0.35">
      <c r="A4927" s="4" t="s">
        <v>36</v>
      </c>
      <c r="B4927" s="4" t="s">
        <v>35</v>
      </c>
      <c r="E4927" s="4" t="s">
        <v>132</v>
      </c>
      <c r="F4927" s="8" t="str">
        <f>VLOOKUP(E4927,Mapping!$A$1:$C$71,3,0)</f>
        <v>Vungle</v>
      </c>
      <c r="G4927" s="8" t="str">
        <f>VLOOKUP(E4927,Mapping!$A$2:$B$207,2,0)</f>
        <v>Vungle</v>
      </c>
      <c r="H4927" s="4" t="s">
        <v>658</v>
      </c>
      <c r="I4927" s="63">
        <v>44259</v>
      </c>
      <c r="J4927" s="126" t="str">
        <f>VLOOKUP(I4927,Mapping!$H$2:$I$215,2,0)</f>
        <v>Pre</v>
      </c>
      <c r="K4927" s="127" t="str">
        <f>VLOOKUP(I4927,Mapping!$H$2:$J$215,3,0)</f>
        <v>Pre</v>
      </c>
      <c r="L4927" s="4">
        <v>0</v>
      </c>
      <c r="M4927" s="4" t="s">
        <v>170</v>
      </c>
    </row>
    <row r="4928" spans="1:13" x14ac:dyDescent="0.35">
      <c r="A4928" s="4" t="s">
        <v>36</v>
      </c>
      <c r="B4928" s="4" t="s">
        <v>35</v>
      </c>
      <c r="E4928" s="4" t="s">
        <v>132</v>
      </c>
      <c r="F4928" s="8" t="str">
        <f>VLOOKUP(E4928,Mapping!$A$1:$C$71,3,0)</f>
        <v>Vungle</v>
      </c>
      <c r="G4928" s="8" t="str">
        <f>VLOOKUP(E4928,Mapping!$A$2:$B$207,2,0)</f>
        <v>Vungle</v>
      </c>
      <c r="H4928" s="4" t="s">
        <v>658</v>
      </c>
      <c r="I4928" s="63">
        <v>44260</v>
      </c>
      <c r="J4928" s="126" t="str">
        <f>VLOOKUP(I4928,Mapping!$H$2:$I$215,2,0)</f>
        <v>Pre</v>
      </c>
      <c r="K4928" s="127" t="str">
        <f>VLOOKUP(I4928,Mapping!$H$2:$J$215,3,0)</f>
        <v>Pre</v>
      </c>
      <c r="L4928" s="4">
        <v>0</v>
      </c>
      <c r="M4928" s="4" t="s">
        <v>170</v>
      </c>
    </row>
    <row r="4929" spans="1:13" x14ac:dyDescent="0.35">
      <c r="A4929" s="4" t="s">
        <v>36</v>
      </c>
      <c r="B4929" s="4" t="s">
        <v>35</v>
      </c>
      <c r="E4929" s="4" t="s">
        <v>132</v>
      </c>
      <c r="F4929" s="8" t="str">
        <f>VLOOKUP(E4929,Mapping!$A$1:$C$71,3,0)</f>
        <v>Vungle</v>
      </c>
      <c r="G4929" s="8" t="str">
        <f>VLOOKUP(E4929,Mapping!$A$2:$B$207,2,0)</f>
        <v>Vungle</v>
      </c>
      <c r="H4929" s="4" t="s">
        <v>658</v>
      </c>
      <c r="I4929" s="63">
        <v>44261</v>
      </c>
      <c r="J4929" s="126" t="str">
        <f>VLOOKUP(I4929,Mapping!$H$2:$I$215,2,0)</f>
        <v>Pre</v>
      </c>
      <c r="K4929" s="127" t="str">
        <f>VLOOKUP(I4929,Mapping!$H$2:$J$215,3,0)</f>
        <v>Pre</v>
      </c>
      <c r="L4929" s="4">
        <v>0</v>
      </c>
      <c r="M4929" s="4" t="s">
        <v>170</v>
      </c>
    </row>
    <row r="4930" spans="1:13" x14ac:dyDescent="0.35">
      <c r="A4930" s="4" t="s">
        <v>36</v>
      </c>
      <c r="B4930" s="4" t="s">
        <v>35</v>
      </c>
      <c r="E4930" s="4" t="s">
        <v>132</v>
      </c>
      <c r="F4930" s="8" t="str">
        <f>VLOOKUP(E4930,Mapping!$A$1:$C$71,3,0)</f>
        <v>Vungle</v>
      </c>
      <c r="G4930" s="8" t="str">
        <f>VLOOKUP(E4930,Mapping!$A$2:$B$207,2,0)</f>
        <v>Vungle</v>
      </c>
      <c r="H4930" s="4" t="s">
        <v>658</v>
      </c>
      <c r="I4930" s="63">
        <v>44262</v>
      </c>
      <c r="J4930" s="126" t="str">
        <f>VLOOKUP(I4930,Mapping!$H$2:$I$215,2,0)</f>
        <v>Pre</v>
      </c>
      <c r="K4930" s="127" t="str">
        <f>VLOOKUP(I4930,Mapping!$H$2:$J$215,3,0)</f>
        <v>Pre</v>
      </c>
      <c r="L4930" s="4">
        <v>0</v>
      </c>
      <c r="M4930" s="4" t="s">
        <v>170</v>
      </c>
    </row>
    <row r="4931" spans="1:13" x14ac:dyDescent="0.35">
      <c r="A4931" s="4" t="s">
        <v>36</v>
      </c>
      <c r="B4931" s="4" t="s">
        <v>35</v>
      </c>
      <c r="E4931" s="4" t="s">
        <v>132</v>
      </c>
      <c r="F4931" s="8" t="str">
        <f>VLOOKUP(E4931,Mapping!$A$1:$C$71,3,0)</f>
        <v>Vungle</v>
      </c>
      <c r="G4931" s="8" t="str">
        <f>VLOOKUP(E4931,Mapping!$A$2:$B$207,2,0)</f>
        <v>Vungle</v>
      </c>
      <c r="H4931" s="4" t="s">
        <v>658</v>
      </c>
      <c r="I4931" s="63">
        <v>44263</v>
      </c>
      <c r="J4931" s="126" t="str">
        <f>VLOOKUP(I4931,Mapping!$H$2:$I$215,2,0)</f>
        <v>Pre</v>
      </c>
      <c r="K4931" s="127" t="str">
        <f>VLOOKUP(I4931,Mapping!$H$2:$J$215,3,0)</f>
        <v>Pre</v>
      </c>
      <c r="L4931" s="4">
        <v>0</v>
      </c>
      <c r="M4931" s="4" t="s">
        <v>170</v>
      </c>
    </row>
    <row r="4932" spans="1:13" x14ac:dyDescent="0.35">
      <c r="A4932" s="4" t="s">
        <v>36</v>
      </c>
      <c r="B4932" s="4" t="s">
        <v>35</v>
      </c>
      <c r="E4932" s="4" t="s">
        <v>132</v>
      </c>
      <c r="F4932" s="8" t="str">
        <f>VLOOKUP(E4932,Mapping!$A$1:$C$71,3,0)</f>
        <v>Vungle</v>
      </c>
      <c r="G4932" s="8" t="str">
        <f>VLOOKUP(E4932,Mapping!$A$2:$B$207,2,0)</f>
        <v>Vungle</v>
      </c>
      <c r="H4932" s="4" t="s">
        <v>658</v>
      </c>
      <c r="I4932" s="63">
        <v>44264</v>
      </c>
      <c r="J4932" s="126" t="str">
        <f>VLOOKUP(I4932,Mapping!$H$2:$I$215,2,0)</f>
        <v>Pre</v>
      </c>
      <c r="K4932" s="127" t="str">
        <f>VLOOKUP(I4932,Mapping!$H$2:$J$215,3,0)</f>
        <v>Pre</v>
      </c>
      <c r="L4932" s="4">
        <v>0</v>
      </c>
      <c r="M4932" s="4" t="s">
        <v>170</v>
      </c>
    </row>
    <row r="4933" spans="1:13" x14ac:dyDescent="0.35">
      <c r="A4933" s="4" t="s">
        <v>36</v>
      </c>
      <c r="B4933" s="4" t="s">
        <v>35</v>
      </c>
      <c r="E4933" s="4" t="s">
        <v>132</v>
      </c>
      <c r="F4933" s="8" t="str">
        <f>VLOOKUP(E4933,Mapping!$A$1:$C$71,3,0)</f>
        <v>Vungle</v>
      </c>
      <c r="G4933" s="8" t="str">
        <f>VLOOKUP(E4933,Mapping!$A$2:$B$207,2,0)</f>
        <v>Vungle</v>
      </c>
      <c r="H4933" s="4" t="s">
        <v>658</v>
      </c>
      <c r="I4933" s="63">
        <v>44265</v>
      </c>
      <c r="J4933" s="126" t="str">
        <f>VLOOKUP(I4933,Mapping!$H$2:$I$215,2,0)</f>
        <v>Pre</v>
      </c>
      <c r="K4933" s="127" t="str">
        <f>VLOOKUP(I4933,Mapping!$H$2:$J$215,3,0)</f>
        <v>Pre</v>
      </c>
      <c r="L4933" s="4">
        <v>0</v>
      </c>
      <c r="M4933" s="4" t="s">
        <v>170</v>
      </c>
    </row>
    <row r="4934" spans="1:13" x14ac:dyDescent="0.35">
      <c r="A4934" s="4" t="s">
        <v>36</v>
      </c>
      <c r="B4934" s="4" t="s">
        <v>35</v>
      </c>
      <c r="E4934" s="4" t="s">
        <v>132</v>
      </c>
      <c r="F4934" s="8" t="str">
        <f>VLOOKUP(E4934,Mapping!$A$1:$C$71,3,0)</f>
        <v>Vungle</v>
      </c>
      <c r="G4934" s="8" t="str">
        <f>VLOOKUP(E4934,Mapping!$A$2:$B$207,2,0)</f>
        <v>Vungle</v>
      </c>
      <c r="H4934" s="4" t="s">
        <v>658</v>
      </c>
      <c r="I4934" s="63">
        <v>44266</v>
      </c>
      <c r="J4934" s="126" t="str">
        <f>VLOOKUP(I4934,Mapping!$H$2:$I$215,2,0)</f>
        <v>Pre</v>
      </c>
      <c r="K4934" s="127" t="str">
        <f>VLOOKUP(I4934,Mapping!$H$2:$J$215,3,0)</f>
        <v>Pre</v>
      </c>
      <c r="L4934" s="4">
        <v>0</v>
      </c>
      <c r="M4934" s="4" t="s">
        <v>170</v>
      </c>
    </row>
    <row r="4935" spans="1:13" x14ac:dyDescent="0.35">
      <c r="A4935" s="4" t="s">
        <v>36</v>
      </c>
      <c r="B4935" s="4" t="s">
        <v>35</v>
      </c>
      <c r="E4935" s="4" t="s">
        <v>132</v>
      </c>
      <c r="F4935" s="8" t="str">
        <f>VLOOKUP(E4935,Mapping!$A$1:$C$71,3,0)</f>
        <v>Vungle</v>
      </c>
      <c r="G4935" s="8" t="str">
        <f>VLOOKUP(E4935,Mapping!$A$2:$B$207,2,0)</f>
        <v>Vungle</v>
      </c>
      <c r="H4935" s="4" t="s">
        <v>658</v>
      </c>
      <c r="I4935" s="63">
        <v>44267</v>
      </c>
      <c r="J4935" s="126" t="str">
        <f>VLOOKUP(I4935,Mapping!$H$2:$I$215,2,0)</f>
        <v>Pre</v>
      </c>
      <c r="K4935" s="127" t="str">
        <f>VLOOKUP(I4935,Mapping!$H$2:$J$215,3,0)</f>
        <v>Pre</v>
      </c>
      <c r="L4935" s="4">
        <v>0</v>
      </c>
      <c r="M4935" s="4" t="s">
        <v>170</v>
      </c>
    </row>
    <row r="4936" spans="1:13" x14ac:dyDescent="0.35">
      <c r="A4936" s="4" t="s">
        <v>36</v>
      </c>
      <c r="B4936" s="4" t="s">
        <v>35</v>
      </c>
      <c r="E4936" s="4" t="s">
        <v>132</v>
      </c>
      <c r="F4936" s="8" t="str">
        <f>VLOOKUP(E4936,Mapping!$A$1:$C$71,3,0)</f>
        <v>Vungle</v>
      </c>
      <c r="G4936" s="8" t="str">
        <f>VLOOKUP(E4936,Mapping!$A$2:$B$207,2,0)</f>
        <v>Vungle</v>
      </c>
      <c r="H4936" s="4" t="s">
        <v>658</v>
      </c>
      <c r="I4936" s="63">
        <v>44268</v>
      </c>
      <c r="J4936" s="126" t="str">
        <f>VLOOKUP(I4936,Mapping!$H$2:$I$215,2,0)</f>
        <v>Pre</v>
      </c>
      <c r="K4936" s="127" t="str">
        <f>VLOOKUP(I4936,Mapping!$H$2:$J$215,3,0)</f>
        <v>Pre</v>
      </c>
      <c r="L4936" s="4">
        <v>0</v>
      </c>
      <c r="M4936" s="4" t="s">
        <v>170</v>
      </c>
    </row>
    <row r="4937" spans="1:13" x14ac:dyDescent="0.35">
      <c r="A4937" s="4" t="s">
        <v>36</v>
      </c>
      <c r="B4937" s="4" t="s">
        <v>35</v>
      </c>
      <c r="E4937" s="4" t="s">
        <v>132</v>
      </c>
      <c r="F4937" s="8" t="str">
        <f>VLOOKUP(E4937,Mapping!$A$1:$C$71,3,0)</f>
        <v>Vungle</v>
      </c>
      <c r="G4937" s="8" t="str">
        <f>VLOOKUP(E4937,Mapping!$A$2:$B$207,2,0)</f>
        <v>Vungle</v>
      </c>
      <c r="H4937" s="4" t="s">
        <v>658</v>
      </c>
      <c r="I4937" s="63">
        <v>44269</v>
      </c>
      <c r="J4937" s="126" t="str">
        <f>VLOOKUP(I4937,Mapping!$H$2:$I$215,2,0)</f>
        <v>Pre</v>
      </c>
      <c r="K4937" s="127" t="str">
        <f>VLOOKUP(I4937,Mapping!$H$2:$J$215,3,0)</f>
        <v>Pre</v>
      </c>
      <c r="L4937" s="4">
        <v>0</v>
      </c>
      <c r="M4937" s="4" t="s">
        <v>170</v>
      </c>
    </row>
    <row r="4938" spans="1:13" x14ac:dyDescent="0.35">
      <c r="A4938" s="4" t="s">
        <v>36</v>
      </c>
      <c r="B4938" s="4" t="s">
        <v>35</v>
      </c>
      <c r="E4938" s="4" t="s">
        <v>132</v>
      </c>
      <c r="F4938" s="8" t="str">
        <f>VLOOKUP(E4938,Mapping!$A$1:$C$71,3,0)</f>
        <v>Vungle</v>
      </c>
      <c r="G4938" s="8" t="str">
        <f>VLOOKUP(E4938,Mapping!$A$2:$B$207,2,0)</f>
        <v>Vungle</v>
      </c>
      <c r="H4938" s="4" t="s">
        <v>658</v>
      </c>
      <c r="I4938" s="63">
        <v>44270</v>
      </c>
      <c r="J4938" s="126" t="str">
        <f>VLOOKUP(I4938,Mapping!$H$2:$I$215,2,0)</f>
        <v>Pre</v>
      </c>
      <c r="K4938" s="127" t="str">
        <f>VLOOKUP(I4938,Mapping!$H$2:$J$215,3,0)</f>
        <v>Pre</v>
      </c>
      <c r="L4938" s="4">
        <v>0</v>
      </c>
      <c r="M4938" s="4" t="s">
        <v>170</v>
      </c>
    </row>
    <row r="4939" spans="1:13" x14ac:dyDescent="0.35">
      <c r="A4939" s="4" t="s">
        <v>36</v>
      </c>
      <c r="B4939" s="4" t="s">
        <v>35</v>
      </c>
      <c r="E4939" s="4" t="s">
        <v>132</v>
      </c>
      <c r="F4939" s="8" t="str">
        <f>VLOOKUP(E4939,Mapping!$A$1:$C$71,3,0)</f>
        <v>Vungle</v>
      </c>
      <c r="G4939" s="8" t="str">
        <f>VLOOKUP(E4939,Mapping!$A$2:$B$207,2,0)</f>
        <v>Vungle</v>
      </c>
      <c r="H4939" s="4" t="s">
        <v>658</v>
      </c>
      <c r="I4939" s="63">
        <v>44271</v>
      </c>
      <c r="J4939" s="126" t="str">
        <f>VLOOKUP(I4939,Mapping!$H$2:$I$215,2,0)</f>
        <v>Pre</v>
      </c>
      <c r="K4939" s="127" t="str">
        <f>VLOOKUP(I4939,Mapping!$H$2:$J$215,3,0)</f>
        <v>Pre</v>
      </c>
      <c r="L4939" s="4">
        <v>0</v>
      </c>
      <c r="M4939" s="4" t="s">
        <v>170</v>
      </c>
    </row>
    <row r="4940" spans="1:13" x14ac:dyDescent="0.35">
      <c r="A4940" s="4" t="s">
        <v>36</v>
      </c>
      <c r="B4940" s="4" t="s">
        <v>35</v>
      </c>
      <c r="E4940" s="4" t="s">
        <v>132</v>
      </c>
      <c r="F4940" s="8" t="str">
        <f>VLOOKUP(E4940,Mapping!$A$1:$C$71,3,0)</f>
        <v>Vungle</v>
      </c>
      <c r="G4940" s="8" t="str">
        <f>VLOOKUP(E4940,Mapping!$A$2:$B$207,2,0)</f>
        <v>Vungle</v>
      </c>
      <c r="H4940" s="4" t="s">
        <v>658</v>
      </c>
      <c r="I4940" s="63">
        <v>44272</v>
      </c>
      <c r="J4940" s="126" t="str">
        <f>VLOOKUP(I4940,Mapping!$H$2:$I$215,2,0)</f>
        <v>Pre</v>
      </c>
      <c r="K4940" s="127" t="str">
        <f>VLOOKUP(I4940,Mapping!$H$2:$J$215,3,0)</f>
        <v>Pre</v>
      </c>
      <c r="L4940" s="4">
        <v>0</v>
      </c>
      <c r="M4940" s="4" t="s">
        <v>170</v>
      </c>
    </row>
    <row r="4941" spans="1:13" x14ac:dyDescent="0.35">
      <c r="A4941" s="4" t="s">
        <v>36</v>
      </c>
      <c r="B4941" s="4" t="s">
        <v>35</v>
      </c>
      <c r="E4941" s="4" t="s">
        <v>132</v>
      </c>
      <c r="F4941" s="8" t="str">
        <f>VLOOKUP(E4941,Mapping!$A$1:$C$71,3,0)</f>
        <v>Vungle</v>
      </c>
      <c r="G4941" s="8" t="str">
        <f>VLOOKUP(E4941,Mapping!$A$2:$B$207,2,0)</f>
        <v>Vungle</v>
      </c>
      <c r="H4941" s="4" t="s">
        <v>658</v>
      </c>
      <c r="I4941" s="63">
        <v>44273</v>
      </c>
      <c r="J4941" s="126" t="str">
        <f>VLOOKUP(I4941,Mapping!$H$2:$I$215,2,0)</f>
        <v>Pre</v>
      </c>
      <c r="K4941" s="127" t="str">
        <f>VLOOKUP(I4941,Mapping!$H$2:$J$215,3,0)</f>
        <v>Pre</v>
      </c>
      <c r="L4941" s="4">
        <v>0</v>
      </c>
      <c r="M4941" s="4" t="s">
        <v>170</v>
      </c>
    </row>
    <row r="4942" spans="1:13" x14ac:dyDescent="0.35">
      <c r="A4942" s="4" t="s">
        <v>36</v>
      </c>
      <c r="B4942" s="4" t="s">
        <v>35</v>
      </c>
      <c r="E4942" s="4" t="s">
        <v>132</v>
      </c>
      <c r="F4942" s="8" t="str">
        <f>VLOOKUP(E4942,Mapping!$A$1:$C$71,3,0)</f>
        <v>Vungle</v>
      </c>
      <c r="G4942" s="8" t="str">
        <f>VLOOKUP(E4942,Mapping!$A$2:$B$207,2,0)</f>
        <v>Vungle</v>
      </c>
      <c r="H4942" s="4" t="s">
        <v>658</v>
      </c>
      <c r="I4942" s="63">
        <v>44274</v>
      </c>
      <c r="J4942" s="126" t="str">
        <f>VLOOKUP(I4942,Mapping!$H$2:$I$215,2,0)</f>
        <v>Pre</v>
      </c>
      <c r="K4942" s="127" t="str">
        <f>VLOOKUP(I4942,Mapping!$H$2:$J$215,3,0)</f>
        <v>Pre</v>
      </c>
      <c r="L4942" s="4">
        <v>0</v>
      </c>
      <c r="M4942" s="4" t="s">
        <v>170</v>
      </c>
    </row>
    <row r="4943" spans="1:13" x14ac:dyDescent="0.35">
      <c r="A4943" s="4" t="s">
        <v>36</v>
      </c>
      <c r="B4943" s="4" t="s">
        <v>35</v>
      </c>
      <c r="E4943" s="4" t="s">
        <v>132</v>
      </c>
      <c r="F4943" s="8" t="str">
        <f>VLOOKUP(E4943,Mapping!$A$1:$C$71,3,0)</f>
        <v>Vungle</v>
      </c>
      <c r="G4943" s="8" t="str">
        <f>VLOOKUP(E4943,Mapping!$A$2:$B$207,2,0)</f>
        <v>Vungle</v>
      </c>
      <c r="H4943" s="4" t="s">
        <v>658</v>
      </c>
      <c r="I4943" s="63">
        <v>44275</v>
      </c>
      <c r="J4943" s="126" t="str">
        <f>VLOOKUP(I4943,Mapping!$H$2:$I$215,2,0)</f>
        <v>Pre</v>
      </c>
      <c r="K4943" s="127" t="str">
        <f>VLOOKUP(I4943,Mapping!$H$2:$J$215,3,0)</f>
        <v>Pre</v>
      </c>
      <c r="L4943" s="4">
        <v>0</v>
      </c>
      <c r="M4943" s="4" t="s">
        <v>170</v>
      </c>
    </row>
    <row r="4944" spans="1:13" x14ac:dyDescent="0.35">
      <c r="A4944" s="4" t="s">
        <v>36</v>
      </c>
      <c r="B4944" s="4" t="s">
        <v>35</v>
      </c>
      <c r="E4944" s="4" t="s">
        <v>132</v>
      </c>
      <c r="F4944" s="8" t="str">
        <f>VLOOKUP(E4944,Mapping!$A$1:$C$71,3,0)</f>
        <v>Vungle</v>
      </c>
      <c r="G4944" s="8" t="str">
        <f>VLOOKUP(E4944,Mapping!$A$2:$B$207,2,0)</f>
        <v>Vungle</v>
      </c>
      <c r="H4944" s="4" t="s">
        <v>658</v>
      </c>
      <c r="I4944" s="63">
        <v>44276</v>
      </c>
      <c r="J4944" s="126" t="str">
        <f>VLOOKUP(I4944,Mapping!$H$2:$I$215,2,0)</f>
        <v>Pre</v>
      </c>
      <c r="K4944" s="127" t="str">
        <f>VLOOKUP(I4944,Mapping!$H$2:$J$215,3,0)</f>
        <v>Pre</v>
      </c>
      <c r="L4944" s="4">
        <v>0</v>
      </c>
      <c r="M4944" s="4" t="s">
        <v>170</v>
      </c>
    </row>
    <row r="4945" spans="1:13" x14ac:dyDescent="0.35">
      <c r="A4945" s="4" t="s">
        <v>36</v>
      </c>
      <c r="B4945" s="4" t="s">
        <v>35</v>
      </c>
      <c r="E4945" s="4" t="s">
        <v>132</v>
      </c>
      <c r="F4945" s="8" t="str">
        <f>VLOOKUP(E4945,Mapping!$A$1:$C$71,3,0)</f>
        <v>Vungle</v>
      </c>
      <c r="G4945" s="8" t="str">
        <f>VLOOKUP(E4945,Mapping!$A$2:$B$207,2,0)</f>
        <v>Vungle</v>
      </c>
      <c r="H4945" s="4" t="s">
        <v>658</v>
      </c>
      <c r="I4945" s="63">
        <v>44277</v>
      </c>
      <c r="J4945" s="126" t="str">
        <f>VLOOKUP(I4945,Mapping!$H$2:$I$215,2,0)</f>
        <v>Pre</v>
      </c>
      <c r="K4945" s="127" t="str">
        <f>VLOOKUP(I4945,Mapping!$H$2:$J$215,3,0)</f>
        <v>Pre</v>
      </c>
      <c r="L4945" s="4">
        <v>0</v>
      </c>
      <c r="M4945" s="4" t="s">
        <v>170</v>
      </c>
    </row>
    <row r="4946" spans="1:13" x14ac:dyDescent="0.35">
      <c r="A4946" s="4" t="s">
        <v>36</v>
      </c>
      <c r="B4946" s="4" t="s">
        <v>35</v>
      </c>
      <c r="E4946" s="4" t="s">
        <v>132</v>
      </c>
      <c r="F4946" s="8" t="str">
        <f>VLOOKUP(E4946,Mapping!$A$1:$C$71,3,0)</f>
        <v>Vungle</v>
      </c>
      <c r="G4946" s="8" t="str">
        <f>VLOOKUP(E4946,Mapping!$A$2:$B$207,2,0)</f>
        <v>Vungle</v>
      </c>
      <c r="H4946" s="4" t="s">
        <v>658</v>
      </c>
      <c r="I4946" s="63">
        <v>44278</v>
      </c>
      <c r="J4946" s="126" t="str">
        <f>VLOOKUP(I4946,Mapping!$H$2:$I$215,2,0)</f>
        <v>Pre</v>
      </c>
      <c r="K4946" s="127" t="str">
        <f>VLOOKUP(I4946,Mapping!$H$2:$J$215,3,0)</f>
        <v>Pre</v>
      </c>
      <c r="L4946" s="4">
        <v>0</v>
      </c>
      <c r="M4946" s="4" t="s">
        <v>170</v>
      </c>
    </row>
    <row r="4947" spans="1:13" x14ac:dyDescent="0.35">
      <c r="A4947" s="4" t="s">
        <v>36</v>
      </c>
      <c r="B4947" s="4" t="s">
        <v>35</v>
      </c>
      <c r="E4947" s="4" t="s">
        <v>132</v>
      </c>
      <c r="F4947" s="8" t="str">
        <f>VLOOKUP(E4947,Mapping!$A$1:$C$71,3,0)</f>
        <v>Vungle</v>
      </c>
      <c r="G4947" s="8" t="str">
        <f>VLOOKUP(E4947,Mapping!$A$2:$B$207,2,0)</f>
        <v>Vungle</v>
      </c>
      <c r="H4947" s="4" t="s">
        <v>658</v>
      </c>
      <c r="I4947" s="63">
        <v>44279</v>
      </c>
      <c r="J4947" s="126" t="str">
        <f>VLOOKUP(I4947,Mapping!$H$2:$I$215,2,0)</f>
        <v>Pre</v>
      </c>
      <c r="K4947" s="127" t="str">
        <f>VLOOKUP(I4947,Mapping!$H$2:$J$215,3,0)</f>
        <v>Pre</v>
      </c>
      <c r="L4947" s="4">
        <v>0</v>
      </c>
      <c r="M4947" s="4" t="s">
        <v>170</v>
      </c>
    </row>
    <row r="4948" spans="1:13" x14ac:dyDescent="0.35">
      <c r="A4948" s="4" t="s">
        <v>36</v>
      </c>
      <c r="B4948" s="4" t="s">
        <v>35</v>
      </c>
      <c r="E4948" s="4" t="s">
        <v>132</v>
      </c>
      <c r="F4948" s="8" t="str">
        <f>VLOOKUP(E4948,Mapping!$A$1:$C$71,3,0)</f>
        <v>Vungle</v>
      </c>
      <c r="G4948" s="8" t="str">
        <f>VLOOKUP(E4948,Mapping!$A$2:$B$207,2,0)</f>
        <v>Vungle</v>
      </c>
      <c r="H4948" s="4" t="s">
        <v>658</v>
      </c>
      <c r="I4948" s="63">
        <v>44280</v>
      </c>
      <c r="J4948" s="126" t="str">
        <f>VLOOKUP(I4948,Mapping!$H$2:$I$215,2,0)</f>
        <v>Pre</v>
      </c>
      <c r="K4948" s="127" t="str">
        <f>VLOOKUP(I4948,Mapping!$H$2:$J$215,3,0)</f>
        <v>Pre</v>
      </c>
      <c r="L4948" s="4">
        <v>0</v>
      </c>
      <c r="M4948" s="4" t="s">
        <v>170</v>
      </c>
    </row>
    <row r="4949" spans="1:13" x14ac:dyDescent="0.35">
      <c r="A4949" s="4" t="s">
        <v>36</v>
      </c>
      <c r="B4949" s="4" t="s">
        <v>35</v>
      </c>
      <c r="E4949" s="4" t="s">
        <v>132</v>
      </c>
      <c r="F4949" s="8" t="str">
        <f>VLOOKUP(E4949,Mapping!$A$1:$C$71,3,0)</f>
        <v>Vungle</v>
      </c>
      <c r="G4949" s="8" t="str">
        <f>VLOOKUP(E4949,Mapping!$A$2:$B$207,2,0)</f>
        <v>Vungle</v>
      </c>
      <c r="H4949" s="4" t="s">
        <v>658</v>
      </c>
      <c r="I4949" s="63">
        <v>44281</v>
      </c>
      <c r="J4949" s="126" t="str">
        <f>VLOOKUP(I4949,Mapping!$H$2:$I$215,2,0)</f>
        <v>Pre</v>
      </c>
      <c r="K4949" s="127" t="str">
        <f>VLOOKUP(I4949,Mapping!$H$2:$J$215,3,0)</f>
        <v>Pre</v>
      </c>
      <c r="L4949" s="4">
        <v>0</v>
      </c>
      <c r="M4949" s="4" t="s">
        <v>170</v>
      </c>
    </row>
    <row r="4950" spans="1:13" x14ac:dyDescent="0.35">
      <c r="A4950" s="4" t="s">
        <v>36</v>
      </c>
      <c r="B4950" s="4" t="s">
        <v>35</v>
      </c>
      <c r="E4950" s="4" t="s">
        <v>132</v>
      </c>
      <c r="F4950" s="8" t="str">
        <f>VLOOKUP(E4950,Mapping!$A$1:$C$71,3,0)</f>
        <v>Vungle</v>
      </c>
      <c r="G4950" s="8" t="str">
        <f>VLOOKUP(E4950,Mapping!$A$2:$B$207,2,0)</f>
        <v>Vungle</v>
      </c>
      <c r="H4950" s="4" t="s">
        <v>658</v>
      </c>
      <c r="I4950" s="63">
        <v>44282</v>
      </c>
      <c r="J4950" s="126" t="str">
        <f>VLOOKUP(I4950,Mapping!$H$2:$I$215,2,0)</f>
        <v>Pre</v>
      </c>
      <c r="K4950" s="127" t="str">
        <f>VLOOKUP(I4950,Mapping!$H$2:$J$215,3,0)</f>
        <v>Pre</v>
      </c>
      <c r="L4950" s="4">
        <v>0</v>
      </c>
      <c r="M4950" s="4" t="s">
        <v>170</v>
      </c>
    </row>
    <row r="4951" spans="1:13" x14ac:dyDescent="0.35">
      <c r="A4951" s="4" t="s">
        <v>36</v>
      </c>
      <c r="B4951" s="4" t="s">
        <v>35</v>
      </c>
      <c r="E4951" s="4" t="s">
        <v>132</v>
      </c>
      <c r="F4951" s="8" t="str">
        <f>VLOOKUP(E4951,Mapping!$A$1:$C$71,3,0)</f>
        <v>Vungle</v>
      </c>
      <c r="G4951" s="8" t="str">
        <f>VLOOKUP(E4951,Mapping!$A$2:$B$207,2,0)</f>
        <v>Vungle</v>
      </c>
      <c r="H4951" s="4" t="s">
        <v>658</v>
      </c>
      <c r="I4951" s="63">
        <v>44283</v>
      </c>
      <c r="J4951" s="126" t="str">
        <f>VLOOKUP(I4951,Mapping!$H$2:$I$215,2,0)</f>
        <v>Pre</v>
      </c>
      <c r="K4951" s="127" t="str">
        <f>VLOOKUP(I4951,Mapping!$H$2:$J$215,3,0)</f>
        <v>Pre</v>
      </c>
      <c r="L4951" s="4">
        <v>0</v>
      </c>
      <c r="M4951" s="4" t="s">
        <v>170</v>
      </c>
    </row>
    <row r="4952" spans="1:13" x14ac:dyDescent="0.35">
      <c r="A4952" s="4" t="s">
        <v>36</v>
      </c>
      <c r="B4952" s="4" t="s">
        <v>35</v>
      </c>
      <c r="E4952" s="4" t="s">
        <v>132</v>
      </c>
      <c r="F4952" s="8" t="str">
        <f>VLOOKUP(E4952,Mapping!$A$1:$C$71,3,0)</f>
        <v>Vungle</v>
      </c>
      <c r="G4952" s="8" t="str">
        <f>VLOOKUP(E4952,Mapping!$A$2:$B$207,2,0)</f>
        <v>Vungle</v>
      </c>
      <c r="H4952" s="4" t="s">
        <v>658</v>
      </c>
      <c r="I4952" s="63">
        <v>44284</v>
      </c>
      <c r="J4952" s="126" t="str">
        <f>VLOOKUP(I4952,Mapping!$H$2:$I$215,2,0)</f>
        <v>Pre</v>
      </c>
      <c r="K4952" s="127" t="str">
        <f>VLOOKUP(I4952,Mapping!$H$2:$J$215,3,0)</f>
        <v>Pre</v>
      </c>
      <c r="L4952" s="4">
        <v>0</v>
      </c>
      <c r="M4952" s="4" t="s">
        <v>170</v>
      </c>
    </row>
    <row r="4953" spans="1:13" x14ac:dyDescent="0.35">
      <c r="A4953" s="4" t="s">
        <v>36</v>
      </c>
      <c r="B4953" s="4" t="s">
        <v>35</v>
      </c>
      <c r="E4953" s="4" t="s">
        <v>132</v>
      </c>
      <c r="F4953" s="8" t="str">
        <f>VLOOKUP(E4953,Mapping!$A$1:$C$71,3,0)</f>
        <v>Vungle</v>
      </c>
      <c r="G4953" s="8" t="str">
        <f>VLOOKUP(E4953,Mapping!$A$2:$B$207,2,0)</f>
        <v>Vungle</v>
      </c>
      <c r="H4953" s="4" t="s">
        <v>658</v>
      </c>
      <c r="I4953" s="63">
        <v>44285</v>
      </c>
      <c r="J4953" s="126" t="str">
        <f>VLOOKUP(I4953,Mapping!$H$2:$I$215,2,0)</f>
        <v>Pre</v>
      </c>
      <c r="K4953" s="127" t="str">
        <f>VLOOKUP(I4953,Mapping!$H$2:$J$215,3,0)</f>
        <v>Pre</v>
      </c>
      <c r="L4953" s="4">
        <v>0</v>
      </c>
      <c r="M4953" s="4" t="s">
        <v>170</v>
      </c>
    </row>
    <row r="4954" spans="1:13" x14ac:dyDescent="0.35">
      <c r="A4954" s="4" t="s">
        <v>36</v>
      </c>
      <c r="B4954" s="4" t="s">
        <v>35</v>
      </c>
      <c r="E4954" s="4" t="s">
        <v>132</v>
      </c>
      <c r="F4954" s="8" t="str">
        <f>VLOOKUP(E4954,Mapping!$A$1:$C$71,3,0)</f>
        <v>Vungle</v>
      </c>
      <c r="G4954" s="8" t="str">
        <f>VLOOKUP(E4954,Mapping!$A$2:$B$207,2,0)</f>
        <v>Vungle</v>
      </c>
      <c r="H4954" s="4" t="s">
        <v>658</v>
      </c>
      <c r="I4954" s="63">
        <v>44286</v>
      </c>
      <c r="J4954" s="126" t="str">
        <f>VLOOKUP(I4954,Mapping!$H$2:$I$215,2,0)</f>
        <v>Pre</v>
      </c>
      <c r="K4954" s="127" t="str">
        <f>VLOOKUP(I4954,Mapping!$H$2:$J$215,3,0)</f>
        <v>Pre</v>
      </c>
      <c r="L4954" s="4">
        <v>0</v>
      </c>
      <c r="M4954" s="4" t="s">
        <v>170</v>
      </c>
    </row>
    <row r="4955" spans="1:13" x14ac:dyDescent="0.35">
      <c r="A4955" s="4" t="s">
        <v>36</v>
      </c>
      <c r="B4955" s="4" t="s">
        <v>35</v>
      </c>
      <c r="E4955" s="4" t="s">
        <v>132</v>
      </c>
      <c r="F4955" s="8" t="str">
        <f>VLOOKUP(E4955,Mapping!$A$1:$C$71,3,0)</f>
        <v>Vungle</v>
      </c>
      <c r="G4955" s="8" t="str">
        <f>VLOOKUP(E4955,Mapping!$A$2:$B$207,2,0)</f>
        <v>Vungle</v>
      </c>
      <c r="H4955" s="4" t="s">
        <v>658</v>
      </c>
      <c r="I4955" s="63">
        <v>44287</v>
      </c>
      <c r="J4955" s="126" t="str">
        <f>VLOOKUP(I4955,Mapping!$H$2:$I$215,2,0)</f>
        <v>Pre</v>
      </c>
      <c r="K4955" s="127" t="str">
        <f>VLOOKUP(I4955,Mapping!$H$2:$J$215,3,0)</f>
        <v>Pre</v>
      </c>
      <c r="L4955" s="4">
        <v>0</v>
      </c>
      <c r="M4955" s="4" t="s">
        <v>170</v>
      </c>
    </row>
    <row r="4956" spans="1:13" x14ac:dyDescent="0.35">
      <c r="A4956" s="4" t="s">
        <v>36</v>
      </c>
      <c r="B4956" s="4" t="s">
        <v>35</v>
      </c>
      <c r="E4956" s="4" t="s">
        <v>132</v>
      </c>
      <c r="F4956" s="8" t="str">
        <f>VLOOKUP(E4956,Mapping!$A$1:$C$71,3,0)</f>
        <v>Vungle</v>
      </c>
      <c r="G4956" s="8" t="str">
        <f>VLOOKUP(E4956,Mapping!$A$2:$B$207,2,0)</f>
        <v>Vungle</v>
      </c>
      <c r="H4956" s="4" t="s">
        <v>658</v>
      </c>
      <c r="I4956" s="63">
        <v>44288</v>
      </c>
      <c r="J4956" s="126" t="str">
        <f>VLOOKUP(I4956,Mapping!$H$2:$I$215,2,0)</f>
        <v>Pre</v>
      </c>
      <c r="K4956" s="127" t="str">
        <f>VLOOKUP(I4956,Mapping!$H$2:$J$215,3,0)</f>
        <v>Pre</v>
      </c>
      <c r="L4956" s="4">
        <v>0</v>
      </c>
      <c r="M4956" s="4" t="s">
        <v>170</v>
      </c>
    </row>
    <row r="4957" spans="1:13" x14ac:dyDescent="0.35">
      <c r="A4957" s="4" t="s">
        <v>36</v>
      </c>
      <c r="B4957" s="4" t="s">
        <v>35</v>
      </c>
      <c r="E4957" s="4" t="s">
        <v>132</v>
      </c>
      <c r="F4957" s="8" t="str">
        <f>VLOOKUP(E4957,Mapping!$A$1:$C$71,3,0)</f>
        <v>Vungle</v>
      </c>
      <c r="G4957" s="8" t="str">
        <f>VLOOKUP(E4957,Mapping!$A$2:$B$207,2,0)</f>
        <v>Vungle</v>
      </c>
      <c r="H4957" s="4" t="s">
        <v>658</v>
      </c>
      <c r="I4957" s="63">
        <v>44289</v>
      </c>
      <c r="J4957" s="126" t="str">
        <f>VLOOKUP(I4957,Mapping!$H$2:$I$215,2,0)</f>
        <v>Pre</v>
      </c>
      <c r="K4957" s="127" t="str">
        <f>VLOOKUP(I4957,Mapping!$H$2:$J$215,3,0)</f>
        <v>Pre</v>
      </c>
      <c r="L4957" s="4">
        <v>0</v>
      </c>
      <c r="M4957" s="4" t="s">
        <v>170</v>
      </c>
    </row>
    <row r="4958" spans="1:13" x14ac:dyDescent="0.35">
      <c r="A4958" s="4" t="s">
        <v>36</v>
      </c>
      <c r="B4958" s="4" t="s">
        <v>35</v>
      </c>
      <c r="E4958" s="4" t="s">
        <v>132</v>
      </c>
      <c r="F4958" s="8" t="str">
        <f>VLOOKUP(E4958,Mapping!$A$1:$C$71,3,0)</f>
        <v>Vungle</v>
      </c>
      <c r="G4958" s="8" t="str">
        <f>VLOOKUP(E4958,Mapping!$A$2:$B$207,2,0)</f>
        <v>Vungle</v>
      </c>
      <c r="H4958" s="4" t="s">
        <v>658</v>
      </c>
      <c r="I4958" s="63">
        <v>44290</v>
      </c>
      <c r="J4958" s="126" t="str">
        <f>VLOOKUP(I4958,Mapping!$H$2:$I$215,2,0)</f>
        <v>Pre</v>
      </c>
      <c r="K4958" s="127" t="str">
        <f>VLOOKUP(I4958,Mapping!$H$2:$J$215,3,0)</f>
        <v>Pre</v>
      </c>
      <c r="L4958" s="4">
        <v>0</v>
      </c>
      <c r="M4958" s="4" t="s">
        <v>170</v>
      </c>
    </row>
    <row r="4959" spans="1:13" x14ac:dyDescent="0.35">
      <c r="A4959" s="4" t="s">
        <v>36</v>
      </c>
      <c r="B4959" s="4" t="s">
        <v>35</v>
      </c>
      <c r="E4959" s="4" t="s">
        <v>132</v>
      </c>
      <c r="F4959" s="8" t="str">
        <f>VLOOKUP(E4959,Mapping!$A$1:$C$71,3,0)</f>
        <v>Vungle</v>
      </c>
      <c r="G4959" s="8" t="str">
        <f>VLOOKUP(E4959,Mapping!$A$2:$B$207,2,0)</f>
        <v>Vungle</v>
      </c>
      <c r="H4959" s="4" t="s">
        <v>658</v>
      </c>
      <c r="I4959" s="63">
        <v>44291</v>
      </c>
      <c r="J4959" s="126" t="str">
        <f>VLOOKUP(I4959,Mapping!$H$2:$I$215,2,0)</f>
        <v>Pre</v>
      </c>
      <c r="K4959" s="127" t="str">
        <f>VLOOKUP(I4959,Mapping!$H$2:$J$215,3,0)</f>
        <v>Pre</v>
      </c>
      <c r="L4959" s="4">
        <v>0</v>
      </c>
      <c r="M4959" s="4" t="s">
        <v>170</v>
      </c>
    </row>
    <row r="4960" spans="1:13" x14ac:dyDescent="0.35">
      <c r="A4960" s="4" t="s">
        <v>36</v>
      </c>
      <c r="B4960" s="4" t="s">
        <v>35</v>
      </c>
      <c r="E4960" s="4" t="s">
        <v>132</v>
      </c>
      <c r="F4960" s="8" t="str">
        <f>VLOOKUP(E4960,Mapping!$A$1:$C$71,3,0)</f>
        <v>Vungle</v>
      </c>
      <c r="G4960" s="8" t="str">
        <f>VLOOKUP(E4960,Mapping!$A$2:$B$207,2,0)</f>
        <v>Vungle</v>
      </c>
      <c r="H4960" s="4" t="s">
        <v>658</v>
      </c>
      <c r="I4960" s="63">
        <v>44292</v>
      </c>
      <c r="J4960" s="126" t="str">
        <f>VLOOKUP(I4960,Mapping!$H$2:$I$215,2,0)</f>
        <v>Pre</v>
      </c>
      <c r="K4960" s="127" t="str">
        <f>VLOOKUP(I4960,Mapping!$H$2:$J$215,3,0)</f>
        <v>Pre</v>
      </c>
      <c r="L4960" s="4">
        <v>0</v>
      </c>
      <c r="M4960" s="4" t="s">
        <v>170</v>
      </c>
    </row>
    <row r="4961" spans="1:13" x14ac:dyDescent="0.35">
      <c r="A4961" s="4" t="s">
        <v>36</v>
      </c>
      <c r="B4961" s="4" t="s">
        <v>35</v>
      </c>
      <c r="E4961" s="4" t="s">
        <v>132</v>
      </c>
      <c r="F4961" s="8" t="str">
        <f>VLOOKUP(E4961,Mapping!$A$1:$C$71,3,0)</f>
        <v>Vungle</v>
      </c>
      <c r="G4961" s="8" t="str">
        <f>VLOOKUP(E4961,Mapping!$A$2:$B$207,2,0)</f>
        <v>Vungle</v>
      </c>
      <c r="H4961" s="4" t="s">
        <v>658</v>
      </c>
      <c r="I4961" s="63">
        <v>44293</v>
      </c>
      <c r="J4961" s="126" t="str">
        <f>VLOOKUP(I4961,Mapping!$H$2:$I$215,2,0)</f>
        <v>Pre</v>
      </c>
      <c r="K4961" s="127" t="str">
        <f>VLOOKUP(I4961,Mapping!$H$2:$J$215,3,0)</f>
        <v>Pre</v>
      </c>
      <c r="L4961" s="4">
        <v>0</v>
      </c>
      <c r="M4961" s="4" t="s">
        <v>170</v>
      </c>
    </row>
    <row r="4962" spans="1:13" x14ac:dyDescent="0.35">
      <c r="A4962" s="4" t="s">
        <v>36</v>
      </c>
      <c r="B4962" s="4" t="s">
        <v>35</v>
      </c>
      <c r="E4962" s="4" t="s">
        <v>132</v>
      </c>
      <c r="F4962" s="8" t="str">
        <f>VLOOKUP(E4962,Mapping!$A$1:$C$71,3,0)</f>
        <v>Vungle</v>
      </c>
      <c r="G4962" s="8" t="str">
        <f>VLOOKUP(E4962,Mapping!$A$2:$B$207,2,0)</f>
        <v>Vungle</v>
      </c>
      <c r="H4962" s="4" t="s">
        <v>658</v>
      </c>
      <c r="I4962" s="63">
        <v>44294</v>
      </c>
      <c r="J4962" s="126" t="str">
        <f>VLOOKUP(I4962,Mapping!$H$2:$I$215,2,0)</f>
        <v>Pre</v>
      </c>
      <c r="K4962" s="127" t="str">
        <f>VLOOKUP(I4962,Mapping!$H$2:$J$215,3,0)</f>
        <v>Pre</v>
      </c>
      <c r="L4962" s="4">
        <v>0</v>
      </c>
      <c r="M4962" s="4" t="s">
        <v>170</v>
      </c>
    </row>
    <row r="4963" spans="1:13" x14ac:dyDescent="0.35">
      <c r="A4963" s="4" t="s">
        <v>36</v>
      </c>
      <c r="B4963" s="4" t="s">
        <v>35</v>
      </c>
      <c r="E4963" s="4" t="s">
        <v>132</v>
      </c>
      <c r="F4963" s="8" t="str">
        <f>VLOOKUP(E4963,Mapping!$A$1:$C$71,3,0)</f>
        <v>Vungle</v>
      </c>
      <c r="G4963" s="8" t="str">
        <f>VLOOKUP(E4963,Mapping!$A$2:$B$207,2,0)</f>
        <v>Vungle</v>
      </c>
      <c r="H4963" s="4" t="s">
        <v>658</v>
      </c>
      <c r="I4963" s="63">
        <v>44295</v>
      </c>
      <c r="J4963" s="126" t="str">
        <f>VLOOKUP(I4963,Mapping!$H$2:$I$215,2,0)</f>
        <v>Pre</v>
      </c>
      <c r="K4963" s="127" t="str">
        <f>VLOOKUP(I4963,Mapping!$H$2:$J$215,3,0)</f>
        <v>Pre</v>
      </c>
      <c r="L4963" s="4">
        <v>0</v>
      </c>
      <c r="M4963" s="4" t="s">
        <v>170</v>
      </c>
    </row>
    <row r="4964" spans="1:13" x14ac:dyDescent="0.35">
      <c r="A4964" s="4" t="s">
        <v>36</v>
      </c>
      <c r="B4964" s="4" t="s">
        <v>35</v>
      </c>
      <c r="E4964" s="4" t="s">
        <v>132</v>
      </c>
      <c r="F4964" s="8" t="str">
        <f>VLOOKUP(E4964,Mapping!$A$1:$C$71,3,0)</f>
        <v>Vungle</v>
      </c>
      <c r="G4964" s="8" t="str">
        <f>VLOOKUP(E4964,Mapping!$A$2:$B$207,2,0)</f>
        <v>Vungle</v>
      </c>
      <c r="H4964" s="4" t="s">
        <v>658</v>
      </c>
      <c r="I4964" s="63">
        <v>44296</v>
      </c>
      <c r="J4964" s="126" t="str">
        <f>VLOOKUP(I4964,Mapping!$H$2:$I$215,2,0)</f>
        <v>Pre</v>
      </c>
      <c r="K4964" s="127" t="str">
        <f>VLOOKUP(I4964,Mapping!$H$2:$J$215,3,0)</f>
        <v>Pre</v>
      </c>
      <c r="L4964" s="4">
        <v>0</v>
      </c>
      <c r="M4964" s="4" t="s">
        <v>170</v>
      </c>
    </row>
    <row r="4965" spans="1:13" x14ac:dyDescent="0.35">
      <c r="A4965" s="4" t="s">
        <v>36</v>
      </c>
      <c r="B4965" s="4" t="s">
        <v>35</v>
      </c>
      <c r="E4965" s="4" t="s">
        <v>132</v>
      </c>
      <c r="F4965" s="8" t="str">
        <f>VLOOKUP(E4965,Mapping!$A$1:$C$71,3,0)</f>
        <v>Vungle</v>
      </c>
      <c r="G4965" s="8" t="str">
        <f>VLOOKUP(E4965,Mapping!$A$2:$B$207,2,0)</f>
        <v>Vungle</v>
      </c>
      <c r="H4965" s="4" t="s">
        <v>658</v>
      </c>
      <c r="I4965" s="63">
        <v>44297</v>
      </c>
      <c r="J4965" s="126" t="str">
        <f>VLOOKUP(I4965,Mapping!$H$2:$I$215,2,0)</f>
        <v>Pre</v>
      </c>
      <c r="K4965" s="127" t="str">
        <f>VLOOKUP(I4965,Mapping!$H$2:$J$215,3,0)</f>
        <v>Pre</v>
      </c>
      <c r="L4965" s="4">
        <v>0</v>
      </c>
      <c r="M4965" s="4" t="s">
        <v>170</v>
      </c>
    </row>
    <row r="4966" spans="1:13" x14ac:dyDescent="0.35">
      <c r="A4966" s="4" t="s">
        <v>36</v>
      </c>
      <c r="B4966" s="4" t="s">
        <v>35</v>
      </c>
      <c r="E4966" s="4" t="s">
        <v>132</v>
      </c>
      <c r="F4966" s="8" t="str">
        <f>VLOOKUP(E4966,Mapping!$A$1:$C$71,3,0)</f>
        <v>Vungle</v>
      </c>
      <c r="G4966" s="8" t="str">
        <f>VLOOKUP(E4966,Mapping!$A$2:$B$207,2,0)</f>
        <v>Vungle</v>
      </c>
      <c r="H4966" s="4" t="s">
        <v>658</v>
      </c>
      <c r="I4966" s="63">
        <v>44298</v>
      </c>
      <c r="J4966" s="126" t="str">
        <f>VLOOKUP(I4966,Mapping!$H$2:$I$215,2,0)</f>
        <v>Pre</v>
      </c>
      <c r="K4966" s="127" t="str">
        <f>VLOOKUP(I4966,Mapping!$H$2:$J$215,3,0)</f>
        <v>Pre</v>
      </c>
      <c r="L4966" s="4">
        <v>0</v>
      </c>
      <c r="M4966" s="4" t="s">
        <v>170</v>
      </c>
    </row>
    <row r="4967" spans="1:13" x14ac:dyDescent="0.35">
      <c r="A4967" s="4" t="s">
        <v>36</v>
      </c>
      <c r="B4967" s="4" t="s">
        <v>35</v>
      </c>
      <c r="E4967" s="4" t="s">
        <v>132</v>
      </c>
      <c r="F4967" s="8" t="str">
        <f>VLOOKUP(E4967,Mapping!$A$1:$C$71,3,0)</f>
        <v>Vungle</v>
      </c>
      <c r="G4967" s="8" t="str">
        <f>VLOOKUP(E4967,Mapping!$A$2:$B$207,2,0)</f>
        <v>Vungle</v>
      </c>
      <c r="H4967" s="4" t="s">
        <v>658</v>
      </c>
      <c r="I4967" s="63">
        <v>44299</v>
      </c>
      <c r="J4967" s="126" t="str">
        <f>VLOOKUP(I4967,Mapping!$H$2:$I$215,2,0)</f>
        <v>Pre</v>
      </c>
      <c r="K4967" s="127" t="str">
        <f>VLOOKUP(I4967,Mapping!$H$2:$J$215,3,0)</f>
        <v>Pre</v>
      </c>
      <c r="L4967" s="4">
        <v>0</v>
      </c>
      <c r="M4967" s="4" t="s">
        <v>170</v>
      </c>
    </row>
    <row r="4968" spans="1:13" x14ac:dyDescent="0.35">
      <c r="A4968" s="4" t="s">
        <v>36</v>
      </c>
      <c r="B4968" s="4" t="s">
        <v>35</v>
      </c>
      <c r="E4968" s="4" t="s">
        <v>132</v>
      </c>
      <c r="F4968" s="8" t="str">
        <f>VLOOKUP(E4968,Mapping!$A$1:$C$71,3,0)</f>
        <v>Vungle</v>
      </c>
      <c r="G4968" s="8" t="str">
        <f>VLOOKUP(E4968,Mapping!$A$2:$B$207,2,0)</f>
        <v>Vungle</v>
      </c>
      <c r="H4968" s="4" t="s">
        <v>658</v>
      </c>
      <c r="I4968" s="63">
        <v>44300</v>
      </c>
      <c r="J4968" s="126" t="str">
        <f>VLOOKUP(I4968,Mapping!$H$2:$I$215,2,0)</f>
        <v>Pre</v>
      </c>
      <c r="K4968" s="127" t="str">
        <f>VLOOKUP(I4968,Mapping!$H$2:$J$215,3,0)</f>
        <v>Pre</v>
      </c>
      <c r="L4968" s="4">
        <v>0</v>
      </c>
      <c r="M4968" s="4" t="s">
        <v>170</v>
      </c>
    </row>
    <row r="4969" spans="1:13" x14ac:dyDescent="0.35">
      <c r="A4969" s="4" t="s">
        <v>36</v>
      </c>
      <c r="B4969" s="4" t="s">
        <v>35</v>
      </c>
      <c r="E4969" s="4" t="s">
        <v>132</v>
      </c>
      <c r="F4969" s="8" t="str">
        <f>VLOOKUP(E4969,Mapping!$A$1:$C$71,3,0)</f>
        <v>Vungle</v>
      </c>
      <c r="G4969" s="8" t="str">
        <f>VLOOKUP(E4969,Mapping!$A$2:$B$207,2,0)</f>
        <v>Vungle</v>
      </c>
      <c r="H4969" s="4" t="s">
        <v>658</v>
      </c>
      <c r="I4969" s="63">
        <v>44301</v>
      </c>
      <c r="J4969" s="126" t="str">
        <f>VLOOKUP(I4969,Mapping!$H$2:$I$215,2,0)</f>
        <v>Pre</v>
      </c>
      <c r="K4969" s="127" t="str">
        <f>VLOOKUP(I4969,Mapping!$H$2:$J$215,3,0)</f>
        <v>Pre</v>
      </c>
      <c r="L4969" s="4">
        <v>0</v>
      </c>
      <c r="M4969" s="4" t="s">
        <v>170</v>
      </c>
    </row>
    <row r="4970" spans="1:13" x14ac:dyDescent="0.35">
      <c r="A4970" s="4" t="s">
        <v>36</v>
      </c>
      <c r="B4970" s="4" t="s">
        <v>35</v>
      </c>
      <c r="E4970" s="4" t="s">
        <v>132</v>
      </c>
      <c r="F4970" s="8" t="str">
        <f>VLOOKUP(E4970,Mapping!$A$1:$C$71,3,0)</f>
        <v>Vungle</v>
      </c>
      <c r="G4970" s="8" t="str">
        <f>VLOOKUP(E4970,Mapping!$A$2:$B$207,2,0)</f>
        <v>Vungle</v>
      </c>
      <c r="H4970" s="4" t="s">
        <v>658</v>
      </c>
      <c r="I4970" s="63">
        <v>44302</v>
      </c>
      <c r="J4970" s="126" t="str">
        <f>VLOOKUP(I4970,Mapping!$H$2:$I$215,2,0)</f>
        <v>Pre</v>
      </c>
      <c r="K4970" s="127" t="str">
        <f>VLOOKUP(I4970,Mapping!$H$2:$J$215,3,0)</f>
        <v>Pre</v>
      </c>
      <c r="L4970" s="4">
        <v>0</v>
      </c>
      <c r="M4970" s="4" t="s">
        <v>170</v>
      </c>
    </row>
    <row r="4971" spans="1:13" x14ac:dyDescent="0.35">
      <c r="A4971" s="4" t="s">
        <v>36</v>
      </c>
      <c r="B4971" s="4" t="s">
        <v>35</v>
      </c>
      <c r="E4971" s="4" t="s">
        <v>132</v>
      </c>
      <c r="F4971" s="8" t="str">
        <f>VLOOKUP(E4971,Mapping!$A$1:$C$71,3,0)</f>
        <v>Vungle</v>
      </c>
      <c r="G4971" s="8" t="str">
        <f>VLOOKUP(E4971,Mapping!$A$2:$B$207,2,0)</f>
        <v>Vungle</v>
      </c>
      <c r="H4971" s="4" t="s">
        <v>658</v>
      </c>
      <c r="I4971" s="63">
        <v>44303</v>
      </c>
      <c r="J4971" s="126" t="str">
        <f>VLOOKUP(I4971,Mapping!$H$2:$I$215,2,0)</f>
        <v>Pre</v>
      </c>
      <c r="K4971" s="127" t="str">
        <f>VLOOKUP(I4971,Mapping!$H$2:$J$215,3,0)</f>
        <v>Pre</v>
      </c>
      <c r="L4971" s="4">
        <v>0</v>
      </c>
      <c r="M4971" s="4" t="s">
        <v>170</v>
      </c>
    </row>
    <row r="4972" spans="1:13" x14ac:dyDescent="0.35">
      <c r="A4972" s="4" t="s">
        <v>36</v>
      </c>
      <c r="B4972" s="4" t="s">
        <v>35</v>
      </c>
      <c r="E4972" s="4" t="s">
        <v>132</v>
      </c>
      <c r="F4972" s="8" t="str">
        <f>VLOOKUP(E4972,Mapping!$A$1:$C$71,3,0)</f>
        <v>Vungle</v>
      </c>
      <c r="G4972" s="8" t="str">
        <f>VLOOKUP(E4972,Mapping!$A$2:$B$207,2,0)</f>
        <v>Vungle</v>
      </c>
      <c r="H4972" s="4" t="s">
        <v>658</v>
      </c>
      <c r="I4972" s="63">
        <v>44304</v>
      </c>
      <c r="J4972" s="126" t="str">
        <f>VLOOKUP(I4972,Mapping!$H$2:$I$215,2,0)</f>
        <v>Pre</v>
      </c>
      <c r="K4972" s="127" t="str">
        <f>VLOOKUP(I4972,Mapping!$H$2:$J$215,3,0)</f>
        <v>Pre</v>
      </c>
      <c r="L4972" s="4">
        <v>0</v>
      </c>
      <c r="M4972" s="4" t="s">
        <v>170</v>
      </c>
    </row>
    <row r="4973" spans="1:13" x14ac:dyDescent="0.35">
      <c r="A4973" s="4" t="s">
        <v>36</v>
      </c>
      <c r="B4973" s="4" t="s">
        <v>35</v>
      </c>
      <c r="E4973" s="4" t="s">
        <v>132</v>
      </c>
      <c r="F4973" s="8" t="str">
        <f>VLOOKUP(E4973,Mapping!$A$1:$C$71,3,0)</f>
        <v>Vungle</v>
      </c>
      <c r="G4973" s="8" t="str">
        <f>VLOOKUP(E4973,Mapping!$A$2:$B$207,2,0)</f>
        <v>Vungle</v>
      </c>
      <c r="H4973" s="4" t="s">
        <v>658</v>
      </c>
      <c r="I4973" s="63">
        <v>44305</v>
      </c>
      <c r="J4973" s="126" t="str">
        <f>VLOOKUP(I4973,Mapping!$H$2:$I$215,2,0)</f>
        <v>Pre</v>
      </c>
      <c r="K4973" s="127" t="str">
        <f>VLOOKUP(I4973,Mapping!$H$2:$J$215,3,0)</f>
        <v>Pre</v>
      </c>
      <c r="L4973" s="4">
        <v>0</v>
      </c>
      <c r="M4973" s="4" t="s">
        <v>170</v>
      </c>
    </row>
    <row r="4974" spans="1:13" x14ac:dyDescent="0.35">
      <c r="A4974" s="4" t="s">
        <v>36</v>
      </c>
      <c r="B4974" s="4" t="s">
        <v>35</v>
      </c>
      <c r="E4974" s="4" t="s">
        <v>132</v>
      </c>
      <c r="F4974" s="8" t="str">
        <f>VLOOKUP(E4974,Mapping!$A$1:$C$71,3,0)</f>
        <v>Vungle</v>
      </c>
      <c r="G4974" s="8" t="str">
        <f>VLOOKUP(E4974,Mapping!$A$2:$B$207,2,0)</f>
        <v>Vungle</v>
      </c>
      <c r="H4974" s="4" t="s">
        <v>658</v>
      </c>
      <c r="I4974" s="63">
        <v>44306</v>
      </c>
      <c r="J4974" s="126" t="str">
        <f>VLOOKUP(I4974,Mapping!$H$2:$I$215,2,0)</f>
        <v>Pre</v>
      </c>
      <c r="K4974" s="127" t="str">
        <f>VLOOKUP(I4974,Mapping!$H$2:$J$215,3,0)</f>
        <v>Pre</v>
      </c>
      <c r="L4974" s="4">
        <v>0</v>
      </c>
      <c r="M4974" s="4" t="s">
        <v>170</v>
      </c>
    </row>
    <row r="4975" spans="1:13" x14ac:dyDescent="0.35">
      <c r="A4975" s="4" t="s">
        <v>36</v>
      </c>
      <c r="B4975" s="4" t="s">
        <v>35</v>
      </c>
      <c r="E4975" s="4" t="s">
        <v>132</v>
      </c>
      <c r="F4975" s="8" t="str">
        <f>VLOOKUP(E4975,Mapping!$A$1:$C$71,3,0)</f>
        <v>Vungle</v>
      </c>
      <c r="G4975" s="8" t="str">
        <f>VLOOKUP(E4975,Mapping!$A$2:$B$207,2,0)</f>
        <v>Vungle</v>
      </c>
      <c r="H4975" s="4" t="s">
        <v>658</v>
      </c>
      <c r="I4975" s="63">
        <v>44307</v>
      </c>
      <c r="J4975" s="126" t="str">
        <f>VLOOKUP(I4975,Mapping!$H$2:$I$215,2,0)</f>
        <v>Pre</v>
      </c>
      <c r="K4975" s="127" t="str">
        <f>VLOOKUP(I4975,Mapping!$H$2:$J$215,3,0)</f>
        <v>Pre</v>
      </c>
      <c r="L4975" s="4">
        <v>0</v>
      </c>
      <c r="M4975" s="4" t="s">
        <v>170</v>
      </c>
    </row>
    <row r="4976" spans="1:13" x14ac:dyDescent="0.35">
      <c r="A4976" s="4" t="s">
        <v>36</v>
      </c>
      <c r="B4976" s="4" t="s">
        <v>35</v>
      </c>
      <c r="E4976" s="4" t="s">
        <v>132</v>
      </c>
      <c r="F4976" s="8" t="str">
        <f>VLOOKUP(E4976,Mapping!$A$1:$C$71,3,0)</f>
        <v>Vungle</v>
      </c>
      <c r="G4976" s="8" t="str">
        <f>VLOOKUP(E4976,Mapping!$A$2:$B$207,2,0)</f>
        <v>Vungle</v>
      </c>
      <c r="H4976" s="4" t="s">
        <v>658</v>
      </c>
      <c r="I4976" s="63">
        <v>44308</v>
      </c>
      <c r="J4976" s="126" t="str">
        <f>VLOOKUP(I4976,Mapping!$H$2:$I$215,2,0)</f>
        <v>Pre</v>
      </c>
      <c r="K4976" s="127" t="str">
        <f>VLOOKUP(I4976,Mapping!$H$2:$J$215,3,0)</f>
        <v>Pre</v>
      </c>
      <c r="L4976" s="4">
        <v>0</v>
      </c>
      <c r="M4976" s="4" t="s">
        <v>170</v>
      </c>
    </row>
    <row r="4977" spans="1:13" x14ac:dyDescent="0.35">
      <c r="A4977" s="4" t="s">
        <v>36</v>
      </c>
      <c r="B4977" s="4" t="s">
        <v>35</v>
      </c>
      <c r="E4977" s="4" t="s">
        <v>132</v>
      </c>
      <c r="F4977" s="8" t="str">
        <f>VLOOKUP(E4977,Mapping!$A$1:$C$71,3,0)</f>
        <v>Vungle</v>
      </c>
      <c r="G4977" s="8" t="str">
        <f>VLOOKUP(E4977,Mapping!$A$2:$B$207,2,0)</f>
        <v>Vungle</v>
      </c>
      <c r="H4977" s="4" t="s">
        <v>658</v>
      </c>
      <c r="I4977" s="63">
        <v>44309</v>
      </c>
      <c r="J4977" s="126" t="str">
        <f>VLOOKUP(I4977,Mapping!$H$2:$I$215,2,0)</f>
        <v>Pre</v>
      </c>
      <c r="K4977" s="127" t="str">
        <f>VLOOKUP(I4977,Mapping!$H$2:$J$215,3,0)</f>
        <v>Pre</v>
      </c>
      <c r="L4977" s="4">
        <v>0</v>
      </c>
      <c r="M4977" s="4" t="s">
        <v>170</v>
      </c>
    </row>
    <row r="4978" spans="1:13" x14ac:dyDescent="0.35">
      <c r="A4978" s="4" t="s">
        <v>36</v>
      </c>
      <c r="B4978" s="4" t="s">
        <v>35</v>
      </c>
      <c r="E4978" s="4" t="s">
        <v>132</v>
      </c>
      <c r="F4978" s="8" t="str">
        <f>VLOOKUP(E4978,Mapping!$A$1:$C$71,3,0)</f>
        <v>Vungle</v>
      </c>
      <c r="G4978" s="8" t="str">
        <f>VLOOKUP(E4978,Mapping!$A$2:$B$207,2,0)</f>
        <v>Vungle</v>
      </c>
      <c r="H4978" s="4" t="s">
        <v>658</v>
      </c>
      <c r="I4978" s="63">
        <v>44310</v>
      </c>
      <c r="J4978" s="126" t="str">
        <f>VLOOKUP(I4978,Mapping!$H$2:$I$215,2,0)</f>
        <v>Pre</v>
      </c>
      <c r="K4978" s="127" t="str">
        <f>VLOOKUP(I4978,Mapping!$H$2:$J$215,3,0)</f>
        <v>Pre</v>
      </c>
      <c r="L4978" s="4">
        <v>0</v>
      </c>
      <c r="M4978" s="4" t="s">
        <v>170</v>
      </c>
    </row>
    <row r="4979" spans="1:13" x14ac:dyDescent="0.35">
      <c r="A4979" s="4" t="s">
        <v>36</v>
      </c>
      <c r="B4979" s="4" t="s">
        <v>35</v>
      </c>
      <c r="E4979" s="4" t="s">
        <v>132</v>
      </c>
      <c r="F4979" s="8" t="str">
        <f>VLOOKUP(E4979,Mapping!$A$1:$C$71,3,0)</f>
        <v>Vungle</v>
      </c>
      <c r="G4979" s="8" t="str">
        <f>VLOOKUP(E4979,Mapping!$A$2:$B$207,2,0)</f>
        <v>Vungle</v>
      </c>
      <c r="H4979" s="4" t="s">
        <v>658</v>
      </c>
      <c r="I4979" s="63">
        <v>44311</v>
      </c>
      <c r="J4979" s="126" t="str">
        <f>VLOOKUP(I4979,Mapping!$H$2:$I$215,2,0)</f>
        <v>Pre</v>
      </c>
      <c r="K4979" s="127" t="str">
        <f>VLOOKUP(I4979,Mapping!$H$2:$J$215,3,0)</f>
        <v>Pre</v>
      </c>
      <c r="L4979" s="4">
        <v>0</v>
      </c>
      <c r="M4979" s="4" t="s">
        <v>170</v>
      </c>
    </row>
    <row r="4980" spans="1:13" x14ac:dyDescent="0.35">
      <c r="A4980" s="4" t="s">
        <v>36</v>
      </c>
      <c r="B4980" s="4" t="s">
        <v>35</v>
      </c>
      <c r="E4980" s="4" t="s">
        <v>132</v>
      </c>
      <c r="F4980" s="8" t="str">
        <f>VLOOKUP(E4980,Mapping!$A$1:$C$71,3,0)</f>
        <v>Vungle</v>
      </c>
      <c r="G4980" s="8" t="str">
        <f>VLOOKUP(E4980,Mapping!$A$2:$B$207,2,0)</f>
        <v>Vungle</v>
      </c>
      <c r="H4980" s="4" t="s">
        <v>658</v>
      </c>
      <c r="I4980" s="63">
        <v>44312</v>
      </c>
      <c r="J4980" s="126" t="str">
        <f>VLOOKUP(I4980,Mapping!$H$2:$I$215,2,0)</f>
        <v>Pre</v>
      </c>
      <c r="K4980" s="127" t="str">
        <f>VLOOKUP(I4980,Mapping!$H$2:$J$215,3,0)</f>
        <v>Pre</v>
      </c>
      <c r="L4980" s="4">
        <v>0</v>
      </c>
      <c r="M4980" s="4" t="s">
        <v>170</v>
      </c>
    </row>
    <row r="4981" spans="1:13" x14ac:dyDescent="0.35">
      <c r="A4981" s="4" t="s">
        <v>36</v>
      </c>
      <c r="B4981" s="4" t="s">
        <v>35</v>
      </c>
      <c r="E4981" s="4" t="s">
        <v>132</v>
      </c>
      <c r="F4981" s="8" t="str">
        <f>VLOOKUP(E4981,Mapping!$A$1:$C$71,3,0)</f>
        <v>Vungle</v>
      </c>
      <c r="G4981" s="8" t="str">
        <f>VLOOKUP(E4981,Mapping!$A$2:$B$207,2,0)</f>
        <v>Vungle</v>
      </c>
      <c r="H4981" s="4" t="s">
        <v>658</v>
      </c>
      <c r="I4981" s="63">
        <v>44313</v>
      </c>
      <c r="J4981" s="126" t="str">
        <f>VLOOKUP(I4981,Mapping!$H$2:$I$215,2,0)</f>
        <v>Post</v>
      </c>
      <c r="K4981" s="127" t="str">
        <f>VLOOKUP(I4981,Mapping!$H$2:$J$215,3,0)</f>
        <v>Post</v>
      </c>
      <c r="L4981" s="4">
        <v>0</v>
      </c>
      <c r="M4981" s="4" t="s">
        <v>170</v>
      </c>
    </row>
    <row r="4982" spans="1:13" x14ac:dyDescent="0.35">
      <c r="A4982" s="4" t="s">
        <v>36</v>
      </c>
      <c r="B4982" s="4" t="s">
        <v>35</v>
      </c>
      <c r="E4982" s="4" t="s">
        <v>132</v>
      </c>
      <c r="F4982" s="8" t="str">
        <f>VLOOKUP(E4982,Mapping!$A$1:$C$71,3,0)</f>
        <v>Vungle</v>
      </c>
      <c r="G4982" s="8" t="str">
        <f>VLOOKUP(E4982,Mapping!$A$2:$B$207,2,0)</f>
        <v>Vungle</v>
      </c>
      <c r="H4982" s="4" t="s">
        <v>658</v>
      </c>
      <c r="I4982" s="63">
        <v>44314</v>
      </c>
      <c r="J4982" s="126" t="str">
        <f>VLOOKUP(I4982,Mapping!$H$2:$I$215,2,0)</f>
        <v>Post</v>
      </c>
      <c r="K4982" s="127" t="str">
        <f>VLOOKUP(I4982,Mapping!$H$2:$J$215,3,0)</f>
        <v>Post</v>
      </c>
      <c r="L4982" s="4">
        <v>0</v>
      </c>
      <c r="M4982" s="4" t="s">
        <v>170</v>
      </c>
    </row>
    <row r="4983" spans="1:13" x14ac:dyDescent="0.35">
      <c r="A4983" s="4" t="s">
        <v>36</v>
      </c>
      <c r="B4983" s="4" t="s">
        <v>35</v>
      </c>
      <c r="E4983" s="4" t="s">
        <v>132</v>
      </c>
      <c r="F4983" s="8" t="str">
        <f>VLOOKUP(E4983,Mapping!$A$1:$C$71,3,0)</f>
        <v>Vungle</v>
      </c>
      <c r="G4983" s="8" t="str">
        <f>VLOOKUP(E4983,Mapping!$A$2:$B$207,2,0)</f>
        <v>Vungle</v>
      </c>
      <c r="H4983" s="4" t="s">
        <v>658</v>
      </c>
      <c r="I4983" s="63">
        <v>44315</v>
      </c>
      <c r="J4983" s="126" t="str">
        <f>VLOOKUP(I4983,Mapping!$H$2:$I$215,2,0)</f>
        <v>Post</v>
      </c>
      <c r="K4983" s="127" t="str">
        <f>VLOOKUP(I4983,Mapping!$H$2:$J$215,3,0)</f>
        <v>Post</v>
      </c>
      <c r="L4983" s="4">
        <v>0</v>
      </c>
      <c r="M4983" s="4" t="s">
        <v>170</v>
      </c>
    </row>
    <row r="4984" spans="1:13" x14ac:dyDescent="0.35">
      <c r="A4984" s="4" t="s">
        <v>36</v>
      </c>
      <c r="B4984" s="4" t="s">
        <v>35</v>
      </c>
      <c r="E4984" s="4" t="s">
        <v>132</v>
      </c>
      <c r="F4984" s="8" t="str">
        <f>VLOOKUP(E4984,Mapping!$A$1:$C$71,3,0)</f>
        <v>Vungle</v>
      </c>
      <c r="G4984" s="8" t="str">
        <f>VLOOKUP(E4984,Mapping!$A$2:$B$207,2,0)</f>
        <v>Vungle</v>
      </c>
      <c r="H4984" s="4" t="s">
        <v>658</v>
      </c>
      <c r="I4984" s="63">
        <v>44316</v>
      </c>
      <c r="J4984" s="126" t="str">
        <f>VLOOKUP(I4984,Mapping!$H$2:$I$215,2,0)</f>
        <v>Post</v>
      </c>
      <c r="K4984" s="127" t="str">
        <f>VLOOKUP(I4984,Mapping!$H$2:$J$215,3,0)</f>
        <v>Post</v>
      </c>
      <c r="L4984" s="4">
        <v>0</v>
      </c>
      <c r="M4984" s="4" t="s">
        <v>170</v>
      </c>
    </row>
    <row r="4985" spans="1:13" x14ac:dyDescent="0.35">
      <c r="A4985" s="4" t="s">
        <v>36</v>
      </c>
      <c r="B4985" s="4" t="s">
        <v>35</v>
      </c>
      <c r="E4985" s="4" t="s">
        <v>132</v>
      </c>
      <c r="F4985" s="8" t="str">
        <f>VLOOKUP(E4985,Mapping!$A$1:$C$71,3,0)</f>
        <v>Vungle</v>
      </c>
      <c r="G4985" s="8" t="str">
        <f>VLOOKUP(E4985,Mapping!$A$2:$B$207,2,0)</f>
        <v>Vungle</v>
      </c>
      <c r="H4985" s="4" t="s">
        <v>658</v>
      </c>
      <c r="I4985" s="63">
        <v>44317</v>
      </c>
      <c r="J4985" s="126" t="str">
        <f>VLOOKUP(I4985,Mapping!$H$2:$I$215,2,0)</f>
        <v>Post</v>
      </c>
      <c r="K4985" s="127" t="str">
        <f>VLOOKUP(I4985,Mapping!$H$2:$J$215,3,0)</f>
        <v>Post</v>
      </c>
      <c r="L4985" s="4">
        <v>0</v>
      </c>
      <c r="M4985" s="4" t="s">
        <v>170</v>
      </c>
    </row>
    <row r="4986" spans="1:13" x14ac:dyDescent="0.35">
      <c r="A4986" s="4" t="s">
        <v>36</v>
      </c>
      <c r="B4986" s="4" t="s">
        <v>35</v>
      </c>
      <c r="E4986" s="4" t="s">
        <v>132</v>
      </c>
      <c r="F4986" s="8" t="str">
        <f>VLOOKUP(E4986,Mapping!$A$1:$C$71,3,0)</f>
        <v>Vungle</v>
      </c>
      <c r="G4986" s="8" t="str">
        <f>VLOOKUP(E4986,Mapping!$A$2:$B$207,2,0)</f>
        <v>Vungle</v>
      </c>
      <c r="H4986" s="4" t="s">
        <v>658</v>
      </c>
      <c r="I4986" s="63">
        <v>44318</v>
      </c>
      <c r="J4986" s="126" t="str">
        <f>VLOOKUP(I4986,Mapping!$H$2:$I$215,2,0)</f>
        <v>Post</v>
      </c>
      <c r="K4986" s="127" t="str">
        <f>VLOOKUP(I4986,Mapping!$H$2:$J$215,3,0)</f>
        <v>Post</v>
      </c>
      <c r="L4986" s="4">
        <v>0</v>
      </c>
      <c r="M4986" s="4" t="s">
        <v>170</v>
      </c>
    </row>
    <row r="4987" spans="1:13" x14ac:dyDescent="0.35">
      <c r="A4987" s="4" t="s">
        <v>36</v>
      </c>
      <c r="B4987" s="4" t="s">
        <v>35</v>
      </c>
      <c r="E4987" s="4" t="s">
        <v>132</v>
      </c>
      <c r="F4987" s="8" t="str">
        <f>VLOOKUP(E4987,Mapping!$A$1:$C$71,3,0)</f>
        <v>Vungle</v>
      </c>
      <c r="G4987" s="8" t="str">
        <f>VLOOKUP(E4987,Mapping!$A$2:$B$207,2,0)</f>
        <v>Vungle</v>
      </c>
      <c r="H4987" s="4" t="s">
        <v>658</v>
      </c>
      <c r="I4987" s="63">
        <v>44319</v>
      </c>
      <c r="J4987" s="126" t="str">
        <f>VLOOKUP(I4987,Mapping!$H$2:$I$215,2,0)</f>
        <v>Post</v>
      </c>
      <c r="K4987" s="127" t="str">
        <f>VLOOKUP(I4987,Mapping!$H$2:$J$215,3,0)</f>
        <v>Post</v>
      </c>
      <c r="L4987" s="4">
        <v>0</v>
      </c>
      <c r="M4987" s="4" t="s">
        <v>170</v>
      </c>
    </row>
    <row r="4988" spans="1:13" x14ac:dyDescent="0.35">
      <c r="A4988" s="4" t="s">
        <v>36</v>
      </c>
      <c r="B4988" s="4" t="s">
        <v>35</v>
      </c>
      <c r="E4988" s="4" t="s">
        <v>132</v>
      </c>
      <c r="F4988" s="8" t="str">
        <f>VLOOKUP(E4988,Mapping!$A$1:$C$71,3,0)</f>
        <v>Vungle</v>
      </c>
      <c r="G4988" s="8" t="str">
        <f>VLOOKUP(E4988,Mapping!$A$2:$B$207,2,0)</f>
        <v>Vungle</v>
      </c>
      <c r="H4988" s="4" t="s">
        <v>658</v>
      </c>
      <c r="I4988" s="63">
        <v>44320</v>
      </c>
      <c r="J4988" s="126" t="str">
        <f>VLOOKUP(I4988,Mapping!$H$2:$I$215,2,0)</f>
        <v>Post</v>
      </c>
      <c r="K4988" s="127" t="str">
        <f>VLOOKUP(I4988,Mapping!$H$2:$J$215,3,0)</f>
        <v>Post</v>
      </c>
      <c r="L4988" s="4">
        <v>0</v>
      </c>
      <c r="M4988" s="4" t="s">
        <v>170</v>
      </c>
    </row>
    <row r="4989" spans="1:13" x14ac:dyDescent="0.35">
      <c r="A4989" s="4" t="s">
        <v>36</v>
      </c>
      <c r="B4989" s="4" t="s">
        <v>35</v>
      </c>
      <c r="E4989" s="4" t="s">
        <v>132</v>
      </c>
      <c r="F4989" s="8" t="str">
        <f>VLOOKUP(E4989,Mapping!$A$1:$C$71,3,0)</f>
        <v>Vungle</v>
      </c>
      <c r="G4989" s="8" t="str">
        <f>VLOOKUP(E4989,Mapping!$A$2:$B$207,2,0)</f>
        <v>Vungle</v>
      </c>
      <c r="H4989" s="4" t="s">
        <v>658</v>
      </c>
      <c r="I4989" s="63">
        <v>44321</v>
      </c>
      <c r="J4989" s="126" t="str">
        <f>VLOOKUP(I4989,Mapping!$H$2:$I$215,2,0)</f>
        <v>Post</v>
      </c>
      <c r="K4989" s="127" t="str">
        <f>VLOOKUP(I4989,Mapping!$H$2:$J$215,3,0)</f>
        <v>Post</v>
      </c>
      <c r="L4989" s="4">
        <v>0</v>
      </c>
      <c r="M4989" s="4" t="s">
        <v>170</v>
      </c>
    </row>
    <row r="4990" spans="1:13" x14ac:dyDescent="0.35">
      <c r="A4990" s="4" t="s">
        <v>36</v>
      </c>
      <c r="B4990" s="4" t="s">
        <v>35</v>
      </c>
      <c r="E4990" s="4" t="s">
        <v>132</v>
      </c>
      <c r="F4990" s="8" t="str">
        <f>VLOOKUP(E4990,Mapping!$A$1:$C$71,3,0)</f>
        <v>Vungle</v>
      </c>
      <c r="G4990" s="8" t="str">
        <f>VLOOKUP(E4990,Mapping!$A$2:$B$207,2,0)</f>
        <v>Vungle</v>
      </c>
      <c r="H4990" s="4" t="s">
        <v>658</v>
      </c>
      <c r="I4990" s="63">
        <v>44322</v>
      </c>
      <c r="J4990" s="126" t="str">
        <f>VLOOKUP(I4990,Mapping!$H$2:$I$215,2,0)</f>
        <v>Post</v>
      </c>
      <c r="K4990" s="127" t="str">
        <f>VLOOKUP(I4990,Mapping!$H$2:$J$215,3,0)</f>
        <v>Post</v>
      </c>
      <c r="L4990" s="4">
        <v>0</v>
      </c>
      <c r="M4990" s="4" t="s">
        <v>170</v>
      </c>
    </row>
    <row r="4991" spans="1:13" x14ac:dyDescent="0.35">
      <c r="A4991" s="4" t="s">
        <v>36</v>
      </c>
      <c r="B4991" s="4" t="s">
        <v>35</v>
      </c>
      <c r="E4991" s="4" t="s">
        <v>132</v>
      </c>
      <c r="F4991" s="8" t="str">
        <f>VLOOKUP(E4991,Mapping!$A$1:$C$71,3,0)</f>
        <v>Vungle</v>
      </c>
      <c r="G4991" s="8" t="str">
        <f>VLOOKUP(E4991,Mapping!$A$2:$B$207,2,0)</f>
        <v>Vungle</v>
      </c>
      <c r="H4991" s="4" t="s">
        <v>658</v>
      </c>
      <c r="I4991" s="63">
        <v>44323</v>
      </c>
      <c r="J4991" s="126" t="str">
        <f>VLOOKUP(I4991,Mapping!$H$2:$I$215,2,0)</f>
        <v>Post</v>
      </c>
      <c r="K4991" s="127" t="str">
        <f>VLOOKUP(I4991,Mapping!$H$2:$J$215,3,0)</f>
        <v>Post</v>
      </c>
      <c r="L4991" s="4">
        <v>0</v>
      </c>
      <c r="M4991" s="4" t="s">
        <v>170</v>
      </c>
    </row>
    <row r="4992" spans="1:13" x14ac:dyDescent="0.35">
      <c r="A4992" s="4" t="s">
        <v>36</v>
      </c>
      <c r="B4992" s="4" t="s">
        <v>35</v>
      </c>
      <c r="E4992" s="4" t="s">
        <v>132</v>
      </c>
      <c r="F4992" s="8" t="str">
        <f>VLOOKUP(E4992,Mapping!$A$1:$C$71,3,0)</f>
        <v>Vungle</v>
      </c>
      <c r="G4992" s="8" t="str">
        <f>VLOOKUP(E4992,Mapping!$A$2:$B$207,2,0)</f>
        <v>Vungle</v>
      </c>
      <c r="H4992" s="4" t="s">
        <v>658</v>
      </c>
      <c r="I4992" s="63">
        <v>44324</v>
      </c>
      <c r="J4992" s="126" t="str">
        <f>VLOOKUP(I4992,Mapping!$H$2:$I$215,2,0)</f>
        <v>Post</v>
      </c>
      <c r="K4992" s="127" t="str">
        <f>VLOOKUP(I4992,Mapping!$H$2:$J$215,3,0)</f>
        <v>Post</v>
      </c>
      <c r="L4992" s="4">
        <v>0</v>
      </c>
      <c r="M4992" s="4" t="s">
        <v>170</v>
      </c>
    </row>
    <row r="4993" spans="1:13" x14ac:dyDescent="0.35">
      <c r="A4993" s="4" t="s">
        <v>36</v>
      </c>
      <c r="B4993" s="4" t="s">
        <v>35</v>
      </c>
      <c r="E4993" s="4" t="s">
        <v>132</v>
      </c>
      <c r="F4993" s="8" t="str">
        <f>VLOOKUP(E4993,Mapping!$A$1:$C$71,3,0)</f>
        <v>Vungle</v>
      </c>
      <c r="G4993" s="8" t="str">
        <f>VLOOKUP(E4993,Mapping!$A$2:$B$207,2,0)</f>
        <v>Vungle</v>
      </c>
      <c r="H4993" s="4" t="s">
        <v>658</v>
      </c>
      <c r="I4993" s="63">
        <v>44325</v>
      </c>
      <c r="J4993" s="126" t="str">
        <f>VLOOKUP(I4993,Mapping!$H$2:$I$215,2,0)</f>
        <v>Post</v>
      </c>
      <c r="K4993" s="127" t="str">
        <f>VLOOKUP(I4993,Mapping!$H$2:$J$215,3,0)</f>
        <v>Post</v>
      </c>
      <c r="L4993" s="4">
        <v>0</v>
      </c>
      <c r="M4993" s="4" t="s">
        <v>170</v>
      </c>
    </row>
    <row r="4994" spans="1:13" x14ac:dyDescent="0.35">
      <c r="A4994" s="4" t="s">
        <v>36</v>
      </c>
      <c r="B4994" s="4" t="s">
        <v>35</v>
      </c>
      <c r="E4994" s="4" t="s">
        <v>132</v>
      </c>
      <c r="F4994" s="8" t="str">
        <f>VLOOKUP(E4994,Mapping!$A$1:$C$71,3,0)</f>
        <v>Vungle</v>
      </c>
      <c r="G4994" s="8" t="str">
        <f>VLOOKUP(E4994,Mapping!$A$2:$B$207,2,0)</f>
        <v>Vungle</v>
      </c>
      <c r="H4994" s="4" t="s">
        <v>658</v>
      </c>
      <c r="I4994" s="63">
        <v>44326</v>
      </c>
      <c r="J4994" s="126" t="str">
        <f>VLOOKUP(I4994,Mapping!$H$2:$I$215,2,0)</f>
        <v>Post</v>
      </c>
      <c r="K4994" s="127" t="str">
        <f>VLOOKUP(I4994,Mapping!$H$2:$J$215,3,0)</f>
        <v>Post</v>
      </c>
      <c r="L4994" s="4">
        <v>0</v>
      </c>
      <c r="M4994" s="4" t="s">
        <v>170</v>
      </c>
    </row>
    <row r="4995" spans="1:13" x14ac:dyDescent="0.35">
      <c r="A4995" s="4" t="s">
        <v>36</v>
      </c>
      <c r="B4995" s="4" t="s">
        <v>35</v>
      </c>
      <c r="E4995" s="4" t="s">
        <v>132</v>
      </c>
      <c r="F4995" s="8" t="str">
        <f>VLOOKUP(E4995,Mapping!$A$1:$C$71,3,0)</f>
        <v>Vungle</v>
      </c>
      <c r="G4995" s="8" t="str">
        <f>VLOOKUP(E4995,Mapping!$A$2:$B$207,2,0)</f>
        <v>Vungle</v>
      </c>
      <c r="H4995" s="4" t="s">
        <v>658</v>
      </c>
      <c r="I4995" s="63">
        <v>44327</v>
      </c>
      <c r="J4995" s="126" t="str">
        <f>VLOOKUP(I4995,Mapping!$H$2:$I$215,2,0)</f>
        <v>Post</v>
      </c>
      <c r="K4995" s="127" t="str">
        <f>VLOOKUP(I4995,Mapping!$H$2:$J$215,3,0)</f>
        <v>Post</v>
      </c>
      <c r="L4995" s="4">
        <v>0</v>
      </c>
      <c r="M4995" s="4" t="s">
        <v>170</v>
      </c>
    </row>
    <row r="4996" spans="1:13" x14ac:dyDescent="0.35">
      <c r="A4996" s="4" t="s">
        <v>36</v>
      </c>
      <c r="B4996" s="4" t="s">
        <v>35</v>
      </c>
      <c r="E4996" s="4" t="s">
        <v>132</v>
      </c>
      <c r="F4996" s="8" t="str">
        <f>VLOOKUP(E4996,Mapping!$A$1:$C$71,3,0)</f>
        <v>Vungle</v>
      </c>
      <c r="G4996" s="8" t="str">
        <f>VLOOKUP(E4996,Mapping!$A$2:$B$207,2,0)</f>
        <v>Vungle</v>
      </c>
      <c r="H4996" s="4" t="s">
        <v>658</v>
      </c>
      <c r="I4996" s="63">
        <v>44328</v>
      </c>
      <c r="J4996" s="126" t="str">
        <f>VLOOKUP(I4996,Mapping!$H$2:$I$215,2,0)</f>
        <v>Post</v>
      </c>
      <c r="K4996" s="127" t="str">
        <f>VLOOKUP(I4996,Mapping!$H$2:$J$215,3,0)</f>
        <v>Post</v>
      </c>
      <c r="L4996" s="4">
        <v>0</v>
      </c>
      <c r="M4996" s="4" t="s">
        <v>170</v>
      </c>
    </row>
    <row r="4997" spans="1:13" x14ac:dyDescent="0.35">
      <c r="A4997" s="4" t="s">
        <v>36</v>
      </c>
      <c r="B4997" s="4" t="s">
        <v>35</v>
      </c>
      <c r="E4997" s="4" t="s">
        <v>132</v>
      </c>
      <c r="F4997" s="8" t="str">
        <f>VLOOKUP(E4997,Mapping!$A$1:$C$71,3,0)</f>
        <v>Vungle</v>
      </c>
      <c r="G4997" s="8" t="str">
        <f>VLOOKUP(E4997,Mapping!$A$2:$B$207,2,0)</f>
        <v>Vungle</v>
      </c>
      <c r="H4997" s="4" t="s">
        <v>658</v>
      </c>
      <c r="I4997" s="63">
        <v>44329</v>
      </c>
      <c r="J4997" s="126" t="str">
        <f>VLOOKUP(I4997,Mapping!$H$2:$I$215,2,0)</f>
        <v>Post</v>
      </c>
      <c r="K4997" s="127" t="str">
        <f>VLOOKUP(I4997,Mapping!$H$2:$J$215,3,0)</f>
        <v>Post</v>
      </c>
      <c r="L4997" s="4">
        <v>0</v>
      </c>
      <c r="M4997" s="4" t="s">
        <v>170</v>
      </c>
    </row>
    <row r="4998" spans="1:13" x14ac:dyDescent="0.35">
      <c r="A4998" s="4" t="s">
        <v>36</v>
      </c>
      <c r="B4998" s="4" t="s">
        <v>35</v>
      </c>
      <c r="E4998" s="4" t="s">
        <v>132</v>
      </c>
      <c r="F4998" s="8" t="str">
        <f>VLOOKUP(E4998,Mapping!$A$1:$C$71,3,0)</f>
        <v>Vungle</v>
      </c>
      <c r="G4998" s="8" t="str">
        <f>VLOOKUP(E4998,Mapping!$A$2:$B$207,2,0)</f>
        <v>Vungle</v>
      </c>
      <c r="H4998" s="4" t="s">
        <v>658</v>
      </c>
      <c r="I4998" s="63">
        <v>44330</v>
      </c>
      <c r="J4998" s="126" t="str">
        <f>VLOOKUP(I4998,Mapping!$H$2:$I$215,2,0)</f>
        <v>Post</v>
      </c>
      <c r="K4998" s="127" t="str">
        <f>VLOOKUP(I4998,Mapping!$H$2:$J$215,3,0)</f>
        <v>Post</v>
      </c>
      <c r="L4998" s="4">
        <v>0</v>
      </c>
      <c r="M4998" s="4" t="s">
        <v>170</v>
      </c>
    </row>
    <row r="4999" spans="1:13" x14ac:dyDescent="0.35">
      <c r="A4999" s="4" t="s">
        <v>36</v>
      </c>
      <c r="B4999" s="4" t="s">
        <v>35</v>
      </c>
      <c r="E4999" s="4" t="s">
        <v>132</v>
      </c>
      <c r="F4999" s="8" t="str">
        <f>VLOOKUP(E4999,Mapping!$A$1:$C$71,3,0)</f>
        <v>Vungle</v>
      </c>
      <c r="G4999" s="8" t="str">
        <f>VLOOKUP(E4999,Mapping!$A$2:$B$207,2,0)</f>
        <v>Vungle</v>
      </c>
      <c r="H4999" s="4" t="s">
        <v>658</v>
      </c>
      <c r="I4999" s="63">
        <v>44331</v>
      </c>
      <c r="J4999" s="126" t="str">
        <f>VLOOKUP(I4999,Mapping!$H$2:$I$215,2,0)</f>
        <v>Post</v>
      </c>
      <c r="K4999" s="127" t="str">
        <f>VLOOKUP(I4999,Mapping!$H$2:$J$215,3,0)</f>
        <v>Post</v>
      </c>
      <c r="L4999" s="4">
        <v>0</v>
      </c>
      <c r="M4999" s="4" t="s">
        <v>170</v>
      </c>
    </row>
    <row r="5000" spans="1:13" x14ac:dyDescent="0.35">
      <c r="A5000" s="4" t="s">
        <v>36</v>
      </c>
      <c r="B5000" s="4" t="s">
        <v>35</v>
      </c>
      <c r="E5000" s="4" t="s">
        <v>132</v>
      </c>
      <c r="F5000" s="8" t="str">
        <f>VLOOKUP(E5000,Mapping!$A$1:$C$71,3,0)</f>
        <v>Vungle</v>
      </c>
      <c r="G5000" s="8" t="str">
        <f>VLOOKUP(E5000,Mapping!$A$2:$B$207,2,0)</f>
        <v>Vungle</v>
      </c>
      <c r="H5000" s="4" t="s">
        <v>658</v>
      </c>
      <c r="I5000" s="63">
        <v>44332</v>
      </c>
      <c r="J5000" s="126" t="str">
        <f>VLOOKUP(I5000,Mapping!$H$2:$I$215,2,0)</f>
        <v>Post</v>
      </c>
      <c r="K5000" s="127" t="str">
        <f>VLOOKUP(I5000,Mapping!$H$2:$J$215,3,0)</f>
        <v>Post</v>
      </c>
      <c r="L5000" s="4">
        <v>0</v>
      </c>
      <c r="M5000" s="4" t="s">
        <v>170</v>
      </c>
    </row>
    <row r="5001" spans="1:13" x14ac:dyDescent="0.35">
      <c r="A5001" s="4" t="s">
        <v>36</v>
      </c>
      <c r="B5001" s="4" t="s">
        <v>35</v>
      </c>
      <c r="E5001" s="4" t="s">
        <v>132</v>
      </c>
      <c r="F5001" s="8" t="str">
        <f>VLOOKUP(E5001,Mapping!$A$1:$C$71,3,0)</f>
        <v>Vungle</v>
      </c>
      <c r="G5001" s="8" t="str">
        <f>VLOOKUP(E5001,Mapping!$A$2:$B$207,2,0)</f>
        <v>Vungle</v>
      </c>
      <c r="H5001" s="4" t="s">
        <v>658</v>
      </c>
      <c r="I5001" s="63">
        <v>44333</v>
      </c>
      <c r="J5001" s="126" t="str">
        <f>VLOOKUP(I5001,Mapping!$H$2:$I$215,2,0)</f>
        <v>Post</v>
      </c>
      <c r="K5001" s="127" t="str">
        <f>VLOOKUP(I5001,Mapping!$H$2:$J$215,3,0)</f>
        <v>Post</v>
      </c>
      <c r="L5001" s="4">
        <v>0</v>
      </c>
      <c r="M5001" s="4" t="s">
        <v>170</v>
      </c>
    </row>
    <row r="5002" spans="1:13" x14ac:dyDescent="0.35">
      <c r="A5002" s="4" t="s">
        <v>36</v>
      </c>
      <c r="B5002" s="4" t="s">
        <v>35</v>
      </c>
      <c r="E5002" s="4" t="s">
        <v>132</v>
      </c>
      <c r="F5002" s="8" t="str">
        <f>VLOOKUP(E5002,Mapping!$A$1:$C$71,3,0)</f>
        <v>Vungle</v>
      </c>
      <c r="G5002" s="8" t="str">
        <f>VLOOKUP(E5002,Mapping!$A$2:$B$207,2,0)</f>
        <v>Vungle</v>
      </c>
      <c r="H5002" s="4" t="s">
        <v>658</v>
      </c>
      <c r="I5002" s="63">
        <v>44334</v>
      </c>
      <c r="J5002" s="126" t="str">
        <f>VLOOKUP(I5002,Mapping!$H$2:$I$215,2,0)</f>
        <v>Post</v>
      </c>
      <c r="K5002" s="127" t="str">
        <f>VLOOKUP(I5002,Mapping!$H$2:$J$215,3,0)</f>
        <v>Post</v>
      </c>
      <c r="L5002" s="4">
        <v>0</v>
      </c>
      <c r="M5002" s="4" t="s">
        <v>170</v>
      </c>
    </row>
    <row r="5003" spans="1:13" x14ac:dyDescent="0.35">
      <c r="A5003" s="4" t="s">
        <v>36</v>
      </c>
      <c r="B5003" s="4" t="s">
        <v>35</v>
      </c>
      <c r="E5003" s="4" t="s">
        <v>132</v>
      </c>
      <c r="F5003" s="8" t="str">
        <f>VLOOKUP(E5003,Mapping!$A$1:$C$71,3,0)</f>
        <v>Vungle</v>
      </c>
      <c r="G5003" s="8" t="str">
        <f>VLOOKUP(E5003,Mapping!$A$2:$B$207,2,0)</f>
        <v>Vungle</v>
      </c>
      <c r="H5003" s="4" t="s">
        <v>658</v>
      </c>
      <c r="I5003" s="63">
        <v>44335</v>
      </c>
      <c r="J5003" s="126" t="str">
        <f>VLOOKUP(I5003,Mapping!$H$2:$I$215,2,0)</f>
        <v>Post</v>
      </c>
      <c r="K5003" s="127" t="str">
        <f>VLOOKUP(I5003,Mapping!$H$2:$J$215,3,0)</f>
        <v>Post</v>
      </c>
      <c r="L5003" s="4">
        <v>0</v>
      </c>
      <c r="M5003" s="4" t="s">
        <v>170</v>
      </c>
    </row>
    <row r="5004" spans="1:13" x14ac:dyDescent="0.35">
      <c r="A5004" s="4" t="s">
        <v>36</v>
      </c>
      <c r="B5004" s="4" t="s">
        <v>35</v>
      </c>
      <c r="E5004" s="4" t="s">
        <v>132</v>
      </c>
      <c r="F5004" s="8" t="str">
        <f>VLOOKUP(E5004,Mapping!$A$1:$C$71,3,0)</f>
        <v>Vungle</v>
      </c>
      <c r="G5004" s="8" t="str">
        <f>VLOOKUP(E5004,Mapping!$A$2:$B$207,2,0)</f>
        <v>Vungle</v>
      </c>
      <c r="H5004" s="4" t="s">
        <v>658</v>
      </c>
      <c r="I5004" s="63">
        <v>44336</v>
      </c>
      <c r="J5004" s="126" t="str">
        <f>VLOOKUP(I5004,Mapping!$H$2:$I$215,2,0)</f>
        <v>Post</v>
      </c>
      <c r="K5004" s="127" t="str">
        <f>VLOOKUP(I5004,Mapping!$H$2:$J$215,3,0)</f>
        <v>Post</v>
      </c>
      <c r="L5004" s="4">
        <v>0</v>
      </c>
      <c r="M5004" s="4" t="s">
        <v>170</v>
      </c>
    </row>
    <row r="5005" spans="1:13" x14ac:dyDescent="0.35">
      <c r="A5005" s="4" t="s">
        <v>36</v>
      </c>
      <c r="B5005" s="4" t="s">
        <v>35</v>
      </c>
      <c r="E5005" s="4" t="s">
        <v>132</v>
      </c>
      <c r="F5005" s="8" t="str">
        <f>VLOOKUP(E5005,Mapping!$A$1:$C$71,3,0)</f>
        <v>Vungle</v>
      </c>
      <c r="G5005" s="8" t="str">
        <f>VLOOKUP(E5005,Mapping!$A$2:$B$207,2,0)</f>
        <v>Vungle</v>
      </c>
      <c r="H5005" s="4" t="s">
        <v>658</v>
      </c>
      <c r="I5005" s="63">
        <v>44337</v>
      </c>
      <c r="J5005" s="126" t="str">
        <f>VLOOKUP(I5005,Mapping!$H$2:$I$215,2,0)</f>
        <v>Post</v>
      </c>
      <c r="K5005" s="127" t="str">
        <f>VLOOKUP(I5005,Mapping!$H$2:$J$215,3,0)</f>
        <v>Post</v>
      </c>
      <c r="L5005" s="4">
        <v>0</v>
      </c>
      <c r="M5005" s="4" t="s">
        <v>170</v>
      </c>
    </row>
    <row r="5006" spans="1:13" x14ac:dyDescent="0.35">
      <c r="A5006" s="4" t="s">
        <v>36</v>
      </c>
      <c r="B5006" s="4" t="s">
        <v>35</v>
      </c>
      <c r="E5006" s="4" t="s">
        <v>132</v>
      </c>
      <c r="F5006" s="8" t="str">
        <f>VLOOKUP(E5006,Mapping!$A$1:$C$71,3,0)</f>
        <v>Vungle</v>
      </c>
      <c r="G5006" s="8" t="str">
        <f>VLOOKUP(E5006,Mapping!$A$2:$B$207,2,0)</f>
        <v>Vungle</v>
      </c>
      <c r="H5006" s="4" t="s">
        <v>658</v>
      </c>
      <c r="I5006" s="63">
        <v>44338</v>
      </c>
      <c r="J5006" s="126" t="str">
        <f>VLOOKUP(I5006,Mapping!$H$2:$I$215,2,0)</f>
        <v>Post</v>
      </c>
      <c r="K5006" s="127" t="str">
        <f>VLOOKUP(I5006,Mapping!$H$2:$J$215,3,0)</f>
        <v>Post</v>
      </c>
      <c r="L5006" s="4">
        <v>0</v>
      </c>
      <c r="M5006" s="4" t="s">
        <v>170</v>
      </c>
    </row>
    <row r="5007" spans="1:13" x14ac:dyDescent="0.35">
      <c r="A5007" s="4" t="s">
        <v>36</v>
      </c>
      <c r="B5007" s="4" t="s">
        <v>35</v>
      </c>
      <c r="E5007" s="4" t="s">
        <v>132</v>
      </c>
      <c r="F5007" s="8" t="str">
        <f>VLOOKUP(E5007,Mapping!$A$1:$C$71,3,0)</f>
        <v>Vungle</v>
      </c>
      <c r="G5007" s="8" t="str">
        <f>VLOOKUP(E5007,Mapping!$A$2:$B$207,2,0)</f>
        <v>Vungle</v>
      </c>
      <c r="H5007" s="4" t="s">
        <v>658</v>
      </c>
      <c r="I5007" s="63">
        <v>44339</v>
      </c>
      <c r="J5007" s="126" t="str">
        <f>VLOOKUP(I5007,Mapping!$H$2:$I$215,2,0)</f>
        <v>Post</v>
      </c>
      <c r="K5007" s="127" t="str">
        <f>VLOOKUP(I5007,Mapping!$H$2:$J$215,3,0)</f>
        <v>Post</v>
      </c>
      <c r="L5007" s="4">
        <v>0</v>
      </c>
      <c r="M5007" s="4" t="s">
        <v>170</v>
      </c>
    </row>
    <row r="5008" spans="1:13" x14ac:dyDescent="0.35">
      <c r="A5008" s="4" t="s">
        <v>36</v>
      </c>
      <c r="B5008" s="4" t="s">
        <v>35</v>
      </c>
      <c r="E5008" s="4" t="s">
        <v>132</v>
      </c>
      <c r="F5008" s="8" t="str">
        <f>VLOOKUP(E5008,Mapping!$A$1:$C$71,3,0)</f>
        <v>Vungle</v>
      </c>
      <c r="G5008" s="8" t="str">
        <f>VLOOKUP(E5008,Mapping!$A$2:$B$207,2,0)</f>
        <v>Vungle</v>
      </c>
      <c r="H5008" s="4" t="s">
        <v>658</v>
      </c>
      <c r="I5008" s="63">
        <v>44340</v>
      </c>
      <c r="J5008" s="126" t="str">
        <f>VLOOKUP(I5008,Mapping!$H$2:$I$215,2,0)</f>
        <v>Post</v>
      </c>
      <c r="K5008" s="127" t="str">
        <f>VLOOKUP(I5008,Mapping!$H$2:$J$215,3,0)</f>
        <v>Post</v>
      </c>
      <c r="L5008" s="4">
        <v>0</v>
      </c>
      <c r="M5008" s="4" t="s">
        <v>170</v>
      </c>
    </row>
    <row r="5009" spans="1:13" x14ac:dyDescent="0.35">
      <c r="A5009" s="4" t="s">
        <v>36</v>
      </c>
      <c r="B5009" s="4" t="s">
        <v>35</v>
      </c>
      <c r="E5009" s="4" t="s">
        <v>132</v>
      </c>
      <c r="F5009" s="8" t="str">
        <f>VLOOKUP(E5009,Mapping!$A$1:$C$71,3,0)</f>
        <v>Vungle</v>
      </c>
      <c r="G5009" s="8" t="str">
        <f>VLOOKUP(E5009,Mapping!$A$2:$B$207,2,0)</f>
        <v>Vungle</v>
      </c>
      <c r="H5009" s="4" t="s">
        <v>658</v>
      </c>
      <c r="I5009" s="63">
        <v>44341</v>
      </c>
      <c r="J5009" s="126" t="str">
        <f>VLOOKUP(I5009,Mapping!$H$2:$I$215,2,0)</f>
        <v>Post</v>
      </c>
      <c r="K5009" s="127" t="str">
        <f>VLOOKUP(I5009,Mapping!$H$2:$J$215,3,0)</f>
        <v>Post</v>
      </c>
      <c r="L5009" s="4">
        <v>0</v>
      </c>
      <c r="M5009" s="4" t="s">
        <v>170</v>
      </c>
    </row>
    <row r="5010" spans="1:13" x14ac:dyDescent="0.35">
      <c r="A5010" s="4" t="s">
        <v>36</v>
      </c>
      <c r="B5010" s="4" t="s">
        <v>35</v>
      </c>
      <c r="E5010" s="4" t="s">
        <v>132</v>
      </c>
      <c r="F5010" s="8" t="str">
        <f>VLOOKUP(E5010,Mapping!$A$1:$C$71,3,0)</f>
        <v>Vungle</v>
      </c>
      <c r="G5010" s="8" t="str">
        <f>VLOOKUP(E5010,Mapping!$A$2:$B$207,2,0)</f>
        <v>Vungle</v>
      </c>
      <c r="H5010" s="4" t="s">
        <v>658</v>
      </c>
      <c r="I5010" s="63">
        <v>44342</v>
      </c>
      <c r="J5010" s="126" t="str">
        <f>VLOOKUP(I5010,Mapping!$H$2:$I$215,2,0)</f>
        <v>Post</v>
      </c>
      <c r="K5010" s="127" t="str">
        <f>VLOOKUP(I5010,Mapping!$H$2:$J$215,3,0)</f>
        <v>Post</v>
      </c>
      <c r="L5010" s="4">
        <v>0</v>
      </c>
      <c r="M5010" s="4" t="s">
        <v>170</v>
      </c>
    </row>
    <row r="5011" spans="1:13" x14ac:dyDescent="0.35">
      <c r="A5011" s="4" t="s">
        <v>36</v>
      </c>
      <c r="B5011" s="4" t="s">
        <v>35</v>
      </c>
      <c r="E5011" s="4" t="s">
        <v>132</v>
      </c>
      <c r="F5011" s="8" t="str">
        <f>VLOOKUP(E5011,Mapping!$A$1:$C$71,3,0)</f>
        <v>Vungle</v>
      </c>
      <c r="G5011" s="8" t="str">
        <f>VLOOKUP(E5011,Mapping!$A$2:$B$207,2,0)</f>
        <v>Vungle</v>
      </c>
      <c r="H5011" s="4" t="s">
        <v>658</v>
      </c>
      <c r="I5011" s="63">
        <v>44343</v>
      </c>
      <c r="J5011" s="126" t="str">
        <f>VLOOKUP(I5011,Mapping!$H$2:$I$215,2,0)</f>
        <v>Post</v>
      </c>
      <c r="K5011" s="127" t="str">
        <f>VLOOKUP(I5011,Mapping!$H$2:$J$215,3,0)</f>
        <v>Post</v>
      </c>
      <c r="L5011" s="4">
        <v>0</v>
      </c>
      <c r="M5011" s="4" t="s">
        <v>170</v>
      </c>
    </row>
    <row r="5012" spans="1:13" x14ac:dyDescent="0.35">
      <c r="A5012" s="4" t="s">
        <v>36</v>
      </c>
      <c r="B5012" s="4" t="s">
        <v>35</v>
      </c>
      <c r="E5012" s="4" t="s">
        <v>132</v>
      </c>
      <c r="F5012" s="8" t="str">
        <f>VLOOKUP(E5012,Mapping!$A$1:$C$71,3,0)</f>
        <v>Vungle</v>
      </c>
      <c r="G5012" s="8" t="str">
        <f>VLOOKUP(E5012,Mapping!$A$2:$B$207,2,0)</f>
        <v>Vungle</v>
      </c>
      <c r="H5012" s="4" t="s">
        <v>658</v>
      </c>
      <c r="I5012" s="63">
        <v>44344</v>
      </c>
      <c r="J5012" s="126" t="str">
        <f>VLOOKUP(I5012,Mapping!$H$2:$I$215,2,0)</f>
        <v>Post</v>
      </c>
      <c r="K5012" s="127" t="str">
        <f>VLOOKUP(I5012,Mapping!$H$2:$J$215,3,0)</f>
        <v>Post</v>
      </c>
      <c r="L5012" s="4">
        <v>5.1000000000000003E-6</v>
      </c>
      <c r="M5012" s="4" t="s">
        <v>170</v>
      </c>
    </row>
    <row r="5013" spans="1:13" x14ac:dyDescent="0.35">
      <c r="A5013" s="4" t="s">
        <v>36</v>
      </c>
      <c r="B5013" s="4" t="s">
        <v>35</v>
      </c>
      <c r="E5013" s="4" t="s">
        <v>132</v>
      </c>
      <c r="F5013" s="8" t="str">
        <f>VLOOKUP(E5013,Mapping!$A$1:$C$71,3,0)</f>
        <v>Vungle</v>
      </c>
      <c r="G5013" s="8" t="str">
        <f>VLOOKUP(E5013,Mapping!$A$2:$B$207,2,0)</f>
        <v>Vungle</v>
      </c>
      <c r="H5013" s="4" t="s">
        <v>658</v>
      </c>
      <c r="I5013" s="63">
        <v>44345</v>
      </c>
      <c r="J5013" s="126" t="str">
        <f>VLOOKUP(I5013,Mapping!$H$2:$I$215,2,0)</f>
        <v>Post</v>
      </c>
      <c r="K5013" s="127" t="str">
        <f>VLOOKUP(I5013,Mapping!$H$2:$J$215,3,0)</f>
        <v>Post</v>
      </c>
      <c r="L5013" s="4">
        <v>2.9849999999999999E-4</v>
      </c>
      <c r="M5013" s="4" t="s">
        <v>170</v>
      </c>
    </row>
    <row r="5014" spans="1:13" x14ac:dyDescent="0.35">
      <c r="A5014" s="4" t="s">
        <v>36</v>
      </c>
      <c r="B5014" s="4" t="s">
        <v>35</v>
      </c>
      <c r="E5014" s="4" t="s">
        <v>132</v>
      </c>
      <c r="F5014" s="8" t="str">
        <f>VLOOKUP(E5014,Mapping!$A$1:$C$71,3,0)</f>
        <v>Vungle</v>
      </c>
      <c r="G5014" s="8" t="str">
        <f>VLOOKUP(E5014,Mapping!$A$2:$B$207,2,0)</f>
        <v>Vungle</v>
      </c>
      <c r="H5014" s="4" t="s">
        <v>658</v>
      </c>
      <c r="I5014" s="63">
        <v>44346</v>
      </c>
      <c r="J5014" s="126" t="str">
        <f>VLOOKUP(I5014,Mapping!$H$2:$I$215,2,0)</f>
        <v>Post</v>
      </c>
      <c r="K5014" s="127" t="str">
        <f>VLOOKUP(I5014,Mapping!$H$2:$J$215,3,0)</f>
        <v>Post</v>
      </c>
      <c r="L5014" s="4">
        <v>3.2843999999999998E-3</v>
      </c>
      <c r="M5014" s="4" t="s">
        <v>170</v>
      </c>
    </row>
    <row r="5015" spans="1:13" x14ac:dyDescent="0.35">
      <c r="A5015" s="4" t="s">
        <v>36</v>
      </c>
      <c r="B5015" s="4" t="s">
        <v>35</v>
      </c>
      <c r="E5015" s="4" t="s">
        <v>132</v>
      </c>
      <c r="F5015" s="8" t="str">
        <f>VLOOKUP(E5015,Mapping!$A$1:$C$71,3,0)</f>
        <v>Vungle</v>
      </c>
      <c r="G5015" s="8" t="str">
        <f>VLOOKUP(E5015,Mapping!$A$2:$B$207,2,0)</f>
        <v>Vungle</v>
      </c>
      <c r="H5015" s="4" t="s">
        <v>658</v>
      </c>
      <c r="I5015" s="63">
        <v>44347</v>
      </c>
      <c r="J5015" s="126" t="str">
        <f>VLOOKUP(I5015,Mapping!$H$2:$I$215,2,0)</f>
        <v>Post</v>
      </c>
      <c r="K5015" s="127" t="str">
        <f>VLOOKUP(I5015,Mapping!$H$2:$J$215,3,0)</f>
        <v>Post</v>
      </c>
      <c r="L5015" s="4">
        <v>1.82106E-2</v>
      </c>
      <c r="M5015" s="4" t="s">
        <v>170</v>
      </c>
    </row>
    <row r="5016" spans="1:13" x14ac:dyDescent="0.35">
      <c r="A5016" s="4" t="s">
        <v>36</v>
      </c>
      <c r="B5016" s="4" t="s">
        <v>35</v>
      </c>
      <c r="E5016" s="4" t="s">
        <v>132</v>
      </c>
      <c r="F5016" s="8" t="str">
        <f>VLOOKUP(E5016,Mapping!$A$1:$C$71,3,0)</f>
        <v>Vungle</v>
      </c>
      <c r="G5016" s="8" t="str">
        <f>VLOOKUP(E5016,Mapping!$A$2:$B$207,2,0)</f>
        <v>Vungle</v>
      </c>
      <c r="H5016" s="4" t="s">
        <v>658</v>
      </c>
      <c r="I5016" s="63">
        <v>44348</v>
      </c>
      <c r="J5016" s="126" t="str">
        <f>VLOOKUP(I5016,Mapping!$H$2:$I$215,2,0)</f>
        <v>Post</v>
      </c>
      <c r="K5016" s="127" t="str">
        <f>VLOOKUP(I5016,Mapping!$H$2:$J$215,3,0)</f>
        <v>Post</v>
      </c>
      <c r="L5016" s="4">
        <v>6.8881899999999996E-2</v>
      </c>
      <c r="M5016" s="4" t="s">
        <v>170</v>
      </c>
    </row>
    <row r="5017" spans="1:13" x14ac:dyDescent="0.35">
      <c r="A5017" s="4" t="s">
        <v>36</v>
      </c>
      <c r="B5017" s="4" t="s">
        <v>35</v>
      </c>
      <c r="E5017" s="4" t="s">
        <v>132</v>
      </c>
      <c r="F5017" s="8" t="str">
        <f>VLOOKUP(E5017,Mapping!$A$1:$C$71,3,0)</f>
        <v>Vungle</v>
      </c>
      <c r="G5017" s="8" t="str">
        <f>VLOOKUP(E5017,Mapping!$A$2:$B$207,2,0)</f>
        <v>Vungle</v>
      </c>
      <c r="H5017" s="4" t="s">
        <v>658</v>
      </c>
      <c r="I5017" s="63">
        <v>44349</v>
      </c>
      <c r="J5017" s="126" t="str">
        <f>VLOOKUP(I5017,Mapping!$H$2:$I$215,2,0)</f>
        <v>Post</v>
      </c>
      <c r="K5017" s="127" t="str">
        <f>VLOOKUP(I5017,Mapping!$H$2:$J$215,3,0)</f>
        <v>Post</v>
      </c>
      <c r="L5017" s="4">
        <v>0.2037484</v>
      </c>
      <c r="M5017" s="4" t="s">
        <v>170</v>
      </c>
    </row>
    <row r="5018" spans="1:13" x14ac:dyDescent="0.35">
      <c r="A5018" s="4" t="s">
        <v>36</v>
      </c>
      <c r="B5018" s="4" t="s">
        <v>35</v>
      </c>
      <c r="E5018" s="4" t="s">
        <v>132</v>
      </c>
      <c r="F5018" s="8" t="str">
        <f>VLOOKUP(E5018,Mapping!$A$1:$C$71,3,0)</f>
        <v>Vungle</v>
      </c>
      <c r="G5018" s="8" t="str">
        <f>VLOOKUP(E5018,Mapping!$A$2:$B$207,2,0)</f>
        <v>Vungle</v>
      </c>
      <c r="H5018" s="4" t="s">
        <v>658</v>
      </c>
      <c r="I5018" s="63">
        <v>44350</v>
      </c>
      <c r="J5018" s="126" t="str">
        <f>VLOOKUP(I5018,Mapping!$H$2:$I$215,2,0)</f>
        <v>Post</v>
      </c>
      <c r="K5018" s="127" t="str">
        <f>VLOOKUP(I5018,Mapping!$H$2:$J$215,3,0)</f>
        <v>Post</v>
      </c>
      <c r="L5018" s="4">
        <v>0.50743059999999995</v>
      </c>
      <c r="M5018" s="4" t="s">
        <v>170</v>
      </c>
    </row>
    <row r="5019" spans="1:13" x14ac:dyDescent="0.35">
      <c r="A5019" s="4" t="s">
        <v>36</v>
      </c>
      <c r="B5019" s="4" t="s">
        <v>35</v>
      </c>
      <c r="E5019" s="4" t="s">
        <v>132</v>
      </c>
      <c r="F5019" s="8" t="str">
        <f>VLOOKUP(E5019,Mapping!$A$1:$C$71,3,0)</f>
        <v>Vungle</v>
      </c>
      <c r="G5019" s="8" t="str">
        <f>VLOOKUP(E5019,Mapping!$A$2:$B$207,2,0)</f>
        <v>Vungle</v>
      </c>
      <c r="H5019" s="4" t="s">
        <v>658</v>
      </c>
      <c r="I5019" s="63">
        <v>44351</v>
      </c>
      <c r="J5019" s="126" t="str">
        <f>VLOOKUP(I5019,Mapping!$H$2:$I$215,2,0)</f>
        <v>Post</v>
      </c>
      <c r="K5019" s="127" t="str">
        <f>VLOOKUP(I5019,Mapping!$H$2:$J$215,3,0)</f>
        <v>Post</v>
      </c>
      <c r="L5019" s="4">
        <v>1.1129598000000001</v>
      </c>
      <c r="M5019" s="4" t="s">
        <v>170</v>
      </c>
    </row>
    <row r="5020" spans="1:13" x14ac:dyDescent="0.35">
      <c r="A5020" s="4" t="s">
        <v>36</v>
      </c>
      <c r="B5020" s="4" t="s">
        <v>35</v>
      </c>
      <c r="E5020" s="4" t="s">
        <v>132</v>
      </c>
      <c r="F5020" s="8" t="str">
        <f>VLOOKUP(E5020,Mapping!$A$1:$C$71,3,0)</f>
        <v>Vungle</v>
      </c>
      <c r="G5020" s="8" t="str">
        <f>VLOOKUP(E5020,Mapping!$A$2:$B$207,2,0)</f>
        <v>Vungle</v>
      </c>
      <c r="H5020" s="4" t="s">
        <v>658</v>
      </c>
      <c r="I5020" s="63">
        <v>44352</v>
      </c>
      <c r="J5020" s="126" t="str">
        <f>VLOOKUP(I5020,Mapping!$H$2:$I$215,2,0)</f>
        <v>Post</v>
      </c>
      <c r="K5020" s="127" t="str">
        <f>VLOOKUP(I5020,Mapping!$H$2:$J$215,3,0)</f>
        <v>Post</v>
      </c>
      <c r="L5020" s="4">
        <v>2.2147359</v>
      </c>
      <c r="M5020" s="4" t="s">
        <v>170</v>
      </c>
    </row>
    <row r="5021" spans="1:13" x14ac:dyDescent="0.35">
      <c r="A5021" s="4" t="s">
        <v>36</v>
      </c>
      <c r="B5021" s="4" t="s">
        <v>35</v>
      </c>
      <c r="E5021" s="4" t="s">
        <v>132</v>
      </c>
      <c r="F5021" s="8" t="str">
        <f>VLOOKUP(E5021,Mapping!$A$1:$C$71,3,0)</f>
        <v>Vungle</v>
      </c>
      <c r="G5021" s="8" t="str">
        <f>VLOOKUP(E5021,Mapping!$A$2:$B$207,2,0)</f>
        <v>Vungle</v>
      </c>
      <c r="H5021" s="4" t="s">
        <v>658</v>
      </c>
      <c r="I5021" s="63">
        <v>44353</v>
      </c>
      <c r="J5021" s="126" t="str">
        <f>VLOOKUP(I5021,Mapping!$H$2:$I$215,2,0)</f>
        <v>Post</v>
      </c>
      <c r="K5021" s="127" t="str">
        <f>VLOOKUP(I5021,Mapping!$H$2:$J$215,3,0)</f>
        <v>Post</v>
      </c>
      <c r="L5021" s="4">
        <v>4.0825870000000002</v>
      </c>
      <c r="M5021" s="4" t="s">
        <v>170</v>
      </c>
    </row>
    <row r="5022" spans="1:13" x14ac:dyDescent="0.35">
      <c r="A5022" s="4" t="s">
        <v>36</v>
      </c>
      <c r="B5022" s="4" t="s">
        <v>35</v>
      </c>
      <c r="E5022" s="4" t="s">
        <v>132</v>
      </c>
      <c r="F5022" s="8" t="str">
        <f>VLOOKUP(E5022,Mapping!$A$1:$C$71,3,0)</f>
        <v>Vungle</v>
      </c>
      <c r="G5022" s="8" t="str">
        <f>VLOOKUP(E5022,Mapping!$A$2:$B$207,2,0)</f>
        <v>Vungle</v>
      </c>
      <c r="H5022" s="4" t="s">
        <v>658</v>
      </c>
      <c r="I5022" s="63">
        <v>44354</v>
      </c>
      <c r="J5022" s="126" t="str">
        <f>VLOOKUP(I5022,Mapping!$H$2:$I$215,2,0)</f>
        <v>Post</v>
      </c>
      <c r="K5022" s="127" t="str">
        <f>VLOOKUP(I5022,Mapping!$H$2:$J$215,3,0)</f>
        <v>Post</v>
      </c>
      <c r="L5022" s="4">
        <v>7.0770027000000004</v>
      </c>
      <c r="M5022" s="4" t="s">
        <v>170</v>
      </c>
    </row>
    <row r="5023" spans="1:13" x14ac:dyDescent="0.35">
      <c r="A5023" s="4" t="s">
        <v>36</v>
      </c>
      <c r="B5023" s="4" t="s">
        <v>35</v>
      </c>
      <c r="E5023" s="4" t="s">
        <v>132</v>
      </c>
      <c r="F5023" s="8" t="str">
        <f>VLOOKUP(E5023,Mapping!$A$1:$C$71,3,0)</f>
        <v>Vungle</v>
      </c>
      <c r="G5023" s="8" t="str">
        <f>VLOOKUP(E5023,Mapping!$A$2:$B$207,2,0)</f>
        <v>Vungle</v>
      </c>
      <c r="H5023" s="4" t="s">
        <v>658</v>
      </c>
      <c r="I5023" s="63">
        <v>44355</v>
      </c>
      <c r="J5023" s="126" t="str">
        <f>VLOOKUP(I5023,Mapping!$H$2:$I$215,2,0)</f>
        <v>Post</v>
      </c>
      <c r="K5023" s="127" t="str">
        <f>VLOOKUP(I5023,Mapping!$H$2:$J$215,3,0)</f>
        <v>Post</v>
      </c>
      <c r="L5023" s="4">
        <v>11.664869400000001</v>
      </c>
      <c r="M5023" s="4" t="s">
        <v>170</v>
      </c>
    </row>
    <row r="5024" spans="1:13" x14ac:dyDescent="0.35">
      <c r="A5024" s="4" t="s">
        <v>36</v>
      </c>
      <c r="B5024" s="4" t="s">
        <v>35</v>
      </c>
      <c r="E5024" s="4" t="s">
        <v>132</v>
      </c>
      <c r="F5024" s="8" t="str">
        <f>VLOOKUP(E5024,Mapping!$A$1:$C$71,3,0)</f>
        <v>Vungle</v>
      </c>
      <c r="G5024" s="8" t="str">
        <f>VLOOKUP(E5024,Mapping!$A$2:$B$207,2,0)</f>
        <v>Vungle</v>
      </c>
      <c r="H5024" s="4" t="s">
        <v>658</v>
      </c>
      <c r="I5024" s="63">
        <v>44356</v>
      </c>
      <c r="J5024" s="126" t="str">
        <f>VLOOKUP(I5024,Mapping!$H$2:$I$215,2,0)</f>
        <v>Post</v>
      </c>
      <c r="K5024" s="127" t="str">
        <f>VLOOKUP(I5024,Mapping!$H$2:$J$215,3,0)</f>
        <v>Post</v>
      </c>
      <c r="L5024" s="4">
        <v>18.434354800000001</v>
      </c>
      <c r="M5024" s="4" t="s">
        <v>170</v>
      </c>
    </row>
    <row r="5025" spans="1:13" x14ac:dyDescent="0.35">
      <c r="A5025" s="4" t="s">
        <v>36</v>
      </c>
      <c r="B5025" s="4" t="s">
        <v>35</v>
      </c>
      <c r="E5025" s="4" t="s">
        <v>132</v>
      </c>
      <c r="F5025" s="8" t="str">
        <f>VLOOKUP(E5025,Mapping!$A$1:$C$71,3,0)</f>
        <v>Vungle</v>
      </c>
      <c r="G5025" s="8" t="str">
        <f>VLOOKUP(E5025,Mapping!$A$2:$B$207,2,0)</f>
        <v>Vungle</v>
      </c>
      <c r="H5025" s="4" t="s">
        <v>658</v>
      </c>
      <c r="I5025" s="63">
        <v>44357</v>
      </c>
      <c r="J5025" s="126" t="str">
        <f>VLOOKUP(I5025,Mapping!$H$2:$I$215,2,0)</f>
        <v>Post</v>
      </c>
      <c r="K5025" s="127" t="str">
        <f>VLOOKUP(I5025,Mapping!$H$2:$J$215,3,0)</f>
        <v>Post</v>
      </c>
      <c r="L5025" s="4">
        <v>28.1078826</v>
      </c>
      <c r="M5025" s="4" t="s">
        <v>170</v>
      </c>
    </row>
    <row r="5026" spans="1:13" x14ac:dyDescent="0.35">
      <c r="A5026" s="4" t="s">
        <v>36</v>
      </c>
      <c r="B5026" s="4" t="s">
        <v>35</v>
      </c>
      <c r="E5026" s="4" t="s">
        <v>132</v>
      </c>
      <c r="F5026" s="8" t="str">
        <f>VLOOKUP(E5026,Mapping!$A$1:$C$71,3,0)</f>
        <v>Vungle</v>
      </c>
      <c r="G5026" s="8" t="str">
        <f>VLOOKUP(E5026,Mapping!$A$2:$B$207,2,0)</f>
        <v>Vungle</v>
      </c>
      <c r="H5026" s="4" t="s">
        <v>658</v>
      </c>
      <c r="I5026" s="63">
        <v>44358</v>
      </c>
      <c r="J5026" s="126" t="str">
        <f>VLOOKUP(I5026,Mapping!$H$2:$I$215,2,0)</f>
        <v>Post</v>
      </c>
      <c r="K5026" s="127" t="str">
        <f>VLOOKUP(I5026,Mapping!$H$2:$J$215,3,0)</f>
        <v>Post</v>
      </c>
      <c r="L5026" s="4">
        <v>41.5526883</v>
      </c>
      <c r="M5026" s="4" t="s">
        <v>170</v>
      </c>
    </row>
    <row r="5027" spans="1:13" x14ac:dyDescent="0.35">
      <c r="A5027" s="4" t="s">
        <v>36</v>
      </c>
      <c r="B5027" s="4" t="s">
        <v>35</v>
      </c>
      <c r="E5027" s="4" t="s">
        <v>132</v>
      </c>
      <c r="F5027" s="8" t="str">
        <f>VLOOKUP(E5027,Mapping!$A$1:$C$71,3,0)</f>
        <v>Vungle</v>
      </c>
      <c r="G5027" s="8" t="str">
        <f>VLOOKUP(E5027,Mapping!$A$2:$B$207,2,0)</f>
        <v>Vungle</v>
      </c>
      <c r="H5027" s="4" t="s">
        <v>658</v>
      </c>
      <c r="I5027" s="63">
        <v>44359</v>
      </c>
      <c r="J5027" s="126" t="str">
        <f>VLOOKUP(I5027,Mapping!$H$2:$I$215,2,0)</f>
        <v>Post</v>
      </c>
      <c r="K5027" s="127" t="str">
        <f>VLOOKUP(I5027,Mapping!$H$2:$J$215,3,0)</f>
        <v>Post</v>
      </c>
      <c r="L5027" s="4">
        <v>59.788359300000003</v>
      </c>
      <c r="M5027" s="4" t="s">
        <v>170</v>
      </c>
    </row>
    <row r="5028" spans="1:13" x14ac:dyDescent="0.35">
      <c r="A5028" s="4" t="s">
        <v>36</v>
      </c>
      <c r="B5028" s="4" t="s">
        <v>35</v>
      </c>
      <c r="E5028" s="4" t="s">
        <v>132</v>
      </c>
      <c r="F5028" s="8" t="str">
        <f>VLOOKUP(E5028,Mapping!$A$1:$C$71,3,0)</f>
        <v>Vungle</v>
      </c>
      <c r="G5028" s="8" t="str">
        <f>VLOOKUP(E5028,Mapping!$A$2:$B$207,2,0)</f>
        <v>Vungle</v>
      </c>
      <c r="H5028" s="4" t="s">
        <v>658</v>
      </c>
      <c r="I5028" s="63">
        <v>44360</v>
      </c>
      <c r="J5028" s="126" t="str">
        <f>VLOOKUP(I5028,Mapping!$H$2:$I$215,2,0)</f>
        <v>Post</v>
      </c>
      <c r="K5028" s="127" t="str">
        <f>VLOOKUP(I5028,Mapping!$H$2:$J$215,3,0)</f>
        <v>Post</v>
      </c>
      <c r="L5028" s="4">
        <v>83.990558699999994</v>
      </c>
      <c r="M5028" s="4" t="s">
        <v>170</v>
      </c>
    </row>
    <row r="5029" spans="1:13" x14ac:dyDescent="0.35">
      <c r="A5029" s="4" t="s">
        <v>36</v>
      </c>
      <c r="B5029" s="4" t="s">
        <v>35</v>
      </c>
      <c r="E5029" s="4" t="s">
        <v>132</v>
      </c>
      <c r="F5029" s="8" t="str">
        <f>VLOOKUP(E5029,Mapping!$A$1:$C$71,3,0)</f>
        <v>Vungle</v>
      </c>
      <c r="G5029" s="8" t="str">
        <f>VLOOKUP(E5029,Mapping!$A$2:$B$207,2,0)</f>
        <v>Vungle</v>
      </c>
      <c r="H5029" s="4" t="s">
        <v>658</v>
      </c>
      <c r="I5029" s="63">
        <v>44361</v>
      </c>
      <c r="J5029" s="126" t="str">
        <f>VLOOKUP(I5029,Mapping!$H$2:$I$215,2,0)</f>
        <v>Post</v>
      </c>
      <c r="K5029" s="127" t="str">
        <f>VLOOKUP(I5029,Mapping!$H$2:$J$215,3,0)</f>
        <v>Post</v>
      </c>
      <c r="L5029" s="4">
        <v>115.48996459999999</v>
      </c>
      <c r="M5029" s="4" t="s">
        <v>170</v>
      </c>
    </row>
    <row r="5030" spans="1:13" x14ac:dyDescent="0.35">
      <c r="A5030" s="4" t="s">
        <v>36</v>
      </c>
      <c r="B5030" s="4" t="s">
        <v>35</v>
      </c>
      <c r="E5030" s="4" t="s">
        <v>132</v>
      </c>
      <c r="F5030" s="8" t="str">
        <f>VLOOKUP(E5030,Mapping!$A$1:$C$71,3,0)</f>
        <v>Vungle</v>
      </c>
      <c r="G5030" s="8" t="str">
        <f>VLOOKUP(E5030,Mapping!$A$2:$B$207,2,0)</f>
        <v>Vungle</v>
      </c>
      <c r="H5030" s="4" t="s">
        <v>658</v>
      </c>
      <c r="I5030" s="63">
        <v>44362</v>
      </c>
      <c r="J5030" s="126" t="str">
        <f>VLOOKUP(I5030,Mapping!$H$2:$I$215,2,0)</f>
        <v>Post</v>
      </c>
      <c r="K5030" s="127" t="str">
        <f>VLOOKUP(I5030,Mapping!$H$2:$J$215,3,0)</f>
        <v>Post</v>
      </c>
      <c r="L5030" s="4">
        <v>155.76561649999999</v>
      </c>
      <c r="M5030" s="4" t="s">
        <v>170</v>
      </c>
    </row>
    <row r="5031" spans="1:13" x14ac:dyDescent="0.35">
      <c r="A5031" s="4" t="s">
        <v>36</v>
      </c>
      <c r="B5031" s="4" t="s">
        <v>35</v>
      </c>
      <c r="E5031" s="4" t="s">
        <v>132</v>
      </c>
      <c r="F5031" s="8" t="str">
        <f>VLOOKUP(E5031,Mapping!$A$1:$C$71,3,0)</f>
        <v>Vungle</v>
      </c>
      <c r="G5031" s="8" t="str">
        <f>VLOOKUP(E5031,Mapping!$A$2:$B$207,2,0)</f>
        <v>Vungle</v>
      </c>
      <c r="H5031" s="4" t="s">
        <v>658</v>
      </c>
      <c r="I5031" s="63">
        <v>44363</v>
      </c>
      <c r="J5031" s="126" t="str">
        <f>VLOOKUP(I5031,Mapping!$H$2:$I$215,2,0)</f>
        <v>Post</v>
      </c>
      <c r="K5031" s="127" t="str">
        <f>VLOOKUP(I5031,Mapping!$H$2:$J$215,3,0)</f>
        <v>Post</v>
      </c>
      <c r="L5031" s="4">
        <v>206.432323</v>
      </c>
      <c r="M5031" s="4" t="s">
        <v>170</v>
      </c>
    </row>
    <row r="5032" spans="1:13" x14ac:dyDescent="0.35">
      <c r="A5032" s="4" t="s">
        <v>36</v>
      </c>
      <c r="B5032" s="4" t="s">
        <v>35</v>
      </c>
      <c r="E5032" s="4" t="s">
        <v>132</v>
      </c>
      <c r="F5032" s="8" t="str">
        <f>VLOOKUP(E5032,Mapping!$A$1:$C$71,3,0)</f>
        <v>Vungle</v>
      </c>
      <c r="G5032" s="8" t="str">
        <f>VLOOKUP(E5032,Mapping!$A$2:$B$207,2,0)</f>
        <v>Vungle</v>
      </c>
      <c r="H5032" s="4" t="s">
        <v>658</v>
      </c>
      <c r="I5032" s="63">
        <v>44364</v>
      </c>
      <c r="J5032" s="126" t="str">
        <f>VLOOKUP(I5032,Mapping!$H$2:$I$215,2,0)</f>
        <v>Post</v>
      </c>
      <c r="K5032" s="127" t="str">
        <f>VLOOKUP(I5032,Mapping!$H$2:$J$215,3,0)</f>
        <v>Post</v>
      </c>
      <c r="L5032" s="4">
        <v>269.22208999999998</v>
      </c>
      <c r="M5032" s="4" t="s">
        <v>170</v>
      </c>
    </row>
    <row r="5033" spans="1:13" x14ac:dyDescent="0.35">
      <c r="A5033" s="4" t="s">
        <v>36</v>
      </c>
      <c r="B5033" s="4" t="s">
        <v>35</v>
      </c>
      <c r="E5033" s="4" t="s">
        <v>132</v>
      </c>
      <c r="F5033" s="8" t="str">
        <f>VLOOKUP(E5033,Mapping!$A$1:$C$71,3,0)</f>
        <v>Vungle</v>
      </c>
      <c r="G5033" s="8" t="str">
        <f>VLOOKUP(E5033,Mapping!$A$2:$B$207,2,0)</f>
        <v>Vungle</v>
      </c>
      <c r="H5033" s="4" t="s">
        <v>658</v>
      </c>
      <c r="I5033" s="63">
        <v>44365</v>
      </c>
      <c r="J5033" s="126" t="str">
        <f>VLOOKUP(I5033,Mapping!$H$2:$I$215,2,0)</f>
        <v>Post</v>
      </c>
      <c r="K5033" s="127" t="str">
        <f>VLOOKUP(I5033,Mapping!$H$2:$J$215,3,0)</f>
        <v>Post</v>
      </c>
      <c r="L5033" s="4">
        <v>345.9598823</v>
      </c>
      <c r="M5033" s="4" t="s">
        <v>170</v>
      </c>
    </row>
    <row r="5034" spans="1:13" x14ac:dyDescent="0.35">
      <c r="A5034" s="4" t="s">
        <v>36</v>
      </c>
      <c r="B5034" s="4" t="s">
        <v>35</v>
      </c>
      <c r="E5034" s="4" t="s">
        <v>132</v>
      </c>
      <c r="F5034" s="8" t="str">
        <f>VLOOKUP(E5034,Mapping!$A$1:$C$71,3,0)</f>
        <v>Vungle</v>
      </c>
      <c r="G5034" s="8" t="str">
        <f>VLOOKUP(E5034,Mapping!$A$2:$B$207,2,0)</f>
        <v>Vungle</v>
      </c>
      <c r="H5034" s="4" t="s">
        <v>658</v>
      </c>
      <c r="I5034" s="63">
        <v>44366</v>
      </c>
      <c r="J5034" s="126" t="str">
        <f>VLOOKUP(I5034,Mapping!$H$2:$I$215,2,0)</f>
        <v>Post</v>
      </c>
      <c r="K5034" s="127" t="str">
        <f>VLOOKUP(I5034,Mapping!$H$2:$J$215,3,0)</f>
        <v>Post</v>
      </c>
      <c r="L5034" s="4">
        <v>438.53499749999997</v>
      </c>
      <c r="M5034" s="4" t="s">
        <v>170</v>
      </c>
    </row>
    <row r="5035" spans="1:13" x14ac:dyDescent="0.35">
      <c r="A5035" s="4" t="s">
        <v>36</v>
      </c>
      <c r="B5035" s="4" t="s">
        <v>35</v>
      </c>
      <c r="E5035" s="4" t="s">
        <v>132</v>
      </c>
      <c r="F5035" s="8" t="str">
        <f>VLOOKUP(E5035,Mapping!$A$1:$C$71,3,0)</f>
        <v>Vungle</v>
      </c>
      <c r="G5035" s="8" t="str">
        <f>VLOOKUP(E5035,Mapping!$A$2:$B$207,2,0)</f>
        <v>Vungle</v>
      </c>
      <c r="H5035" s="4" t="s">
        <v>658</v>
      </c>
      <c r="I5035" s="63">
        <v>44367</v>
      </c>
      <c r="J5035" s="126" t="str">
        <f>VLOOKUP(I5035,Mapping!$H$2:$I$215,2,0)</f>
        <v>Post</v>
      </c>
      <c r="K5035" s="127" t="str">
        <f>VLOOKUP(I5035,Mapping!$H$2:$J$215,3,0)</f>
        <v>Post</v>
      </c>
      <c r="L5035" s="4">
        <v>548.86995899999999</v>
      </c>
      <c r="M5035" s="4" t="s">
        <v>170</v>
      </c>
    </row>
    <row r="5036" spans="1:13" x14ac:dyDescent="0.35">
      <c r="A5036" s="4" t="s">
        <v>36</v>
      </c>
      <c r="B5036" s="4" t="s">
        <v>35</v>
      </c>
      <c r="E5036" s="4" t="s">
        <v>132</v>
      </c>
      <c r="F5036" s="8" t="str">
        <f>VLOOKUP(E5036,Mapping!$A$1:$C$71,3,0)</f>
        <v>Vungle</v>
      </c>
      <c r="G5036" s="8" t="str">
        <f>VLOOKUP(E5036,Mapping!$A$2:$B$207,2,0)</f>
        <v>Vungle</v>
      </c>
      <c r="H5036" s="4" t="s">
        <v>658</v>
      </c>
      <c r="I5036" s="63">
        <v>44368</v>
      </c>
      <c r="J5036" s="126" t="str">
        <f>VLOOKUP(I5036,Mapping!$H$2:$I$215,2,0)</f>
        <v>Post</v>
      </c>
      <c r="K5036" s="127" t="str">
        <f>VLOOKUP(I5036,Mapping!$H$2:$J$215,3,0)</f>
        <v>Post</v>
      </c>
      <c r="L5036" s="4">
        <v>678.88824969999996</v>
      </c>
      <c r="M5036" s="4" t="s">
        <v>170</v>
      </c>
    </row>
    <row r="5037" spans="1:13" x14ac:dyDescent="0.35">
      <c r="A5037" s="4" t="s">
        <v>36</v>
      </c>
      <c r="B5037" s="4" t="s">
        <v>35</v>
      </c>
      <c r="E5037" s="4" t="s">
        <v>132</v>
      </c>
      <c r="F5037" s="8" t="str">
        <f>VLOOKUP(E5037,Mapping!$A$1:$C$71,3,0)</f>
        <v>Vungle</v>
      </c>
      <c r="G5037" s="8" t="str">
        <f>VLOOKUP(E5037,Mapping!$A$2:$B$207,2,0)</f>
        <v>Vungle</v>
      </c>
      <c r="H5037" s="4" t="s">
        <v>658</v>
      </c>
      <c r="I5037" s="63">
        <v>44369</v>
      </c>
      <c r="J5037" s="126" t="str">
        <f>VLOOKUP(I5037,Mapping!$H$2:$I$215,2,0)</f>
        <v>Post</v>
      </c>
      <c r="K5037" s="127" t="str">
        <f>VLOOKUP(I5037,Mapping!$H$2:$J$215,3,0)</f>
        <v>Post</v>
      </c>
      <c r="L5037" s="4">
        <v>701.63016979999998</v>
      </c>
      <c r="M5037" s="4" t="s">
        <v>170</v>
      </c>
    </row>
    <row r="5038" spans="1:13" x14ac:dyDescent="0.35">
      <c r="A5038" s="4" t="s">
        <v>36</v>
      </c>
      <c r="B5038" s="4" t="s">
        <v>35</v>
      </c>
      <c r="E5038" s="4" t="s">
        <v>132</v>
      </c>
      <c r="F5038" s="8" t="str">
        <f>VLOOKUP(E5038,Mapping!$A$1:$C$71,3,0)</f>
        <v>Vungle</v>
      </c>
      <c r="G5038" s="8" t="str">
        <f>VLOOKUP(E5038,Mapping!$A$2:$B$207,2,0)</f>
        <v>Vungle</v>
      </c>
      <c r="H5038" s="4" t="s">
        <v>658</v>
      </c>
      <c r="I5038" s="63">
        <v>44370</v>
      </c>
      <c r="J5038" s="126" t="str">
        <f>VLOOKUP(I5038,Mapping!$H$2:$I$215,2,0)</f>
        <v>Post</v>
      </c>
      <c r="K5038" s="127">
        <f>VLOOKUP(I5038,Mapping!$H$2:$J$215,3,0)</f>
        <v>0</v>
      </c>
      <c r="L5038" s="4">
        <v>750.91583879999996</v>
      </c>
      <c r="M5038" s="4" t="s">
        <v>170</v>
      </c>
    </row>
    <row r="5039" spans="1:13" x14ac:dyDescent="0.35">
      <c r="A5039" s="4" t="s">
        <v>36</v>
      </c>
      <c r="B5039" s="4" t="s">
        <v>35</v>
      </c>
      <c r="E5039" s="4" t="s">
        <v>132</v>
      </c>
      <c r="F5039" s="8" t="str">
        <f>VLOOKUP(E5039,Mapping!$A$1:$C$71,3,0)</f>
        <v>Vungle</v>
      </c>
      <c r="G5039" s="8" t="str">
        <f>VLOOKUP(E5039,Mapping!$A$2:$B$207,2,0)</f>
        <v>Vungle</v>
      </c>
      <c r="H5039" s="4" t="s">
        <v>658</v>
      </c>
      <c r="I5039" s="63">
        <v>44371</v>
      </c>
      <c r="J5039" s="126" t="str">
        <f>VLOOKUP(I5039,Mapping!$H$2:$I$215,2,0)</f>
        <v>Post</v>
      </c>
      <c r="K5039" s="127">
        <f>VLOOKUP(I5039,Mapping!$H$2:$J$215,3,0)</f>
        <v>0</v>
      </c>
      <c r="L5039" s="4">
        <v>814.2557051</v>
      </c>
      <c r="M5039" s="4" t="s">
        <v>170</v>
      </c>
    </row>
    <row r="5040" spans="1:13" x14ac:dyDescent="0.35">
      <c r="A5040" s="4" t="s">
        <v>36</v>
      </c>
      <c r="B5040" s="4" t="s">
        <v>35</v>
      </c>
      <c r="E5040" s="4" t="s">
        <v>132</v>
      </c>
      <c r="F5040" s="8" t="str">
        <f>VLOOKUP(E5040,Mapping!$A$1:$C$71,3,0)</f>
        <v>Vungle</v>
      </c>
      <c r="G5040" s="8" t="str">
        <f>VLOOKUP(E5040,Mapping!$A$2:$B$207,2,0)</f>
        <v>Vungle</v>
      </c>
      <c r="H5040" s="4" t="s">
        <v>658</v>
      </c>
      <c r="I5040" s="63">
        <v>44372</v>
      </c>
      <c r="J5040" s="126" t="str">
        <f>VLOOKUP(I5040,Mapping!$H$2:$I$215,2,0)</f>
        <v>Post</v>
      </c>
      <c r="K5040" s="127">
        <f>VLOOKUP(I5040,Mapping!$H$2:$J$215,3,0)</f>
        <v>0</v>
      </c>
      <c r="L5040" s="4">
        <v>884.19577489999995</v>
      </c>
      <c r="M5040" s="4" t="s">
        <v>170</v>
      </c>
    </row>
    <row r="5041" spans="1:13" x14ac:dyDescent="0.35">
      <c r="A5041" s="4" t="s">
        <v>36</v>
      </c>
      <c r="B5041" s="4" t="s">
        <v>35</v>
      </c>
      <c r="E5041" s="4" t="s">
        <v>132</v>
      </c>
      <c r="F5041" s="8" t="str">
        <f>VLOOKUP(E5041,Mapping!$A$1:$C$71,3,0)</f>
        <v>Vungle</v>
      </c>
      <c r="G5041" s="8" t="str">
        <f>VLOOKUP(E5041,Mapping!$A$2:$B$207,2,0)</f>
        <v>Vungle</v>
      </c>
      <c r="H5041" s="4" t="s">
        <v>658</v>
      </c>
      <c r="I5041" s="63">
        <v>44373</v>
      </c>
      <c r="J5041" s="126" t="str">
        <f>VLOOKUP(I5041,Mapping!$H$2:$I$215,2,0)</f>
        <v>Post</v>
      </c>
      <c r="K5041" s="127">
        <f>VLOOKUP(I5041,Mapping!$H$2:$J$215,3,0)</f>
        <v>0</v>
      </c>
      <c r="L5041" s="4">
        <v>976.59870239999998</v>
      </c>
      <c r="M5041" s="4" t="s">
        <v>170</v>
      </c>
    </row>
    <row r="5042" spans="1:13" x14ac:dyDescent="0.35">
      <c r="A5042" s="4" t="s">
        <v>36</v>
      </c>
      <c r="B5042" s="4" t="s">
        <v>35</v>
      </c>
      <c r="E5042" s="4" t="s">
        <v>132</v>
      </c>
      <c r="F5042" s="8" t="str">
        <f>VLOOKUP(E5042,Mapping!$A$1:$C$71,3,0)</f>
        <v>Vungle</v>
      </c>
      <c r="G5042" s="8" t="str">
        <f>VLOOKUP(E5042,Mapping!$A$2:$B$207,2,0)</f>
        <v>Vungle</v>
      </c>
      <c r="H5042" s="4" t="s">
        <v>658</v>
      </c>
      <c r="I5042" s="63">
        <v>44374</v>
      </c>
      <c r="J5042" s="126" t="str">
        <f>VLOOKUP(I5042,Mapping!$H$2:$I$215,2,0)</f>
        <v>Post</v>
      </c>
      <c r="K5042" s="127">
        <f>VLOOKUP(I5042,Mapping!$H$2:$J$215,3,0)</f>
        <v>0</v>
      </c>
      <c r="L5042" s="4">
        <v>1054.5159848000001</v>
      </c>
      <c r="M5042" s="4" t="s">
        <v>170</v>
      </c>
    </row>
    <row r="5043" spans="1:13" x14ac:dyDescent="0.35">
      <c r="A5043" s="4" t="s">
        <v>36</v>
      </c>
      <c r="B5043" s="4" t="s">
        <v>35</v>
      </c>
      <c r="E5043" s="4" t="s">
        <v>132</v>
      </c>
      <c r="F5043" s="8" t="str">
        <f>VLOOKUP(E5043,Mapping!$A$1:$C$71,3,0)</f>
        <v>Vungle</v>
      </c>
      <c r="G5043" s="8" t="str">
        <f>VLOOKUP(E5043,Mapping!$A$2:$B$207,2,0)</f>
        <v>Vungle</v>
      </c>
      <c r="H5043" s="4" t="s">
        <v>658</v>
      </c>
      <c r="I5043" s="63">
        <v>44375</v>
      </c>
      <c r="J5043" s="126" t="str">
        <f>VLOOKUP(I5043,Mapping!$H$2:$I$215,2,0)</f>
        <v>Post</v>
      </c>
      <c r="K5043" s="127">
        <f>VLOOKUP(I5043,Mapping!$H$2:$J$215,3,0)</f>
        <v>0</v>
      </c>
      <c r="L5043" s="4">
        <v>1086.1546467000001</v>
      </c>
      <c r="M5043" s="4" t="s">
        <v>170</v>
      </c>
    </row>
    <row r="5044" spans="1:13" x14ac:dyDescent="0.35">
      <c r="A5044" s="4" t="s">
        <v>36</v>
      </c>
      <c r="B5044" s="4" t="s">
        <v>35</v>
      </c>
      <c r="E5044" s="4" t="s">
        <v>132</v>
      </c>
      <c r="F5044" s="8" t="str">
        <f>VLOOKUP(E5044,Mapping!$A$1:$C$71,3,0)</f>
        <v>Vungle</v>
      </c>
      <c r="G5044" s="8" t="str">
        <f>VLOOKUP(E5044,Mapping!$A$2:$B$207,2,0)</f>
        <v>Vungle</v>
      </c>
      <c r="H5044" s="4" t="s">
        <v>658</v>
      </c>
      <c r="I5044" s="63">
        <v>44376</v>
      </c>
      <c r="J5044" s="126" t="str">
        <f>VLOOKUP(I5044,Mapping!$H$2:$I$215,2,0)</f>
        <v>Post</v>
      </c>
      <c r="K5044" s="127">
        <f>VLOOKUP(I5044,Mapping!$H$2:$J$215,3,0)</f>
        <v>0</v>
      </c>
      <c r="L5044" s="4">
        <v>1083.1656525999999</v>
      </c>
      <c r="M5044" s="4" t="s">
        <v>170</v>
      </c>
    </row>
    <row r="5045" spans="1:13" x14ac:dyDescent="0.35">
      <c r="A5045" s="4" t="s">
        <v>36</v>
      </c>
      <c r="B5045" s="4" t="s">
        <v>35</v>
      </c>
      <c r="E5045" s="4" t="s">
        <v>132</v>
      </c>
      <c r="F5045" s="8" t="str">
        <f>VLOOKUP(E5045,Mapping!$A$1:$C$71,3,0)</f>
        <v>Vungle</v>
      </c>
      <c r="G5045" s="8" t="str">
        <f>VLOOKUP(E5045,Mapping!$A$2:$B$207,2,0)</f>
        <v>Vungle</v>
      </c>
      <c r="H5045" s="4" t="s">
        <v>658</v>
      </c>
      <c r="I5045" s="63">
        <v>44377</v>
      </c>
      <c r="J5045" s="126" t="str">
        <f>VLOOKUP(I5045,Mapping!$H$2:$I$215,2,0)</f>
        <v>Post</v>
      </c>
      <c r="K5045" s="127">
        <f>VLOOKUP(I5045,Mapping!$H$2:$J$215,3,0)</f>
        <v>0</v>
      </c>
      <c r="L5045" s="4">
        <v>1062.8009099000001</v>
      </c>
      <c r="M5045" s="4" t="s">
        <v>170</v>
      </c>
    </row>
    <row r="5046" spans="1:13" x14ac:dyDescent="0.35">
      <c r="A5046" s="4" t="s">
        <v>36</v>
      </c>
      <c r="B5046" s="4" t="s">
        <v>35</v>
      </c>
      <c r="E5046" s="4" t="s">
        <v>132</v>
      </c>
      <c r="F5046" s="8" t="str">
        <f>VLOOKUP(E5046,Mapping!$A$1:$C$71,3,0)</f>
        <v>Vungle</v>
      </c>
      <c r="G5046" s="8" t="str">
        <f>VLOOKUP(E5046,Mapping!$A$2:$B$207,2,0)</f>
        <v>Vungle</v>
      </c>
      <c r="H5046" s="4" t="s">
        <v>658</v>
      </c>
      <c r="I5046" s="63">
        <v>44378</v>
      </c>
      <c r="J5046" s="126" t="str">
        <f>VLOOKUP(I5046,Mapping!$H$2:$I$215,2,0)</f>
        <v>Post</v>
      </c>
      <c r="K5046" s="127">
        <f>VLOOKUP(I5046,Mapping!$H$2:$J$215,3,0)</f>
        <v>0</v>
      </c>
      <c r="L5046" s="4">
        <v>1044.3626853999999</v>
      </c>
      <c r="M5046" s="4" t="s">
        <v>170</v>
      </c>
    </row>
    <row r="5047" spans="1:13" x14ac:dyDescent="0.35">
      <c r="A5047" s="4" t="s">
        <v>36</v>
      </c>
      <c r="B5047" s="4" t="s">
        <v>35</v>
      </c>
      <c r="E5047" s="4" t="s">
        <v>132</v>
      </c>
      <c r="F5047" s="8" t="str">
        <f>VLOOKUP(E5047,Mapping!$A$1:$C$71,3,0)</f>
        <v>Vungle</v>
      </c>
      <c r="G5047" s="8" t="str">
        <f>VLOOKUP(E5047,Mapping!$A$2:$B$207,2,0)</f>
        <v>Vungle</v>
      </c>
      <c r="H5047" s="4" t="s">
        <v>658</v>
      </c>
      <c r="I5047" s="63">
        <v>44379</v>
      </c>
      <c r="J5047" s="126" t="str">
        <f>VLOOKUP(I5047,Mapping!$H$2:$I$215,2,0)</f>
        <v>Post</v>
      </c>
      <c r="K5047" s="127">
        <f>VLOOKUP(I5047,Mapping!$H$2:$J$215,3,0)</f>
        <v>0</v>
      </c>
      <c r="L5047" s="4">
        <v>1059.6323543000001</v>
      </c>
      <c r="M5047" s="4" t="s">
        <v>170</v>
      </c>
    </row>
    <row r="5048" spans="1:13" x14ac:dyDescent="0.35">
      <c r="A5048" s="4" t="s">
        <v>36</v>
      </c>
      <c r="B5048" s="4" t="s">
        <v>35</v>
      </c>
      <c r="E5048" s="4" t="s">
        <v>132</v>
      </c>
      <c r="F5048" s="8" t="str">
        <f>VLOOKUP(E5048,Mapping!$A$1:$C$71,3,0)</f>
        <v>Vungle</v>
      </c>
      <c r="G5048" s="8" t="str">
        <f>VLOOKUP(E5048,Mapping!$A$2:$B$207,2,0)</f>
        <v>Vungle</v>
      </c>
      <c r="H5048" s="4" t="s">
        <v>658</v>
      </c>
      <c r="I5048" s="63">
        <v>44380</v>
      </c>
      <c r="J5048" s="126" t="str">
        <f>VLOOKUP(I5048,Mapping!$H$2:$I$215,2,0)</f>
        <v>Post</v>
      </c>
      <c r="K5048" s="127">
        <f>VLOOKUP(I5048,Mapping!$H$2:$J$215,3,0)</f>
        <v>0</v>
      </c>
      <c r="L5048" s="4">
        <v>1021.8175676</v>
      </c>
      <c r="M5048" s="4" t="s">
        <v>170</v>
      </c>
    </row>
    <row r="5049" spans="1:13" x14ac:dyDescent="0.35">
      <c r="A5049" s="4" t="s">
        <v>36</v>
      </c>
      <c r="B5049" s="4" t="s">
        <v>35</v>
      </c>
      <c r="E5049" s="4" t="s">
        <v>132</v>
      </c>
      <c r="F5049" s="8" t="str">
        <f>VLOOKUP(E5049,Mapping!$A$1:$C$71,3,0)</f>
        <v>Vungle</v>
      </c>
      <c r="G5049" s="8" t="str">
        <f>VLOOKUP(E5049,Mapping!$A$2:$B$207,2,0)</f>
        <v>Vungle</v>
      </c>
      <c r="H5049" s="4" t="s">
        <v>658</v>
      </c>
      <c r="I5049" s="63">
        <v>44381</v>
      </c>
      <c r="J5049" s="126" t="str">
        <f>VLOOKUP(I5049,Mapping!$H$2:$I$215,2,0)</f>
        <v>Post</v>
      </c>
      <c r="K5049" s="127">
        <f>VLOOKUP(I5049,Mapping!$H$2:$J$215,3,0)</f>
        <v>0</v>
      </c>
      <c r="L5049" s="4">
        <v>971.61892020000005</v>
      </c>
      <c r="M5049" s="4" t="s">
        <v>170</v>
      </c>
    </row>
    <row r="5050" spans="1:13" x14ac:dyDescent="0.35">
      <c r="A5050" s="4" t="s">
        <v>36</v>
      </c>
      <c r="B5050" s="4" t="s">
        <v>35</v>
      </c>
      <c r="E5050" s="4" t="s">
        <v>132</v>
      </c>
      <c r="F5050" s="8" t="str">
        <f>VLOOKUP(E5050,Mapping!$A$1:$C$71,3,0)</f>
        <v>Vungle</v>
      </c>
      <c r="G5050" s="8" t="str">
        <f>VLOOKUP(E5050,Mapping!$A$2:$B$207,2,0)</f>
        <v>Vungle</v>
      </c>
      <c r="H5050" s="4" t="s">
        <v>658</v>
      </c>
      <c r="I5050" s="63">
        <v>44382</v>
      </c>
      <c r="J5050" s="126" t="str">
        <f>VLOOKUP(I5050,Mapping!$H$2:$I$215,2,0)</f>
        <v>Post</v>
      </c>
      <c r="K5050" s="127">
        <f>VLOOKUP(I5050,Mapping!$H$2:$J$215,3,0)</f>
        <v>0</v>
      </c>
      <c r="L5050" s="4">
        <v>923.00843589999999</v>
      </c>
      <c r="M5050" s="4" t="s">
        <v>170</v>
      </c>
    </row>
    <row r="5051" spans="1:13" x14ac:dyDescent="0.35">
      <c r="A5051" s="4" t="s">
        <v>36</v>
      </c>
      <c r="B5051" s="4" t="s">
        <v>35</v>
      </c>
      <c r="E5051" s="4" t="s">
        <v>132</v>
      </c>
      <c r="F5051" s="8" t="str">
        <f>VLOOKUP(E5051,Mapping!$A$1:$C$71,3,0)</f>
        <v>Vungle</v>
      </c>
      <c r="G5051" s="8" t="str">
        <f>VLOOKUP(E5051,Mapping!$A$2:$B$207,2,0)</f>
        <v>Vungle</v>
      </c>
      <c r="H5051" s="4" t="s">
        <v>658</v>
      </c>
      <c r="I5051" s="63">
        <v>44383</v>
      </c>
      <c r="J5051" s="126" t="str">
        <f>VLOOKUP(I5051,Mapping!$H$2:$I$215,2,0)</f>
        <v>Post</v>
      </c>
      <c r="K5051" s="127">
        <f>VLOOKUP(I5051,Mapping!$H$2:$J$215,3,0)</f>
        <v>0</v>
      </c>
      <c r="L5051" s="4">
        <v>878.45296169999995</v>
      </c>
      <c r="M5051" s="4" t="s">
        <v>170</v>
      </c>
    </row>
    <row r="5052" spans="1:13" x14ac:dyDescent="0.35">
      <c r="A5052" s="4" t="s">
        <v>36</v>
      </c>
      <c r="B5052" s="4" t="s">
        <v>35</v>
      </c>
      <c r="E5052" s="4" t="s">
        <v>132</v>
      </c>
      <c r="F5052" s="8" t="str">
        <f>VLOOKUP(E5052,Mapping!$A$1:$C$71,3,0)</f>
        <v>Vungle</v>
      </c>
      <c r="G5052" s="8" t="str">
        <f>VLOOKUP(E5052,Mapping!$A$2:$B$207,2,0)</f>
        <v>Vungle</v>
      </c>
      <c r="H5052" s="4" t="s">
        <v>658</v>
      </c>
      <c r="I5052" s="63">
        <v>44384</v>
      </c>
      <c r="J5052" s="126" t="str">
        <f>VLOOKUP(I5052,Mapping!$H$2:$I$215,2,0)</f>
        <v>Post</v>
      </c>
      <c r="K5052" s="127">
        <f>VLOOKUP(I5052,Mapping!$H$2:$J$215,3,0)</f>
        <v>0</v>
      </c>
      <c r="L5052" s="4">
        <v>864.44628020000005</v>
      </c>
      <c r="M5052" s="4" t="s">
        <v>170</v>
      </c>
    </row>
    <row r="5053" spans="1:13" x14ac:dyDescent="0.35">
      <c r="A5053" s="4" t="s">
        <v>36</v>
      </c>
      <c r="B5053" s="4" t="s">
        <v>35</v>
      </c>
      <c r="E5053" s="4" t="s">
        <v>132</v>
      </c>
      <c r="F5053" s="8" t="str">
        <f>VLOOKUP(E5053,Mapping!$A$1:$C$71,3,0)</f>
        <v>Vungle</v>
      </c>
      <c r="G5053" s="8" t="str">
        <f>VLOOKUP(E5053,Mapping!$A$2:$B$207,2,0)</f>
        <v>Vungle</v>
      </c>
      <c r="H5053" s="4" t="s">
        <v>658</v>
      </c>
      <c r="I5053" s="63">
        <v>44385</v>
      </c>
      <c r="J5053" s="126" t="str">
        <f>VLOOKUP(I5053,Mapping!$H$2:$I$215,2,0)</f>
        <v>Post</v>
      </c>
      <c r="K5053" s="127">
        <f>VLOOKUP(I5053,Mapping!$H$2:$J$215,3,0)</f>
        <v>0</v>
      </c>
      <c r="L5053" s="4">
        <v>859.99809570000002</v>
      </c>
      <c r="M5053" s="4" t="s">
        <v>170</v>
      </c>
    </row>
    <row r="5054" spans="1:13" x14ac:dyDescent="0.35">
      <c r="A5054" s="4" t="s">
        <v>36</v>
      </c>
      <c r="B5054" s="4" t="s">
        <v>35</v>
      </c>
      <c r="E5054" s="4" t="s">
        <v>132</v>
      </c>
      <c r="F5054" s="8" t="str">
        <f>VLOOKUP(E5054,Mapping!$A$1:$C$71,3,0)</f>
        <v>Vungle</v>
      </c>
      <c r="G5054" s="8" t="str">
        <f>VLOOKUP(E5054,Mapping!$A$2:$B$207,2,0)</f>
        <v>Vungle</v>
      </c>
      <c r="H5054" s="4" t="s">
        <v>658</v>
      </c>
      <c r="I5054" s="63">
        <v>44386</v>
      </c>
      <c r="J5054" s="126" t="str">
        <f>VLOOKUP(I5054,Mapping!$H$2:$I$215,2,0)</f>
        <v>Post</v>
      </c>
      <c r="K5054" s="127">
        <f>VLOOKUP(I5054,Mapping!$H$2:$J$215,3,0)</f>
        <v>0</v>
      </c>
      <c r="L5054" s="4">
        <v>866.84068590000004</v>
      </c>
      <c r="M5054" s="4" t="s">
        <v>170</v>
      </c>
    </row>
    <row r="5055" spans="1:13" x14ac:dyDescent="0.35">
      <c r="A5055" s="4" t="s">
        <v>36</v>
      </c>
      <c r="B5055" s="4" t="s">
        <v>35</v>
      </c>
      <c r="E5055" s="4" t="s">
        <v>132</v>
      </c>
      <c r="F5055" s="8" t="str">
        <f>VLOOKUP(E5055,Mapping!$A$1:$C$71,3,0)</f>
        <v>Vungle</v>
      </c>
      <c r="G5055" s="8" t="str">
        <f>VLOOKUP(E5055,Mapping!$A$2:$B$207,2,0)</f>
        <v>Vungle</v>
      </c>
      <c r="H5055" s="4" t="s">
        <v>658</v>
      </c>
      <c r="I5055" s="63">
        <v>44387</v>
      </c>
      <c r="J5055" s="126" t="str">
        <f>VLOOKUP(I5055,Mapping!$H$2:$I$215,2,0)</f>
        <v>Post</v>
      </c>
      <c r="K5055" s="127">
        <f>VLOOKUP(I5055,Mapping!$H$2:$J$215,3,0)</f>
        <v>0</v>
      </c>
      <c r="L5055" s="4">
        <v>903.41299119999996</v>
      </c>
      <c r="M5055" s="4" t="s">
        <v>170</v>
      </c>
    </row>
    <row r="5056" spans="1:13" x14ac:dyDescent="0.35">
      <c r="A5056" s="4" t="s">
        <v>36</v>
      </c>
      <c r="B5056" s="4" t="s">
        <v>35</v>
      </c>
      <c r="E5056" s="4" t="s">
        <v>132</v>
      </c>
      <c r="F5056" s="8" t="str">
        <f>VLOOKUP(E5056,Mapping!$A$1:$C$71,3,0)</f>
        <v>Vungle</v>
      </c>
      <c r="G5056" s="8" t="str">
        <f>VLOOKUP(E5056,Mapping!$A$2:$B$207,2,0)</f>
        <v>Vungle</v>
      </c>
      <c r="H5056" s="4" t="s">
        <v>658</v>
      </c>
      <c r="I5056" s="63">
        <v>44388</v>
      </c>
      <c r="J5056" s="126" t="str">
        <f>VLOOKUP(I5056,Mapping!$H$2:$I$215,2,0)</f>
        <v>Post</v>
      </c>
      <c r="K5056" s="127">
        <f>VLOOKUP(I5056,Mapping!$H$2:$J$215,3,0)</f>
        <v>0</v>
      </c>
      <c r="L5056" s="4">
        <v>969.65614410000001</v>
      </c>
      <c r="M5056" s="4" t="s">
        <v>170</v>
      </c>
    </row>
    <row r="5057" spans="1:13" x14ac:dyDescent="0.35">
      <c r="A5057" s="4" t="s">
        <v>36</v>
      </c>
      <c r="B5057" s="4" t="s">
        <v>35</v>
      </c>
      <c r="E5057" s="4" t="s">
        <v>132</v>
      </c>
      <c r="F5057" s="8" t="str">
        <f>VLOOKUP(E5057,Mapping!$A$1:$C$71,3,0)</f>
        <v>Vungle</v>
      </c>
      <c r="G5057" s="8" t="str">
        <f>VLOOKUP(E5057,Mapping!$A$2:$B$207,2,0)</f>
        <v>Vungle</v>
      </c>
      <c r="H5057" s="4" t="s">
        <v>658</v>
      </c>
      <c r="I5057" s="63">
        <v>44389</v>
      </c>
      <c r="J5057" s="126" t="str">
        <f>VLOOKUP(I5057,Mapping!$H$2:$I$215,2,0)</f>
        <v>Post</v>
      </c>
      <c r="K5057" s="127">
        <f>VLOOKUP(I5057,Mapping!$H$2:$J$215,3,0)</f>
        <v>0</v>
      </c>
      <c r="L5057" s="4">
        <v>994.88272059999997</v>
      </c>
      <c r="M5057" s="4" t="s">
        <v>170</v>
      </c>
    </row>
    <row r="5058" spans="1:13" x14ac:dyDescent="0.35">
      <c r="A5058" s="4" t="s">
        <v>36</v>
      </c>
      <c r="B5058" s="4" t="s">
        <v>35</v>
      </c>
      <c r="E5058" s="4" t="s">
        <v>132</v>
      </c>
      <c r="F5058" s="8" t="str">
        <f>VLOOKUP(E5058,Mapping!$A$1:$C$71,3,0)</f>
        <v>Vungle</v>
      </c>
      <c r="G5058" s="8" t="str">
        <f>VLOOKUP(E5058,Mapping!$A$2:$B$207,2,0)</f>
        <v>Vungle</v>
      </c>
      <c r="H5058" s="4" t="s">
        <v>658</v>
      </c>
      <c r="I5058" s="63">
        <v>44390</v>
      </c>
      <c r="J5058" s="126" t="str">
        <f>VLOOKUP(I5058,Mapping!$H$2:$I$215,2,0)</f>
        <v>Post</v>
      </c>
      <c r="K5058" s="127">
        <f>VLOOKUP(I5058,Mapping!$H$2:$J$215,3,0)</f>
        <v>0</v>
      </c>
      <c r="L5058" s="4">
        <v>1008.7083392</v>
      </c>
      <c r="M5058" s="4" t="s">
        <v>170</v>
      </c>
    </row>
    <row r="5059" spans="1:13" x14ac:dyDescent="0.35">
      <c r="A5059" s="4" t="s">
        <v>36</v>
      </c>
      <c r="B5059" s="4" t="s">
        <v>35</v>
      </c>
      <c r="E5059" s="4" t="s">
        <v>132</v>
      </c>
      <c r="F5059" s="8" t="str">
        <f>VLOOKUP(E5059,Mapping!$A$1:$C$71,3,0)</f>
        <v>Vungle</v>
      </c>
      <c r="G5059" s="8" t="str">
        <f>VLOOKUP(E5059,Mapping!$A$2:$B$207,2,0)</f>
        <v>Vungle</v>
      </c>
      <c r="H5059" s="4" t="s">
        <v>658</v>
      </c>
      <c r="I5059" s="63">
        <v>44391</v>
      </c>
      <c r="J5059" s="126" t="str">
        <f>VLOOKUP(I5059,Mapping!$H$2:$I$215,2,0)</f>
        <v>Post</v>
      </c>
      <c r="K5059" s="127">
        <f>VLOOKUP(I5059,Mapping!$H$2:$J$215,3,0)</f>
        <v>0</v>
      </c>
      <c r="L5059" s="4">
        <v>1076.7295979</v>
      </c>
      <c r="M5059" s="4" t="s">
        <v>170</v>
      </c>
    </row>
    <row r="5060" spans="1:13" x14ac:dyDescent="0.35">
      <c r="A5060" s="4" t="s">
        <v>36</v>
      </c>
      <c r="B5060" s="4" t="s">
        <v>35</v>
      </c>
      <c r="E5060" s="4" t="s">
        <v>132</v>
      </c>
      <c r="F5060" s="8" t="str">
        <f>VLOOKUP(E5060,Mapping!$A$1:$C$71,3,0)</f>
        <v>Vungle</v>
      </c>
      <c r="G5060" s="8" t="str">
        <f>VLOOKUP(E5060,Mapping!$A$2:$B$207,2,0)</f>
        <v>Vungle</v>
      </c>
      <c r="H5060" s="4" t="s">
        <v>658</v>
      </c>
      <c r="I5060" s="63">
        <v>44392</v>
      </c>
      <c r="J5060" s="126" t="str">
        <f>VLOOKUP(I5060,Mapping!$H$2:$I$215,2,0)</f>
        <v>Post</v>
      </c>
      <c r="K5060" s="127">
        <f>VLOOKUP(I5060,Mapping!$H$2:$J$215,3,0)</f>
        <v>0</v>
      </c>
      <c r="L5060" s="4">
        <v>1156.4556702</v>
      </c>
      <c r="M5060" s="4" t="s">
        <v>170</v>
      </c>
    </row>
    <row r="5061" spans="1:13" x14ac:dyDescent="0.35">
      <c r="A5061" s="4" t="s">
        <v>36</v>
      </c>
      <c r="B5061" s="4" t="s">
        <v>35</v>
      </c>
      <c r="E5061" s="4" t="s">
        <v>132</v>
      </c>
      <c r="F5061" s="8" t="str">
        <f>VLOOKUP(E5061,Mapping!$A$1:$C$71,3,0)</f>
        <v>Vungle</v>
      </c>
      <c r="G5061" s="8" t="str">
        <f>VLOOKUP(E5061,Mapping!$A$2:$B$207,2,0)</f>
        <v>Vungle</v>
      </c>
      <c r="H5061" s="4" t="s">
        <v>658</v>
      </c>
      <c r="I5061" s="63">
        <v>44393</v>
      </c>
      <c r="J5061" s="126" t="str">
        <f>VLOOKUP(I5061,Mapping!$H$2:$I$215,2,0)</f>
        <v>Post</v>
      </c>
      <c r="K5061" s="127">
        <f>VLOOKUP(I5061,Mapping!$H$2:$J$215,3,0)</f>
        <v>0</v>
      </c>
      <c r="L5061" s="4">
        <v>1247.5843219999999</v>
      </c>
      <c r="M5061" s="4" t="s">
        <v>170</v>
      </c>
    </row>
    <row r="5062" spans="1:13" x14ac:dyDescent="0.35">
      <c r="A5062" s="4" t="s">
        <v>36</v>
      </c>
      <c r="B5062" s="4" t="s">
        <v>35</v>
      </c>
      <c r="E5062" s="4" t="s">
        <v>132</v>
      </c>
      <c r="F5062" s="8" t="str">
        <f>VLOOKUP(E5062,Mapping!$A$1:$C$71,3,0)</f>
        <v>Vungle</v>
      </c>
      <c r="G5062" s="8" t="str">
        <f>VLOOKUP(E5062,Mapping!$A$2:$B$207,2,0)</f>
        <v>Vungle</v>
      </c>
      <c r="H5062" s="4" t="s">
        <v>658</v>
      </c>
      <c r="I5062" s="63">
        <v>44394</v>
      </c>
      <c r="J5062" s="126" t="str">
        <f>VLOOKUP(I5062,Mapping!$H$2:$I$215,2,0)</f>
        <v>Post</v>
      </c>
      <c r="K5062" s="127">
        <f>VLOOKUP(I5062,Mapping!$H$2:$J$215,3,0)</f>
        <v>0</v>
      </c>
      <c r="L5062" s="4">
        <v>1354.7712426999999</v>
      </c>
      <c r="M5062" s="4" t="s">
        <v>170</v>
      </c>
    </row>
    <row r="5063" spans="1:13" x14ac:dyDescent="0.35">
      <c r="A5063" s="4" t="s">
        <v>36</v>
      </c>
      <c r="B5063" s="4" t="s">
        <v>35</v>
      </c>
      <c r="E5063" s="4" t="s">
        <v>132</v>
      </c>
      <c r="F5063" s="8" t="str">
        <f>VLOOKUP(E5063,Mapping!$A$1:$C$71,3,0)</f>
        <v>Vungle</v>
      </c>
      <c r="G5063" s="8" t="str">
        <f>VLOOKUP(E5063,Mapping!$A$2:$B$207,2,0)</f>
        <v>Vungle</v>
      </c>
      <c r="H5063" s="4" t="s">
        <v>658</v>
      </c>
      <c r="I5063" s="63">
        <v>44395</v>
      </c>
      <c r="J5063" s="126" t="str">
        <f>VLOOKUP(I5063,Mapping!$H$2:$I$215,2,0)</f>
        <v>Post</v>
      </c>
      <c r="K5063" s="127">
        <f>VLOOKUP(I5063,Mapping!$H$2:$J$215,3,0)</f>
        <v>0</v>
      </c>
      <c r="L5063" s="4">
        <v>1469.2300751</v>
      </c>
      <c r="M5063" s="4" t="s">
        <v>170</v>
      </c>
    </row>
    <row r="5064" spans="1:13" x14ac:dyDescent="0.35">
      <c r="A5064" s="4" t="s">
        <v>36</v>
      </c>
      <c r="B5064" s="4" t="s">
        <v>35</v>
      </c>
      <c r="E5064" s="4" t="s">
        <v>132</v>
      </c>
      <c r="F5064" s="8" t="str">
        <f>VLOOKUP(E5064,Mapping!$A$1:$C$71,3,0)</f>
        <v>Vungle</v>
      </c>
      <c r="G5064" s="8" t="str">
        <f>VLOOKUP(E5064,Mapping!$A$2:$B$207,2,0)</f>
        <v>Vungle</v>
      </c>
      <c r="H5064" s="4" t="s">
        <v>658</v>
      </c>
      <c r="I5064" s="63">
        <v>44396</v>
      </c>
      <c r="J5064" s="126" t="str">
        <f>VLOOKUP(I5064,Mapping!$H$2:$I$215,2,0)</f>
        <v>Post</v>
      </c>
      <c r="K5064" s="127">
        <f>VLOOKUP(I5064,Mapping!$H$2:$J$215,3,0)</f>
        <v>0</v>
      </c>
      <c r="L5064" s="4">
        <v>1598.7196555999999</v>
      </c>
      <c r="M5064" s="4" t="s">
        <v>170</v>
      </c>
    </row>
    <row r="5065" spans="1:13" x14ac:dyDescent="0.35">
      <c r="A5065" s="4" t="s">
        <v>36</v>
      </c>
      <c r="B5065" s="4" t="s">
        <v>35</v>
      </c>
      <c r="E5065" s="4" t="s">
        <v>132</v>
      </c>
      <c r="F5065" s="8" t="str">
        <f>VLOOKUP(E5065,Mapping!$A$1:$C$71,3,0)</f>
        <v>Vungle</v>
      </c>
      <c r="G5065" s="8" t="str">
        <f>VLOOKUP(E5065,Mapping!$A$2:$B$207,2,0)</f>
        <v>Vungle</v>
      </c>
      <c r="H5065" s="4" t="s">
        <v>658</v>
      </c>
      <c r="I5065" s="63">
        <v>44397</v>
      </c>
      <c r="J5065" s="126" t="str">
        <f>VLOOKUP(I5065,Mapping!$H$2:$I$215,2,0)</f>
        <v>Post</v>
      </c>
      <c r="K5065" s="127">
        <f>VLOOKUP(I5065,Mapping!$H$2:$J$215,3,0)</f>
        <v>0</v>
      </c>
      <c r="L5065" s="4">
        <v>1528.0698600000001</v>
      </c>
      <c r="M5065" s="4" t="s">
        <v>170</v>
      </c>
    </row>
    <row r="5066" spans="1:13" x14ac:dyDescent="0.35">
      <c r="A5066" s="4" t="s">
        <v>36</v>
      </c>
      <c r="B5066" s="4" t="s">
        <v>35</v>
      </c>
      <c r="E5066" s="4" t="s">
        <v>132</v>
      </c>
      <c r="F5066" s="8" t="str">
        <f>VLOOKUP(E5066,Mapping!$A$1:$C$71,3,0)</f>
        <v>Vungle</v>
      </c>
      <c r="G5066" s="8" t="str">
        <f>VLOOKUP(E5066,Mapping!$A$2:$B$207,2,0)</f>
        <v>Vungle</v>
      </c>
      <c r="H5066" s="4" t="s">
        <v>658</v>
      </c>
      <c r="I5066" s="63">
        <v>44398</v>
      </c>
      <c r="J5066" s="126" t="str">
        <f>VLOOKUP(I5066,Mapping!$H$2:$I$215,2,0)</f>
        <v>Post</v>
      </c>
      <c r="K5066" s="127">
        <f>VLOOKUP(I5066,Mapping!$H$2:$J$215,3,0)</f>
        <v>0</v>
      </c>
      <c r="L5066" s="4">
        <v>1457.7512544000001</v>
      </c>
      <c r="M5066" s="4" t="s">
        <v>170</v>
      </c>
    </row>
    <row r="5067" spans="1:13" x14ac:dyDescent="0.35">
      <c r="A5067" s="4" t="s">
        <v>36</v>
      </c>
      <c r="B5067" s="4" t="s">
        <v>35</v>
      </c>
      <c r="E5067" s="4" t="s">
        <v>132</v>
      </c>
      <c r="F5067" s="8" t="str">
        <f>VLOOKUP(E5067,Mapping!$A$1:$C$71,3,0)</f>
        <v>Vungle</v>
      </c>
      <c r="G5067" s="8" t="str">
        <f>VLOOKUP(E5067,Mapping!$A$2:$B$207,2,0)</f>
        <v>Vungle</v>
      </c>
      <c r="H5067" s="4" t="s">
        <v>658</v>
      </c>
      <c r="I5067" s="63">
        <v>44399</v>
      </c>
      <c r="J5067" s="126" t="str">
        <f>VLOOKUP(I5067,Mapping!$H$2:$I$215,2,0)</f>
        <v>Post</v>
      </c>
      <c r="K5067" s="127">
        <f>VLOOKUP(I5067,Mapping!$H$2:$J$215,3,0)</f>
        <v>0</v>
      </c>
      <c r="L5067" s="4">
        <v>1427.6478869</v>
      </c>
      <c r="M5067" s="4" t="s">
        <v>170</v>
      </c>
    </row>
    <row r="5068" spans="1:13" x14ac:dyDescent="0.35">
      <c r="A5068" s="4" t="s">
        <v>36</v>
      </c>
      <c r="B5068" s="4" t="s">
        <v>35</v>
      </c>
      <c r="E5068" s="4" t="s">
        <v>132</v>
      </c>
      <c r="F5068" s="8" t="str">
        <f>VLOOKUP(E5068,Mapping!$A$1:$C$71,3,0)</f>
        <v>Vungle</v>
      </c>
      <c r="G5068" s="8" t="str">
        <f>VLOOKUP(E5068,Mapping!$A$2:$B$207,2,0)</f>
        <v>Vungle</v>
      </c>
      <c r="H5068" s="4" t="s">
        <v>658</v>
      </c>
      <c r="I5068" s="63">
        <v>44400</v>
      </c>
      <c r="J5068" s="126" t="str">
        <f>VLOOKUP(I5068,Mapping!$H$2:$I$215,2,0)</f>
        <v>Post</v>
      </c>
      <c r="K5068" s="127">
        <f>VLOOKUP(I5068,Mapping!$H$2:$J$215,3,0)</f>
        <v>0</v>
      </c>
      <c r="L5068" s="4">
        <v>1391.6473363</v>
      </c>
      <c r="M5068" s="4" t="s">
        <v>170</v>
      </c>
    </row>
    <row r="5069" spans="1:13" x14ac:dyDescent="0.35">
      <c r="A5069" s="4" t="s">
        <v>36</v>
      </c>
      <c r="B5069" s="4" t="s">
        <v>35</v>
      </c>
      <c r="E5069" s="4" t="s">
        <v>132</v>
      </c>
      <c r="F5069" s="8" t="str">
        <f>VLOOKUP(E5069,Mapping!$A$1:$C$71,3,0)</f>
        <v>Vungle</v>
      </c>
      <c r="G5069" s="8" t="str">
        <f>VLOOKUP(E5069,Mapping!$A$2:$B$207,2,0)</f>
        <v>Vungle</v>
      </c>
      <c r="H5069" s="4" t="s">
        <v>658</v>
      </c>
      <c r="I5069" s="63">
        <v>44401</v>
      </c>
      <c r="J5069" s="126" t="str">
        <f>VLOOKUP(I5069,Mapping!$H$2:$I$215,2,0)</f>
        <v>Post</v>
      </c>
      <c r="K5069" s="127">
        <f>VLOOKUP(I5069,Mapping!$H$2:$J$215,3,0)</f>
        <v>0</v>
      </c>
      <c r="L5069" s="4">
        <v>1451.4451105000001</v>
      </c>
      <c r="M5069" s="4" t="s">
        <v>170</v>
      </c>
    </row>
    <row r="5070" spans="1:13" x14ac:dyDescent="0.35">
      <c r="A5070" s="4" t="s">
        <v>36</v>
      </c>
      <c r="B5070" s="4" t="s">
        <v>35</v>
      </c>
      <c r="E5070" s="4" t="s">
        <v>132</v>
      </c>
      <c r="F5070" s="8" t="str">
        <f>VLOOKUP(E5070,Mapping!$A$1:$C$71,3,0)</f>
        <v>Vungle</v>
      </c>
      <c r="G5070" s="8" t="str">
        <f>VLOOKUP(E5070,Mapping!$A$2:$B$207,2,0)</f>
        <v>Vungle</v>
      </c>
      <c r="H5070" s="4" t="s">
        <v>658</v>
      </c>
      <c r="I5070" s="63">
        <v>44402</v>
      </c>
      <c r="J5070" s="126" t="str">
        <f>VLOOKUP(I5070,Mapping!$H$2:$I$215,2,0)</f>
        <v>Post</v>
      </c>
      <c r="K5070" s="127">
        <f>VLOOKUP(I5070,Mapping!$H$2:$J$215,3,0)</f>
        <v>0</v>
      </c>
      <c r="L5070" s="4">
        <v>1560.5395917000001</v>
      </c>
      <c r="M5070" s="4" t="s">
        <v>170</v>
      </c>
    </row>
    <row r="5071" spans="1:13" x14ac:dyDescent="0.35">
      <c r="A5071" s="4" t="s">
        <v>36</v>
      </c>
      <c r="B5071" s="4" t="s">
        <v>35</v>
      </c>
      <c r="E5071" s="4" t="s">
        <v>132</v>
      </c>
      <c r="F5071" s="8" t="str">
        <f>VLOOKUP(E5071,Mapping!$A$1:$C$71,3,0)</f>
        <v>Vungle</v>
      </c>
      <c r="G5071" s="8" t="str">
        <f>VLOOKUP(E5071,Mapping!$A$2:$B$207,2,0)</f>
        <v>Vungle</v>
      </c>
      <c r="H5071" s="4" t="s">
        <v>658</v>
      </c>
      <c r="I5071" s="63">
        <v>44403</v>
      </c>
      <c r="J5071" s="126" t="str">
        <f>VLOOKUP(I5071,Mapping!$H$2:$I$215,2,0)</f>
        <v>Post</v>
      </c>
      <c r="K5071" s="127">
        <f>VLOOKUP(I5071,Mapping!$H$2:$J$215,3,0)</f>
        <v>0</v>
      </c>
      <c r="L5071" s="4">
        <v>1730.1628224999999</v>
      </c>
      <c r="M5071" s="4" t="s">
        <v>170</v>
      </c>
    </row>
    <row r="5072" spans="1:13" x14ac:dyDescent="0.35">
      <c r="A5072" s="4" t="s">
        <v>36</v>
      </c>
      <c r="B5072" s="4" t="s">
        <v>35</v>
      </c>
      <c r="E5072" s="4" t="s">
        <v>132</v>
      </c>
      <c r="F5072" s="8" t="str">
        <f>VLOOKUP(E5072,Mapping!$A$1:$C$71,3,0)</f>
        <v>Vungle</v>
      </c>
      <c r="G5072" s="8" t="str">
        <f>VLOOKUP(E5072,Mapping!$A$2:$B$207,2,0)</f>
        <v>Vungle</v>
      </c>
      <c r="H5072" s="4" t="s">
        <v>658</v>
      </c>
      <c r="I5072" s="63">
        <v>44404</v>
      </c>
      <c r="J5072" s="126" t="str">
        <f>VLOOKUP(I5072,Mapping!$H$2:$I$215,2,0)</f>
        <v>Post</v>
      </c>
      <c r="K5072" s="127">
        <f>VLOOKUP(I5072,Mapping!$H$2:$J$215,3,0)</f>
        <v>0</v>
      </c>
      <c r="L5072" s="4">
        <v>1903.8391650000001</v>
      </c>
      <c r="M5072" s="4" t="s">
        <v>170</v>
      </c>
    </row>
    <row r="5073" spans="1:13" x14ac:dyDescent="0.35">
      <c r="A5073" s="4" t="s">
        <v>36</v>
      </c>
      <c r="B5073" s="4" t="s">
        <v>35</v>
      </c>
      <c r="E5073" s="4" t="s">
        <v>132</v>
      </c>
      <c r="F5073" s="8" t="str">
        <f>VLOOKUP(E5073,Mapping!$A$1:$C$71,3,0)</f>
        <v>Vungle</v>
      </c>
      <c r="G5073" s="8" t="str">
        <f>VLOOKUP(E5073,Mapping!$A$2:$B$207,2,0)</f>
        <v>Vungle</v>
      </c>
      <c r="H5073" s="4" t="s">
        <v>658</v>
      </c>
      <c r="I5073" s="63">
        <v>44405</v>
      </c>
      <c r="J5073" s="126" t="str">
        <f>VLOOKUP(I5073,Mapping!$H$2:$I$215,2,0)</f>
        <v>Post</v>
      </c>
      <c r="K5073" s="127">
        <f>VLOOKUP(I5073,Mapping!$H$2:$J$215,3,0)</f>
        <v>0</v>
      </c>
      <c r="L5073" s="4">
        <v>2086.6461153999999</v>
      </c>
      <c r="M5073" s="4" t="s">
        <v>170</v>
      </c>
    </row>
    <row r="5074" spans="1:13" x14ac:dyDescent="0.35">
      <c r="A5074" s="4" t="s">
        <v>36</v>
      </c>
      <c r="B5074" s="4" t="s">
        <v>35</v>
      </c>
      <c r="E5074" s="4" t="s">
        <v>132</v>
      </c>
      <c r="F5074" s="8" t="str">
        <f>VLOOKUP(E5074,Mapping!$A$1:$C$71,3,0)</f>
        <v>Vungle</v>
      </c>
      <c r="G5074" s="8" t="str">
        <f>VLOOKUP(E5074,Mapping!$A$2:$B$207,2,0)</f>
        <v>Vungle</v>
      </c>
      <c r="H5074" s="4" t="s">
        <v>658</v>
      </c>
      <c r="I5074" s="63">
        <v>44406</v>
      </c>
      <c r="J5074" s="126" t="str">
        <f>VLOOKUP(I5074,Mapping!$H$2:$I$215,2,0)</f>
        <v>Post</v>
      </c>
      <c r="K5074" s="127">
        <f>VLOOKUP(I5074,Mapping!$H$2:$J$215,3,0)</f>
        <v>0</v>
      </c>
      <c r="L5074" s="4">
        <v>2340.7464878000001</v>
      </c>
      <c r="M5074" s="4" t="s">
        <v>170</v>
      </c>
    </row>
    <row r="5075" spans="1:13" x14ac:dyDescent="0.35">
      <c r="A5075" s="4" t="s">
        <v>36</v>
      </c>
      <c r="B5075" s="4" t="s">
        <v>35</v>
      </c>
      <c r="E5075" s="4" t="s">
        <v>132</v>
      </c>
      <c r="F5075" s="8" t="str">
        <f>VLOOKUP(E5075,Mapping!$A$1:$C$71,3,0)</f>
        <v>Vungle</v>
      </c>
      <c r="G5075" s="8" t="str">
        <f>VLOOKUP(E5075,Mapping!$A$2:$B$207,2,0)</f>
        <v>Vungle</v>
      </c>
      <c r="H5075" s="4" t="s">
        <v>658</v>
      </c>
      <c r="I5075" s="63">
        <v>44407</v>
      </c>
      <c r="J5075" s="126" t="str">
        <f>VLOOKUP(I5075,Mapping!$H$2:$I$215,2,0)</f>
        <v>Post</v>
      </c>
      <c r="K5075" s="127">
        <f>VLOOKUP(I5075,Mapping!$H$2:$J$215,3,0)</f>
        <v>0</v>
      </c>
      <c r="L5075" s="4">
        <v>2623.6922915999999</v>
      </c>
      <c r="M5075" s="4" t="s">
        <v>170</v>
      </c>
    </row>
    <row r="5076" spans="1:13" x14ac:dyDescent="0.35">
      <c r="A5076" s="4" t="s">
        <v>36</v>
      </c>
      <c r="B5076" s="4" t="s">
        <v>35</v>
      </c>
      <c r="E5076" s="4" t="s">
        <v>132</v>
      </c>
      <c r="F5076" s="8" t="str">
        <f>VLOOKUP(E5076,Mapping!$A$1:$C$71,3,0)</f>
        <v>Vungle</v>
      </c>
      <c r="G5076" s="8" t="str">
        <f>VLOOKUP(E5076,Mapping!$A$2:$B$207,2,0)</f>
        <v>Vungle</v>
      </c>
      <c r="H5076" s="4" t="s">
        <v>658</v>
      </c>
      <c r="I5076" s="63">
        <v>44408</v>
      </c>
      <c r="J5076" s="126" t="str">
        <f>VLOOKUP(I5076,Mapping!$H$2:$I$215,2,0)</f>
        <v>Post</v>
      </c>
      <c r="K5076" s="127">
        <f>VLOOKUP(I5076,Mapping!$H$2:$J$215,3,0)</f>
        <v>0</v>
      </c>
      <c r="L5076" s="4">
        <v>2878.4594863000002</v>
      </c>
      <c r="M5076" s="4" t="s">
        <v>170</v>
      </c>
    </row>
    <row r="5077" spans="1:13" x14ac:dyDescent="0.35">
      <c r="A5077" s="4" t="s">
        <v>36</v>
      </c>
      <c r="B5077" s="4" t="s">
        <v>35</v>
      </c>
      <c r="E5077" s="4" t="s">
        <v>132</v>
      </c>
      <c r="F5077" s="8" t="str">
        <f>VLOOKUP(E5077,Mapping!$A$1:$C$71,3,0)</f>
        <v>Vungle</v>
      </c>
      <c r="G5077" s="8" t="str">
        <f>VLOOKUP(E5077,Mapping!$A$2:$B$207,2,0)</f>
        <v>Vungle</v>
      </c>
      <c r="H5077" s="4" t="s">
        <v>658</v>
      </c>
      <c r="I5077" s="63">
        <v>44409</v>
      </c>
      <c r="J5077" s="126" t="str">
        <f>VLOOKUP(I5077,Mapping!$H$2:$I$215,2,0)</f>
        <v>Post</v>
      </c>
      <c r="K5077" s="127">
        <f>VLOOKUP(I5077,Mapping!$H$2:$J$215,3,0)</f>
        <v>0</v>
      </c>
      <c r="L5077" s="4">
        <v>3094.8464881999998</v>
      </c>
      <c r="M5077" s="4" t="s">
        <v>170</v>
      </c>
    </row>
    <row r="5078" spans="1:13" x14ac:dyDescent="0.35">
      <c r="A5078" s="4" t="s">
        <v>36</v>
      </c>
      <c r="B5078" s="4" t="s">
        <v>35</v>
      </c>
      <c r="E5078" s="4" t="s">
        <v>132</v>
      </c>
      <c r="F5078" s="8" t="str">
        <f>VLOOKUP(E5078,Mapping!$A$1:$C$71,3,0)</f>
        <v>Vungle</v>
      </c>
      <c r="G5078" s="8" t="str">
        <f>VLOOKUP(E5078,Mapping!$A$2:$B$207,2,0)</f>
        <v>Vungle</v>
      </c>
      <c r="H5078" s="4" t="s">
        <v>658</v>
      </c>
      <c r="I5078" s="63">
        <v>44410</v>
      </c>
      <c r="J5078" s="126" t="str">
        <f>VLOOKUP(I5078,Mapping!$H$2:$I$215,2,0)</f>
        <v>Post</v>
      </c>
      <c r="K5078" s="127">
        <f>VLOOKUP(I5078,Mapping!$H$2:$J$215,3,0)</f>
        <v>0</v>
      </c>
      <c r="L5078" s="4">
        <v>3106.1108519999998</v>
      </c>
      <c r="M5078" s="4" t="s">
        <v>170</v>
      </c>
    </row>
    <row r="5079" spans="1:13" x14ac:dyDescent="0.35">
      <c r="A5079" s="4" t="s">
        <v>36</v>
      </c>
      <c r="B5079" s="4" t="s">
        <v>35</v>
      </c>
      <c r="E5079" s="4" t="s">
        <v>132</v>
      </c>
      <c r="F5079" s="8" t="str">
        <f>VLOOKUP(E5079,Mapping!$A$1:$C$71,3,0)</f>
        <v>Vungle</v>
      </c>
      <c r="G5079" s="8" t="str">
        <f>VLOOKUP(E5079,Mapping!$A$2:$B$207,2,0)</f>
        <v>Vungle</v>
      </c>
      <c r="H5079" s="4" t="s">
        <v>658</v>
      </c>
      <c r="I5079" s="63">
        <v>44411</v>
      </c>
      <c r="J5079" s="126" t="str">
        <f>VLOOKUP(I5079,Mapping!$H$2:$I$215,2,0)</f>
        <v>Post</v>
      </c>
      <c r="K5079" s="127">
        <f>VLOOKUP(I5079,Mapping!$H$2:$J$215,3,0)</f>
        <v>0</v>
      </c>
      <c r="L5079" s="4">
        <v>2945.9697488000002</v>
      </c>
      <c r="M5079" s="4" t="s">
        <v>170</v>
      </c>
    </row>
    <row r="5080" spans="1:13" x14ac:dyDescent="0.35">
      <c r="A5080" s="4" t="s">
        <v>36</v>
      </c>
      <c r="B5080" s="4" t="s">
        <v>35</v>
      </c>
      <c r="E5080" s="4" t="s">
        <v>132</v>
      </c>
      <c r="F5080" s="8" t="str">
        <f>VLOOKUP(E5080,Mapping!$A$1:$C$71,3,0)</f>
        <v>Vungle</v>
      </c>
      <c r="G5080" s="8" t="str">
        <f>VLOOKUP(E5080,Mapping!$A$2:$B$207,2,0)</f>
        <v>Vungle</v>
      </c>
      <c r="H5080" s="4" t="s">
        <v>658</v>
      </c>
      <c r="I5080" s="63">
        <v>44412</v>
      </c>
      <c r="J5080" s="126" t="str">
        <f>VLOOKUP(I5080,Mapping!$H$2:$I$215,2,0)</f>
        <v>Post</v>
      </c>
      <c r="K5080" s="127">
        <f>VLOOKUP(I5080,Mapping!$H$2:$J$215,3,0)</f>
        <v>0</v>
      </c>
      <c r="L5080" s="4">
        <v>2880.7080769999998</v>
      </c>
      <c r="M5080" s="4" t="s">
        <v>170</v>
      </c>
    </row>
    <row r="5081" spans="1:13" x14ac:dyDescent="0.35">
      <c r="A5081" s="4" t="s">
        <v>36</v>
      </c>
      <c r="B5081" s="4" t="s">
        <v>35</v>
      </c>
      <c r="E5081" s="4" t="s">
        <v>132</v>
      </c>
      <c r="F5081" s="8" t="str">
        <f>VLOOKUP(E5081,Mapping!$A$1:$C$71,3,0)</f>
        <v>Vungle</v>
      </c>
      <c r="G5081" s="8" t="str">
        <f>VLOOKUP(E5081,Mapping!$A$2:$B$207,2,0)</f>
        <v>Vungle</v>
      </c>
      <c r="H5081" s="4" t="s">
        <v>658</v>
      </c>
      <c r="I5081" s="63">
        <v>44413</v>
      </c>
      <c r="J5081" s="126" t="str">
        <f>VLOOKUP(I5081,Mapping!$H$2:$I$215,2,0)</f>
        <v>Post</v>
      </c>
      <c r="K5081" s="127">
        <f>VLOOKUP(I5081,Mapping!$H$2:$J$215,3,0)</f>
        <v>0</v>
      </c>
      <c r="L5081" s="4">
        <v>2864.3059023000001</v>
      </c>
      <c r="M5081" s="4" t="s">
        <v>170</v>
      </c>
    </row>
    <row r="5082" spans="1:13" x14ac:dyDescent="0.35">
      <c r="A5082" s="4" t="s">
        <v>36</v>
      </c>
      <c r="B5082" s="4" t="s">
        <v>35</v>
      </c>
      <c r="E5082" s="4" t="s">
        <v>132</v>
      </c>
      <c r="F5082" s="8" t="str">
        <f>VLOOKUP(E5082,Mapping!$A$1:$C$71,3,0)</f>
        <v>Vungle</v>
      </c>
      <c r="G5082" s="8" t="str">
        <f>VLOOKUP(E5082,Mapping!$A$2:$B$207,2,0)</f>
        <v>Vungle</v>
      </c>
      <c r="H5082" s="4" t="s">
        <v>658</v>
      </c>
      <c r="I5082" s="63">
        <v>44414</v>
      </c>
      <c r="J5082" s="126" t="str">
        <f>VLOOKUP(I5082,Mapping!$H$2:$I$215,2,0)</f>
        <v>Post</v>
      </c>
      <c r="K5082" s="127">
        <f>VLOOKUP(I5082,Mapping!$H$2:$J$215,3,0)</f>
        <v>0</v>
      </c>
      <c r="L5082" s="4">
        <v>2867.9648538000001</v>
      </c>
      <c r="M5082" s="4" t="s">
        <v>170</v>
      </c>
    </row>
    <row r="5083" spans="1:13" x14ac:dyDescent="0.35">
      <c r="A5083" s="4" t="s">
        <v>36</v>
      </c>
      <c r="B5083" s="4" t="s">
        <v>35</v>
      </c>
      <c r="E5083" s="4" t="s">
        <v>132</v>
      </c>
      <c r="F5083" s="8" t="str">
        <f>VLOOKUP(E5083,Mapping!$A$1:$C$71,3,0)</f>
        <v>Vungle</v>
      </c>
      <c r="G5083" s="8" t="str">
        <f>VLOOKUP(E5083,Mapping!$A$2:$B$207,2,0)</f>
        <v>Vungle</v>
      </c>
      <c r="H5083" s="4" t="s">
        <v>658</v>
      </c>
      <c r="I5083" s="63">
        <v>44415</v>
      </c>
      <c r="J5083" s="126" t="str">
        <f>VLOOKUP(I5083,Mapping!$H$2:$I$215,2,0)</f>
        <v>Post</v>
      </c>
      <c r="K5083" s="127">
        <f>VLOOKUP(I5083,Mapping!$H$2:$J$215,3,0)</f>
        <v>0</v>
      </c>
      <c r="L5083" s="4">
        <v>2881.5108427999999</v>
      </c>
      <c r="M5083" s="4" t="s">
        <v>170</v>
      </c>
    </row>
    <row r="5084" spans="1:13" x14ac:dyDescent="0.35">
      <c r="A5084" s="4" t="s">
        <v>36</v>
      </c>
      <c r="B5084" s="4" t="s">
        <v>35</v>
      </c>
      <c r="E5084" s="4" t="s">
        <v>132</v>
      </c>
      <c r="F5084" s="8" t="str">
        <f>VLOOKUP(E5084,Mapping!$A$1:$C$71,3,0)</f>
        <v>Vungle</v>
      </c>
      <c r="G5084" s="8" t="str">
        <f>VLOOKUP(E5084,Mapping!$A$2:$B$207,2,0)</f>
        <v>Vungle</v>
      </c>
      <c r="H5084" s="4" t="s">
        <v>658</v>
      </c>
      <c r="I5084" s="63">
        <v>44416</v>
      </c>
      <c r="J5084" s="126" t="str">
        <f>VLOOKUP(I5084,Mapping!$H$2:$I$215,2,0)</f>
        <v>Post</v>
      </c>
      <c r="K5084" s="127">
        <f>VLOOKUP(I5084,Mapping!$H$2:$J$215,3,0)</f>
        <v>0</v>
      </c>
      <c r="L5084" s="4">
        <v>2924.0168573000001</v>
      </c>
      <c r="M5084" s="4" t="s">
        <v>170</v>
      </c>
    </row>
    <row r="5085" spans="1:13" x14ac:dyDescent="0.35">
      <c r="A5085" s="4" t="s">
        <v>36</v>
      </c>
      <c r="B5085" s="4" t="s">
        <v>35</v>
      </c>
      <c r="E5085" s="4" t="s">
        <v>132</v>
      </c>
      <c r="F5085" s="8" t="str">
        <f>VLOOKUP(E5085,Mapping!$A$1:$C$71,3,0)</f>
        <v>Vungle</v>
      </c>
      <c r="G5085" s="8" t="str">
        <f>VLOOKUP(E5085,Mapping!$A$2:$B$207,2,0)</f>
        <v>Vungle</v>
      </c>
      <c r="H5085" s="4" t="s">
        <v>658</v>
      </c>
      <c r="I5085" s="63">
        <v>44417</v>
      </c>
      <c r="J5085" s="126" t="str">
        <f>VLOOKUP(I5085,Mapping!$H$2:$I$215,2,0)</f>
        <v>Post</v>
      </c>
      <c r="K5085" s="127">
        <f>VLOOKUP(I5085,Mapping!$H$2:$J$215,3,0)</f>
        <v>0</v>
      </c>
      <c r="L5085" s="4">
        <v>2909.7676093999999</v>
      </c>
      <c r="M5085" s="4" t="s">
        <v>170</v>
      </c>
    </row>
    <row r="5086" spans="1:13" x14ac:dyDescent="0.35">
      <c r="A5086" s="4" t="s">
        <v>36</v>
      </c>
      <c r="B5086" s="4" t="s">
        <v>35</v>
      </c>
      <c r="E5086" s="4" t="s">
        <v>132</v>
      </c>
      <c r="F5086" s="8" t="str">
        <f>VLOOKUP(E5086,Mapping!$A$1:$C$71,3,0)</f>
        <v>Vungle</v>
      </c>
      <c r="G5086" s="8" t="str">
        <f>VLOOKUP(E5086,Mapping!$A$2:$B$207,2,0)</f>
        <v>Vungle</v>
      </c>
      <c r="H5086" s="4" t="s">
        <v>658</v>
      </c>
      <c r="I5086" s="63">
        <v>44418</v>
      </c>
      <c r="J5086" s="126" t="str">
        <f>VLOOKUP(I5086,Mapping!$H$2:$I$215,2,0)</f>
        <v>Post</v>
      </c>
      <c r="K5086" s="127">
        <f>VLOOKUP(I5086,Mapping!$H$2:$J$215,3,0)</f>
        <v>0</v>
      </c>
      <c r="L5086" s="4">
        <v>3015.4529422999999</v>
      </c>
      <c r="M5086" s="4" t="s">
        <v>170</v>
      </c>
    </row>
    <row r="5087" spans="1:13" x14ac:dyDescent="0.35">
      <c r="A5087" s="4" t="s">
        <v>36</v>
      </c>
      <c r="B5087" s="4" t="s">
        <v>35</v>
      </c>
      <c r="E5087" s="4" t="s">
        <v>132</v>
      </c>
      <c r="F5087" s="8" t="str">
        <f>VLOOKUP(E5087,Mapping!$A$1:$C$71,3,0)</f>
        <v>Vungle</v>
      </c>
      <c r="G5087" s="8" t="str">
        <f>VLOOKUP(E5087,Mapping!$A$2:$B$207,2,0)</f>
        <v>Vungle</v>
      </c>
      <c r="H5087" s="4" t="s">
        <v>658</v>
      </c>
      <c r="I5087" s="63">
        <v>44419</v>
      </c>
      <c r="J5087" s="126" t="str">
        <f>VLOOKUP(I5087,Mapping!$H$2:$I$215,2,0)</f>
        <v>Post</v>
      </c>
      <c r="K5087" s="127">
        <f>VLOOKUP(I5087,Mapping!$H$2:$J$215,3,0)</f>
        <v>0</v>
      </c>
      <c r="L5087" s="4">
        <v>3021.6751923000002</v>
      </c>
      <c r="M5087" s="4" t="s">
        <v>170</v>
      </c>
    </row>
    <row r="5088" spans="1:13" x14ac:dyDescent="0.35">
      <c r="A5088" s="4" t="s">
        <v>36</v>
      </c>
      <c r="B5088" s="4" t="s">
        <v>35</v>
      </c>
      <c r="E5088" s="4" t="s">
        <v>132</v>
      </c>
      <c r="F5088" s="8" t="str">
        <f>VLOOKUP(E5088,Mapping!$A$1:$C$71,3,0)</f>
        <v>Vungle</v>
      </c>
      <c r="G5088" s="8" t="str">
        <f>VLOOKUP(E5088,Mapping!$A$2:$B$207,2,0)</f>
        <v>Vungle</v>
      </c>
      <c r="H5088" s="4" t="s">
        <v>658</v>
      </c>
      <c r="I5088" s="63">
        <v>44420</v>
      </c>
      <c r="J5088" s="126" t="str">
        <f>VLOOKUP(I5088,Mapping!$H$2:$I$215,2,0)</f>
        <v>Post</v>
      </c>
      <c r="K5088" s="127">
        <f>VLOOKUP(I5088,Mapping!$H$2:$J$215,3,0)</f>
        <v>0</v>
      </c>
      <c r="L5088" s="4">
        <v>3000.2274120000002</v>
      </c>
      <c r="M5088" s="4" t="s">
        <v>170</v>
      </c>
    </row>
    <row r="5089" spans="1:13" x14ac:dyDescent="0.35">
      <c r="A5089" s="4" t="s">
        <v>36</v>
      </c>
      <c r="B5089" s="4" t="s">
        <v>35</v>
      </c>
      <c r="E5089" s="4" t="s">
        <v>132</v>
      </c>
      <c r="F5089" s="8" t="str">
        <f>VLOOKUP(E5089,Mapping!$A$1:$C$71,3,0)</f>
        <v>Vungle</v>
      </c>
      <c r="G5089" s="8" t="str">
        <f>VLOOKUP(E5089,Mapping!$A$2:$B$207,2,0)</f>
        <v>Vungle</v>
      </c>
      <c r="H5089" s="4" t="s">
        <v>658</v>
      </c>
      <c r="I5089" s="63">
        <v>44421</v>
      </c>
      <c r="J5089" s="126" t="str">
        <f>VLOOKUP(I5089,Mapping!$H$2:$I$215,2,0)</f>
        <v>Post</v>
      </c>
      <c r="K5089" s="127">
        <f>VLOOKUP(I5089,Mapping!$H$2:$J$215,3,0)</f>
        <v>0</v>
      </c>
      <c r="L5089" s="4">
        <v>2944.3331889999999</v>
      </c>
      <c r="M5089" s="4" t="s">
        <v>170</v>
      </c>
    </row>
    <row r="5090" spans="1:13" x14ac:dyDescent="0.35">
      <c r="A5090" s="4" t="s">
        <v>36</v>
      </c>
      <c r="B5090" s="4" t="s">
        <v>35</v>
      </c>
      <c r="E5090" s="4" t="s">
        <v>132</v>
      </c>
      <c r="F5090" s="8" t="str">
        <f>VLOOKUP(E5090,Mapping!$A$1:$C$71,3,0)</f>
        <v>Vungle</v>
      </c>
      <c r="G5090" s="8" t="str">
        <f>VLOOKUP(E5090,Mapping!$A$2:$B$207,2,0)</f>
        <v>Vungle</v>
      </c>
      <c r="H5090" s="4" t="s">
        <v>658</v>
      </c>
      <c r="I5090" s="63">
        <v>44422</v>
      </c>
      <c r="J5090" s="126" t="str">
        <f>VLOOKUP(I5090,Mapping!$H$2:$I$215,2,0)</f>
        <v>Post</v>
      </c>
      <c r="K5090" s="127">
        <f>VLOOKUP(I5090,Mapping!$H$2:$J$215,3,0)</f>
        <v>0</v>
      </c>
      <c r="L5090" s="4">
        <v>2940.0146645999998</v>
      </c>
      <c r="M5090" s="4" t="s">
        <v>170</v>
      </c>
    </row>
    <row r="5091" spans="1:13" x14ac:dyDescent="0.35">
      <c r="A5091" s="4" t="s">
        <v>36</v>
      </c>
      <c r="B5091" s="4" t="s">
        <v>35</v>
      </c>
      <c r="E5091" s="4" t="s">
        <v>132</v>
      </c>
      <c r="F5091" s="8" t="str">
        <f>VLOOKUP(E5091,Mapping!$A$1:$C$71,3,0)</f>
        <v>Vungle</v>
      </c>
      <c r="G5091" s="8" t="str">
        <f>VLOOKUP(E5091,Mapping!$A$2:$B$207,2,0)</f>
        <v>Vungle</v>
      </c>
      <c r="H5091" s="4" t="s">
        <v>658</v>
      </c>
      <c r="I5091" s="63">
        <v>44423</v>
      </c>
      <c r="J5091" s="126" t="str">
        <f>VLOOKUP(I5091,Mapping!$H$2:$I$215,2,0)</f>
        <v>Post</v>
      </c>
      <c r="K5091" s="127">
        <f>VLOOKUP(I5091,Mapping!$H$2:$J$215,3,0)</f>
        <v>0</v>
      </c>
      <c r="L5091" s="4">
        <v>2816.4506749000002</v>
      </c>
      <c r="M5091" s="4" t="s">
        <v>170</v>
      </c>
    </row>
    <row r="5092" spans="1:13" x14ac:dyDescent="0.35">
      <c r="A5092" s="4" t="s">
        <v>36</v>
      </c>
      <c r="B5092" s="4" t="s">
        <v>35</v>
      </c>
      <c r="E5092" s="4" t="s">
        <v>132</v>
      </c>
      <c r="F5092" s="8" t="str">
        <f>VLOOKUP(E5092,Mapping!$A$1:$C$71,3,0)</f>
        <v>Vungle</v>
      </c>
      <c r="G5092" s="8" t="str">
        <f>VLOOKUP(E5092,Mapping!$A$2:$B$207,2,0)</f>
        <v>Vungle</v>
      </c>
      <c r="H5092" s="4" t="s">
        <v>658</v>
      </c>
      <c r="I5092" s="63">
        <v>44424</v>
      </c>
      <c r="J5092" s="126" t="str">
        <f>VLOOKUP(I5092,Mapping!$H$2:$I$215,2,0)</f>
        <v>Post</v>
      </c>
      <c r="K5092" s="127">
        <f>VLOOKUP(I5092,Mapping!$H$2:$J$215,3,0)</f>
        <v>0</v>
      </c>
      <c r="L5092" s="4">
        <v>2641.3268026000001</v>
      </c>
      <c r="M5092" s="4" t="s">
        <v>170</v>
      </c>
    </row>
    <row r="5093" spans="1:13" x14ac:dyDescent="0.35">
      <c r="A5093" s="4" t="s">
        <v>36</v>
      </c>
      <c r="B5093" s="4" t="s">
        <v>35</v>
      </c>
      <c r="E5093" s="4" t="s">
        <v>132</v>
      </c>
      <c r="F5093" s="8" t="str">
        <f>VLOOKUP(E5093,Mapping!$A$1:$C$71,3,0)</f>
        <v>Vungle</v>
      </c>
      <c r="G5093" s="8" t="str">
        <f>VLOOKUP(E5093,Mapping!$A$2:$B$207,2,0)</f>
        <v>Vungle</v>
      </c>
      <c r="H5093" s="4" t="s">
        <v>658</v>
      </c>
      <c r="I5093" s="63">
        <v>44425</v>
      </c>
      <c r="J5093" s="126" t="str">
        <f>VLOOKUP(I5093,Mapping!$H$2:$I$215,2,0)</f>
        <v>Post</v>
      </c>
      <c r="K5093" s="127">
        <f>VLOOKUP(I5093,Mapping!$H$2:$J$215,3,0)</f>
        <v>0</v>
      </c>
      <c r="L5093" s="4">
        <v>2419.1457252999999</v>
      </c>
      <c r="M5093" s="4" t="s">
        <v>170</v>
      </c>
    </row>
    <row r="5094" spans="1:13" x14ac:dyDescent="0.35">
      <c r="A5094" s="4" t="s">
        <v>36</v>
      </c>
      <c r="B5094" s="4" t="s">
        <v>35</v>
      </c>
      <c r="E5094" s="4" t="s">
        <v>132</v>
      </c>
      <c r="F5094" s="8" t="str">
        <f>VLOOKUP(E5094,Mapping!$A$1:$C$71,3,0)</f>
        <v>Vungle</v>
      </c>
      <c r="G5094" s="8" t="str">
        <f>VLOOKUP(E5094,Mapping!$A$2:$B$207,2,0)</f>
        <v>Vungle</v>
      </c>
      <c r="H5094" s="4" t="s">
        <v>658</v>
      </c>
      <c r="I5094" s="63">
        <v>44426</v>
      </c>
      <c r="J5094" s="126" t="str">
        <f>VLOOKUP(I5094,Mapping!$H$2:$I$215,2,0)</f>
        <v>Post</v>
      </c>
      <c r="K5094" s="127">
        <f>VLOOKUP(I5094,Mapping!$H$2:$J$215,3,0)</f>
        <v>0</v>
      </c>
      <c r="L5094" s="4">
        <v>2320.6197606999999</v>
      </c>
      <c r="M5094" s="4" t="s">
        <v>170</v>
      </c>
    </row>
    <row r="5095" spans="1:13" x14ac:dyDescent="0.35">
      <c r="A5095" s="4" t="s">
        <v>36</v>
      </c>
      <c r="B5095" s="4" t="s">
        <v>35</v>
      </c>
      <c r="E5095" s="4" t="s">
        <v>132</v>
      </c>
      <c r="F5095" s="8" t="str">
        <f>VLOOKUP(E5095,Mapping!$A$1:$C$71,3,0)</f>
        <v>Vungle</v>
      </c>
      <c r="G5095" s="8" t="str">
        <f>VLOOKUP(E5095,Mapping!$A$2:$B$207,2,0)</f>
        <v>Vungle</v>
      </c>
      <c r="H5095" s="4" t="s">
        <v>658</v>
      </c>
      <c r="I5095" s="63">
        <v>44427</v>
      </c>
      <c r="J5095" s="126" t="str">
        <f>VLOOKUP(I5095,Mapping!$H$2:$I$215,2,0)</f>
        <v>Post</v>
      </c>
      <c r="K5095" s="127">
        <f>VLOOKUP(I5095,Mapping!$H$2:$J$215,3,0)</f>
        <v>0</v>
      </c>
      <c r="L5095" s="4">
        <v>2247.2396345000002</v>
      </c>
      <c r="M5095" s="4" t="s">
        <v>170</v>
      </c>
    </row>
    <row r="5096" spans="1:13" x14ac:dyDescent="0.35">
      <c r="A5096" s="4" t="s">
        <v>36</v>
      </c>
      <c r="B5096" s="4" t="s">
        <v>35</v>
      </c>
      <c r="E5096" s="4" t="s">
        <v>132</v>
      </c>
      <c r="F5096" s="8" t="str">
        <f>VLOOKUP(E5096,Mapping!$A$1:$C$71,3,0)</f>
        <v>Vungle</v>
      </c>
      <c r="G5096" s="8" t="str">
        <f>VLOOKUP(E5096,Mapping!$A$2:$B$207,2,0)</f>
        <v>Vungle</v>
      </c>
      <c r="H5096" s="4" t="s">
        <v>658</v>
      </c>
      <c r="I5096" s="63">
        <v>44428</v>
      </c>
      <c r="J5096" s="126" t="str">
        <f>VLOOKUP(I5096,Mapping!$H$2:$I$215,2,0)</f>
        <v>Post</v>
      </c>
      <c r="K5096" s="127">
        <f>VLOOKUP(I5096,Mapping!$H$2:$J$215,3,0)</f>
        <v>0</v>
      </c>
      <c r="L5096" s="4">
        <v>2204.5390775000001</v>
      </c>
      <c r="M5096" s="4" t="s">
        <v>170</v>
      </c>
    </row>
    <row r="5097" spans="1:13" x14ac:dyDescent="0.35">
      <c r="A5097" s="4" t="s">
        <v>36</v>
      </c>
      <c r="B5097" s="4" t="s">
        <v>35</v>
      </c>
      <c r="E5097" s="4" t="s">
        <v>132</v>
      </c>
      <c r="F5097" s="8" t="str">
        <f>VLOOKUP(E5097,Mapping!$A$1:$C$71,3,0)</f>
        <v>Vungle</v>
      </c>
      <c r="G5097" s="8" t="str">
        <f>VLOOKUP(E5097,Mapping!$A$2:$B$207,2,0)</f>
        <v>Vungle</v>
      </c>
      <c r="H5097" s="4" t="s">
        <v>658</v>
      </c>
      <c r="I5097" s="63">
        <v>44429</v>
      </c>
      <c r="J5097" s="126" t="str">
        <f>VLOOKUP(I5097,Mapping!$H$2:$I$215,2,0)</f>
        <v>Post</v>
      </c>
      <c r="K5097" s="127">
        <f>VLOOKUP(I5097,Mapping!$H$2:$J$215,3,0)</f>
        <v>0</v>
      </c>
      <c r="L5097" s="4">
        <v>2058.2437877000002</v>
      </c>
      <c r="M5097" s="4" t="s">
        <v>170</v>
      </c>
    </row>
    <row r="5098" spans="1:13" x14ac:dyDescent="0.35">
      <c r="A5098" s="4" t="s">
        <v>36</v>
      </c>
      <c r="B5098" s="4" t="s">
        <v>35</v>
      </c>
      <c r="E5098" s="4" t="s">
        <v>132</v>
      </c>
      <c r="F5098" s="8" t="str">
        <f>VLOOKUP(E5098,Mapping!$A$1:$C$71,3,0)</f>
        <v>Vungle</v>
      </c>
      <c r="G5098" s="8" t="str">
        <f>VLOOKUP(E5098,Mapping!$A$2:$B$207,2,0)</f>
        <v>Vungle</v>
      </c>
      <c r="H5098" s="4" t="s">
        <v>658</v>
      </c>
      <c r="I5098" s="63">
        <v>44430</v>
      </c>
      <c r="J5098" s="126" t="str">
        <f>VLOOKUP(I5098,Mapping!$H$2:$I$215,2,0)</f>
        <v>Post</v>
      </c>
      <c r="K5098" s="127">
        <f>VLOOKUP(I5098,Mapping!$H$2:$J$215,3,0)</f>
        <v>0</v>
      </c>
      <c r="L5098" s="4">
        <v>1929.4804793000001</v>
      </c>
      <c r="M5098" s="4" t="s">
        <v>170</v>
      </c>
    </row>
    <row r="5099" spans="1:13" x14ac:dyDescent="0.35">
      <c r="A5099" s="4" t="s">
        <v>36</v>
      </c>
      <c r="B5099" s="4" t="s">
        <v>35</v>
      </c>
      <c r="E5099" s="4" t="s">
        <v>132</v>
      </c>
      <c r="F5099" s="8" t="str">
        <f>VLOOKUP(E5099,Mapping!$A$1:$C$71,3,0)</f>
        <v>Vungle</v>
      </c>
      <c r="G5099" s="8" t="str">
        <f>VLOOKUP(E5099,Mapping!$A$2:$B$207,2,0)</f>
        <v>Vungle</v>
      </c>
      <c r="H5099" s="4" t="s">
        <v>658</v>
      </c>
      <c r="I5099" s="63">
        <v>44431</v>
      </c>
      <c r="J5099" s="126" t="str">
        <f>VLOOKUP(I5099,Mapping!$H$2:$I$215,2,0)</f>
        <v>Post</v>
      </c>
      <c r="K5099" s="127">
        <f>VLOOKUP(I5099,Mapping!$H$2:$J$215,3,0)</f>
        <v>0</v>
      </c>
      <c r="L5099" s="4">
        <v>1693.8817927</v>
      </c>
      <c r="M5099" s="4" t="s">
        <v>170</v>
      </c>
    </row>
    <row r="5100" spans="1:13" x14ac:dyDescent="0.35">
      <c r="A5100" s="4" t="s">
        <v>36</v>
      </c>
      <c r="B5100" s="4" t="s">
        <v>35</v>
      </c>
      <c r="E5100" s="4" t="s">
        <v>132</v>
      </c>
      <c r="F5100" s="8" t="str">
        <f>VLOOKUP(E5100,Mapping!$A$1:$C$71,3,0)</f>
        <v>Vungle</v>
      </c>
      <c r="G5100" s="8" t="str">
        <f>VLOOKUP(E5100,Mapping!$A$2:$B$207,2,0)</f>
        <v>Vungle</v>
      </c>
      <c r="H5100" s="4" t="s">
        <v>658</v>
      </c>
      <c r="I5100" s="63">
        <v>44432</v>
      </c>
      <c r="J5100" s="126" t="str">
        <f>VLOOKUP(I5100,Mapping!$H$2:$I$215,2,0)</f>
        <v>Post</v>
      </c>
      <c r="K5100" s="127">
        <f>VLOOKUP(I5100,Mapping!$H$2:$J$215,3,0)</f>
        <v>0</v>
      </c>
      <c r="L5100" s="4">
        <v>1546.9433134999999</v>
      </c>
      <c r="M5100" s="4" t="s">
        <v>170</v>
      </c>
    </row>
    <row r="5101" spans="1:13" x14ac:dyDescent="0.35">
      <c r="A5101" s="4" t="s">
        <v>36</v>
      </c>
      <c r="B5101" s="4" t="s">
        <v>35</v>
      </c>
      <c r="E5101" s="4" t="s">
        <v>132</v>
      </c>
      <c r="F5101" s="8" t="str">
        <f>VLOOKUP(E5101,Mapping!$A$1:$C$71,3,0)</f>
        <v>Vungle</v>
      </c>
      <c r="G5101" s="8" t="str">
        <f>VLOOKUP(E5101,Mapping!$A$2:$B$207,2,0)</f>
        <v>Vungle</v>
      </c>
      <c r="H5101" s="4" t="s">
        <v>658</v>
      </c>
      <c r="I5101" s="63">
        <v>44433</v>
      </c>
      <c r="J5101" s="126" t="str">
        <f>VLOOKUP(I5101,Mapping!$H$2:$I$215,2,0)</f>
        <v>Post</v>
      </c>
      <c r="K5101" s="127">
        <f>VLOOKUP(I5101,Mapping!$H$2:$J$215,3,0)</f>
        <v>0</v>
      </c>
      <c r="L5101" s="4">
        <v>1444.2224927</v>
      </c>
      <c r="M5101" s="4" t="s">
        <v>170</v>
      </c>
    </row>
    <row r="5102" spans="1:13" x14ac:dyDescent="0.35">
      <c r="A5102" s="4" t="s">
        <v>36</v>
      </c>
      <c r="B5102" s="4" t="s">
        <v>35</v>
      </c>
      <c r="E5102" s="4" t="s">
        <v>132</v>
      </c>
      <c r="F5102" s="8" t="str">
        <f>VLOOKUP(E5102,Mapping!$A$1:$C$71,3,0)</f>
        <v>Vungle</v>
      </c>
      <c r="G5102" s="8" t="str">
        <f>VLOOKUP(E5102,Mapping!$A$2:$B$207,2,0)</f>
        <v>Vungle</v>
      </c>
      <c r="H5102" s="4" t="s">
        <v>658</v>
      </c>
      <c r="I5102" s="63">
        <v>44434</v>
      </c>
      <c r="J5102" s="126" t="str">
        <f>VLOOKUP(I5102,Mapping!$H$2:$I$215,2,0)</f>
        <v>Post</v>
      </c>
      <c r="K5102" s="127">
        <f>VLOOKUP(I5102,Mapping!$H$2:$J$215,3,0)</f>
        <v>0</v>
      </c>
      <c r="L5102" s="4">
        <v>1319.7145743999999</v>
      </c>
      <c r="M5102" s="4" t="s">
        <v>170</v>
      </c>
    </row>
    <row r="5103" spans="1:13" x14ac:dyDescent="0.35">
      <c r="A5103" s="4" t="s">
        <v>36</v>
      </c>
      <c r="B5103" s="4" t="s">
        <v>35</v>
      </c>
      <c r="E5103" s="4" t="s">
        <v>132</v>
      </c>
      <c r="F5103" s="8" t="str">
        <f>VLOOKUP(E5103,Mapping!$A$1:$C$71,3,0)</f>
        <v>Vungle</v>
      </c>
      <c r="G5103" s="8" t="str">
        <f>VLOOKUP(E5103,Mapping!$A$2:$B$207,2,0)</f>
        <v>Vungle</v>
      </c>
      <c r="H5103" s="4" t="s">
        <v>658</v>
      </c>
      <c r="I5103" s="63">
        <v>44435</v>
      </c>
      <c r="J5103" s="126" t="str">
        <f>VLOOKUP(I5103,Mapping!$H$2:$I$215,2,0)</f>
        <v>Post</v>
      </c>
      <c r="K5103" s="127">
        <f>VLOOKUP(I5103,Mapping!$H$2:$J$215,3,0)</f>
        <v>0</v>
      </c>
      <c r="L5103" s="4">
        <v>1169.3835799000001</v>
      </c>
      <c r="M5103" s="4" t="s">
        <v>170</v>
      </c>
    </row>
    <row r="5104" spans="1:13" x14ac:dyDescent="0.35">
      <c r="A5104" s="4" t="s">
        <v>36</v>
      </c>
      <c r="B5104" s="4" t="s">
        <v>35</v>
      </c>
      <c r="E5104" s="4" t="s">
        <v>132</v>
      </c>
      <c r="F5104" s="8" t="str">
        <f>VLOOKUP(E5104,Mapping!$A$1:$C$71,3,0)</f>
        <v>Vungle</v>
      </c>
      <c r="G5104" s="8" t="str">
        <f>VLOOKUP(E5104,Mapping!$A$2:$B$207,2,0)</f>
        <v>Vungle</v>
      </c>
      <c r="H5104" s="4" t="s">
        <v>658</v>
      </c>
      <c r="I5104" s="63">
        <v>44436</v>
      </c>
      <c r="J5104" s="126" t="str">
        <f>VLOOKUP(I5104,Mapping!$H$2:$I$215,2,0)</f>
        <v>Post</v>
      </c>
      <c r="K5104" s="127">
        <f>VLOOKUP(I5104,Mapping!$H$2:$J$215,3,0)</f>
        <v>0</v>
      </c>
      <c r="L5104" s="4">
        <v>1083.0148005000001</v>
      </c>
      <c r="M5104" s="4" t="s">
        <v>170</v>
      </c>
    </row>
    <row r="5105" spans="1:13" x14ac:dyDescent="0.35">
      <c r="A5105" s="4" t="s">
        <v>36</v>
      </c>
      <c r="B5105" s="4" t="s">
        <v>35</v>
      </c>
      <c r="E5105" s="4" t="s">
        <v>132</v>
      </c>
      <c r="F5105" s="8" t="str">
        <f>VLOOKUP(E5105,Mapping!$A$1:$C$71,3,0)</f>
        <v>Vungle</v>
      </c>
      <c r="G5105" s="8" t="str">
        <f>VLOOKUP(E5105,Mapping!$A$2:$B$207,2,0)</f>
        <v>Vungle</v>
      </c>
      <c r="H5105" s="4" t="s">
        <v>658</v>
      </c>
      <c r="I5105" s="63">
        <v>44437</v>
      </c>
      <c r="J5105" s="126" t="str">
        <f>VLOOKUP(I5105,Mapping!$H$2:$I$215,2,0)</f>
        <v>Post</v>
      </c>
      <c r="K5105" s="127">
        <f>VLOOKUP(I5105,Mapping!$H$2:$J$215,3,0)</f>
        <v>0</v>
      </c>
      <c r="L5105" s="4">
        <v>1041.9241009</v>
      </c>
      <c r="M5105" s="4" t="s">
        <v>170</v>
      </c>
    </row>
    <row r="5106" spans="1:13" x14ac:dyDescent="0.35">
      <c r="A5106" s="4" t="s">
        <v>36</v>
      </c>
      <c r="B5106" s="4" t="s">
        <v>35</v>
      </c>
      <c r="E5106" s="4" t="s">
        <v>132</v>
      </c>
      <c r="F5106" s="8" t="str">
        <f>VLOOKUP(E5106,Mapping!$A$1:$C$71,3,0)</f>
        <v>Vungle</v>
      </c>
      <c r="G5106" s="8" t="str">
        <f>VLOOKUP(E5106,Mapping!$A$2:$B$207,2,0)</f>
        <v>Vungle</v>
      </c>
      <c r="H5106" s="4" t="s">
        <v>658</v>
      </c>
      <c r="I5106" s="63">
        <v>44438</v>
      </c>
      <c r="J5106" s="126" t="str">
        <f>VLOOKUP(I5106,Mapping!$H$2:$I$215,2,0)</f>
        <v>Post</v>
      </c>
      <c r="K5106" s="127">
        <f>VLOOKUP(I5106,Mapping!$H$2:$J$215,3,0)</f>
        <v>0</v>
      </c>
      <c r="L5106" s="4">
        <v>1014.7749698</v>
      </c>
      <c r="M5106" s="4" t="s">
        <v>170</v>
      </c>
    </row>
    <row r="5107" spans="1:13" x14ac:dyDescent="0.35">
      <c r="A5107" s="4" t="s">
        <v>36</v>
      </c>
      <c r="B5107" s="4" t="s">
        <v>35</v>
      </c>
      <c r="E5107" s="4" t="s">
        <v>132</v>
      </c>
      <c r="F5107" s="8" t="str">
        <f>VLOOKUP(E5107,Mapping!$A$1:$C$71,3,0)</f>
        <v>Vungle</v>
      </c>
      <c r="G5107" s="8" t="str">
        <f>VLOOKUP(E5107,Mapping!$A$2:$B$207,2,0)</f>
        <v>Vungle</v>
      </c>
      <c r="H5107" s="4" t="s">
        <v>658</v>
      </c>
      <c r="I5107" s="63">
        <v>44439</v>
      </c>
      <c r="J5107" s="126" t="str">
        <f>VLOOKUP(I5107,Mapping!$H$2:$I$215,2,0)</f>
        <v>Post</v>
      </c>
      <c r="K5107" s="127">
        <f>VLOOKUP(I5107,Mapping!$H$2:$J$215,3,0)</f>
        <v>0</v>
      </c>
      <c r="L5107" s="4">
        <v>1017.3874709</v>
      </c>
      <c r="M5107" s="4" t="s">
        <v>170</v>
      </c>
    </row>
    <row r="5108" spans="1:13" x14ac:dyDescent="0.35">
      <c r="A5108" s="4" t="s">
        <v>36</v>
      </c>
      <c r="B5108" s="4" t="s">
        <v>35</v>
      </c>
      <c r="E5108" s="4" t="s">
        <v>132</v>
      </c>
      <c r="F5108" s="8" t="str">
        <f>VLOOKUP(E5108,Mapping!$A$1:$C$71,3,0)</f>
        <v>Vungle</v>
      </c>
      <c r="G5108" s="8" t="str">
        <f>VLOOKUP(E5108,Mapping!$A$2:$B$207,2,0)</f>
        <v>Vungle</v>
      </c>
      <c r="H5108" s="4" t="s">
        <v>658</v>
      </c>
      <c r="I5108" s="63">
        <v>44440</v>
      </c>
      <c r="J5108" s="126" t="str">
        <f>VLOOKUP(I5108,Mapping!$H$2:$I$215,2,0)</f>
        <v>Post</v>
      </c>
      <c r="K5108" s="127">
        <f>VLOOKUP(I5108,Mapping!$H$2:$J$215,3,0)</f>
        <v>0</v>
      </c>
      <c r="L5108" s="4">
        <v>1011.5633614</v>
      </c>
      <c r="M5108" s="4" t="s">
        <v>170</v>
      </c>
    </row>
    <row r="5109" spans="1:13" x14ac:dyDescent="0.35">
      <c r="A5109" s="4" t="s">
        <v>36</v>
      </c>
      <c r="B5109" s="4" t="s">
        <v>35</v>
      </c>
      <c r="E5109" s="4" t="s">
        <v>132</v>
      </c>
      <c r="F5109" s="8" t="str">
        <f>VLOOKUP(E5109,Mapping!$A$1:$C$71,3,0)</f>
        <v>Vungle</v>
      </c>
      <c r="G5109" s="8" t="str">
        <f>VLOOKUP(E5109,Mapping!$A$2:$B$207,2,0)</f>
        <v>Vungle</v>
      </c>
      <c r="H5109" s="4" t="s">
        <v>658</v>
      </c>
      <c r="I5109" s="63">
        <v>44441</v>
      </c>
      <c r="J5109" s="126" t="str">
        <f>VLOOKUP(I5109,Mapping!$H$2:$I$215,2,0)</f>
        <v>Post</v>
      </c>
      <c r="K5109" s="127">
        <f>VLOOKUP(I5109,Mapping!$H$2:$J$215,3,0)</f>
        <v>0</v>
      </c>
      <c r="L5109" s="4">
        <v>1005.5734221</v>
      </c>
      <c r="M5109" s="4" t="s">
        <v>170</v>
      </c>
    </row>
    <row r="5110" spans="1:13" x14ac:dyDescent="0.35">
      <c r="A5110" s="4" t="s">
        <v>36</v>
      </c>
      <c r="B5110" s="4" t="s">
        <v>35</v>
      </c>
      <c r="E5110" s="4" t="s">
        <v>132</v>
      </c>
      <c r="F5110" s="8" t="str">
        <f>VLOOKUP(E5110,Mapping!$A$1:$C$71,3,0)</f>
        <v>Vungle</v>
      </c>
      <c r="G5110" s="8" t="str">
        <f>VLOOKUP(E5110,Mapping!$A$2:$B$207,2,0)</f>
        <v>Vungle</v>
      </c>
      <c r="H5110" s="4" t="s">
        <v>658</v>
      </c>
      <c r="I5110" s="63">
        <v>44442</v>
      </c>
      <c r="J5110" s="126" t="str">
        <f>VLOOKUP(I5110,Mapping!$H$2:$I$215,2,0)</f>
        <v>Post</v>
      </c>
      <c r="K5110" s="127">
        <f>VLOOKUP(I5110,Mapping!$H$2:$J$215,3,0)</f>
        <v>0</v>
      </c>
      <c r="L5110" s="4">
        <v>1023.4083407000001</v>
      </c>
      <c r="M5110" s="4" t="s">
        <v>170</v>
      </c>
    </row>
    <row r="5111" spans="1:13" x14ac:dyDescent="0.35">
      <c r="A5111" s="4" t="s">
        <v>36</v>
      </c>
      <c r="B5111" s="4" t="s">
        <v>35</v>
      </c>
      <c r="E5111" s="4" t="s">
        <v>132</v>
      </c>
      <c r="F5111" s="8" t="str">
        <f>VLOOKUP(E5111,Mapping!$A$1:$C$71,3,0)</f>
        <v>Vungle</v>
      </c>
      <c r="G5111" s="8" t="str">
        <f>VLOOKUP(E5111,Mapping!$A$2:$B$207,2,0)</f>
        <v>Vungle</v>
      </c>
      <c r="H5111" s="4" t="s">
        <v>658</v>
      </c>
      <c r="I5111" s="63">
        <v>44443</v>
      </c>
      <c r="J5111" s="126" t="str">
        <f>VLOOKUP(I5111,Mapping!$H$2:$I$215,2,0)</f>
        <v>Post</v>
      </c>
      <c r="K5111" s="127">
        <f>VLOOKUP(I5111,Mapping!$H$2:$J$215,3,0)</f>
        <v>0</v>
      </c>
      <c r="L5111" s="4">
        <v>1051.0766470999999</v>
      </c>
      <c r="M5111" s="4" t="s">
        <v>170</v>
      </c>
    </row>
    <row r="5112" spans="1:13" x14ac:dyDescent="0.35">
      <c r="A5112" s="4" t="s">
        <v>36</v>
      </c>
      <c r="B5112" s="4" t="s">
        <v>35</v>
      </c>
      <c r="E5112" s="4" t="s">
        <v>132</v>
      </c>
      <c r="F5112" s="8" t="str">
        <f>VLOOKUP(E5112,Mapping!$A$1:$C$71,3,0)</f>
        <v>Vungle</v>
      </c>
      <c r="G5112" s="8" t="str">
        <f>VLOOKUP(E5112,Mapping!$A$2:$B$207,2,0)</f>
        <v>Vungle</v>
      </c>
      <c r="H5112" s="4" t="s">
        <v>658</v>
      </c>
      <c r="I5112" s="63">
        <v>44444</v>
      </c>
      <c r="J5112" s="126" t="str">
        <f>VLOOKUP(I5112,Mapping!$H$2:$I$215,2,0)</f>
        <v>Post</v>
      </c>
      <c r="K5112" s="127">
        <f>VLOOKUP(I5112,Mapping!$H$2:$J$215,3,0)</f>
        <v>0</v>
      </c>
      <c r="L5112" s="4">
        <v>1025.6309085</v>
      </c>
      <c r="M5112" s="4" t="s">
        <v>170</v>
      </c>
    </row>
    <row r="5113" spans="1:13" x14ac:dyDescent="0.35">
      <c r="A5113" s="4" t="s">
        <v>36</v>
      </c>
      <c r="B5113" s="4" t="s">
        <v>35</v>
      </c>
      <c r="E5113" s="4" t="s">
        <v>132</v>
      </c>
      <c r="F5113" s="8" t="str">
        <f>VLOOKUP(E5113,Mapping!$A$1:$C$71,3,0)</f>
        <v>Vungle</v>
      </c>
      <c r="G5113" s="8" t="str">
        <f>VLOOKUP(E5113,Mapping!$A$2:$B$207,2,0)</f>
        <v>Vungle</v>
      </c>
      <c r="H5113" s="4" t="s">
        <v>658</v>
      </c>
      <c r="I5113" s="63">
        <v>44445</v>
      </c>
      <c r="J5113" s="126" t="str">
        <f>VLOOKUP(I5113,Mapping!$H$2:$I$215,2,0)</f>
        <v>Post</v>
      </c>
      <c r="K5113" s="127">
        <f>VLOOKUP(I5113,Mapping!$H$2:$J$215,3,0)</f>
        <v>0</v>
      </c>
      <c r="L5113" s="4">
        <v>989.4629099</v>
      </c>
      <c r="M5113" s="4" t="s">
        <v>170</v>
      </c>
    </row>
    <row r="5114" spans="1:13" x14ac:dyDescent="0.35">
      <c r="A5114" s="4" t="s">
        <v>36</v>
      </c>
      <c r="B5114" s="4" t="s">
        <v>35</v>
      </c>
      <c r="E5114" s="4" t="s">
        <v>132</v>
      </c>
      <c r="F5114" s="8" t="str">
        <f>VLOOKUP(E5114,Mapping!$A$1:$C$71,3,0)</f>
        <v>Vungle</v>
      </c>
      <c r="G5114" s="8" t="str">
        <f>VLOOKUP(E5114,Mapping!$A$2:$B$207,2,0)</f>
        <v>Vungle</v>
      </c>
      <c r="H5114" s="4" t="s">
        <v>658</v>
      </c>
      <c r="I5114" s="63">
        <v>44446</v>
      </c>
      <c r="J5114" s="126" t="str">
        <f>VLOOKUP(I5114,Mapping!$H$2:$I$215,2,0)</f>
        <v>Post</v>
      </c>
      <c r="K5114" s="127">
        <f>VLOOKUP(I5114,Mapping!$H$2:$J$215,3,0)</f>
        <v>0</v>
      </c>
      <c r="L5114" s="4">
        <v>977.06804599999998</v>
      </c>
      <c r="M5114" s="4" t="s">
        <v>170</v>
      </c>
    </row>
    <row r="5115" spans="1:13" x14ac:dyDescent="0.35">
      <c r="A5115" s="4" t="s">
        <v>36</v>
      </c>
      <c r="B5115" s="4" t="s">
        <v>35</v>
      </c>
      <c r="E5115" s="4" t="s">
        <v>132</v>
      </c>
      <c r="F5115" s="8" t="str">
        <f>VLOOKUP(E5115,Mapping!$A$1:$C$71,3,0)</f>
        <v>Vungle</v>
      </c>
      <c r="G5115" s="8" t="str">
        <f>VLOOKUP(E5115,Mapping!$A$2:$B$207,2,0)</f>
        <v>Vungle</v>
      </c>
      <c r="H5115" s="4" t="s">
        <v>658</v>
      </c>
      <c r="I5115" s="63">
        <v>44447</v>
      </c>
      <c r="J5115" s="126" t="str">
        <f>VLOOKUP(I5115,Mapping!$H$2:$I$215,2,0)</f>
        <v>Post</v>
      </c>
      <c r="K5115" s="127">
        <f>VLOOKUP(I5115,Mapping!$H$2:$J$215,3,0)</f>
        <v>0</v>
      </c>
      <c r="L5115" s="4">
        <v>951.70158389999995</v>
      </c>
      <c r="M5115" s="4" t="s">
        <v>170</v>
      </c>
    </row>
    <row r="5116" spans="1:13" x14ac:dyDescent="0.35">
      <c r="A5116" s="4" t="s">
        <v>36</v>
      </c>
      <c r="B5116" s="4" t="s">
        <v>35</v>
      </c>
      <c r="E5116" s="4" t="s">
        <v>132</v>
      </c>
      <c r="F5116" s="8" t="str">
        <f>VLOOKUP(E5116,Mapping!$A$1:$C$71,3,0)</f>
        <v>Vungle</v>
      </c>
      <c r="G5116" s="8" t="str">
        <f>VLOOKUP(E5116,Mapping!$A$2:$B$207,2,0)</f>
        <v>Vungle</v>
      </c>
      <c r="H5116" s="4" t="s">
        <v>658</v>
      </c>
      <c r="I5116" s="63">
        <v>44448</v>
      </c>
      <c r="J5116" s="126" t="str">
        <f>VLOOKUP(I5116,Mapping!$H$2:$I$215,2,0)</f>
        <v>Post</v>
      </c>
      <c r="K5116" s="127">
        <f>VLOOKUP(I5116,Mapping!$H$2:$J$215,3,0)</f>
        <v>0</v>
      </c>
      <c r="L5116" s="4">
        <v>938.4246071</v>
      </c>
      <c r="M5116" s="4" t="s">
        <v>170</v>
      </c>
    </row>
    <row r="5117" spans="1:13" x14ac:dyDescent="0.35">
      <c r="A5117" s="4" t="s">
        <v>36</v>
      </c>
      <c r="B5117" s="4" t="s">
        <v>35</v>
      </c>
      <c r="E5117" s="4" t="s">
        <v>132</v>
      </c>
      <c r="F5117" s="8" t="str">
        <f>VLOOKUP(E5117,Mapping!$A$1:$C$71,3,0)</f>
        <v>Vungle</v>
      </c>
      <c r="G5117" s="8" t="str">
        <f>VLOOKUP(E5117,Mapping!$A$2:$B$207,2,0)</f>
        <v>Vungle</v>
      </c>
      <c r="H5117" s="4" t="s">
        <v>658</v>
      </c>
      <c r="I5117" s="63">
        <v>44449</v>
      </c>
      <c r="J5117" s="126" t="str">
        <f>VLOOKUP(I5117,Mapping!$H$2:$I$215,2,0)</f>
        <v>Post</v>
      </c>
      <c r="K5117" s="127">
        <f>VLOOKUP(I5117,Mapping!$H$2:$J$215,3,0)</f>
        <v>0</v>
      </c>
      <c r="L5117" s="4">
        <v>899.58284130000004</v>
      </c>
      <c r="M5117" s="4" t="s">
        <v>170</v>
      </c>
    </row>
    <row r="5118" spans="1:13" x14ac:dyDescent="0.35">
      <c r="A5118" s="4" t="s">
        <v>36</v>
      </c>
      <c r="B5118" s="4" t="s">
        <v>35</v>
      </c>
      <c r="E5118" s="4" t="s">
        <v>132</v>
      </c>
      <c r="F5118" s="8" t="str">
        <f>VLOOKUP(E5118,Mapping!$A$1:$C$71,3,0)</f>
        <v>Vungle</v>
      </c>
      <c r="G5118" s="8" t="str">
        <f>VLOOKUP(E5118,Mapping!$A$2:$B$207,2,0)</f>
        <v>Vungle</v>
      </c>
      <c r="H5118" s="4" t="s">
        <v>658</v>
      </c>
      <c r="I5118" s="63">
        <v>44450</v>
      </c>
      <c r="J5118" s="126" t="str">
        <f>VLOOKUP(I5118,Mapping!$H$2:$I$215,2,0)</f>
        <v>Post</v>
      </c>
      <c r="K5118" s="127">
        <f>VLOOKUP(I5118,Mapping!$H$2:$J$215,3,0)</f>
        <v>0</v>
      </c>
      <c r="L5118" s="4">
        <v>850.59537460000001</v>
      </c>
      <c r="M5118" s="4" t="s">
        <v>170</v>
      </c>
    </row>
    <row r="5119" spans="1:13" x14ac:dyDescent="0.35">
      <c r="A5119" s="4" t="s">
        <v>36</v>
      </c>
      <c r="B5119" s="4" t="s">
        <v>35</v>
      </c>
      <c r="E5119" s="4" t="s">
        <v>132</v>
      </c>
      <c r="F5119" s="8" t="str">
        <f>VLOOKUP(E5119,Mapping!$A$1:$C$71,3,0)</f>
        <v>Vungle</v>
      </c>
      <c r="G5119" s="8" t="str">
        <f>VLOOKUP(E5119,Mapping!$A$2:$B$207,2,0)</f>
        <v>Vungle</v>
      </c>
      <c r="H5119" s="4" t="s">
        <v>658</v>
      </c>
      <c r="I5119" s="63">
        <v>44451</v>
      </c>
      <c r="J5119" s="126" t="str">
        <f>VLOOKUP(I5119,Mapping!$H$2:$I$215,2,0)</f>
        <v>Post</v>
      </c>
      <c r="K5119" s="127">
        <f>VLOOKUP(I5119,Mapping!$H$2:$J$215,3,0)</f>
        <v>0</v>
      </c>
      <c r="L5119" s="4">
        <v>794.68457590000003</v>
      </c>
      <c r="M5119" s="4" t="s">
        <v>170</v>
      </c>
    </row>
    <row r="5120" spans="1:13" x14ac:dyDescent="0.35">
      <c r="A5120" s="4" t="s">
        <v>36</v>
      </c>
      <c r="B5120" s="4" t="s">
        <v>35</v>
      </c>
      <c r="E5120" s="4" t="s">
        <v>132</v>
      </c>
      <c r="F5120" s="8" t="str">
        <f>VLOOKUP(E5120,Mapping!$A$1:$C$71,3,0)</f>
        <v>Vungle</v>
      </c>
      <c r="G5120" s="8" t="str">
        <f>VLOOKUP(E5120,Mapping!$A$2:$B$207,2,0)</f>
        <v>Vungle</v>
      </c>
      <c r="H5120" s="4" t="s">
        <v>658</v>
      </c>
      <c r="I5120" s="63">
        <v>44452</v>
      </c>
      <c r="J5120" s="126" t="str">
        <f>VLOOKUP(I5120,Mapping!$H$2:$I$215,2,0)</f>
        <v>Post</v>
      </c>
      <c r="K5120" s="127">
        <f>VLOOKUP(I5120,Mapping!$H$2:$J$215,3,0)</f>
        <v>0</v>
      </c>
      <c r="L5120" s="4">
        <v>765.03740170000003</v>
      </c>
      <c r="M5120" s="4" t="s">
        <v>170</v>
      </c>
    </row>
    <row r="5121" spans="1:13" x14ac:dyDescent="0.35">
      <c r="A5121" s="4" t="s">
        <v>36</v>
      </c>
      <c r="B5121" s="4" t="s">
        <v>35</v>
      </c>
      <c r="E5121" s="4" t="s">
        <v>132</v>
      </c>
      <c r="F5121" s="8" t="str">
        <f>VLOOKUP(E5121,Mapping!$A$1:$C$71,3,0)</f>
        <v>Vungle</v>
      </c>
      <c r="G5121" s="8" t="str">
        <f>VLOOKUP(E5121,Mapping!$A$2:$B$207,2,0)</f>
        <v>Vungle</v>
      </c>
      <c r="H5121" s="4" t="s">
        <v>658</v>
      </c>
      <c r="I5121" s="63">
        <v>44453</v>
      </c>
      <c r="J5121" s="126" t="str">
        <f>VLOOKUP(I5121,Mapping!$H$2:$I$215,2,0)</f>
        <v>Post</v>
      </c>
      <c r="K5121" s="127">
        <f>VLOOKUP(I5121,Mapping!$H$2:$J$215,3,0)</f>
        <v>0</v>
      </c>
      <c r="L5121" s="4">
        <v>745.33851149999998</v>
      </c>
      <c r="M5121" s="4" t="s">
        <v>170</v>
      </c>
    </row>
    <row r="5122" spans="1:13" x14ac:dyDescent="0.35">
      <c r="A5122" s="4" t="s">
        <v>36</v>
      </c>
      <c r="B5122" s="4" t="s">
        <v>35</v>
      </c>
      <c r="E5122" s="4" t="s">
        <v>132</v>
      </c>
      <c r="F5122" s="8" t="str">
        <f>VLOOKUP(E5122,Mapping!$A$1:$C$71,3,0)</f>
        <v>Vungle</v>
      </c>
      <c r="G5122" s="8" t="str">
        <f>VLOOKUP(E5122,Mapping!$A$2:$B$207,2,0)</f>
        <v>Vungle</v>
      </c>
      <c r="H5122" s="4" t="s">
        <v>658</v>
      </c>
      <c r="I5122" s="63">
        <v>44454</v>
      </c>
      <c r="J5122" s="126" t="str">
        <f>VLOOKUP(I5122,Mapping!$H$2:$I$215,2,0)</f>
        <v>Post</v>
      </c>
      <c r="K5122" s="127">
        <f>VLOOKUP(I5122,Mapping!$H$2:$J$215,3,0)</f>
        <v>0</v>
      </c>
      <c r="L5122" s="4">
        <v>738.04377690000001</v>
      </c>
      <c r="M5122" s="4" t="s">
        <v>170</v>
      </c>
    </row>
    <row r="5123" spans="1:13" x14ac:dyDescent="0.35">
      <c r="A5123" s="4" t="s">
        <v>36</v>
      </c>
      <c r="B5123" s="4" t="s">
        <v>35</v>
      </c>
      <c r="E5123" s="4" t="s">
        <v>132</v>
      </c>
      <c r="F5123" s="8" t="str">
        <f>VLOOKUP(E5123,Mapping!$A$1:$C$71,3,0)</f>
        <v>Vungle</v>
      </c>
      <c r="G5123" s="8" t="str">
        <f>VLOOKUP(E5123,Mapping!$A$2:$B$207,2,0)</f>
        <v>Vungle</v>
      </c>
      <c r="H5123" s="4" t="s">
        <v>658</v>
      </c>
      <c r="I5123" s="63">
        <v>44455</v>
      </c>
      <c r="J5123" s="126" t="str">
        <f>VLOOKUP(I5123,Mapping!$H$2:$I$215,2,0)</f>
        <v>Post</v>
      </c>
      <c r="K5123" s="127">
        <f>VLOOKUP(I5123,Mapping!$H$2:$J$215,3,0)</f>
        <v>0</v>
      </c>
      <c r="L5123" s="4">
        <v>718.26571899999999</v>
      </c>
      <c r="M5123" s="4" t="s">
        <v>170</v>
      </c>
    </row>
    <row r="5124" spans="1:13" x14ac:dyDescent="0.35">
      <c r="A5124" s="4" t="s">
        <v>36</v>
      </c>
      <c r="B5124" s="4" t="s">
        <v>35</v>
      </c>
      <c r="E5124" s="4" t="s">
        <v>132</v>
      </c>
      <c r="F5124" s="8" t="str">
        <f>VLOOKUP(E5124,Mapping!$A$1:$C$71,3,0)</f>
        <v>Vungle</v>
      </c>
      <c r="G5124" s="8" t="str">
        <f>VLOOKUP(E5124,Mapping!$A$2:$B$207,2,0)</f>
        <v>Vungle</v>
      </c>
      <c r="H5124" s="4" t="s">
        <v>658</v>
      </c>
      <c r="I5124" s="63">
        <v>44456</v>
      </c>
      <c r="J5124" s="126" t="str">
        <f>VLOOKUP(I5124,Mapping!$H$2:$I$215,2,0)</f>
        <v>Post</v>
      </c>
      <c r="K5124" s="127">
        <f>VLOOKUP(I5124,Mapping!$H$2:$J$215,3,0)</f>
        <v>0</v>
      </c>
      <c r="L5124" s="4">
        <v>715.97549579999998</v>
      </c>
      <c r="M5124" s="4" t="s">
        <v>170</v>
      </c>
    </row>
    <row r="5125" spans="1:13" x14ac:dyDescent="0.35">
      <c r="A5125" s="4" t="s">
        <v>36</v>
      </c>
      <c r="B5125" s="4" t="s">
        <v>35</v>
      </c>
      <c r="E5125" s="4" t="s">
        <v>132</v>
      </c>
      <c r="F5125" s="8" t="str">
        <f>VLOOKUP(E5125,Mapping!$A$1:$C$71,3,0)</f>
        <v>Vungle</v>
      </c>
      <c r="G5125" s="8" t="str">
        <f>VLOOKUP(E5125,Mapping!$A$2:$B$207,2,0)</f>
        <v>Vungle</v>
      </c>
      <c r="H5125" s="4" t="s">
        <v>658</v>
      </c>
      <c r="I5125" s="63">
        <v>44457</v>
      </c>
      <c r="J5125" s="126" t="str">
        <f>VLOOKUP(I5125,Mapping!$H$2:$I$215,2,0)</f>
        <v>Post</v>
      </c>
      <c r="K5125" s="127">
        <f>VLOOKUP(I5125,Mapping!$H$2:$J$215,3,0)</f>
        <v>0</v>
      </c>
      <c r="L5125" s="4">
        <v>719.35365039999999</v>
      </c>
      <c r="M5125" s="4" t="s">
        <v>170</v>
      </c>
    </row>
    <row r="5126" spans="1:13" x14ac:dyDescent="0.35">
      <c r="A5126" s="4" t="s">
        <v>36</v>
      </c>
      <c r="B5126" s="4" t="s">
        <v>35</v>
      </c>
      <c r="E5126" s="4" t="s">
        <v>132</v>
      </c>
      <c r="F5126" s="8" t="str">
        <f>VLOOKUP(E5126,Mapping!$A$1:$C$71,3,0)</f>
        <v>Vungle</v>
      </c>
      <c r="G5126" s="8" t="str">
        <f>VLOOKUP(E5126,Mapping!$A$2:$B$207,2,0)</f>
        <v>Vungle</v>
      </c>
      <c r="H5126" s="4" t="s">
        <v>658</v>
      </c>
      <c r="I5126" s="63">
        <v>44458</v>
      </c>
      <c r="J5126" s="126" t="str">
        <f>VLOOKUP(I5126,Mapping!$H$2:$I$215,2,0)</f>
        <v>Post</v>
      </c>
      <c r="K5126" s="127">
        <f>VLOOKUP(I5126,Mapping!$H$2:$J$215,3,0)</f>
        <v>0</v>
      </c>
      <c r="L5126" s="4">
        <v>715.57541500000002</v>
      </c>
      <c r="M5126" s="4" t="s">
        <v>170</v>
      </c>
    </row>
    <row r="5127" spans="1:13" x14ac:dyDescent="0.35">
      <c r="A5127" s="4" t="s">
        <v>36</v>
      </c>
      <c r="B5127" s="4" t="s">
        <v>35</v>
      </c>
      <c r="E5127" s="4" t="s">
        <v>132</v>
      </c>
      <c r="F5127" s="8" t="str">
        <f>VLOOKUP(E5127,Mapping!$A$1:$C$71,3,0)</f>
        <v>Vungle</v>
      </c>
      <c r="G5127" s="8" t="str">
        <f>VLOOKUP(E5127,Mapping!$A$2:$B$207,2,0)</f>
        <v>Vungle</v>
      </c>
      <c r="H5127" s="4" t="s">
        <v>658</v>
      </c>
      <c r="I5127" s="63">
        <v>44459</v>
      </c>
      <c r="J5127" s="126" t="str">
        <f>VLOOKUP(I5127,Mapping!$H$2:$I$215,2,0)</f>
        <v>Post</v>
      </c>
      <c r="K5127" s="127">
        <f>VLOOKUP(I5127,Mapping!$H$2:$J$215,3,0)</f>
        <v>0</v>
      </c>
      <c r="L5127" s="4">
        <v>696.97466559999998</v>
      </c>
      <c r="M5127" s="4" t="s">
        <v>170</v>
      </c>
    </row>
    <row r="5128" spans="1:13" x14ac:dyDescent="0.35">
      <c r="A5128" s="4" t="s">
        <v>36</v>
      </c>
      <c r="B5128" s="4" t="s">
        <v>35</v>
      </c>
      <c r="E5128" s="4" t="s">
        <v>132</v>
      </c>
      <c r="F5128" s="8" t="str">
        <f>VLOOKUP(E5128,Mapping!$A$1:$C$71,3,0)</f>
        <v>Vungle</v>
      </c>
      <c r="G5128" s="8" t="str">
        <f>VLOOKUP(E5128,Mapping!$A$2:$B$207,2,0)</f>
        <v>Vungle</v>
      </c>
      <c r="H5128" s="4" t="s">
        <v>658</v>
      </c>
      <c r="I5128" s="63">
        <v>44460</v>
      </c>
      <c r="J5128" s="126" t="str">
        <f>VLOOKUP(I5128,Mapping!$H$2:$I$215,2,0)</f>
        <v>Post</v>
      </c>
      <c r="K5128" s="127">
        <f>VLOOKUP(I5128,Mapping!$H$2:$J$215,3,0)</f>
        <v>0</v>
      </c>
      <c r="L5128" s="4">
        <v>610.12568699999997</v>
      </c>
      <c r="M5128" s="4" t="s">
        <v>170</v>
      </c>
    </row>
    <row r="5129" spans="1:13" x14ac:dyDescent="0.35">
      <c r="A5129" s="4" t="s">
        <v>36</v>
      </c>
      <c r="B5129" s="4" t="s">
        <v>35</v>
      </c>
      <c r="E5129" s="4" t="s">
        <v>132</v>
      </c>
      <c r="F5129" s="8" t="str">
        <f>VLOOKUP(E5129,Mapping!$A$1:$C$71,3,0)</f>
        <v>Vungle</v>
      </c>
      <c r="G5129" s="8" t="str">
        <f>VLOOKUP(E5129,Mapping!$A$2:$B$207,2,0)</f>
        <v>Vungle</v>
      </c>
      <c r="H5129" s="4" t="s">
        <v>658</v>
      </c>
      <c r="I5129" s="63">
        <v>44461</v>
      </c>
      <c r="J5129" s="126" t="str">
        <f>VLOOKUP(I5129,Mapping!$H$2:$I$215,2,0)</f>
        <v>Post</v>
      </c>
      <c r="K5129" s="127">
        <f>VLOOKUP(I5129,Mapping!$H$2:$J$215,3,0)</f>
        <v>0</v>
      </c>
      <c r="L5129" s="4">
        <v>576.33786629999997</v>
      </c>
      <c r="M5129" s="4" t="s">
        <v>170</v>
      </c>
    </row>
    <row r="5130" spans="1:13" x14ac:dyDescent="0.35">
      <c r="A5130" s="4" t="s">
        <v>36</v>
      </c>
      <c r="B5130" s="4" t="s">
        <v>35</v>
      </c>
      <c r="E5130" s="4" t="s">
        <v>132</v>
      </c>
      <c r="F5130" s="8" t="str">
        <f>VLOOKUP(E5130,Mapping!$A$1:$C$71,3,0)</f>
        <v>Vungle</v>
      </c>
      <c r="G5130" s="8" t="str">
        <f>VLOOKUP(E5130,Mapping!$A$2:$B$207,2,0)</f>
        <v>Vungle</v>
      </c>
      <c r="H5130" s="4" t="s">
        <v>658</v>
      </c>
      <c r="I5130" s="63">
        <v>44462</v>
      </c>
      <c r="J5130" s="126" t="str">
        <f>VLOOKUP(I5130,Mapping!$H$2:$I$215,2,0)</f>
        <v>Post</v>
      </c>
      <c r="K5130" s="127">
        <f>VLOOKUP(I5130,Mapping!$H$2:$J$215,3,0)</f>
        <v>0</v>
      </c>
      <c r="L5130" s="4">
        <v>520.7131028</v>
      </c>
      <c r="M5130" s="4" t="s">
        <v>170</v>
      </c>
    </row>
    <row r="5131" spans="1:13" x14ac:dyDescent="0.35">
      <c r="A5131" s="4" t="s">
        <v>36</v>
      </c>
      <c r="B5131" s="4" t="s">
        <v>35</v>
      </c>
      <c r="E5131" s="4" t="s">
        <v>132</v>
      </c>
      <c r="F5131" s="8" t="str">
        <f>VLOOKUP(E5131,Mapping!$A$1:$C$71,3,0)</f>
        <v>Vungle</v>
      </c>
      <c r="G5131" s="8" t="str">
        <f>VLOOKUP(E5131,Mapping!$A$2:$B$207,2,0)</f>
        <v>Vungle</v>
      </c>
      <c r="H5131" s="4" t="s">
        <v>658</v>
      </c>
      <c r="I5131" s="63">
        <v>44463</v>
      </c>
      <c r="J5131" s="126" t="str">
        <f>VLOOKUP(I5131,Mapping!$H$2:$I$215,2,0)</f>
        <v>Post</v>
      </c>
      <c r="K5131" s="127">
        <f>VLOOKUP(I5131,Mapping!$H$2:$J$215,3,0)</f>
        <v>0</v>
      </c>
      <c r="L5131" s="4">
        <v>476.62393470000001</v>
      </c>
      <c r="M5131" s="4" t="s">
        <v>170</v>
      </c>
    </row>
    <row r="5132" spans="1:13" x14ac:dyDescent="0.35">
      <c r="A5132" s="4" t="s">
        <v>36</v>
      </c>
      <c r="B5132" s="4" t="s">
        <v>35</v>
      </c>
      <c r="E5132" s="4" t="s">
        <v>132</v>
      </c>
      <c r="F5132" s="8" t="str">
        <f>VLOOKUP(E5132,Mapping!$A$1:$C$71,3,0)</f>
        <v>Vungle</v>
      </c>
      <c r="G5132" s="8" t="str">
        <f>VLOOKUP(E5132,Mapping!$A$2:$B$207,2,0)</f>
        <v>Vungle</v>
      </c>
      <c r="H5132" s="4" t="s">
        <v>658</v>
      </c>
      <c r="I5132" s="63">
        <v>44464</v>
      </c>
      <c r="J5132" s="126" t="str">
        <f>VLOOKUP(I5132,Mapping!$H$2:$I$215,2,0)</f>
        <v>Post</v>
      </c>
      <c r="K5132" s="127">
        <f>VLOOKUP(I5132,Mapping!$H$2:$J$215,3,0)</f>
        <v>0</v>
      </c>
      <c r="L5132" s="4">
        <v>441.63626420000003</v>
      </c>
      <c r="M5132" s="4" t="s">
        <v>170</v>
      </c>
    </row>
    <row r="5133" spans="1:13" x14ac:dyDescent="0.35">
      <c r="A5133" s="4" t="s">
        <v>36</v>
      </c>
      <c r="B5133" s="4" t="s">
        <v>35</v>
      </c>
      <c r="E5133" s="4" t="s">
        <v>132</v>
      </c>
      <c r="F5133" s="8" t="str">
        <f>VLOOKUP(E5133,Mapping!$A$1:$C$71,3,0)</f>
        <v>Vungle</v>
      </c>
      <c r="G5133" s="8" t="str">
        <f>VLOOKUP(E5133,Mapping!$A$2:$B$207,2,0)</f>
        <v>Vungle</v>
      </c>
      <c r="H5133" s="4" t="s">
        <v>658</v>
      </c>
      <c r="I5133" s="63">
        <v>44465</v>
      </c>
      <c r="J5133" s="126" t="str">
        <f>VLOOKUP(I5133,Mapping!$H$2:$I$215,2,0)</f>
        <v>Post</v>
      </c>
      <c r="K5133" s="127">
        <f>VLOOKUP(I5133,Mapping!$H$2:$J$215,3,0)</f>
        <v>0</v>
      </c>
      <c r="L5133" s="4">
        <v>417.78460869999998</v>
      </c>
      <c r="M5133" s="4" t="s">
        <v>170</v>
      </c>
    </row>
    <row r="5134" spans="1:13" x14ac:dyDescent="0.35">
      <c r="A5134" s="4" t="s">
        <v>36</v>
      </c>
      <c r="B5134" s="4" t="s">
        <v>35</v>
      </c>
      <c r="E5134" s="4" t="s">
        <v>132</v>
      </c>
      <c r="F5134" s="8" t="str">
        <f>VLOOKUP(E5134,Mapping!$A$1:$C$71,3,0)</f>
        <v>Vungle</v>
      </c>
      <c r="G5134" s="8" t="str">
        <f>VLOOKUP(E5134,Mapping!$A$2:$B$207,2,0)</f>
        <v>Vungle</v>
      </c>
      <c r="H5134" s="4" t="s">
        <v>658</v>
      </c>
      <c r="I5134" s="63">
        <v>44466</v>
      </c>
      <c r="J5134" s="126" t="str">
        <f>VLOOKUP(I5134,Mapping!$H$2:$I$215,2,0)</f>
        <v>Post</v>
      </c>
      <c r="K5134" s="127">
        <f>VLOOKUP(I5134,Mapping!$H$2:$J$215,3,0)</f>
        <v>0</v>
      </c>
      <c r="L5134" s="4">
        <v>419.65704520000003</v>
      </c>
      <c r="M5134" s="4" t="s">
        <v>170</v>
      </c>
    </row>
    <row r="5135" spans="1:13" x14ac:dyDescent="0.35">
      <c r="A5135" s="4" t="s">
        <v>36</v>
      </c>
      <c r="B5135" s="4" t="s">
        <v>35</v>
      </c>
      <c r="E5135" s="4" t="s">
        <v>132</v>
      </c>
      <c r="F5135" s="8" t="str">
        <f>VLOOKUP(E5135,Mapping!$A$1:$C$71,3,0)</f>
        <v>Vungle</v>
      </c>
      <c r="G5135" s="8" t="str">
        <f>VLOOKUP(E5135,Mapping!$A$2:$B$207,2,0)</f>
        <v>Vungle</v>
      </c>
      <c r="H5135" s="4" t="s">
        <v>658</v>
      </c>
      <c r="I5135" s="63">
        <v>44467</v>
      </c>
      <c r="J5135" s="126" t="str">
        <f>VLOOKUP(I5135,Mapping!$H$2:$I$215,2,0)</f>
        <v>Post</v>
      </c>
      <c r="K5135" s="127">
        <f>VLOOKUP(I5135,Mapping!$H$2:$J$215,3,0)</f>
        <v>0</v>
      </c>
      <c r="L5135" s="4">
        <v>441.04356680000001</v>
      </c>
      <c r="M5135" s="4" t="s">
        <v>170</v>
      </c>
    </row>
    <row r="5136" spans="1:13" x14ac:dyDescent="0.35">
      <c r="A5136" s="4" t="s">
        <v>36</v>
      </c>
      <c r="B5136" s="4" t="s">
        <v>35</v>
      </c>
      <c r="E5136" s="4" t="s">
        <v>132</v>
      </c>
      <c r="F5136" s="8" t="str">
        <f>VLOOKUP(E5136,Mapping!$A$1:$C$71,3,0)</f>
        <v>Vungle</v>
      </c>
      <c r="G5136" s="8" t="str">
        <f>VLOOKUP(E5136,Mapping!$A$2:$B$207,2,0)</f>
        <v>Vungle</v>
      </c>
      <c r="H5136" s="4" t="s">
        <v>658</v>
      </c>
      <c r="I5136" s="63">
        <v>44468</v>
      </c>
      <c r="J5136" s="126" t="str">
        <f>VLOOKUP(I5136,Mapping!$H$2:$I$215,2,0)</f>
        <v>Post</v>
      </c>
      <c r="K5136" s="127">
        <f>VLOOKUP(I5136,Mapping!$H$2:$J$215,3,0)</f>
        <v>0</v>
      </c>
      <c r="L5136" s="4">
        <v>472.96622500000001</v>
      </c>
      <c r="M5136" s="4" t="s">
        <v>170</v>
      </c>
    </row>
    <row r="5137" spans="1:13" x14ac:dyDescent="0.35">
      <c r="A5137" s="4" t="s">
        <v>36</v>
      </c>
      <c r="B5137" s="4" t="s">
        <v>35</v>
      </c>
      <c r="E5137" s="4" t="s">
        <v>132</v>
      </c>
      <c r="F5137" s="8" t="str">
        <f>VLOOKUP(E5137,Mapping!$A$1:$C$71,3,0)</f>
        <v>Vungle</v>
      </c>
      <c r="G5137" s="8" t="str">
        <f>VLOOKUP(E5137,Mapping!$A$2:$B$207,2,0)</f>
        <v>Vungle</v>
      </c>
      <c r="H5137" s="4" t="s">
        <v>658</v>
      </c>
      <c r="I5137" s="63">
        <v>44469</v>
      </c>
      <c r="J5137" s="126" t="str">
        <f>VLOOKUP(I5137,Mapping!$H$2:$I$215,2,0)</f>
        <v>Post</v>
      </c>
      <c r="K5137" s="127">
        <f>VLOOKUP(I5137,Mapping!$H$2:$J$215,3,0)</f>
        <v>0</v>
      </c>
      <c r="L5137" s="4">
        <v>511.2187902</v>
      </c>
      <c r="M5137" s="4" t="s">
        <v>170</v>
      </c>
    </row>
    <row r="5138" spans="1:13" x14ac:dyDescent="0.35">
      <c r="A5138" s="4" t="s">
        <v>36</v>
      </c>
      <c r="B5138" s="4" t="s">
        <v>35</v>
      </c>
      <c r="E5138" s="4" t="s">
        <v>134</v>
      </c>
      <c r="F5138" s="8" t="str">
        <f>VLOOKUP(E5138,Mapping!$A$1:$C$71,3,0)</f>
        <v>Vungle</v>
      </c>
      <c r="G5138" s="8" t="str">
        <f>VLOOKUP(E5138,Mapping!$A$2:$B$207,2,0)</f>
        <v>Vungle</v>
      </c>
      <c r="H5138" s="4" t="s">
        <v>658</v>
      </c>
      <c r="I5138" s="63">
        <v>44256</v>
      </c>
      <c r="J5138" s="126" t="str">
        <f>VLOOKUP(I5138,Mapping!$H$2:$I$215,2,0)</f>
        <v>Pre</v>
      </c>
      <c r="K5138" s="127" t="str">
        <f>VLOOKUP(I5138,Mapping!$H$2:$J$215,3,0)</f>
        <v>Pre</v>
      </c>
      <c r="L5138" s="4">
        <v>121.24260529999999</v>
      </c>
      <c r="M5138" s="4" t="s">
        <v>85</v>
      </c>
    </row>
    <row r="5139" spans="1:13" x14ac:dyDescent="0.35">
      <c r="A5139" s="4" t="s">
        <v>36</v>
      </c>
      <c r="B5139" s="4" t="s">
        <v>35</v>
      </c>
      <c r="E5139" s="4" t="s">
        <v>134</v>
      </c>
      <c r="F5139" s="8" t="str">
        <f>VLOOKUP(E5139,Mapping!$A$1:$C$71,3,0)</f>
        <v>Vungle</v>
      </c>
      <c r="G5139" s="8" t="str">
        <f>VLOOKUP(E5139,Mapping!$A$2:$B$207,2,0)</f>
        <v>Vungle</v>
      </c>
      <c r="H5139" s="4" t="s">
        <v>658</v>
      </c>
      <c r="I5139" s="63">
        <v>44257</v>
      </c>
      <c r="J5139" s="126" t="str">
        <f>VLOOKUP(I5139,Mapping!$H$2:$I$215,2,0)</f>
        <v>Pre</v>
      </c>
      <c r="K5139" s="127" t="str">
        <f>VLOOKUP(I5139,Mapping!$H$2:$J$215,3,0)</f>
        <v>Pre</v>
      </c>
      <c r="L5139" s="4">
        <v>254.30449859999999</v>
      </c>
      <c r="M5139" s="4" t="s">
        <v>85</v>
      </c>
    </row>
    <row r="5140" spans="1:13" x14ac:dyDescent="0.35">
      <c r="A5140" s="4" t="s">
        <v>36</v>
      </c>
      <c r="B5140" s="4" t="s">
        <v>35</v>
      </c>
      <c r="E5140" s="4" t="s">
        <v>134</v>
      </c>
      <c r="F5140" s="8" t="str">
        <f>VLOOKUP(E5140,Mapping!$A$1:$C$71,3,0)</f>
        <v>Vungle</v>
      </c>
      <c r="G5140" s="8" t="str">
        <f>VLOOKUP(E5140,Mapping!$A$2:$B$207,2,0)</f>
        <v>Vungle</v>
      </c>
      <c r="H5140" s="4" t="s">
        <v>658</v>
      </c>
      <c r="I5140" s="63">
        <v>44258</v>
      </c>
      <c r="J5140" s="126" t="str">
        <f>VLOOKUP(I5140,Mapping!$H$2:$I$215,2,0)</f>
        <v>Pre</v>
      </c>
      <c r="K5140" s="127" t="str">
        <f>VLOOKUP(I5140,Mapping!$H$2:$J$215,3,0)</f>
        <v>Pre</v>
      </c>
      <c r="L5140" s="4">
        <v>388.66849780000001</v>
      </c>
      <c r="M5140" s="4" t="s">
        <v>85</v>
      </c>
    </row>
    <row r="5141" spans="1:13" x14ac:dyDescent="0.35">
      <c r="A5141" s="4" t="s">
        <v>36</v>
      </c>
      <c r="B5141" s="4" t="s">
        <v>35</v>
      </c>
      <c r="E5141" s="4" t="s">
        <v>134</v>
      </c>
      <c r="F5141" s="8" t="str">
        <f>VLOOKUP(E5141,Mapping!$A$1:$C$71,3,0)</f>
        <v>Vungle</v>
      </c>
      <c r="G5141" s="8" t="str">
        <f>VLOOKUP(E5141,Mapping!$A$2:$B$207,2,0)</f>
        <v>Vungle</v>
      </c>
      <c r="H5141" s="4" t="s">
        <v>658</v>
      </c>
      <c r="I5141" s="63">
        <v>44259</v>
      </c>
      <c r="J5141" s="126" t="str">
        <f>VLOOKUP(I5141,Mapping!$H$2:$I$215,2,0)</f>
        <v>Pre</v>
      </c>
      <c r="K5141" s="127" t="str">
        <f>VLOOKUP(I5141,Mapping!$H$2:$J$215,3,0)</f>
        <v>Pre</v>
      </c>
      <c r="L5141" s="4">
        <v>511.91137300000003</v>
      </c>
      <c r="M5141" s="4" t="s">
        <v>85</v>
      </c>
    </row>
    <row r="5142" spans="1:13" x14ac:dyDescent="0.35">
      <c r="A5142" s="4" t="s">
        <v>36</v>
      </c>
      <c r="B5142" s="4" t="s">
        <v>35</v>
      </c>
      <c r="E5142" s="4" t="s">
        <v>134</v>
      </c>
      <c r="F5142" s="8" t="str">
        <f>VLOOKUP(E5142,Mapping!$A$1:$C$71,3,0)</f>
        <v>Vungle</v>
      </c>
      <c r="G5142" s="8" t="str">
        <f>VLOOKUP(E5142,Mapping!$A$2:$B$207,2,0)</f>
        <v>Vungle</v>
      </c>
      <c r="H5142" s="4" t="s">
        <v>658</v>
      </c>
      <c r="I5142" s="63">
        <v>44260</v>
      </c>
      <c r="J5142" s="126" t="str">
        <f>VLOOKUP(I5142,Mapping!$H$2:$I$215,2,0)</f>
        <v>Pre</v>
      </c>
      <c r="K5142" s="127" t="str">
        <f>VLOOKUP(I5142,Mapping!$H$2:$J$215,3,0)</f>
        <v>Pre</v>
      </c>
      <c r="L5142" s="4">
        <v>620.02248090000001</v>
      </c>
      <c r="M5142" s="4" t="s">
        <v>85</v>
      </c>
    </row>
    <row r="5143" spans="1:13" x14ac:dyDescent="0.35">
      <c r="A5143" s="4" t="s">
        <v>36</v>
      </c>
      <c r="B5143" s="4" t="s">
        <v>35</v>
      </c>
      <c r="E5143" s="4" t="s">
        <v>134</v>
      </c>
      <c r="F5143" s="8" t="str">
        <f>VLOOKUP(E5143,Mapping!$A$1:$C$71,3,0)</f>
        <v>Vungle</v>
      </c>
      <c r="G5143" s="8" t="str">
        <f>VLOOKUP(E5143,Mapping!$A$2:$B$207,2,0)</f>
        <v>Vungle</v>
      </c>
      <c r="H5143" s="4" t="s">
        <v>658</v>
      </c>
      <c r="I5143" s="63">
        <v>44261</v>
      </c>
      <c r="J5143" s="126" t="str">
        <f>VLOOKUP(I5143,Mapping!$H$2:$I$215,2,0)</f>
        <v>Pre</v>
      </c>
      <c r="K5143" s="127" t="str">
        <f>VLOOKUP(I5143,Mapping!$H$2:$J$215,3,0)</f>
        <v>Pre</v>
      </c>
      <c r="L5143" s="4">
        <v>719.70049389999997</v>
      </c>
      <c r="M5143" s="4" t="s">
        <v>85</v>
      </c>
    </row>
    <row r="5144" spans="1:13" x14ac:dyDescent="0.35">
      <c r="A5144" s="4" t="s">
        <v>36</v>
      </c>
      <c r="B5144" s="4" t="s">
        <v>35</v>
      </c>
      <c r="E5144" s="4" t="s">
        <v>134</v>
      </c>
      <c r="F5144" s="8" t="str">
        <f>VLOOKUP(E5144,Mapping!$A$1:$C$71,3,0)</f>
        <v>Vungle</v>
      </c>
      <c r="G5144" s="8" t="str">
        <f>VLOOKUP(E5144,Mapping!$A$2:$B$207,2,0)</f>
        <v>Vungle</v>
      </c>
      <c r="H5144" s="4" t="s">
        <v>658</v>
      </c>
      <c r="I5144" s="63">
        <v>44262</v>
      </c>
      <c r="J5144" s="126" t="str">
        <f>VLOOKUP(I5144,Mapping!$H$2:$I$215,2,0)</f>
        <v>Pre</v>
      </c>
      <c r="K5144" s="127" t="str">
        <f>VLOOKUP(I5144,Mapping!$H$2:$J$215,3,0)</f>
        <v>Pre</v>
      </c>
      <c r="L5144" s="4">
        <v>812.0283349</v>
      </c>
      <c r="M5144" s="4" t="s">
        <v>85</v>
      </c>
    </row>
    <row r="5145" spans="1:13" x14ac:dyDescent="0.35">
      <c r="A5145" s="4" t="s">
        <v>36</v>
      </c>
      <c r="B5145" s="4" t="s">
        <v>35</v>
      </c>
      <c r="E5145" s="4" t="s">
        <v>134</v>
      </c>
      <c r="F5145" s="8" t="str">
        <f>VLOOKUP(E5145,Mapping!$A$1:$C$71,3,0)</f>
        <v>Vungle</v>
      </c>
      <c r="G5145" s="8" t="str">
        <f>VLOOKUP(E5145,Mapping!$A$2:$B$207,2,0)</f>
        <v>Vungle</v>
      </c>
      <c r="H5145" s="4" t="s">
        <v>658</v>
      </c>
      <c r="I5145" s="63">
        <v>44263</v>
      </c>
      <c r="J5145" s="126" t="str">
        <f>VLOOKUP(I5145,Mapping!$H$2:$I$215,2,0)</f>
        <v>Pre</v>
      </c>
      <c r="K5145" s="127" t="str">
        <f>VLOOKUP(I5145,Mapping!$H$2:$J$215,3,0)</f>
        <v>Pre</v>
      </c>
      <c r="L5145" s="4">
        <v>903.76991390000001</v>
      </c>
      <c r="M5145" s="4" t="s">
        <v>85</v>
      </c>
    </row>
    <row r="5146" spans="1:13" x14ac:dyDescent="0.35">
      <c r="A5146" s="4" t="s">
        <v>36</v>
      </c>
      <c r="B5146" s="4" t="s">
        <v>35</v>
      </c>
      <c r="E5146" s="4" t="s">
        <v>134</v>
      </c>
      <c r="F5146" s="8" t="str">
        <f>VLOOKUP(E5146,Mapping!$A$1:$C$71,3,0)</f>
        <v>Vungle</v>
      </c>
      <c r="G5146" s="8" t="str">
        <f>VLOOKUP(E5146,Mapping!$A$2:$B$207,2,0)</f>
        <v>Vungle</v>
      </c>
      <c r="H5146" s="4" t="s">
        <v>658</v>
      </c>
      <c r="I5146" s="63">
        <v>44264</v>
      </c>
      <c r="J5146" s="126" t="str">
        <f>VLOOKUP(I5146,Mapping!$H$2:$I$215,2,0)</f>
        <v>Pre</v>
      </c>
      <c r="K5146" s="127" t="str">
        <f>VLOOKUP(I5146,Mapping!$H$2:$J$215,3,0)</f>
        <v>Pre</v>
      </c>
      <c r="L5146" s="4">
        <v>988.01622080000004</v>
      </c>
      <c r="M5146" s="4" t="s">
        <v>85</v>
      </c>
    </row>
    <row r="5147" spans="1:13" x14ac:dyDescent="0.35">
      <c r="A5147" s="4" t="s">
        <v>36</v>
      </c>
      <c r="B5147" s="4" t="s">
        <v>35</v>
      </c>
      <c r="E5147" s="4" t="s">
        <v>134</v>
      </c>
      <c r="F5147" s="8" t="str">
        <f>VLOOKUP(E5147,Mapping!$A$1:$C$71,3,0)</f>
        <v>Vungle</v>
      </c>
      <c r="G5147" s="8" t="str">
        <f>VLOOKUP(E5147,Mapping!$A$2:$B$207,2,0)</f>
        <v>Vungle</v>
      </c>
      <c r="H5147" s="4" t="s">
        <v>658</v>
      </c>
      <c r="I5147" s="63">
        <v>44265</v>
      </c>
      <c r="J5147" s="126" t="str">
        <f>VLOOKUP(I5147,Mapping!$H$2:$I$215,2,0)</f>
        <v>Pre</v>
      </c>
      <c r="K5147" s="127" t="str">
        <f>VLOOKUP(I5147,Mapping!$H$2:$J$215,3,0)</f>
        <v>Pre</v>
      </c>
      <c r="L5147" s="4">
        <v>1061.0667029000001</v>
      </c>
      <c r="M5147" s="4" t="s">
        <v>85</v>
      </c>
    </row>
    <row r="5148" spans="1:13" x14ac:dyDescent="0.35">
      <c r="A5148" s="4" t="s">
        <v>36</v>
      </c>
      <c r="B5148" s="4" t="s">
        <v>35</v>
      </c>
      <c r="E5148" s="4" t="s">
        <v>134</v>
      </c>
      <c r="F5148" s="8" t="str">
        <f>VLOOKUP(E5148,Mapping!$A$1:$C$71,3,0)</f>
        <v>Vungle</v>
      </c>
      <c r="G5148" s="8" t="str">
        <f>VLOOKUP(E5148,Mapping!$A$2:$B$207,2,0)</f>
        <v>Vungle</v>
      </c>
      <c r="H5148" s="4" t="s">
        <v>658</v>
      </c>
      <c r="I5148" s="63">
        <v>44266</v>
      </c>
      <c r="J5148" s="126" t="str">
        <f>VLOOKUP(I5148,Mapping!$H$2:$I$215,2,0)</f>
        <v>Pre</v>
      </c>
      <c r="K5148" s="127" t="str">
        <f>VLOOKUP(I5148,Mapping!$H$2:$J$215,3,0)</f>
        <v>Pre</v>
      </c>
      <c r="L5148" s="4">
        <v>1117.9608598</v>
      </c>
      <c r="M5148" s="4" t="s">
        <v>85</v>
      </c>
    </row>
    <row r="5149" spans="1:13" x14ac:dyDescent="0.35">
      <c r="A5149" s="4" t="s">
        <v>36</v>
      </c>
      <c r="B5149" s="4" t="s">
        <v>35</v>
      </c>
      <c r="E5149" s="4" t="s">
        <v>134</v>
      </c>
      <c r="F5149" s="8" t="str">
        <f>VLOOKUP(E5149,Mapping!$A$1:$C$71,3,0)</f>
        <v>Vungle</v>
      </c>
      <c r="G5149" s="8" t="str">
        <f>VLOOKUP(E5149,Mapping!$A$2:$B$207,2,0)</f>
        <v>Vungle</v>
      </c>
      <c r="H5149" s="4" t="s">
        <v>658</v>
      </c>
      <c r="I5149" s="63">
        <v>44267</v>
      </c>
      <c r="J5149" s="126" t="str">
        <f>VLOOKUP(I5149,Mapping!$H$2:$I$215,2,0)</f>
        <v>Pre</v>
      </c>
      <c r="K5149" s="127" t="str">
        <f>VLOOKUP(I5149,Mapping!$H$2:$J$215,3,0)</f>
        <v>Pre</v>
      </c>
      <c r="L5149" s="4">
        <v>1156.6980979</v>
      </c>
      <c r="M5149" s="4" t="s">
        <v>85</v>
      </c>
    </row>
    <row r="5150" spans="1:13" x14ac:dyDescent="0.35">
      <c r="A5150" s="4" t="s">
        <v>36</v>
      </c>
      <c r="B5150" s="4" t="s">
        <v>35</v>
      </c>
      <c r="E5150" s="4" t="s">
        <v>134</v>
      </c>
      <c r="F5150" s="8" t="str">
        <f>VLOOKUP(E5150,Mapping!$A$1:$C$71,3,0)</f>
        <v>Vungle</v>
      </c>
      <c r="G5150" s="8" t="str">
        <f>VLOOKUP(E5150,Mapping!$A$2:$B$207,2,0)</f>
        <v>Vungle</v>
      </c>
      <c r="H5150" s="4" t="s">
        <v>658</v>
      </c>
      <c r="I5150" s="63">
        <v>44268</v>
      </c>
      <c r="J5150" s="126" t="str">
        <f>VLOOKUP(I5150,Mapping!$H$2:$I$215,2,0)</f>
        <v>Pre</v>
      </c>
      <c r="K5150" s="127" t="str">
        <f>VLOOKUP(I5150,Mapping!$H$2:$J$215,3,0)</f>
        <v>Pre</v>
      </c>
      <c r="L5150" s="4">
        <v>1191.2754465</v>
      </c>
      <c r="M5150" s="4" t="s">
        <v>85</v>
      </c>
    </row>
    <row r="5151" spans="1:13" x14ac:dyDescent="0.35">
      <c r="A5151" s="4" t="s">
        <v>36</v>
      </c>
      <c r="B5151" s="4" t="s">
        <v>35</v>
      </c>
      <c r="E5151" s="4" t="s">
        <v>134</v>
      </c>
      <c r="F5151" s="8" t="str">
        <f>VLOOKUP(E5151,Mapping!$A$1:$C$71,3,0)</f>
        <v>Vungle</v>
      </c>
      <c r="G5151" s="8" t="str">
        <f>VLOOKUP(E5151,Mapping!$A$2:$B$207,2,0)</f>
        <v>Vungle</v>
      </c>
      <c r="H5151" s="4" t="s">
        <v>658</v>
      </c>
      <c r="I5151" s="63">
        <v>44269</v>
      </c>
      <c r="J5151" s="126" t="str">
        <f>VLOOKUP(I5151,Mapping!$H$2:$I$215,2,0)</f>
        <v>Pre</v>
      </c>
      <c r="K5151" s="127" t="str">
        <f>VLOOKUP(I5151,Mapping!$H$2:$J$215,3,0)</f>
        <v>Pre</v>
      </c>
      <c r="L5151" s="4">
        <v>1221.7703792</v>
      </c>
      <c r="M5151" s="4" t="s">
        <v>85</v>
      </c>
    </row>
    <row r="5152" spans="1:13" x14ac:dyDescent="0.35">
      <c r="A5152" s="4" t="s">
        <v>36</v>
      </c>
      <c r="B5152" s="4" t="s">
        <v>35</v>
      </c>
      <c r="E5152" s="4" t="s">
        <v>134</v>
      </c>
      <c r="F5152" s="8" t="str">
        <f>VLOOKUP(E5152,Mapping!$A$1:$C$71,3,0)</f>
        <v>Vungle</v>
      </c>
      <c r="G5152" s="8" t="str">
        <f>VLOOKUP(E5152,Mapping!$A$2:$B$207,2,0)</f>
        <v>Vungle</v>
      </c>
      <c r="H5152" s="4" t="s">
        <v>658</v>
      </c>
      <c r="I5152" s="63">
        <v>44270</v>
      </c>
      <c r="J5152" s="126" t="str">
        <f>VLOOKUP(I5152,Mapping!$H$2:$I$215,2,0)</f>
        <v>Pre</v>
      </c>
      <c r="K5152" s="127" t="str">
        <f>VLOOKUP(I5152,Mapping!$H$2:$J$215,3,0)</f>
        <v>Pre</v>
      </c>
      <c r="L5152" s="4">
        <v>1130.6149032000001</v>
      </c>
      <c r="M5152" s="4" t="s">
        <v>85</v>
      </c>
    </row>
    <row r="5153" spans="1:13" x14ac:dyDescent="0.35">
      <c r="A5153" s="4" t="s">
        <v>36</v>
      </c>
      <c r="B5153" s="4" t="s">
        <v>35</v>
      </c>
      <c r="E5153" s="4" t="s">
        <v>134</v>
      </c>
      <c r="F5153" s="8" t="str">
        <f>VLOOKUP(E5153,Mapping!$A$1:$C$71,3,0)</f>
        <v>Vungle</v>
      </c>
      <c r="G5153" s="8" t="str">
        <f>VLOOKUP(E5153,Mapping!$A$2:$B$207,2,0)</f>
        <v>Vungle</v>
      </c>
      <c r="H5153" s="4" t="s">
        <v>658</v>
      </c>
      <c r="I5153" s="63">
        <v>44271</v>
      </c>
      <c r="J5153" s="126" t="str">
        <f>VLOOKUP(I5153,Mapping!$H$2:$I$215,2,0)</f>
        <v>Pre</v>
      </c>
      <c r="K5153" s="127" t="str">
        <f>VLOOKUP(I5153,Mapping!$H$2:$J$215,3,0)</f>
        <v>Pre</v>
      </c>
      <c r="L5153" s="4">
        <v>1102.7542673999999</v>
      </c>
      <c r="M5153" s="4" t="s">
        <v>85</v>
      </c>
    </row>
    <row r="5154" spans="1:13" x14ac:dyDescent="0.35">
      <c r="A5154" s="4" t="s">
        <v>36</v>
      </c>
      <c r="B5154" s="4" t="s">
        <v>35</v>
      </c>
      <c r="E5154" s="4" t="s">
        <v>134</v>
      </c>
      <c r="F5154" s="8" t="str">
        <f>VLOOKUP(E5154,Mapping!$A$1:$C$71,3,0)</f>
        <v>Vungle</v>
      </c>
      <c r="G5154" s="8" t="str">
        <f>VLOOKUP(E5154,Mapping!$A$2:$B$207,2,0)</f>
        <v>Vungle</v>
      </c>
      <c r="H5154" s="4" t="s">
        <v>658</v>
      </c>
      <c r="I5154" s="63">
        <v>44272</v>
      </c>
      <c r="J5154" s="126" t="str">
        <f>VLOOKUP(I5154,Mapping!$H$2:$I$215,2,0)</f>
        <v>Pre</v>
      </c>
      <c r="K5154" s="127" t="str">
        <f>VLOOKUP(I5154,Mapping!$H$2:$J$215,3,0)</f>
        <v>Pre</v>
      </c>
      <c r="L5154" s="4">
        <v>1072.5010981</v>
      </c>
      <c r="M5154" s="4" t="s">
        <v>85</v>
      </c>
    </row>
    <row r="5155" spans="1:13" x14ac:dyDescent="0.35">
      <c r="A5155" s="4" t="s">
        <v>36</v>
      </c>
      <c r="B5155" s="4" t="s">
        <v>35</v>
      </c>
      <c r="E5155" s="4" t="s">
        <v>134</v>
      </c>
      <c r="F5155" s="8" t="str">
        <f>VLOOKUP(E5155,Mapping!$A$1:$C$71,3,0)</f>
        <v>Vungle</v>
      </c>
      <c r="G5155" s="8" t="str">
        <f>VLOOKUP(E5155,Mapping!$A$2:$B$207,2,0)</f>
        <v>Vungle</v>
      </c>
      <c r="H5155" s="4" t="s">
        <v>658</v>
      </c>
      <c r="I5155" s="63">
        <v>44273</v>
      </c>
      <c r="J5155" s="126" t="str">
        <f>VLOOKUP(I5155,Mapping!$H$2:$I$215,2,0)</f>
        <v>Pre</v>
      </c>
      <c r="K5155" s="127" t="str">
        <f>VLOOKUP(I5155,Mapping!$H$2:$J$215,3,0)</f>
        <v>Pre</v>
      </c>
      <c r="L5155" s="4">
        <v>1043.6219203999999</v>
      </c>
      <c r="M5155" s="4" t="s">
        <v>85</v>
      </c>
    </row>
    <row r="5156" spans="1:13" x14ac:dyDescent="0.35">
      <c r="A5156" s="4" t="s">
        <v>36</v>
      </c>
      <c r="B5156" s="4" t="s">
        <v>35</v>
      </c>
      <c r="E5156" s="4" t="s">
        <v>134</v>
      </c>
      <c r="F5156" s="8" t="str">
        <f>VLOOKUP(E5156,Mapping!$A$1:$C$71,3,0)</f>
        <v>Vungle</v>
      </c>
      <c r="G5156" s="8" t="str">
        <f>VLOOKUP(E5156,Mapping!$A$2:$B$207,2,0)</f>
        <v>Vungle</v>
      </c>
      <c r="H5156" s="4" t="s">
        <v>658</v>
      </c>
      <c r="I5156" s="63">
        <v>44274</v>
      </c>
      <c r="J5156" s="126" t="str">
        <f>VLOOKUP(I5156,Mapping!$H$2:$I$215,2,0)</f>
        <v>Pre</v>
      </c>
      <c r="K5156" s="127" t="str">
        <f>VLOOKUP(I5156,Mapping!$H$2:$J$215,3,0)</f>
        <v>Pre</v>
      </c>
      <c r="L5156" s="4">
        <v>1012.8946435</v>
      </c>
      <c r="M5156" s="4" t="s">
        <v>85</v>
      </c>
    </row>
    <row r="5157" spans="1:13" x14ac:dyDescent="0.35">
      <c r="A5157" s="4" t="s">
        <v>36</v>
      </c>
      <c r="B5157" s="4" t="s">
        <v>35</v>
      </c>
      <c r="E5157" s="4" t="s">
        <v>134</v>
      </c>
      <c r="F5157" s="8" t="str">
        <f>VLOOKUP(E5157,Mapping!$A$1:$C$71,3,0)</f>
        <v>Vungle</v>
      </c>
      <c r="G5157" s="8" t="str">
        <f>VLOOKUP(E5157,Mapping!$A$2:$B$207,2,0)</f>
        <v>Vungle</v>
      </c>
      <c r="H5157" s="4" t="s">
        <v>658</v>
      </c>
      <c r="I5157" s="63">
        <v>44275</v>
      </c>
      <c r="J5157" s="126" t="str">
        <f>VLOOKUP(I5157,Mapping!$H$2:$I$215,2,0)</f>
        <v>Pre</v>
      </c>
      <c r="K5157" s="127" t="str">
        <f>VLOOKUP(I5157,Mapping!$H$2:$J$215,3,0)</f>
        <v>Pre</v>
      </c>
      <c r="L5157" s="4">
        <v>976.89727210000001</v>
      </c>
      <c r="M5157" s="4" t="s">
        <v>85</v>
      </c>
    </row>
    <row r="5158" spans="1:13" x14ac:dyDescent="0.35">
      <c r="A5158" s="4" t="s">
        <v>36</v>
      </c>
      <c r="B5158" s="4" t="s">
        <v>35</v>
      </c>
      <c r="E5158" s="4" t="s">
        <v>134</v>
      </c>
      <c r="F5158" s="8" t="str">
        <f>VLOOKUP(E5158,Mapping!$A$1:$C$71,3,0)</f>
        <v>Vungle</v>
      </c>
      <c r="G5158" s="8" t="str">
        <f>VLOOKUP(E5158,Mapping!$A$2:$B$207,2,0)</f>
        <v>Vungle</v>
      </c>
      <c r="H5158" s="4" t="s">
        <v>658</v>
      </c>
      <c r="I5158" s="63">
        <v>44276</v>
      </c>
      <c r="J5158" s="126" t="str">
        <f>VLOOKUP(I5158,Mapping!$H$2:$I$215,2,0)</f>
        <v>Pre</v>
      </c>
      <c r="K5158" s="127" t="str">
        <f>VLOOKUP(I5158,Mapping!$H$2:$J$215,3,0)</f>
        <v>Pre</v>
      </c>
      <c r="L5158" s="4">
        <v>941.98040549999996</v>
      </c>
      <c r="M5158" s="4" t="s">
        <v>85</v>
      </c>
    </row>
    <row r="5159" spans="1:13" x14ac:dyDescent="0.35">
      <c r="A5159" s="4" t="s">
        <v>36</v>
      </c>
      <c r="B5159" s="4" t="s">
        <v>35</v>
      </c>
      <c r="E5159" s="4" t="s">
        <v>134</v>
      </c>
      <c r="F5159" s="8" t="str">
        <f>VLOOKUP(E5159,Mapping!$A$1:$C$71,3,0)</f>
        <v>Vungle</v>
      </c>
      <c r="G5159" s="8" t="str">
        <f>VLOOKUP(E5159,Mapping!$A$2:$B$207,2,0)</f>
        <v>Vungle</v>
      </c>
      <c r="H5159" s="4" t="s">
        <v>658</v>
      </c>
      <c r="I5159" s="63">
        <v>44277</v>
      </c>
      <c r="J5159" s="126" t="str">
        <f>VLOOKUP(I5159,Mapping!$H$2:$I$215,2,0)</f>
        <v>Pre</v>
      </c>
      <c r="K5159" s="127" t="str">
        <f>VLOOKUP(I5159,Mapping!$H$2:$J$215,3,0)</f>
        <v>Pre</v>
      </c>
      <c r="L5159" s="4">
        <v>901.02733409999996</v>
      </c>
      <c r="M5159" s="4" t="s">
        <v>85</v>
      </c>
    </row>
    <row r="5160" spans="1:13" x14ac:dyDescent="0.35">
      <c r="A5160" s="4" t="s">
        <v>36</v>
      </c>
      <c r="B5160" s="4" t="s">
        <v>35</v>
      </c>
      <c r="E5160" s="4" t="s">
        <v>134</v>
      </c>
      <c r="F5160" s="8" t="str">
        <f>VLOOKUP(E5160,Mapping!$A$1:$C$71,3,0)</f>
        <v>Vungle</v>
      </c>
      <c r="G5160" s="8" t="str">
        <f>VLOOKUP(E5160,Mapping!$A$2:$B$207,2,0)</f>
        <v>Vungle</v>
      </c>
      <c r="H5160" s="4" t="s">
        <v>658</v>
      </c>
      <c r="I5160" s="63">
        <v>44278</v>
      </c>
      <c r="J5160" s="126" t="str">
        <f>VLOOKUP(I5160,Mapping!$H$2:$I$215,2,0)</f>
        <v>Pre</v>
      </c>
      <c r="K5160" s="127" t="str">
        <f>VLOOKUP(I5160,Mapping!$H$2:$J$215,3,0)</f>
        <v>Pre</v>
      </c>
      <c r="L5160" s="4">
        <v>880.40324650000002</v>
      </c>
      <c r="M5160" s="4" t="s">
        <v>85</v>
      </c>
    </row>
    <row r="5161" spans="1:13" x14ac:dyDescent="0.35">
      <c r="A5161" s="4" t="s">
        <v>36</v>
      </c>
      <c r="B5161" s="4" t="s">
        <v>35</v>
      </c>
      <c r="E5161" s="4" t="s">
        <v>134</v>
      </c>
      <c r="F5161" s="8" t="str">
        <f>VLOOKUP(E5161,Mapping!$A$1:$C$71,3,0)</f>
        <v>Vungle</v>
      </c>
      <c r="G5161" s="8" t="str">
        <f>VLOOKUP(E5161,Mapping!$A$2:$B$207,2,0)</f>
        <v>Vungle</v>
      </c>
      <c r="H5161" s="4" t="s">
        <v>658</v>
      </c>
      <c r="I5161" s="63">
        <v>44279</v>
      </c>
      <c r="J5161" s="126" t="str">
        <f>VLOOKUP(I5161,Mapping!$H$2:$I$215,2,0)</f>
        <v>Pre</v>
      </c>
      <c r="K5161" s="127" t="str">
        <f>VLOOKUP(I5161,Mapping!$H$2:$J$215,3,0)</f>
        <v>Pre</v>
      </c>
      <c r="L5161" s="4">
        <v>862.33601250000004</v>
      </c>
      <c r="M5161" s="4" t="s">
        <v>85</v>
      </c>
    </row>
    <row r="5162" spans="1:13" x14ac:dyDescent="0.35">
      <c r="A5162" s="4" t="s">
        <v>36</v>
      </c>
      <c r="B5162" s="4" t="s">
        <v>35</v>
      </c>
      <c r="E5162" s="4" t="s">
        <v>134</v>
      </c>
      <c r="F5162" s="8" t="str">
        <f>VLOOKUP(E5162,Mapping!$A$1:$C$71,3,0)</f>
        <v>Vungle</v>
      </c>
      <c r="G5162" s="8" t="str">
        <f>VLOOKUP(E5162,Mapping!$A$2:$B$207,2,0)</f>
        <v>Vungle</v>
      </c>
      <c r="H5162" s="4" t="s">
        <v>658</v>
      </c>
      <c r="I5162" s="63">
        <v>44280</v>
      </c>
      <c r="J5162" s="126" t="str">
        <f>VLOOKUP(I5162,Mapping!$H$2:$I$215,2,0)</f>
        <v>Pre</v>
      </c>
      <c r="K5162" s="127" t="str">
        <f>VLOOKUP(I5162,Mapping!$H$2:$J$215,3,0)</f>
        <v>Pre</v>
      </c>
      <c r="L5162" s="4">
        <v>850.12186120000001</v>
      </c>
      <c r="M5162" s="4" t="s">
        <v>85</v>
      </c>
    </row>
    <row r="5163" spans="1:13" x14ac:dyDescent="0.35">
      <c r="A5163" s="4" t="s">
        <v>36</v>
      </c>
      <c r="B5163" s="4" t="s">
        <v>35</v>
      </c>
      <c r="E5163" s="4" t="s">
        <v>134</v>
      </c>
      <c r="F5163" s="8" t="str">
        <f>VLOOKUP(E5163,Mapping!$A$1:$C$71,3,0)</f>
        <v>Vungle</v>
      </c>
      <c r="G5163" s="8" t="str">
        <f>VLOOKUP(E5163,Mapping!$A$2:$B$207,2,0)</f>
        <v>Vungle</v>
      </c>
      <c r="H5163" s="4" t="s">
        <v>658</v>
      </c>
      <c r="I5163" s="63">
        <v>44281</v>
      </c>
      <c r="J5163" s="126" t="str">
        <f>VLOOKUP(I5163,Mapping!$H$2:$I$215,2,0)</f>
        <v>Pre</v>
      </c>
      <c r="K5163" s="127" t="str">
        <f>VLOOKUP(I5163,Mapping!$H$2:$J$215,3,0)</f>
        <v>Pre</v>
      </c>
      <c r="L5163" s="4">
        <v>846.06816160000005</v>
      </c>
      <c r="M5163" s="4" t="s">
        <v>85</v>
      </c>
    </row>
    <row r="5164" spans="1:13" x14ac:dyDescent="0.35">
      <c r="A5164" s="4" t="s">
        <v>36</v>
      </c>
      <c r="B5164" s="4" t="s">
        <v>35</v>
      </c>
      <c r="E5164" s="4" t="s">
        <v>134</v>
      </c>
      <c r="F5164" s="8" t="str">
        <f>VLOOKUP(E5164,Mapping!$A$1:$C$71,3,0)</f>
        <v>Vungle</v>
      </c>
      <c r="G5164" s="8" t="str">
        <f>VLOOKUP(E5164,Mapping!$A$2:$B$207,2,0)</f>
        <v>Vungle</v>
      </c>
      <c r="H5164" s="4" t="s">
        <v>658</v>
      </c>
      <c r="I5164" s="63">
        <v>44282</v>
      </c>
      <c r="J5164" s="126" t="str">
        <f>VLOOKUP(I5164,Mapping!$H$2:$I$215,2,0)</f>
        <v>Pre</v>
      </c>
      <c r="K5164" s="127" t="str">
        <f>VLOOKUP(I5164,Mapping!$H$2:$J$215,3,0)</f>
        <v>Pre</v>
      </c>
      <c r="L5164" s="4">
        <v>822.26038340000002</v>
      </c>
      <c r="M5164" s="4" t="s">
        <v>85</v>
      </c>
    </row>
    <row r="5165" spans="1:13" x14ac:dyDescent="0.35">
      <c r="A5165" s="4" t="s">
        <v>36</v>
      </c>
      <c r="B5165" s="4" t="s">
        <v>35</v>
      </c>
      <c r="E5165" s="4" t="s">
        <v>134</v>
      </c>
      <c r="F5165" s="8" t="str">
        <f>VLOOKUP(E5165,Mapping!$A$1:$C$71,3,0)</f>
        <v>Vungle</v>
      </c>
      <c r="G5165" s="8" t="str">
        <f>VLOOKUP(E5165,Mapping!$A$2:$B$207,2,0)</f>
        <v>Vungle</v>
      </c>
      <c r="H5165" s="4" t="s">
        <v>658</v>
      </c>
      <c r="I5165" s="63">
        <v>44283</v>
      </c>
      <c r="J5165" s="126" t="str">
        <f>VLOOKUP(I5165,Mapping!$H$2:$I$215,2,0)</f>
        <v>Pre</v>
      </c>
      <c r="K5165" s="127" t="str">
        <f>VLOOKUP(I5165,Mapping!$H$2:$J$215,3,0)</f>
        <v>Pre</v>
      </c>
      <c r="L5165" s="4">
        <v>793.16856069999994</v>
      </c>
      <c r="M5165" s="4" t="s">
        <v>85</v>
      </c>
    </row>
    <row r="5166" spans="1:13" x14ac:dyDescent="0.35">
      <c r="A5166" s="4" t="s">
        <v>36</v>
      </c>
      <c r="B5166" s="4" t="s">
        <v>35</v>
      </c>
      <c r="E5166" s="4" t="s">
        <v>134</v>
      </c>
      <c r="F5166" s="8" t="str">
        <f>VLOOKUP(E5166,Mapping!$A$1:$C$71,3,0)</f>
        <v>Vungle</v>
      </c>
      <c r="G5166" s="8" t="str">
        <f>VLOOKUP(E5166,Mapping!$A$2:$B$207,2,0)</f>
        <v>Vungle</v>
      </c>
      <c r="H5166" s="4" t="s">
        <v>658</v>
      </c>
      <c r="I5166" s="63">
        <v>44284</v>
      </c>
      <c r="J5166" s="126" t="str">
        <f>VLOOKUP(I5166,Mapping!$H$2:$I$215,2,0)</f>
        <v>Pre</v>
      </c>
      <c r="K5166" s="127" t="str">
        <f>VLOOKUP(I5166,Mapping!$H$2:$J$215,3,0)</f>
        <v>Pre</v>
      </c>
      <c r="L5166" s="4">
        <v>767.06255220000003</v>
      </c>
      <c r="M5166" s="4" t="s">
        <v>85</v>
      </c>
    </row>
    <row r="5167" spans="1:13" x14ac:dyDescent="0.35">
      <c r="A5167" s="4" t="s">
        <v>36</v>
      </c>
      <c r="B5167" s="4" t="s">
        <v>35</v>
      </c>
      <c r="E5167" s="4" t="s">
        <v>134</v>
      </c>
      <c r="F5167" s="8" t="str">
        <f>VLOOKUP(E5167,Mapping!$A$1:$C$71,3,0)</f>
        <v>Vungle</v>
      </c>
      <c r="G5167" s="8" t="str">
        <f>VLOOKUP(E5167,Mapping!$A$2:$B$207,2,0)</f>
        <v>Vungle</v>
      </c>
      <c r="H5167" s="4" t="s">
        <v>658</v>
      </c>
      <c r="I5167" s="63">
        <v>44285</v>
      </c>
      <c r="J5167" s="126" t="str">
        <f>VLOOKUP(I5167,Mapping!$H$2:$I$215,2,0)</f>
        <v>Pre</v>
      </c>
      <c r="K5167" s="127" t="str">
        <f>VLOOKUP(I5167,Mapping!$H$2:$J$215,3,0)</f>
        <v>Pre</v>
      </c>
      <c r="L5167" s="4">
        <v>740.11396160000004</v>
      </c>
      <c r="M5167" s="4" t="s">
        <v>85</v>
      </c>
    </row>
    <row r="5168" spans="1:13" x14ac:dyDescent="0.35">
      <c r="A5168" s="4" t="s">
        <v>36</v>
      </c>
      <c r="B5168" s="4" t="s">
        <v>35</v>
      </c>
      <c r="E5168" s="4" t="s">
        <v>134</v>
      </c>
      <c r="F5168" s="8" t="str">
        <f>VLOOKUP(E5168,Mapping!$A$1:$C$71,3,0)</f>
        <v>Vungle</v>
      </c>
      <c r="G5168" s="8" t="str">
        <f>VLOOKUP(E5168,Mapping!$A$2:$B$207,2,0)</f>
        <v>Vungle</v>
      </c>
      <c r="H5168" s="4" t="s">
        <v>658</v>
      </c>
      <c r="I5168" s="63">
        <v>44286</v>
      </c>
      <c r="J5168" s="126" t="str">
        <f>VLOOKUP(I5168,Mapping!$H$2:$I$215,2,0)</f>
        <v>Pre</v>
      </c>
      <c r="K5168" s="127" t="str">
        <f>VLOOKUP(I5168,Mapping!$H$2:$J$215,3,0)</f>
        <v>Pre</v>
      </c>
      <c r="L5168" s="4">
        <v>710.95937409999999</v>
      </c>
      <c r="M5168" s="4" t="s">
        <v>85</v>
      </c>
    </row>
    <row r="5169" spans="1:13" x14ac:dyDescent="0.35">
      <c r="A5169" s="4" t="s">
        <v>36</v>
      </c>
      <c r="B5169" s="4" t="s">
        <v>35</v>
      </c>
      <c r="E5169" s="4" t="s">
        <v>134</v>
      </c>
      <c r="F5169" s="8" t="str">
        <f>VLOOKUP(E5169,Mapping!$A$1:$C$71,3,0)</f>
        <v>Vungle</v>
      </c>
      <c r="G5169" s="8" t="str">
        <f>VLOOKUP(E5169,Mapping!$A$2:$B$207,2,0)</f>
        <v>Vungle</v>
      </c>
      <c r="H5169" s="4" t="s">
        <v>658</v>
      </c>
      <c r="I5169" s="63">
        <v>44287</v>
      </c>
      <c r="J5169" s="126" t="str">
        <f>VLOOKUP(I5169,Mapping!$H$2:$I$215,2,0)</f>
        <v>Pre</v>
      </c>
      <c r="K5169" s="127" t="str">
        <f>VLOOKUP(I5169,Mapping!$H$2:$J$215,3,0)</f>
        <v>Pre</v>
      </c>
      <c r="L5169" s="4">
        <v>685.38923220000004</v>
      </c>
      <c r="M5169" s="4" t="s">
        <v>85</v>
      </c>
    </row>
    <row r="5170" spans="1:13" x14ac:dyDescent="0.35">
      <c r="A5170" s="4" t="s">
        <v>36</v>
      </c>
      <c r="B5170" s="4" t="s">
        <v>35</v>
      </c>
      <c r="E5170" s="4" t="s">
        <v>134</v>
      </c>
      <c r="F5170" s="8" t="str">
        <f>VLOOKUP(E5170,Mapping!$A$1:$C$71,3,0)</f>
        <v>Vungle</v>
      </c>
      <c r="G5170" s="8" t="str">
        <f>VLOOKUP(E5170,Mapping!$A$2:$B$207,2,0)</f>
        <v>Vungle</v>
      </c>
      <c r="H5170" s="4" t="s">
        <v>658</v>
      </c>
      <c r="I5170" s="63">
        <v>44288</v>
      </c>
      <c r="J5170" s="126" t="str">
        <f>VLOOKUP(I5170,Mapping!$H$2:$I$215,2,0)</f>
        <v>Pre</v>
      </c>
      <c r="K5170" s="127" t="str">
        <f>VLOOKUP(I5170,Mapping!$H$2:$J$215,3,0)</f>
        <v>Pre</v>
      </c>
      <c r="L5170" s="4">
        <v>663.06008310000004</v>
      </c>
      <c r="M5170" s="4" t="s">
        <v>85</v>
      </c>
    </row>
    <row r="5171" spans="1:13" x14ac:dyDescent="0.35">
      <c r="A5171" s="4" t="s">
        <v>36</v>
      </c>
      <c r="B5171" s="4" t="s">
        <v>35</v>
      </c>
      <c r="E5171" s="4" t="s">
        <v>134</v>
      </c>
      <c r="F5171" s="8" t="str">
        <f>VLOOKUP(E5171,Mapping!$A$1:$C$71,3,0)</f>
        <v>Vungle</v>
      </c>
      <c r="G5171" s="8" t="str">
        <f>VLOOKUP(E5171,Mapping!$A$2:$B$207,2,0)</f>
        <v>Vungle</v>
      </c>
      <c r="H5171" s="4" t="s">
        <v>658</v>
      </c>
      <c r="I5171" s="63">
        <v>44289</v>
      </c>
      <c r="J5171" s="126" t="str">
        <f>VLOOKUP(I5171,Mapping!$H$2:$I$215,2,0)</f>
        <v>Pre</v>
      </c>
      <c r="K5171" s="127" t="str">
        <f>VLOOKUP(I5171,Mapping!$H$2:$J$215,3,0)</f>
        <v>Pre</v>
      </c>
      <c r="L5171" s="4">
        <v>637.83710169999995</v>
      </c>
      <c r="M5171" s="4" t="s">
        <v>85</v>
      </c>
    </row>
    <row r="5172" spans="1:13" x14ac:dyDescent="0.35">
      <c r="A5172" s="4" t="s">
        <v>36</v>
      </c>
      <c r="B5172" s="4" t="s">
        <v>35</v>
      </c>
      <c r="E5172" s="4" t="s">
        <v>134</v>
      </c>
      <c r="F5172" s="8" t="str">
        <f>VLOOKUP(E5172,Mapping!$A$1:$C$71,3,0)</f>
        <v>Vungle</v>
      </c>
      <c r="G5172" s="8" t="str">
        <f>VLOOKUP(E5172,Mapping!$A$2:$B$207,2,0)</f>
        <v>Vungle</v>
      </c>
      <c r="H5172" s="4" t="s">
        <v>658</v>
      </c>
      <c r="I5172" s="63">
        <v>44290</v>
      </c>
      <c r="J5172" s="126" t="str">
        <f>VLOOKUP(I5172,Mapping!$H$2:$I$215,2,0)</f>
        <v>Pre</v>
      </c>
      <c r="K5172" s="127" t="str">
        <f>VLOOKUP(I5172,Mapping!$H$2:$J$215,3,0)</f>
        <v>Pre</v>
      </c>
      <c r="L5172" s="4">
        <v>610.18915689999994</v>
      </c>
      <c r="M5172" s="4" t="s">
        <v>85</v>
      </c>
    </row>
    <row r="5173" spans="1:13" x14ac:dyDescent="0.35">
      <c r="A5173" s="4" t="s">
        <v>36</v>
      </c>
      <c r="B5173" s="4" t="s">
        <v>35</v>
      </c>
      <c r="E5173" s="4" t="s">
        <v>134</v>
      </c>
      <c r="F5173" s="8" t="str">
        <f>VLOOKUP(E5173,Mapping!$A$1:$C$71,3,0)</f>
        <v>Vungle</v>
      </c>
      <c r="G5173" s="8" t="str">
        <f>VLOOKUP(E5173,Mapping!$A$2:$B$207,2,0)</f>
        <v>Vungle</v>
      </c>
      <c r="H5173" s="4" t="s">
        <v>658</v>
      </c>
      <c r="I5173" s="63">
        <v>44291</v>
      </c>
      <c r="J5173" s="126" t="str">
        <f>VLOOKUP(I5173,Mapping!$H$2:$I$215,2,0)</f>
        <v>Pre</v>
      </c>
      <c r="K5173" s="127" t="str">
        <f>VLOOKUP(I5173,Mapping!$H$2:$J$215,3,0)</f>
        <v>Pre</v>
      </c>
      <c r="L5173" s="4">
        <v>584.37363619999996</v>
      </c>
      <c r="M5173" s="4" t="s">
        <v>85</v>
      </c>
    </row>
    <row r="5174" spans="1:13" x14ac:dyDescent="0.35">
      <c r="A5174" s="4" t="s">
        <v>36</v>
      </c>
      <c r="B5174" s="4" t="s">
        <v>35</v>
      </c>
      <c r="E5174" s="4" t="s">
        <v>134</v>
      </c>
      <c r="F5174" s="8" t="str">
        <f>VLOOKUP(E5174,Mapping!$A$1:$C$71,3,0)</f>
        <v>Vungle</v>
      </c>
      <c r="G5174" s="8" t="str">
        <f>VLOOKUP(E5174,Mapping!$A$2:$B$207,2,0)</f>
        <v>Vungle</v>
      </c>
      <c r="H5174" s="4" t="s">
        <v>658</v>
      </c>
      <c r="I5174" s="63">
        <v>44292</v>
      </c>
      <c r="J5174" s="126" t="str">
        <f>VLOOKUP(I5174,Mapping!$H$2:$I$215,2,0)</f>
        <v>Pre</v>
      </c>
      <c r="K5174" s="127" t="str">
        <f>VLOOKUP(I5174,Mapping!$H$2:$J$215,3,0)</f>
        <v>Pre</v>
      </c>
      <c r="L5174" s="4">
        <v>547.0795124</v>
      </c>
      <c r="M5174" s="4" t="s">
        <v>85</v>
      </c>
    </row>
    <row r="5175" spans="1:13" x14ac:dyDescent="0.35">
      <c r="A5175" s="4" t="s">
        <v>36</v>
      </c>
      <c r="B5175" s="4" t="s">
        <v>35</v>
      </c>
      <c r="E5175" s="4" t="s">
        <v>134</v>
      </c>
      <c r="F5175" s="8" t="str">
        <f>VLOOKUP(E5175,Mapping!$A$1:$C$71,3,0)</f>
        <v>Vungle</v>
      </c>
      <c r="G5175" s="8" t="str">
        <f>VLOOKUP(E5175,Mapping!$A$2:$B$207,2,0)</f>
        <v>Vungle</v>
      </c>
      <c r="H5175" s="4" t="s">
        <v>658</v>
      </c>
      <c r="I5175" s="63">
        <v>44293</v>
      </c>
      <c r="J5175" s="126" t="str">
        <f>VLOOKUP(I5175,Mapping!$H$2:$I$215,2,0)</f>
        <v>Pre</v>
      </c>
      <c r="K5175" s="127" t="str">
        <f>VLOOKUP(I5175,Mapping!$H$2:$J$215,3,0)</f>
        <v>Pre</v>
      </c>
      <c r="L5175" s="4">
        <v>522.15384710000001</v>
      </c>
      <c r="M5175" s="4" t="s">
        <v>85</v>
      </c>
    </row>
    <row r="5176" spans="1:13" x14ac:dyDescent="0.35">
      <c r="A5176" s="4" t="s">
        <v>36</v>
      </c>
      <c r="B5176" s="4" t="s">
        <v>35</v>
      </c>
      <c r="E5176" s="4" t="s">
        <v>134</v>
      </c>
      <c r="F5176" s="8" t="str">
        <f>VLOOKUP(E5176,Mapping!$A$1:$C$71,3,0)</f>
        <v>Vungle</v>
      </c>
      <c r="G5176" s="8" t="str">
        <f>VLOOKUP(E5176,Mapping!$A$2:$B$207,2,0)</f>
        <v>Vungle</v>
      </c>
      <c r="H5176" s="4" t="s">
        <v>658</v>
      </c>
      <c r="I5176" s="63">
        <v>44294</v>
      </c>
      <c r="J5176" s="126" t="str">
        <f>VLOOKUP(I5176,Mapping!$H$2:$I$215,2,0)</f>
        <v>Pre</v>
      </c>
      <c r="K5176" s="127" t="str">
        <f>VLOOKUP(I5176,Mapping!$H$2:$J$215,3,0)</f>
        <v>Pre</v>
      </c>
      <c r="L5176" s="4">
        <v>585.45068600000002</v>
      </c>
      <c r="M5176" s="4" t="s">
        <v>85</v>
      </c>
    </row>
    <row r="5177" spans="1:13" x14ac:dyDescent="0.35">
      <c r="A5177" s="4" t="s">
        <v>36</v>
      </c>
      <c r="B5177" s="4" t="s">
        <v>35</v>
      </c>
      <c r="E5177" s="4" t="s">
        <v>134</v>
      </c>
      <c r="F5177" s="8" t="str">
        <f>VLOOKUP(E5177,Mapping!$A$1:$C$71,3,0)</f>
        <v>Vungle</v>
      </c>
      <c r="G5177" s="8" t="str">
        <f>VLOOKUP(E5177,Mapping!$A$2:$B$207,2,0)</f>
        <v>Vungle</v>
      </c>
      <c r="H5177" s="4" t="s">
        <v>658</v>
      </c>
      <c r="I5177" s="63">
        <v>44295</v>
      </c>
      <c r="J5177" s="126" t="str">
        <f>VLOOKUP(I5177,Mapping!$H$2:$I$215,2,0)</f>
        <v>Pre</v>
      </c>
      <c r="K5177" s="127" t="str">
        <f>VLOOKUP(I5177,Mapping!$H$2:$J$215,3,0)</f>
        <v>Pre</v>
      </c>
      <c r="L5177" s="4">
        <v>708.29658610000001</v>
      </c>
      <c r="M5177" s="4" t="s">
        <v>85</v>
      </c>
    </row>
    <row r="5178" spans="1:13" x14ac:dyDescent="0.35">
      <c r="A5178" s="4" t="s">
        <v>36</v>
      </c>
      <c r="B5178" s="4" t="s">
        <v>35</v>
      </c>
      <c r="E5178" s="4" t="s">
        <v>134</v>
      </c>
      <c r="F5178" s="8" t="str">
        <f>VLOOKUP(E5178,Mapping!$A$1:$C$71,3,0)</f>
        <v>Vungle</v>
      </c>
      <c r="G5178" s="8" t="str">
        <f>VLOOKUP(E5178,Mapping!$A$2:$B$207,2,0)</f>
        <v>Vungle</v>
      </c>
      <c r="H5178" s="4" t="s">
        <v>658</v>
      </c>
      <c r="I5178" s="63">
        <v>44296</v>
      </c>
      <c r="J5178" s="126" t="str">
        <f>VLOOKUP(I5178,Mapping!$H$2:$I$215,2,0)</f>
        <v>Pre</v>
      </c>
      <c r="K5178" s="127" t="str">
        <f>VLOOKUP(I5178,Mapping!$H$2:$J$215,3,0)</f>
        <v>Pre</v>
      </c>
      <c r="L5178" s="4">
        <v>871.41666929999997</v>
      </c>
      <c r="M5178" s="4" t="s">
        <v>85</v>
      </c>
    </row>
    <row r="5179" spans="1:13" x14ac:dyDescent="0.35">
      <c r="A5179" s="4" t="s">
        <v>36</v>
      </c>
      <c r="B5179" s="4" t="s">
        <v>35</v>
      </c>
      <c r="E5179" s="4" t="s">
        <v>134</v>
      </c>
      <c r="F5179" s="8" t="str">
        <f>VLOOKUP(E5179,Mapping!$A$1:$C$71,3,0)</f>
        <v>Vungle</v>
      </c>
      <c r="G5179" s="8" t="str">
        <f>VLOOKUP(E5179,Mapping!$A$2:$B$207,2,0)</f>
        <v>Vungle</v>
      </c>
      <c r="H5179" s="4" t="s">
        <v>658</v>
      </c>
      <c r="I5179" s="63">
        <v>44297</v>
      </c>
      <c r="J5179" s="126" t="str">
        <f>VLOOKUP(I5179,Mapping!$H$2:$I$215,2,0)</f>
        <v>Pre</v>
      </c>
      <c r="K5179" s="127" t="str">
        <f>VLOOKUP(I5179,Mapping!$H$2:$J$215,3,0)</f>
        <v>Pre</v>
      </c>
      <c r="L5179" s="4">
        <v>1027.3587869999999</v>
      </c>
      <c r="M5179" s="4" t="s">
        <v>85</v>
      </c>
    </row>
    <row r="5180" spans="1:13" x14ac:dyDescent="0.35">
      <c r="A5180" s="4" t="s">
        <v>36</v>
      </c>
      <c r="B5180" s="4" t="s">
        <v>35</v>
      </c>
      <c r="E5180" s="4" t="s">
        <v>134</v>
      </c>
      <c r="F5180" s="8" t="str">
        <f>VLOOKUP(E5180,Mapping!$A$1:$C$71,3,0)</f>
        <v>Vungle</v>
      </c>
      <c r="G5180" s="8" t="str">
        <f>VLOOKUP(E5180,Mapping!$A$2:$B$207,2,0)</f>
        <v>Vungle</v>
      </c>
      <c r="H5180" s="4" t="s">
        <v>658</v>
      </c>
      <c r="I5180" s="63">
        <v>44298</v>
      </c>
      <c r="J5180" s="126" t="str">
        <f>VLOOKUP(I5180,Mapping!$H$2:$I$215,2,0)</f>
        <v>Pre</v>
      </c>
      <c r="K5180" s="127" t="str">
        <f>VLOOKUP(I5180,Mapping!$H$2:$J$215,3,0)</f>
        <v>Pre</v>
      </c>
      <c r="L5180" s="4">
        <v>1173.0689464</v>
      </c>
      <c r="M5180" s="4" t="s">
        <v>85</v>
      </c>
    </row>
    <row r="5181" spans="1:13" x14ac:dyDescent="0.35">
      <c r="A5181" s="4" t="s">
        <v>36</v>
      </c>
      <c r="B5181" s="4" t="s">
        <v>35</v>
      </c>
      <c r="E5181" s="4" t="s">
        <v>134</v>
      </c>
      <c r="F5181" s="8" t="str">
        <f>VLOOKUP(E5181,Mapping!$A$1:$C$71,3,0)</f>
        <v>Vungle</v>
      </c>
      <c r="G5181" s="8" t="str">
        <f>VLOOKUP(E5181,Mapping!$A$2:$B$207,2,0)</f>
        <v>Vungle</v>
      </c>
      <c r="H5181" s="4" t="s">
        <v>658</v>
      </c>
      <c r="I5181" s="63">
        <v>44299</v>
      </c>
      <c r="J5181" s="126" t="str">
        <f>VLOOKUP(I5181,Mapping!$H$2:$I$215,2,0)</f>
        <v>Pre</v>
      </c>
      <c r="K5181" s="127" t="str">
        <f>VLOOKUP(I5181,Mapping!$H$2:$J$215,3,0)</f>
        <v>Pre</v>
      </c>
      <c r="L5181" s="4">
        <v>1295.3513951</v>
      </c>
      <c r="M5181" s="4" t="s">
        <v>85</v>
      </c>
    </row>
    <row r="5182" spans="1:13" x14ac:dyDescent="0.35">
      <c r="A5182" s="4" t="s">
        <v>36</v>
      </c>
      <c r="B5182" s="4" t="s">
        <v>35</v>
      </c>
      <c r="E5182" s="4" t="s">
        <v>134</v>
      </c>
      <c r="F5182" s="8" t="str">
        <f>VLOOKUP(E5182,Mapping!$A$1:$C$71,3,0)</f>
        <v>Vungle</v>
      </c>
      <c r="G5182" s="8" t="str">
        <f>VLOOKUP(E5182,Mapping!$A$2:$B$207,2,0)</f>
        <v>Vungle</v>
      </c>
      <c r="H5182" s="4" t="s">
        <v>658</v>
      </c>
      <c r="I5182" s="63">
        <v>44300</v>
      </c>
      <c r="J5182" s="126" t="str">
        <f>VLOOKUP(I5182,Mapping!$H$2:$I$215,2,0)</f>
        <v>Pre</v>
      </c>
      <c r="K5182" s="127" t="str">
        <f>VLOOKUP(I5182,Mapping!$H$2:$J$215,3,0)</f>
        <v>Pre</v>
      </c>
      <c r="L5182" s="4">
        <v>1392.1543122</v>
      </c>
      <c r="M5182" s="4" t="s">
        <v>85</v>
      </c>
    </row>
    <row r="5183" spans="1:13" x14ac:dyDescent="0.35">
      <c r="A5183" s="4" t="s">
        <v>36</v>
      </c>
      <c r="B5183" s="4" t="s">
        <v>35</v>
      </c>
      <c r="E5183" s="4" t="s">
        <v>134</v>
      </c>
      <c r="F5183" s="8" t="str">
        <f>VLOOKUP(E5183,Mapping!$A$1:$C$71,3,0)</f>
        <v>Vungle</v>
      </c>
      <c r="G5183" s="8" t="str">
        <f>VLOOKUP(E5183,Mapping!$A$2:$B$207,2,0)</f>
        <v>Vungle</v>
      </c>
      <c r="H5183" s="4" t="s">
        <v>658</v>
      </c>
      <c r="I5183" s="63">
        <v>44301</v>
      </c>
      <c r="J5183" s="126" t="str">
        <f>VLOOKUP(I5183,Mapping!$H$2:$I$215,2,0)</f>
        <v>Pre</v>
      </c>
      <c r="K5183" s="127" t="str">
        <f>VLOOKUP(I5183,Mapping!$H$2:$J$215,3,0)</f>
        <v>Pre</v>
      </c>
      <c r="L5183" s="4">
        <v>1470.1105253999999</v>
      </c>
      <c r="M5183" s="4" t="s">
        <v>85</v>
      </c>
    </row>
    <row r="5184" spans="1:13" x14ac:dyDescent="0.35">
      <c r="A5184" s="4" t="s">
        <v>36</v>
      </c>
      <c r="B5184" s="4" t="s">
        <v>35</v>
      </c>
      <c r="E5184" s="4" t="s">
        <v>134</v>
      </c>
      <c r="F5184" s="8" t="str">
        <f>VLOOKUP(E5184,Mapping!$A$1:$C$71,3,0)</f>
        <v>Vungle</v>
      </c>
      <c r="G5184" s="8" t="str">
        <f>VLOOKUP(E5184,Mapping!$A$2:$B$207,2,0)</f>
        <v>Vungle</v>
      </c>
      <c r="H5184" s="4" t="s">
        <v>658</v>
      </c>
      <c r="I5184" s="63">
        <v>44302</v>
      </c>
      <c r="J5184" s="126" t="str">
        <f>VLOOKUP(I5184,Mapping!$H$2:$I$215,2,0)</f>
        <v>Pre</v>
      </c>
      <c r="K5184" s="127" t="str">
        <f>VLOOKUP(I5184,Mapping!$H$2:$J$215,3,0)</f>
        <v>Pre</v>
      </c>
      <c r="L5184" s="4">
        <v>1468.7048315</v>
      </c>
      <c r="M5184" s="4" t="s">
        <v>85</v>
      </c>
    </row>
    <row r="5185" spans="1:13" x14ac:dyDescent="0.35">
      <c r="A5185" s="4" t="s">
        <v>36</v>
      </c>
      <c r="B5185" s="4" t="s">
        <v>35</v>
      </c>
      <c r="E5185" s="4" t="s">
        <v>134</v>
      </c>
      <c r="F5185" s="8" t="str">
        <f>VLOOKUP(E5185,Mapping!$A$1:$C$71,3,0)</f>
        <v>Vungle</v>
      </c>
      <c r="G5185" s="8" t="str">
        <f>VLOOKUP(E5185,Mapping!$A$2:$B$207,2,0)</f>
        <v>Vungle</v>
      </c>
      <c r="H5185" s="4" t="s">
        <v>658</v>
      </c>
      <c r="I5185" s="63">
        <v>44303</v>
      </c>
      <c r="J5185" s="126" t="str">
        <f>VLOOKUP(I5185,Mapping!$H$2:$I$215,2,0)</f>
        <v>Pre</v>
      </c>
      <c r="K5185" s="127" t="str">
        <f>VLOOKUP(I5185,Mapping!$H$2:$J$215,3,0)</f>
        <v>Pre</v>
      </c>
      <c r="L5185" s="4">
        <v>1416.9489679000001</v>
      </c>
      <c r="M5185" s="4" t="s">
        <v>85</v>
      </c>
    </row>
    <row r="5186" spans="1:13" x14ac:dyDescent="0.35">
      <c r="A5186" s="4" t="s">
        <v>36</v>
      </c>
      <c r="B5186" s="4" t="s">
        <v>35</v>
      </c>
      <c r="E5186" s="4" t="s">
        <v>134</v>
      </c>
      <c r="F5186" s="8" t="str">
        <f>VLOOKUP(E5186,Mapping!$A$1:$C$71,3,0)</f>
        <v>Vungle</v>
      </c>
      <c r="G5186" s="8" t="str">
        <f>VLOOKUP(E5186,Mapping!$A$2:$B$207,2,0)</f>
        <v>Vungle</v>
      </c>
      <c r="H5186" s="4" t="s">
        <v>658</v>
      </c>
      <c r="I5186" s="63">
        <v>44304</v>
      </c>
      <c r="J5186" s="126" t="str">
        <f>VLOOKUP(I5186,Mapping!$H$2:$I$215,2,0)</f>
        <v>Pre</v>
      </c>
      <c r="K5186" s="127" t="str">
        <f>VLOOKUP(I5186,Mapping!$H$2:$J$215,3,0)</f>
        <v>Pre</v>
      </c>
      <c r="L5186" s="4">
        <v>1333.0551912999999</v>
      </c>
      <c r="M5186" s="4" t="s">
        <v>85</v>
      </c>
    </row>
    <row r="5187" spans="1:13" x14ac:dyDescent="0.35">
      <c r="A5187" s="4" t="s">
        <v>36</v>
      </c>
      <c r="B5187" s="4" t="s">
        <v>35</v>
      </c>
      <c r="E5187" s="4" t="s">
        <v>134</v>
      </c>
      <c r="F5187" s="8" t="str">
        <f>VLOOKUP(E5187,Mapping!$A$1:$C$71,3,0)</f>
        <v>Vungle</v>
      </c>
      <c r="G5187" s="8" t="str">
        <f>VLOOKUP(E5187,Mapping!$A$2:$B$207,2,0)</f>
        <v>Vungle</v>
      </c>
      <c r="H5187" s="4" t="s">
        <v>658</v>
      </c>
      <c r="I5187" s="63">
        <v>44305</v>
      </c>
      <c r="J5187" s="126" t="str">
        <f>VLOOKUP(I5187,Mapping!$H$2:$I$215,2,0)</f>
        <v>Pre</v>
      </c>
      <c r="K5187" s="127" t="str">
        <f>VLOOKUP(I5187,Mapping!$H$2:$J$215,3,0)</f>
        <v>Pre</v>
      </c>
      <c r="L5187" s="4">
        <v>1229.4485377999999</v>
      </c>
      <c r="M5187" s="4" t="s">
        <v>85</v>
      </c>
    </row>
    <row r="5188" spans="1:13" x14ac:dyDescent="0.35">
      <c r="A5188" s="4" t="s">
        <v>36</v>
      </c>
      <c r="B5188" s="4" t="s">
        <v>35</v>
      </c>
      <c r="E5188" s="4" t="s">
        <v>134</v>
      </c>
      <c r="F5188" s="8" t="str">
        <f>VLOOKUP(E5188,Mapping!$A$1:$C$71,3,0)</f>
        <v>Vungle</v>
      </c>
      <c r="G5188" s="8" t="str">
        <f>VLOOKUP(E5188,Mapping!$A$2:$B$207,2,0)</f>
        <v>Vungle</v>
      </c>
      <c r="H5188" s="4" t="s">
        <v>658</v>
      </c>
      <c r="I5188" s="63">
        <v>44306</v>
      </c>
      <c r="J5188" s="126" t="str">
        <f>VLOOKUP(I5188,Mapping!$H$2:$I$215,2,0)</f>
        <v>Pre</v>
      </c>
      <c r="K5188" s="127" t="str">
        <f>VLOOKUP(I5188,Mapping!$H$2:$J$215,3,0)</f>
        <v>Pre</v>
      </c>
      <c r="L5188" s="4">
        <v>1114.9073699</v>
      </c>
      <c r="M5188" s="4" t="s">
        <v>85</v>
      </c>
    </row>
    <row r="5189" spans="1:13" x14ac:dyDescent="0.35">
      <c r="A5189" s="4" t="s">
        <v>36</v>
      </c>
      <c r="B5189" s="4" t="s">
        <v>35</v>
      </c>
      <c r="E5189" s="4" t="s">
        <v>134</v>
      </c>
      <c r="F5189" s="8" t="str">
        <f>VLOOKUP(E5189,Mapping!$A$1:$C$71,3,0)</f>
        <v>Vungle</v>
      </c>
      <c r="G5189" s="8" t="str">
        <f>VLOOKUP(E5189,Mapping!$A$2:$B$207,2,0)</f>
        <v>Vungle</v>
      </c>
      <c r="H5189" s="4" t="s">
        <v>658</v>
      </c>
      <c r="I5189" s="63">
        <v>44307</v>
      </c>
      <c r="J5189" s="126" t="str">
        <f>VLOOKUP(I5189,Mapping!$H$2:$I$215,2,0)</f>
        <v>Pre</v>
      </c>
      <c r="K5189" s="127" t="str">
        <f>VLOOKUP(I5189,Mapping!$H$2:$J$215,3,0)</f>
        <v>Pre</v>
      </c>
      <c r="L5189" s="4">
        <v>999.27069419999998</v>
      </c>
      <c r="M5189" s="4" t="s">
        <v>85</v>
      </c>
    </row>
    <row r="5190" spans="1:13" x14ac:dyDescent="0.35">
      <c r="A5190" s="4" t="s">
        <v>36</v>
      </c>
      <c r="B5190" s="4" t="s">
        <v>35</v>
      </c>
      <c r="E5190" s="4" t="s">
        <v>134</v>
      </c>
      <c r="F5190" s="8" t="str">
        <f>VLOOKUP(E5190,Mapping!$A$1:$C$71,3,0)</f>
        <v>Vungle</v>
      </c>
      <c r="G5190" s="8" t="str">
        <f>VLOOKUP(E5190,Mapping!$A$2:$B$207,2,0)</f>
        <v>Vungle</v>
      </c>
      <c r="H5190" s="4" t="s">
        <v>658</v>
      </c>
      <c r="I5190" s="63">
        <v>44308</v>
      </c>
      <c r="J5190" s="126" t="str">
        <f>VLOOKUP(I5190,Mapping!$H$2:$I$215,2,0)</f>
        <v>Pre</v>
      </c>
      <c r="K5190" s="127" t="str">
        <f>VLOOKUP(I5190,Mapping!$H$2:$J$215,3,0)</f>
        <v>Pre</v>
      </c>
      <c r="L5190" s="4">
        <v>805.34489069999995</v>
      </c>
      <c r="M5190" s="4" t="s">
        <v>85</v>
      </c>
    </row>
    <row r="5191" spans="1:13" x14ac:dyDescent="0.35">
      <c r="A5191" s="4" t="s">
        <v>36</v>
      </c>
      <c r="B5191" s="4" t="s">
        <v>35</v>
      </c>
      <c r="E5191" s="4" t="s">
        <v>134</v>
      </c>
      <c r="F5191" s="8" t="str">
        <f>VLOOKUP(E5191,Mapping!$A$1:$C$71,3,0)</f>
        <v>Vungle</v>
      </c>
      <c r="G5191" s="8" t="str">
        <f>VLOOKUP(E5191,Mapping!$A$2:$B$207,2,0)</f>
        <v>Vungle</v>
      </c>
      <c r="H5191" s="4" t="s">
        <v>658</v>
      </c>
      <c r="I5191" s="63">
        <v>44309</v>
      </c>
      <c r="J5191" s="126" t="str">
        <f>VLOOKUP(I5191,Mapping!$H$2:$I$215,2,0)</f>
        <v>Pre</v>
      </c>
      <c r="K5191" s="127" t="str">
        <f>VLOOKUP(I5191,Mapping!$H$2:$J$215,3,0)</f>
        <v>Pre</v>
      </c>
      <c r="L5191" s="4">
        <v>621.61368249999998</v>
      </c>
      <c r="M5191" s="4" t="s">
        <v>85</v>
      </c>
    </row>
    <row r="5192" spans="1:13" x14ac:dyDescent="0.35">
      <c r="A5192" s="4" t="s">
        <v>36</v>
      </c>
      <c r="B5192" s="4" t="s">
        <v>35</v>
      </c>
      <c r="E5192" s="4" t="s">
        <v>134</v>
      </c>
      <c r="F5192" s="8" t="str">
        <f>VLOOKUP(E5192,Mapping!$A$1:$C$71,3,0)</f>
        <v>Vungle</v>
      </c>
      <c r="G5192" s="8" t="str">
        <f>VLOOKUP(E5192,Mapping!$A$2:$B$207,2,0)</f>
        <v>Vungle</v>
      </c>
      <c r="H5192" s="4" t="s">
        <v>658</v>
      </c>
      <c r="I5192" s="63">
        <v>44310</v>
      </c>
      <c r="J5192" s="126" t="str">
        <f>VLOOKUP(I5192,Mapping!$H$2:$I$215,2,0)</f>
        <v>Pre</v>
      </c>
      <c r="K5192" s="127" t="str">
        <f>VLOOKUP(I5192,Mapping!$H$2:$J$215,3,0)</f>
        <v>Pre</v>
      </c>
      <c r="L5192" s="4">
        <v>463.35218589999999</v>
      </c>
      <c r="M5192" s="4" t="s">
        <v>85</v>
      </c>
    </row>
    <row r="5193" spans="1:13" x14ac:dyDescent="0.35">
      <c r="A5193" s="4" t="s">
        <v>36</v>
      </c>
      <c r="B5193" s="4" t="s">
        <v>35</v>
      </c>
      <c r="E5193" s="4" t="s">
        <v>134</v>
      </c>
      <c r="F5193" s="8" t="str">
        <f>VLOOKUP(E5193,Mapping!$A$1:$C$71,3,0)</f>
        <v>Vungle</v>
      </c>
      <c r="G5193" s="8" t="str">
        <f>VLOOKUP(E5193,Mapping!$A$2:$B$207,2,0)</f>
        <v>Vungle</v>
      </c>
      <c r="H5193" s="4" t="s">
        <v>658</v>
      </c>
      <c r="I5193" s="63">
        <v>44311</v>
      </c>
      <c r="J5193" s="126" t="str">
        <f>VLOOKUP(I5193,Mapping!$H$2:$I$215,2,0)</f>
        <v>Pre</v>
      </c>
      <c r="K5193" s="127" t="str">
        <f>VLOOKUP(I5193,Mapping!$H$2:$J$215,3,0)</f>
        <v>Pre</v>
      </c>
      <c r="L5193" s="4">
        <v>338.04310450000003</v>
      </c>
      <c r="M5193" s="4" t="s">
        <v>85</v>
      </c>
    </row>
    <row r="5194" spans="1:13" x14ac:dyDescent="0.35">
      <c r="A5194" s="4" t="s">
        <v>36</v>
      </c>
      <c r="B5194" s="4" t="s">
        <v>35</v>
      </c>
      <c r="E5194" s="4" t="s">
        <v>134</v>
      </c>
      <c r="F5194" s="8" t="str">
        <f>VLOOKUP(E5194,Mapping!$A$1:$C$71,3,0)</f>
        <v>Vungle</v>
      </c>
      <c r="G5194" s="8" t="str">
        <f>VLOOKUP(E5194,Mapping!$A$2:$B$207,2,0)</f>
        <v>Vungle</v>
      </c>
      <c r="H5194" s="4" t="s">
        <v>658</v>
      </c>
      <c r="I5194" s="63">
        <v>44312</v>
      </c>
      <c r="J5194" s="126" t="str">
        <f>VLOOKUP(I5194,Mapping!$H$2:$I$215,2,0)</f>
        <v>Pre</v>
      </c>
      <c r="K5194" s="127" t="str">
        <f>VLOOKUP(I5194,Mapping!$H$2:$J$215,3,0)</f>
        <v>Pre</v>
      </c>
      <c r="L5194" s="4">
        <v>227.02383750000001</v>
      </c>
      <c r="M5194" s="4" t="s">
        <v>85</v>
      </c>
    </row>
    <row r="5195" spans="1:13" x14ac:dyDescent="0.35">
      <c r="A5195" s="4" t="s">
        <v>36</v>
      </c>
      <c r="B5195" s="4" t="s">
        <v>35</v>
      </c>
      <c r="E5195" s="4" t="s">
        <v>134</v>
      </c>
      <c r="F5195" s="8" t="str">
        <f>VLOOKUP(E5195,Mapping!$A$1:$C$71,3,0)</f>
        <v>Vungle</v>
      </c>
      <c r="G5195" s="8" t="str">
        <f>VLOOKUP(E5195,Mapping!$A$2:$B$207,2,0)</f>
        <v>Vungle</v>
      </c>
      <c r="H5195" s="4" t="s">
        <v>658</v>
      </c>
      <c r="I5195" s="63">
        <v>44313</v>
      </c>
      <c r="J5195" s="126" t="str">
        <f>VLOOKUP(I5195,Mapping!$H$2:$I$215,2,0)</f>
        <v>Post</v>
      </c>
      <c r="K5195" s="127" t="str">
        <f>VLOOKUP(I5195,Mapping!$H$2:$J$215,3,0)</f>
        <v>Post</v>
      </c>
      <c r="L5195" s="4">
        <v>138.87476119999999</v>
      </c>
      <c r="M5195" s="4" t="s">
        <v>85</v>
      </c>
    </row>
    <row r="5196" spans="1:13" x14ac:dyDescent="0.35">
      <c r="A5196" s="4" t="s">
        <v>36</v>
      </c>
      <c r="B5196" s="4" t="s">
        <v>35</v>
      </c>
      <c r="E5196" s="4" t="s">
        <v>134</v>
      </c>
      <c r="F5196" s="8" t="str">
        <f>VLOOKUP(E5196,Mapping!$A$1:$C$71,3,0)</f>
        <v>Vungle</v>
      </c>
      <c r="G5196" s="8" t="str">
        <f>VLOOKUP(E5196,Mapping!$A$2:$B$207,2,0)</f>
        <v>Vungle</v>
      </c>
      <c r="H5196" s="4" t="s">
        <v>658</v>
      </c>
      <c r="I5196" s="63">
        <v>44314</v>
      </c>
      <c r="J5196" s="126" t="str">
        <f>VLOOKUP(I5196,Mapping!$H$2:$I$215,2,0)</f>
        <v>Post</v>
      </c>
      <c r="K5196" s="127" t="str">
        <f>VLOOKUP(I5196,Mapping!$H$2:$J$215,3,0)</f>
        <v>Post</v>
      </c>
      <c r="L5196" s="4">
        <v>67.8515321</v>
      </c>
      <c r="M5196" s="4" t="s">
        <v>85</v>
      </c>
    </row>
    <row r="5197" spans="1:13" x14ac:dyDescent="0.35">
      <c r="A5197" s="4" t="s">
        <v>36</v>
      </c>
      <c r="B5197" s="4" t="s">
        <v>35</v>
      </c>
      <c r="E5197" s="4" t="s">
        <v>134</v>
      </c>
      <c r="F5197" s="8" t="str">
        <f>VLOOKUP(E5197,Mapping!$A$1:$C$71,3,0)</f>
        <v>Vungle</v>
      </c>
      <c r="G5197" s="8" t="str">
        <f>VLOOKUP(E5197,Mapping!$A$2:$B$207,2,0)</f>
        <v>Vungle</v>
      </c>
      <c r="H5197" s="4" t="s">
        <v>658</v>
      </c>
      <c r="I5197" s="63">
        <v>44315</v>
      </c>
      <c r="J5197" s="126" t="str">
        <f>VLOOKUP(I5197,Mapping!$H$2:$I$215,2,0)</f>
        <v>Post</v>
      </c>
      <c r="K5197" s="127" t="str">
        <f>VLOOKUP(I5197,Mapping!$H$2:$J$215,3,0)</f>
        <v>Post</v>
      </c>
      <c r="L5197" s="4">
        <v>0</v>
      </c>
      <c r="M5197" s="4" t="s">
        <v>85</v>
      </c>
    </row>
    <row r="5198" spans="1:13" x14ac:dyDescent="0.35">
      <c r="A5198" s="4" t="s">
        <v>36</v>
      </c>
      <c r="B5198" s="4" t="s">
        <v>35</v>
      </c>
      <c r="E5198" s="4" t="s">
        <v>134</v>
      </c>
      <c r="F5198" s="8" t="str">
        <f>VLOOKUP(E5198,Mapping!$A$1:$C$71,3,0)</f>
        <v>Vungle</v>
      </c>
      <c r="G5198" s="8" t="str">
        <f>VLOOKUP(E5198,Mapping!$A$2:$B$207,2,0)</f>
        <v>Vungle</v>
      </c>
      <c r="H5198" s="4" t="s">
        <v>658</v>
      </c>
      <c r="I5198" s="63">
        <v>44316</v>
      </c>
      <c r="J5198" s="126" t="str">
        <f>VLOOKUP(I5198,Mapping!$H$2:$I$215,2,0)</f>
        <v>Post</v>
      </c>
      <c r="K5198" s="127" t="str">
        <f>VLOOKUP(I5198,Mapping!$H$2:$J$215,3,0)</f>
        <v>Post</v>
      </c>
      <c r="L5198" s="4">
        <v>0</v>
      </c>
      <c r="M5198" s="4" t="s">
        <v>85</v>
      </c>
    </row>
    <row r="5199" spans="1:13" x14ac:dyDescent="0.35">
      <c r="A5199" s="4" t="s">
        <v>36</v>
      </c>
      <c r="B5199" s="4" t="s">
        <v>35</v>
      </c>
      <c r="E5199" s="4" t="s">
        <v>134</v>
      </c>
      <c r="F5199" s="8" t="str">
        <f>VLOOKUP(E5199,Mapping!$A$1:$C$71,3,0)</f>
        <v>Vungle</v>
      </c>
      <c r="G5199" s="8" t="str">
        <f>VLOOKUP(E5199,Mapping!$A$2:$B$207,2,0)</f>
        <v>Vungle</v>
      </c>
      <c r="H5199" s="4" t="s">
        <v>658</v>
      </c>
      <c r="I5199" s="63">
        <v>44317</v>
      </c>
      <c r="J5199" s="126" t="str">
        <f>VLOOKUP(I5199,Mapping!$H$2:$I$215,2,0)</f>
        <v>Post</v>
      </c>
      <c r="K5199" s="127" t="str">
        <f>VLOOKUP(I5199,Mapping!$H$2:$J$215,3,0)</f>
        <v>Post</v>
      </c>
      <c r="L5199" s="4">
        <v>0</v>
      </c>
      <c r="M5199" s="4" t="s">
        <v>85</v>
      </c>
    </row>
    <row r="5200" spans="1:13" x14ac:dyDescent="0.35">
      <c r="A5200" s="4" t="s">
        <v>36</v>
      </c>
      <c r="B5200" s="4" t="s">
        <v>35</v>
      </c>
      <c r="E5200" s="4" t="s">
        <v>134</v>
      </c>
      <c r="F5200" s="8" t="str">
        <f>VLOOKUP(E5200,Mapping!$A$1:$C$71,3,0)</f>
        <v>Vungle</v>
      </c>
      <c r="G5200" s="8" t="str">
        <f>VLOOKUP(E5200,Mapping!$A$2:$B$207,2,0)</f>
        <v>Vungle</v>
      </c>
      <c r="H5200" s="4" t="s">
        <v>658</v>
      </c>
      <c r="I5200" s="63">
        <v>44318</v>
      </c>
      <c r="J5200" s="126" t="str">
        <f>VLOOKUP(I5200,Mapping!$H$2:$I$215,2,0)</f>
        <v>Post</v>
      </c>
      <c r="K5200" s="127" t="str">
        <f>VLOOKUP(I5200,Mapping!$H$2:$J$215,3,0)</f>
        <v>Post</v>
      </c>
      <c r="L5200" s="4">
        <v>0</v>
      </c>
      <c r="M5200" s="4" t="s">
        <v>85</v>
      </c>
    </row>
    <row r="5201" spans="1:13" x14ac:dyDescent="0.35">
      <c r="A5201" s="4" t="s">
        <v>36</v>
      </c>
      <c r="B5201" s="4" t="s">
        <v>35</v>
      </c>
      <c r="E5201" s="4" t="s">
        <v>134</v>
      </c>
      <c r="F5201" s="8" t="str">
        <f>VLOOKUP(E5201,Mapping!$A$1:$C$71,3,0)</f>
        <v>Vungle</v>
      </c>
      <c r="G5201" s="8" t="str">
        <f>VLOOKUP(E5201,Mapping!$A$2:$B$207,2,0)</f>
        <v>Vungle</v>
      </c>
      <c r="H5201" s="4" t="s">
        <v>658</v>
      </c>
      <c r="I5201" s="63">
        <v>44319</v>
      </c>
      <c r="J5201" s="126" t="str">
        <f>VLOOKUP(I5201,Mapping!$H$2:$I$215,2,0)</f>
        <v>Post</v>
      </c>
      <c r="K5201" s="127" t="str">
        <f>VLOOKUP(I5201,Mapping!$H$2:$J$215,3,0)</f>
        <v>Post</v>
      </c>
      <c r="L5201" s="4">
        <v>0</v>
      </c>
      <c r="M5201" s="4" t="s">
        <v>85</v>
      </c>
    </row>
    <row r="5202" spans="1:13" x14ac:dyDescent="0.35">
      <c r="A5202" s="4" t="s">
        <v>36</v>
      </c>
      <c r="B5202" s="4" t="s">
        <v>35</v>
      </c>
      <c r="E5202" s="4" t="s">
        <v>134</v>
      </c>
      <c r="F5202" s="8" t="str">
        <f>VLOOKUP(E5202,Mapping!$A$1:$C$71,3,0)</f>
        <v>Vungle</v>
      </c>
      <c r="G5202" s="8" t="str">
        <f>VLOOKUP(E5202,Mapping!$A$2:$B$207,2,0)</f>
        <v>Vungle</v>
      </c>
      <c r="H5202" s="4" t="s">
        <v>658</v>
      </c>
      <c r="I5202" s="63">
        <v>44320</v>
      </c>
      <c r="J5202" s="126" t="str">
        <f>VLOOKUP(I5202,Mapping!$H$2:$I$215,2,0)</f>
        <v>Post</v>
      </c>
      <c r="K5202" s="127" t="str">
        <f>VLOOKUP(I5202,Mapping!$H$2:$J$215,3,0)</f>
        <v>Post</v>
      </c>
      <c r="L5202" s="4">
        <v>0</v>
      </c>
      <c r="M5202" s="4" t="s">
        <v>85</v>
      </c>
    </row>
    <row r="5203" spans="1:13" x14ac:dyDescent="0.35">
      <c r="A5203" s="4" t="s">
        <v>36</v>
      </c>
      <c r="B5203" s="4" t="s">
        <v>35</v>
      </c>
      <c r="E5203" s="4" t="s">
        <v>134</v>
      </c>
      <c r="F5203" s="8" t="str">
        <f>VLOOKUP(E5203,Mapping!$A$1:$C$71,3,0)</f>
        <v>Vungle</v>
      </c>
      <c r="G5203" s="8" t="str">
        <f>VLOOKUP(E5203,Mapping!$A$2:$B$207,2,0)</f>
        <v>Vungle</v>
      </c>
      <c r="H5203" s="4" t="s">
        <v>658</v>
      </c>
      <c r="I5203" s="63">
        <v>44321</v>
      </c>
      <c r="J5203" s="126" t="str">
        <f>VLOOKUP(I5203,Mapping!$H$2:$I$215,2,0)</f>
        <v>Post</v>
      </c>
      <c r="K5203" s="127" t="str">
        <f>VLOOKUP(I5203,Mapping!$H$2:$J$215,3,0)</f>
        <v>Post</v>
      </c>
      <c r="L5203" s="4">
        <v>0</v>
      </c>
      <c r="M5203" s="4" t="s">
        <v>85</v>
      </c>
    </row>
    <row r="5204" spans="1:13" x14ac:dyDescent="0.35">
      <c r="A5204" s="4" t="s">
        <v>36</v>
      </c>
      <c r="B5204" s="4" t="s">
        <v>35</v>
      </c>
      <c r="E5204" s="4" t="s">
        <v>134</v>
      </c>
      <c r="F5204" s="8" t="str">
        <f>VLOOKUP(E5204,Mapping!$A$1:$C$71,3,0)</f>
        <v>Vungle</v>
      </c>
      <c r="G5204" s="8" t="str">
        <f>VLOOKUP(E5204,Mapping!$A$2:$B$207,2,0)</f>
        <v>Vungle</v>
      </c>
      <c r="H5204" s="4" t="s">
        <v>658</v>
      </c>
      <c r="I5204" s="63">
        <v>44322</v>
      </c>
      <c r="J5204" s="126" t="str">
        <f>VLOOKUP(I5204,Mapping!$H$2:$I$215,2,0)</f>
        <v>Post</v>
      </c>
      <c r="K5204" s="127" t="str">
        <f>VLOOKUP(I5204,Mapping!$H$2:$J$215,3,0)</f>
        <v>Post</v>
      </c>
      <c r="L5204" s="4">
        <v>0</v>
      </c>
      <c r="M5204" s="4" t="s">
        <v>85</v>
      </c>
    </row>
    <row r="5205" spans="1:13" x14ac:dyDescent="0.35">
      <c r="A5205" s="4" t="s">
        <v>36</v>
      </c>
      <c r="B5205" s="4" t="s">
        <v>35</v>
      </c>
      <c r="E5205" s="4" t="s">
        <v>134</v>
      </c>
      <c r="F5205" s="8" t="str">
        <f>VLOOKUP(E5205,Mapping!$A$1:$C$71,3,0)</f>
        <v>Vungle</v>
      </c>
      <c r="G5205" s="8" t="str">
        <f>VLOOKUP(E5205,Mapping!$A$2:$B$207,2,0)</f>
        <v>Vungle</v>
      </c>
      <c r="H5205" s="4" t="s">
        <v>658</v>
      </c>
      <c r="I5205" s="63">
        <v>44323</v>
      </c>
      <c r="J5205" s="126" t="str">
        <f>VLOOKUP(I5205,Mapping!$H$2:$I$215,2,0)</f>
        <v>Post</v>
      </c>
      <c r="K5205" s="127" t="str">
        <f>VLOOKUP(I5205,Mapping!$H$2:$J$215,3,0)</f>
        <v>Post</v>
      </c>
      <c r="L5205" s="4">
        <v>0</v>
      </c>
      <c r="M5205" s="4" t="s">
        <v>85</v>
      </c>
    </row>
    <row r="5206" spans="1:13" x14ac:dyDescent="0.35">
      <c r="A5206" s="4" t="s">
        <v>36</v>
      </c>
      <c r="B5206" s="4" t="s">
        <v>35</v>
      </c>
      <c r="E5206" s="4" t="s">
        <v>134</v>
      </c>
      <c r="F5206" s="8" t="str">
        <f>VLOOKUP(E5206,Mapping!$A$1:$C$71,3,0)</f>
        <v>Vungle</v>
      </c>
      <c r="G5206" s="8" t="str">
        <f>VLOOKUP(E5206,Mapping!$A$2:$B$207,2,0)</f>
        <v>Vungle</v>
      </c>
      <c r="H5206" s="4" t="s">
        <v>658</v>
      </c>
      <c r="I5206" s="63">
        <v>44324</v>
      </c>
      <c r="J5206" s="126" t="str">
        <f>VLOOKUP(I5206,Mapping!$H$2:$I$215,2,0)</f>
        <v>Post</v>
      </c>
      <c r="K5206" s="127" t="str">
        <f>VLOOKUP(I5206,Mapping!$H$2:$J$215,3,0)</f>
        <v>Post</v>
      </c>
      <c r="L5206" s="4">
        <v>0</v>
      </c>
      <c r="M5206" s="4" t="s">
        <v>85</v>
      </c>
    </row>
    <row r="5207" spans="1:13" x14ac:dyDescent="0.35">
      <c r="A5207" s="4" t="s">
        <v>36</v>
      </c>
      <c r="B5207" s="4" t="s">
        <v>35</v>
      </c>
      <c r="E5207" s="4" t="s">
        <v>134</v>
      </c>
      <c r="F5207" s="8" t="str">
        <f>VLOOKUP(E5207,Mapping!$A$1:$C$71,3,0)</f>
        <v>Vungle</v>
      </c>
      <c r="G5207" s="8" t="str">
        <f>VLOOKUP(E5207,Mapping!$A$2:$B$207,2,0)</f>
        <v>Vungle</v>
      </c>
      <c r="H5207" s="4" t="s">
        <v>658</v>
      </c>
      <c r="I5207" s="63">
        <v>44325</v>
      </c>
      <c r="J5207" s="126" t="str">
        <f>VLOOKUP(I5207,Mapping!$H$2:$I$215,2,0)</f>
        <v>Post</v>
      </c>
      <c r="K5207" s="127" t="str">
        <f>VLOOKUP(I5207,Mapping!$H$2:$J$215,3,0)</f>
        <v>Post</v>
      </c>
      <c r="L5207" s="4">
        <v>0</v>
      </c>
      <c r="M5207" s="4" t="s">
        <v>85</v>
      </c>
    </row>
    <row r="5208" spans="1:13" x14ac:dyDescent="0.35">
      <c r="A5208" s="4" t="s">
        <v>36</v>
      </c>
      <c r="B5208" s="4" t="s">
        <v>35</v>
      </c>
      <c r="E5208" s="4" t="s">
        <v>134</v>
      </c>
      <c r="F5208" s="8" t="str">
        <f>VLOOKUP(E5208,Mapping!$A$1:$C$71,3,0)</f>
        <v>Vungle</v>
      </c>
      <c r="G5208" s="8" t="str">
        <f>VLOOKUP(E5208,Mapping!$A$2:$B$207,2,0)</f>
        <v>Vungle</v>
      </c>
      <c r="H5208" s="4" t="s">
        <v>658</v>
      </c>
      <c r="I5208" s="63">
        <v>44326</v>
      </c>
      <c r="J5208" s="126" t="str">
        <f>VLOOKUP(I5208,Mapping!$H$2:$I$215,2,0)</f>
        <v>Post</v>
      </c>
      <c r="K5208" s="127" t="str">
        <f>VLOOKUP(I5208,Mapping!$H$2:$J$215,3,0)</f>
        <v>Post</v>
      </c>
      <c r="L5208" s="4">
        <v>0</v>
      </c>
      <c r="M5208" s="4" t="s">
        <v>85</v>
      </c>
    </row>
    <row r="5209" spans="1:13" x14ac:dyDescent="0.35">
      <c r="A5209" s="4" t="s">
        <v>36</v>
      </c>
      <c r="B5209" s="4" t="s">
        <v>35</v>
      </c>
      <c r="E5209" s="4" t="s">
        <v>134</v>
      </c>
      <c r="F5209" s="8" t="str">
        <f>VLOOKUP(E5209,Mapping!$A$1:$C$71,3,0)</f>
        <v>Vungle</v>
      </c>
      <c r="G5209" s="8" t="str">
        <f>VLOOKUP(E5209,Mapping!$A$2:$B$207,2,0)</f>
        <v>Vungle</v>
      </c>
      <c r="H5209" s="4" t="s">
        <v>658</v>
      </c>
      <c r="I5209" s="63">
        <v>44327</v>
      </c>
      <c r="J5209" s="126" t="str">
        <f>VLOOKUP(I5209,Mapping!$H$2:$I$215,2,0)</f>
        <v>Post</v>
      </c>
      <c r="K5209" s="127" t="str">
        <f>VLOOKUP(I5209,Mapping!$H$2:$J$215,3,0)</f>
        <v>Post</v>
      </c>
      <c r="L5209" s="4">
        <v>0</v>
      </c>
      <c r="M5209" s="4" t="s">
        <v>85</v>
      </c>
    </row>
    <row r="5210" spans="1:13" x14ac:dyDescent="0.35">
      <c r="A5210" s="4" t="s">
        <v>36</v>
      </c>
      <c r="B5210" s="4" t="s">
        <v>35</v>
      </c>
      <c r="E5210" s="4" t="s">
        <v>134</v>
      </c>
      <c r="F5210" s="8" t="str">
        <f>VLOOKUP(E5210,Mapping!$A$1:$C$71,3,0)</f>
        <v>Vungle</v>
      </c>
      <c r="G5210" s="8" t="str">
        <f>VLOOKUP(E5210,Mapping!$A$2:$B$207,2,0)</f>
        <v>Vungle</v>
      </c>
      <c r="H5210" s="4" t="s">
        <v>658</v>
      </c>
      <c r="I5210" s="63">
        <v>44328</v>
      </c>
      <c r="J5210" s="126" t="str">
        <f>VLOOKUP(I5210,Mapping!$H$2:$I$215,2,0)</f>
        <v>Post</v>
      </c>
      <c r="K5210" s="127" t="str">
        <f>VLOOKUP(I5210,Mapping!$H$2:$J$215,3,0)</f>
        <v>Post</v>
      </c>
      <c r="L5210" s="4">
        <v>0</v>
      </c>
      <c r="M5210" s="4" t="s">
        <v>85</v>
      </c>
    </row>
    <row r="5211" spans="1:13" x14ac:dyDescent="0.35">
      <c r="A5211" s="4" t="s">
        <v>36</v>
      </c>
      <c r="B5211" s="4" t="s">
        <v>35</v>
      </c>
      <c r="E5211" s="4" t="s">
        <v>134</v>
      </c>
      <c r="F5211" s="8" t="str">
        <f>VLOOKUP(E5211,Mapping!$A$1:$C$71,3,0)</f>
        <v>Vungle</v>
      </c>
      <c r="G5211" s="8" t="str">
        <f>VLOOKUP(E5211,Mapping!$A$2:$B$207,2,0)</f>
        <v>Vungle</v>
      </c>
      <c r="H5211" s="4" t="s">
        <v>658</v>
      </c>
      <c r="I5211" s="63">
        <v>44329</v>
      </c>
      <c r="J5211" s="126" t="str">
        <f>VLOOKUP(I5211,Mapping!$H$2:$I$215,2,0)</f>
        <v>Post</v>
      </c>
      <c r="K5211" s="127" t="str">
        <f>VLOOKUP(I5211,Mapping!$H$2:$J$215,3,0)</f>
        <v>Post</v>
      </c>
      <c r="L5211" s="4">
        <v>0</v>
      </c>
      <c r="M5211" s="4" t="s">
        <v>85</v>
      </c>
    </row>
    <row r="5212" spans="1:13" x14ac:dyDescent="0.35">
      <c r="A5212" s="4" t="s">
        <v>36</v>
      </c>
      <c r="B5212" s="4" t="s">
        <v>35</v>
      </c>
      <c r="E5212" s="4" t="s">
        <v>134</v>
      </c>
      <c r="F5212" s="8" t="str">
        <f>VLOOKUP(E5212,Mapping!$A$1:$C$71,3,0)</f>
        <v>Vungle</v>
      </c>
      <c r="G5212" s="8" t="str">
        <f>VLOOKUP(E5212,Mapping!$A$2:$B$207,2,0)</f>
        <v>Vungle</v>
      </c>
      <c r="H5212" s="4" t="s">
        <v>658</v>
      </c>
      <c r="I5212" s="63">
        <v>44330</v>
      </c>
      <c r="J5212" s="126" t="str">
        <f>VLOOKUP(I5212,Mapping!$H$2:$I$215,2,0)</f>
        <v>Post</v>
      </c>
      <c r="K5212" s="127" t="str">
        <f>VLOOKUP(I5212,Mapping!$H$2:$J$215,3,0)</f>
        <v>Post</v>
      </c>
      <c r="L5212" s="4">
        <v>0</v>
      </c>
      <c r="M5212" s="4" t="s">
        <v>85</v>
      </c>
    </row>
    <row r="5213" spans="1:13" x14ac:dyDescent="0.35">
      <c r="A5213" s="4" t="s">
        <v>36</v>
      </c>
      <c r="B5213" s="4" t="s">
        <v>35</v>
      </c>
      <c r="E5213" s="4" t="s">
        <v>134</v>
      </c>
      <c r="F5213" s="8" t="str">
        <f>VLOOKUP(E5213,Mapping!$A$1:$C$71,3,0)</f>
        <v>Vungle</v>
      </c>
      <c r="G5213" s="8" t="str">
        <f>VLOOKUP(E5213,Mapping!$A$2:$B$207,2,0)</f>
        <v>Vungle</v>
      </c>
      <c r="H5213" s="4" t="s">
        <v>658</v>
      </c>
      <c r="I5213" s="63">
        <v>44331</v>
      </c>
      <c r="J5213" s="126" t="str">
        <f>VLOOKUP(I5213,Mapping!$H$2:$I$215,2,0)</f>
        <v>Post</v>
      </c>
      <c r="K5213" s="127" t="str">
        <f>VLOOKUP(I5213,Mapping!$H$2:$J$215,3,0)</f>
        <v>Post</v>
      </c>
      <c r="L5213" s="4">
        <v>0</v>
      </c>
      <c r="M5213" s="4" t="s">
        <v>85</v>
      </c>
    </row>
    <row r="5214" spans="1:13" x14ac:dyDescent="0.35">
      <c r="A5214" s="4" t="s">
        <v>36</v>
      </c>
      <c r="B5214" s="4" t="s">
        <v>35</v>
      </c>
      <c r="E5214" s="4" t="s">
        <v>134</v>
      </c>
      <c r="F5214" s="8" t="str">
        <f>VLOOKUP(E5214,Mapping!$A$1:$C$71,3,0)</f>
        <v>Vungle</v>
      </c>
      <c r="G5214" s="8" t="str">
        <f>VLOOKUP(E5214,Mapping!$A$2:$B$207,2,0)</f>
        <v>Vungle</v>
      </c>
      <c r="H5214" s="4" t="s">
        <v>658</v>
      </c>
      <c r="I5214" s="63">
        <v>44332</v>
      </c>
      <c r="J5214" s="126" t="str">
        <f>VLOOKUP(I5214,Mapping!$H$2:$I$215,2,0)</f>
        <v>Post</v>
      </c>
      <c r="K5214" s="127" t="str">
        <f>VLOOKUP(I5214,Mapping!$H$2:$J$215,3,0)</f>
        <v>Post</v>
      </c>
      <c r="L5214" s="4">
        <v>0</v>
      </c>
      <c r="M5214" s="4" t="s">
        <v>85</v>
      </c>
    </row>
    <row r="5215" spans="1:13" x14ac:dyDescent="0.35">
      <c r="A5215" s="4" t="s">
        <v>36</v>
      </c>
      <c r="B5215" s="4" t="s">
        <v>35</v>
      </c>
      <c r="E5215" s="4" t="s">
        <v>134</v>
      </c>
      <c r="F5215" s="8" t="str">
        <f>VLOOKUP(E5215,Mapping!$A$1:$C$71,3,0)</f>
        <v>Vungle</v>
      </c>
      <c r="G5215" s="8" t="str">
        <f>VLOOKUP(E5215,Mapping!$A$2:$B$207,2,0)</f>
        <v>Vungle</v>
      </c>
      <c r="H5215" s="4" t="s">
        <v>658</v>
      </c>
      <c r="I5215" s="63">
        <v>44333</v>
      </c>
      <c r="J5215" s="126" t="str">
        <f>VLOOKUP(I5215,Mapping!$H$2:$I$215,2,0)</f>
        <v>Post</v>
      </c>
      <c r="K5215" s="127" t="str">
        <f>VLOOKUP(I5215,Mapping!$H$2:$J$215,3,0)</f>
        <v>Post</v>
      </c>
      <c r="L5215" s="4">
        <v>0</v>
      </c>
      <c r="M5215" s="4" t="s">
        <v>85</v>
      </c>
    </row>
    <row r="5216" spans="1:13" x14ac:dyDescent="0.35">
      <c r="A5216" s="4" t="s">
        <v>36</v>
      </c>
      <c r="B5216" s="4" t="s">
        <v>35</v>
      </c>
      <c r="E5216" s="4" t="s">
        <v>134</v>
      </c>
      <c r="F5216" s="8" t="str">
        <f>VLOOKUP(E5216,Mapping!$A$1:$C$71,3,0)</f>
        <v>Vungle</v>
      </c>
      <c r="G5216" s="8" t="str">
        <f>VLOOKUP(E5216,Mapping!$A$2:$B$207,2,0)</f>
        <v>Vungle</v>
      </c>
      <c r="H5216" s="4" t="s">
        <v>658</v>
      </c>
      <c r="I5216" s="63">
        <v>44334</v>
      </c>
      <c r="J5216" s="126" t="str">
        <f>VLOOKUP(I5216,Mapping!$H$2:$I$215,2,0)</f>
        <v>Post</v>
      </c>
      <c r="K5216" s="127" t="str">
        <f>VLOOKUP(I5216,Mapping!$H$2:$J$215,3,0)</f>
        <v>Post</v>
      </c>
      <c r="L5216" s="4">
        <v>0</v>
      </c>
      <c r="M5216" s="4" t="s">
        <v>85</v>
      </c>
    </row>
    <row r="5217" spans="1:13" x14ac:dyDescent="0.35">
      <c r="A5217" s="4" t="s">
        <v>36</v>
      </c>
      <c r="B5217" s="4" t="s">
        <v>35</v>
      </c>
      <c r="E5217" s="4" t="s">
        <v>134</v>
      </c>
      <c r="F5217" s="8" t="str">
        <f>VLOOKUP(E5217,Mapping!$A$1:$C$71,3,0)</f>
        <v>Vungle</v>
      </c>
      <c r="G5217" s="8" t="str">
        <f>VLOOKUP(E5217,Mapping!$A$2:$B$207,2,0)</f>
        <v>Vungle</v>
      </c>
      <c r="H5217" s="4" t="s">
        <v>658</v>
      </c>
      <c r="I5217" s="63">
        <v>44335</v>
      </c>
      <c r="J5217" s="126" t="str">
        <f>VLOOKUP(I5217,Mapping!$H$2:$I$215,2,0)</f>
        <v>Post</v>
      </c>
      <c r="K5217" s="127" t="str">
        <f>VLOOKUP(I5217,Mapping!$H$2:$J$215,3,0)</f>
        <v>Post</v>
      </c>
      <c r="L5217" s="4">
        <v>0</v>
      </c>
      <c r="M5217" s="4" t="s">
        <v>85</v>
      </c>
    </row>
    <row r="5218" spans="1:13" x14ac:dyDescent="0.35">
      <c r="A5218" s="4" t="s">
        <v>36</v>
      </c>
      <c r="B5218" s="4" t="s">
        <v>35</v>
      </c>
      <c r="E5218" s="4" t="s">
        <v>134</v>
      </c>
      <c r="F5218" s="8" t="str">
        <f>VLOOKUP(E5218,Mapping!$A$1:$C$71,3,0)</f>
        <v>Vungle</v>
      </c>
      <c r="G5218" s="8" t="str">
        <f>VLOOKUP(E5218,Mapping!$A$2:$B$207,2,0)</f>
        <v>Vungle</v>
      </c>
      <c r="H5218" s="4" t="s">
        <v>658</v>
      </c>
      <c r="I5218" s="63">
        <v>44336</v>
      </c>
      <c r="J5218" s="126" t="str">
        <f>VLOOKUP(I5218,Mapping!$H$2:$I$215,2,0)</f>
        <v>Post</v>
      </c>
      <c r="K5218" s="127" t="str">
        <f>VLOOKUP(I5218,Mapping!$H$2:$J$215,3,0)</f>
        <v>Post</v>
      </c>
      <c r="L5218" s="4">
        <v>0</v>
      </c>
      <c r="M5218" s="4" t="s">
        <v>85</v>
      </c>
    </row>
    <row r="5219" spans="1:13" x14ac:dyDescent="0.35">
      <c r="A5219" s="4" t="s">
        <v>36</v>
      </c>
      <c r="B5219" s="4" t="s">
        <v>35</v>
      </c>
      <c r="E5219" s="4" t="s">
        <v>134</v>
      </c>
      <c r="F5219" s="8" t="str">
        <f>VLOOKUP(E5219,Mapping!$A$1:$C$71,3,0)</f>
        <v>Vungle</v>
      </c>
      <c r="G5219" s="8" t="str">
        <f>VLOOKUP(E5219,Mapping!$A$2:$B$207,2,0)</f>
        <v>Vungle</v>
      </c>
      <c r="H5219" s="4" t="s">
        <v>658</v>
      </c>
      <c r="I5219" s="63">
        <v>44337</v>
      </c>
      <c r="J5219" s="126" t="str">
        <f>VLOOKUP(I5219,Mapping!$H$2:$I$215,2,0)</f>
        <v>Post</v>
      </c>
      <c r="K5219" s="127" t="str">
        <f>VLOOKUP(I5219,Mapping!$H$2:$J$215,3,0)</f>
        <v>Post</v>
      </c>
      <c r="L5219" s="4">
        <v>0</v>
      </c>
      <c r="M5219" s="4" t="s">
        <v>85</v>
      </c>
    </row>
    <row r="5220" spans="1:13" x14ac:dyDescent="0.35">
      <c r="A5220" s="4" t="s">
        <v>36</v>
      </c>
      <c r="B5220" s="4" t="s">
        <v>35</v>
      </c>
      <c r="E5220" s="4" t="s">
        <v>134</v>
      </c>
      <c r="F5220" s="8" t="str">
        <f>VLOOKUP(E5220,Mapping!$A$1:$C$71,3,0)</f>
        <v>Vungle</v>
      </c>
      <c r="G5220" s="8" t="str">
        <f>VLOOKUP(E5220,Mapping!$A$2:$B$207,2,0)</f>
        <v>Vungle</v>
      </c>
      <c r="H5220" s="4" t="s">
        <v>658</v>
      </c>
      <c r="I5220" s="63">
        <v>44338</v>
      </c>
      <c r="J5220" s="126" t="str">
        <f>VLOOKUP(I5220,Mapping!$H$2:$I$215,2,0)</f>
        <v>Post</v>
      </c>
      <c r="K5220" s="127" t="str">
        <f>VLOOKUP(I5220,Mapping!$H$2:$J$215,3,0)</f>
        <v>Post</v>
      </c>
      <c r="L5220" s="4">
        <v>0</v>
      </c>
      <c r="M5220" s="4" t="s">
        <v>85</v>
      </c>
    </row>
    <row r="5221" spans="1:13" x14ac:dyDescent="0.35">
      <c r="A5221" s="4" t="s">
        <v>36</v>
      </c>
      <c r="B5221" s="4" t="s">
        <v>35</v>
      </c>
      <c r="E5221" s="4" t="s">
        <v>134</v>
      </c>
      <c r="F5221" s="8" t="str">
        <f>VLOOKUP(E5221,Mapping!$A$1:$C$71,3,0)</f>
        <v>Vungle</v>
      </c>
      <c r="G5221" s="8" t="str">
        <f>VLOOKUP(E5221,Mapping!$A$2:$B$207,2,0)</f>
        <v>Vungle</v>
      </c>
      <c r="H5221" s="4" t="s">
        <v>658</v>
      </c>
      <c r="I5221" s="63">
        <v>44339</v>
      </c>
      <c r="J5221" s="126" t="str">
        <f>VLOOKUP(I5221,Mapping!$H$2:$I$215,2,0)</f>
        <v>Post</v>
      </c>
      <c r="K5221" s="127" t="str">
        <f>VLOOKUP(I5221,Mapping!$H$2:$J$215,3,0)</f>
        <v>Post</v>
      </c>
      <c r="L5221" s="4">
        <v>0</v>
      </c>
      <c r="M5221" s="4" t="s">
        <v>85</v>
      </c>
    </row>
    <row r="5222" spans="1:13" x14ac:dyDescent="0.35">
      <c r="A5222" s="4" t="s">
        <v>36</v>
      </c>
      <c r="B5222" s="4" t="s">
        <v>35</v>
      </c>
      <c r="E5222" s="4" t="s">
        <v>134</v>
      </c>
      <c r="F5222" s="8" t="str">
        <f>VLOOKUP(E5222,Mapping!$A$1:$C$71,3,0)</f>
        <v>Vungle</v>
      </c>
      <c r="G5222" s="8" t="str">
        <f>VLOOKUP(E5222,Mapping!$A$2:$B$207,2,0)</f>
        <v>Vungle</v>
      </c>
      <c r="H5222" s="4" t="s">
        <v>658</v>
      </c>
      <c r="I5222" s="63">
        <v>44340</v>
      </c>
      <c r="J5222" s="126" t="str">
        <f>VLOOKUP(I5222,Mapping!$H$2:$I$215,2,0)</f>
        <v>Post</v>
      </c>
      <c r="K5222" s="127" t="str">
        <f>VLOOKUP(I5222,Mapping!$H$2:$J$215,3,0)</f>
        <v>Post</v>
      </c>
      <c r="L5222" s="4">
        <v>0</v>
      </c>
      <c r="M5222" s="4" t="s">
        <v>85</v>
      </c>
    </row>
    <row r="5223" spans="1:13" x14ac:dyDescent="0.35">
      <c r="A5223" s="4" t="s">
        <v>36</v>
      </c>
      <c r="B5223" s="4" t="s">
        <v>35</v>
      </c>
      <c r="E5223" s="4" t="s">
        <v>134</v>
      </c>
      <c r="F5223" s="8" t="str">
        <f>VLOOKUP(E5223,Mapping!$A$1:$C$71,3,0)</f>
        <v>Vungle</v>
      </c>
      <c r="G5223" s="8" t="str">
        <f>VLOOKUP(E5223,Mapping!$A$2:$B$207,2,0)</f>
        <v>Vungle</v>
      </c>
      <c r="H5223" s="4" t="s">
        <v>658</v>
      </c>
      <c r="I5223" s="63">
        <v>44341</v>
      </c>
      <c r="J5223" s="126" t="str">
        <f>VLOOKUP(I5223,Mapping!$H$2:$I$215,2,0)</f>
        <v>Post</v>
      </c>
      <c r="K5223" s="127" t="str">
        <f>VLOOKUP(I5223,Mapping!$H$2:$J$215,3,0)</f>
        <v>Post</v>
      </c>
      <c r="L5223" s="4">
        <v>0</v>
      </c>
      <c r="M5223" s="4" t="s">
        <v>85</v>
      </c>
    </row>
    <row r="5224" spans="1:13" x14ac:dyDescent="0.35">
      <c r="A5224" s="4" t="s">
        <v>36</v>
      </c>
      <c r="B5224" s="4" t="s">
        <v>35</v>
      </c>
      <c r="E5224" s="4" t="s">
        <v>134</v>
      </c>
      <c r="F5224" s="8" t="str">
        <f>VLOOKUP(E5224,Mapping!$A$1:$C$71,3,0)</f>
        <v>Vungle</v>
      </c>
      <c r="G5224" s="8" t="str">
        <f>VLOOKUP(E5224,Mapping!$A$2:$B$207,2,0)</f>
        <v>Vungle</v>
      </c>
      <c r="H5224" s="4" t="s">
        <v>658</v>
      </c>
      <c r="I5224" s="63">
        <v>44342</v>
      </c>
      <c r="J5224" s="126" t="str">
        <f>VLOOKUP(I5224,Mapping!$H$2:$I$215,2,0)</f>
        <v>Post</v>
      </c>
      <c r="K5224" s="127" t="str">
        <f>VLOOKUP(I5224,Mapping!$H$2:$J$215,3,0)</f>
        <v>Post</v>
      </c>
      <c r="L5224" s="4">
        <v>0</v>
      </c>
      <c r="M5224" s="4" t="s">
        <v>85</v>
      </c>
    </row>
    <row r="5225" spans="1:13" x14ac:dyDescent="0.35">
      <c r="A5225" s="4" t="s">
        <v>36</v>
      </c>
      <c r="B5225" s="4" t="s">
        <v>35</v>
      </c>
      <c r="E5225" s="4" t="s">
        <v>134</v>
      </c>
      <c r="F5225" s="8" t="str">
        <f>VLOOKUP(E5225,Mapping!$A$1:$C$71,3,0)</f>
        <v>Vungle</v>
      </c>
      <c r="G5225" s="8" t="str">
        <f>VLOOKUP(E5225,Mapping!$A$2:$B$207,2,0)</f>
        <v>Vungle</v>
      </c>
      <c r="H5225" s="4" t="s">
        <v>658</v>
      </c>
      <c r="I5225" s="63">
        <v>44343</v>
      </c>
      <c r="J5225" s="126" t="str">
        <f>VLOOKUP(I5225,Mapping!$H$2:$I$215,2,0)</f>
        <v>Post</v>
      </c>
      <c r="K5225" s="127" t="str">
        <f>VLOOKUP(I5225,Mapping!$H$2:$J$215,3,0)</f>
        <v>Post</v>
      </c>
      <c r="L5225" s="4">
        <v>0</v>
      </c>
      <c r="M5225" s="4" t="s">
        <v>85</v>
      </c>
    </row>
    <row r="5226" spans="1:13" x14ac:dyDescent="0.35">
      <c r="A5226" s="4" t="s">
        <v>36</v>
      </c>
      <c r="B5226" s="4" t="s">
        <v>35</v>
      </c>
      <c r="E5226" s="4" t="s">
        <v>134</v>
      </c>
      <c r="F5226" s="8" t="str">
        <f>VLOOKUP(E5226,Mapping!$A$1:$C$71,3,0)</f>
        <v>Vungle</v>
      </c>
      <c r="G5226" s="8" t="str">
        <f>VLOOKUP(E5226,Mapping!$A$2:$B$207,2,0)</f>
        <v>Vungle</v>
      </c>
      <c r="H5226" s="4" t="s">
        <v>658</v>
      </c>
      <c r="I5226" s="63">
        <v>44344</v>
      </c>
      <c r="J5226" s="126" t="str">
        <f>VLOOKUP(I5226,Mapping!$H$2:$I$215,2,0)</f>
        <v>Post</v>
      </c>
      <c r="K5226" s="127" t="str">
        <f>VLOOKUP(I5226,Mapping!$H$2:$J$215,3,0)</f>
        <v>Post</v>
      </c>
      <c r="L5226" s="4">
        <v>0</v>
      </c>
      <c r="M5226" s="4" t="s">
        <v>85</v>
      </c>
    </row>
    <row r="5227" spans="1:13" x14ac:dyDescent="0.35">
      <c r="A5227" s="4" t="s">
        <v>36</v>
      </c>
      <c r="B5227" s="4" t="s">
        <v>35</v>
      </c>
      <c r="E5227" s="4" t="s">
        <v>134</v>
      </c>
      <c r="F5227" s="8" t="str">
        <f>VLOOKUP(E5227,Mapping!$A$1:$C$71,3,0)</f>
        <v>Vungle</v>
      </c>
      <c r="G5227" s="8" t="str">
        <f>VLOOKUP(E5227,Mapping!$A$2:$B$207,2,0)</f>
        <v>Vungle</v>
      </c>
      <c r="H5227" s="4" t="s">
        <v>658</v>
      </c>
      <c r="I5227" s="63">
        <v>44345</v>
      </c>
      <c r="J5227" s="126" t="str">
        <f>VLOOKUP(I5227,Mapping!$H$2:$I$215,2,0)</f>
        <v>Post</v>
      </c>
      <c r="K5227" s="127" t="str">
        <f>VLOOKUP(I5227,Mapping!$H$2:$J$215,3,0)</f>
        <v>Post</v>
      </c>
      <c r="L5227" s="4">
        <v>0</v>
      </c>
      <c r="M5227" s="4" t="s">
        <v>85</v>
      </c>
    </row>
    <row r="5228" spans="1:13" x14ac:dyDescent="0.35">
      <c r="A5228" s="4" t="s">
        <v>36</v>
      </c>
      <c r="B5228" s="4" t="s">
        <v>35</v>
      </c>
      <c r="E5228" s="4" t="s">
        <v>134</v>
      </c>
      <c r="F5228" s="8" t="str">
        <f>VLOOKUP(E5228,Mapping!$A$1:$C$71,3,0)</f>
        <v>Vungle</v>
      </c>
      <c r="G5228" s="8" t="str">
        <f>VLOOKUP(E5228,Mapping!$A$2:$B$207,2,0)</f>
        <v>Vungle</v>
      </c>
      <c r="H5228" s="4" t="s">
        <v>658</v>
      </c>
      <c r="I5228" s="63">
        <v>44346</v>
      </c>
      <c r="J5228" s="126" t="str">
        <f>VLOOKUP(I5228,Mapping!$H$2:$I$215,2,0)</f>
        <v>Post</v>
      </c>
      <c r="K5228" s="127" t="str">
        <f>VLOOKUP(I5228,Mapping!$H$2:$J$215,3,0)</f>
        <v>Post</v>
      </c>
      <c r="L5228" s="4">
        <v>0</v>
      </c>
      <c r="M5228" s="4" t="s">
        <v>85</v>
      </c>
    </row>
    <row r="5229" spans="1:13" x14ac:dyDescent="0.35">
      <c r="A5229" s="4" t="s">
        <v>36</v>
      </c>
      <c r="B5229" s="4" t="s">
        <v>35</v>
      </c>
      <c r="E5229" s="4" t="s">
        <v>134</v>
      </c>
      <c r="F5229" s="8" t="str">
        <f>VLOOKUP(E5229,Mapping!$A$1:$C$71,3,0)</f>
        <v>Vungle</v>
      </c>
      <c r="G5229" s="8" t="str">
        <f>VLOOKUP(E5229,Mapping!$A$2:$B$207,2,0)</f>
        <v>Vungle</v>
      </c>
      <c r="H5229" s="4" t="s">
        <v>658</v>
      </c>
      <c r="I5229" s="63">
        <v>44347</v>
      </c>
      <c r="J5229" s="126" t="str">
        <f>VLOOKUP(I5229,Mapping!$H$2:$I$215,2,0)</f>
        <v>Post</v>
      </c>
      <c r="K5229" s="127" t="str">
        <f>VLOOKUP(I5229,Mapping!$H$2:$J$215,3,0)</f>
        <v>Post</v>
      </c>
      <c r="L5229" s="4">
        <v>0</v>
      </c>
      <c r="M5229" s="4" t="s">
        <v>85</v>
      </c>
    </row>
    <row r="5230" spans="1:13" x14ac:dyDescent="0.35">
      <c r="A5230" s="4" t="s">
        <v>36</v>
      </c>
      <c r="B5230" s="4" t="s">
        <v>35</v>
      </c>
      <c r="E5230" s="4" t="s">
        <v>134</v>
      </c>
      <c r="F5230" s="8" t="str">
        <f>VLOOKUP(E5230,Mapping!$A$1:$C$71,3,0)</f>
        <v>Vungle</v>
      </c>
      <c r="G5230" s="8" t="str">
        <f>VLOOKUP(E5230,Mapping!$A$2:$B$207,2,0)</f>
        <v>Vungle</v>
      </c>
      <c r="H5230" s="4" t="s">
        <v>658</v>
      </c>
      <c r="I5230" s="63">
        <v>44348</v>
      </c>
      <c r="J5230" s="126" t="str">
        <f>VLOOKUP(I5230,Mapping!$H$2:$I$215,2,0)</f>
        <v>Post</v>
      </c>
      <c r="K5230" s="127" t="str">
        <f>VLOOKUP(I5230,Mapping!$H$2:$J$215,3,0)</f>
        <v>Post</v>
      </c>
      <c r="L5230" s="4">
        <v>0</v>
      </c>
      <c r="M5230" s="4" t="s">
        <v>85</v>
      </c>
    </row>
    <row r="5231" spans="1:13" x14ac:dyDescent="0.35">
      <c r="A5231" s="4" t="s">
        <v>36</v>
      </c>
      <c r="B5231" s="4" t="s">
        <v>35</v>
      </c>
      <c r="E5231" s="4" t="s">
        <v>134</v>
      </c>
      <c r="F5231" s="8" t="str">
        <f>VLOOKUP(E5231,Mapping!$A$1:$C$71,3,0)</f>
        <v>Vungle</v>
      </c>
      <c r="G5231" s="8" t="str">
        <f>VLOOKUP(E5231,Mapping!$A$2:$B$207,2,0)</f>
        <v>Vungle</v>
      </c>
      <c r="H5231" s="4" t="s">
        <v>658</v>
      </c>
      <c r="I5231" s="63">
        <v>44349</v>
      </c>
      <c r="J5231" s="126" t="str">
        <f>VLOOKUP(I5231,Mapping!$H$2:$I$215,2,0)</f>
        <v>Post</v>
      </c>
      <c r="K5231" s="127" t="str">
        <f>VLOOKUP(I5231,Mapping!$H$2:$J$215,3,0)</f>
        <v>Post</v>
      </c>
      <c r="L5231" s="4">
        <v>0</v>
      </c>
      <c r="M5231" s="4" t="s">
        <v>85</v>
      </c>
    </row>
    <row r="5232" spans="1:13" x14ac:dyDescent="0.35">
      <c r="A5232" s="4" t="s">
        <v>36</v>
      </c>
      <c r="B5232" s="4" t="s">
        <v>35</v>
      </c>
      <c r="E5232" s="4" t="s">
        <v>134</v>
      </c>
      <c r="F5232" s="8" t="str">
        <f>VLOOKUP(E5232,Mapping!$A$1:$C$71,3,0)</f>
        <v>Vungle</v>
      </c>
      <c r="G5232" s="8" t="str">
        <f>VLOOKUP(E5232,Mapping!$A$2:$B$207,2,0)</f>
        <v>Vungle</v>
      </c>
      <c r="H5232" s="4" t="s">
        <v>658</v>
      </c>
      <c r="I5232" s="63">
        <v>44350</v>
      </c>
      <c r="J5232" s="126" t="str">
        <f>VLOOKUP(I5232,Mapping!$H$2:$I$215,2,0)</f>
        <v>Post</v>
      </c>
      <c r="K5232" s="127" t="str">
        <f>VLOOKUP(I5232,Mapping!$H$2:$J$215,3,0)</f>
        <v>Post</v>
      </c>
      <c r="L5232" s="4">
        <v>0</v>
      </c>
      <c r="M5232" s="4" t="s">
        <v>85</v>
      </c>
    </row>
    <row r="5233" spans="1:13" x14ac:dyDescent="0.35">
      <c r="A5233" s="4" t="s">
        <v>36</v>
      </c>
      <c r="B5233" s="4" t="s">
        <v>35</v>
      </c>
      <c r="E5233" s="4" t="s">
        <v>134</v>
      </c>
      <c r="F5233" s="8" t="str">
        <f>VLOOKUP(E5233,Mapping!$A$1:$C$71,3,0)</f>
        <v>Vungle</v>
      </c>
      <c r="G5233" s="8" t="str">
        <f>VLOOKUP(E5233,Mapping!$A$2:$B$207,2,0)</f>
        <v>Vungle</v>
      </c>
      <c r="H5233" s="4" t="s">
        <v>658</v>
      </c>
      <c r="I5233" s="63">
        <v>44351</v>
      </c>
      <c r="J5233" s="126" t="str">
        <f>VLOOKUP(I5233,Mapping!$H$2:$I$215,2,0)</f>
        <v>Post</v>
      </c>
      <c r="K5233" s="127" t="str">
        <f>VLOOKUP(I5233,Mapping!$H$2:$J$215,3,0)</f>
        <v>Post</v>
      </c>
      <c r="L5233" s="4">
        <v>0</v>
      </c>
      <c r="M5233" s="4" t="s">
        <v>85</v>
      </c>
    </row>
    <row r="5234" spans="1:13" x14ac:dyDescent="0.35">
      <c r="A5234" s="4" t="s">
        <v>36</v>
      </c>
      <c r="B5234" s="4" t="s">
        <v>35</v>
      </c>
      <c r="E5234" s="4" t="s">
        <v>134</v>
      </c>
      <c r="F5234" s="8" t="str">
        <f>VLOOKUP(E5234,Mapping!$A$1:$C$71,3,0)</f>
        <v>Vungle</v>
      </c>
      <c r="G5234" s="8" t="str">
        <f>VLOOKUP(E5234,Mapping!$A$2:$B$207,2,0)</f>
        <v>Vungle</v>
      </c>
      <c r="H5234" s="4" t="s">
        <v>658</v>
      </c>
      <c r="I5234" s="63">
        <v>44352</v>
      </c>
      <c r="J5234" s="126" t="str">
        <f>VLOOKUP(I5234,Mapping!$H$2:$I$215,2,0)</f>
        <v>Post</v>
      </c>
      <c r="K5234" s="127" t="str">
        <f>VLOOKUP(I5234,Mapping!$H$2:$J$215,3,0)</f>
        <v>Post</v>
      </c>
      <c r="L5234" s="4">
        <v>0</v>
      </c>
      <c r="M5234" s="4" t="s">
        <v>85</v>
      </c>
    </row>
    <row r="5235" spans="1:13" x14ac:dyDescent="0.35">
      <c r="A5235" s="4" t="s">
        <v>36</v>
      </c>
      <c r="B5235" s="4" t="s">
        <v>35</v>
      </c>
      <c r="E5235" s="4" t="s">
        <v>134</v>
      </c>
      <c r="F5235" s="8" t="str">
        <f>VLOOKUP(E5235,Mapping!$A$1:$C$71,3,0)</f>
        <v>Vungle</v>
      </c>
      <c r="G5235" s="8" t="str">
        <f>VLOOKUP(E5235,Mapping!$A$2:$B$207,2,0)</f>
        <v>Vungle</v>
      </c>
      <c r="H5235" s="4" t="s">
        <v>658</v>
      </c>
      <c r="I5235" s="63">
        <v>44353</v>
      </c>
      <c r="J5235" s="126" t="str">
        <f>VLOOKUP(I5235,Mapping!$H$2:$I$215,2,0)</f>
        <v>Post</v>
      </c>
      <c r="K5235" s="127" t="str">
        <f>VLOOKUP(I5235,Mapping!$H$2:$J$215,3,0)</f>
        <v>Post</v>
      </c>
      <c r="L5235" s="4">
        <v>0</v>
      </c>
      <c r="M5235" s="4" t="s">
        <v>85</v>
      </c>
    </row>
    <row r="5236" spans="1:13" x14ac:dyDescent="0.35">
      <c r="A5236" s="4" t="s">
        <v>36</v>
      </c>
      <c r="B5236" s="4" t="s">
        <v>35</v>
      </c>
      <c r="E5236" s="4" t="s">
        <v>134</v>
      </c>
      <c r="F5236" s="8" t="str">
        <f>VLOOKUP(E5236,Mapping!$A$1:$C$71,3,0)</f>
        <v>Vungle</v>
      </c>
      <c r="G5236" s="8" t="str">
        <f>VLOOKUP(E5236,Mapping!$A$2:$B$207,2,0)</f>
        <v>Vungle</v>
      </c>
      <c r="H5236" s="4" t="s">
        <v>658</v>
      </c>
      <c r="I5236" s="63">
        <v>44354</v>
      </c>
      <c r="J5236" s="126" t="str">
        <f>VLOOKUP(I5236,Mapping!$H$2:$I$215,2,0)</f>
        <v>Post</v>
      </c>
      <c r="K5236" s="127" t="str">
        <f>VLOOKUP(I5236,Mapping!$H$2:$J$215,3,0)</f>
        <v>Post</v>
      </c>
      <c r="L5236" s="4">
        <v>0</v>
      </c>
      <c r="M5236" s="4" t="s">
        <v>85</v>
      </c>
    </row>
    <row r="5237" spans="1:13" x14ac:dyDescent="0.35">
      <c r="A5237" s="4" t="s">
        <v>36</v>
      </c>
      <c r="B5237" s="4" t="s">
        <v>35</v>
      </c>
      <c r="E5237" s="4" t="s">
        <v>134</v>
      </c>
      <c r="F5237" s="8" t="str">
        <f>VLOOKUP(E5237,Mapping!$A$1:$C$71,3,0)</f>
        <v>Vungle</v>
      </c>
      <c r="G5237" s="8" t="str">
        <f>VLOOKUP(E5237,Mapping!$A$2:$B$207,2,0)</f>
        <v>Vungle</v>
      </c>
      <c r="H5237" s="4" t="s">
        <v>658</v>
      </c>
      <c r="I5237" s="63">
        <v>44355</v>
      </c>
      <c r="J5237" s="126" t="str">
        <f>VLOOKUP(I5237,Mapping!$H$2:$I$215,2,0)</f>
        <v>Post</v>
      </c>
      <c r="K5237" s="127" t="str">
        <f>VLOOKUP(I5237,Mapping!$H$2:$J$215,3,0)</f>
        <v>Post</v>
      </c>
      <c r="L5237" s="4">
        <v>0</v>
      </c>
      <c r="M5237" s="4" t="s">
        <v>85</v>
      </c>
    </row>
    <row r="5238" spans="1:13" x14ac:dyDescent="0.35">
      <c r="A5238" s="4" t="s">
        <v>36</v>
      </c>
      <c r="B5238" s="4" t="s">
        <v>35</v>
      </c>
      <c r="E5238" s="4" t="s">
        <v>134</v>
      </c>
      <c r="F5238" s="8" t="str">
        <f>VLOOKUP(E5238,Mapping!$A$1:$C$71,3,0)</f>
        <v>Vungle</v>
      </c>
      <c r="G5238" s="8" t="str">
        <f>VLOOKUP(E5238,Mapping!$A$2:$B$207,2,0)</f>
        <v>Vungle</v>
      </c>
      <c r="H5238" s="4" t="s">
        <v>658</v>
      </c>
      <c r="I5238" s="63">
        <v>44356</v>
      </c>
      <c r="J5238" s="126" t="str">
        <f>VLOOKUP(I5238,Mapping!$H$2:$I$215,2,0)</f>
        <v>Post</v>
      </c>
      <c r="K5238" s="127" t="str">
        <f>VLOOKUP(I5238,Mapping!$H$2:$J$215,3,0)</f>
        <v>Post</v>
      </c>
      <c r="L5238" s="4">
        <v>0</v>
      </c>
      <c r="M5238" s="4" t="s">
        <v>85</v>
      </c>
    </row>
    <row r="5239" spans="1:13" x14ac:dyDescent="0.35">
      <c r="A5239" s="4" t="s">
        <v>36</v>
      </c>
      <c r="B5239" s="4" t="s">
        <v>35</v>
      </c>
      <c r="E5239" s="4" t="s">
        <v>134</v>
      </c>
      <c r="F5239" s="8" t="str">
        <f>VLOOKUP(E5239,Mapping!$A$1:$C$71,3,0)</f>
        <v>Vungle</v>
      </c>
      <c r="G5239" s="8" t="str">
        <f>VLOOKUP(E5239,Mapping!$A$2:$B$207,2,0)</f>
        <v>Vungle</v>
      </c>
      <c r="H5239" s="4" t="s">
        <v>658</v>
      </c>
      <c r="I5239" s="63">
        <v>44357</v>
      </c>
      <c r="J5239" s="126" t="str">
        <f>VLOOKUP(I5239,Mapping!$H$2:$I$215,2,0)</f>
        <v>Post</v>
      </c>
      <c r="K5239" s="127" t="str">
        <f>VLOOKUP(I5239,Mapping!$H$2:$J$215,3,0)</f>
        <v>Post</v>
      </c>
      <c r="L5239" s="4">
        <v>0</v>
      </c>
      <c r="M5239" s="4" t="s">
        <v>85</v>
      </c>
    </row>
    <row r="5240" spans="1:13" x14ac:dyDescent="0.35">
      <c r="A5240" s="4" t="s">
        <v>36</v>
      </c>
      <c r="B5240" s="4" t="s">
        <v>35</v>
      </c>
      <c r="E5240" s="4" t="s">
        <v>134</v>
      </c>
      <c r="F5240" s="8" t="str">
        <f>VLOOKUP(E5240,Mapping!$A$1:$C$71,3,0)</f>
        <v>Vungle</v>
      </c>
      <c r="G5240" s="8" t="str">
        <f>VLOOKUP(E5240,Mapping!$A$2:$B$207,2,0)</f>
        <v>Vungle</v>
      </c>
      <c r="H5240" s="4" t="s">
        <v>658</v>
      </c>
      <c r="I5240" s="63">
        <v>44358</v>
      </c>
      <c r="J5240" s="126" t="str">
        <f>VLOOKUP(I5240,Mapping!$H$2:$I$215,2,0)</f>
        <v>Post</v>
      </c>
      <c r="K5240" s="127" t="str">
        <f>VLOOKUP(I5240,Mapping!$H$2:$J$215,3,0)</f>
        <v>Post</v>
      </c>
      <c r="L5240" s="4">
        <v>0</v>
      </c>
      <c r="M5240" s="4" t="s">
        <v>85</v>
      </c>
    </row>
    <row r="5241" spans="1:13" x14ac:dyDescent="0.35">
      <c r="A5241" s="4" t="s">
        <v>36</v>
      </c>
      <c r="B5241" s="4" t="s">
        <v>35</v>
      </c>
      <c r="E5241" s="4" t="s">
        <v>134</v>
      </c>
      <c r="F5241" s="8" t="str">
        <f>VLOOKUP(E5241,Mapping!$A$1:$C$71,3,0)</f>
        <v>Vungle</v>
      </c>
      <c r="G5241" s="8" t="str">
        <f>VLOOKUP(E5241,Mapping!$A$2:$B$207,2,0)</f>
        <v>Vungle</v>
      </c>
      <c r="H5241" s="4" t="s">
        <v>658</v>
      </c>
      <c r="I5241" s="63">
        <v>44359</v>
      </c>
      <c r="J5241" s="126" t="str">
        <f>VLOOKUP(I5241,Mapping!$H$2:$I$215,2,0)</f>
        <v>Post</v>
      </c>
      <c r="K5241" s="127" t="str">
        <f>VLOOKUP(I5241,Mapping!$H$2:$J$215,3,0)</f>
        <v>Post</v>
      </c>
      <c r="L5241" s="4">
        <v>0</v>
      </c>
      <c r="M5241" s="4" t="s">
        <v>85</v>
      </c>
    </row>
    <row r="5242" spans="1:13" x14ac:dyDescent="0.35">
      <c r="A5242" s="4" t="s">
        <v>36</v>
      </c>
      <c r="B5242" s="4" t="s">
        <v>35</v>
      </c>
      <c r="E5242" s="4" t="s">
        <v>134</v>
      </c>
      <c r="F5242" s="8" t="str">
        <f>VLOOKUP(E5242,Mapping!$A$1:$C$71,3,0)</f>
        <v>Vungle</v>
      </c>
      <c r="G5242" s="8" t="str">
        <f>VLOOKUP(E5242,Mapping!$A$2:$B$207,2,0)</f>
        <v>Vungle</v>
      </c>
      <c r="H5242" s="4" t="s">
        <v>658</v>
      </c>
      <c r="I5242" s="63">
        <v>44360</v>
      </c>
      <c r="J5242" s="126" t="str">
        <f>VLOOKUP(I5242,Mapping!$H$2:$I$215,2,0)</f>
        <v>Post</v>
      </c>
      <c r="K5242" s="127" t="str">
        <f>VLOOKUP(I5242,Mapping!$H$2:$J$215,3,0)</f>
        <v>Post</v>
      </c>
      <c r="L5242" s="4">
        <v>0</v>
      </c>
      <c r="M5242" s="4" t="s">
        <v>85</v>
      </c>
    </row>
    <row r="5243" spans="1:13" x14ac:dyDescent="0.35">
      <c r="A5243" s="4" t="s">
        <v>36</v>
      </c>
      <c r="B5243" s="4" t="s">
        <v>35</v>
      </c>
      <c r="E5243" s="4" t="s">
        <v>134</v>
      </c>
      <c r="F5243" s="8" t="str">
        <f>VLOOKUP(E5243,Mapping!$A$1:$C$71,3,0)</f>
        <v>Vungle</v>
      </c>
      <c r="G5243" s="8" t="str">
        <f>VLOOKUP(E5243,Mapping!$A$2:$B$207,2,0)</f>
        <v>Vungle</v>
      </c>
      <c r="H5243" s="4" t="s">
        <v>658</v>
      </c>
      <c r="I5243" s="63">
        <v>44361</v>
      </c>
      <c r="J5243" s="126" t="str">
        <f>VLOOKUP(I5243,Mapping!$H$2:$I$215,2,0)</f>
        <v>Post</v>
      </c>
      <c r="K5243" s="127" t="str">
        <f>VLOOKUP(I5243,Mapping!$H$2:$J$215,3,0)</f>
        <v>Post</v>
      </c>
      <c r="L5243" s="4">
        <v>0</v>
      </c>
      <c r="M5243" s="4" t="s">
        <v>85</v>
      </c>
    </row>
    <row r="5244" spans="1:13" x14ac:dyDescent="0.35">
      <c r="A5244" s="4" t="s">
        <v>36</v>
      </c>
      <c r="B5244" s="4" t="s">
        <v>35</v>
      </c>
      <c r="E5244" s="4" t="s">
        <v>134</v>
      </c>
      <c r="F5244" s="8" t="str">
        <f>VLOOKUP(E5244,Mapping!$A$1:$C$71,3,0)</f>
        <v>Vungle</v>
      </c>
      <c r="G5244" s="8" t="str">
        <f>VLOOKUP(E5244,Mapping!$A$2:$B$207,2,0)</f>
        <v>Vungle</v>
      </c>
      <c r="H5244" s="4" t="s">
        <v>658</v>
      </c>
      <c r="I5244" s="63">
        <v>44362</v>
      </c>
      <c r="J5244" s="126" t="str">
        <f>VLOOKUP(I5244,Mapping!$H$2:$I$215,2,0)</f>
        <v>Post</v>
      </c>
      <c r="K5244" s="127" t="str">
        <f>VLOOKUP(I5244,Mapping!$H$2:$J$215,3,0)</f>
        <v>Post</v>
      </c>
      <c r="L5244" s="4">
        <v>0</v>
      </c>
      <c r="M5244" s="4" t="s">
        <v>85</v>
      </c>
    </row>
    <row r="5245" spans="1:13" x14ac:dyDescent="0.35">
      <c r="A5245" s="4" t="s">
        <v>36</v>
      </c>
      <c r="B5245" s="4" t="s">
        <v>35</v>
      </c>
      <c r="E5245" s="4" t="s">
        <v>134</v>
      </c>
      <c r="F5245" s="8" t="str">
        <f>VLOOKUP(E5245,Mapping!$A$1:$C$71,3,0)</f>
        <v>Vungle</v>
      </c>
      <c r="G5245" s="8" t="str">
        <f>VLOOKUP(E5245,Mapping!$A$2:$B$207,2,0)</f>
        <v>Vungle</v>
      </c>
      <c r="H5245" s="4" t="s">
        <v>658</v>
      </c>
      <c r="I5245" s="63">
        <v>44363</v>
      </c>
      <c r="J5245" s="126" t="str">
        <f>VLOOKUP(I5245,Mapping!$H$2:$I$215,2,0)</f>
        <v>Post</v>
      </c>
      <c r="K5245" s="127" t="str">
        <f>VLOOKUP(I5245,Mapping!$H$2:$J$215,3,0)</f>
        <v>Post</v>
      </c>
      <c r="L5245" s="4">
        <v>0</v>
      </c>
      <c r="M5245" s="4" t="s">
        <v>85</v>
      </c>
    </row>
    <row r="5246" spans="1:13" x14ac:dyDescent="0.35">
      <c r="A5246" s="4" t="s">
        <v>36</v>
      </c>
      <c r="B5246" s="4" t="s">
        <v>35</v>
      </c>
      <c r="E5246" s="4" t="s">
        <v>134</v>
      </c>
      <c r="F5246" s="8" t="str">
        <f>VLOOKUP(E5246,Mapping!$A$1:$C$71,3,0)</f>
        <v>Vungle</v>
      </c>
      <c r="G5246" s="8" t="str">
        <f>VLOOKUP(E5246,Mapping!$A$2:$B$207,2,0)</f>
        <v>Vungle</v>
      </c>
      <c r="H5246" s="4" t="s">
        <v>658</v>
      </c>
      <c r="I5246" s="63">
        <v>44364</v>
      </c>
      <c r="J5246" s="126" t="str">
        <f>VLOOKUP(I5246,Mapping!$H$2:$I$215,2,0)</f>
        <v>Post</v>
      </c>
      <c r="K5246" s="127" t="str">
        <f>VLOOKUP(I5246,Mapping!$H$2:$J$215,3,0)</f>
        <v>Post</v>
      </c>
      <c r="L5246" s="4">
        <v>0</v>
      </c>
      <c r="M5246" s="4" t="s">
        <v>85</v>
      </c>
    </row>
    <row r="5247" spans="1:13" x14ac:dyDescent="0.35">
      <c r="A5247" s="4" t="s">
        <v>36</v>
      </c>
      <c r="B5247" s="4" t="s">
        <v>35</v>
      </c>
      <c r="E5247" s="4" t="s">
        <v>134</v>
      </c>
      <c r="F5247" s="8" t="str">
        <f>VLOOKUP(E5247,Mapping!$A$1:$C$71,3,0)</f>
        <v>Vungle</v>
      </c>
      <c r="G5247" s="8" t="str">
        <f>VLOOKUP(E5247,Mapping!$A$2:$B$207,2,0)</f>
        <v>Vungle</v>
      </c>
      <c r="H5247" s="4" t="s">
        <v>658</v>
      </c>
      <c r="I5247" s="63">
        <v>44365</v>
      </c>
      <c r="J5247" s="126" t="str">
        <f>VLOOKUP(I5247,Mapping!$H$2:$I$215,2,0)</f>
        <v>Post</v>
      </c>
      <c r="K5247" s="127" t="str">
        <f>VLOOKUP(I5247,Mapping!$H$2:$J$215,3,0)</f>
        <v>Post</v>
      </c>
      <c r="L5247" s="4">
        <v>0</v>
      </c>
      <c r="M5247" s="4" t="s">
        <v>85</v>
      </c>
    </row>
    <row r="5248" spans="1:13" x14ac:dyDescent="0.35">
      <c r="A5248" s="4" t="s">
        <v>36</v>
      </c>
      <c r="B5248" s="4" t="s">
        <v>35</v>
      </c>
      <c r="E5248" s="4" t="s">
        <v>134</v>
      </c>
      <c r="F5248" s="8" t="str">
        <f>VLOOKUP(E5248,Mapping!$A$1:$C$71,3,0)</f>
        <v>Vungle</v>
      </c>
      <c r="G5248" s="8" t="str">
        <f>VLOOKUP(E5248,Mapping!$A$2:$B$207,2,0)</f>
        <v>Vungle</v>
      </c>
      <c r="H5248" s="4" t="s">
        <v>658</v>
      </c>
      <c r="I5248" s="63">
        <v>44366</v>
      </c>
      <c r="J5248" s="126" t="str">
        <f>VLOOKUP(I5248,Mapping!$H$2:$I$215,2,0)</f>
        <v>Post</v>
      </c>
      <c r="K5248" s="127" t="str">
        <f>VLOOKUP(I5248,Mapping!$H$2:$J$215,3,0)</f>
        <v>Post</v>
      </c>
      <c r="L5248" s="4">
        <v>0</v>
      </c>
      <c r="M5248" s="4" t="s">
        <v>85</v>
      </c>
    </row>
    <row r="5249" spans="1:13" x14ac:dyDescent="0.35">
      <c r="A5249" s="4" t="s">
        <v>36</v>
      </c>
      <c r="B5249" s="4" t="s">
        <v>35</v>
      </c>
      <c r="E5249" s="4" t="s">
        <v>134</v>
      </c>
      <c r="F5249" s="8" t="str">
        <f>VLOOKUP(E5249,Mapping!$A$1:$C$71,3,0)</f>
        <v>Vungle</v>
      </c>
      <c r="G5249" s="8" t="str">
        <f>VLOOKUP(E5249,Mapping!$A$2:$B$207,2,0)</f>
        <v>Vungle</v>
      </c>
      <c r="H5249" s="4" t="s">
        <v>658</v>
      </c>
      <c r="I5249" s="63">
        <v>44367</v>
      </c>
      <c r="J5249" s="126" t="str">
        <f>VLOOKUP(I5249,Mapping!$H$2:$I$215,2,0)</f>
        <v>Post</v>
      </c>
      <c r="K5249" s="127" t="str">
        <f>VLOOKUP(I5249,Mapping!$H$2:$J$215,3,0)</f>
        <v>Post</v>
      </c>
      <c r="L5249" s="4">
        <v>0</v>
      </c>
      <c r="M5249" s="4" t="s">
        <v>85</v>
      </c>
    </row>
    <row r="5250" spans="1:13" x14ac:dyDescent="0.35">
      <c r="A5250" s="4" t="s">
        <v>36</v>
      </c>
      <c r="B5250" s="4" t="s">
        <v>35</v>
      </c>
      <c r="E5250" s="4" t="s">
        <v>134</v>
      </c>
      <c r="F5250" s="8" t="str">
        <f>VLOOKUP(E5250,Mapping!$A$1:$C$71,3,0)</f>
        <v>Vungle</v>
      </c>
      <c r="G5250" s="8" t="str">
        <f>VLOOKUP(E5250,Mapping!$A$2:$B$207,2,0)</f>
        <v>Vungle</v>
      </c>
      <c r="H5250" s="4" t="s">
        <v>658</v>
      </c>
      <c r="I5250" s="63">
        <v>44368</v>
      </c>
      <c r="J5250" s="126" t="str">
        <f>VLOOKUP(I5250,Mapping!$H$2:$I$215,2,0)</f>
        <v>Post</v>
      </c>
      <c r="K5250" s="127" t="str">
        <f>VLOOKUP(I5250,Mapping!$H$2:$J$215,3,0)</f>
        <v>Post</v>
      </c>
      <c r="L5250" s="4">
        <v>0</v>
      </c>
      <c r="M5250" s="4" t="s">
        <v>85</v>
      </c>
    </row>
    <row r="5251" spans="1:13" x14ac:dyDescent="0.35">
      <c r="A5251" s="4" t="s">
        <v>36</v>
      </c>
      <c r="B5251" s="4" t="s">
        <v>35</v>
      </c>
      <c r="E5251" s="4" t="s">
        <v>134</v>
      </c>
      <c r="F5251" s="8" t="str">
        <f>VLOOKUP(E5251,Mapping!$A$1:$C$71,3,0)</f>
        <v>Vungle</v>
      </c>
      <c r="G5251" s="8" t="str">
        <f>VLOOKUP(E5251,Mapping!$A$2:$B$207,2,0)</f>
        <v>Vungle</v>
      </c>
      <c r="H5251" s="4" t="s">
        <v>658</v>
      </c>
      <c r="I5251" s="63">
        <v>44369</v>
      </c>
      <c r="J5251" s="126" t="str">
        <f>VLOOKUP(I5251,Mapping!$H$2:$I$215,2,0)</f>
        <v>Post</v>
      </c>
      <c r="K5251" s="127" t="str">
        <f>VLOOKUP(I5251,Mapping!$H$2:$J$215,3,0)</f>
        <v>Post</v>
      </c>
      <c r="L5251" s="4">
        <v>0</v>
      </c>
      <c r="M5251" s="4" t="s">
        <v>85</v>
      </c>
    </row>
    <row r="5252" spans="1:13" x14ac:dyDescent="0.35">
      <c r="A5252" s="4" t="s">
        <v>36</v>
      </c>
      <c r="B5252" s="4" t="s">
        <v>35</v>
      </c>
      <c r="E5252" s="4" t="s">
        <v>134</v>
      </c>
      <c r="F5252" s="8" t="str">
        <f>VLOOKUP(E5252,Mapping!$A$1:$C$71,3,0)</f>
        <v>Vungle</v>
      </c>
      <c r="G5252" s="8" t="str">
        <f>VLOOKUP(E5252,Mapping!$A$2:$B$207,2,0)</f>
        <v>Vungle</v>
      </c>
      <c r="H5252" s="4" t="s">
        <v>658</v>
      </c>
      <c r="I5252" s="63">
        <v>44370</v>
      </c>
      <c r="J5252" s="126" t="str">
        <f>VLOOKUP(I5252,Mapping!$H$2:$I$215,2,0)</f>
        <v>Post</v>
      </c>
      <c r="K5252" s="127">
        <f>VLOOKUP(I5252,Mapping!$H$2:$J$215,3,0)</f>
        <v>0</v>
      </c>
      <c r="L5252" s="4">
        <v>0</v>
      </c>
      <c r="M5252" s="4" t="s">
        <v>85</v>
      </c>
    </row>
    <row r="5253" spans="1:13" x14ac:dyDescent="0.35">
      <c r="A5253" s="4" t="s">
        <v>36</v>
      </c>
      <c r="B5253" s="4" t="s">
        <v>35</v>
      </c>
      <c r="E5253" s="4" t="s">
        <v>134</v>
      </c>
      <c r="F5253" s="8" t="str">
        <f>VLOOKUP(E5253,Mapping!$A$1:$C$71,3,0)</f>
        <v>Vungle</v>
      </c>
      <c r="G5253" s="8" t="str">
        <f>VLOOKUP(E5253,Mapping!$A$2:$B$207,2,0)</f>
        <v>Vungle</v>
      </c>
      <c r="H5253" s="4" t="s">
        <v>658</v>
      </c>
      <c r="I5253" s="63">
        <v>44371</v>
      </c>
      <c r="J5253" s="126" t="str">
        <f>VLOOKUP(I5253,Mapping!$H$2:$I$215,2,0)</f>
        <v>Post</v>
      </c>
      <c r="K5253" s="127">
        <f>VLOOKUP(I5253,Mapping!$H$2:$J$215,3,0)</f>
        <v>0</v>
      </c>
      <c r="L5253" s="4">
        <v>0</v>
      </c>
      <c r="M5253" s="4" t="s">
        <v>85</v>
      </c>
    </row>
    <row r="5254" spans="1:13" x14ac:dyDescent="0.35">
      <c r="A5254" s="4" t="s">
        <v>36</v>
      </c>
      <c r="B5254" s="4" t="s">
        <v>35</v>
      </c>
      <c r="E5254" s="4" t="s">
        <v>134</v>
      </c>
      <c r="F5254" s="8" t="str">
        <f>VLOOKUP(E5254,Mapping!$A$1:$C$71,3,0)</f>
        <v>Vungle</v>
      </c>
      <c r="G5254" s="8" t="str">
        <f>VLOOKUP(E5254,Mapping!$A$2:$B$207,2,0)</f>
        <v>Vungle</v>
      </c>
      <c r="H5254" s="4" t="s">
        <v>658</v>
      </c>
      <c r="I5254" s="63">
        <v>44372</v>
      </c>
      <c r="J5254" s="126" t="str">
        <f>VLOOKUP(I5254,Mapping!$H$2:$I$215,2,0)</f>
        <v>Post</v>
      </c>
      <c r="K5254" s="127">
        <f>VLOOKUP(I5254,Mapping!$H$2:$J$215,3,0)</f>
        <v>0</v>
      </c>
      <c r="L5254" s="4">
        <v>0</v>
      </c>
      <c r="M5254" s="4" t="s">
        <v>85</v>
      </c>
    </row>
    <row r="5255" spans="1:13" x14ac:dyDescent="0.35">
      <c r="A5255" s="4" t="s">
        <v>36</v>
      </c>
      <c r="B5255" s="4" t="s">
        <v>35</v>
      </c>
      <c r="E5255" s="4" t="s">
        <v>134</v>
      </c>
      <c r="F5255" s="8" t="str">
        <f>VLOOKUP(E5255,Mapping!$A$1:$C$71,3,0)</f>
        <v>Vungle</v>
      </c>
      <c r="G5255" s="8" t="str">
        <f>VLOOKUP(E5255,Mapping!$A$2:$B$207,2,0)</f>
        <v>Vungle</v>
      </c>
      <c r="H5255" s="4" t="s">
        <v>658</v>
      </c>
      <c r="I5255" s="63">
        <v>44373</v>
      </c>
      <c r="J5255" s="126" t="str">
        <f>VLOOKUP(I5255,Mapping!$H$2:$I$215,2,0)</f>
        <v>Post</v>
      </c>
      <c r="K5255" s="127">
        <f>VLOOKUP(I5255,Mapping!$H$2:$J$215,3,0)</f>
        <v>0</v>
      </c>
      <c r="L5255" s="4">
        <v>0</v>
      </c>
      <c r="M5255" s="4" t="s">
        <v>85</v>
      </c>
    </row>
    <row r="5256" spans="1:13" x14ac:dyDescent="0.35">
      <c r="A5256" s="4" t="s">
        <v>36</v>
      </c>
      <c r="B5256" s="4" t="s">
        <v>35</v>
      </c>
      <c r="E5256" s="4" t="s">
        <v>134</v>
      </c>
      <c r="F5256" s="8" t="str">
        <f>VLOOKUP(E5256,Mapping!$A$1:$C$71,3,0)</f>
        <v>Vungle</v>
      </c>
      <c r="G5256" s="8" t="str">
        <f>VLOOKUP(E5256,Mapping!$A$2:$B$207,2,0)</f>
        <v>Vungle</v>
      </c>
      <c r="H5256" s="4" t="s">
        <v>658</v>
      </c>
      <c r="I5256" s="63">
        <v>44374</v>
      </c>
      <c r="J5256" s="126" t="str">
        <f>VLOOKUP(I5256,Mapping!$H$2:$I$215,2,0)</f>
        <v>Post</v>
      </c>
      <c r="K5256" s="127">
        <f>VLOOKUP(I5256,Mapping!$H$2:$J$215,3,0)</f>
        <v>0</v>
      </c>
      <c r="L5256" s="4">
        <v>0</v>
      </c>
      <c r="M5256" s="4" t="s">
        <v>85</v>
      </c>
    </row>
    <row r="5257" spans="1:13" x14ac:dyDescent="0.35">
      <c r="A5257" s="4" t="s">
        <v>36</v>
      </c>
      <c r="B5257" s="4" t="s">
        <v>35</v>
      </c>
      <c r="E5257" s="4" t="s">
        <v>134</v>
      </c>
      <c r="F5257" s="8" t="str">
        <f>VLOOKUP(E5257,Mapping!$A$1:$C$71,3,0)</f>
        <v>Vungle</v>
      </c>
      <c r="G5257" s="8" t="str">
        <f>VLOOKUP(E5257,Mapping!$A$2:$B$207,2,0)</f>
        <v>Vungle</v>
      </c>
      <c r="H5257" s="4" t="s">
        <v>658</v>
      </c>
      <c r="I5257" s="63">
        <v>44375</v>
      </c>
      <c r="J5257" s="126" t="str">
        <f>VLOOKUP(I5257,Mapping!$H$2:$I$215,2,0)</f>
        <v>Post</v>
      </c>
      <c r="K5257" s="127">
        <f>VLOOKUP(I5257,Mapping!$H$2:$J$215,3,0)</f>
        <v>0</v>
      </c>
      <c r="L5257" s="4">
        <v>0</v>
      </c>
      <c r="M5257" s="4" t="s">
        <v>85</v>
      </c>
    </row>
    <row r="5258" spans="1:13" x14ac:dyDescent="0.35">
      <c r="A5258" s="4" t="s">
        <v>36</v>
      </c>
      <c r="B5258" s="4" t="s">
        <v>35</v>
      </c>
      <c r="E5258" s="4" t="s">
        <v>134</v>
      </c>
      <c r="F5258" s="8" t="str">
        <f>VLOOKUP(E5258,Mapping!$A$1:$C$71,3,0)</f>
        <v>Vungle</v>
      </c>
      <c r="G5258" s="8" t="str">
        <f>VLOOKUP(E5258,Mapping!$A$2:$B$207,2,0)</f>
        <v>Vungle</v>
      </c>
      <c r="H5258" s="4" t="s">
        <v>658</v>
      </c>
      <c r="I5258" s="63">
        <v>44376</v>
      </c>
      <c r="J5258" s="126" t="str">
        <f>VLOOKUP(I5258,Mapping!$H$2:$I$215,2,0)</f>
        <v>Post</v>
      </c>
      <c r="K5258" s="127">
        <f>VLOOKUP(I5258,Mapping!$H$2:$J$215,3,0)</f>
        <v>0</v>
      </c>
      <c r="L5258" s="4">
        <v>0</v>
      </c>
      <c r="M5258" s="4" t="s">
        <v>85</v>
      </c>
    </row>
    <row r="5259" spans="1:13" x14ac:dyDescent="0.35">
      <c r="A5259" s="4" t="s">
        <v>36</v>
      </c>
      <c r="B5259" s="4" t="s">
        <v>35</v>
      </c>
      <c r="E5259" s="4" t="s">
        <v>134</v>
      </c>
      <c r="F5259" s="8" t="str">
        <f>VLOOKUP(E5259,Mapping!$A$1:$C$71,3,0)</f>
        <v>Vungle</v>
      </c>
      <c r="G5259" s="8" t="str">
        <f>VLOOKUP(E5259,Mapping!$A$2:$B$207,2,0)</f>
        <v>Vungle</v>
      </c>
      <c r="H5259" s="4" t="s">
        <v>658</v>
      </c>
      <c r="I5259" s="63">
        <v>44377</v>
      </c>
      <c r="J5259" s="126" t="str">
        <f>VLOOKUP(I5259,Mapping!$H$2:$I$215,2,0)</f>
        <v>Post</v>
      </c>
      <c r="K5259" s="127">
        <f>VLOOKUP(I5259,Mapping!$H$2:$J$215,3,0)</f>
        <v>0</v>
      </c>
      <c r="L5259" s="4">
        <v>0</v>
      </c>
      <c r="M5259" s="4" t="s">
        <v>85</v>
      </c>
    </row>
    <row r="5260" spans="1:13" x14ac:dyDescent="0.35">
      <c r="A5260" s="4" t="s">
        <v>36</v>
      </c>
      <c r="B5260" s="4" t="s">
        <v>35</v>
      </c>
      <c r="E5260" s="4" t="s">
        <v>134</v>
      </c>
      <c r="F5260" s="8" t="str">
        <f>VLOOKUP(E5260,Mapping!$A$1:$C$71,3,0)</f>
        <v>Vungle</v>
      </c>
      <c r="G5260" s="8" t="str">
        <f>VLOOKUP(E5260,Mapping!$A$2:$B$207,2,0)</f>
        <v>Vungle</v>
      </c>
      <c r="H5260" s="4" t="s">
        <v>658</v>
      </c>
      <c r="I5260" s="63">
        <v>44378</v>
      </c>
      <c r="J5260" s="126" t="str">
        <f>VLOOKUP(I5260,Mapping!$H$2:$I$215,2,0)</f>
        <v>Post</v>
      </c>
      <c r="K5260" s="127">
        <f>VLOOKUP(I5260,Mapping!$H$2:$J$215,3,0)</f>
        <v>0</v>
      </c>
      <c r="L5260" s="4">
        <v>0</v>
      </c>
      <c r="M5260" s="4" t="s">
        <v>85</v>
      </c>
    </row>
    <row r="5261" spans="1:13" x14ac:dyDescent="0.35">
      <c r="A5261" s="4" t="s">
        <v>36</v>
      </c>
      <c r="B5261" s="4" t="s">
        <v>35</v>
      </c>
      <c r="E5261" s="4" t="s">
        <v>134</v>
      </c>
      <c r="F5261" s="8" t="str">
        <f>VLOOKUP(E5261,Mapping!$A$1:$C$71,3,0)</f>
        <v>Vungle</v>
      </c>
      <c r="G5261" s="8" t="str">
        <f>VLOOKUP(E5261,Mapping!$A$2:$B$207,2,0)</f>
        <v>Vungle</v>
      </c>
      <c r="H5261" s="4" t="s">
        <v>658</v>
      </c>
      <c r="I5261" s="63">
        <v>44379</v>
      </c>
      <c r="J5261" s="126" t="str">
        <f>VLOOKUP(I5261,Mapping!$H$2:$I$215,2,0)</f>
        <v>Post</v>
      </c>
      <c r="K5261" s="127">
        <f>VLOOKUP(I5261,Mapping!$H$2:$J$215,3,0)</f>
        <v>0</v>
      </c>
      <c r="L5261" s="4">
        <v>0</v>
      </c>
      <c r="M5261" s="4" t="s">
        <v>85</v>
      </c>
    </row>
    <row r="5262" spans="1:13" x14ac:dyDescent="0.35">
      <c r="A5262" s="4" t="s">
        <v>36</v>
      </c>
      <c r="B5262" s="4" t="s">
        <v>35</v>
      </c>
      <c r="E5262" s="4" t="s">
        <v>134</v>
      </c>
      <c r="F5262" s="8" t="str">
        <f>VLOOKUP(E5262,Mapping!$A$1:$C$71,3,0)</f>
        <v>Vungle</v>
      </c>
      <c r="G5262" s="8" t="str">
        <f>VLOOKUP(E5262,Mapping!$A$2:$B$207,2,0)</f>
        <v>Vungle</v>
      </c>
      <c r="H5262" s="4" t="s">
        <v>658</v>
      </c>
      <c r="I5262" s="63">
        <v>44380</v>
      </c>
      <c r="J5262" s="126" t="str">
        <f>VLOOKUP(I5262,Mapping!$H$2:$I$215,2,0)</f>
        <v>Post</v>
      </c>
      <c r="K5262" s="127">
        <f>VLOOKUP(I5262,Mapping!$H$2:$J$215,3,0)</f>
        <v>0</v>
      </c>
      <c r="L5262" s="4">
        <v>0</v>
      </c>
      <c r="M5262" s="4" t="s">
        <v>85</v>
      </c>
    </row>
    <row r="5263" spans="1:13" x14ac:dyDescent="0.35">
      <c r="A5263" s="4" t="s">
        <v>36</v>
      </c>
      <c r="B5263" s="4" t="s">
        <v>35</v>
      </c>
      <c r="E5263" s="4" t="s">
        <v>134</v>
      </c>
      <c r="F5263" s="8" t="str">
        <f>VLOOKUP(E5263,Mapping!$A$1:$C$71,3,0)</f>
        <v>Vungle</v>
      </c>
      <c r="G5263" s="8" t="str">
        <f>VLOOKUP(E5263,Mapping!$A$2:$B$207,2,0)</f>
        <v>Vungle</v>
      </c>
      <c r="H5263" s="4" t="s">
        <v>658</v>
      </c>
      <c r="I5263" s="63">
        <v>44381</v>
      </c>
      <c r="J5263" s="126" t="str">
        <f>VLOOKUP(I5263,Mapping!$H$2:$I$215,2,0)</f>
        <v>Post</v>
      </c>
      <c r="K5263" s="127">
        <f>VLOOKUP(I5263,Mapping!$H$2:$J$215,3,0)</f>
        <v>0</v>
      </c>
      <c r="L5263" s="4">
        <v>0</v>
      </c>
      <c r="M5263" s="4" t="s">
        <v>85</v>
      </c>
    </row>
    <row r="5264" spans="1:13" x14ac:dyDescent="0.35">
      <c r="A5264" s="4" t="s">
        <v>36</v>
      </c>
      <c r="B5264" s="4" t="s">
        <v>35</v>
      </c>
      <c r="E5264" s="4" t="s">
        <v>134</v>
      </c>
      <c r="F5264" s="8" t="str">
        <f>VLOOKUP(E5264,Mapping!$A$1:$C$71,3,0)</f>
        <v>Vungle</v>
      </c>
      <c r="G5264" s="8" t="str">
        <f>VLOOKUP(E5264,Mapping!$A$2:$B$207,2,0)</f>
        <v>Vungle</v>
      </c>
      <c r="H5264" s="4" t="s">
        <v>658</v>
      </c>
      <c r="I5264" s="63">
        <v>44382</v>
      </c>
      <c r="J5264" s="126" t="str">
        <f>VLOOKUP(I5264,Mapping!$H$2:$I$215,2,0)</f>
        <v>Post</v>
      </c>
      <c r="K5264" s="127">
        <f>VLOOKUP(I5264,Mapping!$H$2:$J$215,3,0)</f>
        <v>0</v>
      </c>
      <c r="L5264" s="4">
        <v>0</v>
      </c>
      <c r="M5264" s="4" t="s">
        <v>85</v>
      </c>
    </row>
    <row r="5265" spans="1:13" x14ac:dyDescent="0.35">
      <c r="A5265" s="4" t="s">
        <v>36</v>
      </c>
      <c r="B5265" s="4" t="s">
        <v>35</v>
      </c>
      <c r="E5265" s="4" t="s">
        <v>134</v>
      </c>
      <c r="F5265" s="8" t="str">
        <f>VLOOKUP(E5265,Mapping!$A$1:$C$71,3,0)</f>
        <v>Vungle</v>
      </c>
      <c r="G5265" s="8" t="str">
        <f>VLOOKUP(E5265,Mapping!$A$2:$B$207,2,0)</f>
        <v>Vungle</v>
      </c>
      <c r="H5265" s="4" t="s">
        <v>658</v>
      </c>
      <c r="I5265" s="63">
        <v>44383</v>
      </c>
      <c r="J5265" s="126" t="str">
        <f>VLOOKUP(I5265,Mapping!$H$2:$I$215,2,0)</f>
        <v>Post</v>
      </c>
      <c r="K5265" s="127">
        <f>VLOOKUP(I5265,Mapping!$H$2:$J$215,3,0)</f>
        <v>0</v>
      </c>
      <c r="L5265" s="4">
        <v>0</v>
      </c>
      <c r="M5265" s="4" t="s">
        <v>85</v>
      </c>
    </row>
    <row r="5266" spans="1:13" x14ac:dyDescent="0.35">
      <c r="A5266" s="4" t="s">
        <v>36</v>
      </c>
      <c r="B5266" s="4" t="s">
        <v>35</v>
      </c>
      <c r="E5266" s="4" t="s">
        <v>134</v>
      </c>
      <c r="F5266" s="8" t="str">
        <f>VLOOKUP(E5266,Mapping!$A$1:$C$71,3,0)</f>
        <v>Vungle</v>
      </c>
      <c r="G5266" s="8" t="str">
        <f>VLOOKUP(E5266,Mapping!$A$2:$B$207,2,0)</f>
        <v>Vungle</v>
      </c>
      <c r="H5266" s="4" t="s">
        <v>658</v>
      </c>
      <c r="I5266" s="63">
        <v>44384</v>
      </c>
      <c r="J5266" s="126" t="str">
        <f>VLOOKUP(I5266,Mapping!$H$2:$I$215,2,0)</f>
        <v>Post</v>
      </c>
      <c r="K5266" s="127">
        <f>VLOOKUP(I5266,Mapping!$H$2:$J$215,3,0)</f>
        <v>0</v>
      </c>
      <c r="L5266" s="4">
        <v>0</v>
      </c>
      <c r="M5266" s="4" t="s">
        <v>85</v>
      </c>
    </row>
    <row r="5267" spans="1:13" x14ac:dyDescent="0.35">
      <c r="A5267" s="4" t="s">
        <v>36</v>
      </c>
      <c r="B5267" s="4" t="s">
        <v>35</v>
      </c>
      <c r="E5267" s="4" t="s">
        <v>134</v>
      </c>
      <c r="F5267" s="8" t="str">
        <f>VLOOKUP(E5267,Mapping!$A$1:$C$71,3,0)</f>
        <v>Vungle</v>
      </c>
      <c r="G5267" s="8" t="str">
        <f>VLOOKUP(E5267,Mapping!$A$2:$B$207,2,0)</f>
        <v>Vungle</v>
      </c>
      <c r="H5267" s="4" t="s">
        <v>658</v>
      </c>
      <c r="I5267" s="63">
        <v>44385</v>
      </c>
      <c r="J5267" s="126" t="str">
        <f>VLOOKUP(I5267,Mapping!$H$2:$I$215,2,0)</f>
        <v>Post</v>
      </c>
      <c r="K5267" s="127">
        <f>VLOOKUP(I5267,Mapping!$H$2:$J$215,3,0)</f>
        <v>0</v>
      </c>
      <c r="L5267" s="4">
        <v>0</v>
      </c>
      <c r="M5267" s="4" t="s">
        <v>85</v>
      </c>
    </row>
    <row r="5268" spans="1:13" x14ac:dyDescent="0.35">
      <c r="A5268" s="4" t="s">
        <v>36</v>
      </c>
      <c r="B5268" s="4" t="s">
        <v>35</v>
      </c>
      <c r="E5268" s="4" t="s">
        <v>134</v>
      </c>
      <c r="F5268" s="8" t="str">
        <f>VLOOKUP(E5268,Mapping!$A$1:$C$71,3,0)</f>
        <v>Vungle</v>
      </c>
      <c r="G5268" s="8" t="str">
        <f>VLOOKUP(E5268,Mapping!$A$2:$B$207,2,0)</f>
        <v>Vungle</v>
      </c>
      <c r="H5268" s="4" t="s">
        <v>658</v>
      </c>
      <c r="I5268" s="63">
        <v>44386</v>
      </c>
      <c r="J5268" s="126" t="str">
        <f>VLOOKUP(I5268,Mapping!$H$2:$I$215,2,0)</f>
        <v>Post</v>
      </c>
      <c r="K5268" s="127">
        <f>VLOOKUP(I5268,Mapping!$H$2:$J$215,3,0)</f>
        <v>0</v>
      </c>
      <c r="L5268" s="4">
        <v>0</v>
      </c>
      <c r="M5268" s="4" t="s">
        <v>85</v>
      </c>
    </row>
    <row r="5269" spans="1:13" x14ac:dyDescent="0.35">
      <c r="A5269" s="4" t="s">
        <v>36</v>
      </c>
      <c r="B5269" s="4" t="s">
        <v>35</v>
      </c>
      <c r="E5269" s="4" t="s">
        <v>134</v>
      </c>
      <c r="F5269" s="8" t="str">
        <f>VLOOKUP(E5269,Mapping!$A$1:$C$71,3,0)</f>
        <v>Vungle</v>
      </c>
      <c r="G5269" s="8" t="str">
        <f>VLOOKUP(E5269,Mapping!$A$2:$B$207,2,0)</f>
        <v>Vungle</v>
      </c>
      <c r="H5269" s="4" t="s">
        <v>658</v>
      </c>
      <c r="I5269" s="63">
        <v>44387</v>
      </c>
      <c r="J5269" s="126" t="str">
        <f>VLOOKUP(I5269,Mapping!$H$2:$I$215,2,0)</f>
        <v>Post</v>
      </c>
      <c r="K5269" s="127">
        <f>VLOOKUP(I5269,Mapping!$H$2:$J$215,3,0)</f>
        <v>0</v>
      </c>
      <c r="L5269" s="4">
        <v>0</v>
      </c>
      <c r="M5269" s="4" t="s">
        <v>85</v>
      </c>
    </row>
    <row r="5270" spans="1:13" x14ac:dyDescent="0.35">
      <c r="A5270" s="4" t="s">
        <v>36</v>
      </c>
      <c r="B5270" s="4" t="s">
        <v>35</v>
      </c>
      <c r="E5270" s="4" t="s">
        <v>134</v>
      </c>
      <c r="F5270" s="8" t="str">
        <f>VLOOKUP(E5270,Mapping!$A$1:$C$71,3,0)</f>
        <v>Vungle</v>
      </c>
      <c r="G5270" s="8" t="str">
        <f>VLOOKUP(E5270,Mapping!$A$2:$B$207,2,0)</f>
        <v>Vungle</v>
      </c>
      <c r="H5270" s="4" t="s">
        <v>658</v>
      </c>
      <c r="I5270" s="63">
        <v>44388</v>
      </c>
      <c r="J5270" s="126" t="str">
        <f>VLOOKUP(I5270,Mapping!$H$2:$I$215,2,0)</f>
        <v>Post</v>
      </c>
      <c r="K5270" s="127">
        <f>VLOOKUP(I5270,Mapping!$H$2:$J$215,3,0)</f>
        <v>0</v>
      </c>
      <c r="L5270" s="4">
        <v>0</v>
      </c>
      <c r="M5270" s="4" t="s">
        <v>85</v>
      </c>
    </row>
    <row r="5271" spans="1:13" x14ac:dyDescent="0.35">
      <c r="A5271" s="4" t="s">
        <v>36</v>
      </c>
      <c r="B5271" s="4" t="s">
        <v>35</v>
      </c>
      <c r="E5271" s="4" t="s">
        <v>134</v>
      </c>
      <c r="F5271" s="8" t="str">
        <f>VLOOKUP(E5271,Mapping!$A$1:$C$71,3,0)</f>
        <v>Vungle</v>
      </c>
      <c r="G5271" s="8" t="str">
        <f>VLOOKUP(E5271,Mapping!$A$2:$B$207,2,0)</f>
        <v>Vungle</v>
      </c>
      <c r="H5271" s="4" t="s">
        <v>658</v>
      </c>
      <c r="I5271" s="63">
        <v>44389</v>
      </c>
      <c r="J5271" s="126" t="str">
        <f>VLOOKUP(I5271,Mapping!$H$2:$I$215,2,0)</f>
        <v>Post</v>
      </c>
      <c r="K5271" s="127">
        <f>VLOOKUP(I5271,Mapping!$H$2:$J$215,3,0)</f>
        <v>0</v>
      </c>
      <c r="L5271" s="4">
        <v>0</v>
      </c>
      <c r="M5271" s="4" t="s">
        <v>85</v>
      </c>
    </row>
    <row r="5272" spans="1:13" x14ac:dyDescent="0.35">
      <c r="A5272" s="4" t="s">
        <v>36</v>
      </c>
      <c r="B5272" s="4" t="s">
        <v>35</v>
      </c>
      <c r="E5272" s="4" t="s">
        <v>134</v>
      </c>
      <c r="F5272" s="8" t="str">
        <f>VLOOKUP(E5272,Mapping!$A$1:$C$71,3,0)</f>
        <v>Vungle</v>
      </c>
      <c r="G5272" s="8" t="str">
        <f>VLOOKUP(E5272,Mapping!$A$2:$B$207,2,0)</f>
        <v>Vungle</v>
      </c>
      <c r="H5272" s="4" t="s">
        <v>658</v>
      </c>
      <c r="I5272" s="63">
        <v>44390</v>
      </c>
      <c r="J5272" s="126" t="str">
        <f>VLOOKUP(I5272,Mapping!$H$2:$I$215,2,0)</f>
        <v>Post</v>
      </c>
      <c r="K5272" s="127">
        <f>VLOOKUP(I5272,Mapping!$H$2:$J$215,3,0)</f>
        <v>0</v>
      </c>
      <c r="L5272" s="4">
        <v>0</v>
      </c>
      <c r="M5272" s="4" t="s">
        <v>85</v>
      </c>
    </row>
    <row r="5273" spans="1:13" x14ac:dyDescent="0.35">
      <c r="A5273" s="4" t="s">
        <v>36</v>
      </c>
      <c r="B5273" s="4" t="s">
        <v>35</v>
      </c>
      <c r="E5273" s="4" t="s">
        <v>134</v>
      </c>
      <c r="F5273" s="8" t="str">
        <f>VLOOKUP(E5273,Mapping!$A$1:$C$71,3,0)</f>
        <v>Vungle</v>
      </c>
      <c r="G5273" s="8" t="str">
        <f>VLOOKUP(E5273,Mapping!$A$2:$B$207,2,0)</f>
        <v>Vungle</v>
      </c>
      <c r="H5273" s="4" t="s">
        <v>658</v>
      </c>
      <c r="I5273" s="63">
        <v>44391</v>
      </c>
      <c r="J5273" s="126" t="str">
        <f>VLOOKUP(I5273,Mapping!$H$2:$I$215,2,0)</f>
        <v>Post</v>
      </c>
      <c r="K5273" s="127">
        <f>VLOOKUP(I5273,Mapping!$H$2:$J$215,3,0)</f>
        <v>0</v>
      </c>
      <c r="L5273" s="4">
        <v>0</v>
      </c>
      <c r="M5273" s="4" t="s">
        <v>85</v>
      </c>
    </row>
    <row r="5274" spans="1:13" x14ac:dyDescent="0.35">
      <c r="A5274" s="4" t="s">
        <v>36</v>
      </c>
      <c r="B5274" s="4" t="s">
        <v>35</v>
      </c>
      <c r="E5274" s="4" t="s">
        <v>134</v>
      </c>
      <c r="F5274" s="8" t="str">
        <f>VLOOKUP(E5274,Mapping!$A$1:$C$71,3,0)</f>
        <v>Vungle</v>
      </c>
      <c r="G5274" s="8" t="str">
        <f>VLOOKUP(E5274,Mapping!$A$2:$B$207,2,0)</f>
        <v>Vungle</v>
      </c>
      <c r="H5274" s="4" t="s">
        <v>658</v>
      </c>
      <c r="I5274" s="63">
        <v>44392</v>
      </c>
      <c r="J5274" s="126" t="str">
        <f>VLOOKUP(I5274,Mapping!$H$2:$I$215,2,0)</f>
        <v>Post</v>
      </c>
      <c r="K5274" s="127">
        <f>VLOOKUP(I5274,Mapping!$H$2:$J$215,3,0)</f>
        <v>0</v>
      </c>
      <c r="L5274" s="4">
        <v>0</v>
      </c>
      <c r="M5274" s="4" t="s">
        <v>85</v>
      </c>
    </row>
    <row r="5275" spans="1:13" x14ac:dyDescent="0.35">
      <c r="A5275" s="4" t="s">
        <v>36</v>
      </c>
      <c r="B5275" s="4" t="s">
        <v>35</v>
      </c>
      <c r="E5275" s="4" t="s">
        <v>134</v>
      </c>
      <c r="F5275" s="8" t="str">
        <f>VLOOKUP(E5275,Mapping!$A$1:$C$71,3,0)</f>
        <v>Vungle</v>
      </c>
      <c r="G5275" s="8" t="str">
        <f>VLOOKUP(E5275,Mapping!$A$2:$B$207,2,0)</f>
        <v>Vungle</v>
      </c>
      <c r="H5275" s="4" t="s">
        <v>658</v>
      </c>
      <c r="I5275" s="63">
        <v>44393</v>
      </c>
      <c r="J5275" s="126" t="str">
        <f>VLOOKUP(I5275,Mapping!$H$2:$I$215,2,0)</f>
        <v>Post</v>
      </c>
      <c r="K5275" s="127">
        <f>VLOOKUP(I5275,Mapping!$H$2:$J$215,3,0)</f>
        <v>0</v>
      </c>
      <c r="L5275" s="4">
        <v>0</v>
      </c>
      <c r="M5275" s="4" t="s">
        <v>85</v>
      </c>
    </row>
    <row r="5276" spans="1:13" x14ac:dyDescent="0.35">
      <c r="A5276" s="4" t="s">
        <v>36</v>
      </c>
      <c r="B5276" s="4" t="s">
        <v>35</v>
      </c>
      <c r="E5276" s="4" t="s">
        <v>134</v>
      </c>
      <c r="F5276" s="8" t="str">
        <f>VLOOKUP(E5276,Mapping!$A$1:$C$71,3,0)</f>
        <v>Vungle</v>
      </c>
      <c r="G5276" s="8" t="str">
        <f>VLOOKUP(E5276,Mapping!$A$2:$B$207,2,0)</f>
        <v>Vungle</v>
      </c>
      <c r="H5276" s="4" t="s">
        <v>658</v>
      </c>
      <c r="I5276" s="63">
        <v>44394</v>
      </c>
      <c r="J5276" s="126" t="str">
        <f>VLOOKUP(I5276,Mapping!$H$2:$I$215,2,0)</f>
        <v>Post</v>
      </c>
      <c r="K5276" s="127">
        <f>VLOOKUP(I5276,Mapping!$H$2:$J$215,3,0)</f>
        <v>0</v>
      </c>
      <c r="L5276" s="4">
        <v>0</v>
      </c>
      <c r="M5276" s="4" t="s">
        <v>85</v>
      </c>
    </row>
    <row r="5277" spans="1:13" x14ac:dyDescent="0.35">
      <c r="A5277" s="4" t="s">
        <v>36</v>
      </c>
      <c r="B5277" s="4" t="s">
        <v>35</v>
      </c>
      <c r="E5277" s="4" t="s">
        <v>134</v>
      </c>
      <c r="F5277" s="8" t="str">
        <f>VLOOKUP(E5277,Mapping!$A$1:$C$71,3,0)</f>
        <v>Vungle</v>
      </c>
      <c r="G5277" s="8" t="str">
        <f>VLOOKUP(E5277,Mapping!$A$2:$B$207,2,0)</f>
        <v>Vungle</v>
      </c>
      <c r="H5277" s="4" t="s">
        <v>658</v>
      </c>
      <c r="I5277" s="63">
        <v>44395</v>
      </c>
      <c r="J5277" s="126" t="str">
        <f>VLOOKUP(I5277,Mapping!$H$2:$I$215,2,0)</f>
        <v>Post</v>
      </c>
      <c r="K5277" s="127">
        <f>VLOOKUP(I5277,Mapping!$H$2:$J$215,3,0)</f>
        <v>0</v>
      </c>
      <c r="L5277" s="4">
        <v>0</v>
      </c>
      <c r="M5277" s="4" t="s">
        <v>85</v>
      </c>
    </row>
    <row r="5278" spans="1:13" x14ac:dyDescent="0.35">
      <c r="A5278" s="4" t="s">
        <v>36</v>
      </c>
      <c r="B5278" s="4" t="s">
        <v>35</v>
      </c>
      <c r="E5278" s="4" t="s">
        <v>134</v>
      </c>
      <c r="F5278" s="8" t="str">
        <f>VLOOKUP(E5278,Mapping!$A$1:$C$71,3,0)</f>
        <v>Vungle</v>
      </c>
      <c r="G5278" s="8" t="str">
        <f>VLOOKUP(E5278,Mapping!$A$2:$B$207,2,0)</f>
        <v>Vungle</v>
      </c>
      <c r="H5278" s="4" t="s">
        <v>658</v>
      </c>
      <c r="I5278" s="63">
        <v>44396</v>
      </c>
      <c r="J5278" s="126" t="str">
        <f>VLOOKUP(I5278,Mapping!$H$2:$I$215,2,0)</f>
        <v>Post</v>
      </c>
      <c r="K5278" s="127">
        <f>VLOOKUP(I5278,Mapping!$H$2:$J$215,3,0)</f>
        <v>0</v>
      </c>
      <c r="L5278" s="4">
        <v>0</v>
      </c>
      <c r="M5278" s="4" t="s">
        <v>85</v>
      </c>
    </row>
    <row r="5279" spans="1:13" x14ac:dyDescent="0.35">
      <c r="A5279" s="4" t="s">
        <v>36</v>
      </c>
      <c r="B5279" s="4" t="s">
        <v>35</v>
      </c>
      <c r="E5279" s="4" t="s">
        <v>134</v>
      </c>
      <c r="F5279" s="8" t="str">
        <f>VLOOKUP(E5279,Mapping!$A$1:$C$71,3,0)</f>
        <v>Vungle</v>
      </c>
      <c r="G5279" s="8" t="str">
        <f>VLOOKUP(E5279,Mapping!$A$2:$B$207,2,0)</f>
        <v>Vungle</v>
      </c>
      <c r="H5279" s="4" t="s">
        <v>658</v>
      </c>
      <c r="I5279" s="63">
        <v>44397</v>
      </c>
      <c r="J5279" s="126" t="str">
        <f>VLOOKUP(I5279,Mapping!$H$2:$I$215,2,0)</f>
        <v>Post</v>
      </c>
      <c r="K5279" s="127">
        <f>VLOOKUP(I5279,Mapping!$H$2:$J$215,3,0)</f>
        <v>0</v>
      </c>
      <c r="L5279" s="4">
        <v>0</v>
      </c>
      <c r="M5279" s="4" t="s">
        <v>85</v>
      </c>
    </row>
    <row r="5280" spans="1:13" x14ac:dyDescent="0.35">
      <c r="A5280" s="4" t="s">
        <v>36</v>
      </c>
      <c r="B5280" s="4" t="s">
        <v>35</v>
      </c>
      <c r="E5280" s="4" t="s">
        <v>134</v>
      </c>
      <c r="F5280" s="8" t="str">
        <f>VLOOKUP(E5280,Mapping!$A$1:$C$71,3,0)</f>
        <v>Vungle</v>
      </c>
      <c r="G5280" s="8" t="str">
        <f>VLOOKUP(E5280,Mapping!$A$2:$B$207,2,0)</f>
        <v>Vungle</v>
      </c>
      <c r="H5280" s="4" t="s">
        <v>658</v>
      </c>
      <c r="I5280" s="63">
        <v>44398</v>
      </c>
      <c r="J5280" s="126" t="str">
        <f>VLOOKUP(I5280,Mapping!$H$2:$I$215,2,0)</f>
        <v>Post</v>
      </c>
      <c r="K5280" s="127">
        <f>VLOOKUP(I5280,Mapping!$H$2:$J$215,3,0)</f>
        <v>0</v>
      </c>
      <c r="L5280" s="4">
        <v>0</v>
      </c>
      <c r="M5280" s="4" t="s">
        <v>85</v>
      </c>
    </row>
    <row r="5281" spans="1:13" x14ac:dyDescent="0.35">
      <c r="A5281" s="4" t="s">
        <v>36</v>
      </c>
      <c r="B5281" s="4" t="s">
        <v>35</v>
      </c>
      <c r="E5281" s="4" t="s">
        <v>134</v>
      </c>
      <c r="F5281" s="8" t="str">
        <f>VLOOKUP(E5281,Mapping!$A$1:$C$71,3,0)</f>
        <v>Vungle</v>
      </c>
      <c r="G5281" s="8" t="str">
        <f>VLOOKUP(E5281,Mapping!$A$2:$B$207,2,0)</f>
        <v>Vungle</v>
      </c>
      <c r="H5281" s="4" t="s">
        <v>658</v>
      </c>
      <c r="I5281" s="63">
        <v>44399</v>
      </c>
      <c r="J5281" s="126" t="str">
        <f>VLOOKUP(I5281,Mapping!$H$2:$I$215,2,0)</f>
        <v>Post</v>
      </c>
      <c r="K5281" s="127">
        <f>VLOOKUP(I5281,Mapping!$H$2:$J$215,3,0)</f>
        <v>0</v>
      </c>
      <c r="L5281" s="4">
        <v>0</v>
      </c>
      <c r="M5281" s="4" t="s">
        <v>85</v>
      </c>
    </row>
    <row r="5282" spans="1:13" x14ac:dyDescent="0.35">
      <c r="A5282" s="4" t="s">
        <v>36</v>
      </c>
      <c r="B5282" s="4" t="s">
        <v>35</v>
      </c>
      <c r="E5282" s="4" t="s">
        <v>134</v>
      </c>
      <c r="F5282" s="8" t="str">
        <f>VLOOKUP(E5282,Mapping!$A$1:$C$71,3,0)</f>
        <v>Vungle</v>
      </c>
      <c r="G5282" s="8" t="str">
        <f>VLOOKUP(E5282,Mapping!$A$2:$B$207,2,0)</f>
        <v>Vungle</v>
      </c>
      <c r="H5282" s="4" t="s">
        <v>658</v>
      </c>
      <c r="I5282" s="63">
        <v>44400</v>
      </c>
      <c r="J5282" s="126" t="str">
        <f>VLOOKUP(I5282,Mapping!$H$2:$I$215,2,0)</f>
        <v>Post</v>
      </c>
      <c r="K5282" s="127">
        <f>VLOOKUP(I5282,Mapping!$H$2:$J$215,3,0)</f>
        <v>0</v>
      </c>
      <c r="L5282" s="4">
        <v>0</v>
      </c>
      <c r="M5282" s="4" t="s">
        <v>85</v>
      </c>
    </row>
    <row r="5283" spans="1:13" x14ac:dyDescent="0.35">
      <c r="A5283" s="4" t="s">
        <v>36</v>
      </c>
      <c r="B5283" s="4" t="s">
        <v>35</v>
      </c>
      <c r="E5283" s="4" t="s">
        <v>134</v>
      </c>
      <c r="F5283" s="8" t="str">
        <f>VLOOKUP(E5283,Mapping!$A$1:$C$71,3,0)</f>
        <v>Vungle</v>
      </c>
      <c r="G5283" s="8" t="str">
        <f>VLOOKUP(E5283,Mapping!$A$2:$B$207,2,0)</f>
        <v>Vungle</v>
      </c>
      <c r="H5283" s="4" t="s">
        <v>658</v>
      </c>
      <c r="I5283" s="63">
        <v>44401</v>
      </c>
      <c r="J5283" s="126" t="str">
        <f>VLOOKUP(I5283,Mapping!$H$2:$I$215,2,0)</f>
        <v>Post</v>
      </c>
      <c r="K5283" s="127">
        <f>VLOOKUP(I5283,Mapping!$H$2:$J$215,3,0)</f>
        <v>0</v>
      </c>
      <c r="L5283" s="4">
        <v>0</v>
      </c>
      <c r="M5283" s="4" t="s">
        <v>85</v>
      </c>
    </row>
    <row r="5284" spans="1:13" x14ac:dyDescent="0.35">
      <c r="A5284" s="4" t="s">
        <v>36</v>
      </c>
      <c r="B5284" s="4" t="s">
        <v>35</v>
      </c>
      <c r="E5284" s="4" t="s">
        <v>134</v>
      </c>
      <c r="F5284" s="8" t="str">
        <f>VLOOKUP(E5284,Mapping!$A$1:$C$71,3,0)</f>
        <v>Vungle</v>
      </c>
      <c r="G5284" s="8" t="str">
        <f>VLOOKUP(E5284,Mapping!$A$2:$B$207,2,0)</f>
        <v>Vungle</v>
      </c>
      <c r="H5284" s="4" t="s">
        <v>658</v>
      </c>
      <c r="I5284" s="63">
        <v>44402</v>
      </c>
      <c r="J5284" s="126" t="str">
        <f>VLOOKUP(I5284,Mapping!$H$2:$I$215,2,0)</f>
        <v>Post</v>
      </c>
      <c r="K5284" s="127">
        <f>VLOOKUP(I5284,Mapping!$H$2:$J$215,3,0)</f>
        <v>0</v>
      </c>
      <c r="L5284" s="4">
        <v>0</v>
      </c>
      <c r="M5284" s="4" t="s">
        <v>85</v>
      </c>
    </row>
    <row r="5285" spans="1:13" x14ac:dyDescent="0.35">
      <c r="A5285" s="4" t="s">
        <v>36</v>
      </c>
      <c r="B5285" s="4" t="s">
        <v>35</v>
      </c>
      <c r="E5285" s="4" t="s">
        <v>134</v>
      </c>
      <c r="F5285" s="8" t="str">
        <f>VLOOKUP(E5285,Mapping!$A$1:$C$71,3,0)</f>
        <v>Vungle</v>
      </c>
      <c r="G5285" s="8" t="str">
        <f>VLOOKUP(E5285,Mapping!$A$2:$B$207,2,0)</f>
        <v>Vungle</v>
      </c>
      <c r="H5285" s="4" t="s">
        <v>658</v>
      </c>
      <c r="I5285" s="63">
        <v>44403</v>
      </c>
      <c r="J5285" s="126" t="str">
        <f>VLOOKUP(I5285,Mapping!$H$2:$I$215,2,0)</f>
        <v>Post</v>
      </c>
      <c r="K5285" s="127">
        <f>VLOOKUP(I5285,Mapping!$H$2:$J$215,3,0)</f>
        <v>0</v>
      </c>
      <c r="L5285" s="4">
        <v>0</v>
      </c>
      <c r="M5285" s="4" t="s">
        <v>85</v>
      </c>
    </row>
    <row r="5286" spans="1:13" x14ac:dyDescent="0.35">
      <c r="A5286" s="4" t="s">
        <v>36</v>
      </c>
      <c r="B5286" s="4" t="s">
        <v>35</v>
      </c>
      <c r="E5286" s="4" t="s">
        <v>134</v>
      </c>
      <c r="F5286" s="8" t="str">
        <f>VLOOKUP(E5286,Mapping!$A$1:$C$71,3,0)</f>
        <v>Vungle</v>
      </c>
      <c r="G5286" s="8" t="str">
        <f>VLOOKUP(E5286,Mapping!$A$2:$B$207,2,0)</f>
        <v>Vungle</v>
      </c>
      <c r="H5286" s="4" t="s">
        <v>658</v>
      </c>
      <c r="I5286" s="63">
        <v>44404</v>
      </c>
      <c r="J5286" s="126" t="str">
        <f>VLOOKUP(I5286,Mapping!$H$2:$I$215,2,0)</f>
        <v>Post</v>
      </c>
      <c r="K5286" s="127">
        <f>VLOOKUP(I5286,Mapping!$H$2:$J$215,3,0)</f>
        <v>0</v>
      </c>
      <c r="L5286" s="4">
        <v>0</v>
      </c>
      <c r="M5286" s="4" t="s">
        <v>85</v>
      </c>
    </row>
    <row r="5287" spans="1:13" x14ac:dyDescent="0.35">
      <c r="A5287" s="4" t="s">
        <v>36</v>
      </c>
      <c r="B5287" s="4" t="s">
        <v>35</v>
      </c>
      <c r="E5287" s="4" t="s">
        <v>134</v>
      </c>
      <c r="F5287" s="8" t="str">
        <f>VLOOKUP(E5287,Mapping!$A$1:$C$71,3,0)</f>
        <v>Vungle</v>
      </c>
      <c r="G5287" s="8" t="str">
        <f>VLOOKUP(E5287,Mapping!$A$2:$B$207,2,0)</f>
        <v>Vungle</v>
      </c>
      <c r="H5287" s="4" t="s">
        <v>658</v>
      </c>
      <c r="I5287" s="63">
        <v>44405</v>
      </c>
      <c r="J5287" s="126" t="str">
        <f>VLOOKUP(I5287,Mapping!$H$2:$I$215,2,0)</f>
        <v>Post</v>
      </c>
      <c r="K5287" s="127">
        <f>VLOOKUP(I5287,Mapping!$H$2:$J$215,3,0)</f>
        <v>0</v>
      </c>
      <c r="L5287" s="4">
        <v>0</v>
      </c>
      <c r="M5287" s="4" t="s">
        <v>85</v>
      </c>
    </row>
    <row r="5288" spans="1:13" x14ac:dyDescent="0.35">
      <c r="A5288" s="4" t="s">
        <v>36</v>
      </c>
      <c r="B5288" s="4" t="s">
        <v>35</v>
      </c>
      <c r="E5288" s="4" t="s">
        <v>134</v>
      </c>
      <c r="F5288" s="8" t="str">
        <f>VLOOKUP(E5288,Mapping!$A$1:$C$71,3,0)</f>
        <v>Vungle</v>
      </c>
      <c r="G5288" s="8" t="str">
        <f>VLOOKUP(E5288,Mapping!$A$2:$B$207,2,0)</f>
        <v>Vungle</v>
      </c>
      <c r="H5288" s="4" t="s">
        <v>658</v>
      </c>
      <c r="I5288" s="63">
        <v>44406</v>
      </c>
      <c r="J5288" s="126" t="str">
        <f>VLOOKUP(I5288,Mapping!$H$2:$I$215,2,0)</f>
        <v>Post</v>
      </c>
      <c r="K5288" s="127">
        <f>VLOOKUP(I5288,Mapping!$H$2:$J$215,3,0)</f>
        <v>0</v>
      </c>
      <c r="L5288" s="4">
        <v>0</v>
      </c>
      <c r="M5288" s="4" t="s">
        <v>85</v>
      </c>
    </row>
    <row r="5289" spans="1:13" x14ac:dyDescent="0.35">
      <c r="A5289" s="4" t="s">
        <v>36</v>
      </c>
      <c r="B5289" s="4" t="s">
        <v>35</v>
      </c>
      <c r="E5289" s="4" t="s">
        <v>134</v>
      </c>
      <c r="F5289" s="8" t="str">
        <f>VLOOKUP(E5289,Mapping!$A$1:$C$71,3,0)</f>
        <v>Vungle</v>
      </c>
      <c r="G5289" s="8" t="str">
        <f>VLOOKUP(E5289,Mapping!$A$2:$B$207,2,0)</f>
        <v>Vungle</v>
      </c>
      <c r="H5289" s="4" t="s">
        <v>658</v>
      </c>
      <c r="I5289" s="63">
        <v>44407</v>
      </c>
      <c r="J5289" s="126" t="str">
        <f>VLOOKUP(I5289,Mapping!$H$2:$I$215,2,0)</f>
        <v>Post</v>
      </c>
      <c r="K5289" s="127">
        <f>VLOOKUP(I5289,Mapping!$H$2:$J$215,3,0)</f>
        <v>0</v>
      </c>
      <c r="L5289" s="4">
        <v>0</v>
      </c>
      <c r="M5289" s="4" t="s">
        <v>85</v>
      </c>
    </row>
    <row r="5290" spans="1:13" x14ac:dyDescent="0.35">
      <c r="A5290" s="4" t="s">
        <v>36</v>
      </c>
      <c r="B5290" s="4" t="s">
        <v>35</v>
      </c>
      <c r="E5290" s="4" t="s">
        <v>134</v>
      </c>
      <c r="F5290" s="8" t="str">
        <f>VLOOKUP(E5290,Mapping!$A$1:$C$71,3,0)</f>
        <v>Vungle</v>
      </c>
      <c r="G5290" s="8" t="str">
        <f>VLOOKUP(E5290,Mapping!$A$2:$B$207,2,0)</f>
        <v>Vungle</v>
      </c>
      <c r="H5290" s="4" t="s">
        <v>658</v>
      </c>
      <c r="I5290" s="63">
        <v>44408</v>
      </c>
      <c r="J5290" s="126" t="str">
        <f>VLOOKUP(I5290,Mapping!$H$2:$I$215,2,0)</f>
        <v>Post</v>
      </c>
      <c r="K5290" s="127">
        <f>VLOOKUP(I5290,Mapping!$H$2:$J$215,3,0)</f>
        <v>0</v>
      </c>
      <c r="L5290" s="4">
        <v>0</v>
      </c>
      <c r="M5290" s="4" t="s">
        <v>85</v>
      </c>
    </row>
    <row r="5291" spans="1:13" x14ac:dyDescent="0.35">
      <c r="A5291" s="4" t="s">
        <v>36</v>
      </c>
      <c r="B5291" s="4" t="s">
        <v>35</v>
      </c>
      <c r="E5291" s="4" t="s">
        <v>134</v>
      </c>
      <c r="F5291" s="8" t="str">
        <f>VLOOKUP(E5291,Mapping!$A$1:$C$71,3,0)</f>
        <v>Vungle</v>
      </c>
      <c r="G5291" s="8" t="str">
        <f>VLOOKUP(E5291,Mapping!$A$2:$B$207,2,0)</f>
        <v>Vungle</v>
      </c>
      <c r="H5291" s="4" t="s">
        <v>658</v>
      </c>
      <c r="I5291" s="63">
        <v>44409</v>
      </c>
      <c r="J5291" s="126" t="str">
        <f>VLOOKUP(I5291,Mapping!$H$2:$I$215,2,0)</f>
        <v>Post</v>
      </c>
      <c r="K5291" s="127">
        <f>VLOOKUP(I5291,Mapping!$H$2:$J$215,3,0)</f>
        <v>0</v>
      </c>
      <c r="L5291" s="4">
        <v>0</v>
      </c>
      <c r="M5291" s="4" t="s">
        <v>85</v>
      </c>
    </row>
    <row r="5292" spans="1:13" x14ac:dyDescent="0.35">
      <c r="A5292" s="4" t="s">
        <v>36</v>
      </c>
      <c r="B5292" s="4" t="s">
        <v>35</v>
      </c>
      <c r="E5292" s="4" t="s">
        <v>134</v>
      </c>
      <c r="F5292" s="8" t="str">
        <f>VLOOKUP(E5292,Mapping!$A$1:$C$71,3,0)</f>
        <v>Vungle</v>
      </c>
      <c r="G5292" s="8" t="str">
        <f>VLOOKUP(E5292,Mapping!$A$2:$B$207,2,0)</f>
        <v>Vungle</v>
      </c>
      <c r="H5292" s="4" t="s">
        <v>658</v>
      </c>
      <c r="I5292" s="63">
        <v>44410</v>
      </c>
      <c r="J5292" s="126" t="str">
        <f>VLOOKUP(I5292,Mapping!$H$2:$I$215,2,0)</f>
        <v>Post</v>
      </c>
      <c r="K5292" s="127">
        <f>VLOOKUP(I5292,Mapping!$H$2:$J$215,3,0)</f>
        <v>0</v>
      </c>
      <c r="L5292" s="4">
        <v>0</v>
      </c>
      <c r="M5292" s="4" t="s">
        <v>85</v>
      </c>
    </row>
    <row r="5293" spans="1:13" x14ac:dyDescent="0.35">
      <c r="A5293" s="4" t="s">
        <v>36</v>
      </c>
      <c r="B5293" s="4" t="s">
        <v>35</v>
      </c>
      <c r="E5293" s="4" t="s">
        <v>134</v>
      </c>
      <c r="F5293" s="8" t="str">
        <f>VLOOKUP(E5293,Mapping!$A$1:$C$71,3,0)</f>
        <v>Vungle</v>
      </c>
      <c r="G5293" s="8" t="str">
        <f>VLOOKUP(E5293,Mapping!$A$2:$B$207,2,0)</f>
        <v>Vungle</v>
      </c>
      <c r="H5293" s="4" t="s">
        <v>658</v>
      </c>
      <c r="I5293" s="63">
        <v>44411</v>
      </c>
      <c r="J5293" s="126" t="str">
        <f>VLOOKUP(I5293,Mapping!$H$2:$I$215,2,0)</f>
        <v>Post</v>
      </c>
      <c r="K5293" s="127">
        <f>VLOOKUP(I5293,Mapping!$H$2:$J$215,3,0)</f>
        <v>0</v>
      </c>
      <c r="L5293" s="4">
        <v>0</v>
      </c>
      <c r="M5293" s="4" t="s">
        <v>85</v>
      </c>
    </row>
    <row r="5294" spans="1:13" x14ac:dyDescent="0.35">
      <c r="A5294" s="4" t="s">
        <v>36</v>
      </c>
      <c r="B5294" s="4" t="s">
        <v>35</v>
      </c>
      <c r="E5294" s="4" t="s">
        <v>134</v>
      </c>
      <c r="F5294" s="8" t="str">
        <f>VLOOKUP(E5294,Mapping!$A$1:$C$71,3,0)</f>
        <v>Vungle</v>
      </c>
      <c r="G5294" s="8" t="str">
        <f>VLOOKUP(E5294,Mapping!$A$2:$B$207,2,0)</f>
        <v>Vungle</v>
      </c>
      <c r="H5294" s="4" t="s">
        <v>658</v>
      </c>
      <c r="I5294" s="63">
        <v>44412</v>
      </c>
      <c r="J5294" s="126" t="str">
        <f>VLOOKUP(I5294,Mapping!$H$2:$I$215,2,0)</f>
        <v>Post</v>
      </c>
      <c r="K5294" s="127">
        <f>VLOOKUP(I5294,Mapping!$H$2:$J$215,3,0)</f>
        <v>0</v>
      </c>
      <c r="L5294" s="4">
        <v>0</v>
      </c>
      <c r="M5294" s="4" t="s">
        <v>85</v>
      </c>
    </row>
    <row r="5295" spans="1:13" x14ac:dyDescent="0.35">
      <c r="A5295" s="4" t="s">
        <v>36</v>
      </c>
      <c r="B5295" s="4" t="s">
        <v>35</v>
      </c>
      <c r="E5295" s="4" t="s">
        <v>134</v>
      </c>
      <c r="F5295" s="8" t="str">
        <f>VLOOKUP(E5295,Mapping!$A$1:$C$71,3,0)</f>
        <v>Vungle</v>
      </c>
      <c r="G5295" s="8" t="str">
        <f>VLOOKUP(E5295,Mapping!$A$2:$B$207,2,0)</f>
        <v>Vungle</v>
      </c>
      <c r="H5295" s="4" t="s">
        <v>658</v>
      </c>
      <c r="I5295" s="63">
        <v>44413</v>
      </c>
      <c r="J5295" s="126" t="str">
        <f>VLOOKUP(I5295,Mapping!$H$2:$I$215,2,0)</f>
        <v>Post</v>
      </c>
      <c r="K5295" s="127">
        <f>VLOOKUP(I5295,Mapping!$H$2:$J$215,3,0)</f>
        <v>0</v>
      </c>
      <c r="L5295" s="4">
        <v>0</v>
      </c>
      <c r="M5295" s="4" t="s">
        <v>85</v>
      </c>
    </row>
    <row r="5296" spans="1:13" x14ac:dyDescent="0.35">
      <c r="A5296" s="4" t="s">
        <v>36</v>
      </c>
      <c r="B5296" s="4" t="s">
        <v>35</v>
      </c>
      <c r="E5296" s="4" t="s">
        <v>134</v>
      </c>
      <c r="F5296" s="8" t="str">
        <f>VLOOKUP(E5296,Mapping!$A$1:$C$71,3,0)</f>
        <v>Vungle</v>
      </c>
      <c r="G5296" s="8" t="str">
        <f>VLOOKUP(E5296,Mapping!$A$2:$B$207,2,0)</f>
        <v>Vungle</v>
      </c>
      <c r="H5296" s="4" t="s">
        <v>658</v>
      </c>
      <c r="I5296" s="63">
        <v>44414</v>
      </c>
      <c r="J5296" s="126" t="str">
        <f>VLOOKUP(I5296,Mapping!$H$2:$I$215,2,0)</f>
        <v>Post</v>
      </c>
      <c r="K5296" s="127">
        <f>VLOOKUP(I5296,Mapping!$H$2:$J$215,3,0)</f>
        <v>0</v>
      </c>
      <c r="L5296" s="4">
        <v>0</v>
      </c>
      <c r="M5296" s="4" t="s">
        <v>85</v>
      </c>
    </row>
    <row r="5297" spans="1:13" x14ac:dyDescent="0.35">
      <c r="A5297" s="4" t="s">
        <v>36</v>
      </c>
      <c r="B5297" s="4" t="s">
        <v>35</v>
      </c>
      <c r="E5297" s="4" t="s">
        <v>134</v>
      </c>
      <c r="F5297" s="8" t="str">
        <f>VLOOKUP(E5297,Mapping!$A$1:$C$71,3,0)</f>
        <v>Vungle</v>
      </c>
      <c r="G5297" s="8" t="str">
        <f>VLOOKUP(E5297,Mapping!$A$2:$B$207,2,0)</f>
        <v>Vungle</v>
      </c>
      <c r="H5297" s="4" t="s">
        <v>658</v>
      </c>
      <c r="I5297" s="63">
        <v>44415</v>
      </c>
      <c r="J5297" s="126" t="str">
        <f>VLOOKUP(I5297,Mapping!$H$2:$I$215,2,0)</f>
        <v>Post</v>
      </c>
      <c r="K5297" s="127">
        <f>VLOOKUP(I5297,Mapping!$H$2:$J$215,3,0)</f>
        <v>0</v>
      </c>
      <c r="L5297" s="4">
        <v>0</v>
      </c>
      <c r="M5297" s="4" t="s">
        <v>85</v>
      </c>
    </row>
    <row r="5298" spans="1:13" x14ac:dyDescent="0.35">
      <c r="A5298" s="4" t="s">
        <v>36</v>
      </c>
      <c r="B5298" s="4" t="s">
        <v>35</v>
      </c>
      <c r="E5298" s="4" t="s">
        <v>134</v>
      </c>
      <c r="F5298" s="8" t="str">
        <f>VLOOKUP(E5298,Mapping!$A$1:$C$71,3,0)</f>
        <v>Vungle</v>
      </c>
      <c r="G5298" s="8" t="str">
        <f>VLOOKUP(E5298,Mapping!$A$2:$B$207,2,0)</f>
        <v>Vungle</v>
      </c>
      <c r="H5298" s="4" t="s">
        <v>658</v>
      </c>
      <c r="I5298" s="63">
        <v>44416</v>
      </c>
      <c r="J5298" s="126" t="str">
        <f>VLOOKUP(I5298,Mapping!$H$2:$I$215,2,0)</f>
        <v>Post</v>
      </c>
      <c r="K5298" s="127">
        <f>VLOOKUP(I5298,Mapping!$H$2:$J$215,3,0)</f>
        <v>0</v>
      </c>
      <c r="L5298" s="4">
        <v>0</v>
      </c>
      <c r="M5298" s="4" t="s">
        <v>85</v>
      </c>
    </row>
    <row r="5299" spans="1:13" x14ac:dyDescent="0.35">
      <c r="A5299" s="4" t="s">
        <v>36</v>
      </c>
      <c r="B5299" s="4" t="s">
        <v>35</v>
      </c>
      <c r="E5299" s="4" t="s">
        <v>134</v>
      </c>
      <c r="F5299" s="8" t="str">
        <f>VLOOKUP(E5299,Mapping!$A$1:$C$71,3,0)</f>
        <v>Vungle</v>
      </c>
      <c r="G5299" s="8" t="str">
        <f>VLOOKUP(E5299,Mapping!$A$2:$B$207,2,0)</f>
        <v>Vungle</v>
      </c>
      <c r="H5299" s="4" t="s">
        <v>658</v>
      </c>
      <c r="I5299" s="63">
        <v>44417</v>
      </c>
      <c r="J5299" s="126" t="str">
        <f>VLOOKUP(I5299,Mapping!$H$2:$I$215,2,0)</f>
        <v>Post</v>
      </c>
      <c r="K5299" s="127">
        <f>VLOOKUP(I5299,Mapping!$H$2:$J$215,3,0)</f>
        <v>0</v>
      </c>
      <c r="L5299" s="4">
        <v>0</v>
      </c>
      <c r="M5299" s="4" t="s">
        <v>85</v>
      </c>
    </row>
    <row r="5300" spans="1:13" x14ac:dyDescent="0.35">
      <c r="A5300" s="4" t="s">
        <v>36</v>
      </c>
      <c r="B5300" s="4" t="s">
        <v>35</v>
      </c>
      <c r="E5300" s="4" t="s">
        <v>134</v>
      </c>
      <c r="F5300" s="8" t="str">
        <f>VLOOKUP(E5300,Mapping!$A$1:$C$71,3,0)</f>
        <v>Vungle</v>
      </c>
      <c r="G5300" s="8" t="str">
        <f>VLOOKUP(E5300,Mapping!$A$2:$B$207,2,0)</f>
        <v>Vungle</v>
      </c>
      <c r="H5300" s="4" t="s">
        <v>658</v>
      </c>
      <c r="I5300" s="63">
        <v>44418</v>
      </c>
      <c r="J5300" s="126" t="str">
        <f>VLOOKUP(I5300,Mapping!$H$2:$I$215,2,0)</f>
        <v>Post</v>
      </c>
      <c r="K5300" s="127">
        <f>VLOOKUP(I5300,Mapping!$H$2:$J$215,3,0)</f>
        <v>0</v>
      </c>
      <c r="L5300" s="4">
        <v>0</v>
      </c>
      <c r="M5300" s="4" t="s">
        <v>85</v>
      </c>
    </row>
    <row r="5301" spans="1:13" x14ac:dyDescent="0.35">
      <c r="A5301" s="4" t="s">
        <v>36</v>
      </c>
      <c r="B5301" s="4" t="s">
        <v>35</v>
      </c>
      <c r="E5301" s="4" t="s">
        <v>134</v>
      </c>
      <c r="F5301" s="8" t="str">
        <f>VLOOKUP(E5301,Mapping!$A$1:$C$71,3,0)</f>
        <v>Vungle</v>
      </c>
      <c r="G5301" s="8" t="str">
        <f>VLOOKUP(E5301,Mapping!$A$2:$B$207,2,0)</f>
        <v>Vungle</v>
      </c>
      <c r="H5301" s="4" t="s">
        <v>658</v>
      </c>
      <c r="I5301" s="63">
        <v>44419</v>
      </c>
      <c r="J5301" s="126" t="str">
        <f>VLOOKUP(I5301,Mapping!$H$2:$I$215,2,0)</f>
        <v>Post</v>
      </c>
      <c r="K5301" s="127">
        <f>VLOOKUP(I5301,Mapping!$H$2:$J$215,3,0)</f>
        <v>0</v>
      </c>
      <c r="L5301" s="4">
        <v>0</v>
      </c>
      <c r="M5301" s="4" t="s">
        <v>85</v>
      </c>
    </row>
    <row r="5302" spans="1:13" x14ac:dyDescent="0.35">
      <c r="A5302" s="4" t="s">
        <v>36</v>
      </c>
      <c r="B5302" s="4" t="s">
        <v>35</v>
      </c>
      <c r="E5302" s="4" t="s">
        <v>134</v>
      </c>
      <c r="F5302" s="8" t="str">
        <f>VLOOKUP(E5302,Mapping!$A$1:$C$71,3,0)</f>
        <v>Vungle</v>
      </c>
      <c r="G5302" s="8" t="str">
        <f>VLOOKUP(E5302,Mapping!$A$2:$B$207,2,0)</f>
        <v>Vungle</v>
      </c>
      <c r="H5302" s="4" t="s">
        <v>658</v>
      </c>
      <c r="I5302" s="63">
        <v>44420</v>
      </c>
      <c r="J5302" s="126" t="str">
        <f>VLOOKUP(I5302,Mapping!$H$2:$I$215,2,0)</f>
        <v>Post</v>
      </c>
      <c r="K5302" s="127">
        <f>VLOOKUP(I5302,Mapping!$H$2:$J$215,3,0)</f>
        <v>0</v>
      </c>
      <c r="L5302" s="4">
        <v>0</v>
      </c>
      <c r="M5302" s="4" t="s">
        <v>85</v>
      </c>
    </row>
    <row r="5303" spans="1:13" x14ac:dyDescent="0.35">
      <c r="A5303" s="4" t="s">
        <v>36</v>
      </c>
      <c r="B5303" s="4" t="s">
        <v>35</v>
      </c>
      <c r="E5303" s="4" t="s">
        <v>134</v>
      </c>
      <c r="F5303" s="8" t="str">
        <f>VLOOKUP(E5303,Mapping!$A$1:$C$71,3,0)</f>
        <v>Vungle</v>
      </c>
      <c r="G5303" s="8" t="str">
        <f>VLOOKUP(E5303,Mapping!$A$2:$B$207,2,0)</f>
        <v>Vungle</v>
      </c>
      <c r="H5303" s="4" t="s">
        <v>658</v>
      </c>
      <c r="I5303" s="63">
        <v>44421</v>
      </c>
      <c r="J5303" s="126" t="str">
        <f>VLOOKUP(I5303,Mapping!$H$2:$I$215,2,0)</f>
        <v>Post</v>
      </c>
      <c r="K5303" s="127">
        <f>VLOOKUP(I5303,Mapping!$H$2:$J$215,3,0)</f>
        <v>0</v>
      </c>
      <c r="L5303" s="4">
        <v>0</v>
      </c>
      <c r="M5303" s="4" t="s">
        <v>85</v>
      </c>
    </row>
    <row r="5304" spans="1:13" x14ac:dyDescent="0.35">
      <c r="A5304" s="4" t="s">
        <v>36</v>
      </c>
      <c r="B5304" s="4" t="s">
        <v>35</v>
      </c>
      <c r="E5304" s="4" t="s">
        <v>134</v>
      </c>
      <c r="F5304" s="8" t="str">
        <f>VLOOKUP(E5304,Mapping!$A$1:$C$71,3,0)</f>
        <v>Vungle</v>
      </c>
      <c r="G5304" s="8" t="str">
        <f>VLOOKUP(E5304,Mapping!$A$2:$B$207,2,0)</f>
        <v>Vungle</v>
      </c>
      <c r="H5304" s="4" t="s">
        <v>658</v>
      </c>
      <c r="I5304" s="63">
        <v>44422</v>
      </c>
      <c r="J5304" s="126" t="str">
        <f>VLOOKUP(I5304,Mapping!$H$2:$I$215,2,0)</f>
        <v>Post</v>
      </c>
      <c r="K5304" s="127">
        <f>VLOOKUP(I5304,Mapping!$H$2:$J$215,3,0)</f>
        <v>0</v>
      </c>
      <c r="L5304" s="4">
        <v>0</v>
      </c>
      <c r="M5304" s="4" t="s">
        <v>85</v>
      </c>
    </row>
    <row r="5305" spans="1:13" x14ac:dyDescent="0.35">
      <c r="A5305" s="4" t="s">
        <v>36</v>
      </c>
      <c r="B5305" s="4" t="s">
        <v>35</v>
      </c>
      <c r="E5305" s="4" t="s">
        <v>134</v>
      </c>
      <c r="F5305" s="8" t="str">
        <f>VLOOKUP(E5305,Mapping!$A$1:$C$71,3,0)</f>
        <v>Vungle</v>
      </c>
      <c r="G5305" s="8" t="str">
        <f>VLOOKUP(E5305,Mapping!$A$2:$B$207,2,0)</f>
        <v>Vungle</v>
      </c>
      <c r="H5305" s="4" t="s">
        <v>658</v>
      </c>
      <c r="I5305" s="63">
        <v>44423</v>
      </c>
      <c r="J5305" s="126" t="str">
        <f>VLOOKUP(I5305,Mapping!$H$2:$I$215,2,0)</f>
        <v>Post</v>
      </c>
      <c r="K5305" s="127">
        <f>VLOOKUP(I5305,Mapping!$H$2:$J$215,3,0)</f>
        <v>0</v>
      </c>
      <c r="L5305" s="4">
        <v>0</v>
      </c>
      <c r="M5305" s="4" t="s">
        <v>85</v>
      </c>
    </row>
    <row r="5306" spans="1:13" x14ac:dyDescent="0.35">
      <c r="A5306" s="4" t="s">
        <v>36</v>
      </c>
      <c r="B5306" s="4" t="s">
        <v>35</v>
      </c>
      <c r="E5306" s="4" t="s">
        <v>134</v>
      </c>
      <c r="F5306" s="8" t="str">
        <f>VLOOKUP(E5306,Mapping!$A$1:$C$71,3,0)</f>
        <v>Vungle</v>
      </c>
      <c r="G5306" s="8" t="str">
        <f>VLOOKUP(E5306,Mapping!$A$2:$B$207,2,0)</f>
        <v>Vungle</v>
      </c>
      <c r="H5306" s="4" t="s">
        <v>658</v>
      </c>
      <c r="I5306" s="63">
        <v>44424</v>
      </c>
      <c r="J5306" s="126" t="str">
        <f>VLOOKUP(I5306,Mapping!$H$2:$I$215,2,0)</f>
        <v>Post</v>
      </c>
      <c r="K5306" s="127">
        <f>VLOOKUP(I5306,Mapping!$H$2:$J$215,3,0)</f>
        <v>0</v>
      </c>
      <c r="L5306" s="4">
        <v>0</v>
      </c>
      <c r="M5306" s="4" t="s">
        <v>85</v>
      </c>
    </row>
    <row r="5307" spans="1:13" x14ac:dyDescent="0.35">
      <c r="A5307" s="4" t="s">
        <v>36</v>
      </c>
      <c r="B5307" s="4" t="s">
        <v>35</v>
      </c>
      <c r="E5307" s="4" t="s">
        <v>134</v>
      </c>
      <c r="F5307" s="8" t="str">
        <f>VLOOKUP(E5307,Mapping!$A$1:$C$71,3,0)</f>
        <v>Vungle</v>
      </c>
      <c r="G5307" s="8" t="str">
        <f>VLOOKUP(E5307,Mapping!$A$2:$B$207,2,0)</f>
        <v>Vungle</v>
      </c>
      <c r="H5307" s="4" t="s">
        <v>658</v>
      </c>
      <c r="I5307" s="63">
        <v>44425</v>
      </c>
      <c r="J5307" s="126" t="str">
        <f>VLOOKUP(I5307,Mapping!$H$2:$I$215,2,0)</f>
        <v>Post</v>
      </c>
      <c r="K5307" s="127">
        <f>VLOOKUP(I5307,Mapping!$H$2:$J$215,3,0)</f>
        <v>0</v>
      </c>
      <c r="L5307" s="4">
        <v>0</v>
      </c>
      <c r="M5307" s="4" t="s">
        <v>85</v>
      </c>
    </row>
    <row r="5308" spans="1:13" x14ac:dyDescent="0.35">
      <c r="A5308" s="4" t="s">
        <v>36</v>
      </c>
      <c r="B5308" s="4" t="s">
        <v>35</v>
      </c>
      <c r="E5308" s="4" t="s">
        <v>134</v>
      </c>
      <c r="F5308" s="8" t="str">
        <f>VLOOKUP(E5308,Mapping!$A$1:$C$71,3,0)</f>
        <v>Vungle</v>
      </c>
      <c r="G5308" s="8" t="str">
        <f>VLOOKUP(E5308,Mapping!$A$2:$B$207,2,0)</f>
        <v>Vungle</v>
      </c>
      <c r="H5308" s="4" t="s">
        <v>658</v>
      </c>
      <c r="I5308" s="63">
        <v>44426</v>
      </c>
      <c r="J5308" s="126" t="str">
        <f>VLOOKUP(I5308,Mapping!$H$2:$I$215,2,0)</f>
        <v>Post</v>
      </c>
      <c r="K5308" s="127">
        <f>VLOOKUP(I5308,Mapping!$H$2:$J$215,3,0)</f>
        <v>0</v>
      </c>
      <c r="L5308" s="4">
        <v>0</v>
      </c>
      <c r="M5308" s="4" t="s">
        <v>85</v>
      </c>
    </row>
    <row r="5309" spans="1:13" x14ac:dyDescent="0.35">
      <c r="A5309" s="4" t="s">
        <v>36</v>
      </c>
      <c r="B5309" s="4" t="s">
        <v>35</v>
      </c>
      <c r="E5309" s="4" t="s">
        <v>134</v>
      </c>
      <c r="F5309" s="8" t="str">
        <f>VLOOKUP(E5309,Mapping!$A$1:$C$71,3,0)</f>
        <v>Vungle</v>
      </c>
      <c r="G5309" s="8" t="str">
        <f>VLOOKUP(E5309,Mapping!$A$2:$B$207,2,0)</f>
        <v>Vungle</v>
      </c>
      <c r="H5309" s="4" t="s">
        <v>658</v>
      </c>
      <c r="I5309" s="63">
        <v>44427</v>
      </c>
      <c r="J5309" s="126" t="str">
        <f>VLOOKUP(I5309,Mapping!$H$2:$I$215,2,0)</f>
        <v>Post</v>
      </c>
      <c r="K5309" s="127">
        <f>VLOOKUP(I5309,Mapping!$H$2:$J$215,3,0)</f>
        <v>0</v>
      </c>
      <c r="L5309" s="4">
        <v>0</v>
      </c>
      <c r="M5309" s="4" t="s">
        <v>85</v>
      </c>
    </row>
    <row r="5310" spans="1:13" x14ac:dyDescent="0.35">
      <c r="A5310" s="4" t="s">
        <v>36</v>
      </c>
      <c r="B5310" s="4" t="s">
        <v>35</v>
      </c>
      <c r="E5310" s="4" t="s">
        <v>134</v>
      </c>
      <c r="F5310" s="8" t="str">
        <f>VLOOKUP(E5310,Mapping!$A$1:$C$71,3,0)</f>
        <v>Vungle</v>
      </c>
      <c r="G5310" s="8" t="str">
        <f>VLOOKUP(E5310,Mapping!$A$2:$B$207,2,0)</f>
        <v>Vungle</v>
      </c>
      <c r="H5310" s="4" t="s">
        <v>658</v>
      </c>
      <c r="I5310" s="63">
        <v>44428</v>
      </c>
      <c r="J5310" s="126" t="str">
        <f>VLOOKUP(I5310,Mapping!$H$2:$I$215,2,0)</f>
        <v>Post</v>
      </c>
      <c r="K5310" s="127">
        <f>VLOOKUP(I5310,Mapping!$H$2:$J$215,3,0)</f>
        <v>0</v>
      </c>
      <c r="L5310" s="4">
        <v>0</v>
      </c>
      <c r="M5310" s="4" t="s">
        <v>85</v>
      </c>
    </row>
    <row r="5311" spans="1:13" x14ac:dyDescent="0.35">
      <c r="A5311" s="4" t="s">
        <v>36</v>
      </c>
      <c r="B5311" s="4" t="s">
        <v>35</v>
      </c>
      <c r="E5311" s="4" t="s">
        <v>134</v>
      </c>
      <c r="F5311" s="8" t="str">
        <f>VLOOKUP(E5311,Mapping!$A$1:$C$71,3,0)</f>
        <v>Vungle</v>
      </c>
      <c r="G5311" s="8" t="str">
        <f>VLOOKUP(E5311,Mapping!$A$2:$B$207,2,0)</f>
        <v>Vungle</v>
      </c>
      <c r="H5311" s="4" t="s">
        <v>658</v>
      </c>
      <c r="I5311" s="63">
        <v>44429</v>
      </c>
      <c r="J5311" s="126" t="str">
        <f>VLOOKUP(I5311,Mapping!$H$2:$I$215,2,0)</f>
        <v>Post</v>
      </c>
      <c r="K5311" s="127">
        <f>VLOOKUP(I5311,Mapping!$H$2:$J$215,3,0)</f>
        <v>0</v>
      </c>
      <c r="L5311" s="4">
        <v>0</v>
      </c>
      <c r="M5311" s="4" t="s">
        <v>85</v>
      </c>
    </row>
    <row r="5312" spans="1:13" x14ac:dyDescent="0.35">
      <c r="A5312" s="4" t="s">
        <v>36</v>
      </c>
      <c r="B5312" s="4" t="s">
        <v>35</v>
      </c>
      <c r="E5312" s="4" t="s">
        <v>134</v>
      </c>
      <c r="F5312" s="8" t="str">
        <f>VLOOKUP(E5312,Mapping!$A$1:$C$71,3,0)</f>
        <v>Vungle</v>
      </c>
      <c r="G5312" s="8" t="str">
        <f>VLOOKUP(E5312,Mapping!$A$2:$B$207,2,0)</f>
        <v>Vungle</v>
      </c>
      <c r="H5312" s="4" t="s">
        <v>658</v>
      </c>
      <c r="I5312" s="63">
        <v>44430</v>
      </c>
      <c r="J5312" s="126" t="str">
        <f>VLOOKUP(I5312,Mapping!$H$2:$I$215,2,0)</f>
        <v>Post</v>
      </c>
      <c r="K5312" s="127">
        <f>VLOOKUP(I5312,Mapping!$H$2:$J$215,3,0)</f>
        <v>0</v>
      </c>
      <c r="L5312" s="4">
        <v>0</v>
      </c>
      <c r="M5312" s="4" t="s">
        <v>85</v>
      </c>
    </row>
    <row r="5313" spans="1:13" x14ac:dyDescent="0.35">
      <c r="A5313" s="4" t="s">
        <v>36</v>
      </c>
      <c r="B5313" s="4" t="s">
        <v>35</v>
      </c>
      <c r="E5313" s="4" t="s">
        <v>134</v>
      </c>
      <c r="F5313" s="8" t="str">
        <f>VLOOKUP(E5313,Mapping!$A$1:$C$71,3,0)</f>
        <v>Vungle</v>
      </c>
      <c r="G5313" s="8" t="str">
        <f>VLOOKUP(E5313,Mapping!$A$2:$B$207,2,0)</f>
        <v>Vungle</v>
      </c>
      <c r="H5313" s="4" t="s">
        <v>658</v>
      </c>
      <c r="I5313" s="63">
        <v>44431</v>
      </c>
      <c r="J5313" s="126" t="str">
        <f>VLOOKUP(I5313,Mapping!$H$2:$I$215,2,0)</f>
        <v>Post</v>
      </c>
      <c r="K5313" s="127">
        <f>VLOOKUP(I5313,Mapping!$H$2:$J$215,3,0)</f>
        <v>0</v>
      </c>
      <c r="L5313" s="4">
        <v>0</v>
      </c>
      <c r="M5313" s="4" t="s">
        <v>85</v>
      </c>
    </row>
    <row r="5314" spans="1:13" x14ac:dyDescent="0.35">
      <c r="A5314" s="4" t="s">
        <v>36</v>
      </c>
      <c r="B5314" s="4" t="s">
        <v>35</v>
      </c>
      <c r="E5314" s="4" t="s">
        <v>134</v>
      </c>
      <c r="F5314" s="8" t="str">
        <f>VLOOKUP(E5314,Mapping!$A$1:$C$71,3,0)</f>
        <v>Vungle</v>
      </c>
      <c r="G5314" s="8" t="str">
        <f>VLOOKUP(E5314,Mapping!$A$2:$B$207,2,0)</f>
        <v>Vungle</v>
      </c>
      <c r="H5314" s="4" t="s">
        <v>658</v>
      </c>
      <c r="I5314" s="63">
        <v>44432</v>
      </c>
      <c r="J5314" s="126" t="str">
        <f>VLOOKUP(I5314,Mapping!$H$2:$I$215,2,0)</f>
        <v>Post</v>
      </c>
      <c r="K5314" s="127">
        <f>VLOOKUP(I5314,Mapping!$H$2:$J$215,3,0)</f>
        <v>0</v>
      </c>
      <c r="L5314" s="4">
        <v>0</v>
      </c>
      <c r="M5314" s="4" t="s">
        <v>85</v>
      </c>
    </row>
    <row r="5315" spans="1:13" x14ac:dyDescent="0.35">
      <c r="A5315" s="4" t="s">
        <v>36</v>
      </c>
      <c r="B5315" s="4" t="s">
        <v>35</v>
      </c>
      <c r="E5315" s="4" t="s">
        <v>134</v>
      </c>
      <c r="F5315" s="8" t="str">
        <f>VLOOKUP(E5315,Mapping!$A$1:$C$71,3,0)</f>
        <v>Vungle</v>
      </c>
      <c r="G5315" s="8" t="str">
        <f>VLOOKUP(E5315,Mapping!$A$2:$B$207,2,0)</f>
        <v>Vungle</v>
      </c>
      <c r="H5315" s="4" t="s">
        <v>658</v>
      </c>
      <c r="I5315" s="63">
        <v>44433</v>
      </c>
      <c r="J5315" s="126" t="str">
        <f>VLOOKUP(I5315,Mapping!$H$2:$I$215,2,0)</f>
        <v>Post</v>
      </c>
      <c r="K5315" s="127">
        <f>VLOOKUP(I5315,Mapping!$H$2:$J$215,3,0)</f>
        <v>0</v>
      </c>
      <c r="L5315" s="4">
        <v>0</v>
      </c>
      <c r="M5315" s="4" t="s">
        <v>85</v>
      </c>
    </row>
    <row r="5316" spans="1:13" x14ac:dyDescent="0.35">
      <c r="A5316" s="4" t="s">
        <v>36</v>
      </c>
      <c r="B5316" s="4" t="s">
        <v>35</v>
      </c>
      <c r="E5316" s="4" t="s">
        <v>134</v>
      </c>
      <c r="F5316" s="8" t="str">
        <f>VLOOKUP(E5316,Mapping!$A$1:$C$71,3,0)</f>
        <v>Vungle</v>
      </c>
      <c r="G5316" s="8" t="str">
        <f>VLOOKUP(E5316,Mapping!$A$2:$B$207,2,0)</f>
        <v>Vungle</v>
      </c>
      <c r="H5316" s="4" t="s">
        <v>658</v>
      </c>
      <c r="I5316" s="63">
        <v>44434</v>
      </c>
      <c r="J5316" s="126" t="str">
        <f>VLOOKUP(I5316,Mapping!$H$2:$I$215,2,0)</f>
        <v>Post</v>
      </c>
      <c r="K5316" s="127">
        <f>VLOOKUP(I5316,Mapping!$H$2:$J$215,3,0)</f>
        <v>0</v>
      </c>
      <c r="L5316" s="4">
        <v>0</v>
      </c>
      <c r="M5316" s="4" t="s">
        <v>85</v>
      </c>
    </row>
    <row r="5317" spans="1:13" x14ac:dyDescent="0.35">
      <c r="A5317" s="4" t="s">
        <v>36</v>
      </c>
      <c r="B5317" s="4" t="s">
        <v>35</v>
      </c>
      <c r="E5317" s="4" t="s">
        <v>134</v>
      </c>
      <c r="F5317" s="8" t="str">
        <f>VLOOKUP(E5317,Mapping!$A$1:$C$71,3,0)</f>
        <v>Vungle</v>
      </c>
      <c r="G5317" s="8" t="str">
        <f>VLOOKUP(E5317,Mapping!$A$2:$B$207,2,0)</f>
        <v>Vungle</v>
      </c>
      <c r="H5317" s="4" t="s">
        <v>658</v>
      </c>
      <c r="I5317" s="63">
        <v>44435</v>
      </c>
      <c r="J5317" s="126" t="str">
        <f>VLOOKUP(I5317,Mapping!$H$2:$I$215,2,0)</f>
        <v>Post</v>
      </c>
      <c r="K5317" s="127">
        <f>VLOOKUP(I5317,Mapping!$H$2:$J$215,3,0)</f>
        <v>0</v>
      </c>
      <c r="L5317" s="4">
        <v>0</v>
      </c>
      <c r="M5317" s="4" t="s">
        <v>85</v>
      </c>
    </row>
    <row r="5318" spans="1:13" x14ac:dyDescent="0.35">
      <c r="A5318" s="4" t="s">
        <v>36</v>
      </c>
      <c r="B5318" s="4" t="s">
        <v>35</v>
      </c>
      <c r="E5318" s="4" t="s">
        <v>134</v>
      </c>
      <c r="F5318" s="8" t="str">
        <f>VLOOKUP(E5318,Mapping!$A$1:$C$71,3,0)</f>
        <v>Vungle</v>
      </c>
      <c r="G5318" s="8" t="str">
        <f>VLOOKUP(E5318,Mapping!$A$2:$B$207,2,0)</f>
        <v>Vungle</v>
      </c>
      <c r="H5318" s="4" t="s">
        <v>658</v>
      </c>
      <c r="I5318" s="63">
        <v>44436</v>
      </c>
      <c r="J5318" s="126" t="str">
        <f>VLOOKUP(I5318,Mapping!$H$2:$I$215,2,0)</f>
        <v>Post</v>
      </c>
      <c r="K5318" s="127">
        <f>VLOOKUP(I5318,Mapping!$H$2:$J$215,3,0)</f>
        <v>0</v>
      </c>
      <c r="L5318" s="4">
        <v>0</v>
      </c>
      <c r="M5318" s="4" t="s">
        <v>85</v>
      </c>
    </row>
    <row r="5319" spans="1:13" x14ac:dyDescent="0.35">
      <c r="A5319" s="4" t="s">
        <v>36</v>
      </c>
      <c r="B5319" s="4" t="s">
        <v>35</v>
      </c>
      <c r="E5319" s="4" t="s">
        <v>134</v>
      </c>
      <c r="F5319" s="8" t="str">
        <f>VLOOKUP(E5319,Mapping!$A$1:$C$71,3,0)</f>
        <v>Vungle</v>
      </c>
      <c r="G5319" s="8" t="str">
        <f>VLOOKUP(E5319,Mapping!$A$2:$B$207,2,0)</f>
        <v>Vungle</v>
      </c>
      <c r="H5319" s="4" t="s">
        <v>658</v>
      </c>
      <c r="I5319" s="63">
        <v>44437</v>
      </c>
      <c r="J5319" s="126" t="str">
        <f>VLOOKUP(I5319,Mapping!$H$2:$I$215,2,0)</f>
        <v>Post</v>
      </c>
      <c r="K5319" s="127">
        <f>VLOOKUP(I5319,Mapping!$H$2:$J$215,3,0)</f>
        <v>0</v>
      </c>
      <c r="L5319" s="4">
        <v>0</v>
      </c>
      <c r="M5319" s="4" t="s">
        <v>85</v>
      </c>
    </row>
    <row r="5320" spans="1:13" x14ac:dyDescent="0.35">
      <c r="A5320" s="4" t="s">
        <v>36</v>
      </c>
      <c r="B5320" s="4" t="s">
        <v>35</v>
      </c>
      <c r="E5320" s="4" t="s">
        <v>134</v>
      </c>
      <c r="F5320" s="8" t="str">
        <f>VLOOKUP(E5320,Mapping!$A$1:$C$71,3,0)</f>
        <v>Vungle</v>
      </c>
      <c r="G5320" s="8" t="str">
        <f>VLOOKUP(E5320,Mapping!$A$2:$B$207,2,0)</f>
        <v>Vungle</v>
      </c>
      <c r="H5320" s="4" t="s">
        <v>658</v>
      </c>
      <c r="I5320" s="63">
        <v>44438</v>
      </c>
      <c r="J5320" s="126" t="str">
        <f>VLOOKUP(I5320,Mapping!$H$2:$I$215,2,0)</f>
        <v>Post</v>
      </c>
      <c r="K5320" s="127">
        <f>VLOOKUP(I5320,Mapping!$H$2:$J$215,3,0)</f>
        <v>0</v>
      </c>
      <c r="L5320" s="4">
        <v>0</v>
      </c>
      <c r="M5320" s="4" t="s">
        <v>85</v>
      </c>
    </row>
    <row r="5321" spans="1:13" x14ac:dyDescent="0.35">
      <c r="A5321" s="4" t="s">
        <v>36</v>
      </c>
      <c r="B5321" s="4" t="s">
        <v>35</v>
      </c>
      <c r="E5321" s="4" t="s">
        <v>134</v>
      </c>
      <c r="F5321" s="8" t="str">
        <f>VLOOKUP(E5321,Mapping!$A$1:$C$71,3,0)</f>
        <v>Vungle</v>
      </c>
      <c r="G5321" s="8" t="str">
        <f>VLOOKUP(E5321,Mapping!$A$2:$B$207,2,0)</f>
        <v>Vungle</v>
      </c>
      <c r="H5321" s="4" t="s">
        <v>658</v>
      </c>
      <c r="I5321" s="63">
        <v>44439</v>
      </c>
      <c r="J5321" s="126" t="str">
        <f>VLOOKUP(I5321,Mapping!$H$2:$I$215,2,0)</f>
        <v>Post</v>
      </c>
      <c r="K5321" s="127">
        <f>VLOOKUP(I5321,Mapping!$H$2:$J$215,3,0)</f>
        <v>0</v>
      </c>
      <c r="L5321" s="4">
        <v>0</v>
      </c>
      <c r="M5321" s="4" t="s">
        <v>85</v>
      </c>
    </row>
    <row r="5322" spans="1:13" x14ac:dyDescent="0.35">
      <c r="A5322" s="4" t="s">
        <v>36</v>
      </c>
      <c r="B5322" s="4" t="s">
        <v>35</v>
      </c>
      <c r="E5322" s="4" t="s">
        <v>134</v>
      </c>
      <c r="F5322" s="8" t="str">
        <f>VLOOKUP(E5322,Mapping!$A$1:$C$71,3,0)</f>
        <v>Vungle</v>
      </c>
      <c r="G5322" s="8" t="str">
        <f>VLOOKUP(E5322,Mapping!$A$2:$B$207,2,0)</f>
        <v>Vungle</v>
      </c>
      <c r="H5322" s="4" t="s">
        <v>658</v>
      </c>
      <c r="I5322" s="63">
        <v>44440</v>
      </c>
      <c r="J5322" s="126" t="str">
        <f>VLOOKUP(I5322,Mapping!$H$2:$I$215,2,0)</f>
        <v>Post</v>
      </c>
      <c r="K5322" s="127">
        <f>VLOOKUP(I5322,Mapping!$H$2:$J$215,3,0)</f>
        <v>0</v>
      </c>
      <c r="L5322" s="4">
        <v>0</v>
      </c>
      <c r="M5322" s="4" t="s">
        <v>85</v>
      </c>
    </row>
    <row r="5323" spans="1:13" x14ac:dyDescent="0.35">
      <c r="A5323" s="4" t="s">
        <v>36</v>
      </c>
      <c r="B5323" s="4" t="s">
        <v>35</v>
      </c>
      <c r="E5323" s="4" t="s">
        <v>134</v>
      </c>
      <c r="F5323" s="8" t="str">
        <f>VLOOKUP(E5323,Mapping!$A$1:$C$71,3,0)</f>
        <v>Vungle</v>
      </c>
      <c r="G5323" s="8" t="str">
        <f>VLOOKUP(E5323,Mapping!$A$2:$B$207,2,0)</f>
        <v>Vungle</v>
      </c>
      <c r="H5323" s="4" t="s">
        <v>658</v>
      </c>
      <c r="I5323" s="63">
        <v>44441</v>
      </c>
      <c r="J5323" s="126" t="str">
        <f>VLOOKUP(I5323,Mapping!$H$2:$I$215,2,0)</f>
        <v>Post</v>
      </c>
      <c r="K5323" s="127">
        <f>VLOOKUP(I5323,Mapping!$H$2:$J$215,3,0)</f>
        <v>0</v>
      </c>
      <c r="L5323" s="4">
        <v>0</v>
      </c>
      <c r="M5323" s="4" t="s">
        <v>85</v>
      </c>
    </row>
    <row r="5324" spans="1:13" x14ac:dyDescent="0.35">
      <c r="A5324" s="4" t="s">
        <v>36</v>
      </c>
      <c r="B5324" s="4" t="s">
        <v>35</v>
      </c>
      <c r="E5324" s="4" t="s">
        <v>134</v>
      </c>
      <c r="F5324" s="8" t="str">
        <f>VLOOKUP(E5324,Mapping!$A$1:$C$71,3,0)</f>
        <v>Vungle</v>
      </c>
      <c r="G5324" s="8" t="str">
        <f>VLOOKUP(E5324,Mapping!$A$2:$B$207,2,0)</f>
        <v>Vungle</v>
      </c>
      <c r="H5324" s="4" t="s">
        <v>658</v>
      </c>
      <c r="I5324" s="63">
        <v>44442</v>
      </c>
      <c r="J5324" s="126" t="str">
        <f>VLOOKUP(I5324,Mapping!$H$2:$I$215,2,0)</f>
        <v>Post</v>
      </c>
      <c r="K5324" s="127">
        <f>VLOOKUP(I5324,Mapping!$H$2:$J$215,3,0)</f>
        <v>0</v>
      </c>
      <c r="L5324" s="4">
        <v>0</v>
      </c>
      <c r="M5324" s="4" t="s">
        <v>85</v>
      </c>
    </row>
    <row r="5325" spans="1:13" x14ac:dyDescent="0.35">
      <c r="A5325" s="4" t="s">
        <v>36</v>
      </c>
      <c r="B5325" s="4" t="s">
        <v>35</v>
      </c>
      <c r="E5325" s="4" t="s">
        <v>134</v>
      </c>
      <c r="F5325" s="8" t="str">
        <f>VLOOKUP(E5325,Mapping!$A$1:$C$71,3,0)</f>
        <v>Vungle</v>
      </c>
      <c r="G5325" s="8" t="str">
        <f>VLOOKUP(E5325,Mapping!$A$2:$B$207,2,0)</f>
        <v>Vungle</v>
      </c>
      <c r="H5325" s="4" t="s">
        <v>658</v>
      </c>
      <c r="I5325" s="63">
        <v>44443</v>
      </c>
      <c r="J5325" s="126" t="str">
        <f>VLOOKUP(I5325,Mapping!$H$2:$I$215,2,0)</f>
        <v>Post</v>
      </c>
      <c r="K5325" s="127">
        <f>VLOOKUP(I5325,Mapping!$H$2:$J$215,3,0)</f>
        <v>0</v>
      </c>
      <c r="L5325" s="4">
        <v>0</v>
      </c>
      <c r="M5325" s="4" t="s">
        <v>85</v>
      </c>
    </row>
    <row r="5326" spans="1:13" x14ac:dyDescent="0.35">
      <c r="A5326" s="4" t="s">
        <v>36</v>
      </c>
      <c r="B5326" s="4" t="s">
        <v>35</v>
      </c>
      <c r="E5326" s="4" t="s">
        <v>134</v>
      </c>
      <c r="F5326" s="8" t="str">
        <f>VLOOKUP(E5326,Mapping!$A$1:$C$71,3,0)</f>
        <v>Vungle</v>
      </c>
      <c r="G5326" s="8" t="str">
        <f>VLOOKUP(E5326,Mapping!$A$2:$B$207,2,0)</f>
        <v>Vungle</v>
      </c>
      <c r="H5326" s="4" t="s">
        <v>658</v>
      </c>
      <c r="I5326" s="63">
        <v>44444</v>
      </c>
      <c r="J5326" s="126" t="str">
        <f>VLOOKUP(I5326,Mapping!$H$2:$I$215,2,0)</f>
        <v>Post</v>
      </c>
      <c r="K5326" s="127">
        <f>VLOOKUP(I5326,Mapping!$H$2:$J$215,3,0)</f>
        <v>0</v>
      </c>
      <c r="L5326" s="4">
        <v>0</v>
      </c>
      <c r="M5326" s="4" t="s">
        <v>85</v>
      </c>
    </row>
    <row r="5327" spans="1:13" x14ac:dyDescent="0.35">
      <c r="A5327" s="4" t="s">
        <v>36</v>
      </c>
      <c r="B5327" s="4" t="s">
        <v>35</v>
      </c>
      <c r="E5327" s="4" t="s">
        <v>134</v>
      </c>
      <c r="F5327" s="8" t="str">
        <f>VLOOKUP(E5327,Mapping!$A$1:$C$71,3,0)</f>
        <v>Vungle</v>
      </c>
      <c r="G5327" s="8" t="str">
        <f>VLOOKUP(E5327,Mapping!$A$2:$B$207,2,0)</f>
        <v>Vungle</v>
      </c>
      <c r="H5327" s="4" t="s">
        <v>658</v>
      </c>
      <c r="I5327" s="63">
        <v>44445</v>
      </c>
      <c r="J5327" s="126" t="str">
        <f>VLOOKUP(I5327,Mapping!$H$2:$I$215,2,0)</f>
        <v>Post</v>
      </c>
      <c r="K5327" s="127">
        <f>VLOOKUP(I5327,Mapping!$H$2:$J$215,3,0)</f>
        <v>0</v>
      </c>
      <c r="L5327" s="4">
        <v>0</v>
      </c>
      <c r="M5327" s="4" t="s">
        <v>85</v>
      </c>
    </row>
    <row r="5328" spans="1:13" x14ac:dyDescent="0.35">
      <c r="A5328" s="4" t="s">
        <v>36</v>
      </c>
      <c r="B5328" s="4" t="s">
        <v>35</v>
      </c>
      <c r="E5328" s="4" t="s">
        <v>134</v>
      </c>
      <c r="F5328" s="8" t="str">
        <f>VLOOKUP(E5328,Mapping!$A$1:$C$71,3,0)</f>
        <v>Vungle</v>
      </c>
      <c r="G5328" s="8" t="str">
        <f>VLOOKUP(E5328,Mapping!$A$2:$B$207,2,0)</f>
        <v>Vungle</v>
      </c>
      <c r="H5328" s="4" t="s">
        <v>658</v>
      </c>
      <c r="I5328" s="63">
        <v>44446</v>
      </c>
      <c r="J5328" s="126" t="str">
        <f>VLOOKUP(I5328,Mapping!$H$2:$I$215,2,0)</f>
        <v>Post</v>
      </c>
      <c r="K5328" s="127">
        <f>VLOOKUP(I5328,Mapping!$H$2:$J$215,3,0)</f>
        <v>0</v>
      </c>
      <c r="L5328" s="4">
        <v>0</v>
      </c>
      <c r="M5328" s="4" t="s">
        <v>85</v>
      </c>
    </row>
    <row r="5329" spans="1:13" x14ac:dyDescent="0.35">
      <c r="A5329" s="4" t="s">
        <v>36</v>
      </c>
      <c r="B5329" s="4" t="s">
        <v>35</v>
      </c>
      <c r="E5329" s="4" t="s">
        <v>134</v>
      </c>
      <c r="F5329" s="8" t="str">
        <f>VLOOKUP(E5329,Mapping!$A$1:$C$71,3,0)</f>
        <v>Vungle</v>
      </c>
      <c r="G5329" s="8" t="str">
        <f>VLOOKUP(E5329,Mapping!$A$2:$B$207,2,0)</f>
        <v>Vungle</v>
      </c>
      <c r="H5329" s="4" t="s">
        <v>658</v>
      </c>
      <c r="I5329" s="63">
        <v>44447</v>
      </c>
      <c r="J5329" s="126" t="str">
        <f>VLOOKUP(I5329,Mapping!$H$2:$I$215,2,0)</f>
        <v>Post</v>
      </c>
      <c r="K5329" s="127">
        <f>VLOOKUP(I5329,Mapping!$H$2:$J$215,3,0)</f>
        <v>0</v>
      </c>
      <c r="L5329" s="4">
        <v>0</v>
      </c>
      <c r="M5329" s="4" t="s">
        <v>85</v>
      </c>
    </row>
    <row r="5330" spans="1:13" x14ac:dyDescent="0.35">
      <c r="A5330" s="4" t="s">
        <v>36</v>
      </c>
      <c r="B5330" s="4" t="s">
        <v>35</v>
      </c>
      <c r="E5330" s="4" t="s">
        <v>134</v>
      </c>
      <c r="F5330" s="8" t="str">
        <f>VLOOKUP(E5330,Mapping!$A$1:$C$71,3,0)</f>
        <v>Vungle</v>
      </c>
      <c r="G5330" s="8" t="str">
        <f>VLOOKUP(E5330,Mapping!$A$2:$B$207,2,0)</f>
        <v>Vungle</v>
      </c>
      <c r="H5330" s="4" t="s">
        <v>658</v>
      </c>
      <c r="I5330" s="63">
        <v>44448</v>
      </c>
      <c r="J5330" s="126" t="str">
        <f>VLOOKUP(I5330,Mapping!$H$2:$I$215,2,0)</f>
        <v>Post</v>
      </c>
      <c r="K5330" s="127">
        <f>VLOOKUP(I5330,Mapping!$H$2:$J$215,3,0)</f>
        <v>0</v>
      </c>
      <c r="L5330" s="4">
        <v>0</v>
      </c>
      <c r="M5330" s="4" t="s">
        <v>85</v>
      </c>
    </row>
    <row r="5331" spans="1:13" x14ac:dyDescent="0.35">
      <c r="A5331" s="4" t="s">
        <v>36</v>
      </c>
      <c r="B5331" s="4" t="s">
        <v>35</v>
      </c>
      <c r="E5331" s="4" t="s">
        <v>134</v>
      </c>
      <c r="F5331" s="8" t="str">
        <f>VLOOKUP(E5331,Mapping!$A$1:$C$71,3,0)</f>
        <v>Vungle</v>
      </c>
      <c r="G5331" s="8" t="str">
        <f>VLOOKUP(E5331,Mapping!$A$2:$B$207,2,0)</f>
        <v>Vungle</v>
      </c>
      <c r="H5331" s="4" t="s">
        <v>658</v>
      </c>
      <c r="I5331" s="63">
        <v>44449</v>
      </c>
      <c r="J5331" s="126" t="str">
        <f>VLOOKUP(I5331,Mapping!$H$2:$I$215,2,0)</f>
        <v>Post</v>
      </c>
      <c r="K5331" s="127">
        <f>VLOOKUP(I5331,Mapping!$H$2:$J$215,3,0)</f>
        <v>0</v>
      </c>
      <c r="L5331" s="4">
        <v>0</v>
      </c>
      <c r="M5331" s="4" t="s">
        <v>85</v>
      </c>
    </row>
    <row r="5332" spans="1:13" x14ac:dyDescent="0.35">
      <c r="A5332" s="4" t="s">
        <v>36</v>
      </c>
      <c r="B5332" s="4" t="s">
        <v>35</v>
      </c>
      <c r="E5332" s="4" t="s">
        <v>134</v>
      </c>
      <c r="F5332" s="8" t="str">
        <f>VLOOKUP(E5332,Mapping!$A$1:$C$71,3,0)</f>
        <v>Vungle</v>
      </c>
      <c r="G5332" s="8" t="str">
        <f>VLOOKUP(E5332,Mapping!$A$2:$B$207,2,0)</f>
        <v>Vungle</v>
      </c>
      <c r="H5332" s="4" t="s">
        <v>658</v>
      </c>
      <c r="I5332" s="63">
        <v>44450</v>
      </c>
      <c r="J5332" s="126" t="str">
        <f>VLOOKUP(I5332,Mapping!$H$2:$I$215,2,0)</f>
        <v>Post</v>
      </c>
      <c r="K5332" s="127">
        <f>VLOOKUP(I5332,Mapping!$H$2:$J$215,3,0)</f>
        <v>0</v>
      </c>
      <c r="L5332" s="4">
        <v>0</v>
      </c>
      <c r="M5332" s="4" t="s">
        <v>85</v>
      </c>
    </row>
    <row r="5333" spans="1:13" x14ac:dyDescent="0.35">
      <c r="A5333" s="4" t="s">
        <v>36</v>
      </c>
      <c r="B5333" s="4" t="s">
        <v>35</v>
      </c>
      <c r="E5333" s="4" t="s">
        <v>134</v>
      </c>
      <c r="F5333" s="8" t="str">
        <f>VLOOKUP(E5333,Mapping!$A$1:$C$71,3,0)</f>
        <v>Vungle</v>
      </c>
      <c r="G5333" s="8" t="str">
        <f>VLOOKUP(E5333,Mapping!$A$2:$B$207,2,0)</f>
        <v>Vungle</v>
      </c>
      <c r="H5333" s="4" t="s">
        <v>658</v>
      </c>
      <c r="I5333" s="63">
        <v>44451</v>
      </c>
      <c r="J5333" s="126" t="str">
        <f>VLOOKUP(I5333,Mapping!$H$2:$I$215,2,0)</f>
        <v>Post</v>
      </c>
      <c r="K5333" s="127">
        <f>VLOOKUP(I5333,Mapping!$H$2:$J$215,3,0)</f>
        <v>0</v>
      </c>
      <c r="L5333" s="4">
        <v>0</v>
      </c>
      <c r="M5333" s="4" t="s">
        <v>85</v>
      </c>
    </row>
    <row r="5334" spans="1:13" x14ac:dyDescent="0.35">
      <c r="A5334" s="4" t="s">
        <v>36</v>
      </c>
      <c r="B5334" s="4" t="s">
        <v>35</v>
      </c>
      <c r="E5334" s="4" t="s">
        <v>134</v>
      </c>
      <c r="F5334" s="8" t="str">
        <f>VLOOKUP(E5334,Mapping!$A$1:$C$71,3,0)</f>
        <v>Vungle</v>
      </c>
      <c r="G5334" s="8" t="str">
        <f>VLOOKUP(E5334,Mapping!$A$2:$B$207,2,0)</f>
        <v>Vungle</v>
      </c>
      <c r="H5334" s="4" t="s">
        <v>658</v>
      </c>
      <c r="I5334" s="63">
        <v>44452</v>
      </c>
      <c r="J5334" s="126" t="str">
        <f>VLOOKUP(I5334,Mapping!$H$2:$I$215,2,0)</f>
        <v>Post</v>
      </c>
      <c r="K5334" s="127">
        <f>VLOOKUP(I5334,Mapping!$H$2:$J$215,3,0)</f>
        <v>0</v>
      </c>
      <c r="L5334" s="4">
        <v>0</v>
      </c>
      <c r="M5334" s="4" t="s">
        <v>85</v>
      </c>
    </row>
    <row r="5335" spans="1:13" x14ac:dyDescent="0.35">
      <c r="A5335" s="4" t="s">
        <v>36</v>
      </c>
      <c r="B5335" s="4" t="s">
        <v>35</v>
      </c>
      <c r="E5335" s="4" t="s">
        <v>134</v>
      </c>
      <c r="F5335" s="8" t="str">
        <f>VLOOKUP(E5335,Mapping!$A$1:$C$71,3,0)</f>
        <v>Vungle</v>
      </c>
      <c r="G5335" s="8" t="str">
        <f>VLOOKUP(E5335,Mapping!$A$2:$B$207,2,0)</f>
        <v>Vungle</v>
      </c>
      <c r="H5335" s="4" t="s">
        <v>658</v>
      </c>
      <c r="I5335" s="63">
        <v>44453</v>
      </c>
      <c r="J5335" s="126" t="str">
        <f>VLOOKUP(I5335,Mapping!$H$2:$I$215,2,0)</f>
        <v>Post</v>
      </c>
      <c r="K5335" s="127">
        <f>VLOOKUP(I5335,Mapping!$H$2:$J$215,3,0)</f>
        <v>0</v>
      </c>
      <c r="L5335" s="4">
        <v>0</v>
      </c>
      <c r="M5335" s="4" t="s">
        <v>85</v>
      </c>
    </row>
    <row r="5336" spans="1:13" x14ac:dyDescent="0.35">
      <c r="A5336" s="4" t="s">
        <v>36</v>
      </c>
      <c r="B5336" s="4" t="s">
        <v>35</v>
      </c>
      <c r="E5336" s="4" t="s">
        <v>134</v>
      </c>
      <c r="F5336" s="8" t="str">
        <f>VLOOKUP(E5336,Mapping!$A$1:$C$71,3,0)</f>
        <v>Vungle</v>
      </c>
      <c r="G5336" s="8" t="str">
        <f>VLOOKUP(E5336,Mapping!$A$2:$B$207,2,0)</f>
        <v>Vungle</v>
      </c>
      <c r="H5336" s="4" t="s">
        <v>658</v>
      </c>
      <c r="I5336" s="63">
        <v>44454</v>
      </c>
      <c r="J5336" s="126" t="str">
        <f>VLOOKUP(I5336,Mapping!$H$2:$I$215,2,0)</f>
        <v>Post</v>
      </c>
      <c r="K5336" s="127">
        <f>VLOOKUP(I5336,Mapping!$H$2:$J$215,3,0)</f>
        <v>0</v>
      </c>
      <c r="L5336" s="4">
        <v>0</v>
      </c>
      <c r="M5336" s="4" t="s">
        <v>85</v>
      </c>
    </row>
    <row r="5337" spans="1:13" x14ac:dyDescent="0.35">
      <c r="A5337" s="4" t="s">
        <v>36</v>
      </c>
      <c r="B5337" s="4" t="s">
        <v>35</v>
      </c>
      <c r="E5337" s="4" t="s">
        <v>134</v>
      </c>
      <c r="F5337" s="8" t="str">
        <f>VLOOKUP(E5337,Mapping!$A$1:$C$71,3,0)</f>
        <v>Vungle</v>
      </c>
      <c r="G5337" s="8" t="str">
        <f>VLOOKUP(E5337,Mapping!$A$2:$B$207,2,0)</f>
        <v>Vungle</v>
      </c>
      <c r="H5337" s="4" t="s">
        <v>658</v>
      </c>
      <c r="I5337" s="63">
        <v>44455</v>
      </c>
      <c r="J5337" s="126" t="str">
        <f>VLOOKUP(I5337,Mapping!$H$2:$I$215,2,0)</f>
        <v>Post</v>
      </c>
      <c r="K5337" s="127">
        <f>VLOOKUP(I5337,Mapping!$H$2:$J$215,3,0)</f>
        <v>0</v>
      </c>
      <c r="L5337" s="4">
        <v>0</v>
      </c>
      <c r="M5337" s="4" t="s">
        <v>85</v>
      </c>
    </row>
    <row r="5338" spans="1:13" x14ac:dyDescent="0.35">
      <c r="A5338" s="4" t="s">
        <v>36</v>
      </c>
      <c r="B5338" s="4" t="s">
        <v>35</v>
      </c>
      <c r="E5338" s="4" t="s">
        <v>134</v>
      </c>
      <c r="F5338" s="8" t="str">
        <f>VLOOKUP(E5338,Mapping!$A$1:$C$71,3,0)</f>
        <v>Vungle</v>
      </c>
      <c r="G5338" s="8" t="str">
        <f>VLOOKUP(E5338,Mapping!$A$2:$B$207,2,0)</f>
        <v>Vungle</v>
      </c>
      <c r="H5338" s="4" t="s">
        <v>658</v>
      </c>
      <c r="I5338" s="63">
        <v>44456</v>
      </c>
      <c r="J5338" s="126" t="str">
        <f>VLOOKUP(I5338,Mapping!$H$2:$I$215,2,0)</f>
        <v>Post</v>
      </c>
      <c r="K5338" s="127">
        <f>VLOOKUP(I5338,Mapping!$H$2:$J$215,3,0)</f>
        <v>0</v>
      </c>
      <c r="L5338" s="4">
        <v>0</v>
      </c>
      <c r="M5338" s="4" t="s">
        <v>85</v>
      </c>
    </row>
    <row r="5339" spans="1:13" x14ac:dyDescent="0.35">
      <c r="A5339" s="4" t="s">
        <v>36</v>
      </c>
      <c r="B5339" s="4" t="s">
        <v>35</v>
      </c>
      <c r="E5339" s="4" t="s">
        <v>134</v>
      </c>
      <c r="F5339" s="8" t="str">
        <f>VLOOKUP(E5339,Mapping!$A$1:$C$71,3,0)</f>
        <v>Vungle</v>
      </c>
      <c r="G5339" s="8" t="str">
        <f>VLOOKUP(E5339,Mapping!$A$2:$B$207,2,0)</f>
        <v>Vungle</v>
      </c>
      <c r="H5339" s="4" t="s">
        <v>658</v>
      </c>
      <c r="I5339" s="63">
        <v>44457</v>
      </c>
      <c r="J5339" s="126" t="str">
        <f>VLOOKUP(I5339,Mapping!$H$2:$I$215,2,0)</f>
        <v>Post</v>
      </c>
      <c r="K5339" s="127">
        <f>VLOOKUP(I5339,Mapping!$H$2:$J$215,3,0)</f>
        <v>0</v>
      </c>
      <c r="L5339" s="4">
        <v>0</v>
      </c>
      <c r="M5339" s="4" t="s">
        <v>85</v>
      </c>
    </row>
    <row r="5340" spans="1:13" x14ac:dyDescent="0.35">
      <c r="A5340" s="4" t="s">
        <v>36</v>
      </c>
      <c r="B5340" s="4" t="s">
        <v>35</v>
      </c>
      <c r="E5340" s="4" t="s">
        <v>134</v>
      </c>
      <c r="F5340" s="8" t="str">
        <f>VLOOKUP(E5340,Mapping!$A$1:$C$71,3,0)</f>
        <v>Vungle</v>
      </c>
      <c r="G5340" s="8" t="str">
        <f>VLOOKUP(E5340,Mapping!$A$2:$B$207,2,0)</f>
        <v>Vungle</v>
      </c>
      <c r="H5340" s="4" t="s">
        <v>658</v>
      </c>
      <c r="I5340" s="63">
        <v>44458</v>
      </c>
      <c r="J5340" s="126" t="str">
        <f>VLOOKUP(I5340,Mapping!$H$2:$I$215,2,0)</f>
        <v>Post</v>
      </c>
      <c r="K5340" s="127">
        <f>VLOOKUP(I5340,Mapping!$H$2:$J$215,3,0)</f>
        <v>0</v>
      </c>
      <c r="L5340" s="4">
        <v>0</v>
      </c>
      <c r="M5340" s="4" t="s">
        <v>85</v>
      </c>
    </row>
    <row r="5341" spans="1:13" x14ac:dyDescent="0.35">
      <c r="A5341" s="4" t="s">
        <v>36</v>
      </c>
      <c r="B5341" s="4" t="s">
        <v>35</v>
      </c>
      <c r="E5341" s="4" t="s">
        <v>134</v>
      </c>
      <c r="F5341" s="8" t="str">
        <f>VLOOKUP(E5341,Mapping!$A$1:$C$71,3,0)</f>
        <v>Vungle</v>
      </c>
      <c r="G5341" s="8" t="str">
        <f>VLOOKUP(E5341,Mapping!$A$2:$B$207,2,0)</f>
        <v>Vungle</v>
      </c>
      <c r="H5341" s="4" t="s">
        <v>658</v>
      </c>
      <c r="I5341" s="63">
        <v>44459</v>
      </c>
      <c r="J5341" s="126" t="str">
        <f>VLOOKUP(I5341,Mapping!$H$2:$I$215,2,0)</f>
        <v>Post</v>
      </c>
      <c r="K5341" s="127">
        <f>VLOOKUP(I5341,Mapping!$H$2:$J$215,3,0)</f>
        <v>0</v>
      </c>
      <c r="L5341" s="4">
        <v>0</v>
      </c>
      <c r="M5341" s="4" t="s">
        <v>85</v>
      </c>
    </row>
    <row r="5342" spans="1:13" x14ac:dyDescent="0.35">
      <c r="A5342" s="4" t="s">
        <v>36</v>
      </c>
      <c r="B5342" s="4" t="s">
        <v>35</v>
      </c>
      <c r="E5342" s="4" t="s">
        <v>134</v>
      </c>
      <c r="F5342" s="8" t="str">
        <f>VLOOKUP(E5342,Mapping!$A$1:$C$71,3,0)</f>
        <v>Vungle</v>
      </c>
      <c r="G5342" s="8" t="str">
        <f>VLOOKUP(E5342,Mapping!$A$2:$B$207,2,0)</f>
        <v>Vungle</v>
      </c>
      <c r="H5342" s="4" t="s">
        <v>658</v>
      </c>
      <c r="I5342" s="63">
        <v>44460</v>
      </c>
      <c r="J5342" s="126" t="str">
        <f>VLOOKUP(I5342,Mapping!$H$2:$I$215,2,0)</f>
        <v>Post</v>
      </c>
      <c r="K5342" s="127">
        <f>VLOOKUP(I5342,Mapping!$H$2:$J$215,3,0)</f>
        <v>0</v>
      </c>
      <c r="L5342" s="4">
        <v>0</v>
      </c>
      <c r="M5342" s="4" t="s">
        <v>85</v>
      </c>
    </row>
    <row r="5343" spans="1:13" x14ac:dyDescent="0.35">
      <c r="A5343" s="4" t="s">
        <v>36</v>
      </c>
      <c r="B5343" s="4" t="s">
        <v>35</v>
      </c>
      <c r="E5343" s="4" t="s">
        <v>134</v>
      </c>
      <c r="F5343" s="8" t="str">
        <f>VLOOKUP(E5343,Mapping!$A$1:$C$71,3,0)</f>
        <v>Vungle</v>
      </c>
      <c r="G5343" s="8" t="str">
        <f>VLOOKUP(E5343,Mapping!$A$2:$B$207,2,0)</f>
        <v>Vungle</v>
      </c>
      <c r="H5343" s="4" t="s">
        <v>658</v>
      </c>
      <c r="I5343" s="63">
        <v>44461</v>
      </c>
      <c r="J5343" s="126" t="str">
        <f>VLOOKUP(I5343,Mapping!$H$2:$I$215,2,0)</f>
        <v>Post</v>
      </c>
      <c r="K5343" s="127">
        <f>VLOOKUP(I5343,Mapping!$H$2:$J$215,3,0)</f>
        <v>0</v>
      </c>
      <c r="L5343" s="4">
        <v>0</v>
      </c>
      <c r="M5343" s="4" t="s">
        <v>85</v>
      </c>
    </row>
    <row r="5344" spans="1:13" x14ac:dyDescent="0.35">
      <c r="A5344" s="4" t="s">
        <v>36</v>
      </c>
      <c r="B5344" s="4" t="s">
        <v>35</v>
      </c>
      <c r="E5344" s="4" t="s">
        <v>134</v>
      </c>
      <c r="F5344" s="8" t="str">
        <f>VLOOKUP(E5344,Mapping!$A$1:$C$71,3,0)</f>
        <v>Vungle</v>
      </c>
      <c r="G5344" s="8" t="str">
        <f>VLOOKUP(E5344,Mapping!$A$2:$B$207,2,0)</f>
        <v>Vungle</v>
      </c>
      <c r="H5344" s="4" t="s">
        <v>658</v>
      </c>
      <c r="I5344" s="63">
        <v>44462</v>
      </c>
      <c r="J5344" s="126" t="str">
        <f>VLOOKUP(I5344,Mapping!$H$2:$I$215,2,0)</f>
        <v>Post</v>
      </c>
      <c r="K5344" s="127">
        <f>VLOOKUP(I5344,Mapping!$H$2:$J$215,3,0)</f>
        <v>0</v>
      </c>
      <c r="L5344" s="4">
        <v>0</v>
      </c>
      <c r="M5344" s="4" t="s">
        <v>85</v>
      </c>
    </row>
    <row r="5345" spans="1:13" x14ac:dyDescent="0.35">
      <c r="A5345" s="4" t="s">
        <v>36</v>
      </c>
      <c r="B5345" s="4" t="s">
        <v>35</v>
      </c>
      <c r="E5345" s="4" t="s">
        <v>134</v>
      </c>
      <c r="F5345" s="8" t="str">
        <f>VLOOKUP(E5345,Mapping!$A$1:$C$71,3,0)</f>
        <v>Vungle</v>
      </c>
      <c r="G5345" s="8" t="str">
        <f>VLOOKUP(E5345,Mapping!$A$2:$B$207,2,0)</f>
        <v>Vungle</v>
      </c>
      <c r="H5345" s="4" t="s">
        <v>658</v>
      </c>
      <c r="I5345" s="63">
        <v>44463</v>
      </c>
      <c r="J5345" s="126" t="str">
        <f>VLOOKUP(I5345,Mapping!$H$2:$I$215,2,0)</f>
        <v>Post</v>
      </c>
      <c r="K5345" s="127">
        <f>VLOOKUP(I5345,Mapping!$H$2:$J$215,3,0)</f>
        <v>0</v>
      </c>
      <c r="L5345" s="4">
        <v>0</v>
      </c>
      <c r="M5345" s="4" t="s">
        <v>85</v>
      </c>
    </row>
    <row r="5346" spans="1:13" x14ac:dyDescent="0.35">
      <c r="A5346" s="4" t="s">
        <v>36</v>
      </c>
      <c r="B5346" s="4" t="s">
        <v>35</v>
      </c>
      <c r="E5346" s="4" t="s">
        <v>134</v>
      </c>
      <c r="F5346" s="8" t="str">
        <f>VLOOKUP(E5346,Mapping!$A$1:$C$71,3,0)</f>
        <v>Vungle</v>
      </c>
      <c r="G5346" s="8" t="str">
        <f>VLOOKUP(E5346,Mapping!$A$2:$B$207,2,0)</f>
        <v>Vungle</v>
      </c>
      <c r="H5346" s="4" t="s">
        <v>658</v>
      </c>
      <c r="I5346" s="63">
        <v>44464</v>
      </c>
      <c r="J5346" s="126" t="str">
        <f>VLOOKUP(I5346,Mapping!$H$2:$I$215,2,0)</f>
        <v>Post</v>
      </c>
      <c r="K5346" s="127">
        <f>VLOOKUP(I5346,Mapping!$H$2:$J$215,3,0)</f>
        <v>0</v>
      </c>
      <c r="L5346" s="4">
        <v>0</v>
      </c>
      <c r="M5346" s="4" t="s">
        <v>85</v>
      </c>
    </row>
    <row r="5347" spans="1:13" x14ac:dyDescent="0.35">
      <c r="A5347" s="4" t="s">
        <v>36</v>
      </c>
      <c r="B5347" s="4" t="s">
        <v>35</v>
      </c>
      <c r="E5347" s="4" t="s">
        <v>134</v>
      </c>
      <c r="F5347" s="8" t="str">
        <f>VLOOKUP(E5347,Mapping!$A$1:$C$71,3,0)</f>
        <v>Vungle</v>
      </c>
      <c r="G5347" s="8" t="str">
        <f>VLOOKUP(E5347,Mapping!$A$2:$B$207,2,0)</f>
        <v>Vungle</v>
      </c>
      <c r="H5347" s="4" t="s">
        <v>658</v>
      </c>
      <c r="I5347" s="63">
        <v>44465</v>
      </c>
      <c r="J5347" s="126" t="str">
        <f>VLOOKUP(I5347,Mapping!$H$2:$I$215,2,0)</f>
        <v>Post</v>
      </c>
      <c r="K5347" s="127">
        <f>VLOOKUP(I5347,Mapping!$H$2:$J$215,3,0)</f>
        <v>0</v>
      </c>
      <c r="L5347" s="4">
        <v>0</v>
      </c>
      <c r="M5347" s="4" t="s">
        <v>85</v>
      </c>
    </row>
    <row r="5348" spans="1:13" x14ac:dyDescent="0.35">
      <c r="A5348" s="4" t="s">
        <v>36</v>
      </c>
      <c r="B5348" s="4" t="s">
        <v>35</v>
      </c>
      <c r="E5348" s="4" t="s">
        <v>134</v>
      </c>
      <c r="F5348" s="8" t="str">
        <f>VLOOKUP(E5348,Mapping!$A$1:$C$71,3,0)</f>
        <v>Vungle</v>
      </c>
      <c r="G5348" s="8" t="str">
        <f>VLOOKUP(E5348,Mapping!$A$2:$B$207,2,0)</f>
        <v>Vungle</v>
      </c>
      <c r="H5348" s="4" t="s">
        <v>658</v>
      </c>
      <c r="I5348" s="63">
        <v>44466</v>
      </c>
      <c r="J5348" s="126" t="str">
        <f>VLOOKUP(I5348,Mapping!$H$2:$I$215,2,0)</f>
        <v>Post</v>
      </c>
      <c r="K5348" s="127">
        <f>VLOOKUP(I5348,Mapping!$H$2:$J$215,3,0)</f>
        <v>0</v>
      </c>
      <c r="L5348" s="4">
        <v>0</v>
      </c>
      <c r="M5348" s="4" t="s">
        <v>85</v>
      </c>
    </row>
    <row r="5349" spans="1:13" x14ac:dyDescent="0.35">
      <c r="A5349" s="4" t="s">
        <v>36</v>
      </c>
      <c r="B5349" s="4" t="s">
        <v>35</v>
      </c>
      <c r="E5349" s="4" t="s">
        <v>134</v>
      </c>
      <c r="F5349" s="8" t="str">
        <f>VLOOKUP(E5349,Mapping!$A$1:$C$71,3,0)</f>
        <v>Vungle</v>
      </c>
      <c r="G5349" s="8" t="str">
        <f>VLOOKUP(E5349,Mapping!$A$2:$B$207,2,0)</f>
        <v>Vungle</v>
      </c>
      <c r="H5349" s="4" t="s">
        <v>658</v>
      </c>
      <c r="I5349" s="63">
        <v>44467</v>
      </c>
      <c r="J5349" s="126" t="str">
        <f>VLOOKUP(I5349,Mapping!$H$2:$I$215,2,0)</f>
        <v>Post</v>
      </c>
      <c r="K5349" s="127">
        <f>VLOOKUP(I5349,Mapping!$H$2:$J$215,3,0)</f>
        <v>0</v>
      </c>
      <c r="L5349" s="4">
        <v>0</v>
      </c>
      <c r="M5349" s="4" t="s">
        <v>85</v>
      </c>
    </row>
    <row r="5350" spans="1:13" x14ac:dyDescent="0.35">
      <c r="A5350" s="4" t="s">
        <v>36</v>
      </c>
      <c r="B5350" s="4" t="s">
        <v>35</v>
      </c>
      <c r="E5350" s="4" t="s">
        <v>134</v>
      </c>
      <c r="F5350" s="8" t="str">
        <f>VLOOKUP(E5350,Mapping!$A$1:$C$71,3,0)</f>
        <v>Vungle</v>
      </c>
      <c r="G5350" s="8" t="str">
        <f>VLOOKUP(E5350,Mapping!$A$2:$B$207,2,0)</f>
        <v>Vungle</v>
      </c>
      <c r="H5350" s="4" t="s">
        <v>658</v>
      </c>
      <c r="I5350" s="63">
        <v>44468</v>
      </c>
      <c r="J5350" s="126" t="str">
        <f>VLOOKUP(I5350,Mapping!$H$2:$I$215,2,0)</f>
        <v>Post</v>
      </c>
      <c r="K5350" s="127">
        <f>VLOOKUP(I5350,Mapping!$H$2:$J$215,3,0)</f>
        <v>0</v>
      </c>
      <c r="L5350" s="4">
        <v>0</v>
      </c>
      <c r="M5350" s="4" t="s">
        <v>85</v>
      </c>
    </row>
    <row r="5351" spans="1:13" x14ac:dyDescent="0.35">
      <c r="A5351" s="4" t="s">
        <v>36</v>
      </c>
      <c r="B5351" s="4" t="s">
        <v>35</v>
      </c>
      <c r="E5351" s="4" t="s">
        <v>134</v>
      </c>
      <c r="F5351" s="8" t="str">
        <f>VLOOKUP(E5351,Mapping!$A$1:$C$71,3,0)</f>
        <v>Vungle</v>
      </c>
      <c r="G5351" s="8" t="str">
        <f>VLOOKUP(E5351,Mapping!$A$2:$B$207,2,0)</f>
        <v>Vungle</v>
      </c>
      <c r="H5351" s="4" t="s">
        <v>658</v>
      </c>
      <c r="I5351" s="63">
        <v>44469</v>
      </c>
      <c r="J5351" s="126" t="str">
        <f>VLOOKUP(I5351,Mapping!$H$2:$I$215,2,0)</f>
        <v>Post</v>
      </c>
      <c r="K5351" s="127">
        <f>VLOOKUP(I5351,Mapping!$H$2:$J$215,3,0)</f>
        <v>0</v>
      </c>
      <c r="L5351" s="4">
        <v>0</v>
      </c>
      <c r="M5351" s="4" t="s">
        <v>85</v>
      </c>
    </row>
    <row r="5352" spans="1:13" x14ac:dyDescent="0.35">
      <c r="F5352" s="8"/>
      <c r="G5352" s="8"/>
      <c r="I5352" s="63"/>
      <c r="J5352" s="126"/>
      <c r="K5352" s="127"/>
    </row>
    <row r="5353" spans="1:13" x14ac:dyDescent="0.35">
      <c r="F5353" s="8"/>
      <c r="G5353" s="8"/>
      <c r="I5353" s="63"/>
      <c r="J5353" s="126"/>
      <c r="K5353" s="127"/>
    </row>
    <row r="5354" spans="1:13" x14ac:dyDescent="0.35">
      <c r="F5354" s="8"/>
      <c r="G5354" s="8"/>
      <c r="I5354" s="63"/>
      <c r="J5354" s="126"/>
      <c r="K5354" s="127"/>
    </row>
    <row r="5355" spans="1:13" x14ac:dyDescent="0.35">
      <c r="F5355" s="8"/>
      <c r="G5355" s="8"/>
      <c r="I5355" s="63"/>
      <c r="J5355" s="126"/>
      <c r="K5355" s="127"/>
    </row>
    <row r="5356" spans="1:13" x14ac:dyDescent="0.35">
      <c r="F5356" s="8"/>
      <c r="G5356" s="8"/>
      <c r="I5356" s="63"/>
      <c r="J5356" s="126"/>
      <c r="K5356" s="127"/>
    </row>
    <row r="5357" spans="1:13" x14ac:dyDescent="0.35">
      <c r="F5357" s="8"/>
      <c r="G5357" s="8"/>
      <c r="I5357" s="63"/>
      <c r="J5357" s="126"/>
      <c r="K5357" s="127"/>
    </row>
    <row r="5358" spans="1:13" x14ac:dyDescent="0.35">
      <c r="F5358" s="8"/>
      <c r="G5358" s="8"/>
      <c r="I5358" s="63"/>
      <c r="J5358" s="126"/>
      <c r="K5358" s="127"/>
    </row>
    <row r="5359" spans="1:13" x14ac:dyDescent="0.35">
      <c r="F5359" s="8"/>
      <c r="G5359" s="8"/>
      <c r="I5359" s="63"/>
      <c r="J5359" s="126"/>
      <c r="K5359" s="127"/>
    </row>
    <row r="5360" spans="1:13" x14ac:dyDescent="0.35">
      <c r="F5360" s="8"/>
      <c r="G5360" s="8"/>
      <c r="I5360" s="63"/>
      <c r="J5360" s="126"/>
      <c r="K5360" s="127"/>
    </row>
    <row r="5361" spans="6:11" x14ac:dyDescent="0.35">
      <c r="F5361" s="8"/>
      <c r="G5361" s="8"/>
      <c r="I5361" s="63"/>
      <c r="J5361" s="126"/>
      <c r="K5361" s="127"/>
    </row>
    <row r="5362" spans="6:11" x14ac:dyDescent="0.35">
      <c r="F5362" s="8"/>
      <c r="G5362" s="8"/>
      <c r="I5362" s="63"/>
      <c r="J5362" s="126"/>
      <c r="K5362" s="127"/>
    </row>
    <row r="5363" spans="6:11" x14ac:dyDescent="0.35">
      <c r="F5363" s="8"/>
      <c r="G5363" s="8"/>
      <c r="I5363" s="63"/>
      <c r="J5363" s="126"/>
      <c r="K5363" s="127"/>
    </row>
    <row r="5364" spans="6:11" x14ac:dyDescent="0.35">
      <c r="F5364" s="8"/>
      <c r="G5364" s="8"/>
      <c r="I5364" s="63"/>
      <c r="J5364" s="126"/>
      <c r="K5364" s="127"/>
    </row>
    <row r="5365" spans="6:11" x14ac:dyDescent="0.35">
      <c r="F5365" s="8"/>
      <c r="G5365" s="8"/>
      <c r="I5365" s="63"/>
      <c r="J5365" s="126"/>
      <c r="K5365" s="127"/>
    </row>
    <row r="5366" spans="6:11" x14ac:dyDescent="0.35">
      <c r="F5366" s="8"/>
      <c r="G5366" s="8"/>
      <c r="I5366" s="63"/>
      <c r="J5366" s="126"/>
      <c r="K5366" s="127"/>
    </row>
    <row r="5367" spans="6:11" x14ac:dyDescent="0.35">
      <c r="F5367" s="8"/>
      <c r="G5367" s="8"/>
      <c r="I5367" s="63"/>
      <c r="J5367" s="126"/>
      <c r="K5367" s="127"/>
    </row>
    <row r="5368" spans="6:11" x14ac:dyDescent="0.35">
      <c r="F5368" s="8"/>
      <c r="G5368" s="8"/>
      <c r="I5368" s="63"/>
      <c r="J5368" s="126"/>
      <c r="K5368" s="127"/>
    </row>
    <row r="5369" spans="6:11" x14ac:dyDescent="0.35">
      <c r="F5369" s="8"/>
      <c r="G5369" s="8"/>
      <c r="I5369" s="63"/>
      <c r="J5369" s="126"/>
      <c r="K5369" s="127"/>
    </row>
    <row r="5370" spans="6:11" x14ac:dyDescent="0.35">
      <c r="F5370" s="8"/>
      <c r="G5370" s="8"/>
      <c r="I5370" s="63"/>
      <c r="J5370" s="126"/>
      <c r="K5370" s="127"/>
    </row>
    <row r="5371" spans="6:11" x14ac:dyDescent="0.35">
      <c r="F5371" s="8"/>
      <c r="G5371" s="8"/>
      <c r="I5371" s="63"/>
      <c r="J5371" s="126"/>
      <c r="K5371" s="127"/>
    </row>
    <row r="5372" spans="6:11" x14ac:dyDescent="0.35">
      <c r="F5372" s="8"/>
      <c r="G5372" s="8"/>
      <c r="I5372" s="63"/>
      <c r="J5372" s="126"/>
      <c r="K5372" s="127"/>
    </row>
    <row r="5373" spans="6:11" x14ac:dyDescent="0.35">
      <c r="F5373" s="8"/>
      <c r="G5373" s="8"/>
      <c r="I5373" s="63"/>
      <c r="J5373" s="126"/>
      <c r="K5373" s="127"/>
    </row>
    <row r="5374" spans="6:11" x14ac:dyDescent="0.35">
      <c r="F5374" s="8"/>
      <c r="G5374" s="8"/>
      <c r="I5374" s="63"/>
      <c r="J5374" s="126"/>
      <c r="K5374" s="127"/>
    </row>
    <row r="5375" spans="6:11" x14ac:dyDescent="0.35">
      <c r="F5375" s="8"/>
      <c r="G5375" s="8"/>
      <c r="I5375" s="63"/>
      <c r="J5375" s="126"/>
      <c r="K5375" s="127"/>
    </row>
    <row r="5376" spans="6:11" x14ac:dyDescent="0.35">
      <c r="F5376" s="8"/>
      <c r="G5376" s="8"/>
      <c r="I5376" s="63"/>
      <c r="J5376" s="126"/>
      <c r="K5376" s="127"/>
    </row>
    <row r="5377" spans="6:11" x14ac:dyDescent="0.35">
      <c r="F5377" s="8"/>
      <c r="G5377" s="8"/>
      <c r="I5377" s="63"/>
      <c r="J5377" s="126"/>
      <c r="K5377" s="127"/>
    </row>
    <row r="5378" spans="6:11" x14ac:dyDescent="0.35">
      <c r="F5378" s="8"/>
      <c r="G5378" s="8"/>
      <c r="I5378" s="63"/>
      <c r="J5378" s="126"/>
      <c r="K5378" s="127"/>
    </row>
    <row r="5379" spans="6:11" x14ac:dyDescent="0.35">
      <c r="F5379" s="8"/>
      <c r="G5379" s="8"/>
      <c r="I5379" s="63"/>
      <c r="J5379" s="126"/>
      <c r="K5379" s="127"/>
    </row>
    <row r="5380" spans="6:11" x14ac:dyDescent="0.35">
      <c r="F5380" s="8"/>
      <c r="G5380" s="8"/>
      <c r="I5380" s="63"/>
      <c r="J5380" s="126"/>
      <c r="K5380" s="127"/>
    </row>
    <row r="5381" spans="6:11" x14ac:dyDescent="0.35">
      <c r="F5381" s="8"/>
      <c r="G5381" s="8"/>
      <c r="I5381" s="63"/>
      <c r="J5381" s="126"/>
      <c r="K5381" s="127"/>
    </row>
    <row r="5382" spans="6:11" x14ac:dyDescent="0.35">
      <c r="F5382" s="8"/>
      <c r="G5382" s="8"/>
      <c r="I5382" s="63"/>
      <c r="J5382" s="126"/>
      <c r="K5382" s="127"/>
    </row>
    <row r="5383" spans="6:11" x14ac:dyDescent="0.35">
      <c r="F5383" s="8"/>
      <c r="G5383" s="8"/>
      <c r="I5383" s="63"/>
      <c r="J5383" s="126"/>
      <c r="K5383" s="127"/>
    </row>
    <row r="5384" spans="6:11" x14ac:dyDescent="0.35">
      <c r="F5384" s="8"/>
      <c r="G5384" s="8"/>
      <c r="I5384" s="63"/>
      <c r="J5384" s="126"/>
      <c r="K5384" s="127"/>
    </row>
    <row r="5385" spans="6:11" x14ac:dyDescent="0.35">
      <c r="F5385" s="8"/>
      <c r="G5385" s="8"/>
      <c r="I5385" s="63"/>
      <c r="J5385" s="126"/>
      <c r="K5385" s="127"/>
    </row>
    <row r="5386" spans="6:11" x14ac:dyDescent="0.35">
      <c r="F5386" s="8"/>
      <c r="G5386" s="8"/>
      <c r="I5386" s="63"/>
      <c r="J5386" s="126"/>
      <c r="K5386" s="127"/>
    </row>
    <row r="5387" spans="6:11" x14ac:dyDescent="0.35">
      <c r="F5387" s="8"/>
      <c r="G5387" s="8"/>
      <c r="I5387" s="63"/>
      <c r="J5387" s="126"/>
      <c r="K5387" s="127"/>
    </row>
    <row r="5388" spans="6:11" x14ac:dyDescent="0.35">
      <c r="F5388" s="8"/>
      <c r="G5388" s="8"/>
      <c r="I5388" s="63"/>
      <c r="J5388" s="126"/>
      <c r="K5388" s="127"/>
    </row>
    <row r="5389" spans="6:11" x14ac:dyDescent="0.35">
      <c r="F5389" s="8"/>
      <c r="G5389" s="8"/>
      <c r="I5389" s="63"/>
      <c r="J5389" s="126"/>
      <c r="K5389" s="127"/>
    </row>
    <row r="5390" spans="6:11" x14ac:dyDescent="0.35">
      <c r="F5390" s="8"/>
      <c r="G5390" s="8"/>
      <c r="I5390" s="63"/>
      <c r="J5390" s="126"/>
      <c r="K5390" s="127"/>
    </row>
    <row r="5391" spans="6:11" x14ac:dyDescent="0.35">
      <c r="F5391" s="8"/>
      <c r="G5391" s="8"/>
      <c r="I5391" s="63"/>
      <c r="J5391" s="126"/>
      <c r="K5391" s="127"/>
    </row>
    <row r="5392" spans="6:11" x14ac:dyDescent="0.35">
      <c r="F5392" s="8"/>
      <c r="G5392" s="8"/>
      <c r="I5392" s="63"/>
      <c r="J5392" s="126"/>
      <c r="K5392" s="127"/>
    </row>
    <row r="5393" spans="6:11" x14ac:dyDescent="0.35">
      <c r="F5393" s="8"/>
      <c r="G5393" s="8"/>
      <c r="I5393" s="63"/>
      <c r="J5393" s="126"/>
      <c r="K5393" s="127"/>
    </row>
    <row r="5394" spans="6:11" x14ac:dyDescent="0.35">
      <c r="F5394" s="8"/>
      <c r="G5394" s="8"/>
      <c r="I5394" s="63"/>
      <c r="J5394" s="126"/>
      <c r="K5394" s="127"/>
    </row>
    <row r="5395" spans="6:11" x14ac:dyDescent="0.35">
      <c r="F5395" s="8"/>
      <c r="G5395" s="8"/>
      <c r="I5395" s="63"/>
      <c r="J5395" s="126"/>
      <c r="K5395" s="127"/>
    </row>
    <row r="5396" spans="6:11" x14ac:dyDescent="0.35">
      <c r="F5396" s="8"/>
      <c r="G5396" s="8"/>
      <c r="I5396" s="63"/>
      <c r="J5396" s="126"/>
      <c r="K5396" s="127"/>
    </row>
    <row r="5397" spans="6:11" x14ac:dyDescent="0.35">
      <c r="F5397" s="8"/>
      <c r="G5397" s="8"/>
      <c r="I5397" s="63"/>
      <c r="J5397" s="126"/>
      <c r="K5397" s="127"/>
    </row>
    <row r="5398" spans="6:11" x14ac:dyDescent="0.35">
      <c r="F5398" s="8"/>
      <c r="G5398" s="8"/>
      <c r="I5398" s="63"/>
      <c r="J5398" s="126"/>
      <c r="K5398" s="127"/>
    </row>
    <row r="5399" spans="6:11" x14ac:dyDescent="0.35">
      <c r="F5399" s="8"/>
      <c r="G5399" s="8"/>
      <c r="I5399" s="63"/>
      <c r="J5399" s="126"/>
      <c r="K5399" s="127"/>
    </row>
    <row r="5400" spans="6:11" x14ac:dyDescent="0.35">
      <c r="F5400" s="8"/>
      <c r="G5400" s="8"/>
      <c r="I5400" s="63"/>
      <c r="J5400" s="126"/>
      <c r="K5400" s="127"/>
    </row>
    <row r="5401" spans="6:11" x14ac:dyDescent="0.35">
      <c r="F5401" s="8"/>
      <c r="G5401" s="8"/>
      <c r="I5401" s="63"/>
      <c r="J5401" s="126"/>
      <c r="K5401" s="127"/>
    </row>
    <row r="5402" spans="6:11" x14ac:dyDescent="0.35">
      <c r="F5402" s="8"/>
      <c r="G5402" s="8"/>
      <c r="I5402" s="63"/>
      <c r="J5402" s="126"/>
      <c r="K5402" s="127"/>
    </row>
    <row r="5403" spans="6:11" x14ac:dyDescent="0.35">
      <c r="F5403" s="8"/>
      <c r="G5403" s="8"/>
      <c r="I5403" s="63"/>
      <c r="J5403" s="126"/>
      <c r="K5403" s="127"/>
    </row>
    <row r="5404" spans="6:11" x14ac:dyDescent="0.35">
      <c r="F5404" s="8"/>
      <c r="G5404" s="8"/>
      <c r="I5404" s="63"/>
      <c r="J5404" s="126"/>
      <c r="K5404" s="127"/>
    </row>
    <row r="5405" spans="6:11" x14ac:dyDescent="0.35">
      <c r="F5405" s="8"/>
      <c r="G5405" s="8"/>
      <c r="I5405" s="63"/>
      <c r="J5405" s="126"/>
      <c r="K5405" s="127"/>
    </row>
    <row r="5406" spans="6:11" x14ac:dyDescent="0.35">
      <c r="F5406" s="8"/>
      <c r="G5406" s="8"/>
      <c r="I5406" s="63"/>
      <c r="J5406" s="126"/>
      <c r="K5406" s="127"/>
    </row>
    <row r="5407" spans="6:11" x14ac:dyDescent="0.35">
      <c r="F5407" s="8"/>
      <c r="G5407" s="8"/>
      <c r="I5407" s="63"/>
      <c r="J5407" s="126"/>
      <c r="K5407" s="127"/>
    </row>
    <row r="5408" spans="6:11" x14ac:dyDescent="0.35">
      <c r="F5408" s="8"/>
      <c r="G5408" s="8"/>
      <c r="I5408" s="63"/>
      <c r="J5408" s="126"/>
      <c r="K5408" s="127"/>
    </row>
    <row r="5409" spans="6:11" x14ac:dyDescent="0.35">
      <c r="F5409" s="8"/>
      <c r="G5409" s="8"/>
      <c r="I5409" s="63"/>
      <c r="J5409" s="126"/>
      <c r="K5409" s="127"/>
    </row>
    <row r="5410" spans="6:11" x14ac:dyDescent="0.35">
      <c r="F5410" s="8"/>
      <c r="G5410" s="8"/>
      <c r="I5410" s="63"/>
      <c r="J5410" s="126"/>
      <c r="K5410" s="127"/>
    </row>
    <row r="5411" spans="6:11" x14ac:dyDescent="0.35">
      <c r="F5411" s="8"/>
      <c r="G5411" s="8"/>
      <c r="I5411" s="63"/>
      <c r="J5411" s="126"/>
      <c r="K5411" s="127"/>
    </row>
    <row r="5412" spans="6:11" x14ac:dyDescent="0.35">
      <c r="F5412" s="8"/>
      <c r="G5412" s="8"/>
      <c r="I5412" s="63"/>
      <c r="J5412" s="126"/>
      <c r="K5412" s="127"/>
    </row>
    <row r="5413" spans="6:11" x14ac:dyDescent="0.35">
      <c r="F5413" s="8"/>
      <c r="G5413" s="8"/>
      <c r="I5413" s="63"/>
      <c r="J5413" s="126"/>
      <c r="K5413" s="127"/>
    </row>
    <row r="5414" spans="6:11" x14ac:dyDescent="0.35">
      <c r="F5414" s="8"/>
      <c r="G5414" s="8"/>
      <c r="I5414" s="63"/>
      <c r="J5414" s="126"/>
      <c r="K5414" s="127"/>
    </row>
    <row r="5415" spans="6:11" x14ac:dyDescent="0.35">
      <c r="F5415" s="8"/>
      <c r="G5415" s="8"/>
      <c r="I5415" s="63"/>
      <c r="J5415" s="126"/>
      <c r="K5415" s="127"/>
    </row>
    <row r="5416" spans="6:11" x14ac:dyDescent="0.35">
      <c r="F5416" s="8"/>
      <c r="G5416" s="8"/>
      <c r="I5416" s="63"/>
      <c r="J5416" s="126"/>
      <c r="K5416" s="127"/>
    </row>
    <row r="5417" spans="6:11" x14ac:dyDescent="0.35">
      <c r="F5417" s="8"/>
      <c r="G5417" s="8"/>
      <c r="I5417" s="63"/>
      <c r="J5417" s="126"/>
      <c r="K5417" s="127"/>
    </row>
    <row r="5418" spans="6:11" x14ac:dyDescent="0.35">
      <c r="F5418" s="8"/>
      <c r="G5418" s="8"/>
      <c r="I5418" s="63"/>
      <c r="J5418" s="126"/>
      <c r="K5418" s="127"/>
    </row>
    <row r="5419" spans="6:11" x14ac:dyDescent="0.35">
      <c r="F5419" s="8"/>
      <c r="G5419" s="8"/>
      <c r="I5419" s="63"/>
      <c r="J5419" s="126"/>
      <c r="K5419" s="127"/>
    </row>
    <row r="5420" spans="6:11" x14ac:dyDescent="0.35">
      <c r="F5420" s="8"/>
      <c r="G5420" s="8"/>
      <c r="I5420" s="63"/>
      <c r="J5420" s="126"/>
      <c r="K5420" s="127"/>
    </row>
    <row r="5421" spans="6:11" x14ac:dyDescent="0.35">
      <c r="F5421" s="8"/>
      <c r="G5421" s="8"/>
      <c r="I5421" s="63"/>
      <c r="J5421" s="126"/>
      <c r="K5421" s="127"/>
    </row>
    <row r="5422" spans="6:11" x14ac:dyDescent="0.35">
      <c r="F5422" s="8"/>
      <c r="G5422" s="8"/>
      <c r="I5422" s="63"/>
      <c r="J5422" s="126"/>
      <c r="K5422" s="127"/>
    </row>
    <row r="5423" spans="6:11" x14ac:dyDescent="0.35">
      <c r="F5423" s="8"/>
      <c r="G5423" s="8"/>
      <c r="I5423" s="63"/>
      <c r="J5423" s="126"/>
      <c r="K5423" s="127"/>
    </row>
    <row r="5424" spans="6:11" x14ac:dyDescent="0.35">
      <c r="F5424" s="8"/>
      <c r="G5424" s="8"/>
      <c r="I5424" s="63"/>
      <c r="J5424" s="126"/>
      <c r="K5424" s="127"/>
    </row>
    <row r="5425" spans="6:11" x14ac:dyDescent="0.35">
      <c r="F5425" s="8"/>
      <c r="G5425" s="8"/>
      <c r="I5425" s="63"/>
      <c r="J5425" s="126"/>
      <c r="K5425" s="127"/>
    </row>
    <row r="5426" spans="6:11" x14ac:dyDescent="0.35">
      <c r="F5426" s="8"/>
      <c r="G5426" s="8"/>
      <c r="I5426" s="63"/>
      <c r="J5426" s="126"/>
      <c r="K5426" s="127"/>
    </row>
    <row r="5427" spans="6:11" x14ac:dyDescent="0.35">
      <c r="F5427" s="8"/>
      <c r="G5427" s="8"/>
      <c r="I5427" s="63"/>
      <c r="J5427" s="126"/>
      <c r="K5427" s="127"/>
    </row>
    <row r="5428" spans="6:11" x14ac:dyDescent="0.35">
      <c r="F5428" s="8"/>
      <c r="G5428" s="8"/>
      <c r="I5428" s="63"/>
      <c r="J5428" s="126"/>
      <c r="K5428" s="127"/>
    </row>
    <row r="5429" spans="6:11" x14ac:dyDescent="0.35">
      <c r="F5429" s="8"/>
      <c r="G5429" s="8"/>
      <c r="I5429" s="63"/>
      <c r="J5429" s="126"/>
      <c r="K5429" s="127"/>
    </row>
    <row r="5430" spans="6:11" x14ac:dyDescent="0.35">
      <c r="F5430" s="8"/>
      <c r="G5430" s="8"/>
      <c r="I5430" s="63"/>
      <c r="J5430" s="126"/>
      <c r="K5430" s="127"/>
    </row>
    <row r="5431" spans="6:11" x14ac:dyDescent="0.35">
      <c r="F5431" s="8"/>
      <c r="G5431" s="8"/>
      <c r="I5431" s="63"/>
      <c r="J5431" s="126"/>
      <c r="K5431" s="127"/>
    </row>
    <row r="5432" spans="6:11" x14ac:dyDescent="0.35">
      <c r="F5432" s="8"/>
      <c r="G5432" s="8"/>
      <c r="I5432" s="63"/>
      <c r="J5432" s="126"/>
      <c r="K5432" s="127"/>
    </row>
    <row r="5433" spans="6:11" x14ac:dyDescent="0.35">
      <c r="F5433" s="8"/>
      <c r="G5433" s="8"/>
      <c r="I5433" s="63"/>
      <c r="J5433" s="126"/>
      <c r="K5433" s="127"/>
    </row>
    <row r="5434" spans="6:11" x14ac:dyDescent="0.35">
      <c r="F5434" s="8"/>
      <c r="G5434" s="8"/>
      <c r="I5434" s="63"/>
      <c r="J5434" s="126"/>
      <c r="K5434" s="127"/>
    </row>
    <row r="5435" spans="6:11" x14ac:dyDescent="0.35">
      <c r="F5435" s="8"/>
      <c r="G5435" s="8"/>
      <c r="I5435" s="63"/>
      <c r="J5435" s="126"/>
      <c r="K5435" s="127"/>
    </row>
    <row r="5436" spans="6:11" x14ac:dyDescent="0.35">
      <c r="F5436" s="8"/>
      <c r="G5436" s="8"/>
      <c r="I5436" s="63"/>
      <c r="J5436" s="126"/>
      <c r="K5436" s="127"/>
    </row>
    <row r="5437" spans="6:11" x14ac:dyDescent="0.35">
      <c r="F5437" s="8"/>
      <c r="G5437" s="8"/>
      <c r="I5437" s="63"/>
      <c r="J5437" s="126"/>
      <c r="K5437" s="127"/>
    </row>
    <row r="5438" spans="6:11" x14ac:dyDescent="0.35">
      <c r="F5438" s="8"/>
      <c r="G5438" s="8"/>
      <c r="I5438" s="63"/>
      <c r="J5438" s="126"/>
      <c r="K5438" s="127"/>
    </row>
    <row r="5439" spans="6:11" x14ac:dyDescent="0.35">
      <c r="F5439" s="8"/>
      <c r="G5439" s="8"/>
      <c r="I5439" s="63"/>
      <c r="J5439" s="126"/>
      <c r="K5439" s="127"/>
    </row>
    <row r="5440" spans="6:11" x14ac:dyDescent="0.35">
      <c r="F5440" s="8"/>
      <c r="G5440" s="8"/>
      <c r="I5440" s="63"/>
      <c r="J5440" s="126"/>
      <c r="K5440" s="127"/>
    </row>
    <row r="5441" spans="6:11" x14ac:dyDescent="0.35">
      <c r="F5441" s="8"/>
      <c r="G5441" s="8"/>
      <c r="I5441" s="63"/>
      <c r="J5441" s="126"/>
      <c r="K5441" s="127"/>
    </row>
    <row r="5442" spans="6:11" x14ac:dyDescent="0.35">
      <c r="F5442" s="8"/>
      <c r="G5442" s="8"/>
      <c r="I5442" s="63"/>
      <c r="J5442" s="126"/>
      <c r="K5442" s="127"/>
    </row>
    <row r="5443" spans="6:11" x14ac:dyDescent="0.35">
      <c r="F5443" s="8"/>
      <c r="G5443" s="8"/>
      <c r="I5443" s="63"/>
      <c r="J5443" s="126"/>
      <c r="K5443" s="127"/>
    </row>
    <row r="5444" spans="6:11" x14ac:dyDescent="0.35">
      <c r="F5444" s="8"/>
      <c r="G5444" s="8"/>
      <c r="I5444" s="63"/>
      <c r="J5444" s="126"/>
      <c r="K5444" s="127"/>
    </row>
    <row r="5445" spans="6:11" x14ac:dyDescent="0.35">
      <c r="F5445" s="8"/>
      <c r="G5445" s="8"/>
      <c r="I5445" s="63"/>
      <c r="J5445" s="126"/>
      <c r="K5445" s="127"/>
    </row>
    <row r="5446" spans="6:11" x14ac:dyDescent="0.35">
      <c r="F5446" s="8"/>
      <c r="G5446" s="8"/>
      <c r="I5446" s="63"/>
      <c r="J5446" s="126"/>
      <c r="K5446" s="127"/>
    </row>
    <row r="5447" spans="6:11" x14ac:dyDescent="0.35">
      <c r="F5447" s="8"/>
      <c r="G5447" s="8"/>
      <c r="I5447" s="63"/>
      <c r="J5447" s="126"/>
      <c r="K5447" s="127"/>
    </row>
    <row r="5448" spans="6:11" x14ac:dyDescent="0.35">
      <c r="F5448" s="8"/>
      <c r="G5448" s="8"/>
      <c r="I5448" s="63"/>
      <c r="J5448" s="126"/>
      <c r="K5448" s="127"/>
    </row>
    <row r="5449" spans="6:11" x14ac:dyDescent="0.35">
      <c r="F5449" s="8"/>
      <c r="G5449" s="8"/>
      <c r="I5449" s="63"/>
      <c r="J5449" s="126"/>
      <c r="K5449" s="127"/>
    </row>
    <row r="5450" spans="6:11" x14ac:dyDescent="0.35">
      <c r="F5450" s="8"/>
      <c r="G5450" s="8"/>
      <c r="I5450" s="63"/>
      <c r="J5450" s="126"/>
      <c r="K5450" s="127"/>
    </row>
    <row r="5451" spans="6:11" x14ac:dyDescent="0.35">
      <c r="F5451" s="8"/>
      <c r="G5451" s="8"/>
      <c r="I5451" s="63"/>
      <c r="J5451" s="126"/>
      <c r="K5451" s="127"/>
    </row>
    <row r="5452" spans="6:11" x14ac:dyDescent="0.35">
      <c r="F5452" s="8"/>
      <c r="G5452" s="8"/>
      <c r="I5452" s="63"/>
      <c r="J5452" s="126"/>
      <c r="K5452" s="127"/>
    </row>
    <row r="5453" spans="6:11" x14ac:dyDescent="0.35">
      <c r="F5453" s="8"/>
      <c r="G5453" s="8"/>
      <c r="I5453" s="63"/>
      <c r="J5453" s="126"/>
      <c r="K5453" s="127"/>
    </row>
    <row r="5454" spans="6:11" x14ac:dyDescent="0.35">
      <c r="F5454" s="8"/>
      <c r="G5454" s="8"/>
      <c r="I5454" s="63"/>
      <c r="J5454" s="126"/>
      <c r="K5454" s="127"/>
    </row>
    <row r="5455" spans="6:11" x14ac:dyDescent="0.35">
      <c r="F5455" s="8"/>
      <c r="G5455" s="8"/>
      <c r="I5455" s="63"/>
      <c r="J5455" s="126"/>
      <c r="K5455" s="127"/>
    </row>
    <row r="5456" spans="6:11" x14ac:dyDescent="0.35">
      <c r="F5456" s="8"/>
      <c r="G5456" s="8"/>
      <c r="I5456" s="63"/>
      <c r="J5456" s="126"/>
      <c r="K5456" s="127"/>
    </row>
    <row r="5457" spans="6:11" x14ac:dyDescent="0.35">
      <c r="F5457" s="8"/>
      <c r="G5457" s="8"/>
      <c r="I5457" s="63"/>
      <c r="J5457" s="126"/>
      <c r="K5457" s="127"/>
    </row>
    <row r="5458" spans="6:11" x14ac:dyDescent="0.35">
      <c r="F5458" s="8"/>
      <c r="G5458" s="8"/>
      <c r="I5458" s="63"/>
      <c r="J5458" s="126"/>
      <c r="K5458" s="127"/>
    </row>
    <row r="5459" spans="6:11" x14ac:dyDescent="0.35">
      <c r="F5459" s="8"/>
      <c r="G5459" s="8"/>
      <c r="I5459" s="63"/>
      <c r="J5459" s="126"/>
      <c r="K5459" s="127"/>
    </row>
    <row r="5460" spans="6:11" x14ac:dyDescent="0.35">
      <c r="F5460" s="8"/>
      <c r="G5460" s="8"/>
      <c r="I5460" s="63"/>
      <c r="J5460" s="126"/>
      <c r="K5460" s="127"/>
    </row>
    <row r="5461" spans="6:11" x14ac:dyDescent="0.35">
      <c r="F5461" s="8"/>
      <c r="G5461" s="8"/>
      <c r="I5461" s="63"/>
      <c r="J5461" s="126"/>
      <c r="K5461" s="127"/>
    </row>
    <row r="5462" spans="6:11" x14ac:dyDescent="0.35">
      <c r="F5462" s="8"/>
      <c r="G5462" s="8"/>
      <c r="I5462" s="63"/>
      <c r="J5462" s="126"/>
      <c r="K5462" s="127"/>
    </row>
    <row r="5463" spans="6:11" x14ac:dyDescent="0.35">
      <c r="F5463" s="8"/>
      <c r="G5463" s="8"/>
      <c r="I5463" s="63"/>
      <c r="J5463" s="126"/>
      <c r="K5463" s="127"/>
    </row>
    <row r="5464" spans="6:11" x14ac:dyDescent="0.35">
      <c r="F5464" s="8"/>
      <c r="G5464" s="8"/>
      <c r="I5464" s="63"/>
      <c r="J5464" s="126"/>
      <c r="K5464" s="127"/>
    </row>
    <row r="5465" spans="6:11" x14ac:dyDescent="0.35">
      <c r="F5465" s="8"/>
      <c r="G5465" s="8"/>
      <c r="I5465" s="63"/>
      <c r="J5465" s="126"/>
      <c r="K5465" s="127"/>
    </row>
    <row r="5466" spans="6:11" x14ac:dyDescent="0.35">
      <c r="F5466" s="8"/>
      <c r="G5466" s="8"/>
      <c r="I5466" s="63"/>
      <c r="J5466" s="126"/>
      <c r="K5466" s="127"/>
    </row>
    <row r="5467" spans="6:11" x14ac:dyDescent="0.35">
      <c r="F5467" s="8"/>
      <c r="G5467" s="8"/>
      <c r="I5467" s="63"/>
      <c r="J5467" s="126"/>
      <c r="K5467" s="127"/>
    </row>
    <row r="5468" spans="6:11" x14ac:dyDescent="0.35">
      <c r="F5468" s="8"/>
      <c r="G5468" s="8"/>
      <c r="I5468" s="63"/>
      <c r="J5468" s="126"/>
      <c r="K5468" s="127"/>
    </row>
    <row r="5469" spans="6:11" x14ac:dyDescent="0.35">
      <c r="F5469" s="8"/>
      <c r="G5469" s="8"/>
      <c r="I5469" s="63"/>
      <c r="J5469" s="126"/>
      <c r="K5469" s="127"/>
    </row>
    <row r="5470" spans="6:11" x14ac:dyDescent="0.35">
      <c r="F5470" s="8"/>
      <c r="G5470" s="8"/>
      <c r="I5470" s="63"/>
      <c r="J5470" s="126"/>
      <c r="K5470" s="127"/>
    </row>
    <row r="5471" spans="6:11" x14ac:dyDescent="0.35">
      <c r="F5471" s="8"/>
      <c r="G5471" s="8"/>
      <c r="I5471" s="63"/>
      <c r="J5471" s="126"/>
      <c r="K5471" s="127"/>
    </row>
    <row r="5472" spans="6:11" x14ac:dyDescent="0.35">
      <c r="F5472" s="8"/>
      <c r="G5472" s="8"/>
      <c r="I5472" s="63"/>
      <c r="J5472" s="126"/>
      <c r="K5472" s="127"/>
    </row>
    <row r="5473" spans="6:11" x14ac:dyDescent="0.35">
      <c r="F5473" s="8"/>
      <c r="G5473" s="8"/>
      <c r="I5473" s="63"/>
      <c r="J5473" s="126"/>
      <c r="K5473" s="127"/>
    </row>
    <row r="5474" spans="6:11" x14ac:dyDescent="0.35">
      <c r="F5474" s="8"/>
      <c r="G5474" s="8"/>
      <c r="I5474" s="63"/>
      <c r="J5474" s="126"/>
      <c r="K5474" s="127"/>
    </row>
    <row r="5475" spans="6:11" x14ac:dyDescent="0.35">
      <c r="F5475" s="8"/>
      <c r="G5475" s="8"/>
      <c r="I5475" s="63"/>
      <c r="J5475" s="126"/>
      <c r="K5475" s="127"/>
    </row>
    <row r="5476" spans="6:11" x14ac:dyDescent="0.35">
      <c r="F5476" s="8"/>
      <c r="G5476" s="8"/>
      <c r="I5476" s="63"/>
      <c r="J5476" s="126"/>
      <c r="K5476" s="127"/>
    </row>
    <row r="5477" spans="6:11" x14ac:dyDescent="0.35">
      <c r="F5477" s="8"/>
      <c r="G5477" s="8"/>
      <c r="I5477" s="63"/>
      <c r="J5477" s="126"/>
      <c r="K5477" s="127"/>
    </row>
    <row r="5478" spans="6:11" x14ac:dyDescent="0.35">
      <c r="F5478" s="8"/>
      <c r="G5478" s="8"/>
      <c r="I5478" s="63"/>
      <c r="J5478" s="126"/>
      <c r="K5478" s="127"/>
    </row>
    <row r="5479" spans="6:11" x14ac:dyDescent="0.35">
      <c r="F5479" s="8"/>
      <c r="G5479" s="8"/>
      <c r="I5479" s="63"/>
      <c r="J5479" s="126"/>
      <c r="K5479" s="127"/>
    </row>
    <row r="5480" spans="6:11" x14ac:dyDescent="0.35">
      <c r="F5480" s="8"/>
      <c r="G5480" s="8"/>
      <c r="I5480" s="63"/>
      <c r="J5480" s="126"/>
      <c r="K5480" s="127"/>
    </row>
    <row r="5481" spans="6:11" x14ac:dyDescent="0.35">
      <c r="F5481" s="8"/>
      <c r="G5481" s="8"/>
      <c r="I5481" s="63"/>
      <c r="J5481" s="126"/>
      <c r="K5481" s="127"/>
    </row>
    <row r="5482" spans="6:11" x14ac:dyDescent="0.35">
      <c r="F5482" s="8"/>
      <c r="G5482" s="8"/>
      <c r="I5482" s="63"/>
      <c r="J5482" s="126"/>
      <c r="K5482" s="127"/>
    </row>
    <row r="5483" spans="6:11" x14ac:dyDescent="0.35">
      <c r="F5483" s="8"/>
      <c r="G5483" s="8"/>
      <c r="I5483" s="63"/>
      <c r="J5483" s="126"/>
      <c r="K5483" s="127"/>
    </row>
    <row r="5484" spans="6:11" x14ac:dyDescent="0.35">
      <c r="F5484" s="8"/>
      <c r="G5484" s="8"/>
      <c r="I5484" s="63"/>
      <c r="J5484" s="126"/>
      <c r="K5484" s="127"/>
    </row>
    <row r="5485" spans="6:11" x14ac:dyDescent="0.35">
      <c r="F5485" s="8"/>
      <c r="G5485" s="8"/>
      <c r="I5485" s="63"/>
      <c r="J5485" s="126"/>
      <c r="K5485" s="127"/>
    </row>
    <row r="5486" spans="6:11" x14ac:dyDescent="0.35">
      <c r="F5486" s="8"/>
      <c r="G5486" s="8"/>
      <c r="I5486" s="63"/>
      <c r="J5486" s="126"/>
      <c r="K5486" s="127"/>
    </row>
    <row r="5487" spans="6:11" x14ac:dyDescent="0.35">
      <c r="F5487" s="8"/>
      <c r="G5487" s="8"/>
      <c r="I5487" s="63"/>
      <c r="J5487" s="126"/>
      <c r="K5487" s="127"/>
    </row>
    <row r="5488" spans="6:11" x14ac:dyDescent="0.35">
      <c r="F5488" s="8"/>
      <c r="G5488" s="8"/>
      <c r="I5488" s="63"/>
      <c r="J5488" s="126"/>
      <c r="K5488" s="127"/>
    </row>
    <row r="5489" spans="6:11" x14ac:dyDescent="0.35">
      <c r="F5489" s="8"/>
      <c r="G5489" s="8"/>
      <c r="I5489" s="63"/>
      <c r="J5489" s="126"/>
      <c r="K5489" s="127"/>
    </row>
    <row r="5490" spans="6:11" x14ac:dyDescent="0.35">
      <c r="F5490" s="8"/>
      <c r="G5490" s="8"/>
      <c r="I5490" s="63"/>
      <c r="J5490" s="126"/>
      <c r="K5490" s="127"/>
    </row>
    <row r="5491" spans="6:11" x14ac:dyDescent="0.35">
      <c r="F5491" s="8"/>
      <c r="G5491" s="8"/>
      <c r="I5491" s="63"/>
      <c r="J5491" s="126"/>
      <c r="K5491" s="127"/>
    </row>
    <row r="5492" spans="6:11" x14ac:dyDescent="0.35">
      <c r="F5492" s="8"/>
      <c r="G5492" s="8"/>
      <c r="I5492" s="63"/>
      <c r="J5492" s="126"/>
      <c r="K5492" s="127"/>
    </row>
    <row r="5493" spans="6:11" x14ac:dyDescent="0.35">
      <c r="F5493" s="8"/>
      <c r="G5493" s="8"/>
      <c r="I5493" s="63"/>
      <c r="J5493" s="126"/>
      <c r="K5493" s="127"/>
    </row>
    <row r="5494" spans="6:11" x14ac:dyDescent="0.35">
      <c r="F5494" s="8"/>
      <c r="G5494" s="8"/>
      <c r="I5494" s="63"/>
      <c r="J5494" s="126"/>
      <c r="K5494" s="127"/>
    </row>
    <row r="5495" spans="6:11" x14ac:dyDescent="0.35">
      <c r="F5495" s="8"/>
      <c r="G5495" s="8"/>
      <c r="I5495" s="63"/>
      <c r="J5495" s="126"/>
      <c r="K5495" s="127"/>
    </row>
    <row r="5496" spans="6:11" x14ac:dyDescent="0.35">
      <c r="F5496" s="8"/>
      <c r="G5496" s="8"/>
      <c r="I5496" s="63"/>
      <c r="J5496" s="126"/>
      <c r="K5496" s="127"/>
    </row>
    <row r="5497" spans="6:11" x14ac:dyDescent="0.35">
      <c r="F5497" s="8"/>
      <c r="G5497" s="8"/>
      <c r="I5497" s="63"/>
      <c r="J5497" s="126"/>
      <c r="K5497" s="127"/>
    </row>
    <row r="5498" spans="6:11" x14ac:dyDescent="0.35">
      <c r="F5498" s="8"/>
      <c r="G5498" s="8"/>
      <c r="I5498" s="63"/>
      <c r="J5498" s="126"/>
      <c r="K5498" s="127"/>
    </row>
    <row r="5499" spans="6:11" x14ac:dyDescent="0.35">
      <c r="F5499" s="8"/>
      <c r="G5499" s="8"/>
      <c r="I5499" s="63"/>
      <c r="J5499" s="126"/>
      <c r="K5499" s="127"/>
    </row>
    <row r="5500" spans="6:11" x14ac:dyDescent="0.35">
      <c r="F5500" s="8"/>
      <c r="G5500" s="8"/>
      <c r="I5500" s="63"/>
      <c r="J5500" s="126"/>
      <c r="K5500" s="127"/>
    </row>
    <row r="5501" spans="6:11" x14ac:dyDescent="0.35">
      <c r="F5501" s="8"/>
      <c r="G5501" s="8"/>
      <c r="I5501" s="63"/>
      <c r="J5501" s="126"/>
      <c r="K5501" s="127"/>
    </row>
    <row r="5502" spans="6:11" x14ac:dyDescent="0.35">
      <c r="F5502" s="8"/>
      <c r="G5502" s="8"/>
      <c r="I5502" s="63"/>
      <c r="J5502" s="126"/>
      <c r="K5502" s="127"/>
    </row>
    <row r="5503" spans="6:11" x14ac:dyDescent="0.35">
      <c r="F5503" s="8"/>
      <c r="G5503" s="8"/>
      <c r="I5503" s="63"/>
      <c r="J5503" s="126"/>
      <c r="K5503" s="127"/>
    </row>
    <row r="5504" spans="6:11" x14ac:dyDescent="0.35">
      <c r="F5504" s="8"/>
      <c r="G5504" s="8"/>
      <c r="I5504" s="63"/>
      <c r="J5504" s="126"/>
      <c r="K5504" s="127"/>
    </row>
    <row r="5505" spans="6:11" x14ac:dyDescent="0.35">
      <c r="F5505" s="8"/>
      <c r="G5505" s="8"/>
      <c r="I5505" s="63"/>
      <c r="J5505" s="126"/>
      <c r="K5505" s="127"/>
    </row>
    <row r="5506" spans="6:11" x14ac:dyDescent="0.35">
      <c r="F5506" s="8"/>
      <c r="G5506" s="8"/>
      <c r="I5506" s="63"/>
      <c r="J5506" s="126"/>
      <c r="K5506" s="127"/>
    </row>
    <row r="5507" spans="6:11" x14ac:dyDescent="0.35">
      <c r="F5507" s="8"/>
      <c r="G5507" s="8"/>
      <c r="I5507" s="63"/>
      <c r="J5507" s="126"/>
      <c r="K5507" s="127"/>
    </row>
    <row r="5508" spans="6:11" x14ac:dyDescent="0.35">
      <c r="F5508" s="8"/>
      <c r="G5508" s="8"/>
      <c r="I5508" s="63"/>
      <c r="J5508" s="126"/>
      <c r="K5508" s="127"/>
    </row>
    <row r="5509" spans="6:11" x14ac:dyDescent="0.35">
      <c r="F5509" s="8"/>
      <c r="G5509" s="8"/>
      <c r="I5509" s="63"/>
      <c r="J5509" s="126"/>
      <c r="K5509" s="127"/>
    </row>
    <row r="5510" spans="6:11" x14ac:dyDescent="0.35">
      <c r="F5510" s="8"/>
      <c r="G5510" s="8"/>
      <c r="I5510" s="63"/>
      <c r="J5510" s="126"/>
      <c r="K5510" s="127"/>
    </row>
    <row r="5511" spans="6:11" x14ac:dyDescent="0.35">
      <c r="F5511" s="8"/>
      <c r="G5511" s="8"/>
      <c r="I5511" s="63"/>
      <c r="J5511" s="126"/>
      <c r="K5511" s="127"/>
    </row>
    <row r="5512" spans="6:11" x14ac:dyDescent="0.35">
      <c r="F5512" s="8"/>
      <c r="G5512" s="8"/>
      <c r="I5512" s="63"/>
      <c r="J5512" s="126"/>
      <c r="K5512" s="127"/>
    </row>
    <row r="5513" spans="6:11" x14ac:dyDescent="0.35">
      <c r="F5513" s="8"/>
      <c r="G5513" s="8"/>
      <c r="I5513" s="63"/>
      <c r="J5513" s="126"/>
      <c r="K5513" s="127"/>
    </row>
    <row r="5514" spans="6:11" x14ac:dyDescent="0.35">
      <c r="F5514" s="8"/>
      <c r="G5514" s="8"/>
      <c r="I5514" s="63"/>
      <c r="J5514" s="126"/>
      <c r="K5514" s="127"/>
    </row>
    <row r="5515" spans="6:11" x14ac:dyDescent="0.35">
      <c r="F5515" s="8"/>
      <c r="G5515" s="8"/>
      <c r="I5515" s="63"/>
      <c r="J5515" s="126"/>
      <c r="K5515" s="127"/>
    </row>
    <row r="5516" spans="6:11" x14ac:dyDescent="0.35">
      <c r="F5516" s="8"/>
      <c r="G5516" s="8"/>
      <c r="I5516" s="63"/>
      <c r="J5516" s="126"/>
      <c r="K5516" s="127"/>
    </row>
    <row r="5517" spans="6:11" x14ac:dyDescent="0.35">
      <c r="F5517" s="8"/>
      <c r="G5517" s="8"/>
      <c r="I5517" s="63"/>
      <c r="J5517" s="126"/>
      <c r="K5517" s="127"/>
    </row>
    <row r="5518" spans="6:11" x14ac:dyDescent="0.35">
      <c r="F5518" s="8"/>
      <c r="G5518" s="8"/>
      <c r="I5518" s="63"/>
      <c r="J5518" s="126"/>
      <c r="K5518" s="127"/>
    </row>
    <row r="5519" spans="6:11" x14ac:dyDescent="0.35">
      <c r="F5519" s="8"/>
      <c r="G5519" s="8"/>
      <c r="I5519" s="63"/>
      <c r="J5519" s="126"/>
      <c r="K5519" s="127"/>
    </row>
    <row r="5520" spans="6:11" x14ac:dyDescent="0.35">
      <c r="F5520" s="8"/>
      <c r="G5520" s="8"/>
      <c r="I5520" s="63"/>
      <c r="J5520" s="126"/>
      <c r="K5520" s="127"/>
    </row>
    <row r="5521" spans="6:11" x14ac:dyDescent="0.35">
      <c r="F5521" s="8"/>
      <c r="G5521" s="8"/>
      <c r="I5521" s="63"/>
      <c r="J5521" s="126"/>
      <c r="K5521" s="127"/>
    </row>
    <row r="5522" spans="6:11" x14ac:dyDescent="0.35">
      <c r="F5522" s="8"/>
      <c r="G5522" s="8"/>
      <c r="I5522" s="63"/>
      <c r="J5522" s="126"/>
      <c r="K5522" s="127"/>
    </row>
    <row r="5523" spans="6:11" x14ac:dyDescent="0.35">
      <c r="F5523" s="8"/>
      <c r="G5523" s="8"/>
      <c r="I5523" s="63"/>
      <c r="J5523" s="126"/>
      <c r="K5523" s="127"/>
    </row>
    <row r="5524" spans="6:11" x14ac:dyDescent="0.35">
      <c r="F5524" s="8"/>
      <c r="G5524" s="8"/>
      <c r="I5524" s="63"/>
      <c r="J5524" s="126"/>
      <c r="K5524" s="127"/>
    </row>
    <row r="5525" spans="6:11" x14ac:dyDescent="0.35">
      <c r="F5525" s="8"/>
      <c r="G5525" s="8"/>
      <c r="I5525" s="63"/>
      <c r="J5525" s="126"/>
      <c r="K5525" s="127"/>
    </row>
    <row r="5526" spans="6:11" x14ac:dyDescent="0.35">
      <c r="F5526" s="8"/>
      <c r="G5526" s="8"/>
      <c r="I5526" s="63"/>
      <c r="J5526" s="126"/>
      <c r="K5526" s="127"/>
    </row>
    <row r="5527" spans="6:11" x14ac:dyDescent="0.35">
      <c r="F5527" s="8"/>
      <c r="G5527" s="8"/>
      <c r="I5527" s="63"/>
      <c r="J5527" s="126"/>
      <c r="K5527" s="127"/>
    </row>
    <row r="5528" spans="6:11" x14ac:dyDescent="0.35">
      <c r="F5528" s="8"/>
      <c r="G5528" s="8"/>
      <c r="I5528" s="63"/>
      <c r="J5528" s="126"/>
      <c r="K5528" s="127"/>
    </row>
    <row r="5529" spans="6:11" x14ac:dyDescent="0.35">
      <c r="F5529" s="8"/>
      <c r="G5529" s="8"/>
      <c r="I5529" s="63"/>
      <c r="J5529" s="126"/>
      <c r="K5529" s="127"/>
    </row>
    <row r="5530" spans="6:11" x14ac:dyDescent="0.35">
      <c r="F5530" s="8"/>
      <c r="G5530" s="8"/>
      <c r="I5530" s="63"/>
      <c r="J5530" s="126"/>
      <c r="K5530" s="127"/>
    </row>
    <row r="5531" spans="6:11" x14ac:dyDescent="0.35">
      <c r="F5531" s="8"/>
      <c r="G5531" s="8"/>
      <c r="I5531" s="63"/>
      <c r="J5531" s="126"/>
      <c r="K5531" s="127"/>
    </row>
    <row r="5532" spans="6:11" x14ac:dyDescent="0.35">
      <c r="F5532" s="8"/>
      <c r="G5532" s="8"/>
      <c r="I5532" s="63"/>
      <c r="J5532" s="126"/>
      <c r="K5532" s="127"/>
    </row>
    <row r="5533" spans="6:11" x14ac:dyDescent="0.35">
      <c r="F5533" s="8"/>
      <c r="G5533" s="8"/>
      <c r="I5533" s="63"/>
      <c r="J5533" s="126"/>
      <c r="K5533" s="127"/>
    </row>
    <row r="5534" spans="6:11" x14ac:dyDescent="0.35">
      <c r="F5534" s="8"/>
      <c r="G5534" s="8"/>
      <c r="I5534" s="63"/>
      <c r="J5534" s="126"/>
      <c r="K5534" s="127"/>
    </row>
    <row r="5535" spans="6:11" x14ac:dyDescent="0.35">
      <c r="F5535" s="8"/>
      <c r="G5535" s="8"/>
      <c r="I5535" s="63"/>
      <c r="J5535" s="126"/>
      <c r="K5535" s="127"/>
    </row>
    <row r="5536" spans="6:11" x14ac:dyDescent="0.35">
      <c r="F5536" s="8"/>
      <c r="G5536" s="8"/>
      <c r="I5536" s="63"/>
      <c r="J5536" s="126"/>
      <c r="K5536" s="127"/>
    </row>
    <row r="5537" spans="6:11" x14ac:dyDescent="0.35">
      <c r="F5537" s="8"/>
      <c r="G5537" s="8"/>
      <c r="I5537" s="63"/>
      <c r="J5537" s="126"/>
      <c r="K5537" s="127"/>
    </row>
    <row r="5538" spans="6:11" x14ac:dyDescent="0.35">
      <c r="F5538" s="8"/>
      <c r="G5538" s="8"/>
      <c r="I5538" s="63"/>
      <c r="J5538" s="126"/>
      <c r="K5538" s="127"/>
    </row>
    <row r="5539" spans="6:11" x14ac:dyDescent="0.35">
      <c r="F5539" s="8"/>
      <c r="G5539" s="8"/>
      <c r="I5539" s="63"/>
      <c r="J5539" s="126"/>
      <c r="K5539" s="127"/>
    </row>
    <row r="5540" spans="6:11" x14ac:dyDescent="0.35">
      <c r="F5540" s="8"/>
      <c r="G5540" s="8"/>
      <c r="I5540" s="63"/>
      <c r="J5540" s="126"/>
      <c r="K5540" s="127"/>
    </row>
    <row r="5541" spans="6:11" x14ac:dyDescent="0.35">
      <c r="F5541" s="8"/>
      <c r="G5541" s="8"/>
      <c r="I5541" s="63"/>
      <c r="J5541" s="126"/>
      <c r="K5541" s="127"/>
    </row>
    <row r="5542" spans="6:11" x14ac:dyDescent="0.35">
      <c r="F5542" s="8"/>
      <c r="G5542" s="8"/>
      <c r="I5542" s="63"/>
      <c r="J5542" s="126"/>
      <c r="K5542" s="127"/>
    </row>
    <row r="5543" spans="6:11" x14ac:dyDescent="0.35">
      <c r="F5543" s="8"/>
      <c r="G5543" s="8"/>
      <c r="I5543" s="63"/>
      <c r="J5543" s="126"/>
      <c r="K5543" s="127"/>
    </row>
    <row r="5544" spans="6:11" x14ac:dyDescent="0.35">
      <c r="F5544" s="8"/>
      <c r="G5544" s="8"/>
      <c r="I5544" s="63"/>
      <c r="J5544" s="126"/>
      <c r="K5544" s="127"/>
    </row>
    <row r="5545" spans="6:11" x14ac:dyDescent="0.35">
      <c r="F5545" s="8"/>
      <c r="G5545" s="8"/>
      <c r="I5545" s="63"/>
      <c r="J5545" s="126"/>
      <c r="K5545" s="127"/>
    </row>
    <row r="5546" spans="6:11" x14ac:dyDescent="0.35">
      <c r="F5546" s="8"/>
      <c r="G5546" s="8"/>
      <c r="I5546" s="63"/>
      <c r="J5546" s="126"/>
      <c r="K5546" s="127"/>
    </row>
    <row r="5547" spans="6:11" x14ac:dyDescent="0.35">
      <c r="F5547" s="8"/>
      <c r="G5547" s="8"/>
      <c r="I5547" s="63"/>
      <c r="J5547" s="126"/>
      <c r="K5547" s="127"/>
    </row>
    <row r="5548" spans="6:11" x14ac:dyDescent="0.35">
      <c r="F5548" s="8"/>
      <c r="G5548" s="8"/>
      <c r="I5548" s="63"/>
      <c r="J5548" s="126"/>
      <c r="K5548" s="127"/>
    </row>
    <row r="5549" spans="6:11" x14ac:dyDescent="0.35">
      <c r="F5549" s="8"/>
      <c r="G5549" s="8"/>
      <c r="I5549" s="63"/>
      <c r="J5549" s="126"/>
      <c r="K5549" s="127"/>
    </row>
    <row r="5550" spans="6:11" x14ac:dyDescent="0.35">
      <c r="F5550" s="8"/>
      <c r="G5550" s="8"/>
      <c r="I5550" s="63"/>
      <c r="J5550" s="126"/>
      <c r="K5550" s="127"/>
    </row>
    <row r="5551" spans="6:11" x14ac:dyDescent="0.35">
      <c r="F5551" s="8"/>
      <c r="G5551" s="8"/>
      <c r="I5551" s="63"/>
      <c r="J5551" s="126"/>
      <c r="K5551" s="127"/>
    </row>
    <row r="5552" spans="6:11" x14ac:dyDescent="0.35">
      <c r="F5552" s="8"/>
      <c r="G5552" s="8"/>
      <c r="I5552" s="63"/>
      <c r="J5552" s="126"/>
      <c r="K5552" s="127"/>
    </row>
    <row r="5553" spans="6:11" x14ac:dyDescent="0.35">
      <c r="F5553" s="8"/>
      <c r="G5553" s="8"/>
      <c r="I5553" s="63"/>
      <c r="J5553" s="126"/>
      <c r="K5553" s="127"/>
    </row>
    <row r="5554" spans="6:11" x14ac:dyDescent="0.35">
      <c r="F5554" s="8"/>
      <c r="G5554" s="8"/>
      <c r="I5554" s="63"/>
      <c r="J5554" s="126"/>
      <c r="K5554" s="127"/>
    </row>
    <row r="5555" spans="6:11" x14ac:dyDescent="0.35">
      <c r="F5555" s="8"/>
      <c r="G5555" s="8"/>
      <c r="I5555" s="63"/>
      <c r="J5555" s="126"/>
      <c r="K5555" s="127"/>
    </row>
    <row r="5556" spans="6:11" x14ac:dyDescent="0.35">
      <c r="F5556" s="8"/>
      <c r="G5556" s="8"/>
      <c r="I5556" s="63"/>
      <c r="J5556" s="126"/>
      <c r="K5556" s="127"/>
    </row>
    <row r="5557" spans="6:11" x14ac:dyDescent="0.35">
      <c r="F5557" s="8"/>
      <c r="G5557" s="8"/>
      <c r="I5557" s="63"/>
      <c r="J5557" s="126"/>
      <c r="K5557" s="127"/>
    </row>
    <row r="5558" spans="6:11" x14ac:dyDescent="0.35">
      <c r="F5558" s="8"/>
      <c r="G5558" s="8"/>
      <c r="I5558" s="63"/>
      <c r="J5558" s="126"/>
      <c r="K5558" s="127"/>
    </row>
    <row r="5559" spans="6:11" x14ac:dyDescent="0.35">
      <c r="F5559" s="8"/>
      <c r="G5559" s="8"/>
      <c r="I5559" s="63"/>
      <c r="J5559" s="126"/>
      <c r="K5559" s="127"/>
    </row>
    <row r="5560" spans="6:11" x14ac:dyDescent="0.35">
      <c r="F5560" s="8"/>
      <c r="G5560" s="8"/>
      <c r="I5560" s="63"/>
      <c r="J5560" s="126"/>
      <c r="K5560" s="127"/>
    </row>
    <row r="5561" spans="6:11" x14ac:dyDescent="0.35">
      <c r="F5561" s="8"/>
      <c r="G5561" s="8"/>
      <c r="I5561" s="63"/>
      <c r="J5561" s="126"/>
      <c r="K5561" s="127"/>
    </row>
    <row r="5562" spans="6:11" x14ac:dyDescent="0.35">
      <c r="F5562" s="8"/>
      <c r="G5562" s="8"/>
      <c r="I5562" s="63"/>
      <c r="J5562" s="126"/>
      <c r="K5562" s="127"/>
    </row>
    <row r="5563" spans="6:11" x14ac:dyDescent="0.35">
      <c r="F5563" s="8"/>
      <c r="G5563" s="8"/>
      <c r="I5563" s="63"/>
      <c r="J5563" s="126"/>
      <c r="K5563" s="127"/>
    </row>
    <row r="5564" spans="6:11" x14ac:dyDescent="0.35">
      <c r="F5564" s="8"/>
      <c r="G5564" s="8"/>
      <c r="I5564" s="63"/>
      <c r="J5564" s="126"/>
      <c r="K5564" s="127"/>
    </row>
    <row r="5565" spans="6:11" x14ac:dyDescent="0.35">
      <c r="F5565" s="8"/>
      <c r="G5565" s="8"/>
      <c r="I5565" s="63"/>
      <c r="J5565" s="126"/>
      <c r="K5565" s="127"/>
    </row>
    <row r="5566" spans="6:11" x14ac:dyDescent="0.35">
      <c r="F5566" s="8"/>
      <c r="G5566" s="8"/>
      <c r="I5566" s="63"/>
      <c r="J5566" s="126"/>
      <c r="K5566" s="127"/>
    </row>
    <row r="5567" spans="6:11" x14ac:dyDescent="0.35">
      <c r="F5567" s="8"/>
      <c r="G5567" s="8"/>
      <c r="I5567" s="63"/>
      <c r="J5567" s="126"/>
      <c r="K5567" s="127"/>
    </row>
    <row r="5568" spans="6:11" x14ac:dyDescent="0.35">
      <c r="F5568" s="8"/>
      <c r="G5568" s="8"/>
      <c r="I5568" s="63"/>
      <c r="J5568" s="126"/>
      <c r="K5568" s="127"/>
    </row>
    <row r="5569" spans="6:11" x14ac:dyDescent="0.35">
      <c r="F5569" s="8"/>
      <c r="G5569" s="8"/>
      <c r="I5569" s="63"/>
      <c r="J5569" s="126"/>
      <c r="K5569" s="127"/>
    </row>
    <row r="5570" spans="6:11" x14ac:dyDescent="0.35">
      <c r="F5570" s="8"/>
      <c r="G5570" s="8"/>
      <c r="I5570" s="63"/>
      <c r="J5570" s="126"/>
      <c r="K5570" s="127"/>
    </row>
    <row r="5571" spans="6:11" x14ac:dyDescent="0.35">
      <c r="F5571" s="8"/>
      <c r="G5571" s="8"/>
      <c r="I5571" s="63"/>
      <c r="J5571" s="126"/>
      <c r="K5571" s="127"/>
    </row>
    <row r="5572" spans="6:11" x14ac:dyDescent="0.35">
      <c r="F5572" s="8"/>
      <c r="G5572" s="8"/>
      <c r="I5572" s="63"/>
      <c r="J5572" s="126"/>
      <c r="K5572" s="127"/>
    </row>
    <row r="5573" spans="6:11" x14ac:dyDescent="0.35">
      <c r="F5573" s="8"/>
      <c r="G5573" s="8"/>
      <c r="I5573" s="63"/>
      <c r="J5573" s="126"/>
      <c r="K5573" s="127"/>
    </row>
    <row r="5574" spans="6:11" x14ac:dyDescent="0.35">
      <c r="F5574" s="8"/>
      <c r="G5574" s="8"/>
      <c r="I5574" s="63"/>
      <c r="J5574" s="126"/>
      <c r="K5574" s="127"/>
    </row>
    <row r="5575" spans="6:11" x14ac:dyDescent="0.35">
      <c r="F5575" s="8"/>
      <c r="G5575" s="8"/>
      <c r="I5575" s="63"/>
      <c r="J5575" s="126"/>
      <c r="K5575" s="127"/>
    </row>
    <row r="5576" spans="6:11" x14ac:dyDescent="0.35">
      <c r="F5576" s="8"/>
      <c r="G5576" s="8"/>
      <c r="I5576" s="63"/>
      <c r="J5576" s="126"/>
      <c r="K5576" s="127"/>
    </row>
    <row r="5577" spans="6:11" x14ac:dyDescent="0.35">
      <c r="F5577" s="8"/>
      <c r="G5577" s="8"/>
      <c r="I5577" s="63"/>
      <c r="J5577" s="126"/>
      <c r="K5577" s="127"/>
    </row>
    <row r="5578" spans="6:11" x14ac:dyDescent="0.35">
      <c r="F5578" s="8"/>
      <c r="G5578" s="8"/>
      <c r="I5578" s="63"/>
      <c r="J5578" s="126"/>
      <c r="K5578" s="127"/>
    </row>
    <row r="5579" spans="6:11" x14ac:dyDescent="0.35">
      <c r="F5579" s="8"/>
      <c r="G5579" s="8"/>
      <c r="I5579" s="63"/>
      <c r="J5579" s="126"/>
      <c r="K5579" s="127"/>
    </row>
    <row r="5580" spans="6:11" x14ac:dyDescent="0.35">
      <c r="F5580" s="8"/>
      <c r="G5580" s="8"/>
      <c r="I5580" s="63"/>
      <c r="J5580" s="126"/>
      <c r="K5580" s="127"/>
    </row>
    <row r="5581" spans="6:11" x14ac:dyDescent="0.35">
      <c r="F5581" s="8"/>
      <c r="G5581" s="8"/>
      <c r="I5581" s="63"/>
      <c r="J5581" s="126"/>
      <c r="K5581" s="127"/>
    </row>
    <row r="5582" spans="6:11" x14ac:dyDescent="0.35">
      <c r="F5582" s="8"/>
      <c r="G5582" s="8"/>
      <c r="I5582" s="63"/>
      <c r="J5582" s="126"/>
      <c r="K5582" s="127"/>
    </row>
    <row r="5583" spans="6:11" x14ac:dyDescent="0.35">
      <c r="F5583" s="8"/>
      <c r="G5583" s="8"/>
      <c r="I5583" s="63"/>
      <c r="J5583" s="126"/>
      <c r="K5583" s="127"/>
    </row>
    <row r="5584" spans="6:11" x14ac:dyDescent="0.35">
      <c r="F5584" s="8"/>
      <c r="G5584" s="8"/>
      <c r="I5584" s="63"/>
      <c r="J5584" s="126"/>
      <c r="K5584" s="127"/>
    </row>
    <row r="5585" spans="6:11" x14ac:dyDescent="0.35">
      <c r="F5585" s="8"/>
      <c r="G5585" s="8"/>
      <c r="I5585" s="63"/>
      <c r="J5585" s="126"/>
      <c r="K5585" s="127"/>
    </row>
    <row r="5586" spans="6:11" x14ac:dyDescent="0.35">
      <c r="F5586" s="8"/>
      <c r="G5586" s="8"/>
      <c r="I5586" s="63"/>
      <c r="J5586" s="126"/>
      <c r="K5586" s="127"/>
    </row>
    <row r="5587" spans="6:11" x14ac:dyDescent="0.35">
      <c r="F5587" s="8"/>
      <c r="G5587" s="8"/>
      <c r="I5587" s="63"/>
      <c r="J5587" s="126"/>
      <c r="K5587" s="127"/>
    </row>
    <row r="5588" spans="6:11" x14ac:dyDescent="0.35">
      <c r="F5588" s="8"/>
      <c r="G5588" s="8"/>
      <c r="I5588" s="63"/>
      <c r="J5588" s="126"/>
      <c r="K5588" s="127"/>
    </row>
    <row r="5589" spans="6:11" x14ac:dyDescent="0.35">
      <c r="F5589" s="8"/>
      <c r="G5589" s="8"/>
      <c r="I5589" s="63"/>
      <c r="J5589" s="126"/>
      <c r="K5589" s="127"/>
    </row>
    <row r="5590" spans="6:11" x14ac:dyDescent="0.35">
      <c r="F5590" s="8"/>
      <c r="G5590" s="8"/>
      <c r="I5590" s="63"/>
      <c r="J5590" s="126"/>
      <c r="K5590" s="127"/>
    </row>
    <row r="5591" spans="6:11" x14ac:dyDescent="0.35">
      <c r="F5591" s="8"/>
      <c r="G5591" s="8"/>
      <c r="I5591" s="63"/>
      <c r="J5591" s="126"/>
      <c r="K5591" s="127"/>
    </row>
    <row r="5592" spans="6:11" x14ac:dyDescent="0.35">
      <c r="F5592" s="8"/>
      <c r="G5592" s="8"/>
      <c r="I5592" s="63"/>
      <c r="J5592" s="126"/>
      <c r="K5592" s="127"/>
    </row>
    <row r="5593" spans="6:11" x14ac:dyDescent="0.35">
      <c r="F5593" s="8"/>
      <c r="G5593" s="8"/>
      <c r="I5593" s="63"/>
      <c r="J5593" s="126"/>
      <c r="K5593" s="127"/>
    </row>
    <row r="5594" spans="6:11" x14ac:dyDescent="0.35">
      <c r="F5594" s="8"/>
      <c r="G5594" s="8"/>
      <c r="I5594" s="63"/>
      <c r="J5594" s="126"/>
      <c r="K5594" s="127"/>
    </row>
    <row r="5595" spans="6:11" x14ac:dyDescent="0.35">
      <c r="F5595" s="8"/>
      <c r="G5595" s="8"/>
      <c r="I5595" s="63"/>
      <c r="J5595" s="126"/>
      <c r="K5595" s="127"/>
    </row>
    <row r="5596" spans="6:11" x14ac:dyDescent="0.35">
      <c r="F5596" s="8"/>
      <c r="G5596" s="8"/>
      <c r="I5596" s="63"/>
      <c r="J5596" s="126"/>
      <c r="K5596" s="127"/>
    </row>
    <row r="5597" spans="6:11" x14ac:dyDescent="0.35">
      <c r="F5597" s="8"/>
      <c r="G5597" s="8"/>
      <c r="I5597" s="63"/>
      <c r="J5597" s="126"/>
      <c r="K5597" s="127"/>
    </row>
    <row r="5598" spans="6:11" x14ac:dyDescent="0.35">
      <c r="F5598" s="8"/>
      <c r="G5598" s="8"/>
      <c r="I5598" s="63"/>
      <c r="J5598" s="126"/>
      <c r="K5598" s="127"/>
    </row>
    <row r="5599" spans="6:11" x14ac:dyDescent="0.35">
      <c r="F5599" s="8"/>
      <c r="G5599" s="8"/>
      <c r="I5599" s="63"/>
      <c r="J5599" s="126"/>
      <c r="K5599" s="127"/>
    </row>
    <row r="5600" spans="6:11" x14ac:dyDescent="0.35">
      <c r="F5600" s="8"/>
      <c r="G5600" s="8"/>
      <c r="I5600" s="63"/>
      <c r="J5600" s="126"/>
      <c r="K5600" s="127"/>
    </row>
    <row r="5601" spans="6:11" x14ac:dyDescent="0.35">
      <c r="F5601" s="8"/>
      <c r="G5601" s="8"/>
      <c r="I5601" s="63"/>
      <c r="J5601" s="126"/>
      <c r="K5601" s="127"/>
    </row>
    <row r="5602" spans="6:11" x14ac:dyDescent="0.35">
      <c r="F5602" s="8"/>
      <c r="G5602" s="8"/>
      <c r="I5602" s="63"/>
      <c r="J5602" s="126"/>
      <c r="K5602" s="127"/>
    </row>
    <row r="5603" spans="6:11" x14ac:dyDescent="0.35">
      <c r="F5603" s="8"/>
      <c r="G5603" s="8"/>
      <c r="I5603" s="63"/>
      <c r="J5603" s="126"/>
      <c r="K5603" s="127"/>
    </row>
    <row r="5604" spans="6:11" x14ac:dyDescent="0.35">
      <c r="F5604" s="8"/>
      <c r="G5604" s="8"/>
      <c r="I5604" s="63"/>
      <c r="J5604" s="126"/>
      <c r="K5604" s="127"/>
    </row>
    <row r="5605" spans="6:11" x14ac:dyDescent="0.35">
      <c r="F5605" s="8"/>
      <c r="G5605" s="8"/>
      <c r="I5605" s="63"/>
      <c r="J5605" s="126"/>
      <c r="K5605" s="127"/>
    </row>
    <row r="5606" spans="6:11" x14ac:dyDescent="0.35">
      <c r="F5606" s="8"/>
      <c r="G5606" s="8"/>
      <c r="I5606" s="63"/>
      <c r="J5606" s="126"/>
      <c r="K5606" s="127"/>
    </row>
    <row r="5607" spans="6:11" x14ac:dyDescent="0.35">
      <c r="F5607" s="8"/>
      <c r="G5607" s="8"/>
      <c r="I5607" s="63"/>
      <c r="J5607" s="126"/>
      <c r="K5607" s="127"/>
    </row>
    <row r="5608" spans="6:11" x14ac:dyDescent="0.35">
      <c r="F5608" s="8"/>
      <c r="G5608" s="8"/>
      <c r="I5608" s="63"/>
      <c r="J5608" s="126"/>
      <c r="K5608" s="127"/>
    </row>
    <row r="5609" spans="6:11" x14ac:dyDescent="0.35">
      <c r="F5609" s="8"/>
      <c r="G5609" s="8"/>
      <c r="I5609" s="63"/>
      <c r="J5609" s="126"/>
      <c r="K5609" s="127"/>
    </row>
    <row r="5610" spans="6:11" x14ac:dyDescent="0.35">
      <c r="F5610" s="8"/>
      <c r="G5610" s="8"/>
      <c r="I5610" s="63"/>
      <c r="J5610" s="126"/>
      <c r="K5610" s="127"/>
    </row>
    <row r="5611" spans="6:11" x14ac:dyDescent="0.35">
      <c r="F5611" s="8"/>
      <c r="G5611" s="8"/>
      <c r="I5611" s="63"/>
      <c r="J5611" s="126"/>
      <c r="K5611" s="127"/>
    </row>
    <row r="5612" spans="6:11" x14ac:dyDescent="0.35">
      <c r="F5612" s="8"/>
      <c r="G5612" s="8"/>
      <c r="I5612" s="63"/>
      <c r="J5612" s="126"/>
      <c r="K5612" s="127"/>
    </row>
    <row r="5613" spans="6:11" x14ac:dyDescent="0.35">
      <c r="F5613" s="8"/>
      <c r="G5613" s="8"/>
      <c r="I5613" s="63"/>
      <c r="J5613" s="126"/>
      <c r="K5613" s="127"/>
    </row>
    <row r="5614" spans="6:11" x14ac:dyDescent="0.35">
      <c r="F5614" s="8"/>
      <c r="G5614" s="8"/>
      <c r="I5614" s="63"/>
      <c r="J5614" s="126"/>
      <c r="K5614" s="127"/>
    </row>
    <row r="5615" spans="6:11" x14ac:dyDescent="0.35">
      <c r="F5615" s="8"/>
      <c r="G5615" s="8"/>
      <c r="I5615" s="63"/>
      <c r="J5615" s="126"/>
      <c r="K5615" s="127"/>
    </row>
    <row r="5616" spans="6:11" x14ac:dyDescent="0.35">
      <c r="F5616" s="8"/>
      <c r="G5616" s="8"/>
      <c r="I5616" s="63"/>
      <c r="J5616" s="126"/>
      <c r="K5616" s="127"/>
    </row>
    <row r="5617" spans="6:11" x14ac:dyDescent="0.35">
      <c r="F5617" s="8"/>
      <c r="G5617" s="8"/>
      <c r="I5617" s="63"/>
      <c r="J5617" s="126"/>
      <c r="K5617" s="127"/>
    </row>
    <row r="5618" spans="6:11" x14ac:dyDescent="0.35">
      <c r="F5618" s="8"/>
      <c r="G5618" s="8"/>
      <c r="I5618" s="63"/>
      <c r="J5618" s="126"/>
      <c r="K5618" s="127"/>
    </row>
    <row r="5619" spans="6:11" x14ac:dyDescent="0.35">
      <c r="F5619" s="8"/>
      <c r="G5619" s="8"/>
      <c r="I5619" s="63"/>
      <c r="J5619" s="126"/>
      <c r="K5619" s="127"/>
    </row>
    <row r="5620" spans="6:11" x14ac:dyDescent="0.35">
      <c r="F5620" s="8"/>
      <c r="G5620" s="8"/>
      <c r="I5620" s="63"/>
      <c r="J5620" s="126"/>
      <c r="K5620" s="127"/>
    </row>
    <row r="5621" spans="6:11" x14ac:dyDescent="0.35">
      <c r="F5621" s="8"/>
      <c r="G5621" s="8"/>
      <c r="I5621" s="63"/>
      <c r="J5621" s="126"/>
      <c r="K5621" s="127"/>
    </row>
    <row r="5622" spans="6:11" x14ac:dyDescent="0.35">
      <c r="F5622" s="8"/>
      <c r="G5622" s="8"/>
      <c r="I5622" s="63"/>
      <c r="J5622" s="126"/>
      <c r="K5622" s="127"/>
    </row>
    <row r="5623" spans="6:11" x14ac:dyDescent="0.35">
      <c r="F5623" s="8"/>
      <c r="G5623" s="8"/>
      <c r="I5623" s="63"/>
      <c r="J5623" s="126"/>
      <c r="K5623" s="127"/>
    </row>
    <row r="5624" spans="6:11" x14ac:dyDescent="0.35">
      <c r="F5624" s="8"/>
      <c r="G5624" s="8"/>
      <c r="I5624" s="63"/>
      <c r="J5624" s="126"/>
      <c r="K5624" s="127"/>
    </row>
    <row r="5625" spans="6:11" x14ac:dyDescent="0.35">
      <c r="F5625" s="8"/>
      <c r="G5625" s="8"/>
      <c r="I5625" s="63"/>
      <c r="J5625" s="126"/>
      <c r="K5625" s="127"/>
    </row>
    <row r="5626" spans="6:11" x14ac:dyDescent="0.35">
      <c r="F5626" s="8"/>
      <c r="G5626" s="8"/>
      <c r="I5626" s="63"/>
      <c r="J5626" s="126"/>
      <c r="K5626" s="127"/>
    </row>
    <row r="5627" spans="6:11" x14ac:dyDescent="0.35">
      <c r="F5627" s="8"/>
      <c r="G5627" s="8"/>
      <c r="I5627" s="63"/>
      <c r="J5627" s="126"/>
      <c r="K5627" s="127"/>
    </row>
    <row r="5628" spans="6:11" x14ac:dyDescent="0.35">
      <c r="F5628" s="8"/>
      <c r="G5628" s="8"/>
      <c r="I5628" s="63"/>
      <c r="J5628" s="126"/>
      <c r="K5628" s="127"/>
    </row>
    <row r="5629" spans="6:11" x14ac:dyDescent="0.35">
      <c r="F5629" s="8"/>
      <c r="G5629" s="8"/>
      <c r="I5629" s="63"/>
      <c r="J5629" s="126"/>
      <c r="K5629" s="127"/>
    </row>
    <row r="5630" spans="6:11" x14ac:dyDescent="0.35">
      <c r="F5630" s="8"/>
      <c r="G5630" s="8"/>
      <c r="I5630" s="63"/>
      <c r="J5630" s="126"/>
      <c r="K5630" s="127"/>
    </row>
    <row r="5631" spans="6:11" x14ac:dyDescent="0.35">
      <c r="F5631" s="8"/>
      <c r="G5631" s="8"/>
      <c r="I5631" s="63"/>
      <c r="J5631" s="126"/>
      <c r="K5631" s="127"/>
    </row>
    <row r="5632" spans="6:11" x14ac:dyDescent="0.35">
      <c r="F5632" s="8"/>
      <c r="G5632" s="8"/>
      <c r="I5632" s="63"/>
      <c r="J5632" s="126"/>
      <c r="K5632" s="127"/>
    </row>
    <row r="5633" spans="6:11" x14ac:dyDescent="0.35">
      <c r="F5633" s="8"/>
      <c r="G5633" s="8"/>
      <c r="I5633" s="63"/>
      <c r="J5633" s="126"/>
      <c r="K5633" s="127"/>
    </row>
    <row r="5634" spans="6:11" x14ac:dyDescent="0.35">
      <c r="F5634" s="8"/>
      <c r="G5634" s="8"/>
      <c r="I5634" s="63"/>
      <c r="J5634" s="126"/>
      <c r="K5634" s="127"/>
    </row>
    <row r="5635" spans="6:11" x14ac:dyDescent="0.35">
      <c r="F5635" s="8"/>
      <c r="G5635" s="8"/>
      <c r="I5635" s="63"/>
      <c r="J5635" s="126"/>
      <c r="K5635" s="127"/>
    </row>
    <row r="5636" spans="6:11" x14ac:dyDescent="0.35">
      <c r="F5636" s="8"/>
      <c r="G5636" s="8"/>
      <c r="I5636" s="63"/>
      <c r="J5636" s="126"/>
      <c r="K5636" s="127"/>
    </row>
    <row r="5637" spans="6:11" x14ac:dyDescent="0.35">
      <c r="F5637" s="8"/>
      <c r="G5637" s="8"/>
      <c r="I5637" s="63"/>
      <c r="J5637" s="126"/>
      <c r="K5637" s="127"/>
    </row>
    <row r="5638" spans="6:11" x14ac:dyDescent="0.35">
      <c r="F5638" s="8"/>
      <c r="G5638" s="8"/>
      <c r="I5638" s="63"/>
      <c r="J5638" s="126"/>
      <c r="K5638" s="127"/>
    </row>
    <row r="5639" spans="6:11" x14ac:dyDescent="0.35">
      <c r="F5639" s="8"/>
      <c r="G5639" s="8"/>
      <c r="I5639" s="63"/>
      <c r="J5639" s="126"/>
      <c r="K5639" s="127"/>
    </row>
    <row r="5640" spans="6:11" x14ac:dyDescent="0.35">
      <c r="F5640" s="8"/>
      <c r="G5640" s="8"/>
      <c r="I5640" s="63"/>
      <c r="J5640" s="126"/>
      <c r="K5640" s="127"/>
    </row>
    <row r="5641" spans="6:11" x14ac:dyDescent="0.35">
      <c r="F5641" s="8"/>
      <c r="G5641" s="8"/>
      <c r="I5641" s="63"/>
      <c r="J5641" s="126"/>
      <c r="K5641" s="127"/>
    </row>
    <row r="5642" spans="6:11" x14ac:dyDescent="0.35">
      <c r="F5642" s="8"/>
      <c r="G5642" s="8"/>
      <c r="I5642" s="63"/>
      <c r="J5642" s="126"/>
      <c r="K5642" s="127"/>
    </row>
    <row r="5643" spans="6:11" x14ac:dyDescent="0.35">
      <c r="F5643" s="8"/>
      <c r="G5643" s="8"/>
      <c r="I5643" s="63"/>
      <c r="J5643" s="126"/>
      <c r="K5643" s="127"/>
    </row>
    <row r="5644" spans="6:11" x14ac:dyDescent="0.35">
      <c r="F5644" s="8"/>
      <c r="G5644" s="8"/>
      <c r="I5644" s="63"/>
      <c r="J5644" s="126"/>
      <c r="K5644" s="127"/>
    </row>
    <row r="5645" spans="6:11" x14ac:dyDescent="0.35">
      <c r="F5645" s="8"/>
      <c r="G5645" s="8"/>
      <c r="I5645" s="63"/>
      <c r="J5645" s="126"/>
      <c r="K5645" s="127"/>
    </row>
    <row r="5646" spans="6:11" x14ac:dyDescent="0.35">
      <c r="F5646" s="8"/>
      <c r="G5646" s="8"/>
      <c r="I5646" s="63"/>
      <c r="J5646" s="126"/>
      <c r="K5646" s="127"/>
    </row>
    <row r="5647" spans="6:11" x14ac:dyDescent="0.35">
      <c r="F5647" s="8"/>
      <c r="G5647" s="8"/>
      <c r="I5647" s="63"/>
      <c r="J5647" s="126"/>
      <c r="K5647" s="127"/>
    </row>
    <row r="5648" spans="6:11" x14ac:dyDescent="0.35">
      <c r="F5648" s="8"/>
      <c r="G5648" s="8"/>
      <c r="I5648" s="63"/>
      <c r="J5648" s="126"/>
      <c r="K5648" s="127"/>
    </row>
    <row r="5649" spans="6:11" x14ac:dyDescent="0.35">
      <c r="F5649" s="8"/>
      <c r="G5649" s="8"/>
      <c r="I5649" s="63"/>
      <c r="J5649" s="126"/>
      <c r="K5649" s="127"/>
    </row>
    <row r="5650" spans="6:11" x14ac:dyDescent="0.35">
      <c r="F5650" s="8"/>
      <c r="G5650" s="8"/>
      <c r="I5650" s="63"/>
      <c r="J5650" s="126"/>
      <c r="K5650" s="127"/>
    </row>
    <row r="5651" spans="6:11" x14ac:dyDescent="0.35">
      <c r="F5651" s="8"/>
      <c r="G5651" s="8"/>
      <c r="I5651" s="63"/>
      <c r="J5651" s="126"/>
      <c r="K5651" s="127"/>
    </row>
    <row r="5652" spans="6:11" x14ac:dyDescent="0.35">
      <c r="F5652" s="8"/>
      <c r="G5652" s="8"/>
      <c r="I5652" s="63"/>
      <c r="J5652" s="126"/>
      <c r="K5652" s="127"/>
    </row>
    <row r="5653" spans="6:11" x14ac:dyDescent="0.35">
      <c r="F5653" s="8"/>
      <c r="G5653" s="8"/>
      <c r="I5653" s="63"/>
      <c r="J5653" s="126"/>
      <c r="K5653" s="127"/>
    </row>
    <row r="5654" spans="6:11" x14ac:dyDescent="0.35">
      <c r="F5654" s="8"/>
      <c r="G5654" s="8"/>
      <c r="I5654" s="63"/>
      <c r="J5654" s="126"/>
      <c r="K5654" s="127"/>
    </row>
    <row r="5655" spans="6:11" x14ac:dyDescent="0.35">
      <c r="F5655" s="8"/>
      <c r="G5655" s="8"/>
      <c r="I5655" s="63"/>
      <c r="J5655" s="126"/>
      <c r="K5655" s="127"/>
    </row>
    <row r="5656" spans="6:11" x14ac:dyDescent="0.35">
      <c r="F5656" s="8"/>
      <c r="G5656" s="8"/>
      <c r="I5656" s="63"/>
      <c r="J5656" s="126"/>
      <c r="K5656" s="127"/>
    </row>
    <row r="5657" spans="6:11" x14ac:dyDescent="0.35">
      <c r="F5657" s="8"/>
      <c r="G5657" s="8"/>
      <c r="I5657" s="63"/>
      <c r="J5657" s="126"/>
      <c r="K5657" s="127"/>
    </row>
    <row r="5658" spans="6:11" x14ac:dyDescent="0.35">
      <c r="F5658" s="8"/>
      <c r="G5658" s="8"/>
      <c r="I5658" s="63"/>
      <c r="J5658" s="126"/>
      <c r="K5658" s="127"/>
    </row>
    <row r="5659" spans="6:11" x14ac:dyDescent="0.35">
      <c r="F5659" s="8"/>
      <c r="G5659" s="8"/>
      <c r="I5659" s="63"/>
      <c r="J5659" s="126"/>
      <c r="K5659" s="127"/>
    </row>
    <row r="5660" spans="6:11" x14ac:dyDescent="0.35">
      <c r="F5660" s="8"/>
      <c r="G5660" s="8"/>
      <c r="I5660" s="63"/>
      <c r="J5660" s="126"/>
      <c r="K5660" s="127"/>
    </row>
    <row r="5661" spans="6:11" x14ac:dyDescent="0.35">
      <c r="F5661" s="8"/>
      <c r="G5661" s="8"/>
      <c r="I5661" s="63"/>
      <c r="J5661" s="126"/>
      <c r="K5661" s="127"/>
    </row>
    <row r="5662" spans="6:11" x14ac:dyDescent="0.35">
      <c r="F5662" s="8"/>
      <c r="G5662" s="8"/>
      <c r="I5662" s="63"/>
      <c r="J5662" s="126"/>
      <c r="K5662" s="127"/>
    </row>
    <row r="5663" spans="6:11" x14ac:dyDescent="0.35">
      <c r="F5663" s="8"/>
      <c r="G5663" s="8"/>
      <c r="I5663" s="63"/>
      <c r="J5663" s="126"/>
      <c r="K5663" s="127"/>
    </row>
    <row r="5664" spans="6:11" x14ac:dyDescent="0.35">
      <c r="F5664" s="8"/>
      <c r="G5664" s="8"/>
      <c r="I5664" s="63"/>
      <c r="J5664" s="126"/>
      <c r="K5664" s="127"/>
    </row>
    <row r="5665" spans="6:11" x14ac:dyDescent="0.35">
      <c r="F5665" s="8"/>
      <c r="G5665" s="8"/>
      <c r="I5665" s="63"/>
      <c r="J5665" s="126"/>
      <c r="K5665" s="127"/>
    </row>
    <row r="5666" spans="6:11" x14ac:dyDescent="0.35">
      <c r="F5666" s="8"/>
      <c r="G5666" s="8"/>
      <c r="I5666" s="63"/>
      <c r="J5666" s="126"/>
      <c r="K5666" s="127"/>
    </row>
    <row r="5667" spans="6:11" x14ac:dyDescent="0.35">
      <c r="F5667" s="8"/>
      <c r="G5667" s="8"/>
      <c r="I5667" s="63"/>
      <c r="J5667" s="126"/>
      <c r="K5667" s="127"/>
    </row>
    <row r="5668" spans="6:11" x14ac:dyDescent="0.35">
      <c r="F5668" s="8"/>
      <c r="G5668" s="8"/>
      <c r="I5668" s="63"/>
      <c r="J5668" s="126"/>
      <c r="K5668" s="127"/>
    </row>
    <row r="5669" spans="6:11" x14ac:dyDescent="0.35">
      <c r="F5669" s="8"/>
      <c r="G5669" s="8"/>
      <c r="I5669" s="63"/>
      <c r="J5669" s="126"/>
      <c r="K5669" s="127"/>
    </row>
    <row r="5670" spans="6:11" x14ac:dyDescent="0.35">
      <c r="F5670" s="8"/>
      <c r="G5670" s="8"/>
      <c r="I5670" s="63"/>
      <c r="J5670" s="126"/>
      <c r="K5670" s="127"/>
    </row>
    <row r="5671" spans="6:11" x14ac:dyDescent="0.35">
      <c r="F5671" s="8"/>
      <c r="G5671" s="8"/>
      <c r="I5671" s="63"/>
      <c r="J5671" s="126"/>
      <c r="K5671" s="127"/>
    </row>
    <row r="5672" spans="6:11" x14ac:dyDescent="0.35">
      <c r="F5672" s="8"/>
      <c r="G5672" s="8"/>
      <c r="I5672" s="63"/>
      <c r="J5672" s="126"/>
      <c r="K5672" s="127"/>
    </row>
    <row r="5673" spans="6:11" x14ac:dyDescent="0.35">
      <c r="F5673" s="8"/>
      <c r="G5673" s="8"/>
      <c r="I5673" s="63"/>
      <c r="J5673" s="126"/>
      <c r="K5673" s="127"/>
    </row>
    <row r="5674" spans="6:11" x14ac:dyDescent="0.35">
      <c r="F5674" s="8"/>
      <c r="G5674" s="8"/>
      <c r="I5674" s="63"/>
      <c r="J5674" s="126"/>
      <c r="K5674" s="127"/>
    </row>
    <row r="5675" spans="6:11" x14ac:dyDescent="0.35">
      <c r="F5675" s="8"/>
      <c r="G5675" s="8"/>
      <c r="I5675" s="63"/>
      <c r="J5675" s="126"/>
      <c r="K5675" s="127"/>
    </row>
    <row r="5676" spans="6:11" x14ac:dyDescent="0.35">
      <c r="F5676" s="8"/>
      <c r="G5676" s="8"/>
      <c r="I5676" s="63"/>
      <c r="J5676" s="126"/>
      <c r="K5676" s="127"/>
    </row>
    <row r="5677" spans="6:11" x14ac:dyDescent="0.35">
      <c r="F5677" s="8"/>
      <c r="G5677" s="8"/>
      <c r="I5677" s="63"/>
      <c r="J5677" s="126"/>
      <c r="K5677" s="127"/>
    </row>
    <row r="5678" spans="6:11" x14ac:dyDescent="0.35">
      <c r="F5678" s="8"/>
      <c r="G5678" s="8"/>
      <c r="I5678" s="63"/>
      <c r="J5678" s="126"/>
      <c r="K5678" s="127"/>
    </row>
    <row r="5679" spans="6:11" x14ac:dyDescent="0.35">
      <c r="F5679" s="8"/>
      <c r="G5679" s="8"/>
      <c r="I5679" s="63"/>
      <c r="J5679" s="126"/>
      <c r="K5679" s="127"/>
    </row>
    <row r="5680" spans="6:11" x14ac:dyDescent="0.35">
      <c r="F5680" s="8"/>
      <c r="G5680" s="8"/>
      <c r="I5680" s="63"/>
      <c r="J5680" s="126"/>
      <c r="K5680" s="127"/>
    </row>
    <row r="5681" spans="6:11" x14ac:dyDescent="0.35">
      <c r="F5681" s="8"/>
      <c r="G5681" s="8"/>
      <c r="I5681" s="63"/>
      <c r="J5681" s="126"/>
      <c r="K5681" s="127"/>
    </row>
    <row r="5682" spans="6:11" x14ac:dyDescent="0.35">
      <c r="F5682" s="8"/>
      <c r="G5682" s="8"/>
      <c r="I5682" s="63"/>
      <c r="J5682" s="126"/>
      <c r="K5682" s="127"/>
    </row>
    <row r="5683" spans="6:11" x14ac:dyDescent="0.35">
      <c r="F5683" s="8"/>
      <c r="G5683" s="8"/>
      <c r="I5683" s="63"/>
      <c r="J5683" s="126"/>
      <c r="K5683" s="127"/>
    </row>
    <row r="5684" spans="6:11" x14ac:dyDescent="0.35">
      <c r="F5684" s="8"/>
      <c r="G5684" s="8"/>
      <c r="I5684" s="63"/>
      <c r="J5684" s="126"/>
      <c r="K5684" s="127"/>
    </row>
    <row r="5685" spans="6:11" x14ac:dyDescent="0.35">
      <c r="F5685" s="8"/>
      <c r="G5685" s="8"/>
      <c r="I5685" s="63"/>
      <c r="J5685" s="126"/>
      <c r="K5685" s="127"/>
    </row>
    <row r="5686" spans="6:11" x14ac:dyDescent="0.35">
      <c r="F5686" s="8"/>
      <c r="G5686" s="8"/>
      <c r="I5686" s="63"/>
      <c r="J5686" s="126"/>
      <c r="K5686" s="127"/>
    </row>
    <row r="5687" spans="6:11" x14ac:dyDescent="0.35">
      <c r="F5687" s="8"/>
      <c r="G5687" s="8"/>
      <c r="I5687" s="63"/>
      <c r="J5687" s="126"/>
      <c r="K5687" s="127"/>
    </row>
    <row r="5688" spans="6:11" x14ac:dyDescent="0.35">
      <c r="F5688" s="8"/>
      <c r="G5688" s="8"/>
      <c r="I5688" s="63"/>
      <c r="J5688" s="126"/>
      <c r="K5688" s="127"/>
    </row>
    <row r="5689" spans="6:11" x14ac:dyDescent="0.35">
      <c r="F5689" s="8"/>
      <c r="G5689" s="8"/>
      <c r="I5689" s="63"/>
      <c r="J5689" s="126"/>
      <c r="K5689" s="127"/>
    </row>
    <row r="5690" spans="6:11" x14ac:dyDescent="0.35">
      <c r="F5690" s="8"/>
      <c r="G5690" s="8"/>
      <c r="I5690" s="63"/>
      <c r="J5690" s="126"/>
      <c r="K5690" s="127"/>
    </row>
    <row r="5691" spans="6:11" x14ac:dyDescent="0.35">
      <c r="F5691" s="8"/>
      <c r="G5691" s="8"/>
      <c r="I5691" s="63"/>
      <c r="J5691" s="126"/>
      <c r="K5691" s="127"/>
    </row>
    <row r="5692" spans="6:11" x14ac:dyDescent="0.35">
      <c r="F5692" s="8"/>
      <c r="G5692" s="8"/>
      <c r="I5692" s="63"/>
      <c r="J5692" s="126"/>
      <c r="K5692" s="127"/>
    </row>
    <row r="5693" spans="6:11" x14ac:dyDescent="0.35">
      <c r="F5693" s="8"/>
      <c r="G5693" s="8"/>
      <c r="I5693" s="63"/>
      <c r="J5693" s="126"/>
      <c r="K5693" s="127"/>
    </row>
    <row r="5694" spans="6:11" x14ac:dyDescent="0.35">
      <c r="F5694" s="8"/>
      <c r="G5694" s="8"/>
      <c r="I5694" s="63"/>
      <c r="J5694" s="126"/>
      <c r="K5694" s="127"/>
    </row>
    <row r="5695" spans="6:11" x14ac:dyDescent="0.35">
      <c r="F5695" s="8"/>
      <c r="G5695" s="8"/>
      <c r="I5695" s="63"/>
      <c r="J5695" s="126"/>
      <c r="K5695" s="127"/>
    </row>
    <row r="5696" spans="6:11" x14ac:dyDescent="0.35">
      <c r="F5696" s="8"/>
      <c r="G5696" s="8"/>
      <c r="I5696" s="63"/>
      <c r="J5696" s="126"/>
      <c r="K5696" s="127"/>
    </row>
    <row r="5697" spans="6:11" x14ac:dyDescent="0.35">
      <c r="F5697" s="8"/>
      <c r="G5697" s="8"/>
      <c r="I5697" s="63"/>
      <c r="J5697" s="126"/>
      <c r="K5697" s="127"/>
    </row>
    <row r="5698" spans="6:11" x14ac:dyDescent="0.35">
      <c r="F5698" s="8"/>
      <c r="G5698" s="8"/>
      <c r="I5698" s="63"/>
      <c r="J5698" s="126"/>
      <c r="K5698" s="127"/>
    </row>
    <row r="5699" spans="6:11" x14ac:dyDescent="0.35">
      <c r="F5699" s="8"/>
      <c r="G5699" s="8"/>
      <c r="I5699" s="63"/>
      <c r="J5699" s="126"/>
      <c r="K5699" s="127"/>
    </row>
    <row r="5700" spans="6:11" x14ac:dyDescent="0.35">
      <c r="F5700" s="8"/>
      <c r="G5700" s="8"/>
      <c r="I5700" s="63"/>
      <c r="J5700" s="126"/>
      <c r="K5700" s="127"/>
    </row>
    <row r="5701" spans="6:11" x14ac:dyDescent="0.35">
      <c r="F5701" s="8"/>
      <c r="G5701" s="8"/>
      <c r="I5701" s="63"/>
      <c r="J5701" s="126"/>
      <c r="K5701" s="127"/>
    </row>
    <row r="5702" spans="6:11" x14ac:dyDescent="0.35">
      <c r="F5702" s="8"/>
      <c r="G5702" s="8"/>
      <c r="I5702" s="63"/>
      <c r="J5702" s="126"/>
      <c r="K5702" s="127"/>
    </row>
    <row r="5703" spans="6:11" x14ac:dyDescent="0.35">
      <c r="F5703" s="8"/>
      <c r="G5703" s="8"/>
      <c r="I5703" s="63"/>
      <c r="J5703" s="126"/>
      <c r="K5703" s="127"/>
    </row>
    <row r="5704" spans="6:11" x14ac:dyDescent="0.35">
      <c r="F5704" s="8"/>
      <c r="G5704" s="8"/>
      <c r="I5704" s="63"/>
      <c r="J5704" s="126"/>
      <c r="K5704" s="127"/>
    </row>
    <row r="5705" spans="6:11" x14ac:dyDescent="0.35">
      <c r="F5705" s="8"/>
      <c r="G5705" s="8"/>
      <c r="I5705" s="63"/>
      <c r="J5705" s="126"/>
      <c r="K5705" s="127"/>
    </row>
    <row r="5706" spans="6:11" x14ac:dyDescent="0.35">
      <c r="F5706" s="8"/>
      <c r="G5706" s="8"/>
      <c r="I5706" s="63"/>
      <c r="J5706" s="126"/>
      <c r="K5706" s="127"/>
    </row>
    <row r="5707" spans="6:11" x14ac:dyDescent="0.35">
      <c r="F5707" s="8"/>
      <c r="G5707" s="8"/>
      <c r="I5707" s="63"/>
      <c r="J5707" s="126"/>
      <c r="K5707" s="127"/>
    </row>
    <row r="5708" spans="6:11" x14ac:dyDescent="0.35">
      <c r="F5708" s="8"/>
      <c r="G5708" s="8"/>
      <c r="I5708" s="63"/>
      <c r="J5708" s="126"/>
      <c r="K5708" s="127"/>
    </row>
    <row r="5709" spans="6:11" x14ac:dyDescent="0.35">
      <c r="F5709" s="8"/>
      <c r="G5709" s="8"/>
      <c r="I5709" s="63"/>
      <c r="J5709" s="126"/>
      <c r="K5709" s="127"/>
    </row>
    <row r="5710" spans="6:11" x14ac:dyDescent="0.35">
      <c r="F5710" s="8"/>
      <c r="G5710" s="8"/>
      <c r="I5710" s="63"/>
      <c r="J5710" s="126"/>
      <c r="K5710" s="127"/>
    </row>
    <row r="5711" spans="6:11" x14ac:dyDescent="0.35">
      <c r="F5711" s="8"/>
      <c r="G5711" s="8"/>
      <c r="I5711" s="63"/>
      <c r="J5711" s="126"/>
      <c r="K5711" s="127"/>
    </row>
    <row r="5712" spans="6:11" x14ac:dyDescent="0.35">
      <c r="F5712" s="8"/>
      <c r="G5712" s="8"/>
      <c r="I5712" s="63"/>
      <c r="J5712" s="126"/>
      <c r="K5712" s="127"/>
    </row>
    <row r="5713" spans="6:11" x14ac:dyDescent="0.35">
      <c r="F5713" s="8"/>
      <c r="G5713" s="8"/>
      <c r="I5713" s="63"/>
      <c r="J5713" s="126"/>
      <c r="K5713" s="127"/>
    </row>
    <row r="5714" spans="6:11" x14ac:dyDescent="0.35">
      <c r="F5714" s="8"/>
      <c r="G5714" s="8"/>
      <c r="I5714" s="63"/>
      <c r="J5714" s="126"/>
      <c r="K5714" s="127"/>
    </row>
    <row r="5715" spans="6:11" x14ac:dyDescent="0.35">
      <c r="F5715" s="8"/>
      <c r="G5715" s="8"/>
      <c r="I5715" s="63"/>
      <c r="J5715" s="126"/>
      <c r="K5715" s="127"/>
    </row>
    <row r="5716" spans="6:11" x14ac:dyDescent="0.35">
      <c r="F5716" s="8"/>
      <c r="G5716" s="8"/>
      <c r="I5716" s="63"/>
      <c r="J5716" s="126"/>
      <c r="K5716" s="127"/>
    </row>
    <row r="5717" spans="6:11" x14ac:dyDescent="0.35">
      <c r="F5717" s="8"/>
      <c r="G5717" s="8"/>
      <c r="I5717" s="63"/>
      <c r="J5717" s="126"/>
      <c r="K5717" s="127"/>
    </row>
    <row r="5718" spans="6:11" x14ac:dyDescent="0.35">
      <c r="F5718" s="8"/>
      <c r="G5718" s="8"/>
      <c r="I5718" s="63"/>
      <c r="J5718" s="126"/>
      <c r="K5718" s="127"/>
    </row>
    <row r="5719" spans="6:11" x14ac:dyDescent="0.35">
      <c r="F5719" s="8"/>
      <c r="G5719" s="8"/>
      <c r="I5719" s="63"/>
      <c r="J5719" s="126"/>
      <c r="K5719" s="127"/>
    </row>
    <row r="5720" spans="6:11" x14ac:dyDescent="0.35">
      <c r="F5720" s="8"/>
      <c r="G5720" s="8"/>
      <c r="I5720" s="63"/>
      <c r="J5720" s="126"/>
      <c r="K5720" s="127"/>
    </row>
    <row r="5721" spans="6:11" x14ac:dyDescent="0.35">
      <c r="F5721" s="8"/>
      <c r="G5721" s="8"/>
      <c r="I5721" s="63"/>
      <c r="J5721" s="126"/>
      <c r="K5721" s="127"/>
    </row>
    <row r="5722" spans="6:11" x14ac:dyDescent="0.35">
      <c r="F5722" s="8"/>
      <c r="G5722" s="8"/>
      <c r="I5722" s="63"/>
      <c r="J5722" s="126"/>
      <c r="K5722" s="127"/>
    </row>
    <row r="5723" spans="6:11" x14ac:dyDescent="0.35">
      <c r="F5723" s="8"/>
      <c r="G5723" s="8"/>
      <c r="I5723" s="63"/>
      <c r="J5723" s="126"/>
      <c r="K5723" s="127"/>
    </row>
    <row r="5724" spans="6:11" x14ac:dyDescent="0.35">
      <c r="F5724" s="8"/>
      <c r="G5724" s="8"/>
      <c r="I5724" s="63"/>
      <c r="J5724" s="126"/>
      <c r="K5724" s="127"/>
    </row>
    <row r="5725" spans="6:11" x14ac:dyDescent="0.35">
      <c r="F5725" s="8"/>
      <c r="G5725" s="8"/>
      <c r="I5725" s="63"/>
      <c r="J5725" s="126"/>
      <c r="K5725" s="127"/>
    </row>
    <row r="5726" spans="6:11" x14ac:dyDescent="0.35">
      <c r="F5726" s="8"/>
      <c r="G5726" s="8"/>
      <c r="I5726" s="63"/>
      <c r="J5726" s="126"/>
      <c r="K5726" s="127"/>
    </row>
    <row r="5727" spans="6:11" x14ac:dyDescent="0.35">
      <c r="F5727" s="8"/>
      <c r="G5727" s="8"/>
      <c r="I5727" s="63"/>
      <c r="J5727" s="126"/>
      <c r="K5727" s="127"/>
    </row>
    <row r="5728" spans="6:11" x14ac:dyDescent="0.35">
      <c r="F5728" s="8"/>
      <c r="G5728" s="8"/>
      <c r="I5728" s="63"/>
      <c r="J5728" s="126"/>
      <c r="K5728" s="127"/>
    </row>
    <row r="5729" spans="6:11" x14ac:dyDescent="0.35">
      <c r="F5729" s="8"/>
      <c r="G5729" s="8"/>
      <c r="I5729" s="63"/>
      <c r="J5729" s="126"/>
      <c r="K5729" s="127"/>
    </row>
    <row r="5730" spans="6:11" x14ac:dyDescent="0.35">
      <c r="F5730" s="8"/>
      <c r="G5730" s="8"/>
      <c r="I5730" s="63"/>
      <c r="J5730" s="126"/>
      <c r="K5730" s="127"/>
    </row>
    <row r="5731" spans="6:11" x14ac:dyDescent="0.35">
      <c r="F5731" s="8"/>
      <c r="G5731" s="8"/>
      <c r="I5731" s="63"/>
      <c r="J5731" s="126"/>
      <c r="K5731" s="127"/>
    </row>
    <row r="5732" spans="6:11" x14ac:dyDescent="0.35">
      <c r="F5732" s="8"/>
      <c r="G5732" s="8"/>
      <c r="I5732" s="63"/>
      <c r="J5732" s="126"/>
      <c r="K5732" s="127"/>
    </row>
    <row r="5733" spans="6:11" x14ac:dyDescent="0.35">
      <c r="F5733" s="8"/>
      <c r="G5733" s="8"/>
      <c r="I5733" s="63"/>
      <c r="J5733" s="126"/>
      <c r="K5733" s="127"/>
    </row>
    <row r="5734" spans="6:11" x14ac:dyDescent="0.35">
      <c r="F5734" s="8"/>
      <c r="G5734" s="8"/>
      <c r="I5734" s="63"/>
      <c r="J5734" s="126"/>
      <c r="K5734" s="127"/>
    </row>
    <row r="5735" spans="6:11" x14ac:dyDescent="0.35">
      <c r="F5735" s="8"/>
      <c r="G5735" s="8"/>
      <c r="I5735" s="63"/>
      <c r="J5735" s="126"/>
      <c r="K5735" s="127"/>
    </row>
    <row r="5736" spans="6:11" x14ac:dyDescent="0.35">
      <c r="F5736" s="8"/>
      <c r="G5736" s="8"/>
      <c r="I5736" s="63"/>
      <c r="J5736" s="126"/>
      <c r="K5736" s="127"/>
    </row>
    <row r="5737" spans="6:11" x14ac:dyDescent="0.35">
      <c r="F5737" s="8"/>
      <c r="G5737" s="8"/>
      <c r="I5737" s="63"/>
      <c r="J5737" s="126"/>
      <c r="K5737" s="127"/>
    </row>
    <row r="5738" spans="6:11" x14ac:dyDescent="0.35">
      <c r="F5738" s="8"/>
      <c r="G5738" s="8"/>
      <c r="I5738" s="63"/>
      <c r="J5738" s="126"/>
      <c r="K5738" s="127"/>
    </row>
    <row r="5739" spans="6:11" x14ac:dyDescent="0.35">
      <c r="F5739" s="8"/>
      <c r="G5739" s="8"/>
      <c r="I5739" s="63"/>
      <c r="J5739" s="126"/>
      <c r="K5739" s="127"/>
    </row>
    <row r="5740" spans="6:11" x14ac:dyDescent="0.35">
      <c r="F5740" s="8"/>
      <c r="G5740" s="8"/>
      <c r="I5740" s="63"/>
      <c r="J5740" s="126"/>
      <c r="K5740" s="127"/>
    </row>
    <row r="5741" spans="6:11" x14ac:dyDescent="0.35">
      <c r="F5741" s="8"/>
      <c r="G5741" s="8"/>
      <c r="I5741" s="63"/>
      <c r="J5741" s="126"/>
      <c r="K5741" s="127"/>
    </row>
    <row r="5742" spans="6:11" x14ac:dyDescent="0.35">
      <c r="F5742" s="8"/>
      <c r="G5742" s="8"/>
      <c r="I5742" s="63"/>
      <c r="J5742" s="126"/>
      <c r="K5742" s="127"/>
    </row>
    <row r="5743" spans="6:11" x14ac:dyDescent="0.35">
      <c r="F5743" s="8"/>
      <c r="G5743" s="8"/>
      <c r="I5743" s="63"/>
      <c r="J5743" s="126"/>
      <c r="K5743" s="127"/>
    </row>
    <row r="5744" spans="6:11" x14ac:dyDescent="0.35">
      <c r="F5744" s="8"/>
      <c r="G5744" s="8"/>
      <c r="I5744" s="63"/>
      <c r="J5744" s="126"/>
      <c r="K5744" s="127"/>
    </row>
    <row r="5745" spans="6:11" x14ac:dyDescent="0.35">
      <c r="F5745" s="8"/>
      <c r="G5745" s="8"/>
      <c r="I5745" s="63"/>
      <c r="J5745" s="126"/>
      <c r="K5745" s="127"/>
    </row>
    <row r="5746" spans="6:11" x14ac:dyDescent="0.35">
      <c r="F5746" s="8"/>
      <c r="G5746" s="8"/>
      <c r="I5746" s="63"/>
      <c r="J5746" s="126"/>
      <c r="K5746" s="127"/>
    </row>
    <row r="5747" spans="6:11" x14ac:dyDescent="0.35">
      <c r="F5747" s="8"/>
      <c r="G5747" s="8"/>
      <c r="I5747" s="63"/>
      <c r="J5747" s="126"/>
      <c r="K5747" s="127"/>
    </row>
    <row r="5748" spans="6:11" x14ac:dyDescent="0.35">
      <c r="F5748" s="8"/>
      <c r="G5748" s="8"/>
      <c r="I5748" s="63"/>
      <c r="J5748" s="126"/>
      <c r="K5748" s="127"/>
    </row>
    <row r="5749" spans="6:11" x14ac:dyDescent="0.35">
      <c r="F5749" s="8"/>
      <c r="G5749" s="8"/>
      <c r="I5749" s="63"/>
      <c r="J5749" s="126"/>
      <c r="K5749" s="127"/>
    </row>
    <row r="5750" spans="6:11" x14ac:dyDescent="0.35">
      <c r="F5750" s="8"/>
      <c r="G5750" s="8"/>
      <c r="I5750" s="63"/>
      <c r="J5750" s="126"/>
      <c r="K5750" s="127"/>
    </row>
    <row r="5751" spans="6:11" x14ac:dyDescent="0.35">
      <c r="F5751" s="8"/>
      <c r="G5751" s="8"/>
      <c r="I5751" s="63"/>
      <c r="J5751" s="126"/>
      <c r="K5751" s="127"/>
    </row>
    <row r="5752" spans="6:11" x14ac:dyDescent="0.35">
      <c r="F5752" s="8"/>
      <c r="G5752" s="8"/>
      <c r="I5752" s="63"/>
      <c r="J5752" s="126"/>
      <c r="K5752" s="127"/>
    </row>
    <row r="5753" spans="6:11" x14ac:dyDescent="0.35">
      <c r="F5753" s="8"/>
      <c r="G5753" s="8"/>
      <c r="I5753" s="63"/>
      <c r="J5753" s="126"/>
      <c r="K5753" s="127"/>
    </row>
    <row r="5754" spans="6:11" x14ac:dyDescent="0.35">
      <c r="F5754" s="8"/>
      <c r="G5754" s="8"/>
      <c r="I5754" s="63"/>
      <c r="J5754" s="126"/>
      <c r="K5754" s="127"/>
    </row>
    <row r="5755" spans="6:11" x14ac:dyDescent="0.35">
      <c r="F5755" s="8"/>
      <c r="G5755" s="8"/>
      <c r="I5755" s="63"/>
      <c r="J5755" s="126"/>
      <c r="K5755" s="127"/>
    </row>
    <row r="5756" spans="6:11" x14ac:dyDescent="0.35">
      <c r="F5756" s="8"/>
      <c r="G5756" s="8"/>
      <c r="I5756" s="63"/>
      <c r="J5756" s="126"/>
      <c r="K5756" s="127"/>
    </row>
    <row r="5757" spans="6:11" x14ac:dyDescent="0.35">
      <c r="F5757" s="8"/>
      <c r="G5757" s="8"/>
      <c r="I5757" s="63"/>
      <c r="J5757" s="126"/>
      <c r="K5757" s="127"/>
    </row>
    <row r="5758" spans="6:11" x14ac:dyDescent="0.35">
      <c r="F5758" s="8"/>
      <c r="G5758" s="8"/>
      <c r="I5758" s="63"/>
      <c r="J5758" s="126"/>
      <c r="K5758" s="127"/>
    </row>
    <row r="5759" spans="6:11" x14ac:dyDescent="0.35">
      <c r="F5759" s="8"/>
      <c r="G5759" s="8"/>
      <c r="I5759" s="63"/>
      <c r="J5759" s="126"/>
      <c r="K5759" s="127"/>
    </row>
    <row r="5760" spans="6:11" x14ac:dyDescent="0.35">
      <c r="F5760" s="8"/>
      <c r="G5760" s="8"/>
      <c r="I5760" s="63"/>
      <c r="J5760" s="126"/>
      <c r="K5760" s="127"/>
    </row>
    <row r="5761" spans="6:11" x14ac:dyDescent="0.35">
      <c r="F5761" s="8"/>
      <c r="G5761" s="8"/>
      <c r="I5761" s="63"/>
      <c r="J5761" s="126"/>
      <c r="K5761" s="127"/>
    </row>
    <row r="5762" spans="6:11" x14ac:dyDescent="0.35">
      <c r="F5762" s="8"/>
      <c r="G5762" s="8"/>
      <c r="I5762" s="63"/>
      <c r="J5762" s="126"/>
      <c r="K5762" s="127"/>
    </row>
    <row r="5763" spans="6:11" x14ac:dyDescent="0.35">
      <c r="F5763" s="8"/>
      <c r="G5763" s="8"/>
      <c r="I5763" s="63"/>
      <c r="J5763" s="126"/>
      <c r="K5763" s="127"/>
    </row>
    <row r="5764" spans="6:11" x14ac:dyDescent="0.35">
      <c r="F5764" s="8"/>
      <c r="G5764" s="8"/>
      <c r="I5764" s="63"/>
      <c r="J5764" s="126"/>
      <c r="K5764" s="127"/>
    </row>
    <row r="5765" spans="6:11" x14ac:dyDescent="0.35">
      <c r="F5765" s="8"/>
      <c r="G5765" s="8"/>
      <c r="I5765" s="63"/>
      <c r="J5765" s="126"/>
      <c r="K5765" s="127"/>
    </row>
    <row r="5766" spans="6:11" x14ac:dyDescent="0.35">
      <c r="F5766" s="8"/>
      <c r="G5766" s="8"/>
      <c r="I5766" s="63"/>
      <c r="J5766" s="126"/>
      <c r="K5766" s="127"/>
    </row>
    <row r="5767" spans="6:11" x14ac:dyDescent="0.35">
      <c r="F5767" s="8"/>
      <c r="G5767" s="8"/>
      <c r="I5767" s="63"/>
      <c r="J5767" s="126"/>
      <c r="K5767" s="127"/>
    </row>
    <row r="5768" spans="6:11" x14ac:dyDescent="0.35">
      <c r="F5768" s="8"/>
      <c r="G5768" s="8"/>
      <c r="I5768" s="63"/>
      <c r="J5768" s="126"/>
      <c r="K5768" s="127"/>
    </row>
    <row r="5769" spans="6:11" x14ac:dyDescent="0.35">
      <c r="F5769" s="8"/>
      <c r="G5769" s="8"/>
      <c r="I5769" s="63"/>
      <c r="J5769" s="126"/>
      <c r="K5769" s="127"/>
    </row>
    <row r="5770" spans="6:11" x14ac:dyDescent="0.35">
      <c r="F5770" s="8"/>
      <c r="G5770" s="8"/>
      <c r="I5770" s="63"/>
      <c r="J5770" s="126"/>
      <c r="K5770" s="127"/>
    </row>
    <row r="5771" spans="6:11" x14ac:dyDescent="0.35">
      <c r="F5771" s="8"/>
      <c r="G5771" s="8"/>
      <c r="I5771" s="63"/>
      <c r="J5771" s="126"/>
      <c r="K5771" s="127"/>
    </row>
    <row r="5772" spans="6:11" x14ac:dyDescent="0.35">
      <c r="F5772" s="8"/>
      <c r="G5772" s="8"/>
      <c r="I5772" s="63"/>
      <c r="J5772" s="126"/>
      <c r="K5772" s="127"/>
    </row>
    <row r="5773" spans="6:11" x14ac:dyDescent="0.35">
      <c r="F5773" s="8"/>
      <c r="G5773" s="8"/>
      <c r="I5773" s="63"/>
      <c r="J5773" s="126"/>
      <c r="K5773" s="127"/>
    </row>
    <row r="5774" spans="6:11" x14ac:dyDescent="0.35">
      <c r="F5774" s="8"/>
      <c r="G5774" s="8"/>
      <c r="I5774" s="63"/>
      <c r="J5774" s="126"/>
      <c r="K5774" s="127"/>
    </row>
    <row r="5775" spans="6:11" x14ac:dyDescent="0.35">
      <c r="F5775" s="8"/>
      <c r="G5775" s="8"/>
      <c r="I5775" s="63"/>
      <c r="J5775" s="126"/>
      <c r="K5775" s="127"/>
    </row>
    <row r="5776" spans="6:11" x14ac:dyDescent="0.35">
      <c r="F5776" s="8"/>
      <c r="G5776" s="8"/>
      <c r="I5776" s="63"/>
      <c r="J5776" s="126"/>
      <c r="K5776" s="127"/>
    </row>
    <row r="5777" spans="6:11" x14ac:dyDescent="0.35">
      <c r="F5777" s="8"/>
      <c r="G5777" s="8"/>
      <c r="I5777" s="63"/>
      <c r="J5777" s="126"/>
      <c r="K5777" s="127"/>
    </row>
    <row r="5778" spans="6:11" x14ac:dyDescent="0.35">
      <c r="F5778" s="8"/>
      <c r="G5778" s="8"/>
      <c r="I5778" s="63"/>
      <c r="J5778" s="126"/>
      <c r="K5778" s="127"/>
    </row>
    <row r="5779" spans="6:11" x14ac:dyDescent="0.35">
      <c r="F5779" s="8"/>
      <c r="G5779" s="8"/>
      <c r="I5779" s="63"/>
      <c r="J5779" s="126"/>
      <c r="K5779" s="127"/>
    </row>
    <row r="5780" spans="6:11" x14ac:dyDescent="0.35">
      <c r="F5780" s="8"/>
      <c r="G5780" s="8"/>
      <c r="I5780" s="63"/>
      <c r="J5780" s="126"/>
      <c r="K5780" s="127"/>
    </row>
    <row r="5781" spans="6:11" x14ac:dyDescent="0.35">
      <c r="F5781" s="8"/>
      <c r="G5781" s="8"/>
      <c r="I5781" s="63"/>
      <c r="J5781" s="126"/>
      <c r="K5781" s="127"/>
    </row>
    <row r="5782" spans="6:11" x14ac:dyDescent="0.35">
      <c r="F5782" s="8"/>
      <c r="G5782" s="8"/>
      <c r="I5782" s="63"/>
      <c r="J5782" s="126"/>
      <c r="K5782" s="127"/>
    </row>
    <row r="5783" spans="6:11" x14ac:dyDescent="0.35">
      <c r="F5783" s="8"/>
      <c r="G5783" s="8"/>
      <c r="I5783" s="63"/>
      <c r="J5783" s="126"/>
      <c r="K5783" s="127"/>
    </row>
    <row r="5784" spans="6:11" x14ac:dyDescent="0.35">
      <c r="F5784" s="8"/>
      <c r="G5784" s="8"/>
      <c r="I5784" s="63"/>
      <c r="J5784" s="126"/>
      <c r="K5784" s="127"/>
    </row>
    <row r="5785" spans="6:11" x14ac:dyDescent="0.35">
      <c r="F5785" s="8"/>
      <c r="G5785" s="8"/>
      <c r="I5785" s="63"/>
      <c r="J5785" s="126"/>
      <c r="K5785" s="127"/>
    </row>
    <row r="5786" spans="6:11" x14ac:dyDescent="0.35">
      <c r="F5786" s="8"/>
      <c r="G5786" s="8"/>
      <c r="I5786" s="63"/>
      <c r="J5786" s="126"/>
      <c r="K5786" s="127"/>
    </row>
    <row r="5787" spans="6:11" x14ac:dyDescent="0.35">
      <c r="F5787" s="8"/>
      <c r="G5787" s="8"/>
      <c r="I5787" s="63"/>
      <c r="J5787" s="126"/>
      <c r="K5787" s="127"/>
    </row>
    <row r="5788" spans="6:11" x14ac:dyDescent="0.35">
      <c r="F5788" s="8"/>
      <c r="G5788" s="8"/>
      <c r="I5788" s="63"/>
      <c r="J5788" s="126"/>
      <c r="K5788" s="127"/>
    </row>
    <row r="5789" spans="6:11" x14ac:dyDescent="0.35">
      <c r="F5789" s="8"/>
      <c r="G5789" s="8"/>
      <c r="I5789" s="63"/>
      <c r="J5789" s="126"/>
      <c r="K5789" s="127"/>
    </row>
    <row r="5790" spans="6:11" x14ac:dyDescent="0.35">
      <c r="F5790" s="8"/>
      <c r="G5790" s="8"/>
      <c r="I5790" s="63"/>
      <c r="J5790" s="126"/>
      <c r="K5790" s="127"/>
    </row>
    <row r="5791" spans="6:11" x14ac:dyDescent="0.35">
      <c r="F5791" s="8"/>
      <c r="G5791" s="8"/>
      <c r="I5791" s="63"/>
      <c r="J5791" s="126"/>
      <c r="K5791" s="127"/>
    </row>
    <row r="5792" spans="6:11" x14ac:dyDescent="0.35">
      <c r="F5792" s="8"/>
      <c r="G5792" s="8"/>
      <c r="I5792" s="63"/>
      <c r="J5792" s="126"/>
      <c r="K5792" s="127"/>
    </row>
    <row r="5793" spans="6:11" x14ac:dyDescent="0.35">
      <c r="F5793" s="8"/>
      <c r="G5793" s="8"/>
      <c r="I5793" s="63"/>
      <c r="J5793" s="126"/>
      <c r="K5793" s="127"/>
    </row>
    <row r="5794" spans="6:11" x14ac:dyDescent="0.35">
      <c r="F5794" s="8"/>
      <c r="G5794" s="8"/>
      <c r="I5794" s="63"/>
      <c r="J5794" s="126"/>
      <c r="K5794" s="127"/>
    </row>
    <row r="5795" spans="6:11" x14ac:dyDescent="0.35">
      <c r="F5795" s="8"/>
      <c r="G5795" s="8"/>
      <c r="I5795" s="63"/>
      <c r="J5795" s="126"/>
      <c r="K5795" s="127"/>
    </row>
    <row r="5796" spans="6:11" x14ac:dyDescent="0.35">
      <c r="F5796" s="8"/>
      <c r="G5796" s="8"/>
      <c r="I5796" s="63"/>
      <c r="J5796" s="126"/>
      <c r="K5796" s="127"/>
    </row>
    <row r="5797" spans="6:11" x14ac:dyDescent="0.35">
      <c r="F5797" s="8"/>
      <c r="G5797" s="8"/>
      <c r="I5797" s="63"/>
      <c r="J5797" s="126"/>
      <c r="K5797" s="127"/>
    </row>
    <row r="5798" spans="6:11" x14ac:dyDescent="0.35">
      <c r="F5798" s="8"/>
      <c r="G5798" s="8"/>
      <c r="I5798" s="63"/>
      <c r="J5798" s="126"/>
      <c r="K5798" s="127"/>
    </row>
    <row r="5799" spans="6:11" x14ac:dyDescent="0.35">
      <c r="F5799" s="8"/>
      <c r="G5799" s="8"/>
      <c r="I5799" s="63"/>
      <c r="J5799" s="126"/>
      <c r="K5799" s="127"/>
    </row>
    <row r="5800" spans="6:11" x14ac:dyDescent="0.35">
      <c r="F5800" s="8"/>
      <c r="G5800" s="8"/>
      <c r="I5800" s="63"/>
      <c r="J5800" s="126"/>
      <c r="K5800" s="127"/>
    </row>
    <row r="5801" spans="6:11" x14ac:dyDescent="0.35">
      <c r="F5801" s="8"/>
      <c r="G5801" s="8"/>
      <c r="I5801" s="63"/>
      <c r="J5801" s="126"/>
      <c r="K5801" s="127"/>
    </row>
    <row r="5802" spans="6:11" x14ac:dyDescent="0.35">
      <c r="F5802" s="8"/>
      <c r="G5802" s="8"/>
      <c r="I5802" s="63"/>
      <c r="J5802" s="126"/>
      <c r="K5802" s="127"/>
    </row>
    <row r="5803" spans="6:11" x14ac:dyDescent="0.35">
      <c r="F5803" s="8"/>
      <c r="G5803" s="8"/>
      <c r="I5803" s="63"/>
      <c r="J5803" s="126"/>
      <c r="K5803" s="127"/>
    </row>
    <row r="5804" spans="6:11" x14ac:dyDescent="0.35">
      <c r="F5804" s="8"/>
      <c r="G5804" s="8"/>
      <c r="I5804" s="63"/>
      <c r="J5804" s="126"/>
      <c r="K5804" s="127"/>
    </row>
    <row r="5805" spans="6:11" x14ac:dyDescent="0.35">
      <c r="F5805" s="8"/>
      <c r="G5805" s="8"/>
      <c r="I5805" s="63"/>
      <c r="J5805" s="126"/>
      <c r="K5805" s="127"/>
    </row>
    <row r="5806" spans="6:11" x14ac:dyDescent="0.35">
      <c r="F5806" s="8"/>
      <c r="G5806" s="8"/>
      <c r="I5806" s="63"/>
      <c r="J5806" s="126"/>
      <c r="K5806" s="127"/>
    </row>
    <row r="5807" spans="6:11" x14ac:dyDescent="0.35">
      <c r="F5807" s="8"/>
      <c r="G5807" s="8"/>
      <c r="I5807" s="63"/>
      <c r="J5807" s="126"/>
      <c r="K5807" s="127"/>
    </row>
    <row r="5808" spans="6:11" x14ac:dyDescent="0.35">
      <c r="F5808" s="8"/>
      <c r="G5808" s="8"/>
      <c r="I5808" s="63"/>
      <c r="J5808" s="126"/>
      <c r="K5808" s="127"/>
    </row>
    <row r="5809" spans="6:11" x14ac:dyDescent="0.35">
      <c r="F5809" s="8"/>
      <c r="G5809" s="8"/>
      <c r="I5809" s="63"/>
      <c r="J5809" s="126"/>
      <c r="K5809" s="127"/>
    </row>
    <row r="5810" spans="6:11" x14ac:dyDescent="0.35">
      <c r="F5810" s="8"/>
      <c r="G5810" s="8"/>
      <c r="I5810" s="63"/>
      <c r="J5810" s="126"/>
      <c r="K5810" s="127"/>
    </row>
    <row r="5811" spans="6:11" x14ac:dyDescent="0.35">
      <c r="F5811" s="8"/>
      <c r="G5811" s="8"/>
      <c r="I5811" s="63"/>
      <c r="J5811" s="126"/>
      <c r="K5811" s="127"/>
    </row>
    <row r="5812" spans="6:11" x14ac:dyDescent="0.35">
      <c r="F5812" s="8"/>
      <c r="G5812" s="8"/>
      <c r="I5812" s="63"/>
      <c r="J5812" s="126"/>
      <c r="K5812" s="127"/>
    </row>
    <row r="5813" spans="6:11" x14ac:dyDescent="0.35">
      <c r="F5813" s="8"/>
      <c r="G5813" s="8"/>
      <c r="I5813" s="63"/>
      <c r="J5813" s="126"/>
      <c r="K5813" s="127"/>
    </row>
    <row r="5814" spans="6:11" x14ac:dyDescent="0.35">
      <c r="F5814" s="8"/>
      <c r="G5814" s="8"/>
      <c r="I5814" s="63"/>
      <c r="J5814" s="126"/>
      <c r="K5814" s="127"/>
    </row>
    <row r="5815" spans="6:11" x14ac:dyDescent="0.35">
      <c r="F5815" s="8"/>
      <c r="G5815" s="8"/>
      <c r="I5815" s="63"/>
      <c r="J5815" s="126"/>
      <c r="K5815" s="127"/>
    </row>
    <row r="5816" spans="6:11" x14ac:dyDescent="0.35">
      <c r="F5816" s="8"/>
      <c r="G5816" s="8"/>
      <c r="I5816" s="63"/>
      <c r="J5816" s="126"/>
      <c r="K5816" s="127"/>
    </row>
    <row r="5817" spans="6:11" x14ac:dyDescent="0.35">
      <c r="F5817" s="8"/>
      <c r="G5817" s="8"/>
      <c r="I5817" s="63"/>
      <c r="J5817" s="126"/>
      <c r="K5817" s="127"/>
    </row>
    <row r="5818" spans="6:11" x14ac:dyDescent="0.35">
      <c r="F5818" s="8"/>
      <c r="G5818" s="8"/>
      <c r="I5818" s="63"/>
      <c r="J5818" s="126"/>
      <c r="K5818" s="127"/>
    </row>
    <row r="5819" spans="6:11" x14ac:dyDescent="0.35">
      <c r="F5819" s="8"/>
      <c r="G5819" s="8"/>
      <c r="I5819" s="63"/>
      <c r="J5819" s="126"/>
      <c r="K5819" s="127"/>
    </row>
    <row r="5820" spans="6:11" x14ac:dyDescent="0.35">
      <c r="F5820" s="8"/>
      <c r="G5820" s="8"/>
      <c r="I5820" s="63"/>
      <c r="J5820" s="126"/>
      <c r="K5820" s="127"/>
    </row>
    <row r="5821" spans="6:11" x14ac:dyDescent="0.35">
      <c r="F5821" s="8"/>
      <c r="G5821" s="8"/>
      <c r="I5821" s="63"/>
      <c r="J5821" s="126"/>
      <c r="K5821" s="127"/>
    </row>
    <row r="5822" spans="6:11" x14ac:dyDescent="0.35">
      <c r="F5822" s="8"/>
      <c r="G5822" s="8"/>
      <c r="I5822" s="63"/>
      <c r="J5822" s="126"/>
      <c r="K5822" s="127"/>
    </row>
    <row r="5823" spans="6:11" x14ac:dyDescent="0.35">
      <c r="F5823" s="8"/>
      <c r="G5823" s="8"/>
      <c r="I5823" s="63"/>
      <c r="J5823" s="126"/>
      <c r="K5823" s="127"/>
    </row>
    <row r="5824" spans="6:11" x14ac:dyDescent="0.35">
      <c r="F5824" s="8"/>
      <c r="G5824" s="8"/>
      <c r="I5824" s="63"/>
      <c r="J5824" s="126"/>
      <c r="K5824" s="127"/>
    </row>
    <row r="5825" spans="6:11" x14ac:dyDescent="0.35">
      <c r="F5825" s="8"/>
      <c r="G5825" s="8"/>
      <c r="I5825" s="63"/>
      <c r="J5825" s="126"/>
      <c r="K5825" s="127"/>
    </row>
    <row r="5826" spans="6:11" x14ac:dyDescent="0.35">
      <c r="F5826" s="8"/>
      <c r="G5826" s="8"/>
      <c r="I5826" s="63"/>
      <c r="J5826" s="126"/>
      <c r="K5826" s="127"/>
    </row>
    <row r="5827" spans="6:11" x14ac:dyDescent="0.35">
      <c r="F5827" s="8"/>
      <c r="G5827" s="8"/>
      <c r="I5827" s="63"/>
      <c r="J5827" s="126"/>
      <c r="K5827" s="127"/>
    </row>
    <row r="5828" spans="6:11" x14ac:dyDescent="0.35">
      <c r="F5828" s="8"/>
      <c r="G5828" s="8"/>
      <c r="I5828" s="63"/>
      <c r="J5828" s="126"/>
      <c r="K5828" s="127"/>
    </row>
    <row r="5829" spans="6:11" x14ac:dyDescent="0.35">
      <c r="F5829" s="8"/>
      <c r="G5829" s="8"/>
      <c r="I5829" s="63"/>
      <c r="J5829" s="126"/>
      <c r="K5829" s="127"/>
    </row>
    <row r="5830" spans="6:11" x14ac:dyDescent="0.35">
      <c r="F5830" s="8"/>
      <c r="G5830" s="8"/>
      <c r="I5830" s="63"/>
      <c r="J5830" s="126"/>
      <c r="K5830" s="127"/>
    </row>
    <row r="5831" spans="6:11" x14ac:dyDescent="0.35">
      <c r="F5831" s="8"/>
      <c r="G5831" s="8"/>
      <c r="I5831" s="63"/>
      <c r="J5831" s="126"/>
      <c r="K5831" s="127"/>
    </row>
    <row r="5832" spans="6:11" x14ac:dyDescent="0.35">
      <c r="F5832" s="8"/>
      <c r="G5832" s="8"/>
      <c r="I5832" s="63"/>
      <c r="J5832" s="126"/>
      <c r="K5832" s="127"/>
    </row>
    <row r="5833" spans="6:11" x14ac:dyDescent="0.35">
      <c r="F5833" s="8"/>
      <c r="G5833" s="8"/>
      <c r="I5833" s="63"/>
      <c r="J5833" s="126"/>
      <c r="K5833" s="127"/>
    </row>
    <row r="5834" spans="6:11" x14ac:dyDescent="0.35">
      <c r="F5834" s="8"/>
      <c r="G5834" s="8"/>
      <c r="I5834" s="63"/>
      <c r="J5834" s="126"/>
      <c r="K5834" s="127"/>
    </row>
    <row r="5835" spans="6:11" x14ac:dyDescent="0.35">
      <c r="F5835" s="8"/>
      <c r="G5835" s="8"/>
      <c r="I5835" s="63"/>
      <c r="J5835" s="126"/>
      <c r="K5835" s="127"/>
    </row>
    <row r="5836" spans="6:11" x14ac:dyDescent="0.35">
      <c r="F5836" s="8"/>
      <c r="G5836" s="8"/>
      <c r="I5836" s="63"/>
      <c r="J5836" s="126"/>
      <c r="K5836" s="127"/>
    </row>
    <row r="5837" spans="6:11" x14ac:dyDescent="0.35">
      <c r="F5837" s="8"/>
      <c r="G5837" s="8"/>
      <c r="I5837" s="63"/>
      <c r="J5837" s="126"/>
      <c r="K5837" s="127"/>
    </row>
    <row r="5838" spans="6:11" x14ac:dyDescent="0.35">
      <c r="F5838" s="8"/>
      <c r="G5838" s="8"/>
      <c r="I5838" s="63"/>
      <c r="J5838" s="126"/>
      <c r="K5838" s="127"/>
    </row>
    <row r="5839" spans="6:11" x14ac:dyDescent="0.35">
      <c r="F5839" s="8"/>
      <c r="G5839" s="8"/>
      <c r="I5839" s="63"/>
      <c r="J5839" s="126"/>
      <c r="K5839" s="127"/>
    </row>
    <row r="5840" spans="6:11" x14ac:dyDescent="0.35">
      <c r="F5840" s="8"/>
      <c r="G5840" s="8"/>
      <c r="I5840" s="63"/>
      <c r="J5840" s="126"/>
      <c r="K5840" s="127"/>
    </row>
    <row r="5841" spans="6:11" x14ac:dyDescent="0.35">
      <c r="F5841" s="8"/>
      <c r="G5841" s="8"/>
      <c r="I5841" s="63"/>
      <c r="J5841" s="126"/>
      <c r="K5841" s="127"/>
    </row>
    <row r="5842" spans="6:11" x14ac:dyDescent="0.35">
      <c r="F5842" s="8"/>
      <c r="G5842" s="8"/>
      <c r="I5842" s="63"/>
      <c r="J5842" s="126"/>
      <c r="K5842" s="127"/>
    </row>
    <row r="5843" spans="6:11" x14ac:dyDescent="0.35">
      <c r="F5843" s="8"/>
      <c r="G5843" s="8"/>
      <c r="I5843" s="63"/>
      <c r="J5843" s="126"/>
      <c r="K5843" s="127"/>
    </row>
    <row r="5844" spans="6:11" x14ac:dyDescent="0.35">
      <c r="F5844" s="8"/>
      <c r="G5844" s="8"/>
      <c r="I5844" s="63"/>
      <c r="J5844" s="126"/>
      <c r="K5844" s="127"/>
    </row>
    <row r="5845" spans="6:11" x14ac:dyDescent="0.35">
      <c r="F5845" s="8"/>
      <c r="G5845" s="8"/>
      <c r="I5845" s="63"/>
      <c r="J5845" s="126"/>
      <c r="K5845" s="127"/>
    </row>
    <row r="5846" spans="6:11" x14ac:dyDescent="0.35">
      <c r="F5846" s="8"/>
      <c r="G5846" s="8"/>
      <c r="I5846" s="63"/>
      <c r="J5846" s="126"/>
      <c r="K5846" s="127"/>
    </row>
    <row r="5847" spans="6:11" x14ac:dyDescent="0.35">
      <c r="F5847" s="8"/>
      <c r="G5847" s="8"/>
      <c r="I5847" s="63"/>
      <c r="J5847" s="126"/>
      <c r="K5847" s="127"/>
    </row>
    <row r="5848" spans="6:11" x14ac:dyDescent="0.35">
      <c r="F5848" s="8"/>
      <c r="G5848" s="8"/>
      <c r="I5848" s="63"/>
      <c r="J5848" s="126"/>
      <c r="K5848" s="127"/>
    </row>
    <row r="5849" spans="6:11" x14ac:dyDescent="0.35">
      <c r="F5849" s="8"/>
      <c r="G5849" s="8"/>
      <c r="I5849" s="63"/>
      <c r="J5849" s="126"/>
      <c r="K5849" s="127"/>
    </row>
    <row r="5850" spans="6:11" x14ac:dyDescent="0.35">
      <c r="F5850" s="8"/>
      <c r="G5850" s="8"/>
      <c r="I5850" s="63"/>
      <c r="J5850" s="126"/>
      <c r="K5850" s="127"/>
    </row>
    <row r="5851" spans="6:11" x14ac:dyDescent="0.35">
      <c r="F5851" s="8"/>
      <c r="G5851" s="8"/>
      <c r="I5851" s="63"/>
      <c r="J5851" s="126"/>
      <c r="K5851" s="127"/>
    </row>
    <row r="5852" spans="6:11" x14ac:dyDescent="0.35">
      <c r="F5852" s="8"/>
      <c r="G5852" s="8"/>
      <c r="I5852" s="63"/>
      <c r="J5852" s="126"/>
      <c r="K5852" s="127"/>
    </row>
    <row r="5853" spans="6:11" x14ac:dyDescent="0.35">
      <c r="F5853" s="8"/>
      <c r="G5853" s="8"/>
      <c r="I5853" s="63"/>
      <c r="J5853" s="126"/>
      <c r="K5853" s="127"/>
    </row>
    <row r="5854" spans="6:11" x14ac:dyDescent="0.35">
      <c r="F5854" s="8"/>
      <c r="G5854" s="8"/>
      <c r="I5854" s="63"/>
      <c r="J5854" s="126"/>
      <c r="K5854" s="127"/>
    </row>
    <row r="5855" spans="6:11" x14ac:dyDescent="0.35">
      <c r="F5855" s="8"/>
      <c r="G5855" s="8"/>
      <c r="I5855" s="63"/>
      <c r="J5855" s="126"/>
      <c r="K5855" s="127"/>
    </row>
    <row r="5856" spans="6:11" x14ac:dyDescent="0.35">
      <c r="F5856" s="8"/>
      <c r="G5856" s="8"/>
      <c r="I5856" s="63"/>
      <c r="J5856" s="126"/>
      <c r="K5856" s="127"/>
    </row>
    <row r="5857" spans="6:11" x14ac:dyDescent="0.35">
      <c r="F5857" s="8"/>
      <c r="G5857" s="8"/>
      <c r="I5857" s="63"/>
      <c r="J5857" s="126"/>
      <c r="K5857" s="127"/>
    </row>
    <row r="5858" spans="6:11" x14ac:dyDescent="0.35">
      <c r="F5858" s="8"/>
      <c r="G5858" s="8"/>
      <c r="I5858" s="63"/>
      <c r="J5858" s="126"/>
      <c r="K5858" s="127"/>
    </row>
    <row r="5859" spans="6:11" x14ac:dyDescent="0.35">
      <c r="F5859" s="8"/>
      <c r="G5859" s="8"/>
      <c r="I5859" s="63"/>
      <c r="J5859" s="126"/>
      <c r="K5859" s="127"/>
    </row>
    <row r="5860" spans="6:11" x14ac:dyDescent="0.35">
      <c r="F5860" s="8"/>
      <c r="G5860" s="8"/>
      <c r="I5860" s="63"/>
      <c r="J5860" s="126"/>
      <c r="K5860" s="127"/>
    </row>
    <row r="5861" spans="6:11" x14ac:dyDescent="0.35">
      <c r="F5861" s="8"/>
      <c r="G5861" s="8"/>
      <c r="I5861" s="63"/>
      <c r="J5861" s="126"/>
      <c r="K5861" s="127"/>
    </row>
    <row r="5862" spans="6:11" x14ac:dyDescent="0.35">
      <c r="F5862" s="8"/>
      <c r="G5862" s="8"/>
      <c r="I5862" s="63"/>
      <c r="J5862" s="126"/>
      <c r="K5862" s="127"/>
    </row>
    <row r="5863" spans="6:11" x14ac:dyDescent="0.35">
      <c r="F5863" s="8"/>
      <c r="G5863" s="8"/>
      <c r="I5863" s="63"/>
      <c r="J5863" s="126"/>
      <c r="K5863" s="127"/>
    </row>
    <row r="5864" spans="6:11" x14ac:dyDescent="0.35">
      <c r="F5864" s="8"/>
      <c r="G5864" s="8"/>
      <c r="I5864" s="63"/>
      <c r="J5864" s="126"/>
      <c r="K5864" s="127"/>
    </row>
    <row r="5865" spans="6:11" x14ac:dyDescent="0.35">
      <c r="F5865" s="8"/>
      <c r="G5865" s="8"/>
      <c r="I5865" s="63"/>
      <c r="J5865" s="126"/>
      <c r="K5865" s="127"/>
    </row>
    <row r="5866" spans="6:11" x14ac:dyDescent="0.35">
      <c r="F5866" s="8"/>
      <c r="G5866" s="8"/>
      <c r="I5866" s="63"/>
      <c r="J5866" s="126"/>
      <c r="K5866" s="127"/>
    </row>
    <row r="5867" spans="6:11" x14ac:dyDescent="0.35">
      <c r="F5867" s="8"/>
      <c r="G5867" s="8"/>
      <c r="I5867" s="63"/>
      <c r="J5867" s="126"/>
      <c r="K5867" s="127"/>
    </row>
    <row r="5868" spans="6:11" x14ac:dyDescent="0.35">
      <c r="F5868" s="8"/>
      <c r="G5868" s="8"/>
      <c r="I5868" s="63"/>
      <c r="J5868" s="126"/>
      <c r="K5868" s="127"/>
    </row>
    <row r="5869" spans="6:11" x14ac:dyDescent="0.35">
      <c r="F5869" s="8"/>
      <c r="G5869" s="8"/>
      <c r="I5869" s="63"/>
      <c r="J5869" s="126"/>
      <c r="K5869" s="127"/>
    </row>
    <row r="5870" spans="6:11" x14ac:dyDescent="0.35">
      <c r="F5870" s="8"/>
      <c r="G5870" s="8"/>
      <c r="I5870" s="63"/>
      <c r="J5870" s="126"/>
      <c r="K5870" s="127"/>
    </row>
    <row r="5871" spans="6:11" x14ac:dyDescent="0.35">
      <c r="F5871" s="8"/>
      <c r="G5871" s="8"/>
      <c r="I5871" s="63"/>
      <c r="J5871" s="126"/>
      <c r="K5871" s="127"/>
    </row>
    <row r="5872" spans="6:11" x14ac:dyDescent="0.35">
      <c r="F5872" s="8"/>
      <c r="G5872" s="8"/>
      <c r="I5872" s="63"/>
      <c r="J5872" s="126"/>
      <c r="K5872" s="127"/>
    </row>
    <row r="5873" spans="6:11" x14ac:dyDescent="0.35">
      <c r="F5873" s="8"/>
      <c r="G5873" s="8"/>
      <c r="I5873" s="63"/>
      <c r="J5873" s="126"/>
      <c r="K5873" s="127"/>
    </row>
    <row r="5874" spans="6:11" x14ac:dyDescent="0.35">
      <c r="F5874" s="8"/>
      <c r="G5874" s="8"/>
      <c r="I5874" s="63"/>
      <c r="J5874" s="126"/>
      <c r="K5874" s="127"/>
    </row>
    <row r="5875" spans="6:11" x14ac:dyDescent="0.35">
      <c r="F5875" s="8"/>
      <c r="G5875" s="8"/>
      <c r="I5875" s="63"/>
      <c r="J5875" s="126"/>
      <c r="K5875" s="127"/>
    </row>
    <row r="5876" spans="6:11" x14ac:dyDescent="0.35">
      <c r="F5876" s="8"/>
      <c r="G5876" s="8"/>
      <c r="I5876" s="63"/>
      <c r="J5876" s="126"/>
      <c r="K5876" s="127"/>
    </row>
    <row r="5877" spans="6:11" x14ac:dyDescent="0.35">
      <c r="F5877" s="8"/>
      <c r="G5877" s="8"/>
      <c r="I5877" s="63"/>
      <c r="J5877" s="126"/>
      <c r="K5877" s="127"/>
    </row>
    <row r="5878" spans="6:11" x14ac:dyDescent="0.35">
      <c r="F5878" s="8"/>
      <c r="G5878" s="8"/>
      <c r="I5878" s="63"/>
      <c r="J5878" s="126"/>
      <c r="K5878" s="127"/>
    </row>
    <row r="5879" spans="6:11" x14ac:dyDescent="0.35">
      <c r="F5879" s="8"/>
      <c r="G5879" s="8"/>
      <c r="I5879" s="63"/>
      <c r="J5879" s="126"/>
      <c r="K5879" s="127"/>
    </row>
    <row r="5880" spans="6:11" x14ac:dyDescent="0.35">
      <c r="F5880" s="8"/>
      <c r="G5880" s="8"/>
      <c r="I5880" s="63"/>
      <c r="J5880" s="126"/>
      <c r="K5880" s="127"/>
    </row>
    <row r="5881" spans="6:11" x14ac:dyDescent="0.35">
      <c r="F5881" s="8"/>
      <c r="G5881" s="8"/>
      <c r="I5881" s="63"/>
      <c r="J5881" s="126"/>
      <c r="K5881" s="127"/>
    </row>
    <row r="5882" spans="6:11" x14ac:dyDescent="0.35">
      <c r="F5882" s="8"/>
      <c r="G5882" s="8"/>
      <c r="I5882" s="63"/>
      <c r="J5882" s="126"/>
      <c r="K5882" s="127"/>
    </row>
    <row r="5883" spans="6:11" x14ac:dyDescent="0.35">
      <c r="F5883" s="8"/>
      <c r="G5883" s="8"/>
      <c r="I5883" s="63"/>
      <c r="J5883" s="126"/>
      <c r="K5883" s="127"/>
    </row>
    <row r="5884" spans="6:11" x14ac:dyDescent="0.35">
      <c r="F5884" s="8"/>
      <c r="G5884" s="8"/>
      <c r="I5884" s="63"/>
      <c r="J5884" s="126"/>
      <c r="K5884" s="127"/>
    </row>
    <row r="5885" spans="6:11" x14ac:dyDescent="0.35">
      <c r="F5885" s="8"/>
      <c r="G5885" s="8"/>
      <c r="I5885" s="63"/>
      <c r="J5885" s="126"/>
      <c r="K5885" s="127"/>
    </row>
    <row r="5886" spans="6:11" x14ac:dyDescent="0.35">
      <c r="F5886" s="8"/>
      <c r="G5886" s="8"/>
      <c r="I5886" s="63"/>
      <c r="J5886" s="126"/>
      <c r="K5886" s="127"/>
    </row>
    <row r="5887" spans="6:11" x14ac:dyDescent="0.35">
      <c r="F5887" s="8"/>
      <c r="G5887" s="8"/>
      <c r="I5887" s="63"/>
      <c r="J5887" s="126"/>
      <c r="K5887" s="127"/>
    </row>
    <row r="5888" spans="6:11" x14ac:dyDescent="0.35">
      <c r="F5888" s="8"/>
      <c r="G5888" s="8"/>
      <c r="I5888" s="63"/>
      <c r="J5888" s="126"/>
      <c r="K5888" s="127"/>
    </row>
    <row r="5889" spans="6:11" x14ac:dyDescent="0.35">
      <c r="F5889" s="8"/>
      <c r="G5889" s="8"/>
      <c r="I5889" s="63"/>
      <c r="J5889" s="126"/>
      <c r="K5889" s="127"/>
    </row>
    <row r="5890" spans="6:11" x14ac:dyDescent="0.35">
      <c r="F5890" s="8"/>
      <c r="G5890" s="8"/>
      <c r="I5890" s="63"/>
      <c r="J5890" s="126"/>
      <c r="K5890" s="127"/>
    </row>
    <row r="5891" spans="6:11" x14ac:dyDescent="0.35">
      <c r="F5891" s="8"/>
      <c r="G5891" s="8"/>
      <c r="I5891" s="63"/>
      <c r="J5891" s="126"/>
      <c r="K5891" s="127"/>
    </row>
    <row r="5892" spans="6:11" x14ac:dyDescent="0.35">
      <c r="F5892" s="8"/>
      <c r="G5892" s="8"/>
      <c r="I5892" s="63"/>
      <c r="J5892" s="126"/>
      <c r="K5892" s="127"/>
    </row>
    <row r="5893" spans="6:11" x14ac:dyDescent="0.35">
      <c r="F5893" s="8"/>
      <c r="G5893" s="8"/>
      <c r="I5893" s="63"/>
      <c r="J5893" s="126"/>
      <c r="K5893" s="127"/>
    </row>
    <row r="5894" spans="6:11" x14ac:dyDescent="0.35">
      <c r="F5894" s="8"/>
      <c r="G5894" s="8"/>
      <c r="I5894" s="63"/>
      <c r="J5894" s="126"/>
      <c r="K5894" s="127"/>
    </row>
    <row r="5895" spans="6:11" x14ac:dyDescent="0.35">
      <c r="F5895" s="8"/>
      <c r="G5895" s="8"/>
      <c r="I5895" s="63"/>
      <c r="J5895" s="126"/>
      <c r="K5895" s="127"/>
    </row>
    <row r="5896" spans="6:11" x14ac:dyDescent="0.35">
      <c r="F5896" s="8"/>
      <c r="G5896" s="8"/>
      <c r="I5896" s="63"/>
      <c r="J5896" s="126"/>
      <c r="K5896" s="127"/>
    </row>
    <row r="5897" spans="6:11" x14ac:dyDescent="0.35">
      <c r="F5897" s="8"/>
      <c r="G5897" s="8"/>
      <c r="I5897" s="63"/>
      <c r="J5897" s="126"/>
      <c r="K5897" s="127"/>
    </row>
    <row r="5898" spans="6:11" x14ac:dyDescent="0.35">
      <c r="F5898" s="8"/>
      <c r="G5898" s="8"/>
      <c r="I5898" s="63"/>
      <c r="J5898" s="126"/>
      <c r="K5898" s="127"/>
    </row>
    <row r="5899" spans="6:11" x14ac:dyDescent="0.35">
      <c r="F5899" s="8"/>
      <c r="G5899" s="8"/>
      <c r="I5899" s="63"/>
      <c r="J5899" s="126"/>
      <c r="K5899" s="127"/>
    </row>
    <row r="5900" spans="6:11" x14ac:dyDescent="0.35">
      <c r="F5900" s="8"/>
      <c r="G5900" s="8"/>
      <c r="I5900" s="63"/>
      <c r="J5900" s="126"/>
      <c r="K5900" s="127"/>
    </row>
    <row r="5901" spans="6:11" x14ac:dyDescent="0.35">
      <c r="F5901" s="8"/>
      <c r="G5901" s="8"/>
      <c r="I5901" s="63"/>
      <c r="J5901" s="126"/>
      <c r="K5901" s="127"/>
    </row>
    <row r="5902" spans="6:11" x14ac:dyDescent="0.35">
      <c r="F5902" s="8"/>
      <c r="G5902" s="8"/>
      <c r="I5902" s="63"/>
      <c r="J5902" s="126"/>
      <c r="K5902" s="127"/>
    </row>
    <row r="5903" spans="6:11" x14ac:dyDescent="0.35">
      <c r="F5903" s="8"/>
      <c r="G5903" s="8"/>
      <c r="I5903" s="63"/>
      <c r="J5903" s="126"/>
      <c r="K5903" s="127"/>
    </row>
    <row r="5904" spans="6:11" x14ac:dyDescent="0.35">
      <c r="F5904" s="8"/>
      <c r="G5904" s="8"/>
      <c r="I5904" s="63"/>
      <c r="J5904" s="126"/>
      <c r="K5904" s="127"/>
    </row>
    <row r="5905" spans="6:11" x14ac:dyDescent="0.35">
      <c r="F5905" s="8"/>
      <c r="G5905" s="8"/>
      <c r="I5905" s="63"/>
      <c r="J5905" s="126"/>
      <c r="K5905" s="127"/>
    </row>
    <row r="5906" spans="6:11" x14ac:dyDescent="0.35">
      <c r="F5906" s="8"/>
      <c r="G5906" s="8"/>
      <c r="I5906" s="63"/>
      <c r="J5906" s="126"/>
      <c r="K5906" s="127"/>
    </row>
    <row r="5907" spans="6:11" x14ac:dyDescent="0.35">
      <c r="F5907" s="8"/>
      <c r="G5907" s="8"/>
      <c r="I5907" s="63"/>
      <c r="J5907" s="126"/>
      <c r="K5907" s="127"/>
    </row>
    <row r="5908" spans="6:11" x14ac:dyDescent="0.35">
      <c r="F5908" s="8"/>
      <c r="G5908" s="8"/>
      <c r="I5908" s="63"/>
      <c r="J5908" s="126"/>
      <c r="K5908" s="127"/>
    </row>
    <row r="5909" spans="6:11" x14ac:dyDescent="0.35">
      <c r="F5909" s="8"/>
      <c r="G5909" s="8"/>
      <c r="I5909" s="63"/>
      <c r="J5909" s="126"/>
      <c r="K5909" s="127"/>
    </row>
    <row r="5910" spans="6:11" x14ac:dyDescent="0.35">
      <c r="F5910" s="8"/>
      <c r="G5910" s="8"/>
      <c r="I5910" s="63"/>
      <c r="J5910" s="126"/>
      <c r="K5910" s="127"/>
    </row>
    <row r="5911" spans="6:11" x14ac:dyDescent="0.35">
      <c r="F5911" s="8"/>
      <c r="G5911" s="8"/>
      <c r="I5911" s="63"/>
      <c r="J5911" s="126"/>
      <c r="K5911" s="127"/>
    </row>
    <row r="5912" spans="6:11" x14ac:dyDescent="0.35">
      <c r="F5912" s="8"/>
      <c r="G5912" s="8"/>
      <c r="I5912" s="63"/>
      <c r="J5912" s="126"/>
      <c r="K5912" s="127"/>
    </row>
    <row r="5913" spans="6:11" x14ac:dyDescent="0.35">
      <c r="F5913" s="8"/>
      <c r="G5913" s="8"/>
      <c r="I5913" s="63"/>
      <c r="J5913" s="126"/>
      <c r="K5913" s="127"/>
    </row>
    <row r="5914" spans="6:11" x14ac:dyDescent="0.35">
      <c r="F5914" s="8"/>
      <c r="G5914" s="8"/>
      <c r="I5914" s="63"/>
      <c r="J5914" s="126"/>
      <c r="K5914" s="127"/>
    </row>
    <row r="5915" spans="6:11" x14ac:dyDescent="0.35">
      <c r="F5915" s="8"/>
      <c r="G5915" s="8"/>
      <c r="I5915" s="63"/>
      <c r="J5915" s="126"/>
      <c r="K5915" s="127"/>
    </row>
    <row r="5916" spans="6:11" x14ac:dyDescent="0.35">
      <c r="F5916" s="8"/>
      <c r="G5916" s="8"/>
      <c r="I5916" s="63"/>
      <c r="J5916" s="126"/>
      <c r="K5916" s="127"/>
    </row>
    <row r="5917" spans="6:11" x14ac:dyDescent="0.35">
      <c r="F5917" s="8"/>
      <c r="G5917" s="8"/>
      <c r="I5917" s="63"/>
      <c r="J5917" s="126"/>
      <c r="K5917" s="127"/>
    </row>
    <row r="5918" spans="6:11" x14ac:dyDescent="0.35">
      <c r="F5918" s="8"/>
      <c r="G5918" s="8"/>
      <c r="I5918" s="63"/>
      <c r="J5918" s="126"/>
      <c r="K5918" s="127"/>
    </row>
    <row r="5919" spans="6:11" x14ac:dyDescent="0.35">
      <c r="F5919" s="8"/>
      <c r="G5919" s="8"/>
      <c r="I5919" s="63"/>
      <c r="J5919" s="126"/>
      <c r="K5919" s="127"/>
    </row>
    <row r="5920" spans="6:11" x14ac:dyDescent="0.35">
      <c r="F5920" s="8"/>
      <c r="G5920" s="8"/>
      <c r="I5920" s="63"/>
      <c r="J5920" s="126"/>
      <c r="K5920" s="127"/>
    </row>
    <row r="5921" spans="6:11" x14ac:dyDescent="0.35">
      <c r="F5921" s="8"/>
      <c r="G5921" s="8"/>
      <c r="I5921" s="63"/>
      <c r="J5921" s="126"/>
      <c r="K5921" s="127"/>
    </row>
    <row r="5922" spans="6:11" x14ac:dyDescent="0.35">
      <c r="F5922" s="8"/>
      <c r="G5922" s="8"/>
      <c r="I5922" s="63"/>
      <c r="J5922" s="126"/>
      <c r="K5922" s="127"/>
    </row>
    <row r="5923" spans="6:11" x14ac:dyDescent="0.35">
      <c r="F5923" s="8"/>
      <c r="G5923" s="8"/>
      <c r="I5923" s="63"/>
      <c r="J5923" s="126"/>
      <c r="K5923" s="127"/>
    </row>
    <row r="5924" spans="6:11" x14ac:dyDescent="0.35">
      <c r="F5924" s="8"/>
      <c r="G5924" s="8"/>
      <c r="I5924" s="63"/>
      <c r="J5924" s="126"/>
      <c r="K5924" s="127"/>
    </row>
    <row r="5925" spans="6:11" x14ac:dyDescent="0.35">
      <c r="F5925" s="8"/>
      <c r="G5925" s="8"/>
      <c r="I5925" s="63"/>
      <c r="J5925" s="126"/>
      <c r="K5925" s="127"/>
    </row>
    <row r="5926" spans="6:11" x14ac:dyDescent="0.35">
      <c r="F5926" s="8"/>
      <c r="G5926" s="8"/>
      <c r="I5926" s="63"/>
      <c r="J5926" s="126"/>
      <c r="K5926" s="127"/>
    </row>
    <row r="5927" spans="6:11" x14ac:dyDescent="0.35">
      <c r="F5927" s="8"/>
      <c r="G5927" s="8"/>
      <c r="I5927" s="63"/>
      <c r="J5927" s="126"/>
      <c r="K5927" s="127"/>
    </row>
    <row r="5928" spans="6:11" x14ac:dyDescent="0.35">
      <c r="F5928" s="8"/>
      <c r="G5928" s="8"/>
      <c r="I5928" s="63"/>
      <c r="J5928" s="126"/>
      <c r="K5928" s="127"/>
    </row>
    <row r="5929" spans="6:11" x14ac:dyDescent="0.35">
      <c r="F5929" s="8"/>
      <c r="G5929" s="8"/>
      <c r="I5929" s="63"/>
      <c r="J5929" s="126"/>
      <c r="K5929" s="127"/>
    </row>
    <row r="5930" spans="6:11" x14ac:dyDescent="0.35">
      <c r="F5930" s="8"/>
      <c r="G5930" s="8"/>
      <c r="I5930" s="63"/>
      <c r="J5930" s="126"/>
      <c r="K5930" s="127"/>
    </row>
    <row r="5931" spans="6:11" x14ac:dyDescent="0.35">
      <c r="F5931" s="8"/>
      <c r="G5931" s="8"/>
      <c r="I5931" s="63"/>
      <c r="J5931" s="126"/>
      <c r="K5931" s="127"/>
    </row>
    <row r="5932" spans="6:11" x14ac:dyDescent="0.35">
      <c r="F5932" s="8"/>
      <c r="G5932" s="8"/>
      <c r="I5932" s="63"/>
      <c r="J5932" s="126"/>
      <c r="K5932" s="127"/>
    </row>
    <row r="5933" spans="6:11" x14ac:dyDescent="0.35">
      <c r="F5933" s="8"/>
      <c r="G5933" s="8"/>
      <c r="I5933" s="63"/>
      <c r="J5933" s="126"/>
      <c r="K5933" s="127"/>
    </row>
    <row r="5934" spans="6:11" x14ac:dyDescent="0.35">
      <c r="F5934" s="8"/>
      <c r="G5934" s="8"/>
      <c r="I5934" s="63"/>
      <c r="J5934" s="126"/>
      <c r="K5934" s="127"/>
    </row>
    <row r="5935" spans="6:11" x14ac:dyDescent="0.35">
      <c r="F5935" s="8"/>
      <c r="G5935" s="8"/>
      <c r="I5935" s="63"/>
      <c r="J5935" s="126"/>
      <c r="K5935" s="127"/>
    </row>
    <row r="5936" spans="6:11" x14ac:dyDescent="0.35">
      <c r="F5936" s="8"/>
      <c r="G5936" s="8"/>
      <c r="I5936" s="63"/>
      <c r="J5936" s="126"/>
      <c r="K5936" s="127"/>
    </row>
    <row r="5937" spans="6:11" x14ac:dyDescent="0.35">
      <c r="F5937" s="8"/>
      <c r="G5937" s="8"/>
      <c r="I5937" s="63"/>
      <c r="J5937" s="126"/>
      <c r="K5937" s="127"/>
    </row>
    <row r="5938" spans="6:11" x14ac:dyDescent="0.35">
      <c r="F5938" s="8"/>
      <c r="G5938" s="8"/>
      <c r="I5938" s="63"/>
      <c r="J5938" s="126"/>
      <c r="K5938" s="127"/>
    </row>
    <row r="5939" spans="6:11" x14ac:dyDescent="0.35">
      <c r="F5939" s="8"/>
      <c r="G5939" s="8"/>
      <c r="I5939" s="63"/>
      <c r="J5939" s="126"/>
      <c r="K5939" s="127"/>
    </row>
    <row r="5940" spans="6:11" x14ac:dyDescent="0.35">
      <c r="F5940" s="8"/>
      <c r="G5940" s="8"/>
      <c r="I5940" s="63"/>
      <c r="J5940" s="126"/>
      <c r="K5940" s="127"/>
    </row>
    <row r="5941" spans="6:11" x14ac:dyDescent="0.35">
      <c r="F5941" s="8"/>
      <c r="G5941" s="8"/>
      <c r="I5941" s="63"/>
      <c r="J5941" s="126"/>
      <c r="K5941" s="127"/>
    </row>
    <row r="5942" spans="6:11" x14ac:dyDescent="0.35">
      <c r="F5942" s="8"/>
      <c r="G5942" s="8"/>
      <c r="I5942" s="63"/>
      <c r="J5942" s="126"/>
      <c r="K5942" s="127"/>
    </row>
    <row r="5943" spans="6:11" x14ac:dyDescent="0.35">
      <c r="F5943" s="8"/>
      <c r="G5943" s="8"/>
      <c r="I5943" s="63"/>
      <c r="J5943" s="126"/>
      <c r="K5943" s="127"/>
    </row>
    <row r="5944" spans="6:11" x14ac:dyDescent="0.35">
      <c r="F5944" s="8"/>
      <c r="G5944" s="8"/>
      <c r="I5944" s="63"/>
      <c r="J5944" s="126"/>
      <c r="K5944" s="127"/>
    </row>
    <row r="5945" spans="6:11" x14ac:dyDescent="0.35">
      <c r="F5945" s="8"/>
      <c r="G5945" s="8"/>
      <c r="I5945" s="63"/>
      <c r="J5945" s="126"/>
      <c r="K5945" s="127"/>
    </row>
    <row r="5946" spans="6:11" x14ac:dyDescent="0.35">
      <c r="F5946" s="8"/>
      <c r="G5946" s="8"/>
      <c r="I5946" s="63"/>
      <c r="J5946" s="126"/>
      <c r="K5946" s="127"/>
    </row>
    <row r="5947" spans="6:11" x14ac:dyDescent="0.35">
      <c r="F5947" s="8"/>
      <c r="G5947" s="8"/>
      <c r="I5947" s="63"/>
      <c r="J5947" s="126"/>
      <c r="K5947" s="127"/>
    </row>
    <row r="5948" spans="6:11" x14ac:dyDescent="0.35">
      <c r="F5948" s="8"/>
      <c r="G5948" s="8"/>
      <c r="I5948" s="63"/>
      <c r="J5948" s="126"/>
      <c r="K5948" s="127"/>
    </row>
    <row r="5949" spans="6:11" x14ac:dyDescent="0.35">
      <c r="F5949" s="8"/>
      <c r="G5949" s="8"/>
      <c r="I5949" s="63"/>
      <c r="J5949" s="126"/>
      <c r="K5949" s="127"/>
    </row>
    <row r="5950" spans="6:11" x14ac:dyDescent="0.35">
      <c r="F5950" s="8"/>
      <c r="G5950" s="8"/>
      <c r="I5950" s="63"/>
      <c r="J5950" s="126"/>
      <c r="K5950" s="127"/>
    </row>
    <row r="5951" spans="6:11" x14ac:dyDescent="0.35">
      <c r="F5951" s="8"/>
      <c r="G5951" s="8"/>
      <c r="I5951" s="63"/>
      <c r="J5951" s="126"/>
      <c r="K5951" s="127"/>
    </row>
    <row r="5952" spans="6:11" x14ac:dyDescent="0.35">
      <c r="F5952" s="8"/>
      <c r="G5952" s="8"/>
      <c r="I5952" s="63"/>
      <c r="J5952" s="126"/>
      <c r="K5952" s="127"/>
    </row>
    <row r="5953" spans="6:11" x14ac:dyDescent="0.35">
      <c r="F5953" s="8"/>
      <c r="G5953" s="8"/>
      <c r="I5953" s="63"/>
      <c r="J5953" s="126"/>
      <c r="K5953" s="127"/>
    </row>
    <row r="5954" spans="6:11" x14ac:dyDescent="0.35">
      <c r="F5954" s="8"/>
      <c r="G5954" s="8"/>
      <c r="I5954" s="63"/>
      <c r="J5954" s="126"/>
      <c r="K5954" s="127"/>
    </row>
    <row r="5955" spans="6:11" x14ac:dyDescent="0.35">
      <c r="F5955" s="8"/>
      <c r="G5955" s="8"/>
      <c r="I5955" s="63"/>
      <c r="J5955" s="126"/>
      <c r="K5955" s="127"/>
    </row>
    <row r="5956" spans="6:11" x14ac:dyDescent="0.35">
      <c r="F5956" s="8"/>
      <c r="G5956" s="8"/>
      <c r="I5956" s="63"/>
      <c r="J5956" s="126"/>
      <c r="K5956" s="127"/>
    </row>
    <row r="5957" spans="6:11" x14ac:dyDescent="0.35">
      <c r="F5957" s="8"/>
      <c r="G5957" s="8"/>
      <c r="I5957" s="63"/>
      <c r="J5957" s="126"/>
      <c r="K5957" s="127"/>
    </row>
    <row r="5958" spans="6:11" x14ac:dyDescent="0.35">
      <c r="F5958" s="8"/>
      <c r="G5958" s="8"/>
      <c r="I5958" s="63"/>
      <c r="J5958" s="126"/>
      <c r="K5958" s="127"/>
    </row>
    <row r="5959" spans="6:11" x14ac:dyDescent="0.35">
      <c r="F5959" s="8"/>
      <c r="G5959" s="8"/>
      <c r="I5959" s="63"/>
      <c r="J5959" s="126"/>
      <c r="K5959" s="127"/>
    </row>
    <row r="5960" spans="6:11" x14ac:dyDescent="0.35">
      <c r="F5960" s="8"/>
      <c r="G5960" s="8"/>
      <c r="I5960" s="63"/>
      <c r="J5960" s="126"/>
      <c r="K5960" s="127"/>
    </row>
    <row r="5961" spans="6:11" x14ac:dyDescent="0.35">
      <c r="F5961" s="8"/>
      <c r="G5961" s="8"/>
      <c r="I5961" s="63"/>
      <c r="J5961" s="126"/>
      <c r="K5961" s="127"/>
    </row>
    <row r="5962" spans="6:11" x14ac:dyDescent="0.35">
      <c r="F5962" s="8"/>
      <c r="G5962" s="8"/>
      <c r="I5962" s="63"/>
      <c r="J5962" s="126"/>
      <c r="K5962" s="127"/>
    </row>
    <row r="5963" spans="6:11" x14ac:dyDescent="0.35">
      <c r="F5963" s="8"/>
      <c r="G5963" s="8"/>
      <c r="I5963" s="63"/>
      <c r="J5963" s="126"/>
      <c r="K5963" s="127"/>
    </row>
    <row r="5964" spans="6:11" x14ac:dyDescent="0.35">
      <c r="F5964" s="8"/>
      <c r="G5964" s="8"/>
      <c r="I5964" s="63"/>
      <c r="J5964" s="126"/>
      <c r="K5964" s="127"/>
    </row>
    <row r="5965" spans="6:11" x14ac:dyDescent="0.35">
      <c r="F5965" s="8"/>
      <c r="G5965" s="8"/>
      <c r="I5965" s="63"/>
      <c r="J5965" s="126"/>
      <c r="K5965" s="127"/>
    </row>
    <row r="5966" spans="6:11" x14ac:dyDescent="0.35">
      <c r="F5966" s="8"/>
      <c r="G5966" s="8"/>
      <c r="I5966" s="63"/>
      <c r="J5966" s="126"/>
      <c r="K5966" s="127"/>
    </row>
    <row r="5967" spans="6:11" x14ac:dyDescent="0.35">
      <c r="F5967" s="8"/>
      <c r="G5967" s="8"/>
      <c r="I5967" s="63"/>
      <c r="J5967" s="126"/>
      <c r="K5967" s="127"/>
    </row>
    <row r="5968" spans="6:11" x14ac:dyDescent="0.35">
      <c r="F5968" s="8"/>
      <c r="G5968" s="8"/>
      <c r="I5968" s="63"/>
      <c r="J5968" s="126"/>
      <c r="K5968" s="127"/>
    </row>
    <row r="5969" spans="6:11" x14ac:dyDescent="0.35">
      <c r="F5969" s="8"/>
      <c r="G5969" s="8"/>
      <c r="I5969" s="63"/>
      <c r="J5969" s="126"/>
      <c r="K5969" s="127"/>
    </row>
    <row r="5970" spans="6:11" x14ac:dyDescent="0.35">
      <c r="F5970" s="8"/>
      <c r="G5970" s="8"/>
      <c r="I5970" s="63"/>
      <c r="J5970" s="126"/>
      <c r="K5970" s="127"/>
    </row>
    <row r="5971" spans="6:11" x14ac:dyDescent="0.35">
      <c r="F5971" s="8"/>
      <c r="G5971" s="8"/>
      <c r="I5971" s="63"/>
      <c r="J5971" s="126"/>
      <c r="K5971" s="127"/>
    </row>
    <row r="5972" spans="6:11" x14ac:dyDescent="0.35">
      <c r="F5972" s="8"/>
      <c r="G5972" s="8"/>
      <c r="I5972" s="63"/>
      <c r="J5972" s="126"/>
      <c r="K5972" s="127"/>
    </row>
    <row r="5973" spans="6:11" x14ac:dyDescent="0.35">
      <c r="F5973" s="8"/>
      <c r="G5973" s="8"/>
      <c r="I5973" s="63"/>
      <c r="J5973" s="126"/>
      <c r="K5973" s="127"/>
    </row>
    <row r="5974" spans="6:11" x14ac:dyDescent="0.35">
      <c r="F5974" s="8"/>
      <c r="G5974" s="8"/>
      <c r="I5974" s="63"/>
      <c r="J5974" s="126"/>
      <c r="K5974" s="127"/>
    </row>
    <row r="5975" spans="6:11" x14ac:dyDescent="0.35">
      <c r="F5975" s="8"/>
      <c r="G5975" s="8"/>
      <c r="I5975" s="63"/>
      <c r="J5975" s="126"/>
      <c r="K5975" s="127"/>
    </row>
    <row r="5976" spans="6:11" x14ac:dyDescent="0.35">
      <c r="F5976" s="8"/>
      <c r="G5976" s="8"/>
      <c r="I5976" s="63"/>
      <c r="J5976" s="126"/>
      <c r="K5976" s="127"/>
    </row>
    <row r="5977" spans="6:11" x14ac:dyDescent="0.35">
      <c r="F5977" s="8"/>
      <c r="G5977" s="8"/>
      <c r="I5977" s="63"/>
      <c r="J5977" s="126"/>
      <c r="K5977" s="127"/>
    </row>
    <row r="5978" spans="6:11" x14ac:dyDescent="0.35">
      <c r="F5978" s="8"/>
      <c r="G5978" s="8"/>
      <c r="I5978" s="63"/>
      <c r="J5978" s="126"/>
      <c r="K5978" s="127"/>
    </row>
    <row r="5979" spans="6:11" x14ac:dyDescent="0.35">
      <c r="F5979" s="8"/>
      <c r="G5979" s="8"/>
      <c r="I5979" s="63"/>
      <c r="J5979" s="126"/>
      <c r="K5979" s="127"/>
    </row>
    <row r="5980" spans="6:11" x14ac:dyDescent="0.35">
      <c r="F5980" s="8"/>
      <c r="G5980" s="8"/>
      <c r="I5980" s="63"/>
      <c r="J5980" s="126"/>
      <c r="K5980" s="127"/>
    </row>
    <row r="5981" spans="6:11" x14ac:dyDescent="0.35">
      <c r="F5981" s="8"/>
      <c r="G5981" s="8"/>
      <c r="I5981" s="63"/>
      <c r="J5981" s="126"/>
      <c r="K5981" s="127"/>
    </row>
    <row r="5982" spans="6:11" x14ac:dyDescent="0.35">
      <c r="F5982" s="8"/>
      <c r="G5982" s="8"/>
      <c r="I5982" s="63"/>
      <c r="J5982" s="126"/>
      <c r="K5982" s="127"/>
    </row>
    <row r="5983" spans="6:11" x14ac:dyDescent="0.35">
      <c r="F5983" s="8"/>
      <c r="G5983" s="8"/>
      <c r="I5983" s="63"/>
      <c r="J5983" s="126"/>
      <c r="K5983" s="127"/>
    </row>
    <row r="5984" spans="6:11" x14ac:dyDescent="0.35">
      <c r="F5984" s="8"/>
      <c r="G5984" s="8"/>
      <c r="I5984" s="63"/>
      <c r="J5984" s="126"/>
      <c r="K5984" s="127"/>
    </row>
    <row r="5985" spans="6:11" x14ac:dyDescent="0.35">
      <c r="F5985" s="8"/>
      <c r="G5985" s="8"/>
      <c r="I5985" s="63"/>
      <c r="J5985" s="126"/>
      <c r="K5985" s="127"/>
    </row>
    <row r="5986" spans="6:11" x14ac:dyDescent="0.35">
      <c r="F5986" s="8"/>
      <c r="G5986" s="8"/>
      <c r="I5986" s="63"/>
      <c r="J5986" s="126"/>
      <c r="K5986" s="127"/>
    </row>
    <row r="5987" spans="6:11" x14ac:dyDescent="0.35">
      <c r="F5987" s="8"/>
      <c r="G5987" s="8"/>
      <c r="I5987" s="63"/>
      <c r="J5987" s="126"/>
      <c r="K5987" s="127"/>
    </row>
    <row r="5988" spans="6:11" x14ac:dyDescent="0.35">
      <c r="F5988" s="8"/>
      <c r="G5988" s="8"/>
      <c r="I5988" s="63"/>
      <c r="J5988" s="126"/>
      <c r="K5988" s="127"/>
    </row>
    <row r="5989" spans="6:11" x14ac:dyDescent="0.35">
      <c r="F5989" s="8"/>
      <c r="G5989" s="8"/>
      <c r="I5989" s="63"/>
      <c r="J5989" s="126"/>
      <c r="K5989" s="127"/>
    </row>
    <row r="5990" spans="6:11" x14ac:dyDescent="0.35">
      <c r="F5990" s="8"/>
      <c r="G5990" s="8"/>
      <c r="I5990" s="63"/>
      <c r="J5990" s="126"/>
      <c r="K5990" s="127"/>
    </row>
    <row r="5991" spans="6:11" x14ac:dyDescent="0.35">
      <c r="F5991" s="8"/>
      <c r="G5991" s="8"/>
      <c r="I5991" s="63"/>
      <c r="J5991" s="126"/>
      <c r="K5991" s="127"/>
    </row>
    <row r="5992" spans="6:11" x14ac:dyDescent="0.35">
      <c r="F5992" s="8"/>
      <c r="G5992" s="8"/>
      <c r="I5992" s="63"/>
      <c r="J5992" s="126"/>
      <c r="K5992" s="127"/>
    </row>
    <row r="5993" spans="6:11" x14ac:dyDescent="0.35">
      <c r="F5993" s="8"/>
      <c r="G5993" s="8"/>
      <c r="I5993" s="63"/>
      <c r="J5993" s="126"/>
      <c r="K5993" s="127"/>
    </row>
    <row r="5994" spans="6:11" x14ac:dyDescent="0.35">
      <c r="G5994" s="8"/>
      <c r="I5994" s="63"/>
      <c r="J5994" s="126"/>
      <c r="K5994" s="127"/>
    </row>
    <row r="5995" spans="6:11" x14ac:dyDescent="0.35">
      <c r="G5995" s="8"/>
      <c r="I5995" s="63"/>
      <c r="J5995" s="126"/>
      <c r="K5995" s="127"/>
    </row>
    <row r="5996" spans="6:11" x14ac:dyDescent="0.35">
      <c r="G5996" s="8"/>
      <c r="I5996" s="63"/>
      <c r="J5996" s="126"/>
      <c r="K5996" s="127"/>
    </row>
    <row r="5997" spans="6:11" x14ac:dyDescent="0.35">
      <c r="G5997" s="8"/>
      <c r="I5997" s="63"/>
      <c r="J5997" s="126"/>
      <c r="K5997" s="127"/>
    </row>
    <row r="5998" spans="6:11" x14ac:dyDescent="0.35">
      <c r="G5998" s="8"/>
      <c r="I5998" s="63"/>
      <c r="J5998" s="126"/>
      <c r="K5998" s="127"/>
    </row>
    <row r="5999" spans="6:11" x14ac:dyDescent="0.35">
      <c r="G5999" s="8"/>
      <c r="I5999" s="63"/>
      <c r="J5999" s="126"/>
      <c r="K5999" s="127"/>
    </row>
    <row r="6000" spans="6:11" x14ac:dyDescent="0.35">
      <c r="G6000" s="8"/>
      <c r="I6000" s="63"/>
      <c r="J6000" s="126"/>
      <c r="K6000" s="127"/>
    </row>
    <row r="6001" spans="7:11" x14ac:dyDescent="0.35">
      <c r="G6001" s="8"/>
      <c r="I6001" s="63"/>
      <c r="J6001" s="126"/>
      <c r="K6001" s="127"/>
    </row>
    <row r="6002" spans="7:11" x14ac:dyDescent="0.35">
      <c r="G6002" s="8"/>
      <c r="I6002" s="63"/>
      <c r="J6002" s="126"/>
      <c r="K6002" s="127"/>
    </row>
    <row r="6003" spans="7:11" x14ac:dyDescent="0.35">
      <c r="G6003" s="8"/>
      <c r="I6003" s="63"/>
      <c r="J6003" s="126"/>
      <c r="K6003" s="127"/>
    </row>
    <row r="6004" spans="7:11" x14ac:dyDescent="0.35">
      <c r="G6004" s="8"/>
      <c r="I6004" s="63"/>
      <c r="J6004" s="126"/>
      <c r="K6004" s="127"/>
    </row>
    <row r="6005" spans="7:11" x14ac:dyDescent="0.35">
      <c r="G6005" s="8"/>
      <c r="I6005" s="63"/>
      <c r="J6005" s="126"/>
      <c r="K6005" s="127"/>
    </row>
    <row r="6006" spans="7:11" x14ac:dyDescent="0.35">
      <c r="G6006" s="8"/>
      <c r="I6006" s="63"/>
      <c r="J6006" s="126"/>
      <c r="K6006" s="127"/>
    </row>
    <row r="6007" spans="7:11" x14ac:dyDescent="0.35">
      <c r="G6007" s="8"/>
      <c r="I6007" s="63"/>
      <c r="J6007" s="126"/>
      <c r="K6007" s="127"/>
    </row>
    <row r="6008" spans="7:11" x14ac:dyDescent="0.35">
      <c r="G6008" s="8"/>
      <c r="I6008" s="63"/>
      <c r="J6008" s="126"/>
      <c r="K6008" s="127"/>
    </row>
    <row r="6009" spans="7:11" x14ac:dyDescent="0.35">
      <c r="G6009" s="8"/>
      <c r="I6009" s="63"/>
      <c r="J6009" s="126"/>
      <c r="K6009" s="127"/>
    </row>
    <row r="6010" spans="7:11" x14ac:dyDescent="0.35">
      <c r="G6010" s="8"/>
      <c r="I6010" s="63"/>
      <c r="J6010" s="126"/>
      <c r="K6010" s="127"/>
    </row>
    <row r="6011" spans="7:11" x14ac:dyDescent="0.35">
      <c r="G6011" s="8"/>
      <c r="I6011" s="63"/>
      <c r="J6011" s="126"/>
      <c r="K6011" s="127"/>
    </row>
    <row r="6012" spans="7:11" x14ac:dyDescent="0.35">
      <c r="G6012" s="8"/>
      <c r="I6012" s="63"/>
      <c r="J6012" s="126"/>
      <c r="K6012" s="127"/>
    </row>
    <row r="6013" spans="7:11" x14ac:dyDescent="0.35">
      <c r="G6013" s="8"/>
      <c r="I6013" s="63"/>
      <c r="J6013" s="126"/>
      <c r="K6013" s="127"/>
    </row>
    <row r="6014" spans="7:11" x14ac:dyDescent="0.35">
      <c r="G6014" s="8"/>
      <c r="I6014" s="63"/>
      <c r="J6014" s="126"/>
      <c r="K6014" s="127"/>
    </row>
    <row r="6015" spans="7:11" x14ac:dyDescent="0.35">
      <c r="G6015" s="8"/>
      <c r="I6015" s="63"/>
      <c r="J6015" s="126"/>
      <c r="K6015" s="127"/>
    </row>
    <row r="6016" spans="7:11" x14ac:dyDescent="0.35">
      <c r="G6016" s="8"/>
      <c r="I6016" s="63"/>
      <c r="J6016" s="126"/>
      <c r="K6016" s="127"/>
    </row>
    <row r="6017" spans="7:11" x14ac:dyDescent="0.35">
      <c r="G6017" s="8"/>
      <c r="I6017" s="63"/>
      <c r="J6017" s="126"/>
      <c r="K6017" s="127"/>
    </row>
    <row r="6018" spans="7:11" x14ac:dyDescent="0.35">
      <c r="G6018" s="8"/>
      <c r="I6018" s="63"/>
      <c r="J6018" s="126"/>
      <c r="K6018" s="127"/>
    </row>
    <row r="6019" spans="7:11" x14ac:dyDescent="0.35">
      <c r="G6019" s="8"/>
      <c r="I6019" s="63"/>
      <c r="J6019" s="126"/>
      <c r="K6019" s="127"/>
    </row>
    <row r="6020" spans="7:11" x14ac:dyDescent="0.35">
      <c r="G6020" s="8"/>
      <c r="I6020" s="63"/>
      <c r="J6020" s="126"/>
      <c r="K6020" s="127"/>
    </row>
    <row r="6021" spans="7:11" x14ac:dyDescent="0.35">
      <c r="G6021" s="8"/>
      <c r="I6021" s="63"/>
      <c r="J6021" s="126"/>
      <c r="K6021" s="127"/>
    </row>
    <row r="6022" spans="7:11" x14ac:dyDescent="0.35">
      <c r="G6022" s="8"/>
      <c r="I6022" s="63"/>
      <c r="J6022" s="126"/>
      <c r="K6022" s="127"/>
    </row>
    <row r="6023" spans="7:11" x14ac:dyDescent="0.35">
      <c r="G6023" s="8"/>
      <c r="I6023" s="63"/>
      <c r="J6023" s="126"/>
      <c r="K6023" s="127"/>
    </row>
    <row r="6024" spans="7:11" x14ac:dyDescent="0.35">
      <c r="G6024" s="8"/>
      <c r="I6024" s="63"/>
      <c r="J6024" s="126"/>
      <c r="K6024" s="127"/>
    </row>
    <row r="6025" spans="7:11" x14ac:dyDescent="0.35">
      <c r="G6025" s="8"/>
      <c r="I6025" s="63"/>
      <c r="J6025" s="126"/>
      <c r="K6025" s="127"/>
    </row>
    <row r="6026" spans="7:11" x14ac:dyDescent="0.35">
      <c r="G6026" s="8"/>
      <c r="I6026" s="63"/>
      <c r="J6026" s="126"/>
      <c r="K6026" s="127"/>
    </row>
    <row r="6027" spans="7:11" x14ac:dyDescent="0.35">
      <c r="G6027" s="8"/>
      <c r="I6027" s="63"/>
      <c r="J6027" s="126"/>
      <c r="K6027" s="127"/>
    </row>
    <row r="6028" spans="7:11" x14ac:dyDescent="0.35">
      <c r="G6028" s="8"/>
      <c r="I6028" s="63"/>
      <c r="J6028" s="126"/>
      <c r="K6028" s="127"/>
    </row>
    <row r="6029" spans="7:11" x14ac:dyDescent="0.35">
      <c r="G6029" s="8"/>
      <c r="I6029" s="63"/>
      <c r="J6029" s="126"/>
      <c r="K6029" s="127"/>
    </row>
    <row r="6030" spans="7:11" x14ac:dyDescent="0.35">
      <c r="G6030" s="8"/>
      <c r="I6030" s="63"/>
      <c r="J6030" s="126"/>
      <c r="K6030" s="127"/>
    </row>
    <row r="6031" spans="7:11" x14ac:dyDescent="0.35">
      <c r="G6031" s="8"/>
      <c r="I6031" s="63"/>
      <c r="J6031" s="126"/>
      <c r="K6031" s="127"/>
    </row>
    <row r="6032" spans="7:11" x14ac:dyDescent="0.35">
      <c r="G6032" s="8"/>
      <c r="I6032" s="63"/>
      <c r="J6032" s="126"/>
      <c r="K6032" s="127"/>
    </row>
    <row r="6033" spans="7:11" x14ac:dyDescent="0.35">
      <c r="G6033" s="8"/>
      <c r="I6033" s="63"/>
      <c r="J6033" s="126"/>
      <c r="K6033" s="127"/>
    </row>
    <row r="6034" spans="7:11" x14ac:dyDescent="0.35">
      <c r="G6034" s="8"/>
      <c r="I6034" s="63"/>
      <c r="J6034" s="126"/>
      <c r="K6034" s="127"/>
    </row>
    <row r="6035" spans="7:11" x14ac:dyDescent="0.35">
      <c r="G6035" s="8"/>
      <c r="I6035" s="63"/>
      <c r="J6035" s="126"/>
      <c r="K6035" s="127"/>
    </row>
    <row r="6036" spans="7:11" x14ac:dyDescent="0.35">
      <c r="G6036" s="8"/>
      <c r="I6036" s="63"/>
      <c r="J6036" s="126"/>
      <c r="K6036" s="127"/>
    </row>
    <row r="6037" spans="7:11" x14ac:dyDescent="0.35">
      <c r="G6037" s="8"/>
      <c r="I6037" s="63"/>
      <c r="J6037" s="126"/>
      <c r="K6037" s="127"/>
    </row>
    <row r="6038" spans="7:11" x14ac:dyDescent="0.35">
      <c r="G6038" s="8"/>
      <c r="I6038" s="63"/>
      <c r="J6038" s="126"/>
      <c r="K6038" s="127"/>
    </row>
    <row r="6039" spans="7:11" x14ac:dyDescent="0.35">
      <c r="G6039" s="8"/>
      <c r="I6039" s="63"/>
      <c r="J6039" s="126"/>
      <c r="K6039" s="127"/>
    </row>
    <row r="6040" spans="7:11" x14ac:dyDescent="0.35">
      <c r="G6040" s="8"/>
      <c r="I6040" s="63"/>
      <c r="J6040" s="126"/>
      <c r="K6040" s="127"/>
    </row>
    <row r="6041" spans="7:11" x14ac:dyDescent="0.35">
      <c r="G6041" s="8"/>
      <c r="I6041" s="63"/>
      <c r="J6041" s="126"/>
      <c r="K6041" s="127"/>
    </row>
    <row r="6042" spans="7:11" x14ac:dyDescent="0.35">
      <c r="G6042" s="8"/>
      <c r="I6042" s="63"/>
      <c r="J6042" s="126"/>
      <c r="K6042" s="127"/>
    </row>
    <row r="6043" spans="7:11" x14ac:dyDescent="0.35">
      <c r="G6043" s="8"/>
      <c r="I6043" s="63"/>
      <c r="J6043" s="126"/>
      <c r="K6043" s="127"/>
    </row>
    <row r="6044" spans="7:11" x14ac:dyDescent="0.35">
      <c r="G6044" s="8"/>
      <c r="I6044" s="63"/>
      <c r="J6044" s="126"/>
      <c r="K6044" s="127"/>
    </row>
    <row r="6045" spans="7:11" x14ac:dyDescent="0.35">
      <c r="G6045" s="8"/>
      <c r="I6045" s="63"/>
      <c r="J6045" s="126"/>
      <c r="K6045" s="127"/>
    </row>
    <row r="6046" spans="7:11" x14ac:dyDescent="0.35">
      <c r="G6046" s="8"/>
      <c r="I6046" s="63"/>
      <c r="J6046" s="126"/>
      <c r="K6046" s="127"/>
    </row>
    <row r="6047" spans="7:11" x14ac:dyDescent="0.35">
      <c r="G6047" s="8"/>
      <c r="I6047" s="63"/>
      <c r="J6047" s="126"/>
      <c r="K6047" s="127"/>
    </row>
    <row r="6048" spans="7:11" x14ac:dyDescent="0.35">
      <c r="G6048" s="8"/>
      <c r="I6048" s="63"/>
      <c r="J6048" s="126"/>
      <c r="K6048" s="127"/>
    </row>
    <row r="6049" spans="7:11" x14ac:dyDescent="0.35">
      <c r="G6049" s="8"/>
      <c r="I6049" s="63"/>
      <c r="J6049" s="126"/>
      <c r="K6049" s="127"/>
    </row>
    <row r="6050" spans="7:11" x14ac:dyDescent="0.35">
      <c r="G6050" s="8"/>
      <c r="I6050" s="63"/>
      <c r="J6050" s="126"/>
      <c r="K6050" s="127"/>
    </row>
    <row r="6051" spans="7:11" x14ac:dyDescent="0.35">
      <c r="G6051" s="8"/>
      <c r="I6051" s="63"/>
      <c r="J6051" s="126"/>
      <c r="K6051" s="127"/>
    </row>
    <row r="6052" spans="7:11" x14ac:dyDescent="0.35">
      <c r="G6052" s="8"/>
      <c r="I6052" s="63"/>
      <c r="J6052" s="126"/>
      <c r="K6052" s="127"/>
    </row>
    <row r="6053" spans="7:11" x14ac:dyDescent="0.35">
      <c r="G6053" s="8"/>
      <c r="I6053" s="63"/>
      <c r="J6053" s="126"/>
      <c r="K6053" s="127"/>
    </row>
    <row r="6054" spans="7:11" x14ac:dyDescent="0.35">
      <c r="G6054" s="8"/>
      <c r="I6054" s="63"/>
      <c r="J6054" s="126"/>
      <c r="K6054" s="127"/>
    </row>
    <row r="6055" spans="7:11" x14ac:dyDescent="0.35">
      <c r="G6055" s="8"/>
      <c r="I6055" s="63"/>
      <c r="J6055" s="126"/>
      <c r="K6055" s="127"/>
    </row>
    <row r="6056" spans="7:11" x14ac:dyDescent="0.35">
      <c r="G6056" s="8"/>
      <c r="I6056" s="63"/>
      <c r="J6056" s="126"/>
      <c r="K6056" s="127"/>
    </row>
    <row r="6057" spans="7:11" x14ac:dyDescent="0.35">
      <c r="G6057" s="8"/>
      <c r="I6057" s="63"/>
      <c r="J6057" s="126"/>
      <c r="K6057" s="127"/>
    </row>
    <row r="6058" spans="7:11" x14ac:dyDescent="0.35">
      <c r="G6058" s="8"/>
      <c r="I6058" s="63"/>
      <c r="J6058" s="126"/>
      <c r="K6058" s="127"/>
    </row>
    <row r="6059" spans="7:11" x14ac:dyDescent="0.35">
      <c r="G6059" s="8"/>
      <c r="I6059" s="63"/>
      <c r="J6059" s="126"/>
      <c r="K6059" s="127"/>
    </row>
    <row r="6060" spans="7:11" x14ac:dyDescent="0.35">
      <c r="G6060" s="8"/>
      <c r="I6060" s="63"/>
      <c r="J6060" s="126"/>
      <c r="K6060" s="127"/>
    </row>
    <row r="6061" spans="7:11" x14ac:dyDescent="0.35">
      <c r="G6061" s="8"/>
      <c r="I6061" s="63"/>
      <c r="J6061" s="126"/>
      <c r="K6061" s="127"/>
    </row>
    <row r="6062" spans="7:11" x14ac:dyDescent="0.35">
      <c r="G6062" s="8"/>
      <c r="I6062" s="63"/>
      <c r="J6062" s="126"/>
      <c r="K6062" s="127"/>
    </row>
    <row r="6063" spans="7:11" x14ac:dyDescent="0.35">
      <c r="G6063" s="8"/>
      <c r="I6063" s="63"/>
      <c r="J6063" s="126"/>
      <c r="K6063" s="127"/>
    </row>
    <row r="6064" spans="7:11" x14ac:dyDescent="0.35">
      <c r="G6064" s="8"/>
      <c r="I6064" s="63"/>
      <c r="J6064" s="126"/>
      <c r="K6064" s="127"/>
    </row>
    <row r="6065" spans="7:11" x14ac:dyDescent="0.35">
      <c r="G6065" s="8"/>
      <c r="I6065" s="63"/>
      <c r="J6065" s="126"/>
      <c r="K6065" s="127"/>
    </row>
    <row r="6066" spans="7:11" x14ac:dyDescent="0.35">
      <c r="G6066" s="8"/>
      <c r="I6066" s="63"/>
      <c r="J6066" s="126"/>
      <c r="K6066" s="127"/>
    </row>
    <row r="6067" spans="7:11" x14ac:dyDescent="0.35">
      <c r="G6067" s="8"/>
      <c r="I6067" s="63"/>
      <c r="J6067" s="126"/>
      <c r="K6067" s="127"/>
    </row>
    <row r="6068" spans="7:11" x14ac:dyDescent="0.35">
      <c r="G6068" s="8"/>
      <c r="I6068" s="63"/>
      <c r="J6068" s="126"/>
      <c r="K6068" s="127"/>
    </row>
    <row r="6069" spans="7:11" x14ac:dyDescent="0.35">
      <c r="G6069" s="8"/>
      <c r="I6069" s="63"/>
      <c r="J6069" s="126"/>
      <c r="K6069" s="127"/>
    </row>
    <row r="6070" spans="7:11" x14ac:dyDescent="0.35">
      <c r="G6070" s="8"/>
      <c r="I6070" s="63"/>
      <c r="J6070" s="126"/>
      <c r="K6070" s="127"/>
    </row>
    <row r="6071" spans="7:11" x14ac:dyDescent="0.35">
      <c r="G6071" s="8"/>
      <c r="I6071" s="63"/>
      <c r="J6071" s="126"/>
      <c r="K6071" s="127"/>
    </row>
    <row r="6072" spans="7:11" x14ac:dyDescent="0.35">
      <c r="G6072" s="8"/>
      <c r="I6072" s="63"/>
      <c r="J6072" s="126"/>
      <c r="K6072" s="127"/>
    </row>
    <row r="6073" spans="7:11" x14ac:dyDescent="0.35">
      <c r="G6073" s="8"/>
      <c r="I6073" s="63"/>
      <c r="J6073" s="126"/>
      <c r="K6073" s="127"/>
    </row>
    <row r="6074" spans="7:11" x14ac:dyDescent="0.35">
      <c r="G6074" s="8"/>
      <c r="I6074" s="63"/>
      <c r="J6074" s="126"/>
      <c r="K6074" s="127"/>
    </row>
    <row r="6075" spans="7:11" x14ac:dyDescent="0.35">
      <c r="G6075" s="8"/>
      <c r="I6075" s="63"/>
      <c r="J6075" s="126"/>
      <c r="K6075" s="127"/>
    </row>
    <row r="6076" spans="7:11" x14ac:dyDescent="0.35">
      <c r="G6076" s="8"/>
      <c r="I6076" s="63"/>
      <c r="J6076" s="126"/>
      <c r="K6076" s="127"/>
    </row>
    <row r="6077" spans="7:11" x14ac:dyDescent="0.35">
      <c r="G6077" s="8"/>
      <c r="I6077" s="63"/>
      <c r="J6077" s="126"/>
      <c r="K6077" s="127"/>
    </row>
    <row r="6078" spans="7:11" x14ac:dyDescent="0.35">
      <c r="G6078" s="8"/>
      <c r="I6078" s="63"/>
      <c r="J6078" s="126"/>
      <c r="K6078" s="127"/>
    </row>
    <row r="6079" spans="7:11" x14ac:dyDescent="0.35">
      <c r="G6079" s="8"/>
      <c r="I6079" s="63"/>
      <c r="J6079" s="126"/>
      <c r="K6079" s="127"/>
    </row>
    <row r="6080" spans="7:11" x14ac:dyDescent="0.35">
      <c r="G6080" s="8"/>
      <c r="I6080" s="63"/>
      <c r="J6080" s="126"/>
      <c r="K6080" s="127"/>
    </row>
    <row r="6081" spans="7:11" x14ac:dyDescent="0.35">
      <c r="G6081" s="8"/>
      <c r="I6081" s="63"/>
      <c r="J6081" s="126"/>
      <c r="K6081" s="127"/>
    </row>
    <row r="6082" spans="7:11" x14ac:dyDescent="0.35">
      <c r="G6082" s="8"/>
      <c r="I6082" s="63"/>
      <c r="J6082" s="126"/>
      <c r="K6082" s="127"/>
    </row>
    <row r="6083" spans="7:11" x14ac:dyDescent="0.35">
      <c r="G6083" s="8"/>
      <c r="I6083" s="63"/>
      <c r="J6083" s="126"/>
      <c r="K6083" s="127"/>
    </row>
    <row r="6084" spans="7:11" x14ac:dyDescent="0.35">
      <c r="G6084" s="8"/>
      <c r="I6084" s="63"/>
      <c r="J6084" s="126"/>
      <c r="K6084" s="127"/>
    </row>
    <row r="6085" spans="7:11" x14ac:dyDescent="0.35">
      <c r="G6085" s="8"/>
      <c r="I6085" s="63"/>
      <c r="J6085" s="126"/>
      <c r="K6085" s="127"/>
    </row>
    <row r="6086" spans="7:11" x14ac:dyDescent="0.35">
      <c r="G6086" s="8"/>
      <c r="I6086" s="63"/>
      <c r="J6086" s="126"/>
      <c r="K6086" s="127"/>
    </row>
    <row r="6087" spans="7:11" x14ac:dyDescent="0.35">
      <c r="G6087" s="8"/>
      <c r="I6087" s="63"/>
      <c r="J6087" s="126"/>
      <c r="K6087" s="127"/>
    </row>
    <row r="6088" spans="7:11" x14ac:dyDescent="0.35">
      <c r="G6088" s="8"/>
      <c r="I6088" s="63"/>
      <c r="J6088" s="126"/>
      <c r="K6088" s="127"/>
    </row>
    <row r="6089" spans="7:11" x14ac:dyDescent="0.35">
      <c r="G6089" s="8"/>
      <c r="I6089" s="63"/>
      <c r="J6089" s="126"/>
      <c r="K6089" s="127"/>
    </row>
    <row r="6090" spans="7:11" x14ac:dyDescent="0.35">
      <c r="G6090" s="8"/>
      <c r="I6090" s="63"/>
      <c r="J6090" s="126"/>
      <c r="K6090" s="127"/>
    </row>
    <row r="6091" spans="7:11" x14ac:dyDescent="0.35">
      <c r="G6091" s="8"/>
      <c r="I6091" s="63"/>
      <c r="J6091" s="126"/>
      <c r="K6091" s="127"/>
    </row>
    <row r="6092" spans="7:11" x14ac:dyDescent="0.35">
      <c r="G6092" s="8"/>
      <c r="I6092" s="63"/>
      <c r="J6092" s="126"/>
      <c r="K6092" s="127"/>
    </row>
    <row r="6093" spans="7:11" x14ac:dyDescent="0.35">
      <c r="G6093" s="8"/>
      <c r="I6093" s="63"/>
      <c r="J6093" s="126"/>
      <c r="K6093" s="127"/>
    </row>
    <row r="6094" spans="7:11" x14ac:dyDescent="0.35">
      <c r="G6094" s="8"/>
      <c r="I6094" s="63"/>
      <c r="J6094" s="126"/>
      <c r="K6094" s="127"/>
    </row>
    <row r="6095" spans="7:11" x14ac:dyDescent="0.35">
      <c r="G6095" s="8"/>
      <c r="I6095" s="63"/>
      <c r="J6095" s="126"/>
      <c r="K6095" s="127"/>
    </row>
    <row r="6096" spans="7:11" x14ac:dyDescent="0.35">
      <c r="G6096" s="8"/>
      <c r="I6096" s="63"/>
      <c r="J6096" s="126"/>
      <c r="K6096" s="127"/>
    </row>
    <row r="6097" spans="7:11" x14ac:dyDescent="0.35">
      <c r="G6097" s="8"/>
      <c r="I6097" s="63"/>
      <c r="J6097" s="126"/>
      <c r="K6097" s="127"/>
    </row>
    <row r="6098" spans="7:11" x14ac:dyDescent="0.35">
      <c r="G6098" s="8"/>
      <c r="I6098" s="63"/>
      <c r="J6098" s="126"/>
      <c r="K6098" s="127"/>
    </row>
    <row r="6099" spans="7:11" x14ac:dyDescent="0.35">
      <c r="G6099" s="8"/>
      <c r="I6099" s="63"/>
      <c r="J6099" s="126"/>
      <c r="K6099" s="127"/>
    </row>
    <row r="6100" spans="7:11" x14ac:dyDescent="0.35">
      <c r="G6100" s="8"/>
      <c r="I6100" s="63"/>
      <c r="J6100" s="126"/>
      <c r="K6100" s="127"/>
    </row>
    <row r="6101" spans="7:11" x14ac:dyDescent="0.35">
      <c r="G6101" s="8"/>
      <c r="I6101" s="63"/>
      <c r="J6101" s="126"/>
      <c r="K6101" s="127"/>
    </row>
    <row r="6102" spans="7:11" x14ac:dyDescent="0.35">
      <c r="G6102" s="8"/>
      <c r="I6102" s="63"/>
      <c r="J6102" s="126"/>
      <c r="K6102" s="127"/>
    </row>
    <row r="6103" spans="7:11" x14ac:dyDescent="0.35">
      <c r="G6103" s="8"/>
      <c r="I6103" s="63"/>
      <c r="J6103" s="126"/>
      <c r="K6103" s="127"/>
    </row>
    <row r="6104" spans="7:11" x14ac:dyDescent="0.35">
      <c r="G6104" s="8"/>
      <c r="I6104" s="63"/>
      <c r="J6104" s="126"/>
      <c r="K6104" s="127"/>
    </row>
    <row r="6105" spans="7:11" x14ac:dyDescent="0.35">
      <c r="G6105" s="8"/>
      <c r="I6105" s="63"/>
      <c r="J6105" s="126"/>
      <c r="K6105" s="127"/>
    </row>
    <row r="6106" spans="7:11" x14ac:dyDescent="0.35">
      <c r="G6106" s="8"/>
      <c r="I6106" s="63"/>
      <c r="J6106" s="126"/>
      <c r="K6106" s="127"/>
    </row>
    <row r="6107" spans="7:11" x14ac:dyDescent="0.35">
      <c r="G6107" s="8"/>
      <c r="I6107" s="63"/>
      <c r="J6107" s="126"/>
      <c r="K6107" s="127"/>
    </row>
    <row r="6108" spans="7:11" x14ac:dyDescent="0.35">
      <c r="G6108" s="8"/>
      <c r="I6108" s="63"/>
      <c r="J6108" s="126"/>
      <c r="K6108" s="127"/>
    </row>
    <row r="6109" spans="7:11" x14ac:dyDescent="0.35">
      <c r="G6109" s="8"/>
      <c r="I6109" s="63"/>
      <c r="J6109" s="126"/>
      <c r="K6109" s="127"/>
    </row>
    <row r="6110" spans="7:11" x14ac:dyDescent="0.35">
      <c r="G6110" s="8"/>
      <c r="I6110" s="63"/>
      <c r="J6110" s="126"/>
      <c r="K6110" s="127"/>
    </row>
    <row r="6111" spans="7:11" x14ac:dyDescent="0.35">
      <c r="G6111" s="8"/>
      <c r="I6111" s="63"/>
      <c r="J6111" s="126"/>
      <c r="K6111" s="127"/>
    </row>
    <row r="6112" spans="7:11" x14ac:dyDescent="0.35">
      <c r="G6112" s="8"/>
      <c r="I6112" s="63"/>
      <c r="J6112" s="126"/>
      <c r="K6112" s="127"/>
    </row>
    <row r="6113" spans="7:11" x14ac:dyDescent="0.35">
      <c r="G6113" s="8"/>
      <c r="I6113" s="63"/>
      <c r="J6113" s="126"/>
      <c r="K6113" s="127"/>
    </row>
    <row r="6114" spans="7:11" x14ac:dyDescent="0.35">
      <c r="G6114" s="8"/>
      <c r="I6114" s="63"/>
      <c r="J6114" s="126"/>
      <c r="K6114" s="127"/>
    </row>
    <row r="6115" spans="7:11" x14ac:dyDescent="0.35">
      <c r="G6115" s="8"/>
      <c r="I6115" s="63"/>
      <c r="J6115" s="126"/>
      <c r="K6115" s="127"/>
    </row>
    <row r="6116" spans="7:11" x14ac:dyDescent="0.35">
      <c r="G6116" s="8"/>
      <c r="I6116" s="63"/>
      <c r="J6116" s="126"/>
      <c r="K6116" s="127"/>
    </row>
    <row r="6117" spans="7:11" x14ac:dyDescent="0.35">
      <c r="G6117" s="8"/>
      <c r="I6117" s="63"/>
      <c r="J6117" s="126"/>
      <c r="K6117" s="127"/>
    </row>
    <row r="6118" spans="7:11" x14ac:dyDescent="0.35">
      <c r="G6118" s="8"/>
      <c r="I6118" s="63"/>
      <c r="J6118" s="126"/>
      <c r="K6118" s="127"/>
    </row>
    <row r="6119" spans="7:11" x14ac:dyDescent="0.35">
      <c r="G6119" s="8"/>
      <c r="I6119" s="63"/>
      <c r="J6119" s="126"/>
      <c r="K6119" s="127"/>
    </row>
    <row r="6120" spans="7:11" x14ac:dyDescent="0.35">
      <c r="G6120" s="8"/>
      <c r="I6120" s="63"/>
      <c r="J6120" s="126"/>
      <c r="K6120" s="127"/>
    </row>
    <row r="6121" spans="7:11" x14ac:dyDescent="0.35">
      <c r="G6121" s="8"/>
      <c r="I6121" s="63"/>
      <c r="J6121" s="126"/>
      <c r="K6121" s="127"/>
    </row>
    <row r="6122" spans="7:11" x14ac:dyDescent="0.35">
      <c r="G6122" s="8"/>
      <c r="I6122" s="63"/>
      <c r="J6122" s="126"/>
      <c r="K6122" s="127"/>
    </row>
    <row r="6123" spans="7:11" x14ac:dyDescent="0.35">
      <c r="G6123" s="8"/>
      <c r="I6123" s="63"/>
      <c r="J6123" s="126"/>
      <c r="K6123" s="127"/>
    </row>
    <row r="6124" spans="7:11" x14ac:dyDescent="0.35">
      <c r="G6124" s="8"/>
      <c r="I6124" s="63"/>
      <c r="J6124" s="126"/>
      <c r="K6124" s="127"/>
    </row>
    <row r="6125" spans="7:11" x14ac:dyDescent="0.35">
      <c r="G6125" s="8"/>
      <c r="I6125" s="63"/>
      <c r="J6125" s="126"/>
      <c r="K6125" s="127"/>
    </row>
    <row r="6126" spans="7:11" x14ac:dyDescent="0.35">
      <c r="G6126" s="8"/>
      <c r="I6126" s="63"/>
      <c r="J6126" s="126"/>
      <c r="K6126" s="127"/>
    </row>
    <row r="6127" spans="7:11" x14ac:dyDescent="0.35">
      <c r="G6127" s="8"/>
      <c r="I6127" s="63"/>
      <c r="J6127" s="126"/>
      <c r="K6127" s="127"/>
    </row>
    <row r="6128" spans="7:11" x14ac:dyDescent="0.35">
      <c r="G6128" s="8"/>
      <c r="I6128" s="63"/>
      <c r="J6128" s="126"/>
      <c r="K6128" s="127"/>
    </row>
    <row r="6129" spans="7:11" x14ac:dyDescent="0.35">
      <c r="G6129" s="8"/>
      <c r="I6129" s="63"/>
      <c r="J6129" s="126"/>
      <c r="K6129" s="127"/>
    </row>
    <row r="6130" spans="7:11" x14ac:dyDescent="0.35">
      <c r="G6130" s="8"/>
      <c r="I6130" s="63"/>
      <c r="J6130" s="126"/>
      <c r="K6130" s="127"/>
    </row>
    <row r="6131" spans="7:11" x14ac:dyDescent="0.35">
      <c r="G6131" s="8"/>
      <c r="I6131" s="63"/>
      <c r="J6131" s="126"/>
      <c r="K6131" s="127"/>
    </row>
    <row r="6132" spans="7:11" x14ac:dyDescent="0.35">
      <c r="G6132" s="8"/>
      <c r="I6132" s="63"/>
      <c r="J6132" s="126"/>
      <c r="K6132" s="127"/>
    </row>
    <row r="6133" spans="7:11" x14ac:dyDescent="0.35">
      <c r="G6133" s="8"/>
      <c r="I6133" s="63"/>
      <c r="J6133" s="126"/>
      <c r="K6133" s="127"/>
    </row>
    <row r="6134" spans="7:11" x14ac:dyDescent="0.35">
      <c r="G6134" s="8"/>
      <c r="I6134" s="63"/>
      <c r="J6134" s="126"/>
      <c r="K6134" s="127"/>
    </row>
    <row r="6135" spans="7:11" x14ac:dyDescent="0.35">
      <c r="G6135" s="8"/>
      <c r="I6135" s="63"/>
      <c r="J6135" s="126"/>
      <c r="K6135" s="127"/>
    </row>
    <row r="6136" spans="7:11" x14ac:dyDescent="0.35">
      <c r="G6136" s="8"/>
      <c r="I6136" s="63"/>
      <c r="J6136" s="126"/>
      <c r="K6136" s="127"/>
    </row>
    <row r="6137" spans="7:11" x14ac:dyDescent="0.35">
      <c r="G6137" s="8"/>
      <c r="I6137" s="63"/>
      <c r="J6137" s="126"/>
      <c r="K6137" s="127"/>
    </row>
    <row r="6138" spans="7:11" x14ac:dyDescent="0.35">
      <c r="G6138" s="8"/>
      <c r="I6138" s="63"/>
      <c r="J6138" s="126"/>
      <c r="K6138" s="127"/>
    </row>
    <row r="6139" spans="7:11" x14ac:dyDescent="0.35">
      <c r="G6139" s="8"/>
      <c r="I6139" s="63"/>
      <c r="J6139" s="126"/>
      <c r="K6139" s="127"/>
    </row>
    <row r="6140" spans="7:11" x14ac:dyDescent="0.35">
      <c r="G6140" s="8"/>
      <c r="I6140" s="63"/>
      <c r="J6140" s="126"/>
      <c r="K6140" s="127"/>
    </row>
    <row r="6141" spans="7:11" x14ac:dyDescent="0.35">
      <c r="G6141" s="8"/>
      <c r="I6141" s="63"/>
      <c r="J6141" s="126"/>
      <c r="K6141" s="127"/>
    </row>
    <row r="6142" spans="7:11" x14ac:dyDescent="0.35">
      <c r="G6142" s="8"/>
      <c r="I6142" s="63"/>
      <c r="J6142" s="126"/>
      <c r="K6142" s="127"/>
    </row>
    <row r="6143" spans="7:11" x14ac:dyDescent="0.35">
      <c r="G6143" s="8"/>
      <c r="I6143" s="63"/>
      <c r="J6143" s="126"/>
      <c r="K6143" s="127"/>
    </row>
    <row r="6144" spans="7:11" x14ac:dyDescent="0.35">
      <c r="G6144" s="8"/>
      <c r="I6144" s="63"/>
      <c r="J6144" s="126"/>
      <c r="K6144" s="127"/>
    </row>
    <row r="6145" spans="7:11" x14ac:dyDescent="0.35">
      <c r="G6145" s="8"/>
      <c r="I6145" s="63"/>
      <c r="J6145" s="126"/>
      <c r="K6145" s="127"/>
    </row>
    <row r="6146" spans="7:11" x14ac:dyDescent="0.35">
      <c r="G6146" s="8"/>
      <c r="I6146" s="63"/>
      <c r="J6146" s="126"/>
      <c r="K6146" s="127"/>
    </row>
    <row r="6147" spans="7:11" x14ac:dyDescent="0.35">
      <c r="G6147" s="8"/>
      <c r="I6147" s="63"/>
      <c r="J6147" s="126"/>
      <c r="K6147" s="127"/>
    </row>
    <row r="6148" spans="7:11" x14ac:dyDescent="0.35">
      <c r="G6148" s="8"/>
      <c r="I6148" s="63"/>
      <c r="J6148" s="126"/>
      <c r="K6148" s="127"/>
    </row>
    <row r="6149" spans="7:11" x14ac:dyDescent="0.35">
      <c r="G6149" s="8"/>
      <c r="I6149" s="63"/>
      <c r="J6149" s="126"/>
      <c r="K6149" s="127"/>
    </row>
    <row r="6150" spans="7:11" x14ac:dyDescent="0.35">
      <c r="G6150" s="8"/>
      <c r="I6150" s="63"/>
      <c r="J6150" s="126"/>
      <c r="K6150" s="127"/>
    </row>
    <row r="6151" spans="7:11" x14ac:dyDescent="0.35">
      <c r="G6151" s="8"/>
      <c r="I6151" s="63"/>
      <c r="J6151" s="126"/>
      <c r="K6151" s="127"/>
    </row>
    <row r="6152" spans="7:11" x14ac:dyDescent="0.35">
      <c r="G6152" s="8"/>
      <c r="I6152" s="63"/>
      <c r="J6152" s="126"/>
      <c r="K6152" s="127"/>
    </row>
    <row r="6153" spans="7:11" x14ac:dyDescent="0.35">
      <c r="G6153" s="8"/>
      <c r="I6153" s="63"/>
      <c r="J6153" s="126"/>
      <c r="K6153" s="127"/>
    </row>
    <row r="6154" spans="7:11" x14ac:dyDescent="0.35">
      <c r="G6154" s="8"/>
      <c r="I6154" s="63"/>
      <c r="J6154" s="126"/>
      <c r="K6154" s="127"/>
    </row>
    <row r="6155" spans="7:11" x14ac:dyDescent="0.35">
      <c r="G6155" s="8"/>
      <c r="I6155" s="63"/>
      <c r="J6155" s="126"/>
      <c r="K6155" s="127"/>
    </row>
    <row r="6156" spans="7:11" x14ac:dyDescent="0.35">
      <c r="G6156" s="8"/>
      <c r="I6156" s="63"/>
      <c r="J6156" s="126"/>
      <c r="K6156" s="127"/>
    </row>
    <row r="6157" spans="7:11" x14ac:dyDescent="0.35">
      <c r="G6157" s="8"/>
      <c r="I6157" s="63"/>
      <c r="J6157" s="126"/>
      <c r="K6157" s="127"/>
    </row>
    <row r="6158" spans="7:11" x14ac:dyDescent="0.35">
      <c r="G6158" s="8"/>
      <c r="I6158" s="63"/>
      <c r="J6158" s="126"/>
      <c r="K6158" s="127"/>
    </row>
    <row r="6159" spans="7:11" x14ac:dyDescent="0.35">
      <c r="G6159" s="8"/>
      <c r="I6159" s="63"/>
      <c r="J6159" s="126"/>
      <c r="K6159" s="127"/>
    </row>
    <row r="6160" spans="7:11" x14ac:dyDescent="0.35">
      <c r="G6160" s="8"/>
      <c r="I6160" s="63"/>
      <c r="J6160" s="126"/>
      <c r="K6160" s="127"/>
    </row>
    <row r="6161" spans="7:11" x14ac:dyDescent="0.35">
      <c r="G6161" s="8"/>
      <c r="I6161" s="63"/>
      <c r="J6161" s="126"/>
      <c r="K6161" s="127"/>
    </row>
    <row r="6162" spans="7:11" x14ac:dyDescent="0.35">
      <c r="G6162" s="8"/>
      <c r="I6162" s="63"/>
      <c r="J6162" s="126"/>
      <c r="K6162" s="127"/>
    </row>
    <row r="6163" spans="7:11" x14ac:dyDescent="0.35">
      <c r="G6163" s="8"/>
      <c r="I6163" s="63"/>
      <c r="J6163" s="126"/>
      <c r="K6163" s="127"/>
    </row>
    <row r="6164" spans="7:11" x14ac:dyDescent="0.35">
      <c r="G6164" s="8"/>
      <c r="I6164" s="63"/>
      <c r="J6164" s="126"/>
      <c r="K6164" s="127"/>
    </row>
    <row r="6165" spans="7:11" x14ac:dyDescent="0.35">
      <c r="G6165" s="8"/>
      <c r="I6165" s="63"/>
      <c r="J6165" s="126"/>
      <c r="K6165" s="127"/>
    </row>
    <row r="6166" spans="7:11" x14ac:dyDescent="0.35">
      <c r="G6166" s="8"/>
      <c r="I6166" s="63"/>
      <c r="J6166" s="126"/>
      <c r="K6166" s="127"/>
    </row>
    <row r="6167" spans="7:11" x14ac:dyDescent="0.35">
      <c r="G6167" s="8"/>
      <c r="I6167" s="63"/>
      <c r="J6167" s="126"/>
      <c r="K6167" s="127"/>
    </row>
    <row r="6168" spans="7:11" x14ac:dyDescent="0.35">
      <c r="G6168" s="8"/>
      <c r="I6168" s="63"/>
      <c r="J6168" s="126"/>
      <c r="K6168" s="127"/>
    </row>
    <row r="6169" spans="7:11" x14ac:dyDescent="0.35">
      <c r="G6169" s="8"/>
      <c r="I6169" s="63"/>
      <c r="J6169" s="126"/>
      <c r="K6169" s="127"/>
    </row>
    <row r="6170" spans="7:11" x14ac:dyDescent="0.35">
      <c r="G6170" s="8"/>
      <c r="I6170" s="63"/>
      <c r="J6170" s="126"/>
      <c r="K6170" s="127"/>
    </row>
    <row r="6171" spans="7:11" x14ac:dyDescent="0.35">
      <c r="G6171" s="8"/>
      <c r="I6171" s="63"/>
      <c r="J6171" s="126"/>
      <c r="K6171" s="127"/>
    </row>
    <row r="6172" spans="7:11" x14ac:dyDescent="0.35">
      <c r="G6172" s="8"/>
      <c r="I6172" s="63"/>
      <c r="J6172" s="126"/>
      <c r="K6172" s="127"/>
    </row>
    <row r="6173" spans="7:11" x14ac:dyDescent="0.35">
      <c r="G6173" s="8"/>
      <c r="I6173" s="63"/>
      <c r="J6173" s="126"/>
      <c r="K6173" s="127"/>
    </row>
    <row r="6174" spans="7:11" x14ac:dyDescent="0.35">
      <c r="G6174" s="8"/>
      <c r="I6174" s="63"/>
      <c r="J6174" s="126"/>
      <c r="K6174" s="127"/>
    </row>
    <row r="6175" spans="7:11" x14ac:dyDescent="0.35">
      <c r="G6175" s="8"/>
      <c r="I6175" s="63"/>
      <c r="J6175" s="126"/>
      <c r="K6175" s="127"/>
    </row>
    <row r="6176" spans="7:11" x14ac:dyDescent="0.35">
      <c r="G6176" s="8"/>
      <c r="I6176" s="63"/>
      <c r="J6176" s="126"/>
      <c r="K6176" s="127"/>
    </row>
    <row r="6177" spans="7:11" x14ac:dyDescent="0.35">
      <c r="G6177" s="8"/>
      <c r="I6177" s="63"/>
      <c r="J6177" s="126"/>
      <c r="K6177" s="127"/>
    </row>
    <row r="6178" spans="7:11" x14ac:dyDescent="0.35">
      <c r="G6178" s="8"/>
      <c r="I6178" s="63"/>
      <c r="J6178" s="126"/>
      <c r="K6178" s="127"/>
    </row>
    <row r="6179" spans="7:11" x14ac:dyDescent="0.35">
      <c r="G6179" s="8"/>
      <c r="I6179" s="63"/>
      <c r="J6179" s="126"/>
      <c r="K6179" s="127"/>
    </row>
    <row r="6180" spans="7:11" x14ac:dyDescent="0.35">
      <c r="G6180" s="8"/>
      <c r="I6180" s="63"/>
      <c r="J6180" s="126"/>
      <c r="K6180" s="127"/>
    </row>
    <row r="6181" spans="7:11" x14ac:dyDescent="0.35">
      <c r="G6181" s="8"/>
      <c r="I6181" s="63"/>
      <c r="J6181" s="126"/>
      <c r="K6181" s="127"/>
    </row>
    <row r="6182" spans="7:11" x14ac:dyDescent="0.35">
      <c r="G6182" s="8"/>
      <c r="I6182" s="63"/>
      <c r="J6182" s="126"/>
      <c r="K6182" s="127"/>
    </row>
    <row r="6183" spans="7:11" x14ac:dyDescent="0.35">
      <c r="G6183" s="8"/>
      <c r="I6183" s="63"/>
      <c r="J6183" s="126"/>
      <c r="K6183" s="127"/>
    </row>
    <row r="6184" spans="7:11" x14ac:dyDescent="0.35">
      <c r="G6184" s="8"/>
      <c r="I6184" s="63"/>
      <c r="J6184" s="126"/>
      <c r="K6184" s="127"/>
    </row>
    <row r="6185" spans="7:11" x14ac:dyDescent="0.35">
      <c r="G6185" s="8"/>
      <c r="I6185" s="63"/>
      <c r="J6185" s="126"/>
      <c r="K6185" s="127"/>
    </row>
    <row r="6186" spans="7:11" x14ac:dyDescent="0.35">
      <c r="G6186" s="8"/>
      <c r="I6186" s="63"/>
      <c r="J6186" s="126"/>
      <c r="K6186" s="127"/>
    </row>
    <row r="6187" spans="7:11" x14ac:dyDescent="0.35">
      <c r="G6187" s="8"/>
      <c r="I6187" s="63"/>
      <c r="J6187" s="126"/>
      <c r="K6187" s="127"/>
    </row>
    <row r="6188" spans="7:11" x14ac:dyDescent="0.35">
      <c r="G6188" s="8"/>
      <c r="I6188" s="63"/>
      <c r="J6188" s="126"/>
      <c r="K6188" s="127"/>
    </row>
    <row r="6189" spans="7:11" x14ac:dyDescent="0.35">
      <c r="G6189" s="8"/>
      <c r="I6189" s="63"/>
      <c r="J6189" s="126"/>
      <c r="K6189" s="127"/>
    </row>
    <row r="6190" spans="7:11" x14ac:dyDescent="0.35">
      <c r="G6190" s="8"/>
      <c r="I6190" s="63"/>
      <c r="J6190" s="126"/>
      <c r="K6190" s="127"/>
    </row>
    <row r="6191" spans="7:11" x14ac:dyDescent="0.35">
      <c r="G6191" s="8"/>
      <c r="I6191" s="63"/>
      <c r="J6191" s="126"/>
      <c r="K6191" s="127"/>
    </row>
    <row r="6192" spans="7:11" x14ac:dyDescent="0.35">
      <c r="G6192" s="8"/>
      <c r="I6192" s="63"/>
      <c r="J6192" s="126"/>
      <c r="K6192" s="127"/>
    </row>
    <row r="6193" spans="7:11" x14ac:dyDescent="0.35">
      <c r="G6193" s="8"/>
      <c r="I6193" s="63"/>
      <c r="J6193" s="126"/>
      <c r="K6193" s="127"/>
    </row>
    <row r="6194" spans="7:11" x14ac:dyDescent="0.35">
      <c r="G6194" s="8"/>
      <c r="I6194" s="63"/>
      <c r="J6194" s="126"/>
      <c r="K6194" s="127"/>
    </row>
    <row r="6195" spans="7:11" x14ac:dyDescent="0.35">
      <c r="G6195" s="8"/>
      <c r="I6195" s="63"/>
      <c r="J6195" s="126"/>
      <c r="K6195" s="127"/>
    </row>
    <row r="6196" spans="7:11" x14ac:dyDescent="0.35">
      <c r="G6196" s="8"/>
      <c r="I6196" s="63"/>
      <c r="J6196" s="126"/>
      <c r="K6196" s="127"/>
    </row>
    <row r="6197" spans="7:11" x14ac:dyDescent="0.35">
      <c r="G6197" s="8"/>
      <c r="I6197" s="63"/>
      <c r="J6197" s="126"/>
      <c r="K6197" s="127"/>
    </row>
    <row r="6198" spans="7:11" x14ac:dyDescent="0.35">
      <c r="G6198" s="8"/>
      <c r="I6198" s="63"/>
      <c r="J6198" s="126"/>
      <c r="K6198" s="127"/>
    </row>
    <row r="6199" spans="7:11" x14ac:dyDescent="0.35">
      <c r="G6199" s="8"/>
      <c r="I6199" s="63"/>
      <c r="J6199" s="126"/>
      <c r="K6199" s="127"/>
    </row>
    <row r="6200" spans="7:11" x14ac:dyDescent="0.35">
      <c r="G6200" s="8"/>
      <c r="I6200" s="63"/>
      <c r="J6200" s="126"/>
      <c r="K6200" s="127"/>
    </row>
    <row r="6201" spans="7:11" x14ac:dyDescent="0.35">
      <c r="G6201" s="8"/>
      <c r="I6201" s="63"/>
      <c r="J6201" s="126"/>
      <c r="K6201" s="127"/>
    </row>
    <row r="6202" spans="7:11" x14ac:dyDescent="0.35">
      <c r="G6202" s="8"/>
      <c r="I6202" s="63"/>
      <c r="J6202" s="126"/>
      <c r="K6202" s="127"/>
    </row>
    <row r="6203" spans="7:11" x14ac:dyDescent="0.35">
      <c r="G6203" s="8"/>
      <c r="I6203" s="63"/>
      <c r="J6203" s="126"/>
      <c r="K6203" s="127"/>
    </row>
    <row r="6204" spans="7:11" x14ac:dyDescent="0.35">
      <c r="G6204" s="8"/>
      <c r="I6204" s="63"/>
      <c r="J6204" s="126"/>
      <c r="K6204" s="127"/>
    </row>
    <row r="6205" spans="7:11" x14ac:dyDescent="0.35">
      <c r="G6205" s="8"/>
      <c r="I6205" s="63"/>
      <c r="J6205" s="126"/>
      <c r="K6205" s="127"/>
    </row>
    <row r="6206" spans="7:11" x14ac:dyDescent="0.35">
      <c r="G6206" s="8"/>
      <c r="I6206" s="63"/>
      <c r="J6206" s="126"/>
      <c r="K6206" s="127"/>
    </row>
    <row r="6207" spans="7:11" x14ac:dyDescent="0.35">
      <c r="G6207" s="8"/>
      <c r="I6207" s="63"/>
      <c r="J6207" s="126"/>
      <c r="K6207" s="127"/>
    </row>
    <row r="6208" spans="7:11" x14ac:dyDescent="0.35">
      <c r="G6208" s="8"/>
      <c r="I6208" s="63"/>
      <c r="J6208" s="126"/>
      <c r="K6208" s="127"/>
    </row>
    <row r="6209" spans="7:11" x14ac:dyDescent="0.35">
      <c r="G6209" s="8"/>
      <c r="I6209" s="63"/>
      <c r="J6209" s="126"/>
      <c r="K6209" s="127"/>
    </row>
    <row r="6210" spans="7:11" x14ac:dyDescent="0.35">
      <c r="G6210" s="8"/>
      <c r="I6210" s="63"/>
      <c r="J6210" s="126"/>
      <c r="K6210" s="127"/>
    </row>
    <row r="6211" spans="7:11" x14ac:dyDescent="0.35">
      <c r="G6211" s="8"/>
      <c r="I6211" s="63"/>
      <c r="J6211" s="126"/>
      <c r="K6211" s="127"/>
    </row>
    <row r="6212" spans="7:11" x14ac:dyDescent="0.35">
      <c r="G6212" s="8"/>
      <c r="I6212" s="63"/>
      <c r="J6212" s="126"/>
      <c r="K6212" s="127"/>
    </row>
    <row r="6213" spans="7:11" x14ac:dyDescent="0.35">
      <c r="G6213" s="8"/>
      <c r="I6213" s="63"/>
      <c r="J6213" s="126"/>
      <c r="K6213" s="127"/>
    </row>
    <row r="6214" spans="7:11" x14ac:dyDescent="0.35">
      <c r="G6214" s="8"/>
      <c r="I6214" s="63"/>
      <c r="J6214" s="126"/>
      <c r="K6214" s="127"/>
    </row>
    <row r="6215" spans="7:11" x14ac:dyDescent="0.35">
      <c r="G6215" s="8"/>
      <c r="I6215" s="63"/>
      <c r="J6215" s="126"/>
      <c r="K6215" s="127"/>
    </row>
    <row r="6216" spans="7:11" x14ac:dyDescent="0.35">
      <c r="G6216" s="8"/>
      <c r="I6216" s="63"/>
      <c r="J6216" s="126"/>
      <c r="K6216" s="127"/>
    </row>
    <row r="6217" spans="7:11" x14ac:dyDescent="0.35">
      <c r="G6217" s="8"/>
      <c r="I6217" s="63"/>
      <c r="J6217" s="126"/>
      <c r="K6217" s="127"/>
    </row>
    <row r="6218" spans="7:11" x14ac:dyDescent="0.35">
      <c r="G6218" s="8"/>
      <c r="I6218" s="63"/>
      <c r="J6218" s="126"/>
      <c r="K6218" s="127"/>
    </row>
    <row r="6219" spans="7:11" x14ac:dyDescent="0.35">
      <c r="G6219" s="8"/>
      <c r="I6219" s="63"/>
      <c r="J6219" s="126"/>
      <c r="K6219" s="127"/>
    </row>
    <row r="6220" spans="7:11" x14ac:dyDescent="0.35">
      <c r="G6220" s="8"/>
      <c r="I6220" s="63"/>
      <c r="J6220" s="126"/>
      <c r="K6220" s="127"/>
    </row>
    <row r="6221" spans="7:11" x14ac:dyDescent="0.35">
      <c r="G6221" s="8"/>
      <c r="I6221" s="63"/>
      <c r="J6221" s="126"/>
      <c r="K6221" s="127"/>
    </row>
    <row r="6222" spans="7:11" x14ac:dyDescent="0.35">
      <c r="G6222" s="8"/>
      <c r="I6222" s="63"/>
      <c r="J6222" s="126"/>
      <c r="K6222" s="127"/>
    </row>
    <row r="6223" spans="7:11" x14ac:dyDescent="0.35">
      <c r="G6223" s="8"/>
      <c r="I6223" s="63"/>
      <c r="J6223" s="126"/>
      <c r="K6223" s="127"/>
    </row>
    <row r="6224" spans="7:11" x14ac:dyDescent="0.35">
      <c r="G6224" s="8"/>
      <c r="I6224" s="63"/>
      <c r="J6224" s="126"/>
      <c r="K6224" s="127"/>
    </row>
    <row r="6225" spans="7:11" x14ac:dyDescent="0.35">
      <c r="G6225" s="8"/>
      <c r="I6225" s="63"/>
      <c r="J6225" s="126"/>
      <c r="K6225" s="127"/>
    </row>
    <row r="6226" spans="7:11" x14ac:dyDescent="0.35">
      <c r="G6226" s="8"/>
      <c r="I6226" s="63"/>
      <c r="J6226" s="126"/>
      <c r="K6226" s="127"/>
    </row>
    <row r="6227" spans="7:11" x14ac:dyDescent="0.35">
      <c r="G6227" s="8"/>
      <c r="I6227" s="63"/>
      <c r="J6227" s="126"/>
      <c r="K6227" s="127"/>
    </row>
    <row r="6228" spans="7:11" x14ac:dyDescent="0.35">
      <c r="G6228" s="8"/>
      <c r="I6228" s="63"/>
      <c r="J6228" s="126"/>
      <c r="K6228" s="127"/>
    </row>
    <row r="6229" spans="7:11" x14ac:dyDescent="0.35">
      <c r="G6229" s="8"/>
      <c r="I6229" s="63"/>
      <c r="J6229" s="126"/>
      <c r="K6229" s="127"/>
    </row>
    <row r="6230" spans="7:11" x14ac:dyDescent="0.35">
      <c r="G6230" s="8"/>
      <c r="I6230" s="63"/>
      <c r="J6230" s="126"/>
      <c r="K6230" s="127"/>
    </row>
    <row r="6231" spans="7:11" x14ac:dyDescent="0.35">
      <c r="G6231" s="8"/>
      <c r="I6231" s="63"/>
      <c r="J6231" s="126"/>
      <c r="K6231" s="127"/>
    </row>
    <row r="6232" spans="7:11" x14ac:dyDescent="0.35">
      <c r="G6232" s="8"/>
      <c r="I6232" s="63"/>
      <c r="J6232" s="126"/>
      <c r="K6232" s="127"/>
    </row>
    <row r="6233" spans="7:11" x14ac:dyDescent="0.35">
      <c r="G6233" s="8"/>
      <c r="I6233" s="63"/>
      <c r="J6233" s="126"/>
      <c r="K6233" s="127"/>
    </row>
    <row r="6234" spans="7:11" x14ac:dyDescent="0.35">
      <c r="G6234" s="8"/>
      <c r="I6234" s="63"/>
      <c r="J6234" s="126"/>
      <c r="K6234" s="127"/>
    </row>
    <row r="6235" spans="7:11" x14ac:dyDescent="0.35">
      <c r="G6235" s="8"/>
      <c r="I6235" s="63"/>
      <c r="J6235" s="126"/>
      <c r="K6235" s="127"/>
    </row>
    <row r="6236" spans="7:11" x14ac:dyDescent="0.35">
      <c r="G6236" s="8"/>
      <c r="I6236" s="63"/>
      <c r="J6236" s="126"/>
      <c r="K6236" s="127"/>
    </row>
    <row r="6237" spans="7:11" x14ac:dyDescent="0.35">
      <c r="G6237" s="8"/>
      <c r="I6237" s="63"/>
      <c r="J6237" s="126"/>
      <c r="K6237" s="127"/>
    </row>
    <row r="6238" spans="7:11" x14ac:dyDescent="0.35">
      <c r="G6238" s="8"/>
      <c r="I6238" s="63"/>
      <c r="J6238" s="126"/>
      <c r="K6238" s="127"/>
    </row>
    <row r="6239" spans="7:11" x14ac:dyDescent="0.35">
      <c r="G6239" s="8"/>
      <c r="I6239" s="63"/>
      <c r="J6239" s="126"/>
      <c r="K6239" s="127"/>
    </row>
    <row r="6240" spans="7:11" x14ac:dyDescent="0.35">
      <c r="G6240" s="8"/>
      <c r="I6240" s="63"/>
      <c r="J6240" s="126"/>
      <c r="K6240" s="127"/>
    </row>
    <row r="6241" spans="7:11" x14ac:dyDescent="0.35">
      <c r="G6241" s="8"/>
      <c r="I6241" s="63"/>
      <c r="J6241" s="126"/>
      <c r="K6241" s="127"/>
    </row>
    <row r="6242" spans="7:11" x14ac:dyDescent="0.35">
      <c r="G6242" s="8"/>
      <c r="I6242" s="63"/>
      <c r="J6242" s="126"/>
      <c r="K6242" s="127"/>
    </row>
    <row r="6243" spans="7:11" x14ac:dyDescent="0.35">
      <c r="G6243" s="8"/>
      <c r="I6243" s="63"/>
      <c r="J6243" s="126"/>
      <c r="K6243" s="127"/>
    </row>
    <row r="6244" spans="7:11" x14ac:dyDescent="0.35">
      <c r="G6244" s="8"/>
      <c r="I6244" s="63"/>
      <c r="J6244" s="126"/>
      <c r="K6244" s="127"/>
    </row>
    <row r="6245" spans="7:11" x14ac:dyDescent="0.35">
      <c r="G6245" s="8"/>
      <c r="I6245" s="63"/>
      <c r="J6245" s="126"/>
      <c r="K6245" s="127"/>
    </row>
    <row r="6246" spans="7:11" x14ac:dyDescent="0.35">
      <c r="G6246" s="8"/>
      <c r="I6246" s="63"/>
      <c r="J6246" s="126"/>
      <c r="K6246" s="127"/>
    </row>
    <row r="6247" spans="7:11" x14ac:dyDescent="0.35">
      <c r="G6247" s="8"/>
      <c r="I6247" s="63"/>
      <c r="J6247" s="126"/>
      <c r="K6247" s="127"/>
    </row>
    <row r="6248" spans="7:11" x14ac:dyDescent="0.35">
      <c r="G6248" s="8"/>
      <c r="I6248" s="63"/>
      <c r="J6248" s="126"/>
      <c r="K6248" s="127"/>
    </row>
    <row r="6249" spans="7:11" x14ac:dyDescent="0.35">
      <c r="G6249" s="8"/>
      <c r="I6249" s="63"/>
      <c r="J6249" s="126"/>
      <c r="K6249" s="127"/>
    </row>
    <row r="6250" spans="7:11" x14ac:dyDescent="0.35">
      <c r="G6250" s="8"/>
      <c r="I6250" s="63"/>
      <c r="J6250" s="126"/>
      <c r="K6250" s="127"/>
    </row>
    <row r="6251" spans="7:11" x14ac:dyDescent="0.35">
      <c r="G6251" s="8"/>
      <c r="I6251" s="63"/>
      <c r="J6251" s="126"/>
      <c r="K6251" s="127"/>
    </row>
    <row r="6252" spans="7:11" x14ac:dyDescent="0.35">
      <c r="G6252" s="8"/>
      <c r="I6252" s="63"/>
      <c r="J6252" s="126"/>
      <c r="K6252" s="127"/>
    </row>
    <row r="6253" spans="7:11" x14ac:dyDescent="0.35">
      <c r="G6253" s="8"/>
      <c r="I6253" s="63"/>
      <c r="J6253" s="126"/>
      <c r="K6253" s="127"/>
    </row>
    <row r="6254" spans="7:11" x14ac:dyDescent="0.35">
      <c r="G6254" s="8"/>
      <c r="I6254" s="63"/>
      <c r="J6254" s="126"/>
      <c r="K6254" s="127"/>
    </row>
    <row r="6255" spans="7:11" x14ac:dyDescent="0.35">
      <c r="G6255" s="8"/>
      <c r="I6255" s="63"/>
      <c r="J6255" s="126"/>
      <c r="K6255" s="127"/>
    </row>
    <row r="6256" spans="7:11" x14ac:dyDescent="0.35">
      <c r="G6256" s="8"/>
      <c r="I6256" s="63"/>
      <c r="J6256" s="126"/>
      <c r="K6256" s="127"/>
    </row>
    <row r="6257" spans="7:11" x14ac:dyDescent="0.35">
      <c r="G6257" s="8"/>
      <c r="I6257" s="63"/>
      <c r="J6257" s="126"/>
      <c r="K6257" s="127"/>
    </row>
    <row r="6258" spans="7:11" x14ac:dyDescent="0.35">
      <c r="G6258" s="8"/>
      <c r="I6258" s="63"/>
      <c r="J6258" s="126"/>
      <c r="K6258" s="127"/>
    </row>
    <row r="6259" spans="7:11" x14ac:dyDescent="0.35">
      <c r="G6259" s="8"/>
      <c r="I6259" s="63"/>
      <c r="J6259" s="126"/>
      <c r="K6259" s="127"/>
    </row>
    <row r="6260" spans="7:11" x14ac:dyDescent="0.35">
      <c r="G6260" s="8"/>
      <c r="I6260" s="63"/>
      <c r="J6260" s="126"/>
      <c r="K6260" s="127"/>
    </row>
    <row r="6261" spans="7:11" x14ac:dyDescent="0.35">
      <c r="G6261" s="8"/>
      <c r="I6261" s="63"/>
      <c r="J6261" s="126"/>
      <c r="K6261" s="127"/>
    </row>
    <row r="6262" spans="7:11" x14ac:dyDescent="0.35">
      <c r="G6262" s="8"/>
      <c r="I6262" s="63"/>
      <c r="J6262" s="126"/>
      <c r="K6262" s="127"/>
    </row>
    <row r="6263" spans="7:11" x14ac:dyDescent="0.35">
      <c r="G6263" s="8"/>
      <c r="I6263" s="63"/>
      <c r="J6263" s="126"/>
      <c r="K6263" s="127"/>
    </row>
    <row r="6264" spans="7:11" x14ac:dyDescent="0.35">
      <c r="G6264" s="8"/>
      <c r="I6264" s="63"/>
      <c r="J6264" s="126"/>
      <c r="K6264" s="127"/>
    </row>
    <row r="6265" spans="7:11" x14ac:dyDescent="0.35">
      <c r="G6265" s="8"/>
      <c r="I6265" s="63"/>
      <c r="J6265" s="126"/>
      <c r="K6265" s="127"/>
    </row>
    <row r="6266" spans="7:11" x14ac:dyDescent="0.35">
      <c r="G6266" s="8"/>
      <c r="I6266" s="63"/>
      <c r="J6266" s="126"/>
      <c r="K6266" s="127"/>
    </row>
    <row r="6267" spans="7:11" x14ac:dyDescent="0.35">
      <c r="G6267" s="8"/>
      <c r="I6267" s="63"/>
      <c r="J6267" s="126"/>
      <c r="K6267" s="127"/>
    </row>
    <row r="6268" spans="7:11" x14ac:dyDescent="0.35">
      <c r="G6268" s="8"/>
      <c r="I6268" s="63"/>
      <c r="J6268" s="126"/>
      <c r="K6268" s="127"/>
    </row>
    <row r="6269" spans="7:11" x14ac:dyDescent="0.35">
      <c r="G6269" s="8"/>
      <c r="I6269" s="63"/>
      <c r="J6269" s="126"/>
      <c r="K6269" s="127"/>
    </row>
    <row r="6270" spans="7:11" x14ac:dyDescent="0.35">
      <c r="G6270" s="8"/>
      <c r="I6270" s="63"/>
      <c r="J6270" s="126"/>
      <c r="K6270" s="127"/>
    </row>
    <row r="6271" spans="7:11" x14ac:dyDescent="0.35">
      <c r="G6271" s="8"/>
      <c r="I6271" s="63"/>
      <c r="J6271" s="126"/>
      <c r="K6271" s="127"/>
    </row>
    <row r="6272" spans="7:11" x14ac:dyDescent="0.35">
      <c r="G6272" s="8"/>
      <c r="I6272" s="63"/>
      <c r="J6272" s="126"/>
      <c r="K6272" s="127"/>
    </row>
    <row r="6273" spans="7:11" x14ac:dyDescent="0.35">
      <c r="G6273" s="8"/>
      <c r="I6273" s="63"/>
      <c r="J6273" s="126"/>
      <c r="K6273" s="127"/>
    </row>
    <row r="6274" spans="7:11" x14ac:dyDescent="0.35">
      <c r="G6274" s="8"/>
      <c r="I6274" s="63"/>
      <c r="J6274" s="126"/>
      <c r="K6274" s="127"/>
    </row>
    <row r="6275" spans="7:11" x14ac:dyDescent="0.35">
      <c r="G6275" s="8"/>
      <c r="I6275" s="63"/>
      <c r="J6275" s="126"/>
      <c r="K6275" s="127"/>
    </row>
    <row r="6276" spans="7:11" x14ac:dyDescent="0.35">
      <c r="G6276" s="8"/>
      <c r="I6276" s="63"/>
      <c r="J6276" s="126"/>
      <c r="K6276" s="127"/>
    </row>
    <row r="6277" spans="7:11" x14ac:dyDescent="0.35">
      <c r="G6277" s="8"/>
      <c r="I6277" s="63"/>
      <c r="J6277" s="126"/>
      <c r="K6277" s="127"/>
    </row>
    <row r="6278" spans="7:11" x14ac:dyDescent="0.35">
      <c r="G6278" s="8"/>
      <c r="I6278" s="63"/>
      <c r="J6278" s="126"/>
      <c r="K6278" s="127"/>
    </row>
    <row r="6279" spans="7:11" x14ac:dyDescent="0.35">
      <c r="G6279" s="8"/>
      <c r="I6279" s="63"/>
      <c r="J6279" s="126"/>
      <c r="K6279" s="127"/>
    </row>
    <row r="6280" spans="7:11" x14ac:dyDescent="0.35">
      <c r="G6280" s="8"/>
      <c r="I6280" s="63"/>
      <c r="J6280" s="126"/>
      <c r="K6280" s="127"/>
    </row>
    <row r="6281" spans="7:11" x14ac:dyDescent="0.35">
      <c r="G6281" s="8"/>
      <c r="I6281" s="63"/>
      <c r="J6281" s="126"/>
      <c r="K6281" s="127"/>
    </row>
    <row r="6282" spans="7:11" x14ac:dyDescent="0.35">
      <c r="G6282" s="8"/>
      <c r="I6282" s="63"/>
      <c r="J6282" s="126"/>
      <c r="K6282" s="127"/>
    </row>
    <row r="6283" spans="7:11" x14ac:dyDescent="0.35">
      <c r="G6283" s="8"/>
      <c r="I6283" s="63"/>
      <c r="J6283" s="126"/>
      <c r="K6283" s="127"/>
    </row>
    <row r="6284" spans="7:11" x14ac:dyDescent="0.35">
      <c r="G6284" s="8"/>
      <c r="I6284" s="63"/>
      <c r="J6284" s="126"/>
      <c r="K6284" s="127"/>
    </row>
    <row r="6285" spans="7:11" x14ac:dyDescent="0.35">
      <c r="G6285" s="8"/>
      <c r="I6285" s="63"/>
      <c r="J6285" s="126"/>
      <c r="K6285" s="127"/>
    </row>
    <row r="6286" spans="7:11" x14ac:dyDescent="0.35">
      <c r="G6286" s="8"/>
      <c r="I6286" s="63"/>
      <c r="J6286" s="126"/>
      <c r="K6286" s="127"/>
    </row>
    <row r="6287" spans="7:11" x14ac:dyDescent="0.35">
      <c r="G6287" s="8"/>
      <c r="I6287" s="63"/>
      <c r="J6287" s="126"/>
      <c r="K6287" s="127"/>
    </row>
    <row r="6288" spans="7:11" x14ac:dyDescent="0.35">
      <c r="G6288" s="8"/>
      <c r="I6288" s="63"/>
      <c r="J6288" s="126"/>
      <c r="K6288" s="127"/>
    </row>
    <row r="6289" spans="7:11" x14ac:dyDescent="0.35">
      <c r="G6289" s="8"/>
      <c r="I6289" s="63"/>
      <c r="J6289" s="126"/>
      <c r="K6289" s="127"/>
    </row>
    <row r="6290" spans="7:11" x14ac:dyDescent="0.35">
      <c r="G6290" s="8"/>
      <c r="I6290" s="63"/>
      <c r="J6290" s="126"/>
      <c r="K6290" s="127"/>
    </row>
    <row r="6291" spans="7:11" x14ac:dyDescent="0.35">
      <c r="G6291" s="8"/>
      <c r="I6291" s="63"/>
      <c r="J6291" s="126"/>
      <c r="K6291" s="127"/>
    </row>
    <row r="6292" spans="7:11" x14ac:dyDescent="0.35">
      <c r="G6292" s="8"/>
      <c r="I6292" s="63"/>
      <c r="J6292" s="126"/>
      <c r="K6292" s="127"/>
    </row>
    <row r="6293" spans="7:11" x14ac:dyDescent="0.35">
      <c r="G6293" s="8"/>
      <c r="I6293" s="63"/>
      <c r="J6293" s="126"/>
      <c r="K6293" s="127"/>
    </row>
    <row r="6294" spans="7:11" x14ac:dyDescent="0.35">
      <c r="G6294" s="8"/>
      <c r="I6294" s="63"/>
      <c r="J6294" s="126"/>
      <c r="K6294" s="127"/>
    </row>
    <row r="6295" spans="7:11" x14ac:dyDescent="0.35">
      <c r="G6295" s="8"/>
      <c r="I6295" s="63"/>
      <c r="J6295" s="126"/>
      <c r="K6295" s="127"/>
    </row>
    <row r="6296" spans="7:11" x14ac:dyDescent="0.35">
      <c r="G6296" s="8"/>
      <c r="I6296" s="63"/>
      <c r="J6296" s="126"/>
      <c r="K6296" s="127"/>
    </row>
    <row r="6297" spans="7:11" x14ac:dyDescent="0.35">
      <c r="G6297" s="8"/>
      <c r="I6297" s="63"/>
      <c r="J6297" s="126"/>
      <c r="K6297" s="127"/>
    </row>
    <row r="6298" spans="7:11" x14ac:dyDescent="0.35">
      <c r="G6298" s="8"/>
      <c r="I6298" s="63"/>
      <c r="J6298" s="126"/>
      <c r="K6298" s="127"/>
    </row>
    <row r="6299" spans="7:11" x14ac:dyDescent="0.35">
      <c r="G6299" s="8"/>
      <c r="I6299" s="63"/>
      <c r="J6299" s="126"/>
      <c r="K6299" s="127"/>
    </row>
    <row r="6300" spans="7:11" x14ac:dyDescent="0.35">
      <c r="G6300" s="8"/>
      <c r="I6300" s="63"/>
      <c r="J6300" s="126"/>
      <c r="K6300" s="127"/>
    </row>
    <row r="6301" spans="7:11" x14ac:dyDescent="0.35">
      <c r="G6301" s="8"/>
      <c r="I6301" s="63"/>
      <c r="J6301" s="126"/>
      <c r="K6301" s="127"/>
    </row>
    <row r="6302" spans="7:11" x14ac:dyDescent="0.35">
      <c r="G6302" s="8"/>
      <c r="I6302" s="63"/>
      <c r="J6302" s="126"/>
      <c r="K6302" s="127"/>
    </row>
    <row r="6303" spans="7:11" x14ac:dyDescent="0.35">
      <c r="G6303" s="8"/>
      <c r="I6303" s="63"/>
      <c r="J6303" s="126"/>
      <c r="K6303" s="127"/>
    </row>
    <row r="6304" spans="7:11" x14ac:dyDescent="0.35">
      <c r="G6304" s="8"/>
      <c r="I6304" s="63"/>
      <c r="J6304" s="126"/>
      <c r="K6304" s="127"/>
    </row>
    <row r="6305" spans="7:11" x14ac:dyDescent="0.35">
      <c r="G6305" s="8"/>
      <c r="I6305" s="63"/>
      <c r="J6305" s="126"/>
      <c r="K6305" s="127"/>
    </row>
    <row r="6306" spans="7:11" x14ac:dyDescent="0.35">
      <c r="G6306" s="8"/>
      <c r="I6306" s="63"/>
      <c r="J6306" s="126"/>
      <c r="K6306" s="127"/>
    </row>
    <row r="6307" spans="7:11" x14ac:dyDescent="0.35">
      <c r="G6307" s="8"/>
      <c r="I6307" s="63"/>
      <c r="J6307" s="126"/>
      <c r="K6307" s="127"/>
    </row>
    <row r="6308" spans="7:11" x14ac:dyDescent="0.35">
      <c r="G6308" s="8"/>
      <c r="I6308" s="63"/>
      <c r="J6308" s="126"/>
      <c r="K6308" s="127"/>
    </row>
    <row r="6309" spans="7:11" x14ac:dyDescent="0.35">
      <c r="G6309" s="8"/>
      <c r="I6309" s="63"/>
      <c r="J6309" s="126"/>
      <c r="K6309" s="127"/>
    </row>
    <row r="6310" spans="7:11" x14ac:dyDescent="0.35">
      <c r="G6310" s="8"/>
      <c r="I6310" s="63"/>
      <c r="J6310" s="126"/>
      <c r="K6310" s="127"/>
    </row>
    <row r="6311" spans="7:11" x14ac:dyDescent="0.35">
      <c r="G6311" s="8"/>
      <c r="I6311" s="63"/>
      <c r="J6311" s="126"/>
      <c r="K6311" s="127"/>
    </row>
    <row r="6312" spans="7:11" x14ac:dyDescent="0.35">
      <c r="G6312" s="8"/>
      <c r="I6312" s="63"/>
      <c r="J6312" s="126"/>
      <c r="K6312" s="127"/>
    </row>
    <row r="6313" spans="7:11" x14ac:dyDescent="0.35">
      <c r="G6313" s="8"/>
      <c r="I6313" s="63"/>
      <c r="J6313" s="126"/>
      <c r="K6313" s="127"/>
    </row>
    <row r="6314" spans="7:11" x14ac:dyDescent="0.35">
      <c r="G6314" s="8"/>
      <c r="I6314" s="63"/>
      <c r="J6314" s="126"/>
      <c r="K6314" s="127"/>
    </row>
    <row r="6315" spans="7:11" x14ac:dyDescent="0.35">
      <c r="G6315" s="8"/>
      <c r="I6315" s="63"/>
      <c r="J6315" s="126"/>
      <c r="K6315" s="127"/>
    </row>
    <row r="6316" spans="7:11" x14ac:dyDescent="0.35">
      <c r="G6316" s="8"/>
      <c r="I6316" s="63"/>
      <c r="J6316" s="126"/>
      <c r="K6316" s="127"/>
    </row>
    <row r="6317" spans="7:11" x14ac:dyDescent="0.35">
      <c r="G6317" s="8"/>
      <c r="I6317" s="63"/>
      <c r="J6317" s="126"/>
      <c r="K6317" s="127"/>
    </row>
    <row r="6318" spans="7:11" x14ac:dyDescent="0.35">
      <c r="G6318" s="8"/>
      <c r="I6318" s="63"/>
      <c r="J6318" s="126"/>
      <c r="K6318" s="127"/>
    </row>
    <row r="6319" spans="7:11" x14ac:dyDescent="0.35">
      <c r="G6319" s="8"/>
      <c r="I6319" s="63"/>
      <c r="J6319" s="126"/>
      <c r="K6319" s="127"/>
    </row>
    <row r="6320" spans="7:11" x14ac:dyDescent="0.35">
      <c r="G6320" s="8"/>
      <c r="I6320" s="63"/>
      <c r="J6320" s="126"/>
      <c r="K6320" s="127"/>
    </row>
    <row r="6321" spans="7:11" x14ac:dyDescent="0.35">
      <c r="G6321" s="8"/>
      <c r="I6321" s="63"/>
      <c r="J6321" s="126"/>
      <c r="K6321" s="127"/>
    </row>
    <row r="6322" spans="7:11" x14ac:dyDescent="0.35">
      <c r="G6322" s="8"/>
      <c r="I6322" s="63"/>
      <c r="J6322" s="126"/>
      <c r="K6322" s="127"/>
    </row>
    <row r="6323" spans="7:11" x14ac:dyDescent="0.35">
      <c r="G6323" s="8"/>
      <c r="I6323" s="63"/>
      <c r="J6323" s="126"/>
      <c r="K6323" s="127"/>
    </row>
    <row r="6324" spans="7:11" x14ac:dyDescent="0.35">
      <c r="G6324" s="8"/>
      <c r="I6324" s="63"/>
      <c r="J6324" s="126"/>
      <c r="K6324" s="127"/>
    </row>
    <row r="6325" spans="7:11" x14ac:dyDescent="0.35">
      <c r="G6325" s="8"/>
      <c r="I6325" s="63"/>
      <c r="J6325" s="126"/>
      <c r="K6325" s="127"/>
    </row>
    <row r="6326" spans="7:11" x14ac:dyDescent="0.35">
      <c r="G6326" s="8"/>
      <c r="I6326" s="63"/>
      <c r="J6326" s="126"/>
      <c r="K6326" s="127"/>
    </row>
    <row r="6327" spans="7:11" x14ac:dyDescent="0.35">
      <c r="G6327" s="8"/>
      <c r="I6327" s="63"/>
      <c r="J6327" s="126"/>
      <c r="K6327" s="127"/>
    </row>
    <row r="6328" spans="7:11" x14ac:dyDescent="0.35">
      <c r="G6328" s="8"/>
      <c r="I6328" s="63"/>
      <c r="J6328" s="126"/>
      <c r="K6328" s="127"/>
    </row>
    <row r="6329" spans="7:11" x14ac:dyDescent="0.35">
      <c r="G6329" s="8"/>
      <c r="I6329" s="63"/>
      <c r="J6329" s="126"/>
      <c r="K6329" s="127"/>
    </row>
    <row r="6330" spans="7:11" x14ac:dyDescent="0.35">
      <c r="G6330" s="8"/>
      <c r="I6330" s="63"/>
      <c r="J6330" s="126"/>
      <c r="K6330" s="127"/>
    </row>
    <row r="6331" spans="7:11" x14ac:dyDescent="0.35">
      <c r="G6331" s="8"/>
      <c r="I6331" s="63"/>
      <c r="J6331" s="126"/>
      <c r="K6331" s="127"/>
    </row>
    <row r="6332" spans="7:11" x14ac:dyDescent="0.35">
      <c r="G6332" s="8"/>
      <c r="I6332" s="63"/>
      <c r="J6332" s="126"/>
      <c r="K6332" s="127"/>
    </row>
    <row r="6333" spans="7:11" x14ac:dyDescent="0.35">
      <c r="G6333" s="8"/>
      <c r="I6333" s="63"/>
      <c r="J6333" s="126"/>
      <c r="K6333" s="127"/>
    </row>
    <row r="6334" spans="7:11" x14ac:dyDescent="0.35">
      <c r="G6334" s="8"/>
      <c r="I6334" s="63"/>
      <c r="J6334" s="126"/>
      <c r="K6334" s="127"/>
    </row>
    <row r="6335" spans="7:11" x14ac:dyDescent="0.35">
      <c r="G6335" s="8"/>
      <c r="I6335" s="63"/>
      <c r="J6335" s="126"/>
      <c r="K6335" s="127"/>
    </row>
    <row r="6336" spans="7:11" x14ac:dyDescent="0.35">
      <c r="G6336" s="8"/>
      <c r="I6336" s="63"/>
      <c r="J6336" s="126"/>
      <c r="K6336" s="127"/>
    </row>
    <row r="6337" spans="7:11" x14ac:dyDescent="0.35">
      <c r="G6337" s="8"/>
      <c r="I6337" s="63"/>
      <c r="J6337" s="126"/>
      <c r="K6337" s="127"/>
    </row>
    <row r="6338" spans="7:11" x14ac:dyDescent="0.35">
      <c r="G6338" s="8"/>
      <c r="I6338" s="63"/>
      <c r="J6338" s="126"/>
      <c r="K6338" s="127"/>
    </row>
    <row r="6339" spans="7:11" x14ac:dyDescent="0.35">
      <c r="G6339" s="8"/>
      <c r="I6339" s="63"/>
      <c r="J6339" s="126"/>
      <c r="K6339" s="127"/>
    </row>
    <row r="6340" spans="7:11" x14ac:dyDescent="0.35">
      <c r="G6340" s="8"/>
      <c r="I6340" s="63"/>
      <c r="J6340" s="126"/>
      <c r="K6340" s="127"/>
    </row>
    <row r="6341" spans="7:11" x14ac:dyDescent="0.35">
      <c r="G6341" s="8"/>
      <c r="I6341" s="63"/>
      <c r="J6341" s="126"/>
      <c r="K6341" s="127"/>
    </row>
    <row r="6342" spans="7:11" x14ac:dyDescent="0.35">
      <c r="G6342" s="8"/>
      <c r="I6342" s="63"/>
      <c r="J6342" s="126"/>
      <c r="K6342" s="127"/>
    </row>
    <row r="6343" spans="7:11" x14ac:dyDescent="0.35">
      <c r="G6343" s="8"/>
      <c r="I6343" s="63"/>
      <c r="J6343" s="126"/>
      <c r="K6343" s="127"/>
    </row>
    <row r="6344" spans="7:11" x14ac:dyDescent="0.35">
      <c r="G6344" s="8"/>
      <c r="I6344" s="63"/>
      <c r="J6344" s="126"/>
      <c r="K6344" s="127"/>
    </row>
    <row r="6345" spans="7:11" x14ac:dyDescent="0.35">
      <c r="G6345" s="8"/>
      <c r="I6345" s="63"/>
      <c r="J6345" s="126"/>
      <c r="K6345" s="127"/>
    </row>
    <row r="6346" spans="7:11" x14ac:dyDescent="0.35">
      <c r="G6346" s="8"/>
      <c r="I6346" s="63"/>
      <c r="J6346" s="126"/>
      <c r="K6346" s="127"/>
    </row>
    <row r="6347" spans="7:11" x14ac:dyDescent="0.35">
      <c r="G6347" s="8"/>
      <c r="I6347" s="63"/>
      <c r="J6347" s="126"/>
      <c r="K6347" s="127"/>
    </row>
    <row r="6348" spans="7:11" x14ac:dyDescent="0.35">
      <c r="G6348" s="8"/>
      <c r="I6348" s="63"/>
      <c r="J6348" s="126"/>
      <c r="K6348" s="127"/>
    </row>
    <row r="6349" spans="7:11" x14ac:dyDescent="0.35">
      <c r="G6349" s="8"/>
      <c r="I6349" s="63"/>
      <c r="J6349" s="126"/>
      <c r="K6349" s="127"/>
    </row>
    <row r="6350" spans="7:11" x14ac:dyDescent="0.35">
      <c r="G6350" s="8"/>
      <c r="I6350" s="63"/>
      <c r="J6350" s="126"/>
      <c r="K6350" s="127"/>
    </row>
    <row r="6351" spans="7:11" x14ac:dyDescent="0.35">
      <c r="G6351" s="8"/>
      <c r="I6351" s="63"/>
      <c r="J6351" s="126"/>
      <c r="K6351" s="127"/>
    </row>
    <row r="6352" spans="7:11" x14ac:dyDescent="0.35">
      <c r="G6352" s="8"/>
      <c r="I6352" s="63"/>
      <c r="J6352" s="126"/>
      <c r="K6352" s="127"/>
    </row>
    <row r="6353" spans="7:11" x14ac:dyDescent="0.35">
      <c r="G6353" s="8"/>
      <c r="I6353" s="63"/>
      <c r="J6353" s="126"/>
      <c r="K6353" s="127"/>
    </row>
    <row r="6354" spans="7:11" x14ac:dyDescent="0.35">
      <c r="G6354" s="8"/>
      <c r="I6354" s="63"/>
      <c r="J6354" s="126"/>
      <c r="K6354" s="127"/>
    </row>
    <row r="6355" spans="7:11" x14ac:dyDescent="0.35">
      <c r="G6355" s="8"/>
      <c r="I6355" s="63"/>
      <c r="J6355" s="126"/>
      <c r="K6355" s="127"/>
    </row>
    <row r="6356" spans="7:11" x14ac:dyDescent="0.35">
      <c r="G6356" s="8"/>
      <c r="I6356" s="63"/>
      <c r="J6356" s="126"/>
      <c r="K6356" s="127"/>
    </row>
    <row r="6357" spans="7:11" x14ac:dyDescent="0.35">
      <c r="G6357" s="8"/>
      <c r="I6357" s="63"/>
      <c r="J6357" s="126"/>
      <c r="K6357" s="127"/>
    </row>
    <row r="6358" spans="7:11" x14ac:dyDescent="0.35">
      <c r="G6358" s="8"/>
      <c r="I6358" s="63"/>
      <c r="J6358" s="126"/>
      <c r="K6358" s="127"/>
    </row>
    <row r="6359" spans="7:11" x14ac:dyDescent="0.35">
      <c r="G6359" s="8"/>
      <c r="I6359" s="63"/>
      <c r="J6359" s="126"/>
      <c r="K6359" s="127"/>
    </row>
    <row r="6360" spans="7:11" x14ac:dyDescent="0.35">
      <c r="G6360" s="8"/>
      <c r="I6360" s="63"/>
      <c r="J6360" s="126"/>
      <c r="K6360" s="127"/>
    </row>
    <row r="6361" spans="7:11" x14ac:dyDescent="0.35">
      <c r="G6361" s="8"/>
      <c r="I6361" s="63"/>
      <c r="J6361" s="126"/>
      <c r="K6361" s="127"/>
    </row>
    <row r="6362" spans="7:11" x14ac:dyDescent="0.35">
      <c r="G6362" s="8"/>
      <c r="I6362" s="63"/>
      <c r="J6362" s="126"/>
      <c r="K6362" s="127"/>
    </row>
    <row r="6363" spans="7:11" x14ac:dyDescent="0.35">
      <c r="G6363" s="8"/>
      <c r="I6363" s="63"/>
      <c r="J6363" s="126"/>
      <c r="K6363" s="127"/>
    </row>
    <row r="6364" spans="7:11" x14ac:dyDescent="0.35">
      <c r="G6364" s="8"/>
      <c r="I6364" s="63"/>
      <c r="J6364" s="126"/>
      <c r="K6364" s="127"/>
    </row>
    <row r="6365" spans="7:11" x14ac:dyDescent="0.35">
      <c r="G6365" s="8"/>
      <c r="I6365" s="63"/>
      <c r="J6365" s="126"/>
      <c r="K6365" s="127"/>
    </row>
    <row r="6366" spans="7:11" x14ac:dyDescent="0.35">
      <c r="G6366" s="8"/>
      <c r="I6366" s="63"/>
      <c r="J6366" s="126"/>
      <c r="K6366" s="127"/>
    </row>
    <row r="6367" spans="7:11" x14ac:dyDescent="0.35">
      <c r="G6367" s="8"/>
      <c r="I6367" s="63"/>
      <c r="J6367" s="126"/>
      <c r="K6367" s="127"/>
    </row>
    <row r="6368" spans="7:11" x14ac:dyDescent="0.35">
      <c r="G6368" s="8"/>
      <c r="I6368" s="63"/>
      <c r="J6368" s="126"/>
      <c r="K6368" s="127"/>
    </row>
    <row r="6369" spans="7:11" x14ac:dyDescent="0.35">
      <c r="G6369" s="8"/>
      <c r="I6369" s="63"/>
      <c r="J6369" s="126"/>
      <c r="K6369" s="127"/>
    </row>
    <row r="6370" spans="7:11" x14ac:dyDescent="0.35">
      <c r="G6370" s="8"/>
      <c r="I6370" s="63"/>
      <c r="J6370" s="126"/>
      <c r="K6370" s="127"/>
    </row>
    <row r="6371" spans="7:11" x14ac:dyDescent="0.35">
      <c r="G6371" s="8"/>
      <c r="I6371" s="63"/>
      <c r="J6371" s="126"/>
      <c r="K6371" s="127"/>
    </row>
    <row r="6372" spans="7:11" x14ac:dyDescent="0.35">
      <c r="G6372" s="8"/>
      <c r="I6372" s="63"/>
      <c r="J6372" s="126"/>
      <c r="K6372" s="127"/>
    </row>
    <row r="6373" spans="7:11" x14ac:dyDescent="0.35">
      <c r="G6373" s="8"/>
      <c r="I6373" s="63"/>
      <c r="J6373" s="126"/>
      <c r="K6373" s="127"/>
    </row>
    <row r="6374" spans="7:11" x14ac:dyDescent="0.35">
      <c r="G6374" s="8"/>
      <c r="I6374" s="63"/>
      <c r="J6374" s="126"/>
      <c r="K6374" s="127"/>
    </row>
    <row r="6375" spans="7:11" x14ac:dyDescent="0.35">
      <c r="G6375" s="8"/>
      <c r="I6375" s="63"/>
      <c r="J6375" s="126"/>
      <c r="K6375" s="127"/>
    </row>
    <row r="6376" spans="7:11" x14ac:dyDescent="0.35">
      <c r="G6376" s="8"/>
      <c r="I6376" s="63"/>
      <c r="J6376" s="126"/>
      <c r="K6376" s="127"/>
    </row>
    <row r="6377" spans="7:11" x14ac:dyDescent="0.35">
      <c r="G6377" s="8"/>
      <c r="I6377" s="63"/>
      <c r="J6377" s="126"/>
      <c r="K6377" s="127"/>
    </row>
    <row r="6378" spans="7:11" x14ac:dyDescent="0.35">
      <c r="G6378" s="8"/>
      <c r="I6378" s="63"/>
      <c r="J6378" s="126"/>
      <c r="K6378" s="127"/>
    </row>
    <row r="6379" spans="7:11" x14ac:dyDescent="0.35">
      <c r="G6379" s="8"/>
      <c r="I6379" s="63"/>
      <c r="J6379" s="126"/>
      <c r="K6379" s="127"/>
    </row>
    <row r="6380" spans="7:11" x14ac:dyDescent="0.35">
      <c r="G6380" s="8"/>
      <c r="I6380" s="63"/>
      <c r="J6380" s="126"/>
      <c r="K6380" s="127"/>
    </row>
    <row r="6381" spans="7:11" x14ac:dyDescent="0.35">
      <c r="G6381" s="8"/>
      <c r="I6381" s="63"/>
      <c r="J6381" s="126"/>
      <c r="K6381" s="127"/>
    </row>
    <row r="6382" spans="7:11" x14ac:dyDescent="0.35">
      <c r="G6382" s="8"/>
      <c r="I6382" s="63"/>
      <c r="J6382" s="126"/>
      <c r="K6382" s="127"/>
    </row>
    <row r="6383" spans="7:11" x14ac:dyDescent="0.35">
      <c r="G6383" s="8"/>
      <c r="I6383" s="63"/>
      <c r="J6383" s="126"/>
      <c r="K6383" s="127"/>
    </row>
    <row r="6384" spans="7:11" x14ac:dyDescent="0.35">
      <c r="G6384" s="8"/>
      <c r="I6384" s="63"/>
      <c r="J6384" s="126"/>
      <c r="K6384" s="127"/>
    </row>
    <row r="6385" spans="7:11" x14ac:dyDescent="0.35">
      <c r="G6385" s="8"/>
      <c r="I6385" s="63"/>
      <c r="J6385" s="126"/>
      <c r="K6385" s="127"/>
    </row>
    <row r="6386" spans="7:11" x14ac:dyDescent="0.35">
      <c r="G6386" s="8"/>
      <c r="I6386" s="63"/>
      <c r="J6386" s="126"/>
      <c r="K6386" s="127"/>
    </row>
    <row r="6387" spans="7:11" x14ac:dyDescent="0.35">
      <c r="G6387" s="8"/>
      <c r="I6387" s="63"/>
      <c r="J6387" s="126"/>
      <c r="K6387" s="127"/>
    </row>
    <row r="6388" spans="7:11" x14ac:dyDescent="0.35">
      <c r="G6388" s="8"/>
      <c r="I6388" s="63"/>
      <c r="J6388" s="126"/>
      <c r="K6388" s="127"/>
    </row>
    <row r="6389" spans="7:11" x14ac:dyDescent="0.35">
      <c r="G6389" s="8"/>
      <c r="I6389" s="63"/>
      <c r="J6389" s="126"/>
      <c r="K6389" s="127"/>
    </row>
    <row r="6390" spans="7:11" x14ac:dyDescent="0.35">
      <c r="G6390" s="8"/>
      <c r="I6390" s="63"/>
      <c r="J6390" s="126"/>
      <c r="K6390" s="127"/>
    </row>
    <row r="6391" spans="7:11" x14ac:dyDescent="0.35">
      <c r="G6391" s="8"/>
      <c r="I6391" s="63"/>
      <c r="J6391" s="126"/>
      <c r="K6391" s="127"/>
    </row>
    <row r="6392" spans="7:11" x14ac:dyDescent="0.35">
      <c r="G6392" s="8"/>
      <c r="I6392" s="63"/>
      <c r="J6392" s="126"/>
      <c r="K6392" s="127"/>
    </row>
    <row r="6393" spans="7:11" x14ac:dyDescent="0.35">
      <c r="G6393" s="8"/>
      <c r="I6393" s="63"/>
      <c r="J6393" s="126"/>
      <c r="K6393" s="127"/>
    </row>
    <row r="6394" spans="7:11" x14ac:dyDescent="0.35">
      <c r="G6394" s="8"/>
      <c r="I6394" s="63"/>
      <c r="J6394" s="126"/>
      <c r="K6394" s="127"/>
    </row>
    <row r="6395" spans="7:11" x14ac:dyDescent="0.35">
      <c r="G6395" s="8"/>
      <c r="I6395" s="63"/>
      <c r="J6395" s="126"/>
      <c r="K6395" s="127"/>
    </row>
    <row r="6396" spans="7:11" x14ac:dyDescent="0.35">
      <c r="G6396" s="8"/>
      <c r="I6396" s="63"/>
      <c r="J6396" s="126"/>
      <c r="K6396" s="127"/>
    </row>
    <row r="6397" spans="7:11" x14ac:dyDescent="0.35">
      <c r="G6397" s="8"/>
      <c r="I6397" s="63"/>
      <c r="J6397" s="126"/>
      <c r="K6397" s="127"/>
    </row>
    <row r="6398" spans="7:11" x14ac:dyDescent="0.35">
      <c r="G6398" s="8"/>
      <c r="I6398" s="63"/>
      <c r="J6398" s="126"/>
      <c r="K6398" s="127"/>
    </row>
    <row r="6399" spans="7:11" x14ac:dyDescent="0.35">
      <c r="G6399" s="8"/>
      <c r="I6399" s="63"/>
      <c r="J6399" s="126"/>
      <c r="K6399" s="127"/>
    </row>
    <row r="6400" spans="7:11" x14ac:dyDescent="0.35">
      <c r="G6400" s="8"/>
      <c r="I6400" s="63"/>
      <c r="J6400" s="126"/>
      <c r="K6400" s="127"/>
    </row>
    <row r="6401" spans="7:11" x14ac:dyDescent="0.35">
      <c r="G6401" s="8"/>
      <c r="I6401" s="63"/>
      <c r="J6401" s="126"/>
      <c r="K6401" s="127"/>
    </row>
    <row r="6402" spans="7:11" x14ac:dyDescent="0.35">
      <c r="G6402" s="8"/>
      <c r="I6402" s="63"/>
      <c r="J6402" s="126"/>
      <c r="K6402" s="127"/>
    </row>
    <row r="6403" spans="7:11" x14ac:dyDescent="0.35">
      <c r="G6403" s="8"/>
      <c r="I6403" s="63"/>
      <c r="J6403" s="126"/>
      <c r="K6403" s="127"/>
    </row>
    <row r="6404" spans="7:11" x14ac:dyDescent="0.35">
      <c r="G6404" s="8"/>
      <c r="I6404" s="63"/>
      <c r="J6404" s="126"/>
      <c r="K6404" s="127"/>
    </row>
    <row r="6405" spans="7:11" x14ac:dyDescent="0.35">
      <c r="G6405" s="8"/>
      <c r="I6405" s="63"/>
      <c r="J6405" s="126"/>
      <c r="K6405" s="127"/>
    </row>
    <row r="6406" spans="7:11" x14ac:dyDescent="0.35">
      <c r="G6406" s="8"/>
      <c r="I6406" s="63"/>
      <c r="J6406" s="126"/>
      <c r="K6406" s="127"/>
    </row>
    <row r="6407" spans="7:11" x14ac:dyDescent="0.35">
      <c r="G6407" s="8"/>
      <c r="I6407" s="63"/>
      <c r="J6407" s="126"/>
      <c r="K6407" s="127"/>
    </row>
    <row r="6408" spans="7:11" x14ac:dyDescent="0.35">
      <c r="G6408" s="8"/>
      <c r="I6408" s="63"/>
      <c r="J6408" s="126"/>
      <c r="K6408" s="127"/>
    </row>
    <row r="6409" spans="7:11" x14ac:dyDescent="0.35">
      <c r="G6409" s="8"/>
      <c r="I6409" s="63"/>
      <c r="J6409" s="126"/>
      <c r="K6409" s="127"/>
    </row>
    <row r="6410" spans="7:11" x14ac:dyDescent="0.35">
      <c r="G6410" s="8"/>
      <c r="I6410" s="63"/>
      <c r="J6410" s="126"/>
      <c r="K6410" s="127"/>
    </row>
    <row r="6411" spans="7:11" x14ac:dyDescent="0.35">
      <c r="G6411" s="8"/>
      <c r="I6411" s="63"/>
      <c r="J6411" s="126"/>
      <c r="K6411" s="127"/>
    </row>
    <row r="6412" spans="7:11" x14ac:dyDescent="0.35">
      <c r="G6412" s="8"/>
      <c r="I6412" s="63"/>
      <c r="J6412" s="126"/>
      <c r="K6412" s="127"/>
    </row>
    <row r="6413" spans="7:11" x14ac:dyDescent="0.35">
      <c r="G6413" s="8"/>
      <c r="I6413" s="63"/>
      <c r="J6413" s="126"/>
      <c r="K6413" s="127"/>
    </row>
    <row r="6414" spans="7:11" x14ac:dyDescent="0.35">
      <c r="G6414" s="8"/>
      <c r="I6414" s="63"/>
      <c r="J6414" s="126"/>
      <c r="K6414" s="127"/>
    </row>
    <row r="6415" spans="7:11" x14ac:dyDescent="0.35">
      <c r="G6415" s="8"/>
      <c r="I6415" s="63"/>
      <c r="J6415" s="126"/>
      <c r="K6415" s="127"/>
    </row>
    <row r="6416" spans="7:11" x14ac:dyDescent="0.35">
      <c r="G6416" s="8"/>
      <c r="I6416" s="63"/>
      <c r="J6416" s="126"/>
      <c r="K6416" s="127"/>
    </row>
    <row r="6417" spans="7:11" x14ac:dyDescent="0.35">
      <c r="G6417" s="8"/>
      <c r="I6417" s="63"/>
      <c r="J6417" s="126"/>
      <c r="K6417" s="127"/>
    </row>
    <row r="6418" spans="7:11" x14ac:dyDescent="0.35">
      <c r="G6418" s="8"/>
      <c r="I6418" s="63"/>
      <c r="J6418" s="126"/>
      <c r="K6418" s="127"/>
    </row>
    <row r="6419" spans="7:11" x14ac:dyDescent="0.35">
      <c r="G6419" s="8"/>
      <c r="I6419" s="63"/>
      <c r="J6419" s="126"/>
      <c r="K6419" s="127"/>
    </row>
    <row r="6420" spans="7:11" x14ac:dyDescent="0.35">
      <c r="G6420" s="8"/>
      <c r="I6420" s="63"/>
      <c r="J6420" s="126"/>
      <c r="K6420" s="127"/>
    </row>
    <row r="6421" spans="7:11" x14ac:dyDescent="0.35">
      <c r="G6421" s="8"/>
      <c r="I6421" s="63"/>
      <c r="J6421" s="126"/>
      <c r="K6421" s="1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KPI trend</vt:lpstr>
      <vt:lpstr>Cover</vt:lpstr>
      <vt:lpstr>Model Fit  </vt:lpstr>
      <vt:lpstr>Model Fit</vt:lpstr>
      <vt:lpstr>Model Fit - Holdout</vt:lpstr>
      <vt:lpstr>SEP CPM</vt:lpstr>
      <vt:lpstr>Mapping</vt:lpstr>
      <vt:lpstr>Contribution</vt:lpstr>
      <vt:lpstr>Adoption Rate</vt:lpstr>
      <vt:lpstr>Media Summary -Split</vt:lpstr>
      <vt:lpstr>Media Summary -Split (2)</vt:lpstr>
      <vt:lpstr>Media Summary -Split (3)</vt:lpstr>
      <vt:lpstr>Sheet4</vt:lpstr>
      <vt:lpstr>Media Summary -Split (4)</vt:lpstr>
      <vt:lpstr>Response curve Illustration</vt:lpstr>
      <vt:lpstr>Response Curves- Post iOS S3</vt:lpstr>
      <vt:lpstr>ROI MOM</vt:lpstr>
      <vt:lpstr>Media Summary -Split L</vt:lpstr>
      <vt:lpstr>Detailed contribution</vt:lpstr>
      <vt:lpstr>Competition</vt:lpstr>
      <vt:lpstr>Next steps</vt:lpstr>
      <vt:lpstr>Sheet2</vt:lpstr>
      <vt:lpstr>Sheet1</vt:lpstr>
      <vt:lpstr>Media Summary </vt:lpstr>
      <vt:lpstr>Contribution Total</vt:lpstr>
      <vt:lpstr>Model Details</vt:lpstr>
      <vt:lpstr>Optimal ROI</vt:lpstr>
      <vt:lpstr>Monthly ROI Eff</vt:lpstr>
      <vt:lpstr>Spend sheet</vt:lpstr>
      <vt:lpstr>Impressions sheet</vt:lpstr>
      <vt:lpstr>notes-Kavya</vt:lpstr>
      <vt:lpstr>Media Summary</vt:lpstr>
      <vt:lpstr>Media Summary Quarter</vt:lpstr>
      <vt:lpstr>Rollback Summary</vt:lpstr>
      <vt:lpstr>MediaSummary-ios14.5</vt:lpstr>
      <vt:lpstr>Due to</vt:lpstr>
      <vt:lpstr>Raw Data</vt:lpstr>
      <vt:lpstr>Sheet3</vt:lpstr>
      <vt:lpstr>Model Decomp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gowthampsabareesan</dc:creator>
  <cp:keywords/>
  <dc:description/>
  <cp:lastModifiedBy>AMIT GOEL</cp:lastModifiedBy>
  <cp:revision/>
  <dcterms:created xsi:type="dcterms:W3CDTF">2015-06-05T18:17:20Z</dcterms:created>
  <dcterms:modified xsi:type="dcterms:W3CDTF">2022-10-28T06:23:23Z</dcterms:modified>
  <cp:category/>
  <cp:contentStatus/>
</cp:coreProperties>
</file>